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PLEXOS\Data\ResourceBuild\RNS\Web Postings\2017\"/>
    </mc:Choice>
  </mc:AlternateContent>
  <bookViews>
    <workbookView xWindow="0" yWindow="0" windowWidth="21600" windowHeight="9285" tabRatio="890" activeTab="1"/>
  </bookViews>
  <sheets>
    <sheet name="Cover sheet" sheetId="1" r:id="rId1"/>
    <sheet name="1. Summary" sheetId="22" r:id="rId2"/>
    <sheet name="2. CA Demand Forecast" sheetId="56" r:id="rId3"/>
    <sheet name="3a. InState Operational RE" sheetId="24" r:id="rId4"/>
    <sheet name="3aa. QFER RE Not in RNS" sheetId="53" r:id="rId5"/>
    <sheet name="3b. InState &lt; 1" sheetId="25" r:id="rId6"/>
    <sheet name="3c. InState Small Hydro" sheetId="26" r:id="rId7"/>
    <sheet name="3d. OOS RPS" sheetId="27" r:id="rId8"/>
    <sheet name="4a. PSD 2017" sheetId="37" r:id="rId9"/>
    <sheet name="4b. PSD - REC Only" sheetId="40" r:id="rId10"/>
    <sheet name="5. Renewable Generation" sheetId="38" r:id="rId11"/>
    <sheet name="QFERPlant_Table" sheetId="43" r:id="rId12"/>
    <sheet name="QFERGeneratorAnnual_2017" sheetId="50" r:id="rId13"/>
    <sheet name="RPS Cerification List" sheetId="48" r:id="rId14"/>
    <sheet name="2017 QFER Generation" sheetId="42" state="hidden" r:id="rId15"/>
    <sheet name="All Generation" sheetId="41" state="hidden" r:id="rId16"/>
    <sheet name="X. Excluded List" sheetId="31" state="hidden" r:id="rId17"/>
    <sheet name="All IDs" sheetId="36" state="hidden" r:id="rId18"/>
  </sheets>
  <externalReferences>
    <externalReference r:id="rId19"/>
    <externalReference r:id="rId20"/>
    <externalReference r:id="rId21"/>
    <externalReference r:id="rId22"/>
    <externalReference r:id="rId23"/>
  </externalReferences>
  <definedNames>
    <definedName name="__IntlFixup" hidden="1">TRUE</definedName>
    <definedName name="_xlnm._FilterDatabase" localSheetId="3" hidden="1">'3a. InState Operational RE'!$A$2:$P$711</definedName>
    <definedName name="_xlnm._FilterDatabase" localSheetId="4" hidden="1">'3aa. QFER RE Not in RNS'!$A$1:$K$346</definedName>
    <definedName name="_xlnm._FilterDatabase" localSheetId="5" hidden="1">'3b. InState &lt; 1'!$A$2:$R$127</definedName>
    <definedName name="_xlnm._FilterDatabase" localSheetId="6" hidden="1">'3c. InState Small Hydro'!$A$2:$P$273</definedName>
    <definedName name="_xlnm._FilterDatabase" localSheetId="7" hidden="1">'3d. OOS RPS'!$A$2:$M$83</definedName>
    <definedName name="_xlnm._FilterDatabase" localSheetId="8" hidden="1">'4a. PSD 2017'!$A$2:$P$3591</definedName>
    <definedName name="_xlnm._FilterDatabase" localSheetId="9" hidden="1">'4b. PSD - REC Only'!$A$2:$P$3591</definedName>
    <definedName name="_xlnm._FilterDatabase" localSheetId="10" hidden="1">'5. Renewable Generation'!$A$1:$E$1414</definedName>
    <definedName name="_xlnm._FilterDatabase" localSheetId="12" hidden="1">QFERGeneratorAnnual_2017!$A$1:$Y$2207</definedName>
    <definedName name="_xlnm._FilterDatabase" localSheetId="11" hidden="1">QFERPlant_Table!$A$1:$F$1693</definedName>
    <definedName name="_xlnm._FilterDatabase" localSheetId="13" hidden="1">'RPS Cerification List'!$A$1:$O$3879</definedName>
    <definedName name="_Order1" hidden="1">255</definedName>
    <definedName name="_Order2" hidden="1">255</definedName>
    <definedName name="ab" localSheetId="15" hidden="1">[1]MASTER!#REF!</definedName>
    <definedName name="ab" hidden="1">[1]MASTER!#REF!</definedName>
    <definedName name="AccessDatabase" hidden="1">"C:\My Documents\MAUI MALL1.mdb"</definedName>
    <definedName name="ACwvu.CapersView." localSheetId="15" hidden="1">[1]MASTER!#REF!</definedName>
    <definedName name="ACwvu.CapersView." hidden="1">[1]MASTER!#REF!</definedName>
    <definedName name="ACwvu.Japan_Capers_Ed_Pub." hidden="1">'[2]THREE VARIABLES'!$N$1:$V$165</definedName>
    <definedName name="ACwvu.KJP_CC." hidden="1">'[2]THREE VARIABLES'!$N$4:$U$165</definedName>
    <definedName name="B" localSheetId="8" hidden="1">{"'PRODUCTIONCOST SHEET'!$B$3:$G$48"}</definedName>
    <definedName name="B" localSheetId="15" hidden="1">{"'PRODUCTIONCOST SHEET'!$B$3:$G$48"}</definedName>
    <definedName name="B" hidden="1">{"'PRODUCTIONCOST SHEET'!$B$3:$G$48"}</definedName>
    <definedName name="cf" localSheetId="2">#REF!</definedName>
    <definedName name="cf" localSheetId="15">#REF!</definedName>
    <definedName name="cf">#REF!</definedName>
    <definedName name="CoName" localSheetId="2">'[3]FormList&amp;FilerInfo'!$C$3</definedName>
    <definedName name="CoName">'[4]FormList&amp;FilerInfo'!$C$3</definedName>
    <definedName name="Cwvu.CapersView." localSheetId="15" hidden="1">[1]MASTER!#REF!</definedName>
    <definedName name="Cwvu.CapersView." hidden="1">[1]MASTER!#REF!</definedName>
    <definedName name="Cwvu.Japan_Capers_Ed_Pub." localSheetId="15" hidden="1">[1]MASTER!#REF!</definedName>
    <definedName name="Cwvu.Japan_Capers_Ed_Pub." hidden="1">[1]MASTER!#REF!</definedName>
    <definedName name="Cwvu.KJP_CC." localSheetId="15" hidden="1">[1]MASTER!#REF!,[1]MASTER!#REF!,[1]MASTER!#REF!,[1]MASTER!#REF!,[1]MASTER!#REF!,[1]MASTER!#REF!,[1]MASTER!#REF!,[1]MASTER!#REF!,[1]MASTER!#REF!,[1]MASTER!#REF!,[1]MASTER!#REF!,[1]MASTER!#REF!,[1]MASTER!#REF!,[1]MASTER!#REF!,[1]MASTER!#REF!,[1]MASTER!#REF!,[1]MASTER!#REF!,[1]MASTER!#REF!,[1]MASTER!#REF!,[1]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localSheetId="8" hidden="1">{#N/A,#N/A,FALSE,"DI 2 YEAR MASTER SCHEDULE"}</definedName>
    <definedName name="D" localSheetId="15" hidden="1">{#N/A,#N/A,FALSE,"DI 2 YEAR MASTER SCHEDULE"}</definedName>
    <definedName name="D" hidden="1">{#N/A,#N/A,FALSE,"DI 2 YEAR MASTER SCHEDULE"}</definedName>
    <definedName name="E" localSheetId="8" hidden="1">{#N/A,#N/A,FALSE,"DI 2 YEAR MASTER SCHEDULE"}</definedName>
    <definedName name="E" localSheetId="15" hidden="1">{#N/A,#N/A,FALSE,"DI 2 YEAR MASTER SCHEDULE"}</definedName>
    <definedName name="E" hidden="1">{#N/A,#N/A,FALSE,"DI 2 YEAR MASTER SCHEDULE"}</definedName>
    <definedName name="F" localSheetId="8" hidden="1">{"Japan_Capers_Ed_Pub",#N/A,FALSE,"DI 2 YEAR MASTER SCHEDULE"}</definedName>
    <definedName name="F" localSheetId="15" hidden="1">{"Japan_Capers_Ed_Pub",#N/A,FALSE,"DI 2 YEAR MASTER SCHEDULE"}</definedName>
    <definedName name="F" hidden="1">{"Japan_Capers_Ed_Pub",#N/A,FALSE,"DI 2 YEAR MASTER SCHEDULE"}</definedName>
    <definedName name="G" localSheetId="8" hidden="1">{#N/A,#N/A,FALSE,"DI 2 YEAR MASTER SCHEDULE"}</definedName>
    <definedName name="G" localSheetId="15" hidden="1">{#N/A,#N/A,FALSE,"DI 2 YEAR MASTER SCHEDULE"}</definedName>
    <definedName name="G" hidden="1">{#N/A,#N/A,FALSE,"DI 2 YEAR MASTER SCHEDULE"}</definedName>
    <definedName name="H" localSheetId="8" hidden="1">{#N/A,#N/A,FALSE,"PRJCTED MNTHLY QTY's"}</definedName>
    <definedName name="H" localSheetId="15" hidden="1">{#N/A,#N/A,FALSE,"PRJCTED MNTHLY QTY's"}</definedName>
    <definedName name="H" hidden="1">{#N/A,#N/A,FALSE,"PRJCTED MNTHLY QTY's"}</definedName>
    <definedName name="HTML_CodePage" hidden="1">1252</definedName>
    <definedName name="HTML_Control" localSheetId="8"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localSheetId="8" hidden="1">{#N/A,#N/A,FALSE,"PRJCTED QTRLY $'s"}</definedName>
    <definedName name="I" localSheetId="15" hidden="1">{#N/A,#N/A,FALSE,"PRJCTED QTRLY $'s"}</definedName>
    <definedName name="I" hidden="1">{#N/A,#N/A,FALSE,"PRJCTED QTRLY $'s"}</definedName>
    <definedName name="J" localSheetId="8" hidden="1">{#N/A,#N/A,FALSE,"PRJCTED QTRLY QTY's"}</definedName>
    <definedName name="J" localSheetId="15" hidden="1">{#N/A,#N/A,FALSE,"PRJCTED QTRLY QTY's"}</definedName>
    <definedName name="J" hidden="1">{#N/A,#N/A,FALSE,"PRJCTED QTRLY QTY's"}</definedName>
    <definedName name="K"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K"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L"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LSEENERGYFORTABLES" localSheetId="2">#REF!</definedName>
    <definedName name="LSEENERGYFORTABLES" localSheetId="15">#REF!</definedName>
    <definedName name="LSEENERGYFORTABLES">#REF!</definedName>
    <definedName name="M"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new" localSheetId="8" hidden="1">{#N/A,#N/A,TRUE,"Section6";#N/A,#N/A,TRUE,"OHcycles";#N/A,#N/A,TRUE,"OHtiming";#N/A,#N/A,TRUE,"OHcosts";#N/A,#N/A,TRUE,"GTdegradation";#N/A,#N/A,TRUE,"GTperformance";#N/A,#N/A,TRUE,"GraphEquip"}</definedName>
    <definedName name="new" localSheetId="15" hidden="1">{#N/A,#N/A,TRUE,"Section6";#N/A,#N/A,TRUE,"OHcycles";#N/A,#N/A,TRUE,"OHtiming";#N/A,#N/A,TRUE,"OHcosts";#N/A,#N/A,TRUE,"GTdegradation";#N/A,#N/A,TRUE,"GTperformance";#N/A,#N/A,TRUE,"GraphEquip"}</definedName>
    <definedName name="new" hidden="1">{#N/A,#N/A,TRUE,"Section6";#N/A,#N/A,TRUE,"OHcycles";#N/A,#N/A,TRUE,"OHtiming";#N/A,#N/A,TRUE,"OHcosts";#N/A,#N/A,TRUE,"GTdegradation";#N/A,#N/A,TRUE,"GTperformance";#N/A,#N/A,TRUE,"GraphEquip"}</definedName>
    <definedName name="print" localSheetId="2">#REF!</definedName>
    <definedName name="print" localSheetId="15">#REF!</definedName>
    <definedName name="print">#REF!</definedName>
    <definedName name="Rwvu.CapersView." hidden="1">'[2]THREE VARIABLES'!$A$1:$M$65536</definedName>
    <definedName name="Rwvu.Japan_Capers_Ed_Pub." hidden="1">'[2]THREE VARIABLES'!$A$1:$M$65536</definedName>
    <definedName name="Rwvu.KJP_CC." hidden="1">'[2]THREE VARIABLES'!$A$1:$M$65536</definedName>
    <definedName name="SCALARS">[5]BApeakTable1in10!$A$93:$D$108</definedName>
    <definedName name="Swvu.CapersView." localSheetId="15" hidden="1">[1]MASTER!#REF!</definedName>
    <definedName name="Swvu.CapersView." hidden="1">[1]MASTER!#REF!</definedName>
    <definedName name="Swvu.Japan_Capers_Ed_Pub." hidden="1">'[2]THREE VARIABLES'!$N$1:$V$165</definedName>
    <definedName name="Swvu.KJP_CC." hidden="1">'[2]THREE VARIABLES'!$N$4:$U$165</definedName>
    <definedName name="wrn.CapersPlotter." localSheetId="8" hidden="1">{#N/A,#N/A,FALSE,"DI 2 YEAR MASTER SCHEDULE"}</definedName>
    <definedName name="wrn.CapersPlotter." localSheetId="15" hidden="1">{#N/A,#N/A,FALSE,"DI 2 YEAR MASTER SCHEDULE"}</definedName>
    <definedName name="wrn.CapersPlotter." hidden="1">{#N/A,#N/A,FALSE,"DI 2 YEAR MASTER SCHEDULE"}</definedName>
    <definedName name="wrn.Cover." localSheetId="8" hidden="1">{#N/A,#N/A,TRUE,"Cover";#N/A,#N/A,TRUE,"Contents"}</definedName>
    <definedName name="wrn.Cover." localSheetId="15" hidden="1">{#N/A,#N/A,TRUE,"Cover";#N/A,#N/A,TRUE,"Contents"}</definedName>
    <definedName name="wrn.Cover." hidden="1">{#N/A,#N/A,TRUE,"Cover";#N/A,#N/A,TRUE,"Contents"}</definedName>
    <definedName name="wrn.CoverContents." localSheetId="8" hidden="1">{#N/A,#N/A,FALSE,"Cover";#N/A,#N/A,FALSE,"Contents"}</definedName>
    <definedName name="wrn.CoverContents." localSheetId="15" hidden="1">{#N/A,#N/A,FALSE,"Cover";#N/A,#N/A,FALSE,"Contents"}</definedName>
    <definedName name="wrn.CoverContents." hidden="1">{#N/A,#N/A,FALSE,"Cover";#N/A,#N/A,FALSE,"Contents"}</definedName>
    <definedName name="wrn.Edutainment._.Priority._.List." localSheetId="8"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El._.Paso._.Offshore." localSheetId="8"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localSheetId="8"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PrintHistory." localSheetId="8"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8"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iority._.list." localSheetId="8"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8"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8" hidden="1">{#N/A,#N/A,FALSE,"PRJCTED QTRLY $'s"}</definedName>
    <definedName name="wrn.Prjcted._.Qtrly._.Dollars." localSheetId="15" hidden="1">{#N/A,#N/A,FALSE,"PRJCTED QTRLY $'s"}</definedName>
    <definedName name="wrn.Prjcted._.Qtrly._.Dollars." hidden="1">{#N/A,#N/A,FALSE,"PRJCTED QTRLY $'s"}</definedName>
    <definedName name="wrn.Prjcted._.Qtrly._.Qtys." localSheetId="8" hidden="1">{#N/A,#N/A,FALSE,"PRJCTED QTRLY QTY's"}</definedName>
    <definedName name="wrn.Prjcted._.Qtrly._.Qtys." localSheetId="15" hidden="1">{#N/A,#N/A,FALSE,"PRJCTED QTRLY QTY's"}</definedName>
    <definedName name="wrn.Prjcted._.Qtrly._.Qtys." hidden="1">{#N/A,#N/A,FALSE,"PRJCTED QTRLY QTY's"}</definedName>
    <definedName name="wrn.Section1." localSheetId="8"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8"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8"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8"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8"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8"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8"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8"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8"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8"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8"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ponsorSection." localSheetId="8"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ummary." localSheetId="8" hidden="1">{"Table A",#N/A,FALSE,"Summary";"Table D",#N/A,FALSE,"Summary";"Table E",#N/A,FALSE,"Summary"}</definedName>
    <definedName name="wrn.Summary." localSheetId="15" hidden="1">{"Table A",#N/A,FALSE,"Summary";"Table D",#N/A,FALSE,"Summary";"Table E",#N/A,FALSE,"Summary"}</definedName>
    <definedName name="wrn.Summary." hidden="1">{"Table A",#N/A,FALSE,"Summary";"Table D",#N/A,FALSE,"Summary";"Table E",#N/A,FALSE,"Summary"}</definedName>
    <definedName name="wrn.Total._.Summary." localSheetId="8" hidden="1">{"Total Summary",#N/A,FALSE,"Summary"}</definedName>
    <definedName name="wrn.Total._.Summary." localSheetId="15" hidden="1">{"Total Summary",#N/A,FALSE,"Summary"}</definedName>
    <definedName name="wrn.Total._.Summary." hidden="1">{"Total Summary",#N/A,FALSE,"Summary"}</definedName>
    <definedName name="wvu.CapersView."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localSheetId="15" hidden="1">[1]MASTER!#REF!,[1]MASTER!#REF!,[1]MASTER!#REF!,[1]MASTER!#REF!,[1]MASTER!#REF!,[1]MASTER!#REF!,[1]MASTER!#REF!,[1]MASTER!$A$98:$IV$272</definedName>
    <definedName name="Z_9A428CE1_B4D9_11D0_A8AA_0000C071AEE7_.wvu.Rows" hidden="1">[1]MASTER!#REF!,[1]MASTER!#REF!,[1]MASTER!#REF!,[1]MASTER!#REF!,[1]MASTER!#REF!,[1]MASTER!#REF!,[1]MASTER!#REF!,[1]MASTER!$A$98:$IV$272</definedName>
  </definedNames>
  <calcPr calcId="162913"/>
  <customWorkbookViews>
    <customWorkbookView name="Aragon, Hazel@Energy - Personal View" guid="{579D8FAB-C7C9-41D7-8A00-91E1C6D8DF47}" mergeInterval="0" personalView="1" maximized="1" xWindow="1912" yWindow="-8" windowWidth="1936" windowHeight="1096" tabRatio="936" activeSheetId="21"/>
  </customWorkbookViews>
  <pivotCaches>
    <pivotCache cacheId="2" r:id="rId24"/>
  </pivotCaches>
</workbook>
</file>

<file path=xl/calcChain.xml><?xml version="1.0" encoding="utf-8"?>
<calcChain xmlns="http://schemas.openxmlformats.org/spreadsheetml/2006/main">
  <c r="C4" i="22" l="1"/>
  <c r="J275" i="26"/>
  <c r="C6" i="22"/>
  <c r="J268" i="26"/>
  <c r="C5" i="22"/>
  <c r="L8" i="38"/>
  <c r="F7" i="22" s="1"/>
  <c r="L5" i="38"/>
  <c r="F4" i="22" s="1"/>
  <c r="C12" i="22"/>
  <c r="R6" i="56"/>
  <c r="R7" i="56"/>
  <c r="R8" i="56"/>
  <c r="R9" i="56"/>
  <c r="R10" i="56"/>
  <c r="R11" i="56"/>
  <c r="R12" i="56"/>
  <c r="R13" i="56"/>
  <c r="R14" i="56"/>
  <c r="R15" i="56"/>
  <c r="R16" i="56"/>
  <c r="R17" i="56"/>
  <c r="R18" i="56"/>
  <c r="R19" i="56"/>
  <c r="R20" i="56"/>
  <c r="R21" i="56"/>
  <c r="R22" i="56"/>
  <c r="R23" i="56"/>
  <c r="R24" i="56"/>
  <c r="R32" i="56"/>
  <c r="R33" i="56"/>
  <c r="R34" i="56"/>
  <c r="R35" i="56"/>
  <c r="R36" i="56"/>
  <c r="R37" i="56"/>
  <c r="R38" i="56"/>
  <c r="R39" i="56"/>
  <c r="R40" i="56"/>
  <c r="R41" i="56"/>
  <c r="R42" i="56"/>
  <c r="R43" i="56"/>
  <c r="R44" i="56"/>
  <c r="R45" i="56"/>
  <c r="R46" i="56"/>
  <c r="R47" i="56"/>
  <c r="R48" i="56"/>
  <c r="R49" i="56"/>
  <c r="R50" i="56"/>
  <c r="R51" i="56"/>
  <c r="R52" i="56"/>
  <c r="R53" i="56"/>
  <c r="R54" i="56"/>
  <c r="R55" i="56"/>
  <c r="R56" i="56"/>
  <c r="R60" i="56"/>
  <c r="R61" i="56"/>
  <c r="R62" i="56"/>
  <c r="R63"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L9" i="38"/>
  <c r="L7" i="38"/>
  <c r="L6" i="38"/>
  <c r="F8" i="22"/>
  <c r="F6" i="22" l="1"/>
  <c r="F5" i="22"/>
  <c r="C8" i="22"/>
  <c r="C10" i="22" s="1"/>
  <c r="G3" i="53"/>
  <c r="H3" i="53" s="1"/>
  <c r="G4" i="53"/>
  <c r="H4" i="53" s="1"/>
  <c r="G5" i="53"/>
  <c r="H5" i="53" s="1"/>
  <c r="G6" i="53"/>
  <c r="H6" i="53" s="1"/>
  <c r="G7" i="53"/>
  <c r="H7" i="53" s="1"/>
  <c r="G8" i="53"/>
  <c r="H8" i="53" s="1"/>
  <c r="G9" i="53"/>
  <c r="H9" i="53" s="1"/>
  <c r="G10" i="53"/>
  <c r="H10" i="53" s="1"/>
  <c r="G11" i="53"/>
  <c r="H11" i="53" s="1"/>
  <c r="G12" i="53"/>
  <c r="H12" i="53" s="1"/>
  <c r="G13" i="53"/>
  <c r="H13" i="53" s="1"/>
  <c r="G14" i="53"/>
  <c r="H14" i="53" s="1"/>
  <c r="G15" i="53"/>
  <c r="H15" i="53" s="1"/>
  <c r="G16" i="53"/>
  <c r="H16" i="53" s="1"/>
  <c r="G17" i="53"/>
  <c r="H17" i="53" s="1"/>
  <c r="G18" i="53"/>
  <c r="H18" i="53" s="1"/>
  <c r="G19" i="53"/>
  <c r="H19" i="53" s="1"/>
  <c r="G20" i="53"/>
  <c r="H20" i="53" s="1"/>
  <c r="G21" i="53"/>
  <c r="H21" i="53" s="1"/>
  <c r="G22" i="53"/>
  <c r="H22" i="53" s="1"/>
  <c r="G23" i="53"/>
  <c r="H23" i="53" s="1"/>
  <c r="G24" i="53"/>
  <c r="H24" i="53" s="1"/>
  <c r="G25" i="53"/>
  <c r="H25" i="53" s="1"/>
  <c r="G26" i="53"/>
  <c r="H26" i="53" s="1"/>
  <c r="G27" i="53"/>
  <c r="H27" i="53" s="1"/>
  <c r="G28" i="53"/>
  <c r="H28" i="53" s="1"/>
  <c r="G29" i="53"/>
  <c r="H29" i="53" s="1"/>
  <c r="G30" i="53"/>
  <c r="H30" i="53" s="1"/>
  <c r="G31" i="53"/>
  <c r="H31" i="53" s="1"/>
  <c r="G32" i="53"/>
  <c r="H32" i="53" s="1"/>
  <c r="G33" i="53"/>
  <c r="H33" i="53" s="1"/>
  <c r="G34" i="53"/>
  <c r="H34" i="53" s="1"/>
  <c r="G35" i="53"/>
  <c r="H35" i="53" s="1"/>
  <c r="G36" i="53"/>
  <c r="H36" i="53" s="1"/>
  <c r="G37" i="53"/>
  <c r="H37" i="53" s="1"/>
  <c r="G38" i="53"/>
  <c r="H38" i="53" s="1"/>
  <c r="G39" i="53"/>
  <c r="H39" i="53" s="1"/>
  <c r="G40" i="53"/>
  <c r="H40" i="53" s="1"/>
  <c r="G41" i="53"/>
  <c r="H41" i="53" s="1"/>
  <c r="G42" i="53"/>
  <c r="H42" i="53" s="1"/>
  <c r="G43" i="53"/>
  <c r="H43" i="53" s="1"/>
  <c r="G44" i="53"/>
  <c r="H44" i="53" s="1"/>
  <c r="G45" i="53"/>
  <c r="H45" i="53" s="1"/>
  <c r="G46" i="53"/>
  <c r="H46" i="53" s="1"/>
  <c r="G47" i="53"/>
  <c r="H47" i="53" s="1"/>
  <c r="G48" i="53"/>
  <c r="H48" i="53" s="1"/>
  <c r="G49" i="53"/>
  <c r="H49" i="53" s="1"/>
  <c r="G50" i="53"/>
  <c r="H50" i="53" s="1"/>
  <c r="G51" i="53"/>
  <c r="H51" i="53" s="1"/>
  <c r="G52" i="53"/>
  <c r="H52" i="53" s="1"/>
  <c r="G53" i="53"/>
  <c r="H53" i="53" s="1"/>
  <c r="G54" i="53"/>
  <c r="H54" i="53" s="1"/>
  <c r="G55" i="53"/>
  <c r="H55" i="53" s="1"/>
  <c r="G56" i="53"/>
  <c r="H56" i="53" s="1"/>
  <c r="G57" i="53"/>
  <c r="H57" i="53" s="1"/>
  <c r="G58" i="53"/>
  <c r="H58" i="53" s="1"/>
  <c r="G59" i="53"/>
  <c r="H59" i="53" s="1"/>
  <c r="G60" i="53"/>
  <c r="H60" i="53" s="1"/>
  <c r="G61" i="53"/>
  <c r="H61" i="53" s="1"/>
  <c r="G62" i="53"/>
  <c r="H62" i="53" s="1"/>
  <c r="G63" i="53"/>
  <c r="H63" i="53" s="1"/>
  <c r="G64" i="53"/>
  <c r="H64" i="53" s="1"/>
  <c r="G65" i="53"/>
  <c r="H65" i="53" s="1"/>
  <c r="G66" i="53"/>
  <c r="H66" i="53" s="1"/>
  <c r="G67" i="53"/>
  <c r="H67" i="53" s="1"/>
  <c r="G68" i="53"/>
  <c r="H68" i="53" s="1"/>
  <c r="G69" i="53"/>
  <c r="H69" i="53" s="1"/>
  <c r="G70" i="53"/>
  <c r="H70" i="53" s="1"/>
  <c r="G71" i="53"/>
  <c r="H71" i="53" s="1"/>
  <c r="G72" i="53"/>
  <c r="H72" i="53" s="1"/>
  <c r="G73" i="53"/>
  <c r="H73" i="53" s="1"/>
  <c r="G74" i="53"/>
  <c r="H74" i="53" s="1"/>
  <c r="G75" i="53"/>
  <c r="H75" i="53" s="1"/>
  <c r="G76" i="53"/>
  <c r="H76" i="53" s="1"/>
  <c r="G77" i="53"/>
  <c r="H77" i="53" s="1"/>
  <c r="G78" i="53"/>
  <c r="H78" i="53" s="1"/>
  <c r="G79" i="53"/>
  <c r="H79" i="53" s="1"/>
  <c r="G80" i="53"/>
  <c r="H80" i="53" s="1"/>
  <c r="G81" i="53"/>
  <c r="H81" i="53" s="1"/>
  <c r="G82" i="53"/>
  <c r="H82" i="53" s="1"/>
  <c r="G83" i="53"/>
  <c r="H83" i="53" s="1"/>
  <c r="G84" i="53"/>
  <c r="H84" i="53" s="1"/>
  <c r="G85" i="53"/>
  <c r="H85" i="53" s="1"/>
  <c r="G86" i="53"/>
  <c r="H86" i="53" s="1"/>
  <c r="G87" i="53"/>
  <c r="H87" i="53" s="1"/>
  <c r="G88" i="53"/>
  <c r="H88" i="53" s="1"/>
  <c r="G89" i="53"/>
  <c r="H89" i="53" s="1"/>
  <c r="G90" i="53"/>
  <c r="H90" i="53" s="1"/>
  <c r="G91" i="53"/>
  <c r="H91" i="53" s="1"/>
  <c r="G92" i="53"/>
  <c r="H92" i="53" s="1"/>
  <c r="G93" i="53"/>
  <c r="H93" i="53" s="1"/>
  <c r="G94" i="53"/>
  <c r="H94" i="53" s="1"/>
  <c r="G95" i="53"/>
  <c r="H95" i="53" s="1"/>
  <c r="G96" i="53"/>
  <c r="H96" i="53" s="1"/>
  <c r="G97" i="53"/>
  <c r="H97" i="53" s="1"/>
  <c r="G98" i="53"/>
  <c r="H98" i="53" s="1"/>
  <c r="G99" i="53"/>
  <c r="H99" i="53" s="1"/>
  <c r="G100" i="53"/>
  <c r="H100" i="53" s="1"/>
  <c r="G101" i="53"/>
  <c r="H101" i="53" s="1"/>
  <c r="G102" i="53"/>
  <c r="H102" i="53" s="1"/>
  <c r="G103" i="53"/>
  <c r="H103" i="53" s="1"/>
  <c r="G104" i="53"/>
  <c r="H104" i="53" s="1"/>
  <c r="G105" i="53"/>
  <c r="H105" i="53" s="1"/>
  <c r="G106" i="53"/>
  <c r="H106" i="53" s="1"/>
  <c r="G107" i="53"/>
  <c r="H107" i="53" s="1"/>
  <c r="G108" i="53"/>
  <c r="H108" i="53" s="1"/>
  <c r="G109" i="53"/>
  <c r="H109" i="53" s="1"/>
  <c r="G110" i="53"/>
  <c r="H110" i="53" s="1"/>
  <c r="G111" i="53"/>
  <c r="H111" i="53" s="1"/>
  <c r="G112" i="53"/>
  <c r="H112" i="53" s="1"/>
  <c r="G113" i="53"/>
  <c r="H113" i="53" s="1"/>
  <c r="G114" i="53"/>
  <c r="H114" i="53" s="1"/>
  <c r="G115" i="53"/>
  <c r="H115" i="53" s="1"/>
  <c r="G116" i="53"/>
  <c r="H116" i="53" s="1"/>
  <c r="G117" i="53"/>
  <c r="H117" i="53" s="1"/>
  <c r="G118" i="53"/>
  <c r="H118" i="53" s="1"/>
  <c r="G119" i="53"/>
  <c r="H119" i="53" s="1"/>
  <c r="G120" i="53"/>
  <c r="H120" i="53" s="1"/>
  <c r="G121" i="53"/>
  <c r="H121" i="53" s="1"/>
  <c r="G122" i="53"/>
  <c r="H122" i="53" s="1"/>
  <c r="G123" i="53"/>
  <c r="H123" i="53" s="1"/>
  <c r="G124" i="53"/>
  <c r="H124" i="53" s="1"/>
  <c r="G125" i="53"/>
  <c r="H125" i="53" s="1"/>
  <c r="G126" i="53"/>
  <c r="H126" i="53" s="1"/>
  <c r="G127" i="53"/>
  <c r="H127" i="53" s="1"/>
  <c r="G128" i="53"/>
  <c r="H128" i="53" s="1"/>
  <c r="G129" i="53"/>
  <c r="H129" i="53" s="1"/>
  <c r="G130" i="53"/>
  <c r="H130" i="53" s="1"/>
  <c r="G131" i="53"/>
  <c r="H131" i="53" s="1"/>
  <c r="G132" i="53"/>
  <c r="H132" i="53" s="1"/>
  <c r="G133" i="53"/>
  <c r="H133" i="53" s="1"/>
  <c r="G134" i="53"/>
  <c r="H134" i="53" s="1"/>
  <c r="G135" i="53"/>
  <c r="H135" i="53" s="1"/>
  <c r="G136" i="53"/>
  <c r="H136" i="53" s="1"/>
  <c r="G137" i="53"/>
  <c r="H137" i="53" s="1"/>
  <c r="G138" i="53"/>
  <c r="H138" i="53" s="1"/>
  <c r="G139" i="53"/>
  <c r="H139" i="53" s="1"/>
  <c r="G140" i="53"/>
  <c r="H140" i="53" s="1"/>
  <c r="G141" i="53"/>
  <c r="H141" i="53" s="1"/>
  <c r="G142" i="53"/>
  <c r="H142" i="53" s="1"/>
  <c r="G143" i="53"/>
  <c r="H143" i="53" s="1"/>
  <c r="G144" i="53"/>
  <c r="H144" i="53" s="1"/>
  <c r="G145" i="53"/>
  <c r="H145" i="53" s="1"/>
  <c r="G146" i="53"/>
  <c r="H146" i="53" s="1"/>
  <c r="G147" i="53"/>
  <c r="H147" i="53" s="1"/>
  <c r="G148" i="53"/>
  <c r="H148" i="53" s="1"/>
  <c r="G149" i="53"/>
  <c r="H149" i="53" s="1"/>
  <c r="G150" i="53"/>
  <c r="H150" i="53" s="1"/>
  <c r="G151" i="53"/>
  <c r="H151" i="53" s="1"/>
  <c r="G152" i="53"/>
  <c r="H152" i="53" s="1"/>
  <c r="G153" i="53"/>
  <c r="H153" i="53" s="1"/>
  <c r="G154" i="53"/>
  <c r="H154" i="53" s="1"/>
  <c r="G155" i="53"/>
  <c r="H155" i="53" s="1"/>
  <c r="G156" i="53"/>
  <c r="H156" i="53" s="1"/>
  <c r="G157" i="53"/>
  <c r="H157" i="53" s="1"/>
  <c r="G158" i="53"/>
  <c r="H158" i="53" s="1"/>
  <c r="G159" i="53"/>
  <c r="H159" i="53" s="1"/>
  <c r="G160" i="53"/>
  <c r="H160" i="53" s="1"/>
  <c r="G161" i="53"/>
  <c r="H161" i="53" s="1"/>
  <c r="G162" i="53"/>
  <c r="H162" i="53" s="1"/>
  <c r="G163" i="53"/>
  <c r="H163" i="53" s="1"/>
  <c r="G164" i="53"/>
  <c r="H164" i="53" s="1"/>
  <c r="G165" i="53"/>
  <c r="H165" i="53" s="1"/>
  <c r="G166" i="53"/>
  <c r="H166" i="53" s="1"/>
  <c r="G167" i="53"/>
  <c r="H167" i="53" s="1"/>
  <c r="G168" i="53"/>
  <c r="H168" i="53" s="1"/>
  <c r="G169" i="53"/>
  <c r="H169" i="53" s="1"/>
  <c r="G170" i="53"/>
  <c r="H170" i="53" s="1"/>
  <c r="G171" i="53"/>
  <c r="H171" i="53" s="1"/>
  <c r="G172" i="53"/>
  <c r="H172" i="53" s="1"/>
  <c r="G173" i="53"/>
  <c r="H173" i="53" s="1"/>
  <c r="G174" i="53"/>
  <c r="H174" i="53" s="1"/>
  <c r="G175" i="53"/>
  <c r="H175" i="53" s="1"/>
  <c r="G176" i="53"/>
  <c r="H176" i="53" s="1"/>
  <c r="G177" i="53"/>
  <c r="H177" i="53" s="1"/>
  <c r="G178" i="53"/>
  <c r="H178" i="53" s="1"/>
  <c r="G179" i="53"/>
  <c r="H179" i="53" s="1"/>
  <c r="G180" i="53"/>
  <c r="H180" i="53" s="1"/>
  <c r="G181" i="53"/>
  <c r="H181" i="53" s="1"/>
  <c r="G182" i="53"/>
  <c r="H182" i="53" s="1"/>
  <c r="G183" i="53"/>
  <c r="H183" i="53" s="1"/>
  <c r="G184" i="53"/>
  <c r="H184" i="53" s="1"/>
  <c r="G185" i="53"/>
  <c r="H185" i="53" s="1"/>
  <c r="G186" i="53"/>
  <c r="H186" i="53" s="1"/>
  <c r="G187" i="53"/>
  <c r="H187" i="53" s="1"/>
  <c r="G188" i="53"/>
  <c r="H188" i="53" s="1"/>
  <c r="G189" i="53"/>
  <c r="H189" i="53" s="1"/>
  <c r="G190" i="53"/>
  <c r="H190" i="53" s="1"/>
  <c r="G191" i="53"/>
  <c r="H191" i="53" s="1"/>
  <c r="G192" i="53"/>
  <c r="H192" i="53" s="1"/>
  <c r="G193" i="53"/>
  <c r="H193" i="53" s="1"/>
  <c r="G194" i="53"/>
  <c r="H194" i="53" s="1"/>
  <c r="G195" i="53"/>
  <c r="H195" i="53" s="1"/>
  <c r="G196" i="53"/>
  <c r="H196" i="53" s="1"/>
  <c r="G197" i="53"/>
  <c r="H197" i="53" s="1"/>
  <c r="G198" i="53"/>
  <c r="H198" i="53" s="1"/>
  <c r="G199" i="53"/>
  <c r="H199" i="53" s="1"/>
  <c r="G200" i="53"/>
  <c r="H200" i="53" s="1"/>
  <c r="G201" i="53"/>
  <c r="H201" i="53" s="1"/>
  <c r="G202" i="53"/>
  <c r="H202" i="53" s="1"/>
  <c r="G203" i="53"/>
  <c r="H203" i="53" s="1"/>
  <c r="G204" i="53"/>
  <c r="H204" i="53" s="1"/>
  <c r="G205" i="53"/>
  <c r="H205" i="53" s="1"/>
  <c r="G206" i="53"/>
  <c r="H206" i="53" s="1"/>
  <c r="G207" i="53"/>
  <c r="H207" i="53" s="1"/>
  <c r="G208" i="53"/>
  <c r="H208" i="53" s="1"/>
  <c r="G209" i="53"/>
  <c r="H209" i="53" s="1"/>
  <c r="G210" i="53"/>
  <c r="H210" i="53" s="1"/>
  <c r="G211" i="53"/>
  <c r="H211" i="53" s="1"/>
  <c r="G212" i="53"/>
  <c r="H212" i="53" s="1"/>
  <c r="G213" i="53"/>
  <c r="H213" i="53" s="1"/>
  <c r="G214" i="53"/>
  <c r="H214" i="53" s="1"/>
  <c r="G215" i="53"/>
  <c r="H215" i="53" s="1"/>
  <c r="G216" i="53"/>
  <c r="H216" i="53" s="1"/>
  <c r="G217" i="53"/>
  <c r="H217" i="53" s="1"/>
  <c r="G218" i="53"/>
  <c r="H218" i="53" s="1"/>
  <c r="G219" i="53"/>
  <c r="H219" i="53" s="1"/>
  <c r="G220" i="53"/>
  <c r="H220" i="53" s="1"/>
  <c r="G221" i="53"/>
  <c r="H221" i="53" s="1"/>
  <c r="G222" i="53"/>
  <c r="H222" i="53" s="1"/>
  <c r="G223" i="53"/>
  <c r="H223" i="53" s="1"/>
  <c r="G224" i="53"/>
  <c r="H224" i="53" s="1"/>
  <c r="G225" i="53"/>
  <c r="H225" i="53" s="1"/>
  <c r="G226" i="53"/>
  <c r="H226" i="53" s="1"/>
  <c r="G227" i="53"/>
  <c r="H227" i="53" s="1"/>
  <c r="G228" i="53"/>
  <c r="H228" i="53" s="1"/>
  <c r="G229" i="53"/>
  <c r="H229" i="53" s="1"/>
  <c r="G230" i="53"/>
  <c r="H230" i="53" s="1"/>
  <c r="G231" i="53"/>
  <c r="H231" i="53" s="1"/>
  <c r="G232" i="53"/>
  <c r="H232" i="53" s="1"/>
  <c r="G233" i="53"/>
  <c r="H233" i="53" s="1"/>
  <c r="G234" i="53"/>
  <c r="H234" i="53" s="1"/>
  <c r="G235" i="53"/>
  <c r="H235" i="53" s="1"/>
  <c r="G236" i="53"/>
  <c r="H236" i="53" s="1"/>
  <c r="G237" i="53"/>
  <c r="H237" i="53" s="1"/>
  <c r="G238" i="53"/>
  <c r="H238" i="53" s="1"/>
  <c r="G239" i="53"/>
  <c r="H239" i="53" s="1"/>
  <c r="G240" i="53"/>
  <c r="H240" i="53" s="1"/>
  <c r="G241" i="53"/>
  <c r="H241" i="53" s="1"/>
  <c r="G242" i="53"/>
  <c r="H242" i="53" s="1"/>
  <c r="G243" i="53"/>
  <c r="H243" i="53" s="1"/>
  <c r="G244" i="53"/>
  <c r="H244" i="53" s="1"/>
  <c r="G245" i="53"/>
  <c r="H245" i="53" s="1"/>
  <c r="G246" i="53"/>
  <c r="H246" i="53" s="1"/>
  <c r="G247" i="53"/>
  <c r="H247" i="53" s="1"/>
  <c r="G248" i="53"/>
  <c r="H248" i="53" s="1"/>
  <c r="G249" i="53"/>
  <c r="H249" i="53" s="1"/>
  <c r="G250" i="53"/>
  <c r="H250" i="53" s="1"/>
  <c r="G251" i="53"/>
  <c r="H251" i="53" s="1"/>
  <c r="G252" i="53"/>
  <c r="H252" i="53" s="1"/>
  <c r="G253" i="53"/>
  <c r="H253" i="53" s="1"/>
  <c r="G254" i="53"/>
  <c r="H254" i="53" s="1"/>
  <c r="G255" i="53"/>
  <c r="H255" i="53" s="1"/>
  <c r="G256" i="53"/>
  <c r="H256" i="53" s="1"/>
  <c r="G257" i="53"/>
  <c r="H257" i="53" s="1"/>
  <c r="G258" i="53"/>
  <c r="H258" i="53" s="1"/>
  <c r="G259" i="53"/>
  <c r="H259" i="53" s="1"/>
  <c r="G260" i="53"/>
  <c r="H260" i="53" s="1"/>
  <c r="G261" i="53"/>
  <c r="H261" i="53" s="1"/>
  <c r="G262" i="53"/>
  <c r="H262" i="53" s="1"/>
  <c r="G263" i="53"/>
  <c r="H263" i="53" s="1"/>
  <c r="G264" i="53"/>
  <c r="H264" i="53" s="1"/>
  <c r="G265" i="53"/>
  <c r="H265" i="53" s="1"/>
  <c r="G266" i="53"/>
  <c r="H266" i="53" s="1"/>
  <c r="G267" i="53"/>
  <c r="H267" i="53" s="1"/>
  <c r="G268" i="53"/>
  <c r="H268" i="53" s="1"/>
  <c r="G269" i="53"/>
  <c r="H269" i="53" s="1"/>
  <c r="G270" i="53"/>
  <c r="H270" i="53" s="1"/>
  <c r="G271" i="53"/>
  <c r="H271" i="53" s="1"/>
  <c r="G272" i="53"/>
  <c r="H272" i="53" s="1"/>
  <c r="G273" i="53"/>
  <c r="H273" i="53" s="1"/>
  <c r="G274" i="53"/>
  <c r="H274" i="53" s="1"/>
  <c r="G275" i="53"/>
  <c r="H275" i="53" s="1"/>
  <c r="G276" i="53"/>
  <c r="H276" i="53" s="1"/>
  <c r="G277" i="53"/>
  <c r="H277" i="53" s="1"/>
  <c r="G278" i="53"/>
  <c r="H278" i="53" s="1"/>
  <c r="G279" i="53"/>
  <c r="H279" i="53" s="1"/>
  <c r="G280" i="53"/>
  <c r="H280" i="53" s="1"/>
  <c r="G281" i="53"/>
  <c r="H281" i="53" s="1"/>
  <c r="G282" i="53"/>
  <c r="H282" i="53" s="1"/>
  <c r="G283" i="53"/>
  <c r="H283" i="53" s="1"/>
  <c r="G284" i="53"/>
  <c r="H284" i="53" s="1"/>
  <c r="G285" i="53"/>
  <c r="H285" i="53" s="1"/>
  <c r="G286" i="53"/>
  <c r="H286" i="53" s="1"/>
  <c r="G287" i="53"/>
  <c r="H287" i="53" s="1"/>
  <c r="G288" i="53"/>
  <c r="H288" i="53" s="1"/>
  <c r="G289" i="53"/>
  <c r="H289" i="53" s="1"/>
  <c r="G290" i="53"/>
  <c r="H290" i="53" s="1"/>
  <c r="G291" i="53"/>
  <c r="H291" i="53" s="1"/>
  <c r="G292" i="53"/>
  <c r="H292" i="53" s="1"/>
  <c r="G293" i="53"/>
  <c r="H293" i="53" s="1"/>
  <c r="G294" i="53"/>
  <c r="H294" i="53" s="1"/>
  <c r="G295" i="53"/>
  <c r="H295" i="53" s="1"/>
  <c r="G296" i="53"/>
  <c r="H296" i="53" s="1"/>
  <c r="G297" i="53"/>
  <c r="H297" i="53" s="1"/>
  <c r="G298" i="53"/>
  <c r="H298" i="53" s="1"/>
  <c r="G299" i="53"/>
  <c r="H299" i="53" s="1"/>
  <c r="G300" i="53"/>
  <c r="H300" i="53" s="1"/>
  <c r="G301" i="53"/>
  <c r="H301" i="53" s="1"/>
  <c r="G302" i="53"/>
  <c r="H302" i="53" s="1"/>
  <c r="G303" i="53"/>
  <c r="H303" i="53" s="1"/>
  <c r="G304" i="53"/>
  <c r="H304" i="53" s="1"/>
  <c r="G305" i="53"/>
  <c r="H305" i="53" s="1"/>
  <c r="G306" i="53"/>
  <c r="H306" i="53" s="1"/>
  <c r="G307" i="53"/>
  <c r="H307" i="53" s="1"/>
  <c r="G308" i="53"/>
  <c r="H308" i="53" s="1"/>
  <c r="G309" i="53"/>
  <c r="H309" i="53" s="1"/>
  <c r="G310" i="53"/>
  <c r="H310" i="53" s="1"/>
  <c r="G311" i="53"/>
  <c r="H311" i="53" s="1"/>
  <c r="G312" i="53"/>
  <c r="H312" i="53" s="1"/>
  <c r="G313" i="53"/>
  <c r="H313" i="53" s="1"/>
  <c r="G314" i="53"/>
  <c r="H314" i="53" s="1"/>
  <c r="G315" i="53"/>
  <c r="H315" i="53" s="1"/>
  <c r="G316" i="53"/>
  <c r="H316" i="53" s="1"/>
  <c r="G317" i="53"/>
  <c r="H317" i="53" s="1"/>
  <c r="G318" i="53"/>
  <c r="H318" i="53" s="1"/>
  <c r="G319" i="53"/>
  <c r="H319" i="53" s="1"/>
  <c r="G320" i="53"/>
  <c r="H320" i="53" s="1"/>
  <c r="G321" i="53"/>
  <c r="H321" i="53" s="1"/>
  <c r="G322" i="53"/>
  <c r="H322" i="53" s="1"/>
  <c r="G323" i="53"/>
  <c r="H323" i="53" s="1"/>
  <c r="G324" i="53"/>
  <c r="H324" i="53" s="1"/>
  <c r="G325" i="53"/>
  <c r="H325" i="53" s="1"/>
  <c r="G326" i="53"/>
  <c r="H326" i="53" s="1"/>
  <c r="G327" i="53"/>
  <c r="H327" i="53" s="1"/>
  <c r="G328" i="53"/>
  <c r="H328" i="53" s="1"/>
  <c r="G329" i="53"/>
  <c r="H329" i="53" s="1"/>
  <c r="G330" i="53"/>
  <c r="H330" i="53" s="1"/>
  <c r="G331" i="53"/>
  <c r="H331" i="53" s="1"/>
  <c r="G332" i="53"/>
  <c r="H332" i="53" s="1"/>
  <c r="G333" i="53"/>
  <c r="H333" i="53" s="1"/>
  <c r="G334" i="53"/>
  <c r="H334" i="53" s="1"/>
  <c r="G335" i="53"/>
  <c r="H335" i="53" s="1"/>
  <c r="G336" i="53"/>
  <c r="H336" i="53" s="1"/>
  <c r="G337" i="53"/>
  <c r="H337" i="53" s="1"/>
  <c r="G338" i="53"/>
  <c r="H338" i="53" s="1"/>
  <c r="G339" i="53"/>
  <c r="H339" i="53" s="1"/>
  <c r="G340" i="53"/>
  <c r="H340" i="53" s="1"/>
  <c r="G341" i="53"/>
  <c r="H341" i="53" s="1"/>
  <c r="G342" i="53"/>
  <c r="H342" i="53" s="1"/>
  <c r="G343" i="53"/>
  <c r="H343" i="53" s="1"/>
  <c r="G344" i="53"/>
  <c r="H344" i="53" s="1"/>
  <c r="G345" i="53"/>
  <c r="H345" i="53" s="1"/>
  <c r="G346" i="53"/>
  <c r="H346" i="53" s="1"/>
  <c r="G2" i="53"/>
  <c r="H2" i="53" s="1"/>
  <c r="D3" i="53"/>
  <c r="D4" i="53"/>
  <c r="D5"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6" i="53"/>
  <c r="D127" i="53"/>
  <c r="D128" i="53"/>
  <c r="D129" i="53"/>
  <c r="D130" i="53"/>
  <c r="D131" i="53"/>
  <c r="D132" i="53"/>
  <c r="D133" i="53"/>
  <c r="D134" i="53"/>
  <c r="D135" i="53"/>
  <c r="D136" i="53"/>
  <c r="D137" i="53"/>
  <c r="D138" i="53"/>
  <c r="D139" i="53"/>
  <c r="D140" i="53"/>
  <c r="D141" i="53"/>
  <c r="D142" i="53"/>
  <c r="D143" i="53"/>
  <c r="D144" i="53"/>
  <c r="D145" i="53"/>
  <c r="D146" i="53"/>
  <c r="D147" i="53"/>
  <c r="D148" i="53"/>
  <c r="D149" i="53"/>
  <c r="D150" i="53"/>
  <c r="D151" i="53"/>
  <c r="D152" i="53"/>
  <c r="D153"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79" i="53"/>
  <c r="D180" i="53"/>
  <c r="D181" i="53"/>
  <c r="D182" i="53"/>
  <c r="D183" i="53"/>
  <c r="D184" i="53"/>
  <c r="D185" i="53"/>
  <c r="D186" i="53"/>
  <c r="D187" i="53"/>
  <c r="D188" i="53"/>
  <c r="D189" i="53"/>
  <c r="D190" i="53"/>
  <c r="D191" i="53"/>
  <c r="D192" i="53"/>
  <c r="D193" i="53"/>
  <c r="D194" i="53"/>
  <c r="D195" i="53"/>
  <c r="D196" i="53"/>
  <c r="D197" i="53"/>
  <c r="D198" i="53"/>
  <c r="D199" i="53"/>
  <c r="D200" i="53"/>
  <c r="D201" i="53"/>
  <c r="D202" i="53"/>
  <c r="D203" i="53"/>
  <c r="D204" i="53"/>
  <c r="D205" i="53"/>
  <c r="D206" i="53"/>
  <c r="D207" i="53"/>
  <c r="D208" i="53"/>
  <c r="D209" i="53"/>
  <c r="D210" i="53"/>
  <c r="D211" i="53"/>
  <c r="D212" i="53"/>
  <c r="D213" i="53"/>
  <c r="D214" i="53"/>
  <c r="D215" i="53"/>
  <c r="D216" i="53"/>
  <c r="D217" i="53"/>
  <c r="D218" i="53"/>
  <c r="D219" i="53"/>
  <c r="D220" i="53"/>
  <c r="D221" i="53"/>
  <c r="D222" i="53"/>
  <c r="D223" i="53"/>
  <c r="D224" i="53"/>
  <c r="D225" i="53"/>
  <c r="D226" i="53"/>
  <c r="D227" i="53"/>
  <c r="D228" i="53"/>
  <c r="D229" i="53"/>
  <c r="D230" i="53"/>
  <c r="D231" i="53"/>
  <c r="D232" i="53"/>
  <c r="D233" i="53"/>
  <c r="D234" i="53"/>
  <c r="D235" i="53"/>
  <c r="D236" i="53"/>
  <c r="D237" i="53"/>
  <c r="D238" i="53"/>
  <c r="D239" i="53"/>
  <c r="D240" i="53"/>
  <c r="D241" i="53"/>
  <c r="D242" i="53"/>
  <c r="D243" i="53"/>
  <c r="D244" i="53"/>
  <c r="D245" i="53"/>
  <c r="D246" i="53"/>
  <c r="D247" i="53"/>
  <c r="D248" i="53"/>
  <c r="D249" i="53"/>
  <c r="D250" i="53"/>
  <c r="D251" i="53"/>
  <c r="D252" i="53"/>
  <c r="D253" i="53"/>
  <c r="D254" i="53"/>
  <c r="D255" i="53"/>
  <c r="D256" i="53"/>
  <c r="D257" i="53"/>
  <c r="D258" i="53"/>
  <c r="D259" i="53"/>
  <c r="D260" i="53"/>
  <c r="D261" i="53"/>
  <c r="D262" i="53"/>
  <c r="D263" i="53"/>
  <c r="D264" i="53"/>
  <c r="D265" i="53"/>
  <c r="D266" i="53"/>
  <c r="D267" i="53"/>
  <c r="D268" i="53"/>
  <c r="D269" i="53"/>
  <c r="D270" i="53"/>
  <c r="D271" i="53"/>
  <c r="D272" i="53"/>
  <c r="D273" i="53"/>
  <c r="D274" i="53"/>
  <c r="D275" i="53"/>
  <c r="D276" i="53"/>
  <c r="D277" i="53"/>
  <c r="D278" i="53"/>
  <c r="D279" i="53"/>
  <c r="D280" i="53"/>
  <c r="D281" i="53"/>
  <c r="D282" i="53"/>
  <c r="D283" i="53"/>
  <c r="D284" i="53"/>
  <c r="D285" i="53"/>
  <c r="D286" i="53"/>
  <c r="D287" i="53"/>
  <c r="D288" i="53"/>
  <c r="D289" i="53"/>
  <c r="D290" i="53"/>
  <c r="D291" i="53"/>
  <c r="D292" i="53"/>
  <c r="D293" i="53"/>
  <c r="D294" i="53"/>
  <c r="D295" i="53"/>
  <c r="D296" i="53"/>
  <c r="D297" i="53"/>
  <c r="D298" i="53"/>
  <c r="D299" i="53"/>
  <c r="D300" i="53"/>
  <c r="D301" i="53"/>
  <c r="D302" i="53"/>
  <c r="D303" i="53"/>
  <c r="D304" i="53"/>
  <c r="D305" i="53"/>
  <c r="D306" i="53"/>
  <c r="D307" i="53"/>
  <c r="D308" i="53"/>
  <c r="D309" i="53"/>
  <c r="D310" i="53"/>
  <c r="D311" i="53"/>
  <c r="D312" i="53"/>
  <c r="D313" i="53"/>
  <c r="D314" i="53"/>
  <c r="D315" i="53"/>
  <c r="D316" i="53"/>
  <c r="D317" i="53"/>
  <c r="D318" i="53"/>
  <c r="D319" i="53"/>
  <c r="D320" i="53"/>
  <c r="D321" i="53"/>
  <c r="D322" i="53"/>
  <c r="D323" i="53"/>
  <c r="D324" i="53"/>
  <c r="D325" i="53"/>
  <c r="D326" i="53"/>
  <c r="D327" i="53"/>
  <c r="D328" i="53"/>
  <c r="D329" i="53"/>
  <c r="D330" i="53"/>
  <c r="D331" i="53"/>
  <c r="D332" i="53"/>
  <c r="D333" i="53"/>
  <c r="D334" i="53"/>
  <c r="D335" i="53"/>
  <c r="D336" i="53"/>
  <c r="D337" i="53"/>
  <c r="D338" i="53"/>
  <c r="D339" i="53"/>
  <c r="D340" i="53"/>
  <c r="D341" i="53"/>
  <c r="D342" i="53"/>
  <c r="D343" i="53"/>
  <c r="D344" i="53"/>
  <c r="D345" i="53"/>
  <c r="D346" i="53"/>
  <c r="D2" i="53"/>
  <c r="K333" i="53"/>
  <c r="K334" i="53"/>
  <c r="K335" i="53"/>
  <c r="K336" i="53"/>
  <c r="K337" i="53"/>
  <c r="K338" i="53"/>
  <c r="K339" i="53"/>
  <c r="K340" i="53"/>
  <c r="K341" i="53"/>
  <c r="K342" i="53"/>
  <c r="K343" i="53"/>
  <c r="K344" i="53"/>
  <c r="K345" i="53"/>
  <c r="K346" i="53"/>
  <c r="K332" i="53"/>
  <c r="J333" i="53"/>
  <c r="J334" i="53"/>
  <c r="J335" i="53"/>
  <c r="J336" i="53"/>
  <c r="J337" i="53"/>
  <c r="J338" i="53"/>
  <c r="J339" i="53"/>
  <c r="J340" i="53"/>
  <c r="J341" i="53"/>
  <c r="J342" i="53"/>
  <c r="J343" i="53"/>
  <c r="J344" i="53"/>
  <c r="J345" i="53"/>
  <c r="J346" i="53"/>
  <c r="J332" i="53"/>
  <c r="H349" i="53" l="1"/>
  <c r="C7" i="22" s="1"/>
  <c r="G349" i="53"/>
  <c r="F333" i="53"/>
  <c r="F334" i="53"/>
  <c r="F335" i="53"/>
  <c r="F336" i="53"/>
  <c r="F337" i="53"/>
  <c r="F338" i="53"/>
  <c r="F339" i="53"/>
  <c r="F340" i="53"/>
  <c r="F341" i="53"/>
  <c r="F342" i="53"/>
  <c r="F343" i="53"/>
  <c r="F344" i="53"/>
  <c r="F345" i="53"/>
  <c r="F346" i="53"/>
  <c r="C333" i="53"/>
  <c r="C334" i="53"/>
  <c r="C335" i="53"/>
  <c r="C336" i="53"/>
  <c r="C337" i="53"/>
  <c r="C338" i="53"/>
  <c r="C339" i="53"/>
  <c r="C340" i="53"/>
  <c r="C341" i="53"/>
  <c r="C342" i="53"/>
  <c r="C343" i="53"/>
  <c r="C344" i="53"/>
  <c r="C345" i="53"/>
  <c r="C346" i="53"/>
  <c r="B333" i="53"/>
  <c r="B334" i="53"/>
  <c r="B335" i="53"/>
  <c r="B336" i="53"/>
  <c r="B337" i="53"/>
  <c r="B338" i="53"/>
  <c r="B339" i="53"/>
  <c r="B340" i="53"/>
  <c r="B341" i="53"/>
  <c r="B342" i="53"/>
  <c r="B343" i="53"/>
  <c r="B344" i="53"/>
  <c r="B345" i="53"/>
  <c r="B346" i="53"/>
  <c r="F332" i="53"/>
  <c r="C332" i="53"/>
  <c r="B332" i="53"/>
  <c r="B329" i="53"/>
  <c r="K3" i="53"/>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17" i="53"/>
  <c r="K118" i="53"/>
  <c r="K119" i="53"/>
  <c r="K120" i="53"/>
  <c r="K121" i="53"/>
  <c r="K122" i="53"/>
  <c r="K123" i="53"/>
  <c r="K124" i="53"/>
  <c r="K125" i="53"/>
  <c r="K126" i="53"/>
  <c r="K127" i="53"/>
  <c r="K128" i="53"/>
  <c r="K129" i="53"/>
  <c r="K130" i="53"/>
  <c r="K131" i="53"/>
  <c r="K132" i="53"/>
  <c r="K133" i="53"/>
  <c r="K134" i="53"/>
  <c r="K135" i="53"/>
  <c r="K136" i="53"/>
  <c r="K137" i="53"/>
  <c r="K138" i="53"/>
  <c r="K139" i="53"/>
  <c r="K140" i="53"/>
  <c r="K141" i="53"/>
  <c r="K142" i="53"/>
  <c r="K143" i="53"/>
  <c r="K144" i="53"/>
  <c r="K145" i="53"/>
  <c r="K146" i="53"/>
  <c r="K147" i="53"/>
  <c r="K148" i="53"/>
  <c r="K149" i="53"/>
  <c r="K150" i="53"/>
  <c r="K151" i="53"/>
  <c r="K152" i="53"/>
  <c r="K153" i="53"/>
  <c r="K154" i="53"/>
  <c r="K155" i="53"/>
  <c r="K156" i="53"/>
  <c r="K157" i="53"/>
  <c r="K158" i="53"/>
  <c r="K159" i="53"/>
  <c r="K160" i="53"/>
  <c r="K161" i="53"/>
  <c r="K162" i="53"/>
  <c r="K163" i="53"/>
  <c r="K164" i="53"/>
  <c r="K165" i="53"/>
  <c r="K166" i="53"/>
  <c r="K167" i="53"/>
  <c r="K168" i="53"/>
  <c r="K169" i="53"/>
  <c r="K170" i="53"/>
  <c r="K171" i="53"/>
  <c r="K172" i="53"/>
  <c r="K173" i="53"/>
  <c r="K174" i="53"/>
  <c r="K175" i="53"/>
  <c r="K176" i="53"/>
  <c r="K177" i="53"/>
  <c r="K178" i="53"/>
  <c r="K179" i="53"/>
  <c r="K180" i="53"/>
  <c r="K181" i="53"/>
  <c r="K182" i="53"/>
  <c r="K183" i="53"/>
  <c r="K184" i="53"/>
  <c r="K185" i="53"/>
  <c r="K186" i="53"/>
  <c r="K187" i="53"/>
  <c r="K188" i="53"/>
  <c r="K189" i="53"/>
  <c r="K190" i="53"/>
  <c r="K191" i="53"/>
  <c r="K192" i="53"/>
  <c r="K193" i="53"/>
  <c r="K194" i="53"/>
  <c r="K195" i="53"/>
  <c r="K196" i="53"/>
  <c r="K197" i="53"/>
  <c r="K198" i="53"/>
  <c r="K199" i="53"/>
  <c r="K200" i="53"/>
  <c r="K201" i="53"/>
  <c r="K202" i="53"/>
  <c r="K203" i="53"/>
  <c r="K204" i="53"/>
  <c r="K205" i="53"/>
  <c r="K206" i="53"/>
  <c r="K207" i="53"/>
  <c r="K208" i="53"/>
  <c r="K209" i="53"/>
  <c r="K210" i="53"/>
  <c r="K211" i="53"/>
  <c r="K212" i="53"/>
  <c r="K213" i="53"/>
  <c r="K214" i="53"/>
  <c r="K215" i="53"/>
  <c r="K216" i="53"/>
  <c r="K217" i="53"/>
  <c r="K218" i="53"/>
  <c r="K219" i="53"/>
  <c r="K220" i="53"/>
  <c r="K221" i="53"/>
  <c r="K222" i="53"/>
  <c r="K223" i="53"/>
  <c r="K224" i="53"/>
  <c r="K225" i="53"/>
  <c r="K226" i="53"/>
  <c r="K227" i="53"/>
  <c r="K228" i="53"/>
  <c r="K229" i="53"/>
  <c r="K230"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58" i="53"/>
  <c r="K259" i="53"/>
  <c r="K260" i="53"/>
  <c r="K261" i="53"/>
  <c r="K262" i="53"/>
  <c r="K263" i="53"/>
  <c r="K264" i="53"/>
  <c r="K265" i="53"/>
  <c r="K266" i="53"/>
  <c r="K267" i="53"/>
  <c r="K268" i="53"/>
  <c r="K269" i="53"/>
  <c r="K270" i="53"/>
  <c r="K271" i="53"/>
  <c r="K272" i="53"/>
  <c r="K273" i="53"/>
  <c r="K274" i="53"/>
  <c r="K275" i="53"/>
  <c r="K276" i="53"/>
  <c r="K277" i="53"/>
  <c r="K278" i="53"/>
  <c r="K279" i="53"/>
  <c r="K280" i="53"/>
  <c r="K281" i="53"/>
  <c r="K282" i="53"/>
  <c r="K283" i="53"/>
  <c r="K284" i="53"/>
  <c r="K285" i="53"/>
  <c r="K286" i="53"/>
  <c r="K287" i="53"/>
  <c r="K288" i="53"/>
  <c r="K289" i="53"/>
  <c r="K290" i="53"/>
  <c r="K291" i="53"/>
  <c r="K292" i="53"/>
  <c r="K293" i="53"/>
  <c r="K294" i="53"/>
  <c r="K295" i="53"/>
  <c r="K296" i="53"/>
  <c r="K297" i="53"/>
  <c r="K298" i="53"/>
  <c r="K299" i="53"/>
  <c r="K300" i="53"/>
  <c r="K301" i="53"/>
  <c r="K302" i="53"/>
  <c r="K303" i="53"/>
  <c r="K304" i="53"/>
  <c r="K305" i="53"/>
  <c r="K306" i="53"/>
  <c r="K307" i="53"/>
  <c r="K308" i="53"/>
  <c r="K309" i="53"/>
  <c r="K310" i="53"/>
  <c r="K311" i="53"/>
  <c r="K312" i="53"/>
  <c r="K313" i="53"/>
  <c r="K314" i="53"/>
  <c r="K315" i="53"/>
  <c r="K316" i="53"/>
  <c r="K317" i="53"/>
  <c r="K318" i="53"/>
  <c r="K319" i="53"/>
  <c r="K320" i="53"/>
  <c r="K321" i="53"/>
  <c r="K322" i="53"/>
  <c r="K323" i="53"/>
  <c r="K324" i="53"/>
  <c r="K325" i="53"/>
  <c r="K326" i="53"/>
  <c r="K327" i="53"/>
  <c r="K328" i="53"/>
  <c r="K329" i="53"/>
  <c r="K330" i="53"/>
  <c r="K331" i="53"/>
  <c r="K2" i="53"/>
  <c r="F2" i="53"/>
  <c r="F3" i="53"/>
  <c r="F4" i="53"/>
  <c r="F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125" i="53"/>
  <c r="F126" i="53"/>
  <c r="F127" i="53"/>
  <c r="F128" i="53"/>
  <c r="F129" i="53"/>
  <c r="F130" i="53"/>
  <c r="F131" i="53"/>
  <c r="F132" i="53"/>
  <c r="F133" i="53"/>
  <c r="F134" i="53"/>
  <c r="F135" i="53"/>
  <c r="F136" i="53"/>
  <c r="F137" i="53"/>
  <c r="F138" i="53"/>
  <c r="F139" i="53"/>
  <c r="F140" i="53"/>
  <c r="F141" i="53"/>
  <c r="F142" i="53"/>
  <c r="F143" i="53"/>
  <c r="F144" i="53"/>
  <c r="F145" i="53"/>
  <c r="F146" i="53"/>
  <c r="F147" i="53"/>
  <c r="F148" i="53"/>
  <c r="F149" i="53"/>
  <c r="F150" i="53"/>
  <c r="F151" i="53"/>
  <c r="F152" i="53"/>
  <c r="F153"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F187" i="53"/>
  <c r="F188" i="53"/>
  <c r="F189" i="53"/>
  <c r="F190" i="53"/>
  <c r="F191" i="53"/>
  <c r="F192" i="53"/>
  <c r="F193" i="53"/>
  <c r="F194" i="53"/>
  <c r="F195" i="53"/>
  <c r="F196" i="53"/>
  <c r="F197" i="53"/>
  <c r="F198" i="53"/>
  <c r="F199" i="53"/>
  <c r="F200" i="53"/>
  <c r="F201" i="53"/>
  <c r="F202" i="53"/>
  <c r="F203" i="53"/>
  <c r="F204" i="53"/>
  <c r="F205" i="53"/>
  <c r="F206" i="53"/>
  <c r="F207" i="53"/>
  <c r="F208" i="53"/>
  <c r="F209" i="53"/>
  <c r="F210" i="53"/>
  <c r="F211" i="53"/>
  <c r="F212" i="53"/>
  <c r="F213" i="53"/>
  <c r="F214" i="53"/>
  <c r="F215" i="53"/>
  <c r="F216" i="53"/>
  <c r="F217" i="53"/>
  <c r="F218" i="53"/>
  <c r="F219" i="53"/>
  <c r="F220" i="53"/>
  <c r="F221" i="53"/>
  <c r="F222" i="53"/>
  <c r="F223" i="53"/>
  <c r="F224" i="53"/>
  <c r="F225" i="53"/>
  <c r="F226" i="53"/>
  <c r="F227" i="53"/>
  <c r="F228" i="53"/>
  <c r="F229" i="53"/>
  <c r="F230" i="53"/>
  <c r="F231" i="53"/>
  <c r="F232" i="53"/>
  <c r="F233" i="53"/>
  <c r="F234" i="53"/>
  <c r="F235" i="53"/>
  <c r="F236" i="53"/>
  <c r="F237" i="53"/>
  <c r="F238" i="53"/>
  <c r="F239" i="53"/>
  <c r="F240" i="53"/>
  <c r="F241" i="53"/>
  <c r="F242" i="53"/>
  <c r="F243" i="53"/>
  <c r="F244" i="53"/>
  <c r="F245" i="53"/>
  <c r="F246" i="53"/>
  <c r="F247" i="53"/>
  <c r="F248" i="53"/>
  <c r="F249" i="53"/>
  <c r="F250" i="53"/>
  <c r="F251" i="53"/>
  <c r="F252" i="53"/>
  <c r="F253" i="53"/>
  <c r="F254" i="53"/>
  <c r="F255" i="53"/>
  <c r="F256" i="53"/>
  <c r="F257" i="53"/>
  <c r="F258" i="53"/>
  <c r="F259" i="53"/>
  <c r="F260" i="53"/>
  <c r="F261" i="53"/>
  <c r="F262" i="53"/>
  <c r="F263" i="53"/>
  <c r="F264" i="53"/>
  <c r="F265" i="53"/>
  <c r="F266" i="53"/>
  <c r="F267" i="53"/>
  <c r="F268" i="53"/>
  <c r="F269" i="53"/>
  <c r="F270" i="53"/>
  <c r="F271" i="53"/>
  <c r="F272" i="53"/>
  <c r="F273" i="53"/>
  <c r="F274" i="53"/>
  <c r="F275" i="53"/>
  <c r="F276" i="53"/>
  <c r="F277" i="53"/>
  <c r="F278" i="53"/>
  <c r="F279" i="53"/>
  <c r="F280" i="53"/>
  <c r="F281" i="53"/>
  <c r="F282" i="53"/>
  <c r="F283" i="53"/>
  <c r="F284" i="53"/>
  <c r="F285" i="53"/>
  <c r="F286" i="53"/>
  <c r="F287" i="53"/>
  <c r="F288" i="53"/>
  <c r="F289" i="53"/>
  <c r="F290" i="53"/>
  <c r="F291" i="53"/>
  <c r="F292" i="53"/>
  <c r="F293" i="53"/>
  <c r="F294" i="53"/>
  <c r="F295" i="53"/>
  <c r="F296" i="53"/>
  <c r="F297" i="53"/>
  <c r="F298" i="53"/>
  <c r="F299" i="53"/>
  <c r="F300" i="53"/>
  <c r="F301" i="53"/>
  <c r="F302" i="53"/>
  <c r="F303" i="53"/>
  <c r="F304" i="53"/>
  <c r="F305" i="53"/>
  <c r="F306" i="53"/>
  <c r="F307" i="53"/>
  <c r="F308" i="53"/>
  <c r="F309" i="53"/>
  <c r="F310" i="53"/>
  <c r="F311" i="53"/>
  <c r="F312" i="53"/>
  <c r="F313" i="53"/>
  <c r="F314" i="53"/>
  <c r="F315" i="53"/>
  <c r="F316" i="53"/>
  <c r="F317" i="53"/>
  <c r="F318" i="53"/>
  <c r="F319" i="53"/>
  <c r="F320" i="53"/>
  <c r="F321" i="53"/>
  <c r="F322" i="53"/>
  <c r="F323" i="53"/>
  <c r="F324" i="53"/>
  <c r="F325" i="53"/>
  <c r="F326" i="53"/>
  <c r="F327" i="53"/>
  <c r="F328" i="53"/>
  <c r="F329" i="53"/>
  <c r="F330" i="53"/>
  <c r="F331" i="53"/>
  <c r="C3" i="53"/>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37"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69"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301"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2" i="53"/>
  <c r="B3" i="53"/>
  <c r="B4" i="53"/>
  <c r="B5" i="53"/>
  <c r="B6" i="53"/>
  <c r="B7" i="53"/>
  <c r="B8" i="53"/>
  <c r="B9" i="53"/>
  <c r="B10" i="53"/>
  <c r="B11" i="53"/>
  <c r="B12" i="53"/>
  <c r="B13" i="53"/>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B40" i="53"/>
  <c r="B41" i="53"/>
  <c r="B42" i="53"/>
  <c r="B43" i="53"/>
  <c r="B44" i="53"/>
  <c r="B45" i="53"/>
  <c r="B46" i="53"/>
  <c r="B47" i="53"/>
  <c r="B48" i="53"/>
  <c r="B49" i="53"/>
  <c r="B50" i="53"/>
  <c r="B51" i="53"/>
  <c r="B52" i="53"/>
  <c r="B53" i="53"/>
  <c r="B54" i="53"/>
  <c r="B55" i="53"/>
  <c r="B56" i="53"/>
  <c r="B57" i="53"/>
  <c r="B58" i="53"/>
  <c r="B59" i="53"/>
  <c r="B60" i="53"/>
  <c r="B61" i="53"/>
  <c r="B62" i="53"/>
  <c r="B63" i="53"/>
  <c r="B64" i="53"/>
  <c r="B65" i="53"/>
  <c r="B66" i="53"/>
  <c r="B67" i="53"/>
  <c r="B68" i="53"/>
  <c r="B69" i="53"/>
  <c r="B70" i="53"/>
  <c r="B71" i="53"/>
  <c r="B72" i="53"/>
  <c r="B73" i="53"/>
  <c r="B74" i="53"/>
  <c r="B75" i="53"/>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146" i="53"/>
  <c r="B147" i="53"/>
  <c r="B148" i="53"/>
  <c r="B149" i="53"/>
  <c r="B150" i="53"/>
  <c r="B151" i="53"/>
  <c r="B152" i="53"/>
  <c r="B153" i="53"/>
  <c r="B154" i="53"/>
  <c r="B155" i="53"/>
  <c r="B156" i="53"/>
  <c r="B157" i="53"/>
  <c r="B158" i="53"/>
  <c r="B159" i="53"/>
  <c r="B160" i="53"/>
  <c r="B161" i="53"/>
  <c r="B162" i="53"/>
  <c r="B163" i="53"/>
  <c r="B164" i="53"/>
  <c r="B165" i="53"/>
  <c r="B166" i="53"/>
  <c r="B167" i="53"/>
  <c r="B168"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30" i="53"/>
  <c r="B331" i="53"/>
  <c r="B2" i="53"/>
  <c r="D2" i="48" l="1"/>
  <c r="D3" i="48"/>
  <c r="D4" i="48"/>
  <c r="D5" i="48"/>
  <c r="D6" i="48"/>
  <c r="D7" i="48"/>
  <c r="D8" i="48"/>
  <c r="D9"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243" i="48"/>
  <c r="D244" i="48"/>
  <c r="D245" i="48"/>
  <c r="D246" i="48"/>
  <c r="D247" i="48"/>
  <c r="D248" i="48"/>
  <c r="D249" i="48"/>
  <c r="D250" i="48"/>
  <c r="D251" i="48"/>
  <c r="D252" i="48"/>
  <c r="D253" i="48"/>
  <c r="D254" i="48"/>
  <c r="D255" i="48"/>
  <c r="D256" i="48"/>
  <c r="D257" i="48"/>
  <c r="D258" i="48"/>
  <c r="D259" i="48"/>
  <c r="D260" i="48"/>
  <c r="D261" i="48"/>
  <c r="D262" i="48"/>
  <c r="D263" i="48"/>
  <c r="D264" i="48"/>
  <c r="D265" i="48"/>
  <c r="D266" i="48"/>
  <c r="D267" i="48"/>
  <c r="D268" i="48"/>
  <c r="D269" i="48"/>
  <c r="D270" i="48"/>
  <c r="D271" i="48"/>
  <c r="D272" i="48"/>
  <c r="D273" i="48"/>
  <c r="D274" i="48"/>
  <c r="D275" i="48"/>
  <c r="D276" i="48"/>
  <c r="D277" i="48"/>
  <c r="D278" i="48"/>
  <c r="D279" i="48"/>
  <c r="D280" i="48"/>
  <c r="D281" i="48"/>
  <c r="D282" i="48"/>
  <c r="D283" i="48"/>
  <c r="D284" i="48"/>
  <c r="D285" i="48"/>
  <c r="D286" i="48"/>
  <c r="D287" i="48"/>
  <c r="D288" i="48"/>
  <c r="D289" i="48"/>
  <c r="D290" i="48"/>
  <c r="D291" i="48"/>
  <c r="D292" i="48"/>
  <c r="D293" i="48"/>
  <c r="D294" i="48"/>
  <c r="D295" i="48"/>
  <c r="D296" i="48"/>
  <c r="D297" i="48"/>
  <c r="D298" i="48"/>
  <c r="D299" i="48"/>
  <c r="D300" i="48"/>
  <c r="D301" i="48"/>
  <c r="D302" i="48"/>
  <c r="D303" i="48"/>
  <c r="D304" i="48"/>
  <c r="D305" i="48"/>
  <c r="D306" i="48"/>
  <c r="D307" i="48"/>
  <c r="D308" i="48"/>
  <c r="D309" i="48"/>
  <c r="D310" i="48"/>
  <c r="D311" i="48"/>
  <c r="D312" i="48"/>
  <c r="D313" i="48"/>
  <c r="D314" i="48"/>
  <c r="D315" i="48"/>
  <c r="D316" i="48"/>
  <c r="D317" i="48"/>
  <c r="D318" i="48"/>
  <c r="D319" i="48"/>
  <c r="D320" i="48"/>
  <c r="D321" i="48"/>
  <c r="D322" i="48"/>
  <c r="D323" i="48"/>
  <c r="D324" i="48"/>
  <c r="D325" i="48"/>
  <c r="D326" i="48"/>
  <c r="D327" i="48"/>
  <c r="D328" i="48"/>
  <c r="D329" i="48"/>
  <c r="D330" i="48"/>
  <c r="D331" i="48"/>
  <c r="D332" i="48"/>
  <c r="D333" i="48"/>
  <c r="D334" i="48"/>
  <c r="D335" i="48"/>
  <c r="D336" i="48"/>
  <c r="D337" i="48"/>
  <c r="D338" i="48"/>
  <c r="D339" i="48"/>
  <c r="D340" i="48"/>
  <c r="D341" i="48"/>
  <c r="D342" i="48"/>
  <c r="D343" i="48"/>
  <c r="D344" i="48"/>
  <c r="D345" i="48"/>
  <c r="D346" i="48"/>
  <c r="D347" i="48"/>
  <c r="D348" i="48"/>
  <c r="D349" i="48"/>
  <c r="D350" i="48"/>
  <c r="D351" i="48"/>
  <c r="D352" i="48"/>
  <c r="D353" i="48"/>
  <c r="D354" i="48"/>
  <c r="D355" i="48"/>
  <c r="D356" i="48"/>
  <c r="D357" i="48"/>
  <c r="D358" i="48"/>
  <c r="D359" i="48"/>
  <c r="D360" i="48"/>
  <c r="D361" i="48"/>
  <c r="D362" i="48"/>
  <c r="D363" i="48"/>
  <c r="D364" i="48"/>
  <c r="D365" i="48"/>
  <c r="D366" i="48"/>
  <c r="D367" i="48"/>
  <c r="D368" i="48"/>
  <c r="D369" i="48"/>
  <c r="D370" i="48"/>
  <c r="D371" i="48"/>
  <c r="D372" i="48"/>
  <c r="D373" i="48"/>
  <c r="D374" i="48"/>
  <c r="D375" i="48"/>
  <c r="D376" i="48"/>
  <c r="D377" i="48"/>
  <c r="D378" i="48"/>
  <c r="D379" i="48"/>
  <c r="D380" i="48"/>
  <c r="D381" i="48"/>
  <c r="D382" i="48"/>
  <c r="D383" i="48"/>
  <c r="D384" i="48"/>
  <c r="D385" i="48"/>
  <c r="D386" i="48"/>
  <c r="D387" i="48"/>
  <c r="D388" i="48"/>
  <c r="D389" i="48"/>
  <c r="D390" i="48"/>
  <c r="D391" i="48"/>
  <c r="D392" i="48"/>
  <c r="D393" i="48"/>
  <c r="D394" i="48"/>
  <c r="D395" i="48"/>
  <c r="D396" i="48"/>
  <c r="D397" i="48"/>
  <c r="D398" i="48"/>
  <c r="D399" i="48"/>
  <c r="D400" i="48"/>
  <c r="D401" i="48"/>
  <c r="D402" i="48"/>
  <c r="D403" i="48"/>
  <c r="D404" i="48"/>
  <c r="D405" i="48"/>
  <c r="D406" i="48"/>
  <c r="D407" i="48"/>
  <c r="D408" i="48"/>
  <c r="D409" i="48"/>
  <c r="D410" i="48"/>
  <c r="D411" i="48"/>
  <c r="D412" i="48"/>
  <c r="D413" i="48"/>
  <c r="D414" i="48"/>
  <c r="D415" i="48"/>
  <c r="D416" i="48"/>
  <c r="D417" i="48"/>
  <c r="D418" i="48"/>
  <c r="D419" i="48"/>
  <c r="D420" i="48"/>
  <c r="D421" i="48"/>
  <c r="D422" i="48"/>
  <c r="D423" i="48"/>
  <c r="D424" i="48"/>
  <c r="D425" i="48"/>
  <c r="D426" i="48"/>
  <c r="D427" i="48"/>
  <c r="D428" i="48"/>
  <c r="D429" i="48"/>
  <c r="D430" i="48"/>
  <c r="D431" i="48"/>
  <c r="D432" i="48"/>
  <c r="D433" i="48"/>
  <c r="D434" i="48"/>
  <c r="D435" i="48"/>
  <c r="D436" i="48"/>
  <c r="D437" i="48"/>
  <c r="D438" i="48"/>
  <c r="D439" i="48"/>
  <c r="D440" i="48"/>
  <c r="D441" i="48"/>
  <c r="D442" i="48"/>
  <c r="D443" i="48"/>
  <c r="D444" i="48"/>
  <c r="D445" i="48"/>
  <c r="D446" i="48"/>
  <c r="D447" i="48"/>
  <c r="D448" i="48"/>
  <c r="D449" i="48"/>
  <c r="D450" i="48"/>
  <c r="D451" i="48"/>
  <c r="D452" i="48"/>
  <c r="D453" i="48"/>
  <c r="D454" i="48"/>
  <c r="D455" i="48"/>
  <c r="D456" i="48"/>
  <c r="D457" i="48"/>
  <c r="D458" i="48"/>
  <c r="D459" i="48"/>
  <c r="D460" i="48"/>
  <c r="D461" i="48"/>
  <c r="D462" i="48"/>
  <c r="D463" i="48"/>
  <c r="D464" i="48"/>
  <c r="D465" i="48"/>
  <c r="D466" i="48"/>
  <c r="D467" i="48"/>
  <c r="D468" i="48"/>
  <c r="D469" i="48"/>
  <c r="D470" i="48"/>
  <c r="D471" i="48"/>
  <c r="D472" i="48"/>
  <c r="D473" i="48"/>
  <c r="D474" i="48"/>
  <c r="D475" i="48"/>
  <c r="D476" i="48"/>
  <c r="D477" i="48"/>
  <c r="D478" i="48"/>
  <c r="D479" i="48"/>
  <c r="D480" i="48"/>
  <c r="D481" i="48"/>
  <c r="D482" i="48"/>
  <c r="D483" i="48"/>
  <c r="D484" i="48"/>
  <c r="D485" i="48"/>
  <c r="D486" i="48"/>
  <c r="D487" i="48"/>
  <c r="D488" i="48"/>
  <c r="D489" i="48"/>
  <c r="D490" i="48"/>
  <c r="D491" i="48"/>
  <c r="D492" i="48"/>
  <c r="D493" i="48"/>
  <c r="D494" i="48"/>
  <c r="D495" i="48"/>
  <c r="D496" i="48"/>
  <c r="D497" i="48"/>
  <c r="D498" i="48"/>
  <c r="D499" i="48"/>
  <c r="D500" i="48"/>
  <c r="D501" i="48"/>
  <c r="D502" i="48"/>
  <c r="D503" i="48"/>
  <c r="D504" i="48"/>
  <c r="D505" i="48"/>
  <c r="D506" i="48"/>
  <c r="D507" i="48"/>
  <c r="D508" i="48"/>
  <c r="D509" i="48"/>
  <c r="D510" i="48"/>
  <c r="D511" i="48"/>
  <c r="D512" i="48"/>
  <c r="D513" i="48"/>
  <c r="D514" i="48"/>
  <c r="D515" i="48"/>
  <c r="D516" i="48"/>
  <c r="D517" i="48"/>
  <c r="D518" i="48"/>
  <c r="D519" i="48"/>
  <c r="D520" i="48"/>
  <c r="D521" i="48"/>
  <c r="D522" i="48"/>
  <c r="D523" i="48"/>
  <c r="D524" i="48"/>
  <c r="D525" i="48"/>
  <c r="D526" i="48"/>
  <c r="D527" i="48"/>
  <c r="D528" i="48"/>
  <c r="D529" i="48"/>
  <c r="D530" i="48"/>
  <c r="D531" i="48"/>
  <c r="D532" i="48"/>
  <c r="D533" i="48"/>
  <c r="D534" i="48"/>
  <c r="D535" i="48"/>
  <c r="D536" i="48"/>
  <c r="D537" i="48"/>
  <c r="D538" i="48"/>
  <c r="D539" i="48"/>
  <c r="D540" i="48"/>
  <c r="D541" i="48"/>
  <c r="D542" i="48"/>
  <c r="D543" i="48"/>
  <c r="D544" i="48"/>
  <c r="D545" i="48"/>
  <c r="D546" i="48"/>
  <c r="D547" i="48"/>
  <c r="D548" i="48"/>
  <c r="D549" i="48"/>
  <c r="D550" i="48"/>
  <c r="D551" i="48"/>
  <c r="D552" i="48"/>
  <c r="D553" i="48"/>
  <c r="D554" i="48"/>
  <c r="D555" i="48"/>
  <c r="D556" i="48"/>
  <c r="D557" i="48"/>
  <c r="D558" i="48"/>
  <c r="D559" i="48"/>
  <c r="D560" i="48"/>
  <c r="D561" i="48"/>
  <c r="D562" i="48"/>
  <c r="D563" i="48"/>
  <c r="D564" i="48"/>
  <c r="D565" i="48"/>
  <c r="D566" i="48"/>
  <c r="D567" i="48"/>
  <c r="D568" i="48"/>
  <c r="D569" i="48"/>
  <c r="D570" i="48"/>
  <c r="D571" i="48"/>
  <c r="D572" i="48"/>
  <c r="D573" i="48"/>
  <c r="D574" i="48"/>
  <c r="D575" i="48"/>
  <c r="D576" i="48"/>
  <c r="D577" i="48"/>
  <c r="D578" i="48"/>
  <c r="D579" i="48"/>
  <c r="D580" i="48"/>
  <c r="D581" i="48"/>
  <c r="D582" i="48"/>
  <c r="D583" i="48"/>
  <c r="D584" i="48"/>
  <c r="D585" i="48"/>
  <c r="D586" i="48"/>
  <c r="D587" i="48"/>
  <c r="D588" i="48"/>
  <c r="D589" i="48"/>
  <c r="D590" i="48"/>
  <c r="D591" i="48"/>
  <c r="D592" i="48"/>
  <c r="D593" i="48"/>
  <c r="D594" i="48"/>
  <c r="D595" i="48"/>
  <c r="D596" i="48"/>
  <c r="D597" i="48"/>
  <c r="D598" i="48"/>
  <c r="D599" i="48"/>
  <c r="D600" i="48"/>
  <c r="D601" i="48"/>
  <c r="D602" i="48"/>
  <c r="D603" i="48"/>
  <c r="D604" i="48"/>
  <c r="D605" i="48"/>
  <c r="D606" i="48"/>
  <c r="D607" i="48"/>
  <c r="D608" i="48"/>
  <c r="D609" i="48"/>
  <c r="D610" i="48"/>
  <c r="D611" i="48"/>
  <c r="D612" i="48"/>
  <c r="D613" i="48"/>
  <c r="D614" i="48"/>
  <c r="D615" i="48"/>
  <c r="D616" i="48"/>
  <c r="D617" i="48"/>
  <c r="D618" i="48"/>
  <c r="D619" i="48"/>
  <c r="D620" i="48"/>
  <c r="D621" i="48"/>
  <c r="D622" i="48"/>
  <c r="D623" i="48"/>
  <c r="D624" i="48"/>
  <c r="D625" i="48"/>
  <c r="D626" i="48"/>
  <c r="D627" i="48"/>
  <c r="D628" i="48"/>
  <c r="D629" i="48"/>
  <c r="D630" i="48"/>
  <c r="D631" i="48"/>
  <c r="D632" i="48"/>
  <c r="D633" i="48"/>
  <c r="D634" i="48"/>
  <c r="D635" i="48"/>
  <c r="D636" i="48"/>
  <c r="D637" i="48"/>
  <c r="D638" i="48"/>
  <c r="D639" i="48"/>
  <c r="D640" i="48"/>
  <c r="D641" i="48"/>
  <c r="D642" i="48"/>
  <c r="D643" i="48"/>
  <c r="D644" i="48"/>
  <c r="D645" i="48"/>
  <c r="D646" i="48"/>
  <c r="D647" i="48"/>
  <c r="D648" i="48"/>
  <c r="D649" i="48"/>
  <c r="D650" i="48"/>
  <c r="D651" i="48"/>
  <c r="D652" i="48"/>
  <c r="D653" i="48"/>
  <c r="D654" i="48"/>
  <c r="D655" i="48"/>
  <c r="D656" i="48"/>
  <c r="D657" i="48"/>
  <c r="D658" i="48"/>
  <c r="D659" i="48"/>
  <c r="D660" i="48"/>
  <c r="D661" i="48"/>
  <c r="D662" i="48"/>
  <c r="D663" i="48"/>
  <c r="D664" i="48"/>
  <c r="D665" i="48"/>
  <c r="D666" i="48"/>
  <c r="D667" i="48"/>
  <c r="D668" i="48"/>
  <c r="D669" i="48"/>
  <c r="D670" i="48"/>
  <c r="D671" i="48"/>
  <c r="D672" i="48"/>
  <c r="D673" i="48"/>
  <c r="D674" i="48"/>
  <c r="D675" i="48"/>
  <c r="D676" i="48"/>
  <c r="D677" i="48"/>
  <c r="D678" i="48"/>
  <c r="D679" i="48"/>
  <c r="D680" i="48"/>
  <c r="D681" i="48"/>
  <c r="D682" i="48"/>
  <c r="D683" i="48"/>
  <c r="D684" i="48"/>
  <c r="D685" i="48"/>
  <c r="D686" i="48"/>
  <c r="D687" i="48"/>
  <c r="D688" i="48"/>
  <c r="D689" i="48"/>
  <c r="D690" i="48"/>
  <c r="D691" i="48"/>
  <c r="D692" i="48"/>
  <c r="D693" i="48"/>
  <c r="D694" i="48"/>
  <c r="D695" i="48"/>
  <c r="D696" i="48"/>
  <c r="D697" i="48"/>
  <c r="D698" i="48"/>
  <c r="D699" i="48"/>
  <c r="D700" i="48"/>
  <c r="D701" i="48"/>
  <c r="D702" i="48"/>
  <c r="D703" i="48"/>
  <c r="D704" i="48"/>
  <c r="D705" i="48"/>
  <c r="D706" i="48"/>
  <c r="D707" i="48"/>
  <c r="D708" i="48"/>
  <c r="D709" i="48"/>
  <c r="D710" i="48"/>
  <c r="D711" i="48"/>
  <c r="D712" i="48"/>
  <c r="D713" i="48"/>
  <c r="D714" i="48"/>
  <c r="D715" i="48"/>
  <c r="D716" i="48"/>
  <c r="D717" i="48"/>
  <c r="D718" i="48"/>
  <c r="D719" i="48"/>
  <c r="D720" i="48"/>
  <c r="D721" i="48"/>
  <c r="D722" i="48"/>
  <c r="D723" i="48"/>
  <c r="D724" i="48"/>
  <c r="D725" i="48"/>
  <c r="D726" i="48"/>
  <c r="D727" i="48"/>
  <c r="D728" i="48"/>
  <c r="D729" i="48"/>
  <c r="D730" i="48"/>
  <c r="D731" i="48"/>
  <c r="D732" i="48"/>
  <c r="D733" i="48"/>
  <c r="D734" i="48"/>
  <c r="D735" i="48"/>
  <c r="D736" i="48"/>
  <c r="D737" i="48"/>
  <c r="D738" i="48"/>
  <c r="D739" i="48"/>
  <c r="D740" i="48"/>
  <c r="D741" i="48"/>
  <c r="D742" i="48"/>
  <c r="D743" i="48"/>
  <c r="D744" i="48"/>
  <c r="D745" i="48"/>
  <c r="D746" i="48"/>
  <c r="D747" i="48"/>
  <c r="D748" i="48"/>
  <c r="D749" i="48"/>
  <c r="D750" i="48"/>
  <c r="D751" i="48"/>
  <c r="D752" i="48"/>
  <c r="D753" i="48"/>
  <c r="D754" i="48"/>
  <c r="D755" i="48"/>
  <c r="D756" i="48"/>
  <c r="D757" i="48"/>
  <c r="D758" i="48"/>
  <c r="D759" i="48"/>
  <c r="D760" i="48"/>
  <c r="D761" i="48"/>
  <c r="D762" i="48"/>
  <c r="D763" i="48"/>
  <c r="D764" i="48"/>
  <c r="D765" i="48"/>
  <c r="D766" i="48"/>
  <c r="D767" i="48"/>
  <c r="D768" i="48"/>
  <c r="D769" i="48"/>
  <c r="D770" i="48"/>
  <c r="D771" i="48"/>
  <c r="D772" i="48"/>
  <c r="D773" i="48"/>
  <c r="D774" i="48"/>
  <c r="D775" i="48"/>
  <c r="D776" i="48"/>
  <c r="D777" i="48"/>
  <c r="D778" i="48"/>
  <c r="D779" i="48"/>
  <c r="D780" i="48"/>
  <c r="D781" i="48"/>
  <c r="D782" i="48"/>
  <c r="D783" i="48"/>
  <c r="D784" i="48"/>
  <c r="D785" i="48"/>
  <c r="D786" i="48"/>
  <c r="D787" i="48"/>
  <c r="D788" i="48"/>
  <c r="D789" i="48"/>
  <c r="D790" i="48"/>
  <c r="D791" i="48"/>
  <c r="D792" i="48"/>
  <c r="D793" i="48"/>
  <c r="D794" i="48"/>
  <c r="D795" i="48"/>
  <c r="D796" i="48"/>
  <c r="D797" i="48"/>
  <c r="D798" i="48"/>
  <c r="D799" i="48"/>
  <c r="D800" i="48"/>
  <c r="D801" i="48"/>
  <c r="D802" i="48"/>
  <c r="D803" i="48"/>
  <c r="D804" i="48"/>
  <c r="D805" i="48"/>
  <c r="D806" i="48"/>
  <c r="D807" i="48"/>
  <c r="D808" i="48"/>
  <c r="D809" i="48"/>
  <c r="D810" i="48"/>
  <c r="D811" i="48"/>
  <c r="D812" i="48"/>
  <c r="D813" i="48"/>
  <c r="D814" i="48"/>
  <c r="D815" i="48"/>
  <c r="D816" i="48"/>
  <c r="D817" i="48"/>
  <c r="D818" i="48"/>
  <c r="D819" i="48"/>
  <c r="D820" i="48"/>
  <c r="D821" i="48"/>
  <c r="D822" i="48"/>
  <c r="D823" i="48"/>
  <c r="D824" i="48"/>
  <c r="D825" i="48"/>
  <c r="D826" i="48"/>
  <c r="D827" i="48"/>
  <c r="D828" i="48"/>
  <c r="D829" i="48"/>
  <c r="D830" i="48"/>
  <c r="D831" i="48"/>
  <c r="D832" i="48"/>
  <c r="D833" i="48"/>
  <c r="D834" i="48"/>
  <c r="D835" i="48"/>
  <c r="D836" i="48"/>
  <c r="D837" i="48"/>
  <c r="D838" i="48"/>
  <c r="D839" i="48"/>
  <c r="D840" i="48"/>
  <c r="D841" i="48"/>
  <c r="D842" i="48"/>
  <c r="D843" i="48"/>
  <c r="D844" i="48"/>
  <c r="D845" i="48"/>
  <c r="D846" i="48"/>
  <c r="D847" i="48"/>
  <c r="D848" i="48"/>
  <c r="D849" i="48"/>
  <c r="D850" i="48"/>
  <c r="D851" i="48"/>
  <c r="D852" i="48"/>
  <c r="D853" i="48"/>
  <c r="D854" i="48"/>
  <c r="D855" i="48"/>
  <c r="D856" i="48"/>
  <c r="D857" i="48"/>
  <c r="D858" i="48"/>
  <c r="D859" i="48"/>
  <c r="D860" i="48"/>
  <c r="D861" i="48"/>
  <c r="D862" i="48"/>
  <c r="D863" i="48"/>
  <c r="D864" i="48"/>
  <c r="D865" i="48"/>
  <c r="D866" i="48"/>
  <c r="D867" i="48"/>
  <c r="D868" i="48"/>
  <c r="D869" i="48"/>
  <c r="D870" i="48"/>
  <c r="D871" i="48"/>
  <c r="D872" i="48"/>
  <c r="D873" i="48"/>
  <c r="D874" i="48"/>
  <c r="D875" i="48"/>
  <c r="D876" i="48"/>
  <c r="D877" i="48"/>
  <c r="D878" i="48"/>
  <c r="D879" i="48"/>
  <c r="D880" i="48"/>
  <c r="D881" i="48"/>
  <c r="D882" i="48"/>
  <c r="D883" i="48"/>
  <c r="D884" i="48"/>
  <c r="D885" i="48"/>
  <c r="D886" i="48"/>
  <c r="D887" i="48"/>
  <c r="D888" i="48"/>
  <c r="D889" i="48"/>
  <c r="D890" i="48"/>
  <c r="D891" i="48"/>
  <c r="D892" i="48"/>
  <c r="D893" i="48"/>
  <c r="D894" i="48"/>
  <c r="D895" i="48"/>
  <c r="D896" i="48"/>
  <c r="D897" i="48"/>
  <c r="D898" i="48"/>
  <c r="D899" i="48"/>
  <c r="D900" i="48"/>
  <c r="D901" i="48"/>
  <c r="D902" i="48"/>
  <c r="D903" i="48"/>
  <c r="D904" i="48"/>
  <c r="D905" i="48"/>
  <c r="D906" i="48"/>
  <c r="D907" i="48"/>
  <c r="D908" i="48"/>
  <c r="D909" i="48"/>
  <c r="D910" i="48"/>
  <c r="D911" i="48"/>
  <c r="D912" i="48"/>
  <c r="D913" i="48"/>
  <c r="D914" i="48"/>
  <c r="D915" i="48"/>
  <c r="D916" i="48"/>
  <c r="D917" i="48"/>
  <c r="D918" i="48"/>
  <c r="D919" i="48"/>
  <c r="D920" i="48"/>
  <c r="D921" i="48"/>
  <c r="D922" i="48"/>
  <c r="D923" i="48"/>
  <c r="D924" i="48"/>
  <c r="D925" i="48"/>
  <c r="D926" i="48"/>
  <c r="D927" i="48"/>
  <c r="D928" i="48"/>
  <c r="D929" i="48"/>
  <c r="D930" i="48"/>
  <c r="D931" i="48"/>
  <c r="D932" i="48"/>
  <c r="D933" i="48"/>
  <c r="D934" i="48"/>
  <c r="D935" i="48"/>
  <c r="D936" i="48"/>
  <c r="D937" i="48"/>
  <c r="D938" i="48"/>
  <c r="D939" i="48"/>
  <c r="D940" i="48"/>
  <c r="D941" i="48"/>
  <c r="D942" i="48"/>
  <c r="D943" i="48"/>
  <c r="D944" i="48"/>
  <c r="D945" i="48"/>
  <c r="D946" i="48"/>
  <c r="D947" i="48"/>
  <c r="D948" i="48"/>
  <c r="D949" i="48"/>
  <c r="D950" i="48"/>
  <c r="D951" i="48"/>
  <c r="D952" i="48"/>
  <c r="D953" i="48"/>
  <c r="D954" i="48"/>
  <c r="D955" i="48"/>
  <c r="D956" i="48"/>
  <c r="D957" i="48"/>
  <c r="D958" i="48"/>
  <c r="D959" i="48"/>
  <c r="D960" i="48"/>
  <c r="D961" i="48"/>
  <c r="D962" i="48"/>
  <c r="D963" i="48"/>
  <c r="D964" i="48"/>
  <c r="D965" i="48"/>
  <c r="D966" i="48"/>
  <c r="D967" i="48"/>
  <c r="D968" i="48"/>
  <c r="D969" i="48"/>
  <c r="D970" i="48"/>
  <c r="D971" i="48"/>
  <c r="D972" i="48"/>
  <c r="D973" i="48"/>
  <c r="D974" i="48"/>
  <c r="D975" i="48"/>
  <c r="D976" i="48"/>
  <c r="D977" i="48"/>
  <c r="D978" i="48"/>
  <c r="D979" i="48"/>
  <c r="D980" i="48"/>
  <c r="D981" i="48"/>
  <c r="D982" i="48"/>
  <c r="D983" i="48"/>
  <c r="D984" i="48"/>
  <c r="D985" i="48"/>
  <c r="D986" i="48"/>
  <c r="D987" i="48"/>
  <c r="D988" i="48"/>
  <c r="D989" i="48"/>
  <c r="D990" i="48"/>
  <c r="D991" i="48"/>
  <c r="D992" i="48"/>
  <c r="D993" i="48"/>
  <c r="D994" i="48"/>
  <c r="D995" i="48"/>
  <c r="D996" i="48"/>
  <c r="D997" i="48"/>
  <c r="D998" i="48"/>
  <c r="D999" i="48"/>
  <c r="D1000" i="48"/>
  <c r="D1001" i="48"/>
  <c r="D1002" i="48"/>
  <c r="D1003" i="48"/>
  <c r="D1004" i="48"/>
  <c r="D1005" i="48"/>
  <c r="D1006" i="48"/>
  <c r="D1007" i="48"/>
  <c r="D1008" i="48"/>
  <c r="D1009" i="48"/>
  <c r="D1010" i="48"/>
  <c r="D1011" i="48"/>
  <c r="D1012" i="48"/>
  <c r="D1013" i="48"/>
  <c r="D1014" i="48"/>
  <c r="D1015" i="48"/>
  <c r="D1016" i="48"/>
  <c r="D1017" i="48"/>
  <c r="D1018" i="48"/>
  <c r="D1019" i="48"/>
  <c r="D1020" i="48"/>
  <c r="D1021" i="48"/>
  <c r="D1022" i="48"/>
  <c r="D1023" i="48"/>
  <c r="D1024" i="48"/>
  <c r="D1025" i="48"/>
  <c r="D1026" i="48"/>
  <c r="D1027" i="48"/>
  <c r="D1028" i="48"/>
  <c r="D1029" i="48"/>
  <c r="D1030" i="48"/>
  <c r="D1031" i="48"/>
  <c r="D1032" i="48"/>
  <c r="D1033" i="48"/>
  <c r="D1034" i="48"/>
  <c r="D1035" i="48"/>
  <c r="D1036" i="48"/>
  <c r="D1037" i="48"/>
  <c r="D1038" i="48"/>
  <c r="D1039" i="48"/>
  <c r="D1040" i="48"/>
  <c r="D1041" i="48"/>
  <c r="D1042" i="48"/>
  <c r="D1043" i="48"/>
  <c r="D1044" i="48"/>
  <c r="D1045" i="48"/>
  <c r="D1046" i="48"/>
  <c r="D1047" i="48"/>
  <c r="D1048" i="48"/>
  <c r="D1049" i="48"/>
  <c r="D1050" i="48"/>
  <c r="D1051" i="48"/>
  <c r="D1052" i="48"/>
  <c r="D1053" i="48"/>
  <c r="D1054" i="48"/>
  <c r="D1055" i="48"/>
  <c r="D1056" i="48"/>
  <c r="D1057" i="48"/>
  <c r="D1058" i="48"/>
  <c r="D1059" i="48"/>
  <c r="D1060" i="48"/>
  <c r="D1061" i="48"/>
  <c r="D1062" i="48"/>
  <c r="D1063" i="48"/>
  <c r="D1064" i="48"/>
  <c r="D1065" i="48"/>
  <c r="D1066" i="48"/>
  <c r="D1067" i="48"/>
  <c r="D1068" i="48"/>
  <c r="D1069" i="48"/>
  <c r="D1070" i="48"/>
  <c r="D1071" i="48"/>
  <c r="D1072" i="48"/>
  <c r="D1073" i="48"/>
  <c r="D1074" i="48"/>
  <c r="D1075" i="48"/>
  <c r="D1076" i="48"/>
  <c r="D1077" i="48"/>
  <c r="D1078" i="48"/>
  <c r="D1079" i="48"/>
  <c r="D1080" i="48"/>
  <c r="D1081" i="48"/>
  <c r="D1082" i="48"/>
  <c r="D1083" i="48"/>
  <c r="D1084" i="48"/>
  <c r="D1085" i="48"/>
  <c r="D1086" i="48"/>
  <c r="D1087" i="48"/>
  <c r="D1088" i="48"/>
  <c r="D1089" i="48"/>
  <c r="D1090" i="48"/>
  <c r="D1091" i="48"/>
  <c r="D1092" i="48"/>
  <c r="D1093" i="48"/>
  <c r="D1094" i="48"/>
  <c r="D1095" i="48"/>
  <c r="D1096" i="48"/>
  <c r="D1097" i="48"/>
  <c r="D1098" i="48"/>
  <c r="D1099" i="48"/>
  <c r="D1100" i="48"/>
  <c r="D1101" i="48"/>
  <c r="D1102" i="48"/>
  <c r="D1103" i="48"/>
  <c r="D1104" i="48"/>
  <c r="D1105" i="48"/>
  <c r="D1106" i="48"/>
  <c r="D1107" i="48"/>
  <c r="D1108" i="48"/>
  <c r="D1109" i="48"/>
  <c r="D1110" i="48"/>
  <c r="D1111" i="48"/>
  <c r="D1112" i="48"/>
  <c r="D1113" i="48"/>
  <c r="D1114" i="48"/>
  <c r="D1115" i="48"/>
  <c r="D1116" i="48"/>
  <c r="D1117" i="48"/>
  <c r="D1118" i="48"/>
  <c r="D1119" i="48"/>
  <c r="D1120" i="48"/>
  <c r="D1121" i="48"/>
  <c r="D1122" i="48"/>
  <c r="D1123" i="48"/>
  <c r="D1124" i="48"/>
  <c r="D1125" i="48"/>
  <c r="D1126" i="48"/>
  <c r="D1127" i="48"/>
  <c r="D1128" i="48"/>
  <c r="D1129" i="48"/>
  <c r="D1130" i="48"/>
  <c r="D1131" i="48"/>
  <c r="D1132" i="48"/>
  <c r="D1133" i="48"/>
  <c r="D1134" i="48"/>
  <c r="D1135" i="48"/>
  <c r="D1136" i="48"/>
  <c r="D1137" i="48"/>
  <c r="D1138" i="48"/>
  <c r="D1139" i="48"/>
  <c r="D1140" i="48"/>
  <c r="D1141" i="48"/>
  <c r="D1142" i="48"/>
  <c r="D1143" i="48"/>
  <c r="D1144" i="48"/>
  <c r="D1145" i="48"/>
  <c r="D1146" i="48"/>
  <c r="D1147" i="48"/>
  <c r="D1148" i="48"/>
  <c r="D1149" i="48"/>
  <c r="D1150" i="48"/>
  <c r="D1151" i="48"/>
  <c r="D1152" i="48"/>
  <c r="D1153" i="48"/>
  <c r="D1154" i="48"/>
  <c r="D1155" i="48"/>
  <c r="D1156" i="48"/>
  <c r="D1157" i="48"/>
  <c r="D1158" i="48"/>
  <c r="D1159" i="48"/>
  <c r="D1160" i="48"/>
  <c r="D1161" i="48"/>
  <c r="D1162" i="48"/>
  <c r="D1163" i="48"/>
  <c r="D1164" i="48"/>
  <c r="D1165" i="48"/>
  <c r="D1166" i="48"/>
  <c r="D1167" i="48"/>
  <c r="D1168" i="48"/>
  <c r="D1169" i="48"/>
  <c r="D1170" i="48"/>
  <c r="D1171" i="48"/>
  <c r="D1172" i="48"/>
  <c r="D1173" i="48"/>
  <c r="D1174" i="48"/>
  <c r="D1175" i="48"/>
  <c r="D1176" i="48"/>
  <c r="D1177" i="48"/>
  <c r="D1178" i="48"/>
  <c r="D1179" i="48"/>
  <c r="D1180" i="48"/>
  <c r="D1181" i="48"/>
  <c r="D1182" i="48"/>
  <c r="D1183" i="48"/>
  <c r="D1184" i="48"/>
  <c r="D1185" i="48"/>
  <c r="D1186" i="48"/>
  <c r="D1187" i="48"/>
  <c r="D1188" i="48"/>
  <c r="D1189" i="48"/>
  <c r="D1190" i="48"/>
  <c r="D1191" i="48"/>
  <c r="D1192" i="48"/>
  <c r="D1193" i="48"/>
  <c r="D1194" i="48"/>
  <c r="D1195" i="48"/>
  <c r="D1196" i="48"/>
  <c r="D1197" i="48"/>
  <c r="D1198" i="48"/>
  <c r="D1199" i="48"/>
  <c r="D1200" i="48"/>
  <c r="D1201" i="48"/>
  <c r="D1202" i="48"/>
  <c r="D1203" i="48"/>
  <c r="D1204" i="48"/>
  <c r="D1205" i="48"/>
  <c r="D1206" i="48"/>
  <c r="D1207" i="48"/>
  <c r="D1208" i="48"/>
  <c r="D1209" i="48"/>
  <c r="D1210" i="48"/>
  <c r="D1211" i="48"/>
  <c r="D1212" i="48"/>
  <c r="D1213" i="48"/>
  <c r="D1214" i="48"/>
  <c r="D1215" i="48"/>
  <c r="D1216" i="48"/>
  <c r="D1217" i="48"/>
  <c r="D1218" i="48"/>
  <c r="D1219" i="48"/>
  <c r="D1220" i="48"/>
  <c r="D1221" i="48"/>
  <c r="D1222" i="48"/>
  <c r="D1223" i="48"/>
  <c r="D1224" i="48"/>
  <c r="D1225" i="48"/>
  <c r="D1226" i="48"/>
  <c r="D1227" i="48"/>
  <c r="D1228" i="48"/>
  <c r="D1229" i="48"/>
  <c r="D1230" i="48"/>
  <c r="D1231" i="48"/>
  <c r="D1232" i="48"/>
  <c r="D1233" i="48"/>
  <c r="D1234" i="48"/>
  <c r="D1235" i="48"/>
  <c r="D1236" i="48"/>
  <c r="D1237" i="48"/>
  <c r="D1238" i="48"/>
  <c r="D1239" i="48"/>
  <c r="D1240" i="48"/>
  <c r="D1241" i="48"/>
  <c r="D1242" i="48"/>
  <c r="D1243" i="48"/>
  <c r="D1244" i="48"/>
  <c r="D1245" i="48"/>
  <c r="D1246" i="48"/>
  <c r="D1247" i="48"/>
  <c r="D1248" i="48"/>
  <c r="D1249" i="48"/>
  <c r="D1250" i="48"/>
  <c r="D1251" i="48"/>
  <c r="D1252" i="48"/>
  <c r="D1253" i="48"/>
  <c r="D1254" i="48"/>
  <c r="D1255" i="48"/>
  <c r="D1256" i="48"/>
  <c r="D1257" i="48"/>
  <c r="D1258" i="48"/>
  <c r="D1259" i="48"/>
  <c r="D1260" i="48"/>
  <c r="D1261" i="48"/>
  <c r="D1262" i="48"/>
  <c r="D1263" i="48"/>
  <c r="D1264" i="48"/>
  <c r="D1265" i="48"/>
  <c r="D1266" i="48"/>
  <c r="D1267" i="48"/>
  <c r="D1268" i="48"/>
  <c r="D1269" i="48"/>
  <c r="D1270" i="48"/>
  <c r="D1271" i="48"/>
  <c r="D1272" i="48"/>
  <c r="D1273" i="48"/>
  <c r="D1274" i="48"/>
  <c r="D1275" i="48"/>
  <c r="D1276" i="48"/>
  <c r="D1277" i="48"/>
  <c r="D1278" i="48"/>
  <c r="D1279" i="48"/>
  <c r="D1280" i="48"/>
  <c r="D1281" i="48"/>
  <c r="D1282" i="48"/>
  <c r="D1283" i="48"/>
  <c r="D1284" i="48"/>
  <c r="D1285" i="48"/>
  <c r="D1286" i="48"/>
  <c r="D1287" i="48"/>
  <c r="D1288" i="48"/>
  <c r="D1289" i="48"/>
  <c r="D1290" i="48"/>
  <c r="D1291" i="48"/>
  <c r="D1292" i="48"/>
  <c r="D1293" i="48"/>
  <c r="D1294" i="48"/>
  <c r="D1295" i="48"/>
  <c r="D1296" i="48"/>
  <c r="D1297" i="48"/>
  <c r="D1298" i="48"/>
  <c r="D1299" i="48"/>
  <c r="D1300" i="48"/>
  <c r="D1301" i="48"/>
  <c r="D1302" i="48"/>
  <c r="D1303" i="48"/>
  <c r="D1304" i="48"/>
  <c r="D1305" i="48"/>
  <c r="D1306" i="48"/>
  <c r="D1307" i="48"/>
  <c r="D1308" i="48"/>
  <c r="D1309" i="48"/>
  <c r="D1310" i="48"/>
  <c r="D1311" i="48"/>
  <c r="D1312" i="48"/>
  <c r="D1313" i="48"/>
  <c r="D1314" i="48"/>
  <c r="D1315" i="48"/>
  <c r="D1316" i="48"/>
  <c r="D1317" i="48"/>
  <c r="D1318" i="48"/>
  <c r="D1319" i="48"/>
  <c r="D1320" i="48"/>
  <c r="D1321" i="48"/>
  <c r="D1322" i="48"/>
  <c r="D1323" i="48"/>
  <c r="D1324" i="48"/>
  <c r="D1325" i="48"/>
  <c r="D1326" i="48"/>
  <c r="D1327" i="48"/>
  <c r="D1328" i="48"/>
  <c r="D1329" i="48"/>
  <c r="D1330" i="48"/>
  <c r="D1331" i="48"/>
  <c r="D1332" i="48"/>
  <c r="D1333" i="48"/>
  <c r="D1334" i="48"/>
  <c r="D1335" i="48"/>
  <c r="D1336" i="48"/>
  <c r="D1337" i="48"/>
  <c r="D1338" i="48"/>
  <c r="D1339" i="48"/>
  <c r="D1340" i="48"/>
  <c r="D1341" i="48"/>
  <c r="D1342" i="48"/>
  <c r="D1343" i="48"/>
  <c r="D1344" i="48"/>
  <c r="D1345" i="48"/>
  <c r="D1346" i="48"/>
  <c r="D1347" i="48"/>
  <c r="D1348" i="48"/>
  <c r="D1349" i="48"/>
  <c r="D1350" i="48"/>
  <c r="D1351" i="48"/>
  <c r="D1352" i="48"/>
  <c r="D1353" i="48"/>
  <c r="D1354" i="48"/>
  <c r="D1355" i="48"/>
  <c r="D1356" i="48"/>
  <c r="D1357" i="48"/>
  <c r="D1358" i="48"/>
  <c r="D1359" i="48"/>
  <c r="D1360" i="48"/>
  <c r="D1361" i="48"/>
  <c r="D1362" i="48"/>
  <c r="D1363" i="48"/>
  <c r="D1364" i="48"/>
  <c r="D1365" i="48"/>
  <c r="D1366" i="48"/>
  <c r="D1367" i="48"/>
  <c r="D1368" i="48"/>
  <c r="D1369" i="48"/>
  <c r="D1370" i="48"/>
  <c r="D1371" i="48"/>
  <c r="D1372" i="48"/>
  <c r="D1373" i="48"/>
  <c r="D1374" i="48"/>
  <c r="D1375" i="48"/>
  <c r="D1376" i="48"/>
  <c r="D1377" i="48"/>
  <c r="D1378" i="48"/>
  <c r="D1379" i="48"/>
  <c r="D1380" i="48"/>
  <c r="D1381" i="48"/>
  <c r="D1382" i="48"/>
  <c r="D1383" i="48"/>
  <c r="D1384" i="48"/>
  <c r="D1385" i="48"/>
  <c r="D1386" i="48"/>
  <c r="D1387" i="48"/>
  <c r="D1388" i="48"/>
  <c r="D1389" i="48"/>
  <c r="D1390" i="48"/>
  <c r="D1391" i="48"/>
  <c r="D1392" i="48"/>
  <c r="D1393" i="48"/>
  <c r="D1394" i="48"/>
  <c r="D1395" i="48"/>
  <c r="D1396" i="48"/>
  <c r="D1397" i="48"/>
  <c r="D1398" i="48"/>
  <c r="D1399" i="48"/>
  <c r="D1400" i="48"/>
  <c r="D1401" i="48"/>
  <c r="D1402" i="48"/>
  <c r="D1403" i="48"/>
  <c r="D1404" i="48"/>
  <c r="D1405" i="48"/>
  <c r="D1406" i="48"/>
  <c r="D1407" i="48"/>
  <c r="D1408" i="48"/>
  <c r="D1409" i="48"/>
  <c r="D1410" i="48"/>
  <c r="D1411" i="48"/>
  <c r="D1412" i="48"/>
  <c r="D1413" i="48"/>
  <c r="D1414" i="48"/>
  <c r="D1415" i="48"/>
  <c r="D1416" i="48"/>
  <c r="D1417" i="48"/>
  <c r="D1418" i="48"/>
  <c r="D1419" i="48"/>
  <c r="D1420" i="48"/>
  <c r="D1421" i="48"/>
  <c r="D1422" i="48"/>
  <c r="D1423" i="48"/>
  <c r="D1424" i="48"/>
  <c r="D1425" i="48"/>
  <c r="D1426" i="48"/>
  <c r="D1427" i="48"/>
  <c r="D1428" i="48"/>
  <c r="D1429" i="48"/>
  <c r="D1430" i="48"/>
  <c r="D1431" i="48"/>
  <c r="D1432" i="48"/>
  <c r="D1433" i="48"/>
  <c r="D1434" i="48"/>
  <c r="D1435" i="48"/>
  <c r="D1436" i="48"/>
  <c r="D1437" i="48"/>
  <c r="D1438" i="48"/>
  <c r="D1439" i="48"/>
  <c r="D1440" i="48"/>
  <c r="D1441" i="48"/>
  <c r="D1442" i="48"/>
  <c r="D1443" i="48"/>
  <c r="D1444" i="48"/>
  <c r="D1445" i="48"/>
  <c r="D1446" i="48"/>
  <c r="D1447" i="48"/>
  <c r="D1448" i="48"/>
  <c r="D1449" i="48"/>
  <c r="D1450" i="48"/>
  <c r="D1451" i="48"/>
  <c r="D1452" i="48"/>
  <c r="D1453" i="48"/>
  <c r="D1454" i="48"/>
  <c r="D1455" i="48"/>
  <c r="D1456" i="48"/>
  <c r="D1457" i="48"/>
  <c r="D1458" i="48"/>
  <c r="D1459" i="48"/>
  <c r="D1460" i="48"/>
  <c r="D1461" i="48"/>
  <c r="D1462" i="48"/>
  <c r="D1463" i="48"/>
  <c r="D1464" i="48"/>
  <c r="D1465" i="48"/>
  <c r="D1466" i="48"/>
  <c r="D1467" i="48"/>
  <c r="D1468" i="48"/>
  <c r="D1469" i="48"/>
  <c r="D1470" i="48"/>
  <c r="D1471" i="48"/>
  <c r="D1472" i="48"/>
  <c r="D1473" i="48"/>
  <c r="D1474" i="48"/>
  <c r="D1475" i="48"/>
  <c r="D1476" i="48"/>
  <c r="D1477" i="48"/>
  <c r="D1478" i="48"/>
  <c r="D1479" i="48"/>
  <c r="D1480" i="48"/>
  <c r="D1481" i="48"/>
  <c r="D1482" i="48"/>
  <c r="D1483" i="48"/>
  <c r="D1484" i="48"/>
  <c r="D1485" i="48"/>
  <c r="D1486" i="48"/>
  <c r="D1487" i="48"/>
  <c r="D1488" i="48"/>
  <c r="D1489" i="48"/>
  <c r="D1490" i="48"/>
  <c r="D1491" i="48"/>
  <c r="D1492" i="48"/>
  <c r="D1493" i="48"/>
  <c r="D1494" i="48"/>
  <c r="D1495" i="48"/>
  <c r="D1496" i="48"/>
  <c r="D1497" i="48"/>
  <c r="D1498" i="48"/>
  <c r="D1499" i="48"/>
  <c r="D1500" i="48"/>
  <c r="D1501" i="48"/>
  <c r="D1502" i="48"/>
  <c r="D1503" i="48"/>
  <c r="D1504" i="48"/>
  <c r="D1505" i="48"/>
  <c r="D1506" i="48"/>
  <c r="D1507" i="48"/>
  <c r="D1508" i="48"/>
  <c r="D1509" i="48"/>
  <c r="D1510" i="48"/>
  <c r="D1511" i="48"/>
  <c r="D1512" i="48"/>
  <c r="D1513" i="48"/>
  <c r="D1514" i="48"/>
  <c r="D1515" i="48"/>
  <c r="D1516" i="48"/>
  <c r="D1517" i="48"/>
  <c r="D1518" i="48"/>
  <c r="D1519" i="48"/>
  <c r="D1520" i="48"/>
  <c r="D1521" i="48"/>
  <c r="D1522" i="48"/>
  <c r="D1523" i="48"/>
  <c r="D1524" i="48"/>
  <c r="D1525" i="48"/>
  <c r="D1526" i="48"/>
  <c r="D1527" i="48"/>
  <c r="D1528" i="48"/>
  <c r="D1529" i="48"/>
  <c r="D1530" i="48"/>
  <c r="D1531" i="48"/>
  <c r="D1532" i="48"/>
  <c r="D1533" i="48"/>
  <c r="D1534" i="48"/>
  <c r="D1535" i="48"/>
  <c r="D1536" i="48"/>
  <c r="D1537" i="48"/>
  <c r="D1538" i="48"/>
  <c r="D1539" i="48"/>
  <c r="D1540" i="48"/>
  <c r="D1541" i="48"/>
  <c r="D1542" i="48"/>
  <c r="D1543" i="48"/>
  <c r="D1544" i="48"/>
  <c r="D1545" i="48"/>
  <c r="D1546" i="48"/>
  <c r="D1547" i="48"/>
  <c r="D1548" i="48"/>
  <c r="D1549" i="48"/>
  <c r="D1550" i="48"/>
  <c r="D1551" i="48"/>
  <c r="D1552" i="48"/>
  <c r="D1553" i="48"/>
  <c r="D1554" i="48"/>
  <c r="D1555" i="48"/>
  <c r="D1556" i="48"/>
  <c r="D1557" i="48"/>
  <c r="D1558" i="48"/>
  <c r="D1559" i="48"/>
  <c r="D1560" i="48"/>
  <c r="D1561" i="48"/>
  <c r="D1562" i="48"/>
  <c r="D1563" i="48"/>
  <c r="D1564" i="48"/>
  <c r="D1565" i="48"/>
  <c r="D1566" i="48"/>
  <c r="D1567" i="48"/>
  <c r="D1568" i="48"/>
  <c r="D1569" i="48"/>
  <c r="D1570" i="48"/>
  <c r="D1571" i="48"/>
  <c r="D1572" i="48"/>
  <c r="D1573" i="48"/>
  <c r="D1574" i="48"/>
  <c r="D1575" i="48"/>
  <c r="D1576" i="48"/>
  <c r="D1577" i="48"/>
  <c r="D1578" i="48"/>
  <c r="D1579" i="48"/>
  <c r="D1580" i="48"/>
  <c r="D1581" i="48"/>
  <c r="D1582" i="48"/>
  <c r="D1583" i="48"/>
  <c r="D1584" i="48"/>
  <c r="D1585" i="48"/>
  <c r="D1586" i="48"/>
  <c r="D1587" i="48"/>
  <c r="D1588" i="48"/>
  <c r="D1589" i="48"/>
  <c r="D1590" i="48"/>
  <c r="D1591" i="48"/>
  <c r="D1592" i="48"/>
  <c r="D1593" i="48"/>
  <c r="D1594" i="48"/>
  <c r="D1595" i="48"/>
  <c r="D1596" i="48"/>
  <c r="D1597" i="48"/>
  <c r="D1598" i="48"/>
  <c r="D1599" i="48"/>
  <c r="D1600" i="48"/>
  <c r="D1601" i="48"/>
  <c r="D1602" i="48"/>
  <c r="D1603" i="48"/>
  <c r="D1604" i="48"/>
  <c r="D1605" i="48"/>
  <c r="D1606" i="48"/>
  <c r="D1607" i="48"/>
  <c r="D1608" i="48"/>
  <c r="D1609" i="48"/>
  <c r="D1610" i="48"/>
  <c r="D1611" i="48"/>
  <c r="D1612" i="48"/>
  <c r="D1613" i="48"/>
  <c r="D1614" i="48"/>
  <c r="D1615" i="48"/>
  <c r="D1616" i="48"/>
  <c r="D1617" i="48"/>
  <c r="D1618" i="48"/>
  <c r="D1619" i="48"/>
  <c r="D1620" i="48"/>
  <c r="D1621" i="48"/>
  <c r="D1622" i="48"/>
  <c r="D1623" i="48"/>
  <c r="D1624" i="48"/>
  <c r="D1625" i="48"/>
  <c r="D1626" i="48"/>
  <c r="D1627" i="48"/>
  <c r="D1628" i="48"/>
  <c r="D1629" i="48"/>
  <c r="D1630" i="48"/>
  <c r="D1631" i="48"/>
  <c r="D1632" i="48"/>
  <c r="D1633" i="48"/>
  <c r="D1634" i="48"/>
  <c r="D1635" i="48"/>
  <c r="D1636" i="48"/>
  <c r="D1637" i="48"/>
  <c r="D1638" i="48"/>
  <c r="D1639" i="48"/>
  <c r="D1640" i="48"/>
  <c r="D1641" i="48"/>
  <c r="D1642" i="48"/>
  <c r="D1643" i="48"/>
  <c r="D1644" i="48"/>
  <c r="D1645" i="48"/>
  <c r="D1646" i="48"/>
  <c r="D1647" i="48"/>
  <c r="D1648" i="48"/>
  <c r="D1649" i="48"/>
  <c r="D1650" i="48"/>
  <c r="D1651" i="48"/>
  <c r="D1652" i="48"/>
  <c r="D1653" i="48"/>
  <c r="D1654" i="48"/>
  <c r="D1655" i="48"/>
  <c r="D1656" i="48"/>
  <c r="D1657" i="48"/>
  <c r="D1658" i="48"/>
  <c r="D1659" i="48"/>
  <c r="D1660" i="48"/>
  <c r="D1661" i="48"/>
  <c r="D1662" i="48"/>
  <c r="D1663" i="48"/>
  <c r="D1664" i="48"/>
  <c r="D1665" i="48"/>
  <c r="D1666" i="48"/>
  <c r="D1667" i="48"/>
  <c r="D1668" i="48"/>
  <c r="D1669" i="48"/>
  <c r="D1670" i="48"/>
  <c r="D1671" i="48"/>
  <c r="D1672" i="48"/>
  <c r="D1673" i="48"/>
  <c r="D1674" i="48"/>
  <c r="D1675" i="48"/>
  <c r="D1676" i="48"/>
  <c r="D1677" i="48"/>
  <c r="D1678" i="48"/>
  <c r="D1679" i="48"/>
  <c r="D1680" i="48"/>
  <c r="D1681" i="48"/>
  <c r="D1682" i="48"/>
  <c r="D1683" i="48"/>
  <c r="D1684" i="48"/>
  <c r="D1685" i="48"/>
  <c r="D1686" i="48"/>
  <c r="D1687" i="48"/>
  <c r="D1688" i="48"/>
  <c r="D1689" i="48"/>
  <c r="D1690" i="48"/>
  <c r="D1691" i="48"/>
  <c r="D1692" i="48"/>
  <c r="D1693" i="48"/>
  <c r="D1694" i="48"/>
  <c r="D1695" i="48"/>
  <c r="D1696" i="48"/>
  <c r="D1697" i="48"/>
  <c r="D1698" i="48"/>
  <c r="D1699" i="48"/>
  <c r="D1700" i="48"/>
  <c r="D1701" i="48"/>
  <c r="D1702" i="48"/>
  <c r="D1703" i="48"/>
  <c r="D1704" i="48"/>
  <c r="D1705" i="48"/>
  <c r="D1706" i="48"/>
  <c r="D1707" i="48"/>
  <c r="D1708" i="48"/>
  <c r="D1709" i="48"/>
  <c r="D1710" i="48"/>
  <c r="D1711" i="48"/>
  <c r="D1712" i="48"/>
  <c r="D1713" i="48"/>
  <c r="D1714" i="48"/>
  <c r="D1715" i="48"/>
  <c r="D1716" i="48"/>
  <c r="D1717" i="48"/>
  <c r="D1718" i="48"/>
  <c r="D1719" i="48"/>
  <c r="D1720" i="48"/>
  <c r="D1721" i="48"/>
  <c r="D1722" i="48"/>
  <c r="D1723" i="48"/>
  <c r="D1724" i="48"/>
  <c r="D1725" i="48"/>
  <c r="D1726" i="48"/>
  <c r="D1727" i="48"/>
  <c r="D1728" i="48"/>
  <c r="D1729" i="48"/>
  <c r="D1730" i="48"/>
  <c r="D1731" i="48"/>
  <c r="D1732" i="48"/>
  <c r="D1733" i="48"/>
  <c r="D1734" i="48"/>
  <c r="D1735" i="48"/>
  <c r="D1736" i="48"/>
  <c r="D1737" i="48"/>
  <c r="D1738" i="48"/>
  <c r="D1739" i="48"/>
  <c r="D1740" i="48"/>
  <c r="D1741" i="48"/>
  <c r="D1742" i="48"/>
  <c r="D1743" i="48"/>
  <c r="D1744" i="48"/>
  <c r="D1745" i="48"/>
  <c r="D1746" i="48"/>
  <c r="D1747" i="48"/>
  <c r="D1748" i="48"/>
  <c r="D1749" i="48"/>
  <c r="D1750" i="48"/>
  <c r="D1751" i="48"/>
  <c r="D1752" i="48"/>
  <c r="D1753" i="48"/>
  <c r="D1754" i="48"/>
  <c r="D1755" i="48"/>
  <c r="D1756" i="48"/>
  <c r="D1757" i="48"/>
  <c r="D1758" i="48"/>
  <c r="D1759" i="48"/>
  <c r="D1760" i="48"/>
  <c r="D1761" i="48"/>
  <c r="D1762" i="48"/>
  <c r="D1763" i="48"/>
  <c r="D1764" i="48"/>
  <c r="D1765" i="48"/>
  <c r="D1766" i="48"/>
  <c r="D1767" i="48"/>
  <c r="D1768" i="48"/>
  <c r="D1769" i="48"/>
  <c r="D1770" i="48"/>
  <c r="D1771" i="48"/>
  <c r="D1772" i="48"/>
  <c r="D1773" i="48"/>
  <c r="D1774" i="48"/>
  <c r="D1775" i="48"/>
  <c r="D1776" i="48"/>
  <c r="D1777" i="48"/>
  <c r="D1778" i="48"/>
  <c r="D1779" i="48"/>
  <c r="D1780" i="48"/>
  <c r="D1781" i="48"/>
  <c r="D1782" i="48"/>
  <c r="D1783" i="48"/>
  <c r="D1784" i="48"/>
  <c r="D1785" i="48"/>
  <c r="D1786" i="48"/>
  <c r="D1787" i="48"/>
  <c r="D1788" i="48"/>
  <c r="D1789" i="48"/>
  <c r="D1790" i="48"/>
  <c r="D1791" i="48"/>
  <c r="D1792" i="48"/>
  <c r="D1793" i="48"/>
  <c r="D1794" i="48"/>
  <c r="D1795" i="48"/>
  <c r="D1796" i="48"/>
  <c r="D1797" i="48"/>
  <c r="D1798" i="48"/>
  <c r="D1799" i="48"/>
  <c r="D1800" i="48"/>
  <c r="D1801" i="48"/>
  <c r="D1802" i="48"/>
  <c r="D1803" i="48"/>
  <c r="D1804" i="48"/>
  <c r="D1805" i="48"/>
  <c r="D1806" i="48"/>
  <c r="D1807" i="48"/>
  <c r="D1808" i="48"/>
  <c r="D1809" i="48"/>
  <c r="D1810" i="48"/>
  <c r="D1811" i="48"/>
  <c r="D1812" i="48"/>
  <c r="D1813" i="48"/>
  <c r="D1814" i="48"/>
  <c r="D1815" i="48"/>
  <c r="D1816" i="48"/>
  <c r="D1817" i="48"/>
  <c r="D1818" i="48"/>
  <c r="D1819" i="48"/>
  <c r="D1820" i="48"/>
  <c r="D1821" i="48"/>
  <c r="D1822" i="48"/>
  <c r="D1823" i="48"/>
  <c r="D1824" i="48"/>
  <c r="D1825" i="48"/>
  <c r="D1826" i="48"/>
  <c r="D1827" i="48"/>
  <c r="D1828" i="48"/>
  <c r="D1829" i="48"/>
  <c r="D1830" i="48"/>
  <c r="D1831" i="48"/>
  <c r="D1832" i="48"/>
  <c r="D1833" i="48"/>
  <c r="D1834" i="48"/>
  <c r="D1835" i="48"/>
  <c r="D1836" i="48"/>
  <c r="D1837" i="48"/>
  <c r="D1838" i="48"/>
  <c r="D1839" i="48"/>
  <c r="D1840" i="48"/>
  <c r="D1841" i="48"/>
  <c r="D1842" i="48"/>
  <c r="D1843" i="48"/>
  <c r="D1844" i="48"/>
  <c r="D1845" i="48"/>
  <c r="D1846" i="48"/>
  <c r="D1847" i="48"/>
  <c r="D1848" i="48"/>
  <c r="D1849" i="48"/>
  <c r="D1850" i="48"/>
  <c r="D1851" i="48"/>
  <c r="D1852" i="48"/>
  <c r="D1853" i="48"/>
  <c r="D1854" i="48"/>
  <c r="D1855" i="48"/>
  <c r="D1856" i="48"/>
  <c r="D1857" i="48"/>
  <c r="D1858" i="48"/>
  <c r="D1859" i="48"/>
  <c r="D1860" i="48"/>
  <c r="D1861" i="48"/>
  <c r="D1862" i="48"/>
  <c r="D1863" i="48"/>
  <c r="D1864" i="48"/>
  <c r="D1865" i="48"/>
  <c r="D1866" i="48"/>
  <c r="D1867" i="48"/>
  <c r="D1868" i="48"/>
  <c r="D1869" i="48"/>
  <c r="D1870" i="48"/>
  <c r="D1871" i="48"/>
  <c r="D1872" i="48"/>
  <c r="D1873" i="48"/>
  <c r="D1874" i="48"/>
  <c r="D1875" i="48"/>
  <c r="D1876" i="48"/>
  <c r="D1877" i="48"/>
  <c r="D1878" i="48"/>
  <c r="D1879" i="48"/>
  <c r="D1880" i="48"/>
  <c r="D1881" i="48"/>
  <c r="D1882" i="48"/>
  <c r="D1883" i="48"/>
  <c r="D1884" i="48"/>
  <c r="D1885" i="48"/>
  <c r="D1886" i="48"/>
  <c r="D1887" i="48"/>
  <c r="D1888" i="48"/>
  <c r="D1889" i="48"/>
  <c r="D1890" i="48"/>
  <c r="D1891" i="48"/>
  <c r="D1892" i="48"/>
  <c r="D1893" i="48"/>
  <c r="D1894" i="48"/>
  <c r="D1895" i="48"/>
  <c r="D1896" i="48"/>
  <c r="D1897" i="48"/>
  <c r="D1898" i="48"/>
  <c r="D1899" i="48"/>
  <c r="D1900" i="48"/>
  <c r="D1901" i="48"/>
  <c r="D1902" i="48"/>
  <c r="D1903" i="48"/>
  <c r="D1904" i="48"/>
  <c r="D1905" i="48"/>
  <c r="D1906" i="48"/>
  <c r="D1907" i="48"/>
  <c r="D1908" i="48"/>
  <c r="D1909" i="48"/>
  <c r="D1910" i="48"/>
  <c r="D1911" i="48"/>
  <c r="D1912" i="48"/>
  <c r="D1913" i="48"/>
  <c r="D1914" i="48"/>
  <c r="D1915" i="48"/>
  <c r="D1916" i="48"/>
  <c r="D1917" i="48"/>
  <c r="D1918" i="48"/>
  <c r="D1919" i="48"/>
  <c r="D1920" i="48"/>
  <c r="D1921" i="48"/>
  <c r="D1922" i="48"/>
  <c r="D1923" i="48"/>
  <c r="D1924" i="48"/>
  <c r="D1925" i="48"/>
  <c r="D1926" i="48"/>
  <c r="D1927" i="48"/>
  <c r="D1928" i="48"/>
  <c r="D1929" i="48"/>
  <c r="D1930" i="48"/>
  <c r="D1931" i="48"/>
  <c r="D1932" i="48"/>
  <c r="D1933" i="48"/>
  <c r="D1934" i="48"/>
  <c r="D1935" i="48"/>
  <c r="D1936" i="48"/>
  <c r="D1937" i="48"/>
  <c r="D1938" i="48"/>
  <c r="D1939" i="48"/>
  <c r="D1940" i="48"/>
  <c r="D1941" i="48"/>
  <c r="D1942" i="48"/>
  <c r="D1943" i="48"/>
  <c r="D1944" i="48"/>
  <c r="D1945" i="48"/>
  <c r="D1946" i="48"/>
  <c r="D1947" i="48"/>
  <c r="D1948" i="48"/>
  <c r="D1949" i="48"/>
  <c r="D1950" i="48"/>
  <c r="D1951" i="48"/>
  <c r="D1952" i="48"/>
  <c r="D1953" i="48"/>
  <c r="D1954" i="48"/>
  <c r="D1955" i="48"/>
  <c r="D1956" i="48"/>
  <c r="D1957" i="48"/>
  <c r="D1958" i="48"/>
  <c r="D1959" i="48"/>
  <c r="D1960" i="48"/>
  <c r="D1961" i="48"/>
  <c r="D1962" i="48"/>
  <c r="D1963" i="48"/>
  <c r="D1964" i="48"/>
  <c r="D1965" i="48"/>
  <c r="D1966" i="48"/>
  <c r="D1967" i="48"/>
  <c r="D1968" i="48"/>
  <c r="D1969" i="48"/>
  <c r="D1970" i="48"/>
  <c r="D1971" i="48"/>
  <c r="D1972" i="48"/>
  <c r="D1973" i="48"/>
  <c r="D1974" i="48"/>
  <c r="D1975" i="48"/>
  <c r="D1976" i="48"/>
  <c r="D1977" i="48"/>
  <c r="D1978" i="48"/>
  <c r="D1979" i="48"/>
  <c r="D1980" i="48"/>
  <c r="D1981" i="48"/>
  <c r="D1982" i="48"/>
  <c r="D1983" i="48"/>
  <c r="D1984" i="48"/>
  <c r="D1985" i="48"/>
  <c r="D1986" i="48"/>
  <c r="D1987" i="48"/>
  <c r="D1988" i="48"/>
  <c r="D1989" i="48"/>
  <c r="D1990" i="48"/>
  <c r="D1991" i="48"/>
  <c r="D1992" i="48"/>
  <c r="D1993" i="48"/>
  <c r="D1994" i="48"/>
  <c r="D1995" i="48"/>
  <c r="D1996" i="48"/>
  <c r="D1997" i="48"/>
  <c r="D1998" i="48"/>
  <c r="D1999" i="48"/>
  <c r="D2000" i="48"/>
  <c r="D2001" i="48"/>
  <c r="D2002" i="48"/>
  <c r="D2003" i="48"/>
  <c r="D2004" i="48"/>
  <c r="D2005" i="48"/>
  <c r="D2006" i="48"/>
  <c r="D2007" i="48"/>
  <c r="D2008" i="48"/>
  <c r="D2009" i="48"/>
  <c r="D2010" i="48"/>
  <c r="D2011" i="48"/>
  <c r="D2012" i="48"/>
  <c r="D2013" i="48"/>
  <c r="D2014" i="48"/>
  <c r="D2015" i="48"/>
  <c r="D2016" i="48"/>
  <c r="D2017" i="48"/>
  <c r="D2018" i="48"/>
  <c r="D2019" i="48"/>
  <c r="D2020" i="48"/>
  <c r="D2021" i="48"/>
  <c r="D2022" i="48"/>
  <c r="D2023" i="48"/>
  <c r="D2024" i="48"/>
  <c r="D2025" i="48"/>
  <c r="D2026" i="48"/>
  <c r="D2027" i="48"/>
  <c r="D2028" i="48"/>
  <c r="D2029" i="48"/>
  <c r="D2030" i="48"/>
  <c r="D2031" i="48"/>
  <c r="D2032" i="48"/>
  <c r="D2033" i="48"/>
  <c r="D2034" i="48"/>
  <c r="D2035" i="48"/>
  <c r="D2036" i="48"/>
  <c r="D2037" i="48"/>
  <c r="D2038" i="48"/>
  <c r="D2039" i="48"/>
  <c r="D2040" i="48"/>
  <c r="D2041" i="48"/>
  <c r="D2042" i="48"/>
  <c r="D2043" i="48"/>
  <c r="D2044" i="48"/>
  <c r="D2045" i="48"/>
  <c r="D2046" i="48"/>
  <c r="D2047" i="48"/>
  <c r="D2048" i="48"/>
  <c r="D2049" i="48"/>
  <c r="D2050" i="48"/>
  <c r="D2051" i="48"/>
  <c r="D2052" i="48"/>
  <c r="D2053" i="48"/>
  <c r="D2054" i="48"/>
  <c r="D2055" i="48"/>
  <c r="D2056" i="48"/>
  <c r="D2057" i="48"/>
  <c r="D2058" i="48"/>
  <c r="D2059" i="48"/>
  <c r="D2060" i="48"/>
  <c r="D2061" i="48"/>
  <c r="D2062" i="48"/>
  <c r="D2063" i="48"/>
  <c r="D2064" i="48"/>
  <c r="D2065" i="48"/>
  <c r="D2066" i="48"/>
  <c r="D2067" i="48"/>
  <c r="D2068" i="48"/>
  <c r="D2069" i="48"/>
  <c r="D2070" i="48"/>
  <c r="D2071" i="48"/>
  <c r="D2072" i="48"/>
  <c r="D2073" i="48"/>
  <c r="D2074" i="48"/>
  <c r="D2075" i="48"/>
  <c r="D2076" i="48"/>
  <c r="D2077" i="48"/>
  <c r="D2078" i="48"/>
  <c r="D2079" i="48"/>
  <c r="D2080" i="48"/>
  <c r="D2081" i="48"/>
  <c r="D2082" i="48"/>
  <c r="D2083" i="48"/>
  <c r="D2084" i="48"/>
  <c r="D2085" i="48"/>
  <c r="D2086" i="48"/>
  <c r="D2087" i="48"/>
  <c r="D2088" i="48"/>
  <c r="D2089" i="48"/>
  <c r="D2090" i="48"/>
  <c r="D2091" i="48"/>
  <c r="D2092" i="48"/>
  <c r="D2093" i="48"/>
  <c r="D2094" i="48"/>
  <c r="D2095" i="48"/>
  <c r="D2096" i="48"/>
  <c r="D2097" i="48"/>
  <c r="D2098" i="48"/>
  <c r="D2099" i="48"/>
  <c r="D2100" i="48"/>
  <c r="D2101" i="48"/>
  <c r="D2102" i="48"/>
  <c r="D2103" i="48"/>
  <c r="D2104" i="48"/>
  <c r="D2105" i="48"/>
  <c r="D2106" i="48"/>
  <c r="D2107" i="48"/>
  <c r="D2108" i="48"/>
  <c r="D2109" i="48"/>
  <c r="D2110" i="48"/>
  <c r="D2111" i="48"/>
  <c r="D2112" i="48"/>
  <c r="D2113" i="48"/>
  <c r="D2114" i="48"/>
  <c r="D2115" i="48"/>
  <c r="D2116" i="48"/>
  <c r="D2117" i="48"/>
  <c r="D2118" i="48"/>
  <c r="D2119" i="48"/>
  <c r="D2120" i="48"/>
  <c r="D2121" i="48"/>
  <c r="D2122" i="48"/>
  <c r="D2123" i="48"/>
  <c r="D2124" i="48"/>
  <c r="D2125" i="48"/>
  <c r="D2126" i="48"/>
  <c r="D2127" i="48"/>
  <c r="D2128" i="48"/>
  <c r="D2129" i="48"/>
  <c r="D2130" i="48"/>
  <c r="D2131" i="48"/>
  <c r="D2132" i="48"/>
  <c r="D2133" i="48"/>
  <c r="D2134" i="48"/>
  <c r="D2135" i="48"/>
  <c r="D2136" i="48"/>
  <c r="D2137" i="48"/>
  <c r="D2138" i="48"/>
  <c r="D2139" i="48"/>
  <c r="D2140" i="48"/>
  <c r="D2141" i="48"/>
  <c r="D2142" i="48"/>
  <c r="D2143" i="48"/>
  <c r="D2144" i="48"/>
  <c r="D2145" i="48"/>
  <c r="D2146" i="48"/>
  <c r="D2147" i="48"/>
  <c r="D2148" i="48"/>
  <c r="D2149" i="48"/>
  <c r="D2150" i="48"/>
  <c r="D2151" i="48"/>
  <c r="D2152" i="48"/>
  <c r="D2153" i="48"/>
  <c r="D2154" i="48"/>
  <c r="D2155" i="48"/>
  <c r="D2156" i="48"/>
  <c r="D2157" i="48"/>
  <c r="D2158" i="48"/>
  <c r="D2159" i="48"/>
  <c r="D2160" i="48"/>
  <c r="D2161" i="48"/>
  <c r="D2162" i="48"/>
  <c r="D2163" i="48"/>
  <c r="D2164" i="48"/>
  <c r="D2165" i="48"/>
  <c r="D2166" i="48"/>
  <c r="D2167" i="48"/>
  <c r="D2168" i="48"/>
  <c r="D2169" i="48"/>
  <c r="D2170" i="48"/>
  <c r="D2171" i="48"/>
  <c r="D2172" i="48"/>
  <c r="D2173" i="48"/>
  <c r="D2174" i="48"/>
  <c r="D2175" i="48"/>
  <c r="D2176" i="48"/>
  <c r="D2177" i="48"/>
  <c r="D2178" i="48"/>
  <c r="D2179" i="48"/>
  <c r="D2180" i="48"/>
  <c r="D2181" i="48"/>
  <c r="D2182" i="48"/>
  <c r="D2183" i="48"/>
  <c r="D2184" i="48"/>
  <c r="D2185" i="48"/>
  <c r="D2186" i="48"/>
  <c r="D2187" i="48"/>
  <c r="D2188" i="48"/>
  <c r="D2189" i="48"/>
  <c r="D2190" i="48"/>
  <c r="D2191" i="48"/>
  <c r="D2192" i="48"/>
  <c r="D2193" i="48"/>
  <c r="D2194" i="48"/>
  <c r="D2195" i="48"/>
  <c r="D2196" i="48"/>
  <c r="D2197" i="48"/>
  <c r="D2198" i="48"/>
  <c r="D2199" i="48"/>
  <c r="D2200" i="48"/>
  <c r="D2201" i="48"/>
  <c r="D2202" i="48"/>
  <c r="D2203" i="48"/>
  <c r="D2204" i="48"/>
  <c r="D2205" i="48"/>
  <c r="D2206" i="48"/>
  <c r="D2207" i="48"/>
  <c r="D2208" i="48"/>
  <c r="D2209" i="48"/>
  <c r="D2210" i="48"/>
  <c r="D2211" i="48"/>
  <c r="D2212" i="48"/>
  <c r="D2213" i="48"/>
  <c r="D2214" i="48"/>
  <c r="D2215" i="48"/>
  <c r="D2216" i="48"/>
  <c r="D2217" i="48"/>
  <c r="D2218" i="48"/>
  <c r="D2219" i="48"/>
  <c r="D2220" i="48"/>
  <c r="D2221" i="48"/>
  <c r="D2222" i="48"/>
  <c r="D2223" i="48"/>
  <c r="D2224" i="48"/>
  <c r="D2225" i="48"/>
  <c r="D2226" i="48"/>
  <c r="D2227" i="48"/>
  <c r="D2228" i="48"/>
  <c r="D2229" i="48"/>
  <c r="D2230" i="48"/>
  <c r="D2231" i="48"/>
  <c r="D2232" i="48"/>
  <c r="D2233" i="48"/>
  <c r="D2234" i="48"/>
  <c r="D2235" i="48"/>
  <c r="D2236" i="48"/>
  <c r="D2237" i="48"/>
  <c r="D2238" i="48"/>
  <c r="D2239" i="48"/>
  <c r="D2240" i="48"/>
  <c r="D2241" i="48"/>
  <c r="D2242" i="48"/>
  <c r="D2243" i="48"/>
  <c r="D2244" i="48"/>
  <c r="D2245" i="48"/>
  <c r="D2246" i="48"/>
  <c r="D2247" i="48"/>
  <c r="D2248" i="48"/>
  <c r="D2249" i="48"/>
  <c r="D2250" i="48"/>
  <c r="D2251" i="48"/>
  <c r="D2252" i="48"/>
  <c r="D2253" i="48"/>
  <c r="D2254" i="48"/>
  <c r="D2255" i="48"/>
  <c r="D2256" i="48"/>
  <c r="D2257" i="48"/>
  <c r="D2258" i="48"/>
  <c r="D2259" i="48"/>
  <c r="D2260" i="48"/>
  <c r="D2261" i="48"/>
  <c r="D2262" i="48"/>
  <c r="D2263" i="48"/>
  <c r="D2264" i="48"/>
  <c r="D2265" i="48"/>
  <c r="D2266" i="48"/>
  <c r="D2267" i="48"/>
  <c r="D2268" i="48"/>
  <c r="D2269" i="48"/>
  <c r="D2270" i="48"/>
  <c r="D2271" i="48"/>
  <c r="D2272" i="48"/>
  <c r="D2273" i="48"/>
  <c r="D2274" i="48"/>
  <c r="D2275" i="48"/>
  <c r="D2276" i="48"/>
  <c r="D2277" i="48"/>
  <c r="D2278" i="48"/>
  <c r="D2279" i="48"/>
  <c r="D2280" i="48"/>
  <c r="D2281" i="48"/>
  <c r="D2282" i="48"/>
  <c r="D2283" i="48"/>
  <c r="D2284" i="48"/>
  <c r="D2285" i="48"/>
  <c r="D2286" i="48"/>
  <c r="D2287" i="48"/>
  <c r="D2288" i="48"/>
  <c r="D2289" i="48"/>
  <c r="D2290" i="48"/>
  <c r="D2291" i="48"/>
  <c r="D2292" i="48"/>
  <c r="D2293" i="48"/>
  <c r="D2294" i="48"/>
  <c r="D2295" i="48"/>
  <c r="D2296" i="48"/>
  <c r="D2297" i="48"/>
  <c r="D2298" i="48"/>
  <c r="D2299" i="48"/>
  <c r="D2300" i="48"/>
  <c r="D2301" i="48"/>
  <c r="D2302" i="48"/>
  <c r="D2303" i="48"/>
  <c r="D2304" i="48"/>
  <c r="D2305" i="48"/>
  <c r="D2306" i="48"/>
  <c r="D2307" i="48"/>
  <c r="D2308" i="48"/>
  <c r="D2309" i="48"/>
  <c r="D2310" i="48"/>
  <c r="D2311" i="48"/>
  <c r="D2312" i="48"/>
  <c r="D2313" i="48"/>
  <c r="D2314" i="48"/>
  <c r="D2315" i="48"/>
  <c r="D2316" i="48"/>
  <c r="D2317" i="48"/>
  <c r="D2318" i="48"/>
  <c r="D2319" i="48"/>
  <c r="D2320" i="48"/>
  <c r="D2321" i="48"/>
  <c r="D2322" i="48"/>
  <c r="D2323" i="48"/>
  <c r="D2324" i="48"/>
  <c r="D2325" i="48"/>
  <c r="D2326" i="48"/>
  <c r="D2327" i="48"/>
  <c r="D2328" i="48"/>
  <c r="D2329" i="48"/>
  <c r="D2330" i="48"/>
  <c r="D2331" i="48"/>
  <c r="D2332" i="48"/>
  <c r="D2333" i="48"/>
  <c r="D2334" i="48"/>
  <c r="D2335" i="48"/>
  <c r="D2336" i="48"/>
  <c r="D2337" i="48"/>
  <c r="D2338" i="48"/>
  <c r="D2339" i="48"/>
  <c r="D2340" i="48"/>
  <c r="D2341" i="48"/>
  <c r="D2342" i="48"/>
  <c r="D2343" i="48"/>
  <c r="D2344" i="48"/>
  <c r="D2345" i="48"/>
  <c r="D2346" i="48"/>
  <c r="D2347" i="48"/>
  <c r="D2348" i="48"/>
  <c r="D2349" i="48"/>
  <c r="D2350" i="48"/>
  <c r="D2351" i="48"/>
  <c r="D2352" i="48"/>
  <c r="D2353" i="48"/>
  <c r="D2354" i="48"/>
  <c r="D2355" i="48"/>
  <c r="D2356" i="48"/>
  <c r="D2357" i="48"/>
  <c r="D2358" i="48"/>
  <c r="D2359" i="48"/>
  <c r="D2360" i="48"/>
  <c r="D2361" i="48"/>
  <c r="D2362" i="48"/>
  <c r="D2363" i="48"/>
  <c r="D2364" i="48"/>
  <c r="D2365" i="48"/>
  <c r="D2366" i="48"/>
  <c r="D2367" i="48"/>
  <c r="D2368" i="48"/>
  <c r="D2369" i="48"/>
  <c r="D2370" i="48"/>
  <c r="D2371" i="48"/>
  <c r="D2372" i="48"/>
  <c r="D2373" i="48"/>
  <c r="D2374" i="48"/>
  <c r="D2375" i="48"/>
  <c r="D2376" i="48"/>
  <c r="D2377" i="48"/>
  <c r="D2378" i="48"/>
  <c r="D2379" i="48"/>
  <c r="D2380" i="48"/>
  <c r="D2381" i="48"/>
  <c r="D2382" i="48"/>
  <c r="D2383" i="48"/>
  <c r="D2384" i="48"/>
  <c r="D2385" i="48"/>
  <c r="D2386" i="48"/>
  <c r="D2387" i="48"/>
  <c r="D2388" i="48"/>
  <c r="D2389" i="48"/>
  <c r="D2390" i="48"/>
  <c r="D2391" i="48"/>
  <c r="D2392" i="48"/>
  <c r="D2393" i="48"/>
  <c r="D2394" i="48"/>
  <c r="D2395" i="48"/>
  <c r="D2396" i="48"/>
  <c r="D2397" i="48"/>
  <c r="D2398" i="48"/>
  <c r="D2399" i="48"/>
  <c r="D2400" i="48"/>
  <c r="D2401" i="48"/>
  <c r="D2402" i="48"/>
  <c r="D2403" i="48"/>
  <c r="D2404" i="48"/>
  <c r="D2405" i="48"/>
  <c r="D2406" i="48"/>
  <c r="D2407" i="48"/>
  <c r="D2408" i="48"/>
  <c r="D2409" i="48"/>
  <c r="D2410" i="48"/>
  <c r="D2411" i="48"/>
  <c r="D2412" i="48"/>
  <c r="D2413" i="48"/>
  <c r="D2414" i="48"/>
  <c r="D2415" i="48"/>
  <c r="D2416" i="48"/>
  <c r="D2417" i="48"/>
  <c r="D2418" i="48"/>
  <c r="D2419" i="48"/>
  <c r="D2420" i="48"/>
  <c r="D2421" i="48"/>
  <c r="D2422" i="48"/>
  <c r="D2423" i="48"/>
  <c r="D2424" i="48"/>
  <c r="D2425" i="48"/>
  <c r="D2426" i="48"/>
  <c r="D2427" i="48"/>
  <c r="D2428" i="48"/>
  <c r="D2429" i="48"/>
  <c r="D2430" i="48"/>
  <c r="D2431" i="48"/>
  <c r="D2432" i="48"/>
  <c r="D2433" i="48"/>
  <c r="D2434" i="48"/>
  <c r="D2435" i="48"/>
  <c r="D2436" i="48"/>
  <c r="D2437" i="48"/>
  <c r="D2438" i="48"/>
  <c r="D2439" i="48"/>
  <c r="D2440" i="48"/>
  <c r="D2441" i="48"/>
  <c r="D2442" i="48"/>
  <c r="D2443" i="48"/>
  <c r="D2444" i="48"/>
  <c r="D2445" i="48"/>
  <c r="D2446" i="48"/>
  <c r="D2447" i="48"/>
  <c r="D2448" i="48"/>
  <c r="D2449" i="48"/>
  <c r="D2450" i="48"/>
  <c r="D2451" i="48"/>
  <c r="D2452" i="48"/>
  <c r="D2453" i="48"/>
  <c r="D2454" i="48"/>
  <c r="D2455" i="48"/>
  <c r="D2456" i="48"/>
  <c r="D2457" i="48"/>
  <c r="D2458" i="48"/>
  <c r="D2459" i="48"/>
  <c r="D2460" i="48"/>
  <c r="D2461" i="48"/>
  <c r="D2462" i="48"/>
  <c r="D2463" i="48"/>
  <c r="D2464" i="48"/>
  <c r="D2465" i="48"/>
  <c r="D2466" i="48"/>
  <c r="D2467" i="48"/>
  <c r="D2468" i="48"/>
  <c r="D2469" i="48"/>
  <c r="D2470" i="48"/>
  <c r="D2471" i="48"/>
  <c r="D2472" i="48"/>
  <c r="D2473" i="48"/>
  <c r="D2474" i="48"/>
  <c r="D2475" i="48"/>
  <c r="D2476" i="48"/>
  <c r="D2477" i="48"/>
  <c r="D2478" i="48"/>
  <c r="D2479" i="48"/>
  <c r="D2480" i="48"/>
  <c r="D2481" i="48"/>
  <c r="D2482" i="48"/>
  <c r="D2483" i="48"/>
  <c r="D2484" i="48"/>
  <c r="D2485" i="48"/>
  <c r="D2486" i="48"/>
  <c r="D2487" i="48"/>
  <c r="D2488" i="48"/>
  <c r="D2489" i="48"/>
  <c r="D2490" i="48"/>
  <c r="D2491" i="48"/>
  <c r="D2492" i="48"/>
  <c r="D2493" i="48"/>
  <c r="D2494" i="48"/>
  <c r="D2495" i="48"/>
  <c r="D2496" i="48"/>
  <c r="D2497" i="48"/>
  <c r="D2498" i="48"/>
  <c r="D2499" i="48"/>
  <c r="D2500" i="48"/>
  <c r="D2501" i="48"/>
  <c r="D2502" i="48"/>
  <c r="D2503" i="48"/>
  <c r="D2504" i="48"/>
  <c r="D2505" i="48"/>
  <c r="D2506" i="48"/>
  <c r="D2507" i="48"/>
  <c r="D2508" i="48"/>
  <c r="D2509" i="48"/>
  <c r="D2510" i="48"/>
  <c r="D2511" i="48"/>
  <c r="D2512" i="48"/>
  <c r="D2513" i="48"/>
  <c r="D2514" i="48"/>
  <c r="D2515" i="48"/>
  <c r="D2516" i="48"/>
  <c r="D2517" i="48"/>
  <c r="D2518" i="48"/>
  <c r="D2519" i="48"/>
  <c r="D2520" i="48"/>
  <c r="D2521" i="48"/>
  <c r="D2522" i="48"/>
  <c r="D2523" i="48"/>
  <c r="D2524" i="48"/>
  <c r="D2525" i="48"/>
  <c r="D2526" i="48"/>
  <c r="D2527" i="48"/>
  <c r="D2528" i="48"/>
  <c r="D2529" i="48"/>
  <c r="D2530" i="48"/>
  <c r="D2531" i="48"/>
  <c r="D2532" i="48"/>
  <c r="D2533" i="48"/>
  <c r="D2534" i="48"/>
  <c r="D2535" i="48"/>
  <c r="D2536" i="48"/>
  <c r="D2537" i="48"/>
  <c r="D2538" i="48"/>
  <c r="D2539" i="48"/>
  <c r="D2540" i="48"/>
  <c r="D2541" i="48"/>
  <c r="D2542" i="48"/>
  <c r="D2543" i="48"/>
  <c r="D2544" i="48"/>
  <c r="D2545" i="48"/>
  <c r="D2546" i="48"/>
  <c r="D2547" i="48"/>
  <c r="D2548" i="48"/>
  <c r="D2549" i="48"/>
  <c r="D2550" i="48"/>
  <c r="D2551" i="48"/>
  <c r="D2552" i="48"/>
  <c r="D2553" i="48"/>
  <c r="D2554" i="48"/>
  <c r="D2555" i="48"/>
  <c r="D2556" i="48"/>
  <c r="D2557" i="48"/>
  <c r="D2558" i="48"/>
  <c r="D2559" i="48"/>
  <c r="D2560" i="48"/>
  <c r="D2561" i="48"/>
  <c r="D2562" i="48"/>
  <c r="D2563" i="48"/>
  <c r="D2564" i="48"/>
  <c r="D2565" i="48"/>
  <c r="D2566" i="48"/>
  <c r="D2567" i="48"/>
  <c r="D2568" i="48"/>
  <c r="D2569" i="48"/>
  <c r="D2570" i="48"/>
  <c r="D2571" i="48"/>
  <c r="D2572" i="48"/>
  <c r="D2573" i="48"/>
  <c r="D2574" i="48"/>
  <c r="D2575" i="48"/>
  <c r="D2576" i="48"/>
  <c r="D2577" i="48"/>
  <c r="D2578" i="48"/>
  <c r="D2579" i="48"/>
  <c r="D2580" i="48"/>
  <c r="D2581" i="48"/>
  <c r="D2582" i="48"/>
  <c r="D2583" i="48"/>
  <c r="D2584" i="48"/>
  <c r="D2585" i="48"/>
  <c r="D2586" i="48"/>
  <c r="D2587" i="48"/>
  <c r="D2588" i="48"/>
  <c r="D2589" i="48"/>
  <c r="D2590" i="48"/>
  <c r="D2591" i="48"/>
  <c r="D2592" i="48"/>
  <c r="D2593" i="48"/>
  <c r="D2594" i="48"/>
  <c r="D2595" i="48"/>
  <c r="D2596" i="48"/>
  <c r="D2597" i="48"/>
  <c r="D2598" i="48"/>
  <c r="D2599" i="48"/>
  <c r="D2600" i="48"/>
  <c r="D2601" i="48"/>
  <c r="D2602" i="48"/>
  <c r="D2603" i="48"/>
  <c r="D2604" i="48"/>
  <c r="D2605" i="48"/>
  <c r="D2606" i="48"/>
  <c r="D2607" i="48"/>
  <c r="D2608" i="48"/>
  <c r="D2609" i="48"/>
  <c r="D2610" i="48"/>
  <c r="D2611" i="48"/>
  <c r="D2612" i="48"/>
  <c r="D2613" i="48"/>
  <c r="D2614" i="48"/>
  <c r="D2615" i="48"/>
  <c r="D2616" i="48"/>
  <c r="D2617" i="48"/>
  <c r="D2618" i="48"/>
  <c r="D2619" i="48"/>
  <c r="D2620" i="48"/>
  <c r="D2621" i="48"/>
  <c r="D2622" i="48"/>
  <c r="D2623" i="48"/>
  <c r="D2624" i="48"/>
  <c r="D2625" i="48"/>
  <c r="D2626" i="48"/>
  <c r="D2627" i="48"/>
  <c r="D2628" i="48"/>
  <c r="D2629" i="48"/>
  <c r="D2630" i="48"/>
  <c r="D2631" i="48"/>
  <c r="D2632" i="48"/>
  <c r="D2633" i="48"/>
  <c r="D2634" i="48"/>
  <c r="D2635" i="48"/>
  <c r="D2636" i="48"/>
  <c r="D2637" i="48"/>
  <c r="D2638" i="48"/>
  <c r="D2639" i="48"/>
  <c r="D2640" i="48"/>
  <c r="D2641" i="48"/>
  <c r="D2642" i="48"/>
  <c r="D2643" i="48"/>
  <c r="D2644" i="48"/>
  <c r="D2645" i="48"/>
  <c r="D2646" i="48"/>
  <c r="D2647" i="48"/>
  <c r="D2648" i="48"/>
  <c r="D2649" i="48"/>
  <c r="D2650" i="48"/>
  <c r="D2651" i="48"/>
  <c r="D2652" i="48"/>
  <c r="D2653" i="48"/>
  <c r="D2654" i="48"/>
  <c r="D2655" i="48"/>
  <c r="D2656" i="48"/>
  <c r="D2657" i="48"/>
  <c r="D2658" i="48"/>
  <c r="D2659" i="48"/>
  <c r="D2660" i="48"/>
  <c r="D2661" i="48"/>
  <c r="D2662" i="48"/>
  <c r="D2663" i="48"/>
  <c r="D2664" i="48"/>
  <c r="D2665" i="48"/>
  <c r="D2666" i="48"/>
  <c r="D2667" i="48"/>
  <c r="D2668" i="48"/>
  <c r="D2669" i="48"/>
  <c r="D2670" i="48"/>
  <c r="D2671" i="48"/>
  <c r="D2672" i="48"/>
  <c r="D2673" i="48"/>
  <c r="D2674" i="48"/>
  <c r="D2675" i="48"/>
  <c r="D2676" i="48"/>
  <c r="D2677" i="48"/>
  <c r="D2678" i="48"/>
  <c r="D2679" i="48"/>
  <c r="D2680" i="48"/>
  <c r="D2681" i="48"/>
  <c r="D2682" i="48"/>
  <c r="D2683" i="48"/>
  <c r="D2684" i="48"/>
  <c r="D2685" i="48"/>
  <c r="D2686" i="48"/>
  <c r="D2687" i="48"/>
  <c r="D2688" i="48"/>
  <c r="D2689" i="48"/>
  <c r="D2690" i="48"/>
  <c r="D2691" i="48"/>
  <c r="D2692" i="48"/>
  <c r="D2693" i="48"/>
  <c r="D2694" i="48"/>
  <c r="D2695" i="48"/>
  <c r="D2696" i="48"/>
  <c r="D2697" i="48"/>
  <c r="D2698" i="48"/>
  <c r="D2699" i="48"/>
  <c r="D2700" i="48"/>
  <c r="D2701" i="48"/>
  <c r="D2702" i="48"/>
  <c r="D2703" i="48"/>
  <c r="D2704" i="48"/>
  <c r="D2705" i="48"/>
  <c r="D2706" i="48"/>
  <c r="D2707" i="48"/>
  <c r="D2708" i="48"/>
  <c r="D2709" i="48"/>
  <c r="D2710" i="48"/>
  <c r="D2711" i="48"/>
  <c r="D2712" i="48"/>
  <c r="D2713" i="48"/>
  <c r="D2714" i="48"/>
  <c r="D2715" i="48"/>
  <c r="D2716" i="48"/>
  <c r="D2717" i="48"/>
  <c r="D2718" i="48"/>
  <c r="D2719" i="48"/>
  <c r="D2720" i="48"/>
  <c r="D2721" i="48"/>
  <c r="D2722" i="48"/>
  <c r="D2723" i="48"/>
  <c r="D2724" i="48"/>
  <c r="D2725" i="48"/>
  <c r="D2726" i="48"/>
  <c r="D2727" i="48"/>
  <c r="D2728" i="48"/>
  <c r="D2729" i="48"/>
  <c r="D2730" i="48"/>
  <c r="D2731" i="48"/>
  <c r="D2732" i="48"/>
  <c r="D2733" i="48"/>
  <c r="D2734" i="48"/>
  <c r="D2735" i="48"/>
  <c r="D2736" i="48"/>
  <c r="D2737" i="48"/>
  <c r="D2738" i="48"/>
  <c r="D2739" i="48"/>
  <c r="D2740" i="48"/>
  <c r="D2741" i="48"/>
  <c r="D2742" i="48"/>
  <c r="D2743" i="48"/>
  <c r="D2744" i="48"/>
  <c r="D2745" i="48"/>
  <c r="D2746" i="48"/>
  <c r="D2747" i="48"/>
  <c r="D2748" i="48"/>
  <c r="D2749" i="48"/>
  <c r="D2750" i="48"/>
  <c r="D2751" i="48"/>
  <c r="D2752" i="48"/>
  <c r="D2753" i="48"/>
  <c r="D2754" i="48"/>
  <c r="D2755" i="48"/>
  <c r="D2756" i="48"/>
  <c r="D2757" i="48"/>
  <c r="D2758" i="48"/>
  <c r="D2759" i="48"/>
  <c r="D2760" i="48"/>
  <c r="D2761" i="48"/>
  <c r="D2762" i="48"/>
  <c r="D2763" i="48"/>
  <c r="D2764" i="48"/>
  <c r="D2765" i="48"/>
  <c r="D2766" i="48"/>
  <c r="D2767" i="48"/>
  <c r="D2768" i="48"/>
  <c r="D2769" i="48"/>
  <c r="D2770" i="48"/>
  <c r="D2771" i="48"/>
  <c r="D2772" i="48"/>
  <c r="D2773" i="48"/>
  <c r="D2774" i="48"/>
  <c r="D2775" i="48"/>
  <c r="D2776" i="48"/>
  <c r="D2777" i="48"/>
  <c r="D2778" i="48"/>
  <c r="D2779" i="48"/>
  <c r="D2780" i="48"/>
  <c r="D2781" i="48"/>
  <c r="D2782" i="48"/>
  <c r="D2783" i="48"/>
  <c r="D2784" i="48"/>
  <c r="D2785" i="48"/>
  <c r="D2786" i="48"/>
  <c r="D2787" i="48"/>
  <c r="D2788" i="48"/>
  <c r="D2789" i="48"/>
  <c r="D2790" i="48"/>
  <c r="D2791" i="48"/>
  <c r="D2792" i="48"/>
  <c r="D2793" i="48"/>
  <c r="D2794" i="48"/>
  <c r="D2795" i="48"/>
  <c r="D2796" i="48"/>
  <c r="D2797" i="48"/>
  <c r="D2798" i="48"/>
  <c r="D2799" i="48"/>
  <c r="D2800" i="48"/>
  <c r="D2801" i="48"/>
  <c r="D2802" i="48"/>
  <c r="D2803" i="48"/>
  <c r="D2804" i="48"/>
  <c r="D2805" i="48"/>
  <c r="D2806" i="48"/>
  <c r="D2807" i="48"/>
  <c r="D2808" i="48"/>
  <c r="D2809" i="48"/>
  <c r="D2810" i="48"/>
  <c r="D2811" i="48"/>
  <c r="D2812" i="48"/>
  <c r="D2813" i="48"/>
  <c r="D2814" i="48"/>
  <c r="D2815" i="48"/>
  <c r="D2816" i="48"/>
  <c r="D2817" i="48"/>
  <c r="D2818" i="48"/>
  <c r="D2819" i="48"/>
  <c r="D2820" i="48"/>
  <c r="D2821" i="48"/>
  <c r="D2822" i="48"/>
  <c r="D2823" i="48"/>
  <c r="D2824" i="48"/>
  <c r="D2825" i="48"/>
  <c r="D2826" i="48"/>
  <c r="D2827" i="48"/>
  <c r="D2828" i="48"/>
  <c r="D2829" i="48"/>
  <c r="D2830" i="48"/>
  <c r="D2831" i="48"/>
  <c r="D2832" i="48"/>
  <c r="D2833" i="48"/>
  <c r="D2834" i="48"/>
  <c r="D2835" i="48"/>
  <c r="D2836" i="48"/>
  <c r="D2837" i="48"/>
  <c r="D2838" i="48"/>
  <c r="D2839" i="48"/>
  <c r="D2840" i="48"/>
  <c r="D2841" i="48"/>
  <c r="D2842" i="48"/>
  <c r="D2843" i="48"/>
  <c r="D2844" i="48"/>
  <c r="D2845" i="48"/>
  <c r="D2846" i="48"/>
  <c r="D2847" i="48"/>
  <c r="D2848" i="48"/>
  <c r="D2849" i="48"/>
  <c r="D2850" i="48"/>
  <c r="D2851" i="48"/>
  <c r="D2852" i="48"/>
  <c r="D2853" i="48"/>
  <c r="D2854" i="48"/>
  <c r="D2855" i="48"/>
  <c r="D2856" i="48"/>
  <c r="D2857" i="48"/>
  <c r="D2858" i="48"/>
  <c r="D2859" i="48"/>
  <c r="D2860" i="48"/>
  <c r="D2861" i="48"/>
  <c r="D2862" i="48"/>
  <c r="D2863" i="48"/>
  <c r="D2864" i="48"/>
  <c r="D2865" i="48"/>
  <c r="D2866" i="48"/>
  <c r="D2867" i="48"/>
  <c r="D2868" i="48"/>
  <c r="D2869" i="48"/>
  <c r="D2870" i="48"/>
  <c r="D2871" i="48"/>
  <c r="D2872" i="48"/>
  <c r="D2873" i="48"/>
  <c r="D2874" i="48"/>
  <c r="D2875" i="48"/>
  <c r="D2876" i="48"/>
  <c r="D2877" i="48"/>
  <c r="D2878" i="48"/>
  <c r="D2879" i="48"/>
  <c r="D2880" i="48"/>
  <c r="D2881" i="48"/>
  <c r="D2882" i="48"/>
  <c r="D2883" i="48"/>
  <c r="D2884" i="48"/>
  <c r="D2885" i="48"/>
  <c r="D2886" i="48"/>
  <c r="D2887" i="48"/>
  <c r="D2888" i="48"/>
  <c r="D2889" i="48"/>
  <c r="D2890" i="48"/>
  <c r="D2891" i="48"/>
  <c r="D2892" i="48"/>
  <c r="D2893" i="48"/>
  <c r="D2894" i="48"/>
  <c r="D2895" i="48"/>
  <c r="D2896" i="48"/>
  <c r="D2897" i="48"/>
  <c r="D2898" i="48"/>
  <c r="D2899" i="48"/>
  <c r="D2900" i="48"/>
  <c r="D2901" i="48"/>
  <c r="D2902" i="48"/>
  <c r="D2903" i="48"/>
  <c r="D2904" i="48"/>
  <c r="D2905" i="48"/>
  <c r="D2906" i="48"/>
  <c r="D2907" i="48"/>
  <c r="D2908" i="48"/>
  <c r="D2909" i="48"/>
  <c r="D2910" i="48"/>
  <c r="D2911" i="48"/>
  <c r="D2912" i="48"/>
  <c r="D2913" i="48"/>
  <c r="D2914" i="48"/>
  <c r="D2915" i="48"/>
  <c r="D2916" i="48"/>
  <c r="D2917" i="48"/>
  <c r="D2918" i="48"/>
  <c r="D2919" i="48"/>
  <c r="D2920" i="48"/>
  <c r="D2921" i="48"/>
  <c r="D2922" i="48"/>
  <c r="D2923" i="48"/>
  <c r="D2924" i="48"/>
  <c r="D2925" i="48"/>
  <c r="D2926" i="48"/>
  <c r="D2927" i="48"/>
  <c r="D2928" i="48"/>
  <c r="D2929" i="48"/>
  <c r="D2930" i="48"/>
  <c r="D2931" i="48"/>
  <c r="D2932" i="48"/>
  <c r="D2933" i="48"/>
  <c r="D2934" i="48"/>
  <c r="D2935" i="48"/>
  <c r="D2936" i="48"/>
  <c r="D2937" i="48"/>
  <c r="D2938" i="48"/>
  <c r="D2939" i="48"/>
  <c r="D2940" i="48"/>
  <c r="D2941" i="48"/>
  <c r="D2942" i="48"/>
  <c r="D2943" i="48"/>
  <c r="D2944" i="48"/>
  <c r="D2945" i="48"/>
  <c r="D2946" i="48"/>
  <c r="D2947" i="48"/>
  <c r="D2948" i="48"/>
  <c r="D2949" i="48"/>
  <c r="D2950" i="48"/>
  <c r="D2951" i="48"/>
  <c r="D2952" i="48"/>
  <c r="D2953" i="48"/>
  <c r="D2954" i="48"/>
  <c r="D2955" i="48"/>
  <c r="D2956" i="48"/>
  <c r="D2957" i="48"/>
  <c r="D2958" i="48"/>
  <c r="D2959" i="48"/>
  <c r="D2960" i="48"/>
  <c r="D2961" i="48"/>
  <c r="D2962" i="48"/>
  <c r="D2963" i="48"/>
  <c r="D2964" i="48"/>
  <c r="D2965" i="48"/>
  <c r="D2966" i="48"/>
  <c r="D2967" i="48"/>
  <c r="D2968" i="48"/>
  <c r="D2969" i="48"/>
  <c r="D2970" i="48"/>
  <c r="D2971" i="48"/>
  <c r="D2972" i="48"/>
  <c r="D2973" i="48"/>
  <c r="D2974" i="48"/>
  <c r="D2975" i="48"/>
  <c r="D2976" i="48"/>
  <c r="D2977" i="48"/>
  <c r="D2978" i="48"/>
  <c r="D2979" i="48"/>
  <c r="D2980" i="48"/>
  <c r="D2981" i="48"/>
  <c r="D2982" i="48"/>
  <c r="D2983" i="48"/>
  <c r="D2984" i="48"/>
  <c r="D2985" i="48"/>
  <c r="D2986" i="48"/>
  <c r="D2987" i="48"/>
  <c r="D2988" i="48"/>
  <c r="D2989" i="48"/>
  <c r="D2990" i="48"/>
  <c r="D2991" i="48"/>
  <c r="D2992" i="48"/>
  <c r="D2993" i="48"/>
  <c r="D2994" i="48"/>
  <c r="D2995" i="48"/>
  <c r="D2996" i="48"/>
  <c r="D2997" i="48"/>
  <c r="D2998" i="48"/>
  <c r="D2999" i="48"/>
  <c r="D3000" i="48"/>
  <c r="D3001" i="48"/>
  <c r="D3002" i="48"/>
  <c r="D3003" i="48"/>
  <c r="D3004" i="48"/>
  <c r="D3005" i="48"/>
  <c r="D3006" i="48"/>
  <c r="D3007" i="48"/>
  <c r="D3008" i="48"/>
  <c r="D3009" i="48"/>
  <c r="D3010" i="48"/>
  <c r="D3011" i="48"/>
  <c r="D3012" i="48"/>
  <c r="D3013" i="48"/>
  <c r="D3014" i="48"/>
  <c r="D3015" i="48"/>
  <c r="D3016" i="48"/>
  <c r="D3017" i="48"/>
  <c r="D3018" i="48"/>
  <c r="D3019" i="48"/>
  <c r="D3020" i="48"/>
  <c r="D3021" i="48"/>
  <c r="D3022" i="48"/>
  <c r="D3023" i="48"/>
  <c r="D3024" i="48"/>
  <c r="D3025" i="48"/>
  <c r="D3026" i="48"/>
  <c r="D3027" i="48"/>
  <c r="D3028" i="48"/>
  <c r="D3029" i="48"/>
  <c r="D3030" i="48"/>
  <c r="D3031" i="48"/>
  <c r="D3032" i="48"/>
  <c r="D3033" i="48"/>
  <c r="D3034" i="48"/>
  <c r="D3035" i="48"/>
  <c r="D3036" i="48"/>
  <c r="D3037" i="48"/>
  <c r="D3038" i="48"/>
  <c r="D3039" i="48"/>
  <c r="D3040" i="48"/>
  <c r="D3041" i="48"/>
  <c r="D3042" i="48"/>
  <c r="D3043" i="48"/>
  <c r="D3044" i="48"/>
  <c r="D3045" i="48"/>
  <c r="D3046" i="48"/>
  <c r="D3047" i="48"/>
  <c r="D3048" i="48"/>
  <c r="D3049" i="48"/>
  <c r="D3050" i="48"/>
  <c r="D3051" i="48"/>
  <c r="D3052" i="48"/>
  <c r="D3053" i="48"/>
  <c r="D3054" i="48"/>
  <c r="D3055" i="48"/>
  <c r="D3056" i="48"/>
  <c r="D3057" i="48"/>
  <c r="D3058" i="48"/>
  <c r="D3059" i="48"/>
  <c r="D3060" i="48"/>
  <c r="D3061" i="48"/>
  <c r="D3062" i="48"/>
  <c r="D3063" i="48"/>
  <c r="D3064" i="48"/>
  <c r="D3065" i="48"/>
  <c r="D3066" i="48"/>
  <c r="D3067" i="48"/>
  <c r="D3068" i="48"/>
  <c r="D3069" i="48"/>
  <c r="D3070" i="48"/>
  <c r="D3071" i="48"/>
  <c r="D3072" i="48"/>
  <c r="D3073" i="48"/>
  <c r="D3074" i="48"/>
  <c r="D3075" i="48"/>
  <c r="D3076" i="48"/>
  <c r="D3077" i="48"/>
  <c r="D3078" i="48"/>
  <c r="D3079" i="48"/>
  <c r="D3080" i="48"/>
  <c r="D3081" i="48"/>
  <c r="D3082" i="48"/>
  <c r="D3083" i="48"/>
  <c r="D3084" i="48"/>
  <c r="D3085" i="48"/>
  <c r="D3086" i="48"/>
  <c r="D3087" i="48"/>
  <c r="D3088" i="48"/>
  <c r="D3089" i="48"/>
  <c r="D3090" i="48"/>
  <c r="D3091" i="48"/>
  <c r="D3092" i="48"/>
  <c r="D3093" i="48"/>
  <c r="D3094" i="48"/>
  <c r="D3095" i="48"/>
  <c r="D3096" i="48"/>
  <c r="D3097" i="48"/>
  <c r="D3098" i="48"/>
  <c r="D3099" i="48"/>
  <c r="D3100" i="48"/>
  <c r="D3101" i="48"/>
  <c r="D3102" i="48"/>
  <c r="D3103" i="48"/>
  <c r="D3104" i="48"/>
  <c r="D3105" i="48"/>
  <c r="D3106" i="48"/>
  <c r="D3107" i="48"/>
  <c r="D3108" i="48"/>
  <c r="D3109" i="48"/>
  <c r="D3110" i="48"/>
  <c r="D3111" i="48"/>
  <c r="D3112" i="48"/>
  <c r="D3113" i="48"/>
  <c r="D3114" i="48"/>
  <c r="D3115" i="48"/>
  <c r="D3116" i="48"/>
  <c r="D3117" i="48"/>
  <c r="D3118" i="48"/>
  <c r="D3119" i="48"/>
  <c r="D3120" i="48"/>
  <c r="D3121" i="48"/>
  <c r="D3122" i="48"/>
  <c r="D3123" i="48"/>
  <c r="D3124" i="48"/>
  <c r="D3125" i="48"/>
  <c r="D3126" i="48"/>
  <c r="D3127" i="48"/>
  <c r="D3128" i="48"/>
  <c r="D3129" i="48"/>
  <c r="D3130" i="48"/>
  <c r="D3131" i="48"/>
  <c r="D3132" i="48"/>
  <c r="D3133" i="48"/>
  <c r="D3134" i="48"/>
  <c r="D3135" i="48"/>
  <c r="D3136" i="48"/>
  <c r="D3137" i="48"/>
  <c r="D3138" i="48"/>
  <c r="D3139" i="48"/>
  <c r="D3140" i="48"/>
  <c r="D3141" i="48"/>
  <c r="D3142" i="48"/>
  <c r="D3143" i="48"/>
  <c r="D3144" i="48"/>
  <c r="D3145" i="48"/>
  <c r="D3146" i="48"/>
  <c r="D3147" i="48"/>
  <c r="D3148" i="48"/>
  <c r="D3149" i="48"/>
  <c r="D3150" i="48"/>
  <c r="D3151" i="48"/>
  <c r="D3152" i="48"/>
  <c r="D3153" i="48"/>
  <c r="D3154" i="48"/>
  <c r="D3155" i="48"/>
  <c r="D3156" i="48"/>
  <c r="D3157" i="48"/>
  <c r="D3158" i="48"/>
  <c r="D3159" i="48"/>
  <c r="D3160" i="48"/>
  <c r="D3161" i="48"/>
  <c r="D3162" i="48"/>
  <c r="D3163" i="48"/>
  <c r="D3164" i="48"/>
  <c r="D3165" i="48"/>
  <c r="D3166" i="48"/>
  <c r="D3167" i="48"/>
  <c r="D3168" i="48"/>
  <c r="D3169" i="48"/>
  <c r="D3170" i="48"/>
  <c r="D3171" i="48"/>
  <c r="D3172" i="48"/>
  <c r="D3173" i="48"/>
  <c r="D3174" i="48"/>
  <c r="D3175" i="48"/>
  <c r="D3176" i="48"/>
  <c r="D3177" i="48"/>
  <c r="D3178" i="48"/>
  <c r="D3179" i="48"/>
  <c r="D3180" i="48"/>
  <c r="D3181" i="48"/>
  <c r="D3182" i="48"/>
  <c r="D3183" i="48"/>
  <c r="D3184" i="48"/>
  <c r="D3185" i="48"/>
  <c r="D3186" i="48"/>
  <c r="D3187" i="48"/>
  <c r="D3188" i="48"/>
  <c r="D3189" i="48"/>
  <c r="D3190" i="48"/>
  <c r="D3191" i="48"/>
  <c r="D3192" i="48"/>
  <c r="D3193" i="48"/>
  <c r="D3194" i="48"/>
  <c r="D3195" i="48"/>
  <c r="D3196" i="48"/>
  <c r="D3197" i="48"/>
  <c r="D3198" i="48"/>
  <c r="D3199" i="48"/>
  <c r="D3200" i="48"/>
  <c r="D3201" i="48"/>
  <c r="D3202" i="48"/>
  <c r="D3203" i="48"/>
  <c r="D3204" i="48"/>
  <c r="D3205" i="48"/>
  <c r="D3206" i="48"/>
  <c r="D3207" i="48"/>
  <c r="D3208" i="48"/>
  <c r="D3209" i="48"/>
  <c r="D3210" i="48"/>
  <c r="D3211" i="48"/>
  <c r="D3212" i="48"/>
  <c r="D3213" i="48"/>
  <c r="D3214" i="48"/>
  <c r="D3215" i="48"/>
  <c r="D3216" i="48"/>
  <c r="D3217" i="48"/>
  <c r="D3218" i="48"/>
  <c r="D3219" i="48"/>
  <c r="D3220" i="48"/>
  <c r="D3221" i="48"/>
  <c r="D3222" i="48"/>
  <c r="D3223" i="48"/>
  <c r="D3224" i="48"/>
  <c r="D3225" i="48"/>
  <c r="D3226" i="48"/>
  <c r="D3227" i="48"/>
  <c r="D3228" i="48"/>
  <c r="D3229" i="48"/>
  <c r="D3230" i="48"/>
  <c r="D3231" i="48"/>
  <c r="D3232" i="48"/>
  <c r="D3233" i="48"/>
  <c r="D3234" i="48"/>
  <c r="D3235" i="48"/>
  <c r="D3236" i="48"/>
  <c r="D3237" i="48"/>
  <c r="D3238" i="48"/>
  <c r="D3239" i="48"/>
  <c r="D3240" i="48"/>
  <c r="D3241" i="48"/>
  <c r="D3242" i="48"/>
  <c r="D3243" i="48"/>
  <c r="D3244" i="48"/>
  <c r="D3245" i="48"/>
  <c r="D3246" i="48"/>
  <c r="D3247" i="48"/>
  <c r="D3248" i="48"/>
  <c r="D3249" i="48"/>
  <c r="D3250" i="48"/>
  <c r="D3251" i="48"/>
  <c r="D3252" i="48"/>
  <c r="D3253" i="48"/>
  <c r="D3254" i="48"/>
  <c r="D3255" i="48"/>
  <c r="D3256" i="48"/>
  <c r="D3257" i="48"/>
  <c r="D3258" i="48"/>
  <c r="D3259" i="48"/>
  <c r="D3260" i="48"/>
  <c r="D3261" i="48"/>
  <c r="D3262" i="48"/>
  <c r="D3263" i="48"/>
  <c r="D3264" i="48"/>
  <c r="D3265" i="48"/>
  <c r="D3266" i="48"/>
  <c r="D3267" i="48"/>
  <c r="D3268" i="48"/>
  <c r="D3269" i="48"/>
  <c r="D3270" i="48"/>
  <c r="D3271" i="48"/>
  <c r="D3272" i="48"/>
  <c r="D3273" i="48"/>
  <c r="D3274" i="48"/>
  <c r="D3275" i="48"/>
  <c r="D3276" i="48"/>
  <c r="D3277" i="48"/>
  <c r="D3278" i="48"/>
  <c r="D3279" i="48"/>
  <c r="D3280" i="48"/>
  <c r="D3281" i="48"/>
  <c r="D3282" i="48"/>
  <c r="D3283" i="48"/>
  <c r="D3284" i="48"/>
  <c r="D3285" i="48"/>
  <c r="D3286" i="48"/>
  <c r="D3287" i="48"/>
  <c r="D3288" i="48"/>
  <c r="D3289" i="48"/>
  <c r="D3290" i="48"/>
  <c r="D3291" i="48"/>
  <c r="D3292" i="48"/>
  <c r="D3293" i="48"/>
  <c r="D3294" i="48"/>
  <c r="D3295" i="48"/>
  <c r="D3296" i="48"/>
  <c r="D3297" i="48"/>
  <c r="D3298" i="48"/>
  <c r="D3299" i="48"/>
  <c r="D3300" i="48"/>
  <c r="D3301" i="48"/>
  <c r="D3302" i="48"/>
  <c r="D3303" i="48"/>
  <c r="D3304" i="48"/>
  <c r="D3305" i="48"/>
  <c r="D3306" i="48"/>
  <c r="D3307" i="48"/>
  <c r="D3308" i="48"/>
  <c r="D3309" i="48"/>
  <c r="D3310" i="48"/>
  <c r="D3311" i="48"/>
  <c r="D3312" i="48"/>
  <c r="D3313" i="48"/>
  <c r="D3314" i="48"/>
  <c r="D3315" i="48"/>
  <c r="D3316" i="48"/>
  <c r="D3317" i="48"/>
  <c r="D3318" i="48"/>
  <c r="D3319" i="48"/>
  <c r="D3320" i="48"/>
  <c r="D3321" i="48"/>
  <c r="D3322" i="48"/>
  <c r="D3323" i="48"/>
  <c r="D3324" i="48"/>
  <c r="D3325" i="48"/>
  <c r="D3326" i="48"/>
  <c r="D3327" i="48"/>
  <c r="D3328" i="48"/>
  <c r="D3329" i="48"/>
  <c r="D3330" i="48"/>
  <c r="D3331" i="48"/>
  <c r="D3332" i="48"/>
  <c r="D3333" i="48"/>
  <c r="D3334" i="48"/>
  <c r="D3335" i="48"/>
  <c r="D3336" i="48"/>
  <c r="D3337" i="48"/>
  <c r="D3338" i="48"/>
  <c r="D3339" i="48"/>
  <c r="D3340" i="48"/>
  <c r="D3341" i="48"/>
  <c r="D3342" i="48"/>
  <c r="D3343" i="48"/>
  <c r="D3344" i="48"/>
  <c r="D3345" i="48"/>
  <c r="D3346" i="48"/>
  <c r="D3347" i="48"/>
  <c r="D3348" i="48"/>
  <c r="D3349" i="48"/>
  <c r="D3350" i="48"/>
  <c r="D3351" i="48"/>
  <c r="D3352" i="48"/>
  <c r="D3353" i="48"/>
  <c r="D3354" i="48"/>
  <c r="D3355" i="48"/>
  <c r="D3356" i="48"/>
  <c r="D3357" i="48"/>
  <c r="D3358" i="48"/>
  <c r="D3359" i="48"/>
  <c r="D3360" i="48"/>
  <c r="D3361" i="48"/>
  <c r="D3362" i="48"/>
  <c r="D3363" i="48"/>
  <c r="D3364" i="48"/>
  <c r="D3365" i="48"/>
  <c r="D3366" i="48"/>
  <c r="D3367" i="48"/>
  <c r="D3368" i="48"/>
  <c r="D3369" i="48"/>
  <c r="D3370" i="48"/>
  <c r="D3371" i="48"/>
  <c r="D3372" i="48"/>
  <c r="D3373" i="48"/>
  <c r="D3374" i="48"/>
  <c r="D3375" i="48"/>
  <c r="D3376" i="48"/>
  <c r="D3377" i="48"/>
  <c r="D3378" i="48"/>
  <c r="D3379" i="48"/>
  <c r="D3380" i="48"/>
  <c r="D3381" i="48"/>
  <c r="D3382" i="48"/>
  <c r="D3383" i="48"/>
  <c r="D3384" i="48"/>
  <c r="D3385" i="48"/>
  <c r="D3386" i="48"/>
  <c r="D3387" i="48"/>
  <c r="D3388" i="48"/>
  <c r="D3389" i="48"/>
  <c r="D3390" i="48"/>
  <c r="D3391" i="48"/>
  <c r="D3392" i="48"/>
  <c r="D3393" i="48"/>
  <c r="D3394" i="48"/>
  <c r="D3395" i="48"/>
  <c r="D3396" i="48"/>
  <c r="D3397" i="48"/>
  <c r="D3398" i="48"/>
  <c r="D3399" i="48"/>
  <c r="D3400" i="48"/>
  <c r="D3401" i="48"/>
  <c r="D3402" i="48"/>
  <c r="D3403" i="48"/>
  <c r="D3404" i="48"/>
  <c r="D3405" i="48"/>
  <c r="D3406" i="48"/>
  <c r="D3407" i="48"/>
  <c r="D3408" i="48"/>
  <c r="D3409" i="48"/>
  <c r="D3410" i="48"/>
  <c r="D3411" i="48"/>
  <c r="D3412" i="48"/>
  <c r="D3413" i="48"/>
  <c r="D3414" i="48"/>
  <c r="D3415" i="48"/>
  <c r="D3416" i="48"/>
  <c r="D3417" i="48"/>
  <c r="D3418" i="48"/>
  <c r="D3419" i="48"/>
  <c r="D3420" i="48"/>
  <c r="D3421" i="48"/>
  <c r="D3422" i="48"/>
  <c r="D3423" i="48"/>
  <c r="D3424" i="48"/>
  <c r="D3425" i="48"/>
  <c r="D3426" i="48"/>
  <c r="D3427" i="48"/>
  <c r="D3428" i="48"/>
  <c r="D3429" i="48"/>
  <c r="D3430" i="48"/>
  <c r="D3431" i="48"/>
  <c r="D3432" i="48"/>
  <c r="D3433" i="48"/>
  <c r="D3434" i="48"/>
  <c r="D3435" i="48"/>
  <c r="D3436" i="48"/>
  <c r="D3437" i="48"/>
  <c r="D3438" i="48"/>
  <c r="D3439" i="48"/>
  <c r="D3440" i="48"/>
  <c r="D3441" i="48"/>
  <c r="D3442" i="48"/>
  <c r="D3443" i="48"/>
  <c r="D3444" i="48"/>
  <c r="D3445" i="48"/>
  <c r="D3446" i="48"/>
  <c r="D3447" i="48"/>
  <c r="D3448" i="48"/>
  <c r="D3449" i="48"/>
  <c r="D3450" i="48"/>
  <c r="D3451" i="48"/>
  <c r="D3452" i="48"/>
  <c r="D3453" i="48"/>
  <c r="D3454" i="48"/>
  <c r="D3455" i="48"/>
  <c r="D3456" i="48"/>
  <c r="D3457" i="48"/>
  <c r="D3458" i="48"/>
  <c r="D3459" i="48"/>
  <c r="D3460" i="48"/>
  <c r="D3461" i="48"/>
  <c r="D3462" i="48"/>
  <c r="D3463" i="48"/>
  <c r="D3464" i="48"/>
  <c r="D3465" i="48"/>
  <c r="D3466" i="48"/>
  <c r="D3467" i="48"/>
  <c r="D3468" i="48"/>
  <c r="D3469" i="48"/>
  <c r="D3470" i="48"/>
  <c r="D3471" i="48"/>
  <c r="D3472" i="48"/>
  <c r="D3473" i="48"/>
  <c r="D3474" i="48"/>
  <c r="D3475" i="48"/>
  <c r="D3476" i="48"/>
  <c r="D3477" i="48"/>
  <c r="D3478" i="48"/>
  <c r="D3479" i="48"/>
  <c r="D3480" i="48"/>
  <c r="D3481" i="48"/>
  <c r="D3482" i="48"/>
  <c r="D3483" i="48"/>
  <c r="D3484" i="48"/>
  <c r="D3485" i="48"/>
  <c r="D3486" i="48"/>
  <c r="D3487" i="48"/>
  <c r="D3488" i="48"/>
  <c r="D3489" i="48"/>
  <c r="D3490" i="48"/>
  <c r="D3491" i="48"/>
  <c r="D3492" i="48"/>
  <c r="D3493" i="48"/>
  <c r="D3494" i="48"/>
  <c r="D3495" i="48"/>
  <c r="D3496" i="48"/>
  <c r="D3497" i="48"/>
  <c r="D3498" i="48"/>
  <c r="D3499" i="48"/>
  <c r="D3500" i="48"/>
  <c r="D3501" i="48"/>
  <c r="D3502" i="48"/>
  <c r="D3503" i="48"/>
  <c r="D3504" i="48"/>
  <c r="D3505" i="48"/>
  <c r="D3506" i="48"/>
  <c r="D3507" i="48"/>
  <c r="D3508" i="48"/>
  <c r="D3509" i="48"/>
  <c r="D3510" i="48"/>
  <c r="D3511" i="48"/>
  <c r="D3512" i="48"/>
  <c r="D3513" i="48"/>
  <c r="D3514" i="48"/>
  <c r="D3515" i="48"/>
  <c r="D3516" i="48"/>
  <c r="D3517" i="48"/>
  <c r="D3518" i="48"/>
  <c r="D3519" i="48"/>
  <c r="D3520" i="48"/>
  <c r="D3521" i="48"/>
  <c r="D3522" i="48"/>
  <c r="D3523" i="48"/>
  <c r="D3524" i="48"/>
  <c r="D3525" i="48"/>
  <c r="D3526" i="48"/>
  <c r="D3527" i="48"/>
  <c r="D3528" i="48"/>
  <c r="D3529" i="48"/>
  <c r="D3530" i="48"/>
  <c r="D3531" i="48"/>
  <c r="D3532" i="48"/>
  <c r="D3533" i="48"/>
  <c r="D3534" i="48"/>
  <c r="D3535" i="48"/>
  <c r="D3536" i="48"/>
  <c r="D3537" i="48"/>
  <c r="D3538" i="48"/>
  <c r="D3539" i="48"/>
  <c r="D3540" i="48"/>
  <c r="D3541" i="48"/>
  <c r="D3542" i="48"/>
  <c r="D3543" i="48"/>
  <c r="D3544" i="48"/>
  <c r="D3545" i="48"/>
  <c r="D3546" i="48"/>
  <c r="D3547" i="48"/>
  <c r="D3548" i="48"/>
  <c r="D3549" i="48"/>
  <c r="D3550" i="48"/>
  <c r="D3551" i="48"/>
  <c r="D3552" i="48"/>
  <c r="D3553" i="48"/>
  <c r="D3554" i="48"/>
  <c r="D3555" i="48"/>
  <c r="D3556" i="48"/>
  <c r="D3557" i="48"/>
  <c r="D3558" i="48"/>
  <c r="D3559" i="48"/>
  <c r="D3560" i="48"/>
  <c r="D3561" i="48"/>
  <c r="D3562" i="48"/>
  <c r="D3563" i="48"/>
  <c r="D3564" i="48"/>
  <c r="D3565" i="48"/>
  <c r="D3566" i="48"/>
  <c r="D3567" i="48"/>
  <c r="D3568" i="48"/>
  <c r="D3569" i="48"/>
  <c r="D3570" i="48"/>
  <c r="D3571" i="48"/>
  <c r="D3572" i="48"/>
  <c r="D3573" i="48"/>
  <c r="D3574" i="48"/>
  <c r="D3575" i="48"/>
  <c r="D3576" i="48"/>
  <c r="D3577" i="48"/>
  <c r="D3578" i="48"/>
  <c r="D3579" i="48"/>
  <c r="D3580" i="48"/>
  <c r="D3581" i="48"/>
  <c r="D3582" i="48"/>
  <c r="D3583" i="48"/>
  <c r="D3584" i="48"/>
  <c r="D3585" i="48"/>
  <c r="D3586" i="48"/>
  <c r="D3587" i="48"/>
  <c r="D3588" i="48"/>
  <c r="D3589" i="48"/>
  <c r="D3590" i="48"/>
  <c r="D3591" i="48"/>
  <c r="D3592" i="48"/>
  <c r="D3593" i="48"/>
  <c r="D3594" i="48"/>
  <c r="D3595" i="48"/>
  <c r="D3596" i="48"/>
  <c r="D3597" i="48"/>
  <c r="D3598" i="48"/>
  <c r="D3599" i="48"/>
  <c r="D3600" i="48"/>
  <c r="D3601" i="48"/>
  <c r="D3602" i="48"/>
  <c r="D3603" i="48"/>
  <c r="D3604" i="48"/>
  <c r="D3605" i="48"/>
  <c r="D3606" i="48"/>
  <c r="D3607" i="48"/>
  <c r="D3608" i="48"/>
  <c r="D3609" i="48"/>
  <c r="D3610" i="48"/>
  <c r="D3611" i="48"/>
  <c r="D3612" i="48"/>
  <c r="D3613" i="48"/>
  <c r="D3614" i="48"/>
  <c r="D3615" i="48"/>
  <c r="D3616" i="48"/>
  <c r="D3617" i="48"/>
  <c r="D3618" i="48"/>
  <c r="D3619" i="48"/>
  <c r="D3620" i="48"/>
  <c r="D3621" i="48"/>
  <c r="D3622" i="48"/>
  <c r="D3623" i="48"/>
  <c r="D3624" i="48"/>
  <c r="D3625" i="48"/>
  <c r="D3626" i="48"/>
  <c r="D3627" i="48"/>
  <c r="D3628" i="48"/>
  <c r="D3629" i="48"/>
  <c r="D3630" i="48"/>
  <c r="D3631" i="48"/>
  <c r="D3632" i="48"/>
  <c r="D3633" i="48"/>
  <c r="D3634" i="48"/>
  <c r="D3635" i="48"/>
  <c r="D3636" i="48"/>
  <c r="D3637" i="48"/>
  <c r="D3638" i="48"/>
  <c r="D3639" i="48"/>
  <c r="D3640" i="48"/>
  <c r="D3641" i="48"/>
  <c r="D3642" i="48"/>
  <c r="D3643" i="48"/>
  <c r="D3644" i="48"/>
  <c r="D3645" i="48"/>
  <c r="D3646" i="48"/>
  <c r="D3647" i="48"/>
  <c r="D3648" i="48"/>
  <c r="D3649" i="48"/>
  <c r="D3650" i="48"/>
  <c r="D3651" i="48"/>
  <c r="D3652" i="48"/>
  <c r="D3653" i="48"/>
  <c r="D3654" i="48"/>
  <c r="D3655" i="48"/>
  <c r="D3656" i="48"/>
  <c r="D3657" i="48"/>
  <c r="D3658" i="48"/>
  <c r="D3659" i="48"/>
  <c r="D3660" i="48"/>
  <c r="D3661" i="48"/>
  <c r="D3662" i="48"/>
  <c r="D3663" i="48"/>
  <c r="D3664" i="48"/>
  <c r="D3665" i="48"/>
  <c r="D3666" i="48"/>
  <c r="D3667" i="48"/>
  <c r="D3668" i="48"/>
  <c r="D3669" i="48"/>
  <c r="D3670" i="48"/>
  <c r="D3671" i="48"/>
  <c r="D3672" i="48"/>
  <c r="D3673" i="48"/>
  <c r="D3674" i="48"/>
  <c r="D3675" i="48"/>
  <c r="D3676" i="48"/>
  <c r="D3677" i="48"/>
  <c r="D3678" i="48"/>
  <c r="D3679" i="48"/>
  <c r="D3680" i="48"/>
  <c r="D3681" i="48"/>
  <c r="D3682" i="48"/>
  <c r="D3683" i="48"/>
  <c r="D3684" i="48"/>
  <c r="D3685" i="48"/>
  <c r="D3686" i="48"/>
  <c r="D3687" i="48"/>
  <c r="D3688" i="48"/>
  <c r="D3689" i="48"/>
  <c r="D3690" i="48"/>
  <c r="D3691" i="48"/>
  <c r="D3692" i="48"/>
  <c r="D3693" i="48"/>
  <c r="D3694" i="48"/>
  <c r="D3695" i="48"/>
  <c r="D3696" i="48"/>
  <c r="D3697" i="48"/>
  <c r="D3698" i="48"/>
  <c r="D3699" i="48"/>
  <c r="D3700" i="48"/>
  <c r="D3701" i="48"/>
  <c r="D3702" i="48"/>
  <c r="D3703" i="48"/>
  <c r="D3704" i="48"/>
  <c r="D3705" i="48"/>
  <c r="D3706" i="48"/>
  <c r="D3707" i="48"/>
  <c r="D3708" i="48"/>
  <c r="D3709" i="48"/>
  <c r="D3710" i="48"/>
  <c r="D3711" i="48"/>
  <c r="D3712" i="48"/>
  <c r="D3713" i="48"/>
  <c r="D3714" i="48"/>
  <c r="D3715" i="48"/>
  <c r="D3716" i="48"/>
  <c r="D3717" i="48"/>
  <c r="D3718" i="48"/>
  <c r="D3719" i="48"/>
  <c r="D3720" i="48"/>
  <c r="D3721" i="48"/>
  <c r="D3722" i="48"/>
  <c r="D3723" i="48"/>
  <c r="D3724" i="48"/>
  <c r="D3725" i="48"/>
  <c r="D3726" i="48"/>
  <c r="D3727" i="48"/>
  <c r="D3728" i="48"/>
  <c r="D3729" i="48"/>
  <c r="D3730" i="48"/>
  <c r="D3731" i="48"/>
  <c r="D3732" i="48"/>
  <c r="D3733" i="48"/>
  <c r="D3734" i="48"/>
  <c r="D3735" i="48"/>
  <c r="D3736" i="48"/>
  <c r="D3737" i="48"/>
  <c r="D3738" i="48"/>
  <c r="D3739" i="48"/>
  <c r="D3740" i="48"/>
  <c r="D3741" i="48"/>
  <c r="D3742" i="48"/>
  <c r="D3743" i="48"/>
  <c r="D3744" i="48"/>
  <c r="D3745" i="48"/>
  <c r="D3746" i="48"/>
  <c r="D3747" i="48"/>
  <c r="D3748" i="48"/>
  <c r="D3749" i="48"/>
  <c r="D3750" i="48"/>
  <c r="D3751" i="48"/>
  <c r="D3752" i="48"/>
  <c r="D3753" i="48"/>
  <c r="D3754" i="48"/>
  <c r="D3755" i="48"/>
  <c r="D3756" i="48"/>
  <c r="D3757" i="48"/>
  <c r="D3758" i="48"/>
  <c r="D3759" i="48"/>
  <c r="D3760" i="48"/>
  <c r="D3761" i="48"/>
  <c r="D3762" i="48"/>
  <c r="D3763" i="48"/>
  <c r="D3764" i="48"/>
  <c r="D3765" i="48"/>
  <c r="D3766" i="48"/>
  <c r="D3767" i="48"/>
  <c r="D3768" i="48"/>
  <c r="D3769" i="48"/>
  <c r="D3770" i="48"/>
  <c r="D3771" i="48"/>
  <c r="D3772" i="48"/>
  <c r="D3773" i="48"/>
  <c r="D3774" i="48"/>
  <c r="D3775" i="48"/>
  <c r="D3776" i="48"/>
  <c r="D3777" i="48"/>
  <c r="D3778" i="48"/>
  <c r="D3779" i="48"/>
  <c r="D3780" i="48"/>
  <c r="D3781" i="48"/>
  <c r="D3782" i="48"/>
  <c r="D3783" i="48"/>
  <c r="D3784" i="48"/>
  <c r="D3785" i="48"/>
  <c r="D3786" i="48"/>
  <c r="D3787" i="48"/>
  <c r="D3788" i="48"/>
  <c r="D3789" i="48"/>
  <c r="D3790" i="48"/>
  <c r="D3791" i="48"/>
  <c r="D3792" i="48"/>
  <c r="D3793" i="48"/>
  <c r="D3794" i="48"/>
  <c r="D3795" i="48"/>
  <c r="D3796" i="48"/>
  <c r="D3797" i="48"/>
  <c r="D3798" i="48"/>
  <c r="D3799" i="48"/>
  <c r="D3800" i="48"/>
  <c r="D3801" i="48"/>
  <c r="D3802" i="48"/>
  <c r="D3803" i="48"/>
  <c r="D3804" i="48"/>
  <c r="D3805" i="48"/>
  <c r="D3806" i="48"/>
  <c r="D3807" i="48"/>
  <c r="D3808" i="48"/>
  <c r="D3809" i="48"/>
  <c r="D3810" i="48"/>
  <c r="D3811" i="48"/>
  <c r="D3812" i="48"/>
  <c r="D3813" i="48"/>
  <c r="D3814" i="48"/>
  <c r="D3815" i="48"/>
  <c r="D3816" i="48"/>
  <c r="D3817" i="48"/>
  <c r="D3818" i="48"/>
  <c r="D3819" i="48"/>
  <c r="D3820" i="48"/>
  <c r="D3821" i="48"/>
  <c r="D3822" i="48"/>
  <c r="D3823" i="48"/>
  <c r="D3824" i="48"/>
  <c r="D3825" i="48"/>
  <c r="D3826" i="48"/>
  <c r="D3827" i="48"/>
  <c r="D3828" i="48"/>
  <c r="D3829" i="48"/>
  <c r="D3830" i="48"/>
  <c r="D3831" i="48"/>
  <c r="D3832" i="48"/>
  <c r="D3833" i="48"/>
  <c r="D3834" i="48"/>
  <c r="D3835" i="48"/>
  <c r="D3836" i="48"/>
  <c r="D3837" i="48"/>
  <c r="D3838" i="48"/>
  <c r="D3839" i="48"/>
  <c r="D3840" i="48"/>
  <c r="D3841" i="48"/>
  <c r="D3842" i="48"/>
  <c r="D3843" i="48"/>
  <c r="D3844" i="48"/>
  <c r="D3845" i="48"/>
  <c r="D3846" i="48"/>
  <c r="D3847" i="48"/>
  <c r="D3848" i="48"/>
  <c r="D3849" i="48"/>
  <c r="D3850" i="48"/>
  <c r="D3851" i="48"/>
  <c r="D3852" i="48"/>
  <c r="D3853" i="48"/>
  <c r="D3854" i="48"/>
  <c r="D3855" i="48"/>
  <c r="D3856" i="48"/>
  <c r="D3857" i="48"/>
  <c r="D3858" i="48"/>
  <c r="D3859" i="48"/>
  <c r="D3860" i="48"/>
  <c r="D3861" i="48"/>
  <c r="D3862" i="48"/>
  <c r="D3863" i="48"/>
  <c r="D3864" i="48"/>
  <c r="D3865" i="48"/>
  <c r="D3866" i="48"/>
  <c r="D3867" i="48"/>
  <c r="D3868" i="48"/>
  <c r="D3869" i="48"/>
  <c r="D3870" i="48"/>
  <c r="D3871" i="48"/>
  <c r="D3872" i="48"/>
  <c r="D3873" i="48"/>
  <c r="D3874" i="48"/>
  <c r="D3875" i="48"/>
  <c r="D3876" i="48"/>
  <c r="D3877" i="48"/>
  <c r="D3878" i="48"/>
  <c r="D3879" i="48"/>
  <c r="P4" i="25" l="1"/>
  <c r="P5" i="25"/>
  <c r="P6" i="25"/>
  <c r="P7" i="25"/>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3" i="25"/>
  <c r="O4" i="25"/>
  <c r="O5" i="25"/>
  <c r="O6" i="25"/>
  <c r="O7" i="25"/>
  <c r="O8" i="25"/>
  <c r="O9" i="25"/>
  <c r="O10" i="25"/>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3" i="25"/>
  <c r="N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3" i="25"/>
  <c r="N4" i="24"/>
  <c r="N5" i="24"/>
  <c r="N6" i="24"/>
  <c r="N7" i="24"/>
  <c r="N8" i="24"/>
  <c r="N9" i="24"/>
  <c r="N10" i="24"/>
  <c r="N11"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250" i="24"/>
  <c r="M251" i="24"/>
  <c r="M252" i="24"/>
  <c r="M253" i="24"/>
  <c r="M254" i="24"/>
  <c r="M255" i="24"/>
  <c r="M256" i="24"/>
  <c r="M257" i="24"/>
  <c r="M258" i="24"/>
  <c r="M259" i="24"/>
  <c r="M260" i="24"/>
  <c r="M261" i="24"/>
  <c r="M262" i="24"/>
  <c r="M263" i="24"/>
  <c r="M264" i="24"/>
  <c r="M265" i="24"/>
  <c r="M266" i="24"/>
  <c r="M267" i="24"/>
  <c r="M268" i="24"/>
  <c r="M269" i="24"/>
  <c r="M270" i="24"/>
  <c r="M271" i="24"/>
  <c r="M272" i="24"/>
  <c r="M273" i="24"/>
  <c r="M274" i="24"/>
  <c r="M275" i="24"/>
  <c r="M276" i="24"/>
  <c r="M277" i="24"/>
  <c r="M278" i="24"/>
  <c r="M279" i="24"/>
  <c r="M280" i="24"/>
  <c r="M281" i="24"/>
  <c r="M282" i="24"/>
  <c r="M283" i="24"/>
  <c r="M284" i="24"/>
  <c r="M285" i="24"/>
  <c r="M286" i="24"/>
  <c r="M287" i="24"/>
  <c r="M288" i="24"/>
  <c r="M289" i="24"/>
  <c r="M290" i="24"/>
  <c r="M291" i="24"/>
  <c r="M292" i="24"/>
  <c r="M293" i="24"/>
  <c r="M294" i="24"/>
  <c r="M295" i="24"/>
  <c r="M296" i="24"/>
  <c r="M297" i="24"/>
  <c r="M298" i="24"/>
  <c r="M299" i="24"/>
  <c r="M300" i="24"/>
  <c r="M301" i="24"/>
  <c r="M302" i="24"/>
  <c r="M303" i="24"/>
  <c r="M304" i="24"/>
  <c r="M305" i="24"/>
  <c r="M306" i="24"/>
  <c r="M307" i="24"/>
  <c r="M308" i="24"/>
  <c r="M309" i="24"/>
  <c r="M310" i="24"/>
  <c r="M311" i="24"/>
  <c r="M312" i="24"/>
  <c r="M313" i="24"/>
  <c r="M314" i="24"/>
  <c r="M315" i="24"/>
  <c r="M316" i="24"/>
  <c r="M317" i="24"/>
  <c r="M318" i="24"/>
  <c r="M319" i="24"/>
  <c r="M320" i="24"/>
  <c r="M321" i="24"/>
  <c r="M322" i="24"/>
  <c r="M323" i="24"/>
  <c r="M324" i="24"/>
  <c r="M325" i="24"/>
  <c r="M326" i="24"/>
  <c r="M327" i="24"/>
  <c r="M328" i="24"/>
  <c r="M329" i="24"/>
  <c r="M330" i="24"/>
  <c r="M331" i="24"/>
  <c r="M332" i="24"/>
  <c r="M333" i="24"/>
  <c r="M334" i="24"/>
  <c r="M335" i="24"/>
  <c r="M336" i="24"/>
  <c r="M337" i="24"/>
  <c r="M338" i="24"/>
  <c r="M339" i="24"/>
  <c r="M340" i="24"/>
  <c r="M341" i="24"/>
  <c r="M342" i="24"/>
  <c r="M343" i="24"/>
  <c r="M344" i="24"/>
  <c r="M345" i="24"/>
  <c r="M346" i="24"/>
  <c r="M347" i="24"/>
  <c r="M348" i="24"/>
  <c r="M349" i="24"/>
  <c r="M350" i="24"/>
  <c r="M351" i="24"/>
  <c r="M352" i="24"/>
  <c r="M353" i="24"/>
  <c r="M354" i="24"/>
  <c r="M355" i="24"/>
  <c r="M356" i="24"/>
  <c r="M357" i="24"/>
  <c r="M358" i="24"/>
  <c r="M359" i="24"/>
  <c r="M360" i="24"/>
  <c r="M361" i="24"/>
  <c r="M362" i="24"/>
  <c r="M363" i="24"/>
  <c r="M364" i="24"/>
  <c r="M365" i="24"/>
  <c r="M366" i="24"/>
  <c r="M367" i="24"/>
  <c r="M368" i="24"/>
  <c r="M369" i="24"/>
  <c r="M370" i="24"/>
  <c r="M371" i="24"/>
  <c r="M372" i="24"/>
  <c r="M373" i="24"/>
  <c r="M374" i="24"/>
  <c r="M375" i="24"/>
  <c r="M376" i="24"/>
  <c r="M377" i="24"/>
  <c r="M378" i="24"/>
  <c r="M379" i="24"/>
  <c r="M380" i="24"/>
  <c r="M381" i="24"/>
  <c r="M382" i="24"/>
  <c r="M383" i="24"/>
  <c r="M384" i="24"/>
  <c r="M385" i="24"/>
  <c r="M386" i="24"/>
  <c r="M387" i="24"/>
  <c r="M388" i="24"/>
  <c r="M389" i="24"/>
  <c r="M390" i="24"/>
  <c r="M391" i="24"/>
  <c r="M392" i="24"/>
  <c r="M393" i="24"/>
  <c r="M394" i="24"/>
  <c r="M395" i="24"/>
  <c r="M396" i="24"/>
  <c r="M397" i="24"/>
  <c r="M398" i="24"/>
  <c r="M399" i="24"/>
  <c r="M400" i="24"/>
  <c r="M401" i="24"/>
  <c r="M402" i="24"/>
  <c r="M403" i="24"/>
  <c r="M404" i="24"/>
  <c r="M405" i="24"/>
  <c r="M406" i="24"/>
  <c r="M407" i="24"/>
  <c r="M408" i="24"/>
  <c r="M409" i="24"/>
  <c r="M410" i="24"/>
  <c r="M411" i="24"/>
  <c r="M412" i="24"/>
  <c r="M413" i="24"/>
  <c r="M414" i="24"/>
  <c r="M415" i="24"/>
  <c r="M416" i="24"/>
  <c r="M417" i="24"/>
  <c r="M418" i="24"/>
  <c r="M419" i="24"/>
  <c r="M420" i="24"/>
  <c r="M421" i="24"/>
  <c r="M422" i="24"/>
  <c r="M423" i="24"/>
  <c r="M424" i="24"/>
  <c r="M425" i="24"/>
  <c r="M426" i="24"/>
  <c r="M427" i="24"/>
  <c r="M428" i="24"/>
  <c r="M429" i="24"/>
  <c r="M430" i="24"/>
  <c r="M431" i="24"/>
  <c r="M432" i="24"/>
  <c r="M433" i="24"/>
  <c r="M434" i="24"/>
  <c r="M435" i="24"/>
  <c r="M436" i="24"/>
  <c r="M437" i="24"/>
  <c r="M438" i="24"/>
  <c r="M439" i="24"/>
  <c r="M440" i="24"/>
  <c r="M441" i="24"/>
  <c r="M442" i="24"/>
  <c r="M443" i="24"/>
  <c r="M444" i="24"/>
  <c r="M445" i="24"/>
  <c r="M446" i="24"/>
  <c r="M447" i="24"/>
  <c r="M448" i="24"/>
  <c r="M449" i="24"/>
  <c r="M450" i="24"/>
  <c r="M451" i="24"/>
  <c r="M452" i="24"/>
  <c r="M453" i="24"/>
  <c r="M454" i="24"/>
  <c r="M455" i="24"/>
  <c r="M456" i="24"/>
  <c r="M457" i="24"/>
  <c r="M458" i="24"/>
  <c r="M459" i="24"/>
  <c r="M460" i="24"/>
  <c r="M461" i="24"/>
  <c r="M462" i="24"/>
  <c r="M463" i="24"/>
  <c r="M464" i="24"/>
  <c r="M465" i="24"/>
  <c r="M466" i="24"/>
  <c r="M467" i="24"/>
  <c r="M468" i="24"/>
  <c r="M469" i="24"/>
  <c r="M470" i="24"/>
  <c r="M471" i="24"/>
  <c r="M472" i="24"/>
  <c r="M473" i="24"/>
  <c r="M474" i="24"/>
  <c r="M475" i="24"/>
  <c r="M476" i="24"/>
  <c r="M477" i="24"/>
  <c r="M478" i="24"/>
  <c r="M479" i="24"/>
  <c r="M480" i="24"/>
  <c r="M481" i="24"/>
  <c r="M482" i="24"/>
  <c r="M483" i="24"/>
  <c r="M484" i="24"/>
  <c r="M485" i="24"/>
  <c r="M486" i="24"/>
  <c r="M487" i="24"/>
  <c r="M488" i="24"/>
  <c r="M489" i="24"/>
  <c r="M490" i="24"/>
  <c r="M491" i="24"/>
  <c r="M492" i="24"/>
  <c r="M493" i="24"/>
  <c r="M494" i="24"/>
  <c r="M495" i="24"/>
  <c r="M496" i="24"/>
  <c r="M497" i="24"/>
  <c r="M498" i="24"/>
  <c r="M499" i="24"/>
  <c r="M500" i="24"/>
  <c r="M501" i="24"/>
  <c r="M502" i="24"/>
  <c r="M503" i="24"/>
  <c r="M504" i="24"/>
  <c r="M505" i="24"/>
  <c r="M506" i="24"/>
  <c r="M507" i="24"/>
  <c r="M508" i="24"/>
  <c r="M509" i="24"/>
  <c r="M510" i="24"/>
  <c r="M511" i="24"/>
  <c r="M512" i="24"/>
  <c r="M513" i="24"/>
  <c r="M514" i="24"/>
  <c r="M515" i="24"/>
  <c r="M516" i="24"/>
  <c r="M517" i="24"/>
  <c r="M518" i="24"/>
  <c r="M519" i="24"/>
  <c r="M520" i="24"/>
  <c r="M521" i="24"/>
  <c r="M522" i="24"/>
  <c r="M523" i="24"/>
  <c r="M524" i="24"/>
  <c r="M525" i="24"/>
  <c r="M526" i="24"/>
  <c r="M527" i="24"/>
  <c r="M528" i="24"/>
  <c r="M529" i="24"/>
  <c r="M530" i="24"/>
  <c r="M531" i="24"/>
  <c r="M532" i="24"/>
  <c r="M533" i="24"/>
  <c r="M534" i="24"/>
  <c r="M535" i="24"/>
  <c r="M536" i="24"/>
  <c r="M537" i="24"/>
  <c r="M538" i="24"/>
  <c r="M539" i="24"/>
  <c r="M540" i="24"/>
  <c r="M541" i="24"/>
  <c r="M542" i="24"/>
  <c r="M543" i="24"/>
  <c r="M544" i="24"/>
  <c r="M545" i="24"/>
  <c r="M546" i="24"/>
  <c r="M547" i="24"/>
  <c r="M548" i="24"/>
  <c r="M549" i="24"/>
  <c r="M550" i="24"/>
  <c r="M551" i="24"/>
  <c r="M552" i="24"/>
  <c r="M553" i="24"/>
  <c r="M554" i="24"/>
  <c r="M555" i="24"/>
  <c r="M556" i="24"/>
  <c r="M557" i="24"/>
  <c r="M558" i="24"/>
  <c r="M559" i="24"/>
  <c r="M560" i="24"/>
  <c r="M561" i="24"/>
  <c r="M562" i="24"/>
  <c r="M563" i="24"/>
  <c r="M564" i="24"/>
  <c r="M565" i="24"/>
  <c r="M566" i="24"/>
  <c r="M567" i="24"/>
  <c r="M568" i="24"/>
  <c r="M569" i="24"/>
  <c r="M570" i="24"/>
  <c r="M571" i="24"/>
  <c r="M572" i="24"/>
  <c r="M573" i="24"/>
  <c r="M574" i="24"/>
  <c r="M575" i="24"/>
  <c r="M576" i="24"/>
  <c r="M577" i="24"/>
  <c r="M578" i="24"/>
  <c r="M579" i="24"/>
  <c r="M580" i="24"/>
  <c r="M581" i="24"/>
  <c r="M582" i="24"/>
  <c r="M583" i="24"/>
  <c r="M584" i="24"/>
  <c r="M585" i="24"/>
  <c r="M586" i="24"/>
  <c r="M587" i="24"/>
  <c r="M588" i="24"/>
  <c r="M589" i="24"/>
  <c r="M590" i="24"/>
  <c r="M591" i="24"/>
  <c r="M592" i="24"/>
  <c r="M593" i="24"/>
  <c r="M594" i="24"/>
  <c r="M595" i="24"/>
  <c r="M596" i="24"/>
  <c r="M597" i="24"/>
  <c r="M598" i="24"/>
  <c r="M599" i="24"/>
  <c r="M600" i="24"/>
  <c r="M601" i="24"/>
  <c r="M602" i="24"/>
  <c r="M603" i="24"/>
  <c r="M604" i="24"/>
  <c r="M605" i="24"/>
  <c r="M606" i="24"/>
  <c r="M607" i="24"/>
  <c r="M608" i="24"/>
  <c r="M609" i="24"/>
  <c r="M610" i="24"/>
  <c r="M611" i="24"/>
  <c r="M612" i="24"/>
  <c r="M613" i="24"/>
  <c r="M614" i="24"/>
  <c r="M615" i="24"/>
  <c r="M616" i="24"/>
  <c r="M617" i="24"/>
  <c r="M618" i="24"/>
  <c r="M619" i="24"/>
  <c r="M620" i="24"/>
  <c r="M621" i="24"/>
  <c r="M622" i="24"/>
  <c r="M623" i="24"/>
  <c r="M624" i="24"/>
  <c r="M625" i="24"/>
  <c r="M626" i="24"/>
  <c r="M627" i="24"/>
  <c r="M628" i="24"/>
  <c r="M629" i="24"/>
  <c r="M630" i="24"/>
  <c r="M631" i="24"/>
  <c r="M632" i="24"/>
  <c r="M633" i="24"/>
  <c r="M634" i="24"/>
  <c r="M635" i="24"/>
  <c r="M636" i="24"/>
  <c r="M637" i="24"/>
  <c r="M638" i="24"/>
  <c r="M639" i="24"/>
  <c r="M640" i="24"/>
  <c r="M641" i="24"/>
  <c r="M642" i="24"/>
  <c r="M643" i="24"/>
  <c r="M644" i="24"/>
  <c r="M645" i="24"/>
  <c r="M646" i="24"/>
  <c r="M647" i="24"/>
  <c r="M648" i="24"/>
  <c r="M649" i="24"/>
  <c r="M650" i="24"/>
  <c r="M651" i="24"/>
  <c r="M652" i="24"/>
  <c r="M653" i="24"/>
  <c r="M654" i="24"/>
  <c r="M655" i="24"/>
  <c r="M656" i="24"/>
  <c r="M657" i="24"/>
  <c r="M658" i="24"/>
  <c r="M659" i="24"/>
  <c r="M660" i="24"/>
  <c r="M661" i="24"/>
  <c r="M662" i="24"/>
  <c r="M663" i="24"/>
  <c r="M664" i="24"/>
  <c r="M665" i="24"/>
  <c r="M666" i="24"/>
  <c r="M667" i="24"/>
  <c r="M668" i="24"/>
  <c r="M669" i="24"/>
  <c r="M670" i="24"/>
  <c r="M671" i="24"/>
  <c r="M672" i="24"/>
  <c r="M673" i="24"/>
  <c r="M674" i="24"/>
  <c r="M675" i="24"/>
  <c r="M676" i="24"/>
  <c r="M677" i="24"/>
  <c r="M678" i="24"/>
  <c r="M679" i="24"/>
  <c r="M680" i="24"/>
  <c r="M681" i="24"/>
  <c r="M682" i="24"/>
  <c r="M683" i="24"/>
  <c r="M684" i="24"/>
  <c r="M685" i="24"/>
  <c r="M686" i="24"/>
  <c r="M687" i="24"/>
  <c r="M688" i="24"/>
  <c r="M689" i="24"/>
  <c r="M690" i="24"/>
  <c r="M691" i="24"/>
  <c r="M692" i="24"/>
  <c r="M693" i="24"/>
  <c r="M694" i="24"/>
  <c r="M695" i="24"/>
  <c r="M696" i="24"/>
  <c r="M697" i="24"/>
  <c r="M698" i="24"/>
  <c r="M699" i="24"/>
  <c r="M700" i="24"/>
  <c r="M701" i="24"/>
  <c r="M702" i="24"/>
  <c r="M703" i="24"/>
  <c r="M704" i="24"/>
  <c r="M705" i="24"/>
  <c r="M706" i="24"/>
  <c r="M707" i="24"/>
  <c r="M708" i="24"/>
  <c r="M709" i="24"/>
  <c r="M710" i="24"/>
  <c r="M711" i="24"/>
  <c r="M3"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L671" i="24"/>
  <c r="L672" i="24"/>
  <c r="L673" i="24"/>
  <c r="L674" i="24"/>
  <c r="L675" i="24"/>
  <c r="L676" i="24"/>
  <c r="L677" i="24"/>
  <c r="L678" i="24"/>
  <c r="L679" i="24"/>
  <c r="L680" i="24"/>
  <c r="L681" i="24"/>
  <c r="L682" i="24"/>
  <c r="L68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3" i="24"/>
  <c r="K4" i="24"/>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K671" i="24"/>
  <c r="K672" i="24"/>
  <c r="K673" i="24"/>
  <c r="K674" i="24"/>
  <c r="K675" i="24"/>
  <c r="K676" i="24"/>
  <c r="K677" i="24"/>
  <c r="K678" i="24"/>
  <c r="K679" i="24"/>
  <c r="K680" i="24"/>
  <c r="K681" i="24"/>
  <c r="K682" i="24"/>
  <c r="K683" i="24"/>
  <c r="K684" i="24"/>
  <c r="K685" i="24"/>
  <c r="K686" i="24"/>
  <c r="K687" i="24"/>
  <c r="K688" i="24"/>
  <c r="K689" i="24"/>
  <c r="K690" i="24"/>
  <c r="K691" i="24"/>
  <c r="K692" i="24"/>
  <c r="K693" i="24"/>
  <c r="K694" i="24"/>
  <c r="K695" i="24"/>
  <c r="K696" i="24"/>
  <c r="K697" i="24"/>
  <c r="K698" i="24"/>
  <c r="K699" i="24"/>
  <c r="K700" i="24"/>
  <c r="K701" i="24"/>
  <c r="K702" i="24"/>
  <c r="K703" i="24"/>
  <c r="K704" i="24"/>
  <c r="K705" i="24"/>
  <c r="K706" i="24"/>
  <c r="K707" i="24"/>
  <c r="K708" i="24"/>
  <c r="K709" i="24"/>
  <c r="K710" i="24"/>
  <c r="K711" i="24"/>
  <c r="K3" i="24"/>
  <c r="P3594" i="40" l="1"/>
  <c r="E1414" i="38" l="1"/>
  <c r="D1414" i="38" s="1"/>
  <c r="E1409" i="38"/>
  <c r="D1409" i="38" s="1"/>
  <c r="E1410" i="38"/>
  <c r="D1410" i="38" s="1"/>
  <c r="E1411" i="38"/>
  <c r="D1411" i="38" s="1"/>
  <c r="E1412" i="38"/>
  <c r="D1412" i="38" s="1"/>
  <c r="E1413" i="38"/>
  <c r="D1413" i="38" s="1"/>
  <c r="E1408" i="38"/>
  <c r="D1408" i="38" s="1"/>
  <c r="E1407" i="38"/>
  <c r="D1407" i="38" s="1"/>
  <c r="E1406" i="38"/>
  <c r="D1406" i="38" s="1"/>
  <c r="E1405" i="38"/>
  <c r="D1405" i="38" s="1"/>
  <c r="E1404" i="38"/>
  <c r="D1404" i="38" s="1"/>
  <c r="E1403" i="38"/>
  <c r="D1403" i="38" s="1"/>
  <c r="E1402" i="38"/>
  <c r="D1402" i="38" s="1"/>
  <c r="E1401" i="38"/>
  <c r="D1401" i="38" s="1"/>
  <c r="E1400" i="38"/>
  <c r="D1400" i="38" s="1"/>
  <c r="E1399" i="38"/>
  <c r="D1399" i="38" s="1"/>
  <c r="E1398" i="38"/>
  <c r="D1398" i="38" s="1"/>
  <c r="E1397" i="38"/>
  <c r="D1397" i="38" s="1"/>
  <c r="E1396" i="38"/>
  <c r="D1396" i="38" s="1"/>
  <c r="E1394" i="38"/>
  <c r="D1394" i="38" s="1"/>
  <c r="E1395" i="38"/>
  <c r="D1395" i="38" s="1"/>
  <c r="E1393" i="38"/>
  <c r="D1393" i="38" s="1"/>
  <c r="E1388" i="38"/>
  <c r="D1388" i="38" s="1"/>
  <c r="E1389" i="38"/>
  <c r="D1389" i="38" s="1"/>
  <c r="E1390" i="38"/>
  <c r="D1390" i="38" s="1"/>
  <c r="E1391" i="38"/>
  <c r="D1391" i="38" s="1"/>
  <c r="E1392" i="38"/>
  <c r="D1392" i="38" s="1"/>
  <c r="E1383" i="38"/>
  <c r="D1383" i="38" s="1"/>
  <c r="E1384" i="38"/>
  <c r="D1384" i="38" s="1"/>
  <c r="E1385" i="38"/>
  <c r="D1385" i="38" s="1"/>
  <c r="E1386" i="38"/>
  <c r="D1386" i="38" s="1"/>
  <c r="E1387" i="38"/>
  <c r="D1387" i="38" s="1"/>
  <c r="E1382" i="38"/>
  <c r="D1382" i="38" s="1"/>
  <c r="E1381" i="38"/>
  <c r="D1381" i="38" s="1"/>
  <c r="E1379" i="38"/>
  <c r="D1379" i="38" s="1"/>
  <c r="E1380" i="38"/>
  <c r="D1380" i="38" s="1"/>
  <c r="E1376" i="38"/>
  <c r="D1376" i="38" s="1"/>
  <c r="E1377" i="38"/>
  <c r="D1377" i="38" s="1"/>
  <c r="E1378" i="38"/>
  <c r="D1378" i="38" s="1"/>
  <c r="E1375" i="38"/>
  <c r="D1375" i="38" s="1"/>
  <c r="E1374" i="38"/>
  <c r="D1374" i="38" s="1"/>
  <c r="E1373" i="38"/>
  <c r="D1373" i="38" s="1"/>
  <c r="E1372" i="38"/>
  <c r="D1372" i="38" s="1"/>
  <c r="E1371" i="38"/>
  <c r="D1371" i="38" s="1"/>
  <c r="E1369" i="38"/>
  <c r="D1369" i="38" s="1"/>
  <c r="E1370" i="38"/>
  <c r="D1370" i="38" s="1"/>
  <c r="E1368" i="38"/>
  <c r="D1368" i="38" s="1"/>
  <c r="E1367" i="38"/>
  <c r="D1367" i="38" s="1"/>
  <c r="E1366" i="38"/>
  <c r="D1366" i="38" s="1"/>
  <c r="E1365" i="38"/>
  <c r="D1365" i="38" s="1"/>
  <c r="E1364" i="38"/>
  <c r="D1364" i="38" s="1"/>
  <c r="E1363" i="38"/>
  <c r="D1363" i="38" s="1"/>
  <c r="E1356" i="38"/>
  <c r="D1356" i="38" s="1"/>
  <c r="E1357" i="38"/>
  <c r="D1357" i="38" s="1"/>
  <c r="E1358" i="38"/>
  <c r="D1358" i="38" s="1"/>
  <c r="E1359" i="38"/>
  <c r="D1359" i="38" s="1"/>
  <c r="E1360" i="38"/>
  <c r="D1360" i="38" s="1"/>
  <c r="E1361" i="38"/>
  <c r="D1361" i="38" s="1"/>
  <c r="E1362" i="38"/>
  <c r="D1362" i="38" s="1"/>
  <c r="E1355" i="38"/>
  <c r="D1355" i="38" s="1"/>
  <c r="E1354" i="38"/>
  <c r="D1354" i="38" s="1"/>
  <c r="E1353" i="38"/>
  <c r="D1353" i="38" s="1"/>
  <c r="E1352" i="38"/>
  <c r="D1352" i="38" s="1"/>
  <c r="E1351" i="38"/>
  <c r="D1351" i="38" s="1"/>
  <c r="E1350" i="38"/>
  <c r="D1350" i="38" s="1"/>
  <c r="E1347" i="38"/>
  <c r="D1347" i="38" s="1"/>
  <c r="E1348" i="38"/>
  <c r="D1348" i="38" s="1"/>
  <c r="E1349" i="38"/>
  <c r="D1349" i="38" s="1"/>
  <c r="E1345" i="38"/>
  <c r="D1345" i="38" s="1"/>
  <c r="E1346" i="38"/>
  <c r="D1346" i="38" s="1"/>
  <c r="E1344" i="38"/>
  <c r="D1344" i="38" s="1"/>
  <c r="E1343" i="38"/>
  <c r="D1343" i="38" s="1"/>
  <c r="E1342" i="38"/>
  <c r="D1342" i="38" s="1"/>
  <c r="E1341" i="38"/>
  <c r="D1341" i="38" s="1"/>
  <c r="E1340" i="38"/>
  <c r="D1340" i="38" s="1"/>
  <c r="E1339" i="38"/>
  <c r="D1339" i="38" s="1"/>
  <c r="E1338" i="38"/>
  <c r="D1338" i="38" s="1"/>
  <c r="E1337" i="38"/>
  <c r="D1337" i="38" s="1"/>
  <c r="E1336" i="38"/>
  <c r="D1336" i="38" s="1"/>
  <c r="E1335" i="38"/>
  <c r="D1335" i="38" s="1"/>
  <c r="E1328" i="38"/>
  <c r="D1328" i="38" s="1"/>
  <c r="E1329" i="38"/>
  <c r="D1329" i="38" s="1"/>
  <c r="E1330" i="38"/>
  <c r="D1330" i="38" s="1"/>
  <c r="E1331" i="38"/>
  <c r="D1331" i="38" s="1"/>
  <c r="E1332" i="38"/>
  <c r="D1332" i="38" s="1"/>
  <c r="E1333" i="38"/>
  <c r="D1333" i="38" s="1"/>
  <c r="E1334" i="38"/>
  <c r="D1334" i="38" s="1"/>
  <c r="E1324" i="38"/>
  <c r="D1324" i="38" s="1"/>
  <c r="E1325" i="38"/>
  <c r="D1325" i="38" s="1"/>
  <c r="E1326" i="38"/>
  <c r="D1326" i="38" s="1"/>
  <c r="E1327" i="38"/>
  <c r="D1327" i="38" s="1"/>
  <c r="E1322" i="38"/>
  <c r="D1322" i="38" s="1"/>
  <c r="E1323" i="38"/>
  <c r="D1323" i="38" s="1"/>
  <c r="E1321" i="38"/>
  <c r="D1321" i="38" s="1"/>
  <c r="E1320" i="38"/>
  <c r="D1320" i="38" s="1"/>
  <c r="E1319" i="38"/>
  <c r="D1319" i="38" s="1"/>
  <c r="E1318" i="38"/>
  <c r="D1318" i="38" s="1"/>
  <c r="E1317" i="38"/>
  <c r="D1317" i="38" s="1"/>
  <c r="E1316" i="38"/>
  <c r="D1316" i="38" s="1"/>
  <c r="E1315" i="38"/>
  <c r="D1315" i="38" s="1"/>
  <c r="E1312" i="38"/>
  <c r="D1312" i="38" s="1"/>
  <c r="E1313" i="38"/>
  <c r="D1313" i="38" s="1"/>
  <c r="E1314" i="38"/>
  <c r="D1314" i="38" s="1"/>
  <c r="E1309" i="38"/>
  <c r="D1309" i="38" s="1"/>
  <c r="E1310" i="38"/>
  <c r="D1310" i="38" s="1"/>
  <c r="E1311" i="38"/>
  <c r="D1311" i="38" s="1"/>
  <c r="E1308" i="38"/>
  <c r="D1308" i="38" s="1"/>
  <c r="E1307" i="38"/>
  <c r="D1307" i="38" s="1"/>
  <c r="E1306" i="38"/>
  <c r="D1306" i="38" s="1"/>
  <c r="E1304" i="38"/>
  <c r="D1304" i="38" s="1"/>
  <c r="E1305" i="38"/>
  <c r="D1305" i="38" s="1"/>
  <c r="E1302" i="38"/>
  <c r="D1302" i="38" s="1"/>
  <c r="E1303" i="38"/>
  <c r="D1303" i="38" s="1"/>
  <c r="E1301" i="38"/>
  <c r="D1301" i="38" s="1"/>
  <c r="E1300" i="38"/>
  <c r="D1300" i="38" s="1"/>
  <c r="E1299" i="38"/>
  <c r="D1299" i="38" s="1"/>
  <c r="E1297" i="38"/>
  <c r="D1297" i="38" s="1"/>
  <c r="E1298" i="38"/>
  <c r="D1298" i="38" s="1"/>
  <c r="E1296" i="38"/>
  <c r="D1296" i="38" s="1"/>
  <c r="E1295" i="38"/>
  <c r="D1295" i="38" s="1"/>
  <c r="E1293" i="38"/>
  <c r="D1293" i="38" s="1"/>
  <c r="E1294" i="38"/>
  <c r="D1294" i="38" s="1"/>
  <c r="E1285" i="38"/>
  <c r="D1285" i="38" s="1"/>
  <c r="E1286" i="38"/>
  <c r="D1286" i="38" s="1"/>
  <c r="E1287" i="38"/>
  <c r="D1287" i="38" s="1"/>
  <c r="E1288" i="38"/>
  <c r="D1288" i="38" s="1"/>
  <c r="E1289" i="38"/>
  <c r="D1289" i="38" s="1"/>
  <c r="E1290" i="38"/>
  <c r="D1290" i="38" s="1"/>
  <c r="E1291" i="38"/>
  <c r="D1291" i="38" s="1"/>
  <c r="E1292" i="38"/>
  <c r="D1292" i="38" s="1"/>
  <c r="E1284" i="38"/>
  <c r="D1284" i="38" s="1"/>
  <c r="E1282" i="38"/>
  <c r="D1282" i="38" s="1"/>
  <c r="E1283" i="38"/>
  <c r="D1283" i="38" s="1"/>
  <c r="E1280" i="38"/>
  <c r="D1280" i="38" s="1"/>
  <c r="E1281" i="38"/>
  <c r="D1281" i="38" s="1"/>
  <c r="E1279" i="38"/>
  <c r="D1279" i="38" s="1"/>
  <c r="E1273" i="38"/>
  <c r="D1273" i="38" s="1"/>
  <c r="E1274" i="38"/>
  <c r="D1274" i="38" s="1"/>
  <c r="E1275" i="38"/>
  <c r="D1275" i="38" s="1"/>
  <c r="E1276" i="38"/>
  <c r="D1276" i="38" s="1"/>
  <c r="E1277" i="38"/>
  <c r="D1277" i="38" s="1"/>
  <c r="E1278" i="38"/>
  <c r="D1278" i="38" s="1"/>
  <c r="E1268" i="38"/>
  <c r="D1268" i="38" s="1"/>
  <c r="E1269" i="38"/>
  <c r="D1269" i="38" s="1"/>
  <c r="E1270" i="38"/>
  <c r="D1270" i="38" s="1"/>
  <c r="E1271" i="38"/>
  <c r="D1271" i="38" s="1"/>
  <c r="E1272" i="38"/>
  <c r="D1272" i="38" s="1"/>
  <c r="E1267" i="38"/>
  <c r="D1267" i="38" s="1"/>
  <c r="E1261" i="38"/>
  <c r="D1261" i="38" s="1"/>
  <c r="E1262" i="38"/>
  <c r="D1262" i="38" s="1"/>
  <c r="E1263" i="38"/>
  <c r="D1263" i="38" s="1"/>
  <c r="E1264" i="38"/>
  <c r="D1264" i="38" s="1"/>
  <c r="E1265" i="38"/>
  <c r="D1265" i="38" s="1"/>
  <c r="E1266" i="38"/>
  <c r="D1266" i="38" s="1"/>
  <c r="E1260" i="38"/>
  <c r="D1260" i="38" s="1"/>
  <c r="E1259" i="38"/>
  <c r="D1259" i="38" s="1"/>
  <c r="E1256" i="38"/>
  <c r="D1256" i="38" s="1"/>
  <c r="E1257" i="38"/>
  <c r="D1257" i="38" s="1"/>
  <c r="E1258" i="38"/>
  <c r="D1258" i="38" s="1"/>
  <c r="E1255" i="38"/>
  <c r="D1255" i="38" s="1"/>
  <c r="E1254" i="38"/>
  <c r="D1254" i="38" s="1"/>
  <c r="E1253" i="38"/>
  <c r="D1253" i="38" s="1"/>
  <c r="E1250" i="38"/>
  <c r="D1250" i="38" s="1"/>
  <c r="E1251" i="38"/>
  <c r="D1251" i="38" s="1"/>
  <c r="E1252" i="38"/>
  <c r="D1252" i="38" s="1"/>
  <c r="E1248" i="38"/>
  <c r="D1248" i="38" s="1"/>
  <c r="E1249" i="38"/>
  <c r="D1249" i="38" s="1"/>
  <c r="E1245" i="38"/>
  <c r="D1245" i="38" s="1"/>
  <c r="E1246" i="38"/>
  <c r="D1246" i="38" s="1"/>
  <c r="E1247" i="38"/>
  <c r="D1247" i="38" s="1"/>
  <c r="E1244" i="38"/>
  <c r="D1244" i="38" s="1"/>
  <c r="E1243" i="38"/>
  <c r="D1243" i="38" s="1"/>
  <c r="E1242" i="38"/>
  <c r="D1242" i="38" s="1"/>
  <c r="E1241" i="38"/>
  <c r="D1241" i="38" s="1"/>
  <c r="E1240" i="38"/>
  <c r="D1240" i="38" s="1"/>
  <c r="E1236" i="38"/>
  <c r="D1236" i="38" s="1"/>
  <c r="E1237" i="38"/>
  <c r="D1237" i="38" s="1"/>
  <c r="E1238" i="38"/>
  <c r="D1238" i="38" s="1"/>
  <c r="E1239" i="38"/>
  <c r="D1239" i="38" s="1"/>
  <c r="E1233" i="38"/>
  <c r="D1233" i="38" s="1"/>
  <c r="E1234" i="38"/>
  <c r="D1234" i="38" s="1"/>
  <c r="E1235" i="38"/>
  <c r="D1235" i="38" s="1"/>
  <c r="E1232" i="38"/>
  <c r="D1232" i="38" s="1"/>
  <c r="E1231" i="38"/>
  <c r="D1231" i="38" s="1"/>
  <c r="E1230" i="38"/>
  <c r="D1230" i="38" s="1"/>
  <c r="E1229" i="38"/>
  <c r="D1229" i="38" s="1"/>
  <c r="E1224" i="38"/>
  <c r="D1224" i="38" s="1"/>
  <c r="E1225" i="38"/>
  <c r="D1225" i="38" s="1"/>
  <c r="E1226" i="38"/>
  <c r="D1226" i="38" s="1"/>
  <c r="E1227" i="38"/>
  <c r="D1227" i="38" s="1"/>
  <c r="E1228" i="38"/>
  <c r="D1228" i="38" s="1"/>
  <c r="E1221" i="38"/>
  <c r="D1221" i="38" s="1"/>
  <c r="E1222" i="38"/>
  <c r="D1222" i="38" s="1"/>
  <c r="E1223" i="38"/>
  <c r="D1223" i="38" s="1"/>
  <c r="E1220" i="38"/>
  <c r="D1220" i="38" s="1"/>
  <c r="E1219" i="38"/>
  <c r="D1219" i="38" s="1"/>
  <c r="E1218" i="38"/>
  <c r="D1218" i="38" s="1"/>
  <c r="E1215" i="38"/>
  <c r="D1215" i="38" s="1"/>
  <c r="E1216" i="38"/>
  <c r="D1216" i="38" s="1"/>
  <c r="E1217" i="38"/>
  <c r="D1217" i="38" s="1"/>
  <c r="E1214" i="38"/>
  <c r="D1214" i="38" s="1"/>
  <c r="E1213" i="38"/>
  <c r="D1213" i="38" s="1"/>
  <c r="E1212" i="38"/>
  <c r="D1212" i="38" s="1"/>
  <c r="E1200" i="38"/>
  <c r="D1200" i="38" s="1"/>
  <c r="E1201" i="38"/>
  <c r="D1201" i="38" s="1"/>
  <c r="E1202" i="38"/>
  <c r="D1202" i="38" s="1"/>
  <c r="E1203" i="38"/>
  <c r="D1203" i="38" s="1"/>
  <c r="E1204" i="38"/>
  <c r="D1204" i="38" s="1"/>
  <c r="E1205" i="38"/>
  <c r="D1205" i="38" s="1"/>
  <c r="E1206" i="38"/>
  <c r="D1206" i="38" s="1"/>
  <c r="E1207" i="38"/>
  <c r="D1207" i="38" s="1"/>
  <c r="E1208" i="38"/>
  <c r="D1208" i="38" s="1"/>
  <c r="E1209" i="38"/>
  <c r="D1209" i="38" s="1"/>
  <c r="E1210" i="38"/>
  <c r="D1210" i="38" s="1"/>
  <c r="E1211" i="38"/>
  <c r="D1211" i="38" s="1"/>
  <c r="E1199" i="38"/>
  <c r="D1199" i="38" s="1"/>
  <c r="E1196" i="38"/>
  <c r="D1196" i="38" s="1"/>
  <c r="E1197" i="38"/>
  <c r="D1197" i="38" s="1"/>
  <c r="E1198" i="38"/>
  <c r="D1198" i="38" s="1"/>
  <c r="E1195" i="38"/>
  <c r="D1195" i="38" s="1"/>
  <c r="E1194" i="38"/>
  <c r="D1194" i="38" s="1"/>
  <c r="E1192" i="38"/>
  <c r="D1192" i="38" s="1"/>
  <c r="E1193" i="38"/>
  <c r="D1193" i="38" s="1"/>
  <c r="E1191" i="38"/>
  <c r="D1191" i="38" s="1"/>
  <c r="E1186" i="38"/>
  <c r="D1186" i="38" s="1"/>
  <c r="E1187" i="38"/>
  <c r="D1187" i="38" s="1"/>
  <c r="E1188" i="38"/>
  <c r="D1188" i="38" s="1"/>
  <c r="E1189" i="38"/>
  <c r="D1189" i="38" s="1"/>
  <c r="E1190" i="38"/>
  <c r="D1190" i="38" s="1"/>
  <c r="E1182" i="38"/>
  <c r="D1182" i="38" s="1"/>
  <c r="E1183" i="38"/>
  <c r="D1183" i="38" s="1"/>
  <c r="E1184" i="38"/>
  <c r="D1184" i="38" s="1"/>
  <c r="E1185" i="38"/>
  <c r="D1185" i="38" s="1"/>
  <c r="E1181" i="38"/>
  <c r="D1181" i="38" s="1"/>
  <c r="E1180" i="38"/>
  <c r="D1180" i="38" s="1"/>
  <c r="E1177" i="38"/>
  <c r="D1177" i="38" s="1"/>
  <c r="E1178" i="38"/>
  <c r="D1178" i="38" s="1"/>
  <c r="E1179" i="38"/>
  <c r="D1179" i="38" s="1"/>
  <c r="C1414" i="38"/>
  <c r="C1409" i="38"/>
  <c r="C1410" i="38"/>
  <c r="C1411" i="38"/>
  <c r="C1412" i="38"/>
  <c r="C1413" i="38"/>
  <c r="C1408" i="38"/>
  <c r="C1407" i="38"/>
  <c r="C1406" i="38"/>
  <c r="C1405" i="38"/>
  <c r="C1404" i="38"/>
  <c r="C1403" i="38"/>
  <c r="C1402" i="38"/>
  <c r="C1401" i="38"/>
  <c r="C1400" i="38"/>
  <c r="C1399" i="38"/>
  <c r="C1398" i="38"/>
  <c r="C1397" i="38"/>
  <c r="C1396" i="38"/>
  <c r="C1394" i="38"/>
  <c r="C1395" i="38"/>
  <c r="C1393" i="38"/>
  <c r="C1388" i="38"/>
  <c r="C1389" i="38"/>
  <c r="C1390" i="38"/>
  <c r="C1391" i="38"/>
  <c r="C1392" i="38"/>
  <c r="C1383" i="38"/>
  <c r="C1384" i="38"/>
  <c r="C1385" i="38"/>
  <c r="C1386" i="38"/>
  <c r="C1387" i="38"/>
  <c r="C1382" i="38"/>
  <c r="C1381" i="38"/>
  <c r="C1379" i="38"/>
  <c r="C1380" i="38"/>
  <c r="C1376" i="38"/>
  <c r="C1377" i="38"/>
  <c r="C1378" i="38"/>
  <c r="C1375" i="38"/>
  <c r="C1374" i="38"/>
  <c r="C1373" i="38"/>
  <c r="C1372" i="38"/>
  <c r="C1371" i="38"/>
  <c r="C1369" i="38"/>
  <c r="C1370" i="38"/>
  <c r="C1368" i="38"/>
  <c r="C1367" i="38"/>
  <c r="C1366" i="38"/>
  <c r="C1365" i="38"/>
  <c r="C1364" i="38"/>
  <c r="C1363" i="38"/>
  <c r="C1356" i="38"/>
  <c r="C1357" i="38"/>
  <c r="C1358" i="38"/>
  <c r="C1359" i="38"/>
  <c r="C1360" i="38"/>
  <c r="C1361" i="38"/>
  <c r="C1362" i="38"/>
  <c r="C1355" i="38"/>
  <c r="C1354" i="38"/>
  <c r="C1353" i="38"/>
  <c r="C1352" i="38"/>
  <c r="C1351" i="38"/>
  <c r="C1350" i="38"/>
  <c r="C1347" i="38"/>
  <c r="C1348" i="38"/>
  <c r="C1349" i="38"/>
  <c r="C1345" i="38"/>
  <c r="C1346" i="38"/>
  <c r="C1344" i="38"/>
  <c r="C1343" i="38"/>
  <c r="C1342" i="38"/>
  <c r="C1341" i="38"/>
  <c r="C1340" i="38"/>
  <c r="C1339" i="38"/>
  <c r="C1338" i="38"/>
  <c r="C1337" i="38"/>
  <c r="C1336" i="38"/>
  <c r="C1335" i="38"/>
  <c r="C1328" i="38"/>
  <c r="C1329" i="38"/>
  <c r="C1330" i="38"/>
  <c r="C1331" i="38"/>
  <c r="C1332" i="38"/>
  <c r="C1333" i="38"/>
  <c r="C1334" i="38"/>
  <c r="C1324" i="38"/>
  <c r="C1325" i="38"/>
  <c r="C1326" i="38"/>
  <c r="C1327" i="38"/>
  <c r="C1322" i="38"/>
  <c r="C1323" i="38"/>
  <c r="C1321" i="38"/>
  <c r="C1320" i="38"/>
  <c r="C1319" i="38"/>
  <c r="C1318" i="38"/>
  <c r="C1317" i="38"/>
  <c r="C1316" i="38"/>
  <c r="C1315" i="38"/>
  <c r="C1312" i="38"/>
  <c r="C1313" i="38"/>
  <c r="C1314" i="38"/>
  <c r="C1309" i="38"/>
  <c r="C1310" i="38"/>
  <c r="C1311" i="38"/>
  <c r="C1308" i="38"/>
  <c r="C1307" i="38"/>
  <c r="C1306" i="38"/>
  <c r="C1304" i="38"/>
  <c r="C1305" i="38"/>
  <c r="C1302" i="38"/>
  <c r="C1303" i="38"/>
  <c r="C1301" i="38"/>
  <c r="C1300" i="38"/>
  <c r="C1299" i="38"/>
  <c r="C1297" i="38"/>
  <c r="C1298" i="38"/>
  <c r="C1296" i="38"/>
  <c r="C1295" i="38"/>
  <c r="C1293" i="38"/>
  <c r="C1294" i="38"/>
  <c r="C1285" i="38"/>
  <c r="C1286" i="38"/>
  <c r="C1287" i="38"/>
  <c r="C1288" i="38"/>
  <c r="C1289" i="38"/>
  <c r="C1290" i="38"/>
  <c r="C1291" i="38"/>
  <c r="C1292" i="38"/>
  <c r="C1284" i="38"/>
  <c r="C1282" i="38"/>
  <c r="C1283" i="38"/>
  <c r="C1280" i="38"/>
  <c r="C1281" i="38"/>
  <c r="C1279" i="38"/>
  <c r="C1273" i="38"/>
  <c r="C1274" i="38"/>
  <c r="C1275" i="38"/>
  <c r="C1276" i="38"/>
  <c r="C1277" i="38"/>
  <c r="C1278" i="38"/>
  <c r="C1268" i="38"/>
  <c r="C1269" i="38"/>
  <c r="C1270" i="38"/>
  <c r="C1271" i="38"/>
  <c r="C1272" i="38"/>
  <c r="C1267" i="38"/>
  <c r="C1261" i="38"/>
  <c r="C1262" i="38"/>
  <c r="C1263" i="38"/>
  <c r="C1264" i="38"/>
  <c r="C1265" i="38"/>
  <c r="C1266" i="38"/>
  <c r="C1260" i="38"/>
  <c r="C1259" i="38"/>
  <c r="C1256" i="38"/>
  <c r="C1257" i="38"/>
  <c r="C1258" i="38"/>
  <c r="C1255" i="38"/>
  <c r="C1254" i="38"/>
  <c r="C1253" i="38"/>
  <c r="C1250" i="38"/>
  <c r="C1251" i="38"/>
  <c r="C1252" i="38"/>
  <c r="C1248" i="38"/>
  <c r="C1249" i="38"/>
  <c r="C1245" i="38"/>
  <c r="C1246" i="38"/>
  <c r="C1247" i="38"/>
  <c r="C1244" i="38"/>
  <c r="C1243" i="38"/>
  <c r="C1242" i="38"/>
  <c r="C1241" i="38"/>
  <c r="C1240" i="38"/>
  <c r="C1236" i="38"/>
  <c r="C1237" i="38"/>
  <c r="C1238" i="38"/>
  <c r="C1239" i="38"/>
  <c r="C1233" i="38"/>
  <c r="C1234" i="38"/>
  <c r="C1235" i="38"/>
  <c r="C1232" i="38"/>
  <c r="C1231" i="38"/>
  <c r="C1230" i="38"/>
  <c r="C1229" i="38"/>
  <c r="C1224" i="38"/>
  <c r="C1225" i="38"/>
  <c r="C1226" i="38"/>
  <c r="C1227" i="38"/>
  <c r="C1228" i="38"/>
  <c r="C1221" i="38"/>
  <c r="C1222" i="38"/>
  <c r="C1223" i="38"/>
  <c r="C1220" i="38"/>
  <c r="C1219" i="38"/>
  <c r="C1218" i="38"/>
  <c r="C1215" i="38"/>
  <c r="C1216" i="38"/>
  <c r="C1217" i="38"/>
  <c r="C1214" i="38"/>
  <c r="C1213" i="38"/>
  <c r="C1212" i="38"/>
  <c r="C1200" i="38"/>
  <c r="C1201" i="38"/>
  <c r="C1202" i="38"/>
  <c r="C1203" i="38"/>
  <c r="C1204" i="38"/>
  <c r="C1205" i="38"/>
  <c r="C1206" i="38"/>
  <c r="C1207" i="38"/>
  <c r="C1208" i="38"/>
  <c r="C1209" i="38"/>
  <c r="C1210" i="38"/>
  <c r="C1211" i="38"/>
  <c r="C1199" i="38"/>
  <c r="C1196" i="38"/>
  <c r="C1197" i="38"/>
  <c r="C1198" i="38"/>
  <c r="C1195" i="38"/>
  <c r="C1194" i="38"/>
  <c r="C1192" i="38"/>
  <c r="C1193" i="38"/>
  <c r="C1191" i="38"/>
  <c r="C1186" i="38"/>
  <c r="C1187" i="38"/>
  <c r="C1188" i="38"/>
  <c r="C1189" i="38"/>
  <c r="C1190" i="38"/>
  <c r="C1182" i="38"/>
  <c r="C1183" i="38"/>
  <c r="C1184" i="38"/>
  <c r="C1185" i="38"/>
  <c r="C1181" i="38"/>
  <c r="C1180" i="38"/>
  <c r="C1177" i="38"/>
  <c r="C1178" i="38"/>
  <c r="C1179" i="38"/>
  <c r="B1414" i="38"/>
  <c r="B1409" i="38"/>
  <c r="B1410" i="38"/>
  <c r="B1411" i="38"/>
  <c r="B1412" i="38"/>
  <c r="B1413" i="38"/>
  <c r="B1408" i="38"/>
  <c r="B1407" i="38"/>
  <c r="B1406" i="38"/>
  <c r="B1405" i="38"/>
  <c r="B1404" i="38"/>
  <c r="B1403" i="38"/>
  <c r="B1402" i="38"/>
  <c r="B1401" i="38"/>
  <c r="B1400" i="38"/>
  <c r="B1399" i="38"/>
  <c r="B1398" i="38"/>
  <c r="B1397" i="38"/>
  <c r="B1396" i="38"/>
  <c r="B1394" i="38"/>
  <c r="B1395" i="38"/>
  <c r="B1393" i="38"/>
  <c r="B1388" i="38"/>
  <c r="B1389" i="38"/>
  <c r="B1390" i="38"/>
  <c r="B1391" i="38"/>
  <c r="B1392" i="38"/>
  <c r="B1383" i="38"/>
  <c r="B1384" i="38"/>
  <c r="B1385" i="38"/>
  <c r="B1386" i="38"/>
  <c r="B1387" i="38"/>
  <c r="B1382" i="38"/>
  <c r="B1381" i="38"/>
  <c r="B1379" i="38"/>
  <c r="B1380" i="38"/>
  <c r="B1376" i="38"/>
  <c r="B1377" i="38"/>
  <c r="B1378" i="38"/>
  <c r="B1375" i="38"/>
  <c r="B1374" i="38"/>
  <c r="B1373" i="38"/>
  <c r="B1372" i="38"/>
  <c r="B1371" i="38"/>
  <c r="B1369" i="38"/>
  <c r="B1370" i="38"/>
  <c r="B1368" i="38"/>
  <c r="B1367" i="38"/>
  <c r="B1366" i="38"/>
  <c r="B1365" i="38"/>
  <c r="B1364" i="38"/>
  <c r="B1363" i="38"/>
  <c r="B1356" i="38"/>
  <c r="B1357" i="38"/>
  <c r="B1358" i="38"/>
  <c r="B1359" i="38"/>
  <c r="B1360" i="38"/>
  <c r="B1361" i="38"/>
  <c r="B1362" i="38"/>
  <c r="B1355" i="38"/>
  <c r="B1354" i="38"/>
  <c r="B1353" i="38"/>
  <c r="B1352" i="38"/>
  <c r="B1351" i="38"/>
  <c r="B1350" i="38"/>
  <c r="B1347" i="38"/>
  <c r="B1348" i="38"/>
  <c r="B1349" i="38"/>
  <c r="B1345" i="38"/>
  <c r="B1346" i="38"/>
  <c r="B1344" i="38"/>
  <c r="B1343" i="38"/>
  <c r="B1342" i="38"/>
  <c r="B1341" i="38"/>
  <c r="B1340" i="38"/>
  <c r="B1339" i="38"/>
  <c r="B1338" i="38"/>
  <c r="B1337" i="38"/>
  <c r="B1336" i="38"/>
  <c r="B1335" i="38"/>
  <c r="B1328" i="38"/>
  <c r="B1329" i="38"/>
  <c r="B1330" i="38"/>
  <c r="B1331" i="38"/>
  <c r="B1332" i="38"/>
  <c r="B1333" i="38"/>
  <c r="B1334" i="38"/>
  <c r="B1324" i="38"/>
  <c r="B1325" i="38"/>
  <c r="B1326" i="38"/>
  <c r="B1327" i="38"/>
  <c r="B1322" i="38"/>
  <c r="B1323" i="38"/>
  <c r="B1321" i="38"/>
  <c r="B1320" i="38"/>
  <c r="B1319" i="38"/>
  <c r="B1318" i="38"/>
  <c r="B1317" i="38"/>
  <c r="B1316" i="38"/>
  <c r="B1315" i="38"/>
  <c r="B1312" i="38"/>
  <c r="B1313" i="38"/>
  <c r="B1314" i="38"/>
  <c r="B1309" i="38"/>
  <c r="B1310" i="38"/>
  <c r="B1311" i="38"/>
  <c r="B1308" i="38"/>
  <c r="B1307" i="38"/>
  <c r="B1306" i="38"/>
  <c r="B1304" i="38"/>
  <c r="B1305" i="38"/>
  <c r="B1302" i="38"/>
  <c r="B1303" i="38"/>
  <c r="B1301" i="38"/>
  <c r="B1300" i="38"/>
  <c r="B1299" i="38"/>
  <c r="B1297" i="38"/>
  <c r="B1298" i="38"/>
  <c r="B1296" i="38"/>
  <c r="B1295" i="38"/>
  <c r="B1293" i="38"/>
  <c r="B1294" i="38"/>
  <c r="B1285" i="38"/>
  <c r="B1286" i="38"/>
  <c r="B1287" i="38"/>
  <c r="B1288" i="38"/>
  <c r="B1289" i="38"/>
  <c r="B1290" i="38"/>
  <c r="B1291" i="38"/>
  <c r="B1292" i="38"/>
  <c r="B1284" i="38"/>
  <c r="B1282" i="38"/>
  <c r="B1283" i="38"/>
  <c r="B1280" i="38"/>
  <c r="B1281" i="38"/>
  <c r="B1279" i="38"/>
  <c r="B1273" i="38"/>
  <c r="B1274" i="38"/>
  <c r="B1275" i="38"/>
  <c r="B1276" i="38"/>
  <c r="B1277" i="38"/>
  <c r="B1278" i="38"/>
  <c r="B1268" i="38"/>
  <c r="B1269" i="38"/>
  <c r="B1270" i="38"/>
  <c r="B1271" i="38"/>
  <c r="B1272" i="38"/>
  <c r="B1267" i="38"/>
  <c r="B1261" i="38"/>
  <c r="B1262" i="38"/>
  <c r="B1263" i="38"/>
  <c r="B1264" i="38"/>
  <c r="B1265" i="38"/>
  <c r="B1266" i="38"/>
  <c r="B1260" i="38"/>
  <c r="B1259" i="38"/>
  <c r="B1256" i="38"/>
  <c r="B1257" i="38"/>
  <c r="B1258" i="38"/>
  <c r="B1255" i="38"/>
  <c r="B1254" i="38"/>
  <c r="B1253" i="38"/>
  <c r="B1250" i="38"/>
  <c r="B1251" i="38"/>
  <c r="B1252" i="38"/>
  <c r="B1248" i="38"/>
  <c r="B1249" i="38"/>
  <c r="B1245" i="38"/>
  <c r="B1246" i="38"/>
  <c r="B1247" i="38"/>
  <c r="B1244" i="38"/>
  <c r="B1243" i="38"/>
  <c r="B1242" i="38"/>
  <c r="B1241" i="38"/>
  <c r="B1240" i="38"/>
  <c r="B1236" i="38"/>
  <c r="B1237" i="38"/>
  <c r="B1238" i="38"/>
  <c r="B1239" i="38"/>
  <c r="B1233" i="38"/>
  <c r="B1234" i="38"/>
  <c r="B1235" i="38"/>
  <c r="B1232" i="38"/>
  <c r="B1231" i="38"/>
  <c r="B1230" i="38"/>
  <c r="B1229" i="38"/>
  <c r="B1224" i="38"/>
  <c r="B1225" i="38"/>
  <c r="B1226" i="38"/>
  <c r="B1227" i="38"/>
  <c r="B1228" i="38"/>
  <c r="B1221" i="38"/>
  <c r="B1222" i="38"/>
  <c r="B1223" i="38"/>
  <c r="B1220" i="38"/>
  <c r="B1219" i="38"/>
  <c r="B1218" i="38"/>
  <c r="B1215" i="38"/>
  <c r="B1216" i="38"/>
  <c r="B1217" i="38"/>
  <c r="B1214" i="38"/>
  <c r="B1213" i="38"/>
  <c r="B1212" i="38"/>
  <c r="B1200" i="38"/>
  <c r="B1201" i="38"/>
  <c r="B1202" i="38"/>
  <c r="B1203" i="38"/>
  <c r="B1204" i="38"/>
  <c r="B1205" i="38"/>
  <c r="B1206" i="38"/>
  <c r="B1207" i="38"/>
  <c r="B1208" i="38"/>
  <c r="B1209" i="38"/>
  <c r="B1210" i="38"/>
  <c r="B1211" i="38"/>
  <c r="B1199" i="38"/>
  <c r="B1196" i="38"/>
  <c r="B1197" i="38"/>
  <c r="B1198" i="38"/>
  <c r="B1195" i="38"/>
  <c r="B1194" i="38"/>
  <c r="B1192" i="38"/>
  <c r="B1193" i="38"/>
  <c r="B1191" i="38"/>
  <c r="B1186" i="38"/>
  <c r="B1187" i="38"/>
  <c r="B1188" i="38"/>
  <c r="B1189" i="38"/>
  <c r="B1190" i="38"/>
  <c r="B1182" i="38"/>
  <c r="B1183" i="38"/>
  <c r="B1184" i="38"/>
  <c r="B1185" i="38"/>
  <c r="B1181" i="38"/>
  <c r="B1180" i="38"/>
  <c r="B1177" i="38"/>
  <c r="B1178" i="38"/>
  <c r="B1179" i="38"/>
  <c r="F9" i="22" l="1"/>
  <c r="G4" i="22" s="1"/>
  <c r="G6" i="22" l="1"/>
  <c r="G7" i="22"/>
  <c r="G5" i="22"/>
  <c r="G8" i="22"/>
  <c r="P3594" i="37"/>
  <c r="P3595" i="37" s="1"/>
  <c r="K54" i="27"/>
  <c r="M83" i="27"/>
  <c r="K3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3" i="27"/>
  <c r="K3" i="27"/>
  <c r="K6" i="27"/>
  <c r="K7" i="27"/>
  <c r="K9" i="27"/>
  <c r="K10" i="27"/>
  <c r="K11" i="27"/>
  <c r="K12" i="27"/>
  <c r="K18" i="27"/>
  <c r="K19" i="27"/>
  <c r="K20" i="27"/>
  <c r="K23" i="27"/>
  <c r="K26" i="27"/>
  <c r="K28" i="27"/>
  <c r="K29" i="27"/>
  <c r="K30" i="27"/>
  <c r="K31" i="27"/>
  <c r="K35" i="27"/>
  <c r="K36" i="27"/>
  <c r="K37" i="27"/>
  <c r="K43" i="27"/>
  <c r="K44" i="27"/>
  <c r="K48" i="27"/>
  <c r="K49" i="27"/>
  <c r="K50" i="27"/>
  <c r="K51" i="27"/>
  <c r="K52" i="27"/>
  <c r="K53" i="27"/>
  <c r="K55" i="27"/>
  <c r="K56" i="27"/>
  <c r="K57" i="27"/>
  <c r="K58" i="27"/>
  <c r="K59" i="27"/>
  <c r="K61" i="27"/>
  <c r="K62" i="27"/>
  <c r="K63" i="27"/>
  <c r="K64" i="27"/>
  <c r="K65" i="27"/>
  <c r="K66" i="27"/>
  <c r="K67" i="27"/>
  <c r="K68" i="27"/>
  <c r="K69" i="27"/>
  <c r="K70" i="27"/>
  <c r="K71" i="27"/>
  <c r="K72" i="27"/>
  <c r="K73" i="27"/>
  <c r="K75" i="27"/>
  <c r="K76" i="27"/>
  <c r="K77" i="27"/>
  <c r="K78" i="27"/>
  <c r="K79" i="27"/>
  <c r="G9" i="22" l="1"/>
  <c r="P275" i="26"/>
  <c r="O275" i="26"/>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60" i="25"/>
  <c r="R61" i="25"/>
  <c r="R62" i="25"/>
  <c r="R63" i="25"/>
  <c r="R64" i="25"/>
  <c r="R65"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4" i="25"/>
  <c r="R115" i="25"/>
  <c r="R116" i="25"/>
  <c r="R117" i="25"/>
  <c r="R118" i="25"/>
  <c r="R119" i="25"/>
  <c r="R120" i="25"/>
  <c r="R121" i="25"/>
  <c r="R122" i="25"/>
  <c r="R123" i="25"/>
  <c r="R124" i="25"/>
  <c r="R125" i="25"/>
  <c r="R126" i="25"/>
  <c r="R127" i="25"/>
  <c r="R3" i="25"/>
  <c r="Q4" i="25"/>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3" i="25"/>
  <c r="O118" i="31" l="1"/>
  <c r="N118" i="31"/>
  <c r="M118" i="31"/>
  <c r="L118" i="31"/>
  <c r="O4" i="24"/>
  <c r="O5"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68" i="24"/>
  <c r="O269" i="24"/>
  <c r="O270" i="24"/>
  <c r="O271" i="24"/>
  <c r="O272" i="24"/>
  <c r="O273" i="24"/>
  <c r="O274" i="24"/>
  <c r="O275" i="24"/>
  <c r="O276" i="24"/>
  <c r="O277" i="24"/>
  <c r="O278" i="24"/>
  <c r="O279" i="24"/>
  <c r="O280" i="24"/>
  <c r="O281" i="24"/>
  <c r="O282" i="24"/>
  <c r="O283" i="24"/>
  <c r="O284" i="24"/>
  <c r="O285" i="24"/>
  <c r="O286" i="24"/>
  <c r="O287" i="24"/>
  <c r="O288" i="24"/>
  <c r="O289" i="24"/>
  <c r="O290" i="24"/>
  <c r="O291" i="24"/>
  <c r="O292" i="24"/>
  <c r="O293" i="24"/>
  <c r="O294" i="24"/>
  <c r="O295" i="24"/>
  <c r="O296" i="24"/>
  <c r="O297" i="24"/>
  <c r="O298" i="24"/>
  <c r="O299" i="24"/>
  <c r="O300" i="24"/>
  <c r="O301" i="24"/>
  <c r="O302" i="24"/>
  <c r="O303" i="24"/>
  <c r="O304" i="24"/>
  <c r="O305" i="24"/>
  <c r="O306" i="24"/>
  <c r="O307" i="24"/>
  <c r="O308" i="24"/>
  <c r="O309" i="24"/>
  <c r="O310" i="24"/>
  <c r="O311" i="24"/>
  <c r="O312" i="24"/>
  <c r="O313" i="24"/>
  <c r="O314" i="24"/>
  <c r="O315" i="24"/>
  <c r="O316" i="24"/>
  <c r="O317" i="24"/>
  <c r="O318" i="24"/>
  <c r="O319" i="24"/>
  <c r="O320" i="24"/>
  <c r="O321" i="24"/>
  <c r="O322" i="24"/>
  <c r="O323" i="24"/>
  <c r="O324" i="24"/>
  <c r="O325" i="24"/>
  <c r="O326" i="24"/>
  <c r="O327" i="24"/>
  <c r="O328" i="24"/>
  <c r="O329" i="24"/>
  <c r="O330" i="24"/>
  <c r="O331" i="24"/>
  <c r="O332" i="24"/>
  <c r="O333" i="24"/>
  <c r="O334" i="24"/>
  <c r="O335" i="24"/>
  <c r="O336" i="24"/>
  <c r="O337" i="24"/>
  <c r="O338" i="24"/>
  <c r="O339" i="24"/>
  <c r="O340" i="24"/>
  <c r="O341" i="24"/>
  <c r="O342" i="24"/>
  <c r="O343" i="24"/>
  <c r="O344" i="24"/>
  <c r="O345" i="24"/>
  <c r="O346" i="24"/>
  <c r="O347" i="24"/>
  <c r="O348" i="24"/>
  <c r="O349" i="24"/>
  <c r="O350" i="24"/>
  <c r="O351" i="24"/>
  <c r="O352" i="24"/>
  <c r="O353" i="24"/>
  <c r="O354" i="24"/>
  <c r="O355" i="24"/>
  <c r="O356" i="24"/>
  <c r="O357" i="24"/>
  <c r="O358" i="24"/>
  <c r="O359" i="24"/>
  <c r="O360" i="24"/>
  <c r="O361" i="24"/>
  <c r="O362" i="24"/>
  <c r="O363" i="24"/>
  <c r="O364" i="24"/>
  <c r="O365" i="24"/>
  <c r="O366" i="24"/>
  <c r="O367" i="24"/>
  <c r="O368" i="24"/>
  <c r="O369" i="24"/>
  <c r="O370" i="24"/>
  <c r="O371" i="24"/>
  <c r="O372" i="24"/>
  <c r="O373" i="24"/>
  <c r="O374" i="24"/>
  <c r="O375" i="24"/>
  <c r="O376" i="24"/>
  <c r="O377" i="24"/>
  <c r="O378" i="24"/>
  <c r="O379" i="24"/>
  <c r="O380" i="24"/>
  <c r="O381" i="24"/>
  <c r="O382" i="24"/>
  <c r="O383" i="24"/>
  <c r="O384" i="24"/>
  <c r="O385" i="24"/>
  <c r="O386" i="24"/>
  <c r="O387" i="24"/>
  <c r="O388" i="24"/>
  <c r="O389" i="24"/>
  <c r="O390" i="24"/>
  <c r="O391" i="24"/>
  <c r="O392" i="24"/>
  <c r="O393" i="24"/>
  <c r="O394" i="24"/>
  <c r="O395" i="24"/>
  <c r="O396" i="24"/>
  <c r="O397" i="24"/>
  <c r="O398" i="24"/>
  <c r="O399" i="24"/>
  <c r="O400" i="24"/>
  <c r="O401" i="24"/>
  <c r="O402" i="24"/>
  <c r="O403" i="24"/>
  <c r="O404" i="24"/>
  <c r="O405" i="24"/>
  <c r="O406" i="24"/>
  <c r="O407" i="24"/>
  <c r="O408" i="24"/>
  <c r="O409" i="24"/>
  <c r="O410" i="24"/>
  <c r="O411" i="24"/>
  <c r="O412" i="24"/>
  <c r="O413" i="24"/>
  <c r="O414" i="24"/>
  <c r="O415" i="24"/>
  <c r="O416" i="24"/>
  <c r="O417" i="24"/>
  <c r="O418" i="24"/>
  <c r="O419" i="24"/>
  <c r="O420" i="24"/>
  <c r="O421" i="24"/>
  <c r="O422" i="24"/>
  <c r="O423" i="24"/>
  <c r="O424" i="24"/>
  <c r="O425" i="24"/>
  <c r="O426" i="24"/>
  <c r="O427" i="24"/>
  <c r="O428" i="24"/>
  <c r="O429" i="24"/>
  <c r="O430" i="24"/>
  <c r="O431" i="24"/>
  <c r="O432" i="24"/>
  <c r="O433" i="24"/>
  <c r="O434" i="24"/>
  <c r="O435" i="24"/>
  <c r="O436" i="24"/>
  <c r="O437" i="24"/>
  <c r="O438" i="24"/>
  <c r="O439" i="24"/>
  <c r="O440" i="24"/>
  <c r="O441" i="24"/>
  <c r="O442" i="24"/>
  <c r="O443" i="24"/>
  <c r="O444" i="24"/>
  <c r="O445" i="24"/>
  <c r="O446" i="24"/>
  <c r="O447" i="24"/>
  <c r="O448" i="24"/>
  <c r="O449" i="24"/>
  <c r="O450" i="24"/>
  <c r="O451" i="24"/>
  <c r="O452" i="24"/>
  <c r="O453" i="24"/>
  <c r="O454" i="24"/>
  <c r="O455" i="24"/>
  <c r="O456" i="24"/>
  <c r="O457" i="24"/>
  <c r="O458" i="24"/>
  <c r="O459" i="24"/>
  <c r="O460" i="24"/>
  <c r="O461" i="24"/>
  <c r="O462" i="24"/>
  <c r="O463" i="24"/>
  <c r="O464" i="24"/>
  <c r="O465" i="24"/>
  <c r="O466" i="24"/>
  <c r="O467" i="24"/>
  <c r="O468" i="24"/>
  <c r="O469" i="24"/>
  <c r="O470" i="24"/>
  <c r="O471" i="24"/>
  <c r="O472" i="24"/>
  <c r="O473" i="24"/>
  <c r="O474" i="24"/>
  <c r="O475" i="24"/>
  <c r="O476" i="24"/>
  <c r="O477" i="24"/>
  <c r="O478" i="24"/>
  <c r="O479" i="24"/>
  <c r="O480" i="24"/>
  <c r="O481" i="24"/>
  <c r="O482" i="24"/>
  <c r="O483" i="24"/>
  <c r="O484" i="24"/>
  <c r="O485" i="24"/>
  <c r="O486" i="24"/>
  <c r="O487" i="24"/>
  <c r="O488" i="24"/>
  <c r="O489" i="24"/>
  <c r="O490" i="24"/>
  <c r="O491" i="24"/>
  <c r="O492" i="24"/>
  <c r="O493" i="24"/>
  <c r="O494" i="24"/>
  <c r="O495" i="24"/>
  <c r="O496" i="24"/>
  <c r="O497" i="24"/>
  <c r="O498" i="24"/>
  <c r="O499" i="24"/>
  <c r="O500" i="24"/>
  <c r="O501" i="24"/>
  <c r="O502" i="24"/>
  <c r="O503" i="24"/>
  <c r="O504" i="24"/>
  <c r="O505" i="24"/>
  <c r="O506" i="24"/>
  <c r="O507" i="24"/>
  <c r="O508" i="24"/>
  <c r="O509" i="24"/>
  <c r="O510" i="24"/>
  <c r="O511" i="24"/>
  <c r="O512" i="24"/>
  <c r="O513" i="24"/>
  <c r="O514" i="24"/>
  <c r="O515" i="24"/>
  <c r="O516" i="24"/>
  <c r="O517" i="24"/>
  <c r="O518" i="24"/>
  <c r="O519" i="24"/>
  <c r="O520" i="24"/>
  <c r="O521" i="24"/>
  <c r="O522" i="24"/>
  <c r="O523" i="24"/>
  <c r="O524" i="24"/>
  <c r="O525" i="24"/>
  <c r="O526" i="24"/>
  <c r="O527" i="24"/>
  <c r="O528" i="24"/>
  <c r="O529" i="24"/>
  <c r="O530" i="24"/>
  <c r="O531" i="24"/>
  <c r="O532" i="24"/>
  <c r="O533" i="24"/>
  <c r="O534" i="24"/>
  <c r="O535" i="24"/>
  <c r="O536" i="24"/>
  <c r="O537" i="24"/>
  <c r="O538" i="24"/>
  <c r="O539" i="24"/>
  <c r="O540" i="24"/>
  <c r="O541" i="24"/>
  <c r="O542" i="24"/>
  <c r="O543" i="24"/>
  <c r="O544" i="24"/>
  <c r="O545" i="24"/>
  <c r="O546" i="24"/>
  <c r="O547" i="24"/>
  <c r="O548" i="24"/>
  <c r="O549" i="24"/>
  <c r="O550" i="24"/>
  <c r="O551" i="24"/>
  <c r="O552" i="24"/>
  <c r="O553" i="24"/>
  <c r="O554" i="24"/>
  <c r="O555" i="24"/>
  <c r="O556" i="24"/>
  <c r="O557" i="24"/>
  <c r="O558" i="24"/>
  <c r="O559" i="24"/>
  <c r="O560" i="24"/>
  <c r="O561" i="24"/>
  <c r="O562" i="24"/>
  <c r="O563" i="24"/>
  <c r="O564" i="24"/>
  <c r="O565" i="24"/>
  <c r="O566" i="24"/>
  <c r="O567" i="24"/>
  <c r="O568" i="24"/>
  <c r="O569" i="24"/>
  <c r="O570" i="24"/>
  <c r="O571" i="24"/>
  <c r="O572" i="24"/>
  <c r="O573" i="24"/>
  <c r="O574" i="24"/>
  <c r="O575" i="24"/>
  <c r="O576" i="24"/>
  <c r="O577" i="24"/>
  <c r="O578" i="24"/>
  <c r="O579" i="24"/>
  <c r="O580" i="24"/>
  <c r="O581" i="24"/>
  <c r="O582" i="24"/>
  <c r="O583" i="24"/>
  <c r="O584" i="24"/>
  <c r="O585" i="24"/>
  <c r="O586" i="24"/>
  <c r="O587" i="24"/>
  <c r="O588" i="24"/>
  <c r="O589" i="24"/>
  <c r="O590" i="24"/>
  <c r="O591" i="24"/>
  <c r="O592" i="24"/>
  <c r="O593" i="24"/>
  <c r="O594" i="24"/>
  <c r="O595" i="24"/>
  <c r="O596" i="24"/>
  <c r="O597" i="24"/>
  <c r="O598" i="24"/>
  <c r="O599" i="24"/>
  <c r="O600" i="24"/>
  <c r="O601" i="24"/>
  <c r="O602" i="24"/>
  <c r="O603" i="24"/>
  <c r="O604" i="24"/>
  <c r="O605" i="24"/>
  <c r="O606" i="24"/>
  <c r="O607" i="24"/>
  <c r="O608" i="24"/>
  <c r="O609" i="24"/>
  <c r="O610" i="24"/>
  <c r="O611" i="24"/>
  <c r="O612" i="24"/>
  <c r="O613" i="24"/>
  <c r="O614" i="24"/>
  <c r="O615" i="24"/>
  <c r="O616" i="24"/>
  <c r="O617" i="24"/>
  <c r="O618" i="24"/>
  <c r="O619" i="24"/>
  <c r="O620" i="24"/>
  <c r="O621" i="24"/>
  <c r="O622" i="24"/>
  <c r="O623" i="24"/>
  <c r="O624" i="24"/>
  <c r="O625" i="24"/>
  <c r="O626" i="24"/>
  <c r="O627" i="24"/>
  <c r="O628" i="24"/>
  <c r="O629" i="24"/>
  <c r="O630" i="24"/>
  <c r="O631" i="24"/>
  <c r="O632" i="24"/>
  <c r="O633" i="24"/>
  <c r="O634" i="24"/>
  <c r="O635" i="24"/>
  <c r="O636" i="24"/>
  <c r="O637" i="24"/>
  <c r="O638" i="24"/>
  <c r="O639" i="24"/>
  <c r="O640" i="24"/>
  <c r="O641" i="24"/>
  <c r="O642" i="24"/>
  <c r="O643" i="24"/>
  <c r="O644" i="24"/>
  <c r="O645" i="24"/>
  <c r="O646" i="24"/>
  <c r="O647" i="24"/>
  <c r="O648" i="24"/>
  <c r="O649" i="24"/>
  <c r="O650" i="24"/>
  <c r="O651" i="24"/>
  <c r="O652" i="24"/>
  <c r="O653" i="24"/>
  <c r="O654" i="24"/>
  <c r="O655" i="24"/>
  <c r="O656" i="24"/>
  <c r="O657" i="24"/>
  <c r="O658" i="24"/>
  <c r="O659" i="24"/>
  <c r="O660" i="24"/>
  <c r="O661" i="24"/>
  <c r="O662" i="24"/>
  <c r="O663" i="24"/>
  <c r="O664" i="24"/>
  <c r="O665" i="24"/>
  <c r="O666" i="24"/>
  <c r="O667" i="24"/>
  <c r="O668" i="24"/>
  <c r="O669" i="24"/>
  <c r="O670" i="24"/>
  <c r="O671" i="24"/>
  <c r="O672" i="24"/>
  <c r="O673" i="24"/>
  <c r="O674" i="24"/>
  <c r="O675" i="24"/>
  <c r="O676" i="24"/>
  <c r="O677" i="24"/>
  <c r="O678" i="24"/>
  <c r="O679" i="24"/>
  <c r="O680" i="24"/>
  <c r="O681" i="24"/>
  <c r="O682" i="24"/>
  <c r="O683" i="24"/>
  <c r="O684" i="24"/>
  <c r="O685" i="24"/>
  <c r="O686" i="24"/>
  <c r="O687" i="24"/>
  <c r="O688" i="24"/>
  <c r="O689" i="24"/>
  <c r="O690" i="24"/>
  <c r="O691" i="24"/>
  <c r="O692" i="24"/>
  <c r="O693" i="24"/>
  <c r="O694" i="24"/>
  <c r="O695" i="24"/>
  <c r="O696" i="24"/>
  <c r="O697" i="24"/>
  <c r="O698" i="24"/>
  <c r="O699" i="24"/>
  <c r="O700" i="24"/>
  <c r="O701" i="24"/>
  <c r="O702" i="24"/>
  <c r="O703" i="24"/>
  <c r="O704" i="24"/>
  <c r="O705" i="24"/>
  <c r="O706" i="24"/>
  <c r="O707" i="24"/>
  <c r="O708" i="24"/>
  <c r="O709" i="24"/>
  <c r="O710" i="24"/>
  <c r="O711" i="24"/>
  <c r="O3" i="24"/>
  <c r="E25" i="25"/>
  <c r="F25" i="25"/>
  <c r="E26" i="25"/>
  <c r="F26" i="25"/>
  <c r="E27" i="25"/>
  <c r="F27" i="25"/>
  <c r="E28" i="25"/>
  <c r="F28" i="25"/>
  <c r="E29" i="25"/>
  <c r="F29" i="25"/>
  <c r="E30" i="25"/>
  <c r="F30" i="25"/>
  <c r="E31" i="25"/>
  <c r="F31" i="25"/>
  <c r="E32" i="25"/>
  <c r="F32" i="25"/>
  <c r="E33" i="25"/>
  <c r="F33" i="25"/>
  <c r="E34" i="25"/>
  <c r="F34" i="25"/>
  <c r="E35" i="25"/>
  <c r="F35" i="25"/>
  <c r="E36" i="25"/>
  <c r="F36" i="25"/>
  <c r="E37" i="25"/>
  <c r="F37" i="25"/>
  <c r="E38" i="25"/>
  <c r="F38" i="25"/>
  <c r="E39" i="25"/>
  <c r="F39" i="25"/>
  <c r="E40" i="25"/>
  <c r="F40" i="25"/>
  <c r="E41" i="25"/>
  <c r="F41" i="25"/>
  <c r="E42" i="25"/>
  <c r="F42" i="25"/>
  <c r="E43" i="25"/>
  <c r="F43" i="25"/>
  <c r="E44" i="25"/>
  <c r="F44" i="25"/>
  <c r="E45" i="25"/>
  <c r="F45" i="25"/>
  <c r="E46" i="25"/>
  <c r="F46" i="25"/>
  <c r="E47" i="25"/>
  <c r="F47" i="25"/>
  <c r="E48" i="25"/>
  <c r="F48" i="25"/>
  <c r="E49" i="25"/>
  <c r="F49" i="25"/>
  <c r="E50" i="25"/>
  <c r="F50" i="25"/>
  <c r="E51" i="25"/>
  <c r="F51" i="25"/>
  <c r="E52" i="25"/>
  <c r="F52" i="25"/>
  <c r="E53" i="25"/>
  <c r="F53" i="25"/>
  <c r="E54" i="25"/>
  <c r="F54" i="25"/>
  <c r="E55" i="25"/>
  <c r="F55" i="25"/>
  <c r="E56" i="25"/>
  <c r="F56" i="25"/>
  <c r="E57" i="25"/>
  <c r="F57" i="25"/>
  <c r="E58" i="25"/>
  <c r="F58" i="25"/>
  <c r="E59" i="25"/>
  <c r="F59" i="25"/>
  <c r="E60" i="25"/>
  <c r="F60" i="25"/>
  <c r="E61" i="25"/>
  <c r="F61" i="25"/>
  <c r="E62" i="25"/>
  <c r="F62" i="25"/>
  <c r="E63" i="25"/>
  <c r="F63" i="25"/>
  <c r="E64" i="25"/>
  <c r="F64" i="25"/>
  <c r="E65" i="25"/>
  <c r="F65" i="25"/>
  <c r="E66" i="25"/>
  <c r="F66" i="25"/>
  <c r="E67" i="25"/>
  <c r="F67" i="25"/>
  <c r="E68" i="25"/>
  <c r="F68" i="25"/>
  <c r="E69" i="25"/>
  <c r="F69" i="25"/>
  <c r="E70" i="25"/>
  <c r="F70" i="25"/>
  <c r="E71" i="25"/>
  <c r="F71" i="25"/>
  <c r="E72" i="25"/>
  <c r="F72" i="25"/>
  <c r="E73" i="25"/>
  <c r="F73" i="25"/>
  <c r="E74" i="25"/>
  <c r="F74" i="25"/>
  <c r="E75" i="25"/>
  <c r="F75" i="25"/>
  <c r="E76" i="25"/>
  <c r="F76" i="25"/>
  <c r="E77" i="25"/>
  <c r="F77" i="25"/>
  <c r="E78" i="25"/>
  <c r="F78" i="25"/>
  <c r="E79" i="25"/>
  <c r="F79" i="25"/>
  <c r="E80" i="25"/>
  <c r="F80" i="25"/>
  <c r="E81" i="25"/>
  <c r="F81" i="25"/>
  <c r="E82" i="25"/>
  <c r="F82" i="25"/>
  <c r="E83" i="25"/>
  <c r="F83" i="25"/>
  <c r="E84" i="25"/>
  <c r="F84" i="25"/>
  <c r="E85" i="25"/>
  <c r="F85" i="25"/>
  <c r="E86" i="25"/>
  <c r="F86" i="25"/>
  <c r="E87" i="25"/>
  <c r="F87" i="25"/>
  <c r="E88" i="25"/>
  <c r="F88" i="25"/>
  <c r="E89" i="25"/>
  <c r="F89" i="25"/>
  <c r="E90" i="25"/>
  <c r="F90" i="25"/>
  <c r="E91" i="25"/>
  <c r="F91" i="25"/>
  <c r="E92" i="25"/>
  <c r="F92" i="25"/>
  <c r="E93" i="25"/>
  <c r="F93" i="25"/>
  <c r="E94" i="25"/>
  <c r="F94" i="25"/>
  <c r="E95" i="25"/>
  <c r="F95" i="25"/>
  <c r="E96" i="25"/>
  <c r="F96" i="25"/>
  <c r="E97" i="25"/>
  <c r="F97" i="25"/>
  <c r="E98" i="25"/>
  <c r="F98" i="25"/>
  <c r="E99" i="25"/>
  <c r="F99" i="25"/>
  <c r="E100" i="25"/>
  <c r="F100" i="25"/>
  <c r="E101" i="25"/>
  <c r="F101" i="25"/>
  <c r="E102" i="25"/>
  <c r="F102" i="25"/>
  <c r="E103" i="25"/>
  <c r="F103" i="25"/>
  <c r="E104" i="25"/>
  <c r="F104" i="25"/>
  <c r="E105" i="25"/>
  <c r="F105" i="25"/>
  <c r="E106" i="25"/>
  <c r="F106" i="25"/>
  <c r="E107" i="25"/>
  <c r="F107" i="25"/>
  <c r="E108" i="25"/>
  <c r="F108" i="25"/>
  <c r="E109" i="25"/>
  <c r="F109" i="25"/>
  <c r="E110" i="25"/>
  <c r="F110" i="25"/>
  <c r="E111" i="25"/>
  <c r="F111" i="25"/>
  <c r="E112" i="25"/>
  <c r="F112" i="25"/>
  <c r="E113" i="25"/>
  <c r="F113" i="25"/>
  <c r="E114" i="25"/>
  <c r="F114" i="25"/>
  <c r="E115" i="25"/>
  <c r="F115" i="25"/>
  <c r="E116" i="25"/>
  <c r="F116" i="25"/>
  <c r="E117" i="25"/>
  <c r="F117" i="25"/>
  <c r="E118" i="25"/>
  <c r="F118" i="25"/>
  <c r="E119" i="25"/>
  <c r="F119" i="25"/>
  <c r="E120" i="25"/>
  <c r="F120" i="25"/>
  <c r="E121" i="25"/>
  <c r="F121" i="25"/>
  <c r="J715" i="24"/>
  <c r="F4" i="25"/>
  <c r="F5" i="25"/>
  <c r="F6" i="25"/>
  <c r="F7" i="25"/>
  <c r="F8" i="25"/>
  <c r="F9" i="25"/>
  <c r="F10" i="25"/>
  <c r="F11" i="25"/>
  <c r="F12" i="25"/>
  <c r="F13" i="25"/>
  <c r="F14" i="25"/>
  <c r="F15" i="25"/>
  <c r="F16" i="25"/>
  <c r="F17" i="25"/>
  <c r="F18" i="25"/>
  <c r="F19" i="25"/>
  <c r="F20" i="25"/>
  <c r="F21" i="25"/>
  <c r="F22" i="25"/>
  <c r="F23" i="25"/>
  <c r="F24" i="25"/>
  <c r="F122" i="25"/>
  <c r="F123" i="25"/>
  <c r="F124" i="25"/>
  <c r="F125" i="25"/>
  <c r="F126" i="25"/>
  <c r="F127" i="25"/>
  <c r="F3" i="25"/>
  <c r="E4" i="25"/>
  <c r="E5" i="25"/>
  <c r="E6" i="25"/>
  <c r="E7" i="25"/>
  <c r="E8" i="25"/>
  <c r="E9" i="25"/>
  <c r="E10" i="25"/>
  <c r="E11" i="25"/>
  <c r="E12" i="25"/>
  <c r="E13" i="25"/>
  <c r="E14" i="25"/>
  <c r="E15" i="25"/>
  <c r="E16" i="25"/>
  <c r="E17" i="25"/>
  <c r="E18" i="25"/>
  <c r="E19" i="25"/>
  <c r="E20" i="25"/>
  <c r="E21" i="25"/>
  <c r="E22" i="25"/>
  <c r="E23" i="25"/>
  <c r="E24" i="25"/>
  <c r="E122" i="25"/>
  <c r="E123" i="25"/>
  <c r="E124" i="25"/>
  <c r="E125" i="25"/>
  <c r="E126" i="25"/>
  <c r="E127" i="25"/>
  <c r="E3" i="25"/>
  <c r="N275" i="26" l="1"/>
  <c r="M275" i="26"/>
  <c r="L275" i="26"/>
  <c r="K275" i="26"/>
  <c r="L129" i="25"/>
  <c r="C9" i="22" l="1"/>
  <c r="C11" i="22" s="1"/>
  <c r="C13" i="22" s="1"/>
  <c r="N715" i="24"/>
  <c r="L715" i="24"/>
  <c r="K715" i="24"/>
  <c r="M715" i="24"/>
  <c r="P129" i="25"/>
  <c r="M129" i="25"/>
  <c r="O129" i="25"/>
  <c r="N129" i="25"/>
</calcChain>
</file>

<file path=xl/sharedStrings.xml><?xml version="1.0" encoding="utf-8"?>
<sst xmlns="http://schemas.openxmlformats.org/spreadsheetml/2006/main" count="154401" uniqueCount="17453">
  <si>
    <t>Biomass</t>
  </si>
  <si>
    <t>WA</t>
  </si>
  <si>
    <t>Iberdrola Renewables, Inc. (Simpson Biomass, Tacoma, WA)</t>
  </si>
  <si>
    <t>Geothermal</t>
  </si>
  <si>
    <t>Wind</t>
  </si>
  <si>
    <t>ID</t>
  </si>
  <si>
    <t>OR</t>
  </si>
  <si>
    <t>MT</t>
  </si>
  <si>
    <t>Rio Bravo Rocklin</t>
  </si>
  <si>
    <t>Rio Bravo Fresno</t>
  </si>
  <si>
    <t>Toyon Landfill</t>
  </si>
  <si>
    <t>MM Lopez Energy LLC</t>
  </si>
  <si>
    <t>Sacramento Municipal Utility District</t>
  </si>
  <si>
    <t>Coso Energy Developers</t>
  </si>
  <si>
    <t>Coso Power Developers</t>
  </si>
  <si>
    <t/>
  </si>
  <si>
    <t>Azusa</t>
  </si>
  <si>
    <t>Borel</t>
  </si>
  <si>
    <t>Camp Far West</t>
  </si>
  <si>
    <t>Corona</t>
  </si>
  <si>
    <t>Fall Creek</t>
  </si>
  <si>
    <t>Fontana</t>
  </si>
  <si>
    <t>Graeagle</t>
  </si>
  <si>
    <t>Hickman</t>
  </si>
  <si>
    <t>Iron Gate</t>
  </si>
  <si>
    <t>La Grange</t>
  </si>
  <si>
    <t>Lundy</t>
  </si>
  <si>
    <t>Lytle Creek</t>
  </si>
  <si>
    <t>Perris</t>
  </si>
  <si>
    <t>Poole</t>
  </si>
  <si>
    <t>Rush Creek</t>
  </si>
  <si>
    <t>San Gabriel Hydroelectric Project</t>
  </si>
  <si>
    <t>Sierra</t>
  </si>
  <si>
    <t>Portal</t>
  </si>
  <si>
    <t>Tule</t>
  </si>
  <si>
    <t>Turlock Lake</t>
  </si>
  <si>
    <t>Solar PV</t>
  </si>
  <si>
    <t>Pebble Springs</t>
  </si>
  <si>
    <t>SCE</t>
  </si>
  <si>
    <t>SDG&amp;E</t>
  </si>
  <si>
    <t>Silicon Valley Power</t>
  </si>
  <si>
    <t>LADWP</t>
  </si>
  <si>
    <t>Modesto Irrigation District</t>
  </si>
  <si>
    <t>PacifiCorp</t>
  </si>
  <si>
    <t>N/A</t>
  </si>
  <si>
    <t>Glendale</t>
  </si>
  <si>
    <t>Biomethane</t>
  </si>
  <si>
    <t>Tieton</t>
  </si>
  <si>
    <t>Goshen Phase II</t>
  </si>
  <si>
    <t>North Brawley</t>
  </si>
  <si>
    <t>NV</t>
  </si>
  <si>
    <t>UT</t>
  </si>
  <si>
    <t>AZ</t>
  </si>
  <si>
    <t>Sunset Reservoir North Basin</t>
  </si>
  <si>
    <t>Imperial Irrigation District</t>
  </si>
  <si>
    <t>Merced Irrigation District</t>
  </si>
  <si>
    <t>City of Pasadena</t>
  </si>
  <si>
    <t>Calleguas Municipal Water District</t>
  </si>
  <si>
    <t>Metropolitan Water District</t>
  </si>
  <si>
    <t>Desert Water Agency</t>
  </si>
  <si>
    <t>Kaweah River Power Authority</t>
  </si>
  <si>
    <t>City of Ukiah</t>
  </si>
  <si>
    <t>City of Redding</t>
  </si>
  <si>
    <t>Hydro</t>
  </si>
  <si>
    <t>North Palm Springs 4A</t>
  </si>
  <si>
    <t>Radiance Solar 5</t>
  </si>
  <si>
    <t>Radiance Solar 4</t>
  </si>
  <si>
    <t>-</t>
  </si>
  <si>
    <t>Mill Creek No. 3</t>
  </si>
  <si>
    <t>Siphon Drop Power Plant</t>
  </si>
  <si>
    <t>North Palm Springs 1A</t>
  </si>
  <si>
    <t>Temescal Canyon RV, LLC</t>
  </si>
  <si>
    <t>Industry MetroLink PV 1</t>
  </si>
  <si>
    <t>Photovoltaic</t>
  </si>
  <si>
    <t>RE Rio Grande</t>
  </si>
  <si>
    <t>RE Victor Phelan Solar One</t>
  </si>
  <si>
    <t>RE Rosamond Two</t>
  </si>
  <si>
    <t>RE Columbia 3</t>
  </si>
  <si>
    <t>W2065</t>
  </si>
  <si>
    <t>W2066</t>
  </si>
  <si>
    <t>W2067</t>
  </si>
  <si>
    <t>W1740</t>
  </si>
  <si>
    <t>W1228</t>
  </si>
  <si>
    <t>W1571</t>
  </si>
  <si>
    <t>W979</t>
  </si>
  <si>
    <t>W236</t>
  </si>
  <si>
    <t>W897</t>
  </si>
  <si>
    <t>W2898</t>
  </si>
  <si>
    <t>ABB, Velocity Suite</t>
  </si>
  <si>
    <t xml:space="preserve">     http://energyalmanac.ca.gov/electricity/index.html </t>
  </si>
  <si>
    <t>Data Sources</t>
  </si>
  <si>
    <t xml:space="preserve">     http://new.abb.com</t>
  </si>
  <si>
    <t xml:space="preserve">     http://www.cpuc.ca.gov/PUC/energy/Renewables</t>
  </si>
  <si>
    <t>EPA Continuous Monitoring Data and EIA small hydro and other reported renewable generation</t>
  </si>
  <si>
    <t>Geothermal 1</t>
  </si>
  <si>
    <t>Geothermal 2</t>
  </si>
  <si>
    <t>Cascade Solar LLC</t>
  </si>
  <si>
    <t>Ventura Regional Sanitation District</t>
  </si>
  <si>
    <t>SDGE</t>
  </si>
  <si>
    <t>Coronal Lost Hills, LLC</t>
  </si>
  <si>
    <t>Catalina Solar 2, LLC</t>
  </si>
  <si>
    <t>Vega Solar, LLC</t>
  </si>
  <si>
    <t>SEPV Mojave West, LLC</t>
  </si>
  <si>
    <t>Small Hydro</t>
  </si>
  <si>
    <t>Morgan Lancaster I, LLC</t>
  </si>
  <si>
    <t>California Water Service Company</t>
  </si>
  <si>
    <t>Blackwell Solar</t>
  </si>
  <si>
    <t>Lost Hills Solar</t>
  </si>
  <si>
    <t>Victor Dry Farm Ranch A LLC</t>
  </si>
  <si>
    <t>Victor Dry Farm Ranch B LLC</t>
  </si>
  <si>
    <t>Landfill gas</t>
  </si>
  <si>
    <t>Badger Filtration Plant</t>
  </si>
  <si>
    <t>SEPV Palmdale East, LLC</t>
  </si>
  <si>
    <t>62642A</t>
  </si>
  <si>
    <t>61502A</t>
  </si>
  <si>
    <t>61503A</t>
  </si>
  <si>
    <t>61504A</t>
  </si>
  <si>
    <t>61505A</t>
  </si>
  <si>
    <t>62809A</t>
  </si>
  <si>
    <t>62428A</t>
  </si>
  <si>
    <t>61531A</t>
  </si>
  <si>
    <t>61640A</t>
  </si>
  <si>
    <t>61728A</t>
  </si>
  <si>
    <t>PsomasFMG Lancaster Solar CREST, LLC</t>
  </si>
  <si>
    <t>61526A</t>
  </si>
  <si>
    <t>61527A</t>
  </si>
  <si>
    <t>Edom Hills Project 1, LLC</t>
  </si>
  <si>
    <t>Olivenhain Municipal Water District</t>
  </si>
  <si>
    <t>Riverside</t>
  </si>
  <si>
    <t>62040A</t>
  </si>
  <si>
    <t>62041A</t>
  </si>
  <si>
    <t>61634A</t>
  </si>
  <si>
    <t>60903A</t>
  </si>
  <si>
    <t>61299A</t>
  </si>
  <si>
    <t>W1312</t>
  </si>
  <si>
    <t>Valley Pumping Plant</t>
  </si>
  <si>
    <t>62039A</t>
  </si>
  <si>
    <t>62209A</t>
  </si>
  <si>
    <t>IID</t>
  </si>
  <si>
    <t>62368A</t>
  </si>
  <si>
    <t>62300A</t>
  </si>
  <si>
    <t>W2906</t>
  </si>
  <si>
    <t>61671A</t>
  </si>
  <si>
    <t>Stone Drop</t>
  </si>
  <si>
    <t>W240</t>
  </si>
  <si>
    <t>Ameresco Santa Clara</t>
  </si>
  <si>
    <t>61206A</t>
  </si>
  <si>
    <t>Horse Butte Wind</t>
  </si>
  <si>
    <t>60991A</t>
  </si>
  <si>
    <t>61247A</t>
  </si>
  <si>
    <t>61259A</t>
  </si>
  <si>
    <t>60210A</t>
  </si>
  <si>
    <t>Malburg Generating Station</t>
  </si>
  <si>
    <t>Rising Tree Wind Farm III LLC</t>
  </si>
  <si>
    <t>60755A</t>
  </si>
  <si>
    <t>60790A</t>
  </si>
  <si>
    <t>60948A</t>
  </si>
  <si>
    <t>60964A</t>
  </si>
  <si>
    <t>60601A</t>
  </si>
  <si>
    <t>60914A</t>
  </si>
  <si>
    <t>60087A</t>
  </si>
  <si>
    <t>60088A</t>
  </si>
  <si>
    <t>60089A</t>
  </si>
  <si>
    <t>60913A</t>
  </si>
  <si>
    <t>60543A</t>
  </si>
  <si>
    <t>60438E</t>
  </si>
  <si>
    <t>60029A</t>
  </si>
  <si>
    <t>60761A</t>
  </si>
  <si>
    <t>W818</t>
  </si>
  <si>
    <t>W1318</t>
  </si>
  <si>
    <t>McCoy Solar, LLC</t>
  </si>
  <si>
    <t>85-A - AES Tehachapi Wind, LLC  85-A</t>
  </si>
  <si>
    <t>85-B - AES Tehachapi Wind, LLC  85-B</t>
  </si>
  <si>
    <t>60405E</t>
  </si>
  <si>
    <t>60355E</t>
  </si>
  <si>
    <t>Arrache 4013</t>
  </si>
  <si>
    <t>61758A</t>
  </si>
  <si>
    <t>Golden Springs Development Company, LLC</t>
  </si>
  <si>
    <t>Conejo Hydro</t>
  </si>
  <si>
    <t>60330A</t>
  </si>
  <si>
    <t>Desert Power Company</t>
  </si>
  <si>
    <t>60329A</t>
  </si>
  <si>
    <t>Heliocentric</t>
  </si>
  <si>
    <t>60934A</t>
  </si>
  <si>
    <t>61157A</t>
  </si>
  <si>
    <t>61158A</t>
  </si>
  <si>
    <t>62287A</t>
  </si>
  <si>
    <t>Horn 4097</t>
  </si>
  <si>
    <t>61772A</t>
  </si>
  <si>
    <t>60295A</t>
  </si>
  <si>
    <t>MA 4035</t>
  </si>
  <si>
    <t>Mammoth Pool Fish Water Generator</t>
  </si>
  <si>
    <t>Nunn 8135</t>
  </si>
  <si>
    <t>One Miracle Property, LLC</t>
  </si>
  <si>
    <t>Vinam 9011</t>
  </si>
  <si>
    <t>City of Riverside</t>
  </si>
  <si>
    <t>City of Palo Alto</t>
  </si>
  <si>
    <t>61266A</t>
  </si>
  <si>
    <t>61427A</t>
  </si>
  <si>
    <t>61297A</t>
  </si>
  <si>
    <t>60895A</t>
  </si>
  <si>
    <t>60866A</t>
  </si>
  <si>
    <t>60652A</t>
  </si>
  <si>
    <t>60850A</t>
  </si>
  <si>
    <t>62046A</t>
  </si>
  <si>
    <t>60551A</t>
  </si>
  <si>
    <t>60640A</t>
  </si>
  <si>
    <t>61205A</t>
  </si>
  <si>
    <t>61754A</t>
  </si>
  <si>
    <t>62236A</t>
  </si>
  <si>
    <t>62274A</t>
  </si>
  <si>
    <t>61545A</t>
  </si>
  <si>
    <t>61263A</t>
  </si>
  <si>
    <t>61632A</t>
  </si>
  <si>
    <t>61458A</t>
  </si>
  <si>
    <t>61452A</t>
  </si>
  <si>
    <t>61571A</t>
  </si>
  <si>
    <t>61428A</t>
  </si>
  <si>
    <t>60793A</t>
  </si>
  <si>
    <t>60633A</t>
  </si>
  <si>
    <t>61146A</t>
  </si>
  <si>
    <t>62890A</t>
  </si>
  <si>
    <t>62877A</t>
  </si>
  <si>
    <t>62296A</t>
  </si>
  <si>
    <t>Industry Solar Power Generation Station 1</t>
  </si>
  <si>
    <t>61607A</t>
  </si>
  <si>
    <t>61311A</t>
  </si>
  <si>
    <t>61942A</t>
  </si>
  <si>
    <t>62235A</t>
  </si>
  <si>
    <t>62091A</t>
  </si>
  <si>
    <t>62502A</t>
  </si>
  <si>
    <t>62498A</t>
  </si>
  <si>
    <t>62745A</t>
  </si>
  <si>
    <t>62746A</t>
  </si>
  <si>
    <t>61154A</t>
  </si>
  <si>
    <t>61820A</t>
  </si>
  <si>
    <t>62668A</t>
  </si>
  <si>
    <t>62667A</t>
  </si>
  <si>
    <t>62666A</t>
  </si>
  <si>
    <t>62503A</t>
  </si>
  <si>
    <t>61331A</t>
  </si>
  <si>
    <t>61332A</t>
  </si>
  <si>
    <t>61367A</t>
  </si>
  <si>
    <t>Landfill Gas</t>
  </si>
  <si>
    <t>San Rafael Airport</t>
  </si>
  <si>
    <t>62237A</t>
  </si>
  <si>
    <t>60778E</t>
  </si>
  <si>
    <t>wind</t>
  </si>
  <si>
    <t>TOTAL OPERATIONAL RENEWABLES</t>
  </si>
  <si>
    <t>NA</t>
  </si>
  <si>
    <t>G0894</t>
  </si>
  <si>
    <t>62738A</t>
  </si>
  <si>
    <t>62739A</t>
  </si>
  <si>
    <t>61292A</t>
  </si>
  <si>
    <t>Victor Mesa Linda B2 LLC</t>
  </si>
  <si>
    <t>Victor Mesa Linda C2 LLC</t>
  </si>
  <si>
    <t>Victor Mesa Linda D2 LLC</t>
  </si>
  <si>
    <t>Victor Mesa Linda E2 LLC</t>
  </si>
  <si>
    <t>61510A</t>
  </si>
  <si>
    <t>61511A</t>
  </si>
  <si>
    <t>61512A</t>
  </si>
  <si>
    <t>61513A</t>
  </si>
  <si>
    <t>FTS Master Tenant 1 LLC (Rodeo Solar C2)</t>
  </si>
  <si>
    <t>FTS Master Tenant 1 LLC (Rodeo Solar D2)</t>
  </si>
  <si>
    <t>60435A</t>
  </si>
  <si>
    <t>61318A</t>
  </si>
  <si>
    <t>61319A</t>
  </si>
  <si>
    <t>61038A</t>
  </si>
  <si>
    <t>60605A</t>
  </si>
  <si>
    <t>61162A</t>
  </si>
  <si>
    <t>61657A</t>
  </si>
  <si>
    <t>62278A</t>
  </si>
  <si>
    <t>W1688</t>
  </si>
  <si>
    <t>W1405</t>
  </si>
  <si>
    <t>W3922</t>
  </si>
  <si>
    <t>W1491</t>
  </si>
  <si>
    <t>Tuolumne Wind Project</t>
  </si>
  <si>
    <t>W1690</t>
  </si>
  <si>
    <t>60520A</t>
  </si>
  <si>
    <t>60439A</t>
  </si>
  <si>
    <t>60444A</t>
  </si>
  <si>
    <t>60446A</t>
  </si>
  <si>
    <t>60447A</t>
  </si>
  <si>
    <t>60448A</t>
  </si>
  <si>
    <t>60449A</t>
  </si>
  <si>
    <t>60450A</t>
  </si>
  <si>
    <t>60535A</t>
  </si>
  <si>
    <t>60537A</t>
  </si>
  <si>
    <t>60538A</t>
  </si>
  <si>
    <t>60264A</t>
  </si>
  <si>
    <t>60335A</t>
  </si>
  <si>
    <t>60539A</t>
  </si>
  <si>
    <t>60451A</t>
  </si>
  <si>
    <t>60268A</t>
  </si>
  <si>
    <t>60234A</t>
  </si>
  <si>
    <t>60540A</t>
  </si>
  <si>
    <t>60452A</t>
  </si>
  <si>
    <t>60453A</t>
  </si>
  <si>
    <t>60454A</t>
  </si>
  <si>
    <t>60455A</t>
  </si>
  <si>
    <t>61044A</t>
  </si>
  <si>
    <t>60456A</t>
  </si>
  <si>
    <t>60457A</t>
  </si>
  <si>
    <t>60458A</t>
  </si>
  <si>
    <t>60459A</t>
  </si>
  <si>
    <t>62010A</t>
  </si>
  <si>
    <t>60521A</t>
  </si>
  <si>
    <t>61045A</t>
  </si>
  <si>
    <t>60441A</t>
  </si>
  <si>
    <t>60460A</t>
  </si>
  <si>
    <t>60461A</t>
  </si>
  <si>
    <t>60269A</t>
  </si>
  <si>
    <t>60536A</t>
  </si>
  <si>
    <t>60619A</t>
  </si>
  <si>
    <t>60462A</t>
  </si>
  <si>
    <t>60463A</t>
  </si>
  <si>
    <t>60470A</t>
  </si>
  <si>
    <t>60265A</t>
  </si>
  <si>
    <t>60464A</t>
  </si>
  <si>
    <t>60188E</t>
  </si>
  <si>
    <t>60465A</t>
  </si>
  <si>
    <t>60466A</t>
  </si>
  <si>
    <t>60467A</t>
  </si>
  <si>
    <t>60787A</t>
  </si>
  <si>
    <t>60777E</t>
  </si>
  <si>
    <t>60267A</t>
  </si>
  <si>
    <t>61580A</t>
  </si>
  <si>
    <t>61046A</t>
  </si>
  <si>
    <t>60346E</t>
  </si>
  <si>
    <t>60502A</t>
  </si>
  <si>
    <t>60338A</t>
  </si>
  <si>
    <t>60468A</t>
  </si>
  <si>
    <t>61398A</t>
  </si>
  <si>
    <t>62385A</t>
  </si>
  <si>
    <t>61399A</t>
  </si>
  <si>
    <t>61020A</t>
  </si>
  <si>
    <t>62468A</t>
  </si>
  <si>
    <t>62357A</t>
  </si>
  <si>
    <t>61742A</t>
  </si>
  <si>
    <t>61743A</t>
  </si>
  <si>
    <t>61237A</t>
  </si>
  <si>
    <t>61745A</t>
  </si>
  <si>
    <t>61747A</t>
  </si>
  <si>
    <t>62206A</t>
  </si>
  <si>
    <t>61748A</t>
  </si>
  <si>
    <t>61239A</t>
  </si>
  <si>
    <t>61240A</t>
  </si>
  <si>
    <t>62207A</t>
  </si>
  <si>
    <t>62208A</t>
  </si>
  <si>
    <t>62562C</t>
  </si>
  <si>
    <t>60794A</t>
  </si>
  <si>
    <t>60795A</t>
  </si>
  <si>
    <t>61092A</t>
  </si>
  <si>
    <t>61093A</t>
  </si>
  <si>
    <t>61094A</t>
  </si>
  <si>
    <t>61288A</t>
  </si>
  <si>
    <t>60937A</t>
  </si>
  <si>
    <t>60947A</t>
  </si>
  <si>
    <t>60912A</t>
  </si>
  <si>
    <t>60005A</t>
  </si>
  <si>
    <t>60655A</t>
  </si>
  <si>
    <t>61211A</t>
  </si>
  <si>
    <t>60124A</t>
  </si>
  <si>
    <t>60117A</t>
  </si>
  <si>
    <t>61590A</t>
  </si>
  <si>
    <t>60949A</t>
  </si>
  <si>
    <t>60837A</t>
  </si>
  <si>
    <t>60309A</t>
  </si>
  <si>
    <t>60321A</t>
  </si>
  <si>
    <t>60322A</t>
  </si>
  <si>
    <t>60307E</t>
  </si>
  <si>
    <t>60940A</t>
  </si>
  <si>
    <t>60389E</t>
  </si>
  <si>
    <t>60542A</t>
  </si>
  <si>
    <t>60409E</t>
  </si>
  <si>
    <t>60391A</t>
  </si>
  <si>
    <t>60473A</t>
  </si>
  <si>
    <t>60378A</t>
  </si>
  <si>
    <t>61623A</t>
  </si>
  <si>
    <t>61624A</t>
  </si>
  <si>
    <t>60009A</t>
  </si>
  <si>
    <t>60443A</t>
  </si>
  <si>
    <t>60077A</t>
  </si>
  <si>
    <t>61819A</t>
  </si>
  <si>
    <t>60310E</t>
  </si>
  <si>
    <t>60318E</t>
  </si>
  <si>
    <t>60396A</t>
  </si>
  <si>
    <t>60432A</t>
  </si>
  <si>
    <t>61019A</t>
  </si>
  <si>
    <t>60007A</t>
  </si>
  <si>
    <t>60370A</t>
  </si>
  <si>
    <t>60552A</t>
  </si>
  <si>
    <t>60298A</t>
  </si>
  <si>
    <t>60369A</t>
  </si>
  <si>
    <t>60430A</t>
  </si>
  <si>
    <t>60487A</t>
  </si>
  <si>
    <t>60695A</t>
  </si>
  <si>
    <t>61287A</t>
  </si>
  <si>
    <t>61196A</t>
  </si>
  <si>
    <t>61197A</t>
  </si>
  <si>
    <t>60489A</t>
  </si>
  <si>
    <t>61400A</t>
  </si>
  <si>
    <t>61570A</t>
  </si>
  <si>
    <t>EIA ID</t>
  </si>
  <si>
    <t>62670A</t>
  </si>
  <si>
    <t>62669A</t>
  </si>
  <si>
    <t>Division 1</t>
  </si>
  <si>
    <t>Division 2</t>
  </si>
  <si>
    <t>Division 3</t>
  </si>
  <si>
    <t>62375A</t>
  </si>
  <si>
    <t>62376A</t>
  </si>
  <si>
    <t>62374A</t>
  </si>
  <si>
    <t>Kettering 1</t>
  </si>
  <si>
    <t>Kettering 2</t>
  </si>
  <si>
    <t>62378A</t>
  </si>
  <si>
    <t>62377A</t>
  </si>
  <si>
    <t>Powhatan Solar Power Generation Station 1</t>
  </si>
  <si>
    <t>61608A</t>
  </si>
  <si>
    <t>Otoe Solar Power Generation Station 1</t>
  </si>
  <si>
    <t>61606A</t>
  </si>
  <si>
    <t>Navajo Solar Power Generation Station 1</t>
  </si>
  <si>
    <t>61610A</t>
  </si>
  <si>
    <t>Isabella Fish Flow Hydroelectric Project</t>
  </si>
  <si>
    <t>61354A</t>
  </si>
  <si>
    <t>Desert Hot Springs Solar</t>
  </si>
  <si>
    <t>62466A</t>
  </si>
  <si>
    <t>Mitchell Solar, LLC</t>
  </si>
  <si>
    <t>Rudy Solar, LLC</t>
  </si>
  <si>
    <t>Madelyn Solar, LLC</t>
  </si>
  <si>
    <t>Quarterly Fuels and Energy Report and the Wind Performance Reporting System</t>
  </si>
  <si>
    <t>Utility Energy and Capacity Supply Plan filed with the Energy Commission</t>
  </si>
  <si>
    <t>One Ten Partners, LLC</t>
  </si>
  <si>
    <t>Algonquin SKIC 10 Solar, LLC</t>
  </si>
  <si>
    <t>Adelanto Solar, LLC</t>
  </si>
  <si>
    <t>Palo Alto</t>
  </si>
  <si>
    <t>60878A</t>
  </si>
  <si>
    <t>60938A</t>
  </si>
  <si>
    <t>63015A</t>
  </si>
  <si>
    <t>61324A</t>
  </si>
  <si>
    <t>61388A</t>
  </si>
  <si>
    <t>62424A</t>
  </si>
  <si>
    <t>62888A</t>
  </si>
  <si>
    <t>61156A</t>
  </si>
  <si>
    <t>62725A</t>
  </si>
  <si>
    <t>63124C</t>
  </si>
  <si>
    <t>Del Sur Elementary School</t>
  </si>
  <si>
    <t>Fairfield Grossmont Trolley</t>
  </si>
  <si>
    <t>Shasta</t>
  </si>
  <si>
    <t>Hunter Industries</t>
  </si>
  <si>
    <t>Pacific Station</t>
  </si>
  <si>
    <t>Soledad</t>
  </si>
  <si>
    <t>Wilco Investments</t>
  </si>
  <si>
    <t>63219A</t>
  </si>
  <si>
    <t>60936A</t>
  </si>
  <si>
    <t>61269A</t>
  </si>
  <si>
    <t>63329A</t>
  </si>
  <si>
    <t>Summer Solar</t>
  </si>
  <si>
    <t>RE Astoria 2</t>
  </si>
  <si>
    <t>Falls Creek Hydroelectric Project, LP.</t>
  </si>
  <si>
    <t>BC</t>
  </si>
  <si>
    <t>Solar</t>
  </si>
  <si>
    <t>Various</t>
  </si>
  <si>
    <t>Ashton</t>
  </si>
  <si>
    <t>Big Fork</t>
  </si>
  <si>
    <t>Blundell</t>
  </si>
  <si>
    <t>Fish Creek</t>
  </si>
  <si>
    <t>WY</t>
  </si>
  <si>
    <t>Oneida</t>
  </si>
  <si>
    <t>Pioneer</t>
  </si>
  <si>
    <t>Slide Creek</t>
  </si>
  <si>
    <t>Soda Springs</t>
  </si>
  <si>
    <t>60945A</t>
  </si>
  <si>
    <t>60084A</t>
  </si>
  <si>
    <t>60085A</t>
  </si>
  <si>
    <t>60488A</t>
  </si>
  <si>
    <t>60095A</t>
  </si>
  <si>
    <t>62893A</t>
  </si>
  <si>
    <t>62894A</t>
  </si>
  <si>
    <t>Mine Water Discharge System</t>
  </si>
  <si>
    <t>60825A</t>
  </si>
  <si>
    <t>Broadview Energy JN, LLC</t>
  </si>
  <si>
    <t>NM</t>
  </si>
  <si>
    <t>Broadview Energy KW, LLC</t>
  </si>
  <si>
    <t>Goleta Water District</t>
  </si>
  <si>
    <t>60357E</t>
  </si>
  <si>
    <t>Ontario Hydroelectric Station (Station No. 1)</t>
  </si>
  <si>
    <t>60388A</t>
  </si>
  <si>
    <t>60326E</t>
  </si>
  <si>
    <t>Hi Head Hydro Incorporated</t>
  </si>
  <si>
    <t>60332E</t>
  </si>
  <si>
    <t>San Bernardino MWD</t>
  </si>
  <si>
    <t>60337A</t>
  </si>
  <si>
    <t>60340E</t>
  </si>
  <si>
    <t>Daniel M. Bates, et al.</t>
  </si>
  <si>
    <t>60356A</t>
  </si>
  <si>
    <t>Monte Vista Water District</t>
  </si>
  <si>
    <t>City of Santa Barbara</t>
  </si>
  <si>
    <t>61419A</t>
  </si>
  <si>
    <t>61707A</t>
  </si>
  <si>
    <t>61222A</t>
  </si>
  <si>
    <t>60411A</t>
  </si>
  <si>
    <t>Freeway Springs</t>
  </si>
  <si>
    <t>Roseville</t>
  </si>
  <si>
    <t>61360A</t>
  </si>
  <si>
    <t>60600A</t>
  </si>
  <si>
    <t>61252A</t>
  </si>
  <si>
    <t>Quality Wind</t>
  </si>
  <si>
    <t>Gridley</t>
  </si>
  <si>
    <t>60305A</t>
  </si>
  <si>
    <t>Vernon</t>
  </si>
  <si>
    <t>City of Anaheim</t>
  </si>
  <si>
    <t>60762A</t>
  </si>
  <si>
    <t>61922A</t>
  </si>
  <si>
    <t>60883A</t>
  </si>
  <si>
    <t>Arrache 8083-1</t>
  </si>
  <si>
    <t>Arrache 8083-2</t>
  </si>
  <si>
    <t>Arrache 8083-3</t>
  </si>
  <si>
    <t>61759A</t>
  </si>
  <si>
    <t>61760A</t>
  </si>
  <si>
    <t>61761A</t>
  </si>
  <si>
    <t>60882A</t>
  </si>
  <si>
    <t>61241A</t>
  </si>
  <si>
    <t>61251A</t>
  </si>
  <si>
    <t>61250A</t>
  </si>
  <si>
    <t>60884A</t>
  </si>
  <si>
    <t>61992A</t>
  </si>
  <si>
    <t>60881A</t>
  </si>
  <si>
    <t>61488A</t>
  </si>
  <si>
    <t>62087A</t>
  </si>
  <si>
    <t>Redding</t>
  </si>
  <si>
    <t>62323A</t>
  </si>
  <si>
    <t>Amylin Pharmaceuticals</t>
  </si>
  <si>
    <t>61249A</t>
  </si>
  <si>
    <t>62222A</t>
  </si>
  <si>
    <t>City Distribution Division</t>
  </si>
  <si>
    <t>62215A</t>
  </si>
  <si>
    <t>62769A</t>
  </si>
  <si>
    <t>Downtown High School</t>
  </si>
  <si>
    <t>63215A</t>
  </si>
  <si>
    <t>Hydro Solar</t>
  </si>
  <si>
    <t>62543A</t>
  </si>
  <si>
    <t>62218A</t>
  </si>
  <si>
    <t>62219A</t>
  </si>
  <si>
    <t>62220A</t>
  </si>
  <si>
    <t>62770A</t>
  </si>
  <si>
    <t>62217A</t>
  </si>
  <si>
    <t>60782A</t>
  </si>
  <si>
    <t>62214A</t>
  </si>
  <si>
    <t>TKG Engineering</t>
  </si>
  <si>
    <t>62221A</t>
  </si>
  <si>
    <t>Maxine Hall Elementary School</t>
  </si>
  <si>
    <t>62216A</t>
  </si>
  <si>
    <t>61310A</t>
  </si>
  <si>
    <t>61667A</t>
  </si>
  <si>
    <t>62514A</t>
  </si>
  <si>
    <t>63077A</t>
  </si>
  <si>
    <t>61700A</t>
  </si>
  <si>
    <t>Bend</t>
  </si>
  <si>
    <t>Glenrock</t>
  </si>
  <si>
    <t>Goodnoe Hills</t>
  </si>
  <si>
    <t>Eagle Point</t>
  </si>
  <si>
    <t>Granite</t>
  </si>
  <si>
    <t>High Plains</t>
  </si>
  <si>
    <t>Last Chance</t>
  </si>
  <si>
    <t>Paris</t>
  </si>
  <si>
    <t>Prospect No. 1</t>
  </si>
  <si>
    <t>Prospect No. 3</t>
  </si>
  <si>
    <t>Prospect No. 4</t>
  </si>
  <si>
    <t>Rolling Hills</t>
  </si>
  <si>
    <t>Seven Mile Hill</t>
  </si>
  <si>
    <t>Seven Mile Hill II</t>
  </si>
  <si>
    <t>Soda</t>
  </si>
  <si>
    <t>St. Anthony Hydro, LLC (LU)</t>
  </si>
  <si>
    <t>Stairs</t>
  </si>
  <si>
    <t>Viva Naughton</t>
  </si>
  <si>
    <t>Wallowa Falls</t>
  </si>
  <si>
    <t>Weber</t>
  </si>
  <si>
    <t>61665A</t>
  </si>
  <si>
    <t>Biogas</t>
  </si>
  <si>
    <t>Diamond Valley Solar LLC</t>
  </si>
  <si>
    <t>Idaho</t>
  </si>
  <si>
    <t>Whitney Point Solar, LLC</t>
  </si>
  <si>
    <t>Central Antelope Dry Ranch B LLC</t>
  </si>
  <si>
    <t>63031A</t>
  </si>
  <si>
    <t>Tule Wind LLC</t>
  </si>
  <si>
    <t>NLP Valley Center Solar LLC</t>
  </si>
  <si>
    <t>61891C</t>
  </si>
  <si>
    <t>Elevation Solar C</t>
  </si>
  <si>
    <t>RE Astoria 2 LLC</t>
  </si>
  <si>
    <t>62691A</t>
  </si>
  <si>
    <t>W5386</t>
  </si>
  <si>
    <t>California PV Energy at 1670 Champagne Avenue, Ontario</t>
  </si>
  <si>
    <t>California PV Energy at 2825 Jurupa Avenue, Ontario</t>
  </si>
  <si>
    <t>CF SBC Master Tenant One LLC (Adelanto1)</t>
  </si>
  <si>
    <t>Cost Plus Plaza</t>
  </si>
  <si>
    <t>Coram Energy LLC</t>
  </si>
  <si>
    <t>White Mountain Ranch LLC</t>
  </si>
  <si>
    <t>City of Banning</t>
  </si>
  <si>
    <t>City of Corona</t>
  </si>
  <si>
    <t>City of Cerritos</t>
  </si>
  <si>
    <t>City of Shasta Lake</t>
  </si>
  <si>
    <t>City of Healdsburg</t>
  </si>
  <si>
    <t>City of Lompoc</t>
  </si>
  <si>
    <t>City of Needles</t>
  </si>
  <si>
    <t>Port of Oakland</t>
  </si>
  <si>
    <t>City of Rancho Cucamonga</t>
  </si>
  <si>
    <t>Turlock Irrigation District</t>
  </si>
  <si>
    <t>Port of Stockton</t>
  </si>
  <si>
    <t>City of Vernon</t>
  </si>
  <si>
    <t>Lassen Municipal Utility District</t>
  </si>
  <si>
    <t>Redwood Renewable Energy Facility</t>
  </si>
  <si>
    <t>Alameda</t>
  </si>
  <si>
    <t>California</t>
  </si>
  <si>
    <t>61309A</t>
  </si>
  <si>
    <t>Whitney Point</t>
  </si>
  <si>
    <t>Valley Electric Association, Inc.</t>
  </si>
  <si>
    <t>Wildwood Solar II, LLC</t>
  </si>
  <si>
    <t>LSE</t>
  </si>
  <si>
    <t xml:space="preserve">Facility Name </t>
  </si>
  <si>
    <t>Gross MWh Procured</t>
  </si>
  <si>
    <t>MWh Resold or Self-Consumed</t>
  </si>
  <si>
    <t>Net MWh Procured</t>
  </si>
  <si>
    <t>Natural Gas</t>
  </si>
  <si>
    <t>CA</t>
  </si>
  <si>
    <t>3 Phases</t>
  </si>
  <si>
    <t>85-A - AES Tehachapi Wind, LLC</t>
  </si>
  <si>
    <t>Adelanto Solar II, LLC</t>
  </si>
  <si>
    <t>ADERA SOLAR, LLC</t>
  </si>
  <si>
    <t>Adobe Solar, LLC</t>
  </si>
  <si>
    <t>SW</t>
  </si>
  <si>
    <t>Agua Hedionda Lagoon Foundation</t>
  </si>
  <si>
    <t>Colton</t>
  </si>
  <si>
    <t>Agua Mansa Power Plant</t>
  </si>
  <si>
    <t>Nat Gas</t>
  </si>
  <si>
    <t>Alameda #1 Natural Gas</t>
  </si>
  <si>
    <t>Alameda, CA</t>
  </si>
  <si>
    <t>Biggs</t>
  </si>
  <si>
    <t>Healdsburg</t>
  </si>
  <si>
    <t>Lodi</t>
  </si>
  <si>
    <t>Lompoc</t>
  </si>
  <si>
    <t>Ukiah</t>
  </si>
  <si>
    <t>Alameda #2 Natural Gas</t>
  </si>
  <si>
    <t>Almond Power Plant</t>
  </si>
  <si>
    <t>Alta Mesa Pwr. Purch. Contract Trust</t>
  </si>
  <si>
    <t>Alta VIII Wind Energy Center</t>
  </si>
  <si>
    <t>Alta Wind I Energy Center</t>
  </si>
  <si>
    <t>Alta Wind II Energy Center</t>
  </si>
  <si>
    <t>Alta Wind III Energy Center</t>
  </si>
  <si>
    <t>Alta Wind IV Energy Center</t>
  </si>
  <si>
    <t>Alta Wind V Energy Center</t>
  </si>
  <si>
    <t>Alta Wind X, LLC</t>
  </si>
  <si>
    <t>Alta Wind XI, LLC</t>
  </si>
  <si>
    <t>Burbank</t>
  </si>
  <si>
    <t>Altwind 1 - Altwind 1</t>
  </si>
  <si>
    <t>Altwind 2 - Altwind 2</t>
  </si>
  <si>
    <t>Altwind 3 - Altwind 3</t>
  </si>
  <si>
    <t>Alvarado Elementary School</t>
  </si>
  <si>
    <t>Ameresco</t>
  </si>
  <si>
    <t xml:space="preserve">Ameresco Forward </t>
  </si>
  <si>
    <t>Ameresco Vasco</t>
  </si>
  <si>
    <t>Anaheim</t>
  </si>
  <si>
    <t>Anaheim CTG</t>
  </si>
  <si>
    <t>Angels - Angels Powerhouse</t>
  </si>
  <si>
    <t xml:space="preserve">Animal Center Shelter-City of Rancho Cucamonga </t>
  </si>
  <si>
    <t>Antelope Big Sky Ranch</t>
  </si>
  <si>
    <t>Antelope DSR 1</t>
  </si>
  <si>
    <t>Antelope DSR2</t>
  </si>
  <si>
    <t>Antelope Power Plant</t>
  </si>
  <si>
    <t>AP North Lake</t>
  </si>
  <si>
    <t xml:space="preserve">Apex Generating Station </t>
  </si>
  <si>
    <t>Apple, Inc. (LU)</t>
  </si>
  <si>
    <t>Unspecified</t>
  </si>
  <si>
    <t>Unspecified Power</t>
  </si>
  <si>
    <t>Arizona Electric Power Cooperative (SF)</t>
  </si>
  <si>
    <t>Coal</t>
  </si>
  <si>
    <t>Arizona</t>
  </si>
  <si>
    <t>Large Hydro</t>
  </si>
  <si>
    <t>NG PPA</t>
  </si>
  <si>
    <t>Other Market</t>
  </si>
  <si>
    <t>Arizona Public Service Company (LF)</t>
  </si>
  <si>
    <t>Arizona Public Service Company (SF)</t>
  </si>
  <si>
    <t>NW</t>
  </si>
  <si>
    <t>Arrache 4006-1</t>
  </si>
  <si>
    <t>Arrache 4006-2</t>
  </si>
  <si>
    <t>Eligible hydroelectric</t>
  </si>
  <si>
    <t>Astoria 2</t>
  </si>
  <si>
    <t>Avangrid Renewables, LLC (SF)</t>
  </si>
  <si>
    <t>Avista Corporation (SF)</t>
  </si>
  <si>
    <t>Eligible Hydroelectric</t>
  </si>
  <si>
    <t>Bailey Creek Hydro</t>
  </si>
  <si>
    <t>Hydroelectric Water</t>
  </si>
  <si>
    <t>Ballard Hog Farms Inc. (LU)</t>
  </si>
  <si>
    <t>Banning</t>
  </si>
  <si>
    <t>Banning Middle Hydro Site</t>
  </si>
  <si>
    <t>Barre</t>
  </si>
  <si>
    <t>Basin Electric Power Cooperative (SF)</t>
  </si>
  <si>
    <t>BC Solar, LLC (LU)</t>
  </si>
  <si>
    <t>Beacon Solar 3 Project</t>
  </si>
  <si>
    <t>Beacon Solar 4 Project</t>
  </si>
  <si>
    <t>Beaver City Corporation (LF)</t>
  </si>
  <si>
    <t>Bell Mountain Hydro, LLC (LU)</t>
  </si>
  <si>
    <t>BERRY PETROLEUM COMPANY (NEWHALL I)</t>
  </si>
  <si>
    <t>Berry Petroleum Company, LLC(TAFT-PG&amp;E)</t>
  </si>
  <si>
    <t>Beryl Solar, LLC (LU)</t>
  </si>
  <si>
    <t>BIG CREEK NO. 1</t>
  </si>
  <si>
    <t>BIG CREEK NO. 2</t>
  </si>
  <si>
    <t>BIG CREEK NO. 2A</t>
  </si>
  <si>
    <t>BIG CREEK NO. 3</t>
  </si>
  <si>
    <t>BIG CREEK NO. 4</t>
  </si>
  <si>
    <t>BIG CREEK NO. 8</t>
  </si>
  <si>
    <t>Big Horn - Big Horn Wind Project LLC</t>
  </si>
  <si>
    <t>Big Horn 1</t>
  </si>
  <si>
    <t>Big Horn II - Big Horn II</t>
  </si>
  <si>
    <t xml:space="preserve">Big Pine Power Plant                      </t>
  </si>
  <si>
    <t>Big Sky Ranch</t>
  </si>
  <si>
    <t>Big Sky Summer</t>
  </si>
  <si>
    <t>Big Top, LLC (LU)</t>
  </si>
  <si>
    <t>Biglow Canyon Wind Farm</t>
  </si>
  <si>
    <t>Biglow Canyon Wind Farm - Biglow Canyon 3</t>
  </si>
  <si>
    <t>Oregon</t>
  </si>
  <si>
    <t>Biglow Canyon Wind Farm - Biglow Phase 2</t>
  </si>
  <si>
    <t>Biomass &amp; Biowaste Power Contracts</t>
  </si>
  <si>
    <t>Biomass &amp; Biowaste</t>
  </si>
  <si>
    <t>Biomass One, L.P. (LU)</t>
  </si>
  <si>
    <t>Moreno Valley</t>
  </si>
  <si>
    <t>Hydroelectric</t>
  </si>
  <si>
    <t>Birch Power Company, Inc. (LU)</t>
  </si>
  <si>
    <t>Bishop Creek No. 2</t>
  </si>
  <si>
    <t>Bishop Creek No. 3</t>
  </si>
  <si>
    <t>Bishop Creek No. 4</t>
  </si>
  <si>
    <t>Bishop Creek No. 5</t>
  </si>
  <si>
    <t>Bishop Creek No. 6</t>
  </si>
  <si>
    <t>Black Butte Hydro</t>
  </si>
  <si>
    <t>Black Hills Power, Inc. (SF)</t>
  </si>
  <si>
    <t>Blythe Energy Center</t>
  </si>
  <si>
    <t>UC Regents</t>
  </si>
  <si>
    <t>Blythe Solar II, LLC</t>
  </si>
  <si>
    <t>Boardman Power Plant</t>
  </si>
  <si>
    <t>Bonneville Power Administration (SF)</t>
  </si>
  <si>
    <t>BookOuts</t>
  </si>
  <si>
    <t>Bowerman Power - Bowerman 1 and 2</t>
  </si>
  <si>
    <t>Box Canyon Limited Partnership (LU)</t>
  </si>
  <si>
    <t>BP Energy Company (SF)</t>
  </si>
  <si>
    <t>Brigham Young University - Idaho (IU)</t>
  </si>
  <si>
    <t>Brookfield Energy Marketing L.P. (SF)</t>
  </si>
  <si>
    <t>Buckhorn Solar, LLC (LU)</t>
  </si>
  <si>
    <t>Building C1</t>
  </si>
  <si>
    <t>Building D</t>
  </si>
  <si>
    <t>Burnham Institute</t>
  </si>
  <si>
    <t>Butte LFG</t>
  </si>
  <si>
    <t>Paradise, CA</t>
  </si>
  <si>
    <t>Butter Creek Power, LLC (LU)</t>
  </si>
  <si>
    <t>C Drop Hydro, LLC (LU)</t>
  </si>
  <si>
    <t>Cabazon</t>
  </si>
  <si>
    <t>Cabazon Wind Partners</t>
  </si>
  <si>
    <t>CAISO</t>
  </si>
  <si>
    <t>EDF</t>
  </si>
  <si>
    <t>CAISO Markets</t>
  </si>
  <si>
    <t>CAISO Purchases</t>
  </si>
  <si>
    <t>CAISO Purchases and Sales</t>
  </si>
  <si>
    <t>Caithness 251 Wind, LLC  (Monolith X)</t>
  </si>
  <si>
    <t>Caithness 251 Wind, LLC  (Monolith XI)</t>
  </si>
  <si>
    <t>Caithness 251 Wind, LLC  (Monolith XII)</t>
  </si>
  <si>
    <t>Caithness 251 Wind, LLC  (Monolith XIII)</t>
  </si>
  <si>
    <t>Cal Expo</t>
  </si>
  <si>
    <t>Calabasas Gas-to-Energy Facility - CGTEF</t>
  </si>
  <si>
    <t>CalEnergy (Salton Sea Unit 5)</t>
  </si>
  <si>
    <t>CalEnergy (Vulcan)</t>
  </si>
  <si>
    <t>California Independent System Operator (SF)</t>
  </si>
  <si>
    <t>Calipatria LLC</t>
  </si>
  <si>
    <t>Calleguas MWD (Santa Rosa)</t>
  </si>
  <si>
    <t>Calpine Energy Services, L.P. (SF)</t>
  </si>
  <si>
    <t>Caltrans Fast EV Suncharge Del Lago</t>
  </si>
  <si>
    <t>Camanche - Camanche 1,2,&amp;3</t>
  </si>
  <si>
    <t>Cameron Ridge II</t>
  </si>
  <si>
    <t>Cameron Ridge, LLC (III) - Cameron Ridge LLC (III)</t>
  </si>
  <si>
    <t>Camino (UARP)</t>
  </si>
  <si>
    <t>Large hydroelectric</t>
  </si>
  <si>
    <t>Campbell's</t>
  </si>
  <si>
    <t>Campus Pointe</t>
  </si>
  <si>
    <t>Canyon Power Plant</t>
  </si>
  <si>
    <t>Cape Scott Wind</t>
  </si>
  <si>
    <t>Cape Scott Wind - Cape Scott Wind</t>
  </si>
  <si>
    <t>Cargill Power Markets, LLC (SF)</t>
  </si>
  <si>
    <t xml:space="preserve">Carson Cogeneration     </t>
  </si>
  <si>
    <t>Carson Ice (CVFA)</t>
  </si>
  <si>
    <t>Cascade SunEdison (RAM 2)</t>
  </si>
  <si>
    <t xml:space="preserve">Castaic Generating Station </t>
  </si>
  <si>
    <t>CDM Hydroelectric Company (LU)</t>
  </si>
  <si>
    <t>Ceasar Chavez Elementary School</t>
  </si>
  <si>
    <t>CED Atwell Island West, LLC</t>
  </si>
  <si>
    <t>CED Corcoran Solar 2, LLC</t>
  </si>
  <si>
    <t>CED Ducor 1, LLC</t>
  </si>
  <si>
    <t>CED Ducor 2, LLC</t>
  </si>
  <si>
    <t>CED Ducor 3, LLC</t>
  </si>
  <si>
    <t>CED Ducor 4, LLC</t>
  </si>
  <si>
    <t>CO</t>
  </si>
  <si>
    <t>Cedar Creek - Cedar Creek</t>
  </si>
  <si>
    <t>Cedar Creek II - Cedar Creek II</t>
  </si>
  <si>
    <t xml:space="preserve">Cedar Creek II - Cedar Creek II </t>
  </si>
  <si>
    <t>Cedar Valley Solar, LLC (LU)</t>
  </si>
  <si>
    <t>Center</t>
  </si>
  <si>
    <t>Central Antelope Dry Ranch C, LLC</t>
  </si>
  <si>
    <t>Central Oregon Irrigation District (LU)</t>
  </si>
  <si>
    <t>Central Valley Project WAPA</t>
  </si>
  <si>
    <t>Pittsburg</t>
  </si>
  <si>
    <t>CF SBC Master Tenant One LLC (Adelanto2)</t>
  </si>
  <si>
    <t>CGTEF - Calabasas Gas-to-Energy Facility (REC Only)</t>
  </si>
  <si>
    <t>CHASE 4680 SAN FERNANDO SOLAR 2</t>
  </si>
  <si>
    <t>Chehalis</t>
  </si>
  <si>
    <t>Chevron U.S.A. Inc. (LU)</t>
  </si>
  <si>
    <t xml:space="preserve">CHEVRON USA </t>
  </si>
  <si>
    <t>ChinaTown Public Health</t>
  </si>
  <si>
    <t>ChinaTown Public Library</t>
  </si>
  <si>
    <t>Cholla</t>
  </si>
  <si>
    <t>Chopin Wind LLC (LU)</t>
  </si>
  <si>
    <t>Citizen Solar B, LLC</t>
  </si>
  <si>
    <t>City Hall</t>
  </si>
  <si>
    <t xml:space="preserve">City Hall-City of Rancho Cucamonga </t>
  </si>
  <si>
    <t>City of Albany (LU)</t>
  </si>
  <si>
    <t>City of Buffalo (LU)</t>
  </si>
  <si>
    <t>City of Burbank (SF)</t>
  </si>
  <si>
    <t>City of Corcoran Solar</t>
  </si>
  <si>
    <t>City of Hurricane (LF)</t>
  </si>
  <si>
    <t>CITY OF LONG BEACH</t>
  </si>
  <si>
    <t>City of Portland, Portland Water Bureau (LU)</t>
  </si>
  <si>
    <t>City of Preston Idaho (LU)</t>
  </si>
  <si>
    <t>City of Redding (REU)</t>
  </si>
  <si>
    <t xml:space="preserve">CA </t>
  </si>
  <si>
    <t>City of Redding (SF)</t>
  </si>
  <si>
    <t>City of San Diego (Point Loma)</t>
  </si>
  <si>
    <t>Biomass and biowaste</t>
  </si>
  <si>
    <t>City Of Santa Ana</t>
  </si>
  <si>
    <t>Civita Westpark Apartments</t>
  </si>
  <si>
    <t>Clatskanie People's Utility District (SF)</t>
  </si>
  <si>
    <t>Clearwater</t>
  </si>
  <si>
    <t>Clearwater No. 1</t>
  </si>
  <si>
    <t>Clearwater No. 2</t>
  </si>
  <si>
    <t>Clearwater Paper Corporation - #3 turbine generator (REC Only)</t>
  </si>
  <si>
    <t xml:space="preserve">ID </t>
  </si>
  <si>
    <t>CO OF LOS ANGELES - PITCHESS HONOR RANCH</t>
  </si>
  <si>
    <t>Coachella Peakers</t>
  </si>
  <si>
    <t>IID System</t>
  </si>
  <si>
    <t>Collierville</t>
  </si>
  <si>
    <t>Murphys, CA</t>
  </si>
  <si>
    <t>COLLIERVILLE</t>
  </si>
  <si>
    <t>Colstrip</t>
  </si>
  <si>
    <t>Colton Solar 1</t>
  </si>
  <si>
    <t>Colton Solar 2</t>
  </si>
  <si>
    <t>Columbia II</t>
  </si>
  <si>
    <t>Columbia Two</t>
  </si>
  <si>
    <t>Commercial Energy Management Inc. (LU)</t>
  </si>
  <si>
    <t>COMMUNITY SOLAR SDSU PV1</t>
  </si>
  <si>
    <t>ConocoPhillips Company (SF)</t>
  </si>
  <si>
    <t>Consolidated Irrigation Company (LU)</t>
  </si>
  <si>
    <t xml:space="preserve">Control Gorge Power Plant                 </t>
  </si>
  <si>
    <t>Copco No. 1</t>
  </si>
  <si>
    <t>Copco No. 2</t>
  </si>
  <si>
    <t>Copper Mountain</t>
  </si>
  <si>
    <t>Nevada</t>
  </si>
  <si>
    <t xml:space="preserve">Copper Mountain Solar 3 Project </t>
  </si>
  <si>
    <t>Copper Mountain Solar 4 - Copper Mountain Solar 4, LLC</t>
  </si>
  <si>
    <t>Coram Tehachapi, L.P</t>
  </si>
  <si>
    <t>CORONA ENERGY PARTNERS LTD.</t>
  </si>
  <si>
    <t>Coso Finance Partners (Navy I)</t>
  </si>
  <si>
    <t>Geothermal Energy</t>
  </si>
  <si>
    <t>Cosumnes</t>
  </si>
  <si>
    <t>Cottonwood Hydro, LLC (IU)</t>
  </si>
  <si>
    <t xml:space="preserve">Cottonwood Power Plant                    </t>
  </si>
  <si>
    <t>County Operations Center Parking Structure A</t>
  </si>
  <si>
    <t>CP - Kelco</t>
  </si>
  <si>
    <t>CPP - Total Biomethane</t>
  </si>
  <si>
    <t>CPV Sentinel</t>
  </si>
  <si>
    <t>Craig</t>
  </si>
  <si>
    <t>CSU Channel Islands Site Authority</t>
  </si>
  <si>
    <t>CSU San Marcos</t>
  </si>
  <si>
    <t>Currant Creek</t>
  </si>
  <si>
    <t>Customer Solar</t>
  </si>
  <si>
    <t>Cutler</t>
  </si>
  <si>
    <t>Lassen</t>
  </si>
  <si>
    <t>Cycle Power - Wendel California</t>
  </si>
  <si>
    <t>Dave Johnston</t>
  </si>
  <si>
    <t>Dawson</t>
  </si>
  <si>
    <t>Del Lago Academy</t>
  </si>
  <si>
    <t>Del Ranch, Ltd., (Niland #2)</t>
  </si>
  <si>
    <t>Deschutes Valley Water District (LU)</t>
  </si>
  <si>
    <t>Deseret Generation &amp; Transmission Cooperative (LF)</t>
  </si>
  <si>
    <t>Desert Green Solar Farm LLC</t>
  </si>
  <si>
    <t>Desert Stateline LLC</t>
  </si>
  <si>
    <t>Desert Sunlight 250,LLC</t>
  </si>
  <si>
    <t>Desert View Power</t>
  </si>
  <si>
    <t>Desert Wind III PPC Trust</t>
  </si>
  <si>
    <t>Desert Winds I PPC Trust</t>
  </si>
  <si>
    <t>Desert Winds II Pwr Purch Trst</t>
  </si>
  <si>
    <t>DG Solar Lessee II, LLC - E Philadelphia</t>
  </si>
  <si>
    <t>DG Solar Lessee II, LLC - Pico Rivera</t>
  </si>
  <si>
    <t>DG Solar Lessee, LLC</t>
  </si>
  <si>
    <t>DG Solar Lessee, LLC (Duncan Rd North)</t>
  </si>
  <si>
    <t>DG Solar Lessee, LLC (Duncan Rd South)</t>
  </si>
  <si>
    <t>DG Solar Lessee, LLC (White Rd C)</t>
  </si>
  <si>
    <t>DG Solar Lessee, LLC (White Rd N)</t>
  </si>
  <si>
    <t>DG Solar Lessee, LLC (White Rd S)</t>
  </si>
  <si>
    <t>Nuclear</t>
  </si>
  <si>
    <t>Difwind Farms Limited V</t>
  </si>
  <si>
    <t>Dillon Wind</t>
  </si>
  <si>
    <t>District usage</t>
  </si>
  <si>
    <t>Dokie Wind</t>
  </si>
  <si>
    <t>Dokie Wind - Dokie Wind</t>
  </si>
  <si>
    <t xml:space="preserve">Don A Campbell I Geothermal Power Plant </t>
  </si>
  <si>
    <t>Don A Campbell I Geothermal Power Plant (REC Only)</t>
  </si>
  <si>
    <t xml:space="preserve">Don A Campbell II Geothermal Power Plant </t>
  </si>
  <si>
    <t>Don A Campbell II Geothermal Power Plant (REC Only)</t>
  </si>
  <si>
    <t>Don A. Campbell</t>
  </si>
  <si>
    <t>Don Pedro</t>
  </si>
  <si>
    <t>Stanislaus County, CA</t>
  </si>
  <si>
    <t>Don Pedro Power Plant</t>
  </si>
  <si>
    <t>Dorena Hydro, LLC (LU)</t>
  </si>
  <si>
    <t>Douglas County (LU)</t>
  </si>
  <si>
    <t>Douglas County, Inc. (LU)</t>
  </si>
  <si>
    <t>Draper Irrigation Company (IU)</t>
  </si>
  <si>
    <t>Dry Creek LLC (LU)</t>
  </si>
  <si>
    <t>DSR1</t>
  </si>
  <si>
    <t>DSR2 Solar</t>
  </si>
  <si>
    <t>Dunlap 1</t>
  </si>
  <si>
    <t>Dutch Energy</t>
  </si>
  <si>
    <t>E. F. OXNARD INCORPORATED</t>
  </si>
  <si>
    <t>East Bay Municipal Utility District</t>
  </si>
  <si>
    <t>Oakland, CA</t>
  </si>
  <si>
    <t>EASTWOOD</t>
  </si>
  <si>
    <t>eBay Inc. (LU)</t>
  </si>
  <si>
    <t>ECPV</t>
  </si>
  <si>
    <t>EDF Trading North America LLC</t>
  </si>
  <si>
    <t>EDF Trading North America, LLC (SF)</t>
  </si>
  <si>
    <t>EIC roof top</t>
  </si>
  <si>
    <t>EIC solar trees</t>
  </si>
  <si>
    <t>El Cajon Energy Center (ECEC)</t>
  </si>
  <si>
    <t>El Centro Steam Plant</t>
  </si>
  <si>
    <t>El Paso Electric Company (SF)</t>
  </si>
  <si>
    <t>El Segundo Energy Center</t>
  </si>
  <si>
    <t>Elk Grove Milling</t>
  </si>
  <si>
    <t xml:space="preserve">WA </t>
  </si>
  <si>
    <t>Elk Hills Power, LLC</t>
  </si>
  <si>
    <t>Elkhorn Valley Wind Farm - Elkhorn Valley Wind Farm</t>
  </si>
  <si>
    <t>Elmore Ltd.</t>
  </si>
  <si>
    <t>Mexico</t>
  </si>
  <si>
    <t>Enterprise Solar, LLC (LU)</t>
  </si>
  <si>
    <t>enXco (supplier for SMUD's SolarShare Program)</t>
  </si>
  <si>
    <t>Escondido Energy Center (EEC)</t>
  </si>
  <si>
    <t>Eugene Water &amp; Electric Board (SF)</t>
  </si>
  <si>
    <t>Evergreen BioPower, LLC (LU)</t>
  </si>
  <si>
    <t>Exelon Generation Company LLC</t>
  </si>
  <si>
    <t>Exelon Generation Company, LLC (SF)</t>
  </si>
  <si>
    <t>Expressway Solar C2, LLC</t>
  </si>
  <si>
    <t>ExxonMobil Production Company (LU)</t>
  </si>
  <si>
    <t>Falls Creek H.P. Limited Partnership (LU)</t>
  </si>
  <si>
    <t>Farm Power Misty Meadow, LLC (LU)</t>
  </si>
  <si>
    <t>Farmers Irrigation District (LU)</t>
  </si>
  <si>
    <t>Fillmore City Corporation (LF)</t>
  </si>
  <si>
    <t>Finley BioEnergy, LLC (LU)</t>
  </si>
  <si>
    <t>Five Points Solar Park</t>
  </si>
  <si>
    <t>Flathead Electric Cooperative, Inc. (LF)</t>
  </si>
  <si>
    <t>Folsom Unit 1 - Folsom Powerplant</t>
  </si>
  <si>
    <t>Large Hydroelectric</t>
  </si>
  <si>
    <t>Folsom Unit 2 - Folsom Powerplant</t>
  </si>
  <si>
    <t>Folsom Unit 3 - Folsom Powerplant</t>
  </si>
  <si>
    <t>Foote Creek (Ownership Share)</t>
  </si>
  <si>
    <t>Foote Creek II, LLC (LU)</t>
  </si>
  <si>
    <t>Foote Creek III, LLC (LU)</t>
  </si>
  <si>
    <t xml:space="preserve">Foothill Power Plant                      </t>
  </si>
  <si>
    <t>Four Brothers Solar, LLC (LU)</t>
  </si>
  <si>
    <t>Four Corners Windfarm, LLC (LU)</t>
  </si>
  <si>
    <t>Four Mile Canyon Windfarm, LLC (LU)</t>
  </si>
  <si>
    <t>Frankenheimer Power Plant</t>
  </si>
  <si>
    <t>Freethy Industrial Park Unit #1</t>
  </si>
  <si>
    <t>Freethy Industrial Park Unit #2</t>
  </si>
  <si>
    <t>French Meadows Powerhouse - French Meadows Powerhouse</t>
  </si>
  <si>
    <t xml:space="preserve">Friant Power Authority </t>
  </si>
  <si>
    <t>FTS Master Tenant 1, LLC (ESA)</t>
  </si>
  <si>
    <t>FTS Master Tenant 1, LLC (ESB)</t>
  </si>
  <si>
    <t>FTS Master Tenant 1, LLC (LDFRB)</t>
  </si>
  <si>
    <t>FTS Master Tenant 2, LLC (SEPV18)</t>
  </si>
  <si>
    <t xml:space="preserve">G2 Energy Ostrom Rd - G2 Energy Ostrom Rd. </t>
  </si>
  <si>
    <t>G2 Hay Road</t>
  </si>
  <si>
    <t>G2 Ostrom Road</t>
  </si>
  <si>
    <t>G2 Ostrom Road, Unit 2</t>
  </si>
  <si>
    <t>Gadsby Gas Peakers</t>
  </si>
  <si>
    <t>Gadsby Steam Plant</t>
  </si>
  <si>
    <t xml:space="preserve">Garnet </t>
  </si>
  <si>
    <t>Garnet Solar Pwr Gen Station 1, LLC</t>
  </si>
  <si>
    <t>Gas Recovery Systems, LLC (Santa Cruz, CA Landfill)</t>
  </si>
  <si>
    <t>GCPD, Priest Rapids &amp; Wanapum Hydroelectric Project</t>
  </si>
  <si>
    <t>Generic Purchase</t>
  </si>
  <si>
    <t>GENERIC PURCHASE</t>
  </si>
  <si>
    <t>Needles</t>
  </si>
  <si>
    <t>Generic Purchases</t>
  </si>
  <si>
    <t>GENERIC PURCHASES</t>
  </si>
  <si>
    <t>CA, OR, WA</t>
  </si>
  <si>
    <t>Geo OSL -- RECs only</t>
  </si>
  <si>
    <t>Geysers, CA</t>
  </si>
  <si>
    <t>Geo OSL -- self-consumed</t>
  </si>
  <si>
    <t>Geo Solar 1 Clearlake -- RECs only</t>
  </si>
  <si>
    <t>Geo Solar 1 Clearlake -- self-consumed</t>
  </si>
  <si>
    <t>Geo Solar 2 Middletown -- RECs only</t>
  </si>
  <si>
    <t>Geo Solar 2 Middletown -- self-consumed</t>
  </si>
  <si>
    <t>Georgetown Irrigation Company (LU)</t>
  </si>
  <si>
    <t>GEOTHERMAL 1</t>
  </si>
  <si>
    <t>Geothermal 1_Unit 1 - Geothermal 1</t>
  </si>
  <si>
    <t>Geothermal 1_Unit 2 - Geothermal 1</t>
  </si>
  <si>
    <t>GEOTHERMAL 2</t>
  </si>
  <si>
    <t>Geothermal 2_Unit 4 - Geothermal 2</t>
  </si>
  <si>
    <t>Geothermal Plant #1 - Unit 1</t>
  </si>
  <si>
    <t>Geothermal Plant #1 - Unit 2</t>
  </si>
  <si>
    <t>Geothermal Plant #2 - Unit 4</t>
  </si>
  <si>
    <t>Geothermal Solar</t>
  </si>
  <si>
    <t>Geothermal Solar Unit_1 - Geo_Solar_1 Clearlake</t>
  </si>
  <si>
    <t>Geothermal Solar Unit_2 - Geo_Solar_2 Middletown</t>
  </si>
  <si>
    <t>Geothermal1_Unit 1&amp;2 Onsite Load (OSL)</t>
  </si>
  <si>
    <t>Geysers Power Plant - Calpine Geothermal Unit 11</t>
  </si>
  <si>
    <t>Geysers Power Plant - Calpine Geothermal Unit 13</t>
  </si>
  <si>
    <t>Geysers Power Plant - Calpine Geothermal Unit 17</t>
  </si>
  <si>
    <t>Gianelli Powerplant - Gianelli (2)</t>
  </si>
  <si>
    <t>Gianera</t>
  </si>
  <si>
    <t>Glenrock III</t>
  </si>
  <si>
    <t>Goal Line L.P.</t>
  </si>
  <si>
    <t>Golden Hills A - Golden Hills A</t>
  </si>
  <si>
    <t>Golden Springs Building F, LLC</t>
  </si>
  <si>
    <t>Golden Springs Develop. Co, LLC (Bldg H)</t>
  </si>
  <si>
    <t>Golden Springs Develop. Co, LLC (Bldg M)</t>
  </si>
  <si>
    <t>Gonzales</t>
  </si>
  <si>
    <t>Goose Lake Solar</t>
  </si>
  <si>
    <t>GPI-PPA</t>
  </si>
  <si>
    <t>Grace</t>
  </si>
  <si>
    <t>Graeagle, CA</t>
  </si>
  <si>
    <t>Grand Valley Power (LF)</t>
  </si>
  <si>
    <t>Granite Mountain Holdings LLC (LU)</t>
  </si>
  <si>
    <t>Granite Peak Solar, LLC (LU)</t>
  </si>
  <si>
    <t>Grant County Slice: Wanapum/Priest Rapids</t>
  </si>
  <si>
    <t>Grapeland</t>
  </si>
  <si>
    <t>GRAYSON POWER PLANT LFG UNIT 3</t>
  </si>
  <si>
    <t>GRAYSON POWER PLANT LFG UNIT 4</t>
  </si>
  <si>
    <t>GRAYSON POWER PLANT LFG UNIT 5</t>
  </si>
  <si>
    <t>GRAYSON POWER PLANT NG</t>
  </si>
  <si>
    <t>Greenville Solar, LLC (LU)</t>
  </si>
  <si>
    <t>Gridforce Energy Management (SF)</t>
  </si>
  <si>
    <t>Grizzly Hydro</t>
  </si>
  <si>
    <t>Gunlock</t>
  </si>
  <si>
    <t xml:space="preserve">Haiwee Power Plant </t>
  </si>
  <si>
    <t>Half Moon Bay (Ox Mountain)</t>
  </si>
  <si>
    <t>Half Moon Bay, CA</t>
  </si>
  <si>
    <t>Hanna Gabriel Wells</t>
  </si>
  <si>
    <t xml:space="preserve">Harbor Generating Station </t>
  </si>
  <si>
    <t>Harold Foster &amp; Robert Walker (LU)</t>
  </si>
  <si>
    <t>Harvest Wind</t>
  </si>
  <si>
    <t>Harvest Wind - Harvest Wind</t>
  </si>
  <si>
    <t>Hayden</t>
  </si>
  <si>
    <t xml:space="preserve">Haynes Generating Station </t>
  </si>
  <si>
    <t>HEBER 1</t>
  </si>
  <si>
    <t xml:space="preserve">Heber Geothermal Company </t>
  </si>
  <si>
    <t>HEBER SOLAR</t>
  </si>
  <si>
    <t>Hell Hole Powerhouse - Hell Hole Powerhouse</t>
  </si>
  <si>
    <t>Herber 2</t>
  </si>
  <si>
    <t>Hermiston (owned)</t>
  </si>
  <si>
    <t>High Line</t>
  </si>
  <si>
    <t>High Tech High CV K-8</t>
  </si>
  <si>
    <t>High Tech High North County</t>
  </si>
  <si>
    <t>High Winds</t>
  </si>
  <si>
    <t>Solano County, CA</t>
  </si>
  <si>
    <t>High Winds Project</t>
  </si>
  <si>
    <t>Highlander Solar 1, LLC (formerly SEPV8)</t>
  </si>
  <si>
    <t>Highlander Solar 2, LLC (formerly SEPV9)</t>
  </si>
  <si>
    <t>Holm Unit 1</t>
  </si>
  <si>
    <t>Hoover</t>
  </si>
  <si>
    <t>HOOVER</t>
  </si>
  <si>
    <t>AZ/NV</t>
  </si>
  <si>
    <t>Nevada/Arizona</t>
  </si>
  <si>
    <t>Hoover Dam</t>
  </si>
  <si>
    <t>Lg Hydro</t>
  </si>
  <si>
    <t xml:space="preserve">Hoover Dam </t>
  </si>
  <si>
    <t>Hoover Dam Uprating</t>
  </si>
  <si>
    <t>Arizona/Nevada Border</t>
  </si>
  <si>
    <t>HOOVER HYDRO</t>
  </si>
  <si>
    <t>Hoover Uprating Project</t>
  </si>
  <si>
    <t>Horse Butte Wind - inlieu of Veyo Heat Recovery &amp; Sm Hydro - "REC's only"</t>
  </si>
  <si>
    <t>Houweling Nurseries Oxnard, Inc.</t>
  </si>
  <si>
    <t xml:space="preserve">Hudson Ranch Power (John L. Featherstone Plant) </t>
  </si>
  <si>
    <t>Oil</t>
  </si>
  <si>
    <t>Hunter</t>
  </si>
  <si>
    <t>Huntington</t>
  </si>
  <si>
    <t>Hydro Solar -- RECs only</t>
  </si>
  <si>
    <t>Hydro Solar -- self-consumed</t>
  </si>
  <si>
    <t>Hydro_Solar - Hydro_Solar1</t>
  </si>
  <si>
    <t>Iberdrola Renewables, Inc. (PPM Wind - Highwinds, contract I-633)</t>
  </si>
  <si>
    <t>Idaho Falls, City of (LU)</t>
  </si>
  <si>
    <t>Idaho Power Company (SF)</t>
  </si>
  <si>
    <t>Innovative Oil and Gas/Hamann Companies</t>
  </si>
  <si>
    <t>Intermountain Power Project</t>
  </si>
  <si>
    <t>Utah</t>
  </si>
  <si>
    <t>INTERMOUNTAIN POWER PROJECT</t>
  </si>
  <si>
    <t xml:space="preserve">Intermountain Power Project </t>
  </si>
  <si>
    <t>Iron Springs Solar, LLC (LU)</t>
  </si>
  <si>
    <t>Isabella Hydroelectric Project</t>
  </si>
  <si>
    <t>Ivanpah Solar - Unit 2</t>
  </si>
  <si>
    <t>J Bar 9 Ranch, Inc. (LU)</t>
  </si>
  <si>
    <t>J.C. Boyle</t>
  </si>
  <si>
    <t>J.F. Carr Unit 1 - J.F. Carr Powerplant</t>
  </si>
  <si>
    <t>Jake Amy (LU)</t>
  </si>
  <si>
    <t>Jaybird (UARP)</t>
  </si>
  <si>
    <t>Jenny strand PV Park</t>
  </si>
  <si>
    <t>Jim Bridger</t>
  </si>
  <si>
    <t>JUNIPER CANYON</t>
  </si>
  <si>
    <t>Juniper Canyon</t>
  </si>
  <si>
    <t>Juniper Canyon - Juniper Canyon</t>
  </si>
  <si>
    <t>Kansas</t>
  </si>
  <si>
    <t>Kaweah No. 1</t>
  </si>
  <si>
    <t>Kaweah No. 2</t>
  </si>
  <si>
    <t>Kaweah No. 3</t>
  </si>
  <si>
    <t>Keller Canyon</t>
  </si>
  <si>
    <t>Pittsburg, CA</t>
  </si>
  <si>
    <t>Kern River No. 1</t>
  </si>
  <si>
    <t>KERN RIVER NO. 3</t>
  </si>
  <si>
    <t>Keswick Powerplant - Keswick Powerplant (3)</t>
  </si>
  <si>
    <t>Kettle Butte Digester LLC (LU)</t>
  </si>
  <si>
    <t>Kettle Falls Woodwaste Plant - Kettle Falls 2</t>
  </si>
  <si>
    <t>Kettle Falls Woodwaste Plant - Kettle Falls Woodwaste Plant</t>
  </si>
  <si>
    <t>Kiefer I</t>
  </si>
  <si>
    <t>Kiefer II</t>
  </si>
  <si>
    <t>Kingbird B</t>
  </si>
  <si>
    <t>Kingbird Solar</t>
  </si>
  <si>
    <t>Kirkwood</t>
  </si>
  <si>
    <t>Kirkwood Meadows Public Utility District Powerhouse</t>
  </si>
  <si>
    <t>Diesel</t>
  </si>
  <si>
    <t>Klamath Falls Solar 1 LLC (LU)</t>
  </si>
  <si>
    <t>Klondike III - Klondike Wind Power III LLC</t>
  </si>
  <si>
    <t>KLONDIKE WIND</t>
  </si>
  <si>
    <t>L-8 Solar Project</t>
  </si>
  <si>
    <t>La Maestra</t>
  </si>
  <si>
    <t>Lacomb Irrigation District (LU)</t>
  </si>
  <si>
    <t>Ladera Ranch 555</t>
  </si>
  <si>
    <t>Ladera Ranch 999</t>
  </si>
  <si>
    <t>Laho Solar, LLC (LU)</t>
  </si>
  <si>
    <t>Lake</t>
  </si>
  <si>
    <t>Lake Side</t>
  </si>
  <si>
    <t>Lake Side II</t>
  </si>
  <si>
    <t>Lancaster Little Rock C LLC</t>
  </si>
  <si>
    <t>Latigo Wind Park, LLC (LU)</t>
  </si>
  <si>
    <t>Leaning Juniper I</t>
  </si>
  <si>
    <t>LEANING JUNIPER II</t>
  </si>
  <si>
    <t>Leaning Juniper II</t>
  </si>
  <si>
    <t>Leaning Juniper II - Leaning Juniper II</t>
  </si>
  <si>
    <t>Leathers L. P.</t>
  </si>
  <si>
    <t>Lemolo No. 1</t>
  </si>
  <si>
    <t>Lemolo No. 2</t>
  </si>
  <si>
    <t>Lewiston Power Plant</t>
  </si>
  <si>
    <t>Lewiston Powerplant - Lewiston</t>
  </si>
  <si>
    <t>Lewiston Powerplant -" REC's Only"</t>
  </si>
  <si>
    <t xml:space="preserve">Lewiston Powerplant-Lewiston </t>
  </si>
  <si>
    <t xml:space="preserve">Small Hydro </t>
  </si>
  <si>
    <t>Lifton</t>
  </si>
  <si>
    <t>Lightbeam Power Company Gridley Main LLC</t>
  </si>
  <si>
    <t>Gridley, CA</t>
  </si>
  <si>
    <t>Limon Wind - Limon Wind I</t>
  </si>
  <si>
    <t>Limon Wind II - Limon Wind II, LLC</t>
  </si>
  <si>
    <t>Limon Wind III, LLC</t>
  </si>
  <si>
    <t>Limon Wind III, LLC - Limon Wind III, LLC</t>
  </si>
  <si>
    <t>Lincoln Landfill Power Plant, Units 1 &amp; 2</t>
  </si>
  <si>
    <t>Lincoln Landfill Power Plant, Units 3</t>
  </si>
  <si>
    <t>Lincoln Landfill Power Plant, Units 4, 5 &amp;6</t>
  </si>
  <si>
    <t xml:space="preserve">Linden Wind Project </t>
  </si>
  <si>
    <t>Little Rock - Pham Solar, LLC</t>
  </si>
  <si>
    <t>Local Hydro Facilities</t>
  </si>
  <si>
    <t>Lodi CT #1 Natural Gas</t>
  </si>
  <si>
    <t>Lodi, CA</t>
  </si>
  <si>
    <t>Lodi CT #2 NG (STIG)</t>
  </si>
  <si>
    <t>Lodi Energy Center</t>
  </si>
  <si>
    <t>Gas</t>
  </si>
  <si>
    <t>natural gas</t>
  </si>
  <si>
    <t>LOMA LINDA UNIVERSITY</t>
  </si>
  <si>
    <t>Lone Valley Solar Park I, LLC</t>
  </si>
  <si>
    <t>Lone Valley Solar Park II, LLC</t>
  </si>
  <si>
    <t>Long Beach</t>
  </si>
  <si>
    <t>Longboat Solar, LLC</t>
  </si>
  <si>
    <t>Longview Pulp Mill - Seven Turbine</t>
  </si>
  <si>
    <t>Longview Pulp Mill - Six Turbine</t>
  </si>
  <si>
    <t>Loon Lake (UARP)</t>
  </si>
  <si>
    <t>Los Angeles Department of Water and Power (SF)</t>
  </si>
  <si>
    <t>Lower Valley Energy, Inc. (IU)</t>
  </si>
  <si>
    <t>Lower Valley Energy, Inc. (LU)</t>
  </si>
  <si>
    <t>Loyd Fery (LU)</t>
  </si>
  <si>
    <t>LUCKY PEAK POWER PLANT PROJECT</t>
  </si>
  <si>
    <t>Luz Solar Partners Ltd. IX</t>
  </si>
  <si>
    <t>Luz Solar Partners Ltd. V</t>
  </si>
  <si>
    <t>Luz Solar Partners Ltd. VI</t>
  </si>
  <si>
    <t>Luz Solar Partners Ltd. VII</t>
  </si>
  <si>
    <t>Luz Solar Partners Ltd. VIII</t>
  </si>
  <si>
    <t>Macho Springs Solar</t>
  </si>
  <si>
    <t>Macquarie Energy LLC (SF)</t>
  </si>
  <si>
    <t>Magnolia</t>
  </si>
  <si>
    <t>Cerritos</t>
  </si>
  <si>
    <t>Magnolia Power Plant</t>
  </si>
  <si>
    <t>MAGNOLIA POWER PLANT</t>
  </si>
  <si>
    <t>Magnolia Power Project</t>
  </si>
  <si>
    <t>MAMMOTH</t>
  </si>
  <si>
    <t>Mammoth G2</t>
  </si>
  <si>
    <t>Manzana Wind</t>
  </si>
  <si>
    <t xml:space="preserve">Manzana Wind Project </t>
  </si>
  <si>
    <t>Marengo I</t>
  </si>
  <si>
    <t xml:space="preserve">Marengo II </t>
  </si>
  <si>
    <t>Maricopa West Solar</t>
  </si>
  <si>
    <t>Marin Carport - Buck Institute</t>
  </si>
  <si>
    <t>Marinos Ventures, LLC</t>
  </si>
  <si>
    <t>Market Purchases</t>
  </si>
  <si>
    <t>Market Purchases and Sales</t>
  </si>
  <si>
    <t>Marsh Valley Hydro Electric Company (LU)</t>
  </si>
  <si>
    <t>McClellan</t>
  </si>
  <si>
    <t>McClure Generation Station</t>
  </si>
  <si>
    <t>McFadden Ridge I</t>
  </si>
  <si>
    <t>McGrath Peaker</t>
  </si>
  <si>
    <t>Meadow Creek Project Company LLC (LU)</t>
  </si>
  <si>
    <t>Ukiah, CA</t>
  </si>
  <si>
    <t>Merwin</t>
  </si>
  <si>
    <t>Mesa Wind Power Corporation - Mesa Wind Power Corporation</t>
  </si>
  <si>
    <t>Mesquite Solar 2, LLC</t>
  </si>
  <si>
    <t>Middle Fork Irrigation District (LU)</t>
  </si>
  <si>
    <t xml:space="preserve">Middle Gorge Power Plant                  </t>
  </si>
  <si>
    <t>Milford</t>
  </si>
  <si>
    <t>Milford Flat Solar, LLC (LU)</t>
  </si>
  <si>
    <t xml:space="preserve">Milford I Wind Project </t>
  </si>
  <si>
    <t xml:space="preserve">Milford II Wind Project </t>
  </si>
  <si>
    <t>Mill Creek No. 1</t>
  </si>
  <si>
    <t>Mink Creek Hydro LLC (LU)</t>
  </si>
  <si>
    <t>Mira Loma</t>
  </si>
  <si>
    <t>Miramar Energy Facilities 1 &amp; 2 (SDG&amp;E)</t>
  </si>
  <si>
    <t>MM TAJIGUAS ENERGY LLC</t>
  </si>
  <si>
    <t>MM Yolo Power (2, 3, and LLC)</t>
  </si>
  <si>
    <t>Moapa Southern Piaute Solar Project</t>
  </si>
  <si>
    <t>Moccasin LowHead</t>
  </si>
  <si>
    <t>MOGUL ENERGY PARTNERS I, L.L.C.</t>
  </si>
  <si>
    <t>Monroe Street HED - Monroe Street HED</t>
  </si>
  <si>
    <t>Monterey Regional Waste Management District - MRWMD U1C06</t>
  </si>
  <si>
    <t>Morgan Stanley Capital Group Inc. (SF)</t>
  </si>
  <si>
    <t>Moscone Convention Center</t>
  </si>
  <si>
    <t>Mountain View I
Mountain View II</t>
  </si>
  <si>
    <t>Mountain View Power Partners IV, LLC</t>
  </si>
  <si>
    <t>Mountain Wind Power II, LLC (LU)</t>
  </si>
  <si>
    <t>Mountain Wind Power, LLC (LU)</t>
  </si>
  <si>
    <t>MTA Ways and Structure Fac (700 PA)</t>
  </si>
  <si>
    <t>MTA Woods Bus Facility</t>
  </si>
  <si>
    <t>Municipal Energy Agency of Nebraska (SF)</t>
  </si>
  <si>
    <t>Murphys - Murphys Powerhouse</t>
  </si>
  <si>
    <t>Mustang Hills, LLC</t>
  </si>
  <si>
    <t>MWD Small Hydro-/coyote Creek, Rio Hondo, Valley View, Perris</t>
  </si>
  <si>
    <t>Sm Hydro</t>
  </si>
  <si>
    <t>Naughton</t>
  </si>
  <si>
    <t>Naval Station</t>
  </si>
  <si>
    <t>NCPA Geothermal Plant 1, Unit 1</t>
  </si>
  <si>
    <t>NCPA Geothermal Plant 1, Unit 2</t>
  </si>
  <si>
    <t>NCPA Geothermal Plant 2, Unit 2</t>
  </si>
  <si>
    <t>NCPA Geothermal Plant No.1</t>
  </si>
  <si>
    <t>NCPA Geothermal Plant No.2</t>
  </si>
  <si>
    <t>NCPA Large Hydro (Collierville)</t>
  </si>
  <si>
    <t>NCPA Lodi Energy Center</t>
  </si>
  <si>
    <t>NCPA Spicer Hydro</t>
  </si>
  <si>
    <t>NCPA STIG</t>
  </si>
  <si>
    <t>Nebo Power Station</t>
  </si>
  <si>
    <t>Nevada Power Company (SF)</t>
  </si>
  <si>
    <t>New Hogan</t>
  </si>
  <si>
    <t>New Hope Diary Digester</t>
  </si>
  <si>
    <t>New Melones Unit 1 - New Melones Powerplant</t>
  </si>
  <si>
    <t>New Melones Unit 2 - New Melones Powerplant</t>
  </si>
  <si>
    <t>NEW SPICER</t>
  </si>
  <si>
    <t>New Spicer Meadows</t>
  </si>
  <si>
    <t>Tuolomne County, CA</t>
  </si>
  <si>
    <t>Newberry Solar 1 LLC a Delaware limited liability company</t>
  </si>
  <si>
    <t>New-Indy Ontario, LLC</t>
  </si>
  <si>
    <t>New-Indy Oxnard, LLC</t>
  </si>
  <si>
    <t>NextEra Energy Power Marketing, LLC</t>
  </si>
  <si>
    <t>NextEra Energy Power Marketing, LLC (SF)</t>
  </si>
  <si>
    <t>Nextera Power Marketing, LLC</t>
  </si>
  <si>
    <t>Nichols Gap Limited Partnership (LU)</t>
  </si>
  <si>
    <t>Nicholson's Sunny Bar Ranch (LU)</t>
  </si>
  <si>
    <t>Nicolis, LLC</t>
  </si>
  <si>
    <t>Niland Peakers</t>
  </si>
  <si>
    <t>Nimbus - WAPA Small Hydro - "REC's only"</t>
  </si>
  <si>
    <t>Nimbus Power Plant</t>
  </si>
  <si>
    <t>Nimbus Powerplant - Nimbus Plant (2)</t>
  </si>
  <si>
    <t xml:space="preserve">Nimbus Powerplant-Nimbus </t>
  </si>
  <si>
    <t>Nine Mile HED - Nine Mile HED</t>
  </si>
  <si>
    <t>Nine Mile HED 2 - Nine Mile HED 2</t>
  </si>
  <si>
    <t>NLP Granger A82 LLC</t>
  </si>
  <si>
    <t>Noble Americas Gas &amp; Power</t>
  </si>
  <si>
    <t>North Beach Library</t>
  </si>
  <si>
    <t>North Island Cogeneration</t>
  </si>
  <si>
    <t>North Lancaster Ranch, LLC</t>
  </si>
  <si>
    <t>NorthPoint Water Treatment Plant</t>
  </si>
  <si>
    <t>NorthWestern Corporation (SF)</t>
  </si>
  <si>
    <t>Northwind - Wind Stream Operations, LLC - Northwind - Wind Stream Operations, LLC</t>
  </si>
  <si>
    <t>NRG Solar Blythe LLC</t>
  </si>
  <si>
    <t>NRG Solar Oasis LLC</t>
  </si>
  <si>
    <t>NTC/MCRD Cogeneration</t>
  </si>
  <si>
    <t>NTC/MCRD Steam Turbine</t>
  </si>
  <si>
    <t>O.J. Power Company (LU)</t>
  </si>
  <si>
    <t>O.L.S. ENERGY - CHINO</t>
  </si>
  <si>
    <t>Oak Creek Energy Systems Inc.</t>
  </si>
  <si>
    <t>Oak Creek Wind Power LLC</t>
  </si>
  <si>
    <t>Old Mill Solar, LLC (LU)</t>
  </si>
  <si>
    <t>Ontario No. 1</t>
  </si>
  <si>
    <t>Ontario No. 2</t>
  </si>
  <si>
    <t>ORANGE COUNTY SANITATION DISTRICT</t>
  </si>
  <si>
    <t>Orange Grove Energy Center (OGEC)</t>
  </si>
  <si>
    <t>Oregon Environmental Industries, LLC (LU)</t>
  </si>
  <si>
    <t>Oregon Institute of Technology (LU)</t>
  </si>
  <si>
    <t>Oregon Trail Windfarm, LLC (LU)</t>
  </si>
  <si>
    <t>Orion Solar II, LLC</t>
  </si>
  <si>
    <t>Ormesa Geothermal I</t>
  </si>
  <si>
    <t>Otay Landfill 1</t>
  </si>
  <si>
    <t>Otay Landfill 2</t>
  </si>
  <si>
    <t>Otay Landfill 3</t>
  </si>
  <si>
    <t>Otay Landfill 5</t>
  </si>
  <si>
    <t>Otay Landfill 6</t>
  </si>
  <si>
    <t>Otay Mesa Energy Center (OMEC)</t>
  </si>
  <si>
    <t>Other Large Hydroelectric</t>
  </si>
  <si>
    <t>Oxbow Powerhouse - Oxbow Powerhouse</t>
  </si>
  <si>
    <t>Pacific Canyon Windfarm, LLC (LU)</t>
  </si>
  <si>
    <t>Pacific Ridge School</t>
  </si>
  <si>
    <t>Padua (SGVMWD)</t>
  </si>
  <si>
    <t>Palo Verde</t>
  </si>
  <si>
    <t>PALO VERDE</t>
  </si>
  <si>
    <t>Palo verde</t>
  </si>
  <si>
    <t xml:space="preserve">Palo Verde Generating Station </t>
  </si>
  <si>
    <t>PALO VERDE NUCLEAR GENERATING</t>
  </si>
  <si>
    <t>Palo Verde Nuclear Generating Station</t>
  </si>
  <si>
    <t>Palomar Energy Center (SDG&amp;E)</t>
  </si>
  <si>
    <t>Palouse Wind, LLC</t>
  </si>
  <si>
    <t>Palouse Wind, LLC - Palouse Wind</t>
  </si>
  <si>
    <t>Pardee - Pardee 1</t>
  </si>
  <si>
    <t>Pardee - Pardee 2</t>
  </si>
  <si>
    <t>Pardee - Pardee 3</t>
  </si>
  <si>
    <t>Parker Davis</t>
  </si>
  <si>
    <t>Parker Power Plant</t>
  </si>
  <si>
    <t>Parker-Davis Project</t>
  </si>
  <si>
    <t>CA/NV</t>
  </si>
  <si>
    <t>large hydro-electric</t>
  </si>
  <si>
    <t xml:space="preserve">Patua Geothermal Project - Patua Geothermal Project 1A </t>
  </si>
  <si>
    <t>Patua Geothermal Project - Patua Geothermal Project 1A  (REC Only)</t>
  </si>
  <si>
    <t>Patua Geothermal Project 1A</t>
  </si>
  <si>
    <t>Patua Geothermal Project 1A (Generation w/o matching RECs)</t>
  </si>
  <si>
    <t>Paul Luckey (LU)</t>
  </si>
  <si>
    <t>Pavant Solar II, LLC (LU)</t>
  </si>
  <si>
    <t>Pavant Solar III, LLC (LU)</t>
  </si>
  <si>
    <t>Pavant Solar, LLC (LU)</t>
  </si>
  <si>
    <t>PEBBLE SPRINGS</t>
  </si>
  <si>
    <t xml:space="preserve">Pebble Springs Wind Project </t>
  </si>
  <si>
    <t>PEBBLY BEACH</t>
  </si>
  <si>
    <t>Other</t>
  </si>
  <si>
    <t>Peetz Table Wind Energy - Peetz Table</t>
  </si>
  <si>
    <t>Perris - MWD Perris</t>
  </si>
  <si>
    <t>Picay Hydroelectric Project</t>
  </si>
  <si>
    <t xml:space="preserve">Pine Tree Wind Project </t>
  </si>
  <si>
    <t>Pinyon Pines Wind I, LLC</t>
  </si>
  <si>
    <t>Pinyon Pines Wind II, LLC</t>
  </si>
  <si>
    <t>Pioneer Wind Park (LU)</t>
  </si>
  <si>
    <t>Platte River Power Authority (SF)</t>
  </si>
  <si>
    <t>Pleasant Valley - Transalta Wyoming Wind LLC</t>
  </si>
  <si>
    <t xml:space="preserve">Pleasant Valley Power Plant               </t>
  </si>
  <si>
    <t>PLEASANT VALLEY WIND</t>
  </si>
  <si>
    <t xml:space="preserve">Pleasant Valley Wind Energy Center (PPM Wyoming) </t>
  </si>
  <si>
    <t>Pleasant Valley Wind Energy Project</t>
  </si>
  <si>
    <t>Wyoming</t>
  </si>
  <si>
    <t>Pleasant Valley Wind Energy Project - "REC's Only"</t>
  </si>
  <si>
    <t>Plumas High Sierra</t>
  </si>
  <si>
    <t>Susanville, CA</t>
  </si>
  <si>
    <t>Port Angeles Mill - CoGen No. 11</t>
  </si>
  <si>
    <t>Port of San Diego</t>
  </si>
  <si>
    <t>Portland General Electric Company (LF)</t>
  </si>
  <si>
    <t>Portland General Electric Company (SF)</t>
  </si>
  <si>
    <t>Post Falls HED - Post Falls 2</t>
  </si>
  <si>
    <t>Post Falls HED - Post Falls 3</t>
  </si>
  <si>
    <t>Post Falls HED - Post Falls 4</t>
  </si>
  <si>
    <t>Post Falls HED - Post Falls HED</t>
  </si>
  <si>
    <t>Power County Wind Park North, LLC (LU)</t>
  </si>
  <si>
    <t>Power County Wind Park South, LLC (LU)</t>
  </si>
  <si>
    <t>Powerex</t>
  </si>
  <si>
    <t>Washington</t>
  </si>
  <si>
    <t>Powerex Corporation (SF)</t>
  </si>
  <si>
    <t>PROCTER &amp; GAMBLE PAPER PROD OXNARD II</t>
  </si>
  <si>
    <t>Proctor &amp; Gamble</t>
  </si>
  <si>
    <t>Prospect No. 2</t>
  </si>
  <si>
    <t>Provo City Corporation (LF)</t>
  </si>
  <si>
    <t>Public Service Company of Colorado (SF)</t>
  </si>
  <si>
    <t>Public Service Company of New Mexico (SF)</t>
  </si>
  <si>
    <t>Public Utility District No. 1 of Chelan County (SF)</t>
  </si>
  <si>
    <t>Public Utility District No. 1 of Clark County (SF)</t>
  </si>
  <si>
    <t>Public Utility District No. 1 of Douglas County (LF)</t>
  </si>
  <si>
    <t>Public Utility District No. 1 of Douglas County (LU)</t>
  </si>
  <si>
    <t>Public Utility District No. 1 of Douglas County (SF)</t>
  </si>
  <si>
    <t>Public Utility District No. 1 of Snohomish County (SF)</t>
  </si>
  <si>
    <t>Public Utility District No. 2 of Grant County (LU)</t>
  </si>
  <si>
    <t>Public Utility District No. 2 of Grant County (SF)</t>
  </si>
  <si>
    <t>PUD NO. 1 OF CHELAN COUNTY</t>
  </si>
  <si>
    <t>PUD NO. 2 OF GRANT COUNTY</t>
  </si>
  <si>
    <t>Puget Sound Energy, Inc. (SF)</t>
  </si>
  <si>
    <t>Pumpjack Solar I, LLC</t>
  </si>
  <si>
    <t>Quality Wind - Quality Wind</t>
  </si>
  <si>
    <t>Quichapa (LU)</t>
  </si>
  <si>
    <t>Rainbow Energy Marketing Corporation (SF)</t>
  </si>
  <si>
    <t>Rancho Penasquitos (SDCWA)</t>
  </si>
  <si>
    <t>RE Adams East LLC</t>
  </si>
  <si>
    <t>RE Astoria 1 - RE Astoria 1</t>
  </si>
  <si>
    <t xml:space="preserve">RE Astoria 2 </t>
  </si>
  <si>
    <t>Kern County, CA</t>
  </si>
  <si>
    <t>RE Cinco - Barren Ridge Solar Project</t>
  </si>
  <si>
    <t>RE Garland A, LLC</t>
  </si>
  <si>
    <t>RE Garland, LLC</t>
  </si>
  <si>
    <t>RE Mustang 3 - Mustang 3</t>
  </si>
  <si>
    <t>RE Mustang 4 - Mustang 4</t>
  </si>
  <si>
    <t>RE Tranquillity</t>
  </si>
  <si>
    <t>Recurrent Solar - Rosemond 1</t>
  </si>
  <si>
    <t>Redding Power Plant</t>
  </si>
  <si>
    <t>Redondo Beach 5</t>
  </si>
  <si>
    <t>Redondo Beach 6</t>
  </si>
  <si>
    <t>Redondo Beach 7</t>
  </si>
  <si>
    <t>Redondo Beach 8</t>
  </si>
  <si>
    <t>Regulus Solar, LLC</t>
  </si>
  <si>
    <t>Republic Services of Sonoma County Energy Producers, Inc.</t>
  </si>
  <si>
    <t>Reuben H Fleet (Science Center)</t>
  </si>
  <si>
    <t>Richmond LFG</t>
  </si>
  <si>
    <t>Richmond, CA</t>
  </si>
  <si>
    <t>Ridgetop Energy, LLC</t>
  </si>
  <si>
    <t>Ridgetop Energy, LLC - Ridgetop Energy, LLC (I)</t>
  </si>
  <si>
    <t>Ridgetop Energy, LLC (II)</t>
  </si>
  <si>
    <t>Rio Bravo Solar I, LLC</t>
  </si>
  <si>
    <t>Rio Bravo Solar II, LLC</t>
  </si>
  <si>
    <t>Ripon Generation Station</t>
  </si>
  <si>
    <t>Rising Tree Wind Farm LLC</t>
  </si>
  <si>
    <t>Rising Tree Wind Farm LLC - Rising Tree Wind Farm LLC</t>
  </si>
  <si>
    <t>Riverside County Waste Management Dept.</t>
  </si>
  <si>
    <t>Riverside Energy Resource Center (RERC)</t>
  </si>
  <si>
    <t>Rock Island</t>
  </si>
  <si>
    <t>Rock River 1, LLC (LU)</t>
  </si>
  <si>
    <t>Rockwood Peakers</t>
  </si>
  <si>
    <t>Rocky Reach</t>
  </si>
  <si>
    <t>Rocky Reach Hydro Project</t>
  </si>
  <si>
    <t>Roosevelt Biogas 1 - LFG Engines 7-9 - LFG Phase II</t>
  </si>
  <si>
    <t>Roseburg LFG Energy, LLC (LU)</t>
  </si>
  <si>
    <t>ROSEVILLE ENERGY PARK</t>
  </si>
  <si>
    <t>ROSEVILLE POWER PLANT No. 2</t>
  </si>
  <si>
    <t>Roush Hydro Inc. (LU)</t>
  </si>
  <si>
    <t>Sacramento Municipal Utility District (SF)</t>
  </si>
  <si>
    <t>Salt River Project (SF)</t>
  </si>
  <si>
    <t>Salton Sea Power Generation Co #1</t>
  </si>
  <si>
    <t>Salton Sea Power Generation Co #3</t>
  </si>
  <si>
    <t>Salton Sea Power Generation Co #4</t>
  </si>
  <si>
    <t>Salton Sea Power Generation L.P. #2</t>
  </si>
  <si>
    <t>San Bernardino Fuel Cell</t>
  </si>
  <si>
    <t>San Bernardino MWD (Unit 3)</t>
  </si>
  <si>
    <t>San Diego CC Skills Center</t>
  </si>
  <si>
    <t>San Diego Zoo</t>
  </si>
  <si>
    <t xml:space="preserve">San Fernando Power Plant                  </t>
  </si>
  <si>
    <t>San Francisco International Airport</t>
  </si>
  <si>
    <t xml:space="preserve">San Francisquito Power Plant 1 </t>
  </si>
  <si>
    <t xml:space="preserve">San Francisquito Power Plant 2 </t>
  </si>
  <si>
    <t>San Gorgonio 5 - Triad</t>
  </si>
  <si>
    <t>San Gorgonio Altwind - San Gorgonio Altwind</t>
  </si>
  <si>
    <t>San Gorgonio East - San Gorgonio East</t>
  </si>
  <si>
    <t>San Gorgonio Farms Wind Farm</t>
  </si>
  <si>
    <t>San Gorgonio WestWinds II - Windustries</t>
  </si>
  <si>
    <t>San Gorgonio Windplant WPP1993 - Buckwind</t>
  </si>
  <si>
    <t>San Juan</t>
  </si>
  <si>
    <t>New Mexico</t>
  </si>
  <si>
    <t>SAN JUAN</t>
  </si>
  <si>
    <t>Farmington, NM</t>
  </si>
  <si>
    <t>San Juan 3</t>
  </si>
  <si>
    <t>San Juan Coal</t>
  </si>
  <si>
    <t>San Juan Generating Station</t>
  </si>
  <si>
    <t>San Juan-Unit 4</t>
  </si>
  <si>
    <t>Sand Cove</t>
  </si>
  <si>
    <t>Sand Ranch Windfarm, LLC (LU)</t>
  </si>
  <si>
    <t>Santa Ana No. 1</t>
  </si>
  <si>
    <t>Santa Ana No. 3</t>
  </si>
  <si>
    <t>Santa Clara Cogen</t>
  </si>
  <si>
    <t>Santa Clara DVR</t>
  </si>
  <si>
    <t xml:space="preserve">Santa Clara-Tioga Canopy </t>
  </si>
  <si>
    <t>Santa Cruz LFG</t>
  </si>
  <si>
    <t>Watsonville, CA</t>
  </si>
  <si>
    <t>Santiam Water Control District (LU)</t>
  </si>
  <si>
    <t>SB1 - Solar  distribution - w/o REC's</t>
  </si>
  <si>
    <t>SB-1 SMUD Owned RECs</t>
  </si>
  <si>
    <t xml:space="preserve">Scattergood Generating Station </t>
  </si>
  <si>
    <t xml:space="preserve">Scattergood Generating Station - Digester Gas </t>
  </si>
  <si>
    <t>Seattle City Light (SF)</t>
  </si>
  <si>
    <t>Second Imperial Geothermal - OEC 8 - Heber South (Ormat)</t>
  </si>
  <si>
    <t>Second Imperial Geothermal Co SIGC Plant - Gould 2</t>
  </si>
  <si>
    <t>Second Imperial Geothermal Co SIGC Plant - Heber South</t>
  </si>
  <si>
    <t>Sempra Generation, LLC (SF)</t>
  </si>
  <si>
    <t>SENECA SUSTAINABLE ENERGY</t>
  </si>
  <si>
    <t>Sepulveda Canyon Power Plant</t>
  </si>
  <si>
    <t>SEPV 1</t>
  </si>
  <si>
    <t>SEPV 2</t>
  </si>
  <si>
    <t>Sequoia PV 1 LLC (Farmersville 1)</t>
  </si>
  <si>
    <t>Sequoia PV 1 LLC (Farmersville 2)</t>
  </si>
  <si>
    <t>Sequoia PV 1 LLC (Farmersville 3)</t>
  </si>
  <si>
    <t>Sequoia PV 1, LLC (Tulare 1)</t>
  </si>
  <si>
    <t>Sequoia PV 1, LLC (Tulare 2)</t>
  </si>
  <si>
    <t>Sequoia PV 2, LLC (Hanford 1)</t>
  </si>
  <si>
    <t>Sequoia PV 2, LLC (Hanford 2)</t>
  </si>
  <si>
    <t>Sequoia PV 3 LLC (Porterville 6)</t>
  </si>
  <si>
    <t>Sequoia PV 3 LLC (Porterville 7)</t>
  </si>
  <si>
    <t>SEVILLE 2</t>
  </si>
  <si>
    <t>SFPUC Headquarters (525 Golden Gate)</t>
  </si>
  <si>
    <t>SG2 Imperial Valley LLC</t>
  </si>
  <si>
    <t>Sharp Rees Stealy Wellness Center</t>
  </si>
  <si>
    <t>Shasta Powerplant - Shasta Unit 1</t>
  </si>
  <si>
    <t>Shasta Powerplant - Shasta Unit 2</t>
  </si>
  <si>
    <t>Shasta Powerplant - Shasta Unit 3</t>
  </si>
  <si>
    <t>Shasta Powerplant - Shasta Unit 4</t>
  </si>
  <si>
    <t>Shasta Powerplant - Shasta Unit 5</t>
  </si>
  <si>
    <t>Shell</t>
  </si>
  <si>
    <t xml:space="preserve">Shell Biomethane - Harbor </t>
  </si>
  <si>
    <t xml:space="preserve">Shell Biomethane - Haynes </t>
  </si>
  <si>
    <t xml:space="preserve">Shell Biomethane - Scattergood </t>
  </si>
  <si>
    <t xml:space="preserve">Shell Biomethane - Valley </t>
  </si>
  <si>
    <t>Shell Energy NA - generic purchase</t>
  </si>
  <si>
    <t>Shell Energy North America</t>
  </si>
  <si>
    <t>Shell Energy North America (US), L.P. (SF)</t>
  </si>
  <si>
    <t>Shiloh</t>
  </si>
  <si>
    <t>Shiloh I Wind Project</t>
  </si>
  <si>
    <t>Shiloh I Wind Project - Shiloh I Wind Project LLC</t>
  </si>
  <si>
    <t>Shiloh Warm Springs Ranch, LLC (LU)</t>
  </si>
  <si>
    <t>Sierra Pacific Burney Facility (REC Only)</t>
  </si>
  <si>
    <t>Sierra Pacific Industries (Burlington, contract I-908)</t>
  </si>
  <si>
    <t>Sierra Pacific Power Company (SF)</t>
  </si>
  <si>
    <t>Sierra Solar Greenworks, LLC</t>
  </si>
  <si>
    <t>Silver State Solar Power South, LLC</t>
  </si>
  <si>
    <t>Winterhaven</t>
  </si>
  <si>
    <t>Sky River LLC (Wilderness I)</t>
  </si>
  <si>
    <t>Sky River LLC (Wilderness II)</t>
  </si>
  <si>
    <t>Sky River LLC (Wilderness III)</t>
  </si>
  <si>
    <t>Slate Creek Hydro Company, Inc. (LU)</t>
  </si>
  <si>
    <t>SMUD PV - Hedge Substation PV Plant (Hedge units 1-4)</t>
  </si>
  <si>
    <t>SMUD PV - Rancho Seco PV Plant (PV units 1-6)</t>
  </si>
  <si>
    <t>Snow Creek</t>
  </si>
  <si>
    <t>Sol Orchard 20 (Ramona1)</t>
  </si>
  <si>
    <t>Sol Orchard 21 (Ramona1)</t>
  </si>
  <si>
    <t>Sol Orchard 22 (Valley Center 1)</t>
  </si>
  <si>
    <t>Sol Orchard 23 (Valley Center 2)</t>
  </si>
  <si>
    <t>Solano Wind 3</t>
  </si>
  <si>
    <t>Solano Wind Project (Phases 1, 2a, 2b)</t>
  </si>
  <si>
    <t>Solar City-Gonzales Center (Dominion Solar)</t>
  </si>
  <si>
    <t>Solar Contracts</t>
  </si>
  <si>
    <t>Solar FIT Project (Various)</t>
  </si>
  <si>
    <t>Solar Installation Project - Feed-In-Tariff [FiT]</t>
  </si>
  <si>
    <t>Solar Star California XIII, LLC</t>
  </si>
  <si>
    <t>Solar Star California XIX, LLC</t>
  </si>
  <si>
    <t>Solar Star California XX, LLC</t>
  </si>
  <si>
    <t>Sony Parking Structure</t>
  </si>
  <si>
    <t>Southeast Cogen Plant (DG)</t>
  </si>
  <si>
    <t>Southeast Cogen Plant (NG)</t>
  </si>
  <si>
    <t>Southeast Water Treatment Plant</t>
  </si>
  <si>
    <t>Southern California Edison Company (SF)</t>
  </si>
  <si>
    <t>Spanish Fork Wind Park 2, LLC (LU)</t>
  </si>
  <si>
    <t>SPI Anderson 2 Onsite Load (REC Only)</t>
  </si>
  <si>
    <t>Spot Purchases - Unspecified Power</t>
  </si>
  <si>
    <t>Sprague Hydro LLC (LU)</t>
  </si>
  <si>
    <t>Spring Creek Powerplant - Spring Creek Unit 1</t>
  </si>
  <si>
    <t>Spring Creek Powerplant - Spring Creek Unit 2</t>
  </si>
  <si>
    <t>Springbok I Solar Project</t>
  </si>
  <si>
    <t>Springbok II Solar Project</t>
  </si>
  <si>
    <t>Springs</t>
  </si>
  <si>
    <t>SPVP 006</t>
  </si>
  <si>
    <t>SPVP 008</t>
  </si>
  <si>
    <t>SPVP 009</t>
  </si>
  <si>
    <t>SPVP 011 - Redlands</t>
  </si>
  <si>
    <t>SPVP 012</t>
  </si>
  <si>
    <t>SPVP 013 - Redlands</t>
  </si>
  <si>
    <t>SPVP 026 - Rialto</t>
  </si>
  <si>
    <t>SPVP 027 - I-210-3</t>
  </si>
  <si>
    <t>SPVP 044 - Dexus</t>
  </si>
  <si>
    <t>SPVP002</t>
  </si>
  <si>
    <t>SPVP003</t>
  </si>
  <si>
    <t>SPVP005 RDC 1</t>
  </si>
  <si>
    <t>SPVP007 RDC 3</t>
  </si>
  <si>
    <t>SPVP010 - Fontana</t>
  </si>
  <si>
    <t>SPVP015</t>
  </si>
  <si>
    <t>SPVP016 RDC 2</t>
  </si>
  <si>
    <t>SPVP017</t>
  </si>
  <si>
    <t>SPVP018 - Fontana</t>
  </si>
  <si>
    <t>SPVP022 RDC 6</t>
  </si>
  <si>
    <t>SPVP023 TIE 1</t>
  </si>
  <si>
    <t>SPVP028</t>
  </si>
  <si>
    <t>SPVP032 Kennedy 2</t>
  </si>
  <si>
    <t>SPVP033 Kennedy 3</t>
  </si>
  <si>
    <t>SPVP042 Porterville</t>
  </si>
  <si>
    <t>SPVP048</t>
  </si>
  <si>
    <t>SS San Antonio West, LLC</t>
  </si>
  <si>
    <t>Stahlbush Island Farms, Inc. (IU)</t>
  </si>
  <si>
    <t>Stampede Dam - WAPA Sm Hydro w/o  REC's</t>
  </si>
  <si>
    <t>Stampede Dam - WAPA Sm Hydro with REC's</t>
  </si>
  <si>
    <t>Stampede Power Plant</t>
  </si>
  <si>
    <t>Stampede Powerplant - Stampede (2)</t>
  </si>
  <si>
    <t>Stampede Powerplant-Stampede</t>
  </si>
  <si>
    <t>Stony Creek</t>
  </si>
  <si>
    <t>Success Dam Power Project</t>
  </si>
  <si>
    <t>Suites at Paseo</t>
  </si>
  <si>
    <t>Summer Solar A2 LLC</t>
  </si>
  <si>
    <t>Summer Solar B2, LLC</t>
  </si>
  <si>
    <t>Summer Solar C2, LLC</t>
  </si>
  <si>
    <t>Summer Solar D2, LLC</t>
  </si>
  <si>
    <t>SUN PEAK (IVSC 2)</t>
  </si>
  <si>
    <t>SunE DB 24, LLC (LU)</t>
  </si>
  <si>
    <t>SunE DB18, LLC (LU)</t>
  </si>
  <si>
    <t>SunE Solar XVII Project1, LLC (LU)</t>
  </si>
  <si>
    <t>SunE Solar XVII Project2, LLC (LU)</t>
  </si>
  <si>
    <t>SunE Solar XVII Project3, LLC (LU)</t>
  </si>
  <si>
    <t>SunEdison - Corona</t>
  </si>
  <si>
    <t>Sunnyside Cogeneration Associates (LU)</t>
  </si>
  <si>
    <t>SunPeak 1</t>
  </si>
  <si>
    <t>Surprise Valley Electrification Corp. (LU)</t>
  </si>
  <si>
    <t>Sutter's Landing Solar</t>
  </si>
  <si>
    <t>Swalley Irrigation District (LU)</t>
  </si>
  <si>
    <t>Swift No. 1</t>
  </si>
  <si>
    <t>SYCAMORE COGENERATION COMPANY</t>
  </si>
  <si>
    <t>System Losses</t>
  </si>
  <si>
    <t>Tacoma Power (SF)</t>
  </si>
  <si>
    <t>Talen Energy Marketing, LLC (SF)</t>
  </si>
  <si>
    <t>Tallbear Seville LLC</t>
  </si>
  <si>
    <t>Tata Chemicals (Soda Ash) Partners (LU)</t>
  </si>
  <si>
    <t>TEF - GEN1 - Total Energy Facility (REC Only)</t>
  </si>
  <si>
    <t>TEF - GEN2 - Total Energy Facility (REC Only)</t>
  </si>
  <si>
    <t>TEF - GEN3 - Total Energy Facility (REC Only)</t>
  </si>
  <si>
    <t>TEF - GEN4 - Total Energy Facility (REC Only)</t>
  </si>
  <si>
    <t>Tenaska Power Services Co. (SF)</t>
  </si>
  <si>
    <t>Tequesquite</t>
  </si>
  <si>
    <t>Terra-Gen Dixie Valley, LLC</t>
  </si>
  <si>
    <t>Tesoro Refining &amp; Marketing Company, LLC (LU)</t>
  </si>
  <si>
    <t>Thayn Hydro LLC (LU)</t>
  </si>
  <si>
    <t>The Energy Authority, Inc. (SF)</t>
  </si>
  <si>
    <t>The Towers at Bressi Ranch</t>
  </si>
  <si>
    <t>Thermo No. 1</t>
  </si>
  <si>
    <t>Thomas Jefferson School of Law</t>
  </si>
  <si>
    <t>Three Buttes Windpower, LLC (LU)</t>
  </si>
  <si>
    <t>Three Peaks Power, LLC (LU)</t>
  </si>
  <si>
    <t>Three Sisters Irrigation District (LU)</t>
  </si>
  <si>
    <t>Three Valleys MWD (Fulton Road)</t>
  </si>
  <si>
    <t>Three Valleys MWD (Williams)</t>
  </si>
  <si>
    <t>Threemile Canyon Wind I, LLC (LU)</t>
  </si>
  <si>
    <t>Thurgood Marshall High School</t>
  </si>
  <si>
    <t>TID Solar</t>
  </si>
  <si>
    <t>TIETON HYDROPOWER - TURBINE 1</t>
  </si>
  <si>
    <t>TIETON HYDROPOWER - TURBINE 2</t>
  </si>
  <si>
    <t>TKO Power, LLC (South Bear Creek)</t>
  </si>
  <si>
    <t>TMF Biofuels, LLC (LU)</t>
  </si>
  <si>
    <t>Toketee</t>
  </si>
  <si>
    <t>Tooele Army Depot (LU)</t>
  </si>
  <si>
    <t>Top of The World Wind Energy LLC (LU)</t>
  </si>
  <si>
    <t>Total Energy Facility - TEF - GEN 1</t>
  </si>
  <si>
    <t>Total Energy Facility - TEF - GEN 4</t>
  </si>
  <si>
    <t>Total Energy Facility - TEF - GEN2</t>
  </si>
  <si>
    <t>Total Energy Facility - TEF - GEN3</t>
  </si>
  <si>
    <t>Trans Jordan Generating Station</t>
  </si>
  <si>
    <t>Trans Jordan Generating Station "REC's Only"</t>
  </si>
  <si>
    <t>TransAlta Energy Marketing (U.S.) Inc. (SF)</t>
  </si>
  <si>
    <t>TriDam - Donnells</t>
  </si>
  <si>
    <t>Tridam-Beardsley</t>
  </si>
  <si>
    <t>Tridam-Tulloch</t>
  </si>
  <si>
    <t>Trinity Powerplant - Trinity Unit 1</t>
  </si>
  <si>
    <t>Trinity Powerplant - Trinity Unit 2</t>
  </si>
  <si>
    <t>Tropico, LLC</t>
  </si>
  <si>
    <t>TruckeeCarson Irrigation District 26 ft drop &amp; Old Lahonton w/o REC's</t>
  </si>
  <si>
    <t>Tucannon River Wind Farm - Tucannon River 1</t>
  </si>
  <si>
    <t>Tucannon River Wind Farm - Tucannon River 2</t>
  </si>
  <si>
    <t>Tucson Electric Power Company (SF)</t>
  </si>
  <si>
    <t>Tulare PV I, LLC (Exeter 1)</t>
  </si>
  <si>
    <t>Tulare PV I, LLC (Exeter 2)</t>
  </si>
  <si>
    <t>Tulare PV I, LLC (Exeter 3)</t>
  </si>
  <si>
    <t>Tulare PV I, LLC (Ivanhoe 1)</t>
  </si>
  <si>
    <t>Tulare PV I, LLC (Ivanhoe 2)</t>
  </si>
  <si>
    <t>Tulare PV I, LLC (Ivanhoe 3)</t>
  </si>
  <si>
    <t>Tulare PV I, LLC (Lindsay 1)</t>
  </si>
  <si>
    <t>Tulare PV I, LLC (Lindsay 3)</t>
  </si>
  <si>
    <t>Tulare PV I, LLC (Lindsay 4)</t>
  </si>
  <si>
    <t>Tulare PV I, LLC (Porterville 1)</t>
  </si>
  <si>
    <t>Tulare PV I, LLC (Porterville 2)</t>
  </si>
  <si>
    <t>Tulare PV I, LLC (Porterville 5)</t>
  </si>
  <si>
    <t>Turlock Irrigation District (SF)</t>
  </si>
  <si>
    <t>U.S. Borax Inc.</t>
  </si>
  <si>
    <t>UARP &lt;30 MW (Jones Fork)</t>
  </si>
  <si>
    <t>UARP &lt;30 MW (Robbs Peak)</t>
  </si>
  <si>
    <t>UARP &lt;30 MW (Slab Creek)</t>
  </si>
  <si>
    <t>UCD Med Ctr (net delivered to SMUD)</t>
  </si>
  <si>
    <t>UCSD - CDK Apartments, North Tower</t>
  </si>
  <si>
    <t>UCSD - CDK Apartments, South Tower</t>
  </si>
  <si>
    <t>UCSD - MESOM</t>
  </si>
  <si>
    <t>UCSD - Structural &amp; Materials Engr</t>
  </si>
  <si>
    <t>Ukiah, City of (Power sold from share of above plants)</t>
  </si>
  <si>
    <t>Union Valley (UARP)</t>
  </si>
  <si>
    <t>United States Air Force at Hill Air Force Base (LU)</t>
  </si>
  <si>
    <t>United Water Conservation District</t>
  </si>
  <si>
    <t>UNS Electric, Inc. (SF)</t>
  </si>
  <si>
    <t xml:space="preserve">Unspecified </t>
  </si>
  <si>
    <t>Unspecified - Market Purchases</t>
  </si>
  <si>
    <t>Unspecified Power (CAISO)</t>
  </si>
  <si>
    <t>Unspecified Power Purchases</t>
  </si>
  <si>
    <t>Unspecified power purchases</t>
  </si>
  <si>
    <t>Unspecified Purchases - CAISO</t>
  </si>
  <si>
    <t>Victorville</t>
  </si>
  <si>
    <t>Unspecified Purchases - Shell Energy North America (US) L.P.</t>
  </si>
  <si>
    <t>Mix</t>
  </si>
  <si>
    <t>UOC</t>
  </si>
  <si>
    <t>Upper Falls HED - Upper Falls HED</t>
  </si>
  <si>
    <t>Upper Falls HED - Upper Falls HED (REC Only)</t>
  </si>
  <si>
    <t xml:space="preserve">Upper Gorge Power Plant                   </t>
  </si>
  <si>
    <t>Urban Corps</t>
  </si>
  <si>
    <t>Utah Associated Municipal Power Systems</t>
  </si>
  <si>
    <t>Utah Municipal Power Agency (IU)</t>
  </si>
  <si>
    <t>Utah Red Hills Renewable Park, LLC (LU)</t>
  </si>
  <si>
    <t xml:space="preserve">Utility Built Solar - Adelanto Solar Project </t>
  </si>
  <si>
    <t xml:space="preserve">Utility Built Solar - Pine Tree Solar Project </t>
  </si>
  <si>
    <t xml:space="preserve">Utility Built Solar In-Basin (LADWP) </t>
  </si>
  <si>
    <t>Utility Solar</t>
  </si>
  <si>
    <t xml:space="preserve">Valley Generating Station </t>
  </si>
  <si>
    <t>Van Steyn</t>
  </si>
  <si>
    <t>Van Warmerdam Dairy Digester</t>
  </si>
  <si>
    <t>Vansycle II - Vansycle II</t>
  </si>
  <si>
    <t>Venable Solar, LLC (North)</t>
  </si>
  <si>
    <t>Venable Solar, LLC (South)</t>
  </si>
  <si>
    <t>Veyo</t>
  </si>
  <si>
    <t>Veyo Heat Recovery Project - Veyo (W5003)</t>
  </si>
  <si>
    <t>Victory Garden # I (Tehachapi) - Wind Stream Operations, LLC (VG # I)</t>
  </si>
  <si>
    <t>Victory Garden Phase IV Partner - 6102</t>
  </si>
  <si>
    <t>Victory Garden Phase IV Partner - 6103</t>
  </si>
  <si>
    <t>Victory Garden Phase IV Partner - 6104</t>
  </si>
  <si>
    <t>Victory Garden# 2 (Tehachapi) - Wind Stream Operations, LLC (VG# 2)</t>
  </si>
  <si>
    <t>Victory Garden# 3 (Tehachapi) - Wind Stream Operations, LLC (VG# 3)</t>
  </si>
  <si>
    <t>Victory Garden# 4 (Tehachapi) - Wind Stream Operations, LLC (VG# 4)</t>
  </si>
  <si>
    <t>Vista Fuel Cell (J &amp; D Laboratories)</t>
  </si>
  <si>
    <t>Vitol Inc. (SF)</t>
  </si>
  <si>
    <t>Wagon Trail, LLC (LU)</t>
  </si>
  <si>
    <t>Walnut Creek</t>
  </si>
  <si>
    <t>Walnut Energy Center</t>
  </si>
  <si>
    <t>Walnut Power Plant</t>
  </si>
  <si>
    <t>WALNUT VALLEY WATER DISTRICT</t>
  </si>
  <si>
    <t>Wanapum</t>
  </si>
  <si>
    <t>WAPA</t>
  </si>
  <si>
    <t>WAPA - Folsom</t>
  </si>
  <si>
    <t>WAPA - J.F.Carr</t>
  </si>
  <si>
    <t>WAPA - Keswick</t>
  </si>
  <si>
    <t>WAPA - Lewiston</t>
  </si>
  <si>
    <t>WAPA - Lewiston -- RECs only</t>
  </si>
  <si>
    <t>WAPA - New Melones</t>
  </si>
  <si>
    <t>WAPA - Nimbus</t>
  </si>
  <si>
    <t>Folsom, CA</t>
  </si>
  <si>
    <t>WAPA - Nimbus -- RECs only</t>
  </si>
  <si>
    <t>WAPA - O'Neill</t>
  </si>
  <si>
    <t>WAPA - Shasta</t>
  </si>
  <si>
    <t>WAPA - Spring Creek</t>
  </si>
  <si>
    <t>WAPA - Stampede -- RECs only</t>
  </si>
  <si>
    <t>WAPA - Trinity</t>
  </si>
  <si>
    <t>WAPA Base Resource</t>
  </si>
  <si>
    <t>WAPA Large  Hydro</t>
  </si>
  <si>
    <t>WAPA Small Hydro</t>
  </si>
  <si>
    <t>Ward Butte Windfarm, LLC (LU)</t>
  </si>
  <si>
    <t>Wasatch Integrated Waste Management District (LU)</t>
  </si>
  <si>
    <t>Watson Cogeneration Company</t>
  </si>
  <si>
    <t>Watts 3115-1</t>
  </si>
  <si>
    <t>Watts 3115-2</t>
  </si>
  <si>
    <t>Weber County (LU)</t>
  </si>
  <si>
    <t>West Side</t>
  </si>
  <si>
    <t>Western Antelope Dry Ranch - Western Antelope Dry Ranch</t>
  </si>
  <si>
    <t>Western Area Power Administration</t>
  </si>
  <si>
    <t>Western Area Power Administration (LF)</t>
  </si>
  <si>
    <t>Western Area Power Administration (SF)</t>
  </si>
  <si>
    <t>Western CVP - Wheeling to WAPA Customers (multiple units)</t>
  </si>
  <si>
    <t>Western CVP &gt;30 MW  (multiple units)</t>
  </si>
  <si>
    <t>Westwind Trust</t>
  </si>
  <si>
    <t>WHEELABRATOR NORWALK ENERGY CO, INC</t>
  </si>
  <si>
    <t>Whiskeytown Hydro</t>
  </si>
  <si>
    <t>White Creek Wind 1</t>
  </si>
  <si>
    <t>White Rock (UARP)</t>
  </si>
  <si>
    <t>Whitewater Hill Wind Partners - Whitewater Hill Wind Partners</t>
  </si>
  <si>
    <t>Wildwood Solar I, LLC</t>
  </si>
  <si>
    <t xml:space="preserve">Willow Creek Energy Center </t>
  </si>
  <si>
    <t>Wind Contracts</t>
  </si>
  <si>
    <t>Windland Refresh 1, LLC</t>
  </si>
  <si>
    <t>Windland Refresh 2, LLC</t>
  </si>
  <si>
    <t>Windsong Wind Park</t>
  </si>
  <si>
    <t>Windstar</t>
  </si>
  <si>
    <t xml:space="preserve">Windy Flats Wind Project </t>
  </si>
  <si>
    <t>Wintec</t>
  </si>
  <si>
    <t>WKN (Wagner Wind)</t>
  </si>
  <si>
    <t>Wolverine Creek Energy, LLC (LU)</t>
  </si>
  <si>
    <t>Woodland Generation Station</t>
  </si>
  <si>
    <t>Woodward Power Plant</t>
  </si>
  <si>
    <t>Wyodak</t>
  </si>
  <si>
    <t>Yakima-Tieton Irrigation District (LU)</t>
  </si>
  <si>
    <t>Yale</t>
  </si>
  <si>
    <t>Yavi Energy, LLC (Eastwind)</t>
  </si>
  <si>
    <t>Yuma Cogeneration Association</t>
  </si>
  <si>
    <t>Form 1.1c - Statewide</t>
  </si>
  <si>
    <t>Electricity Deliveries to End Users by Agency (GWh)</t>
  </si>
  <si>
    <t>Planning Area</t>
  </si>
  <si>
    <t>Agency</t>
  </si>
  <si>
    <t>PGE</t>
  </si>
  <si>
    <t>Calaveras Public Power Agency</t>
  </si>
  <si>
    <t>City of Alameda</t>
  </si>
  <si>
    <t>City of Biggs</t>
  </si>
  <si>
    <t>City of Gridley</t>
  </si>
  <si>
    <t>City of Lodi</t>
  </si>
  <si>
    <t>City of San Francisco</t>
  </si>
  <si>
    <t>Department of Water Resources (North)</t>
  </si>
  <si>
    <t>Island Energy/Pittsburg</t>
  </si>
  <si>
    <t>Pacific Gas and Electric Company (Bundled)</t>
  </si>
  <si>
    <t>Pacific Gas and Electric Company (Direct Access)</t>
  </si>
  <si>
    <t>Pacific Gas and Electric Company (Marin Clean Energy CCA)</t>
  </si>
  <si>
    <t>Pacific Gas and Electric Company (Sonoma Clean Power CCA)</t>
  </si>
  <si>
    <t>Plumas-Sierra Rural Electric Cooperation</t>
  </si>
  <si>
    <t>Tuolumne County Public Power Agency</t>
  </si>
  <si>
    <t>PGE Total</t>
  </si>
  <si>
    <t>Anza Electric Cooperative, Inc.</t>
  </si>
  <si>
    <t>Azusa Light &amp; Water</t>
  </si>
  <si>
    <t>Bear Valley Electric Service</t>
  </si>
  <si>
    <t>City of Colton</t>
  </si>
  <si>
    <t>Department of Water Resources (South)</t>
  </si>
  <si>
    <t>Moreno Valley Utilities</t>
  </si>
  <si>
    <t>Southern California Edison Company (Bundled)</t>
  </si>
  <si>
    <t>Southern California Edison Company (Direct Access)</t>
  </si>
  <si>
    <t>Southern California Edison Company (Lancaster Energy Clean CCA)</t>
  </si>
  <si>
    <t>Victorville Municipal</t>
  </si>
  <si>
    <t>SCE Total</t>
  </si>
  <si>
    <t>San Diego Gas and Electric Company (Bundled)</t>
  </si>
  <si>
    <t>San Diego Gas and Electric Company (Direct Access)</t>
  </si>
  <si>
    <t>SDGE Total</t>
  </si>
  <si>
    <t>Northern California Non-CAISO</t>
  </si>
  <si>
    <t>City of Roseville</t>
  </si>
  <si>
    <t>WAPA (BANC)</t>
  </si>
  <si>
    <t>Northern California Non-CAISO Total</t>
  </si>
  <si>
    <t>Los Angeles Department of Water and Power</t>
  </si>
  <si>
    <t>BUGL</t>
  </si>
  <si>
    <t>City of Burbank</t>
  </si>
  <si>
    <t>City of Glendale</t>
  </si>
  <si>
    <t>BUGL Total</t>
  </si>
  <si>
    <t>VEA</t>
  </si>
  <si>
    <t>OTHER</t>
  </si>
  <si>
    <t>Kirkwood Meadows Public Utility District</t>
  </si>
  <si>
    <t>Lathrop Irrigation District</t>
  </si>
  <si>
    <t>Liberty Utilities</t>
  </si>
  <si>
    <t>Surprise Valley Electrification Corporation</t>
  </si>
  <si>
    <t>Truckee-Donner Public Utility District</t>
  </si>
  <si>
    <t>OTHER Total</t>
  </si>
  <si>
    <t>Statewide Total</t>
  </si>
  <si>
    <t>Total Pumping Load</t>
  </si>
  <si>
    <t>Total Statewide Retail Deliveries excluding pumping</t>
  </si>
  <si>
    <t>Pacific Gas and Electric Company (Direct Access) includes BART.</t>
  </si>
  <si>
    <t>Operational Renewable Generation For Use in the 
2017 RPS Estimate
California Energy Commission
Energy Assessment Division</t>
  </si>
  <si>
    <t>Description of Worksheet Tables and Tabs</t>
  </si>
  <si>
    <t>RPS as a Percentage of Eligible Retail Sales</t>
  </si>
  <si>
    <t>Revised: June 2018 for Tracking Progress - Hazel Aragon</t>
  </si>
  <si>
    <t>*Includes QFER</t>
  </si>
  <si>
    <t>In-State Operational Renewables Excluding Hydro*</t>
  </si>
  <si>
    <t>In-State Small Hydro Generation*</t>
  </si>
  <si>
    <t>Out-Of-State Long and Short-Term Renewable Purchase Claims</t>
  </si>
  <si>
    <t>Average Annual Growth 2016 - 2030</t>
  </si>
  <si>
    <t>Pacific Gas and Electric Company (Clean Power San Francisco Clean CCA)</t>
  </si>
  <si>
    <t>Pacific Gas and Electric Company (Peninsula Clean Energy Authority CCA)</t>
  </si>
  <si>
    <t>Pacific Gas and Electric Company (Silicon Valley Clean Energy CCA)</t>
  </si>
  <si>
    <t>--</t>
  </si>
  <si>
    <t>Pacific Gas and Electric Company (Redwood Coast Energy Authority CCA)</t>
  </si>
  <si>
    <t>Pacific Gas and Electric Company (Pioneer Community Energy CCA)</t>
  </si>
  <si>
    <t>Pacific Gas and Electric Company (Monterrey Bay Community Power Authority CCA)</t>
  </si>
  <si>
    <t>Pacific Gas and Electric Company (East Bay Community Energy CCA)</t>
  </si>
  <si>
    <t>Pacific Gas and Electric Company (Valley Clean Energy Alliance CCA)</t>
  </si>
  <si>
    <t>Pacific Gas and Electric Company (San Jose City CCA)</t>
  </si>
  <si>
    <t>WAPA (CAISO)</t>
  </si>
  <si>
    <t>Southern California Edison Company (Apple Valley Choice Energy CCA)</t>
  </si>
  <si>
    <t>Southern California Edison Company (Pico Rivera Innovative Municipal Energy CCA)</t>
  </si>
  <si>
    <t>Southern California Edison Company (Los Angeles Community Choice Energy CCA)</t>
  </si>
  <si>
    <t>This table includes retail sales and other deliveries only measured at the customer level. Losses and consumption served by self-generation are excluded. Table developed based on actual 2016 data.</t>
  </si>
  <si>
    <t>Table includes sales from entities outside of California control area. Thus, total sales in row 85 are higher than state totals given in Form 1.1b.</t>
  </si>
  <si>
    <t>W2873</t>
  </si>
  <si>
    <t>z-CA</t>
  </si>
  <si>
    <t>No</t>
  </si>
  <si>
    <t>W2836; W2837; W3102; W3103</t>
  </si>
  <si>
    <t>W2396</t>
  </si>
  <si>
    <t>W2395</t>
  </si>
  <si>
    <t>Burbank Landfill</t>
  </si>
  <si>
    <t>W2327</t>
  </si>
  <si>
    <t>W2015</t>
  </si>
  <si>
    <t>W1616</t>
  </si>
  <si>
    <t>Valley Springs, CA</t>
  </si>
  <si>
    <t xml:space="preserve">     Eligible hydroelectric</t>
  </si>
  <si>
    <t>Modesto</t>
  </si>
  <si>
    <t>California Hydro</t>
  </si>
  <si>
    <t>Lake Mendocino Hydro</t>
  </si>
  <si>
    <t>Tuolumne County, CA</t>
  </si>
  <si>
    <t>W 1260</t>
  </si>
  <si>
    <t>Plumas</t>
  </si>
  <si>
    <t>W1313</t>
  </si>
  <si>
    <t xml:space="preserve">     Biomass &amp; Biowaste</t>
  </si>
  <si>
    <t>W 229</t>
  </si>
  <si>
    <t>60726A</t>
  </si>
  <si>
    <t>Ripon, CA</t>
  </si>
  <si>
    <t>W 2781</t>
  </si>
  <si>
    <t>W 2071</t>
  </si>
  <si>
    <t>61298A</t>
  </si>
  <si>
    <t>W 2848</t>
  </si>
  <si>
    <t>W 1266</t>
  </si>
  <si>
    <t>W 1258, 1259</t>
  </si>
  <si>
    <t>Modesto, CA</t>
  </si>
  <si>
    <t>W 4931</t>
  </si>
  <si>
    <t>VALENCIA 1</t>
  </si>
  <si>
    <t>W4686</t>
  </si>
  <si>
    <t>63020A</t>
  </si>
  <si>
    <t>W5240</t>
  </si>
  <si>
    <t>63016C</t>
  </si>
  <si>
    <t>96WI8ME (Midway Solar II)</t>
  </si>
  <si>
    <t>W3792</t>
  </si>
  <si>
    <t>W4056</t>
  </si>
  <si>
    <t>W4687</t>
  </si>
  <si>
    <t>W3831</t>
  </si>
  <si>
    <t>w2843</t>
  </si>
  <si>
    <t>152 &amp; 447</t>
  </si>
  <si>
    <t>multiple</t>
  </si>
  <si>
    <t>61080A-61087A,62529A,62930A</t>
  </si>
  <si>
    <t>w1815, w1878, w1816, w1817</t>
  </si>
  <si>
    <t>61802F,61153,61749F,61803F</t>
  </si>
  <si>
    <t>w2535, w2536</t>
  </si>
  <si>
    <t>61800F,61801F</t>
  </si>
  <si>
    <t>W5308</t>
  </si>
  <si>
    <t>63029C</t>
  </si>
  <si>
    <t>SEPV WEST</t>
  </si>
  <si>
    <t>W5307</t>
  </si>
  <si>
    <t>63028C</t>
  </si>
  <si>
    <t>SEPV EAST</t>
  </si>
  <si>
    <t>61431A</t>
  </si>
  <si>
    <t>ORMESA1 IID</t>
  </si>
  <si>
    <t>W4651, W414</t>
  </si>
  <si>
    <t>10300</t>
  </si>
  <si>
    <t>w401</t>
  </si>
  <si>
    <t>W 2033</t>
  </si>
  <si>
    <t>60022A</t>
  </si>
  <si>
    <t>W 2923</t>
  </si>
  <si>
    <t>W 1531</t>
  </si>
  <si>
    <t>W 2792</t>
  </si>
  <si>
    <t>W 1509</t>
  </si>
  <si>
    <t>W 4883</t>
  </si>
  <si>
    <t>W 1257</t>
  </si>
  <si>
    <t>Healdsburg Green</t>
  </si>
  <si>
    <t>W 1255</t>
  </si>
  <si>
    <t xml:space="preserve">W 1254 </t>
  </si>
  <si>
    <t>60911A</t>
  </si>
  <si>
    <t>W1256</t>
  </si>
  <si>
    <t>60910A</t>
  </si>
  <si>
    <t>Geothermal Plant #2 - Unit 3</t>
  </si>
  <si>
    <t>60909A</t>
  </si>
  <si>
    <t>60908A</t>
  </si>
  <si>
    <t>W 1161</t>
  </si>
  <si>
    <t>W5512</t>
  </si>
  <si>
    <t>W5083</t>
  </si>
  <si>
    <t>W5015</t>
  </si>
  <si>
    <t>W4931</t>
  </si>
  <si>
    <t>W4898</t>
  </si>
  <si>
    <t>W5602</t>
  </si>
  <si>
    <t>Arizona Electric Power Cooperative Inc. - Apache Solar Facility</t>
  </si>
  <si>
    <t>ANZA</t>
  </si>
  <si>
    <t>W1177</t>
  </si>
  <si>
    <t>Truckee</t>
  </si>
  <si>
    <t>W1161</t>
  </si>
  <si>
    <t>W1108</t>
  </si>
  <si>
    <t>W2745</t>
  </si>
  <si>
    <t>62009A</t>
  </si>
  <si>
    <t>G0652</t>
  </si>
  <si>
    <t>152, 447</t>
  </si>
  <si>
    <t>W792</t>
  </si>
  <si>
    <t>60682A</t>
  </si>
  <si>
    <t>W793</t>
  </si>
  <si>
    <t>60573A</t>
  </si>
  <si>
    <t>W448</t>
  </si>
  <si>
    <t>Puente Hills</t>
  </si>
  <si>
    <t>60290A</t>
  </si>
  <si>
    <t>Puente Hills Landfill Gas-to-Energy Facility</t>
  </si>
  <si>
    <t>Short-term/Spot-Market Purchases</t>
  </si>
  <si>
    <t>Turlock Bgreen</t>
  </si>
  <si>
    <t>Stockton</t>
  </si>
  <si>
    <t>Sonoma Cleanstart</t>
  </si>
  <si>
    <t>Shell N. A.</t>
  </si>
  <si>
    <t>SCE Default</t>
  </si>
  <si>
    <t>SCE - 50 percent</t>
  </si>
  <si>
    <t>SCE - 100 percent</t>
  </si>
  <si>
    <t>Unspecified Power - Exelon Contract CAISO SP 15</t>
  </si>
  <si>
    <t>RCMU</t>
  </si>
  <si>
    <t>Peninsula Clean Energy ECOplus</t>
  </si>
  <si>
    <t>CAISO Spot Purchases</t>
  </si>
  <si>
    <t>Unspecified/spot-market purchases</t>
  </si>
  <si>
    <t>CAISO Spot Market Purchases</t>
  </si>
  <si>
    <t>Direct Energy</t>
  </si>
  <si>
    <t>Constellation</t>
  </si>
  <si>
    <t>unspecified</t>
  </si>
  <si>
    <t>American Powernet</t>
  </si>
  <si>
    <t>Short-term market purchases</t>
  </si>
  <si>
    <t>Santa Clara City of (Silicon Valley Power)</t>
  </si>
  <si>
    <t>EDF Trading North America LLC Sales</t>
  </si>
  <si>
    <t>Agera</t>
  </si>
  <si>
    <t>ACS</t>
  </si>
  <si>
    <t>TACOMA POWER</t>
  </si>
  <si>
    <t>BONNEVILLE POWER ADMINISTRATION (ASSET-CONTROLLING SUPPLIER) FOR CY2017</t>
  </si>
  <si>
    <t>z-Unspecified</t>
  </si>
  <si>
    <t>Just Energy</t>
  </si>
  <si>
    <t>Spot</t>
  </si>
  <si>
    <t>Pebble Springs Balance Energy</t>
  </si>
  <si>
    <t xml:space="preserve">Morgan Stanley Return </t>
  </si>
  <si>
    <t>n/a</t>
  </si>
  <si>
    <t xml:space="preserve">     Wind</t>
  </si>
  <si>
    <t xml:space="preserve">     Solar </t>
  </si>
  <si>
    <t>Olive 2</t>
  </si>
  <si>
    <t>Olive 1</t>
  </si>
  <si>
    <t>W4567</t>
  </si>
  <si>
    <t>SMUD - Green Energy Default</t>
  </si>
  <si>
    <t>City-Owned PV Facilities (Baylands, MSC, Cubberley)</t>
  </si>
  <si>
    <t>Palo Alto - Green</t>
  </si>
  <si>
    <t>Narrows 2</t>
  </si>
  <si>
    <t>Silicon Valley Clean Energy - Green Start</t>
  </si>
  <si>
    <t>Colgate</t>
  </si>
  <si>
    <t>W846</t>
  </si>
  <si>
    <t>W844</t>
  </si>
  <si>
    <t>W749</t>
  </si>
  <si>
    <t>Calpine - Retail Sales Confidential</t>
  </si>
  <si>
    <t>W5852</t>
  </si>
  <si>
    <t>Giffen Solar Park</t>
  </si>
  <si>
    <t>W516</t>
  </si>
  <si>
    <t>W514</t>
  </si>
  <si>
    <t>W509</t>
  </si>
  <si>
    <t>Oak Creek Wind Power, LLC</t>
  </si>
  <si>
    <t>W498</t>
  </si>
  <si>
    <t>Terra-Gen Mojave Wind Farms, LLC - Morwind</t>
  </si>
  <si>
    <t>W4977</t>
  </si>
  <si>
    <t>Rancho Seco Solar 1</t>
  </si>
  <si>
    <t>SMUD - Green Energy Solar Shares</t>
  </si>
  <si>
    <t>W4960</t>
  </si>
  <si>
    <t>RE Astoria 2 - Astoria 2</t>
  </si>
  <si>
    <t>W4930</t>
  </si>
  <si>
    <t>W4800</t>
  </si>
  <si>
    <t>W4764</t>
  </si>
  <si>
    <t>W464</t>
  </si>
  <si>
    <t>MM Yolo Power 3</t>
  </si>
  <si>
    <t>W463</t>
  </si>
  <si>
    <t>MM Yolo Power 2</t>
  </si>
  <si>
    <t>W461</t>
  </si>
  <si>
    <t>CalEnergy - Salton Sea Power Generation L.P. #1 (NEW)</t>
  </si>
  <si>
    <t>W4590</t>
  </si>
  <si>
    <t>W452</t>
  </si>
  <si>
    <t>CalEnergy - Vulcan/Bn Geothermal (NEW)</t>
  </si>
  <si>
    <t>W4444</t>
  </si>
  <si>
    <t>W425</t>
  </si>
  <si>
    <t>MM Yolo Power LLC</t>
  </si>
  <si>
    <t>W4217</t>
  </si>
  <si>
    <t>W407</t>
  </si>
  <si>
    <t>W406</t>
  </si>
  <si>
    <t>W3529</t>
  </si>
  <si>
    <t>W3524</t>
  </si>
  <si>
    <t>W3006</t>
  </si>
  <si>
    <t>W296</t>
  </si>
  <si>
    <t>W295</t>
  </si>
  <si>
    <t>W294</t>
  </si>
  <si>
    <t>W293</t>
  </si>
  <si>
    <t>W292</t>
  </si>
  <si>
    <t>W2790</t>
  </si>
  <si>
    <t>W2756</t>
  </si>
  <si>
    <t>SMUD - Green Energy Partner Plus</t>
  </si>
  <si>
    <t>W219</t>
  </si>
  <si>
    <t>W1971</t>
  </si>
  <si>
    <t>W1395</t>
  </si>
  <si>
    <t>WAPA - Stampede</t>
  </si>
  <si>
    <t>W1109</t>
  </si>
  <si>
    <t>Alite - Alite</t>
  </si>
  <si>
    <t>W1048</t>
  </si>
  <si>
    <t>W 7962</t>
  </si>
  <si>
    <t>Crow Creek Solar</t>
  </si>
  <si>
    <t>W 5300</t>
  </si>
  <si>
    <t>Western Antelope</t>
  </si>
  <si>
    <t>W 5298</t>
  </si>
  <si>
    <t>W 4719</t>
  </si>
  <si>
    <t>Hayworth Solar</t>
  </si>
  <si>
    <t>W 4695</t>
  </si>
  <si>
    <t>EE Kettleman Land - Centaurus</t>
  </si>
  <si>
    <t>W 3883</t>
  </si>
  <si>
    <t>San Joaquin LFG</t>
  </si>
  <si>
    <t>W 3397</t>
  </si>
  <si>
    <t>Johnson Canyon LFG</t>
  </si>
  <si>
    <t>W 231</t>
  </si>
  <si>
    <t>W 2014</t>
  </si>
  <si>
    <t>W 1177</t>
  </si>
  <si>
    <t>W 1175, 1176</t>
  </si>
  <si>
    <t>WAPA - Trinity - RECs only</t>
  </si>
  <si>
    <t>W 1174</t>
  </si>
  <si>
    <t>WAPA - Spring Creek - RECs only</t>
  </si>
  <si>
    <t>W 1168 thru 72</t>
  </si>
  <si>
    <t>WAPA - Shasta - RECs only</t>
  </si>
  <si>
    <t>W 1167, 1186</t>
  </si>
  <si>
    <t>WAPA - O'Neill - RECs only</t>
  </si>
  <si>
    <t>W 1165</t>
  </si>
  <si>
    <t>WAPA - Keswick - RECs only</t>
  </si>
  <si>
    <t>W 1164</t>
  </si>
  <si>
    <t>WAPA - J.F.Carr - RECs only</t>
  </si>
  <si>
    <t>W 1162, 1288</t>
  </si>
  <si>
    <t>WAPA - Gianelli - RECs only</t>
  </si>
  <si>
    <t>W 1159, 1160</t>
  </si>
  <si>
    <t>WAPA - New Melones - RECs only</t>
  </si>
  <si>
    <t>W 1156 thru 58</t>
  </si>
  <si>
    <t>WAPA - Folsom - RECs only</t>
  </si>
  <si>
    <t>W 1108</t>
  </si>
  <si>
    <t>see above</t>
  </si>
  <si>
    <t>W910</t>
  </si>
  <si>
    <t>NO</t>
  </si>
  <si>
    <t>Colorado Green (REC ONLY) - Wind</t>
  </si>
  <si>
    <t>W4487</t>
  </si>
  <si>
    <t>Northwood NWP - Northwood B (REC ONLY) - Biomass</t>
  </si>
  <si>
    <t>W1374</t>
  </si>
  <si>
    <t>Midway Power LLC (REC ONLY) - Small Hydro</t>
  </si>
  <si>
    <t>W4916</t>
  </si>
  <si>
    <t>63076A</t>
  </si>
  <si>
    <t>EUI Management PH Inc. - Windpark Unlimited 2</t>
  </si>
  <si>
    <t>EUI Management PH Inc. - Windpark Unlimited 2 (REC Only)</t>
  </si>
  <si>
    <t>City of Lancaster - Clear Choice</t>
  </si>
  <si>
    <t>Seville Solar Two - Seville 2</t>
  </si>
  <si>
    <t>Silicon Valley Clean Energy - Green Prime</t>
  </si>
  <si>
    <t>62804A</t>
  </si>
  <si>
    <t>Golden Hills A</t>
  </si>
  <si>
    <t>Pilot - Confidential</t>
  </si>
  <si>
    <t>W4612</t>
  </si>
  <si>
    <t>62469A</t>
  </si>
  <si>
    <t>City of Lancaster - Smart Choice</t>
  </si>
  <si>
    <t xml:space="preserve">Sol Orchard El Centro PV Plant - Sol Orchard - El Centro </t>
  </si>
  <si>
    <t>Imperial Valley Solar Company (IVSC) 2, LLC</t>
  </si>
  <si>
    <t>W5262</t>
  </si>
  <si>
    <t>61328A</t>
  </si>
  <si>
    <t>RE Tranquillity - Tranquillity</t>
  </si>
  <si>
    <t>W2398</t>
  </si>
  <si>
    <t>60974A</t>
  </si>
  <si>
    <t>W1257</t>
  </si>
  <si>
    <t xml:space="preserve">Geothermal 2 - Geothermal 2_Unit 4 </t>
  </si>
  <si>
    <t>W1255</t>
  </si>
  <si>
    <t>Geothermal 1 - Geothermal 1_Unit 2</t>
  </si>
  <si>
    <t>W4954</t>
  </si>
  <si>
    <t>Blythe Solar 110, LLC - BLY110-B03 Block 03</t>
  </si>
  <si>
    <t>W4953</t>
  </si>
  <si>
    <t>Blythe Solar 110, LLC - BLY110-B02 Block 02</t>
  </si>
  <si>
    <t>W4880</t>
  </si>
  <si>
    <t>Blythe Solar 110, LLC - BLY110-B01 Block 1</t>
  </si>
  <si>
    <t>W1376</t>
  </si>
  <si>
    <t>W162</t>
  </si>
  <si>
    <t>Pacificorp</t>
  </si>
  <si>
    <t>60780E</t>
  </si>
  <si>
    <t>W835</t>
  </si>
  <si>
    <t>60737A</t>
  </si>
  <si>
    <t>W868</t>
  </si>
  <si>
    <t>W867</t>
  </si>
  <si>
    <t>W866</t>
  </si>
  <si>
    <t>W3412</t>
  </si>
  <si>
    <t>W245</t>
  </si>
  <si>
    <t>W244</t>
  </si>
  <si>
    <t>60392A</t>
  </si>
  <si>
    <t>Cameron Ridge LLC (III) - Cameron Ridge LLC (III)</t>
  </si>
  <si>
    <t>W504</t>
  </si>
  <si>
    <t>60386A</t>
  </si>
  <si>
    <t>W503</t>
  </si>
  <si>
    <t>60385A</t>
  </si>
  <si>
    <t>W410</t>
  </si>
  <si>
    <t>EUI Management PH Inc. - Windpark Unlimited 1</t>
  </si>
  <si>
    <t>EUI Management PH Inc. - Windpark Unlimited 1 (REC Only)</t>
  </si>
  <si>
    <t>60375A</t>
  </si>
  <si>
    <t>Ridgetop Energy, LLC (I) - Ridgetop Energy, LLC</t>
  </si>
  <si>
    <t>W401</t>
  </si>
  <si>
    <t>60286E</t>
  </si>
  <si>
    <t>Desert View Power (Clomac Energy Mecca Plant)</t>
  </si>
  <si>
    <t>W4944</t>
  </si>
  <si>
    <t>Iron Springs Solar, LLC (REC ONLY)</t>
  </si>
  <si>
    <t>W4942</t>
  </si>
  <si>
    <t>Granite Mountain Solar East, LLC (REC ONLY)</t>
  </si>
  <si>
    <t>W4941</t>
  </si>
  <si>
    <t>Escalante Solar III, LLC (REC ONLY)</t>
  </si>
  <si>
    <t>W4939</t>
  </si>
  <si>
    <t>Escalante Solar I, LLC (REC ONLY)</t>
  </si>
  <si>
    <t>W5126</t>
  </si>
  <si>
    <t>Pioneer Wind Park (REC ONLY)</t>
  </si>
  <si>
    <t>W5712</t>
  </si>
  <si>
    <t>Great Valley Solar (Recurrent/Tranquility/Fresno???)</t>
  </si>
  <si>
    <t>W4845</t>
  </si>
  <si>
    <t>Utah Red Hills Renewable Park (REC ONLY)</t>
  </si>
  <si>
    <t>W5695</t>
  </si>
  <si>
    <t>Golden Hills C - Golden Hills C</t>
  </si>
  <si>
    <t>Sonoma Clean Power Authority - Clean Start</t>
  </si>
  <si>
    <t>W5594</t>
  </si>
  <si>
    <t>CA Flats Solar 130</t>
  </si>
  <si>
    <t>W4816</t>
  </si>
  <si>
    <t>W4814</t>
  </si>
  <si>
    <t>W729</t>
  </si>
  <si>
    <t>Horseshoe Bend Wind Park (REC ONLY)</t>
  </si>
  <si>
    <t>W1900</t>
  </si>
  <si>
    <t>Cedar Creek II (REC ONLY)</t>
  </si>
  <si>
    <t>W4812</t>
  </si>
  <si>
    <t>RE Mustang - Mustang</t>
  </si>
  <si>
    <t>W1749</t>
  </si>
  <si>
    <t>Top of the World (REC ONLY)</t>
  </si>
  <si>
    <t>W1687</t>
  </si>
  <si>
    <t>Dunlap I (REC ONLY)</t>
  </si>
  <si>
    <t>W1292</t>
  </si>
  <si>
    <t>Prince George Pulp and Paper - PGP1 (REC ONLY)</t>
  </si>
  <si>
    <t>W1383</t>
  </si>
  <si>
    <t>Campbell Hill (REC ONLY)</t>
  </si>
  <si>
    <t>W1370</t>
  </si>
  <si>
    <t>Chevron Casper Wind Farm (REC ONLY)</t>
  </si>
  <si>
    <t>W1341</t>
  </si>
  <si>
    <t>McFadden Ridge (REC ONLY)</t>
  </si>
  <si>
    <t>W5851</t>
  </si>
  <si>
    <t>Panoche Valley Solar - Panoche Valley Solar</t>
  </si>
  <si>
    <t>W1023</t>
  </si>
  <si>
    <t>Mountain Wind Power II (REC ONLY)</t>
  </si>
  <si>
    <t>W1022</t>
  </si>
  <si>
    <t>Mountain Wind Power (REC ONLY)</t>
  </si>
  <si>
    <t>W976</t>
  </si>
  <si>
    <t>Seven Mile Hill II (REC ONLY)</t>
  </si>
  <si>
    <t>W964</t>
  </si>
  <si>
    <t>Glenrock I (REC ONLY)</t>
  </si>
  <si>
    <t>W965</t>
  </si>
  <si>
    <t>Glenrock III (REC ONLY)</t>
  </si>
  <si>
    <t>W183</t>
  </si>
  <si>
    <t>Wild Horse (REC ONLY)</t>
  </si>
  <si>
    <t>W188</t>
  </si>
  <si>
    <t>Wolverine Creek (REC ONLY)</t>
  </si>
  <si>
    <t>W231</t>
  </si>
  <si>
    <t>W442</t>
  </si>
  <si>
    <t>MM West Covina - MM West Covina 2</t>
  </si>
  <si>
    <t>W440</t>
  </si>
  <si>
    <t>MM West Covina - MM West Covina, LLC</t>
  </si>
  <si>
    <t>W568</t>
  </si>
  <si>
    <t>W771</t>
  </si>
  <si>
    <t xml:space="preserve"> Monterey Regional Waste Management District - MRWMD U3J98</t>
  </si>
  <si>
    <t>W770</t>
  </si>
  <si>
    <t xml:space="preserve"> Monterey Regional Waste Management District - MRWMD U2J02</t>
  </si>
  <si>
    <t>W541</t>
  </si>
  <si>
    <t xml:space="preserve"> Monterey Regional Waste Management District - MRWMD U4J09 </t>
  </si>
  <si>
    <t>W540</t>
  </si>
  <si>
    <t>W122</t>
  </si>
  <si>
    <t>Geysers Power Plant - Calpine Geothermal Unit 14</t>
  </si>
  <si>
    <t>W119</t>
  </si>
  <si>
    <t>W124</t>
  </si>
  <si>
    <t>Sonoma Clean Power Authority - EverGreen</t>
  </si>
  <si>
    <t>W120</t>
  </si>
  <si>
    <t>Geysers Power Plant - Calpine Geothermal Unit 12</t>
  </si>
  <si>
    <t>W118</t>
  </si>
  <si>
    <t>Geysers Power Plant - Calpine Geothermal Unit 7-8</t>
  </si>
  <si>
    <t>W117</t>
  </si>
  <si>
    <t>Geysers Power Plant - Calpine Geothermal Unit 5/6</t>
  </si>
  <si>
    <t>62425A</t>
  </si>
  <si>
    <t>Top of the World - Top of the World  (REC Only)</t>
  </si>
  <si>
    <t>W1334</t>
  </si>
  <si>
    <t>High Plains - High Plains  (REC Only)</t>
  </si>
  <si>
    <t>W928</t>
  </si>
  <si>
    <t>Rolling Hills - Rolling Hills  (REC Only)</t>
  </si>
  <si>
    <t>Glenrock I - Glenrock I  (REC Only)</t>
  </si>
  <si>
    <t>Glenrock III - Glenrock III  (REC Only)</t>
  </si>
  <si>
    <t>W1860, W1861</t>
  </si>
  <si>
    <t>Waterford, CA</t>
  </si>
  <si>
    <t>W4488</t>
  </si>
  <si>
    <t>SMUD - Green Energy Partner</t>
  </si>
  <si>
    <t>W1336</t>
  </si>
  <si>
    <t>Intercon Pulp - Intercon1 (REC ONLY) - Biomass</t>
  </si>
  <si>
    <t>Other - ACS</t>
  </si>
  <si>
    <t>Tacoma Power, Asset Controlling Supply (ACS, ARB ID# 104567)</t>
  </si>
  <si>
    <t>MCE Light Green</t>
  </si>
  <si>
    <t>Bonneville Power Administration, Asset Controlling Supply (ACS, ARB ID# 4000)</t>
  </si>
  <si>
    <t>W185</t>
  </si>
  <si>
    <t>60729A</t>
  </si>
  <si>
    <t>Marengo (REC Only)</t>
  </si>
  <si>
    <t>W2042</t>
  </si>
  <si>
    <t>60596A</t>
  </si>
  <si>
    <t>SPI Burlington Onsite Load (REC Only)</t>
  </si>
  <si>
    <t>Apple Valley Choice</t>
  </si>
  <si>
    <t>W217</t>
  </si>
  <si>
    <t>60499A</t>
  </si>
  <si>
    <t>Pico Rivera Power</t>
  </si>
  <si>
    <t>W283</t>
  </si>
  <si>
    <t>60497A</t>
  </si>
  <si>
    <t>Nine Mile HED 2 - Nine Mile HED 2 (REC Only)</t>
  </si>
  <si>
    <t>Pico Rivera Future</t>
  </si>
  <si>
    <t>W216</t>
  </si>
  <si>
    <t>Nine Mile HED (REC Only)</t>
  </si>
  <si>
    <t>W218</t>
  </si>
  <si>
    <t>60496A</t>
  </si>
  <si>
    <t>Monroe Street HED - Monroe Street HED (REC Only)</t>
  </si>
  <si>
    <t>Monroe Street HED (REC Only)</t>
  </si>
  <si>
    <t>Harvest Wind (REC Only)</t>
  </si>
  <si>
    <t>62288A</t>
  </si>
  <si>
    <t>Palouse Wind, LLC (REC ONLY)</t>
  </si>
  <si>
    <t>Upper Falls HED  (REC ONLY)</t>
  </si>
  <si>
    <t>Nine Mile HED 2 (REC ONLY)</t>
  </si>
  <si>
    <t>Nine Mile HED (REC ONLY)</t>
  </si>
  <si>
    <t>Monroe Street HED  (REC ONLY)</t>
  </si>
  <si>
    <t>W797</t>
  </si>
  <si>
    <t>60495A</t>
  </si>
  <si>
    <t>Kettle Falls Woodwaste Plant (REC ONLY)</t>
  </si>
  <si>
    <t>W130</t>
  </si>
  <si>
    <t>Kettlefalls Woodwast Plant (REC ONLY)</t>
  </si>
  <si>
    <t>RE Tranquillity - Tranquillity (REC only)</t>
  </si>
  <si>
    <t>W4483</t>
  </si>
  <si>
    <t>Tucannon River Wind Farm - Tucannon River 2 (REC only)</t>
  </si>
  <si>
    <t>W4482</t>
  </si>
  <si>
    <t>Tucannon River Wind Farm - Tucannon River 1 (REC only)</t>
  </si>
  <si>
    <t>W237</t>
  </si>
  <si>
    <t>Morgan Stanley - Klondike III - Klondike Wind Power III LLC (REC only)</t>
  </si>
  <si>
    <t>W2045</t>
  </si>
  <si>
    <t>Morgan Stanley - Seneca Sustainable Energy - Seneca Sustainable Energy (REC only)</t>
  </si>
  <si>
    <t>Morgan Stanley - Top of the World - Top of the World (REC only)</t>
  </si>
  <si>
    <t>W1588</t>
  </si>
  <si>
    <t>Biglow Canyon Wind Farm - Biglow Canyon 3 (REC only)</t>
  </si>
  <si>
    <t>W1306</t>
  </si>
  <si>
    <t>Morgan Stanley - Harvest Wind - Harvest Wind (REC only)</t>
  </si>
  <si>
    <t>W1268</t>
  </si>
  <si>
    <t>Biglow Canyon Wind Farm - Biglow Phase 2 (REC only)</t>
  </si>
  <si>
    <t>W5003</t>
  </si>
  <si>
    <t>61119, 61120, 61121</t>
  </si>
  <si>
    <t>W187</t>
  </si>
  <si>
    <t>63672A</t>
  </si>
  <si>
    <t>59945
59946</t>
  </si>
  <si>
    <t>63670A
63671A</t>
  </si>
  <si>
    <t>59387
59388
59389</t>
  </si>
  <si>
    <t>63622A
63668A
63669A</t>
  </si>
  <si>
    <t>63608A</t>
  </si>
  <si>
    <t>63434A</t>
  </si>
  <si>
    <t>58660</t>
  </si>
  <si>
    <t>63161C</t>
  </si>
  <si>
    <t>61638C</t>
  </si>
  <si>
    <t>60788A</t>
  </si>
  <si>
    <t>60783E</t>
  </si>
  <si>
    <t>Iron Springs Solar, LLC - Iron Springs Solar, LLC Total (REC Only)</t>
  </si>
  <si>
    <t>W4940</t>
  </si>
  <si>
    <t>63668A</t>
  </si>
  <si>
    <t>Escalante Solar II, LLC - Escalante Solar II, LLC Total (REC Only)</t>
  </si>
  <si>
    <t>63622A</t>
  </si>
  <si>
    <t>Escalante Solar I, LLC - Escalante Solar I, LLC Total (REC Only)</t>
  </si>
  <si>
    <t>W1021</t>
  </si>
  <si>
    <t>Spanish Fork Wind Park - Spanish Fork Wind (REC Only)</t>
  </si>
  <si>
    <t>Generic Power</t>
  </si>
  <si>
    <t>Utah Associated Municipal Power Systems (SF)</t>
  </si>
  <si>
    <t>Utah Associated Municipal Power Systems (LF)</t>
  </si>
  <si>
    <t>Tri-State Generation and Transmission Association, Inc. (SF)</t>
  </si>
  <si>
    <t>Tri-State Generation and Transmission Association, Inc. (LF)</t>
  </si>
  <si>
    <t>NaturEner Power Watch, LLC (SF)</t>
  </si>
  <si>
    <t>Morgan City Corporation (LF)</t>
  </si>
  <si>
    <t>Kennecott Utah Copper LLC (OS)</t>
  </si>
  <si>
    <t>Duane Wiggins Hydro, Inc. (IU)</t>
  </si>
  <si>
    <t>City of Lehi (IF)</t>
  </si>
  <si>
    <t>British Columbia Hydro and Power Authority (SF)</t>
  </si>
  <si>
    <t>Bonneville Power Administration (OS)</t>
  </si>
  <si>
    <t>Unspecified(CAISO)</t>
  </si>
  <si>
    <t>Commercial Energy of Montana</t>
  </si>
  <si>
    <t>Unspecified (Shell)</t>
  </si>
  <si>
    <t>W772</t>
  </si>
  <si>
    <t>W4632</t>
  </si>
  <si>
    <t>City of Anaheim (SF)</t>
  </si>
  <si>
    <t>W201</t>
  </si>
  <si>
    <t>TransCanada Energy Sales Ltd. (SF)</t>
  </si>
  <si>
    <t>W164</t>
  </si>
  <si>
    <t>W148</t>
  </si>
  <si>
    <t>Unspecified Power (Net Purchases)</t>
  </si>
  <si>
    <t>Unspecified Power - Direct Energy, Net Purchases</t>
  </si>
  <si>
    <t>60976</t>
  </si>
  <si>
    <t>OSLH, LLC (LU)</t>
  </si>
  <si>
    <t>60548</t>
  </si>
  <si>
    <t>NorWest Energy 2 (LU)</t>
  </si>
  <si>
    <t>61560</t>
  </si>
  <si>
    <t>Norwest 7, LLC (LU)</t>
  </si>
  <si>
    <t>61553</t>
  </si>
  <si>
    <t>Klamath Falls 2 (LU)</t>
  </si>
  <si>
    <t>City of Astoria (LU)</t>
  </si>
  <si>
    <t>58445</t>
  </si>
  <si>
    <t>W5004</t>
  </si>
  <si>
    <t>W1898</t>
  </si>
  <si>
    <t>61559</t>
  </si>
  <si>
    <t>W141</t>
  </si>
  <si>
    <t>Woodline Solar, LLC (LU)</t>
  </si>
  <si>
    <t>61580</t>
  </si>
  <si>
    <t>63823A</t>
  </si>
  <si>
    <t>Tumbleweed Solar, LLC (LU)</t>
  </si>
  <si>
    <t>63821A
63822A</t>
  </si>
  <si>
    <t>Oregon Solar 3 and 6 (LU)</t>
  </si>
  <si>
    <t>63477A</t>
  </si>
  <si>
    <t>61680A</t>
  </si>
  <si>
    <t>61473A</t>
  </si>
  <si>
    <t>61443A</t>
  </si>
  <si>
    <t>61440A</t>
  </si>
  <si>
    <t>61439A</t>
  </si>
  <si>
    <t>61383A</t>
  </si>
  <si>
    <t>W3455</t>
  </si>
  <si>
    <t>61375A</t>
  </si>
  <si>
    <t>61366A</t>
  </si>
  <si>
    <t>W1892</t>
  </si>
  <si>
    <t>61358A</t>
  </si>
  <si>
    <t>61204A</t>
  </si>
  <si>
    <t>W3574</t>
  </si>
  <si>
    <t>60985A</t>
  </si>
  <si>
    <t>60984A</t>
  </si>
  <si>
    <t>60983A</t>
  </si>
  <si>
    <t>60982A</t>
  </si>
  <si>
    <t>60981A</t>
  </si>
  <si>
    <t>60980A</t>
  </si>
  <si>
    <t>60979A</t>
  </si>
  <si>
    <t>60978A</t>
  </si>
  <si>
    <t>60977A</t>
  </si>
  <si>
    <t>60976A</t>
  </si>
  <si>
    <t>60739A</t>
  </si>
  <si>
    <t>W153</t>
  </si>
  <si>
    <t>60597A</t>
  </si>
  <si>
    <t>60510C</t>
  </si>
  <si>
    <t>Roseburg Forest Products Company (LU) Dillard</t>
  </si>
  <si>
    <t>W1910</t>
  </si>
  <si>
    <t>Peters Drive Dam - Plant 3  "REC Only"</t>
  </si>
  <si>
    <t>Turgo - Plant 2  "REC Only"</t>
  </si>
  <si>
    <t>W2210</t>
  </si>
  <si>
    <t>Lacomb Irrigation District Hydro Project "REC Only"</t>
  </si>
  <si>
    <t>W2041</t>
  </si>
  <si>
    <t>Opal Springs Hydro  "REC Only"</t>
  </si>
  <si>
    <t>W1877</t>
  </si>
  <si>
    <t>Middle Fork Irrigation District   "REC Only"</t>
  </si>
  <si>
    <t>W2012</t>
  </si>
  <si>
    <t>61379A</t>
  </si>
  <si>
    <t>North Fork Hydro - Sprague Hydro LLC  "REC Only"</t>
  </si>
  <si>
    <t>W225</t>
  </si>
  <si>
    <t>Falls Creek Hydro "REC Only"</t>
  </si>
  <si>
    <t>W2556</t>
  </si>
  <si>
    <t>Biomass One LP  "REC Only"</t>
  </si>
  <si>
    <t>Klondike Wind Power III (REC Only)</t>
  </si>
  <si>
    <t>Lacomb Irrigation District Hydro Project  (REC ONLY)</t>
  </si>
  <si>
    <t>Opal Springs Hydr (REC ONLY)</t>
  </si>
  <si>
    <t>Falls Creek Hydro (REC ONLY)</t>
  </si>
  <si>
    <t>W1890</t>
  </si>
  <si>
    <t>61357A</t>
  </si>
  <si>
    <t>Central Oregon Siphon Power Project SPP (REC ONLY)</t>
  </si>
  <si>
    <t>NV Energy PPA</t>
  </si>
  <si>
    <t>Liberty Calpeco</t>
  </si>
  <si>
    <t>W5740</t>
  </si>
  <si>
    <t>Tungsten (REC Only)</t>
  </si>
  <si>
    <t>W4715</t>
  </si>
  <si>
    <t>W3555</t>
  </si>
  <si>
    <t>Patua Solar Project - Patua Solar Project  (REC Only)</t>
  </si>
  <si>
    <t>W5788</t>
  </si>
  <si>
    <t>62786A</t>
  </si>
  <si>
    <t>El Cabo Wind LLC (REC ONLY)</t>
  </si>
  <si>
    <t>Tiger</t>
  </si>
  <si>
    <t>W4225</t>
  </si>
  <si>
    <t>Oxnard Elem School District - Chavez Elementary School - (REC ONLY)</t>
  </si>
  <si>
    <t>W3327</t>
  </si>
  <si>
    <t>Woodland Joint USD- Zamora Elementary JB-9561361-00 (REC ONLY)</t>
  </si>
  <si>
    <t>W3967</t>
  </si>
  <si>
    <t>San Jose - Roosevelt Community Cent - JB-951438-00  (REC ONLY)</t>
  </si>
  <si>
    <t>W3324</t>
  </si>
  <si>
    <t>Korematsu Elementary Davis Joint USD JB-956301-00  (REC ONLY)</t>
  </si>
  <si>
    <t>W3352</t>
  </si>
  <si>
    <t>City of San Jose - South Service Yard JB-951443-00 (REC ONLY)</t>
  </si>
  <si>
    <t>W3363</t>
  </si>
  <si>
    <t>Vintage 99 Label Manufacturing Inc. JB-9451481-00 (REC ONLY)</t>
  </si>
  <si>
    <t>W3351</t>
  </si>
  <si>
    <t>City of San Jose - PAL Sports Centre JB-951500-00 (REC ONLY)</t>
  </si>
  <si>
    <t>W3342</t>
  </si>
  <si>
    <t>City of Lancaster - Maintenance Yard JB-935034-00 (REC ONLY)</t>
  </si>
  <si>
    <t>W3968</t>
  </si>
  <si>
    <t>San Jose Tully Community Library - JB-951430-00  (REC ONLY)</t>
  </si>
  <si>
    <t>W3973</t>
  </si>
  <si>
    <t>Woodland Joint USD - Freeman ES JB-9561358-00 - (REC ONLY)</t>
  </si>
  <si>
    <t>W3362</t>
  </si>
  <si>
    <t>Woodland Joint USD - Plainfield JB-9561362-00  (REC ONLY)</t>
  </si>
  <si>
    <t>W3975</t>
  </si>
  <si>
    <t>Santa Cruz - Westlake Elementary JB-9501929-00 (REC ONLY)</t>
  </si>
  <si>
    <t>W3971</t>
  </si>
  <si>
    <t>San Jose Willow Community Center JB-951442-00  (REC ONLY)</t>
  </si>
  <si>
    <t>W3326</t>
  </si>
  <si>
    <t>Paradise Elementary -Paradise USD JB-959044-00 (REC ONLY)</t>
  </si>
  <si>
    <t>W3349</t>
  </si>
  <si>
    <t>Oxnard ESD - Marshall Elementary JB-930041-00 (REC ONLY)</t>
  </si>
  <si>
    <t>W3459</t>
  </si>
  <si>
    <t>Chico USD - Pleasant Valley High JB-959122-00 (REC ONLY)</t>
  </si>
  <si>
    <t>W3314</t>
  </si>
  <si>
    <t>Woodland Joint USD- Pioneer HS JB-9561359-00 (REC ONLY)</t>
  </si>
  <si>
    <t>W3460</t>
  </si>
  <si>
    <t>East Bay MUD - Walnut Creek WTP JB-945955-00 (REC ONLY)</t>
  </si>
  <si>
    <t>W3350</t>
  </si>
  <si>
    <t>Oxnard ESD - Ramona Elementary JB-930043-00 (REC ONLY)</t>
  </si>
  <si>
    <t>W3325</t>
  </si>
  <si>
    <t>Chico USD - Chapman Elementary JB-959118-00 (REC ONLY)</t>
  </si>
  <si>
    <t>W3934</t>
  </si>
  <si>
    <t>Woodland Joint USD (Whitehead Elementary)  (REC ONLY)</t>
  </si>
  <si>
    <t>W3970</t>
  </si>
  <si>
    <t>San Jose Evergreen Library - JB-951428-00  (REC ONLY)</t>
  </si>
  <si>
    <t>W3336</t>
  </si>
  <si>
    <t>Eastside Union ESD - Columbia JB-935157-00 (REC ONLY)</t>
  </si>
  <si>
    <t>W3319</t>
  </si>
  <si>
    <t>Harper Jr HS Davis Joint USD JB-956300-00 (REC ONLY)</t>
  </si>
  <si>
    <t>W3464</t>
  </si>
  <si>
    <t>Davis Joint USD- Senior High JB-956299-00 (REC ONLY)</t>
  </si>
  <si>
    <t>W3328</t>
  </si>
  <si>
    <t>City of Lancaster - CC Field JB-935036-00 (REC ONLY)</t>
  </si>
  <si>
    <t>W3972</t>
  </si>
  <si>
    <t>San Jose Alum Rock Library JB-951431-00  (REC ONLY)</t>
  </si>
  <si>
    <t>W3323</t>
  </si>
  <si>
    <t>Paradise Intermediate PUSD JB-959040-00  (REC ONLY)</t>
  </si>
  <si>
    <t>W3312</t>
  </si>
  <si>
    <t>Chico USD, Hank Marsh Jr HS JB-959121-00 (REC ONLY)</t>
  </si>
  <si>
    <t>W3320</t>
  </si>
  <si>
    <t>Sonoma Country Day School JB-954088-00  (REC ONLY)</t>
  </si>
  <si>
    <t>W3361</t>
  </si>
  <si>
    <t>Chico USD- Corporate Yard JB-959120-00  (REC ONLY)</t>
  </si>
  <si>
    <t>W3315</t>
  </si>
  <si>
    <t>Sonoma County Family YMCA JB-954059-00 (REC ONLY)</t>
  </si>
  <si>
    <t>W3969</t>
  </si>
  <si>
    <t>San Jose Pearl Library - JB-951436-00  (REC ONLY)</t>
  </si>
  <si>
    <t>W3709</t>
  </si>
  <si>
    <t>Frank Intermediate School JB-930040-00 (REC ONLY)</t>
  </si>
  <si>
    <t>W3329</t>
  </si>
  <si>
    <t>City of Lancaster - Big 8 JB-935036-00 (REC ONLY)</t>
  </si>
  <si>
    <t>W3322</t>
  </si>
  <si>
    <t>Calvary Community Church JB-953111-00  (REC ONLY)</t>
  </si>
  <si>
    <t>W3976</t>
  </si>
  <si>
    <t>Warehouse Paradise USD - JB-959045-00 (REC ONLY)</t>
  </si>
  <si>
    <t>W3360</t>
  </si>
  <si>
    <t>Pioneer Equine Hospital JB-953046-00 (REC ONLY)</t>
  </si>
  <si>
    <t>W3330</t>
  </si>
  <si>
    <t>City of Lancaster - PAC JB-935033-00 (REC ONLY)</t>
  </si>
  <si>
    <t>W3463</t>
  </si>
  <si>
    <t>SJ G1 BAFO Kelley Park JB-951425-00 (REC ONLY)</t>
  </si>
  <si>
    <t>W3461</t>
  </si>
  <si>
    <t>Chico USD - Chico High JB-959119-00 (REC ONLY)</t>
  </si>
  <si>
    <t>W3357</t>
  </si>
  <si>
    <t>LSD - Learning Center JB-935143-00 (REC ONLY)</t>
  </si>
  <si>
    <t>W4222</t>
  </si>
  <si>
    <t>East Bay MUD-Water Treatment Plant (REC ONLY)</t>
  </si>
  <si>
    <t>W3341</t>
  </si>
  <si>
    <t>LSD - Miller School JB-935133-00 (REC ONLY)</t>
  </si>
  <si>
    <t>W3333</t>
  </si>
  <si>
    <t>LSD - Jack Northup JB-935137-00 (REC ONLY)</t>
  </si>
  <si>
    <t>W3343</t>
  </si>
  <si>
    <t>LSD - Monte Vista JB-935145-00 (REC ONLY)</t>
  </si>
  <si>
    <t>W3331</t>
  </si>
  <si>
    <t>LSD - Desert View JB-935140-00 (REC ONLY)</t>
  </si>
  <si>
    <t>W129</t>
  </si>
  <si>
    <t>Clearwater Paper Corporation   (REC ONLY)</t>
  </si>
  <si>
    <t>W524</t>
  </si>
  <si>
    <t>Painted Hills Wind Developers (REC ONLY)</t>
  </si>
  <si>
    <t>W3338</t>
  </si>
  <si>
    <t>LSD - West Wind JB-935149-00  (REC ONLY)</t>
  </si>
  <si>
    <t>W3335</t>
  </si>
  <si>
    <t>LSD - Nancy Cory JB-935138-00 (REC ONLY)</t>
  </si>
  <si>
    <t>W3334</t>
  </si>
  <si>
    <t>LSD - Mariposa JB-935318-00 - (REC ONLY)</t>
  </si>
  <si>
    <t>W3977</t>
  </si>
  <si>
    <t>Temple Isaiah - JB-945661-00 (REC ONLY)</t>
  </si>
  <si>
    <t>W3344</t>
  </si>
  <si>
    <t>LSD - Sunnydale JB-935174-00 (REC ONLY)</t>
  </si>
  <si>
    <t>W3370</t>
  </si>
  <si>
    <t>LSD - Piute 2/2 JB-935146-00 (REC ONLY)</t>
  </si>
  <si>
    <t>W3365</t>
  </si>
  <si>
    <t>LSD - Piute 1/2 JB-935146-01 (REC ONLY)</t>
  </si>
  <si>
    <t>W3345</t>
  </si>
  <si>
    <t>LSD - El Dorado JB-935141-01 (REC ONLY)</t>
  </si>
  <si>
    <t>W3354</t>
  </si>
  <si>
    <t>LSD - Discovery JB-935317-00 (REC ONLY)</t>
  </si>
  <si>
    <t>W128</t>
  </si>
  <si>
    <t>Clearwater Paper Corporation (REC ONLY)</t>
  </si>
  <si>
    <t>W3340</t>
  </si>
  <si>
    <t>LSD - Sierra JB-935148-00  (REC ONLY)</t>
  </si>
  <si>
    <t>W3355</t>
  </si>
  <si>
    <t>LSD - Lincoln JB-935144-00 (REC ONLY)</t>
  </si>
  <si>
    <t>W3332</t>
  </si>
  <si>
    <t>LSD-Endeavour JB935142-00 (REC ONLY)</t>
  </si>
  <si>
    <t>W3347</t>
  </si>
  <si>
    <t>LSD - Joshua JB-935136-00 (REC ONLY)</t>
  </si>
  <si>
    <t>EUI Management PH, Inc. (REC ONLY)</t>
  </si>
  <si>
    <t>Escalante Solar II, LLC (REC ONLY)</t>
  </si>
  <si>
    <t>EUI Management PH Inc. (REC ONLY)</t>
  </si>
  <si>
    <t>W823</t>
  </si>
  <si>
    <t>Cassia Culch Wind Park (REC ONLY)</t>
  </si>
  <si>
    <t>W4102</t>
  </si>
  <si>
    <t>Woodland High School  (REC ONLY)</t>
  </si>
  <si>
    <t>W2779</t>
  </si>
  <si>
    <t>Pacific Wind, LLC (REC ONLY)</t>
  </si>
  <si>
    <t>W822</t>
  </si>
  <si>
    <t>Cassia Wind Farm  (REC ONLY)</t>
  </si>
  <si>
    <t>Hydro Solar -- (REC only)</t>
  </si>
  <si>
    <t>Naturener Rim Rock Wind Energy LLC - sale</t>
  </si>
  <si>
    <t>Naturener Glacier Wind Energy 2 LLC - sale</t>
  </si>
  <si>
    <t>Naturener Glacier Wind Energy 1 LLC - sale</t>
  </si>
  <si>
    <t>Unspecified Purchases</t>
  </si>
  <si>
    <t>W160</t>
  </si>
  <si>
    <t>W142</t>
  </si>
  <si>
    <t>62006A</t>
  </si>
  <si>
    <t>61658A</t>
  </si>
  <si>
    <t>W140</t>
  </si>
  <si>
    <t>61614A</t>
  </si>
  <si>
    <t>61613A</t>
  </si>
  <si>
    <t>61426A</t>
  </si>
  <si>
    <t>61425A</t>
  </si>
  <si>
    <t>61381A</t>
  </si>
  <si>
    <t>61380A</t>
  </si>
  <si>
    <t>61378A</t>
  </si>
  <si>
    <t>W2049</t>
  </si>
  <si>
    <t>Mink Creek Hydro  "REC Only"</t>
  </si>
  <si>
    <t>W2011</t>
  </si>
  <si>
    <t>Dry Creek Project "REC Only"</t>
  </si>
  <si>
    <t>W2009</t>
  </si>
  <si>
    <t>Marsh Valley Project  "REC Only"</t>
  </si>
  <si>
    <t>W1952</t>
  </si>
  <si>
    <t>Birch Creek Power  "REC Only"</t>
  </si>
  <si>
    <t>60533A</t>
  </si>
  <si>
    <t>Clearwater Paper Corporation - #4 turbine generator (REC Only)</t>
  </si>
  <si>
    <t xml:space="preserve"> Clearwater Paper Corp (REC ONLY)</t>
  </si>
  <si>
    <t>W796</t>
  </si>
  <si>
    <t>60498A</t>
  </si>
  <si>
    <t>Post Falls 4 (REC Only)</t>
  </si>
  <si>
    <t>W795</t>
  </si>
  <si>
    <t>Post Falls HED - Post Falls 3 (REC Only)</t>
  </si>
  <si>
    <t>Post Falls 3 (REC Only)</t>
  </si>
  <si>
    <t>W794</t>
  </si>
  <si>
    <t>Post Falls 2 (REC Only)</t>
  </si>
  <si>
    <t>W220</t>
  </si>
  <si>
    <t>Post Falls HED (REC Only)</t>
  </si>
  <si>
    <t>W4943</t>
  </si>
  <si>
    <t>Granite Mountain Solar West, LLC (REC Only)</t>
  </si>
  <si>
    <t>Granite Mountain Solar East, LLC (REC Only)</t>
  </si>
  <si>
    <t>Clearwater Paper Corporation - #4 turbine generator  (REC Only)</t>
  </si>
  <si>
    <t>W2533</t>
  </si>
  <si>
    <t>Power County Wind Park South - Power County Wind Park South (REC Only)</t>
  </si>
  <si>
    <t>W2532</t>
  </si>
  <si>
    <t>Power County Wind Park North - Power County Wind Park North (REC Only)</t>
  </si>
  <si>
    <t>Mink Creek Hydro  (REC ONLY)</t>
  </si>
  <si>
    <t>W1636</t>
  </si>
  <si>
    <t>61302A</t>
  </si>
  <si>
    <t>Arrowrock Hydroelectric - Arrowrock Hydroelectric (REC Only)</t>
  </si>
  <si>
    <t>Post Falls HED - Post Falls 4 (REC ONLY)</t>
  </si>
  <si>
    <t>Post Falls HED - Post Falls 3 (REC ONLY)</t>
  </si>
  <si>
    <t>Post Falls HED - Post Falls 2 (REC ONLY)</t>
  </si>
  <si>
    <t>Post Falls HED  (REC ONLY)</t>
  </si>
  <si>
    <t>Cassia Wind Farm - Cassia Wind Farm LLC (REC Only)</t>
  </si>
  <si>
    <t>Cassia Gulch Wind Park - Cassia Gulch Wind Park LLC (REC Only)</t>
  </si>
  <si>
    <t>Geo OSL -- (REC only)</t>
  </si>
  <si>
    <t>Geo Solar 2 Middletown -- (REC only)</t>
  </si>
  <si>
    <t>Geo Solar 1 Clearlake -- (REC only)</t>
  </si>
  <si>
    <t>WAPA - Nimbus -- (REC only)</t>
  </si>
  <si>
    <t>W894</t>
  </si>
  <si>
    <t>60816A</t>
  </si>
  <si>
    <t>Peetz Table - Peetz Table Wind Energy (REC Only)</t>
  </si>
  <si>
    <t>Cedar Creek II - Cedar Creek II  (REC Only)</t>
  </si>
  <si>
    <t>Peetz Wind Table Energy (REC ONLY)</t>
  </si>
  <si>
    <t>Arizona Electric Power Cooperative, Inc. - System Resource Mix</t>
  </si>
  <si>
    <t>Unspecified Power - Direct Energy</t>
  </si>
  <si>
    <t>Unspecified Power - Shell Energy North America</t>
  </si>
  <si>
    <t>Apple Valley More Choice</t>
  </si>
  <si>
    <t>Turlock</t>
  </si>
  <si>
    <t>W5441</t>
  </si>
  <si>
    <t>W927</t>
  </si>
  <si>
    <t>Energy Storage</t>
  </si>
  <si>
    <t>Power and Water Pooling</t>
  </si>
  <si>
    <t>Industry</t>
  </si>
  <si>
    <t>East Side Power Authority</t>
  </si>
  <si>
    <t>Unspecified Purchases - NextEra Energy Resources</t>
  </si>
  <si>
    <t>Solar Electric</t>
  </si>
  <si>
    <t>SF Hetch Hetch Power</t>
  </si>
  <si>
    <t>High Tech High Chula Vista</t>
  </si>
  <si>
    <t>Lodi Energy Center (NCPA)</t>
  </si>
  <si>
    <t>WAPA - San Luis</t>
  </si>
  <si>
    <t>WAPA Base [2]</t>
  </si>
  <si>
    <t>Moccasin</t>
  </si>
  <si>
    <t>Holm</t>
  </si>
  <si>
    <t>Narrows 2 Powerhouse</t>
  </si>
  <si>
    <t>3887/3888</t>
  </si>
  <si>
    <t>Grant County PUD</t>
  </si>
  <si>
    <t>Donnels Hydro</t>
  </si>
  <si>
    <t>Collierville Powerhouse</t>
  </si>
  <si>
    <t>Boundary</t>
  </si>
  <si>
    <t xml:space="preserve">Large Hydro </t>
  </si>
  <si>
    <t xml:space="preserve">Central Valley Project </t>
  </si>
  <si>
    <t>Hetch Hetchy Water &amp; Power</t>
  </si>
  <si>
    <t>Western Base Resource - Central Valley Project</t>
  </si>
  <si>
    <t>large hydro</t>
  </si>
  <si>
    <t>Central Valley Project (Bureau of Reclamation / WAPA)</t>
  </si>
  <si>
    <t>Power and Water Pooling - Zero Carbon</t>
  </si>
  <si>
    <t>Kirkwood (REC) [2]</t>
  </si>
  <si>
    <t>G0801</t>
  </si>
  <si>
    <t>W804</t>
  </si>
  <si>
    <t>Chowchilla Biomass Facility - Chowchilla Biomass Facility</t>
  </si>
  <si>
    <t>ORMAT SECOND IMPERIAL GEOTHERMAL-OEC 8- HEBER SOUTH</t>
  </si>
  <si>
    <t>W677</t>
  </si>
  <si>
    <t>W676</t>
  </si>
  <si>
    <t>W647</t>
  </si>
  <si>
    <t>W629</t>
  </si>
  <si>
    <t>W5425</t>
  </si>
  <si>
    <t>Oak Creek Wind Power, LLC - Oak Creek Wind Power, LLC</t>
  </si>
  <si>
    <t>Oak Creek Energy Systems, Inc.</t>
  </si>
  <si>
    <t>W5084</t>
  </si>
  <si>
    <t>W507</t>
  </si>
  <si>
    <t>W5027</t>
  </si>
  <si>
    <t>W5017</t>
  </si>
  <si>
    <t>Terra-Gen Mojave Wind Farms, LLC - Morwind - Terra-Gen Mojave Wind Farms, LLC - Morwind</t>
  </si>
  <si>
    <t>Mojave Wind Farms, LLC</t>
  </si>
  <si>
    <t>W4957</t>
  </si>
  <si>
    <t>W4859</t>
  </si>
  <si>
    <t>W4795</t>
  </si>
  <si>
    <t>W474</t>
  </si>
  <si>
    <t>Puente Hills Landfill</t>
  </si>
  <si>
    <t>W4191</t>
  </si>
  <si>
    <t>W3963</t>
  </si>
  <si>
    <t>Michael E. Bowler Memorial Solar Farm - Westlands Solar Farm PV-1</t>
  </si>
  <si>
    <t>W3891</t>
  </si>
  <si>
    <t>REC ONLY- GWP-1 AGGREGATED</t>
  </si>
  <si>
    <t>W3890</t>
  </si>
  <si>
    <t>REC ONLY - GWP-2 AGGREGATED</t>
  </si>
  <si>
    <t>W3889</t>
  </si>
  <si>
    <t>W3540</t>
  </si>
  <si>
    <t>Stockton Biomass - Stockton Biomass</t>
  </si>
  <si>
    <t>W2970</t>
  </si>
  <si>
    <t>REC ONLY - GLENDALE COMMUNITY COLLEGE SOLAR PARKING ROOF</t>
  </si>
  <si>
    <t>55752, 55753, 55880</t>
  </si>
  <si>
    <t>W2888  W2960</t>
  </si>
  <si>
    <t>W229</t>
  </si>
  <si>
    <t>HIGHWINDS</t>
  </si>
  <si>
    <t>W1625</t>
  </si>
  <si>
    <t>W1624</t>
  </si>
  <si>
    <t>W1623</t>
  </si>
  <si>
    <t>W1622</t>
  </si>
  <si>
    <t>HARVEST WIND</t>
  </si>
  <si>
    <t>W1294</t>
  </si>
  <si>
    <t>W127</t>
  </si>
  <si>
    <t>Geysers Power Plant - Sonoma/Calpine Geyser</t>
  </si>
  <si>
    <t>W126</t>
  </si>
  <si>
    <t>Geysers Power Plant - Calpine Geothermal Unit 20</t>
  </si>
  <si>
    <t>W125</t>
  </si>
  <si>
    <t>Geysers Power Plant - Calpine Geothermal Unit 18</t>
  </si>
  <si>
    <t>W123</t>
  </si>
  <si>
    <t>Geysers Power Plant - Calpine Geothermal Unit 16</t>
  </si>
  <si>
    <t>W121</t>
  </si>
  <si>
    <t>W1175-W1176</t>
  </si>
  <si>
    <t>W1173-W1174</t>
  </si>
  <si>
    <t>W1168-W1172</t>
  </si>
  <si>
    <t>W1165</t>
  </si>
  <si>
    <t>W1163-W1164</t>
  </si>
  <si>
    <t>WAPA - JF Carr</t>
  </si>
  <si>
    <t>W1159-W1160</t>
  </si>
  <si>
    <t>W1156-W1158</t>
  </si>
  <si>
    <t>SF Clean Power - Green</t>
  </si>
  <si>
    <t>W5801</t>
  </si>
  <si>
    <t>W5481</t>
  </si>
  <si>
    <t>W5480</t>
  </si>
  <si>
    <t>W5479</t>
  </si>
  <si>
    <t>W5353</t>
  </si>
  <si>
    <t>W5352</t>
  </si>
  <si>
    <t>W5351</t>
  </si>
  <si>
    <t>W5350</t>
  </si>
  <si>
    <t>W534</t>
  </si>
  <si>
    <t>W5299</t>
  </si>
  <si>
    <t>W5227</t>
  </si>
  <si>
    <t>W5047</t>
  </si>
  <si>
    <t>W4834</t>
  </si>
  <si>
    <t>59339</t>
  </si>
  <si>
    <t>W4825</t>
  </si>
  <si>
    <t>59441</t>
  </si>
  <si>
    <t>W4758</t>
  </si>
  <si>
    <t>W4618</t>
  </si>
  <si>
    <t>58289</t>
  </si>
  <si>
    <t>W4617</t>
  </si>
  <si>
    <t>59405</t>
  </si>
  <si>
    <t>W4549</t>
  </si>
  <si>
    <t>58757</t>
  </si>
  <si>
    <t>W4524</t>
  </si>
  <si>
    <t>American Solar Greenworks, LLC - Summer North Solar</t>
  </si>
  <si>
    <t>W4502</t>
  </si>
  <si>
    <t>W4501</t>
  </si>
  <si>
    <t>W4048</t>
  </si>
  <si>
    <t>W318</t>
  </si>
  <si>
    <t>W310</t>
  </si>
  <si>
    <t>W305</t>
  </si>
  <si>
    <t>W304</t>
  </si>
  <si>
    <t>W301</t>
  </si>
  <si>
    <t>W5216</t>
  </si>
  <si>
    <t>Rosamond I - West Solar - Solar Star California, XLI, LLC</t>
  </si>
  <si>
    <t>W501</t>
  </si>
  <si>
    <t>W500</t>
  </si>
  <si>
    <t>W499</t>
  </si>
  <si>
    <t>SF Clean Power - Super Green</t>
  </si>
  <si>
    <t>W1681</t>
  </si>
  <si>
    <t>Sunset Reservoir - North Basin - RE SFCity1, LP</t>
  </si>
  <si>
    <t>W1288</t>
  </si>
  <si>
    <t>W1176</t>
  </si>
  <si>
    <t>W1175</t>
  </si>
  <si>
    <t>W1174</t>
  </si>
  <si>
    <t>W1173</t>
  </si>
  <si>
    <t>W1172</t>
  </si>
  <si>
    <t>W1171</t>
  </si>
  <si>
    <t>W1170</t>
  </si>
  <si>
    <t>W1169</t>
  </si>
  <si>
    <t>W1168</t>
  </si>
  <si>
    <t>W1164</t>
  </si>
  <si>
    <t>W1163</t>
  </si>
  <si>
    <t>W1162</t>
  </si>
  <si>
    <t>Gianelli Powerplant - Gianelli (6)</t>
  </si>
  <si>
    <t>W1160</t>
  </si>
  <si>
    <t>W1159</t>
  </si>
  <si>
    <t>W1158</t>
  </si>
  <si>
    <t>W1157</t>
  </si>
  <si>
    <t>W1156</t>
  </si>
  <si>
    <t>Metcalf Energy Center</t>
  </si>
  <si>
    <t>380, 381 and 382</t>
  </si>
  <si>
    <t>SFPUC Hetch Hetchy Power System</t>
  </si>
  <si>
    <t>Colgate Powerhouse (Dobbins, CA)</t>
  </si>
  <si>
    <t>Lodi CT</t>
  </si>
  <si>
    <t>W1156, W1157, W1158, W1159, W1160, W1162, W1163,W1164, W1165, W1167, W1168, W1169, W1170, W1171, W1172, W1173, W1174, W1175, W1176</t>
  </si>
  <si>
    <t>50837</t>
  </si>
  <si>
    <t>Pio Pico Energy Center LLC</t>
  </si>
  <si>
    <t>Grossmont Hospital</t>
  </si>
  <si>
    <t>Cuyamaca Peak Energy Center (SDG&amp;E)</t>
  </si>
  <si>
    <t>50876</t>
  </si>
  <si>
    <t>50216</t>
  </si>
  <si>
    <t>Tesoro Refining &amp; Marketing Company LLC</t>
  </si>
  <si>
    <t>Termo Company</t>
  </si>
  <si>
    <t>Sycamore Cogeneration Company</t>
  </si>
  <si>
    <t>50134</t>
  </si>
  <si>
    <t>Santa Barbara Fuel Cell</t>
  </si>
  <si>
    <t>50850</t>
  </si>
  <si>
    <t>57585</t>
  </si>
  <si>
    <t>10427</t>
  </si>
  <si>
    <t>358</t>
  </si>
  <si>
    <t>MOUNTAIN VIEW, Unit 4</t>
  </si>
  <si>
    <t>MOUNTAIN VIEW,  Unit 3</t>
  </si>
  <si>
    <t>Metal Surfaces Inc.</t>
  </si>
  <si>
    <t>10206</t>
  </si>
  <si>
    <t>335</t>
  </si>
  <si>
    <t>Huntington Beach Unit 2</t>
  </si>
  <si>
    <t>Huntington Beach Unit 1</t>
  </si>
  <si>
    <t>GFP Ethanol, LLC dba Calgren Renew Fuels</t>
  </si>
  <si>
    <t>EXXONMOBIL PRODUCTION COMPANY</t>
  </si>
  <si>
    <t>55400</t>
  </si>
  <si>
    <t>Delano Energy Center (Wellhead)</t>
  </si>
  <si>
    <t>50851</t>
  </si>
  <si>
    <t>10635</t>
  </si>
  <si>
    <t>10478</t>
  </si>
  <si>
    <t>Claremont Club</t>
  </si>
  <si>
    <t>50224</t>
  </si>
  <si>
    <t>City of Oxnard</t>
  </si>
  <si>
    <t>10213</t>
  </si>
  <si>
    <t>10169</t>
  </si>
  <si>
    <t>50170</t>
  </si>
  <si>
    <t>52096</t>
  </si>
  <si>
    <t>315</t>
  </si>
  <si>
    <t>Alamitos Unit 6</t>
  </si>
  <si>
    <t>Alamitos Unit 5</t>
  </si>
  <si>
    <t>Alamitos Unit 4</t>
  </si>
  <si>
    <t>Alamitos Unit 3</t>
  </si>
  <si>
    <t>Alamitos Unit 2</t>
  </si>
  <si>
    <t>Alamitos Unit 1</t>
  </si>
  <si>
    <t>SDCWA - Olivenhain - Hodges Pumped Storage Facility</t>
  </si>
  <si>
    <t>344</t>
  </si>
  <si>
    <t>339</t>
  </si>
  <si>
    <t>104</t>
  </si>
  <si>
    <t>321</t>
  </si>
  <si>
    <t>320</t>
  </si>
  <si>
    <t>319</t>
  </si>
  <si>
    <t>318</t>
  </si>
  <si>
    <t>317</t>
  </si>
  <si>
    <t>H0119,H0539, H0382, H0412</t>
  </si>
  <si>
    <t>6619A</t>
  </si>
  <si>
    <t>W5744</t>
  </si>
  <si>
    <t>63713A</t>
  </si>
  <si>
    <t>Antelope Valley Solar, LLC</t>
  </si>
  <si>
    <t>63652A</t>
  </si>
  <si>
    <t>solar PCC3</t>
  </si>
  <si>
    <t>Zone 7 Water Agency DeValle WTP (REC Only)</t>
  </si>
  <si>
    <t>W5551</t>
  </si>
  <si>
    <t>63651A</t>
  </si>
  <si>
    <t>W5645</t>
  </si>
  <si>
    <t>63612A</t>
  </si>
  <si>
    <t>Ramona Solar Energy Project</t>
  </si>
  <si>
    <t>W5028</t>
  </si>
  <si>
    <t>63314A</t>
  </si>
  <si>
    <t>63289A</t>
  </si>
  <si>
    <t>solar PCC1</t>
  </si>
  <si>
    <t>Santa Teresa Solar (Greenlight)</t>
  </si>
  <si>
    <t>63288A</t>
  </si>
  <si>
    <t>Pentitencia Solar (Greenlight)</t>
  </si>
  <si>
    <t>W5031</t>
  </si>
  <si>
    <t>63286C</t>
  </si>
  <si>
    <t>Solar City-Arbor Terrace (Dominion Solar)</t>
  </si>
  <si>
    <t>W5866</t>
  </si>
  <si>
    <t>63281A</t>
  </si>
  <si>
    <t>Great Valley Solar 3, LLC (RE Tranquillity 8 Azul)</t>
  </si>
  <si>
    <t>W5902</t>
  </si>
  <si>
    <t>63271A</t>
  </si>
  <si>
    <t>W465</t>
  </si>
  <si>
    <t>63260A</t>
  </si>
  <si>
    <t>Sunray Energy 3 LLC</t>
  </si>
  <si>
    <t>W4933</t>
  </si>
  <si>
    <t>63234A</t>
  </si>
  <si>
    <t>W4932</t>
  </si>
  <si>
    <t>63233A</t>
  </si>
  <si>
    <t>63228A</t>
  </si>
  <si>
    <t>San Gorgonio East</t>
  </si>
  <si>
    <t>63223A</t>
  </si>
  <si>
    <t>Coram Tehachapi, L.P. - Coram Tehachapi, L.P.</t>
  </si>
  <si>
    <t>W4897</t>
  </si>
  <si>
    <t xml:space="preserve">Coram Tehachapi, L.P. - Coram Tehachapi, L.P. </t>
  </si>
  <si>
    <t>W4886</t>
  </si>
  <si>
    <t>63222A</t>
  </si>
  <si>
    <t xml:space="preserve">Coram Energy LLC (4.5MW)  - Coram Energy LLC (4.5MW) </t>
  </si>
  <si>
    <t>Coram Energy LLC (4.5MW) - Coram Energy LLC (4.5MW)</t>
  </si>
  <si>
    <t>W4903</t>
  </si>
  <si>
    <t>W4889</t>
  </si>
  <si>
    <t>63216A</t>
  </si>
  <si>
    <t>W4888</t>
  </si>
  <si>
    <t>W4896</t>
  </si>
  <si>
    <t>63214A</t>
  </si>
  <si>
    <t>W5217</t>
  </si>
  <si>
    <t>63167A</t>
  </si>
  <si>
    <t>Rosamond Solar Plant</t>
  </si>
  <si>
    <t>W3517/W3665/W3895/W3989/W3990/
W4032/W4033/W4122/W4161/W4162/W4168/
W4169/W4171/W4172/W4178/W4179/W4452/
W4531/W4532/W4533/W4534/W4611/W4741/W4885/W4921/W4922/W4923/W4974/
W5090/W5096/W5226/W5380/W5381/
W5531/W5537/W5538/W5539/W5540/W5771</t>
  </si>
  <si>
    <t>63112/63111/62421/
63113/63109/63087/
62807/62747/62737/
63054/62517/62471/
62518/63021/62806/
62472/62326/62383/
62824/62020/62800/
62367/63155/63168/
63174/63019/63017/
63081/62822/62327/
63326/62517/</t>
  </si>
  <si>
    <t>W4934</t>
  </si>
  <si>
    <t>W5601</t>
  </si>
  <si>
    <t>63057A</t>
  </si>
  <si>
    <t>JACUMBA SOLAR, LLC</t>
  </si>
  <si>
    <t>W5191</t>
  </si>
  <si>
    <t>63036A</t>
  </si>
  <si>
    <t>W5190</t>
  </si>
  <si>
    <t>63035A</t>
  </si>
  <si>
    <t>W5385</t>
  </si>
  <si>
    <t>63030A</t>
  </si>
  <si>
    <t>Golden Solar, LLC (Dulles)</t>
  </si>
  <si>
    <t>W4778</t>
  </si>
  <si>
    <t>SDG&amp;E EcoChoice</t>
  </si>
  <si>
    <t>W4518</t>
  </si>
  <si>
    <t>W5060</t>
  </si>
  <si>
    <t>W5735</t>
  </si>
  <si>
    <t>62885A</t>
  </si>
  <si>
    <t>US Topco Energy, Inc (Soccer Center)</t>
  </si>
  <si>
    <t>W5392</t>
  </si>
  <si>
    <t>62879A</t>
  </si>
  <si>
    <t>W4498</t>
  </si>
  <si>
    <t>W5546</t>
  </si>
  <si>
    <t>62835A</t>
  </si>
  <si>
    <t>Portal Ridge Solar B, LLC</t>
  </si>
  <si>
    <t>W5005</t>
  </si>
  <si>
    <t>62818A</t>
  </si>
  <si>
    <t>W5001</t>
  </si>
  <si>
    <t>62817A</t>
  </si>
  <si>
    <t>W4254</t>
  </si>
  <si>
    <t>Anaheim Convention Center - Anaheim Solar Energy Plant</t>
  </si>
  <si>
    <t>W5219</t>
  </si>
  <si>
    <t>62805A</t>
  </si>
  <si>
    <t>W4077</t>
  </si>
  <si>
    <t>W4078</t>
  </si>
  <si>
    <t>Davies Symphony Hall</t>
  </si>
  <si>
    <t>W4610</t>
  </si>
  <si>
    <t>W4609</t>
  </si>
  <si>
    <t>W5192</t>
  </si>
  <si>
    <t>62742A</t>
  </si>
  <si>
    <t>MCE Deep Green</t>
  </si>
  <si>
    <t>59219</t>
  </si>
  <si>
    <t>W4257</t>
  </si>
  <si>
    <t>62741A</t>
  </si>
  <si>
    <t>W4256</t>
  </si>
  <si>
    <t>62740A</t>
  </si>
  <si>
    <t>59169</t>
  </si>
  <si>
    <t>W4473</t>
  </si>
  <si>
    <t>59167</t>
  </si>
  <si>
    <t>W4472</t>
  </si>
  <si>
    <t>W4804</t>
  </si>
  <si>
    <t>62719A</t>
  </si>
  <si>
    <t>SunE Solar XVI Lessor, LLC (Rochester)</t>
  </si>
  <si>
    <t>W5371</t>
  </si>
  <si>
    <t>62716A</t>
  </si>
  <si>
    <t>59203</t>
  </si>
  <si>
    <t>W4288</t>
  </si>
  <si>
    <t>62715A</t>
  </si>
  <si>
    <t>W4287</t>
  </si>
  <si>
    <t>62714A</t>
  </si>
  <si>
    <t>W4286</t>
  </si>
  <si>
    <t>62713A</t>
  </si>
  <si>
    <t>W5654</t>
  </si>
  <si>
    <t>62709A</t>
  </si>
  <si>
    <t>DRES Quarry 1</t>
  </si>
  <si>
    <t>MCE Local Solar</t>
  </si>
  <si>
    <t>59359</t>
  </si>
  <si>
    <t>W4385</t>
  </si>
  <si>
    <t>59360</t>
  </si>
  <si>
    <t>W4386</t>
  </si>
  <si>
    <t>59423</t>
  </si>
  <si>
    <t>W4464</t>
  </si>
  <si>
    <t>59422</t>
  </si>
  <si>
    <t>W4463</t>
  </si>
  <si>
    <t>59421</t>
  </si>
  <si>
    <t>W4465</t>
  </si>
  <si>
    <t>58831</t>
  </si>
  <si>
    <t>W4780</t>
  </si>
  <si>
    <t>67RK 8 ME LLC (Redcrest Solar Farm)</t>
  </si>
  <si>
    <t>59440</t>
  </si>
  <si>
    <t>W4683</t>
  </si>
  <si>
    <t>62640A</t>
  </si>
  <si>
    <t>W1500</t>
  </si>
  <si>
    <t>62564A</t>
  </si>
  <si>
    <t>W4650</t>
  </si>
  <si>
    <t>W2829</t>
  </si>
  <si>
    <t>62551A</t>
  </si>
  <si>
    <t>Kirkwood [1]</t>
  </si>
  <si>
    <t>W2828</t>
  </si>
  <si>
    <t>62550A</t>
  </si>
  <si>
    <t>W2827</t>
  </si>
  <si>
    <t>62549A</t>
  </si>
  <si>
    <t>Kirkwood  [1]</t>
  </si>
  <si>
    <t>59528</t>
  </si>
  <si>
    <t>W4700</t>
  </si>
  <si>
    <t>59541</t>
  </si>
  <si>
    <t>W4578</t>
  </si>
  <si>
    <t>Kona Solar LLC (Terra Francesco)</t>
  </si>
  <si>
    <t>59539</t>
  </si>
  <si>
    <t>W4579</t>
  </si>
  <si>
    <t>Kona Solar LLC (Park Meridian #1)</t>
  </si>
  <si>
    <t>59540</t>
  </si>
  <si>
    <t>W4577</t>
  </si>
  <si>
    <t>Kona Solar LLC (Rancho Cucamonga District 1)</t>
  </si>
  <si>
    <t>W3748/W3749/W3750/W3752/W3753/
W3754/W3755/W3756/W3757/W3758/
W5081/W5237/W4042/W5313/W5234/
W3747/W5224/W5082/W5621/W5779/
W5780</t>
  </si>
  <si>
    <t>62489/62490/62491/62492/62493/62634/62635/62636/62637/62638/63483/63485/63519/63484/61597/63488/63360/63714/63721</t>
  </si>
  <si>
    <t>59414</t>
  </si>
  <si>
    <t>W4691</t>
  </si>
  <si>
    <t>W4013</t>
  </si>
  <si>
    <t>58514</t>
  </si>
  <si>
    <t>W4012</t>
  </si>
  <si>
    <t>W3866</t>
  </si>
  <si>
    <t>62436A</t>
  </si>
  <si>
    <t>W3864</t>
  </si>
  <si>
    <t>62435A</t>
  </si>
  <si>
    <t>Sol Orchard 21 (Ramona2)</t>
  </si>
  <si>
    <t>W4263</t>
  </si>
  <si>
    <t>W5374</t>
  </si>
  <si>
    <t>62418A</t>
  </si>
  <si>
    <t>59409</t>
  </si>
  <si>
    <t>W4500</t>
  </si>
  <si>
    <t>62411C</t>
  </si>
  <si>
    <t>59410</t>
  </si>
  <si>
    <t>W4499</t>
  </si>
  <si>
    <t>62410C</t>
  </si>
  <si>
    <t>59411</t>
  </si>
  <si>
    <t>W4508</t>
  </si>
  <si>
    <t>62408C</t>
  </si>
  <si>
    <t>W675</t>
  </si>
  <si>
    <t>small hydro PCC1</t>
  </si>
  <si>
    <t>Warm Springs Dam (SCWA)</t>
  </si>
  <si>
    <t>59099</t>
  </si>
  <si>
    <t>W4229</t>
  </si>
  <si>
    <t>59098</t>
  </si>
  <si>
    <t>W4228</t>
  </si>
  <si>
    <t>W4185</t>
  </si>
  <si>
    <t>W4184</t>
  </si>
  <si>
    <t>59094</t>
  </si>
  <si>
    <t>W4183</t>
  </si>
  <si>
    <t>W5061</t>
  </si>
  <si>
    <t>62362A</t>
  </si>
  <si>
    <t>W4151</t>
  </si>
  <si>
    <t>W4150</t>
  </si>
  <si>
    <t>62355A</t>
  </si>
  <si>
    <t>W4928</t>
  </si>
  <si>
    <t>62331A</t>
  </si>
  <si>
    <t>Westlands - Westside Solar WSP-PV1*</t>
  </si>
  <si>
    <t>Anaheim Green Power</t>
  </si>
  <si>
    <t>W3536</t>
  </si>
  <si>
    <t>62329A</t>
  </si>
  <si>
    <t>W3535</t>
  </si>
  <si>
    <t>62328A</t>
  </si>
  <si>
    <t>W3475</t>
  </si>
  <si>
    <t>58581</t>
  </si>
  <si>
    <t>W3923</t>
  </si>
  <si>
    <t>62292A</t>
  </si>
  <si>
    <t>58582</t>
  </si>
  <si>
    <t>W3924</t>
  </si>
  <si>
    <t>62284C</t>
  </si>
  <si>
    <t>Astoria Solar (Recurrent)</t>
  </si>
  <si>
    <t>W4446</t>
  </si>
  <si>
    <t>CSolar West LLC</t>
  </si>
  <si>
    <t>W4025</t>
  </si>
  <si>
    <t>W3538</t>
  </si>
  <si>
    <t>62245A</t>
  </si>
  <si>
    <t>W3537</t>
  </si>
  <si>
    <t>62244A</t>
  </si>
  <si>
    <t>W2969</t>
  </si>
  <si>
    <t>W4261</t>
  </si>
  <si>
    <t>59638</t>
  </si>
  <si>
    <t>W4631</t>
  </si>
  <si>
    <t>W2686</t>
  </si>
  <si>
    <t>W2685</t>
  </si>
  <si>
    <t>W2684</t>
  </si>
  <si>
    <t>W2683</t>
  </si>
  <si>
    <t>W2682</t>
  </si>
  <si>
    <t>W2680</t>
  </si>
  <si>
    <t>W2679</t>
  </si>
  <si>
    <t>W2678</t>
  </si>
  <si>
    <t>W2677</t>
  </si>
  <si>
    <t>Pier 96 – Recycling Plant</t>
  </si>
  <si>
    <t>W2676</t>
  </si>
  <si>
    <t>62213A</t>
  </si>
  <si>
    <t>W2675</t>
  </si>
  <si>
    <t>62212A</t>
  </si>
  <si>
    <t>W2674</t>
  </si>
  <si>
    <t>62211A</t>
  </si>
  <si>
    <t>W2673</t>
  </si>
  <si>
    <t>62210A</t>
  </si>
  <si>
    <t>W2672</t>
  </si>
  <si>
    <t>W4513</t>
  </si>
  <si>
    <t>W4512</t>
  </si>
  <si>
    <t>W4511</t>
  </si>
  <si>
    <t>58462</t>
  </si>
  <si>
    <t>W4630
W4763
W4826
W4827
W4879
W4935
W4936
W5016</t>
  </si>
  <si>
    <t>W2681</t>
  </si>
  <si>
    <t>W4365</t>
  </si>
  <si>
    <t>W2689</t>
  </si>
  <si>
    <t>W2688</t>
  </si>
  <si>
    <t>W2710</t>
  </si>
  <si>
    <t>59555</t>
  </si>
  <si>
    <t>W4543</t>
  </si>
  <si>
    <t>W2979</t>
  </si>
  <si>
    <t>61940A</t>
  </si>
  <si>
    <t>W2671</t>
  </si>
  <si>
    <t>W5611</t>
  </si>
  <si>
    <t>Cuyama Solar-Cuyama Solar</t>
  </si>
  <si>
    <t>Peninsula Clean Energy ECO100</t>
  </si>
  <si>
    <t>6186C</t>
  </si>
  <si>
    <t xml:space="preserve">Solar </t>
  </si>
  <si>
    <t xml:space="preserve">Whitney Point Solar, LLC-Whitney Point Solar </t>
  </si>
  <si>
    <t>W3863</t>
  </si>
  <si>
    <t>61840A</t>
  </si>
  <si>
    <t>W3865</t>
  </si>
  <si>
    <t>61839A</t>
  </si>
  <si>
    <t>59413</t>
  </si>
  <si>
    <t>W4681</t>
  </si>
  <si>
    <t>W2840</t>
  </si>
  <si>
    <t>W2904</t>
  </si>
  <si>
    <t>61808A</t>
  </si>
  <si>
    <t>W2905</t>
  </si>
  <si>
    <t>61807A</t>
  </si>
  <si>
    <t>58454</t>
  </si>
  <si>
    <t>W4010</t>
  </si>
  <si>
    <t>61797A</t>
  </si>
  <si>
    <t>W3841</t>
  </si>
  <si>
    <t>61796A</t>
  </si>
  <si>
    <t>58450</t>
  </si>
  <si>
    <t>W3786</t>
  </si>
  <si>
    <t>61795A</t>
  </si>
  <si>
    <t>W4053</t>
  </si>
  <si>
    <t>61787A</t>
  </si>
  <si>
    <t>Voyager Solar 3, LLC (Rutan 2061-3)</t>
  </si>
  <si>
    <t>W4052</t>
  </si>
  <si>
    <t>61786A</t>
  </si>
  <si>
    <t>Voyager Solar 2, LLC (Rutan 2061-2)</t>
  </si>
  <si>
    <t>W4051</t>
  </si>
  <si>
    <t>61785A</t>
  </si>
  <si>
    <t>Voyager Solar 1, LLC (Rutan 2061-1)</t>
  </si>
  <si>
    <t>58448</t>
  </si>
  <si>
    <t>W3830</t>
  </si>
  <si>
    <t>61777A</t>
  </si>
  <si>
    <t>58451</t>
  </si>
  <si>
    <t>W3888</t>
  </si>
  <si>
    <t>61775A</t>
  </si>
  <si>
    <t>58452</t>
  </si>
  <si>
    <t>W3887</t>
  </si>
  <si>
    <t>58447</t>
  </si>
  <si>
    <t>W3855</t>
  </si>
  <si>
    <t>W3854</t>
  </si>
  <si>
    <t>W3853</t>
  </si>
  <si>
    <t>58446</t>
  </si>
  <si>
    <t>W3844</t>
  </si>
  <si>
    <t>W3843</t>
  </si>
  <si>
    <t>61757A</t>
  </si>
  <si>
    <t>W3842</t>
  </si>
  <si>
    <t>61756A</t>
  </si>
  <si>
    <t>W2766</t>
  </si>
  <si>
    <t>W2765</t>
  </si>
  <si>
    <t>W2763</t>
  </si>
  <si>
    <t>61746A</t>
  </si>
  <si>
    <t>W2762</t>
  </si>
  <si>
    <t>W2760</t>
  </si>
  <si>
    <t>61744A</t>
  </si>
  <si>
    <t>W2759</t>
  </si>
  <si>
    <t>W2758</t>
  </si>
  <si>
    <t>61741A</t>
  </si>
  <si>
    <t>W3497</t>
  </si>
  <si>
    <t>61735A</t>
  </si>
  <si>
    <t>W3988</t>
  </si>
  <si>
    <t>61734A</t>
  </si>
  <si>
    <t>58642</t>
  </si>
  <si>
    <t>W3987</t>
  </si>
  <si>
    <t>61733A</t>
  </si>
  <si>
    <t>58309</t>
  </si>
  <si>
    <t>W4023</t>
  </si>
  <si>
    <t>58308</t>
  </si>
  <si>
    <t>W4021</t>
  </si>
  <si>
    <t>61727A</t>
  </si>
  <si>
    <t>W4016</t>
  </si>
  <si>
    <t>61726A</t>
  </si>
  <si>
    <t>W4007</t>
  </si>
  <si>
    <t>61722A</t>
  </si>
  <si>
    <t>59300</t>
  </si>
  <si>
    <t>W4332</t>
  </si>
  <si>
    <t>61721A</t>
  </si>
  <si>
    <t>W4331</t>
  </si>
  <si>
    <t>61720A</t>
  </si>
  <si>
    <t>58306</t>
  </si>
  <si>
    <t>W4045</t>
  </si>
  <si>
    <t>61719A</t>
  </si>
  <si>
    <t>W3558</t>
  </si>
  <si>
    <t>W5132</t>
  </si>
  <si>
    <t>W3105</t>
  </si>
  <si>
    <t>Manzana Wind LLC</t>
  </si>
  <si>
    <t>W5131</t>
  </si>
  <si>
    <t>W4712</t>
  </si>
  <si>
    <t>Maricopa West Solar PV LLC</t>
  </si>
  <si>
    <t>W4015</t>
  </si>
  <si>
    <t>61661A</t>
  </si>
  <si>
    <t>W4014</t>
  </si>
  <si>
    <t>61660A</t>
  </si>
  <si>
    <t>W4008</t>
  </si>
  <si>
    <t>61659A</t>
  </si>
  <si>
    <t>W3278</t>
  </si>
  <si>
    <t>CSolar IV South LLC</t>
  </si>
  <si>
    <t>W4479;W4480;W4481</t>
  </si>
  <si>
    <t>61645C;61646C;61844C</t>
  </si>
  <si>
    <t>W4022</t>
  </si>
  <si>
    <t>61642C</t>
  </si>
  <si>
    <t>W4006</t>
  </si>
  <si>
    <t>W3188</t>
  </si>
  <si>
    <t>W2319</t>
  </si>
  <si>
    <t>W2318</t>
  </si>
  <si>
    <t>58354</t>
  </si>
  <si>
    <t>W3718</t>
  </si>
  <si>
    <t>61626A</t>
  </si>
  <si>
    <t>58355</t>
  </si>
  <si>
    <t>W3719</t>
  </si>
  <si>
    <t>61625A</t>
  </si>
  <si>
    <t>W2830</t>
  </si>
  <si>
    <t>W2607</t>
  </si>
  <si>
    <t>W5613</t>
  </si>
  <si>
    <t>61620A</t>
  </si>
  <si>
    <t>PVN Milliken, LLC</t>
  </si>
  <si>
    <t>W4043</t>
  </si>
  <si>
    <t>61616A</t>
  </si>
  <si>
    <t>W4044</t>
  </si>
  <si>
    <t>61615A</t>
  </si>
  <si>
    <t>W4019</t>
  </si>
  <si>
    <t>W4017</t>
  </si>
  <si>
    <t>W4020</t>
  </si>
  <si>
    <t>W4018</t>
  </si>
  <si>
    <t>W2785/W3885</t>
  </si>
  <si>
    <t>Catalina Solar LLC</t>
  </si>
  <si>
    <t>58721</t>
  </si>
  <si>
    <t>W4186</t>
  </si>
  <si>
    <t>W3981</t>
  </si>
  <si>
    <t>Orion Solar I - Orion Solar I, LLC</t>
  </si>
  <si>
    <t>61555A</t>
  </si>
  <si>
    <t>Pacific Wind Lessee LLC</t>
  </si>
  <si>
    <t>61538A</t>
  </si>
  <si>
    <t>58763</t>
  </si>
  <si>
    <t>W4417</t>
  </si>
  <si>
    <t>58752</t>
  </si>
  <si>
    <t>W4245</t>
  </si>
  <si>
    <t>58751</t>
  </si>
  <si>
    <t>W4244</t>
  </si>
  <si>
    <t>W4432</t>
  </si>
  <si>
    <t>W4431</t>
  </si>
  <si>
    <t>59270</t>
  </si>
  <si>
    <t>W4430</t>
  </si>
  <si>
    <t>59269</t>
  </si>
  <si>
    <t>W4429</t>
  </si>
  <si>
    <t>W4333</t>
  </si>
  <si>
    <t>58755</t>
  </si>
  <si>
    <t>W4248</t>
  </si>
  <si>
    <t>W4247</t>
  </si>
  <si>
    <t>W4246</t>
  </si>
  <si>
    <t>59738</t>
  </si>
  <si>
    <t>W4840</t>
  </si>
  <si>
    <t>59237</t>
  </si>
  <si>
    <t>W4428</t>
  </si>
  <si>
    <t>58417</t>
  </si>
  <si>
    <t>W4427</t>
  </si>
  <si>
    <t>W2244</t>
  </si>
  <si>
    <t>61438A</t>
  </si>
  <si>
    <t>50762</t>
  </si>
  <si>
    <t>W419
W744
W745
W3132
W3133
W3134
W3135</t>
  </si>
  <si>
    <t>57650</t>
  </si>
  <si>
    <t>W4387</t>
  </si>
  <si>
    <t>W4119</t>
  </si>
  <si>
    <t>W1993</t>
  </si>
  <si>
    <t>W3259</t>
  </si>
  <si>
    <t>Ocotillo Express LLC</t>
  </si>
  <si>
    <t>W1029</t>
  </si>
  <si>
    <t>W1030</t>
  </si>
  <si>
    <t>W4836</t>
  </si>
  <si>
    <t>W4926</t>
  </si>
  <si>
    <t>61369A</t>
  </si>
  <si>
    <t>59322</t>
  </si>
  <si>
    <t>W4413</t>
  </si>
  <si>
    <t>61368A</t>
  </si>
  <si>
    <t>59380</t>
  </si>
  <si>
    <t>W4414</t>
  </si>
  <si>
    <t>W4065
W4100</t>
  </si>
  <si>
    <t>61364A</t>
  </si>
  <si>
    <t>W4064
W4099</t>
  </si>
  <si>
    <t>61363A</t>
  </si>
  <si>
    <t>W4241</t>
  </si>
  <si>
    <t>59431</t>
  </si>
  <si>
    <t>W4811</t>
  </si>
  <si>
    <t>61334A</t>
  </si>
  <si>
    <t>W4574</t>
  </si>
  <si>
    <t>W4573</t>
  </si>
  <si>
    <t>W5006</t>
  </si>
  <si>
    <t>59537</t>
  </si>
  <si>
    <t>W4181</t>
  </si>
  <si>
    <t>59536</t>
  </si>
  <si>
    <t>W4180</t>
  </si>
  <si>
    <t>58750</t>
  </si>
  <si>
    <t>W4418</t>
  </si>
  <si>
    <t>61315A</t>
  </si>
  <si>
    <t>W5795</t>
  </si>
  <si>
    <t>61314A</t>
  </si>
  <si>
    <t>W4492</t>
  </si>
  <si>
    <t>W4868</t>
  </si>
  <si>
    <t>W5567</t>
  </si>
  <si>
    <t>Lancaster WAD B, LLC (REMAT)</t>
  </si>
  <si>
    <t>W3592/W3931/W3994</t>
  </si>
  <si>
    <t>Imperial Valley Solar 1 LLC (Mount Signal)</t>
  </si>
  <si>
    <t>W2483</t>
  </si>
  <si>
    <t>W2482</t>
  </si>
  <si>
    <t>PV Solar</t>
  </si>
  <si>
    <t>58984</t>
  </si>
  <si>
    <t>W4344</t>
  </si>
  <si>
    <t>W4192</t>
  </si>
  <si>
    <t>W1028</t>
  </si>
  <si>
    <t>W2846</t>
  </si>
  <si>
    <t>W1771</t>
  </si>
  <si>
    <t>Sanford-Burnham Medical Research Institute I</t>
  </si>
  <si>
    <t>W1769</t>
  </si>
  <si>
    <t>W1770</t>
  </si>
  <si>
    <t>W987, 988</t>
  </si>
  <si>
    <t>W1977</t>
  </si>
  <si>
    <t>W2768</t>
  </si>
  <si>
    <t>W2767</t>
  </si>
  <si>
    <t>W2764</t>
  </si>
  <si>
    <t>61238A</t>
  </si>
  <si>
    <t>W2761</t>
  </si>
  <si>
    <t>W1973</t>
  </si>
  <si>
    <t>61236A</t>
  </si>
  <si>
    <t>W1972</t>
  </si>
  <si>
    <t>61235A</t>
  </si>
  <si>
    <t>59942</t>
  </si>
  <si>
    <t>W4822</t>
  </si>
  <si>
    <t>W2874</t>
  </si>
  <si>
    <t>NRG Solar Borrego I LLC</t>
  </si>
  <si>
    <t>W3932</t>
  </si>
  <si>
    <t>W1565</t>
  </si>
  <si>
    <t>W3547</t>
  </si>
  <si>
    <t>W3230</t>
  </si>
  <si>
    <t>W2783</t>
  </si>
  <si>
    <t>61186A</t>
  </si>
  <si>
    <t>Whitney Point Solar (NextEra)</t>
  </si>
  <si>
    <t>W4506</t>
  </si>
  <si>
    <t>61182A</t>
  </si>
  <si>
    <t>W3898</t>
  </si>
  <si>
    <t>58227</t>
  </si>
  <si>
    <t>W3664</t>
  </si>
  <si>
    <t>58234</t>
  </si>
  <si>
    <t>W3663</t>
  </si>
  <si>
    <t>59273</t>
  </si>
  <si>
    <t>W4713</t>
  </si>
  <si>
    <t>W4675</t>
  </si>
  <si>
    <t>W2068</t>
  </si>
  <si>
    <t>W2013</t>
  </si>
  <si>
    <t>W1842</t>
  </si>
  <si>
    <t>W2886</t>
  </si>
  <si>
    <t>61066A</t>
  </si>
  <si>
    <t>W2885</t>
  </si>
  <si>
    <t>61065A</t>
  </si>
  <si>
    <t>58644</t>
  </si>
  <si>
    <t>W4829</t>
  </si>
  <si>
    <t>61050A</t>
  </si>
  <si>
    <t>small hydro PCC0</t>
  </si>
  <si>
    <t>CVP Base Resource (WAPA) Stampede</t>
  </si>
  <si>
    <t>WAPA - Stampede -- (REC only)</t>
  </si>
  <si>
    <t>CVP Base Resource (WAPA) Nimbus</t>
  </si>
  <si>
    <t>CVP Base Resource (WAPA) Lewiston</t>
  </si>
  <si>
    <t>WAPA - Lewiston -- (REC only)</t>
  </si>
  <si>
    <t>W1976</t>
  </si>
  <si>
    <t>61039A</t>
  </si>
  <si>
    <t>W1975</t>
  </si>
  <si>
    <t>W2044</t>
  </si>
  <si>
    <t>61037A</t>
  </si>
  <si>
    <t>W1974</t>
  </si>
  <si>
    <t>61036A</t>
  </si>
  <si>
    <t>W2043</t>
  </si>
  <si>
    <t>61035A</t>
  </si>
  <si>
    <t>W402</t>
  </si>
  <si>
    <t>61021A</t>
  </si>
  <si>
    <t>Royal Farms #2</t>
  </si>
  <si>
    <t>W1510</t>
  </si>
  <si>
    <t>W2868</t>
  </si>
  <si>
    <t>W2887</t>
  </si>
  <si>
    <t>60993A</t>
  </si>
  <si>
    <t>58376</t>
  </si>
  <si>
    <t>W3406</t>
  </si>
  <si>
    <t>CED White River Solar - CED White River Solar</t>
  </si>
  <si>
    <t>W3408</t>
  </si>
  <si>
    <t>CED Corcoran - CED Corcoran</t>
  </si>
  <si>
    <t>58366</t>
  </si>
  <si>
    <t>W3159</t>
  </si>
  <si>
    <t>Atwell Island - Atwell Island PV Solar Generating Facility</t>
  </si>
  <si>
    <t>58003</t>
  </si>
  <si>
    <t>W2826</t>
  </si>
  <si>
    <t>SPS Alpaugh 50 - SPS Alpaugh 50</t>
  </si>
  <si>
    <t>W3884
W3965
W3966
W4097
W4098</t>
  </si>
  <si>
    <t>W4901</t>
  </si>
  <si>
    <t>W3496</t>
  </si>
  <si>
    <t>W4849</t>
  </si>
  <si>
    <t>W2557</t>
  </si>
  <si>
    <t>W3942</t>
  </si>
  <si>
    <t>60929A</t>
  </si>
  <si>
    <t>57361</t>
  </si>
  <si>
    <t>W2072</t>
  </si>
  <si>
    <t>Sand Drag - Sand Drag LLC</t>
  </si>
  <si>
    <t>57360</t>
  </si>
  <si>
    <t>W2073</t>
  </si>
  <si>
    <t>Sun City Project LLC - Sun City</t>
  </si>
  <si>
    <t>57359</t>
  </si>
  <si>
    <t>W2074</t>
  </si>
  <si>
    <t>Avenal Park - Avenal Park LLC</t>
  </si>
  <si>
    <t>NCPA Geothermal Plant 2, Unit 1</t>
  </si>
  <si>
    <t>Geothermal 1_Unit 2</t>
  </si>
  <si>
    <t>W1254</t>
  </si>
  <si>
    <t>W2806</t>
  </si>
  <si>
    <t>Brea Expansion Plant (Olinda Landfill)</t>
  </si>
  <si>
    <t>W1335</t>
  </si>
  <si>
    <t>W1332</t>
  </si>
  <si>
    <t>W1331</t>
  </si>
  <si>
    <t>W1330</t>
  </si>
  <si>
    <t>W1920</t>
  </si>
  <si>
    <t>60879A</t>
  </si>
  <si>
    <t>W3899</t>
  </si>
  <si>
    <t>60856A</t>
  </si>
  <si>
    <t>W3862</t>
  </si>
  <si>
    <t>W3897</t>
  </si>
  <si>
    <t>60838A</t>
  </si>
  <si>
    <t>W4133/W4134/W4132</t>
  </si>
  <si>
    <t>Centinela Solar Energy 2 LLC</t>
  </si>
  <si>
    <t>W3805/W4011/W3880/W3964/W3961/W4132</t>
  </si>
  <si>
    <t>Centinela Solar Energy LLC</t>
  </si>
  <si>
    <t>W3512</t>
  </si>
  <si>
    <t>W3896</t>
  </si>
  <si>
    <t>60823A</t>
  </si>
  <si>
    <t>W2742
W2743</t>
  </si>
  <si>
    <t>60810A</t>
  </si>
  <si>
    <t>W1841</t>
  </si>
  <si>
    <t>W1727</t>
  </si>
  <si>
    <t>W3849</t>
  </si>
  <si>
    <t>AV Solar Ranch 1, LLC - AVSR1 - Antelope Solar Ranch - Block 8 &amp; 9</t>
  </si>
  <si>
    <t>W1155</t>
  </si>
  <si>
    <t>W1154</t>
  </si>
  <si>
    <t>W5072</t>
  </si>
  <si>
    <t>60757A</t>
  </si>
  <si>
    <t>57295</t>
  </si>
  <si>
    <t>W2872</t>
  </si>
  <si>
    <t>Alpine Solar - NRG Solar Alpine</t>
  </si>
  <si>
    <t>W834</t>
  </si>
  <si>
    <t>60736A</t>
  </si>
  <si>
    <t>W908</t>
  </si>
  <si>
    <t>60680A</t>
  </si>
  <si>
    <t>W1386</t>
  </si>
  <si>
    <t>W3591</t>
  </si>
  <si>
    <t>Campo Verde Solar LLC</t>
  </si>
  <si>
    <t>W861
W862
W863
W864
W865</t>
  </si>
  <si>
    <t>W3791</t>
  </si>
  <si>
    <t>GENESIS SOLAR, LLC - SGN2</t>
  </si>
  <si>
    <t>W3790</t>
  </si>
  <si>
    <t>GENESIS SOLAR, LLC - SGN-1</t>
  </si>
  <si>
    <t>W906</t>
  </si>
  <si>
    <t>El Dorado Powerhouse - ElDorado_7_unit2</t>
  </si>
  <si>
    <t>W905</t>
  </si>
  <si>
    <t>El Dorado Powerhouse - ElDorado_7_unit1</t>
  </si>
  <si>
    <t>W197</t>
  </si>
  <si>
    <t>60571A</t>
  </si>
  <si>
    <t>W704</t>
  </si>
  <si>
    <t>MM Prima Deshecha Energy LLC</t>
  </si>
  <si>
    <t>W205</t>
  </si>
  <si>
    <t>W1745</t>
  </si>
  <si>
    <t>FPL Energy Montezuma Wind - FPL Energy Montezuma Wind</t>
  </si>
  <si>
    <t>W728</t>
  </si>
  <si>
    <t>W242</t>
  </si>
  <si>
    <t>W241</t>
  </si>
  <si>
    <t>W233</t>
  </si>
  <si>
    <t>W243</t>
  </si>
  <si>
    <t>54308</t>
  </si>
  <si>
    <t>W758</t>
  </si>
  <si>
    <t>Three Forks Water Power Project - Three Forks Water Power Project</t>
  </si>
  <si>
    <t>W131</t>
  </si>
  <si>
    <t>Oasis Power Partners LLC</t>
  </si>
  <si>
    <t>W2519</t>
  </si>
  <si>
    <t>W731</t>
  </si>
  <si>
    <t>60486A</t>
  </si>
  <si>
    <t>Sycamore Energy 2 LLC</t>
  </si>
  <si>
    <t>W424</t>
  </si>
  <si>
    <t>60481A</t>
  </si>
  <si>
    <t>MM San Diego LLC (Miramar RAM)</t>
  </si>
  <si>
    <t>W439</t>
  </si>
  <si>
    <t>60479A</t>
  </si>
  <si>
    <t>MM Tulare Energy, LLC</t>
  </si>
  <si>
    <t>W807</t>
  </si>
  <si>
    <t>El Nido Biomass Facility - El Nido Biomass Facility</t>
  </si>
  <si>
    <t>W204</t>
  </si>
  <si>
    <t>365</t>
  </si>
  <si>
    <t>W343</t>
  </si>
  <si>
    <t>W390</t>
  </si>
  <si>
    <t>363</t>
  </si>
  <si>
    <t>W342</t>
  </si>
  <si>
    <t>361</t>
  </si>
  <si>
    <t>W341</t>
  </si>
  <si>
    <t>357</t>
  </si>
  <si>
    <t>W340
W557</t>
  </si>
  <si>
    <t>354</t>
  </si>
  <si>
    <t>W339</t>
  </si>
  <si>
    <t>353</t>
  </si>
  <si>
    <t>W338</t>
  </si>
  <si>
    <t>W394</t>
  </si>
  <si>
    <t>W393</t>
  </si>
  <si>
    <t>W332
W555
W556</t>
  </si>
  <si>
    <t>W392</t>
  </si>
  <si>
    <t>W391</t>
  </si>
  <si>
    <t>W331
W560</t>
  </si>
  <si>
    <t>340</t>
  </si>
  <si>
    <t>W330</t>
  </si>
  <si>
    <t>W329</t>
  </si>
  <si>
    <t>W328</t>
  </si>
  <si>
    <t>W327</t>
  </si>
  <si>
    <t>W326</t>
  </si>
  <si>
    <t>328</t>
  </si>
  <si>
    <t>W325
W553
W554</t>
  </si>
  <si>
    <t>327</t>
  </si>
  <si>
    <t>W324</t>
  </si>
  <si>
    <t>326</t>
  </si>
  <si>
    <t>W323
W552</t>
  </si>
  <si>
    <t>325</t>
  </si>
  <si>
    <t>W322
W548
W549
W550
W551</t>
  </si>
  <si>
    <t>324</t>
  </si>
  <si>
    <t>W321</t>
  </si>
  <si>
    <t>W235</t>
  </si>
  <si>
    <t>60445A</t>
  </si>
  <si>
    <t>Avangrid Renewables LLC (Phoenix West Wind)</t>
  </si>
  <si>
    <t>323</t>
  </si>
  <si>
    <t>W320
W544
W545</t>
  </si>
  <si>
    <t>W751</t>
  </si>
  <si>
    <t>FPL Energy Green Power Wind LLC</t>
  </si>
  <si>
    <t>W359</t>
  </si>
  <si>
    <t>60442A</t>
  </si>
  <si>
    <t>City of Oceanside (San Francisco Peak Hydro)</t>
  </si>
  <si>
    <t>W710</t>
  </si>
  <si>
    <t>W537</t>
  </si>
  <si>
    <t>City of Escondido (Bear Valley Hydro)</t>
  </si>
  <si>
    <t>W725</t>
  </si>
  <si>
    <t>W707</t>
  </si>
  <si>
    <t>San Marcos Energy LLC</t>
  </si>
  <si>
    <t>W559</t>
  </si>
  <si>
    <t>60434A</t>
  </si>
  <si>
    <t>W558</t>
  </si>
  <si>
    <t>60433A</t>
  </si>
  <si>
    <t>W138</t>
  </si>
  <si>
    <t>Kumeyaay Wind LLC</t>
  </si>
  <si>
    <t>W234</t>
  </si>
  <si>
    <t>Avangrid Renewables LLC (Mountain Wind)</t>
  </si>
  <si>
    <t>60429A</t>
  </si>
  <si>
    <t>W438</t>
  </si>
  <si>
    <t>60428A</t>
  </si>
  <si>
    <t>W523</t>
  </si>
  <si>
    <t>60423E</t>
  </si>
  <si>
    <t>W522</t>
  </si>
  <si>
    <t>60422E</t>
  </si>
  <si>
    <t>W398</t>
  </si>
  <si>
    <t>60419E</t>
  </si>
  <si>
    <t>W397</t>
  </si>
  <si>
    <t>60418E</t>
  </si>
  <si>
    <t>W396</t>
  </si>
  <si>
    <t>60417E</t>
  </si>
  <si>
    <t>W395</t>
  </si>
  <si>
    <t>60416E</t>
  </si>
  <si>
    <t>W527</t>
  </si>
  <si>
    <t>60415E</t>
  </si>
  <si>
    <t>W526</t>
  </si>
  <si>
    <t>60414E</t>
  </si>
  <si>
    <t>W525</t>
  </si>
  <si>
    <t>60413E</t>
  </si>
  <si>
    <t>W412</t>
  </si>
  <si>
    <t>W389</t>
  </si>
  <si>
    <t>60410A</t>
  </si>
  <si>
    <t>W413</t>
  </si>
  <si>
    <t>W408</t>
  </si>
  <si>
    <t>60407A</t>
  </si>
  <si>
    <t>W457</t>
  </si>
  <si>
    <t>60406A</t>
  </si>
  <si>
    <t>W528</t>
  </si>
  <si>
    <t>60403A</t>
  </si>
  <si>
    <t>Altwind 1</t>
  </si>
  <si>
    <t>60402A</t>
  </si>
  <si>
    <t>Altwind 3</t>
  </si>
  <si>
    <t>Altwind 2</t>
  </si>
  <si>
    <t>San Gorgonio Altwind</t>
  </si>
  <si>
    <t>50536</t>
  </si>
  <si>
    <t>W531</t>
  </si>
  <si>
    <t>60401A</t>
  </si>
  <si>
    <t>W530</t>
  </si>
  <si>
    <t>60400A</t>
  </si>
  <si>
    <t>W529</t>
  </si>
  <si>
    <t>60399A</t>
  </si>
  <si>
    <t>W521</t>
  </si>
  <si>
    <t>60397E</t>
  </si>
  <si>
    <t>W314</t>
  </si>
  <si>
    <t>Energy Development &amp; Construction Corp (Karen Windfarm)</t>
  </si>
  <si>
    <t>10718</t>
  </si>
  <si>
    <t>Karen Avenue Windfarm - Energy Development &amp; Const. Corp.</t>
  </si>
  <si>
    <t>50690</t>
  </si>
  <si>
    <t>W518</t>
  </si>
  <si>
    <t>60393A</t>
  </si>
  <si>
    <t>Cameron Ridge, LLC (III)</t>
  </si>
  <si>
    <t>W517</t>
  </si>
  <si>
    <t>W512</t>
  </si>
  <si>
    <t>W511</t>
  </si>
  <si>
    <t>60383A</t>
  </si>
  <si>
    <t>Victory Garden# 3 (Tehachapi)</t>
  </si>
  <si>
    <t>60382A</t>
  </si>
  <si>
    <t>Victory Garden# 2 (Tehachapi)</t>
  </si>
  <si>
    <t>60381A</t>
  </si>
  <si>
    <t>Victory Garden # I (Tehachapi)</t>
  </si>
  <si>
    <t>W495</t>
  </si>
  <si>
    <t>60374A</t>
  </si>
  <si>
    <t>W494</t>
  </si>
  <si>
    <t>60373E</t>
  </si>
  <si>
    <t>W411</t>
  </si>
  <si>
    <t>60372A</t>
  </si>
  <si>
    <t>W316</t>
  </si>
  <si>
    <t>60371A</t>
  </si>
  <si>
    <t>W315</t>
  </si>
  <si>
    <t>W493</t>
  </si>
  <si>
    <t>10446</t>
  </si>
  <si>
    <t>W483</t>
  </si>
  <si>
    <t>60366E</t>
  </si>
  <si>
    <t>10444</t>
  </si>
  <si>
    <t>W482</t>
  </si>
  <si>
    <t>60365E</t>
  </si>
  <si>
    <t>10443</t>
  </si>
  <si>
    <t>W481</t>
  </si>
  <si>
    <t>60364E</t>
  </si>
  <si>
    <t>10442</t>
  </si>
  <si>
    <t>W480</t>
  </si>
  <si>
    <t>60363E</t>
  </si>
  <si>
    <t>10441</t>
  </si>
  <si>
    <t>W479</t>
  </si>
  <si>
    <t>60362A</t>
  </si>
  <si>
    <t>10440</t>
  </si>
  <si>
    <t>W478</t>
  </si>
  <si>
    <t>60361A</t>
  </si>
  <si>
    <t>Luz Solar Partners Ltd. IV (SEGS IV)</t>
  </si>
  <si>
    <t>10439</t>
  </si>
  <si>
    <t>W477</t>
  </si>
  <si>
    <t>60360A</t>
  </si>
  <si>
    <t>Luz Solar Partners Ltd. III (SEGS III)</t>
  </si>
  <si>
    <t>W430</t>
  </si>
  <si>
    <t>W311</t>
  </si>
  <si>
    <t>W429</t>
  </si>
  <si>
    <t>American Energy, Inc. (Fullerton Hydro)</t>
  </si>
  <si>
    <t>W766</t>
  </si>
  <si>
    <t>60354E</t>
  </si>
  <si>
    <t>W431</t>
  </si>
  <si>
    <t>60353E</t>
  </si>
  <si>
    <t>Camrosa County Water District</t>
  </si>
  <si>
    <t>W432</t>
  </si>
  <si>
    <t>60352A</t>
  </si>
  <si>
    <t>Deep Springs College</t>
  </si>
  <si>
    <t>50076</t>
  </si>
  <si>
    <t>W433</t>
  </si>
  <si>
    <t>60351E</t>
  </si>
  <si>
    <t>W309</t>
  </si>
  <si>
    <t>60349E</t>
  </si>
  <si>
    <t>W434</t>
  </si>
  <si>
    <t>60347E</t>
  </si>
  <si>
    <t>W409</t>
  </si>
  <si>
    <t>W308</t>
  </si>
  <si>
    <t>60345A</t>
  </si>
  <si>
    <t>Three Valleys Municpal Water District (Williams)</t>
  </si>
  <si>
    <t>W306</t>
  </si>
  <si>
    <t>60343A</t>
  </si>
  <si>
    <t>Three Valleys Municpal Water District (Fulton)</t>
  </si>
  <si>
    <t>10139</t>
  </si>
  <si>
    <t>W532</t>
  </si>
  <si>
    <t>60342A</t>
  </si>
  <si>
    <t>W437</t>
  </si>
  <si>
    <t>60341A</t>
  </si>
  <si>
    <t>Richard Moss</t>
  </si>
  <si>
    <t>W333</t>
  </si>
  <si>
    <t>54017</t>
  </si>
  <si>
    <t>W533</t>
  </si>
  <si>
    <t>60339A</t>
  </si>
  <si>
    <t>W538</t>
  </si>
  <si>
    <t>W427</t>
  </si>
  <si>
    <t>W302</t>
  </si>
  <si>
    <t>Calleguas Municipal Water District (East Portal Hydro)</t>
  </si>
  <si>
    <t>W300</t>
  </si>
  <si>
    <t>W299</t>
  </si>
  <si>
    <t>W303</t>
  </si>
  <si>
    <t>W298</t>
  </si>
  <si>
    <t>60328A</t>
  </si>
  <si>
    <t>W297</t>
  </si>
  <si>
    <t>54996</t>
  </si>
  <si>
    <t>W462</t>
  </si>
  <si>
    <t>60324A</t>
  </si>
  <si>
    <t>10878</t>
  </si>
  <si>
    <t>60323A</t>
  </si>
  <si>
    <t>10875</t>
  </si>
  <si>
    <t>W460
W748</t>
  </si>
  <si>
    <t>10874</t>
  </si>
  <si>
    <t>W459</t>
  </si>
  <si>
    <t>10879</t>
  </si>
  <si>
    <t>W458</t>
  </si>
  <si>
    <t>60320E</t>
  </si>
  <si>
    <t>10481</t>
  </si>
  <si>
    <t>W418</t>
  </si>
  <si>
    <t>60319A</t>
  </si>
  <si>
    <t>10631</t>
  </si>
  <si>
    <t>W456</t>
  </si>
  <si>
    <t>10759</t>
  </si>
  <si>
    <t>W455</t>
  </si>
  <si>
    <t>60317A</t>
  </si>
  <si>
    <t>54111</t>
  </si>
  <si>
    <t>W415</t>
  </si>
  <si>
    <t>60316A</t>
  </si>
  <si>
    <t>52015</t>
  </si>
  <si>
    <t>W334</t>
  </si>
  <si>
    <t>60313A</t>
  </si>
  <si>
    <t>10634</t>
  </si>
  <si>
    <t>W454</t>
  </si>
  <si>
    <t>10873</t>
  </si>
  <si>
    <t>W453
W746
W747</t>
  </si>
  <si>
    <t>W451</t>
  </si>
  <si>
    <t>W1275
W1276
W1277
W1278
W1279
W1280</t>
  </si>
  <si>
    <t>60304E</t>
  </si>
  <si>
    <t>55603</t>
  </si>
  <si>
    <t>W705</t>
  </si>
  <si>
    <t>W449</t>
  </si>
  <si>
    <t>Inland Empire Utilities Agency</t>
  </si>
  <si>
    <t>W421</t>
  </si>
  <si>
    <t>60294E</t>
  </si>
  <si>
    <t>W808
W809</t>
  </si>
  <si>
    <t>60284A
60285A</t>
  </si>
  <si>
    <t>W445</t>
  </si>
  <si>
    <t>60280E</t>
  </si>
  <si>
    <t>L.A. CO. SANITATION DIST CSD 2610</t>
  </si>
  <si>
    <t>W400</t>
  </si>
  <si>
    <t>60279A</t>
  </si>
  <si>
    <t>ROYAL FARMS</t>
  </si>
  <si>
    <t>426</t>
  </si>
  <si>
    <t>W765</t>
  </si>
  <si>
    <t>W764</t>
  </si>
  <si>
    <t>776</t>
  </si>
  <si>
    <t>W701</t>
  </si>
  <si>
    <t>Sly Creek Powerhouse - Sly Creek Powerhouse</t>
  </si>
  <si>
    <t>W699</t>
  </si>
  <si>
    <t>Rollins Powerhouse - Rollins Powerhouse</t>
  </si>
  <si>
    <t>Dutch Flat #2 Powerhouse - Dutch Flat #2 Powerhouse</t>
  </si>
  <si>
    <t>W591</t>
  </si>
  <si>
    <t>Fairfield Power Plant</t>
  </si>
  <si>
    <t>W489A</t>
  </si>
  <si>
    <t>Tridam-Sandbar</t>
  </si>
  <si>
    <t>W686</t>
  </si>
  <si>
    <t>60187A</t>
  </si>
  <si>
    <t>10881</t>
  </si>
  <si>
    <t>W627</t>
  </si>
  <si>
    <t>60167A</t>
  </si>
  <si>
    <t>Mega Renewables (Roaring Creek) - Mega Renewables (Roaring Creek)</t>
  </si>
  <si>
    <t>10882</t>
  </si>
  <si>
    <t>W626</t>
  </si>
  <si>
    <t>60166A</t>
  </si>
  <si>
    <t>Mega Renewables (Hatchet Creek) - Mega Renewables (Hatchet Creek)</t>
  </si>
  <si>
    <t>10880</t>
  </si>
  <si>
    <t>W625</t>
  </si>
  <si>
    <t>60165A</t>
  </si>
  <si>
    <t>Mega Renewables (Bidwell Ditch) - Mega Renewables (Bidwell Ditch)</t>
  </si>
  <si>
    <t>W165</t>
  </si>
  <si>
    <t>Buena Vista Energy Windfarm - Buena Vista Energy Windfarm</t>
  </si>
  <si>
    <t>10836</t>
  </si>
  <si>
    <t>W857</t>
  </si>
  <si>
    <t>Woodland Biomass Power - Woodland Biomass Power</t>
  </si>
  <si>
    <t>50293</t>
  </si>
  <si>
    <t>W691</t>
  </si>
  <si>
    <t>60092A</t>
  </si>
  <si>
    <t>Wadham Energy LP - Wadham Energy Limited Partnership</t>
  </si>
  <si>
    <t>SPI Quincy</t>
  </si>
  <si>
    <t>W1735</t>
  </si>
  <si>
    <t>SPI Lincoln Onsite Load (REC Only)</t>
  </si>
  <si>
    <t>W1734</t>
  </si>
  <si>
    <t>W649</t>
  </si>
  <si>
    <t>W648</t>
  </si>
  <si>
    <t>W641</t>
  </si>
  <si>
    <t>60080A</t>
  </si>
  <si>
    <t>Pacific Ultrapower Chinese Station</t>
  </si>
  <si>
    <t>W604</t>
  </si>
  <si>
    <t>HL Power Company LP</t>
  </si>
  <si>
    <t>W317</t>
  </si>
  <si>
    <t>W730</t>
  </si>
  <si>
    <t>60011A</t>
  </si>
  <si>
    <t>Sycamore Energy 1 LLC</t>
  </si>
  <si>
    <t>Calpine Geysers - Geothermal Unit 20</t>
  </si>
  <si>
    <t>60008A</t>
  </si>
  <si>
    <t>Calpine Geysers - Geothermal Unit 18</t>
  </si>
  <si>
    <t>Calpine Geysers - Geothermal Unit 17</t>
  </si>
  <si>
    <t>286</t>
  </si>
  <si>
    <t>W117
W118
W119
W120
W121
W122
W123
W124
W125
W126
W127</t>
  </si>
  <si>
    <t>60002A
60003A
60004A
60005A
60006A
60007A
60008A
60009A
60010A
60025A
60026A</t>
  </si>
  <si>
    <t>Calpine Geothermal Unit 5/6
Calpine Geothermal Unit 7-8
Calpine Geothermal Unit 12
Calpine Geothermal Unit 13
Calpine Geothermal Unit 16
Calpine Geothermal Unit 17
Calpine Geothermal Unit 18
Calpine Geothermal Unit 20
Sonoma/Calpine Geyser
Calpine Geothermal Unit 11
Calpine Geothermal Unit 14</t>
  </si>
  <si>
    <t>W1177,W1161,W1108</t>
  </si>
  <si>
    <t>W5657</t>
  </si>
  <si>
    <t>Beacon Solar 2 Project</t>
  </si>
  <si>
    <t>W5658</t>
  </si>
  <si>
    <t>Beacon Solar 5 Project</t>
  </si>
  <si>
    <t>W3565</t>
  </si>
  <si>
    <t>W5233</t>
  </si>
  <si>
    <t>W5310</t>
  </si>
  <si>
    <t>W5311</t>
  </si>
  <si>
    <t>Beacon Solar 1 Project</t>
  </si>
  <si>
    <t>W4714</t>
  </si>
  <si>
    <t>W3557</t>
  </si>
  <si>
    <t>W3579</t>
  </si>
  <si>
    <t>W1266</t>
  </si>
  <si>
    <t>W3583</t>
  </si>
  <si>
    <t>W3584</t>
  </si>
  <si>
    <t>W799</t>
  </si>
  <si>
    <t>W798</t>
  </si>
  <si>
    <t>W2792</t>
  </si>
  <si>
    <t>W1509</t>
  </si>
  <si>
    <t>W2346</t>
  </si>
  <si>
    <t>W2345</t>
  </si>
  <si>
    <t>W2358</t>
  </si>
  <si>
    <t>W2360</t>
  </si>
  <si>
    <t>W2359</t>
  </si>
  <si>
    <t>W2343</t>
  </si>
  <si>
    <t>W2342</t>
  </si>
  <si>
    <t>W2341</t>
  </si>
  <si>
    <t>W2340</t>
  </si>
  <si>
    <t>W1252</t>
  </si>
  <si>
    <t>58711</t>
  </si>
  <si>
    <t>W4586</t>
  </si>
  <si>
    <t>58712</t>
  </si>
  <si>
    <t>W4587</t>
  </si>
  <si>
    <t>W4690</t>
  </si>
  <si>
    <t>W2746</t>
  </si>
  <si>
    <t>W5024</t>
  </si>
  <si>
    <t>W5074</t>
  </si>
  <si>
    <t>W1010</t>
  </si>
  <si>
    <t>W1011</t>
  </si>
  <si>
    <t>W2862</t>
  </si>
  <si>
    <t>W3165</t>
  </si>
  <si>
    <t>W2350</t>
  </si>
  <si>
    <t xml:space="preserve">Sawtelle Power Plant                      </t>
  </si>
  <si>
    <t>W2347</t>
  </si>
  <si>
    <t>W2357</t>
  </si>
  <si>
    <t>W2352</t>
  </si>
  <si>
    <t>W2351</t>
  </si>
  <si>
    <t>W2349</t>
  </si>
  <si>
    <t xml:space="preserve">Franklin Power Plant                      </t>
  </si>
  <si>
    <t>W2348</t>
  </si>
  <si>
    <t>W2355</t>
  </si>
  <si>
    <t xml:space="preserve">Division Creek Power Plant </t>
  </si>
  <si>
    <t>W2354</t>
  </si>
  <si>
    <t>W2353</t>
  </si>
  <si>
    <t>W2356</t>
  </si>
  <si>
    <t>W2178</t>
  </si>
  <si>
    <t>W2236/W2237/W2238/W2324/W2325</t>
  </si>
  <si>
    <t>W2228/W2261/W2262/W2283</t>
  </si>
  <si>
    <t>W2268/W2269/W2270/W2287/W2288/W2289/W2290/W2291</t>
  </si>
  <si>
    <t>W2266</t>
  </si>
  <si>
    <t>W2265/W2266</t>
  </si>
  <si>
    <t>W2265</t>
  </si>
  <si>
    <t>W5058</t>
  </si>
  <si>
    <t>Friant Power Authority -Quinten Luallen</t>
  </si>
  <si>
    <t>54554</t>
  </si>
  <si>
    <t>W1260</t>
  </si>
  <si>
    <t>W3581</t>
  </si>
  <si>
    <t>W4929</t>
  </si>
  <si>
    <t>W1565, W3932</t>
  </si>
  <si>
    <t>W3255</t>
  </si>
  <si>
    <t>W851</t>
  </si>
  <si>
    <t>Western Base Resource - STAMPEDE</t>
  </si>
  <si>
    <t>Western Base Resource- NIMBUS DAM</t>
  </si>
  <si>
    <t>Western Base Resource - LEWISTON</t>
  </si>
  <si>
    <t>geothermal</t>
  </si>
  <si>
    <t>W4883</t>
  </si>
  <si>
    <t>W3858</t>
  </si>
  <si>
    <t>W1372</t>
  </si>
  <si>
    <t>W922</t>
  </si>
  <si>
    <t>W468</t>
  </si>
  <si>
    <t>W4651</t>
  </si>
  <si>
    <t>W4803</t>
  </si>
  <si>
    <t>W492</t>
  </si>
  <si>
    <t>W414</t>
  </si>
  <si>
    <t>W435</t>
  </si>
  <si>
    <t>W594</t>
  </si>
  <si>
    <t>W787</t>
  </si>
  <si>
    <t>W788,W787</t>
  </si>
  <si>
    <t>Sonoma Evergreen</t>
  </si>
  <si>
    <t>San Gorgonio East (REC ONLY)</t>
  </si>
  <si>
    <t>Coram Energy LLC (4.5MW)</t>
  </si>
  <si>
    <t>Rising Tree Wind Farm III LLC - Rising Tree Wind Farm III LLC</t>
  </si>
  <si>
    <t>Goose Lake Solar - Goose Lake Solar</t>
  </si>
  <si>
    <t>City of Corcoran Solar - City of Corcoran Solar</t>
  </si>
  <si>
    <t>Kansas - Kansas</t>
  </si>
  <si>
    <t>W3280</t>
  </si>
  <si>
    <t>AV Solar Ranch 1, LLC - AVSR1 - Antelope Solar Ranch - Block 6</t>
  </si>
  <si>
    <t>W3275</t>
  </si>
  <si>
    <t>AV Solar Ranch 1, LLC - AVSR1 - Antelope Solar Ranch - Block 5</t>
  </si>
  <si>
    <t>W3274</t>
  </si>
  <si>
    <t>AV Solar Ranch 1, LLC - AVSR1 - Antelope Solar Ranch - Block 4</t>
  </si>
  <si>
    <t>W2803</t>
  </si>
  <si>
    <t>AV Solar Ranch 1, LLC - AVSR1 - Antelope Solar Ranch - Block 3</t>
  </si>
  <si>
    <t>W4141</t>
  </si>
  <si>
    <t>AV Solar Ranch 1, LLC - AVSR1 - Antelope Solar Ranch - Block 1 &amp; 2</t>
  </si>
  <si>
    <t>W3474</t>
  </si>
  <si>
    <t>AV Solar Ranch 1, LLC - Antelope Solar Ranch - Block 7</t>
  </si>
  <si>
    <t>W1091</t>
  </si>
  <si>
    <t>Mt. Poso Cogeneration Facility - MTNPOS_1_UNIT</t>
  </si>
  <si>
    <t>W2648</t>
  </si>
  <si>
    <t>San Gorgonio Windplant WPP1993 - Triad</t>
  </si>
  <si>
    <t>W2635</t>
  </si>
  <si>
    <t>60424A</t>
  </si>
  <si>
    <t>San Gorgonio Windplant WPP1993 - Renwind</t>
  </si>
  <si>
    <t>W505</t>
  </si>
  <si>
    <t>60420A</t>
  </si>
  <si>
    <t>W2649</t>
  </si>
  <si>
    <t>60412A</t>
  </si>
  <si>
    <t>San Gorgonio Windplant WPP1993 - Carter</t>
  </si>
  <si>
    <t>Altwind 1 (REC ONLY)</t>
  </si>
  <si>
    <t>Cameron Ridge, LLC (III) (REC ONLY)</t>
  </si>
  <si>
    <t>W502</t>
  </si>
  <si>
    <t>60384A</t>
  </si>
  <si>
    <t>60380A</t>
  </si>
  <si>
    <t>Terra-Gen Mojave Wind Farms, LLC -Morwind</t>
  </si>
  <si>
    <t>W2646</t>
  </si>
  <si>
    <t>60379A</t>
  </si>
  <si>
    <t>W2647</t>
  </si>
  <si>
    <t>60377A</t>
  </si>
  <si>
    <t>San Gorgonio Windplant WPP1993 - Aldrich</t>
  </si>
  <si>
    <t>Mesa Wind Power Corporation</t>
  </si>
  <si>
    <t>Oxbow Powerhouse</t>
  </si>
  <si>
    <t>French Meadows Powerhouse</t>
  </si>
  <si>
    <t>Hell Hole Powerhouse</t>
  </si>
  <si>
    <t>W486</t>
  </si>
  <si>
    <t>Geysers Power Plant - Calistoga Power Plant</t>
  </si>
  <si>
    <t>W3945</t>
  </si>
  <si>
    <t>Cabrillo Unified SD - Half Moon Bay HS   (REC ONLY)</t>
  </si>
  <si>
    <t>60010A</t>
  </si>
  <si>
    <t>Geysers Power Plant - Sonoma</t>
  </si>
  <si>
    <t xml:space="preserve">Geysers Power Plant </t>
  </si>
  <si>
    <t>W 1458</t>
  </si>
  <si>
    <t>Vansycle II - RECs only</t>
  </si>
  <si>
    <t>W3260</t>
  </si>
  <si>
    <t>Horse Butte Wind REC's only</t>
  </si>
  <si>
    <t>W4050</t>
  </si>
  <si>
    <t>W5023</t>
  </si>
  <si>
    <t>Desert Star (SDG&amp;E)</t>
  </si>
  <si>
    <t>Intermountain Power (IPP)</t>
  </si>
  <si>
    <t>W4959</t>
  </si>
  <si>
    <t>62897A</t>
  </si>
  <si>
    <t>Mesquite Solar 3, LLC</t>
  </si>
  <si>
    <t>Mesquite Solar 3, LLC - Mesquite Solar 3 (1)</t>
  </si>
  <si>
    <t>W1486</t>
  </si>
  <si>
    <t>W1950</t>
  </si>
  <si>
    <t>SRP System</t>
  </si>
  <si>
    <t>60784A</t>
  </si>
  <si>
    <t>W4337/W4620/W4627/W4673</t>
  </si>
  <si>
    <t>60519A</t>
  </si>
  <si>
    <t>Energia Sierra Juarez US LLC</t>
  </si>
  <si>
    <t>Yes</t>
  </si>
  <si>
    <t>Clearwater Paper Corporation - #3 Turbine</t>
  </si>
  <si>
    <t>Clearwater Paper Corporation - #4 Turbine</t>
  </si>
  <si>
    <t xml:space="preserve">Kettle Falls Woodwaste Plant </t>
  </si>
  <si>
    <t xml:space="preserve">Kettlefalls Woodwast Plant </t>
  </si>
  <si>
    <t>LFG Phase II, Roosevelt Biogas 1 - LFG Engines 7-9</t>
  </si>
  <si>
    <t>W1788</t>
  </si>
  <si>
    <t>LONGVIEW PULP MILL - SEVEN TURBINE</t>
  </si>
  <si>
    <t>61147A</t>
  </si>
  <si>
    <t>W1787</t>
  </si>
  <si>
    <t>LONGVIEW PULP MILL - SIX TURBINE</t>
  </si>
  <si>
    <t>Morgan Stanley - Seneca Sustainable Energy - Seneca Sustainable Energy</t>
  </si>
  <si>
    <t>W3746</t>
  </si>
  <si>
    <t xml:space="preserve">Port Angeles Mill </t>
  </si>
  <si>
    <t>Port Angeles Mill - CoGen No. 11 - Nippon Paper Co-Generation</t>
  </si>
  <si>
    <t>Port Angeles Mill - CoGen No. 11/Nippon Paper Co-Generation</t>
  </si>
  <si>
    <t>Roosevelt Biogas 1</t>
  </si>
  <si>
    <t xml:space="preserve">Roosevelt Biogas 1 - LFG Engines 7-9 - LFG Phase II </t>
  </si>
  <si>
    <t>Roosevelt Biogas/H.W. Hill Landfill Gas Power Plant</t>
  </si>
  <si>
    <t>Roseburg Forest Products Company (LU) Weed</t>
  </si>
  <si>
    <t>Sierra Pacific Burlington</t>
  </si>
  <si>
    <t>W1320</t>
  </si>
  <si>
    <t>W180</t>
  </si>
  <si>
    <t>W3155</t>
  </si>
  <si>
    <t>Neal Hot Springs Unit #1</t>
  </si>
  <si>
    <t xml:space="preserve">     Geothermal</t>
  </si>
  <si>
    <t>BOUNDARY HYDROELECTRIC UNITS</t>
  </si>
  <si>
    <t>Boundary Hydroelectric Units</t>
  </si>
  <si>
    <t>6200/3883/6424</t>
  </si>
  <si>
    <t>Chelan County PUD</t>
  </si>
  <si>
    <t>Chelan County PUD- Lake Chelan</t>
  </si>
  <si>
    <t>Chelan County PUD- Rock Island</t>
  </si>
  <si>
    <t>Chelan County PUD-Rocky Reach</t>
  </si>
  <si>
    <t>CHPD - Lake Chelan</t>
  </si>
  <si>
    <t>CHPD - Rock Island</t>
  </si>
  <si>
    <t>CHPD - Rocky Reach</t>
  </si>
  <si>
    <t>W149</t>
  </si>
  <si>
    <t>60507A</t>
  </si>
  <si>
    <t>60508A</t>
  </si>
  <si>
    <t>60513A</t>
  </si>
  <si>
    <t>GCPD</t>
  </si>
  <si>
    <t>3887, 3888</t>
  </si>
  <si>
    <t>W137</t>
  </si>
  <si>
    <t>Kerr</t>
  </si>
  <si>
    <t>Lucky Peak</t>
  </si>
  <si>
    <t>Mid-C Hydro - Priest and Wanapum Dams (Grant County PUD)</t>
  </si>
  <si>
    <t>60585A</t>
  </si>
  <si>
    <t>3887 &amp; 3888</t>
  </si>
  <si>
    <t>Priest Rapids &amp; Wanapum Hydroelectric Project</t>
  </si>
  <si>
    <t>500055 &amp; 500003 &amp; 50040</t>
  </si>
  <si>
    <t>Rocky Reach, Rock Island &amp; Lake Chelan</t>
  </si>
  <si>
    <t>3883, 6200 &amp; 6424</t>
  </si>
  <si>
    <t>W168</t>
  </si>
  <si>
    <t>60515A</t>
  </si>
  <si>
    <t>W170</t>
  </si>
  <si>
    <t>60590A</t>
  </si>
  <si>
    <t>W171</t>
  </si>
  <si>
    <t>60516A</t>
  </si>
  <si>
    <t>W5002</t>
  </si>
  <si>
    <t>Oregon State University (LU)</t>
  </si>
  <si>
    <t>W146</t>
  </si>
  <si>
    <t>60578A</t>
  </si>
  <si>
    <t>60522A</t>
  </si>
  <si>
    <t>W179</t>
  </si>
  <si>
    <t>60579A</t>
  </si>
  <si>
    <t>60509A</t>
  </si>
  <si>
    <t>60524A</t>
  </si>
  <si>
    <t>East Side</t>
  </si>
  <si>
    <t>3888/3887</t>
  </si>
  <si>
    <t>W200</t>
  </si>
  <si>
    <t>60791A</t>
  </si>
  <si>
    <t>Monroe Street HED</t>
  </si>
  <si>
    <t>Nine Mile HED</t>
  </si>
  <si>
    <t>Nine Mile HED 2</t>
  </si>
  <si>
    <t>60586A</t>
  </si>
  <si>
    <t>Post Falls 2</t>
  </si>
  <si>
    <t>Post Falls 3</t>
  </si>
  <si>
    <t>Post Falls 4</t>
  </si>
  <si>
    <t>Post Falls HED</t>
  </si>
  <si>
    <t>60530A</t>
  </si>
  <si>
    <t>60514A</t>
  </si>
  <si>
    <t>60531A</t>
  </si>
  <si>
    <t>60800E</t>
  </si>
  <si>
    <t>W222-223</t>
  </si>
  <si>
    <t>W222</t>
  </si>
  <si>
    <t>W223</t>
  </si>
  <si>
    <t>Upper Falls HED</t>
  </si>
  <si>
    <t>60594A</t>
  </si>
  <si>
    <t>60517A</t>
  </si>
  <si>
    <t>60532A</t>
  </si>
  <si>
    <t>W3104</t>
  </si>
  <si>
    <t xml:space="preserve">     Solar</t>
  </si>
  <si>
    <t>Black Cap Solar</t>
  </si>
  <si>
    <t>Black Cap Solar, LLC (LU)</t>
  </si>
  <si>
    <t>Bourdet, Peter M. (LU)</t>
  </si>
  <si>
    <t>Crook County Solar 1, LLC (LU)</t>
  </si>
  <si>
    <t>Hammerich 1 &amp; 2 (LU)</t>
  </si>
  <si>
    <t>Joseph Community Solar LLC (LU)</t>
  </si>
  <si>
    <t>Keeton 1 &amp; 2 (LU)</t>
  </si>
  <si>
    <t>Obsidian Renewables, LLC (LU)</t>
  </si>
  <si>
    <t>Oregon Solar Incentive (LU)</t>
  </si>
  <si>
    <t>Solwatt LLC (LU)</t>
  </si>
  <si>
    <t>The Confederated Tribe of Warm Springs Utilities (LU)</t>
  </si>
  <si>
    <t xml:space="preserve"> Juniper Canyon</t>
  </si>
  <si>
    <t>W1689</t>
  </si>
  <si>
    <t xml:space="preserve"> Leaning Juniper II</t>
  </si>
  <si>
    <t>60776A</t>
  </si>
  <si>
    <t>W1204</t>
  </si>
  <si>
    <t>Big Top - Big Top LLC</t>
  </si>
  <si>
    <t>63056A</t>
  </si>
  <si>
    <t>63055A</t>
  </si>
  <si>
    <t>W1205</t>
  </si>
  <si>
    <t>Butter Creek Power LLC - Butter Creek Power LLC</t>
  </si>
  <si>
    <t>61017A</t>
  </si>
  <si>
    <t>Campbell Hill - Campbell Hill</t>
  </si>
  <si>
    <t>Campbell Hill Windpower</t>
  </si>
  <si>
    <t>W3959</t>
  </si>
  <si>
    <t>British Columbia, Canada</t>
  </si>
  <si>
    <t>60975A</t>
  </si>
  <si>
    <t>W1992</t>
  </si>
  <si>
    <t xml:space="preserve">Dokie Wind </t>
  </si>
  <si>
    <t>61188A</t>
  </si>
  <si>
    <t>Dunlap I - Dunlap I</t>
  </si>
  <si>
    <t>Dunlap I Wind Farm</t>
  </si>
  <si>
    <t>W186</t>
  </si>
  <si>
    <t>61034A</t>
  </si>
  <si>
    <t>Elkhorn Valley Wind Farm</t>
  </si>
  <si>
    <t>60565E</t>
  </si>
  <si>
    <t>Eurus Combine Hills I, LLC (LU)</t>
  </si>
  <si>
    <t>W1363</t>
  </si>
  <si>
    <t>60561A</t>
  </si>
  <si>
    <t>W1141</t>
  </si>
  <si>
    <t>63084A</t>
  </si>
  <si>
    <t>63085A</t>
  </si>
  <si>
    <t>W1202</t>
  </si>
  <si>
    <t>Four Corners Windfarm - Four Corners Windfarm LLC</t>
  </si>
  <si>
    <t>W1203</t>
  </si>
  <si>
    <t>Four Mile Canyon Windfarm - Four Mile Canyon Windfarm LLC</t>
  </si>
  <si>
    <t>60805A</t>
  </si>
  <si>
    <t>Glenrock I - Glenrock I</t>
  </si>
  <si>
    <t>Glenrock I Wind Farm</t>
  </si>
  <si>
    <t>60804A</t>
  </si>
  <si>
    <t>Glenrock III - Glenrock III</t>
  </si>
  <si>
    <t>Glenrock III Wind Farm</t>
  </si>
  <si>
    <t>W536</t>
  </si>
  <si>
    <t>60819A</t>
  </si>
  <si>
    <t>60691A</t>
  </si>
  <si>
    <t>60857A</t>
  </si>
  <si>
    <t>60899A</t>
  </si>
  <si>
    <t>High Plains - High Plains</t>
  </si>
  <si>
    <t>61675A</t>
  </si>
  <si>
    <t>61202A</t>
  </si>
  <si>
    <t>W1876</t>
  </si>
  <si>
    <t>60939A</t>
  </si>
  <si>
    <t>Kittitas Valley Wind Farm - Sagebrush Power Partners, LLC</t>
  </si>
  <si>
    <t>W158</t>
  </si>
  <si>
    <t>60562A</t>
  </si>
  <si>
    <t>61200A</t>
  </si>
  <si>
    <t>60730A</t>
  </si>
  <si>
    <t>60896A</t>
  </si>
  <si>
    <t>McFadden Ridge - McFadden Ridge</t>
  </si>
  <si>
    <t>W5189</t>
  </si>
  <si>
    <t>British Columbia</t>
  </si>
  <si>
    <t>Meikle Wind</t>
  </si>
  <si>
    <t>63268C</t>
  </si>
  <si>
    <t xml:space="preserve">Meikle Wind </t>
  </si>
  <si>
    <t>Meikle Wind - Meikle Wind</t>
  </si>
  <si>
    <t>63268A</t>
  </si>
  <si>
    <t>Meikle Wind Energy Limited Partnership</t>
  </si>
  <si>
    <t>Morgan Stanley - Harvest Wind - Harvest Wind</t>
  </si>
  <si>
    <t>Morgan Stanley - Klondike III - Klondike Wind Power III LLC</t>
  </si>
  <si>
    <t>Mountain Wind Power  II, LLC</t>
  </si>
  <si>
    <t>Mountain Wind Power  LLC</t>
  </si>
  <si>
    <t>60812A</t>
  </si>
  <si>
    <t>60811A</t>
  </si>
  <si>
    <t>60708A</t>
  </si>
  <si>
    <t>Naturener Glacier Wind Energy 1 LLC</t>
  </si>
  <si>
    <t>60709A</t>
  </si>
  <si>
    <t>Naturener Glacier Wind Energy 2 LLC</t>
  </si>
  <si>
    <t>60874A</t>
  </si>
  <si>
    <t>Naturener Rim Rock Wind Energy LLC</t>
  </si>
  <si>
    <t>60898A</t>
  </si>
  <si>
    <t>NextEra Energy Marketing, LLC.</t>
  </si>
  <si>
    <t>W1206</t>
  </si>
  <si>
    <t>Oregon Trail Windfarm LLC - Oregon Trail Windfarm LLC</t>
  </si>
  <si>
    <t>W1207</t>
  </si>
  <si>
    <t>Pacific Canyon Windfarm LLC - Pacific Canyon Windfarm LLC</t>
  </si>
  <si>
    <t>Palouse Wind</t>
  </si>
  <si>
    <t>63553A</t>
  </si>
  <si>
    <t>61559A</t>
  </si>
  <si>
    <t>Portland General Electric</t>
  </si>
  <si>
    <t>W3160</t>
  </si>
  <si>
    <t>62247A</t>
  </si>
  <si>
    <t>Quality Wind Project</t>
  </si>
  <si>
    <t>60563E</t>
  </si>
  <si>
    <t>60806A</t>
  </si>
  <si>
    <t>Rolling Hills - Rolling Hills</t>
  </si>
  <si>
    <t>Rolling Hills Wind</t>
  </si>
  <si>
    <t>W4426</t>
  </si>
  <si>
    <t>62898A</t>
  </si>
  <si>
    <t>San Gorgonio Westwinds II LLC</t>
  </si>
  <si>
    <t>W1208</t>
  </si>
  <si>
    <t>Sand Ranch Windfarm LLC - Sand Ranch Windfarm LLC</t>
  </si>
  <si>
    <t>W975</t>
  </si>
  <si>
    <t>60807A</t>
  </si>
  <si>
    <t>Seven Mile Hill I - Seven Mile Hill I</t>
  </si>
  <si>
    <t>Seven Mile Hill I Wind</t>
  </si>
  <si>
    <t>60808A</t>
  </si>
  <si>
    <t>Seven Mile Hill II - Seven Mile Hill II</t>
  </si>
  <si>
    <t>57549</t>
  </si>
  <si>
    <t>61668A</t>
  </si>
  <si>
    <t>Shepherds Flat Central (South Hurlburt)</t>
  </si>
  <si>
    <t>57526</t>
  </si>
  <si>
    <t>60606A</t>
  </si>
  <si>
    <t>Shepherds Flat North (North Hurlburt)</t>
  </si>
  <si>
    <t>61669A</t>
  </si>
  <si>
    <t>Shepherds Flat South (Horseshoe Bend)</t>
  </si>
  <si>
    <t>W4105</t>
  </si>
  <si>
    <t>W907</t>
  </si>
  <si>
    <t>Three Mile Canyon Wind - Threemile Canyon Wind</t>
  </si>
  <si>
    <t>61199A</t>
  </si>
  <si>
    <t>Top of the World - Top of the World</t>
  </si>
  <si>
    <t>W173</t>
  </si>
  <si>
    <t>63027A</t>
  </si>
  <si>
    <t>W1310</t>
  </si>
  <si>
    <t>U.S. Dept of the Interior - Bureau of Land Management (LU)</t>
  </si>
  <si>
    <t>W1458</t>
  </si>
  <si>
    <t>60944A</t>
  </si>
  <si>
    <t>W1209</t>
  </si>
  <si>
    <t>Wagon Trail LLC - Wagon Trail LLC</t>
  </si>
  <si>
    <t>W1210</t>
  </si>
  <si>
    <t>Ward Butte Windfarm LLC - Ward Butte Windfarm LLC</t>
  </si>
  <si>
    <t>W360</t>
  </si>
  <si>
    <t>60721A</t>
  </si>
  <si>
    <t>W1342/W1479/W1482</t>
  </si>
  <si>
    <t>60564A</t>
  </si>
  <si>
    <t>Wolverine Creek - Wolverine Creek</t>
  </si>
  <si>
    <t xml:space="preserve">Wyoming Wind </t>
  </si>
  <si>
    <t>W3785</t>
  </si>
  <si>
    <t>Stotz Southern Dairy Biogas</t>
  </si>
  <si>
    <t>W4212</t>
  </si>
  <si>
    <t>Triple-G Dairy Biogas</t>
  </si>
  <si>
    <t>60349</t>
  </si>
  <si>
    <t>W1263
W1273</t>
  </si>
  <si>
    <t>60789A</t>
  </si>
  <si>
    <t>Arizona Electric Power Cooperative, Inc. - Apache Generating Station</t>
  </si>
  <si>
    <t>W3847</t>
  </si>
  <si>
    <t>Kennecott Utah Copper LLC (LU)</t>
  </si>
  <si>
    <t>Navajo Generating Station</t>
  </si>
  <si>
    <t>2451</t>
  </si>
  <si>
    <t>1006727/2451</t>
  </si>
  <si>
    <t>W230</t>
  </si>
  <si>
    <t>60820A</t>
  </si>
  <si>
    <t>W1213</t>
  </si>
  <si>
    <t>Steamboat II</t>
  </si>
  <si>
    <t>60651A</t>
  </si>
  <si>
    <t>Tungsten</t>
  </si>
  <si>
    <t>Arizona Electric Power Cooperative Inc. - BCP Hoover Dam</t>
  </si>
  <si>
    <t>154/8902</t>
  </si>
  <si>
    <t>Arizona/Nevada</t>
  </si>
  <si>
    <t>BCP/Hoover+Tribes</t>
  </si>
  <si>
    <t>Boudler Canyon Project</t>
  </si>
  <si>
    <t>Boulder Canyon Project</t>
  </si>
  <si>
    <t>60581A</t>
  </si>
  <si>
    <t>154 (NV), 8902 (AZ)</t>
  </si>
  <si>
    <t>154-Nevada</t>
  </si>
  <si>
    <t>154 / 8902</t>
  </si>
  <si>
    <t>154 (NV) and 8902 (AZ)</t>
  </si>
  <si>
    <t>Incremental efficiency gains resulting from large hydro uprating</t>
  </si>
  <si>
    <t>447/152</t>
  </si>
  <si>
    <t>W151</t>
  </si>
  <si>
    <t>Gila River 3</t>
  </si>
  <si>
    <t>Irvington-TEPM</t>
  </si>
  <si>
    <t>W4909</t>
  </si>
  <si>
    <t>Natural Gas, Oil</t>
  </si>
  <si>
    <t>Yucca  Plant</t>
  </si>
  <si>
    <t xml:space="preserve">AZ </t>
  </si>
  <si>
    <t>6008</t>
  </si>
  <si>
    <t>60583A</t>
  </si>
  <si>
    <t>60584A</t>
  </si>
  <si>
    <t>W635</t>
  </si>
  <si>
    <t>Nevada Irrigation District - Bowman Hydro Project</t>
  </si>
  <si>
    <t>60587A</t>
  </si>
  <si>
    <t>60588A</t>
  </si>
  <si>
    <t>60591A</t>
  </si>
  <si>
    <t>60593A</t>
  </si>
  <si>
    <t>60595A</t>
  </si>
  <si>
    <t>W5378</t>
  </si>
  <si>
    <t>Arizona Electric Power Cooperative Inc. - SunAnza Solar Facility</t>
  </si>
  <si>
    <t>W3339</t>
  </si>
  <si>
    <t>60865A</t>
  </si>
  <si>
    <t>Arlington Valley Solar II LLC</t>
  </si>
  <si>
    <t>W189</t>
  </si>
  <si>
    <t>W4143</t>
  </si>
  <si>
    <t>62878A</t>
  </si>
  <si>
    <t>W5125</t>
  </si>
  <si>
    <t>W5482</t>
  </si>
  <si>
    <t>Other - Luning Solar</t>
  </si>
  <si>
    <t>63328A</t>
  </si>
  <si>
    <t>63458A</t>
  </si>
  <si>
    <t>W3157</t>
  </si>
  <si>
    <t>62246A</t>
  </si>
  <si>
    <t xml:space="preserve"> Limon Wind I, LLC - Limon Wind I</t>
  </si>
  <si>
    <t>W4269</t>
  </si>
  <si>
    <t>62859A</t>
  </si>
  <si>
    <t xml:space="preserve"> Limon Wind III, LLC - Limon Wind III, LLC</t>
  </si>
  <si>
    <t>W5277</t>
  </si>
  <si>
    <t>63162A</t>
  </si>
  <si>
    <t>W5278</t>
  </si>
  <si>
    <t>62643A</t>
  </si>
  <si>
    <t>Broadview Energy KW, LLC - BEKW</t>
  </si>
  <si>
    <t>Broadview Energy, JN LLC - BEJN</t>
  </si>
  <si>
    <t>W892</t>
  </si>
  <si>
    <t>60822A</t>
  </si>
  <si>
    <t>61384A</t>
  </si>
  <si>
    <t>El Cabo Wind LLC</t>
  </si>
  <si>
    <t>W157</t>
  </si>
  <si>
    <t>63358A</t>
  </si>
  <si>
    <t>W3158</t>
  </si>
  <si>
    <t>Limon Wind II, LLC - Limon Wind II</t>
  </si>
  <si>
    <t>Limon Wind III, LLC - Limon Wind III</t>
  </si>
  <si>
    <t>W893</t>
  </si>
  <si>
    <t>Logan Wind Energy - Logan</t>
  </si>
  <si>
    <t>60817A</t>
  </si>
  <si>
    <t>Peetz Table - Peetz Table Wind Energy</t>
  </si>
  <si>
    <t xml:space="preserve">Peetz Table Wind Energy - Peetz Table </t>
  </si>
  <si>
    <t xml:space="preserve">Peetz Wind Table Energy </t>
  </si>
  <si>
    <t>Colorado</t>
  </si>
  <si>
    <t>FERC QF ID</t>
  </si>
  <si>
    <t>WREGIS        GU ID</t>
  </si>
  <si>
    <t>RPS ID</t>
  </si>
  <si>
    <t>Null2</t>
  </si>
  <si>
    <t>Location (State or Province)</t>
  </si>
  <si>
    <t>Null</t>
  </si>
  <si>
    <t>Fuel Type</t>
  </si>
  <si>
    <t>Cleaned Fuel Type</t>
  </si>
  <si>
    <t>Total System Power Import Flag</t>
  </si>
  <si>
    <t>Region</t>
  </si>
  <si>
    <t>FacilityName</t>
  </si>
  <si>
    <t>CompanyName</t>
  </si>
  <si>
    <t>State</t>
  </si>
  <si>
    <t>ResourceType</t>
  </si>
  <si>
    <t>InstalledCapacity</t>
  </si>
  <si>
    <t>CommercialOnlineDate</t>
  </si>
  <si>
    <t>Operational</t>
  </si>
  <si>
    <t>SelfGen</t>
  </si>
  <si>
    <t>2081_Terzian</t>
  </si>
  <si>
    <t>Pristine Sun LLC</t>
  </si>
  <si>
    <t>2097 Helton</t>
  </si>
  <si>
    <t>Pristine Sun, LLC</t>
  </si>
  <si>
    <t>2127_Harris</t>
  </si>
  <si>
    <t>Pristine Sun Fund 1, LLC</t>
  </si>
  <si>
    <t>2143 Dacy</t>
  </si>
  <si>
    <t>Pristine Sun Fund 6 LLC</t>
  </si>
  <si>
    <t>2275 Hattesen</t>
  </si>
  <si>
    <t>Pristine Sun Fund 2 LLC</t>
  </si>
  <si>
    <t>3880 NORTH MISSION ROAD</t>
  </si>
  <si>
    <t>Forever 21 HQ building</t>
  </si>
  <si>
    <t>85A</t>
  </si>
  <si>
    <t>85-A - AES Tehachapi Wind, LLC 85-A</t>
  </si>
  <si>
    <t>85B</t>
  </si>
  <si>
    <t>85-B - AES Tehachapi Wind, LLC 85-B</t>
  </si>
  <si>
    <t>ABEC Bidart-Old River</t>
  </si>
  <si>
    <t>Adams East, LLC</t>
  </si>
  <si>
    <t>Dominion</t>
  </si>
  <si>
    <t>Adelanto Solar</t>
  </si>
  <si>
    <t>Adelanto Solar I</t>
  </si>
  <si>
    <t>Adelanto Solar II</t>
  </si>
  <si>
    <t>Next Era Energy Resources LLC</t>
  </si>
  <si>
    <t>Adera Solar</t>
  </si>
  <si>
    <t>Adobe Solar</t>
  </si>
  <si>
    <t>SunEdison</t>
  </si>
  <si>
    <t>Aerojet I (3.6MW) Solar Plant</t>
  </si>
  <si>
    <t>Solar Tax Partners I, LLC</t>
  </si>
  <si>
    <t>Aerojet II (2.4MW) Solar Plant</t>
  </si>
  <si>
    <t>Solar Tax Partners II</t>
  </si>
  <si>
    <t>Aidlin #1</t>
  </si>
  <si>
    <t>Geysers Power Company, LLC</t>
  </si>
  <si>
    <t>Alamo Solar LLC</t>
  </si>
  <si>
    <t>E.On Climate &amp; Renewables</t>
  </si>
  <si>
    <t>Alhambra Solar Facility</t>
  </si>
  <si>
    <t>SG2 Imperial Valley, LLC</t>
  </si>
  <si>
    <t>Alpine Solar</t>
  </si>
  <si>
    <t>PG&amp;E - NRG Solar Alpine, LLC</t>
  </si>
  <si>
    <t>Alta I Wind Energy Center</t>
  </si>
  <si>
    <t>Terra-Gen Operating Co LLC</t>
  </si>
  <si>
    <t>Alta II Wind Energy Center</t>
  </si>
  <si>
    <t>Alta III Wind Energy Center</t>
  </si>
  <si>
    <t>Alta IV Wind Energy Center</t>
  </si>
  <si>
    <t>Alta V Wind Energy Center</t>
  </si>
  <si>
    <t>Alta Wind VIII</t>
  </si>
  <si>
    <t>Brookfield Energy Marketing LP</t>
  </si>
  <si>
    <t>Alta X Wind Energy Center</t>
  </si>
  <si>
    <t>Alta XI Wind Energy Center</t>
  </si>
  <si>
    <t>Altamont Gas Recovery, Unit 1-4</t>
  </si>
  <si>
    <t>WM Renewable Energy</t>
  </si>
  <si>
    <t>Altech III</t>
  </si>
  <si>
    <t>New Dimension Energy Company, LLC</t>
  </si>
  <si>
    <t>Ameresco Forward LLC</t>
  </si>
  <si>
    <t>Ameresco, Inc.</t>
  </si>
  <si>
    <t>Ameresco Johnson Canyon</t>
  </si>
  <si>
    <t>Ameresco San Joaquin LLC</t>
  </si>
  <si>
    <t>Ameresco Santa Cruz Energy</t>
  </si>
  <si>
    <t>Ameresco Vasco Road LLC</t>
  </si>
  <si>
    <t>American Solar Greenworks LLC</t>
  </si>
  <si>
    <t>American Solar Greenworks</t>
  </si>
  <si>
    <t>Anaheim Solar Energy Plant</t>
  </si>
  <si>
    <t>CITY OF ANAHEIM</t>
  </si>
  <si>
    <t>Anheuser-Busch</t>
  </si>
  <si>
    <t>Anheuser-Busch #2</t>
  </si>
  <si>
    <t>Antelope Big Sky Ranch LLC</t>
  </si>
  <si>
    <t>Antelope DSR 1 - Big Sky Solar 1</t>
  </si>
  <si>
    <t>Sustainable Power Group, LLC</t>
  </si>
  <si>
    <t>Antelope DSR 2 - Big Sky Solar 2</t>
  </si>
  <si>
    <t>Antelope Valley Solar Ranch 1</t>
  </si>
  <si>
    <t>AV Solar Ranch One</t>
  </si>
  <si>
    <t>AP North Lake Solar - Diamond Valley Lake Solar</t>
  </si>
  <si>
    <t>SUNE DB APNL LLC</t>
  </si>
  <si>
    <t>Arkansas Solar Facility</t>
  </si>
  <si>
    <t>Arrache 4006</t>
  </si>
  <si>
    <t>Treen Solar</t>
  </si>
  <si>
    <t>Annie Power, LLC</t>
  </si>
  <si>
    <t>JRam Solar 1 LLC</t>
  </si>
  <si>
    <t>JRam Solar 2 LLC</t>
  </si>
  <si>
    <t>JRam Solar 3 LLC</t>
  </si>
  <si>
    <t>Aspiration Solar</t>
  </si>
  <si>
    <t>sPower</t>
  </si>
  <si>
    <t>Atwell Island PV Solar Generating Facility</t>
  </si>
  <si>
    <t>Atwell Island West LLC CED</t>
  </si>
  <si>
    <t>Augustine Energy PV</t>
  </si>
  <si>
    <t>Avenal Solar 2</t>
  </si>
  <si>
    <t>CED Avenal Solar, LLC</t>
  </si>
  <si>
    <t>Avenal Solar Park</t>
  </si>
  <si>
    <t>NRG Energy, Inc.</t>
  </si>
  <si>
    <t>Bakersfield 1</t>
  </si>
  <si>
    <t>Bakersfield PV I LLC</t>
  </si>
  <si>
    <t>Bakersfield 111</t>
  </si>
  <si>
    <t>Bakersfield 111, LLC</t>
  </si>
  <si>
    <t>Bakersfield Industrial PV 1</t>
  </si>
  <si>
    <t>Bakersfield Industrial PV 1 LLC</t>
  </si>
  <si>
    <t>Beacon 1</t>
  </si>
  <si>
    <t>Beacon Solar 1, LLC</t>
  </si>
  <si>
    <t>Beacon 2</t>
  </si>
  <si>
    <t>SUNE Beacon Site 2, LLC</t>
  </si>
  <si>
    <t>Beacon 3</t>
  </si>
  <si>
    <t>S-Power (Sustainable Power Group)</t>
  </si>
  <si>
    <t>Beacon 5</t>
  </si>
  <si>
    <t>SUNE Beacon Site 5, LLC</t>
  </si>
  <si>
    <t>Beacon Solar 4 (Hecate Energy )</t>
  </si>
  <si>
    <t>Bear Creek Solar</t>
  </si>
  <si>
    <t>Bear Creek Solar LLC</t>
  </si>
  <si>
    <t>Big Geyser #13</t>
  </si>
  <si>
    <t>Blythe 1 Solar</t>
  </si>
  <si>
    <t>Blythe Solar 110 LLC</t>
  </si>
  <si>
    <t>Blythe Solar II</t>
  </si>
  <si>
    <t>Boessow (Van Connett Solar Farm)</t>
  </si>
  <si>
    <t>SMUD Sacramento PV Energy, LLC</t>
  </si>
  <si>
    <t>Borrego I</t>
  </si>
  <si>
    <t>SDG&amp;E - NRG Solar Borrego I, LLC</t>
  </si>
  <si>
    <t>Bowerman Power</t>
  </si>
  <si>
    <t>Brea Expansion Plant</t>
  </si>
  <si>
    <t>Brea Power II LLC</t>
  </si>
  <si>
    <t>Buena Vista Biomass Power, LLC</t>
  </si>
  <si>
    <t>Buena Vista Energy LLC</t>
  </si>
  <si>
    <t>Leeward Asset Management, LLC</t>
  </si>
  <si>
    <t>Buford Five Points Solar Park LLC</t>
  </si>
  <si>
    <t>Buford Giffen Solar</t>
  </si>
  <si>
    <t>Giffen Solar Park LLC</t>
  </si>
  <si>
    <t>Burney Forest Products</t>
  </si>
  <si>
    <t>Burney Forest Power</t>
  </si>
  <si>
    <t>Butte County Neal Road Landfill</t>
  </si>
  <si>
    <t>Ameresco Butte County LLC</t>
  </si>
  <si>
    <t>Cabazon Wind</t>
  </si>
  <si>
    <t>FPL Energy Cabazon Wind</t>
  </si>
  <si>
    <t>Cabazon Wind Partners, LLC</t>
  </si>
  <si>
    <t>Shell Wind Energy, Inc</t>
  </si>
  <si>
    <t>Calabasas Gas-to-Energy</t>
  </si>
  <si>
    <t>Los Angeles County Sanitation Districts</t>
  </si>
  <si>
    <t>California Dept of Public Health At Richmond</t>
  </si>
  <si>
    <t>California PV Energy 2 LLC</t>
  </si>
  <si>
    <t>California Flats North</t>
  </si>
  <si>
    <t>CA Flats Solar 130 LLC</t>
  </si>
  <si>
    <t>California PV Energy at ISD WWTP</t>
  </si>
  <si>
    <t>California PV Energy, LLC</t>
  </si>
  <si>
    <t>California Valley Solar Ranch</t>
  </si>
  <si>
    <t>High Plains Ranch II, High Plains Ranch III LLC</t>
  </si>
  <si>
    <t>Calipatria Solar Farm 70SM1</t>
  </si>
  <si>
    <t>70SM1 8ME, LLC</t>
  </si>
  <si>
    <t>Calistoga #19</t>
  </si>
  <si>
    <t>CalRENEW-1</t>
  </si>
  <si>
    <t>Meridian Energy USA, Inc.</t>
  </si>
  <si>
    <t>Camelot, LLC</t>
  </si>
  <si>
    <t>Cameron Ridge</t>
  </si>
  <si>
    <t>Campo Verde Solar Project - Mt Signal</t>
  </si>
  <si>
    <t>SDG&amp;E Campo Verde Solar, LLC</t>
  </si>
  <si>
    <t>Cantua Creek SPVP</t>
  </si>
  <si>
    <t>Pacific Gas &amp; Electric</t>
  </si>
  <si>
    <t>Cascade Solar</t>
  </si>
  <si>
    <t>Castor Solar Project</t>
  </si>
  <si>
    <t>Green Light FIT 1, LLC</t>
  </si>
  <si>
    <t>Catalina Solar Phase I-II</t>
  </si>
  <si>
    <t>NRG Energy Inc</t>
  </si>
  <si>
    <t>Catalina Two LLC</t>
  </si>
  <si>
    <t>CE Turbo LLC</t>
  </si>
  <si>
    <t>CE Generation (CalEnergy)</t>
  </si>
  <si>
    <t>CED Corcoran, LLC</t>
  </si>
  <si>
    <t>PG&amp;E CED California Holdings, LLC</t>
  </si>
  <si>
    <t>CED Ducor Solar 1 LLC</t>
  </si>
  <si>
    <t>CED Ducor 1</t>
  </si>
  <si>
    <t>CED Ducor Solar 2 LLC</t>
  </si>
  <si>
    <t>CED Ducor 2</t>
  </si>
  <si>
    <t>CED Ducor Solar 3 LLC</t>
  </si>
  <si>
    <t>CED Ducor 3</t>
  </si>
  <si>
    <t>CED Ducor Solar 4 LLC</t>
  </si>
  <si>
    <t>CED Ducor 4</t>
  </si>
  <si>
    <t>CED Oro Loma 1</t>
  </si>
  <si>
    <t>CED Oro Loma 2</t>
  </si>
  <si>
    <t>CED Oro Loma Solar, LLC</t>
  </si>
  <si>
    <t>CED White River Solar - City of Alpaugh</t>
  </si>
  <si>
    <t>PG&amp;E RAM AL 4114-E</t>
  </si>
  <si>
    <t>Cemex BMQ</t>
  </si>
  <si>
    <t>Cemex Madison</t>
  </si>
  <si>
    <t>Cemex River Plant</t>
  </si>
  <si>
    <t>Centinela Solar Energy</t>
  </si>
  <si>
    <t>LS Power</t>
  </si>
  <si>
    <t>Central Antelope Dry Ranch B</t>
  </si>
  <si>
    <t>Central Antelope Dry Ranch C</t>
  </si>
  <si>
    <t>Central LF (Sonoma) Phase I Units 1-4</t>
  </si>
  <si>
    <t>County of Sonoma</t>
  </si>
  <si>
    <t>Central LF (Sonoma) Phase II Units 1-4</t>
  </si>
  <si>
    <t>Champagne Solar PV</t>
  </si>
  <si>
    <t>Chiquita Canyon</t>
  </si>
  <si>
    <t>Ameresco Chiquita Canyon</t>
  </si>
  <si>
    <t>Chowchilla II Biomass</t>
  </si>
  <si>
    <t>Global Ampersand LLC</t>
  </si>
  <si>
    <t>Citizen Solar B</t>
  </si>
  <si>
    <t>City of Soledad</t>
  </si>
  <si>
    <t>Cloverdale Solar I</t>
  </si>
  <si>
    <t>GreenLead-TNX Management</t>
  </si>
  <si>
    <t>Cobb Creek #12</t>
  </si>
  <si>
    <t>Cold Canyon Landfill Project (aka Toro)</t>
  </si>
  <si>
    <t>Toro Energy of California LLC</t>
  </si>
  <si>
    <t>Collins Pine Co Project</t>
  </si>
  <si>
    <t>Collins Pine Co</t>
  </si>
  <si>
    <t>Colon PV</t>
  </si>
  <si>
    <t>Colon FiT, LLC</t>
  </si>
  <si>
    <t>Colton Solar One LLC</t>
  </si>
  <si>
    <t>Colton Solar Two LLC</t>
  </si>
  <si>
    <t>Columbia Solar Energy, LLC</t>
  </si>
  <si>
    <t>Hanergy Holding America, Inc.</t>
  </si>
  <si>
    <t>Columbia Two, LLC</t>
  </si>
  <si>
    <t>Community I, LLC</t>
  </si>
  <si>
    <t>NRG Solar Community I, LLC</t>
  </si>
  <si>
    <t>Community Solar</t>
  </si>
  <si>
    <t>Coram California Development, L.P. (AKA CORAM BRODIE)</t>
  </si>
  <si>
    <t>Coram Tehachapi LP</t>
  </si>
  <si>
    <t>Corcoran 2 Solar LLC CED</t>
  </si>
  <si>
    <t>SPS Corcoran West LLC</t>
  </si>
  <si>
    <t>Corcoran 3 Solar</t>
  </si>
  <si>
    <t>CED Corcoran Solar 3, LLC</t>
  </si>
  <si>
    <t>Corcoran Irrigation District Solar, LLC</t>
  </si>
  <si>
    <t>CID Solar PV Project - RAM 2 (Corcoran)</t>
  </si>
  <si>
    <t>Coronal Lost Hills (f/k/a Twisselman Solar)</t>
  </si>
  <si>
    <t>Coronus Adelanto West 1</t>
  </si>
  <si>
    <t>Coronus Adelanto West 2</t>
  </si>
  <si>
    <t>CF SBC Master Tenant One LLC</t>
  </si>
  <si>
    <t>Coso Operating Company LLC</t>
  </si>
  <si>
    <t>Coso Finance Partners</t>
  </si>
  <si>
    <t>Cottonwood Carport Solar</t>
  </si>
  <si>
    <t>Cottonwood Corcoran City</t>
  </si>
  <si>
    <t>Cottonwood Solar, LLC</t>
  </si>
  <si>
    <t>Cottonwood Goose Lake LLC</t>
  </si>
  <si>
    <t>Creelman (SDG&amp;E Solar Energy Project)</t>
  </si>
  <si>
    <t>Del Ranch Company (formerly A W Hoch)</t>
  </si>
  <si>
    <t>Del Ranch L P</t>
  </si>
  <si>
    <t>Delano Land 1</t>
  </si>
  <si>
    <t>Delano Land 1 LLC</t>
  </si>
  <si>
    <t>CES DHS Solar, LLC</t>
  </si>
  <si>
    <t>Desert Stateline Solar Facility</t>
  </si>
  <si>
    <t>Desert Sunlight 250</t>
  </si>
  <si>
    <t>Desert Sunlight 250, LLC</t>
  </si>
  <si>
    <t>Desert Sunlight 300</t>
  </si>
  <si>
    <t>Desert Sunlight 300, LLC</t>
  </si>
  <si>
    <t>Diablo Wind LLC</t>
  </si>
  <si>
    <t>Diamond Valley Solar Project</t>
  </si>
  <si>
    <t>Difwind Farms LTD I</t>
  </si>
  <si>
    <t>Difwind Farms LTD II</t>
  </si>
  <si>
    <t>Difwind Farms LTD V</t>
  </si>
  <si>
    <t>Difwind Farms Ltd VI</t>
  </si>
  <si>
    <t>Dinuba Energy</t>
  </si>
  <si>
    <t>CRES - Dinuba Energy</t>
  </si>
  <si>
    <t>Dom Solar Lessor I LP</t>
  </si>
  <si>
    <t>Intel Corp Folsom Carport Phase 2</t>
  </si>
  <si>
    <t>Dulles</t>
  </si>
  <si>
    <t>Golden Springs Development Company LLC</t>
  </si>
  <si>
    <t>Dutch Energy Wind Farm</t>
  </si>
  <si>
    <t>Eagle Rock #11</t>
  </si>
  <si>
    <t>East Winds Project</t>
  </si>
  <si>
    <t>YAVI Energy, LLC</t>
  </si>
  <si>
    <t>EBMUD WWTP Digester Gas Turbine</t>
  </si>
  <si>
    <t>EBMUD</t>
  </si>
  <si>
    <t>EBMUD WWTP Power Generation Station</t>
  </si>
  <si>
    <t>East Bay Municipal Utility District (EBMUD)</t>
  </si>
  <si>
    <t>ECPV Sol Orchard El Centro PV Plant</t>
  </si>
  <si>
    <t>Sol Orchard Imperial 1, LLC</t>
  </si>
  <si>
    <t>EDF Renewable Windfarm V Inc</t>
  </si>
  <si>
    <t>EE Kettleman Solar 1</t>
  </si>
  <si>
    <t>EE Kettleman Land, LLC</t>
  </si>
  <si>
    <t>El Nido Biomass</t>
  </si>
  <si>
    <t>El Sobrante Landfill, 1-3</t>
  </si>
  <si>
    <t>Enerparc CA2 LLC</t>
  </si>
  <si>
    <t>Enerparc CA2</t>
  </si>
  <si>
    <t>EUIPH Wind Farm</t>
  </si>
  <si>
    <t>Exeter</t>
  </si>
  <si>
    <t>Tulare PV I, LLC</t>
  </si>
  <si>
    <t>Expressway Solar A</t>
  </si>
  <si>
    <t>FTS Master Tenant 1, LLC</t>
  </si>
  <si>
    <t>Expressway Solar B</t>
  </si>
  <si>
    <t>Expressway Solar C2</t>
  </si>
  <si>
    <t>FAA Norcal TRACON</t>
  </si>
  <si>
    <t>Enfinity NORCAL 1 FAA LLC</t>
  </si>
  <si>
    <t>Fairhaven</t>
  </si>
  <si>
    <t>DG Fairhaven Power</t>
  </si>
  <si>
    <t>Fall River Mills Project A &amp; B</t>
  </si>
  <si>
    <t>PSEG Solar Source LLC</t>
  </si>
  <si>
    <t>Five Points Solar Station</t>
  </si>
  <si>
    <t>FPL Energy Montezuma Winds LLC</t>
  </si>
  <si>
    <t>Franchise Tax Board At Sacramento</t>
  </si>
  <si>
    <t>Freeway Springs, LLC</t>
  </si>
  <si>
    <t>Fresno Solar South</t>
  </si>
  <si>
    <t>Fresno Cogeneration Partners, LP</t>
  </si>
  <si>
    <t>Fresno Solar West</t>
  </si>
  <si>
    <t>Frontier I Solar LLC</t>
  </si>
  <si>
    <t>Garland Solar</t>
  </si>
  <si>
    <t>Southern Power</t>
  </si>
  <si>
    <t>Garnet Solar Power Generation Station 1</t>
  </si>
  <si>
    <t>Hanwha Q CELLS USA Corp.</t>
  </si>
  <si>
    <t>Garnet Wind Energy Center</t>
  </si>
  <si>
    <t>Gas Utilization Facility (Pt. Loma Sewage TP), Unit 1</t>
  </si>
  <si>
    <t>City of San Diego</t>
  </si>
  <si>
    <t>Gates Solar Station</t>
  </si>
  <si>
    <t>Pacific Gas &amp; Electric (PG&amp;E)</t>
  </si>
  <si>
    <t>GEM II</t>
  </si>
  <si>
    <t>Ormat Nevada, Inc</t>
  </si>
  <si>
    <t>GEM III</t>
  </si>
  <si>
    <t>Genentech Inc. - Vacaville</t>
  </si>
  <si>
    <t>Genesis Solar</t>
  </si>
  <si>
    <t>Genesis Solar, LLC</t>
  </si>
  <si>
    <t>Northern California Power Agency</t>
  </si>
  <si>
    <t>Giffen Solar Station</t>
  </si>
  <si>
    <t>GLENARM - UNITS 2, 3, 4</t>
  </si>
  <si>
    <t>CITY OF PASADENA</t>
  </si>
  <si>
    <t>Golden Hills</t>
  </si>
  <si>
    <t>Golden Springs Building C1</t>
  </si>
  <si>
    <t>Golden Springs Building D1</t>
  </si>
  <si>
    <t>Golden Springs Building F</t>
  </si>
  <si>
    <t>Borrego Solar/Golden Springs Development Company LLC</t>
  </si>
  <si>
    <t>Golden Springs Building G</t>
  </si>
  <si>
    <t>Santa Fe Springs No5</t>
  </si>
  <si>
    <t>GOLDEN SPRINGS BUILDING H</t>
  </si>
  <si>
    <t>Borrego Solar Systems Inc</t>
  </si>
  <si>
    <t>Golden Springs Building L</t>
  </si>
  <si>
    <t>GOLDEN SPRINGS BUILDING M</t>
  </si>
  <si>
    <t>Grant #20</t>
  </si>
  <si>
    <t>Grasslands EPWF</t>
  </si>
  <si>
    <t>Yolo County General Services</t>
  </si>
  <si>
    <t>Grasslands RES-BCT</t>
  </si>
  <si>
    <t>Green Acres Solar Farm PV1</t>
  </si>
  <si>
    <t>SMUD-OL Elk Grove Trust, a Delaware Statutory Trust</t>
  </si>
  <si>
    <t>Green Acres Solar FarmPV2</t>
  </si>
  <si>
    <t>Green Power I</t>
  </si>
  <si>
    <t>Gridley Main One</t>
  </si>
  <si>
    <t>LIGHTBEAM POWER COMPANY GRIDLEY MAIN TWO LLC</t>
  </si>
  <si>
    <t>Gridley Main Two</t>
  </si>
  <si>
    <t>Grundman-Wilkinson Solar Farm (Bruceville Road)</t>
  </si>
  <si>
    <t>Guernsey Solar Station</t>
  </si>
  <si>
    <t>Hatchet Ridge Wind, LLC</t>
  </si>
  <si>
    <t>Pattern Operators LP</t>
  </si>
  <si>
    <t>Hay Road - Silicon Valley Biomass</t>
  </si>
  <si>
    <t>G2 Energy (Hay Road) LLC</t>
  </si>
  <si>
    <t>Hayworth Solar Farm</t>
  </si>
  <si>
    <t>65HK 8me, LLC</t>
  </si>
  <si>
    <t>Heber Geothermal Co</t>
  </si>
  <si>
    <t>Heber Solar Facility</t>
  </si>
  <si>
    <t>Imperial Solar 1, LLC</t>
  </si>
  <si>
    <t>Heliocentric, LLC</t>
  </si>
  <si>
    <t>Helzel &amp; Schwarzhoff 88</t>
  </si>
  <si>
    <t>Henrietta Solar</t>
  </si>
  <si>
    <t>Southern Power Company</t>
  </si>
  <si>
    <t>Hesperia Solar PV</t>
  </si>
  <si>
    <t>FPLE High Winds, LLC</t>
  </si>
  <si>
    <t>Highlander Solar 1 (Duke Energy) SEPV8</t>
  </si>
  <si>
    <t>Duke Energy (Solar Plant Operations)</t>
  </si>
  <si>
    <t>Highlander Solar 2 (Duke Energy) SEPV9</t>
  </si>
  <si>
    <t>HL Power Company</t>
  </si>
  <si>
    <t>HL Power Co</t>
  </si>
  <si>
    <t>Hollister Solar</t>
  </si>
  <si>
    <t>Hollister Solar LLC</t>
  </si>
  <si>
    <t>Sandra Energy, LLC</t>
  </si>
  <si>
    <t>Huron Solar Station</t>
  </si>
  <si>
    <t>Hyperion Digester Gas Utilization Project</t>
  </si>
  <si>
    <t>Los Angeles County Dept of Public Works</t>
  </si>
  <si>
    <t>IEUA</t>
  </si>
  <si>
    <t>Imperial Solar Energy Center South</t>
  </si>
  <si>
    <t>Csolar IV South, LLC (Tenaska, Inc.)</t>
  </si>
  <si>
    <t>Imperial Solar Energy Center West</t>
  </si>
  <si>
    <t>CSolar IV West, LLC; Tenaska Silverleaf Solar Energy Center</t>
  </si>
  <si>
    <t>Imperial Valley Solar Company (IVSC) 2 LLC</t>
  </si>
  <si>
    <t>Imperial Valley Solar Company, LLC</t>
  </si>
  <si>
    <t>City of Industry</t>
  </si>
  <si>
    <t>Coronus Energy Corp.</t>
  </si>
  <si>
    <t>Intel Corporation - Intel</t>
  </si>
  <si>
    <t>Intel Corporation Phase 2</t>
  </si>
  <si>
    <t>International Turbine Research, Inc.</t>
  </si>
  <si>
    <t>Ivanhoe</t>
  </si>
  <si>
    <t>Ivanpah 1</t>
  </si>
  <si>
    <t>NRG Energy</t>
  </si>
  <si>
    <t>Solar Thermal</t>
  </si>
  <si>
    <t>Ivanpah 2</t>
  </si>
  <si>
    <t>Solar Partners I, LLC</t>
  </si>
  <si>
    <t>Ivanpah 3</t>
  </si>
  <si>
    <t>IVS1 Imperial Valley Solar 1</t>
  </si>
  <si>
    <t>Silver Ridge Mount Signal</t>
  </si>
  <si>
    <t>IVSC1</t>
  </si>
  <si>
    <t>Imperial Valley Solar Company</t>
  </si>
  <si>
    <t>J J Elmore</t>
  </si>
  <si>
    <t>J M Leathers</t>
  </si>
  <si>
    <t>Jacumba Solar Farm</t>
  </si>
  <si>
    <t>Jacumba Solar LLC</t>
  </si>
  <si>
    <t>John Featherstone (FKA Hudson Ranch Power I)</t>
  </si>
  <si>
    <t>Jurupa Valley Solar PV</t>
  </si>
  <si>
    <t>Kansas South</t>
  </si>
  <si>
    <t>NRG Energy Services, LLC</t>
  </si>
  <si>
    <t>Kansas, LLC</t>
  </si>
  <si>
    <t>Karen Avenue Wind Farm</t>
  </si>
  <si>
    <t>Keller Canyon Landfill (Pittsburg)</t>
  </si>
  <si>
    <t>Ameresco Keller Canyon LLC</t>
  </si>
  <si>
    <t>Kent South, LLC</t>
  </si>
  <si>
    <t>Kern Solar Ranch</t>
  </si>
  <si>
    <t>Kettleman Solar</t>
  </si>
  <si>
    <t>Kiefer Landfill Gas-to-Energy Facility</t>
  </si>
  <si>
    <t>County of Sacramento, Waste Management</t>
  </si>
  <si>
    <t>Kingbird Solar A</t>
  </si>
  <si>
    <t>Kingbird Solar B</t>
  </si>
  <si>
    <t>Kingsburg 1 &amp; 2</t>
  </si>
  <si>
    <t>Kost (Fleshman Solar Farm)</t>
  </si>
  <si>
    <t>Kumeyaay Wind Farm</t>
  </si>
  <si>
    <t>Harry Ross Industries</t>
  </si>
  <si>
    <t>La Joya Del Sol</t>
  </si>
  <si>
    <t>Gestamp</t>
  </si>
  <si>
    <t>Lakeview #17</t>
  </si>
  <si>
    <t>Lancaster B</t>
  </si>
  <si>
    <t>Lancaster Dry Farm Ranch B LLC</t>
  </si>
  <si>
    <t>Lancaster Little Rock C Solar PV</t>
  </si>
  <si>
    <t>Lancaster Solar 1</t>
  </si>
  <si>
    <t>Lancaster Solar 2</t>
  </si>
  <si>
    <t>Lancaster WAD B</t>
  </si>
  <si>
    <t>Lancaster WAD B LLC</t>
  </si>
  <si>
    <t>Landpro 8159</t>
  </si>
  <si>
    <t>Landpro 8160-61-1</t>
  </si>
  <si>
    <t>Landpro 8160-61-2</t>
  </si>
  <si>
    <t>LAPC Carport Shade Structures (Los Angeles Pierce College)</t>
  </si>
  <si>
    <t>Lemoore 1</t>
  </si>
  <si>
    <t>Immoda</t>
  </si>
  <si>
    <t>Lincoln Landfill - WPWMA</t>
  </si>
  <si>
    <t>Energy 2001, Inc.</t>
  </si>
  <si>
    <t>Lindberg Field Solar 2 LLC</t>
  </si>
  <si>
    <t>Lindsay</t>
  </si>
  <si>
    <t>Little Rock Pham</t>
  </si>
  <si>
    <t>EDF Renewable Energy</t>
  </si>
  <si>
    <t>Lone Valley Solar Park 1</t>
  </si>
  <si>
    <t>Lone Valley Solar Park I, LLC (f/k/a Agincourt)</t>
  </si>
  <si>
    <t>Lone Valley Solar Park 2</t>
  </si>
  <si>
    <t>Lone Valley Solar Park II, LLC (f/k/a Marathon)</t>
  </si>
  <si>
    <t>Longboat Solar</t>
  </si>
  <si>
    <t>Lost Hills Solar, LLC</t>
  </si>
  <si>
    <t>Dreamer Solar, LLC</t>
  </si>
  <si>
    <t>Madera 1 PV</t>
  </si>
  <si>
    <t>ZGlobal Inc</t>
  </si>
  <si>
    <t>Mammoth Pacific I</t>
  </si>
  <si>
    <t>Mammoth Pacific LP</t>
  </si>
  <si>
    <t>Mammoth Pacific II</t>
  </si>
  <si>
    <t>Manteca Land PV</t>
  </si>
  <si>
    <t>Manteca PV 1 LLC</t>
  </si>
  <si>
    <t>Maricopa West Solar PV</t>
  </si>
  <si>
    <t>E. On Renewables</t>
  </si>
  <si>
    <t>McCabe #5-#6</t>
  </si>
  <si>
    <t>McCoy Station</t>
  </si>
  <si>
    <t>MCE Solar One</t>
  </si>
  <si>
    <t>Marin Clean Energy</t>
  </si>
  <si>
    <t>McHenry Solar Farm</t>
  </si>
  <si>
    <t>K Road Ventures</t>
  </si>
  <si>
    <t>Mecca Plant</t>
  </si>
  <si>
    <t>Greenleaf Power, LLC (formerly Colmac Energy Inc.)</t>
  </si>
  <si>
    <t>Merced Solar</t>
  </si>
  <si>
    <t>Ecos Energy</t>
  </si>
  <si>
    <t>Meridian Vineyards Solar</t>
  </si>
  <si>
    <t>Paso Robles Solar, LLC</t>
  </si>
  <si>
    <t>Mesa Crest (lilac)</t>
  </si>
  <si>
    <t>NLP Granger A82</t>
  </si>
  <si>
    <t>Midway II</t>
  </si>
  <si>
    <t>96WI 8ME, LLC</t>
  </si>
  <si>
    <t>Midway Solar Farm I</t>
  </si>
  <si>
    <t>83WI 8ME, LLC</t>
  </si>
  <si>
    <t>Milliken Sanitary Landfill Solar</t>
  </si>
  <si>
    <t>San Bernardino County (CA)</t>
  </si>
  <si>
    <t>Miramar Energy LLC</t>
  </si>
  <si>
    <t>Fortistar Methane Group</t>
  </si>
  <si>
    <t>Mission Solar</t>
  </si>
  <si>
    <t>Eos Energy</t>
  </si>
  <si>
    <t>Minnesota Methane, LLC</t>
  </si>
  <si>
    <t>MM Prima Deshecha Energy LLC, Unit 1-2</t>
  </si>
  <si>
    <t>MM San Diego LLC - Miramar Landfill</t>
  </si>
  <si>
    <t>MM San Diego LLC - North City</t>
  </si>
  <si>
    <t>MM Tajiguas Energy LLC</t>
  </si>
  <si>
    <t>MM Tulare Energy LLC</t>
  </si>
  <si>
    <t>MM Tulare LLC</t>
  </si>
  <si>
    <t>MM West Covina LLC, Gen 2</t>
  </si>
  <si>
    <t>MM Yolo Power LLC Facility, 1-5</t>
  </si>
  <si>
    <t>MN Mid Valley Genco LLC, 1-2</t>
  </si>
  <si>
    <t>Mogul Energy</t>
  </si>
  <si>
    <t>Mojave 16, 17, 18</t>
  </si>
  <si>
    <t>Mojave 3</t>
  </si>
  <si>
    <t>Mojave 4</t>
  </si>
  <si>
    <t>Mojave 5</t>
  </si>
  <si>
    <t>Mojave Solar Project</t>
  </si>
  <si>
    <t>Mojave Solar LLC</t>
  </si>
  <si>
    <t>Mojave West</t>
  </si>
  <si>
    <t>Monterey Regional Water Pollution Control Cogen</t>
  </si>
  <si>
    <t>MRWPCA</t>
  </si>
  <si>
    <t>Montezuma Wind II</t>
  </si>
  <si>
    <t>NextEra Energy Montezuma Wind II, LLC</t>
  </si>
  <si>
    <t>Morelos Del Sol</t>
  </si>
  <si>
    <t>Gestamp Asetym Solar North America, Inc.</t>
  </si>
  <si>
    <t>Mountain View I</t>
  </si>
  <si>
    <t>AES Wind Generation Inc</t>
  </si>
  <si>
    <t>Mountain View II</t>
  </si>
  <si>
    <t>Mountain View III</t>
  </si>
  <si>
    <t>Mountain View IV</t>
  </si>
  <si>
    <t>Mt Poso (coal conversion)</t>
  </si>
  <si>
    <t>Mustang Hills LLC</t>
  </si>
  <si>
    <t>Naval Air Weapons Station China Lake</t>
  </si>
  <si>
    <t>Newberry Spring</t>
  </si>
  <si>
    <t>Nickel 1 ("NLH1")</t>
  </si>
  <si>
    <t>Nicolis</t>
  </si>
  <si>
    <t>Tulare Solar 1</t>
  </si>
  <si>
    <t>Nordhoff Place</t>
  </si>
  <si>
    <t>Oakdale Ventures, LLC</t>
  </si>
  <si>
    <t>North Bay Solar 1</t>
  </si>
  <si>
    <t>Ormat Technologies, Inc.</t>
  </si>
  <si>
    <t>North City Cogeneration Facility Expansion (NCCFE)</t>
  </si>
  <si>
    <t>City of San Diego, Public Utilities Department</t>
  </si>
  <si>
    <t>North Kern State Prison</t>
  </si>
  <si>
    <t>North Lancaster Ranch</t>
  </si>
  <si>
    <t>Solar Power, Inc.</t>
  </si>
  <si>
    <t>North Sky River, LLC</t>
  </si>
  <si>
    <t>North Star Solar 1</t>
  </si>
  <si>
    <t>Novato Solar (Cooley Quarry)</t>
  </si>
  <si>
    <t>REP Energy LLC</t>
  </si>
  <si>
    <t>Nove Power Plant</t>
  </si>
  <si>
    <t>Republic Services, Inc. (Nove Investments I)</t>
  </si>
  <si>
    <t>NRG Solar Blythe II LLC</t>
  </si>
  <si>
    <t>Drew Energy, LLC</t>
  </si>
  <si>
    <t>Oak Creek Wind Power</t>
  </si>
  <si>
    <t>Oak Creek Energy System Inc II</t>
  </si>
  <si>
    <t>Oakley Solar Project</t>
  </si>
  <si>
    <t>Oakley Executive RV and Boat Storage AKA Oakley Executive - Solar</t>
  </si>
  <si>
    <t>Oasis Power Partners, LLC</t>
  </si>
  <si>
    <t>Oasis Solar</t>
  </si>
  <si>
    <t>NRG Solar Oasis, LLC</t>
  </si>
  <si>
    <t>Old River One, LLC</t>
  </si>
  <si>
    <t>Orion 1 Solar</t>
  </si>
  <si>
    <t>Recurrent Energy (RE-VFO, LLC)</t>
  </si>
  <si>
    <t>Orion 2 Solar</t>
  </si>
  <si>
    <t>Ormesa 1H</t>
  </si>
  <si>
    <t>Ormesa Geothermal II</t>
  </si>
  <si>
    <t>Ormesa I</t>
  </si>
  <si>
    <t>Ostrom Road aka G2 Energy Project</t>
  </si>
  <si>
    <t>Otay 3 Power Station</t>
  </si>
  <si>
    <t>Covanta Otay 3 Company</t>
  </si>
  <si>
    <t>Otay Unit 5</t>
  </si>
  <si>
    <t>Otay Unit 6</t>
  </si>
  <si>
    <t>Otay, Unit 1 and 2</t>
  </si>
  <si>
    <t>Covanta Power Pacific, Inc.</t>
  </si>
  <si>
    <t>Owens Valley Solar Project 5</t>
  </si>
  <si>
    <t>Munro Valley Solar</t>
  </si>
  <si>
    <t>Ox Mountain Landfill aka Half Moon Bay</t>
  </si>
  <si>
    <t>Ameresco Ox Mountain</t>
  </si>
  <si>
    <t>Pacific Cruise Ship Terminals Berth 93</t>
  </si>
  <si>
    <t>Port of Los Angeles Berth 93</t>
  </si>
  <si>
    <t>Pacific Ultrapower Chinese</t>
  </si>
  <si>
    <t>Pacific Wind Project, LLC</t>
  </si>
  <si>
    <t>Painted Hills Wind Developers</t>
  </si>
  <si>
    <t>Pala (SDG&amp;E Solar Energy Project)</t>
  </si>
  <si>
    <t>Palm Springs SD - Cathedral City HS</t>
  </si>
  <si>
    <t>Palm Springs SD - Palm Springs HS</t>
  </si>
  <si>
    <t>Palm Springs SD - Rancho Mirage HS</t>
  </si>
  <si>
    <t>Palmdale East</t>
  </si>
  <si>
    <t>Panoche Valley Solar</t>
  </si>
  <si>
    <t>PARK MERIDIAN 1</t>
  </si>
  <si>
    <t>KONA SOLAR LLC</t>
  </si>
  <si>
    <t>Pine Tree Solar Project</t>
  </si>
  <si>
    <t>Pine Tree Wind Power Plant</t>
  </si>
  <si>
    <t>Pinyon Pines Winds I</t>
  </si>
  <si>
    <t>Pinyon Pines Winds II</t>
  </si>
  <si>
    <t>Plant No 2, Gen 1-6</t>
  </si>
  <si>
    <t>Orange County Sanitation District</t>
  </si>
  <si>
    <t>Pleasant Valley State Prison</t>
  </si>
  <si>
    <t>Ples I</t>
  </si>
  <si>
    <t>Point Pleasant (Lawrence Solar Farm)</t>
  </si>
  <si>
    <t>Pollution Control Monterey Reg'l Water</t>
  </si>
  <si>
    <t>Monterey Regional Water Pollution Control Agency</t>
  </si>
  <si>
    <t>Port of Stockton District Energy Facility</t>
  </si>
  <si>
    <t>DTE Stockton, LLC</t>
  </si>
  <si>
    <t>Portal Ridge Solar B</t>
  </si>
  <si>
    <t>Portal Ridge Solar C, LLC</t>
  </si>
  <si>
    <t>Portal Ridge Solar C</t>
  </si>
  <si>
    <t>Porterville 1</t>
  </si>
  <si>
    <t>Porterville 2</t>
  </si>
  <si>
    <t>Porterville 5</t>
  </si>
  <si>
    <t>Porterville Waste Water Treatment Solar Plant</t>
  </si>
  <si>
    <t>AEP Onsite Partners LLC</t>
  </si>
  <si>
    <t>Potrero Hills</t>
  </si>
  <si>
    <t>Procter &amp; Gamble - Oxnard</t>
  </si>
  <si>
    <t>Puente Hills Energy Recovery</t>
  </si>
  <si>
    <t>LA County Sanitation Districts</t>
  </si>
  <si>
    <t>Puente Hills Gas-to-Energy Facility, Phase II</t>
  </si>
  <si>
    <t>Putah Creek Solar Farm</t>
  </si>
  <si>
    <t>Quick Silver #16</t>
  </si>
  <si>
    <t>Quinto Solar PV Project</t>
  </si>
  <si>
    <t>Solar Star XIII</t>
  </si>
  <si>
    <t>Reliance Solar, LLC</t>
  </si>
  <si>
    <t>Ramona 1 &amp; 2</t>
  </si>
  <si>
    <t>Ramona Equity Holdings, LLC</t>
  </si>
  <si>
    <t>Ramona Solar Energy Facility</t>
  </si>
  <si>
    <t>RANCHO CUCAMONGA DISTRIBUTION CENTER 1</t>
  </si>
  <si>
    <t>Rancho Seco Solar, LLC</t>
  </si>
  <si>
    <t>RCWMD Badlands Power Plant</t>
  </si>
  <si>
    <t>County of Riverside Waste Management Department</t>
  </si>
  <si>
    <t>RE Astoria</t>
  </si>
  <si>
    <t>RE Astoria, LLC</t>
  </si>
  <si>
    <t>RE Barren Ridge 1</t>
  </si>
  <si>
    <t>RE Bruceville Solar 1</t>
  </si>
  <si>
    <t>RE Bruceville Solar 2</t>
  </si>
  <si>
    <t>RE Bruceville Solar 3</t>
  </si>
  <si>
    <t>RE Dillard Road 1</t>
  </si>
  <si>
    <t>RE Dillard Road 2</t>
  </si>
  <si>
    <t>RE Dillard Road 3</t>
  </si>
  <si>
    <t>RE Kammerer Road 1</t>
  </si>
  <si>
    <t>SMUD-Recurrent Energy (RE-VFO, LLC)</t>
  </si>
  <si>
    <t>RE Kammerer Road 2</t>
  </si>
  <si>
    <t>RE Kammerer Road 3</t>
  </si>
  <si>
    <t>RE McKenzie 1</t>
  </si>
  <si>
    <t>RE McKenzie 2</t>
  </si>
  <si>
    <t>RE McKenzie 3</t>
  </si>
  <si>
    <t>RE McKenzie 4</t>
  </si>
  <si>
    <t>RE McKenzie 5</t>
  </si>
  <si>
    <t>RE McKenzie 6</t>
  </si>
  <si>
    <t>RE Mohican</t>
  </si>
  <si>
    <t>RE Mustang</t>
  </si>
  <si>
    <t>RE Mustang LLC</t>
  </si>
  <si>
    <t>RE Mustang 3</t>
  </si>
  <si>
    <t>RE Mustang 3 LLC</t>
  </si>
  <si>
    <t>RE Mustang 4</t>
  </si>
  <si>
    <t>RE Mustang 4 LLC</t>
  </si>
  <si>
    <t>RE North Face</t>
  </si>
  <si>
    <t>RE Rosamond One</t>
  </si>
  <si>
    <t>Recurrent Energy LLC</t>
  </si>
  <si>
    <t>Redcrest Solar Farm</t>
  </si>
  <si>
    <t>67RK 8me, LLC</t>
  </si>
  <si>
    <t>Redwood 4 Solar Farm</t>
  </si>
  <si>
    <t>54KR 8ME LLC</t>
  </si>
  <si>
    <t>WM Renewable Energy, LLC</t>
  </si>
  <si>
    <t>Regulus Solar</t>
  </si>
  <si>
    <t>Dominion Resources Inc</t>
  </si>
  <si>
    <t>Ridge Line #7-#8</t>
  </si>
  <si>
    <t>Ridgetop Energy</t>
  </si>
  <si>
    <t>Ridgetop Energy II</t>
  </si>
  <si>
    <t>UltraPower</t>
  </si>
  <si>
    <t>Rio Bravo Solar 1</t>
  </si>
  <si>
    <t>Duke Energy Renewables</t>
  </si>
  <si>
    <t>Rio Bravo Solar 2</t>
  </si>
  <si>
    <t>Rising Tree Wind Farm I</t>
  </si>
  <si>
    <t>Rising Tree Wind Farm II</t>
  </si>
  <si>
    <t>AKA Addison Energy Resources</t>
  </si>
  <si>
    <t>WIND</t>
  </si>
  <si>
    <t>Robert O. Schulz Solar Farm #1 and 2</t>
  </si>
  <si>
    <t>South San Joaquin Irr District</t>
  </si>
  <si>
    <t>Rodeo Solar C2</t>
  </si>
  <si>
    <t>Rodeo Solar D2</t>
  </si>
  <si>
    <t>Rutan</t>
  </si>
  <si>
    <t>Voyager Solar</t>
  </si>
  <si>
    <t>Sacramento Soleil, LLC</t>
  </si>
  <si>
    <t>enXco</t>
  </si>
  <si>
    <t>Safeway Tracy</t>
  </si>
  <si>
    <t>Salton Sea Unit 1</t>
  </si>
  <si>
    <t>Salton Sea Unit 2</t>
  </si>
  <si>
    <t>Salton Sea Unit 3</t>
  </si>
  <si>
    <t>Salton Sea Unit 4</t>
  </si>
  <si>
    <t>Salton Sea Unit 5</t>
  </si>
  <si>
    <t>San Benito Smart Park</t>
  </si>
  <si>
    <t>Smart Park LLC</t>
  </si>
  <si>
    <t>San Diego - Alta Rd. EMDF Canopy</t>
  </si>
  <si>
    <t>San Gorgonio Westwinds II</t>
  </si>
  <si>
    <t>San Gorgonio Wind</t>
  </si>
  <si>
    <t>San Marcos</t>
  </si>
  <si>
    <t>Gas Recovery Systems (Irvine)</t>
  </si>
  <si>
    <t>Sand Drag</t>
  </si>
  <si>
    <t>Santa Clara 85C</t>
  </si>
  <si>
    <t>Santa Cruz Energy LLC</t>
  </si>
  <si>
    <t>Santa Maria II LFG Power Plant</t>
  </si>
  <si>
    <t>J&amp;A-Santa Maria II</t>
  </si>
  <si>
    <t>SCE - Corona</t>
  </si>
  <si>
    <t>SCE - Snowline - Duncan Road (North)</t>
  </si>
  <si>
    <t>SCE - Snowline - Duncan Road (South)</t>
  </si>
  <si>
    <t>SCE - Snowline - White Road (Central)</t>
  </si>
  <si>
    <t>SunE Solar XV Lessor</t>
  </si>
  <si>
    <t>SCE - Snowline - White Road (North)</t>
  </si>
  <si>
    <t>Scheid Vineyards</t>
  </si>
  <si>
    <t>Foundation CA Fund VIII Owner, LLC</t>
  </si>
  <si>
    <t>Scotia</t>
  </si>
  <si>
    <t>Greenleaf Power, LLC (Town of Scotia)</t>
  </si>
  <si>
    <t>Second Imperial Geothermal Co SIGC Plant</t>
  </si>
  <si>
    <t>SEGS III</t>
  </si>
  <si>
    <t>FPL Energy</t>
  </si>
  <si>
    <t>SEGS IV</t>
  </si>
  <si>
    <t>SEGS IX</t>
  </si>
  <si>
    <t>SEGS V</t>
  </si>
  <si>
    <t>SEGS VI</t>
  </si>
  <si>
    <t>SEGS VII</t>
  </si>
  <si>
    <t>SEGS VIII</t>
  </si>
  <si>
    <t>SEPV 1 Palmdale (GASNA)</t>
  </si>
  <si>
    <t>SCE - Paso Robles Solar, LLC</t>
  </si>
  <si>
    <t>SEPV 18 Palmdale</t>
  </si>
  <si>
    <t>SEPV 18, LLC</t>
  </si>
  <si>
    <t>SEPV 2 Twentynine 29 Palms(GASNA)</t>
  </si>
  <si>
    <t>Sequoia PV1</t>
  </si>
  <si>
    <t>Farmersville and Tulare 1/2</t>
  </si>
  <si>
    <t>Sequoia PV2</t>
  </si>
  <si>
    <t>Sequoia PV3</t>
  </si>
  <si>
    <t>AKA Porterville 6 7</t>
  </si>
  <si>
    <t>Seville I</t>
  </si>
  <si>
    <t>Seville II</t>
  </si>
  <si>
    <t>Shafter Solar</t>
  </si>
  <si>
    <t>NextEra Energy Resources, LLC</t>
  </si>
  <si>
    <t>Shiloh I Wind</t>
  </si>
  <si>
    <t>Shiloh III Wind Project, LLC</t>
  </si>
  <si>
    <t>Shiloh IV Wind Project, LLC</t>
  </si>
  <si>
    <t>Shiloh Wind Project 2, LLC</t>
  </si>
  <si>
    <t>Siemens Industry Inc.</t>
  </si>
  <si>
    <t>Siemens Transportation Systems Inc</t>
  </si>
  <si>
    <t>Sierra Nevada Brewing Solar</t>
  </si>
  <si>
    <t>Sierra Solar Greenworks</t>
  </si>
  <si>
    <t>SPOWER</t>
  </si>
  <si>
    <t>Simi Valley Landfill, 1-2</t>
  </si>
  <si>
    <t>Sky River Partnership</t>
  </si>
  <si>
    <t>Socrates #18</t>
  </si>
  <si>
    <t>Solano Wind 1,2</t>
  </si>
  <si>
    <t>Solar Star I (MidAmerican)</t>
  </si>
  <si>
    <t>MidAmerican Renewables, LLC (Solar Star)</t>
  </si>
  <si>
    <t>Solar Star II (MidAmerican)</t>
  </si>
  <si>
    <t>Solverde 1</t>
  </si>
  <si>
    <t>Sonoma #3</t>
  </si>
  <si>
    <t>Sonora 1</t>
  </si>
  <si>
    <t>Fresh Air Energy III, LLC</t>
  </si>
  <si>
    <t>Sonora Solar Facility</t>
  </si>
  <si>
    <t>South Kern Solar 1 (1) (SKIC 2012 PV RFO - 1)</t>
  </si>
  <si>
    <t>Southeast Digester Gas Cogen Plant</t>
  </si>
  <si>
    <t>CCSF Public Utilities Commisson, Hetch Hetchy Water &amp; Power</t>
  </si>
  <si>
    <t>Southeast Wastwater Treatment Plant/CCSF</t>
  </si>
  <si>
    <t>SPI - Burney</t>
  </si>
  <si>
    <t>Sierra Pacific Industries Inc</t>
  </si>
  <si>
    <t>SPI - Lincoln</t>
  </si>
  <si>
    <t>SPI - Quincy</t>
  </si>
  <si>
    <t>SPI - Sonora - Restarted 1/1/2012 (Shut Down 9/28/2009)</t>
  </si>
  <si>
    <t>SPI Anderson II</t>
  </si>
  <si>
    <t>Springbok Solar Farm 1</t>
  </si>
  <si>
    <t>8minutenergy, LLC</t>
  </si>
  <si>
    <t>Springbok Solar Farm 2</t>
  </si>
  <si>
    <t>SPS Alpuagh 50</t>
  </si>
  <si>
    <t>SPS Alpuagh North</t>
  </si>
  <si>
    <t>SPVP002 Chino Rooftop Solar</t>
  </si>
  <si>
    <t>Southern California Edison</t>
  </si>
  <si>
    <t>SPVP003 Rialto</t>
  </si>
  <si>
    <t>SPVP005 Redland</t>
  </si>
  <si>
    <t>SPVP006 Ontario</t>
  </si>
  <si>
    <t>SPVP007 Redlands</t>
  </si>
  <si>
    <t>SPVP008 Ontario</t>
  </si>
  <si>
    <t>SPVP009 Ontario</t>
  </si>
  <si>
    <t>SPVP010 Fontana</t>
  </si>
  <si>
    <t>SPVP011 Redlands</t>
  </si>
  <si>
    <t>SPVP013 Redlands</t>
  </si>
  <si>
    <t>Kimberly Clark</t>
  </si>
  <si>
    <t>SPVP015 Fontana AND SPVP001</t>
  </si>
  <si>
    <t>SPVP016 Redlands</t>
  </si>
  <si>
    <t>SPVP017 Fontana</t>
  </si>
  <si>
    <t>SPVP018 Fontana (Etiwanda)</t>
  </si>
  <si>
    <t>SPVP022 Redlands</t>
  </si>
  <si>
    <t>SPVP023 Fontana</t>
  </si>
  <si>
    <t>SPVP026 Rialto</t>
  </si>
  <si>
    <t>SPVP027 Rialto</t>
  </si>
  <si>
    <t>SPVP028 San Bernardino</t>
  </si>
  <si>
    <t>SPVP032 Ontario - KENNEDY 2</t>
  </si>
  <si>
    <t>SPVP033 Ontario - KENNEDY 3</t>
  </si>
  <si>
    <t>SPVP042 Porterville (Vestal)</t>
  </si>
  <si>
    <t>SPVP044 Perris</t>
  </si>
  <si>
    <t>SPVP048 Redlands #10</t>
  </si>
  <si>
    <t>SR Solis Rocket, LLC</t>
  </si>
  <si>
    <t>CED Avenal</t>
  </si>
  <si>
    <t>SS 15710 San Antonio West LLC</t>
  </si>
  <si>
    <t>Stanford Solar Generating Station</t>
  </si>
  <si>
    <t>Stanislaus Resource Recovery Facility</t>
  </si>
  <si>
    <t>Covanta Stanislaus, Inc.</t>
  </si>
  <si>
    <t>Staples - La Mirada</t>
  </si>
  <si>
    <t>Strata Roof 1</t>
  </si>
  <si>
    <t>Stroud Solar Station</t>
  </si>
  <si>
    <t>Sulphur Springs #14</t>
  </si>
  <si>
    <t>Summer Solar A2</t>
  </si>
  <si>
    <t>Summer Solar LLC/Silverado Power</t>
  </si>
  <si>
    <t>Summer Solar B2</t>
  </si>
  <si>
    <t>Summer Solar C2</t>
  </si>
  <si>
    <t>Summer Solar D2</t>
  </si>
  <si>
    <t>Summer Solar North</t>
  </si>
  <si>
    <t>Sun City Project LLC</t>
  </si>
  <si>
    <t>Sun Harvest Solar NDP1</t>
  </si>
  <si>
    <t>Sun Harvest, LLC</t>
  </si>
  <si>
    <t>Sunanza</t>
  </si>
  <si>
    <t>Arizona Electric Power Coop Inc</t>
  </si>
  <si>
    <t>SunE - Dupont Ontario</t>
  </si>
  <si>
    <t>SunE - Jurupa Fontana</t>
  </si>
  <si>
    <t>SunE - Oxnard</t>
  </si>
  <si>
    <t>SunE - ROCHESTER</t>
  </si>
  <si>
    <t>SunE - San Bernardino</t>
  </si>
  <si>
    <t>SunE - Torrance</t>
  </si>
  <si>
    <t>SunE E Philadelphia Ontario</t>
  </si>
  <si>
    <t>SunE- Redlands</t>
  </si>
  <si>
    <t>Sunnyvale Water Pollution Control Plant</t>
  </si>
  <si>
    <t>City of Sunnyvale, Water Pollution Control Plant</t>
  </si>
  <si>
    <t>Sunray 2 (formerly SEGS I)</t>
  </si>
  <si>
    <t>Sunray 3 (formerly SEGS II)</t>
  </si>
  <si>
    <t>RECURRENT</t>
  </si>
  <si>
    <t>Sunshine Gas Producers Renewable Energy Project</t>
  </si>
  <si>
    <t>Superior Farms</t>
  </si>
  <si>
    <t>Ellensburg Lamb Company Inc.</t>
  </si>
  <si>
    <t>Sutter Landing Solar</t>
  </si>
  <si>
    <t>Conergy Solar Project</t>
  </si>
  <si>
    <t>Sycamore Landfill San Diego</t>
  </si>
  <si>
    <t>TA High Desert Antelope Power Plant</t>
  </si>
  <si>
    <t>SCE-TA-High Desert, LLC (Sunpower)</t>
  </si>
  <si>
    <t>Tahquitz High School</t>
  </si>
  <si>
    <t>Taylor Farms</t>
  </si>
  <si>
    <t>Teichert Vernalis</t>
  </si>
  <si>
    <t>Temescal Canyon RV</t>
  </si>
  <si>
    <t>Tequesquite Landfill Solar Project</t>
  </si>
  <si>
    <t>Solar Star California XXXI, LLC</t>
  </si>
  <si>
    <t>TERRA FRANCESCO</t>
  </si>
  <si>
    <t>Terra-Gen 251 Wind</t>
  </si>
  <si>
    <t>Zond Monolith X</t>
  </si>
  <si>
    <t>Terra-Gen Mojave Windfarms</t>
  </si>
  <si>
    <t>Terra-Gen VG Wind</t>
  </si>
  <si>
    <t>Thunderhill Solar</t>
  </si>
  <si>
    <t>Thunderhill Solar Power LLC</t>
  </si>
  <si>
    <t>Toland Road Landfill</t>
  </si>
  <si>
    <t>Topaz Solar Farms LLC</t>
  </si>
  <si>
    <t>PG&amp;E MidAmerican Solar</t>
  </si>
  <si>
    <t>Total Energy Facilities</t>
  </si>
  <si>
    <t>Tropico Solar</t>
  </si>
  <si>
    <t>Tropico LLC</t>
  </si>
  <si>
    <t>U.S. National Leasing LLC (Depot Park)</t>
  </si>
  <si>
    <t>UCSD Solar PV System</t>
  </si>
  <si>
    <t>US GSA - Sacramento</t>
  </si>
  <si>
    <t>US Topco (Soccer Center)</t>
  </si>
  <si>
    <t>SolarCity Corp</t>
  </si>
  <si>
    <t>USPS FIT 1A</t>
  </si>
  <si>
    <t>Hecate Energy Fit "A" LLC</t>
  </si>
  <si>
    <t>USPS FIT 1B</t>
  </si>
  <si>
    <t>Hecate Energy Fit "B" LLC</t>
  </si>
  <si>
    <t>USPS FIT 2A</t>
  </si>
  <si>
    <t>USPS FIT 2B</t>
  </si>
  <si>
    <t>Vaca Dixon Solar Station</t>
  </si>
  <si>
    <t>PG&amp;E</t>
  </si>
  <si>
    <t>Valley Center (CA) Solar</t>
  </si>
  <si>
    <t>Valley Center 1 &amp; 2</t>
  </si>
  <si>
    <t>Sol Orchard San Diego 22 LLC</t>
  </si>
  <si>
    <t>Vandenberg Solar Project</t>
  </si>
  <si>
    <t>Vandenberg Solar I LLC</t>
  </si>
  <si>
    <t>Vasco Wind Energy Center</t>
  </si>
  <si>
    <t>Vega Solar</t>
  </si>
  <si>
    <t>Venable Solar 1</t>
  </si>
  <si>
    <t>NextEra Energy Operating Services Inc</t>
  </si>
  <si>
    <t>Venable Solar 2</t>
  </si>
  <si>
    <t>Victor Dry Farm Ranch A</t>
  </si>
  <si>
    <t>Victor Dry Farm Ranch B</t>
  </si>
  <si>
    <t>Victory Gardens IV</t>
  </si>
  <si>
    <t>Becca Solar, LLC</t>
  </si>
  <si>
    <t>Vintner Solar Project</t>
  </si>
  <si>
    <t>Ecos Energy , LLC</t>
  </si>
  <si>
    <t>Vulcan, Gen 1</t>
  </si>
  <si>
    <t>Wadham</t>
  </si>
  <si>
    <t>Enpower Management Corp.</t>
  </si>
  <si>
    <t>WAGNER WIND, LLC</t>
  </si>
  <si>
    <t>Walgreens - Moreno Valley</t>
  </si>
  <si>
    <t>Wal-Mart Red Bluff</t>
  </si>
  <si>
    <t>Watts 3115</t>
  </si>
  <si>
    <t>Toro Power 1, LLC</t>
  </si>
  <si>
    <t>Weed Cogeneration Plant</t>
  </si>
  <si>
    <t>Roseburg Forest Products</t>
  </si>
  <si>
    <t>West Antelope Solar Park</t>
  </si>
  <si>
    <t>West Gates Solar Station</t>
  </si>
  <si>
    <t>Western Antelope Blue Sky Ranch A</t>
  </si>
  <si>
    <t>Silverado Power</t>
  </si>
  <si>
    <t>Western Antelope Blue Sky Ranch B LLC</t>
  </si>
  <si>
    <t>Western Antelope Dry Ranch</t>
  </si>
  <si>
    <t>Westlands Solar Farms</t>
  </si>
  <si>
    <t>Westmont 300A</t>
  </si>
  <si>
    <t>SunE LADWP 2, LLC</t>
  </si>
  <si>
    <t>Westmont 300B</t>
  </si>
  <si>
    <t>SunE LADWP, LLC</t>
  </si>
  <si>
    <t>Westmont 301</t>
  </si>
  <si>
    <t>Westmont 400A</t>
  </si>
  <si>
    <t>Westmont 400B</t>
  </si>
  <si>
    <t>Westmont 401</t>
  </si>
  <si>
    <t>Westside Solar Energy Center</t>
  </si>
  <si>
    <t>Westside Solar LLC</t>
  </si>
  <si>
    <t>Westside Solar Power PV1</t>
  </si>
  <si>
    <t>Westside Solar Station</t>
  </si>
  <si>
    <t>Westwind Partners, LLC</t>
  </si>
  <si>
    <t>Wheelabrator Shasta</t>
  </si>
  <si>
    <t>White River Solar 2, LLC (White River West)</t>
  </si>
  <si>
    <t>CED California Holdings, LLC</t>
  </si>
  <si>
    <t>Whitehorn Solar LLC</t>
  </si>
  <si>
    <t>Whitewater Hill Partners, LLC</t>
  </si>
  <si>
    <t>Whitney Point Solar</t>
  </si>
  <si>
    <t>Wildwood Solar I</t>
  </si>
  <si>
    <t>Wildwood Solar II</t>
  </si>
  <si>
    <t>Wildwood Solar II LLC</t>
  </si>
  <si>
    <t>Wind Resource I</t>
  </si>
  <si>
    <t>Wind Resource II</t>
  </si>
  <si>
    <t>Wind Stream Operations 6039</t>
  </si>
  <si>
    <t>Wind Stream Operations 6040</t>
  </si>
  <si>
    <t>Wind Stream Operations 6041</t>
  </si>
  <si>
    <t>Wind Stream Operations 6042</t>
  </si>
  <si>
    <t>Wind Stream Operations 6111</t>
  </si>
  <si>
    <t>AES Tehachapi</t>
  </si>
  <si>
    <t>Windland Inc Boxcar I</t>
  </si>
  <si>
    <t>Windland Inc Boxcar II</t>
  </si>
  <si>
    <t>Windstar Energy, LLC</t>
  </si>
  <si>
    <t>Wintec Energy #2-A</t>
  </si>
  <si>
    <t>Wintec Energy, Ltd.</t>
  </si>
  <si>
    <t>Woodland Biomass Power Ltd</t>
  </si>
  <si>
    <t>Woodmere Solar Farm</t>
  </si>
  <si>
    <t>87RL 8ME LLC</t>
  </si>
  <si>
    <t>Yolo County Solar Project</t>
  </si>
  <si>
    <t>Zero Waste to Energy</t>
  </si>
  <si>
    <t>Zero Waste to Energy Development Company</t>
  </si>
  <si>
    <t>Broadway Unit B-3</t>
  </si>
  <si>
    <t>CHASE 4680 SAN FERNANDO</t>
  </si>
  <si>
    <t>COSUMNES POWER PLANT</t>
  </si>
  <si>
    <t>CVFA CARSON Cogen 1</t>
  </si>
  <si>
    <t>Grayson 3-5</t>
  </si>
  <si>
    <t>Harbor Generating Station</t>
  </si>
  <si>
    <t>Haynes Generating Station</t>
  </si>
  <si>
    <t>Lake One (Biomethane)</t>
  </si>
  <si>
    <t>Magnolia Power Project (Biomethane portion)</t>
  </si>
  <si>
    <t>Marinos Ventures LLC</t>
  </si>
  <si>
    <t>Moscone Center Esplanade A</t>
  </si>
  <si>
    <t>San Francisco Public Utilities Commission</t>
  </si>
  <si>
    <t>Moscone Center Esplanade B</t>
  </si>
  <si>
    <t>Moscone Center South Lobby</t>
  </si>
  <si>
    <t>SF Service Center Solar Array 1</t>
  </si>
  <si>
    <t>SF Service Center Solar Array 2</t>
  </si>
  <si>
    <t>Valley Generating Station</t>
  </si>
  <si>
    <t>2041_Alvares</t>
  </si>
  <si>
    <t>Pristine Sun Fund 5 LLC</t>
  </si>
  <si>
    <t>2056_Jardine</t>
  </si>
  <si>
    <t>2059_Scherz</t>
  </si>
  <si>
    <t>2065-Rogers</t>
  </si>
  <si>
    <t>2094_Buzzelle</t>
  </si>
  <si>
    <t>2096_Cotton</t>
  </si>
  <si>
    <t>2102_Christensen</t>
  </si>
  <si>
    <t>2103_Hill</t>
  </si>
  <si>
    <t>2113_Fritzjarrell</t>
  </si>
  <si>
    <t>2125_Jarvis</t>
  </si>
  <si>
    <t>2158_Foote</t>
  </si>
  <si>
    <t>2158-Stroing</t>
  </si>
  <si>
    <t>21717 Nordhoff</t>
  </si>
  <si>
    <t>BOOKENDS LLC</t>
  </si>
  <si>
    <t>2179-Smotherman</t>
  </si>
  <si>
    <t>2192_Ramirez</t>
  </si>
  <si>
    <t>Oroville Solar LLC</t>
  </si>
  <si>
    <t>ABEC Bidart-Stockale #1</t>
  </si>
  <si>
    <t>ABEC New Hope Dairy Digester</t>
  </si>
  <si>
    <t>Alvarado Solar</t>
  </si>
  <si>
    <t>APEX 646-460</t>
  </si>
  <si>
    <t>WGL Energy Systems Inc.</t>
  </si>
  <si>
    <t>AT&amp;T Park Solar Arrays</t>
  </si>
  <si>
    <t>Pacific Gas &amp; Electric Company</t>
  </si>
  <si>
    <t>Blake's Landing - 80kW Generator</t>
  </si>
  <si>
    <t>CA - Port of Oakland - Site 1</t>
  </si>
  <si>
    <t>CA - Santa Clara - Tasman Parking</t>
  </si>
  <si>
    <t>Cal Expo Parking Solarport</t>
  </si>
  <si>
    <t>SMUD</t>
  </si>
  <si>
    <t>Capelin Distribution Center</t>
  </si>
  <si>
    <t>Heizenberg Solar LLC</t>
  </si>
  <si>
    <t>Castelanelli Bros Dairy</t>
  </si>
  <si>
    <t>Cathay LA - Solar Project</t>
  </si>
  <si>
    <t>David Lim</t>
  </si>
  <si>
    <t>Chatsmouth LLC Solar Project 1</t>
  </si>
  <si>
    <t>Chatsmouth, LLC</t>
  </si>
  <si>
    <t>Chinatown Library</t>
  </si>
  <si>
    <t>Chinatown Public Health</t>
  </si>
  <si>
    <t>CCSF</t>
  </si>
  <si>
    <t>City Hall - City of Rancho Cucamonga</t>
  </si>
  <si>
    <t>CITY OF WATSONVILLE</t>
  </si>
  <si>
    <t>Clover Flat LandFill Gas</t>
  </si>
  <si>
    <t>Corona, CA (1351 Railroad) W12DG-C</t>
  </si>
  <si>
    <t>Davies Symphony Hall Solar</t>
  </si>
  <si>
    <t>Diamond Pet Food Processors of Ripon</t>
  </si>
  <si>
    <t>Diamond Ranch HS</t>
  </si>
  <si>
    <t>California PV Energy</t>
  </si>
  <si>
    <t>SFPUC</t>
  </si>
  <si>
    <t>Fairbairn Water Treatment Plant</t>
  </si>
  <si>
    <t>City of Sacramento-</t>
  </si>
  <si>
    <t>Fiscalini Farms Digester</t>
  </si>
  <si>
    <t>Fiscalini Farms, L.P.</t>
  </si>
  <si>
    <t>Foster Farms Dairy</t>
  </si>
  <si>
    <t>FRITO LAY</t>
  </si>
  <si>
    <t>Geothermal Solar Unit 1</t>
  </si>
  <si>
    <t>Geothermal Solar Unit 2</t>
  </si>
  <si>
    <t>Glendale Community College- Glen Solar 1</t>
  </si>
  <si>
    <t>Hedge PV</t>
  </si>
  <si>
    <t>NCPA</t>
  </si>
  <si>
    <t>IKEA Solar</t>
  </si>
  <si>
    <t>IKEA US West, Inc.</t>
  </si>
  <si>
    <t>Inland Empire Utilities Agency, Regional Plant No. 2</t>
  </si>
  <si>
    <t>Innovative Cold Storage Enterprises</t>
  </si>
  <si>
    <t>Jenny Strand Solar Park</t>
  </si>
  <si>
    <t>KINGSBURG 3</t>
  </si>
  <si>
    <t>KSI Solar Whiteman, LLC</t>
  </si>
  <si>
    <t>Ladera Ranch I</t>
  </si>
  <si>
    <t>LAX Logistic industrial Center A,B - Hannah Solar</t>
  </si>
  <si>
    <t>Hannah Solar LLC</t>
  </si>
  <si>
    <t>LAX Logistics Industrial Center A, B - Hannah Solar</t>
  </si>
  <si>
    <t>Layline Distribution Center - MRB Solar LLC</t>
  </si>
  <si>
    <t>MRB Solar, LLC</t>
  </si>
  <si>
    <t>Los Rios Community College District- Parking Garage</t>
  </si>
  <si>
    <t>Mastercraft 96.64kW Solar PV</t>
  </si>
  <si>
    <t>Ithaki Trust / Avital Itzhaki</t>
  </si>
  <si>
    <t>MTA Ways and Structure Facility 700 Pennsylvania Ave.</t>
  </si>
  <si>
    <t>MTA Woods Bus Facility Muni Woods Motor Coach Facility</t>
  </si>
  <si>
    <t>North Figueroa &amp; Ave. 58-59 Center</t>
  </si>
  <si>
    <t>Cambridge Properties, LP</t>
  </si>
  <si>
    <t>North Point Water Pollution Control Facility</t>
  </si>
  <si>
    <t>NR Border Valley Trading</t>
  </si>
  <si>
    <t>NR Cal Almond</t>
  </si>
  <si>
    <t>NR City of Patterson Wastewater #1</t>
  </si>
  <si>
    <t>NR City of Patterson Wastewater #2</t>
  </si>
  <si>
    <t>NR Cortez Growers Inc</t>
  </si>
  <si>
    <t>NR Costco Wholesale</t>
  </si>
  <si>
    <t>NR Cunningham Ranch</t>
  </si>
  <si>
    <t>NR Grower Direct Nut</t>
  </si>
  <si>
    <t>NR Hughson Nut Inc</t>
  </si>
  <si>
    <t>NR Mid-Valley Nut Cold Storage</t>
  </si>
  <si>
    <t>NR Montpelier Orchards</t>
  </si>
  <si>
    <t>NR Northern Merced Hulling-North</t>
  </si>
  <si>
    <t>NR Northern Merced Hulling-South</t>
  </si>
  <si>
    <t>NR Pohl and Holmes Inc</t>
  </si>
  <si>
    <t>NR Roy Johnson Farms</t>
  </si>
  <si>
    <t>NR Spycher Brothers Farms #1</t>
  </si>
  <si>
    <t>NR Spycher Brothers Farms #2</t>
  </si>
  <si>
    <t>NR W.W. Grainger, Inc.</t>
  </si>
  <si>
    <t>NR-Braden Farms, Inc./RMB Hulling, LLC.</t>
  </si>
  <si>
    <t>Ortigalita Power Co.</t>
  </si>
  <si>
    <t>BIOMASS</t>
  </si>
  <si>
    <t>Oxen Solar One</t>
  </si>
  <si>
    <t>11313 Oxnard Plaza, LLC</t>
  </si>
  <si>
    <t>Pasadena Windsor Resevoir</t>
  </si>
  <si>
    <t>Peacock Solar Project</t>
  </si>
  <si>
    <t>Green Light Energy Corp</t>
  </si>
  <si>
    <t>Pier 96</t>
  </si>
  <si>
    <t>Port LA Solar FIT Project</t>
  </si>
  <si>
    <t>Raley's Distribution Center- A</t>
  </si>
  <si>
    <t>Raley's Distribution Center- B</t>
  </si>
  <si>
    <t>Raley's Distribution Center Ph. 2</t>
  </si>
  <si>
    <t>Ratto Bros Inc</t>
  </si>
  <si>
    <t>RE Dillard Road 4</t>
  </si>
  <si>
    <t>X-Elio North America Inc.</t>
  </si>
  <si>
    <t>Saf Keep Melrose</t>
  </si>
  <si>
    <t>Edward G. Roach</t>
  </si>
  <si>
    <t>Saf Keep San Fernando</t>
  </si>
  <si>
    <t>Sanford-burnham Medical Research Institute I</t>
  </si>
  <si>
    <t>SD Community College District- Skills Center</t>
  </si>
  <si>
    <t>SFPUC Southeastern Plant Solar</t>
  </si>
  <si>
    <t>Sirius Solar</t>
  </si>
  <si>
    <t>SMUD ECOC</t>
  </si>
  <si>
    <t>SPVP012 Ontario</t>
  </si>
  <si>
    <t>Southern California Edison (SCE)</t>
  </si>
  <si>
    <t>SunE - Mira Loma</t>
  </si>
  <si>
    <t>SUNE PICO RIVERA</t>
  </si>
  <si>
    <t>SUN EDISON</t>
  </si>
  <si>
    <t>Tangen Building</t>
  </si>
  <si>
    <t>Darren Tangen</t>
  </si>
  <si>
    <t>The Wine Group</t>
  </si>
  <si>
    <t>SDG&amp;E-Owned PV System at X-nth</t>
  </si>
  <si>
    <t>Towers at Bressi Ranch</t>
  </si>
  <si>
    <t>University of Californa Mesa</t>
  </si>
  <si>
    <t>DG Irvine Solar 1, LLC</t>
  </si>
  <si>
    <t>University of California Social Sciences</t>
  </si>
  <si>
    <t>USDA Forest Service San Dimas Technology</t>
  </si>
  <si>
    <t>Van Nuys Air 7855 Hayvenhurst- Hannah Solar</t>
  </si>
  <si>
    <t>Van Steyn Dairy Digester</t>
  </si>
  <si>
    <t>Van Warmderdam Dairy Digester</t>
  </si>
  <si>
    <t>Verizon Data Services</t>
  </si>
  <si>
    <t>Villa Sorriso Solar AKA Robin Williams Solar Power Gen</t>
  </si>
  <si>
    <t>Alta</t>
  </si>
  <si>
    <t>Angels</t>
  </si>
  <si>
    <t>Utica Power Authority</t>
  </si>
  <si>
    <t>Arbuckle Mountain Hydro</t>
  </si>
  <si>
    <t>Arbuckle Mountain Hydro, LLC</t>
  </si>
  <si>
    <t>Baker Creek Hydro</t>
  </si>
  <si>
    <t>Bear Creek</t>
  </si>
  <si>
    <t>TKO Power, Inc.</t>
  </si>
  <si>
    <t>Bear Valley</t>
  </si>
  <si>
    <t>City of Escondido</t>
  </si>
  <si>
    <t>Beardsley</t>
  </si>
  <si>
    <t>Tri-Dam Project &amp; Tri-Dam Power Authority</t>
  </si>
  <si>
    <t>Bidwell Ditch</t>
  </si>
  <si>
    <t>Hydro Partners</t>
  </si>
  <si>
    <t>Big Creek Water Works</t>
  </si>
  <si>
    <t>Big Creek Water Works, LTD.</t>
  </si>
  <si>
    <t>Big Pine</t>
  </si>
  <si>
    <t>Bishop Creek 2</t>
  </si>
  <si>
    <t>Bishop Creek 3</t>
  </si>
  <si>
    <t>Bishop Creek 4</t>
  </si>
  <si>
    <t>Bishop Creek 5</t>
  </si>
  <si>
    <t>Bishop Creek 6</t>
  </si>
  <si>
    <t>Black Butte</t>
  </si>
  <si>
    <t>Bogus Creek - Lower Cold Springs</t>
  </si>
  <si>
    <t>Bogus Creek - Upper Cold Springs</t>
  </si>
  <si>
    <t>Bowman</t>
  </si>
  <si>
    <t>Nevada Irrigation District</t>
  </si>
  <si>
    <t>Box Canyon</t>
  </si>
  <si>
    <t>Siskiyou County</t>
  </si>
  <si>
    <t>Buckeye Hydroelectric Project</t>
  </si>
  <si>
    <t>Burney Creek</t>
  </si>
  <si>
    <t>Snow Mountain Hydro, LLC</t>
  </si>
  <si>
    <t>Calaveras Hydro #1</t>
  </si>
  <si>
    <t>Calaveras Public Utility Disctrict</t>
  </si>
  <si>
    <t>Calaveras Hydro #2</t>
  </si>
  <si>
    <t>Calaveras Hydro #3</t>
  </si>
  <si>
    <t>Camanche</t>
  </si>
  <si>
    <t>Canal Creek Power Plant</t>
  </si>
  <si>
    <t>Cedar Flat</t>
  </si>
  <si>
    <t>Centerville</t>
  </si>
  <si>
    <t>Charcoal Ravine</t>
  </si>
  <si>
    <t>Chili Bar</t>
  </si>
  <si>
    <t>Clover Creek (Mega Hydro #1)</t>
  </si>
  <si>
    <t>CLOVER LEAF</t>
  </si>
  <si>
    <t>SHAMROCK UTILITIES</t>
  </si>
  <si>
    <t>Coleman</t>
  </si>
  <si>
    <t>Combie North Powerhouse</t>
  </si>
  <si>
    <t>Combie South (3 @ 500kW = 1.5MW)</t>
  </si>
  <si>
    <t>Calleguas MWD</t>
  </si>
  <si>
    <t>Control Gorge</t>
  </si>
  <si>
    <t>Copco 1</t>
  </si>
  <si>
    <t>Copco 2</t>
  </si>
  <si>
    <t>Cottonwood</t>
  </si>
  <si>
    <t>Cove Hydroelectric</t>
  </si>
  <si>
    <t>Snow Mountain Hydro</t>
  </si>
  <si>
    <t>Cow Creek</t>
  </si>
  <si>
    <t>Cox Ave Hydro</t>
  </si>
  <si>
    <t>San Jose Water Company</t>
  </si>
  <si>
    <t>Coyote Creek</t>
  </si>
  <si>
    <t>Crane Valley</t>
  </si>
  <si>
    <t>Daniel M. Bates</t>
  </si>
  <si>
    <t>De Sabla</t>
  </si>
  <si>
    <t>Deadwood Creek</t>
  </si>
  <si>
    <t>Hydro Sierra Energy LLC</t>
  </si>
  <si>
    <t>Deer Creek</t>
  </si>
  <si>
    <t>Diamond Valley Lake</t>
  </si>
  <si>
    <t>Digger Creek Hydro</t>
  </si>
  <si>
    <t>Division Creek</t>
  </si>
  <si>
    <t>Double Weir</t>
  </si>
  <si>
    <t>Drop 1</t>
  </si>
  <si>
    <t>Drop 2</t>
  </si>
  <si>
    <t>Drop 3</t>
  </si>
  <si>
    <t>Drop 4</t>
  </si>
  <si>
    <t>Drop 5</t>
  </si>
  <si>
    <t>Dutch Flat #1</t>
  </si>
  <si>
    <t>Dutch Flat 2</t>
  </si>
  <si>
    <t>Eagle Hydro</t>
  </si>
  <si>
    <t>East Highline</t>
  </si>
  <si>
    <t>East Portal Generator</t>
  </si>
  <si>
    <t>EJM McFadden</t>
  </si>
  <si>
    <t>McFadden Hydroelectric Facility (SB32</t>
  </si>
  <si>
    <t>El Dorado</t>
  </si>
  <si>
    <t>El Dorado Irrigation District</t>
  </si>
  <si>
    <t>Eric And Debbie Wattenburg</t>
  </si>
  <si>
    <t>Etiwanda</t>
  </si>
  <si>
    <t>Fairfield Power Plant Papazian</t>
  </si>
  <si>
    <t>Fish Power</t>
  </si>
  <si>
    <t>Yuba County Water Agency</t>
  </si>
  <si>
    <t>Five Bears Hydroelectric</t>
  </si>
  <si>
    <t>Foothill</t>
  </si>
  <si>
    <t>Forks of Butte Hydro Project</t>
  </si>
  <si>
    <t>Hypower, Inc.</t>
  </si>
  <si>
    <t>Frankenheimer</t>
  </si>
  <si>
    <t>Franklin</t>
  </si>
  <si>
    <t>French Meadows</t>
  </si>
  <si>
    <t>Placer County Water Agency</t>
  </si>
  <si>
    <t>Friant Fishwater Release Hydroelectric</t>
  </si>
  <si>
    <t>Orange Cove Irrigation Dist.</t>
  </si>
  <si>
    <t>Friant-Kern Hydro Facility (River Outlet, Madera Canal, F-K)</t>
  </si>
  <si>
    <t>Friant Power Authority</t>
  </si>
  <si>
    <t>Fullerton Hydro</t>
  </si>
  <si>
    <t>American Energy, Inc</t>
  </si>
  <si>
    <t>Gibraltar Conduit Plant</t>
  </si>
  <si>
    <t>Goose Valley Hydro</t>
  </si>
  <si>
    <t>Gosselin Hydroelectric Plant</t>
  </si>
  <si>
    <t>Humboldt Bay Municipal Water District</t>
  </si>
  <si>
    <t>Grizzly</t>
  </si>
  <si>
    <t>Haiwee</t>
  </si>
  <si>
    <t>Halsey</t>
  </si>
  <si>
    <t>Hamilton Branch</t>
  </si>
  <si>
    <t>Hammeken</t>
  </si>
  <si>
    <t>Vecino Vineyards LLC</t>
  </si>
  <si>
    <t>Hat Creek #1</t>
  </si>
  <si>
    <t>Hat Creek #2</t>
  </si>
  <si>
    <t>Hat Creek Hereford Ranch</t>
  </si>
  <si>
    <t>Hatchet Creek Project</t>
  </si>
  <si>
    <t>Mega Renewables</t>
  </si>
  <si>
    <t>Haypress Hydroelectric Inc</t>
  </si>
  <si>
    <t>Northbrook Power Management LLC</t>
  </si>
  <si>
    <t>Hell Hole</t>
  </si>
  <si>
    <t>Turlock Irrigation Distict</t>
  </si>
  <si>
    <t>High Line Canal</t>
  </si>
  <si>
    <t>Hogan</t>
  </si>
  <si>
    <t>Calaveras County Water District</t>
  </si>
  <si>
    <t>Indian Valley Dam</t>
  </si>
  <si>
    <t>Yolo County Flood Control &amp; Water Conservation District (YCFC)</t>
  </si>
  <si>
    <t>Inskip</t>
  </si>
  <si>
    <t>Isabella</t>
  </si>
  <si>
    <t>Isabella Partners</t>
  </si>
  <si>
    <t>Jackson Valley Hydo</t>
  </si>
  <si>
    <t>Jackson Valley Irrigation District</t>
  </si>
  <si>
    <t>James B. Peter</t>
  </si>
  <si>
    <t>James Crane Hydro</t>
  </si>
  <si>
    <t>John Neerhout Jr.</t>
  </si>
  <si>
    <t>Jones Fork</t>
  </si>
  <si>
    <t>Kanaka</t>
  </si>
  <si>
    <t>Kaweah 1</t>
  </si>
  <si>
    <t>Kaweah 2</t>
  </si>
  <si>
    <t>Kaweah 3</t>
  </si>
  <si>
    <t>Kekawaka</t>
  </si>
  <si>
    <t>Kelly Ridge</t>
  </si>
  <si>
    <t>South Feather Water and Power</t>
  </si>
  <si>
    <t>Kerckhoff No. 1 Powerhouse</t>
  </si>
  <si>
    <t>Kern Canyon</t>
  </si>
  <si>
    <t>Kern River 1</t>
  </si>
  <si>
    <t>Kilarc</t>
  </si>
  <si>
    <t>Kings River Hydro Co.</t>
  </si>
  <si>
    <t>Kirkwood (1-3)</t>
  </si>
  <si>
    <t>CCSF PUBLIC UTILITIES COMMISSION, HETCH HETCHY WATER &amp; POWER</t>
  </si>
  <si>
    <t>Lake Mendocino</t>
  </si>
  <si>
    <t>Lassen Station Hydro</t>
  </si>
  <si>
    <t>Lewiston</t>
  </si>
  <si>
    <t>United States Bureau of Reclamation</t>
  </si>
  <si>
    <t>Lime Saddle</t>
  </si>
  <si>
    <t>Lincoln Metering and Hydroelectric Station</t>
  </si>
  <si>
    <t>Lofton Ranch</t>
  </si>
  <si>
    <t>Lost Creek 1</t>
  </si>
  <si>
    <t>Snow Mountain Hydro,LLC</t>
  </si>
  <si>
    <t>Lost Creek 2</t>
  </si>
  <si>
    <t>Madera Canal (Station 980, 1174, 1302, 1923)</t>
  </si>
  <si>
    <t>Madera-Chowchilla Water Power Authority</t>
  </si>
  <si>
    <t>Matthews Dam Hydro</t>
  </si>
  <si>
    <t>Humboldt Bay MWD</t>
  </si>
  <si>
    <t>McSwain</t>
  </si>
  <si>
    <t>Merced Falls</t>
  </si>
  <si>
    <t>Merced ID (Parker)</t>
  </si>
  <si>
    <t>Middle Gorge</t>
  </si>
  <si>
    <t>Mill &amp; Sulphur Creek</t>
  </si>
  <si>
    <t>Mill Creek 1</t>
  </si>
  <si>
    <t>Mill Creek 2</t>
  </si>
  <si>
    <t>Bishop Tungsten Development, LLC</t>
  </si>
  <si>
    <t>Moccasin Low Head</t>
  </si>
  <si>
    <t>Montgomery Creek Hydro</t>
  </si>
  <si>
    <t>El Dorado Hydro, LLC</t>
  </si>
  <si>
    <t>Monticello</t>
  </si>
  <si>
    <t>Solano Irrigation District</t>
  </si>
  <si>
    <t>Muck Valley Hydroelectric</t>
  </si>
  <si>
    <t>Malacha Hydro Ltd Partnership</t>
  </si>
  <si>
    <t>Murphys</t>
  </si>
  <si>
    <t>Nacimiento Hydro Project</t>
  </si>
  <si>
    <t>Monterey County Water Resources Agency</t>
  </si>
  <si>
    <t>Narrows 1</t>
  </si>
  <si>
    <t>Nelson Creek</t>
  </si>
  <si>
    <t>Newcastle</t>
  </si>
  <si>
    <t>Nimbus</t>
  </si>
  <si>
    <t>North Hollywood</t>
  </si>
  <si>
    <t>Oak Flat</t>
  </si>
  <si>
    <t>Olsen</t>
  </si>
  <si>
    <t>Synergics Energy Services, LLC</t>
  </si>
  <si>
    <t>Ontario 1</t>
  </si>
  <si>
    <t>Ontario 2</t>
  </si>
  <si>
    <t>Water Facilities Authority</t>
  </si>
  <si>
    <t>Oxbow</t>
  </si>
  <si>
    <t>Pardee Power Plant</t>
  </si>
  <si>
    <t>Paul Luckey</t>
  </si>
  <si>
    <t>Phoenix</t>
  </si>
  <si>
    <t>Pilot Knob</t>
  </si>
  <si>
    <t>Pleasant Valley</t>
  </si>
  <si>
    <t>Point Loma Hydro</t>
  </si>
  <si>
    <t>City of San Diego, MWWD</t>
  </si>
  <si>
    <t>Ponderoda Bailey Creek</t>
  </si>
  <si>
    <t>Ida-West Energy</t>
  </si>
  <si>
    <t>Potter Valley</t>
  </si>
  <si>
    <t>Quinten Luallen</t>
  </si>
  <si>
    <t>Rancho Penasquitos</t>
  </si>
  <si>
    <t>San Diego County Water Authority</t>
  </si>
  <si>
    <t>Red Mountain</t>
  </si>
  <si>
    <t>Rio Bravo Hydroelectric</t>
  </si>
  <si>
    <t>Kern Hydro Partners</t>
  </si>
  <si>
    <t>Rio Hondo Power Plant</t>
  </si>
  <si>
    <t>South Gate</t>
  </si>
  <si>
    <t>Roaring Creek</t>
  </si>
  <si>
    <t>Robbs Peak</t>
  </si>
  <si>
    <t>Rock Creek L.P.</t>
  </si>
  <si>
    <t>Rock Creek Powerhouse</t>
  </si>
  <si>
    <t>Rock Creek Water District</t>
  </si>
  <si>
    <t>Roger Miller</t>
  </si>
  <si>
    <t>Rollins</t>
  </si>
  <si>
    <t>Salmon Creek Hydroelectric Project</t>
  </si>
  <si>
    <t>Palm - San Bernardino MWD</t>
  </si>
  <si>
    <t>San Dimas Wash/Padua</t>
  </si>
  <si>
    <t>San Gabriel Valley Municipal Water District</t>
  </si>
  <si>
    <t>San Fernando</t>
  </si>
  <si>
    <t>San Francisquito 1</t>
  </si>
  <si>
    <t>San Francisquito 2</t>
  </si>
  <si>
    <t>San Joaquin #1A</t>
  </si>
  <si>
    <t>San Joaquin #2</t>
  </si>
  <si>
    <t>San Joaquin #3</t>
  </si>
  <si>
    <t>San Luis Bypass</t>
  </si>
  <si>
    <t>Sand Bar</t>
  </si>
  <si>
    <t>Santa Ana 1</t>
  </si>
  <si>
    <t>Santa Ana 3</t>
  </si>
  <si>
    <t>Santa Clara Valley Water Dist.</t>
  </si>
  <si>
    <t>Santa Rosa Hydro</t>
  </si>
  <si>
    <t>Calleguas MWD (Santa Rosa Hydro)</t>
  </si>
  <si>
    <t>Sawtelle</t>
  </si>
  <si>
    <t>Schaads Hydro</t>
  </si>
  <si>
    <t>Scotts Flat Powerhouse</t>
  </si>
  <si>
    <t>Sepulveda Canyon</t>
  </si>
  <si>
    <t>SGE Site #1</t>
  </si>
  <si>
    <t>Sierra Green Energy LLC</t>
  </si>
  <si>
    <t>Silver Springs</t>
  </si>
  <si>
    <t>Yuma County Water User's Association</t>
  </si>
  <si>
    <t>Slab Creek</t>
  </si>
  <si>
    <t>Slate Creek</t>
  </si>
  <si>
    <t>Sly Creek</t>
  </si>
  <si>
    <t>Snow Creek Project</t>
  </si>
  <si>
    <t>South</t>
  </si>
  <si>
    <t>Spaulding #1</t>
  </si>
  <si>
    <t>Spaulding #2</t>
  </si>
  <si>
    <t>Spaulding #3</t>
  </si>
  <si>
    <t>Spicer</t>
  </si>
  <si>
    <t>K. S. Dunbar &amp; Associates</t>
  </si>
  <si>
    <t>Spring Gap</t>
  </si>
  <si>
    <t>Springville Reservoir</t>
  </si>
  <si>
    <t>Stampede</t>
  </si>
  <si>
    <t>Stony Gorge</t>
  </si>
  <si>
    <t>Sutter's Mill</t>
  </si>
  <si>
    <t>Shamrock Utilities, LLC</t>
  </si>
  <si>
    <t>Swiss America</t>
  </si>
  <si>
    <t>Swiss American Company</t>
  </si>
  <si>
    <t>Temescal</t>
  </si>
  <si>
    <t>Terminal Storage - Hydro Generator</t>
  </si>
  <si>
    <t>WALNUT VALLEY WATER DISTRICT (#1)</t>
  </si>
  <si>
    <t>Terminus Hydroelectric Project</t>
  </si>
  <si>
    <t>Three Forks</t>
  </si>
  <si>
    <t>Norman Ross Burgess</t>
  </si>
  <si>
    <t>Three Valleys MWD (Miramar)</t>
  </si>
  <si>
    <t>Toadtown</t>
  </si>
  <si>
    <t>Tom Benninghoven</t>
  </si>
  <si>
    <t>Tulare Success</t>
  </si>
  <si>
    <t>Lower Tule River &amp; Pixley Irrigation District</t>
  </si>
  <si>
    <t>Tule River</t>
  </si>
  <si>
    <t>Tulloch</t>
  </si>
  <si>
    <t>Tunnel Hill Hydroelectric Project</t>
  </si>
  <si>
    <t>TURNIP</t>
  </si>
  <si>
    <t>Twin Valley Hydro T&amp;G Hydro</t>
  </si>
  <si>
    <t>Upper Dawson</t>
  </si>
  <si>
    <t>Upper Gorge</t>
  </si>
  <si>
    <t>Valley View</t>
  </si>
  <si>
    <t>Van Horne Turbine Generator</t>
  </si>
  <si>
    <t>Vanjop No. 1</t>
  </si>
  <si>
    <t>South Sutter Water District</t>
  </si>
  <si>
    <t>Venice</t>
  </si>
  <si>
    <t>Virginia Ranch Dam</t>
  </si>
  <si>
    <t>Browns Valley Irrigation District</t>
  </si>
  <si>
    <t>Volta #1</t>
  </si>
  <si>
    <t>Volta #2</t>
  </si>
  <si>
    <t>Warm Springs</t>
  </si>
  <si>
    <t>Sonoma County Water Agency</t>
  </si>
  <si>
    <t>Water Wheel Ranch</t>
  </si>
  <si>
    <t>Waterman Turnout Hydroelectric Station</t>
  </si>
  <si>
    <t>San Bernardino Valley Municipal Water District</t>
  </si>
  <si>
    <t>West Point</t>
  </si>
  <si>
    <t>Whiskeytown</t>
  </si>
  <si>
    <t>Whitewater Hydroelectric Plant</t>
  </si>
  <si>
    <t>Wise</t>
  </si>
  <si>
    <t>Wishon Powerhouse</t>
  </si>
  <si>
    <t>Wolfsen Bypass</t>
  </si>
  <si>
    <t>American Energy, Inc.</t>
  </si>
  <si>
    <t>Woodward</t>
  </si>
  <si>
    <t>Wright Ranch Hydroelectric</t>
  </si>
  <si>
    <t>Bertha Wright Bertillion</t>
  </si>
  <si>
    <t>ABEC No 2</t>
  </si>
  <si>
    <t>ABEC No 2 LLC</t>
  </si>
  <si>
    <t>ABEC No 3</t>
  </si>
  <si>
    <t>ABEC No 3 LLC</t>
  </si>
  <si>
    <t>ABEC No 4</t>
  </si>
  <si>
    <t>ABEC No 4 LLC</t>
  </si>
  <si>
    <t>Blackwell Solar Park</t>
  </si>
  <si>
    <t>Consolidated Edison Development Inc.</t>
  </si>
  <si>
    <t>Cuyama Solar Array</t>
  </si>
  <si>
    <t>Cuyama Solar, LLC</t>
  </si>
  <si>
    <t>Freethy Industrial Park</t>
  </si>
  <si>
    <t>Gaskell West 1</t>
  </si>
  <si>
    <t>Kilroy Solar</t>
  </si>
  <si>
    <t>Nautilus Solar Solutions LLC</t>
  </si>
  <si>
    <t>Stenner Creek Solar (Aka Cal Poly)</t>
  </si>
  <si>
    <t>REC Solar</t>
  </si>
  <si>
    <t>Surprise Valley Hot Springs Geothermal</t>
  </si>
  <si>
    <t>Cornerstone Sustainable Energy Inc</t>
  </si>
  <si>
    <t>Tule Wind</t>
  </si>
  <si>
    <t>MasterID</t>
  </si>
  <si>
    <t>Agua Caliente PV 1 - PV 5</t>
  </si>
  <si>
    <t>NRG</t>
  </si>
  <si>
    <t xml:space="preserve">Arlington Valley Solar Energy II </t>
  </si>
  <si>
    <t>Bennett Creek Windfarm, LLC</t>
  </si>
  <si>
    <t xml:space="preserve">Big Horn 1 </t>
  </si>
  <si>
    <t>Iberdrola Renewables</t>
  </si>
  <si>
    <t>Big Horn 2</t>
  </si>
  <si>
    <t>Blackspring Ridge IA</t>
  </si>
  <si>
    <t>AB</t>
  </si>
  <si>
    <t>Blackspring Ridge IB</t>
  </si>
  <si>
    <t>Cape Scott Wind Farm</t>
  </si>
  <si>
    <t>Clearwater 1 and 2</t>
  </si>
  <si>
    <t>Copper Mountain I (CM48)</t>
  </si>
  <si>
    <t>Copper Mountain Solar</t>
  </si>
  <si>
    <t>Copper Mountain I El Dorado (CM10)</t>
  </si>
  <si>
    <t xml:space="preserve">Copper Mountain II </t>
  </si>
  <si>
    <t>SEMPRA U.S. Gas &amp; Power</t>
  </si>
  <si>
    <t xml:space="preserve">Copper Mountain III </t>
  </si>
  <si>
    <t>Copper Mountain Solar 4, LLC</t>
  </si>
  <si>
    <t>CSE Arizona Facility</t>
  </si>
  <si>
    <t>Dokie</t>
  </si>
  <si>
    <t>Don A. Campbell 1 Geothermal Energy Project Wild Rose</t>
  </si>
  <si>
    <t>Double A Dairy Digester</t>
  </si>
  <si>
    <t>Energia Sierra Juarez</t>
  </si>
  <si>
    <t>CFE</t>
  </si>
  <si>
    <t>Foote Creek</t>
  </si>
  <si>
    <t>Goshen Phase II LLC</t>
  </si>
  <si>
    <t>Grady Wind Center</t>
  </si>
  <si>
    <t>H.W. Hill Landfill Gas Power Plant AKA ROOSEVELT BIOGAS</t>
  </si>
  <si>
    <t>Halkirk Wind</t>
  </si>
  <si>
    <t>Greengate</t>
  </si>
  <si>
    <t>Horse Butte I LLC</t>
  </si>
  <si>
    <t>Hot Springs Windfarm, LLC, Mountain Wind Power II; Nine Canyon Wind Project - Phase 3</t>
  </si>
  <si>
    <t>OTH</t>
  </si>
  <si>
    <t>Simpson Tacoma KRAFT Company - Tacoma Cogen</t>
  </si>
  <si>
    <t>Juniper Canyon Wind Power</t>
  </si>
  <si>
    <t>Kettle Falls Biomass (Avista)</t>
  </si>
  <si>
    <t>Kittitas Valley Wind Farm</t>
  </si>
  <si>
    <t>Latigo</t>
  </si>
  <si>
    <t>Leaning Juniper</t>
  </si>
  <si>
    <t>Leaning Juniper Wind Power II</t>
  </si>
  <si>
    <t>Mesquite Solar 1</t>
  </si>
  <si>
    <t>Sempra SGS-1</t>
  </si>
  <si>
    <t>Mesquite Solar 2</t>
  </si>
  <si>
    <t>Milford Wind 1</t>
  </si>
  <si>
    <t>First Wind</t>
  </si>
  <si>
    <t>Milford Wind 2</t>
  </si>
  <si>
    <t>Milford Wind WT11</t>
  </si>
  <si>
    <t>Naturener Glacier 1</t>
  </si>
  <si>
    <t>Naturener</t>
  </si>
  <si>
    <t>Naturener Glacier 2</t>
  </si>
  <si>
    <t>Nippon</t>
  </si>
  <si>
    <t xml:space="preserve">Palouse Wind </t>
  </si>
  <si>
    <t>Patua Hot Springs</t>
  </si>
  <si>
    <t>Gradient Resources</t>
  </si>
  <si>
    <t>Pavant Solar II LLC</t>
  </si>
  <si>
    <t>Pilgrim Stage Station Wind Park</t>
  </si>
  <si>
    <t>Pioneer Wind</t>
  </si>
  <si>
    <t>Pleasant Valley (WEST Wyoming Wind Energy Center)</t>
  </si>
  <si>
    <t>Rattlesnake Road Wind Farm</t>
  </si>
  <si>
    <t>Arlington Wind (Rattlesnake Road)</t>
  </si>
  <si>
    <t>Rim Rock</t>
  </si>
  <si>
    <t>Rock River</t>
  </si>
  <si>
    <t>Roosevelt Biogas</t>
  </si>
  <si>
    <t>Salt Lake Landfill Gas Recovery</t>
  </si>
  <si>
    <t>Shepard Flat 1</t>
  </si>
  <si>
    <t>North Hurlburt</t>
  </si>
  <si>
    <t>Shepard Flat 107</t>
  </si>
  <si>
    <t>South Hurlburt</t>
  </si>
  <si>
    <t>Shepard Flat 83 - Horseshoe Bend - Central Hurlburt</t>
  </si>
  <si>
    <t>Central Hurburt</t>
  </si>
  <si>
    <t>Silver State Solar Power South</t>
  </si>
  <si>
    <t>Simpson Biomass</t>
  </si>
  <si>
    <t>SPI Burlington</t>
  </si>
  <si>
    <t>Star Point</t>
  </si>
  <si>
    <t>Stotz Southern Generation</t>
  </si>
  <si>
    <t>Terra-Gen Dixie Valley (NV)</t>
  </si>
  <si>
    <t>Terra-Gen Dixie Valley LLC</t>
  </si>
  <si>
    <t>Thermo No.1 BE-01</t>
  </si>
  <si>
    <t>Thermo Geothermal Raser Technologies</t>
  </si>
  <si>
    <t>TRANS JORDAN</t>
  </si>
  <si>
    <t>Granger Electric of South Jordan</t>
  </si>
  <si>
    <t>Vantage Wind</t>
  </si>
  <si>
    <t>Ivenrgy LLC Vantage</t>
  </si>
  <si>
    <t>Willow Creek</t>
  </si>
  <si>
    <t>Invenergy</t>
  </si>
  <si>
    <t>Windy Flats Wind Project/ Windy Points</t>
  </si>
  <si>
    <t>Wolverine</t>
  </si>
  <si>
    <t>Ace Sacramento Solar - Campbell Soup</t>
  </si>
  <si>
    <t>Campbell Soup Supply Company, LLC</t>
  </si>
  <si>
    <t>Addison Wind Energy</t>
  </si>
  <si>
    <t>AEG Beltran Ranch Solar Facility</t>
  </si>
  <si>
    <t>Alternative Energy Group Inc</t>
  </si>
  <si>
    <t>Algonquin Power SKIC 10 Solar LLC</t>
  </si>
  <si>
    <t>Aliso Water Management Agency</t>
  </si>
  <si>
    <t>Not RPS Biomass</t>
  </si>
  <si>
    <t>Alta Mesa Phase 3</t>
  </si>
  <si>
    <t>Alta Mesa Project Phase IV</t>
  </si>
  <si>
    <t>Alta Mesa Power Partners LLC</t>
  </si>
  <si>
    <t>Altamont</t>
  </si>
  <si>
    <t>Altamont Midway Ltd.</t>
  </si>
  <si>
    <t>Amazon Patterson</t>
  </si>
  <si>
    <t>SunE SunHoldings4 LLC</t>
  </si>
  <si>
    <t>Amazon San Bernardino Solar</t>
  </si>
  <si>
    <t>Amedee Geothermal Venture I</t>
  </si>
  <si>
    <t>AVS Phase 2, LLC</t>
  </si>
  <si>
    <t>Baltazor Hot Spring</t>
  </si>
  <si>
    <t>Bay Wa r.e. - CalCity Solar I, LLC</t>
  </si>
  <si>
    <t>Bayshore Solar</t>
  </si>
  <si>
    <t>Bayshore Solar LLC</t>
  </si>
  <si>
    <t>Bayshore Solar A</t>
  </si>
  <si>
    <t>Bayshore Solar A, LLC</t>
  </si>
  <si>
    <t>Bayshore Solar B</t>
  </si>
  <si>
    <t>Bayshore Solar B, LLC</t>
  </si>
  <si>
    <t>Bayshore Solar C</t>
  </si>
  <si>
    <t>Bayshore Solar C, LLC</t>
  </si>
  <si>
    <t>Bear Canyon #2</t>
  </si>
  <si>
    <t>Big Bear Landfill Solar</t>
  </si>
  <si>
    <t>PVN Management, LLC</t>
  </si>
  <si>
    <t>Blue Lake</t>
  </si>
  <si>
    <t>Blue Lake Power LLC</t>
  </si>
  <si>
    <t>Bottle Rock Power</t>
  </si>
  <si>
    <t>Integral Energy Management, LLC</t>
  </si>
  <si>
    <t>Bradley Landfill</t>
  </si>
  <si>
    <t>Los Angeles Department of Water &amp; Power (LADWP)</t>
  </si>
  <si>
    <t>Brea Power Partners LP (Gen 1-3)</t>
  </si>
  <si>
    <t>Ridgewood Power Management LLC</t>
  </si>
  <si>
    <t>California Flats South</t>
  </si>
  <si>
    <t>Calleguas Muni Water District - Grandsen Hydro</t>
  </si>
  <si>
    <t>CED Avenal LLC</t>
  </si>
  <si>
    <t>CED California Holdings LLC</t>
  </si>
  <si>
    <t>CED Lost Hills Solar, LLC</t>
  </si>
  <si>
    <t>Cole Grade</t>
  </si>
  <si>
    <t>Coram Energy LLC ECT</t>
  </si>
  <si>
    <t>Coram Energy LLC QF 6089</t>
  </si>
  <si>
    <t>Coyote Canyon</t>
  </si>
  <si>
    <t>CTV Management Group</t>
  </si>
  <si>
    <t>CVAP Oakdale</t>
  </si>
  <si>
    <t>Central Valley Ag Power LLC</t>
  </si>
  <si>
    <t>Dept of General Services -FTB</t>
  </si>
  <si>
    <t>Difwind Farms LTD IX</t>
  </si>
  <si>
    <t>Difwind Farms Ltd VII</t>
  </si>
  <si>
    <t>Difwind Farms LTD VIII</t>
  </si>
  <si>
    <t>Dixie Meadows</t>
  </si>
  <si>
    <t>Dixie Meadows 2</t>
  </si>
  <si>
    <t>Dyer Road</t>
  </si>
  <si>
    <t>Encina Water Pollution Control</t>
  </si>
  <si>
    <t>Enerparc Inc - Neenach Solar 1B South, LLC</t>
  </si>
  <si>
    <t>Foundation CDCR LAC</t>
  </si>
  <si>
    <t>Genentech Inc</t>
  </si>
  <si>
    <t>Genentech Vacaville</t>
  </si>
  <si>
    <t>Golden Acorn Casino</t>
  </si>
  <si>
    <t>Golden Hills North Wind Energy Center</t>
  </si>
  <si>
    <t>Golden Hills Interconnection Wind, LLC</t>
  </si>
  <si>
    <t>Green Beanworks B, LLC</t>
  </si>
  <si>
    <t>Green Beanworks C, LLC</t>
  </si>
  <si>
    <t>Green Beanworks D, LLC</t>
  </si>
  <si>
    <t>Green Ridge Power, LLC</t>
  </si>
  <si>
    <t>Hazel Solar Energy - Bolthouse Solar I</t>
  </si>
  <si>
    <t>Intel Corp Folsom Carport Phase 3</t>
  </si>
  <si>
    <t>Ironwood State Prison</t>
  </si>
  <si>
    <t>IVC Solar</t>
  </si>
  <si>
    <t>Apex Ivc Holdings LLC</t>
  </si>
  <si>
    <t>Kern HSD</t>
  </si>
  <si>
    <t>Kern High School District Solar 2 LLC</t>
  </si>
  <si>
    <t>Kiefer II (SMUD Biomass Gasification Project)</t>
  </si>
  <si>
    <t>Marian Medical Center Hospital (Santa Maria Landfill I)</t>
  </si>
  <si>
    <t>Marina Landfill Gas (Monterey Regional Waste Management Dst)</t>
  </si>
  <si>
    <t>MCE Richmond Solar Project</t>
  </si>
  <si>
    <t>MN Milliken Genco LLC, Unit 1-2</t>
  </si>
  <si>
    <t>Munro Valley Solar 2</t>
  </si>
  <si>
    <t>Munro Valley Solar LLC</t>
  </si>
  <si>
    <t>Nestle Waters</t>
  </si>
  <si>
    <t>North Rosamond Solar, LLC.</t>
  </si>
  <si>
    <t>Oxnard Wastewater Treatment Plant</t>
  </si>
  <si>
    <t>Pacific Rim Dairy Digester Genset 2</t>
  </si>
  <si>
    <t>Gregory J Tevelde</t>
  </si>
  <si>
    <t>Patterson Pass Wind Farm, LLC</t>
  </si>
  <si>
    <t>Pearblossom Solar</t>
  </si>
  <si>
    <t>Phoenix Wind</t>
  </si>
  <si>
    <t>Port of Richmond Solar</t>
  </si>
  <si>
    <t>Marin Energy Authority</t>
  </si>
  <si>
    <t>Robertsons Ready-Mix</t>
  </si>
  <si>
    <t>Rosamond West Solar 1</t>
  </si>
  <si>
    <t>Rosamond West Solar 2</t>
  </si>
  <si>
    <t>Sacramento Regional County Sanitation PV</t>
  </si>
  <si>
    <t>Saddleback Valley USD - El Toro HS at Lake Forrest</t>
  </si>
  <si>
    <t>Saddleback Valley USD - Laguna Hills HS at Laguna Hills</t>
  </si>
  <si>
    <t>Saddleback Valley USD - Mission Viejo HS at Mission Viejo</t>
  </si>
  <si>
    <t>Saddleback Valley USD-District Office at Mission Viejo</t>
  </si>
  <si>
    <t>Saddleback Valley USD-Nutrition Center at Mission Viejo</t>
  </si>
  <si>
    <t>Saddleback Valley USD-Trabuco Hills HS at Mission Viejo</t>
  </si>
  <si>
    <t>Sanger USD Sanger High School</t>
  </si>
  <si>
    <t>SCDA Solar 1</t>
  </si>
  <si>
    <t>Section 22 Trust San Jacinto</t>
  </si>
  <si>
    <t>SEGS I</t>
  </si>
  <si>
    <t>Sunray Energy Inc</t>
  </si>
  <si>
    <t>SEGS II</t>
  </si>
  <si>
    <t>Sierra SunTower</t>
  </si>
  <si>
    <t>eSolar, Inc.</t>
  </si>
  <si>
    <t>SKIC Solar 1</t>
  </si>
  <si>
    <t>Snowline - White Road (South)</t>
  </si>
  <si>
    <t>Spadra Landfill Gas to Energy</t>
  </si>
  <si>
    <t>SPI - ANDERSON 1</t>
  </si>
  <si>
    <t>Temecula Valley USD Temecula Valley HS</t>
  </si>
  <si>
    <t>TID Solar Generating Station</t>
  </si>
  <si>
    <t>AKA Golden Fields Solar</t>
  </si>
  <si>
    <t>Toyon Landfill Gas Conversion, LLC</t>
  </si>
  <si>
    <t>Tracy Biomass Plant</t>
  </si>
  <si>
    <t>Thermal Energy Dev Partner LP</t>
  </si>
  <si>
    <t>Tungsten Mountain 2</t>
  </si>
  <si>
    <t>Tweety Capital - 5149 Lancaster Energy LLC</t>
  </si>
  <si>
    <t>US GSA Sacramento</t>
  </si>
  <si>
    <t>Visalia USD El Diamante HS</t>
  </si>
  <si>
    <t>WEG</t>
  </si>
  <si>
    <t>West Ford Flat #4</t>
  </si>
  <si>
    <t>Weymouth Solar Plant</t>
  </si>
  <si>
    <t>Whitney Point Solar LLC</t>
  </si>
  <si>
    <t>Whittier LFG Power Plant 1</t>
  </si>
  <si>
    <t>Willow Springs Solar 3</t>
  </si>
  <si>
    <t>Willow Springs Solar Project</t>
  </si>
  <si>
    <t>Windpower Partners 1987</t>
  </si>
  <si>
    <t>Windpower Partners 1988</t>
  </si>
  <si>
    <t>Windpower Partners 1990, L.P</t>
  </si>
  <si>
    <t>Windpower Partners 1991, L.P.</t>
  </si>
  <si>
    <t>Windpower Partners 1991-2, L.P</t>
  </si>
  <si>
    <t>Windpower Partners 1992, L.P</t>
  </si>
  <si>
    <t>Windridge</t>
  </si>
  <si>
    <t>Aero Energy, LLC</t>
  </si>
  <si>
    <r>
      <t xml:space="preserve">Tab 2: </t>
    </r>
    <r>
      <rPr>
        <sz val="12"/>
        <color indexed="8"/>
        <rFont val="Arial"/>
        <family val="2"/>
      </rPr>
      <t>Form 1.1c - California Energy Demand 2018-2030 Revised Forecast</t>
    </r>
  </si>
  <si>
    <r>
      <rPr>
        <b/>
        <sz val="12"/>
        <color indexed="8"/>
        <rFont val="Arial"/>
        <family val="2"/>
      </rPr>
      <t>Tab 3b</t>
    </r>
    <r>
      <rPr>
        <sz val="12"/>
        <color indexed="8"/>
        <rFont val="Arial"/>
        <family val="2"/>
      </rPr>
      <t>:  In-State RPS Eligible Renewable Generation Less than 1 MW (on-line by 12/31/2017) for Planning RNS</t>
    </r>
  </si>
  <si>
    <r>
      <rPr>
        <b/>
        <sz val="12"/>
        <color indexed="8"/>
        <rFont val="Arial"/>
        <family val="2"/>
      </rPr>
      <t>Tab 3a</t>
    </r>
    <r>
      <rPr>
        <sz val="12"/>
        <color indexed="8"/>
        <rFont val="Arial"/>
        <family val="2"/>
      </rPr>
      <t>:  In-State RPS Eligible Renewable Generation (on-line by 12/31/2017)</t>
    </r>
  </si>
  <si>
    <t>ContractExp</t>
  </si>
  <si>
    <t>Comments</t>
  </si>
  <si>
    <t>Sacramento, self-gen? - onsite use</t>
  </si>
  <si>
    <t>Riverside, Self-gen?</t>
  </si>
  <si>
    <t>Tulare, self-gen?</t>
  </si>
  <si>
    <t>Fresno, self-gen?</t>
  </si>
  <si>
    <t>Kern, self-gen?</t>
  </si>
  <si>
    <t>SCE; Lancaster, Los Angeles County; 8.48 GWh/yr</t>
  </si>
  <si>
    <t>SCE; Moorpark Ventura; 0.76 GWh/yr</t>
  </si>
  <si>
    <t>Possible duplicate or retired. TID; Estimated</t>
  </si>
  <si>
    <t>Terminated contract</t>
  </si>
  <si>
    <t>County: Los Angeles; No RPS certification?</t>
  </si>
  <si>
    <t>ESTIMATED</t>
  </si>
  <si>
    <t>Self Gen - Do not model</t>
  </si>
  <si>
    <t>No RPS certification?</t>
  </si>
  <si>
    <t>construction complete, not in operation yet 10/2017</t>
  </si>
  <si>
    <t>Self Gen - Imperial Valley College. RPS Certified.</t>
  </si>
  <si>
    <t>https://www.sagerenew.com/regionalsan/</t>
  </si>
  <si>
    <t>Source: EV</t>
  </si>
  <si>
    <t>Source: EV; Bayshore Solar B &amp; Bayshore Solar C</t>
  </si>
  <si>
    <t>delete</t>
  </si>
  <si>
    <t>self gen?</t>
  </si>
  <si>
    <t>nyberg contacted owner</t>
  </si>
  <si>
    <t>keifer expansion?</t>
  </si>
  <si>
    <t>No RPS certification? County: San Diego</t>
  </si>
  <si>
    <t>SCE; Lancaster, Los Angeles County</t>
  </si>
  <si>
    <t>SCE; Palmdale, Los Angeles County; 8.48 GWh/yr</t>
  </si>
  <si>
    <t>SCE; Lancaster, Los Angeles County; 8.26 GWh/yr</t>
  </si>
  <si>
    <t>SCE; Fairmont, Los Angeles County; 4.47 GWh/yr</t>
  </si>
  <si>
    <t>SCE; Lancaster, Los Angeles County; Expected generation: 8.26 GWh/yr</t>
  </si>
  <si>
    <t>SCE; California City, Kern County</t>
  </si>
  <si>
    <t>SCE; California City, Kern County; Expect gen: 8.68 GWh/yr</t>
  </si>
  <si>
    <t>SCE; Mojave</t>
  </si>
  <si>
    <t>PG&amp;E; Monterey</t>
  </si>
  <si>
    <t>SCE; Kern</t>
  </si>
  <si>
    <t>Los Angeles</t>
  </si>
  <si>
    <t>Bear Valley Electric in Negotiations to buy power; San Bernardino</t>
  </si>
  <si>
    <t>Kern</t>
  </si>
  <si>
    <t>Not PLEXOS - demand side only</t>
  </si>
  <si>
    <t>Self Generation</t>
  </si>
  <si>
    <t>Retired</t>
  </si>
  <si>
    <t>Shut down</t>
  </si>
  <si>
    <t>Standby</t>
  </si>
  <si>
    <t>Terminated contract; merged with W0463</t>
  </si>
  <si>
    <t>PSDP</t>
  </si>
  <si>
    <t>AKA Genetech Oceanside; County: San Diego; No RPS certification?</t>
  </si>
  <si>
    <t>No RPS certification</t>
  </si>
  <si>
    <t>partial short-term; 3-phases</t>
  </si>
  <si>
    <t>No RPS certification? County: Los Angeles</t>
  </si>
  <si>
    <t>AKA Stanford Solar; 60855A?</t>
  </si>
  <si>
    <t>AKA TID Solar; No RPS certification? County: Kern</t>
  </si>
  <si>
    <t>Expired contract; Non-operational</t>
  </si>
  <si>
    <t>Duplicate?</t>
  </si>
  <si>
    <t>TOTAL</t>
  </si>
  <si>
    <t>Table 3a: In-State Operational Renewable Generation (Excluding Small Hydro) For Planning RNS</t>
  </si>
  <si>
    <t>Table 3b: In-State Operational Renewables Less Than 1 MW</t>
  </si>
  <si>
    <t>&lt;&gt;</t>
  </si>
  <si>
    <t>CEC ID</t>
  </si>
  <si>
    <t>EIA</t>
  </si>
  <si>
    <t>ISO ID</t>
  </si>
  <si>
    <t>PUC ID</t>
  </si>
  <si>
    <t>QFID</t>
  </si>
  <si>
    <t>WREGIS ID</t>
  </si>
  <si>
    <t>S0302</t>
  </si>
  <si>
    <t>58918</t>
  </si>
  <si>
    <t>REEDLY_6_SOLAR</t>
  </si>
  <si>
    <t>PG5076</t>
  </si>
  <si>
    <t>62061A</t>
  </si>
  <si>
    <t>S9267</t>
  </si>
  <si>
    <t>58920</t>
  </si>
  <si>
    <t>ELCAP_1_SOLAR</t>
  </si>
  <si>
    <t>PG5060</t>
  </si>
  <si>
    <t>62064C</t>
  </si>
  <si>
    <t>S9310</t>
  </si>
  <si>
    <t>58919</t>
  </si>
  <si>
    <t>LIVEOK_6_SOLAR</t>
  </si>
  <si>
    <t>PG5059</t>
  </si>
  <si>
    <t>62068A</t>
  </si>
  <si>
    <t>62806A</t>
  </si>
  <si>
    <t>W0275</t>
  </si>
  <si>
    <t>82162</t>
  </si>
  <si>
    <t>SC76043</t>
  </si>
  <si>
    <t>W0276</t>
  </si>
  <si>
    <t>82163</t>
  </si>
  <si>
    <t>SC76044</t>
  </si>
  <si>
    <t>60386E</t>
  </si>
  <si>
    <t>E0257</t>
  </si>
  <si>
    <t>58699</t>
  </si>
  <si>
    <t>OLDRIV_6_BIOGAS</t>
  </si>
  <si>
    <t>PG1034</t>
  </si>
  <si>
    <t>62369A</t>
  </si>
  <si>
    <t>S9139</t>
  </si>
  <si>
    <t>62334A</t>
  </si>
  <si>
    <t>S0312</t>
  </si>
  <si>
    <t>ADMEST_6_SOLAR</t>
  </si>
  <si>
    <t>SC55630</t>
  </si>
  <si>
    <t>S0218</t>
  </si>
  <si>
    <t>61740A</t>
  </si>
  <si>
    <t>S0410</t>
  </si>
  <si>
    <t>VICTOR_1_SOLAR4</t>
  </si>
  <si>
    <t>SC55758</t>
  </si>
  <si>
    <t>62639C</t>
  </si>
  <si>
    <t>S0411</t>
  </si>
  <si>
    <t>VICTOR_1_SOLAR3</t>
  </si>
  <si>
    <t>SC55801</t>
  </si>
  <si>
    <t>62640C</t>
  </si>
  <si>
    <t>S0421</t>
  </si>
  <si>
    <t>ADERA_1_SOLAR1</t>
  </si>
  <si>
    <t>SC55781</t>
  </si>
  <si>
    <t>S0308</t>
  </si>
  <si>
    <t>ADOBEE_1_SOLAR</t>
  </si>
  <si>
    <t>SC55298</t>
  </si>
  <si>
    <t>S0116</t>
  </si>
  <si>
    <t>62226A</t>
  </si>
  <si>
    <t>S0130</t>
  </si>
  <si>
    <t>62227A</t>
  </si>
  <si>
    <t>T0023</t>
  </si>
  <si>
    <t>ADLIN_1_UNIT 2</t>
  </si>
  <si>
    <t>PG3009</t>
  </si>
  <si>
    <t>60115A</t>
  </si>
  <si>
    <t>S0333</t>
  </si>
  <si>
    <t>VICTOR_1_SOLAR2</t>
  </si>
  <si>
    <t>PG5164</t>
  </si>
  <si>
    <t>61453A</t>
  </si>
  <si>
    <t>S0324</t>
  </si>
  <si>
    <t>SD5034</t>
  </si>
  <si>
    <t>61646C</t>
  </si>
  <si>
    <t>E0155</t>
  </si>
  <si>
    <t>S0237</t>
  </si>
  <si>
    <t>NEENCH_6_SOLAR</t>
  </si>
  <si>
    <t>PG5083</t>
  </si>
  <si>
    <t>W0370</t>
  </si>
  <si>
    <t>57282</t>
  </si>
  <si>
    <t>SC76314</t>
  </si>
  <si>
    <t>W0372</t>
  </si>
  <si>
    <t>57291</t>
  </si>
  <si>
    <t>SC76315</t>
  </si>
  <si>
    <t>W0387</t>
  </si>
  <si>
    <t>57292</t>
  </si>
  <si>
    <t>SC76316</t>
  </si>
  <si>
    <t>W0388</t>
  </si>
  <si>
    <t>57293</t>
  </si>
  <si>
    <t>SC76317</t>
  </si>
  <si>
    <t>W0382</t>
  </si>
  <si>
    <t>SC76090</t>
  </si>
  <si>
    <t>W0389</t>
  </si>
  <si>
    <t>57294</t>
  </si>
  <si>
    <t>SC76318</t>
  </si>
  <si>
    <t>W0393</t>
  </si>
  <si>
    <t>57835</t>
  </si>
  <si>
    <t>SC76321</t>
  </si>
  <si>
    <t>W0441</t>
  </si>
  <si>
    <t>58394</t>
  </si>
  <si>
    <t>62244</t>
  </si>
  <si>
    <t>W0442</t>
  </si>
  <si>
    <t>58395</t>
  </si>
  <si>
    <t>SC76322</t>
  </si>
  <si>
    <t>62245</t>
  </si>
  <si>
    <t>W0347</t>
  </si>
  <si>
    <t>50712</t>
  </si>
  <si>
    <t>E0106</t>
  </si>
  <si>
    <t>PG1024</t>
  </si>
  <si>
    <t>60096E</t>
  </si>
  <si>
    <t>W0346</t>
  </si>
  <si>
    <t>50001</t>
  </si>
  <si>
    <t>60118A</t>
  </si>
  <si>
    <t>W0292</t>
  </si>
  <si>
    <t>50485</t>
  </si>
  <si>
    <t>SC76087</t>
  </si>
  <si>
    <t>60402E</t>
  </si>
  <si>
    <t>T0001</t>
  </si>
  <si>
    <t>LASSEN_6_AGV1</t>
  </si>
  <si>
    <t>60111A</t>
  </si>
  <si>
    <t>E0252</t>
  </si>
  <si>
    <t>WEBER_6_FORWRD</t>
  </si>
  <si>
    <t>62389A</t>
  </si>
  <si>
    <t>E0255</t>
  </si>
  <si>
    <t>61353A</t>
  </si>
  <si>
    <t>E0253</t>
  </si>
  <si>
    <t>CORRAL_6_SJOAQN</t>
  </si>
  <si>
    <t>62433A</t>
  </si>
  <si>
    <t>E0214</t>
  </si>
  <si>
    <t>E0071</t>
  </si>
  <si>
    <t>CAYTNO_2_VASCO</t>
  </si>
  <si>
    <t>61300A</t>
  </si>
  <si>
    <t>61506</t>
  </si>
  <si>
    <t>59416</t>
  </si>
  <si>
    <t>W0398</t>
  </si>
  <si>
    <t>57791</t>
  </si>
  <si>
    <t>62029A</t>
  </si>
  <si>
    <t>W0456</t>
  </si>
  <si>
    <t>59331</t>
  </si>
  <si>
    <t>62831A</t>
  </si>
  <si>
    <t>S0548</t>
  </si>
  <si>
    <t>61481A</t>
  </si>
  <si>
    <t>S0552</t>
  </si>
  <si>
    <t>60186</t>
  </si>
  <si>
    <t>BIGSKY_2_SOLAR7</t>
  </si>
  <si>
    <t>63125A
A</t>
  </si>
  <si>
    <t>S0553</t>
  </si>
  <si>
    <t>60187</t>
  </si>
  <si>
    <t>BIGSKY_2_SOLAR5</t>
  </si>
  <si>
    <t>63124A</t>
  </si>
  <si>
    <t>S0241</t>
  </si>
  <si>
    <t>AVSOLR_2_SOLAR</t>
  </si>
  <si>
    <t>PG5084</t>
  </si>
  <si>
    <t>S0422</t>
  </si>
  <si>
    <t>VALLEY_5_SOLAR2</t>
  </si>
  <si>
    <t>61846A</t>
  </si>
  <si>
    <t>S0325</t>
  </si>
  <si>
    <t>61844C</t>
  </si>
  <si>
    <t>S9256</t>
  </si>
  <si>
    <t>SC55521</t>
  </si>
  <si>
    <t>S9212</t>
  </si>
  <si>
    <t>SC55522</t>
  </si>
  <si>
    <t>S9227</t>
  </si>
  <si>
    <t>SC55523</t>
  </si>
  <si>
    <t>S9228</t>
  </si>
  <si>
    <t>SC55524</t>
  </si>
  <si>
    <t>S9229</t>
  </si>
  <si>
    <t>SC55525</t>
  </si>
  <si>
    <t>S0323</t>
  </si>
  <si>
    <t>PG5085</t>
  </si>
  <si>
    <t>S0336</t>
  </si>
  <si>
    <t>ATWEL2_1_SOLAR1</t>
  </si>
  <si>
    <t>SC55777</t>
  </si>
  <si>
    <t>S0460</t>
  </si>
  <si>
    <t>S0126</t>
  </si>
  <si>
    <t>AVENAL_6_AVPARK</t>
  </si>
  <si>
    <t>PG5086</t>
  </si>
  <si>
    <t>59948</t>
  </si>
  <si>
    <t>BKRFLD_2_SOLAR1</t>
  </si>
  <si>
    <t>PG50018</t>
  </si>
  <si>
    <t>62616A</t>
  </si>
  <si>
    <t>S0554</t>
  </si>
  <si>
    <t>59316</t>
  </si>
  <si>
    <t>62871A</t>
  </si>
  <si>
    <t>S0555</t>
  </si>
  <si>
    <t>59317</t>
  </si>
  <si>
    <t>62872A</t>
  </si>
  <si>
    <t>T0005</t>
  </si>
  <si>
    <t>BEARCN_2_UNIT 2</t>
  </si>
  <si>
    <t>60112A</t>
  </si>
  <si>
    <t>S0303</t>
  </si>
  <si>
    <t>LOCKFD_1_BEARCK</t>
  </si>
  <si>
    <t>PG5019</t>
  </si>
  <si>
    <t>61710A</t>
  </si>
  <si>
    <t>T0060</t>
  </si>
  <si>
    <t>GEYS13_7_UNIT13</t>
  </si>
  <si>
    <t>S0339</t>
  </si>
  <si>
    <t>BLCKWL_6_SOLAR1</t>
  </si>
  <si>
    <t>61892A</t>
  </si>
  <si>
    <t>E0097</t>
  </si>
  <si>
    <t>BLULKE_6_BLUELK</t>
  </si>
  <si>
    <t>60690A</t>
  </si>
  <si>
    <t>S0111</t>
  </si>
  <si>
    <t>BLYTHE_1_SOLAR1</t>
  </si>
  <si>
    <t>SC55207</t>
  </si>
  <si>
    <t>S0529</t>
  </si>
  <si>
    <t>60092</t>
  </si>
  <si>
    <t>SC55885</t>
  </si>
  <si>
    <t>63129A</t>
  </si>
  <si>
    <t>S0157</t>
  </si>
  <si>
    <t>61416A</t>
  </si>
  <si>
    <t>S0238</t>
  </si>
  <si>
    <t>BREGGO_6_SOLAR</t>
  </si>
  <si>
    <t>SD5005</t>
  </si>
  <si>
    <t>T0080</t>
  </si>
  <si>
    <t>GEYS17_2_BOTRCK</t>
  </si>
  <si>
    <t>60604A</t>
  </si>
  <si>
    <t>E0226</t>
  </si>
  <si>
    <t>SANTGO_2_LNDFL1</t>
  </si>
  <si>
    <t>E0153</t>
  </si>
  <si>
    <t>62011A</t>
  </si>
  <si>
    <t>E0249</t>
  </si>
  <si>
    <t>58007</t>
  </si>
  <si>
    <t>OLINDA_2_LNDFL2</t>
  </si>
  <si>
    <t>E0109</t>
  </si>
  <si>
    <t>OLINDA_7_LNDFIL</t>
  </si>
  <si>
    <t>60281A</t>
  </si>
  <si>
    <t>G0061</t>
  </si>
  <si>
    <t>61111F</t>
  </si>
  <si>
    <t>E0201</t>
  </si>
  <si>
    <t>JAKVAL_6_UNITG1</t>
  </si>
  <si>
    <t>60905A</t>
  </si>
  <si>
    <t>W0426</t>
  </si>
  <si>
    <t>56446</t>
  </si>
  <si>
    <t>PG7054</t>
  </si>
  <si>
    <t>S0458</t>
  </si>
  <si>
    <t>59523</t>
  </si>
  <si>
    <t>62621A</t>
  </si>
  <si>
    <t>E0005</t>
  </si>
  <si>
    <t>BURNYF_2_UNIT 1</t>
  </si>
  <si>
    <t>PG2001</t>
  </si>
  <si>
    <t>60073E</t>
  </si>
  <si>
    <t>E0248</t>
  </si>
  <si>
    <t>W0452</t>
  </si>
  <si>
    <t>50552</t>
  </si>
  <si>
    <t>60368A</t>
  </si>
  <si>
    <t>W0258</t>
  </si>
  <si>
    <t>56011</t>
  </si>
  <si>
    <t>E0227</t>
  </si>
  <si>
    <t>MOORPK_2_CALABS</t>
  </si>
  <si>
    <t>59283</t>
  </si>
  <si>
    <t>62523A</t>
  </si>
  <si>
    <t>S0240</t>
  </si>
  <si>
    <t>CAVLSR_2_BSOLAR</t>
  </si>
  <si>
    <t>PG5090</t>
  </si>
  <si>
    <t>60603A</t>
  </si>
  <si>
    <t>S0347</t>
  </si>
  <si>
    <t>CALPSS_6_SOLAR1</t>
  </si>
  <si>
    <t>SD5049</t>
  </si>
  <si>
    <t>T0050</t>
  </si>
  <si>
    <t>SANTFG_7_UNITS</t>
  </si>
  <si>
    <t>S0121</t>
  </si>
  <si>
    <t>MENBIO_6_RENEW1</t>
  </si>
  <si>
    <t>PG50028</t>
  </si>
  <si>
    <t>60475A</t>
  </si>
  <si>
    <t>S0313</t>
  </si>
  <si>
    <t>CAMLOT_2_SOLAR1</t>
  </si>
  <si>
    <t>60824A</t>
  </si>
  <si>
    <t>W0407</t>
  </si>
  <si>
    <t>10586</t>
  </si>
  <si>
    <t>SC76091</t>
  </si>
  <si>
    <t>60392E</t>
  </si>
  <si>
    <t>S0258</t>
  </si>
  <si>
    <t>CPVERD_2_SOLAR</t>
  </si>
  <si>
    <t>SD5016</t>
  </si>
  <si>
    <t>S0176</t>
  </si>
  <si>
    <t>CANTUA_1_SOLAR</t>
  </si>
  <si>
    <t>PG50040</t>
  </si>
  <si>
    <t>61823A</t>
  </si>
  <si>
    <t>S0289</t>
  </si>
  <si>
    <t>58590</t>
  </si>
  <si>
    <t>SD5048</t>
  </si>
  <si>
    <t>60277</t>
  </si>
  <si>
    <t>PG5191</t>
  </si>
  <si>
    <t>62899</t>
  </si>
  <si>
    <t>S0081</t>
  </si>
  <si>
    <t>CATLNA_2_SOLAR</t>
  </si>
  <si>
    <t>SD5033</t>
  </si>
  <si>
    <t>S0334</t>
  </si>
  <si>
    <t>CATLNA_2_SOLAR2</t>
  </si>
  <si>
    <t>SC55755</t>
  </si>
  <si>
    <t>T0073</t>
  </si>
  <si>
    <t>62242A</t>
  </si>
  <si>
    <t>S0249</t>
  </si>
  <si>
    <t>58374</t>
  </si>
  <si>
    <t>WAUKNA_1_SOLAR</t>
  </si>
  <si>
    <t>PG5088</t>
  </si>
  <si>
    <t>S0579</t>
  </si>
  <si>
    <t>62881A</t>
  </si>
  <si>
    <t>S0580</t>
  </si>
  <si>
    <t>62882A</t>
  </si>
  <si>
    <t>S0581</t>
  </si>
  <si>
    <t>62884A</t>
  </si>
  <si>
    <t>S0582</t>
  </si>
  <si>
    <t>62883A</t>
  </si>
  <si>
    <t>S0248</t>
  </si>
  <si>
    <t>OLIVEP_1_SOLAR</t>
  </si>
  <si>
    <t>PG5095</t>
  </si>
  <si>
    <t>W0403</t>
  </si>
  <si>
    <t>58102</t>
  </si>
  <si>
    <t>62264A</t>
  </si>
  <si>
    <t>W0399</t>
  </si>
  <si>
    <t>58112</t>
  </si>
  <si>
    <t>62252A</t>
  </si>
  <si>
    <t>W0404</t>
  </si>
  <si>
    <t>58105</t>
  </si>
  <si>
    <t>62262A</t>
  </si>
  <si>
    <t>S0291</t>
  </si>
  <si>
    <t>CNTNLA_2_SOLAR1</t>
  </si>
  <si>
    <t>SD5002</t>
  </si>
  <si>
    <t>S0549</t>
  </si>
  <si>
    <t>SC55463</t>
  </si>
  <si>
    <t>E0195</t>
  </si>
  <si>
    <t>SC11238</t>
  </si>
  <si>
    <t>60097A</t>
  </si>
  <si>
    <t>E0196</t>
  </si>
  <si>
    <t>S9414</t>
  </si>
  <si>
    <t>SC55652</t>
  </si>
  <si>
    <t>62292</t>
  </si>
  <si>
    <t>E0250</t>
  </si>
  <si>
    <t>61352A</t>
  </si>
  <si>
    <t>E0018</t>
  </si>
  <si>
    <t>CHWCHL_1_BIOMAS</t>
  </si>
  <si>
    <t>PG2032</t>
  </si>
  <si>
    <t>60471A</t>
  </si>
  <si>
    <t>S0423</t>
  </si>
  <si>
    <t>MNDOTA_1_SOLAR2</t>
  </si>
  <si>
    <t>SC55756</t>
  </si>
  <si>
    <t>W0455</t>
  </si>
  <si>
    <t>59329</t>
  </si>
  <si>
    <t>62829A</t>
  </si>
  <si>
    <t>S0309</t>
  </si>
  <si>
    <t>CLOVDL_1_SOLAR</t>
  </si>
  <si>
    <t>PG5111</t>
  </si>
  <si>
    <t>62531A</t>
  </si>
  <si>
    <t>T0059</t>
  </si>
  <si>
    <t>GEYS12_7_UNIT12</t>
  </si>
  <si>
    <t>60004A</t>
  </si>
  <si>
    <t>E0254</t>
  </si>
  <si>
    <t>PG1025</t>
  </si>
  <si>
    <t>62291A</t>
  </si>
  <si>
    <t>E0026</t>
  </si>
  <si>
    <t>COLPIN_6_COLLNS</t>
  </si>
  <si>
    <t>60074E</t>
  </si>
  <si>
    <t>59798</t>
  </si>
  <si>
    <t>62471A</t>
  </si>
  <si>
    <t>59597</t>
  </si>
  <si>
    <t>59598</t>
  </si>
  <si>
    <t>S0343</t>
  </si>
  <si>
    <t>59979</t>
  </si>
  <si>
    <t>CUMBIA_1_SOLAR</t>
  </si>
  <si>
    <t>PG5167</t>
  </si>
  <si>
    <t>62051A</t>
  </si>
  <si>
    <t>S0314</t>
  </si>
  <si>
    <t>CAMLOT_2_SOLAR2</t>
  </si>
  <si>
    <t>60852</t>
  </si>
  <si>
    <t>S0296</t>
  </si>
  <si>
    <t>W0408</t>
  </si>
  <si>
    <t>57962</t>
  </si>
  <si>
    <t>PG7041</t>
  </si>
  <si>
    <t>60973A</t>
  </si>
  <si>
    <t>W0463</t>
  </si>
  <si>
    <t>W0280</t>
  </si>
  <si>
    <t>54299</t>
  </si>
  <si>
    <t>SC76355</t>
  </si>
  <si>
    <t>W0266</t>
  </si>
  <si>
    <t>54298</t>
  </si>
  <si>
    <t>SD7015</t>
  </si>
  <si>
    <t>W0294</t>
  </si>
  <si>
    <t>54300</t>
  </si>
  <si>
    <t>W0445</t>
  </si>
  <si>
    <t>54750</t>
  </si>
  <si>
    <t>S0335</t>
  </si>
  <si>
    <t>WAUKNA_1_SOLAR2</t>
  </si>
  <si>
    <t>SC55283</t>
  </si>
  <si>
    <t>S0520</t>
  </si>
  <si>
    <t>PG50059</t>
  </si>
  <si>
    <t>62783A</t>
  </si>
  <si>
    <t>S0317</t>
  </si>
  <si>
    <t>CORCAN_1_SOLAR1</t>
  </si>
  <si>
    <t>PG5165</t>
  </si>
  <si>
    <t>62285A</t>
  </si>
  <si>
    <t>S0434</t>
  </si>
  <si>
    <t>TWISSL_6_SOLAR1</t>
  </si>
  <si>
    <t>SC55627</t>
  </si>
  <si>
    <t>SC55700</t>
  </si>
  <si>
    <t>62690A</t>
  </si>
  <si>
    <t>SC55701</t>
  </si>
  <si>
    <t>62689A</t>
  </si>
  <si>
    <t>T0009</t>
  </si>
  <si>
    <t>BLM W_2_UNIT 9</t>
  </si>
  <si>
    <t>SC33030</t>
  </si>
  <si>
    <t>T0010</t>
  </si>
  <si>
    <t>CALGEN_1_UNITS</t>
  </si>
  <si>
    <t>SC33103</t>
  </si>
  <si>
    <t>T0011</t>
  </si>
  <si>
    <t>NAVYII_2_UNIT 6</t>
  </si>
  <si>
    <t>G0889</t>
  </si>
  <si>
    <t>60760F</t>
  </si>
  <si>
    <t>S0528</t>
  </si>
  <si>
    <t>S0332</t>
  </si>
  <si>
    <t>CORCAN_1_SOLAR2</t>
  </si>
  <si>
    <t>62355</t>
  </si>
  <si>
    <t>S0331</t>
  </si>
  <si>
    <t>GOOSLK_1_SOLAR1</t>
  </si>
  <si>
    <t>E0117</t>
  </si>
  <si>
    <t>SANTGO_6_COYOTE</t>
  </si>
  <si>
    <t>60485A</t>
  </si>
  <si>
    <t>RIVRBK_1_LNDFIL</t>
  </si>
  <si>
    <t>61348A</t>
  </si>
  <si>
    <t>G0084</t>
  </si>
  <si>
    <t>60734A</t>
  </si>
  <si>
    <t>T0012</t>
  </si>
  <si>
    <t>MIRAGE_2_COCHLA</t>
  </si>
  <si>
    <t>SC33004</t>
  </si>
  <si>
    <t>S9286</t>
  </si>
  <si>
    <t>BREGGO_6_DEGRSL</t>
  </si>
  <si>
    <t>SD5008</t>
  </si>
  <si>
    <t>SC55676</t>
  </si>
  <si>
    <t>S0457</t>
  </si>
  <si>
    <t>S0256</t>
  </si>
  <si>
    <t>DSRTSN_2_SOLAR2</t>
  </si>
  <si>
    <t>SC55217</t>
  </si>
  <si>
    <t>S0257</t>
  </si>
  <si>
    <t>DSRTSN_2_SOLAR1</t>
  </si>
  <si>
    <t>PG5089</t>
  </si>
  <si>
    <t>61068A</t>
  </si>
  <si>
    <t>W0423</t>
  </si>
  <si>
    <t>56271</t>
  </si>
  <si>
    <t>60030A</t>
  </si>
  <si>
    <t>SC55617</t>
  </si>
  <si>
    <t>62484A</t>
  </si>
  <si>
    <t>W0365</t>
  </si>
  <si>
    <t>54681</t>
  </si>
  <si>
    <t>W0366</t>
  </si>
  <si>
    <t>54685</t>
  </si>
  <si>
    <t>W0377</t>
  </si>
  <si>
    <t>W0386</t>
  </si>
  <si>
    <t>SC76053</t>
  </si>
  <si>
    <t>W0374</t>
  </si>
  <si>
    <t>54686</t>
  </si>
  <si>
    <t>W0375</t>
  </si>
  <si>
    <t>10815</t>
  </si>
  <si>
    <t>W0376</t>
  </si>
  <si>
    <t>W0364</t>
  </si>
  <si>
    <t>56791</t>
  </si>
  <si>
    <t>SC76305</t>
  </si>
  <si>
    <t>E0033</t>
  </si>
  <si>
    <t>DINUBA_6_UNIT</t>
  </si>
  <si>
    <t>60272A</t>
  </si>
  <si>
    <t>SC55607</t>
  </si>
  <si>
    <t>59095</t>
  </si>
  <si>
    <t>SC55609</t>
  </si>
  <si>
    <t>59096</t>
  </si>
  <si>
    <t>SC55610</t>
  </si>
  <si>
    <t>S0519</t>
  </si>
  <si>
    <t>60093</t>
  </si>
  <si>
    <t>DRACKR_2_SOLAR1</t>
  </si>
  <si>
    <t>S0572</t>
  </si>
  <si>
    <t>60182</t>
  </si>
  <si>
    <t>SC55878</t>
  </si>
  <si>
    <t>63030C</t>
  </si>
  <si>
    <t>W0439</t>
  </si>
  <si>
    <t>57301</t>
  </si>
  <si>
    <t>SC76095</t>
  </si>
  <si>
    <t>W0353</t>
  </si>
  <si>
    <t>T0058</t>
  </si>
  <si>
    <t>GEYS11_7_UNIT11</t>
  </si>
  <si>
    <t>60025A</t>
  </si>
  <si>
    <t>W0278</t>
  </si>
  <si>
    <t>50820</t>
  </si>
  <si>
    <t>SC76452</t>
  </si>
  <si>
    <t>E0242</t>
  </si>
  <si>
    <t>62025A</t>
  </si>
  <si>
    <t>E0036</t>
  </si>
  <si>
    <t>OAK L_7_EBMUD</t>
  </si>
  <si>
    <t>60101A</t>
  </si>
  <si>
    <t>W0380</t>
  </si>
  <si>
    <t>54453</t>
  </si>
  <si>
    <t>PG7021</t>
  </si>
  <si>
    <t>60137E</t>
  </si>
  <si>
    <t>W0391</t>
  </si>
  <si>
    <t>50553</t>
  </si>
  <si>
    <t>SC76456</t>
  </si>
  <si>
    <t>S0424</t>
  </si>
  <si>
    <t>EEKTMN_6_SOLAR1</t>
  </si>
  <si>
    <t>62422A</t>
  </si>
  <si>
    <t>E0007</t>
  </si>
  <si>
    <t>ELNIDP_6_BIOMAS</t>
  </si>
  <si>
    <t>PG2031</t>
  </si>
  <si>
    <t>E0207</t>
  </si>
  <si>
    <t>VALLEY_7_UNITA1</t>
  </si>
  <si>
    <t>SC11193</t>
  </si>
  <si>
    <t>60292A</t>
  </si>
  <si>
    <t>S0556</t>
  </si>
  <si>
    <t>59964</t>
  </si>
  <si>
    <t>BIGSKY_2_SOLAR2</t>
  </si>
  <si>
    <t>63192A</t>
  </si>
  <si>
    <t>E0251</t>
  </si>
  <si>
    <t>S0304</t>
  </si>
  <si>
    <t>HOLSTR_1_SOLAR</t>
  </si>
  <si>
    <t>PG5078</t>
  </si>
  <si>
    <t>62366A</t>
  </si>
  <si>
    <t>S0583</t>
  </si>
  <si>
    <t>62827A</t>
  </si>
  <si>
    <t>W0268</t>
  </si>
  <si>
    <t>10027</t>
  </si>
  <si>
    <t>SC76031</t>
  </si>
  <si>
    <t>SC55589</t>
  </si>
  <si>
    <t>S0299</t>
  </si>
  <si>
    <t>VICTOR_1_EXSLRA</t>
  </si>
  <si>
    <t>SC55477</t>
  </si>
  <si>
    <t>S0413</t>
  </si>
  <si>
    <t>VICTOR_1_EXSLRB</t>
  </si>
  <si>
    <t>SC55478</t>
  </si>
  <si>
    <t>S9276</t>
  </si>
  <si>
    <t>SC55585</t>
  </si>
  <si>
    <t>S9097</t>
  </si>
  <si>
    <t>62792A</t>
  </si>
  <si>
    <t>E0037</t>
  </si>
  <si>
    <t>FAIRHV_6_UNIT</t>
  </si>
  <si>
    <t>PG2004</t>
  </si>
  <si>
    <t>60076E</t>
  </si>
  <si>
    <t>S0300</t>
  </si>
  <si>
    <t>MCARTH_6_FRIVRB</t>
  </si>
  <si>
    <t>PG5026</t>
  </si>
  <si>
    <t>62318A</t>
  </si>
  <si>
    <t>S0140</t>
  </si>
  <si>
    <t>SCHNDR_1_FIVPTS</t>
  </si>
  <si>
    <t>PG50038</t>
  </si>
  <si>
    <t>61432A</t>
  </si>
  <si>
    <t>W0371</t>
  </si>
  <si>
    <t>57201</t>
  </si>
  <si>
    <t>PG7042</t>
  </si>
  <si>
    <t>S0578</t>
  </si>
  <si>
    <t>S0425</t>
  </si>
  <si>
    <t>KERMAN_6_SOLAR1</t>
  </si>
  <si>
    <t>PG5185</t>
  </si>
  <si>
    <t>63078A</t>
  </si>
  <si>
    <t>S0426</t>
  </si>
  <si>
    <t>KERMAN_6_SOLAR2</t>
  </si>
  <si>
    <t>PG5186</t>
  </si>
  <si>
    <t>63079A</t>
  </si>
  <si>
    <t>S0459</t>
  </si>
  <si>
    <t>62248A</t>
  </si>
  <si>
    <t>S0531</t>
  </si>
  <si>
    <t>60386</t>
  </si>
  <si>
    <t>SC55834</t>
  </si>
  <si>
    <t>63059C</t>
  </si>
  <si>
    <t>S9401</t>
  </si>
  <si>
    <t>GARNET_1_SOLAR2</t>
  </si>
  <si>
    <t>SC55488</t>
  </si>
  <si>
    <t>61182C</t>
  </si>
  <si>
    <t>W0440</t>
  </si>
  <si>
    <t>57302</t>
  </si>
  <si>
    <t>GARNET_1_WIND</t>
  </si>
  <si>
    <t>60802A</t>
  </si>
  <si>
    <t>E0171</t>
  </si>
  <si>
    <t>CBRLLO_6_PLSTP1</t>
  </si>
  <si>
    <t>SD4001</t>
  </si>
  <si>
    <t>S0224</t>
  </si>
  <si>
    <t>GATES_2_SOLAR</t>
  </si>
  <si>
    <t>PG50043</t>
  </si>
  <si>
    <t>62353A</t>
  </si>
  <si>
    <t>T0021</t>
  </si>
  <si>
    <t>SC33108</t>
  </si>
  <si>
    <t>T0022</t>
  </si>
  <si>
    <t>S0403</t>
  </si>
  <si>
    <t>S0259</t>
  </si>
  <si>
    <t>GENESI_2_STG</t>
  </si>
  <si>
    <t>PG6000</t>
  </si>
  <si>
    <t>T0039</t>
  </si>
  <si>
    <t>NCPA_7_GP1UN2</t>
  </si>
  <si>
    <t>T0040</t>
  </si>
  <si>
    <t>NCPA_7_GP2UN4</t>
  </si>
  <si>
    <t>S0178</t>
  </si>
  <si>
    <t>GIFFEN_6_SOLAR</t>
  </si>
  <si>
    <t>PG50042</t>
  </si>
  <si>
    <t>61822A</t>
  </si>
  <si>
    <t>G0231</t>
  </si>
  <si>
    <t>61109F</t>
  </si>
  <si>
    <t>W0390</t>
  </si>
  <si>
    <t>59328</t>
  </si>
  <si>
    <t>62828A</t>
  </si>
  <si>
    <t>W0461</t>
  </si>
  <si>
    <t>60049</t>
  </si>
  <si>
    <t>SCP</t>
  </si>
  <si>
    <t>63110A</t>
  </si>
  <si>
    <t>S0208</t>
  </si>
  <si>
    <t>DELAMO_2_SOLRC1</t>
  </si>
  <si>
    <t>SC55369</t>
  </si>
  <si>
    <t>S0209</t>
  </si>
  <si>
    <t>DELAMO_2_SOLRD</t>
  </si>
  <si>
    <t>SC55370</t>
  </si>
  <si>
    <t>S0576</t>
  </si>
  <si>
    <t>60151</t>
  </si>
  <si>
    <t>DELAMO_2_SOLAR4</t>
  </si>
  <si>
    <t>63032A</t>
  </si>
  <si>
    <t>S0575</t>
  </si>
  <si>
    <t>60153</t>
  </si>
  <si>
    <t>DELAMO_2_SOLAR3</t>
  </si>
  <si>
    <t>SC55875</t>
  </si>
  <si>
    <t>63033A</t>
  </si>
  <si>
    <t>S0438</t>
  </si>
  <si>
    <t>DELAMO_2_SOLAR1</t>
  </si>
  <si>
    <t>SC55799</t>
  </si>
  <si>
    <t>S0577</t>
  </si>
  <si>
    <t>60154</t>
  </si>
  <si>
    <t>63034A</t>
  </si>
  <si>
    <t>S0439</t>
  </si>
  <si>
    <t>DELAMO_2_SOLAR2</t>
  </si>
  <si>
    <t>SC55800</t>
  </si>
  <si>
    <t>T0030</t>
  </si>
  <si>
    <t>GEYS20_7_UNIT20</t>
  </si>
  <si>
    <t>S0310</t>
  </si>
  <si>
    <t>PG5173</t>
  </si>
  <si>
    <t>62319A</t>
  </si>
  <si>
    <t>S0311</t>
  </si>
  <si>
    <t>PG5174</t>
  </si>
  <si>
    <t>62320A</t>
  </si>
  <si>
    <t>G0236</t>
  </si>
  <si>
    <t>60892A</t>
  </si>
  <si>
    <t>S0203</t>
  </si>
  <si>
    <t>61682A</t>
  </si>
  <si>
    <t>S0204</t>
  </si>
  <si>
    <t>61683A</t>
  </si>
  <si>
    <t>W0299</t>
  </si>
  <si>
    <t>55396</t>
  </si>
  <si>
    <t>SD7003</t>
  </si>
  <si>
    <t>W0322</t>
  </si>
  <si>
    <t>60129E</t>
  </si>
  <si>
    <t>58370</t>
  </si>
  <si>
    <t>62042A</t>
  </si>
  <si>
    <t>S9172</t>
  </si>
  <si>
    <t>58371</t>
  </si>
  <si>
    <t>GRIDLY_6_SOLAR</t>
  </si>
  <si>
    <t>62043A</t>
  </si>
  <si>
    <t>S0156</t>
  </si>
  <si>
    <t>61415A</t>
  </si>
  <si>
    <t>S0225</t>
  </si>
  <si>
    <t>GUERNS_6_SOLAR</t>
  </si>
  <si>
    <t>PG50045</t>
  </si>
  <si>
    <t>62354A</t>
  </si>
  <si>
    <t>G0245</t>
  </si>
  <si>
    <t>61597F</t>
  </si>
  <si>
    <t>W2268</t>
  </si>
  <si>
    <t>W0369</t>
  </si>
  <si>
    <t>56654</t>
  </si>
  <si>
    <t>PG7044</t>
  </si>
  <si>
    <t>60741A</t>
  </si>
  <si>
    <t>E0236</t>
  </si>
  <si>
    <t>PEABDY_2_LNDFIL</t>
  </si>
  <si>
    <t>G0249</t>
  </si>
  <si>
    <t>61599F</t>
  </si>
  <si>
    <t>S0427</t>
  </si>
  <si>
    <t>62744C</t>
  </si>
  <si>
    <t>T0033</t>
  </si>
  <si>
    <t>S0298</t>
  </si>
  <si>
    <t>S0380</t>
  </si>
  <si>
    <t>57831</t>
  </si>
  <si>
    <t>SC55518</t>
  </si>
  <si>
    <t>W0429</t>
  </si>
  <si>
    <t>52165</t>
  </si>
  <si>
    <t>S0532</t>
  </si>
  <si>
    <t>PG5121</t>
  </si>
  <si>
    <t>61841A</t>
  </si>
  <si>
    <t>S0168</t>
  </si>
  <si>
    <t>59182</t>
  </si>
  <si>
    <t>VICTOR_1_SLRHES</t>
  </si>
  <si>
    <t>SC55650</t>
  </si>
  <si>
    <t>QF14-575-000</t>
  </si>
  <si>
    <t>W0355</t>
  </si>
  <si>
    <t>56075</t>
  </si>
  <si>
    <t>60726</t>
  </si>
  <si>
    <t>S9409</t>
  </si>
  <si>
    <t>SC55568</t>
  </si>
  <si>
    <t>S9410</t>
  </si>
  <si>
    <t>SC55569</t>
  </si>
  <si>
    <t>E0041</t>
  </si>
  <si>
    <t>PG2007</t>
  </si>
  <si>
    <t>S0428</t>
  </si>
  <si>
    <t>HOLSTR_1_SOLAR2</t>
  </si>
  <si>
    <t>PG5180</t>
  </si>
  <si>
    <t>62373A</t>
  </si>
  <si>
    <t>S9246</t>
  </si>
  <si>
    <t>SC55536</t>
  </si>
  <si>
    <t>S0177</t>
  </si>
  <si>
    <t>HURON_6_SOLAR</t>
  </si>
  <si>
    <t>PG50041</t>
  </si>
  <si>
    <t>61821A</t>
  </si>
  <si>
    <t>W0397</t>
  </si>
  <si>
    <t>57792</t>
  </si>
  <si>
    <t>S0255</t>
  </si>
  <si>
    <t>CSLR4S_2_SOLAR</t>
  </si>
  <si>
    <t>SD5003</t>
  </si>
  <si>
    <t>S0440</t>
  </si>
  <si>
    <t>IVWEST_2_SOLAR1</t>
  </si>
  <si>
    <t>SD5004</t>
  </si>
  <si>
    <t>S0342</t>
  </si>
  <si>
    <t>S0221</t>
  </si>
  <si>
    <t>WALNUT_2_SOLAR</t>
  </si>
  <si>
    <t>SC55371</t>
  </si>
  <si>
    <t>S9277</t>
  </si>
  <si>
    <t>58609</t>
  </si>
  <si>
    <t>SC55496</t>
  </si>
  <si>
    <t>S9096</t>
  </si>
  <si>
    <t>62228A</t>
  </si>
  <si>
    <t>S9098</t>
  </si>
  <si>
    <t>62790A</t>
  </si>
  <si>
    <t>W0354</t>
  </si>
  <si>
    <t>10005</t>
  </si>
  <si>
    <t>PG7023</t>
  </si>
  <si>
    <t>60139E</t>
  </si>
  <si>
    <t>S0114</t>
  </si>
  <si>
    <t>58307</t>
  </si>
  <si>
    <t>SC55599</t>
  </si>
  <si>
    <t>S0078</t>
  </si>
  <si>
    <t>IVANPA_1_UNIT1</t>
  </si>
  <si>
    <t>PG6004</t>
  </si>
  <si>
    <t>62273A</t>
  </si>
  <si>
    <t>S0079</t>
  </si>
  <si>
    <t>IVANPA_1_UNIT2</t>
  </si>
  <si>
    <t>SC65208</t>
  </si>
  <si>
    <t>S0080</t>
  </si>
  <si>
    <t>IVANPA_1_UNIT3</t>
  </si>
  <si>
    <t>PG6005</t>
  </si>
  <si>
    <t>62275A</t>
  </si>
  <si>
    <t>S9174</t>
  </si>
  <si>
    <t>56917</t>
  </si>
  <si>
    <t>IVSLRP_2_SOLAR1</t>
  </si>
  <si>
    <t>SD5037</t>
  </si>
  <si>
    <t>S0161</t>
  </si>
  <si>
    <t>58062</t>
  </si>
  <si>
    <t>T0015</t>
  </si>
  <si>
    <t>SC33009</t>
  </si>
  <si>
    <t>T0034</t>
  </si>
  <si>
    <t>SC33026</t>
  </si>
  <si>
    <t>T0082</t>
  </si>
  <si>
    <t>61832A</t>
  </si>
  <si>
    <t>S9412</t>
  </si>
  <si>
    <t>SC55653</t>
  </si>
  <si>
    <t>S0260</t>
  </si>
  <si>
    <t>KANSAS_6_SOLAR</t>
  </si>
  <si>
    <t>PG5077</t>
  </si>
  <si>
    <t>61264A</t>
  </si>
  <si>
    <t>S0319</t>
  </si>
  <si>
    <t>LEPRFD_1_KANSAS</t>
  </si>
  <si>
    <t>PG5127</t>
  </si>
  <si>
    <t>W0286</t>
  </si>
  <si>
    <t>E0217</t>
  </si>
  <si>
    <t>KIRKER_7_KELCYN</t>
  </si>
  <si>
    <t>61298</t>
  </si>
  <si>
    <t>S0315</t>
  </si>
  <si>
    <t>KNTSTH_6_SOLAR</t>
  </si>
  <si>
    <t>PG5161</t>
  </si>
  <si>
    <t>61262A</t>
  </si>
  <si>
    <t>S0456</t>
  </si>
  <si>
    <t>SC55605</t>
  </si>
  <si>
    <t>SC55606</t>
  </si>
  <si>
    <t>S0301</t>
  </si>
  <si>
    <t>LOCKFD_1_KSOLAR</t>
  </si>
  <si>
    <t>PG5091</t>
  </si>
  <si>
    <t>62372A</t>
  </si>
  <si>
    <t>E0203</t>
  </si>
  <si>
    <t>62565A</t>
  </si>
  <si>
    <t>S0566</t>
  </si>
  <si>
    <t>KNGBRD_2_SOLAR1</t>
  </si>
  <si>
    <t>61894A</t>
  </si>
  <si>
    <t>S0567</t>
  </si>
  <si>
    <t>KNGBRD_2_SOLAR2</t>
  </si>
  <si>
    <t>S9181</t>
  </si>
  <si>
    <t>KNGBRG_1_KBSLR2</t>
  </si>
  <si>
    <t>PG5029</t>
  </si>
  <si>
    <t>61724A</t>
  </si>
  <si>
    <t>S0155</t>
  </si>
  <si>
    <t>61414A</t>
  </si>
  <si>
    <t>W0359</t>
  </si>
  <si>
    <t>56295</t>
  </si>
  <si>
    <t>SD7004</t>
  </si>
  <si>
    <t>S0226</t>
  </si>
  <si>
    <t>SC55517</t>
  </si>
  <si>
    <t>S0179</t>
  </si>
  <si>
    <t>WFRESN_1_SOLAR</t>
  </si>
  <si>
    <t>PG5032</t>
  </si>
  <si>
    <t>61941A</t>
  </si>
  <si>
    <t>G0063</t>
  </si>
  <si>
    <t>61346F</t>
  </si>
  <si>
    <t>T0028</t>
  </si>
  <si>
    <t>GEYS17_7_UNIT17</t>
  </si>
  <si>
    <t>S9413</t>
  </si>
  <si>
    <t>DELSUR_6_DRYFRB</t>
  </si>
  <si>
    <t>SC55447</t>
  </si>
  <si>
    <t>61315C</t>
  </si>
  <si>
    <t>S9415</t>
  </si>
  <si>
    <t>LITLRK_6_SOLAR1</t>
  </si>
  <si>
    <t>SC55767</t>
  </si>
  <si>
    <t>S9233</t>
  </si>
  <si>
    <t>SC55715</t>
  </si>
  <si>
    <t>S9234</t>
  </si>
  <si>
    <t>SC55716</t>
  </si>
  <si>
    <t>59397</t>
  </si>
  <si>
    <t>SC55694</t>
  </si>
  <si>
    <t>62310A</t>
  </si>
  <si>
    <t>59398</t>
  </si>
  <si>
    <t>SC55692</t>
  </si>
  <si>
    <t>62311A</t>
  </si>
  <si>
    <t>59399</t>
  </si>
  <si>
    <t>SC55693</t>
  </si>
  <si>
    <t>62312A</t>
  </si>
  <si>
    <t>S0219</t>
  </si>
  <si>
    <t>S0571</t>
  </si>
  <si>
    <t>HENRTA_6_SOLAR1</t>
  </si>
  <si>
    <t>PG50007</t>
  </si>
  <si>
    <t>61815A</t>
  </si>
  <si>
    <t>E0225</t>
  </si>
  <si>
    <t>PLSNTG_7_LNCLND</t>
  </si>
  <si>
    <t>SC55592</t>
  </si>
  <si>
    <t>S0589</t>
  </si>
  <si>
    <t>LITLRK_6_SOLAR4</t>
  </si>
  <si>
    <t>SC55512</t>
  </si>
  <si>
    <t>S0328</t>
  </si>
  <si>
    <t>VICTOR_1_LVSLR1</t>
  </si>
  <si>
    <t>SC55621</t>
  </si>
  <si>
    <t>S0329</t>
  </si>
  <si>
    <t>VICTOR_1_LVSLR2</t>
  </si>
  <si>
    <t>SC55622</t>
  </si>
  <si>
    <t>S0545</t>
  </si>
  <si>
    <t>S0340</t>
  </si>
  <si>
    <t>59524</t>
  </si>
  <si>
    <t>LHILLS_6_SOLAR1</t>
  </si>
  <si>
    <t>PG5130</t>
  </si>
  <si>
    <t>61893A</t>
  </si>
  <si>
    <t>S9222</t>
  </si>
  <si>
    <t>SC55539</t>
  </si>
  <si>
    <t>61775</t>
  </si>
  <si>
    <t>G0329</t>
  </si>
  <si>
    <t>61347F</t>
  </si>
  <si>
    <t>61937F</t>
  </si>
  <si>
    <t>T0035</t>
  </si>
  <si>
    <t>CONTRL_1_QF</t>
  </si>
  <si>
    <t>PG3028</t>
  </si>
  <si>
    <t>60306A</t>
  </si>
  <si>
    <t>T0036</t>
  </si>
  <si>
    <t>SC33027</t>
  </si>
  <si>
    <t>60315A</t>
  </si>
  <si>
    <t>W0420</t>
  </si>
  <si>
    <t>57484</t>
  </si>
  <si>
    <t>SD7019</t>
  </si>
  <si>
    <t>E0260</t>
  </si>
  <si>
    <t>S0412</t>
  </si>
  <si>
    <t>MARCPW_6_SOLAR1</t>
  </si>
  <si>
    <t>SD5052</t>
  </si>
  <si>
    <t>E0135</t>
  </si>
  <si>
    <t>60107A</t>
  </si>
  <si>
    <t>T0055</t>
  </si>
  <si>
    <t>GYS7X8_7_UNIT 8</t>
  </si>
  <si>
    <t>60002A</t>
  </si>
  <si>
    <t>S0346</t>
  </si>
  <si>
    <t>BLKCRK_2_SOLAR1</t>
  </si>
  <si>
    <t>SC55494</t>
  </si>
  <si>
    <t>S0180</t>
  </si>
  <si>
    <t>61939A</t>
  </si>
  <si>
    <t>E0027</t>
  </si>
  <si>
    <t>SC21038</t>
  </si>
  <si>
    <t>60692A</t>
  </si>
  <si>
    <t>S0429</t>
  </si>
  <si>
    <t>MERCED_1_SOLAR2</t>
  </si>
  <si>
    <t>PG5181</t>
  </si>
  <si>
    <t>62485C</t>
  </si>
  <si>
    <t>S0162</t>
  </si>
  <si>
    <t>62052A</t>
  </si>
  <si>
    <t>S0584</t>
  </si>
  <si>
    <t>SD5064</t>
  </si>
  <si>
    <t>W0260</t>
  </si>
  <si>
    <t>50535</t>
  </si>
  <si>
    <t>E0205</t>
  </si>
  <si>
    <t>S0430</t>
  </si>
  <si>
    <t>MERCED_1_SOLAR1</t>
  </si>
  <si>
    <t>PG5182</t>
  </si>
  <si>
    <t>62486C</t>
  </si>
  <si>
    <t>E0168</t>
  </si>
  <si>
    <t>SAUGUS_7_LOPEZ</t>
  </si>
  <si>
    <t>60480A</t>
  </si>
  <si>
    <t>E0194</t>
  </si>
  <si>
    <t>CPSTNO_7_PRMADS</t>
  </si>
  <si>
    <t>SD1009</t>
  </si>
  <si>
    <t>E0054</t>
  </si>
  <si>
    <t>MSHGTS_6_MMARLF</t>
  </si>
  <si>
    <t>SD1026</t>
  </si>
  <si>
    <t>E0202</t>
  </si>
  <si>
    <t>EGATE_7_NOCITY</t>
  </si>
  <si>
    <t>60482A</t>
  </si>
  <si>
    <t>E0095</t>
  </si>
  <si>
    <t>GOLETA_6_TAJIGS</t>
  </si>
  <si>
    <t>SC11210</t>
  </si>
  <si>
    <t>E0152</t>
  </si>
  <si>
    <t>WALNUT_7_WCOVST</t>
  </si>
  <si>
    <t>60478A</t>
  </si>
  <si>
    <t>E0154</t>
  </si>
  <si>
    <t>DAVIS_7_MNMETH</t>
  </si>
  <si>
    <t>60469A</t>
  </si>
  <si>
    <t>E0209</t>
  </si>
  <si>
    <t>ETIWND_7_MIDVLY</t>
  </si>
  <si>
    <t>60505A</t>
  </si>
  <si>
    <t>E0206</t>
  </si>
  <si>
    <t>CHINO_7_MILIKN</t>
  </si>
  <si>
    <t>60506A</t>
  </si>
  <si>
    <t>W0259</t>
  </si>
  <si>
    <t>SC76366</t>
  </si>
  <si>
    <t>W0313</t>
  </si>
  <si>
    <t>50813</t>
  </si>
  <si>
    <t>W0312</t>
  </si>
  <si>
    <t>52143</t>
  </si>
  <si>
    <t>W0443</t>
  </si>
  <si>
    <t>52142</t>
  </si>
  <si>
    <t>W0444</t>
  </si>
  <si>
    <t>52144</t>
  </si>
  <si>
    <t>S0104</t>
  </si>
  <si>
    <t>57331</t>
  </si>
  <si>
    <t>SANDLT_2_STGB</t>
  </si>
  <si>
    <t>PG6013</t>
  </si>
  <si>
    <t>60848A</t>
  </si>
  <si>
    <t>S0550</t>
  </si>
  <si>
    <t>SC55778</t>
  </si>
  <si>
    <t>E0055</t>
  </si>
  <si>
    <t>CSTRVL_7_QFUNTS</t>
  </si>
  <si>
    <t>PG10009</t>
  </si>
  <si>
    <t>61289A</t>
  </si>
  <si>
    <t>W0392</t>
  </si>
  <si>
    <t>57701</t>
  </si>
  <si>
    <t>PG7069</t>
  </si>
  <si>
    <t>61345A</t>
  </si>
  <si>
    <t>S0404</t>
  </si>
  <si>
    <t>PG5171</t>
  </si>
  <si>
    <t>62272A</t>
  </si>
  <si>
    <t>S0435</t>
  </si>
  <si>
    <t>SC55740</t>
  </si>
  <si>
    <t>W0450</t>
  </si>
  <si>
    <t>55719</t>
  </si>
  <si>
    <t>SC76333</t>
  </si>
  <si>
    <t>60284</t>
  </si>
  <si>
    <t>W0451</t>
  </si>
  <si>
    <t>60285</t>
  </si>
  <si>
    <t>W0360</t>
  </si>
  <si>
    <t>56112</t>
  </si>
  <si>
    <t>SD7001</t>
  </si>
  <si>
    <t>W0430</t>
  </si>
  <si>
    <t>57459</t>
  </si>
  <si>
    <t>SC76304</t>
  </si>
  <si>
    <t>E0232</t>
  </si>
  <si>
    <t>MTNPOS_1_UNIT</t>
  </si>
  <si>
    <t>PG2029</t>
  </si>
  <si>
    <t>W0406</t>
  </si>
  <si>
    <t>57833</t>
  </si>
  <si>
    <t>SC76319</t>
  </si>
  <si>
    <t>60412</t>
  </si>
  <si>
    <t>63211</t>
  </si>
  <si>
    <t>S9278</t>
  </si>
  <si>
    <t>SC55442</t>
  </si>
  <si>
    <t>S0297</t>
  </si>
  <si>
    <t>W0402</t>
  </si>
  <si>
    <t>S9279</t>
  </si>
  <si>
    <t>58226</t>
  </si>
  <si>
    <t>SC55509</t>
  </si>
  <si>
    <t>60929</t>
  </si>
  <si>
    <t>S9177</t>
  </si>
  <si>
    <t>TWISSL_6_SOLAR</t>
  </si>
  <si>
    <t>PG5039</t>
  </si>
  <si>
    <t>61591A</t>
  </si>
  <si>
    <t>S0538</t>
  </si>
  <si>
    <t>59600</t>
  </si>
  <si>
    <t>SC55485</t>
  </si>
  <si>
    <t>S0414</t>
  </si>
  <si>
    <t>T0081</t>
  </si>
  <si>
    <t>E0244</t>
  </si>
  <si>
    <t>62289A</t>
  </si>
  <si>
    <t>S0358</t>
  </si>
  <si>
    <t>S0560</t>
  </si>
  <si>
    <t>59962</t>
  </si>
  <si>
    <t>PLAINV_6_NLRSR1</t>
  </si>
  <si>
    <t>S0250</t>
  </si>
  <si>
    <t>BUCKWD_1_NPALM1</t>
  </si>
  <si>
    <t>SC55408</t>
  </si>
  <si>
    <t>S0251</t>
  </si>
  <si>
    <t>GARNET_1_SOLAR</t>
  </si>
  <si>
    <t>SC55411</t>
  </si>
  <si>
    <t>W0414</t>
  </si>
  <si>
    <t>58154</t>
  </si>
  <si>
    <t>PG7071</t>
  </si>
  <si>
    <t>61385A</t>
  </si>
  <si>
    <t>S0341</t>
  </si>
  <si>
    <t>58713</t>
  </si>
  <si>
    <t>MNDOTA_1_SOLAR1</t>
  </si>
  <si>
    <t>PG5131</t>
  </si>
  <si>
    <t>61198A</t>
  </si>
  <si>
    <t>E0137</t>
  </si>
  <si>
    <t>RICHMN_7_BAYENV</t>
  </si>
  <si>
    <t>S9283</t>
  </si>
  <si>
    <t>SC55541</t>
  </si>
  <si>
    <t>61777</t>
  </si>
  <si>
    <t>W0319</t>
  </si>
  <si>
    <t>50754</t>
  </si>
  <si>
    <t>SC76234</t>
  </si>
  <si>
    <t>60429E</t>
  </si>
  <si>
    <t>S9170</t>
  </si>
  <si>
    <t>COCOSB_6_SOLAR</t>
  </si>
  <si>
    <t>PG5042</t>
  </si>
  <si>
    <t>62250A</t>
  </si>
  <si>
    <t>W0385</t>
  </si>
  <si>
    <t>56302</t>
  </si>
  <si>
    <t>SD7000</t>
  </si>
  <si>
    <t>S0338</t>
  </si>
  <si>
    <t>OASIS_6_SOLAR2</t>
  </si>
  <si>
    <t>SC55774</t>
  </si>
  <si>
    <t>W0409</t>
  </si>
  <si>
    <t>57514</t>
  </si>
  <si>
    <t>SD7016</t>
  </si>
  <si>
    <t>S0316</t>
  </si>
  <si>
    <t>OLDRV1_6_SOLAR</t>
  </si>
  <si>
    <t>PG5172</t>
  </si>
  <si>
    <t>60853A</t>
  </si>
  <si>
    <t>S0306</t>
  </si>
  <si>
    <t>58718</t>
  </si>
  <si>
    <t>ARVINN_6_ORION1</t>
  </si>
  <si>
    <t>PG5024</t>
  </si>
  <si>
    <t>S0307</t>
  </si>
  <si>
    <t>ARVINN_6_ORION2</t>
  </si>
  <si>
    <t>SC55626</t>
  </si>
  <si>
    <t>T0066</t>
  </si>
  <si>
    <t>T0043</t>
  </si>
  <si>
    <t>T0062</t>
  </si>
  <si>
    <t>SC33104</t>
  </si>
  <si>
    <t>61431</t>
  </si>
  <si>
    <t>E0237</t>
  </si>
  <si>
    <t>WHEATL_6_LNDFIL</t>
  </si>
  <si>
    <t>E0300</t>
  </si>
  <si>
    <t>OTAY_7_UNITC1</t>
  </si>
  <si>
    <t>SD1008</t>
  </si>
  <si>
    <t>SD1013</t>
  </si>
  <si>
    <t>SD1014</t>
  </si>
  <si>
    <t>E0061</t>
  </si>
  <si>
    <t>OTAY_6_UNITB1</t>
  </si>
  <si>
    <t>SD1001</t>
  </si>
  <si>
    <t>S9280</t>
  </si>
  <si>
    <t>SC55440</t>
  </si>
  <si>
    <t>E0218</t>
  </si>
  <si>
    <t>OXMTN_6_LNDFIL</t>
  </si>
  <si>
    <t>60022</t>
  </si>
  <si>
    <t>E0211</t>
  </si>
  <si>
    <t>S0142</t>
  </si>
  <si>
    <t>62090</t>
  </si>
  <si>
    <t>E0100</t>
  </si>
  <si>
    <t>W0367</t>
  </si>
  <si>
    <t>57757</t>
  </si>
  <si>
    <t>SD7014</t>
  </si>
  <si>
    <t>61736C</t>
  </si>
  <si>
    <t>W0311</t>
  </si>
  <si>
    <t>50533</t>
  </si>
  <si>
    <t>VENWD_1_WIND3</t>
  </si>
  <si>
    <t>SC76112</t>
  </si>
  <si>
    <t>S0363</t>
  </si>
  <si>
    <t>S0365</t>
  </si>
  <si>
    <t>S0367</t>
  </si>
  <si>
    <t>S0415</t>
  </si>
  <si>
    <t>PMDLET_6_SOLAR1</t>
  </si>
  <si>
    <t>SC55745</t>
  </si>
  <si>
    <t>S0441</t>
  </si>
  <si>
    <t>VALLEY_5_SOLAR1</t>
  </si>
  <si>
    <t>SC55785</t>
  </si>
  <si>
    <t>W0352</t>
  </si>
  <si>
    <t>S0543</t>
  </si>
  <si>
    <t>60525</t>
  </si>
  <si>
    <t>PBLOSM_2_SOLAR</t>
  </si>
  <si>
    <t>W0277</t>
  </si>
  <si>
    <t>54258</t>
  </si>
  <si>
    <t>SD7002</t>
  </si>
  <si>
    <t>S9160</t>
  </si>
  <si>
    <t>57306</t>
  </si>
  <si>
    <t>61739A</t>
  </si>
  <si>
    <t>W0368</t>
  </si>
  <si>
    <t>56433</t>
  </si>
  <si>
    <t>61633A</t>
  </si>
  <si>
    <t>W0415</t>
  </si>
  <si>
    <t>57834</t>
  </si>
  <si>
    <t>SC76320</t>
  </si>
  <si>
    <t>W0416</t>
  </si>
  <si>
    <t>57837</t>
  </si>
  <si>
    <t>E0025</t>
  </si>
  <si>
    <t>SC12804</t>
  </si>
  <si>
    <t>S0349</t>
  </si>
  <si>
    <t>T0038</t>
  </si>
  <si>
    <t>PG3029</t>
  </si>
  <si>
    <t>S0154</t>
  </si>
  <si>
    <t>61417A</t>
  </si>
  <si>
    <t>S9042</t>
  </si>
  <si>
    <t>58633</t>
  </si>
  <si>
    <t>62407A</t>
  </si>
  <si>
    <t>E0213</t>
  </si>
  <si>
    <t>COGNAT_1_UNIT</t>
  </si>
  <si>
    <t>PG2048</t>
  </si>
  <si>
    <t>SC55600</t>
  </si>
  <si>
    <t>SC55601</t>
  </si>
  <si>
    <t>61641A</t>
  </si>
  <si>
    <t>SC55602</t>
  </si>
  <si>
    <t>E0302</t>
  </si>
  <si>
    <t>PEABDY_2_LNDFL1</t>
  </si>
  <si>
    <t>63116A</t>
  </si>
  <si>
    <t>S9281</t>
  </si>
  <si>
    <t>SC55439</t>
  </si>
  <si>
    <t>S0368</t>
  </si>
  <si>
    <t>E0127</t>
  </si>
  <si>
    <t>WALNUT_6_HILLGEN</t>
  </si>
  <si>
    <t>SC11090</t>
  </si>
  <si>
    <t>60290</t>
  </si>
  <si>
    <t>S0602</t>
  </si>
  <si>
    <t>63102A</t>
  </si>
  <si>
    <t>E0128</t>
  </si>
  <si>
    <t>RHONDO_6_PUENTE</t>
  </si>
  <si>
    <t>SC11009</t>
  </si>
  <si>
    <t>S9404</t>
  </si>
  <si>
    <t>59550</t>
  </si>
  <si>
    <t>PUTHCR_1_SOLAR1</t>
  </si>
  <si>
    <t>PG50022</t>
  </si>
  <si>
    <t>62842A</t>
  </si>
  <si>
    <t>T0027</t>
  </si>
  <si>
    <t>GEYS16_7_UNIT16</t>
  </si>
  <si>
    <t>S0443</t>
  </si>
  <si>
    <t>SC55415</t>
  </si>
  <si>
    <t>61362A</t>
  </si>
  <si>
    <t>S0261</t>
  </si>
  <si>
    <t>SC55563</t>
  </si>
  <si>
    <t>S0262</t>
  </si>
  <si>
    <t>SC55562</t>
  </si>
  <si>
    <t>S0305</t>
  </si>
  <si>
    <t>CRELMN_6_RAMON2</t>
  </si>
  <si>
    <t>SD5027</t>
  </si>
  <si>
    <t>S0446</t>
  </si>
  <si>
    <t>PADUA_2_SOLAR1</t>
  </si>
  <si>
    <t>SC55787</t>
  </si>
  <si>
    <t>E0210</t>
  </si>
  <si>
    <t>VALLEY_&amp;_BADLND</t>
  </si>
  <si>
    <t>SC11225</t>
  </si>
  <si>
    <t>S0536</t>
  </si>
  <si>
    <t>59976</t>
  </si>
  <si>
    <t>62284A</t>
  </si>
  <si>
    <t>S0537</t>
  </si>
  <si>
    <t>59977</t>
  </si>
  <si>
    <t>S0530</t>
  </si>
  <si>
    <t>60389</t>
  </si>
  <si>
    <t>61270A</t>
  </si>
  <si>
    <t>S0284</t>
  </si>
  <si>
    <t>61271A</t>
  </si>
  <si>
    <t>S0285</t>
  </si>
  <si>
    <t>61272A</t>
  </si>
  <si>
    <t>S0286</t>
  </si>
  <si>
    <t>61273A</t>
  </si>
  <si>
    <t>S0294</t>
  </si>
  <si>
    <t>GLDTWN_6_COLUM3</t>
  </si>
  <si>
    <t>SC55493</t>
  </si>
  <si>
    <t>S0280</t>
  </si>
  <si>
    <t>61274A</t>
  </si>
  <si>
    <t>S0281</t>
  </si>
  <si>
    <t>61275A</t>
  </si>
  <si>
    <t>S0282</t>
  </si>
  <si>
    <t>61276A</t>
  </si>
  <si>
    <t>S0283</t>
  </si>
  <si>
    <t>61277A</t>
  </si>
  <si>
    <t>S0205</t>
  </si>
  <si>
    <t>61278A</t>
  </si>
  <si>
    <t>S0206</t>
  </si>
  <si>
    <t>61279A</t>
  </si>
  <si>
    <t>S0207</t>
  </si>
  <si>
    <t>61280A</t>
  </si>
  <si>
    <t>S0211</t>
  </si>
  <si>
    <t>61281A</t>
  </si>
  <si>
    <t>S0212</t>
  </si>
  <si>
    <t>61282A</t>
  </si>
  <si>
    <t>S0213</t>
  </si>
  <si>
    <t>61283A</t>
  </si>
  <si>
    <t>S0214</t>
  </si>
  <si>
    <t>61284A</t>
  </si>
  <si>
    <t>S0215</t>
  </si>
  <si>
    <t>61285A</t>
  </si>
  <si>
    <t>S0216</t>
  </si>
  <si>
    <t>61286A</t>
  </si>
  <si>
    <t>S0220</t>
  </si>
  <si>
    <t>S0533</t>
  </si>
  <si>
    <t>61261A</t>
  </si>
  <si>
    <t>S0534</t>
  </si>
  <si>
    <t>62862A</t>
  </si>
  <si>
    <t>S0535</t>
  </si>
  <si>
    <t>62863A</t>
  </si>
  <si>
    <t>S0222</t>
  </si>
  <si>
    <t>S0278</t>
  </si>
  <si>
    <t>GLDTWN_6_SOLAR</t>
  </si>
  <si>
    <t>SC55240</t>
  </si>
  <si>
    <t>S0288</t>
  </si>
  <si>
    <t>RSMSLR_6_SOLAR1</t>
  </si>
  <si>
    <t>60855A</t>
  </si>
  <si>
    <t>S0287</t>
  </si>
  <si>
    <t>RSMSLR_6_SOLAR2</t>
  </si>
  <si>
    <t>SC55247</t>
  </si>
  <si>
    <t>S0279</t>
  </si>
  <si>
    <t>VICTOR_1_SOLAR1</t>
  </si>
  <si>
    <t>SC55249</t>
  </si>
  <si>
    <t>S0431</t>
  </si>
  <si>
    <t>SC55759</t>
  </si>
  <si>
    <t>S0321</t>
  </si>
  <si>
    <t>LAMONT_1_SOLAR1</t>
  </si>
  <si>
    <t>SC55297</t>
  </si>
  <si>
    <t>T0056</t>
  </si>
  <si>
    <t>W0297</t>
  </si>
  <si>
    <t>10597</t>
  </si>
  <si>
    <t>SC76024</t>
  </si>
  <si>
    <t>W0265</t>
  </si>
  <si>
    <t>54931</t>
  </si>
  <si>
    <t>SC76092</t>
  </si>
  <si>
    <t>E0098</t>
  </si>
  <si>
    <t>ULTPFR_1_UNIT 1</t>
  </si>
  <si>
    <t>PG2014</t>
  </si>
  <si>
    <t>E0099</t>
  </si>
  <si>
    <t>ULTRCK_2_UNIT</t>
  </si>
  <si>
    <t>PG2015</t>
  </si>
  <si>
    <t>S0565</t>
  </si>
  <si>
    <t>59249</t>
  </si>
  <si>
    <t>PMPJCK_1_SOLAR2</t>
  </si>
  <si>
    <t>SC55827</t>
  </si>
  <si>
    <t>S0547</t>
  </si>
  <si>
    <t>PMPJCK_1_RB2SLR</t>
  </si>
  <si>
    <t>SC55753</t>
  </si>
  <si>
    <t>W0458</t>
  </si>
  <si>
    <t>57621</t>
  </si>
  <si>
    <t>SC76362</t>
  </si>
  <si>
    <t>62425C</t>
  </si>
  <si>
    <t>W0459</t>
  </si>
  <si>
    <t>59235</t>
  </si>
  <si>
    <t>PG70037</t>
  </si>
  <si>
    <t>62426C</t>
  </si>
  <si>
    <t>W0438</t>
  </si>
  <si>
    <t>59236</t>
  </si>
  <si>
    <t>RTREE_2_WIND3</t>
  </si>
  <si>
    <t>SC76361</t>
  </si>
  <si>
    <t>62469C</t>
  </si>
  <si>
    <t>S0120</t>
  </si>
  <si>
    <t>61301A</t>
  </si>
  <si>
    <t>W0401</t>
  </si>
  <si>
    <t>S9244</t>
  </si>
  <si>
    <t>SC55574</t>
  </si>
  <si>
    <t>S9245</t>
  </si>
  <si>
    <t>SC55578</t>
  </si>
  <si>
    <t>S0569</t>
  </si>
  <si>
    <t>60591</t>
  </si>
  <si>
    <t>RTEDDY_2_SOLAR1</t>
  </si>
  <si>
    <t>S0570</t>
  </si>
  <si>
    <t>60590</t>
  </si>
  <si>
    <t>RTEDDY_2_SOLAR2</t>
  </si>
  <si>
    <t>S9261</t>
  </si>
  <si>
    <t>58449</t>
  </si>
  <si>
    <t>SC55551</t>
  </si>
  <si>
    <t>56875</t>
  </si>
  <si>
    <t>60703A</t>
  </si>
  <si>
    <t>W0396</t>
  </si>
  <si>
    <t>57626</t>
  </si>
  <si>
    <t>T0047</t>
  </si>
  <si>
    <t>SC33039</t>
  </si>
  <si>
    <t>T0048</t>
  </si>
  <si>
    <t>SC33028</t>
  </si>
  <si>
    <t>T0049</t>
  </si>
  <si>
    <t>SC33025</t>
  </si>
  <si>
    <t>T0016</t>
  </si>
  <si>
    <t>SC33050</t>
  </si>
  <si>
    <t>T0017</t>
  </si>
  <si>
    <t>60773A</t>
  </si>
  <si>
    <t>S0378</t>
  </si>
  <si>
    <t>W0261</t>
  </si>
  <si>
    <t>50281</t>
  </si>
  <si>
    <t>W0283</t>
  </si>
  <si>
    <t>SC76358</t>
  </si>
  <si>
    <t>W0447</t>
  </si>
  <si>
    <t>54454</t>
  </si>
  <si>
    <t>E0075</t>
  </si>
  <si>
    <t>SMRCOS_6_UNIT 1</t>
  </si>
  <si>
    <t>SD1012</t>
  </si>
  <si>
    <t>S0131</t>
  </si>
  <si>
    <t>AVENAL_6_SANDDG</t>
  </si>
  <si>
    <t>PG5092</t>
  </si>
  <si>
    <t>W0331</t>
  </si>
  <si>
    <t>50534</t>
  </si>
  <si>
    <t>E0132</t>
  </si>
  <si>
    <t>GRNVLY_7_SCLAND</t>
  </si>
  <si>
    <t>60972A</t>
  </si>
  <si>
    <t>E0228</t>
  </si>
  <si>
    <t>57101</t>
  </si>
  <si>
    <t>PG1031</t>
  </si>
  <si>
    <t>61052A</t>
  </si>
  <si>
    <t>62840</t>
  </si>
  <si>
    <t>S0379</t>
  </si>
  <si>
    <t>63351C</t>
  </si>
  <si>
    <t>63352C</t>
  </si>
  <si>
    <t>63349C</t>
  </si>
  <si>
    <t>63350C</t>
  </si>
  <si>
    <t>S0351</t>
  </si>
  <si>
    <t>SC55656</t>
  </si>
  <si>
    <t>QF14-754-000</t>
  </si>
  <si>
    <t>S0352</t>
  </si>
  <si>
    <t>SC55657</t>
  </si>
  <si>
    <t>QF14-755-000</t>
  </si>
  <si>
    <t>S0355</t>
  </si>
  <si>
    <t>SC55691</t>
  </si>
  <si>
    <t>QF15-141-000</t>
  </si>
  <si>
    <t>S0353</t>
  </si>
  <si>
    <t>SC55690</t>
  </si>
  <si>
    <t>E0063</t>
  </si>
  <si>
    <t>PACLUM_6_UNIT</t>
  </si>
  <si>
    <t>PG2000</t>
  </si>
  <si>
    <t>60083A</t>
  </si>
  <si>
    <t>T0051</t>
  </si>
  <si>
    <t>SC33021</t>
  </si>
  <si>
    <t>W0298</t>
  </si>
  <si>
    <t>SC76094</t>
  </si>
  <si>
    <t>S0069</t>
  </si>
  <si>
    <t>GALE_1_SEGS1</t>
  </si>
  <si>
    <t>S0070</t>
  </si>
  <si>
    <t>SEGS_1_SEGS2</t>
  </si>
  <si>
    <t>S0071</t>
  </si>
  <si>
    <t>KRAMER_1_SEGS37</t>
  </si>
  <si>
    <t>SC65017</t>
  </si>
  <si>
    <t>S0072</t>
  </si>
  <si>
    <t>SC65018</t>
  </si>
  <si>
    <t>S0073</t>
  </si>
  <si>
    <t>KRAMER_2_SEGS89</t>
  </si>
  <si>
    <t>SC65051</t>
  </si>
  <si>
    <t>S0074</t>
  </si>
  <si>
    <t>SC65019</t>
  </si>
  <si>
    <t>S0075</t>
  </si>
  <si>
    <t>SC65020</t>
  </si>
  <si>
    <t>S0076</t>
  </si>
  <si>
    <t>SC65021</t>
  </si>
  <si>
    <t>S0077</t>
  </si>
  <si>
    <t>SC65050</t>
  </si>
  <si>
    <t>S0163</t>
  </si>
  <si>
    <t>SC55396</t>
  </si>
  <si>
    <t>S0557</t>
  </si>
  <si>
    <t>SC55629</t>
  </si>
  <si>
    <t>S0164</t>
  </si>
  <si>
    <t>SC55397</t>
  </si>
  <si>
    <t>S0516</t>
  </si>
  <si>
    <t>SC55604</t>
  </si>
  <si>
    <t>S0517</t>
  </si>
  <si>
    <t>SC55668</t>
  </si>
  <si>
    <t>S0518</t>
  </si>
  <si>
    <t>S0408</t>
  </si>
  <si>
    <t>SD5050</t>
  </si>
  <si>
    <t>S0409</t>
  </si>
  <si>
    <t>63020C</t>
  </si>
  <si>
    <t>S0330</t>
  </si>
  <si>
    <t>7STDRD_1_SOLAR1</t>
  </si>
  <si>
    <t>PG5170</t>
  </si>
  <si>
    <t>62325A</t>
  </si>
  <si>
    <t>W0358</t>
  </si>
  <si>
    <t>56362</t>
  </si>
  <si>
    <t>PG7055</t>
  </si>
  <si>
    <t>W0421</t>
  </si>
  <si>
    <t>57586</t>
  </si>
  <si>
    <t>PG7039</t>
  </si>
  <si>
    <t>61069A</t>
  </si>
  <si>
    <t>W0422</t>
  </si>
  <si>
    <t>57725</t>
  </si>
  <si>
    <t>PG7084</t>
  </si>
  <si>
    <t>61617A</t>
  </si>
  <si>
    <t>W0384</t>
  </si>
  <si>
    <t>56874</t>
  </si>
  <si>
    <t>PG7053</t>
  </si>
  <si>
    <t>60639A</t>
  </si>
  <si>
    <t>S9092</t>
  </si>
  <si>
    <t>62224A</t>
  </si>
  <si>
    <t>G1036</t>
  </si>
  <si>
    <t>S0432</t>
  </si>
  <si>
    <t>SC55469</t>
  </si>
  <si>
    <t>S0117</t>
  </si>
  <si>
    <t>LNCSTR_6_SOLAR</t>
  </si>
  <si>
    <t>E0208</t>
  </si>
  <si>
    <t>MOORPK_7_UNITA1</t>
  </si>
  <si>
    <t>SC11195</t>
  </si>
  <si>
    <t>S9208</t>
  </si>
  <si>
    <t>SKERN_6_SOLAR2</t>
  </si>
  <si>
    <t>PG5163</t>
  </si>
  <si>
    <t>61558A</t>
  </si>
  <si>
    <t>W0289</t>
  </si>
  <si>
    <t>SC76067</t>
  </si>
  <si>
    <t>60401</t>
  </si>
  <si>
    <t>S0354</t>
  </si>
  <si>
    <t>SC55695</t>
  </si>
  <si>
    <t>T0029</t>
  </si>
  <si>
    <t>GEYS18_7_UNIT18</t>
  </si>
  <si>
    <t>S0461</t>
  </si>
  <si>
    <t>58621</t>
  </si>
  <si>
    <t>W0357</t>
  </si>
  <si>
    <t>7526</t>
  </si>
  <si>
    <t>W0356</t>
  </si>
  <si>
    <t>58092</t>
  </si>
  <si>
    <t>S0252</t>
  </si>
  <si>
    <t>SLSTR1_2_SOLAR1</t>
  </si>
  <si>
    <t>SC55412</t>
  </si>
  <si>
    <t>S0253</t>
  </si>
  <si>
    <t>SLSTR2_2_SOLAR2</t>
  </si>
  <si>
    <t>SC55413</t>
  </si>
  <si>
    <t>S0374</t>
  </si>
  <si>
    <t>S0558</t>
  </si>
  <si>
    <t>60185</t>
  </si>
  <si>
    <t>BIGSKY_2_SOLAR6</t>
  </si>
  <si>
    <t>63144A</t>
  </si>
  <si>
    <t>T0046</t>
  </si>
  <si>
    <t>SMUDGO_7_UNIT 1</t>
  </si>
  <si>
    <t>S9175</t>
  </si>
  <si>
    <t>PEORIA_1_SOLAR</t>
  </si>
  <si>
    <t>PG5012</t>
  </si>
  <si>
    <t>62384A</t>
  </si>
  <si>
    <t>S0326</t>
  </si>
  <si>
    <t>61645C</t>
  </si>
  <si>
    <t>E0110</t>
  </si>
  <si>
    <t>S9140</t>
  </si>
  <si>
    <t>E0129</t>
  </si>
  <si>
    <t>CHINO_2_QF</t>
  </si>
  <si>
    <t>SC11077</t>
  </si>
  <si>
    <t>60288</t>
  </si>
  <si>
    <t>E0174</t>
  </si>
  <si>
    <t>SPIAND_1_UNIT</t>
  </si>
  <si>
    <t>E0078</t>
  </si>
  <si>
    <t>SPBURN_2_UNIT 1</t>
  </si>
  <si>
    <t>PG2800</t>
  </si>
  <si>
    <t>E0004</t>
  </si>
  <si>
    <t>SPI LI_2_UNIT 1</t>
  </si>
  <si>
    <t>E0081</t>
  </si>
  <si>
    <t>SPQUIN_6_SRPCQU</t>
  </si>
  <si>
    <t>E0038</t>
  </si>
  <si>
    <t>SPIFBD_1_PL1X2</t>
  </si>
  <si>
    <t>60576A</t>
  </si>
  <si>
    <t>E0301</t>
  </si>
  <si>
    <t>59658</t>
  </si>
  <si>
    <t>SPIAND_1_ANDSN2</t>
  </si>
  <si>
    <t>S0603</t>
  </si>
  <si>
    <t>59832</t>
  </si>
  <si>
    <t>61830A</t>
  </si>
  <si>
    <t>S0604</t>
  </si>
  <si>
    <t>59840</t>
  </si>
  <si>
    <t>61825A</t>
  </si>
  <si>
    <t>S0246</t>
  </si>
  <si>
    <t>ALPSLR_1_SPSSLR</t>
  </si>
  <si>
    <t>PG5082</t>
  </si>
  <si>
    <t>S0247</t>
  </si>
  <si>
    <t>ALPSLR_1_NTHSLR</t>
  </si>
  <si>
    <t>PG5081</t>
  </si>
  <si>
    <t>60946A</t>
  </si>
  <si>
    <t>S0118</t>
  </si>
  <si>
    <t>CHINO_2_SOLAR</t>
  </si>
  <si>
    <t>SC50002</t>
  </si>
  <si>
    <t>S0128</t>
  </si>
  <si>
    <t>VISTA_2_RIALTO</t>
  </si>
  <si>
    <t>SC50003</t>
  </si>
  <si>
    <t>S0158</t>
  </si>
  <si>
    <t>SBERDO_2_RTS005</t>
  </si>
  <si>
    <t>SC50005</t>
  </si>
  <si>
    <t>S0136</t>
  </si>
  <si>
    <t>MIRLOM_2_ONTARO</t>
  </si>
  <si>
    <t>SC50006</t>
  </si>
  <si>
    <t>S0185</t>
  </si>
  <si>
    <t>SBERDO_2_RTS007</t>
  </si>
  <si>
    <t>SC50007</t>
  </si>
  <si>
    <t>S0186</t>
  </si>
  <si>
    <t>DEVERS_1_SOLAR1</t>
  </si>
  <si>
    <t>SC50008</t>
  </si>
  <si>
    <t>S0187</t>
  </si>
  <si>
    <t>DEVERS_1_SOLAR2</t>
  </si>
  <si>
    <t>SC50009</t>
  </si>
  <si>
    <t>S0188</t>
  </si>
  <si>
    <t>ETIWND_2_RTS010</t>
  </si>
  <si>
    <t>SC50010</t>
  </si>
  <si>
    <t>61741</t>
  </si>
  <si>
    <t>S0189</t>
  </si>
  <si>
    <t>SBERDO_2_RTS011</t>
  </si>
  <si>
    <t>SC50011</t>
  </si>
  <si>
    <t>S0190</t>
  </si>
  <si>
    <t>SBERDO_2_RTS013</t>
  </si>
  <si>
    <t>SC50013</t>
  </si>
  <si>
    <t>S0191</t>
  </si>
  <si>
    <t>ETIWND_2_RTS015</t>
  </si>
  <si>
    <t>SC50015</t>
  </si>
  <si>
    <t>61744</t>
  </si>
  <si>
    <t>S0192</t>
  </si>
  <si>
    <t>SBERDO_2_RTS016</t>
  </si>
  <si>
    <t>SC50016</t>
  </si>
  <si>
    <t>S0193</t>
  </si>
  <si>
    <t>ETIWND_2_RTS017</t>
  </si>
  <si>
    <t>SC50017</t>
  </si>
  <si>
    <t>S0194</t>
  </si>
  <si>
    <t>ETIWND_2_RTS018</t>
  </si>
  <si>
    <t>SC50018</t>
  </si>
  <si>
    <t>61746</t>
  </si>
  <si>
    <t>S0195</t>
  </si>
  <si>
    <t>SBERDO_2_REDLND</t>
  </si>
  <si>
    <t>SC50022</t>
  </si>
  <si>
    <t>61039</t>
  </si>
  <si>
    <t>S0196</t>
  </si>
  <si>
    <t>ETIWND_2_RTS023</t>
  </si>
  <si>
    <t>SC50023</t>
  </si>
  <si>
    <t>S0197</t>
  </si>
  <si>
    <t>ETIWND_2_RTS026</t>
  </si>
  <si>
    <t>SC50026</t>
  </si>
  <si>
    <t>S0227</t>
  </si>
  <si>
    <t>SC50027</t>
  </si>
  <si>
    <t>S0198</t>
  </si>
  <si>
    <t>VISTA_2_RTS028</t>
  </si>
  <si>
    <t>SC50028</t>
  </si>
  <si>
    <t>S0199</t>
  </si>
  <si>
    <t>MIRLOM_2_RTS032</t>
  </si>
  <si>
    <t>SC50032</t>
  </si>
  <si>
    <t>S0200</t>
  </si>
  <si>
    <t>MIRLOM_2_RTS033</t>
  </si>
  <si>
    <t>SC50033</t>
  </si>
  <si>
    <t>S0201</t>
  </si>
  <si>
    <t>57441</t>
  </si>
  <si>
    <t>VESTAL_2_RTS042</t>
  </si>
  <si>
    <t>SC50042</t>
  </si>
  <si>
    <t>S0202</t>
  </si>
  <si>
    <t>VALLEY_5_RTS044</t>
  </si>
  <si>
    <t>SC50044</t>
  </si>
  <si>
    <t>S0322</t>
  </si>
  <si>
    <t>SC50048</t>
  </si>
  <si>
    <t>S0210</t>
  </si>
  <si>
    <t>CHINO_2_SASOLR</t>
  </si>
  <si>
    <t>SC55394</t>
  </si>
  <si>
    <t>S0541</t>
  </si>
  <si>
    <t>63166</t>
  </si>
  <si>
    <t>E0150</t>
  </si>
  <si>
    <t>STNRES_1_UNIT</t>
  </si>
  <si>
    <t>60110A</t>
  </si>
  <si>
    <t>S0366</t>
  </si>
  <si>
    <t>S0405</t>
  </si>
  <si>
    <t>S0139</t>
  </si>
  <si>
    <t>STROUD_6_SOLAR</t>
  </si>
  <si>
    <t>PG50039</t>
  </si>
  <si>
    <t>61434A</t>
  </si>
  <si>
    <t>T0061</t>
  </si>
  <si>
    <t>GEYS14_7_UNIT14</t>
  </si>
  <si>
    <t>S0559</t>
  </si>
  <si>
    <t>61501A</t>
  </si>
  <si>
    <t>S9247</t>
  </si>
  <si>
    <t>58753</t>
  </si>
  <si>
    <t>SC55572</t>
  </si>
  <si>
    <t>S9248</t>
  </si>
  <si>
    <t>58754</t>
  </si>
  <si>
    <t>SC55573</t>
  </si>
  <si>
    <t>S9249</t>
  </si>
  <si>
    <t>SC55570</t>
  </si>
  <si>
    <t>S9250</t>
  </si>
  <si>
    <t>58756</t>
  </si>
  <si>
    <t>SC55571</t>
  </si>
  <si>
    <t>S9251</t>
  </si>
  <si>
    <t>DELSUR_6_SOLAR1</t>
  </si>
  <si>
    <t>61506A</t>
  </si>
  <si>
    <t>S0127</t>
  </si>
  <si>
    <t>AVENAL_6_SUNCTY</t>
  </si>
  <si>
    <t>PG5093</t>
  </si>
  <si>
    <t>S0437</t>
  </si>
  <si>
    <t>S_RITA_6_SOLAR1</t>
  </si>
  <si>
    <t>PG50023</t>
  </si>
  <si>
    <t>63018A</t>
  </si>
  <si>
    <t>S0449</t>
  </si>
  <si>
    <t>62720C</t>
  </si>
  <si>
    <t>S0454</t>
  </si>
  <si>
    <t>S0450</t>
  </si>
  <si>
    <t>S0447</t>
  </si>
  <si>
    <t>S0451</t>
  </si>
  <si>
    <t>S0455</t>
  </si>
  <si>
    <t>S0453</t>
  </si>
  <si>
    <t>SC55795</t>
  </si>
  <si>
    <t>62721A</t>
  </si>
  <si>
    <t>S0452</t>
  </si>
  <si>
    <t>E0181</t>
  </si>
  <si>
    <t>LAWRNC_7_SUNYVL</t>
  </si>
  <si>
    <t>60277A</t>
  </si>
  <si>
    <t>S0123</t>
  </si>
  <si>
    <t>MARTIN_1_SUNSET</t>
  </si>
  <si>
    <t>E0258</t>
  </si>
  <si>
    <t>SUNSHN_2_LNDFL</t>
  </si>
  <si>
    <t>PG1049</t>
  </si>
  <si>
    <t>60815A</t>
  </si>
  <si>
    <t>W0405</t>
  </si>
  <si>
    <t>58104</t>
  </si>
  <si>
    <t>62268A</t>
  </si>
  <si>
    <t>59323</t>
  </si>
  <si>
    <t>62869A</t>
  </si>
  <si>
    <t>E0094</t>
  </si>
  <si>
    <t>CHILLS_7_UNITA1</t>
  </si>
  <si>
    <t>SD1028</t>
  </si>
  <si>
    <t>S0239</t>
  </si>
  <si>
    <t>GLOW_6_SOLAR</t>
  </si>
  <si>
    <t>SC55252</t>
  </si>
  <si>
    <t>S0416</t>
  </si>
  <si>
    <t>W0457</t>
  </si>
  <si>
    <t>59330</t>
  </si>
  <si>
    <t>W0395</t>
  </si>
  <si>
    <t>57594</t>
  </si>
  <si>
    <t>S0133</t>
  </si>
  <si>
    <t>CORONS_2_SOLAR</t>
  </si>
  <si>
    <t>SC55277</t>
  </si>
  <si>
    <t>S0444</t>
  </si>
  <si>
    <t>RVSIDE_6_SOLAR1</t>
  </si>
  <si>
    <t>62743A</t>
  </si>
  <si>
    <t>S0433</t>
  </si>
  <si>
    <t>CHINO_2_SOLAR2</t>
  </si>
  <si>
    <t>SC55786</t>
  </si>
  <si>
    <t>W0306</t>
  </si>
  <si>
    <t>52161</t>
  </si>
  <si>
    <t>SC76108</t>
  </si>
  <si>
    <t>60419</t>
  </si>
  <si>
    <t>W0270</t>
  </si>
  <si>
    <t>54647</t>
  </si>
  <si>
    <t>W0449</t>
  </si>
  <si>
    <t>56570</t>
  </si>
  <si>
    <t>S0542</t>
  </si>
  <si>
    <t>63167</t>
  </si>
  <si>
    <t>E0256</t>
  </si>
  <si>
    <t>SC11221</t>
  </si>
  <si>
    <t>S0245</t>
  </si>
  <si>
    <t>TOPAZ_2_SOLAR</t>
  </si>
  <si>
    <t>PG5098</t>
  </si>
  <si>
    <t>E0212</t>
  </si>
  <si>
    <t>MESAS_2_QF</t>
  </si>
  <si>
    <t>E0143</t>
  </si>
  <si>
    <t>60283A</t>
  </si>
  <si>
    <t>E0096</t>
  </si>
  <si>
    <t>THMENG_1_UNIT 1</t>
  </si>
  <si>
    <t>PG2022</t>
  </si>
  <si>
    <t>S0526</t>
  </si>
  <si>
    <t>PG50077</t>
  </si>
  <si>
    <t>S0539</t>
  </si>
  <si>
    <t>59599</t>
  </si>
  <si>
    <t>VESTAL_2_SOLAR2</t>
  </si>
  <si>
    <t>SC55490</t>
  </si>
  <si>
    <t>S9147</t>
  </si>
  <si>
    <t>62229A</t>
  </si>
  <si>
    <t>S0129</t>
  </si>
  <si>
    <t>S0110</t>
  </si>
  <si>
    <t>VACADX_1_SOLAR</t>
  </si>
  <si>
    <t>PG50036</t>
  </si>
  <si>
    <t>60966A</t>
  </si>
  <si>
    <t>S9178</t>
  </si>
  <si>
    <t>VLCNTR_6_VCSLR2</t>
  </si>
  <si>
    <t>SD5029</t>
  </si>
  <si>
    <t>G0648</t>
  </si>
  <si>
    <t>61598F</t>
  </si>
  <si>
    <t>W0394</t>
  </si>
  <si>
    <t>57700</t>
  </si>
  <si>
    <t>PG7040</t>
  </si>
  <si>
    <t>61344A</t>
  </si>
  <si>
    <t>S0337</t>
  </si>
  <si>
    <t>VEGA_6_SOLAR1</t>
  </si>
  <si>
    <t>SC55628</t>
  </si>
  <si>
    <t>S0406</t>
  </si>
  <si>
    <t>SC55702</t>
  </si>
  <si>
    <t>62344A</t>
  </si>
  <si>
    <t>S0407</t>
  </si>
  <si>
    <t>SC55703</t>
  </si>
  <si>
    <t>62345A</t>
  </si>
  <si>
    <t>S0417</t>
  </si>
  <si>
    <t>VICTOR_1_VDRYFA</t>
  </si>
  <si>
    <t>SC55459</t>
  </si>
  <si>
    <t>S0418</t>
  </si>
  <si>
    <t>VICTOR_1_VDRYFB</t>
  </si>
  <si>
    <t>SC55460</t>
  </si>
  <si>
    <t>S9274</t>
  </si>
  <si>
    <t>SC55659</t>
  </si>
  <si>
    <t>S9285</t>
  </si>
  <si>
    <t>SC55660</t>
  </si>
  <si>
    <t>S0419</t>
  </si>
  <si>
    <t>59271</t>
  </si>
  <si>
    <t>SC55661</t>
  </si>
  <si>
    <t>S0420</t>
  </si>
  <si>
    <t>59272</t>
  </si>
  <si>
    <t>SC55662</t>
  </si>
  <si>
    <t>W0304</t>
  </si>
  <si>
    <t>52160</t>
  </si>
  <si>
    <t>SC46104</t>
  </si>
  <si>
    <t>S9214</t>
  </si>
  <si>
    <t>SC55559</t>
  </si>
  <si>
    <t>61795</t>
  </si>
  <si>
    <t>S9292</t>
  </si>
  <si>
    <t>TMPLTN_2_SOLAR</t>
  </si>
  <si>
    <t>PG5094</t>
  </si>
  <si>
    <t>61709A</t>
  </si>
  <si>
    <t>T0053</t>
  </si>
  <si>
    <t>SC33006</t>
  </si>
  <si>
    <t>E0102</t>
  </si>
  <si>
    <t>WADHAM_6_UNIT</t>
  </si>
  <si>
    <t>PG2026</t>
  </si>
  <si>
    <t>W0413</t>
  </si>
  <si>
    <t>58205</t>
  </si>
  <si>
    <t>S0364</t>
  </si>
  <si>
    <t>W0400</t>
  </si>
  <si>
    <t>S0293</t>
  </si>
  <si>
    <t>SC55561</t>
  </si>
  <si>
    <t>E0243</t>
  </si>
  <si>
    <t>60501A</t>
  </si>
  <si>
    <t>W0348</t>
  </si>
  <si>
    <t>60119E</t>
  </si>
  <si>
    <t>S0318</t>
  </si>
  <si>
    <t>ACACIA_6_SOLAR</t>
  </si>
  <si>
    <t>PG5159</t>
  </si>
  <si>
    <t>61850A</t>
  </si>
  <si>
    <t>T0007</t>
  </si>
  <si>
    <t>WDFRDF_2_UNITS</t>
  </si>
  <si>
    <t>S0223</t>
  </si>
  <si>
    <t>GATES_2_WSOLAR</t>
  </si>
  <si>
    <t>PG50044</t>
  </si>
  <si>
    <t>62352A</t>
  </si>
  <si>
    <t>S0271</t>
  </si>
  <si>
    <t>PLAINV_6_BSOLAR</t>
  </si>
  <si>
    <t>PG5160</t>
  </si>
  <si>
    <t>61517A</t>
  </si>
  <si>
    <t>S0568</t>
  </si>
  <si>
    <t>59961</t>
  </si>
  <si>
    <t>BIGSKY_2_SOLAR4</t>
  </si>
  <si>
    <t>61518A</t>
  </si>
  <si>
    <t>S9263</t>
  </si>
  <si>
    <t>S9192</t>
  </si>
  <si>
    <t>JAYNE_6_WLSLR</t>
  </si>
  <si>
    <t>PG5080</t>
  </si>
  <si>
    <t>61755A</t>
  </si>
  <si>
    <t>S0544</t>
  </si>
  <si>
    <t>S0138</t>
  </si>
  <si>
    <t>SCHNDR_1_WSTSDE</t>
  </si>
  <si>
    <t>PG50037</t>
  </si>
  <si>
    <t>61433A</t>
  </si>
  <si>
    <t>W0300</t>
  </si>
  <si>
    <t>SC76096</t>
  </si>
  <si>
    <t>S0527</t>
  </si>
  <si>
    <t>E0086</t>
  </si>
  <si>
    <t>WSENGY_1_UNIT 1</t>
  </si>
  <si>
    <t>PG2025</t>
  </si>
  <si>
    <t>60094E</t>
  </si>
  <si>
    <t>S0320</t>
  </si>
  <si>
    <t>OLIVEP_1_SOLAR2</t>
  </si>
  <si>
    <t>PG5147</t>
  </si>
  <si>
    <t>62045A</t>
  </si>
  <si>
    <t>W0361</t>
  </si>
  <si>
    <t>56012</t>
  </si>
  <si>
    <t>E0261</t>
  </si>
  <si>
    <t>S0327</t>
  </si>
  <si>
    <t>WLDWD_1_SOLAR1</t>
  </si>
  <si>
    <t>SC55757</t>
  </si>
  <si>
    <t>W0284</t>
  </si>
  <si>
    <t>10191</t>
  </si>
  <si>
    <t>PG7096</t>
  </si>
  <si>
    <t>61467A</t>
  </si>
  <si>
    <t>W0320</t>
  </si>
  <si>
    <t>54909</t>
  </si>
  <si>
    <t>PG7094</t>
  </si>
  <si>
    <t>61468A</t>
  </si>
  <si>
    <t>W0271</t>
  </si>
  <si>
    <t>50532</t>
  </si>
  <si>
    <t>W0272</t>
  </si>
  <si>
    <t>W0273</t>
  </si>
  <si>
    <t>W0274</t>
  </si>
  <si>
    <t>W0310</t>
  </si>
  <si>
    <t>W0262</t>
  </si>
  <si>
    <t>50386</t>
  </si>
  <si>
    <t>SC76011</t>
  </si>
  <si>
    <t>W0301</t>
  </si>
  <si>
    <t>SC76397</t>
  </si>
  <si>
    <t>W0333</t>
  </si>
  <si>
    <t>W0337</t>
  </si>
  <si>
    <t>W0340</t>
  </si>
  <si>
    <t>W0453</t>
  </si>
  <si>
    <t>W0336</t>
  </si>
  <si>
    <t>W0446</t>
  </si>
  <si>
    <t>W0285</t>
  </si>
  <si>
    <t>57774</t>
  </si>
  <si>
    <t>W0419</t>
  </si>
  <si>
    <t>SC76307</t>
  </si>
  <si>
    <t>W0437</t>
  </si>
  <si>
    <t>W0318</t>
  </si>
  <si>
    <t>50276</t>
  </si>
  <si>
    <t>E0105</t>
  </si>
  <si>
    <t>BIOMAS_1_UNIT 1</t>
  </si>
  <si>
    <t>PG2006</t>
  </si>
  <si>
    <t>S0445</t>
  </si>
  <si>
    <t>PG50020</t>
  </si>
  <si>
    <t>33R324</t>
  </si>
  <si>
    <t>62429A</t>
  </si>
  <si>
    <t>S0115</t>
  </si>
  <si>
    <t>E0303</t>
  </si>
  <si>
    <t>63264</t>
  </si>
  <si>
    <t>S9319</t>
  </si>
  <si>
    <t>62661A</t>
  </si>
  <si>
    <t>S9294</t>
  </si>
  <si>
    <t>PG5062</t>
  </si>
  <si>
    <t>62058A</t>
  </si>
  <si>
    <t>S9296</t>
  </si>
  <si>
    <t>62059A</t>
  </si>
  <si>
    <t>S9318</t>
  </si>
  <si>
    <t>62060A</t>
  </si>
  <si>
    <t>S9184</t>
  </si>
  <si>
    <t>PG5050</t>
  </si>
  <si>
    <t>62062A</t>
  </si>
  <si>
    <t>S9185</t>
  </si>
  <si>
    <t>PG5053</t>
  </si>
  <si>
    <t>62063A</t>
  </si>
  <si>
    <t>S9190</t>
  </si>
  <si>
    <t>PG5051</t>
  </si>
  <si>
    <t>62065A</t>
  </si>
  <si>
    <t>S9297</t>
  </si>
  <si>
    <t>62066A</t>
  </si>
  <si>
    <t>S9302</t>
  </si>
  <si>
    <t>PG5057</t>
  </si>
  <si>
    <t>62067A</t>
  </si>
  <si>
    <t>S9183</t>
  </si>
  <si>
    <t>PG5063</t>
  </si>
  <si>
    <t>62625A</t>
  </si>
  <si>
    <t>S9316</t>
  </si>
  <si>
    <t>62069A</t>
  </si>
  <si>
    <t>62747A</t>
  </si>
  <si>
    <t>S9311</t>
  </si>
  <si>
    <t>62070A</t>
  </si>
  <si>
    <t>62629A</t>
  </si>
  <si>
    <t>PG1035</t>
  </si>
  <si>
    <t>60886A</t>
  </si>
  <si>
    <t>62370A</t>
  </si>
  <si>
    <t>62413A</t>
  </si>
  <si>
    <t>PG5184</t>
  </si>
  <si>
    <t>62816A</t>
  </si>
  <si>
    <t>60634A</t>
  </si>
  <si>
    <t>PG1029</t>
  </si>
  <si>
    <t>62515A</t>
  </si>
  <si>
    <t>62563A</t>
  </si>
  <si>
    <t>60733A</t>
  </si>
  <si>
    <t>CSTOGA_6_LNDFIL</t>
  </si>
  <si>
    <t>62737A</t>
  </si>
  <si>
    <t>PG1030</t>
  </si>
  <si>
    <t>60628A</t>
  </si>
  <si>
    <t>63054A</t>
  </si>
  <si>
    <t>62663A</t>
  </si>
  <si>
    <t>62517A</t>
  </si>
  <si>
    <t>63210A</t>
  </si>
  <si>
    <t>PG10015</t>
  </si>
  <si>
    <t>60190A</t>
  </si>
  <si>
    <t>PG10020</t>
  </si>
  <si>
    <t>61847A</t>
  </si>
  <si>
    <t>SC55649</t>
  </si>
  <si>
    <t>61735</t>
  </si>
  <si>
    <t>S0389</t>
  </si>
  <si>
    <t>SD5066</t>
  </si>
  <si>
    <t>62132A</t>
  </si>
  <si>
    <t>63104A</t>
  </si>
  <si>
    <t>62791A</t>
  </si>
  <si>
    <t>S0390</t>
  </si>
  <si>
    <t>SD5067</t>
  </si>
  <si>
    <t>60738A</t>
  </si>
  <si>
    <t>62127A</t>
  </si>
  <si>
    <t>62137A</t>
  </si>
  <si>
    <t>62057A</t>
  </si>
  <si>
    <t>S0090</t>
  </si>
  <si>
    <t>60687A</t>
  </si>
  <si>
    <t>S0391</t>
  </si>
  <si>
    <t>SD5068</t>
  </si>
  <si>
    <t>S9036</t>
  </si>
  <si>
    <t>62610A</t>
  </si>
  <si>
    <t>SC11099</t>
  </si>
  <si>
    <t>S0392</t>
  </si>
  <si>
    <t>SD5069</t>
  </si>
  <si>
    <t>PG5031</t>
  </si>
  <si>
    <t>61725A</t>
  </si>
  <si>
    <t>62518A</t>
  </si>
  <si>
    <t>S0388</t>
  </si>
  <si>
    <t>SD5070</t>
  </si>
  <si>
    <t>62326A</t>
  </si>
  <si>
    <t>62383A</t>
  </si>
  <si>
    <t>S0385</t>
  </si>
  <si>
    <t>62824A</t>
  </si>
  <si>
    <t>59652</t>
  </si>
  <si>
    <t>62800A</t>
  </si>
  <si>
    <t>63326C</t>
  </si>
  <si>
    <t>62606A</t>
  </si>
  <si>
    <t>62608A</t>
  </si>
  <si>
    <t>62597A</t>
  </si>
  <si>
    <t>62598A</t>
  </si>
  <si>
    <t>62595A</t>
  </si>
  <si>
    <t>62600A</t>
  </si>
  <si>
    <t>S0386</t>
  </si>
  <si>
    <t>62609A</t>
  </si>
  <si>
    <t>62599A</t>
  </si>
  <si>
    <t>62604A</t>
  </si>
  <si>
    <t>62607A</t>
  </si>
  <si>
    <t>62596A</t>
  </si>
  <si>
    <t>62593A</t>
  </si>
  <si>
    <t>62594A</t>
  </si>
  <si>
    <t>62603A</t>
  </si>
  <si>
    <t>62605A</t>
  </si>
  <si>
    <t>62601A</t>
  </si>
  <si>
    <t>62602A</t>
  </si>
  <si>
    <t>62773A</t>
  </si>
  <si>
    <t>62782A</t>
  </si>
  <si>
    <t>PG2050</t>
  </si>
  <si>
    <t>60732A</t>
  </si>
  <si>
    <t>62367A</t>
  </si>
  <si>
    <t>S0393</t>
  </si>
  <si>
    <t>SD5071</t>
  </si>
  <si>
    <t>62294A</t>
  </si>
  <si>
    <t>62024A</t>
  </si>
  <si>
    <t>62900A</t>
  </si>
  <si>
    <t>63155A</t>
  </si>
  <si>
    <t>62787A</t>
  </si>
  <si>
    <t>62788A</t>
  </si>
  <si>
    <t>63158A</t>
  </si>
  <si>
    <t>62134A</t>
  </si>
  <si>
    <t>63204</t>
  </si>
  <si>
    <t>63207</t>
  </si>
  <si>
    <t>63205</t>
  </si>
  <si>
    <t>63206</t>
  </si>
  <si>
    <t>63203</t>
  </si>
  <si>
    <t>63202</t>
  </si>
  <si>
    <t>63019A</t>
  </si>
  <si>
    <t>63017A</t>
  </si>
  <si>
    <t>S0394</t>
  </si>
  <si>
    <t>SD5072</t>
  </si>
  <si>
    <t>S0395</t>
  </si>
  <si>
    <t>SD5073</t>
  </si>
  <si>
    <t>60635A</t>
  </si>
  <si>
    <t>60636A</t>
  </si>
  <si>
    <t>PG5190</t>
  </si>
  <si>
    <t>62901C</t>
  </si>
  <si>
    <t>62794A</t>
  </si>
  <si>
    <t>S9167</t>
  </si>
  <si>
    <t>SC50012</t>
  </si>
  <si>
    <t>S0448</t>
  </si>
  <si>
    <t>S0442</t>
  </si>
  <si>
    <t>62822A</t>
  </si>
  <si>
    <t>62139A</t>
  </si>
  <si>
    <t>S0398</t>
  </si>
  <si>
    <t>SD5076</t>
  </si>
  <si>
    <t>S0396</t>
  </si>
  <si>
    <t>SD5074</t>
  </si>
  <si>
    <t>63296A</t>
  </si>
  <si>
    <t>63294A</t>
  </si>
  <si>
    <t>61993A</t>
  </si>
  <si>
    <t>62327A</t>
  </si>
  <si>
    <t>63052A</t>
  </si>
  <si>
    <t>62379A</t>
  </si>
  <si>
    <t>62810A</t>
  </si>
  <si>
    <t>60255E</t>
  </si>
  <si>
    <t>S0397</t>
  </si>
  <si>
    <t>SD5075</t>
  </si>
  <si>
    <t>62630</t>
  </si>
  <si>
    <t>S0616</t>
  </si>
  <si>
    <t>58661</t>
  </si>
  <si>
    <t>GIFFEN_6_SOLAR1</t>
  </si>
  <si>
    <t>61486C</t>
  </si>
  <si>
    <t>S0615</t>
  </si>
  <si>
    <t>60481</t>
  </si>
  <si>
    <t>S0614</t>
  </si>
  <si>
    <t>60474</t>
  </si>
  <si>
    <t>S0613</t>
  </si>
  <si>
    <t>60475</t>
  </si>
  <si>
    <t>S0587</t>
  </si>
  <si>
    <t>59315</t>
  </si>
  <si>
    <t>62870A</t>
  </si>
  <si>
    <t>59309</t>
  </si>
  <si>
    <t>63153C</t>
  </si>
  <si>
    <t>59308</t>
  </si>
  <si>
    <t>63152C</t>
  </si>
  <si>
    <t>S0636</t>
  </si>
  <si>
    <t>60033</t>
  </si>
  <si>
    <t>62873C</t>
  </si>
  <si>
    <t>S0585</t>
  </si>
  <si>
    <t>AVENAL_6_AVSLR1</t>
  </si>
  <si>
    <t>S0586</t>
  </si>
  <si>
    <t>59912</t>
  </si>
  <si>
    <t>OROLOM_1_SOLAR1</t>
  </si>
  <si>
    <t>62841A</t>
  </si>
  <si>
    <t>60281</t>
  </si>
  <si>
    <t>DELSUR_6_BSOLAR</t>
  </si>
  <si>
    <t>61323C</t>
  </si>
  <si>
    <t>60861</t>
  </si>
  <si>
    <t>63285</t>
  </si>
  <si>
    <t>61066</t>
  </si>
  <si>
    <t>W0465</t>
  </si>
  <si>
    <t>61067</t>
  </si>
  <si>
    <t>63573A</t>
  </si>
  <si>
    <t>S0605</t>
  </si>
  <si>
    <t>59257</t>
  </si>
  <si>
    <t>62692A</t>
  </si>
  <si>
    <t>61222</t>
  </si>
  <si>
    <t>62548</t>
  </si>
  <si>
    <t>63599</t>
  </si>
  <si>
    <t>S0612</t>
  </si>
  <si>
    <t>ROSMND_6_SOLAR</t>
  </si>
  <si>
    <t>61013</t>
  </si>
  <si>
    <t>63280C</t>
  </si>
  <si>
    <t>S0600</t>
  </si>
  <si>
    <t>60237</t>
  </si>
  <si>
    <t>63016A</t>
  </si>
  <si>
    <t>S0522</t>
  </si>
  <si>
    <t>60336</t>
  </si>
  <si>
    <t>61295C</t>
  </si>
  <si>
    <t>S0601</t>
  </si>
  <si>
    <t>BLYTHE_1_SOLAR2</t>
  </si>
  <si>
    <t>63123A</t>
  </si>
  <si>
    <t>LITLRK_6_SOLAR3</t>
  </si>
  <si>
    <t>SC5519</t>
  </si>
  <si>
    <t>61314C</t>
  </si>
  <si>
    <t>S0597</t>
  </si>
  <si>
    <t>60310</t>
  </si>
  <si>
    <t>GLDFGR_6_SOLAR1</t>
  </si>
  <si>
    <t>62835</t>
  </si>
  <si>
    <t>S0598</t>
  </si>
  <si>
    <t>60311</t>
  </si>
  <si>
    <t>GLDFGR_6_SOLAR2</t>
  </si>
  <si>
    <t>61684C</t>
  </si>
  <si>
    <t>E0304</t>
  </si>
  <si>
    <t>59299</t>
  </si>
  <si>
    <t>NOVATO_6_LNDFL</t>
  </si>
  <si>
    <t>QF17-1015-000</t>
  </si>
  <si>
    <t>61209</t>
  </si>
  <si>
    <t>61006</t>
  </si>
  <si>
    <t>60242</t>
  </si>
  <si>
    <t>SC55823</t>
  </si>
  <si>
    <t>S0590</t>
  </si>
  <si>
    <t>60246</t>
  </si>
  <si>
    <t>SEGS_1_SR2SL2</t>
  </si>
  <si>
    <t>62694A</t>
  </si>
  <si>
    <t>S0591</t>
  </si>
  <si>
    <t>60247</t>
  </si>
  <si>
    <t>GALE_1_SR3SR3</t>
  </si>
  <si>
    <t>60846</t>
  </si>
  <si>
    <t>S0628</t>
  </si>
  <si>
    <t>OASIS_6_SOLAR3</t>
  </si>
  <si>
    <t>60509</t>
  </si>
  <si>
    <t>62764C</t>
  </si>
  <si>
    <t>63272C</t>
  </si>
  <si>
    <t>63343</t>
  </si>
  <si>
    <t>63342</t>
  </si>
  <si>
    <t>63344</t>
  </si>
  <si>
    <t>63345</t>
  </si>
  <si>
    <t>63341</t>
  </si>
  <si>
    <t>63346</t>
  </si>
  <si>
    <t>S0563</t>
  </si>
  <si>
    <t>60614</t>
  </si>
  <si>
    <t>PAIGES_6_SOLAR</t>
  </si>
  <si>
    <t>61185A</t>
  </si>
  <si>
    <t>S0564</t>
  </si>
  <si>
    <t>60619</t>
  </si>
  <si>
    <t>WHITNY_6_SOLAR</t>
  </si>
  <si>
    <t>S0546</t>
  </si>
  <si>
    <t>59253</t>
  </si>
  <si>
    <t>WLDWD_1_SOLAR2</t>
  </si>
  <si>
    <t>SC55829</t>
  </si>
  <si>
    <t>S0594</t>
  </si>
  <si>
    <t>JACMSR_1_JACSR1</t>
  </si>
  <si>
    <t>S0595</t>
  </si>
  <si>
    <t>MIRLOM_2_LNDFL</t>
  </si>
  <si>
    <t>60791</t>
  </si>
  <si>
    <t>63420A</t>
  </si>
  <si>
    <t>S0629</t>
  </si>
  <si>
    <t>S0588</t>
  </si>
  <si>
    <t>GIFENS_6_BUGSL1</t>
  </si>
  <si>
    <t>S0596</t>
  </si>
  <si>
    <t>OROLOM_1_SOLAR2</t>
  </si>
  <si>
    <t>S0593</t>
  </si>
  <si>
    <t>VLCNTR_6_VCSLR</t>
  </si>
  <si>
    <t>VEAVST_1_SOLAR</t>
  </si>
  <si>
    <t>AVENAL_6_AVSLR2</t>
  </si>
  <si>
    <t>57913</t>
  </si>
  <si>
    <t>62552</t>
  </si>
  <si>
    <t>62290</t>
  </si>
  <si>
    <t>62286</t>
  </si>
  <si>
    <t>63225</t>
  </si>
  <si>
    <t>63213C</t>
  </si>
  <si>
    <t>62516C</t>
  </si>
  <si>
    <t>S0617</t>
  </si>
  <si>
    <t>61891A</t>
  </si>
  <si>
    <t>H0005</t>
  </si>
  <si>
    <t>PG40091</t>
  </si>
  <si>
    <t>60033A</t>
  </si>
  <si>
    <t>H0008</t>
  </si>
  <si>
    <t>PG40081</t>
  </si>
  <si>
    <t>60194E</t>
  </si>
  <si>
    <t>H0014</t>
  </si>
  <si>
    <t>61436A</t>
  </si>
  <si>
    <t>H0016</t>
  </si>
  <si>
    <t>SD4005</t>
  </si>
  <si>
    <t>H0547</t>
  </si>
  <si>
    <t>60152A</t>
  </si>
  <si>
    <t>H0507</t>
  </si>
  <si>
    <t>SC44213</t>
  </si>
  <si>
    <t>60187E</t>
  </si>
  <si>
    <t>H0021</t>
  </si>
  <si>
    <t>SD4008</t>
  </si>
  <si>
    <t>H0022</t>
  </si>
  <si>
    <t>60072A</t>
  </si>
  <si>
    <t>H0323</t>
  </si>
  <si>
    <t>PG4050</t>
  </si>
  <si>
    <t>60165E</t>
  </si>
  <si>
    <t>H0037</t>
  </si>
  <si>
    <t>PG4104</t>
  </si>
  <si>
    <t>60900A</t>
  </si>
  <si>
    <t>H0040</t>
  </si>
  <si>
    <t>61689A</t>
  </si>
  <si>
    <t>H0041</t>
  </si>
  <si>
    <t>SC40001</t>
  </si>
  <si>
    <t>H0042</t>
  </si>
  <si>
    <t>SC40002</t>
  </si>
  <si>
    <t>H0043</t>
  </si>
  <si>
    <t>SC40003</t>
  </si>
  <si>
    <t>H0044</t>
  </si>
  <si>
    <t>SC40004</t>
  </si>
  <si>
    <t>H0045</t>
  </si>
  <si>
    <t>SC40005</t>
  </si>
  <si>
    <t>H0046</t>
  </si>
  <si>
    <t>61751A</t>
  </si>
  <si>
    <t>60780</t>
  </si>
  <si>
    <t>60781</t>
  </si>
  <si>
    <t>H0048</t>
  </si>
  <si>
    <t>SC40006</t>
  </si>
  <si>
    <t>H0351</t>
  </si>
  <si>
    <t>PG4058</t>
  </si>
  <si>
    <t>60171A</t>
  </si>
  <si>
    <t>H0284</t>
  </si>
  <si>
    <t>H0051</t>
  </si>
  <si>
    <t>PG4116</t>
  </si>
  <si>
    <t>60567A</t>
  </si>
  <si>
    <t>H0240</t>
  </si>
  <si>
    <t>PG4076</t>
  </si>
  <si>
    <t>60177E</t>
  </si>
  <si>
    <t>PG4010</t>
  </si>
  <si>
    <t>60198A</t>
  </si>
  <si>
    <t>PG4011</t>
  </si>
  <si>
    <t>60199A</t>
  </si>
  <si>
    <t>PG4012</t>
  </si>
  <si>
    <t>60200A</t>
  </si>
  <si>
    <t>H0080</t>
  </si>
  <si>
    <t>H0083</t>
  </si>
  <si>
    <t>61075A</t>
  </si>
  <si>
    <t>H0300</t>
  </si>
  <si>
    <t>60201A</t>
  </si>
  <si>
    <t>PG40078</t>
  </si>
  <si>
    <t>H0092</t>
  </si>
  <si>
    <t>PG40089</t>
  </si>
  <si>
    <t>60034A</t>
  </si>
  <si>
    <t>PG40011</t>
  </si>
  <si>
    <t>60202E</t>
  </si>
  <si>
    <t>H0096</t>
  </si>
  <si>
    <t>PG40118</t>
  </si>
  <si>
    <t>60035A</t>
  </si>
  <si>
    <t>H0103</t>
  </si>
  <si>
    <t>PG40079</t>
  </si>
  <si>
    <t>60240A</t>
  </si>
  <si>
    <t>H0106</t>
  </si>
  <si>
    <t>PG40119</t>
  </si>
  <si>
    <t>60037A</t>
  </si>
  <si>
    <t>H0109</t>
  </si>
  <si>
    <t>PG4110</t>
  </si>
  <si>
    <t>60814A</t>
  </si>
  <si>
    <t>H0054</t>
  </si>
  <si>
    <t>PG4111</t>
  </si>
  <si>
    <t>60172A</t>
  </si>
  <si>
    <t>H0077</t>
  </si>
  <si>
    <t>SC44210</t>
  </si>
  <si>
    <t>H0110</t>
  </si>
  <si>
    <t>62001A</t>
  </si>
  <si>
    <t>H0111</t>
  </si>
  <si>
    <t>H0112</t>
  </si>
  <si>
    <t>H0114</t>
  </si>
  <si>
    <t>60622A</t>
  </si>
  <si>
    <t>H0116</t>
  </si>
  <si>
    <t>61690A</t>
  </si>
  <si>
    <t>H0236</t>
  </si>
  <si>
    <t>PG4077</t>
  </si>
  <si>
    <t>60178E</t>
  </si>
  <si>
    <t>H0118</t>
  </si>
  <si>
    <t>PG40093</t>
  </si>
  <si>
    <t>60038A</t>
  </si>
  <si>
    <t>H0618</t>
  </si>
  <si>
    <t>PG4101</t>
  </si>
  <si>
    <t>61303A</t>
  </si>
  <si>
    <t>H0119</t>
  </si>
  <si>
    <t>60624A</t>
  </si>
  <si>
    <t>H0120</t>
  </si>
  <si>
    <t>PG40102</t>
  </si>
  <si>
    <t>60039A</t>
  </si>
  <si>
    <t>SC44030</t>
  </si>
  <si>
    <t>H0130</t>
  </si>
  <si>
    <t>PG40117</t>
  </si>
  <si>
    <t>60041A</t>
  </si>
  <si>
    <t>H0362</t>
  </si>
  <si>
    <t>PG4099</t>
  </si>
  <si>
    <t>60189E</t>
  </si>
  <si>
    <t>H0133</t>
  </si>
  <si>
    <t>PG40095</t>
  </si>
  <si>
    <t>60040A</t>
  </si>
  <si>
    <t>H0134</t>
  </si>
  <si>
    <t>H0611</t>
  </si>
  <si>
    <t>60901A</t>
  </si>
  <si>
    <t>H0140</t>
  </si>
  <si>
    <t>PG40077</t>
  </si>
  <si>
    <t>60206A</t>
  </si>
  <si>
    <t>H0142</t>
  </si>
  <si>
    <t>61691A</t>
  </si>
  <si>
    <t>H0146</t>
  </si>
  <si>
    <t>61081A</t>
  </si>
  <si>
    <t>H0147</t>
  </si>
  <si>
    <t>61082A</t>
  </si>
  <si>
    <t>H0149</t>
  </si>
  <si>
    <t>61083A</t>
  </si>
  <si>
    <t>H0150</t>
  </si>
  <si>
    <t>61084A</t>
  </si>
  <si>
    <t>H0151</t>
  </si>
  <si>
    <t>61085A</t>
  </si>
  <si>
    <t>H0152</t>
  </si>
  <si>
    <t>61086A</t>
  </si>
  <si>
    <t>H0156</t>
  </si>
  <si>
    <t>PG40115</t>
  </si>
  <si>
    <t>60042A</t>
  </si>
  <si>
    <t>H0157</t>
  </si>
  <si>
    <t>PG40048</t>
  </si>
  <si>
    <t>60208E</t>
  </si>
  <si>
    <t>H0160</t>
  </si>
  <si>
    <t>61087A</t>
  </si>
  <si>
    <t>H0078</t>
  </si>
  <si>
    <t>SC44255</t>
  </si>
  <si>
    <t>H0317</t>
  </si>
  <si>
    <t>PG40080</t>
  </si>
  <si>
    <t>60207A</t>
  </si>
  <si>
    <t>H0167</t>
  </si>
  <si>
    <t>PG4105</t>
  </si>
  <si>
    <t>PG40020</t>
  </si>
  <si>
    <t>60209E</t>
  </si>
  <si>
    <t>H0174</t>
  </si>
  <si>
    <t>PG40063</t>
  </si>
  <si>
    <t>60271A</t>
  </si>
  <si>
    <t>H0301</t>
  </si>
  <si>
    <t>H0177</t>
  </si>
  <si>
    <t>H0053</t>
  </si>
  <si>
    <t>PG4100</t>
  </si>
  <si>
    <t>60252E</t>
  </si>
  <si>
    <t>H0183</t>
  </si>
  <si>
    <t>PG4026</t>
  </si>
  <si>
    <t>60211E</t>
  </si>
  <si>
    <t>H0187</t>
  </si>
  <si>
    <t>H0189</t>
  </si>
  <si>
    <t>61692A</t>
  </si>
  <si>
    <t>H0192</t>
  </si>
  <si>
    <t>PG40026</t>
  </si>
  <si>
    <t>60160E</t>
  </si>
  <si>
    <t>H0488</t>
  </si>
  <si>
    <t>60183A</t>
  </si>
  <si>
    <t>H0193</t>
  </si>
  <si>
    <t>61693A</t>
  </si>
  <si>
    <t>H0195</t>
  </si>
  <si>
    <t>PG4067</t>
  </si>
  <si>
    <t>H0196</t>
  </si>
  <si>
    <t>PG4065</t>
  </si>
  <si>
    <t>60232A</t>
  </si>
  <si>
    <t>H0198</t>
  </si>
  <si>
    <t>62381A</t>
  </si>
  <si>
    <t>H0199</t>
  </si>
  <si>
    <t>SC44137</t>
  </si>
  <si>
    <t>SC44216</t>
  </si>
  <si>
    <t>62771A</t>
  </si>
  <si>
    <t>PG40139</t>
  </si>
  <si>
    <t>60228A</t>
  </si>
  <si>
    <t>H0241</t>
  </si>
  <si>
    <t>PG40052</t>
  </si>
  <si>
    <t>60159E</t>
  </si>
  <si>
    <t>H0209</t>
  </si>
  <si>
    <t>H0213</t>
  </si>
  <si>
    <t>61935A</t>
  </si>
  <si>
    <t>H0216</t>
  </si>
  <si>
    <t>61694A</t>
  </si>
  <si>
    <t>H0217</t>
  </si>
  <si>
    <t>PG40098</t>
  </si>
  <si>
    <t>60043A</t>
  </si>
  <si>
    <t>H0218</t>
  </si>
  <si>
    <t>PG40103</t>
  </si>
  <si>
    <t>60044A</t>
  </si>
  <si>
    <t>H0220</t>
  </si>
  <si>
    <t>PG4109</t>
  </si>
  <si>
    <t>60214A</t>
  </si>
  <si>
    <t>H0221</t>
  </si>
  <si>
    <t>PG40105</t>
  </si>
  <si>
    <t>60045A</t>
  </si>
  <si>
    <t>H0222</t>
  </si>
  <si>
    <t>PG40107</t>
  </si>
  <si>
    <t>60046A</t>
  </si>
  <si>
    <t>H0223</t>
  </si>
  <si>
    <t>PG40007</t>
  </si>
  <si>
    <t>60215E</t>
  </si>
  <si>
    <t>H0321</t>
  </si>
  <si>
    <t>PG4051</t>
  </si>
  <si>
    <t>60166E</t>
  </si>
  <si>
    <t>H0226</t>
  </si>
  <si>
    <t>PG4019</t>
  </si>
  <si>
    <t>60158A</t>
  </si>
  <si>
    <t>H0228</t>
  </si>
  <si>
    <t>SC44004</t>
  </si>
  <si>
    <t>H0234</t>
  </si>
  <si>
    <t>H0235</t>
  </si>
  <si>
    <t>62633A</t>
  </si>
  <si>
    <t>H0073</t>
  </si>
  <si>
    <t>60153A</t>
  </si>
  <si>
    <t>H0243</t>
  </si>
  <si>
    <t>60161A</t>
  </si>
  <si>
    <t>H0244</t>
  </si>
  <si>
    <t>PG40120</t>
  </si>
  <si>
    <t>60047A</t>
  </si>
  <si>
    <t>H0245</t>
  </si>
  <si>
    <t>H0094</t>
  </si>
  <si>
    <t>SC44034</t>
  </si>
  <si>
    <t>60342E</t>
  </si>
  <si>
    <t>SC44206</t>
  </si>
  <si>
    <t>H0249</t>
  </si>
  <si>
    <t>60217A</t>
  </si>
  <si>
    <t>PG40016</t>
  </si>
  <si>
    <t>60218E</t>
  </si>
  <si>
    <t>PG40062</t>
  </si>
  <si>
    <t>60219E</t>
  </si>
  <si>
    <t>PG40059</t>
  </si>
  <si>
    <t>60220E</t>
  </si>
  <si>
    <t>H0255</t>
  </si>
  <si>
    <t>60684A</t>
  </si>
  <si>
    <t>H0427</t>
  </si>
  <si>
    <t>PG4087</t>
  </si>
  <si>
    <t>60185E</t>
  </si>
  <si>
    <t>H0259</t>
  </si>
  <si>
    <t>SC40008</t>
  </si>
  <si>
    <t>H0260</t>
  </si>
  <si>
    <t>SC40009</t>
  </si>
  <si>
    <t>H0261</t>
  </si>
  <si>
    <t>SC40010</t>
  </si>
  <si>
    <t>H0428</t>
  </si>
  <si>
    <t>PG40076</t>
  </si>
  <si>
    <t>60186A</t>
  </si>
  <si>
    <t>H0263</t>
  </si>
  <si>
    <t>PG4115</t>
  </si>
  <si>
    <t>60266A</t>
  </si>
  <si>
    <t>H0265</t>
  </si>
  <si>
    <t>PG40128</t>
  </si>
  <si>
    <t>62360A</t>
  </si>
  <si>
    <t>H0267</t>
  </si>
  <si>
    <t>PG40104</t>
  </si>
  <si>
    <t>60048A</t>
  </si>
  <si>
    <t>H0268</t>
  </si>
  <si>
    <t>SC40011</t>
  </si>
  <si>
    <t>H0271</t>
  </si>
  <si>
    <t>PG40090</t>
  </si>
  <si>
    <t>60049A</t>
  </si>
  <si>
    <t>H0273</t>
  </si>
  <si>
    <t>56239</t>
  </si>
  <si>
    <t>PG4040</t>
  </si>
  <si>
    <t>60221E</t>
  </si>
  <si>
    <t>H0274</t>
  </si>
  <si>
    <t>H0276</t>
  </si>
  <si>
    <t>H0283</t>
  </si>
  <si>
    <t>62781A</t>
  </si>
  <si>
    <t>H0292</t>
  </si>
  <si>
    <t>60222E</t>
  </si>
  <si>
    <t>H0286</t>
  </si>
  <si>
    <t>H0287</t>
  </si>
  <si>
    <t>PG40092</t>
  </si>
  <si>
    <t>60050A</t>
  </si>
  <si>
    <t>PG4128</t>
  </si>
  <si>
    <t>62470A</t>
  </si>
  <si>
    <t>PG40038</t>
  </si>
  <si>
    <t>60223E</t>
  </si>
  <si>
    <t>H0238</t>
  </si>
  <si>
    <t>PG4112</t>
  </si>
  <si>
    <t>60179A</t>
  </si>
  <si>
    <t>H0239</t>
  </si>
  <si>
    <t>PG4113</t>
  </si>
  <si>
    <t>60180A</t>
  </si>
  <si>
    <t>H0296</t>
  </si>
  <si>
    <t>SC40012</t>
  </si>
  <si>
    <t>H0298</t>
  </si>
  <si>
    <t>SC40013</t>
  </si>
  <si>
    <t>H0310</t>
  </si>
  <si>
    <t>PG40085</t>
  </si>
  <si>
    <t>60225A</t>
  </si>
  <si>
    <t>H0614</t>
  </si>
  <si>
    <t>SC40014</t>
  </si>
  <si>
    <t>H0316</t>
  </si>
  <si>
    <t>60263A</t>
  </si>
  <si>
    <t>H0320</t>
  </si>
  <si>
    <t>60227E</t>
  </si>
  <si>
    <t>H0324</t>
  </si>
  <si>
    <t>PG40112</t>
  </si>
  <si>
    <t>60051A</t>
  </si>
  <si>
    <t>H0325</t>
  </si>
  <si>
    <t>60168A</t>
  </si>
  <si>
    <t>H0328</t>
  </si>
  <si>
    <t>62000A</t>
  </si>
  <si>
    <t>H0329</t>
  </si>
  <si>
    <t>PG40084</t>
  </si>
  <si>
    <t>60230A</t>
  </si>
  <si>
    <t>H0331</t>
  </si>
  <si>
    <t>SC40015</t>
  </si>
  <si>
    <t>H0332</t>
  </si>
  <si>
    <t>H0333</t>
  </si>
  <si>
    <t>SC40016</t>
  </si>
  <si>
    <t>SC44202</t>
  </si>
  <si>
    <t>H0336</t>
  </si>
  <si>
    <t>SC44207</t>
  </si>
  <si>
    <t>H0168</t>
  </si>
  <si>
    <t>PG4022</t>
  </si>
  <si>
    <t>60154E</t>
  </si>
  <si>
    <t>H0343</t>
  </si>
  <si>
    <t>PG40135</t>
  </si>
  <si>
    <t>60270E</t>
  </si>
  <si>
    <t>H0311</t>
  </si>
  <si>
    <t>PG40030</t>
  </si>
  <si>
    <t>60164A</t>
  </si>
  <si>
    <t>H0346</t>
  </si>
  <si>
    <t>H0341</t>
  </si>
  <si>
    <t>60169A</t>
  </si>
  <si>
    <t>H0348</t>
  </si>
  <si>
    <t>PG40114</t>
  </si>
  <si>
    <t>60052A</t>
  </si>
  <si>
    <t>H0349</t>
  </si>
  <si>
    <t>PG4057</t>
  </si>
  <si>
    <t>60170E</t>
  </si>
  <si>
    <t>H0357</t>
  </si>
  <si>
    <t>PG40126</t>
  </si>
  <si>
    <t>60053A</t>
  </si>
  <si>
    <t>H0360</t>
  </si>
  <si>
    <t>H0616</t>
  </si>
  <si>
    <t>62018A</t>
  </si>
  <si>
    <t>H0364</t>
  </si>
  <si>
    <t>PG40124</t>
  </si>
  <si>
    <t>60276A</t>
  </si>
  <si>
    <t>H0371</t>
  </si>
  <si>
    <t>PG4064</t>
  </si>
  <si>
    <t>60175E</t>
  </si>
  <si>
    <t>H0372</t>
  </si>
  <si>
    <t>SC40017</t>
  </si>
  <si>
    <t>H0373</t>
  </si>
  <si>
    <t>SC40018</t>
  </si>
  <si>
    <t>SC44150</t>
  </si>
  <si>
    <t>H0374</t>
  </si>
  <si>
    <t>H0380</t>
  </si>
  <si>
    <t>H0382</t>
  </si>
  <si>
    <t>H0383</t>
  </si>
  <si>
    <t>PG40113</t>
  </si>
  <si>
    <t>60054A</t>
  </si>
  <si>
    <t>H0385</t>
  </si>
  <si>
    <t>62530A</t>
  </si>
  <si>
    <t>H0394</t>
  </si>
  <si>
    <t>61695A</t>
  </si>
  <si>
    <t>H0405</t>
  </si>
  <si>
    <t>60969A</t>
  </si>
  <si>
    <t>H0237</t>
  </si>
  <si>
    <t>PG4080</t>
  </si>
  <si>
    <t>60181E</t>
  </si>
  <si>
    <t>H0398</t>
  </si>
  <si>
    <t>SC40019</t>
  </si>
  <si>
    <t>H0499</t>
  </si>
  <si>
    <t>SC40020</t>
  </si>
  <si>
    <t>H0401</t>
  </si>
  <si>
    <t>PG40094</t>
  </si>
  <si>
    <t>60055A</t>
  </si>
  <si>
    <t>H0612</t>
  </si>
  <si>
    <t>SD4000</t>
  </si>
  <si>
    <t>H0408</t>
  </si>
  <si>
    <t>60625A</t>
  </si>
  <si>
    <t>H0367</t>
  </si>
  <si>
    <t>PG4039</t>
  </si>
  <si>
    <t>60162E</t>
  </si>
  <si>
    <t>H0412</t>
  </si>
  <si>
    <t>60623A</t>
  </si>
  <si>
    <t>H0322</t>
  </si>
  <si>
    <t>PG4052</t>
  </si>
  <si>
    <t>60167E</t>
  </si>
  <si>
    <t>H0414</t>
  </si>
  <si>
    <t>60683A</t>
  </si>
  <si>
    <t>H0422</t>
  </si>
  <si>
    <t>PG40131</t>
  </si>
  <si>
    <t>60176E</t>
  </si>
  <si>
    <t>H0417</t>
  </si>
  <si>
    <t>62269A</t>
  </si>
  <si>
    <t>H0425</t>
  </si>
  <si>
    <t>PG40024</t>
  </si>
  <si>
    <t>60236E</t>
  </si>
  <si>
    <t>H0369</t>
  </si>
  <si>
    <t>SD4006</t>
  </si>
  <si>
    <t>H0424</t>
  </si>
  <si>
    <t>H0426</t>
  </si>
  <si>
    <t>SC40021</t>
  </si>
  <si>
    <t>H0429</t>
  </si>
  <si>
    <t>PG40083</t>
  </si>
  <si>
    <t>60216A</t>
  </si>
  <si>
    <t>SC44014</t>
  </si>
  <si>
    <t>H0443</t>
  </si>
  <si>
    <t>60331A</t>
  </si>
  <si>
    <t>H0438</t>
  </si>
  <si>
    <t>61696A</t>
  </si>
  <si>
    <t>H0441</t>
  </si>
  <si>
    <t>61999A</t>
  </si>
  <si>
    <t>H0440</t>
  </si>
  <si>
    <t>62005A</t>
  </si>
  <si>
    <t>H0442</t>
  </si>
  <si>
    <t>SC44029</t>
  </si>
  <si>
    <t>60339E</t>
  </si>
  <si>
    <t>H0448</t>
  </si>
  <si>
    <t>PG40101</t>
  </si>
  <si>
    <t>60056A</t>
  </si>
  <si>
    <t>H0449</t>
  </si>
  <si>
    <t>PG40100</t>
  </si>
  <si>
    <t>60057A</t>
  </si>
  <si>
    <t>H0450</t>
  </si>
  <si>
    <t>PG40108</t>
  </si>
  <si>
    <t>60058A</t>
  </si>
  <si>
    <t>H0453</t>
  </si>
  <si>
    <t>PG4106</t>
  </si>
  <si>
    <t>60150A</t>
  </si>
  <si>
    <t>H0519</t>
  </si>
  <si>
    <t>PG4094</t>
  </si>
  <si>
    <t>H0460</t>
  </si>
  <si>
    <t>SC40022</t>
  </si>
  <si>
    <t>H0462</t>
  </si>
  <si>
    <t>SC40023</t>
  </si>
  <si>
    <t>H0007</t>
  </si>
  <si>
    <t>PG4071</t>
  </si>
  <si>
    <t>60237E</t>
  </si>
  <si>
    <t>SC44352</t>
  </si>
  <si>
    <t>60348A</t>
  </si>
  <si>
    <t>H0467</t>
  </si>
  <si>
    <t>61697A</t>
  </si>
  <si>
    <t>PG40033</t>
  </si>
  <si>
    <t>60238A</t>
  </si>
  <si>
    <t>H0347</t>
  </si>
  <si>
    <t>PG4107</t>
  </si>
  <si>
    <t>60173A</t>
  </si>
  <si>
    <t>H0472</t>
  </si>
  <si>
    <t>60618A</t>
  </si>
  <si>
    <t>PG4114</t>
  </si>
  <si>
    <t>60970A</t>
  </si>
  <si>
    <t>H0479</t>
  </si>
  <si>
    <t>SC40024</t>
  </si>
  <si>
    <t>H0480</t>
  </si>
  <si>
    <t>PG4053</t>
  </si>
  <si>
    <t>60229E</t>
  </si>
  <si>
    <t>H0148</t>
  </si>
  <si>
    <t>H0482</t>
  </si>
  <si>
    <t>60685A</t>
  </si>
  <si>
    <t>H0483</t>
  </si>
  <si>
    <t>H0484</t>
  </si>
  <si>
    <t>H0135</t>
  </si>
  <si>
    <t>SC44026</t>
  </si>
  <si>
    <t>H0486</t>
  </si>
  <si>
    <t>PG40121</t>
  </si>
  <si>
    <t>60059A</t>
  </si>
  <si>
    <t>H0490</t>
  </si>
  <si>
    <t>PG40109</t>
  </si>
  <si>
    <t>60060A</t>
  </si>
  <si>
    <t>H0491</t>
  </si>
  <si>
    <t>PG40110</t>
  </si>
  <si>
    <t>60061A</t>
  </si>
  <si>
    <t>H0492</t>
  </si>
  <si>
    <t>PG40111</t>
  </si>
  <si>
    <t>60062A</t>
  </si>
  <si>
    <t>H0356</t>
  </si>
  <si>
    <t>H0495</t>
  </si>
  <si>
    <t>PG40106</t>
  </si>
  <si>
    <t>60063A</t>
  </si>
  <si>
    <t>H0076</t>
  </si>
  <si>
    <t>SC44252</t>
  </si>
  <si>
    <t>60358A</t>
  </si>
  <si>
    <t>H0497</t>
  </si>
  <si>
    <t>H0599</t>
  </si>
  <si>
    <t>62125A</t>
  </si>
  <si>
    <t>H0500</t>
  </si>
  <si>
    <t>61750A</t>
  </si>
  <si>
    <t>PG40018</t>
  </si>
  <si>
    <t>60246E</t>
  </si>
  <si>
    <t>PG40002</t>
  </si>
  <si>
    <t>60247E</t>
  </si>
  <si>
    <t>H0509</t>
  </si>
  <si>
    <t>60621A</t>
  </si>
  <si>
    <t>H0553</t>
  </si>
  <si>
    <t>SC44316</t>
  </si>
  <si>
    <t>60333A</t>
  </si>
  <si>
    <t>H0262</t>
  </si>
  <si>
    <t>SC44039</t>
  </si>
  <si>
    <t>H0512</t>
  </si>
  <si>
    <t>PG4102</t>
  </si>
  <si>
    <t>H0514</t>
  </si>
  <si>
    <t>SC76107</t>
  </si>
  <si>
    <t>60344E</t>
  </si>
  <si>
    <t>H0518</t>
  </si>
  <si>
    <t>PG40125</t>
  </si>
  <si>
    <t>60064A</t>
  </si>
  <si>
    <t>PG40003</t>
  </si>
  <si>
    <t>60249E</t>
  </si>
  <si>
    <t>H0503</t>
  </si>
  <si>
    <t>SC44208</t>
  </si>
  <si>
    <t>H0523</t>
  </si>
  <si>
    <t>PG40097</t>
  </si>
  <si>
    <t>60065A</t>
  </si>
  <si>
    <t>H0525</t>
  </si>
  <si>
    <t>SC40025</t>
  </si>
  <si>
    <t>H0527</t>
  </si>
  <si>
    <t>60071A</t>
  </si>
  <si>
    <t>H0529</t>
  </si>
  <si>
    <t>PG4117</t>
  </si>
  <si>
    <t>60568A</t>
  </si>
  <si>
    <t>H0530</t>
  </si>
  <si>
    <t>H0531</t>
  </si>
  <si>
    <t>61080A</t>
  </si>
  <si>
    <t>H0506</t>
  </si>
  <si>
    <t>PG4108</t>
  </si>
  <si>
    <t>60248A</t>
  </si>
  <si>
    <t>H0535</t>
  </si>
  <si>
    <t>H0536</t>
  </si>
  <si>
    <t>62002A</t>
  </si>
  <si>
    <t>62140A</t>
  </si>
  <si>
    <t>H0539</t>
  </si>
  <si>
    <t>60626A</t>
  </si>
  <si>
    <t>SC44222</t>
  </si>
  <si>
    <t>60350A</t>
  </si>
  <si>
    <t>H0540</t>
  </si>
  <si>
    <t>PG4126</t>
  </si>
  <si>
    <t>60243A</t>
  </si>
  <si>
    <t>H0541</t>
  </si>
  <si>
    <t>SC44105</t>
  </si>
  <si>
    <t>60620A</t>
  </si>
  <si>
    <t>H0544</t>
  </si>
  <si>
    <t>PG4007</t>
  </si>
  <si>
    <t>60197A</t>
  </si>
  <si>
    <t>H0545</t>
  </si>
  <si>
    <t>PG40122</t>
  </si>
  <si>
    <t>60066A</t>
  </si>
  <si>
    <t>H0546</t>
  </si>
  <si>
    <t>PG40123</t>
  </si>
  <si>
    <t>60067A</t>
  </si>
  <si>
    <t>H0485</t>
  </si>
  <si>
    <t>H0318</t>
  </si>
  <si>
    <t>PG40082</t>
  </si>
  <si>
    <t>60250A</t>
  </si>
  <si>
    <t>H0558</t>
  </si>
  <si>
    <t>PG40116</t>
  </si>
  <si>
    <t>60068A</t>
  </si>
  <si>
    <t>H0564</t>
  </si>
  <si>
    <t>7189</t>
  </si>
  <si>
    <t>61135A</t>
  </si>
  <si>
    <t>60328</t>
  </si>
  <si>
    <t>H0136</t>
  </si>
  <si>
    <t>SC44225</t>
  </si>
  <si>
    <t>60336A</t>
  </si>
  <si>
    <t>H0569</t>
  </si>
  <si>
    <t>PG40127</t>
  </si>
  <si>
    <t>60070A</t>
  </si>
  <si>
    <t>H0570</t>
  </si>
  <si>
    <t>PG40096</t>
  </si>
  <si>
    <t>60032A</t>
  </si>
  <si>
    <t>H0572</t>
  </si>
  <si>
    <t>PG4103</t>
  </si>
  <si>
    <t>60151A</t>
  </si>
  <si>
    <t>H0489</t>
  </si>
  <si>
    <t>60184A</t>
  </si>
  <si>
    <t>PG40051</t>
  </si>
  <si>
    <t>60196E</t>
  </si>
  <si>
    <t>H0626</t>
  </si>
  <si>
    <t>WOODWR_1_HYDRO</t>
  </si>
  <si>
    <t>61594A</t>
  </si>
  <si>
    <t>S0242</t>
  </si>
  <si>
    <t>PG5103</t>
  </si>
  <si>
    <t>S0292</t>
  </si>
  <si>
    <t>SD5032</t>
  </si>
  <si>
    <t>825</t>
  </si>
  <si>
    <t>6484</t>
  </si>
  <si>
    <t>6459</t>
  </si>
  <si>
    <t>PG7036</t>
  </si>
  <si>
    <t>60987A</t>
  </si>
  <si>
    <t>W3978</t>
  </si>
  <si>
    <t>PG7037</t>
  </si>
  <si>
    <t>60988A</t>
  </si>
  <si>
    <t>W3979</t>
  </si>
  <si>
    <t>S0243</t>
  </si>
  <si>
    <t>PG5087</t>
  </si>
  <si>
    <t>60786A</t>
  </si>
  <si>
    <t>PG5096</t>
  </si>
  <si>
    <t>60713A</t>
  </si>
  <si>
    <t>S0244</t>
  </si>
  <si>
    <t>PG5115</t>
  </si>
  <si>
    <t>S0295</t>
  </si>
  <si>
    <t>61397A</t>
  </si>
  <si>
    <t>S0540</t>
  </si>
  <si>
    <t>SC55804</t>
  </si>
  <si>
    <t>62662A</t>
  </si>
  <si>
    <t>61938A</t>
  </si>
  <si>
    <t>Don A. Campbell 2 Geothermal Energy Project</t>
  </si>
  <si>
    <t>58533</t>
  </si>
  <si>
    <t>62889A</t>
  </si>
  <si>
    <t>Dunlap</t>
  </si>
  <si>
    <t>W0460</t>
  </si>
  <si>
    <t>SD7007</t>
  </si>
  <si>
    <t>Enterprise Solar</t>
  </si>
  <si>
    <t>55609</t>
  </si>
  <si>
    <t>SC76334</t>
  </si>
  <si>
    <t>PG7038</t>
  </si>
  <si>
    <t>W2900</t>
  </si>
  <si>
    <t>Klondike I-III</t>
  </si>
  <si>
    <t>PG7045</t>
  </si>
  <si>
    <t>W817</t>
  </si>
  <si>
    <t>Linden Ranch</t>
  </si>
  <si>
    <t>Marengo</t>
  </si>
  <si>
    <t>Marengo II</t>
  </si>
  <si>
    <t>McFadden Ridge</t>
  </si>
  <si>
    <t>S0254</t>
  </si>
  <si>
    <t>PG5038</t>
  </si>
  <si>
    <t>S0561</t>
  </si>
  <si>
    <t>MSOLAR_2_SOLAR2</t>
  </si>
  <si>
    <t>62664A</t>
  </si>
  <si>
    <t>Mesquite Solar 3</t>
  </si>
  <si>
    <t>S0562</t>
  </si>
  <si>
    <t>MSOLAR_2_SOLAR3</t>
  </si>
  <si>
    <t>W0417</t>
  </si>
  <si>
    <t>W0418</t>
  </si>
  <si>
    <t>Moapa Solar</t>
  </si>
  <si>
    <t>SD7005</t>
  </si>
  <si>
    <t>SD7006</t>
  </si>
  <si>
    <t>Olmsted</t>
  </si>
  <si>
    <t>60923A</t>
  </si>
  <si>
    <t>PG7052</t>
  </si>
  <si>
    <t>60553A</t>
  </si>
  <si>
    <t>W805</t>
  </si>
  <si>
    <t>SC76330</t>
  </si>
  <si>
    <t>SC76331</t>
  </si>
  <si>
    <t>SC76332</t>
  </si>
  <si>
    <t>S0436</t>
  </si>
  <si>
    <t>SC55284</t>
  </si>
  <si>
    <t>W1393</t>
  </si>
  <si>
    <t>T0077</t>
  </si>
  <si>
    <t>SC33106</t>
  </si>
  <si>
    <t>PG7043</t>
  </si>
  <si>
    <t>W2046</t>
  </si>
  <si>
    <t>SC76379</t>
  </si>
  <si>
    <t>Luning Solar Plant</t>
  </si>
  <si>
    <t>El Cabo Wind</t>
  </si>
  <si>
    <t>ELCABO_5_ECWSCEDYN</t>
  </si>
  <si>
    <t>SC76369</t>
  </si>
  <si>
    <t>Simcoe Solar, LLC</t>
  </si>
  <si>
    <t>Orchard Ranch Solar, LLC</t>
  </si>
  <si>
    <t>American Falls Solar II, LLC</t>
  </si>
  <si>
    <t>American Falls Solar, LLC</t>
  </si>
  <si>
    <t>SC76368</t>
  </si>
  <si>
    <t>Tungsten Mountain</t>
  </si>
  <si>
    <t>S0639</t>
  </si>
  <si>
    <t>61445</t>
  </si>
  <si>
    <t>63227A</t>
  </si>
  <si>
    <t>E0101</t>
  </si>
  <si>
    <t>63149A</t>
  </si>
  <si>
    <t>63150A</t>
  </si>
  <si>
    <t>63151A</t>
  </si>
  <si>
    <t>63139A</t>
  </si>
  <si>
    <t>63138A</t>
  </si>
  <si>
    <t>63141A</t>
  </si>
  <si>
    <t>63265A</t>
  </si>
  <si>
    <t>63140A</t>
  </si>
  <si>
    <t>63107A</t>
  </si>
  <si>
    <t>S0635</t>
  </si>
  <si>
    <t>PNCHVS_2_SOLAR</t>
  </si>
  <si>
    <t>60858C</t>
  </si>
  <si>
    <t>S0631</t>
  </si>
  <si>
    <t>S0633</t>
  </si>
  <si>
    <t>S0630</t>
  </si>
  <si>
    <t>S0634</t>
  </si>
  <si>
    <t>S0592</t>
  </si>
  <si>
    <t>S0632</t>
  </si>
  <si>
    <t>S0606</t>
  </si>
  <si>
    <t>S0619</t>
  </si>
  <si>
    <t>63727C</t>
  </si>
  <si>
    <t>63290C</t>
  </si>
  <si>
    <t>QFER ID</t>
  </si>
  <si>
    <t>62626A</t>
  </si>
  <si>
    <t>61148A</t>
  </si>
  <si>
    <t>In-State Renewables Less Than 1 MW*</t>
  </si>
  <si>
    <t xml:space="preserve">IN-STATE RENEWABLE </t>
  </si>
  <si>
    <t>OUT-OF-STATE RENEWABLE</t>
  </si>
  <si>
    <t>W128, W129</t>
  </si>
  <si>
    <t>Clearwater 3 and 4</t>
  </si>
  <si>
    <t>Foote Creek 2 &amp; 3</t>
  </si>
  <si>
    <t>Kettle Falls Biomass (Avista) 1 &amp; 2</t>
  </si>
  <si>
    <t>W797, W130</t>
  </si>
  <si>
    <t>MWh</t>
  </si>
  <si>
    <t>GWh</t>
  </si>
  <si>
    <t>Total</t>
  </si>
  <si>
    <t>Resource Type</t>
  </si>
  <si>
    <t>2017 GWh</t>
  </si>
  <si>
    <t>2017 (GWh)</t>
  </si>
  <si>
    <t>Row Labels</t>
  </si>
  <si>
    <t>Grand Total</t>
  </si>
  <si>
    <t>Sum of 2017 (GWh)</t>
  </si>
  <si>
    <t>Table 2: Estimated RPS Eligible Generation (In-State and Out-of-State)</t>
  </si>
  <si>
    <t>Table 1: Summary of Operational Renewables for Planning RNS</t>
  </si>
  <si>
    <r>
      <rPr>
        <b/>
        <sz val="12"/>
        <color indexed="8"/>
        <rFont val="Arial"/>
        <family val="2"/>
      </rPr>
      <t>Tab 3c</t>
    </r>
    <r>
      <rPr>
        <sz val="12"/>
        <color indexed="8"/>
        <rFont val="Arial"/>
        <family val="2"/>
      </rPr>
      <t>:  In-State Small Hydro RPS Eligible Renewable Generation (on-line by 12/31/2017) for Planning RNS</t>
    </r>
  </si>
  <si>
    <r>
      <rPr>
        <b/>
        <sz val="12"/>
        <color indexed="8"/>
        <rFont val="Arial"/>
        <family val="2"/>
      </rPr>
      <t>Tab 3d</t>
    </r>
    <r>
      <rPr>
        <sz val="12"/>
        <color indexed="8"/>
        <rFont val="Arial"/>
        <family val="2"/>
      </rPr>
      <t>:  Out-of-State RPS-Eligible Renewable Generation (contract expiration after 12/31/2019) for Planning RNS</t>
    </r>
  </si>
  <si>
    <r>
      <rPr>
        <b/>
        <sz val="12"/>
        <color indexed="8"/>
        <rFont val="Arial"/>
        <family val="2"/>
      </rPr>
      <t>Tab 5</t>
    </r>
    <r>
      <rPr>
        <sz val="12"/>
        <color indexed="8"/>
        <rFont val="Arial"/>
        <family val="2"/>
      </rPr>
      <t>: All renewable facilities from 3a-3d,4, and 5 used to determine Table 2 in the Summary tab.</t>
    </r>
  </si>
  <si>
    <t>RECs Only</t>
  </si>
  <si>
    <r>
      <rPr>
        <b/>
        <sz val="11"/>
        <rFont val="Calibri"/>
        <family val="2"/>
        <scheme val="minor"/>
      </rPr>
      <t>Green</t>
    </r>
    <r>
      <rPr>
        <sz val="11"/>
        <rFont val="Calibri"/>
        <family val="2"/>
        <scheme val="minor"/>
      </rPr>
      <t xml:space="preserve"> </t>
    </r>
    <r>
      <rPr>
        <sz val="11"/>
        <color theme="1"/>
        <rFont val="Calibri"/>
        <family val="2"/>
        <scheme val="minor"/>
      </rPr>
      <t xml:space="preserve">- included in Tab 3d; </t>
    </r>
    <r>
      <rPr>
        <b/>
        <sz val="11"/>
        <color theme="1"/>
        <rFont val="Calibri"/>
        <family val="2"/>
        <scheme val="minor"/>
      </rPr>
      <t>Yellow</t>
    </r>
    <r>
      <rPr>
        <sz val="11"/>
        <color theme="1"/>
        <rFont val="Calibri"/>
        <family val="2"/>
        <scheme val="minor"/>
      </rPr>
      <t xml:space="preserve"> - long/short term contracts not included in Tab 3d</t>
    </r>
  </si>
  <si>
    <t>2017 Percent Renewable</t>
  </si>
  <si>
    <t>Table 3d:  Out-of-State RPS-Eligible Renewable Generation</t>
  </si>
  <si>
    <t>Table 3c: In-State Small Hydro Generation for Planning RNS</t>
  </si>
  <si>
    <t>REC Onlys - not included in summary</t>
  </si>
  <si>
    <r>
      <rPr>
        <b/>
        <sz val="12"/>
        <color indexed="8"/>
        <rFont val="Arial"/>
        <family val="2"/>
      </rPr>
      <t>Tab 4a</t>
    </r>
    <r>
      <rPr>
        <sz val="12"/>
        <color indexed="8"/>
        <rFont val="Arial"/>
        <family val="2"/>
      </rPr>
      <t>: 2017 Power Source Disclosure - out-of-state generation</t>
    </r>
  </si>
  <si>
    <t>*2017 hydro generation is updated with the 2017 QFER generation. For the hydro units not found in QFER, the average of 2013-2016 is calculated for the 2017 generation.</t>
  </si>
  <si>
    <t>2013</t>
  </si>
  <si>
    <t>2014</t>
  </si>
  <si>
    <t>2015</t>
  </si>
  <si>
    <t>2016</t>
  </si>
  <si>
    <t>2017</t>
  </si>
  <si>
    <t>Not Available</t>
  </si>
  <si>
    <t>W</t>
  </si>
  <si>
    <t>See WPRS for details</t>
  </si>
  <si>
    <t>Energia Sierra Juarez, S. de R.L. de C.V. (Baja Mexico Wind)</t>
  </si>
  <si>
    <t>Energia Sierra Juarez S de RL de CV</t>
  </si>
  <si>
    <t>Foundation Windpower</t>
  </si>
  <si>
    <t>Rising Tree Wind Farm III</t>
  </si>
  <si>
    <t>NextEra Energy Resources LLC</t>
  </si>
  <si>
    <t>Windstar Energy LLC</t>
  </si>
  <si>
    <t>Milford Wind 2 - (Utah)</t>
  </si>
  <si>
    <t>Milford Wind 1 - (Utah)</t>
  </si>
  <si>
    <t>Terra-Gen Operating Company</t>
  </si>
  <si>
    <t>North Sky River Energy LLC</t>
  </si>
  <si>
    <t>Pettern Energy (Ocotillo LLC)</t>
  </si>
  <si>
    <t>Coram California Development, LP</t>
  </si>
  <si>
    <t>Coram California Development LP</t>
  </si>
  <si>
    <t>Mustang Hills LLC (Alta Wind VI Energy Center)</t>
  </si>
  <si>
    <t>EverPower Wind Holdings Inc</t>
  </si>
  <si>
    <t>Alta Wind VIII, LLC</t>
  </si>
  <si>
    <t>Alta Wind VIII LLC</t>
  </si>
  <si>
    <t>BP Wind Energy North America</t>
  </si>
  <si>
    <t>Difwinds Farm Ltd V</t>
  </si>
  <si>
    <t>Shiloh Wind Project 2, LLC (Shiloh II &amp; III)</t>
  </si>
  <si>
    <t>Shiloh III Wind Project</t>
  </si>
  <si>
    <t>EDF Renewable Windfarm V Inc (ENXCO V)</t>
  </si>
  <si>
    <t>Hatchet Ridge Wind LLC</t>
  </si>
  <si>
    <t>FPL Energy Operating Services Inc</t>
  </si>
  <si>
    <t>Shiloh I Wind (Victory Garden Prtnr PHIV)</t>
  </si>
  <si>
    <t>Solano Wind 1,2 (SMUD Solano Phase 2)</t>
  </si>
  <si>
    <t>Solano Wind 3 (SMUD Solano Phase 1)</t>
  </si>
  <si>
    <t>Seawest Energy Group</t>
  </si>
  <si>
    <t>International Turbine Research Inc</t>
  </si>
  <si>
    <t>International Turbine Research</t>
  </si>
  <si>
    <t>Wind Resource II (Calwind)</t>
  </si>
  <si>
    <t>CalWind Resources Inc</t>
  </si>
  <si>
    <t>Windpower Partners 1993 LP</t>
  </si>
  <si>
    <t>Mojave 16, 17, 18 (Mojave 16-17-18 (Desertwind III PPC Trust) - 6063-6114)</t>
  </si>
  <si>
    <t>Mojave 16/17/18 LLC</t>
  </si>
  <si>
    <t>Mojave 3 (Mojave 3-4-5 (Desertwind II PPC Trust) - 6113)</t>
  </si>
  <si>
    <t>Painted Hills Wind Developers (Zond Systems Inc - 6112)</t>
  </si>
  <si>
    <t>Wind Stream Operations 6111 (AES Tehachapi Wind - Zond Systems Inc - Northwind)</t>
  </si>
  <si>
    <t>Terra-Gen 251 Wind (Zond Monolith X)</t>
  </si>
  <si>
    <t>Victory Gardens IV (6103)</t>
  </si>
  <si>
    <t>Green Power I (Dutch Energy Corp)</t>
  </si>
  <si>
    <t>Ridgetop Energy (Cannon Energy Corp - 6092)</t>
  </si>
  <si>
    <t>Ridgetop Energy LLC</t>
  </si>
  <si>
    <t>Altech III (NAWP Inc. - 6087)</t>
  </si>
  <si>
    <t>Sky River Partnership (ESI Energy Inc - 6065)</t>
  </si>
  <si>
    <t>San Gorgornio Farms Inc</t>
  </si>
  <si>
    <t>Wind Resource I (Calwind Wind Resource I)</t>
  </si>
  <si>
    <t>East Winds Project (NAWP Inc)</t>
  </si>
  <si>
    <t>Phoenix Wind (Section 20 Trust)</t>
  </si>
  <si>
    <t>85B (Zond Systems Inc - 6044)</t>
  </si>
  <si>
    <t>85A (Zond Systems Inc - 6043)</t>
  </si>
  <si>
    <t>Wind Stream Operations 6042 (Zond Systems Inc - 6042)</t>
  </si>
  <si>
    <t>Wind Stream Operations 6041 (Zond Systems Inc - 6041)</t>
  </si>
  <si>
    <t>Wind Stream Operations 6040 (Zond Systems Inc - 6040)</t>
  </si>
  <si>
    <t>Wind Stream Operations 6039 (Zond Systems Inc - 6039)</t>
  </si>
  <si>
    <t>Terra-Gen Mojave Windfarms (TPC Wind Farms - Tehachapi Power Purchase Trust)</t>
  </si>
  <si>
    <t>EUI Management PH Inc</t>
  </si>
  <si>
    <t>Ridgetop Energy II (Cannon Energy Corp)</t>
  </si>
  <si>
    <t>John L Featherstone Plant -formerly Hudson Ranch Power I LLC</t>
  </si>
  <si>
    <t>Hudson Ranch Energy Services LLC</t>
  </si>
  <si>
    <t>T</t>
  </si>
  <si>
    <t>North Brawley Geothermal</t>
  </si>
  <si>
    <t>Bottle Rock Power LLC</t>
  </si>
  <si>
    <t>Ormat</t>
  </si>
  <si>
    <t>Ormesa 1 E</t>
  </si>
  <si>
    <t>T0063</t>
  </si>
  <si>
    <t>Star Group 1E Geothermal Partn</t>
  </si>
  <si>
    <t>Ormesa Geothermal</t>
  </si>
  <si>
    <t>Geysers Power Company LLC</t>
  </si>
  <si>
    <t>Big Geysers #13</t>
  </si>
  <si>
    <t>Vulcan</t>
  </si>
  <si>
    <t>Vulcan/BN Geothermal Power Co</t>
  </si>
  <si>
    <t>Salton Sea Power Generatn LP 3</t>
  </si>
  <si>
    <t>Salton Sea Power Generatn LP 2</t>
  </si>
  <si>
    <t>Salton Sea Power Generatn LP 1</t>
  </si>
  <si>
    <t>Leathers LP</t>
  </si>
  <si>
    <t>Ormat Nevada Inc</t>
  </si>
  <si>
    <t>Salton Sea Power LLC</t>
  </si>
  <si>
    <t>Salton Sea 4 Fish Lake Pwr Gen</t>
  </si>
  <si>
    <t>Elmore LP</t>
  </si>
  <si>
    <t>Coso Power Developers (NAVY II)</t>
  </si>
  <si>
    <t>Coso Finance Partners (NAVY I)</t>
  </si>
  <si>
    <t>Coso Energy Developers (BLM)</t>
  </si>
  <si>
    <t>Pumpjack Solar 1 PV</t>
  </si>
  <si>
    <t>S9416</t>
  </si>
  <si>
    <t>S</t>
  </si>
  <si>
    <t>Lancaster Dry Farm Ranch B</t>
  </si>
  <si>
    <t>Highlander Solar 2 (SEPV9)</t>
  </si>
  <si>
    <t>Highlander Solar 1 (SEPV8)</t>
  </si>
  <si>
    <t>ImModo California 1 LLC_(East Orosi 3)</t>
  </si>
  <si>
    <t>S9327</t>
  </si>
  <si>
    <t>ImModo California 1 LLC_(East Orosi 2)</t>
  </si>
  <si>
    <t>S9326</t>
  </si>
  <si>
    <t>ImModo California 1 LLC_(East Orosi 1)</t>
  </si>
  <si>
    <t>S9325</t>
  </si>
  <si>
    <t>ImModo California 1 LLC_(Alta 6)</t>
  </si>
  <si>
    <t>S9324</t>
  </si>
  <si>
    <t>ImModo California 1 LLC_(Alta 5)</t>
  </si>
  <si>
    <t>S9323</t>
  </si>
  <si>
    <t>ImModo California 1 LLC_(Alta 4)</t>
  </si>
  <si>
    <t>S9322</t>
  </si>
  <si>
    <t>ImModo California 1 LLC_(Alta 3)</t>
  </si>
  <si>
    <t>S9321</t>
  </si>
  <si>
    <t>ImModo California 1 LLC_(Alta 1)</t>
  </si>
  <si>
    <t>S9320</t>
  </si>
  <si>
    <t>Pristine Sun Fund 5 LLC_(2041_Alvares)</t>
  </si>
  <si>
    <t>Pristine Sun Fund 5 LLC_(2065_Rogers)</t>
  </si>
  <si>
    <t>Pristine Sun Fund 5 LLC_(2020_Rolf)</t>
  </si>
  <si>
    <t>S9317</t>
  </si>
  <si>
    <t>Pristine Sun Fund 5 LLC_(2158_Stroing)</t>
  </si>
  <si>
    <t>Pristine Sun Fund 5 LLC_(2039_Flournoy)</t>
  </si>
  <si>
    <t>S9315</t>
  </si>
  <si>
    <t>Pristine Sun Fund 5 LLC_(2119_Lvvorn)</t>
  </si>
  <si>
    <t>S9314</t>
  </si>
  <si>
    <t>Pristine Sun Fund 5 LLC_(2040_Alvares)</t>
  </si>
  <si>
    <t>S9313</t>
  </si>
  <si>
    <t>Pristine Sun Fund 5 LLC_(2021_Doran)</t>
  </si>
  <si>
    <t>S9312</t>
  </si>
  <si>
    <t>Pristine Sun Fund 8 Sutter PGE LLC_(2179_Smotherman)</t>
  </si>
  <si>
    <t>Pristine Sun Fund 1 LLC_(2127_Harris)</t>
  </si>
  <si>
    <t>Chalk Hill Solar Project LLC_(CHSP)</t>
  </si>
  <si>
    <t>S9309</t>
  </si>
  <si>
    <t>Petaluma Solar Millennium Fund LLC_(Petaluma Solar #1102)</t>
  </si>
  <si>
    <t>S9308</t>
  </si>
  <si>
    <t>Petaluma Solar Millennium Fund LLC_(Petaluma Solar #1101)</t>
  </si>
  <si>
    <t>S9307</t>
  </si>
  <si>
    <t>Cloverdale Solar 2 LLC_(FSEC2)</t>
  </si>
  <si>
    <t>S9306</t>
  </si>
  <si>
    <t>Cloverdale Solar 1 LLC_(FSEC1)</t>
  </si>
  <si>
    <t>S9305</t>
  </si>
  <si>
    <t>Vaca Solar Millenium Fund LLC (Vaca Solar #100)</t>
  </si>
  <si>
    <t>S9304</t>
  </si>
  <si>
    <t>Pristine Sun Fund 5 LLC_(2113_Fritzjarrell)</t>
  </si>
  <si>
    <t>Ignite Solar LLC_(Ahjumawi)</t>
  </si>
  <si>
    <t>S9301</t>
  </si>
  <si>
    <t>Ignite Solar LLC_(Achomawi)</t>
  </si>
  <si>
    <t>S9300</t>
  </si>
  <si>
    <t>Pristine Sun Fund 7 San Luis Obispo PGE LLC_(2053_Pisciotta)</t>
  </si>
  <si>
    <t>S9299</t>
  </si>
  <si>
    <t>Pristine Sun Fund 7 San Luis Obispo PGE LLC_(2050_Gomez)</t>
  </si>
  <si>
    <t>S9298</t>
  </si>
  <si>
    <t>Pristine Sun Fund 7 San Luis Obispo PGE LLC_(2103_Hill)</t>
  </si>
  <si>
    <t>Pristine Sun Fund 1 LLC_(2059_Scherz)</t>
  </si>
  <si>
    <t>Pristine Sun Fund 7 San Luis Obispo PGE LLC_(2163_Bray)</t>
  </si>
  <si>
    <t>S9295</t>
  </si>
  <si>
    <t>Pristine Sun Fund 1 LLC_(2056_Jardine)</t>
  </si>
  <si>
    <t>Pristine Sun Fund 7 San Luis Obispo PGE LLC_(2052_Cossa)</t>
  </si>
  <si>
    <t>S9293</t>
  </si>
  <si>
    <t>Ecos Energy LLC_(Vintner Solar Project)</t>
  </si>
  <si>
    <t>Clenera - Renewable Energy</t>
  </si>
  <si>
    <t>Ecos Energy LLC_(Bear Creek Solar Project)</t>
  </si>
  <si>
    <t>S9290</t>
  </si>
  <si>
    <t>Foothill Farmington 2MW PV Project (2) (2012 PV RFO - 1)</t>
  </si>
  <si>
    <t>S9289</t>
  </si>
  <si>
    <t>Descanso Solar - CRE</t>
  </si>
  <si>
    <t>S9288</t>
  </si>
  <si>
    <t>LanWest Solar Farm LLC</t>
  </si>
  <si>
    <t>S9287</t>
  </si>
  <si>
    <t>Victor Mesa Linda C2</t>
  </si>
  <si>
    <t>Toro Power 2 LLC</t>
  </si>
  <si>
    <t>S9284</t>
  </si>
  <si>
    <t>Drew Energy LLC</t>
  </si>
  <si>
    <t>Toro Power 1 LLC</t>
  </si>
  <si>
    <t>S9282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</si>
  <si>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</si>
  <si>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</si>
  <si>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</si>
  <si>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</si>
  <si>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</si>
  <si>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</si>
  <si>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</si>
  <si>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</si>
  <si>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LLC_(Lincoln Solar #A)</t>
  </si>
  <si>
    <t>S9268</t>
  </si>
  <si>
    <t>Pristine Sun Fund 10 Fresno PGE LLC_(2097_Helton)</t>
  </si>
  <si>
    <t>Ruddick-2 2MW PV Project (4) (2012 PV RFO - 1)</t>
  </si>
  <si>
    <t>S9266</t>
  </si>
  <si>
    <t>Parducci 2MW PV Project (3) (2012 PV RFO - 1)</t>
  </si>
  <si>
    <t>S9265</t>
  </si>
  <si>
    <t>East Side Calpella 2MW PV Project (1) (2012 PV RFO - 1)</t>
  </si>
  <si>
    <t>S9264</t>
  </si>
  <si>
    <t>Voyager Solar 3 LLC</t>
  </si>
  <si>
    <t>Voyager Solar 2 LLC</t>
  </si>
  <si>
    <t>S9260</t>
  </si>
  <si>
    <t>Voyager Solar 1 LLC</t>
  </si>
  <si>
    <t>S9259</t>
  </si>
  <si>
    <t>United States Department of Agriculture Forest Service</t>
  </si>
  <si>
    <t>S9258</t>
  </si>
  <si>
    <t>Treen Solar 2 LLC</t>
  </si>
  <si>
    <t>Treen Solar 1 LLC</t>
  </si>
  <si>
    <t>S9255</t>
  </si>
  <si>
    <t>Summer Solar H2 LLC</t>
  </si>
  <si>
    <t>S9254</t>
  </si>
  <si>
    <t>Summer Solar G2 LLC</t>
  </si>
  <si>
    <t>S9253</t>
  </si>
  <si>
    <t>Summer Solar F2 LLC</t>
  </si>
  <si>
    <t>S9252</t>
  </si>
  <si>
    <t>Summer North Solar 6.5</t>
  </si>
  <si>
    <t>Summer Solar D2 LLC</t>
  </si>
  <si>
    <t>Summer Solar C2 LLC</t>
  </si>
  <si>
    <t>Summer Solar B2 LLC</t>
  </si>
  <si>
    <t>Sandra Energy LLC</t>
  </si>
  <si>
    <t>Rodeo Solar D2 LLC</t>
  </si>
  <si>
    <t>Rodeo Solar C2 LLC</t>
  </si>
  <si>
    <t>Rodeo Solar B2 LLC</t>
  </si>
  <si>
    <t>S9243</t>
  </si>
  <si>
    <t>Rodeo Solar A2 LLC</t>
  </si>
  <si>
    <t>S9242</t>
  </si>
  <si>
    <t>Niner Energy 3 LLC</t>
  </si>
  <si>
    <t>S9241</t>
  </si>
  <si>
    <t>Niner Energy 2 LLC</t>
  </si>
  <si>
    <t>S9240</t>
  </si>
  <si>
    <t>Niner Energy 1 LLC</t>
  </si>
  <si>
    <t>S9239</t>
  </si>
  <si>
    <t>Lola Energy 2 LLC</t>
  </si>
  <si>
    <t>S9238</t>
  </si>
  <si>
    <t>Lola Energy 1 LLC</t>
  </si>
  <si>
    <t>S9237</t>
  </si>
  <si>
    <t>Leolani Solar 2 LLC</t>
  </si>
  <si>
    <t>S9236</t>
  </si>
  <si>
    <t>Leolani Solar 1 LLC</t>
  </si>
  <si>
    <t>S9235</t>
  </si>
  <si>
    <t>Lancaster Solar 2 LLC</t>
  </si>
  <si>
    <t>Lancaster Solar 1 LLC</t>
  </si>
  <si>
    <t>Lancaster Del Sur Ranch C2 LLC</t>
  </si>
  <si>
    <t>S9232</t>
  </si>
  <si>
    <t>Kell Solar 2 LLC</t>
  </si>
  <si>
    <t>S9231</t>
  </si>
  <si>
    <t>Kell Solar 1 LLC</t>
  </si>
  <si>
    <t>S9230</t>
  </si>
  <si>
    <t>Erika Solar LLC</t>
  </si>
  <si>
    <t>S9226</t>
  </si>
  <si>
    <t>DT Solar 3 LLC</t>
  </si>
  <si>
    <t>S9225</t>
  </si>
  <si>
    <t>DT Solar 2 LLC</t>
  </si>
  <si>
    <t>S9224</t>
  </si>
  <si>
    <t>DT Solar 1 LLC</t>
  </si>
  <si>
    <t>S9223</t>
  </si>
  <si>
    <t>Dreamer Solar LLC</t>
  </si>
  <si>
    <t>D2 Solar 2 LLC</t>
  </si>
  <si>
    <t>S9221</t>
  </si>
  <si>
    <t>D2 Solar 1 LLC</t>
  </si>
  <si>
    <t>S9220</t>
  </si>
  <si>
    <t>CSC Solar LLC</t>
  </si>
  <si>
    <t>S9219</t>
  </si>
  <si>
    <t>CSC Solar II LLC</t>
  </si>
  <si>
    <t>S9218</t>
  </si>
  <si>
    <t>CSC Solar I LLC</t>
  </si>
  <si>
    <t>S9217</t>
  </si>
  <si>
    <t>Central Antelope Dry Ranch B2 LLC</t>
  </si>
  <si>
    <t>S9216</t>
  </si>
  <si>
    <t>Carly Solar LLC</t>
  </si>
  <si>
    <t>S9215</t>
  </si>
  <si>
    <t>Becca Solar LLC</t>
  </si>
  <si>
    <t>Ayden Power LLC</t>
  </si>
  <si>
    <t>S9213</t>
  </si>
  <si>
    <t>Annie Power LLC</t>
  </si>
  <si>
    <t>Amy Solar LLC</t>
  </si>
  <si>
    <t>S9211</t>
  </si>
  <si>
    <t>Abby Power LLC</t>
  </si>
  <si>
    <t>S9210</t>
  </si>
  <si>
    <t>Tehachapi (Oswell B)</t>
  </si>
  <si>
    <t>S9209</t>
  </si>
  <si>
    <t>Sequoia (Bena C)</t>
  </si>
  <si>
    <t>S9207</t>
  </si>
  <si>
    <t>Rachel Energy LLC</t>
  </si>
  <si>
    <t>S9206</t>
  </si>
  <si>
    <t>MJ Power LLC</t>
  </si>
  <si>
    <t>S9205</t>
  </si>
  <si>
    <t>Kern River (Bena B)</t>
  </si>
  <si>
    <t>S9204</t>
  </si>
  <si>
    <t>Josh Energy LLC</t>
  </si>
  <si>
    <t>S9203</t>
  </si>
  <si>
    <t>Goodbar Solar 1 LLC</t>
  </si>
  <si>
    <t>S9202</t>
  </si>
  <si>
    <t>Garces (Oswell A)</t>
  </si>
  <si>
    <t>S9201</t>
  </si>
  <si>
    <t>Agua Caliente (Bena A)</t>
  </si>
  <si>
    <t>S9200</t>
  </si>
  <si>
    <t>KDW Solar 2 LLC</t>
  </si>
  <si>
    <t>S9199</t>
  </si>
  <si>
    <t>Ignite Solar LLC_(Merced Ave C)</t>
  </si>
  <si>
    <t>S9198</t>
  </si>
  <si>
    <t>Ignite Solar LLC_(Merced Ave B)</t>
  </si>
  <si>
    <t>S9197</t>
  </si>
  <si>
    <t>Ignite Solar LLC_(Merced Ave A)</t>
  </si>
  <si>
    <t>S9196</t>
  </si>
  <si>
    <t>Ignite Solar LLC_(Alkali Gardner A)</t>
  </si>
  <si>
    <t>S9195</t>
  </si>
  <si>
    <t>KDW Solar 1 LLC (KDW Solar 1 )</t>
  </si>
  <si>
    <t>S9193</t>
  </si>
  <si>
    <t>Pristine Sun Fund 10 Fresno PGE LLC_(2102_Christensen)</t>
  </si>
  <si>
    <t>Pristine Sun Fund 6 Butte PGE LLC_(2129_Ballard)</t>
  </si>
  <si>
    <t>S9186</t>
  </si>
  <si>
    <t>Pristine Sun Fund 6 Butte PGE LLC_(2096_Cotton)</t>
  </si>
  <si>
    <t>Pristine Sun Fund 1 LLC_(2094_Buzzelle)</t>
  </si>
  <si>
    <t>Pristine Sun Fund 1 LLC_(2125_Jarvis)</t>
  </si>
  <si>
    <t>Fresh Air Energy LLC_(Pioneer 1)</t>
  </si>
  <si>
    <t>S9182</t>
  </si>
  <si>
    <t>Kingsburg Solar (1 &amp; 2)</t>
  </si>
  <si>
    <t>Tulare PV I LLC</t>
  </si>
  <si>
    <t>Nickel 1 (NLH1)</t>
  </si>
  <si>
    <t>Fresh Air Energy IV - Sonora 1</t>
  </si>
  <si>
    <t>QE - Foresight Group US</t>
  </si>
  <si>
    <t>Silver Ridge Mount Signal (Imperial Valley Solar 1)</t>
  </si>
  <si>
    <t>CA Dept of Correctionns Corcoran</t>
  </si>
  <si>
    <t>S9166</t>
  </si>
  <si>
    <t>CA Dept of Correctionns WASCO (WSP)</t>
  </si>
  <si>
    <t>S9165</t>
  </si>
  <si>
    <t>CA Dept of Correctionns Chowchilla</t>
  </si>
  <si>
    <t>S9164</t>
  </si>
  <si>
    <t>CA Dept of Correctionns Salinas (SVSP)</t>
  </si>
  <si>
    <t>S9163</t>
  </si>
  <si>
    <t>CA Dept of Corrections Solano</t>
  </si>
  <si>
    <t>S9162</t>
  </si>
  <si>
    <t>Fort Hunter Liggett Dept of Army</t>
  </si>
  <si>
    <t>S9161</t>
  </si>
  <si>
    <t>VA Speulveda Ambulatory Care Center</t>
  </si>
  <si>
    <t>S9159</t>
  </si>
  <si>
    <t>Los Angeles Community College District</t>
  </si>
  <si>
    <t>S9158</t>
  </si>
  <si>
    <t>CBS Television City</t>
  </si>
  <si>
    <t>S9157</t>
  </si>
  <si>
    <t>Occidental College Solar Project</t>
  </si>
  <si>
    <t>S9156</t>
  </si>
  <si>
    <t>Sepulveda Ambulatory Care Center</t>
  </si>
  <si>
    <t>S9155</t>
  </si>
  <si>
    <t>West Los Angeles VA Health Care System</t>
  </si>
  <si>
    <t>S9154</t>
  </si>
  <si>
    <t>Loma Linda VA Health Care System</t>
  </si>
  <si>
    <t>S9153</t>
  </si>
  <si>
    <t>Kern County Water Agency</t>
  </si>
  <si>
    <t>S9152</t>
  </si>
  <si>
    <t>Spansion LLC</t>
  </si>
  <si>
    <t>S9151</t>
  </si>
  <si>
    <t>City of Stockton - Wastewater Control Facility</t>
  </si>
  <si>
    <t>S9150</t>
  </si>
  <si>
    <t>Advanced Micro Decives</t>
  </si>
  <si>
    <t>S9149</t>
  </si>
  <si>
    <t>ANHEUSER BUSCH INC</t>
  </si>
  <si>
    <t>S9148</t>
  </si>
  <si>
    <t>U.S. National Leasing LLC_(Depot Park)</t>
  </si>
  <si>
    <t>Chabot Las Positas Community College District</t>
  </si>
  <si>
    <t>S9146</t>
  </si>
  <si>
    <t>City of Fresno - Fresno Yosemite Airport</t>
  </si>
  <si>
    <t>S9145</t>
  </si>
  <si>
    <t>Wawona Frozen Foods / Cedar Project</t>
  </si>
  <si>
    <t>S9144</t>
  </si>
  <si>
    <t>Wawona Frozen Foods / Alluvial Project</t>
  </si>
  <si>
    <t>S9143</t>
  </si>
  <si>
    <t>AT&amp;T Services Inc.</t>
  </si>
  <si>
    <t>S9142</t>
  </si>
  <si>
    <t>Campbell Soup Supply Company LLC</t>
  </si>
  <si>
    <t>University of San Francisco</t>
  </si>
  <si>
    <t>S9138</t>
  </si>
  <si>
    <t>Angels PH Utica Power Authority</t>
  </si>
  <si>
    <t>S9137</t>
  </si>
  <si>
    <t>Foothill College - Pv Capstone</t>
  </si>
  <si>
    <t>S9136</t>
  </si>
  <si>
    <t>Foothill - De Anza Community College District</t>
  </si>
  <si>
    <t>S9135</t>
  </si>
  <si>
    <t>City of Sunnyvale Wastewater Treatment Plant</t>
  </si>
  <si>
    <t>S9134</t>
  </si>
  <si>
    <t>Oro Loma Sanitary District</t>
  </si>
  <si>
    <t>S9133</t>
  </si>
  <si>
    <t>Mid Valley Dairy</t>
  </si>
  <si>
    <t>S9132</t>
  </si>
  <si>
    <t>Equity Office Property</t>
  </si>
  <si>
    <t>S9131</t>
  </si>
  <si>
    <t>Central Marin Sanitation Agency</t>
  </si>
  <si>
    <t>S9130</t>
  </si>
  <si>
    <t>Stocker Resources/ Plains Exploration &amp; Production Company</t>
  </si>
  <si>
    <t>S9129</t>
  </si>
  <si>
    <t>Network Appliance</t>
  </si>
  <si>
    <t>S9128</t>
  </si>
  <si>
    <t>San Jose Evergreen Community College</t>
  </si>
  <si>
    <t>S9127</t>
  </si>
  <si>
    <t>Olam West Coast</t>
  </si>
  <si>
    <t>S9126</t>
  </si>
  <si>
    <t>S9125</t>
  </si>
  <si>
    <t>City of Santa Cruz Wastewater Treatment Plant</t>
  </si>
  <si>
    <t>S9124</t>
  </si>
  <si>
    <t>Chabot - Las Positas Community College</t>
  </si>
  <si>
    <t>S9123</t>
  </si>
  <si>
    <t>Irrigation District South San Joaquin</t>
  </si>
  <si>
    <t>S9122</t>
  </si>
  <si>
    <t>Alameda Water District</t>
  </si>
  <si>
    <t>S9121</t>
  </si>
  <si>
    <t>Roplast Industries Inc.</t>
  </si>
  <si>
    <t>S9120</t>
  </si>
  <si>
    <t>San Francisco State University</t>
  </si>
  <si>
    <t>S9119</t>
  </si>
  <si>
    <t>Contra Costa Community College - Los Medanos</t>
  </si>
  <si>
    <t>S9118</t>
  </si>
  <si>
    <t>Contra Costa Community College - DVC</t>
  </si>
  <si>
    <t>S9117</t>
  </si>
  <si>
    <t>Dependable Highway Express Inc</t>
  </si>
  <si>
    <t>S9116</t>
  </si>
  <si>
    <t>Vallejo Sanitation and Flood Control District</t>
  </si>
  <si>
    <t>S9115</t>
  </si>
  <si>
    <t>MTA</t>
  </si>
  <si>
    <t>S9114</t>
  </si>
  <si>
    <t>Fremont Group Inc. 50 Beale/DG Cogen Partners LLC</t>
  </si>
  <si>
    <t>S9113</t>
  </si>
  <si>
    <t>Independence HS</t>
  </si>
  <si>
    <t>S9112</t>
  </si>
  <si>
    <t>Amir Development Company</t>
  </si>
  <si>
    <t>S9110</t>
  </si>
  <si>
    <t>U.S. Coast Guard</t>
  </si>
  <si>
    <t>S9109</t>
  </si>
  <si>
    <t>Superior Packing Co.</t>
  </si>
  <si>
    <t>S9108</t>
  </si>
  <si>
    <t>Nilsen Farms</t>
  </si>
  <si>
    <t>S9107</t>
  </si>
  <si>
    <t>S9106</t>
  </si>
  <si>
    <t>JATCO</t>
  </si>
  <si>
    <t>S9104</t>
  </si>
  <si>
    <t>County of Santa Clara</t>
  </si>
  <si>
    <t>S9103</t>
  </si>
  <si>
    <t>Granite Construction Company</t>
  </si>
  <si>
    <t>S9102</t>
  </si>
  <si>
    <t>S9101</t>
  </si>
  <si>
    <t>Norvartis Pharmaceuticals Corp</t>
  </si>
  <si>
    <t>S9100</t>
  </si>
  <si>
    <t>City of Yuba</t>
  </si>
  <si>
    <t>S9099</t>
  </si>
  <si>
    <t>Intel Corporation</t>
  </si>
  <si>
    <t>City of Santa Clara</t>
  </si>
  <si>
    <t>S9095</t>
  </si>
  <si>
    <t>City of San Jose</t>
  </si>
  <si>
    <t>S9094</t>
  </si>
  <si>
    <t>Wastewater District West County</t>
  </si>
  <si>
    <t>S9093</t>
  </si>
  <si>
    <t>Grimmway Enterprises Inc.</t>
  </si>
  <si>
    <t>S9091</t>
  </si>
  <si>
    <t>City of Atwater</t>
  </si>
  <si>
    <t>S9090</t>
  </si>
  <si>
    <t>Charles R. Crain Jr.</t>
  </si>
  <si>
    <t>S9089</t>
  </si>
  <si>
    <t>S9088</t>
  </si>
  <si>
    <t>S9087</t>
  </si>
  <si>
    <t>Fowler Packing Company Inc.</t>
  </si>
  <si>
    <t>S9086</t>
  </si>
  <si>
    <t>S9085</t>
  </si>
  <si>
    <t>Wal-Mart</t>
  </si>
  <si>
    <t>S9084</t>
  </si>
  <si>
    <t>Carl Zeiss Meditec Inc.</t>
  </si>
  <si>
    <t>S9083</t>
  </si>
  <si>
    <t>Cemex Construction Materials Pacific LLC</t>
  </si>
  <si>
    <t>S9082</t>
  </si>
  <si>
    <t>Ohlone Community College District</t>
  </si>
  <si>
    <t>S9081</t>
  </si>
  <si>
    <t>Vaquero Energy Inc.</t>
  </si>
  <si>
    <t>S9080</t>
  </si>
  <si>
    <t>County of Kern</t>
  </si>
  <si>
    <t>S9079</t>
  </si>
  <si>
    <t>Yuba College</t>
  </si>
  <si>
    <t>S9078</t>
  </si>
  <si>
    <t>California National Guard</t>
  </si>
  <si>
    <t>S9077</t>
  </si>
  <si>
    <t>George Jackson</t>
  </si>
  <si>
    <t>S9076</t>
  </si>
  <si>
    <t>Applied Materials Inc.</t>
  </si>
  <si>
    <t>S9075</t>
  </si>
  <si>
    <t>Anheuser Busch Fairfield PV Phase/Anheuser Busch</t>
  </si>
  <si>
    <t>S9074</t>
  </si>
  <si>
    <t>AT&amp;T San Ramon (PV)/AT&amp;T Services Inc</t>
  </si>
  <si>
    <t>S9073</t>
  </si>
  <si>
    <t>Salinas Valley Memorial Hospital</t>
  </si>
  <si>
    <t>S9071</t>
  </si>
  <si>
    <t>Pokka Bottling</t>
  </si>
  <si>
    <t>S9070</t>
  </si>
  <si>
    <t>Network Appliance/Chevron Energy Solutions</t>
  </si>
  <si>
    <t>S9069</t>
  </si>
  <si>
    <t>Market &amp; Second Inc/Real Energy</t>
  </si>
  <si>
    <t>S9068</t>
  </si>
  <si>
    <t>Inergy Propoane LLC</t>
  </si>
  <si>
    <t>S9067</t>
  </si>
  <si>
    <t>Ghiradelli Chocolate</t>
  </si>
  <si>
    <t>S9066</t>
  </si>
  <si>
    <t>General Chemical Corp/Chevron Energy Solutions</t>
  </si>
  <si>
    <t>S9065</t>
  </si>
  <si>
    <t>Fremont Group 50 Beale/DG Cogen Partners LLC</t>
  </si>
  <si>
    <t>S9064</t>
  </si>
  <si>
    <t>Community Hospital of Monterey Peninsula</t>
  </si>
  <si>
    <t>S9063</t>
  </si>
  <si>
    <t>California Natural Products</t>
  </si>
  <si>
    <t>S9062</t>
  </si>
  <si>
    <t>City of Hollister</t>
  </si>
  <si>
    <t>S9061</t>
  </si>
  <si>
    <t>City of Dinuba</t>
  </si>
  <si>
    <t>S9060</t>
  </si>
  <si>
    <t>Madera Community Hospital</t>
  </si>
  <si>
    <t>S9059</t>
  </si>
  <si>
    <t>West Valley Mission Community College</t>
  </si>
  <si>
    <t>S9058</t>
  </si>
  <si>
    <t>Codding Enterprises Ltd Partnership</t>
  </si>
  <si>
    <t>S9057</t>
  </si>
  <si>
    <t>E&amp;J Gallo Winery</t>
  </si>
  <si>
    <t>S9056</t>
  </si>
  <si>
    <t>Clos Du Bois Wines Inc.</t>
  </si>
  <si>
    <t>S9055</t>
  </si>
  <si>
    <t>San Miguel Winery</t>
  </si>
  <si>
    <t>S9054</t>
  </si>
  <si>
    <t>Los Gatos Tomato Products</t>
  </si>
  <si>
    <t>S9053</t>
  </si>
  <si>
    <t>Community College Mendocino</t>
  </si>
  <si>
    <t>S9052</t>
  </si>
  <si>
    <t>Power Agency Northern California</t>
  </si>
  <si>
    <t>S9051</t>
  </si>
  <si>
    <t>Ingomar Packing Co.</t>
  </si>
  <si>
    <t>S9050</t>
  </si>
  <si>
    <t>Health Plan Inc. Kaiser Foundation</t>
  </si>
  <si>
    <t>S9049</t>
  </si>
  <si>
    <t>City of Madera</t>
  </si>
  <si>
    <t>S9048</t>
  </si>
  <si>
    <t>Airport Division City of San Jose</t>
  </si>
  <si>
    <t>S9047</t>
  </si>
  <si>
    <t>Almond Process Parreira</t>
  </si>
  <si>
    <t>S9046</t>
  </si>
  <si>
    <t>College District Kern Community</t>
  </si>
  <si>
    <t>S9045</t>
  </si>
  <si>
    <t>Primex Farms LLC</t>
  </si>
  <si>
    <t>S9044</t>
  </si>
  <si>
    <t>Peralta Community College Dist</t>
  </si>
  <si>
    <t>S9043</t>
  </si>
  <si>
    <t>Unified School District Morgan Hill</t>
  </si>
  <si>
    <t>S9041</t>
  </si>
  <si>
    <t>Wines US Inc. Constellation</t>
  </si>
  <si>
    <t>S9040</t>
  </si>
  <si>
    <t>Community College District Chabot Las Positas</t>
  </si>
  <si>
    <t>S9039</t>
  </si>
  <si>
    <t>Beret &amp; Kees Jan De Jong</t>
  </si>
  <si>
    <t>S9038</t>
  </si>
  <si>
    <t>S9037</t>
  </si>
  <si>
    <t>Services Inc. #345 Ikea Distribution</t>
  </si>
  <si>
    <t>E &amp; J Gallo Winery</t>
  </si>
  <si>
    <t>S9035</t>
  </si>
  <si>
    <t>Maxco Supply Inc.</t>
  </si>
  <si>
    <t>S9034</t>
  </si>
  <si>
    <t>Jackson Michael</t>
  </si>
  <si>
    <t>S9033</t>
  </si>
  <si>
    <t>Lomo Cold Storage LLC</t>
  </si>
  <si>
    <t>S9032</t>
  </si>
  <si>
    <t>Google Inc.</t>
  </si>
  <si>
    <t>S9031</t>
  </si>
  <si>
    <t>S9030</t>
  </si>
  <si>
    <t>UC Merced</t>
  </si>
  <si>
    <t>S9029</t>
  </si>
  <si>
    <t>CSU Monterey Bay - PV</t>
  </si>
  <si>
    <t>S9028</t>
  </si>
  <si>
    <t>CSU Bakersfield</t>
  </si>
  <si>
    <t>S9027</t>
  </si>
  <si>
    <t>CA State University Fresno</t>
  </si>
  <si>
    <t>S9026</t>
  </si>
  <si>
    <t>S9025</t>
  </si>
  <si>
    <t>Codding Enterprises</t>
  </si>
  <si>
    <t>S9024</t>
  </si>
  <si>
    <t>Napa Valley College</t>
  </si>
  <si>
    <t>S9023</t>
  </si>
  <si>
    <t>Tony's Fine Foods</t>
  </si>
  <si>
    <t>S9022</t>
  </si>
  <si>
    <t>City of Chico</t>
  </si>
  <si>
    <t>S9021</t>
  </si>
  <si>
    <t>The Gap Inc</t>
  </si>
  <si>
    <t>S9020</t>
  </si>
  <si>
    <t>Power Agency Northern CA</t>
  </si>
  <si>
    <t>S9019</t>
  </si>
  <si>
    <t>Warmer Packing LLC</t>
  </si>
  <si>
    <t>S9018</t>
  </si>
  <si>
    <t>College District Contra Costa Community 2</t>
  </si>
  <si>
    <t>S9017</t>
  </si>
  <si>
    <t>College District Contra Costa Community 1</t>
  </si>
  <si>
    <t>S9016</t>
  </si>
  <si>
    <t>County of Lake</t>
  </si>
  <si>
    <t>S9015</t>
  </si>
  <si>
    <t>Grundfos Pumps</t>
  </si>
  <si>
    <t>S9014</t>
  </si>
  <si>
    <t>Fosters Wine Estates Inc.</t>
  </si>
  <si>
    <t>S9013</t>
  </si>
  <si>
    <t>Golden State Vintners</t>
  </si>
  <si>
    <t>S9012</t>
  </si>
  <si>
    <t>Paramount Farms Inc.</t>
  </si>
  <si>
    <t>S9011</t>
  </si>
  <si>
    <t>Co. Inc. #21 Walgreens</t>
  </si>
  <si>
    <t>S9010</t>
  </si>
  <si>
    <t>Mariani Packing Co. Inc.</t>
  </si>
  <si>
    <t>S9009</t>
  </si>
  <si>
    <t>Foods Inc. United Natural</t>
  </si>
  <si>
    <t>S9008</t>
  </si>
  <si>
    <t>Rice Mill Inc. Far West</t>
  </si>
  <si>
    <t>S9007</t>
  </si>
  <si>
    <t>Alza Corporation (700 Eubanks)</t>
  </si>
  <si>
    <t>S9006</t>
  </si>
  <si>
    <t>S9005</t>
  </si>
  <si>
    <t>Farm ACW</t>
  </si>
  <si>
    <t>S9004</t>
  </si>
  <si>
    <t>Hewlett Packard</t>
  </si>
  <si>
    <t>S9003</t>
  </si>
  <si>
    <t>Shasta College</t>
  </si>
  <si>
    <t>S9002</t>
  </si>
  <si>
    <t>FPUD - Sanitary</t>
  </si>
  <si>
    <t>S9001</t>
  </si>
  <si>
    <t>Ruiz Foods</t>
  </si>
  <si>
    <t>S9000</t>
  </si>
  <si>
    <t>CD Arevon USA Inc.</t>
  </si>
  <si>
    <t>San Diego Gas &amp; Electric (SDG&amp;E)</t>
  </si>
  <si>
    <t>Tesla Inc.</t>
  </si>
  <si>
    <t>Intel Corporation - Folsom Carport Phase 3</t>
  </si>
  <si>
    <t>US-TOPCO: Soccer Center</t>
  </si>
  <si>
    <t>Rite Aid - Lancaster</t>
  </si>
  <si>
    <t>S0627</t>
  </si>
  <si>
    <t>US-TOPCO: Kettering Site 1</t>
  </si>
  <si>
    <t>S0626</t>
  </si>
  <si>
    <t>US-TOPCO: Division Site 3 45406</t>
  </si>
  <si>
    <t>S0625</t>
  </si>
  <si>
    <t>US-TOPCO: Division Site 3 45404</t>
  </si>
  <si>
    <t>S0624</t>
  </si>
  <si>
    <t>Walmart (CA) - Store #2952 - Murrieta</t>
  </si>
  <si>
    <t>S0623</t>
  </si>
  <si>
    <t>Intel Corporation - Folsom Phase 1</t>
  </si>
  <si>
    <t>S0622</t>
  </si>
  <si>
    <t>S0621</t>
  </si>
  <si>
    <t>ATT (DirecTV Broadcast)</t>
  </si>
  <si>
    <t>S0620</t>
  </si>
  <si>
    <t>Lindsay Solar</t>
  </si>
  <si>
    <t>S0609</t>
  </si>
  <si>
    <t>Exeter Solar</t>
  </si>
  <si>
    <t>S0608</t>
  </si>
  <si>
    <t>Algonquin Power Sanger LLC</t>
  </si>
  <si>
    <t>Clenera LLC</t>
  </si>
  <si>
    <t>62SK 8MW LLC</t>
  </si>
  <si>
    <t>Rancho Seco Solar</t>
  </si>
  <si>
    <t>D. E. Shaw</t>
  </si>
  <si>
    <t>NRG Blythe Solar II LLC</t>
  </si>
  <si>
    <t>96WI 8ME, LLC (Midway II)</t>
  </si>
  <si>
    <t>Dominion Solar - CA</t>
  </si>
  <si>
    <t>Portal Ridge C, LLC</t>
  </si>
  <si>
    <t>Portal Ridge B, LLC</t>
  </si>
  <si>
    <t>Milliken Landfill Solar</t>
  </si>
  <si>
    <t>Little Rock Pham Solar</t>
  </si>
  <si>
    <t>Beacon Solar 1</t>
  </si>
  <si>
    <t>Mesa Crest (Lilac)</t>
  </si>
  <si>
    <t>Ducor Solar 4</t>
  </si>
  <si>
    <t>Ducor Solar 3</t>
  </si>
  <si>
    <t>Ducor Solar 2</t>
  </si>
  <si>
    <t>Ducor Solar 1</t>
  </si>
  <si>
    <t>Freeway Springs LLC</t>
  </si>
  <si>
    <t>Golden Solar LLC (Dulles)</t>
  </si>
  <si>
    <t>Lemoore PV 1 LLC</t>
  </si>
  <si>
    <t>Rosamond West Solar 2 (TID Solar)</t>
  </si>
  <si>
    <t>SunPower Capital Services</t>
  </si>
  <si>
    <t>Rosamond West Solar 1 (Stanford Solar)</t>
  </si>
  <si>
    <t>Western Antelope Blue Sky Ranch B</t>
  </si>
  <si>
    <t>First Solar, Inc</t>
  </si>
  <si>
    <t>Rio Bravo Solar I LLC (Pumpjack Solar2)</t>
  </si>
  <si>
    <t>Mesquite Solar 3 (AZ)</t>
  </si>
  <si>
    <t>Mesquite Solar 1 LLC</t>
  </si>
  <si>
    <t>Mesquite Solar 2 (AZ)</t>
  </si>
  <si>
    <t>SEPV 18 - Palmdale 18</t>
  </si>
  <si>
    <t>Beacon 4</t>
  </si>
  <si>
    <t>S0551</t>
  </si>
  <si>
    <t>Green Light Energy Corporation</t>
  </si>
  <si>
    <t>SEPV Mojave West</t>
  </si>
  <si>
    <t>Rio Bravo Solar II (PMPJCK)</t>
  </si>
  <si>
    <t>LongBoat Solar</t>
  </si>
  <si>
    <t>Westside PV Solar</t>
  </si>
  <si>
    <t>Westside Assets, LLC</t>
  </si>
  <si>
    <t>Copper Mountain Solar 4 (NV)</t>
  </si>
  <si>
    <t>Tropico</t>
  </si>
  <si>
    <t>Coronal Group LLC</t>
  </si>
  <si>
    <t>Henrietta Solar Facility</t>
  </si>
  <si>
    <t>Garland Solar Facility</t>
  </si>
  <si>
    <t>Blythe Solar II LLC</t>
  </si>
  <si>
    <t>Cottonwood Solar LLC (Cottonwood Carport Solar)</t>
  </si>
  <si>
    <t>Tranquillity LLC</t>
  </si>
  <si>
    <t>Algonquin Power SKIC 20 Solar LLC</t>
  </si>
  <si>
    <t>S0525</t>
  </si>
  <si>
    <t>ECPV Solar</t>
  </si>
  <si>
    <t>Sol Orchard Imperial 1 LLC</t>
  </si>
  <si>
    <t>Augustine Energy Corporation</t>
  </si>
  <si>
    <t>Frontier Solar LLC</t>
  </si>
  <si>
    <t>Buford Five Points Solar Park (Excelsior)</t>
  </si>
  <si>
    <t>Desert Stateline Solar, LLC</t>
  </si>
  <si>
    <t>SunE - E Philadelphia Ontario</t>
  </si>
  <si>
    <t>SunE - Redlands</t>
  </si>
  <si>
    <t>SunE - Rochester</t>
  </si>
  <si>
    <t>Rancho Cucamonga Distribution #1</t>
  </si>
  <si>
    <t>Kona Solar LLC</t>
  </si>
  <si>
    <t>8me, LLC</t>
  </si>
  <si>
    <t>Tequesquite Landfill Solar PV Project</t>
  </si>
  <si>
    <t>Pico Rivera</t>
  </si>
  <si>
    <t>Park Meridian</t>
  </si>
  <si>
    <t>Tenaska Inc.</t>
  </si>
  <si>
    <t>Golden Springs Building M</t>
  </si>
  <si>
    <t>Golden Springs Building H</t>
  </si>
  <si>
    <t>SunHarvest Solar</t>
  </si>
  <si>
    <t>Silver State Power South (NV)</t>
  </si>
  <si>
    <t>Morgan Lancaster I LLC</t>
  </si>
  <si>
    <t>Coronal Lost Hills Solar</t>
  </si>
  <si>
    <t>Terra Francesco</t>
  </si>
  <si>
    <t>Sierra Solar Greenworks LLC</t>
  </si>
  <si>
    <t>Mission Solar LLC</t>
  </si>
  <si>
    <t>Merced Solar LLC</t>
  </si>
  <si>
    <t>Fresno Cogeneration</t>
  </si>
  <si>
    <t>Citizen Solar B LLC</t>
  </si>
  <si>
    <t>AP North Lake Solar</t>
  </si>
  <si>
    <t>Adera Solar LLC</t>
  </si>
  <si>
    <t>Victor Mesa Linda E2</t>
  </si>
  <si>
    <t>Victor Mesa Linda D2</t>
  </si>
  <si>
    <t>SEPV Palmdale East LLC</t>
  </si>
  <si>
    <t>Adelanto Solar LLC</t>
  </si>
  <si>
    <t>Seville Solar Two</t>
  </si>
  <si>
    <t>Seville Solar One</t>
  </si>
  <si>
    <t>Radian Generation LLC</t>
  </si>
  <si>
    <t>Morelos Solar Facility</t>
  </si>
  <si>
    <t>Morelos Solar LLC</t>
  </si>
  <si>
    <t>USMC</t>
  </si>
  <si>
    <t>S0402</t>
  </si>
  <si>
    <t>United States Marine Corps</t>
  </si>
  <si>
    <t>San Diego City Regional Airport Authority</t>
  </si>
  <si>
    <t>S0401</t>
  </si>
  <si>
    <t>San Diego City of</t>
  </si>
  <si>
    <t>USMC Maintenance Officer</t>
  </si>
  <si>
    <t>S0400</t>
  </si>
  <si>
    <t>Southwestern Community College</t>
  </si>
  <si>
    <t>S0399</t>
  </si>
  <si>
    <t>Enerparc CA1 LLC</t>
  </si>
  <si>
    <t>S0387</t>
  </si>
  <si>
    <t>RC Energy Hollister, LLC</t>
  </si>
  <si>
    <t>Kohl's - San Bernardino - Central</t>
  </si>
  <si>
    <t>S0377</t>
  </si>
  <si>
    <t>CA Correctional Institution II</t>
  </si>
  <si>
    <t>S0376</t>
  </si>
  <si>
    <t>CA Correctional Institution</t>
  </si>
  <si>
    <t>S0375</t>
  </si>
  <si>
    <t>Silicon Ranch Corporation</t>
  </si>
  <si>
    <t>Bolthouse Farms - S&amp;P</t>
  </si>
  <si>
    <t>S0373</t>
  </si>
  <si>
    <t>Borrego Solar - Twin Oaks</t>
  </si>
  <si>
    <t>S0372</t>
  </si>
  <si>
    <t>Kohl's - San Bernardino - Mill</t>
  </si>
  <si>
    <t>S0370</t>
  </si>
  <si>
    <t>Fairfield-Suisun Sewer District - WTP</t>
  </si>
  <si>
    <t>S0362</t>
  </si>
  <si>
    <t>Patton State Hospital II�</t>
  </si>
  <si>
    <t>S0361</t>
  </si>
  <si>
    <t>SolFocus - Victor Valley Community College</t>
  </si>
  <si>
    <t>S0360</t>
  </si>
  <si>
    <t>North Kern State Prison II</t>
  </si>
  <si>
    <t>S0359</t>
  </si>
  <si>
    <t>Ironwood State Prison II</t>
  </si>
  <si>
    <t>S0357</t>
  </si>
  <si>
    <t>CA State Prison LA County</t>
  </si>
  <si>
    <t>S0356</t>
  </si>
  <si>
    <t>Snowline - White Road (Central)</t>
  </si>
  <si>
    <t>Snowline - White Road (North)</t>
  </si>
  <si>
    <t>Snowline - Duncan Road (South)</t>
  </si>
  <si>
    <t>Snowline - Duncan Road (North)</t>
  </si>
  <si>
    <t>Coalinga State Hospital</t>
  </si>
  <si>
    <t>S0350</t>
  </si>
  <si>
    <t>Ivanhoe Solar</t>
  </si>
  <si>
    <t>S0348</t>
  </si>
  <si>
    <t>Calipatria Solar Farm</t>
  </si>
  <si>
    <t>McCoy Solar LLC</t>
  </si>
  <si>
    <t>Columbia Solar Energy LLC</t>
  </si>
  <si>
    <t>North Star Solar</t>
  </si>
  <si>
    <t>North Star Solar LLC</t>
  </si>
  <si>
    <t>Lost Hills Solar LLC</t>
  </si>
  <si>
    <t>Blackwell Solar LLC</t>
  </si>
  <si>
    <t>Cottonwood City of Corcoran LLC</t>
  </si>
  <si>
    <t>Shafter Solar LLC</t>
  </si>
  <si>
    <t>Sharter Solar LLC</t>
  </si>
  <si>
    <t>EDP Renewables North America LLC</t>
  </si>
  <si>
    <t>SPVP048 Redlands</t>
  </si>
  <si>
    <t>White River Solar 2 LLC (White River West)</t>
  </si>
  <si>
    <t>Kansas LLC</t>
  </si>
  <si>
    <t>Corcoran Irrigation District Solar LLC</t>
  </si>
  <si>
    <t>Old River One LLC</t>
  </si>
  <si>
    <t>Kent South LLC</t>
  </si>
  <si>
    <t>Columbia Two LLC</t>
  </si>
  <si>
    <t>Camelot LLC</t>
  </si>
  <si>
    <t>Adams East LLC</t>
  </si>
  <si>
    <t>Sol Orchard</t>
  </si>
  <si>
    <t>Bay4 Energy Services LLC</t>
  </si>
  <si>
    <t>Terzian</t>
  </si>
  <si>
    <t>MetLide Capital Credit LP</t>
  </si>
  <si>
    <t>NRG Solar Community I LLC (SDSU Solar)</t>
  </si>
  <si>
    <t>NRG Solar Community I LLC</t>
  </si>
  <si>
    <t>Copper Mountain III (NV)</t>
  </si>
  <si>
    <t>Watts</t>
  </si>
  <si>
    <t>Arlington Valley Solar Energy II</t>
  </si>
  <si>
    <t>Cascade Solar PV</t>
  </si>
  <si>
    <t>Cascade Solar LLC c/o Axio Power Holdings LLC</t>
  </si>
  <si>
    <t>NRG Solar Kansas South LLC</t>
  </si>
  <si>
    <t>Genesis Solar Energy Project</t>
  </si>
  <si>
    <t>Genesis Solar LLC</t>
  </si>
  <si>
    <t>Campo Verde Solar Project</t>
  </si>
  <si>
    <t>Desert Sunlight 300 LLC</t>
  </si>
  <si>
    <t>Desert Sunlight 250 LLC</t>
  </si>
  <si>
    <t>Mesquite Solar 1 (AZ)</t>
  </si>
  <si>
    <t>BHE Renewables, LLC</t>
  </si>
  <si>
    <t>Solar Power Inc</t>
  </si>
  <si>
    <t>Corcoran LLC CED</t>
  </si>
  <si>
    <t>White River Solar LLC CED</t>
  </si>
  <si>
    <t>Alpaugh North LLC</t>
  </si>
  <si>
    <t>Alpaugh 50 LLC</t>
  </si>
  <si>
    <t>Copper Mountain II (NV)</t>
  </si>
  <si>
    <t>Copper Mountain I (NV)</t>
  </si>
  <si>
    <t>Agua Caliente Solar (AZ)</t>
  </si>
  <si>
    <t>Agua Caliente Solar LLC</t>
  </si>
  <si>
    <t>AV Solar Ranch 1 LLC</t>
  </si>
  <si>
    <t>High Plains Ranch II LLC</t>
  </si>
  <si>
    <t>TA-High Desert LLC</t>
  </si>
  <si>
    <t>NRG Solar Borrego I</t>
  </si>
  <si>
    <t>NRG Solar Alpine LLC</t>
  </si>
  <si>
    <t>L-8 Solar Project LLC</t>
  </si>
  <si>
    <t>Intertie</t>
  </si>
  <si>
    <t>Adelanto Solar Power Project</t>
  </si>
  <si>
    <t>SS San Antonio West LLC</t>
  </si>
  <si>
    <t>Green Acres Solar Facility 1</t>
  </si>
  <si>
    <t>OL Elk Grove Trust a Delaware Statutory Trust</t>
  </si>
  <si>
    <t>Green Acres Solar Facility 2</t>
  </si>
  <si>
    <t>SPVP044 Perris (Valley)</t>
  </si>
  <si>
    <t>SPVP033 Ontario - Kennedy 3</t>
  </si>
  <si>
    <t>SPVP032 Ontario - Kennedy 2</t>
  </si>
  <si>
    <t>SPVP028 San Bernardino (Vista 28)</t>
  </si>
  <si>
    <t>SPVP023 Fontana (Etiwanda)</t>
  </si>
  <si>
    <t>SPVP017 Fontana (Etiwanda)</t>
  </si>
  <si>
    <t>SPVP015 Fontana (Etiwanda) includes SPVP001</t>
  </si>
  <si>
    <t>SPVP011 Redlands RDC 4</t>
  </si>
  <si>
    <t>SPVP010 Fontana (Etiwanda)</t>
  </si>
  <si>
    <t>Dependable Highway Express</t>
  </si>
  <si>
    <t>S0184</t>
  </si>
  <si>
    <t>LA County MTA/Metro</t>
  </si>
  <si>
    <t>S0183</t>
  </si>
  <si>
    <t>Harbor College LACCD</t>
  </si>
  <si>
    <t>S0182</t>
  </si>
  <si>
    <t>Pierce College LACCD</t>
  </si>
  <si>
    <t>S0181</t>
  </si>
  <si>
    <t>McHenry Solar Plant</t>
  </si>
  <si>
    <t>K Road Modesto Solar LLC</t>
  </si>
  <si>
    <t>Cantua Solar Station</t>
  </si>
  <si>
    <t>Coronus Joshua Tree East 3</t>
  </si>
  <si>
    <t>S0174</t>
  </si>
  <si>
    <t>Coronus</t>
  </si>
  <si>
    <t>Coronus Joshua Tree East 2</t>
  </si>
  <si>
    <t>S0173</t>
  </si>
  <si>
    <t>Coronus Joshua Tree East 1</t>
  </si>
  <si>
    <t>S0172</t>
  </si>
  <si>
    <t>Coronus Yucca Valley East 3</t>
  </si>
  <si>
    <t>S0171</t>
  </si>
  <si>
    <t>Coronus Yucca Valley East 2</t>
  </si>
  <si>
    <t>S0170</t>
  </si>
  <si>
    <t>Coronus Yucca Valley East 1</t>
  </si>
  <si>
    <t>S0169</t>
  </si>
  <si>
    <t>SunEdison Hesperia Solar PV</t>
  </si>
  <si>
    <t>Coronus 29-Palms North 3</t>
  </si>
  <si>
    <t>S0167</t>
  </si>
  <si>
    <t>Coronus 29-Palms North 2</t>
  </si>
  <si>
    <t>S0166</t>
  </si>
  <si>
    <t>Coronus 29-Palms North 1</t>
  </si>
  <si>
    <t>S0165</t>
  </si>
  <si>
    <t>SEPV 2 (Gestamp - GASNA)</t>
  </si>
  <si>
    <t>SEPV 1 (Gestamp - GASNA)</t>
  </si>
  <si>
    <t>Meridian (Paso Robles Solar LLC)</t>
  </si>
  <si>
    <t>IVSC1 - (SunPeak 1) - 23MW PV</t>
  </si>
  <si>
    <t>SPVP005 Redlands</t>
  </si>
  <si>
    <t>Sacramento PV Energy LLC</t>
  </si>
  <si>
    <t>LA Harbor College</t>
  </si>
  <si>
    <t>S0152</t>
  </si>
  <si>
    <t>Porterville Solar</t>
  </si>
  <si>
    <t>S0151</t>
  </si>
  <si>
    <t>Konoike Pacific California Inc</t>
  </si>
  <si>
    <t>S0144</t>
  </si>
  <si>
    <t>Port of Los Angeles</t>
  </si>
  <si>
    <t>Temescal Canyon RV LLC</t>
  </si>
  <si>
    <t>Eurus Energy America Corporation</t>
  </si>
  <si>
    <t>Altus Power America Inc</t>
  </si>
  <si>
    <t>University of California San Diego</t>
  </si>
  <si>
    <t>Sun City</t>
  </si>
  <si>
    <t>Avenal Park Solar</t>
  </si>
  <si>
    <t>Sunset Reservoir North Basin Solar</t>
  </si>
  <si>
    <t>Meridian Energy USA Inc</t>
  </si>
  <si>
    <t>Robert O. Schulz Solar Farm #1 and #2</t>
  </si>
  <si>
    <t>NRG Solar Community 1 LLC</t>
  </si>
  <si>
    <t>Sacramento Municipal Utility District (SMUD)</t>
  </si>
  <si>
    <t>Catalina Solar Phase I and II</t>
  </si>
  <si>
    <t>EDF Renewable Energy Inc</t>
  </si>
  <si>
    <t>Ivanpah III (Solar Partners VIII)</t>
  </si>
  <si>
    <t>Solar Partners I II VIII LLC</t>
  </si>
  <si>
    <t>Ivanpah II (Solar Partners I)</t>
  </si>
  <si>
    <t>Ivanpah I (Solar Partners II)</t>
  </si>
  <si>
    <t>Luz Solar Partners Ltd VIII</t>
  </si>
  <si>
    <t>Luz Solar Partners Ltd VII</t>
  </si>
  <si>
    <t>Luz Solar Partners Ltd VI</t>
  </si>
  <si>
    <t>Luz Solar Partners Ltd V</t>
  </si>
  <si>
    <t>Luz Solar Partners Ltd IX</t>
  </si>
  <si>
    <t>Luz Solar Partners Ltd IV</t>
  </si>
  <si>
    <t>Luz Solar Partners Ltd III</t>
  </si>
  <si>
    <t>Diablo Canyon</t>
  </si>
  <si>
    <t>N0001</t>
  </si>
  <si>
    <t>N</t>
  </si>
  <si>
    <t>H</t>
  </si>
  <si>
    <t>Middle Haypress Hydroelectric</t>
  </si>
  <si>
    <t>H0623</t>
  </si>
  <si>
    <t>North Hollywood Pumping Plant</t>
  </si>
  <si>
    <t>Lake Hodges Station (Olivenhain Pumped Storage)</t>
  </si>
  <si>
    <t>H0613</t>
  </si>
  <si>
    <t>Diamond Valley Lake (Pumping-Generating)</t>
  </si>
  <si>
    <t>H0601</t>
  </si>
  <si>
    <t>SF Public Utilities Commission</t>
  </si>
  <si>
    <t>Yorba Linda</t>
  </si>
  <si>
    <t>H0577</t>
  </si>
  <si>
    <t>Clear Lake</t>
  </si>
  <si>
    <t>H0576</t>
  </si>
  <si>
    <t>Yolo County Flood Control &amp; Water Conservation District</t>
  </si>
  <si>
    <t>Woodleaf</t>
  </si>
  <si>
    <t>H0573</t>
  </si>
  <si>
    <t>William E. Warne</t>
  </si>
  <si>
    <t>H0567</t>
  </si>
  <si>
    <t>California Department of Water Resources</t>
  </si>
  <si>
    <t>White Rock</t>
  </si>
  <si>
    <t>H0565</t>
  </si>
  <si>
    <t>City of Redding Electric Utility</t>
  </si>
  <si>
    <t>Baker Station Hydro</t>
  </si>
  <si>
    <t>Santa Felicia</t>
  </si>
  <si>
    <t>H0533</t>
  </si>
  <si>
    <t>Union Valley</t>
  </si>
  <si>
    <t>H0532</t>
  </si>
  <si>
    <t>Trinity</t>
  </si>
  <si>
    <t>H0520</t>
  </si>
  <si>
    <t>Tri-Dam Power Authority</t>
  </si>
  <si>
    <t>Tiger Creek</t>
  </si>
  <si>
    <t>H0516</t>
  </si>
  <si>
    <t>Three Forks Water Power Project</t>
  </si>
  <si>
    <t>Thermalito Diversion Dam</t>
  </si>
  <si>
    <t>H0511</t>
  </si>
  <si>
    <t>Thermalito (Unit 1 HY Unit 2-3-4 Pumping-Generating)</t>
  </si>
  <si>
    <t>H0510</t>
  </si>
  <si>
    <t>TKO Power Inc</t>
  </si>
  <si>
    <t>Success Power Project</t>
  </si>
  <si>
    <t>Stanislaus</t>
  </si>
  <si>
    <t>H0498</t>
  </si>
  <si>
    <t>Spring Creek</t>
  </si>
  <si>
    <t>H0493</t>
  </si>
  <si>
    <t>Slate Creek Hydro Assoc LP</t>
  </si>
  <si>
    <t>H0475</t>
  </si>
  <si>
    <t>Senator Wash (Pumping-Generating)</t>
  </si>
  <si>
    <t>H0471</t>
  </si>
  <si>
    <t>W R Gianelli (Pumping-Generating)</t>
  </si>
  <si>
    <t>H0452</t>
  </si>
  <si>
    <t>San Dimas Wash</t>
  </si>
  <si>
    <t>Los Angeles County Flood Control District</t>
  </si>
  <si>
    <t>San Dimas Hydro Recovery Plant</t>
  </si>
  <si>
    <t>H0437</t>
  </si>
  <si>
    <t>Salt Springs</t>
  </si>
  <si>
    <t>H0431</t>
  </si>
  <si>
    <t>Rock Creek Limited Partnership</t>
  </si>
  <si>
    <t>Rock Creek</t>
  </si>
  <si>
    <t>Rio Hondo</t>
  </si>
  <si>
    <t>Ralston</t>
  </si>
  <si>
    <t>H0406</t>
  </si>
  <si>
    <t>Poe</t>
  </si>
  <si>
    <t>H0395</t>
  </si>
  <si>
    <t>Pit #7</t>
  </si>
  <si>
    <t>H0393</t>
  </si>
  <si>
    <t>Pit #6</t>
  </si>
  <si>
    <t>H0392</t>
  </si>
  <si>
    <t>Pit #5</t>
  </si>
  <si>
    <t>H0391</t>
  </si>
  <si>
    <t>Pit #4</t>
  </si>
  <si>
    <t>H0390</t>
  </si>
  <si>
    <t>Pit #3</t>
  </si>
  <si>
    <t>H0389</t>
  </si>
  <si>
    <t>Pit #1</t>
  </si>
  <si>
    <t>H0388</t>
  </si>
  <si>
    <t>Pine Flat</t>
  </si>
  <si>
    <t>H0387</t>
  </si>
  <si>
    <t>Kings River Conservation District</t>
  </si>
  <si>
    <t>Parker</t>
  </si>
  <si>
    <t>H0381</t>
  </si>
  <si>
    <t>Pardee</t>
  </si>
  <si>
    <t>Synergics Energy Services LLC</t>
  </si>
  <si>
    <t>Olcese Water District</t>
  </si>
  <si>
    <t>O'Neill (Pumping-Generating)</t>
  </si>
  <si>
    <t>H0363</t>
  </si>
  <si>
    <t>H0354</t>
  </si>
  <si>
    <t>New Melones</t>
  </si>
  <si>
    <t>H0353</t>
  </si>
  <si>
    <t>H0352</t>
  </si>
  <si>
    <t>Nelson Creek Power Inc</t>
  </si>
  <si>
    <t>Mojave Siphon</t>
  </si>
  <si>
    <t>H0337</t>
  </si>
  <si>
    <t>Mill Creek 3</t>
  </si>
  <si>
    <t>Hydrodynamics</t>
  </si>
  <si>
    <t>Mammoth Pool</t>
  </si>
  <si>
    <t>H0313</t>
  </si>
  <si>
    <t>Madera Canal (Station 980 1174 1302 1923)</t>
  </si>
  <si>
    <t>Loon Lake</t>
  </si>
  <si>
    <t>H0289</t>
  </si>
  <si>
    <t>Lake Mathews</t>
  </si>
  <si>
    <t>H0282</t>
  </si>
  <si>
    <t>Middle Fork</t>
  </si>
  <si>
    <t>H0275</t>
  </si>
  <si>
    <t>Kirkwood (RPS Certified)</t>
  </si>
  <si>
    <t>Kings River</t>
  </si>
  <si>
    <t>H0272</t>
  </si>
  <si>
    <t>Keswick</t>
  </si>
  <si>
    <t>H0270</t>
  </si>
  <si>
    <t>Kern River 3</t>
  </si>
  <si>
    <t>H0269</t>
  </si>
  <si>
    <t>Kerckhoff PH 2</t>
  </si>
  <si>
    <t>H0266</t>
  </si>
  <si>
    <t>Kerckhoff PH 1</t>
  </si>
  <si>
    <t>Judge F Carr</t>
  </si>
  <si>
    <t>H0257</t>
  </si>
  <si>
    <t>Jaybird</t>
  </si>
  <si>
    <t>H0253</t>
  </si>
  <si>
    <t>James B Black</t>
  </si>
  <si>
    <t>H0250</t>
  </si>
  <si>
    <t>Hoover Dam (NV)</t>
  </si>
  <si>
    <t>H0242</t>
  </si>
  <si>
    <t>Snow Mountain Hydro LLC</t>
  </si>
  <si>
    <t>Ponderosa Bailey Creek</t>
  </si>
  <si>
    <t>Highline Canal</t>
  </si>
  <si>
    <t>Helms (Pumped Storage)</t>
  </si>
  <si>
    <t>H0229</t>
  </si>
  <si>
    <t>Lower Haypress Hydroelectric</t>
  </si>
  <si>
    <t>Haas</t>
  </si>
  <si>
    <t>H0215</t>
  </si>
  <si>
    <t>Greg Avenue</t>
  </si>
  <si>
    <t>H0211</t>
  </si>
  <si>
    <t>Friant-Kern Hydro Facility (River Outlet Madera Canal F-K)</t>
  </si>
  <si>
    <t>Hypower Inc</t>
  </si>
  <si>
    <t>Forbestown</t>
  </si>
  <si>
    <t>H0191</t>
  </si>
  <si>
    <t>Foothill Feeder</t>
  </si>
  <si>
    <t>H0188</t>
  </si>
  <si>
    <t>Folsom</t>
  </si>
  <si>
    <t>H0186</t>
  </si>
  <si>
    <t>Exchequer</t>
  </si>
  <si>
    <t>H0175</t>
  </si>
  <si>
    <t>Electra</t>
  </si>
  <si>
    <t>H0171</t>
  </si>
  <si>
    <t>El Dorado Hydro</t>
  </si>
  <si>
    <t>Edward C Hyatt (Unit 1,3,5 Pumping-Generating)</t>
  </si>
  <si>
    <t>H0164</t>
  </si>
  <si>
    <t>Eastwood (Pumped Storage)</t>
  </si>
  <si>
    <t>H0161</t>
  </si>
  <si>
    <t>Drum #2</t>
  </si>
  <si>
    <t>H0155</t>
  </si>
  <si>
    <t>Drum #1</t>
  </si>
  <si>
    <t>H0154</t>
  </si>
  <si>
    <t>Donnells</t>
  </si>
  <si>
    <t>H0145</t>
  </si>
  <si>
    <t>H0144</t>
  </si>
  <si>
    <t>Dion R Holm</t>
  </si>
  <si>
    <t>H0141</t>
  </si>
  <si>
    <t>Devil Canyon</t>
  </si>
  <si>
    <t>H0137</t>
  </si>
  <si>
    <t>DeSabla</t>
  </si>
  <si>
    <t>Cresta</t>
  </si>
  <si>
    <t>H0121</t>
  </si>
  <si>
    <t>H0107</t>
  </si>
  <si>
    <t>Chicago Park</t>
  </si>
  <si>
    <t>H0095</t>
  </si>
  <si>
    <t>Castaic (Pumped Storage)</t>
  </si>
  <si>
    <t>H0090</t>
  </si>
  <si>
    <t>Caribou #2</t>
  </si>
  <si>
    <t>H0088</t>
  </si>
  <si>
    <t>Caribou #1</t>
  </si>
  <si>
    <t>H0087</t>
  </si>
  <si>
    <t>Camino</t>
  </si>
  <si>
    <t>H0081</t>
  </si>
  <si>
    <t>Alamo</t>
  </si>
  <si>
    <t>H0058</t>
  </si>
  <si>
    <t>Butt Valley</t>
  </si>
  <si>
    <t>H0057</t>
  </si>
  <si>
    <t>Fish Power (NPCap = 0.15MW - No Reporting RQD)</t>
  </si>
  <si>
    <t>Bucks Creek</t>
  </si>
  <si>
    <t>H0052</t>
  </si>
  <si>
    <t>Castaic Efficiency (Small Hydro)</t>
  </si>
  <si>
    <t>H0039</t>
  </si>
  <si>
    <t>Big Creek 8</t>
  </si>
  <si>
    <t>H0036</t>
  </si>
  <si>
    <t>Big Creek 4</t>
  </si>
  <si>
    <t>H0034</t>
  </si>
  <si>
    <t>Big Creek 3</t>
  </si>
  <si>
    <t>H0032</t>
  </si>
  <si>
    <t>Big Creek 2A</t>
  </si>
  <si>
    <t>H0030</t>
  </si>
  <si>
    <t>Big Creek 2</t>
  </si>
  <si>
    <t>H0028</t>
  </si>
  <si>
    <t>Big Creek 1</t>
  </si>
  <si>
    <t>H0027</t>
  </si>
  <si>
    <t>Belden</t>
  </si>
  <si>
    <t>H0023</t>
  </si>
  <si>
    <t>Balch #2</t>
  </si>
  <si>
    <t>H0020</t>
  </si>
  <si>
    <t>Balch #1</t>
  </si>
  <si>
    <t>H0019</t>
  </si>
  <si>
    <t>La Rosita (INTERGEN Mexicali Mexico)</t>
  </si>
  <si>
    <t>G9787</t>
  </si>
  <si>
    <t>Energia Azteca X Sociedad Anonima de Capital Variable</t>
  </si>
  <si>
    <t>G</t>
  </si>
  <si>
    <t>Termoelectrica de Mexicali (TDM Mexicali Mexico)</t>
  </si>
  <si>
    <t>G9786</t>
  </si>
  <si>
    <t>Termoelectrica de Mexicali S de RL de CV</t>
  </si>
  <si>
    <t>Mira Loma Peaker</t>
  </si>
  <si>
    <t>G9444</t>
  </si>
  <si>
    <t>Etiwanda Peaker</t>
  </si>
  <si>
    <t>G9333</t>
  </si>
  <si>
    <t>Center Peaker</t>
  </si>
  <si>
    <t>G9222</t>
  </si>
  <si>
    <t>Barre Peaker</t>
  </si>
  <si>
    <t>G9111</t>
  </si>
  <si>
    <t>B Braun Medical Inc</t>
  </si>
  <si>
    <t>G9100</t>
  </si>
  <si>
    <t>MillerCoors</t>
  </si>
  <si>
    <t>G1072</t>
  </si>
  <si>
    <t>MillerCoors USA LLC</t>
  </si>
  <si>
    <t>John Wayne Airport</t>
  </si>
  <si>
    <t>G1067</t>
  </si>
  <si>
    <t>County of Orange, John Wayne Airport</t>
  </si>
  <si>
    <t>High Sierra Cogeneration Power Plant</t>
  </si>
  <si>
    <t>G1051</t>
  </si>
  <si>
    <t>Plumas Sierra Rural Electric Cooperative</t>
  </si>
  <si>
    <t>Qualcomm Building Q Central Plant</t>
  </si>
  <si>
    <t>G1050</t>
  </si>
  <si>
    <t>Qualcomm Inc</t>
  </si>
  <si>
    <t>Delano Energy Center LLC</t>
  </si>
  <si>
    <t>G1049</t>
  </si>
  <si>
    <t>Wellhead Power Delano LLC</t>
  </si>
  <si>
    <t>California State - San Bernardino Fuel Cell Unit</t>
  </si>
  <si>
    <t>G1048</t>
  </si>
  <si>
    <t>San Jose-Santa Clara Regional Wastewater Facility</t>
  </si>
  <si>
    <t>G1047</t>
  </si>
  <si>
    <t>Houweling Nurseries</t>
  </si>
  <si>
    <t>G1046</t>
  </si>
  <si>
    <t>Houweling Nurseries Oxnard Inc</t>
  </si>
  <si>
    <t>G1041</t>
  </si>
  <si>
    <t>Desert Star Energy Center (NV)</t>
  </si>
  <si>
    <t>G1040</t>
  </si>
  <si>
    <t>Sierra Nevada Brewing</t>
  </si>
  <si>
    <t>Sierra Nevada Brewing Company</t>
  </si>
  <si>
    <t>COBUG - City of Palo Alto Backup Generator</t>
  </si>
  <si>
    <t>G1034</t>
  </si>
  <si>
    <t>Toyota Technical Center</t>
  </si>
  <si>
    <t>G1030</t>
  </si>
  <si>
    <t>Toyota Motor Engineering &amp; Manufacturing NA Inc</t>
  </si>
  <si>
    <t>CSU East Bay Fuel Cell</t>
  </si>
  <si>
    <t>G1028</t>
  </si>
  <si>
    <t>Pio Pico Energy Center</t>
  </si>
  <si>
    <t>G1025</t>
  </si>
  <si>
    <t>Pio Pico Energy Center, LLC</t>
  </si>
  <si>
    <t>Fuel Cell DFC</t>
  </si>
  <si>
    <t>G1024</t>
  </si>
  <si>
    <t>Miramar Energy Facility 1 &amp; 2</t>
  </si>
  <si>
    <t>G1023</t>
  </si>
  <si>
    <t>Pixley Cogen Plant</t>
  </si>
  <si>
    <t>G1020</t>
  </si>
  <si>
    <t>Calgren Renewable Fuels LLC</t>
  </si>
  <si>
    <t>Central Plant (UC Irvine)</t>
  </si>
  <si>
    <t>G1019</t>
  </si>
  <si>
    <t>University of California Irvine</t>
  </si>
  <si>
    <t>Mariposa Energy LLC</t>
  </si>
  <si>
    <t>G1015</t>
  </si>
  <si>
    <t>Saddleback Community College</t>
  </si>
  <si>
    <t>G1014</t>
  </si>
  <si>
    <t>Marsh Landing Generating Station</t>
  </si>
  <si>
    <t>G1011</t>
  </si>
  <si>
    <t>NRG Marsh Landing LLC</t>
  </si>
  <si>
    <t>G1009</t>
  </si>
  <si>
    <t>Orange Grove Energy</t>
  </si>
  <si>
    <t>G1005</t>
  </si>
  <si>
    <t>Orange Grove Energy LP</t>
  </si>
  <si>
    <t>Midway LLC - Starwood Power - CalPeak Power</t>
  </si>
  <si>
    <t>G0998</t>
  </si>
  <si>
    <t>CalPeak Power LLC</t>
  </si>
  <si>
    <t>Panoche Energy Center</t>
  </si>
  <si>
    <t>G0997</t>
  </si>
  <si>
    <t>Panoche Energy Center LLC</t>
  </si>
  <si>
    <t>Solar Turbines Inc. - Harbor Drive Plant (Testing Only)</t>
  </si>
  <si>
    <t>G0991</t>
  </si>
  <si>
    <t>Solar Turbines Incorporated</t>
  </si>
  <si>
    <t>Solar Turbines Inc. - Kearny Mesa Plant (Testing Only)</t>
  </si>
  <si>
    <t>G0990</t>
  </si>
  <si>
    <t>El Cajon Energy Center</t>
  </si>
  <si>
    <t>G0951</t>
  </si>
  <si>
    <t>Wellhead Services Inc</t>
  </si>
  <si>
    <t>Gateway Generating Station</t>
  </si>
  <si>
    <t>G0950</t>
  </si>
  <si>
    <t>Escondido Energy Center LLC</t>
  </si>
  <si>
    <t>G0945</t>
  </si>
  <si>
    <t>Russell City Energy Company LLC</t>
  </si>
  <si>
    <t>G0935</t>
  </si>
  <si>
    <t>Calpine Corporation - West Region</t>
  </si>
  <si>
    <t>Colusa Generating Station</t>
  </si>
  <si>
    <t>G0934</t>
  </si>
  <si>
    <t>Niland Gas Turbine Plant</t>
  </si>
  <si>
    <t>G0931</t>
  </si>
  <si>
    <t>Bear Valley Power Plant</t>
  </si>
  <si>
    <t>G0930</t>
  </si>
  <si>
    <t>Golden State Water Company (BVES)</t>
  </si>
  <si>
    <t>Walnut Creek Energy Park</t>
  </si>
  <si>
    <t>G0928</t>
  </si>
  <si>
    <t>Walnut Creek Energy LLC</t>
  </si>
  <si>
    <t>THUMS</t>
  </si>
  <si>
    <t>G0925</t>
  </si>
  <si>
    <t>THUMS Long Beach Company</t>
  </si>
  <si>
    <t>Chula Vista Energy Center LLC</t>
  </si>
  <si>
    <t>G0924</t>
  </si>
  <si>
    <t>G0923</t>
  </si>
  <si>
    <t>City of Riverside Public Utilities Department</t>
  </si>
  <si>
    <t>Riverside Energy Resource Center</t>
  </si>
  <si>
    <t>G0922</t>
  </si>
  <si>
    <t>Yuba City Energy Center</t>
  </si>
  <si>
    <t>G0919</t>
  </si>
  <si>
    <t>Creed Energy Center LLC</t>
  </si>
  <si>
    <t>G0918</t>
  </si>
  <si>
    <t>Feather River Energy Center</t>
  </si>
  <si>
    <t>G0917</t>
  </si>
  <si>
    <t>Gilroy Energy Center LLC</t>
  </si>
  <si>
    <t>Goose Haven Energy Center</t>
  </si>
  <si>
    <t>G0916</t>
  </si>
  <si>
    <t>Goose Haven Energy Center LLC</t>
  </si>
  <si>
    <t>Lambie Energy Center</t>
  </si>
  <si>
    <t>G0915</t>
  </si>
  <si>
    <t>Lambie Energy Center LLC</t>
  </si>
  <si>
    <t>Riverview Energy Center</t>
  </si>
  <si>
    <t>G0914</t>
  </si>
  <si>
    <t>Riverview Energy Center LLC</t>
  </si>
  <si>
    <t>Wolfskill Energy Center</t>
  </si>
  <si>
    <t>G0913</t>
  </si>
  <si>
    <t>Wolfskill Energy Center LLC</t>
  </si>
  <si>
    <t>Springs Generation Project</t>
  </si>
  <si>
    <t>G0912</t>
  </si>
  <si>
    <t>G0911</t>
  </si>
  <si>
    <t>Cuyamaca Peak Energy Plant (formely CalPeak El Cajon)</t>
  </si>
  <si>
    <t>G0910</t>
  </si>
  <si>
    <t>Vaca Dixon - CalPeak Power</t>
  </si>
  <si>
    <t>G0909</t>
  </si>
  <si>
    <t>CalPeak Power - Vaca Dixon LLC</t>
  </si>
  <si>
    <t>Panoche - CalPeak Power</t>
  </si>
  <si>
    <t>G0908</t>
  </si>
  <si>
    <t>CalPeak Power - Panoche</t>
  </si>
  <si>
    <t>Wellhead Power Panoche LLC</t>
  </si>
  <si>
    <t>G0905</t>
  </si>
  <si>
    <t>Wellhead Power Panoche LLC/Gates LLC</t>
  </si>
  <si>
    <t>Fresno Cogeneration Partners LP PKR</t>
  </si>
  <si>
    <t>G0904</t>
  </si>
  <si>
    <t>Fresno Cogeneration Partners</t>
  </si>
  <si>
    <t>Valero Cogeneration Unit #1</t>
  </si>
  <si>
    <t>G0902</t>
  </si>
  <si>
    <t>Valero Refining Company - California</t>
  </si>
  <si>
    <t>G0900</t>
  </si>
  <si>
    <t>Olive View Medical Center</t>
  </si>
  <si>
    <t>G0899</t>
  </si>
  <si>
    <t>LA County ISD (Health Services)</t>
  </si>
  <si>
    <t>Red Bluff</t>
  </si>
  <si>
    <t>G0897</t>
  </si>
  <si>
    <t>California Power Holdings LLC</t>
  </si>
  <si>
    <t>Chowchilla II Peaker</t>
  </si>
  <si>
    <t>G0896</t>
  </si>
  <si>
    <t>Malburg Power Plant</t>
  </si>
  <si>
    <t>Colorado Energy Management LLC (Malburg LLC)</t>
  </si>
  <si>
    <t>Cosumnes Power Plant</t>
  </si>
  <si>
    <t>Inland Empire Energy Center</t>
  </si>
  <si>
    <t>G0868</t>
  </si>
  <si>
    <t>Henrietta Peaker</t>
  </si>
  <si>
    <t>G0867</t>
  </si>
  <si>
    <t>AltaGas San Joaquin Energy Inc</t>
  </si>
  <si>
    <t>Los Esteros Critical Energy Facility LLC</t>
  </si>
  <si>
    <t>G0866</t>
  </si>
  <si>
    <t>Palomar Energy Center</t>
  </si>
  <si>
    <t>G0861</t>
  </si>
  <si>
    <t>Border - CalPeak Power</t>
  </si>
  <si>
    <t>G0853</t>
  </si>
  <si>
    <t>CalPeak Power - Border LLC</t>
  </si>
  <si>
    <t>Enterprise - CalPeak Power</t>
  </si>
  <si>
    <t>G0845</t>
  </si>
  <si>
    <t>CalPeak Power - Enterprise LLC</t>
  </si>
  <si>
    <t>Century (Alliance)</t>
  </si>
  <si>
    <t>G0842</t>
  </si>
  <si>
    <t>Colton Power LP</t>
  </si>
  <si>
    <t>Tracy Peaker Plant (reconfigured from Peaker to CC 2012)</t>
  </si>
  <si>
    <t>G0838</t>
  </si>
  <si>
    <t>Hanford Energy Park Peaker</t>
  </si>
  <si>
    <t>G0832</t>
  </si>
  <si>
    <t>King City Energy Center</t>
  </si>
  <si>
    <t>G0823</t>
  </si>
  <si>
    <t>King City Energy Center LLC</t>
  </si>
  <si>
    <t>Gilroy Energy Center</t>
  </si>
  <si>
    <t>G0822</t>
  </si>
  <si>
    <t>Drews - Agua Mansa (Alliance Colton)</t>
  </si>
  <si>
    <t>G0821</t>
  </si>
  <si>
    <t>Larkspur Energy LLC</t>
  </si>
  <si>
    <t>G0819</t>
  </si>
  <si>
    <t>Diamond Generating Corporation</t>
  </si>
  <si>
    <t>Indigo Generation LLC</t>
  </si>
  <si>
    <t>G0818</t>
  </si>
  <si>
    <t>Linn Western Processing Generating Facility (Blacksand)</t>
  </si>
  <si>
    <t>G0804</t>
  </si>
  <si>
    <t>Bridge Energy, LLC</t>
  </si>
  <si>
    <t>Central Utility Plant (LAX)</t>
  </si>
  <si>
    <t>G0803</t>
  </si>
  <si>
    <t>LAX Airport</t>
  </si>
  <si>
    <t>AERA San Ardo Cogen Facility</t>
  </si>
  <si>
    <t>G0802</t>
  </si>
  <si>
    <t>Aera Energy LLC</t>
  </si>
  <si>
    <t>Kirkwood Meadows PUD</t>
  </si>
  <si>
    <t>Kirkwood Meadows</t>
  </si>
  <si>
    <t>Elk Hills Power LLC</t>
  </si>
  <si>
    <t>G0799</t>
  </si>
  <si>
    <t>Pastoria Energy Facility L.L.C.</t>
  </si>
  <si>
    <t>G0797</t>
  </si>
  <si>
    <t>Pastoria Energy Facility LLC</t>
  </si>
  <si>
    <t>Mountainview Generating Station</t>
  </si>
  <si>
    <t>G0795</t>
  </si>
  <si>
    <t>Metcalf Energy Center LLC</t>
  </si>
  <si>
    <t>G0794</t>
  </si>
  <si>
    <t>Calpine Corp &amp; Bechtel Enterprise</t>
  </si>
  <si>
    <t>Blythe Energy Project</t>
  </si>
  <si>
    <t>G0787</t>
  </si>
  <si>
    <t>Altagas Blythe Operations Inc</t>
  </si>
  <si>
    <t>Otay Mesa Generating Project</t>
  </si>
  <si>
    <t>G0785</t>
  </si>
  <si>
    <t>Sunrise Power</t>
  </si>
  <si>
    <t>G0784</t>
  </si>
  <si>
    <t>Sunrise Power Company LLC</t>
  </si>
  <si>
    <t>Delta Energy Center LLC</t>
  </si>
  <si>
    <t>G0783</t>
  </si>
  <si>
    <t>La Paloma Generating</t>
  </si>
  <si>
    <t>G0781</t>
  </si>
  <si>
    <t>La Paloma Generating Co LLC</t>
  </si>
  <si>
    <t>Los Medanos Energy Center LLC</t>
  </si>
  <si>
    <t>G0780</t>
  </si>
  <si>
    <t>Sutter Energy Center - Calpine Construction Finance Co</t>
  </si>
  <si>
    <t>G0779</t>
  </si>
  <si>
    <t>High Desert Power Project</t>
  </si>
  <si>
    <t>G0778</t>
  </si>
  <si>
    <t>High Desert Power Project LLC</t>
  </si>
  <si>
    <t>Los Angeles Refinery (Tesoro)</t>
  </si>
  <si>
    <t>G0776</t>
  </si>
  <si>
    <t>Andeavor</t>
  </si>
  <si>
    <t>Elk Hills CoGeneration</t>
  </si>
  <si>
    <t>G0775</t>
  </si>
  <si>
    <t>California Resources Corporation</t>
  </si>
  <si>
    <t>UCLA Energy Systems Facility</t>
  </si>
  <si>
    <t>G0763</t>
  </si>
  <si>
    <t>UCLA</t>
  </si>
  <si>
    <t>ConocoPhillips Los Angeles Refinery Wilmington Plant</t>
  </si>
  <si>
    <t>G0759</t>
  </si>
  <si>
    <t>ConocoPhillips</t>
  </si>
  <si>
    <t>Civic Center Cogen</t>
  </si>
  <si>
    <t>G0758</t>
  </si>
  <si>
    <t>LA County ISD (Civic Center)</t>
  </si>
  <si>
    <t>California Institute of Technology</t>
  </si>
  <si>
    <t>G0757</t>
  </si>
  <si>
    <t>Martinez Refinery</t>
  </si>
  <si>
    <t>G0755</t>
  </si>
  <si>
    <t>Shell Oil Products US - Equilon Enterprises LLC - Martinez Refinery</t>
  </si>
  <si>
    <t>Ingredion Stockton Plant</t>
  </si>
  <si>
    <t>G0751</t>
  </si>
  <si>
    <t>Corn Products International Inc</t>
  </si>
  <si>
    <t>Qualcomm Building W Power Plant</t>
  </si>
  <si>
    <t>G0746</t>
  </si>
  <si>
    <t>Yuba City Cogeneration Partners LP</t>
  </si>
  <si>
    <t>G0686</t>
  </si>
  <si>
    <t>G0679</t>
  </si>
  <si>
    <t>New-Indy Containerboard Ontario (formerly Oxnard Paper Mill)</t>
  </si>
  <si>
    <t>G0677</t>
  </si>
  <si>
    <t>New-Indy Oxnard LLLC</t>
  </si>
  <si>
    <t>Wheelabrator Norwalk Energy</t>
  </si>
  <si>
    <t>G0673</t>
  </si>
  <si>
    <t>Wheelabrator Technologies Inc</t>
  </si>
  <si>
    <t>Walnut</t>
  </si>
  <si>
    <t>G0662</t>
  </si>
  <si>
    <t>Vernon (includes H. Gonzales)</t>
  </si>
  <si>
    <t>VA San Diego Cogeneration Plant (VA Hospital)</t>
  </si>
  <si>
    <t>G0646</t>
  </si>
  <si>
    <t>Veterans Administration Healthcare System San Diego</t>
  </si>
  <si>
    <t>Wellport Lease Project</t>
  </si>
  <si>
    <t>G0644</t>
  </si>
  <si>
    <t>Sentinel Peak Resources California LLC</t>
  </si>
  <si>
    <t>Univ of San Francisco Cogen</t>
  </si>
  <si>
    <t>G0641</t>
  </si>
  <si>
    <t>University of California San Diego Cogeneration Facility</t>
  </si>
  <si>
    <t>G0640</t>
  </si>
  <si>
    <t>Berry Cogen Midway-Sunset 38MW</t>
  </si>
  <si>
    <t>G0638</t>
  </si>
  <si>
    <t>Berry Petroleum LLC</t>
  </si>
  <si>
    <t>Phillips 66 - San Francisco Refinery</t>
  </si>
  <si>
    <t>G0632</t>
  </si>
  <si>
    <t>Phillips 66 - Carbon Plant</t>
  </si>
  <si>
    <t>G0630</t>
  </si>
  <si>
    <t>ConocoPhillips Company San Francisco Refinery</t>
  </si>
  <si>
    <t>Dome Lease Project</t>
  </si>
  <si>
    <t>G0627</t>
  </si>
  <si>
    <t>Naval Station Energy Facility</t>
  </si>
  <si>
    <t>G0626</t>
  </si>
  <si>
    <t>Applied Energy LLC</t>
  </si>
  <si>
    <t>U S Borax Inc</t>
  </si>
  <si>
    <t>G0625</t>
  </si>
  <si>
    <t>Rio Tinto Minerals</t>
  </si>
  <si>
    <t>Techni-Cast</t>
  </si>
  <si>
    <t>G0621</t>
  </si>
  <si>
    <t>Techni-Cast Corporation</t>
  </si>
  <si>
    <t>Martinez Cogen Limited</t>
  </si>
  <si>
    <t>G0613</t>
  </si>
  <si>
    <t>Foster Wheeler Martinez Inc / Martinez Cogen Limited Partnership</t>
  </si>
  <si>
    <t>McKittrick Cogeneration Plant</t>
  </si>
  <si>
    <t>G0600</t>
  </si>
  <si>
    <t>Chevron North America Exploration and Production</t>
  </si>
  <si>
    <t>Lost Hills Cogeneration Plant</t>
  </si>
  <si>
    <t>G0599</t>
  </si>
  <si>
    <t>North Generator</t>
  </si>
  <si>
    <t>G0593</t>
  </si>
  <si>
    <t>Semitropic Water Storage District</t>
  </si>
  <si>
    <t>South Generator</t>
  </si>
  <si>
    <t>G0592</t>
  </si>
  <si>
    <t>Sycamore Cogeneration Co</t>
  </si>
  <si>
    <t>G0590</t>
  </si>
  <si>
    <t>Sycamore Cogeneration Facility</t>
  </si>
  <si>
    <t>UCSB Fuel Cell</t>
  </si>
  <si>
    <t>G0578</t>
  </si>
  <si>
    <t>Ripon Cogeneration Facility</t>
  </si>
  <si>
    <t>G0564</t>
  </si>
  <si>
    <t>Ripon Cogeneration LLC</t>
  </si>
  <si>
    <t>AltaGas Pomona Energy Inc (cogen prior to 2016)</t>
  </si>
  <si>
    <t>G0562</t>
  </si>
  <si>
    <t>AltaGas Pomona Energy Inc</t>
  </si>
  <si>
    <t>Southeast Kern River Cogen</t>
  </si>
  <si>
    <t>G0558</t>
  </si>
  <si>
    <t>Coalinga Cogeneration Facility (7.0 MW)</t>
  </si>
  <si>
    <t>G0557</t>
  </si>
  <si>
    <t>Scattergood</t>
  </si>
  <si>
    <t>G0549</t>
  </si>
  <si>
    <t>Sargent Canyon Cogeneration (retired 3/31/2017)</t>
  </si>
  <si>
    <t>G0547</t>
  </si>
  <si>
    <t>Sargent Canyon Cogeneration Co</t>
  </si>
  <si>
    <t>UC Santa Cruz Cogeneration</t>
  </si>
  <si>
    <t>G0541</t>
  </si>
  <si>
    <t>UC Santa Cruz</t>
  </si>
  <si>
    <t>G0536</t>
  </si>
  <si>
    <t>San Joaquin Cogen - Retired 6/27/2017</t>
  </si>
  <si>
    <t>G0529</t>
  </si>
  <si>
    <t>Heorot Power Management</t>
  </si>
  <si>
    <t>G0527</t>
  </si>
  <si>
    <t>San Antonio Community Hospital</t>
  </si>
  <si>
    <t>G0522</t>
  </si>
  <si>
    <t>Salinas River Cogeneration</t>
  </si>
  <si>
    <t>G0520</t>
  </si>
  <si>
    <t>Salinas River Cogeneration Facility</t>
  </si>
  <si>
    <t>Saint Agnes Medical Center</t>
  </si>
  <si>
    <t>G0518</t>
  </si>
  <si>
    <t>South Belridge Cogen Facility</t>
  </si>
  <si>
    <t>G0516</t>
  </si>
  <si>
    <t>SRI International Cogen Project</t>
  </si>
  <si>
    <t>G0515</t>
  </si>
  <si>
    <t>International Power Technology Inc</t>
  </si>
  <si>
    <t>Sentinel Energy Project CPV</t>
  </si>
  <si>
    <t>G0512</t>
  </si>
  <si>
    <t>DGC Operations LLC</t>
  </si>
  <si>
    <t>San Diego State University</t>
  </si>
  <si>
    <t>G0511</t>
  </si>
  <si>
    <t>C&amp;H Sugar Plant</t>
  </si>
  <si>
    <t>G0509</t>
  </si>
  <si>
    <t>C&amp;H Sugar Company</t>
  </si>
  <si>
    <t>Rockwood Gas Turbine Plant</t>
  </si>
  <si>
    <t>G0504</t>
  </si>
  <si>
    <t>Rhodia Dominguez Plant</t>
  </si>
  <si>
    <t>G0495</t>
  </si>
  <si>
    <t>Eco Services Operations Corp</t>
  </si>
  <si>
    <t>Rhodia - Martinez</t>
  </si>
  <si>
    <t>G0494</t>
  </si>
  <si>
    <t>Redondo Beach LLC_(AES)</t>
  </si>
  <si>
    <t>G0490</t>
  </si>
  <si>
    <t>AES Redondo Beach LLC</t>
  </si>
  <si>
    <t>Redding Power</t>
  </si>
  <si>
    <t>G0487</t>
  </si>
  <si>
    <t>Plant No 1</t>
  </si>
  <si>
    <t>G0483</t>
  </si>
  <si>
    <t>Qualcomm Building P Central Plant</t>
  </si>
  <si>
    <t>G0475</t>
  </si>
  <si>
    <t>The Procter &amp; Gamble Paper Products Co.</t>
  </si>
  <si>
    <t>G0468</t>
  </si>
  <si>
    <t>Procter &amp; Gamble Paper Products Company</t>
  </si>
  <si>
    <t>Sacramento SCA</t>
  </si>
  <si>
    <t>G0467</t>
  </si>
  <si>
    <t>Point Arguello Pipeline Co.(Gaviota)</t>
  </si>
  <si>
    <t>G0453</t>
  </si>
  <si>
    <t>Freeport-McMoRan Oil &amp; Gas</t>
  </si>
  <si>
    <t>Chalk Cliff Cogen</t>
  </si>
  <si>
    <t>G0429</t>
  </si>
  <si>
    <t>WCAC Operating Company</t>
  </si>
  <si>
    <t>Bear Mountain Cogen</t>
  </si>
  <si>
    <t>G0428</t>
  </si>
  <si>
    <t>Oroville Cogeneration LP</t>
  </si>
  <si>
    <t>G0424</t>
  </si>
  <si>
    <t>Ormond Beach Generating Station</t>
  </si>
  <si>
    <t>G0421</t>
  </si>
  <si>
    <t>NRG California South</t>
  </si>
  <si>
    <t>Olive</t>
  </si>
  <si>
    <t>G0410</t>
  </si>
  <si>
    <t>Burbank Water and Power</t>
  </si>
  <si>
    <t>Oakland Power Plant</t>
  </si>
  <si>
    <t>G0406</t>
  </si>
  <si>
    <t>Duke Energy Oakland LLC</t>
  </si>
  <si>
    <t>PE Berkeley Inc</t>
  </si>
  <si>
    <t>G0405</t>
  </si>
  <si>
    <t>PE-Berkeley Inc c/o Olympus Power LLC</t>
  </si>
  <si>
    <t>OLS Energy Chino</t>
  </si>
  <si>
    <t>G0404</t>
  </si>
  <si>
    <t>CI Power Cogeneration Plant (OLS Camarillo)</t>
  </si>
  <si>
    <t>G0403</t>
  </si>
  <si>
    <t>CI Power Cogeneration Plant</t>
  </si>
  <si>
    <t>North Island Energy Facility</t>
  </si>
  <si>
    <t>G0399</t>
  </si>
  <si>
    <t>Westend Facility</t>
  </si>
  <si>
    <t>G0396</t>
  </si>
  <si>
    <t>Searles Valley Minerals</t>
  </si>
  <si>
    <t>Naval Hospital Medical Center</t>
  </si>
  <si>
    <t>G0388</t>
  </si>
  <si>
    <t>Navy Public Works</t>
  </si>
  <si>
    <t>NTC MCRD Energy Facility</t>
  </si>
  <si>
    <t>G0386</t>
  </si>
  <si>
    <t>Fresno Cogeneration Partners LP</t>
  </si>
  <si>
    <t>G0384</t>
  </si>
  <si>
    <t>G0382</t>
  </si>
  <si>
    <t>Lodi CC (NCPA STIG)</t>
  </si>
  <si>
    <t>G0381</t>
  </si>
  <si>
    <t>G0380</t>
  </si>
  <si>
    <t>G0379</t>
  </si>
  <si>
    <t>Moss Landing Power Plant</t>
  </si>
  <si>
    <t>G0372</t>
  </si>
  <si>
    <t>Duke Energy Moss Landing &amp; Oakland LLC</t>
  </si>
  <si>
    <t>Berry Cogen Midway-Sunset 18MW</t>
  </si>
  <si>
    <t>G0368</t>
  </si>
  <si>
    <t>Torrance Refinery</t>
  </si>
  <si>
    <t>G0363</t>
  </si>
  <si>
    <t>PBF Energy LLC</t>
  </si>
  <si>
    <t>Midway-Sunset Cogeneration</t>
  </si>
  <si>
    <t>G0358</t>
  </si>
  <si>
    <t>Midway Sunset Cogeneration Co</t>
  </si>
  <si>
    <t>McKittrick Cogen</t>
  </si>
  <si>
    <t>G0339</t>
  </si>
  <si>
    <t>McClure</t>
  </si>
  <si>
    <t>G0336</t>
  </si>
  <si>
    <t>G0335</t>
  </si>
  <si>
    <t>Mandalay Generating Station</t>
  </si>
  <si>
    <t>G0330</t>
  </si>
  <si>
    <t>Long Beach Generation LLC</t>
  </si>
  <si>
    <t>G0319</t>
  </si>
  <si>
    <t>Loma Linda University Cogeneration</t>
  </si>
  <si>
    <t>G0317</t>
  </si>
  <si>
    <t>Loma Linda University</t>
  </si>
  <si>
    <t>Live Oak Cogen</t>
  </si>
  <si>
    <t>G0315</t>
  </si>
  <si>
    <t>Kyocera Project</t>
  </si>
  <si>
    <t>G0298</t>
  </si>
  <si>
    <t>Kyocera America Inc</t>
  </si>
  <si>
    <t>Kern River Cogeneration Co</t>
  </si>
  <si>
    <t>G0293</t>
  </si>
  <si>
    <t>Kern River Cogeneration Facility</t>
  </si>
  <si>
    <t>Kern Front</t>
  </si>
  <si>
    <t>G0292</t>
  </si>
  <si>
    <t>CP Kelco - San Diego Plant</t>
  </si>
  <si>
    <t>G0290</t>
  </si>
  <si>
    <t>C P Kelco</t>
  </si>
  <si>
    <t>Kearny (Retired 12/31/2017)</t>
  </si>
  <si>
    <t>G0289</t>
  </si>
  <si>
    <t>Cabrillo Power II LLC (NRG West Coast Inc)</t>
  </si>
  <si>
    <t>Kingsburg Cogeneration</t>
  </si>
  <si>
    <t>G0286</t>
  </si>
  <si>
    <t>KES Kingsburg LP, c/o Southwest Generation</t>
  </si>
  <si>
    <t>UTC Aerospace Systems Cogeneration Plant</t>
  </si>
  <si>
    <t>G0281</t>
  </si>
  <si>
    <t>United Technologies Corporation</t>
  </si>
  <si>
    <t>Ontario Linerboard Mill</t>
  </si>
  <si>
    <t>G0280</t>
  </si>
  <si>
    <t>New-Indy Ontario LLC</t>
  </si>
  <si>
    <t>Huntington Beach (AES)</t>
  </si>
  <si>
    <t>G0274</t>
  </si>
  <si>
    <t>AES Huntington Beach LLC</t>
  </si>
  <si>
    <t>Humboldt Bay</t>
  </si>
  <si>
    <t>G0268</t>
  </si>
  <si>
    <t>High Sierra</t>
  </si>
  <si>
    <t>G0258</t>
  </si>
  <si>
    <t>Harbor Cogeneration Co</t>
  </si>
  <si>
    <t>G0246</t>
  </si>
  <si>
    <t>Harbor</t>
  </si>
  <si>
    <t>G0241</t>
  </si>
  <si>
    <t>Sharp Grossmont Hospital</t>
  </si>
  <si>
    <t>Greenleaf 2 Inc.</t>
  </si>
  <si>
    <t>G0239</t>
  </si>
  <si>
    <t>Greenleaf Plants 1&amp;2</t>
  </si>
  <si>
    <t>Greenleaf 1 Inc.</t>
  </si>
  <si>
    <t>G0238</t>
  </si>
  <si>
    <t>Grayson</t>
  </si>
  <si>
    <t>Goal Line LP</t>
  </si>
  <si>
    <t>G0233</t>
  </si>
  <si>
    <t>Glenarm</t>
  </si>
  <si>
    <t>Calpine Gilroy Cogen L.P.</t>
  </si>
  <si>
    <t>G0229</t>
  </si>
  <si>
    <t>Calpine Gilroy Cogen LP</t>
  </si>
  <si>
    <t>G0228</t>
  </si>
  <si>
    <t>OLS Energy - Agnews Inc.</t>
  </si>
  <si>
    <t>G0221</t>
  </si>
  <si>
    <t>OLS Energy - Agnews Inc</t>
  </si>
  <si>
    <t>Malaga Peaking Plant</t>
  </si>
  <si>
    <t>G0220</t>
  </si>
  <si>
    <t>Malaga Power LLC</t>
  </si>
  <si>
    <t>Frito-Lay (Kern Plant)</t>
  </si>
  <si>
    <t>G0216</t>
  </si>
  <si>
    <t>Frito-Lay Inc</t>
  </si>
  <si>
    <t>Roseville Energy Park (REP)</t>
  </si>
  <si>
    <t>G0213</t>
  </si>
  <si>
    <t>MID Ripon</t>
  </si>
  <si>
    <t>G0204</t>
  </si>
  <si>
    <t>ExxonMobil Las Flores Canyon</t>
  </si>
  <si>
    <t>G0202</t>
  </si>
  <si>
    <t>ExxonMobil Production Company</t>
  </si>
  <si>
    <t>Etiwanda Generating Station</t>
  </si>
  <si>
    <t>G0201</t>
  </si>
  <si>
    <t>Encina</t>
  </si>
  <si>
    <t>G0196</t>
  </si>
  <si>
    <t>Cabrillo Power I LLC (NRG West Coast Inc)</t>
  </si>
  <si>
    <t>Ellwood Generating Station</t>
  </si>
  <si>
    <t>G0195</t>
  </si>
  <si>
    <t>El Centro Generating Station</t>
  </si>
  <si>
    <t>G0190</t>
  </si>
  <si>
    <t>EF Oxnard Inc.</t>
  </si>
  <si>
    <t>G0180</t>
  </si>
  <si>
    <t>EF Oxnard Inc</t>
  </si>
  <si>
    <t>Double C</t>
  </si>
  <si>
    <t>G0176</t>
  </si>
  <si>
    <t>Western Power and Steam Inc. (DAI Oildale)</t>
  </si>
  <si>
    <t>G0173</t>
  </si>
  <si>
    <t>Western Power and Steam</t>
  </si>
  <si>
    <t>Donald Von Raesfeld Power Plant (DVR)</t>
  </si>
  <si>
    <t>G0169</t>
  </si>
  <si>
    <t>Crockett Cogeneration Project</t>
  </si>
  <si>
    <t>G0161</t>
  </si>
  <si>
    <t>Crockett Cogeneration LP</t>
  </si>
  <si>
    <t>Pitchess Cogeneration Station</t>
  </si>
  <si>
    <t>G0157</t>
  </si>
  <si>
    <t>County of Los Angeles</t>
  </si>
  <si>
    <t>Corona Cogen</t>
  </si>
  <si>
    <t>G0149</t>
  </si>
  <si>
    <t>Altivity Packaging - Santa Clara</t>
  </si>
  <si>
    <t>G0144</t>
  </si>
  <si>
    <t>Graphic Packaging International Inc</t>
  </si>
  <si>
    <t>Coalinga Cogeneration Facility (38.4 MW)</t>
  </si>
  <si>
    <t>G0131</t>
  </si>
  <si>
    <t>Coalinga Cogeneration Facility</t>
  </si>
  <si>
    <t>Coachella</t>
  </si>
  <si>
    <t>G0130</t>
  </si>
  <si>
    <t>Lathrop Plant</t>
  </si>
  <si>
    <t>G0128</t>
  </si>
  <si>
    <t>JR Simplot Company</t>
  </si>
  <si>
    <t>SF Fuel Cell Station</t>
  </si>
  <si>
    <t>G0127</t>
  </si>
  <si>
    <t>Municipal Cogeneration Plant (Palm Springs)</t>
  </si>
  <si>
    <t>G0119</t>
  </si>
  <si>
    <t>City of Palm Springs</t>
  </si>
  <si>
    <t>G0114</t>
  </si>
  <si>
    <t>Childrens Hospital #2</t>
  </si>
  <si>
    <t>G0109</t>
  </si>
  <si>
    <t>Childrens Hospital &amp; Health</t>
  </si>
  <si>
    <t>Taft 26C Cogeneration Plant</t>
  </si>
  <si>
    <t>G0107</t>
  </si>
  <si>
    <t>Chevron El Segundo Refinery Cogeneration</t>
  </si>
  <si>
    <t>G0105</t>
  </si>
  <si>
    <t>Chevron Products Co - SoCal</t>
  </si>
  <si>
    <t>Chevron Richmond Refinery Cogeneration</t>
  </si>
  <si>
    <t>G0104</t>
  </si>
  <si>
    <t>Chevron Products Co - NorCal</t>
  </si>
  <si>
    <t>Kern River Eastridge Cogeneration Plant</t>
  </si>
  <si>
    <t>G0103</t>
  </si>
  <si>
    <t>Cymric Cogeneration Plants</t>
  </si>
  <si>
    <t>G0102</t>
  </si>
  <si>
    <t>Coalinga Cogeneration Plants (16.56 MW)</t>
  </si>
  <si>
    <t>G0100</t>
  </si>
  <si>
    <t>San Jose Cogeneration</t>
  </si>
  <si>
    <t>G0087</t>
  </si>
  <si>
    <t>San Jose State University</t>
  </si>
  <si>
    <t>Sacramento Carson - Carson Ice CG</t>
  </si>
  <si>
    <t>G0085</t>
  </si>
  <si>
    <t>Central Valley Financing</t>
  </si>
  <si>
    <t>Carson Cogeneration Company</t>
  </si>
  <si>
    <t>Wilmington - Air Products</t>
  </si>
  <si>
    <t>G0078</t>
  </si>
  <si>
    <t>Air Products and Chemicals Inc</t>
  </si>
  <si>
    <t>Laguna Water Reclamation Facility</t>
  </si>
  <si>
    <t>G0077</t>
  </si>
  <si>
    <t>City of Santa Rosa Utilities Department</t>
  </si>
  <si>
    <t>Sacramento Campbell Soup SPA</t>
  </si>
  <si>
    <t>G0076</t>
  </si>
  <si>
    <t>Lake 1</t>
  </si>
  <si>
    <t>G0058</t>
  </si>
  <si>
    <t>Southern California Public Power Authority (SCPPA)</t>
  </si>
  <si>
    <t>Biola University</t>
  </si>
  <si>
    <t>G0054</t>
  </si>
  <si>
    <t>G0053</t>
  </si>
  <si>
    <t>El Segundo Power LLC</t>
  </si>
  <si>
    <t>Badger Creek Cogen</t>
  </si>
  <si>
    <t>G0040</t>
  </si>
  <si>
    <t>Watson Cogeneration Co</t>
  </si>
  <si>
    <t>G0035</t>
  </si>
  <si>
    <t>Watson Cogeneration Company (Tesoro Refining &amp; Marketing)</t>
  </si>
  <si>
    <t>Andeavor Los Angeles Refinery</t>
  </si>
  <si>
    <t>G0034</t>
  </si>
  <si>
    <t>Berry Placerita Cogen</t>
  </si>
  <si>
    <t>G0032</t>
  </si>
  <si>
    <t>Anaheim CT</t>
  </si>
  <si>
    <t>G0026</t>
  </si>
  <si>
    <t>Calpine King City Cogeneration LLC</t>
  </si>
  <si>
    <t>G0019</t>
  </si>
  <si>
    <t>G0016</t>
  </si>
  <si>
    <t>Pebbly Beach</t>
  </si>
  <si>
    <t>G0014</t>
  </si>
  <si>
    <t>Alamitos</t>
  </si>
  <si>
    <t>G0011</t>
  </si>
  <si>
    <t>AES Alamitos LLC</t>
  </si>
  <si>
    <t>Kiefer Landfill Phase II (KLG2)</t>
  </si>
  <si>
    <t>E0305</t>
  </si>
  <si>
    <t>Aria Energy LLC</t>
  </si>
  <si>
    <t>E</t>
  </si>
  <si>
    <t>Potrero Hills Energy Producers LLC</t>
  </si>
  <si>
    <t>DTE Biomass Energy Inc</t>
  </si>
  <si>
    <t>SPI-Anderson 2</t>
  </si>
  <si>
    <t>Otay Landfill Gas LLC</t>
  </si>
  <si>
    <t>J&amp;A Santa Maria</t>
  </si>
  <si>
    <t>Sunshine Gas Producers LLC</t>
  </si>
  <si>
    <t>ABEC Bidart-Old River LLC</t>
  </si>
  <si>
    <t>California Bioenergy LLC</t>
  </si>
  <si>
    <t>Toland Road Landfill (Ventura)</t>
  </si>
  <si>
    <t>Ameresco Inc</t>
  </si>
  <si>
    <t>Cold Canyon</t>
  </si>
  <si>
    <t>Encina Wastewater Authority</t>
  </si>
  <si>
    <t>Ameresco Chiquita Energy</t>
  </si>
  <si>
    <t>Brea Expansion Plant - Brea Power II LLC</t>
  </si>
  <si>
    <t>Brea Parent 2007 LLC c/o Broadrock Renewables LLC</t>
  </si>
  <si>
    <t>Ameresco Butte County Neal Road Landfill</t>
  </si>
  <si>
    <t>EBMUD Wastewater Treatment Plant Digester Gas Turbine</t>
  </si>
  <si>
    <t>Ostrom Road</t>
  </si>
  <si>
    <t>G2 Energy (Ostrom Road) LLC</t>
  </si>
  <si>
    <t>Hay Road</t>
  </si>
  <si>
    <t>Mt. Poso Cogeneration</t>
  </si>
  <si>
    <t>Mt Poso Cogeneration Co</t>
  </si>
  <si>
    <t>Santa Maria II Landfill</t>
  </si>
  <si>
    <t>Calabasas Gas-to-Energy Facility</t>
  </si>
  <si>
    <t>Sanitation Districts of Los Angeles County</t>
  </si>
  <si>
    <t>Bowerman Power Landfill Gas</t>
  </si>
  <si>
    <t>Bowerman Power LFG</t>
  </si>
  <si>
    <t>Energy 2001 Inc</t>
  </si>
  <si>
    <t>Ameresco Half Moon Bay (Ox Mountain Landfill)</t>
  </si>
  <si>
    <t>Ameresco Keller Canyon</t>
  </si>
  <si>
    <t>DTE Stockton (POSDEF Repower C0004)</t>
  </si>
  <si>
    <t>DTE Stockton LLC</t>
  </si>
  <si>
    <t>City of Oxnard Wastewater Division</t>
  </si>
  <si>
    <t>Miramar Energy LLC LFG</t>
  </si>
  <si>
    <t>County of Sacramento Department of Waste Management &amp; Recycling</t>
  </si>
  <si>
    <t>Buena Vista Biomass</t>
  </si>
  <si>
    <t>Buena Vista Biomass Power</t>
  </si>
  <si>
    <t>Central LF (Sonoma) Phase III</t>
  </si>
  <si>
    <t>E0197</t>
  </si>
  <si>
    <t>Sonoma County Department of Transportation and Public Works</t>
  </si>
  <si>
    <t>Central LF (Sonoma) Phase II</t>
  </si>
  <si>
    <t>Central LF (Sonoma) Phase I</t>
  </si>
  <si>
    <t>City of Sunnyvale Water Pollution Control Plant</t>
  </si>
  <si>
    <t>Gas Utilization Facility (Pt. Loma Sewage TP)</t>
  </si>
  <si>
    <t>MM Yolo Power LLC Facility</t>
  </si>
  <si>
    <t>MM West Covina LLC</t>
  </si>
  <si>
    <t>Covanta Energy Inc</t>
  </si>
  <si>
    <t>Toyon Landfill Gas Conversion LLC (Indef Shutdown 6/2015)</t>
  </si>
  <si>
    <t>Toyon Landfill Gas Conversion LLC</t>
  </si>
  <si>
    <t>West Contra Costa Energy Recovery Inc</t>
  </si>
  <si>
    <t>Monterey Regional Waste Mgmt Dist</t>
  </si>
  <si>
    <t>Commerce Refuse To Energy</t>
  </si>
  <si>
    <t>E0113</t>
  </si>
  <si>
    <t>Southeast Resource Recovery</t>
  </si>
  <si>
    <t>E0112</t>
  </si>
  <si>
    <t>SERRF Joint Powers Authority</t>
  </si>
  <si>
    <t>Brea Power Partners LP</t>
  </si>
  <si>
    <t>Altamont Gas Recovery</t>
  </si>
  <si>
    <t>Bio Energy Partners/WM Renewable Energy</t>
  </si>
  <si>
    <t>DTE Energy Services</t>
  </si>
  <si>
    <t>Wadham Energy LP</t>
  </si>
  <si>
    <t>IHI Power Services Corp</t>
  </si>
  <si>
    <t>Rio Bravo</t>
  </si>
  <si>
    <t>Gas Recovery Systems Inc</t>
  </si>
  <si>
    <t>Humboldt Redwood Company, LLC</t>
  </si>
  <si>
    <t>Otay 1 &amp; 2 Power Station</t>
  </si>
  <si>
    <t>Covanta Mendota LP</t>
  </si>
  <si>
    <t>E0052</t>
  </si>
  <si>
    <t>Covanta Delano/Mendota</t>
  </si>
  <si>
    <t>Madera Power (offline 3/28/2012 - repowered 2013)</t>
  </si>
  <si>
    <t>E0050</t>
  </si>
  <si>
    <t>Madera Power LLC</t>
  </si>
  <si>
    <t>HL Power Company (Honey Lake)</t>
  </si>
  <si>
    <t>DG Fairhaven Power Plant</t>
  </si>
  <si>
    <t>Marubeni Sustainable Energy Inc</t>
  </si>
  <si>
    <t>EBMUD Wastewater Treatment Plant Power Generation Station</t>
  </si>
  <si>
    <t>Community Renewable Energy Services Inc</t>
  </si>
  <si>
    <t>Covanta Delano Inc</t>
  </si>
  <si>
    <t>E0029</t>
  </si>
  <si>
    <t>Desert View Power (Mecca Plant)</t>
  </si>
  <si>
    <t>Desert View Power (formerly Colmac Energy Inc)</t>
  </si>
  <si>
    <t>Plant No 2</t>
  </si>
  <si>
    <t>Merced Power (El Nido)</t>
  </si>
  <si>
    <t>Intermountain Power Project (UT)</t>
  </si>
  <si>
    <t>C0023</t>
  </si>
  <si>
    <t>C</t>
  </si>
  <si>
    <t>Argus Cogen Plant</t>
  </si>
  <si>
    <t>C0017</t>
  </si>
  <si>
    <t>Karnavati Holdings Inc</t>
  </si>
  <si>
    <t>Los Angeles Refinery - Calciner</t>
  </si>
  <si>
    <t>C0002</t>
  </si>
  <si>
    <t>Fuel Use MMBTU</t>
  </si>
  <si>
    <t>Sum Of Secondary</t>
  </si>
  <si>
    <t>Sum Of Primary</t>
  </si>
  <si>
    <t>Sum Of net MWh</t>
  </si>
  <si>
    <t>Plant Name</t>
  </si>
  <si>
    <t>Plant ID</t>
  </si>
  <si>
    <t>Company Name</t>
  </si>
  <si>
    <t>v 2017  </t>
  </si>
  <si>
    <t>Category</t>
  </si>
  <si>
    <t>**Estimates from the November 2016, which originally included both short-term contracts and out-of-state RECs</t>
  </si>
  <si>
    <t>ALL</t>
  </si>
  <si>
    <t>Sacramento</t>
  </si>
  <si>
    <t>CAISO In-State Wind Generation</t>
  </si>
  <si>
    <t>W9999</t>
  </si>
  <si>
    <t>Monterey</t>
  </si>
  <si>
    <t>Unincorporated</t>
  </si>
  <si>
    <t>Unicorporated</t>
  </si>
  <si>
    <t>MX</t>
  </si>
  <si>
    <t>Tecate</t>
  </si>
  <si>
    <t>Solano</t>
  </si>
  <si>
    <t>Fairfield</t>
  </si>
  <si>
    <t>Windpower Partners 1991  L.P. - Retired 11/1/2015</t>
  </si>
  <si>
    <t>Windpower Partners 1992  L.P - Retired 11/1/2015</t>
  </si>
  <si>
    <t>San Gorgonio</t>
  </si>
  <si>
    <t>Helzel &amp; Schwarzhoff 88 (Decommissioned 3/31/2016)</t>
  </si>
  <si>
    <t>Contra Costa</t>
  </si>
  <si>
    <t>Birds Landing</t>
  </si>
  <si>
    <t>Tehachapi</t>
  </si>
  <si>
    <t>Beaver</t>
  </si>
  <si>
    <t>Mojave</t>
  </si>
  <si>
    <t>Weldon</t>
  </si>
  <si>
    <t>Imperial</t>
  </si>
  <si>
    <t>Ocotillo</t>
  </si>
  <si>
    <t>Dixon</t>
  </si>
  <si>
    <t>San Bernardino</t>
  </si>
  <si>
    <t>Apple Valley</t>
  </si>
  <si>
    <t>Tehama</t>
  </si>
  <si>
    <t>Yolo</t>
  </si>
  <si>
    <t>Madison</t>
  </si>
  <si>
    <t>Rancho Cuamonga</t>
  </si>
  <si>
    <t>San Joaquin</t>
  </si>
  <si>
    <t>Tracy</t>
  </si>
  <si>
    <t>Livermore</t>
  </si>
  <si>
    <t>Cathedral City</t>
  </si>
  <si>
    <t>San Diego</t>
  </si>
  <si>
    <t>Campo</t>
  </si>
  <si>
    <t>North Palm Springs</t>
  </si>
  <si>
    <t>Palm Springs</t>
  </si>
  <si>
    <t>Alta Mesa Phase III - In Litigation - No reporting</t>
  </si>
  <si>
    <t>DifWind IX - Retired 11/1/2015</t>
  </si>
  <si>
    <t>Caliente</t>
  </si>
  <si>
    <t>Difwind VIII - Retired 8/14/2014</t>
  </si>
  <si>
    <t>Difwind VII - Retired 11/1/2015</t>
  </si>
  <si>
    <t>Burney</t>
  </si>
  <si>
    <t>Poway</t>
  </si>
  <si>
    <t>Merced</t>
  </si>
  <si>
    <t>Los Banos</t>
  </si>
  <si>
    <t>Dyer Road - Retired 4/1/2015</t>
  </si>
  <si>
    <t>Patterson Pass -Retired 11/1/2014</t>
  </si>
  <si>
    <t>Flowind 3-4 - Retired 10/31/2015</t>
  </si>
  <si>
    <t>Green Ridge Service LLC</t>
  </si>
  <si>
    <t>ALTAMONT - 16W011 - Retired 10/31/2015</t>
  </si>
  <si>
    <t>Altamont Midway Ltd - Retired 4/1/2015</t>
  </si>
  <si>
    <t>ALTAMONT - 01W146D - Retired 11/1/2015</t>
  </si>
  <si>
    <t>ALTAMONT - 01W146A - Retired 10/31/2015</t>
  </si>
  <si>
    <t>Altamont Infrastructure Company - 01W144 - Retired 11/1/2015</t>
  </si>
  <si>
    <t>ALTAMONT-  01W035 - Retired 10/31/2015</t>
  </si>
  <si>
    <t>Santa Clara 85C - Decommissioned 7/1/2016</t>
  </si>
  <si>
    <t>Altamont Pass Windplant -Retired 11/1/2015</t>
  </si>
  <si>
    <t>Mojave 16, 17, 18 (Mojave 16-17-18  (Desertwind III PPC Trust) - 6063-6114)</t>
  </si>
  <si>
    <t>Desert Hot Springs</t>
  </si>
  <si>
    <t>Wind Stream Operations 6111 (AES Tehachapi Wind - Zond Systems  Inc - Northwind)</t>
  </si>
  <si>
    <t>Westwind Partners, LLC (ENXCO) - Decommissioned 7/1/2016</t>
  </si>
  <si>
    <t>Westwind Association</t>
  </si>
  <si>
    <t>Seawest Industries  Inc San Jacinto - Retired 11/1/2015</t>
  </si>
  <si>
    <t>CTV Management Group - 6089 - Merged with W0263 - 12/31/2015</t>
  </si>
  <si>
    <t>Coram Energy Group Ltd</t>
  </si>
  <si>
    <t>Sky River Partnership (ESI Energy  Inc - 6065)</t>
  </si>
  <si>
    <t>Windridge Project (Retired 5/31/2015)</t>
  </si>
  <si>
    <t>Aero Energy LLC</t>
  </si>
  <si>
    <t>CTV Management Group - Merged with W0463 - 12/31/2015</t>
  </si>
  <si>
    <t>85B (Zond Systems  Inc - 6044)</t>
  </si>
  <si>
    <t>85A (Zond Systems  Inc - 6043)</t>
  </si>
  <si>
    <t>Wind Stream Operations 6042 (Zond Systems  Inc - 6042)</t>
  </si>
  <si>
    <t>Wind Stream Operations 6041 (Zond Systems  Inc - 6041)</t>
  </si>
  <si>
    <t>Wind Stream Operations 6040 (Zond Systems  Inc - 6040)</t>
  </si>
  <si>
    <t>Wind Stream Operations 6039 (Zond Systems  Inc - 6039)</t>
  </si>
  <si>
    <t>CTV Management Group - 6029 - Merged with W0463 - 12/31/2015</t>
  </si>
  <si>
    <t>Whitewater</t>
  </si>
  <si>
    <t>Calipatria</t>
  </si>
  <si>
    <t>Brawley</t>
  </si>
  <si>
    <t>Cobb</t>
  </si>
  <si>
    <t>Churchill</t>
  </si>
  <si>
    <t>Fallon</t>
  </si>
  <si>
    <t>Holtville</t>
  </si>
  <si>
    <t>Sonoma</t>
  </si>
  <si>
    <t>Middletown</t>
  </si>
  <si>
    <t>Fumarole #9-#10</t>
  </si>
  <si>
    <t>T0057</t>
  </si>
  <si>
    <t>Heber</t>
  </si>
  <si>
    <t>Mono</t>
  </si>
  <si>
    <t>Mammoth Lakes</t>
  </si>
  <si>
    <t>Inyo</t>
  </si>
  <si>
    <t>Little Lake</t>
  </si>
  <si>
    <t>Bear Canyon #2 (Retired January 2016)</t>
  </si>
  <si>
    <t>Wendel</t>
  </si>
  <si>
    <t>Prim and Associates</t>
  </si>
  <si>
    <t>Mckittrick</t>
  </si>
  <si>
    <t>Palmdale</t>
  </si>
  <si>
    <t>Ontario</t>
  </si>
  <si>
    <t>Lancaster</t>
  </si>
  <si>
    <t>Jurupa Valley</t>
  </si>
  <si>
    <t>Twentynine Palms</t>
  </si>
  <si>
    <t>Tulare</t>
  </si>
  <si>
    <t>Sutter</t>
  </si>
  <si>
    <t>Pristine Sun Fund 1  LLC_(2127_Harris)</t>
  </si>
  <si>
    <t>Chalk Hill Solar Project  LLC_(CHSP)</t>
  </si>
  <si>
    <t>Cloverdale Solar 2  LLC_(FSEC2)</t>
  </si>
  <si>
    <t>Cloverdale Solar 1  LLC_(FSEC1)</t>
  </si>
  <si>
    <t>GASNA 27P (GASNA 27P) - RAM 2</t>
  </si>
  <si>
    <t>S9303</t>
  </si>
  <si>
    <t>San Luis Obispo</t>
  </si>
  <si>
    <t>Pristine Sun Fund 1  LLC_(2059_Scherz)</t>
  </si>
  <si>
    <t>Pristine Sun Fund 1  LLC_(2056_Jardine)</t>
  </si>
  <si>
    <t>Ecos Energy   LLC_(Vintner Solar Project)</t>
  </si>
  <si>
    <t>Ecos Energy   LLC_(Bear Creek Solar Project)</t>
  </si>
  <si>
    <t>Boulevard</t>
  </si>
  <si>
    <t>Borrego Springs</t>
  </si>
  <si>
    <t>Toro Power 2  LLC</t>
  </si>
  <si>
    <t>Drew Energy  LLC</t>
  </si>
  <si>
    <t>Toro Power 1  LLC</t>
  </si>
  <si>
    <t>Adelanto</t>
  </si>
  <si>
    <t>Cami Solar  LLC</t>
  </si>
  <si>
    <t>Placer</t>
  </si>
  <si>
    <t>Mendocino</t>
  </si>
  <si>
    <t>Voyager Solar 3  LLC</t>
  </si>
  <si>
    <t>Voyager Solar 2  LLC</t>
  </si>
  <si>
    <t>Voyager Solar 1  LLC</t>
  </si>
  <si>
    <t>United States Department of Agriculture  Forest Service</t>
  </si>
  <si>
    <t>Treen Solar 2  LLC</t>
  </si>
  <si>
    <t>Treen Solar 1  LLC</t>
  </si>
  <si>
    <t>Sandra Energy  LLC</t>
  </si>
  <si>
    <t>Lola Energy 2  LLC</t>
  </si>
  <si>
    <t>Lola Energy 1  LLC</t>
  </si>
  <si>
    <t>Leolani Solar 2  LLC</t>
  </si>
  <si>
    <t>Leolani Solar 1  LLC</t>
  </si>
  <si>
    <t>East Lancaster</t>
  </si>
  <si>
    <t>Kell Solar 2  LLC</t>
  </si>
  <si>
    <t>Kell Solar 1  LLC</t>
  </si>
  <si>
    <t>JRam Solar 3  LLC</t>
  </si>
  <si>
    <t>JRam Solar 2  LLC</t>
  </si>
  <si>
    <t>JRam Solar 1  LLC</t>
  </si>
  <si>
    <t>Erika Solar  LLC</t>
  </si>
  <si>
    <t>DT Solar 3  LLC</t>
  </si>
  <si>
    <t>DT Solar 2  LLC</t>
  </si>
  <si>
    <t>DT Solar 1  LLC</t>
  </si>
  <si>
    <t>Dreamer Solar  LLC</t>
  </si>
  <si>
    <t>D2 Solar 2  LLC</t>
  </si>
  <si>
    <t>D2 Solar 1  LLC</t>
  </si>
  <si>
    <t>CSC Solar  LLC</t>
  </si>
  <si>
    <t>CSC Solar II  LLC</t>
  </si>
  <si>
    <t>CSC Solar I  LLC</t>
  </si>
  <si>
    <t>Carly Solar  LLC</t>
  </si>
  <si>
    <t>Becca Solar  LLC</t>
  </si>
  <si>
    <t>Ayden Power  LLC</t>
  </si>
  <si>
    <t>Annie Power  LLC</t>
  </si>
  <si>
    <t>Amy Solar  LLC</t>
  </si>
  <si>
    <t>Abby Power  LLC</t>
  </si>
  <si>
    <t>Rachel Energy  LLC</t>
  </si>
  <si>
    <t>MJ Power  LLC</t>
  </si>
  <si>
    <t>Josh Energy  LLC</t>
  </si>
  <si>
    <t>Goodbar Solar 1  LLC</t>
  </si>
  <si>
    <t>KDW Solar 2  LLC</t>
  </si>
  <si>
    <t>Fotowatio Renewable Ventures</t>
  </si>
  <si>
    <t>S9194</t>
  </si>
  <si>
    <t>KDW Solar 1  LLC  (KDW Solar 1 )</t>
  </si>
  <si>
    <t>Fresno</t>
  </si>
  <si>
    <t>Huron</t>
  </si>
  <si>
    <t>Butte</t>
  </si>
  <si>
    <t>Pristine Sun Fund 1  LLC_(2094_Buzzelle)</t>
  </si>
  <si>
    <t>Pristine Sun Fund 1  LLC_(2125_Jarvis)</t>
  </si>
  <si>
    <t>Amador</t>
  </si>
  <si>
    <t>Fresh Air Energy  LLC_(Pioneer 1)</t>
  </si>
  <si>
    <t>Kingsburg</t>
  </si>
  <si>
    <t>Valley Center</t>
  </si>
  <si>
    <t>Bakersfield</t>
  </si>
  <si>
    <t>Tuolumne</t>
  </si>
  <si>
    <t>Jamestown</t>
  </si>
  <si>
    <t>Calexico</t>
  </si>
  <si>
    <t>Santa Clara</t>
  </si>
  <si>
    <t>San Jose</t>
  </si>
  <si>
    <t>Oakley</t>
  </si>
  <si>
    <t>Kings</t>
  </si>
  <si>
    <t>Corcoran</t>
  </si>
  <si>
    <t>Wasco</t>
  </si>
  <si>
    <t>Madera</t>
  </si>
  <si>
    <t>Chowchilla</t>
  </si>
  <si>
    <t>Vacaville</t>
  </si>
  <si>
    <t>Fort Hunter Liggett</t>
  </si>
  <si>
    <t>North Hills</t>
  </si>
  <si>
    <t>Woodland Hills</t>
  </si>
  <si>
    <t>Loma Linda</t>
  </si>
  <si>
    <t>Sunnyvale</t>
  </si>
  <si>
    <t>Clovis</t>
  </si>
  <si>
    <t>AT&amp;T Services  Inc.</t>
  </si>
  <si>
    <t>San Francisco</t>
  </si>
  <si>
    <t>Calaveras</t>
  </si>
  <si>
    <t>Angels Camp</t>
  </si>
  <si>
    <t>Angels PH  Utica Power Authority</t>
  </si>
  <si>
    <t>Los Altos Hills</t>
  </si>
  <si>
    <t>San Lorenzo</t>
  </si>
  <si>
    <t>Marin</t>
  </si>
  <si>
    <t>San Rafael</t>
  </si>
  <si>
    <t>Santa Cruz</t>
  </si>
  <si>
    <t>Pleasanton</t>
  </si>
  <si>
    <t>Oakdale</t>
  </si>
  <si>
    <t>Fremont</t>
  </si>
  <si>
    <t>Oroville</t>
  </si>
  <si>
    <t>Pleasant Hill</t>
  </si>
  <si>
    <t>Vallejo</t>
  </si>
  <si>
    <t>Fremont Group Inc.  50 Beale/DG Cogen Partners LLC</t>
  </si>
  <si>
    <t>Watsonville</t>
  </si>
  <si>
    <t>Indalex West Inc.  ABANDONED</t>
  </si>
  <si>
    <t>S9111</t>
  </si>
  <si>
    <t>Woodland</t>
  </si>
  <si>
    <t>Bodega Bay</t>
  </si>
  <si>
    <t>Wilton</t>
  </si>
  <si>
    <t>Union City</t>
  </si>
  <si>
    <t>Yuba City</t>
  </si>
  <si>
    <t>Richmond</t>
  </si>
  <si>
    <t>Arvin</t>
  </si>
  <si>
    <t>Atwater</t>
  </si>
  <si>
    <t>Los Molinos</t>
  </si>
  <si>
    <t>Grimmway Enterprises  Inc.</t>
  </si>
  <si>
    <t>Dublin</t>
  </si>
  <si>
    <t>Yuba</t>
  </si>
  <si>
    <t>Marysville</t>
  </si>
  <si>
    <t>Austin</t>
  </si>
  <si>
    <t>Anheuser Busch Fairfield  PV Phase/Anheuser Busch</t>
  </si>
  <si>
    <t>San Ramon</t>
  </si>
  <si>
    <t>Salinas</t>
  </si>
  <si>
    <t>Napa</t>
  </si>
  <si>
    <t>American Canyon</t>
  </si>
  <si>
    <t>Tupman</t>
  </si>
  <si>
    <t>San Leandro</t>
  </si>
  <si>
    <t>Fremont Group  50 Beale/DG Cogen Partners LLC</t>
  </si>
  <si>
    <t>Lathrop</t>
  </si>
  <si>
    <t>San Benito</t>
  </si>
  <si>
    <t>Hollister</t>
  </si>
  <si>
    <t>Dinuba</t>
  </si>
  <si>
    <t>Saratoga</t>
  </si>
  <si>
    <t>Rohnert Park</t>
  </si>
  <si>
    <t>Geyserville</t>
  </si>
  <si>
    <t>San Miguel</t>
  </si>
  <si>
    <t>Oakland</t>
  </si>
  <si>
    <t>Marina</t>
  </si>
  <si>
    <t>Morgan Hill</t>
  </si>
  <si>
    <t>Visalia</t>
  </si>
  <si>
    <t>Lebec</t>
  </si>
  <si>
    <t>Services  Inc. #345 Ikea Distribution</t>
  </si>
  <si>
    <t>Livingston</t>
  </si>
  <si>
    <t>Parlier</t>
  </si>
  <si>
    <t>Live Oak</t>
  </si>
  <si>
    <t>Mountain View</t>
  </si>
  <si>
    <t>Seaside</t>
  </si>
  <si>
    <t>West Sacramento</t>
  </si>
  <si>
    <t>Chico</t>
  </si>
  <si>
    <t>Clearlake</t>
  </si>
  <si>
    <t>Hanford</t>
  </si>
  <si>
    <t>Lakeport</t>
  </si>
  <si>
    <t>Cloverdale</t>
  </si>
  <si>
    <t>Lost Hills</t>
  </si>
  <si>
    <t>Rocklin</t>
  </si>
  <si>
    <t>Nelson</t>
  </si>
  <si>
    <t>Fallbrook</t>
  </si>
  <si>
    <t>Parkfield</t>
  </si>
  <si>
    <t>Ramona</t>
  </si>
  <si>
    <t>Sanger</t>
  </si>
  <si>
    <t>Temecula</t>
  </si>
  <si>
    <t>Murrieta</t>
  </si>
  <si>
    <t>Santa Barbara</t>
  </si>
  <si>
    <t>Cuyama</t>
  </si>
  <si>
    <t>Cuyama Solar</t>
  </si>
  <si>
    <t>Cantua Creek</t>
  </si>
  <si>
    <t>Taft</t>
  </si>
  <si>
    <t>Cantil</t>
  </si>
  <si>
    <t>Herald</t>
  </si>
  <si>
    <t>Blythe</t>
  </si>
  <si>
    <t>Helendale</t>
  </si>
  <si>
    <t>Jacumba Hot Springs</t>
  </si>
  <si>
    <t>Firebaugh</t>
  </si>
  <si>
    <t>Avenal</t>
  </si>
  <si>
    <t>Glenn</t>
  </si>
  <si>
    <t>Orland</t>
  </si>
  <si>
    <t>Ducor</t>
  </si>
  <si>
    <t>Santa Fe Springs</t>
  </si>
  <si>
    <t>Lemoore</t>
  </si>
  <si>
    <t>Rosamond</t>
  </si>
  <si>
    <t>Buttonwillow</t>
  </si>
  <si>
    <t>Five Points</t>
  </si>
  <si>
    <t>Maricopa</t>
  </si>
  <si>
    <t>Arlington</t>
  </si>
  <si>
    <t>Buttonwilliow</t>
  </si>
  <si>
    <t>Barstow</t>
  </si>
  <si>
    <t>Pearblossom</t>
  </si>
  <si>
    <t>Clark</t>
  </si>
  <si>
    <t>Boulder City</t>
  </si>
  <si>
    <t>Delano</t>
  </si>
  <si>
    <t>Novato</t>
  </si>
  <si>
    <t>La Verne</t>
  </si>
  <si>
    <t>Porterville</t>
  </si>
  <si>
    <t>Farmersville</t>
  </si>
  <si>
    <t>El Centro</t>
  </si>
  <si>
    <t>Newman</t>
  </si>
  <si>
    <t>Nipton</t>
  </si>
  <si>
    <t>Torrance</t>
  </si>
  <si>
    <t>FONTANA</t>
  </si>
  <si>
    <t>Ventura</t>
  </si>
  <si>
    <t>Oxnard</t>
  </si>
  <si>
    <t>Rancho Cucamonga</t>
  </si>
  <si>
    <t>Gustine</t>
  </si>
  <si>
    <t>Seeley</t>
  </si>
  <si>
    <t>Dos Palos</t>
  </si>
  <si>
    <t>Kettleman City</t>
  </si>
  <si>
    <t>Mendota</t>
  </si>
  <si>
    <t>Hemet</t>
  </si>
  <si>
    <t>Phelan</t>
  </si>
  <si>
    <t>Ocotillo Wells</t>
  </si>
  <si>
    <t>Oceanside</t>
  </si>
  <si>
    <t>Orange</t>
  </si>
  <si>
    <t>San Clemente</t>
  </si>
  <si>
    <t>Chula Vista</t>
  </si>
  <si>
    <t>Monterey Park</t>
  </si>
  <si>
    <t>ELACC - Parking Lot</t>
  </si>
  <si>
    <t>S0369</t>
  </si>
  <si>
    <t>Rancho Mirage</t>
  </si>
  <si>
    <t>La Mirada</t>
  </si>
  <si>
    <t>Highland</t>
  </si>
  <si>
    <t>Patton State Hospital IIá</t>
  </si>
  <si>
    <t>Coalinga</t>
  </si>
  <si>
    <t>Niland</t>
  </si>
  <si>
    <t>Alpaugh</t>
  </si>
  <si>
    <t>Shafter</t>
  </si>
  <si>
    <t>Lucerne Valley</t>
  </si>
  <si>
    <t>Redlands</t>
  </si>
  <si>
    <t>White River Solar 2  LLC (White River West)</t>
  </si>
  <si>
    <t>Corcoran Irrigation District Solar  LLC</t>
  </si>
  <si>
    <t>Kent South  LLC</t>
  </si>
  <si>
    <t>Columbia Two  LLC</t>
  </si>
  <si>
    <t>Camelot  LLC</t>
  </si>
  <si>
    <t>Adams East  LLC</t>
  </si>
  <si>
    <t>Davis</t>
  </si>
  <si>
    <t>Reedley</t>
  </si>
  <si>
    <t>Fall River Mills</t>
  </si>
  <si>
    <t>China Lake</t>
  </si>
  <si>
    <t>Joshua Tree</t>
  </si>
  <si>
    <t>Elk Grove</t>
  </si>
  <si>
    <t>Sloughhouse</t>
  </si>
  <si>
    <t xml:space="preserve">Western Antelope Blue Sky Ranch A </t>
  </si>
  <si>
    <t>Desert Center</t>
  </si>
  <si>
    <t>White River Solar  LLC CED</t>
  </si>
  <si>
    <t>Alpaugh North  LLC</t>
  </si>
  <si>
    <t>Alpaugh 50  LLC</t>
  </si>
  <si>
    <t>Santa Margarita</t>
  </si>
  <si>
    <t>Yuma</t>
  </si>
  <si>
    <t>Dateland</t>
  </si>
  <si>
    <t>Rialto</t>
  </si>
  <si>
    <t>Galt</t>
  </si>
  <si>
    <t>Chino</t>
  </si>
  <si>
    <t>SS San Antonio West  LLC</t>
  </si>
  <si>
    <t>Wilmington</t>
  </si>
  <si>
    <t>Harbor College  LACCD</t>
  </si>
  <si>
    <t>Hesperia</t>
  </si>
  <si>
    <t>Paso Robles</t>
  </si>
  <si>
    <t>Meridian (Paso Robles Solar  LLC)</t>
  </si>
  <si>
    <t>Redland</t>
  </si>
  <si>
    <t>San Pedro</t>
  </si>
  <si>
    <t>Helm</t>
  </si>
  <si>
    <t>Temescal Canyon RV  LLC</t>
  </si>
  <si>
    <t>Rancho Cordova</t>
  </si>
  <si>
    <t>La Jolla</t>
  </si>
  <si>
    <t>SPVP001 Etiwanda Rooftop Solar (Merged with S0191)</t>
  </si>
  <si>
    <t>S0119</t>
  </si>
  <si>
    <t>eSolar Inc</t>
  </si>
  <si>
    <t>Hinkley</t>
  </si>
  <si>
    <t>Rosemead</t>
  </si>
  <si>
    <t>SEGS II - Retired 12/31/2015</t>
  </si>
  <si>
    <t>SEGS I  - Retired 12/31/2015</t>
  </si>
  <si>
    <t>Rancho Seco Solar PV - Retired 3/31/2013</t>
  </si>
  <si>
    <t>S0063</t>
  </si>
  <si>
    <t>San Onofre Nuclear Generating Station -SONGS-Retired 7/15/13</t>
  </si>
  <si>
    <t>N0002</t>
  </si>
  <si>
    <t>Friant</t>
  </si>
  <si>
    <t>Sierra City</t>
  </si>
  <si>
    <t>Escondido</t>
  </si>
  <si>
    <t>Winchester</t>
  </si>
  <si>
    <t>Waterford</t>
  </si>
  <si>
    <t>North Fork</t>
  </si>
  <si>
    <t>Auburn</t>
  </si>
  <si>
    <t>Castaic</t>
  </si>
  <si>
    <t>Placerville</t>
  </si>
  <si>
    <t>Humboldt</t>
  </si>
  <si>
    <t>Bridgeville</t>
  </si>
  <si>
    <t>Culver City</t>
  </si>
  <si>
    <t>Bishop</t>
  </si>
  <si>
    <t>Piru</t>
  </si>
  <si>
    <t>Randall</t>
  </si>
  <si>
    <t>Turnip</t>
  </si>
  <si>
    <t>Sonora</t>
  </si>
  <si>
    <t>Springville</t>
  </si>
  <si>
    <t>Weaverville</t>
  </si>
  <si>
    <t>Pinecrest</t>
  </si>
  <si>
    <t>Zenia</t>
  </si>
  <si>
    <t>Shingletown</t>
  </si>
  <si>
    <t>Elk Creek</t>
  </si>
  <si>
    <t>Big Creek</t>
  </si>
  <si>
    <t>Long Barn</t>
  </si>
  <si>
    <t>Emigrant Gap</t>
  </si>
  <si>
    <t>Manton</t>
  </si>
  <si>
    <t>Oregon House</t>
  </si>
  <si>
    <t>Lakehead</t>
  </si>
  <si>
    <t>San Gorgonio 2</t>
  </si>
  <si>
    <t>H0466</t>
  </si>
  <si>
    <t>San Gorgonio 1</t>
  </si>
  <si>
    <t>H0445</t>
  </si>
  <si>
    <t>San Dimas</t>
  </si>
  <si>
    <t>Saugus</t>
  </si>
  <si>
    <t>Sylmar</t>
  </si>
  <si>
    <t>Feather Falls</t>
  </si>
  <si>
    <t>June Lake</t>
  </si>
  <si>
    <t>Colfax</t>
  </si>
  <si>
    <t>Unincoporated</t>
  </si>
  <si>
    <t>Foresthill</t>
  </si>
  <si>
    <t>Lee Vining</t>
  </si>
  <si>
    <t>Montgomery Creek</t>
  </si>
  <si>
    <t>Big Bend</t>
  </si>
  <si>
    <t>Piedra</t>
  </si>
  <si>
    <t>Parker Dam</t>
  </si>
  <si>
    <t>Valley Springs</t>
  </si>
  <si>
    <t>Forest Hill</t>
  </si>
  <si>
    <t>Upland</t>
  </si>
  <si>
    <t>Whitmore</t>
  </si>
  <si>
    <t>Challenge</t>
  </si>
  <si>
    <t>San Andreas</t>
  </si>
  <si>
    <t>Browns Valley</t>
  </si>
  <si>
    <t>Dobbins</t>
  </si>
  <si>
    <t>Grass Valley</t>
  </si>
  <si>
    <t>Nevada City</t>
  </si>
  <si>
    <t>Scotts Flat (860kW Nameplate Capacity)</t>
  </si>
  <si>
    <t>Winters</t>
  </si>
  <si>
    <t>Bradley</t>
  </si>
  <si>
    <t>Mentone</t>
  </si>
  <si>
    <t>Nipomo</t>
  </si>
  <si>
    <t>Snelling</t>
  </si>
  <si>
    <t>Hat Creek</t>
  </si>
  <si>
    <t>Mariposa</t>
  </si>
  <si>
    <t>McArthur</t>
  </si>
  <si>
    <t>Madera Canal (Station 980  1174  1302  1923)</t>
  </si>
  <si>
    <t>Canal Creek (RETA)</t>
  </si>
  <si>
    <t>Forresthill</t>
  </si>
  <si>
    <t>Siskiyou</t>
  </si>
  <si>
    <t>Mt. Shasta</t>
  </si>
  <si>
    <t>Groveland</t>
  </si>
  <si>
    <t>Balch Camp</t>
  </si>
  <si>
    <t>Kernville</t>
  </si>
  <si>
    <t>Auberry</t>
  </si>
  <si>
    <t>Lemon Cove</t>
  </si>
  <si>
    <t>Three Rivers</t>
  </si>
  <si>
    <t>French Gulch</t>
  </si>
  <si>
    <t>Hornbrook</t>
  </si>
  <si>
    <t>Clearlake Oaks</t>
  </si>
  <si>
    <t>Mohave</t>
  </si>
  <si>
    <t>Henderson</t>
  </si>
  <si>
    <t>Ruth Trinity County</t>
  </si>
  <si>
    <t>Cassel</t>
  </si>
  <si>
    <t>Shaver Lake</t>
  </si>
  <si>
    <t>Pennisula Village</t>
  </si>
  <si>
    <t>Olancha</t>
  </si>
  <si>
    <t>Quincy</t>
  </si>
  <si>
    <t>Sun Valley</t>
  </si>
  <si>
    <t>Blairsden-Graeagle</t>
  </si>
  <si>
    <t>Terra Bella</t>
  </si>
  <si>
    <t>Friant-Kern Hydro Facility (River Outlet  Madera Canal  F-K)</t>
  </si>
  <si>
    <t>Beverly Hillls</t>
  </si>
  <si>
    <t>Magalia</t>
  </si>
  <si>
    <t>Floriston</t>
  </si>
  <si>
    <t>Farad (Non-operational since 1997)</t>
  </si>
  <si>
    <t>H0178</t>
  </si>
  <si>
    <t>Sierra Pacific Resources</t>
  </si>
  <si>
    <t>Jackson</t>
  </si>
  <si>
    <t>Pollock Pines</t>
  </si>
  <si>
    <t>Dutch Flat</t>
  </si>
  <si>
    <t>Independence</t>
  </si>
  <si>
    <t>La Habra</t>
  </si>
  <si>
    <t>Millville</t>
  </si>
  <si>
    <t>Lone Pine</t>
  </si>
  <si>
    <t>Montague</t>
  </si>
  <si>
    <t>Meadow Vista</t>
  </si>
  <si>
    <t>Combie North (550 kW)</t>
  </si>
  <si>
    <t>Vallecito</t>
  </si>
  <si>
    <t>Anderson</t>
  </si>
  <si>
    <t>Coal Canyon</t>
  </si>
  <si>
    <t>H0104</t>
  </si>
  <si>
    <t>Lake Isabella</t>
  </si>
  <si>
    <t>Clements, and Wallace</t>
  </si>
  <si>
    <t>Chatsworth</t>
  </si>
  <si>
    <t>Camarillo</t>
  </si>
  <si>
    <t>Collierville/Spicer Meadow</t>
  </si>
  <si>
    <t>H0072</t>
  </si>
  <si>
    <t>Placer City</t>
  </si>
  <si>
    <t>Hyampom</t>
  </si>
  <si>
    <t>Big Creek Water Works Ltd</t>
  </si>
  <si>
    <t>La Mesa</t>
  </si>
  <si>
    <t>Alvarado Hydro Facility</t>
  </si>
  <si>
    <t>H0006</t>
  </si>
  <si>
    <t>USPS Rancho Carmel San Diego (Retired 12/31/2009)</t>
  </si>
  <si>
    <t>G9879</t>
  </si>
  <si>
    <t>United States Post Office - San Diego</t>
  </si>
  <si>
    <t>Mexicali</t>
  </si>
  <si>
    <t>La Rosita (INTERGEN  Mexicali  Mexico)</t>
  </si>
  <si>
    <t>Termoelectrica de Mexicali (TDM  Mexicali  Mexico)</t>
  </si>
  <si>
    <t>Norwalk</t>
  </si>
  <si>
    <t>Stanton</t>
  </si>
  <si>
    <t>Irvine</t>
  </si>
  <si>
    <t>Irwindale</t>
  </si>
  <si>
    <t>Santa Ana</t>
  </si>
  <si>
    <t>Susanville</t>
  </si>
  <si>
    <t>Delano Energy Center  LLC</t>
  </si>
  <si>
    <t>Pacific Palms Cogeneration (shutdown Dec 2014)</t>
  </si>
  <si>
    <t>G1042</t>
  </si>
  <si>
    <t>Riverside Water Quality Control Plant (retired 12/31/2016)</t>
  </si>
  <si>
    <t>G1035</t>
  </si>
  <si>
    <t>City of Riverside Regional Water Control Plant</t>
  </si>
  <si>
    <t>Gardena</t>
  </si>
  <si>
    <t>Hayward</t>
  </si>
  <si>
    <t>Santa Rosa</t>
  </si>
  <si>
    <t>Pixley</t>
  </si>
  <si>
    <t>Johnson &amp; Johnson PR&amp;D Plant</t>
  </si>
  <si>
    <t>G1018</t>
  </si>
  <si>
    <t>Johnson &amp; Johnson Pharmaceutical Research &amp; Development LLC</t>
  </si>
  <si>
    <t>Sheraton San Diego East Tower (shutdown August 2014)</t>
  </si>
  <si>
    <t>G1017</t>
  </si>
  <si>
    <t>Alliance Star Energy LLC</t>
  </si>
  <si>
    <t>Mariposa Energy  LLC</t>
  </si>
  <si>
    <t>Mission Viejo</t>
  </si>
  <si>
    <t>Antioch</t>
  </si>
  <si>
    <t>Pala</t>
  </si>
  <si>
    <t>Backup Generation - Navy Regional Data Automation Center</t>
  </si>
  <si>
    <t>G0986</t>
  </si>
  <si>
    <t>El Cajon</t>
  </si>
  <si>
    <t>Escondido Energy Center  LLC</t>
  </si>
  <si>
    <t>Russell City Energy Company  LLC</t>
  </si>
  <si>
    <t>Colusa</t>
  </si>
  <si>
    <t>Big Bear Lake</t>
  </si>
  <si>
    <t>Suisan City</t>
  </si>
  <si>
    <t>Creed Energy Center  LLC</t>
  </si>
  <si>
    <t>Wellhead Power Gates LLC (Retired 2012)</t>
  </si>
  <si>
    <t>G0906</t>
  </si>
  <si>
    <t>Fresno Cogeneration Partners  LP PKR</t>
  </si>
  <si>
    <t>Benicia</t>
  </si>
  <si>
    <t>San Jose FMC</t>
  </si>
  <si>
    <t>G0898</t>
  </si>
  <si>
    <t>Menifee</t>
  </si>
  <si>
    <t>King City</t>
  </si>
  <si>
    <t>Gilroy</t>
  </si>
  <si>
    <t>Brea</t>
  </si>
  <si>
    <t>San Ardo</t>
  </si>
  <si>
    <t xml:space="preserve">Kirkwood Meadows </t>
  </si>
  <si>
    <t>Elk Hills Power  LLC</t>
  </si>
  <si>
    <t>Fellows</t>
  </si>
  <si>
    <t>Delta Energy Center  LLC</t>
  </si>
  <si>
    <t>McKittrick</t>
  </si>
  <si>
    <t>Daggett</t>
  </si>
  <si>
    <t>Coolwater Generating Station (Retired 1/15/2015)</t>
  </si>
  <si>
    <t>G0767</t>
  </si>
  <si>
    <t>Linde Wilmington (Retired 12/2002)</t>
  </si>
  <si>
    <t>G0765</t>
  </si>
  <si>
    <t>Praxair Inc</t>
  </si>
  <si>
    <t>Pasadena</t>
  </si>
  <si>
    <t>St Luke Medical Center</t>
  </si>
  <si>
    <t>G0762</t>
  </si>
  <si>
    <t>Television City Cogen LP</t>
  </si>
  <si>
    <t>G0756</t>
  </si>
  <si>
    <t>Martinez</t>
  </si>
  <si>
    <t>Grogen Sunlaw (Growers)</t>
  </si>
  <si>
    <t>G0754</t>
  </si>
  <si>
    <t>Sunlaw Energy Partners I LP</t>
  </si>
  <si>
    <t>Watsonville - (Non-Operational May 2011)</t>
  </si>
  <si>
    <t>G0661</t>
  </si>
  <si>
    <t>Calpine Monterey Cogeneration Inc</t>
  </si>
  <si>
    <t>Centaur Generator Facility (Shut Down 8/1/08)</t>
  </si>
  <si>
    <t>G0658</t>
  </si>
  <si>
    <t>Vintage Petroleum Inc</t>
  </si>
  <si>
    <t>Yountville</t>
  </si>
  <si>
    <t>Veterans Home of California</t>
  </si>
  <si>
    <t>G0653</t>
  </si>
  <si>
    <t>Yountville Cogeneration Associates</t>
  </si>
  <si>
    <t>Rincon Facility (Retired 12/31/2005)</t>
  </si>
  <si>
    <t>G0643</t>
  </si>
  <si>
    <t>Dos Cuadras Offshore Resources LLC</t>
  </si>
  <si>
    <t>Unocal Fred L Hartley Research Center (Retired 12/31/2000)</t>
  </si>
  <si>
    <t>G0642</t>
  </si>
  <si>
    <t>Tosco Corporation</t>
  </si>
  <si>
    <t>University of California  Davis - Idefinite Shutdown</t>
  </si>
  <si>
    <t>G0639</t>
  </si>
  <si>
    <t>UC Davis Operations &amp; Maintenance Utilities Division</t>
  </si>
  <si>
    <t>San Mateo</t>
  </si>
  <si>
    <t>United Cogen Inc (SFO) - Retired 3/31/2012</t>
  </si>
  <si>
    <t>G0636</t>
  </si>
  <si>
    <t>United Cogen Inc</t>
  </si>
  <si>
    <t>Union Tribune Publishing Co</t>
  </si>
  <si>
    <t>G0633</t>
  </si>
  <si>
    <t>San Diego Union-Tribune Publishing Company</t>
  </si>
  <si>
    <t>Rodeo</t>
  </si>
  <si>
    <t>Boron</t>
  </si>
  <si>
    <t>North Midway Cogeneration Plant - Retired 2014</t>
  </si>
  <si>
    <t>G0601</t>
  </si>
  <si>
    <t>C Fee Cogeneration Plant - Retired 2011</t>
  </si>
  <si>
    <t>G0597</t>
  </si>
  <si>
    <t>B Fee Cogeneration Plant - Retired 2011</t>
  </si>
  <si>
    <t>G0596</t>
  </si>
  <si>
    <t>A Fee Cogeneration Plant - Retired 2011</t>
  </si>
  <si>
    <t>G0595</t>
  </si>
  <si>
    <t>Sunnyside Cogeneration Partners LP (Retired December 2008)</t>
  </si>
  <si>
    <t>G0589</t>
  </si>
  <si>
    <t>Coldgen; Sunlaw (Federal Plant) - Retired September 2002</t>
  </si>
  <si>
    <t>G0588</t>
  </si>
  <si>
    <t>Santa Monica</t>
  </si>
  <si>
    <t>Saint Johns Health Center (Retired 1/1/2004)</t>
  </si>
  <si>
    <t>G0582</t>
  </si>
  <si>
    <t>Saint Johns Health Center</t>
  </si>
  <si>
    <t>South Bay Power Plant - Retired December 2010</t>
  </si>
  <si>
    <t>G0571</t>
  </si>
  <si>
    <t>San Diego Unified Port District (Dynergy)</t>
  </si>
  <si>
    <t>Patio Test Cell Solar Turbines Inc (see G0990 G0991)</t>
  </si>
  <si>
    <t>G0568</t>
  </si>
  <si>
    <t>Pomona</t>
  </si>
  <si>
    <t>Blue Heron Paper - Retired 2006</t>
  </si>
  <si>
    <t>G0565</t>
  </si>
  <si>
    <t>Blue Heron Paper Co of California</t>
  </si>
  <si>
    <t>Ripon</t>
  </si>
  <si>
    <t>Wheelabrator Lassen (Retired 5/2013)</t>
  </si>
  <si>
    <t>G0563</t>
  </si>
  <si>
    <t>Weir Cogeneration Plant (shutdown) - Retired December 2006</t>
  </si>
  <si>
    <t>G0556</t>
  </si>
  <si>
    <t>4160 V Cogeneration System (Retired 12/31/2003)</t>
  </si>
  <si>
    <t>G0551</t>
  </si>
  <si>
    <t>Sea World of California</t>
  </si>
  <si>
    <t>Del Rey</t>
  </si>
  <si>
    <t>Mountainview Power - Retired December 2005</t>
  </si>
  <si>
    <t>G0523</t>
  </si>
  <si>
    <t>Salk Institute - Retired July 2004</t>
  </si>
  <si>
    <t>G0521</t>
  </si>
  <si>
    <t>Salk Institute</t>
  </si>
  <si>
    <t>Menlo Park</t>
  </si>
  <si>
    <t>Crockett</t>
  </si>
  <si>
    <t>Carson</t>
  </si>
  <si>
    <t>Redondo Beach</t>
  </si>
  <si>
    <t>Fountain Valley</t>
  </si>
  <si>
    <t>Richard J Donovan Correctional Facility - Retired 12/31/2007</t>
  </si>
  <si>
    <t>G0477</t>
  </si>
  <si>
    <t>Richard J Donovan Correctional Facility</t>
  </si>
  <si>
    <t>Potrero Generating Station - Retired 2/28/2011</t>
  </si>
  <si>
    <t>G0462</t>
  </si>
  <si>
    <t>Portola</t>
  </si>
  <si>
    <t>Portola - Retired 12/31/2002</t>
  </si>
  <si>
    <t>G0461</t>
  </si>
  <si>
    <t>Goleta</t>
  </si>
  <si>
    <t>Pittsburg Generating Station (Retired 12/31/2016)</t>
  </si>
  <si>
    <t>G0450</t>
  </si>
  <si>
    <t>NRG Delta LLC</t>
  </si>
  <si>
    <t>Paper-Pak Industries (Shutdown 12/31/2008)</t>
  </si>
  <si>
    <t>G0437</t>
  </si>
  <si>
    <t>Paper-Pak Industries</t>
  </si>
  <si>
    <t>Palomar Medical Center (Retired 12/31/2006)</t>
  </si>
  <si>
    <t>G0434</t>
  </si>
  <si>
    <t>Palomar Memorial Hospital</t>
  </si>
  <si>
    <t>Black Hills Ontario Facility -Retired February 2009</t>
  </si>
  <si>
    <t>G0415</t>
  </si>
  <si>
    <t>Black Hills Energy Capital</t>
  </si>
  <si>
    <t>Oildale (Retired 1/05/2016)</t>
  </si>
  <si>
    <t>G0409</t>
  </si>
  <si>
    <t>Oildale Energy LLC</t>
  </si>
  <si>
    <t>Berkeley</t>
  </si>
  <si>
    <t>Coronado</t>
  </si>
  <si>
    <t>North Island - Retired December 2003</t>
  </si>
  <si>
    <t>G0398</t>
  </si>
  <si>
    <t>Trona</t>
  </si>
  <si>
    <t>Naval Station - Retired December 2003</t>
  </si>
  <si>
    <t>G0389</t>
  </si>
  <si>
    <t>Naval Training Center - Retired 12/31/2003</t>
  </si>
  <si>
    <t>G0385</t>
  </si>
  <si>
    <t>Fresno Cogeneration Partners  LP</t>
  </si>
  <si>
    <t>Ione</t>
  </si>
  <si>
    <t>Mule Creek State Prison - Retired 1/26/2016</t>
  </si>
  <si>
    <t>G0378</t>
  </si>
  <si>
    <t>Mule Creek State Prison</t>
  </si>
  <si>
    <t>Moss Landing</t>
  </si>
  <si>
    <t>Morro Bay</t>
  </si>
  <si>
    <t>Morro Bay Power Plant (Retired Feb 05 2014)</t>
  </si>
  <si>
    <t>G0371</t>
  </si>
  <si>
    <t>LSP Morro Bay LLC</t>
  </si>
  <si>
    <t>Lake Shore Mojave  LLC (Retired 8/2013)</t>
  </si>
  <si>
    <t>G0366</t>
  </si>
  <si>
    <t>Energy Operations Group</t>
  </si>
  <si>
    <t>San Diego Combustion Turbines - Miramar 1A 1B (Retired 12/31/2016)</t>
  </si>
  <si>
    <t>G0360</t>
  </si>
  <si>
    <t>MMC Mid-Sun  LLC (Dismantled 4/1/2009)</t>
  </si>
  <si>
    <t>G0357</t>
  </si>
  <si>
    <t>MMC Energy Inc</t>
  </si>
  <si>
    <t>Mid-Set Cogeneration (Retired 12/31/2016)</t>
  </si>
  <si>
    <t>G0355</t>
  </si>
  <si>
    <t>Mid-Set Cogeneration Facility</t>
  </si>
  <si>
    <t>Tahoe Vista</t>
  </si>
  <si>
    <t>Kings Beach - Retired 12/31/2002</t>
  </si>
  <si>
    <t>G0294</t>
  </si>
  <si>
    <t>Winton</t>
  </si>
  <si>
    <t>JRW Associates LP</t>
  </si>
  <si>
    <t>G0283</t>
  </si>
  <si>
    <t>Napa State Hospital - Retired December 2013</t>
  </si>
  <si>
    <t>G0282</t>
  </si>
  <si>
    <t>Napa State Hospital</t>
  </si>
  <si>
    <t>Huntington Beach</t>
  </si>
  <si>
    <t>Hunters Point (Closed May 2006)</t>
  </si>
  <si>
    <t>G0272</t>
  </si>
  <si>
    <t>Eureka</t>
  </si>
  <si>
    <t>Los Angeles Cold Storage - Retired Dec 2003</t>
  </si>
  <si>
    <t>G0262</t>
  </si>
  <si>
    <t>Los Angeles Cold Storage Company</t>
  </si>
  <si>
    <t>Grand Terrace</t>
  </si>
  <si>
    <t>Riverside Canal Power (Retired 12/31/2004)</t>
  </si>
  <si>
    <t>G0259</t>
  </si>
  <si>
    <t>Riverside Canal Power Co Inc</t>
  </si>
  <si>
    <t>Hershey Chocolate Confectionery Oakdale Plant -Shutdown 2011</t>
  </si>
  <si>
    <t>G0254</t>
  </si>
  <si>
    <t>Hershey Chocolate &amp; Confectionary Corp</t>
  </si>
  <si>
    <t>Greenleaf 2  Inc.</t>
  </si>
  <si>
    <t>Greenleaf 1  Inc.</t>
  </si>
  <si>
    <t>Calpine Gilroy Cogen  L.P.</t>
  </si>
  <si>
    <t>General Mills Operations Inc Lodi Plant - Retired November 2</t>
  </si>
  <si>
    <t>G0225</t>
  </si>
  <si>
    <t>General Mills Operations Inc</t>
  </si>
  <si>
    <t>Gaylord Container Corp Antioch - Retired November 2002</t>
  </si>
  <si>
    <t>G0224</t>
  </si>
  <si>
    <t>Gaylord Container Corp</t>
  </si>
  <si>
    <t>Commerce</t>
  </si>
  <si>
    <t>NP Cogen Inc - Retired December 2001</t>
  </si>
  <si>
    <t>G0203</t>
  </si>
  <si>
    <t>Newark Pacific Paperboard Corp (NP Cogen Inc)</t>
  </si>
  <si>
    <t>Carslbad</t>
  </si>
  <si>
    <t>El Segundo</t>
  </si>
  <si>
    <t>El Segundo Power Station - Retired 12/31/2015</t>
  </si>
  <si>
    <t>G0194</t>
  </si>
  <si>
    <t>El Cajon (retired 12/31/2016)</t>
  </si>
  <si>
    <t>G0189</t>
  </si>
  <si>
    <t>Byron Power Partners LP - Retired December 2010</t>
  </si>
  <si>
    <t>G0184</t>
  </si>
  <si>
    <t>EF Oxnard  Inc.</t>
  </si>
  <si>
    <t>Pittsburg (Closed April 1  2010)</t>
  </si>
  <si>
    <t>G0177</t>
  </si>
  <si>
    <t>Dow Chemical Company</t>
  </si>
  <si>
    <t>Division - Retired Dec 2003</t>
  </si>
  <si>
    <t>G0175</t>
  </si>
  <si>
    <t>Western Power and Steam  Inc. (DAI Oildale)</t>
  </si>
  <si>
    <t>Solano County Cogeneration Plant</t>
  </si>
  <si>
    <t>G0159</t>
  </si>
  <si>
    <t>Solano County</t>
  </si>
  <si>
    <t>Contra Costa Power Plant - Retired May 2013</t>
  </si>
  <si>
    <t>G0147</t>
  </si>
  <si>
    <t>Smurfit Stone Container Corporation - Retired August 2002</t>
  </si>
  <si>
    <t>G0145</t>
  </si>
  <si>
    <t>Jefferson Smurfit Container Corp</t>
  </si>
  <si>
    <t>San Jose Convention Center (Closed 2001)</t>
  </si>
  <si>
    <t>G0121</t>
  </si>
  <si>
    <t>Concord</t>
  </si>
  <si>
    <t>Chevron Concord Cogeneration (Retired 7/27/2010)</t>
  </si>
  <si>
    <t>G0101</t>
  </si>
  <si>
    <t>Chevron Business and Real Estate Services</t>
  </si>
  <si>
    <t>Stanford</t>
  </si>
  <si>
    <t>Cardinal Cogen - Retired 3/31/2015</t>
  </si>
  <si>
    <t>G0080</t>
  </si>
  <si>
    <t>Cardinal Cogen</t>
  </si>
  <si>
    <t>Broadway (Retired 12/31/2016)</t>
  </si>
  <si>
    <t>Brawley (Retired 12/31/2009)</t>
  </si>
  <si>
    <t>G0059</t>
  </si>
  <si>
    <t>Santa Maria</t>
  </si>
  <si>
    <t>Santa Maria Cogen Plant (Retired 12/31/2013 per CAISO)</t>
  </si>
  <si>
    <t>G0056</t>
  </si>
  <si>
    <t>Santa Maria Cogeneration Inc</t>
  </si>
  <si>
    <t>Santa Clarita</t>
  </si>
  <si>
    <t>Oxford Cogeneration Facility (Shutdown 12/2006)</t>
  </si>
  <si>
    <t>G0031</t>
  </si>
  <si>
    <t>Cenveo Anderson Lithograph (Shutdown May 2009)</t>
  </si>
  <si>
    <t>G0028</t>
  </si>
  <si>
    <t>Cenveo Corporation</t>
  </si>
  <si>
    <t>Calpine King City Cogeneration  LLC</t>
  </si>
  <si>
    <t>Avalon</t>
  </si>
  <si>
    <t>Newhall</t>
  </si>
  <si>
    <t>CES Placerita Inc.  (CESP) - Retired December 2010</t>
  </si>
  <si>
    <t>G0006</t>
  </si>
  <si>
    <t>Clean Energy Systems Inc</t>
  </si>
  <si>
    <t>Suisun City</t>
  </si>
  <si>
    <t>Whittier</t>
  </si>
  <si>
    <t>Santa Paula</t>
  </si>
  <si>
    <t>Linden</t>
  </si>
  <si>
    <t>Manteca</t>
  </si>
  <si>
    <t>Carlsbad</t>
  </si>
  <si>
    <t>Paradise</t>
  </si>
  <si>
    <t>Weed</t>
  </si>
  <si>
    <t>Wheatland</t>
  </si>
  <si>
    <t>Agoura</t>
  </si>
  <si>
    <t>Lincoln</t>
  </si>
  <si>
    <t>Half Moon Bay</t>
  </si>
  <si>
    <t>MN Mid Valley Genco LLC (retired 12/31/2016)</t>
  </si>
  <si>
    <t>Simi Valley</t>
  </si>
  <si>
    <t>Simi Valley Landfill (Retired 9/30/2016)</t>
  </si>
  <si>
    <t>WM Energy Solutions Inc</t>
  </si>
  <si>
    <t>El Sobrante Landfill (Retired 9/30/2016)</t>
  </si>
  <si>
    <t>MN Milliken Genco LLC (Retired 2014)</t>
  </si>
  <si>
    <t>MN Colton Genco LLC (Retired 2013)</t>
  </si>
  <si>
    <t>E0204</t>
  </si>
  <si>
    <t>Petaluma</t>
  </si>
  <si>
    <t>San Juan Capistrano</t>
  </si>
  <si>
    <t>Newby Island I</t>
  </si>
  <si>
    <t>E0179</t>
  </si>
  <si>
    <t>SPI - Anderson (Retired 7/27/2015)</t>
  </si>
  <si>
    <t>Lake View Terrace</t>
  </si>
  <si>
    <t>Wheelabrator Hudson Energy - Retired 2003 and 2014</t>
  </si>
  <si>
    <t>E0165</t>
  </si>
  <si>
    <t>Wheelabrator Hudson Energy Co Inc</t>
  </si>
  <si>
    <t>Laguna Niguel</t>
  </si>
  <si>
    <t>Aliso Water Management Agency (Retired 12/26/2016)</t>
  </si>
  <si>
    <t>South Orange County Wastewater Authority</t>
  </si>
  <si>
    <t>West Covina</t>
  </si>
  <si>
    <t>Crows Landing</t>
  </si>
  <si>
    <t>Byxbee Park Sanitary Landill - Retired December 2004</t>
  </si>
  <si>
    <t>E0146</t>
  </si>
  <si>
    <t>WPI Packaging &amp; Maintenance Co</t>
  </si>
  <si>
    <t>Salinas - Closed August 2009</t>
  </si>
  <si>
    <t>E0144</t>
  </si>
  <si>
    <t>Pacific Recovery Corp</t>
  </si>
  <si>
    <t>Penrose Landfill - Retired December 2005</t>
  </si>
  <si>
    <t>E0142</t>
  </si>
  <si>
    <t>SCS Energy</t>
  </si>
  <si>
    <t>Santa Clara - Retired Dec 2005</t>
  </si>
  <si>
    <t>E0141</t>
  </si>
  <si>
    <t>Corona Landfill - Retired Dec 2004</t>
  </si>
  <si>
    <t>E0139</t>
  </si>
  <si>
    <t>NEO Corporation</t>
  </si>
  <si>
    <t>Westley</t>
  </si>
  <si>
    <t>Modesto Energy - Retired Dec 2002</t>
  </si>
  <si>
    <t>E0134</t>
  </si>
  <si>
    <t>Modesto Energy LP</t>
  </si>
  <si>
    <t>Rolling Hills Estates</t>
  </si>
  <si>
    <t>Palos Verdes Gas to Energy Facility - Retired Oct 2011</t>
  </si>
  <si>
    <t>E0130</t>
  </si>
  <si>
    <t>Spadra Landfill Gas to Energy (Retired September 30, 2015)</t>
  </si>
  <si>
    <t>Puente Hills Gas-to-Energy Facility  Phase II (Retired 12/31/2016)</t>
  </si>
  <si>
    <t>Oxnard - Closed December 2009</t>
  </si>
  <si>
    <t>E0125</t>
  </si>
  <si>
    <t>Marsh Road Power Plant (Retired 2013)</t>
  </si>
  <si>
    <t>E0123</t>
  </si>
  <si>
    <t>Newby Island II (Retired 2010)</t>
  </si>
  <si>
    <t>E0122</t>
  </si>
  <si>
    <t>Guadalupe Power Plant (Retired 2013)</t>
  </si>
  <si>
    <t>E0120</t>
  </si>
  <si>
    <t>American Canyon Power Plant (Retired 2013)</t>
  </si>
  <si>
    <t>E0118</t>
  </si>
  <si>
    <t>Coyote Canyon (Retired Dec 28 2015)</t>
  </si>
  <si>
    <t>Williams</t>
  </si>
  <si>
    <t>Gaviota</t>
  </si>
  <si>
    <t>Santee</t>
  </si>
  <si>
    <t>Soledad Energy - Retired Jan 2006</t>
  </si>
  <si>
    <t>E0089</t>
  </si>
  <si>
    <t>Soledad Energy LLC</t>
  </si>
  <si>
    <t>Humboldt Pulp Mill - Retired Dec 2003</t>
  </si>
  <si>
    <t>E0088</t>
  </si>
  <si>
    <t>Simpson Paper Co</t>
  </si>
  <si>
    <t>Loyalton</t>
  </si>
  <si>
    <t>SPI - Loyalton - Shut Down 08/20/2010</t>
  </si>
  <si>
    <t>E0084</t>
  </si>
  <si>
    <t>SPI - Susanville - Shut Down 2004</t>
  </si>
  <si>
    <t>E0082</t>
  </si>
  <si>
    <t>Pacific Oroville Power Inc (Retired 10/20/2012)</t>
  </si>
  <si>
    <t>E0064</t>
  </si>
  <si>
    <t>Pacific Oroville Power Inc</t>
  </si>
  <si>
    <t>Westwood</t>
  </si>
  <si>
    <t>Mount  Lassen Power (Retired 2011)</t>
  </si>
  <si>
    <t>E0056</t>
  </si>
  <si>
    <t>Mt Lassen Power</t>
  </si>
  <si>
    <t>Sutter Creek</t>
  </si>
  <si>
    <t>Wheelabrator Martell Inc - Retired December 2003</t>
  </si>
  <si>
    <t>E0051</t>
  </si>
  <si>
    <t>Wheelabrator Martell Inc</t>
  </si>
  <si>
    <t>Samoa</t>
  </si>
  <si>
    <t>Samoa Pulp Mill (Closed) - Retired December 2008</t>
  </si>
  <si>
    <t>E0048</t>
  </si>
  <si>
    <t>Evergreen Pulp Incorporated</t>
  </si>
  <si>
    <t>J R Wood Incorporated - Retired December 2004</t>
  </si>
  <si>
    <t>E0043</t>
  </si>
  <si>
    <t>Dole Packaged Frozen Foods</t>
  </si>
  <si>
    <t>Mesquite Lake Resource Recovery Project - Retired Dec 2008</t>
  </si>
  <si>
    <t>E0042</t>
  </si>
  <si>
    <t>Chateau Energy Inc</t>
  </si>
  <si>
    <t>Fort Bragg</t>
  </si>
  <si>
    <t>Fort Bragg Western Wood Products - Retired December 2001</t>
  </si>
  <si>
    <t>E0039</t>
  </si>
  <si>
    <t>Georgia Pacific Corp</t>
  </si>
  <si>
    <t>Diamond Walnut - Retired December 2005</t>
  </si>
  <si>
    <t>E0032</t>
  </si>
  <si>
    <t>Diamond Walnut Growers Inc</t>
  </si>
  <si>
    <t>Covanta Delano  Inc</t>
  </si>
  <si>
    <t>Mecca</t>
  </si>
  <si>
    <t>Chester</t>
  </si>
  <si>
    <t>TID Fuel Cell (Retired 2012)</t>
  </si>
  <si>
    <t>E0012</t>
  </si>
  <si>
    <t>El Nido</t>
  </si>
  <si>
    <t>Burney Mountain Power (Retired 10/31/2010)</t>
  </si>
  <si>
    <t>E0006</t>
  </si>
  <si>
    <t>Burney Mountain Power</t>
  </si>
  <si>
    <t>Bieber</t>
  </si>
  <si>
    <t>Big Valley Power LLC_(Retired June 30  2010)</t>
  </si>
  <si>
    <t>E0003</t>
  </si>
  <si>
    <t>Big Valley Power LLC</t>
  </si>
  <si>
    <t>Laughlin</t>
  </si>
  <si>
    <t>Mohave Generating Station (Nevada) - Retired December 2005</t>
  </si>
  <si>
    <t>C0024</t>
  </si>
  <si>
    <t>Millard</t>
  </si>
  <si>
    <t>Delta</t>
  </si>
  <si>
    <t>Rio Bravo Poso (Retired 2/12/2015)</t>
  </si>
  <si>
    <t>C0022</t>
  </si>
  <si>
    <t>Stockton CoGen (Retired 3/31/2012 - Repowered E0002)</t>
  </si>
  <si>
    <t>C0021</t>
  </si>
  <si>
    <t>Oro Grande</t>
  </si>
  <si>
    <t>TXI Riverside Cement Power House (Shutdown March 2008)</t>
  </si>
  <si>
    <t>C0019</t>
  </si>
  <si>
    <t>TXI Riverside Cement</t>
  </si>
  <si>
    <t>Rio Bravo Jasmin (Retired 1/20/2016)</t>
  </si>
  <si>
    <t>C0018</t>
  </si>
  <si>
    <t>Mt. Poso Cogeneration - Retired November 2011</t>
  </si>
  <si>
    <t>C0016</t>
  </si>
  <si>
    <t>Bay Point</t>
  </si>
  <si>
    <t>Nichols Road Power Plant - Retired April 2012</t>
  </si>
  <si>
    <t>C0012</t>
  </si>
  <si>
    <t>GWF Power Systems LP</t>
  </si>
  <si>
    <t>Wilbur West Power Plant - Retired April 2012</t>
  </si>
  <si>
    <t>C0011</t>
  </si>
  <si>
    <t>Wilbur East Power Plant - Retired April 2012</t>
  </si>
  <si>
    <t>C0010</t>
  </si>
  <si>
    <t>Loveridge Road Power Plant - Retired April 2012</t>
  </si>
  <si>
    <t>C0009</t>
  </si>
  <si>
    <t>East Third Street Power Plant - Retired April 2012</t>
  </si>
  <si>
    <t>C0008</t>
  </si>
  <si>
    <t>Hanford - Retired October 2011</t>
  </si>
  <si>
    <t>C0007</t>
  </si>
  <si>
    <t>Hanford LP</t>
  </si>
  <si>
    <t>Buena Vista Biomass Power (Jackson Valley) Retired Dec 2012</t>
  </si>
  <si>
    <t>C0005</t>
  </si>
  <si>
    <t>Jackson Valley Energy Part LP</t>
  </si>
  <si>
    <t>Port of Stockton District Energy Facility - Retired Jan 2011</t>
  </si>
  <si>
    <t>C0004</t>
  </si>
  <si>
    <t>ACE Cogeneration (ACE is Argus Cogen Expansion - Retired)</t>
  </si>
  <si>
    <t>C0001</t>
  </si>
  <si>
    <t>ACE Cogeneration Co</t>
  </si>
  <si>
    <t>County</t>
  </si>
  <si>
    <t>City</t>
  </si>
  <si>
    <t>PlantName</t>
  </si>
  <si>
    <t>CECPlantID</t>
  </si>
  <si>
    <t>UNK</t>
  </si>
  <si>
    <t>WND</t>
  </si>
  <si>
    <t>Wind Turbine</t>
  </si>
  <si>
    <t>WT</t>
  </si>
  <si>
    <t>OP</t>
  </si>
  <si>
    <t>ESJ_1</t>
  </si>
  <si>
    <t>WPRS 1</t>
  </si>
  <si>
    <t>RE</t>
  </si>
  <si>
    <t>GEO</t>
  </si>
  <si>
    <t>Steam Turbine</t>
  </si>
  <si>
    <t>ST</t>
  </si>
  <si>
    <t>Unit 1</t>
  </si>
  <si>
    <t>SB</t>
  </si>
  <si>
    <t>OE1-12</t>
  </si>
  <si>
    <t>OS</t>
  </si>
  <si>
    <t>Ormesa 1</t>
  </si>
  <si>
    <t>SSST14</t>
  </si>
  <si>
    <t>BGST13</t>
  </si>
  <si>
    <t>CCST12</t>
  </si>
  <si>
    <t>ERST11</t>
  </si>
  <si>
    <t>IS</t>
  </si>
  <si>
    <t>RLST8</t>
  </si>
  <si>
    <t>RLST7</t>
  </si>
  <si>
    <t>MCST6</t>
  </si>
  <si>
    <t>MCST5</t>
  </si>
  <si>
    <t>GEN2</t>
  </si>
  <si>
    <t>GEN1</t>
  </si>
  <si>
    <t>GEN 14</t>
  </si>
  <si>
    <t>GEN 13</t>
  </si>
  <si>
    <t>Gen 1-12</t>
  </si>
  <si>
    <t>CAST2</t>
  </si>
  <si>
    <t>CAST1</t>
  </si>
  <si>
    <t>GEN3</t>
  </si>
  <si>
    <t>EE11</t>
  </si>
  <si>
    <t>SOST3</t>
  </si>
  <si>
    <t>10-20, 1-9</t>
  </si>
  <si>
    <t>CS</t>
  </si>
  <si>
    <t>T103</t>
  </si>
  <si>
    <t>T102</t>
  </si>
  <si>
    <t>T101</t>
  </si>
  <si>
    <t>U200</t>
  </si>
  <si>
    <t>U100</t>
  </si>
  <si>
    <t>GEN 3</t>
  </si>
  <si>
    <t>GEN 2</t>
  </si>
  <si>
    <t>GTST20</t>
  </si>
  <si>
    <t>SCST18</t>
  </si>
  <si>
    <t>LVST17</t>
  </si>
  <si>
    <t>QKST16</t>
  </si>
  <si>
    <t>ADST2</t>
  </si>
  <si>
    <t>ADST1</t>
  </si>
  <si>
    <t>GEM 3</t>
  </si>
  <si>
    <t>GEM 2</t>
  </si>
  <si>
    <t>1(TG-5100)</t>
  </si>
  <si>
    <t>WFST2</t>
  </si>
  <si>
    <t>WFST1</t>
  </si>
  <si>
    <t>SUN</t>
  </si>
  <si>
    <t>PV</t>
  </si>
  <si>
    <t>CMS4</t>
  </si>
  <si>
    <t>CMS3</t>
  </si>
  <si>
    <t>CMS2</t>
  </si>
  <si>
    <t>CM48</t>
  </si>
  <si>
    <t>CM10</t>
  </si>
  <si>
    <t>SEPV9</t>
  </si>
  <si>
    <t>SEPV8</t>
  </si>
  <si>
    <t>ISP1</t>
  </si>
  <si>
    <t>EXSC2</t>
  </si>
  <si>
    <t>Sun</t>
  </si>
  <si>
    <t>Unit 2</t>
  </si>
  <si>
    <t>93210617-CA</t>
  </si>
  <si>
    <t>9366485-CA</t>
  </si>
  <si>
    <t>9255391-CA</t>
  </si>
  <si>
    <t>9568336-CA</t>
  </si>
  <si>
    <t>9353058-CA</t>
  </si>
  <si>
    <t>9352376-CA</t>
  </si>
  <si>
    <t>9351024-CA</t>
  </si>
  <si>
    <t>9351023-CA</t>
  </si>
  <si>
    <t>9351022-CA</t>
  </si>
  <si>
    <t>9253086-CA</t>
  </si>
  <si>
    <t>956100-CA</t>
  </si>
  <si>
    <t>939009-CA</t>
  </si>
  <si>
    <t>908628-CA</t>
  </si>
  <si>
    <t>LS</t>
  </si>
  <si>
    <t>ES</t>
  </si>
  <si>
    <t>UNIT 1</t>
  </si>
  <si>
    <t>PRC</t>
  </si>
  <si>
    <t>PRB</t>
  </si>
  <si>
    <t>W466</t>
  </si>
  <si>
    <t>M1318</t>
  </si>
  <si>
    <t>M1317</t>
  </si>
  <si>
    <t>PV1</t>
  </si>
  <si>
    <t>M1340</t>
  </si>
  <si>
    <t>M1250</t>
  </si>
  <si>
    <t>GARS1</t>
  </si>
  <si>
    <t>TRQS1</t>
  </si>
  <si>
    <t>Porterville6&amp;7</t>
  </si>
  <si>
    <t>Hanford 1&amp;2</t>
  </si>
  <si>
    <t>Tulare1&amp;2</t>
  </si>
  <si>
    <t>Farmersville123</t>
  </si>
  <si>
    <t>SLS1</t>
  </si>
  <si>
    <t>PM</t>
  </si>
  <si>
    <t>MR</t>
  </si>
  <si>
    <t>TF</t>
  </si>
  <si>
    <t>VMLE2</t>
  </si>
  <si>
    <t>VMLD2</t>
  </si>
  <si>
    <t>VDFRB</t>
  </si>
  <si>
    <t>VDFRA</t>
  </si>
  <si>
    <t>PLMD</t>
  </si>
  <si>
    <t>NBWT</t>
  </si>
  <si>
    <t>EXSB</t>
  </si>
  <si>
    <t>SAS2</t>
  </si>
  <si>
    <t>SAS1</t>
  </si>
  <si>
    <t>Venable 2</t>
  </si>
  <si>
    <t>Venable 1</t>
  </si>
  <si>
    <t>MRLS</t>
  </si>
  <si>
    <t>NSS1</t>
  </si>
  <si>
    <t>LHS1</t>
  </si>
  <si>
    <t>BWS1</t>
  </si>
  <si>
    <t>WLD1</t>
  </si>
  <si>
    <t>SGSO</t>
  </si>
  <si>
    <t>SGAK</t>
  </si>
  <si>
    <t>SGAH</t>
  </si>
  <si>
    <t>W3986</t>
  </si>
  <si>
    <t>W3985</t>
  </si>
  <si>
    <t>A</t>
  </si>
  <si>
    <t>KANSAS SOUTH</t>
  </si>
  <si>
    <t>CVS1</t>
  </si>
  <si>
    <t>DSL300</t>
  </si>
  <si>
    <t>DSL250</t>
  </si>
  <si>
    <t>SSII</t>
  </si>
  <si>
    <t>SSI</t>
  </si>
  <si>
    <t>Topaz 1</t>
  </si>
  <si>
    <t>1A</t>
  </si>
  <si>
    <t>D1</t>
  </si>
  <si>
    <t>C1</t>
  </si>
  <si>
    <t>SIP1027942</t>
  </si>
  <si>
    <t>SIP742152</t>
  </si>
  <si>
    <t>SIP1042132</t>
  </si>
  <si>
    <t>3_SIPs</t>
  </si>
  <si>
    <t>PS</t>
  </si>
  <si>
    <t>SIP964652</t>
  </si>
  <si>
    <t>Aerojet II</t>
  </si>
  <si>
    <t>CR1</t>
  </si>
  <si>
    <t>Aerojet I</t>
  </si>
  <si>
    <t>Beta</t>
  </si>
  <si>
    <t>Alpha</t>
  </si>
  <si>
    <t>NG</t>
  </si>
  <si>
    <t>MS3</t>
  </si>
  <si>
    <t>MS2</t>
  </si>
  <si>
    <t>MS1</t>
  </si>
  <si>
    <t>NUC</t>
  </si>
  <si>
    <t>Unit 202</t>
  </si>
  <si>
    <t>Unit 201</t>
  </si>
  <si>
    <t>WAT</t>
  </si>
  <si>
    <t>Hydraulic Turbine (conventional)</t>
  </si>
  <si>
    <t>HY</t>
  </si>
  <si>
    <t>RO2</t>
  </si>
  <si>
    <t>U GEN</t>
  </si>
  <si>
    <t>RPHES-GEN</t>
  </si>
  <si>
    <t>Units</t>
  </si>
  <si>
    <t>UNIT 2</t>
  </si>
  <si>
    <t>Unit 586</t>
  </si>
  <si>
    <t>Unit 585</t>
  </si>
  <si>
    <t>Unit 584</t>
  </si>
  <si>
    <t>TD1</t>
  </si>
  <si>
    <t>SPP1</t>
  </si>
  <si>
    <t>Unit 583</t>
  </si>
  <si>
    <t>UNIT S2</t>
  </si>
  <si>
    <t>UNIT S1</t>
  </si>
  <si>
    <t>UNIT 5</t>
  </si>
  <si>
    <t>UNIT 4</t>
  </si>
  <si>
    <t>UNIT 3</t>
  </si>
  <si>
    <t>1/1/1899 0:00:00</t>
  </si>
  <si>
    <t>U2</t>
  </si>
  <si>
    <t>U1</t>
  </si>
  <si>
    <t>Unit #5A</t>
  </si>
  <si>
    <t>Unit #4</t>
  </si>
  <si>
    <t>Unit #3</t>
  </si>
  <si>
    <t>Unit #1A</t>
  </si>
  <si>
    <t>Unit 3</t>
  </si>
  <si>
    <t>Unit 581</t>
  </si>
  <si>
    <t>Unit 580</t>
  </si>
  <si>
    <t>KEK1</t>
  </si>
  <si>
    <t>KAN1</t>
  </si>
  <si>
    <t>Unit 551</t>
  </si>
  <si>
    <t>Unit 550</t>
  </si>
  <si>
    <t>Unit 549</t>
  </si>
  <si>
    <t>Unit 548</t>
  </si>
  <si>
    <t>Unit 525</t>
  </si>
  <si>
    <t>Unit 524</t>
  </si>
  <si>
    <t>Unit 523</t>
  </si>
  <si>
    <t>Unit 522</t>
  </si>
  <si>
    <t>Unit 521</t>
  </si>
  <si>
    <t>Unit 519</t>
  </si>
  <si>
    <t>Unit 518</t>
  </si>
  <si>
    <t>Unit 517</t>
  </si>
  <si>
    <t>Unit 516</t>
  </si>
  <si>
    <t>Unit 515</t>
  </si>
  <si>
    <t>Unit 514</t>
  </si>
  <si>
    <t>Unit 513</t>
  </si>
  <si>
    <t>Unit 512</t>
  </si>
  <si>
    <t>Unit 511</t>
  </si>
  <si>
    <t>Unit 509</t>
  </si>
  <si>
    <t>UNIT 6</t>
  </si>
  <si>
    <t>Unit 943</t>
  </si>
  <si>
    <t>GEN 1</t>
  </si>
  <si>
    <t>Unit 553</t>
  </si>
  <si>
    <t>Unit 598</t>
  </si>
  <si>
    <t>MCS-1</t>
  </si>
  <si>
    <t>48-1</t>
  </si>
  <si>
    <t>G2</t>
  </si>
  <si>
    <t>G1</t>
  </si>
  <si>
    <t>Unit 597</t>
  </si>
  <si>
    <t>Unit 596</t>
  </si>
  <si>
    <t>Unit 932</t>
  </si>
  <si>
    <t>Unit 595</t>
  </si>
  <si>
    <t>Unit 593</t>
  </si>
  <si>
    <t>Unit 502</t>
  </si>
  <si>
    <t>Unit 501</t>
  </si>
  <si>
    <t>Gen 2</t>
  </si>
  <si>
    <t>Gen 1</t>
  </si>
  <si>
    <t>Unit 938</t>
  </si>
  <si>
    <t>Unit 937</t>
  </si>
  <si>
    <t>Unit 936</t>
  </si>
  <si>
    <t>L GEN</t>
  </si>
  <si>
    <t>Unit 569</t>
  </si>
  <si>
    <t>Unit 592</t>
  </si>
  <si>
    <t>Unit 591</t>
  </si>
  <si>
    <t>RO1</t>
  </si>
  <si>
    <t>M1</t>
  </si>
  <si>
    <t>FR1</t>
  </si>
  <si>
    <t>EXC-1</t>
  </si>
  <si>
    <t>Unit 577</t>
  </si>
  <si>
    <t>Unit 576</t>
  </si>
  <si>
    <t>Unit 575</t>
  </si>
  <si>
    <t>Unit 568</t>
  </si>
  <si>
    <t>Unit 567</t>
  </si>
  <si>
    <t>Unit 566</t>
  </si>
  <si>
    <t>Unit 565</t>
  </si>
  <si>
    <t>Unit 564</t>
  </si>
  <si>
    <t>Unit 563</t>
  </si>
  <si>
    <t>WWH1</t>
  </si>
  <si>
    <t>Unit 543</t>
  </si>
  <si>
    <t>Unit 542</t>
  </si>
  <si>
    <t>Unit 541</t>
  </si>
  <si>
    <t>Unit 526</t>
  </si>
  <si>
    <t>Other (Explain in Notes)</t>
  </si>
  <si>
    <t>OT</t>
  </si>
  <si>
    <t>Unit #7</t>
  </si>
  <si>
    <t>Unit #6</t>
  </si>
  <si>
    <t>Unit #5</t>
  </si>
  <si>
    <t xml:space="preserve">UNK </t>
  </si>
  <si>
    <t>Unit #2</t>
  </si>
  <si>
    <t>Unit #1</t>
  </si>
  <si>
    <t>Unit 537</t>
  </si>
  <si>
    <t>Unit 536</t>
  </si>
  <si>
    <t>Unit 535</t>
  </si>
  <si>
    <t>Unit 534</t>
  </si>
  <si>
    <t>Unit 533</t>
  </si>
  <si>
    <t>H2</t>
  </si>
  <si>
    <t>H1</t>
  </si>
  <si>
    <t>Unit 532</t>
  </si>
  <si>
    <t>HY1</t>
  </si>
  <si>
    <t>Unit 531</t>
  </si>
  <si>
    <t>Unit 530</t>
  </si>
  <si>
    <t>Hydraulic Turbine - Reversible (pumped storage)</t>
  </si>
  <si>
    <t>Unit 552</t>
  </si>
  <si>
    <t>Unit 589</t>
  </si>
  <si>
    <t>Unit 588</t>
  </si>
  <si>
    <t>Unit 587</t>
  </si>
  <si>
    <t>Combined Cycle - Steam Turbine portion</t>
  </si>
  <si>
    <t>ED03</t>
  </si>
  <si>
    <t>Combined Cycle - Combustion Turbine portion</t>
  </si>
  <si>
    <t>CT</t>
  </si>
  <si>
    <t>ED02</t>
  </si>
  <si>
    <t>ED01</t>
  </si>
  <si>
    <t>Combined Cycle - Single Shaft</t>
  </si>
  <si>
    <t>EBC-CTG_and_STG</t>
  </si>
  <si>
    <t>CTG-1C</t>
  </si>
  <si>
    <t>GT-2</t>
  </si>
  <si>
    <t>GT-1</t>
  </si>
  <si>
    <t>Combustion (gas) Turbine</t>
  </si>
  <si>
    <t>GT</t>
  </si>
  <si>
    <t>T-200</t>
  </si>
  <si>
    <t>T-100</t>
  </si>
  <si>
    <t>S-1</t>
  </si>
  <si>
    <t>OBG</t>
  </si>
  <si>
    <t>Internal Combustion Engine (diesel, piston)</t>
  </si>
  <si>
    <t>IC</t>
  </si>
  <si>
    <t>D176</t>
  </si>
  <si>
    <t>D175</t>
  </si>
  <si>
    <t>Unit 4</t>
  </si>
  <si>
    <t>HS</t>
  </si>
  <si>
    <t>TG-1</t>
  </si>
  <si>
    <t>Fuel Cell (electrochemical)</t>
  </si>
  <si>
    <t>FC</t>
  </si>
  <si>
    <t>EG-3</t>
  </si>
  <si>
    <t>EG-2</t>
  </si>
  <si>
    <t>EG-1</t>
  </si>
  <si>
    <t>E-5</t>
  </si>
  <si>
    <t>E-3</t>
  </si>
  <si>
    <t>E-2</t>
  </si>
  <si>
    <t>Micro Turbine</t>
  </si>
  <si>
    <t>Microturbines</t>
  </si>
  <si>
    <t>GAS</t>
  </si>
  <si>
    <t>Unit 1C</t>
  </si>
  <si>
    <t>Unit 1B</t>
  </si>
  <si>
    <t>Unit 1A</t>
  </si>
  <si>
    <t>FCE</t>
  </si>
  <si>
    <t>MEF 2</t>
  </si>
  <si>
    <t>MEF 1</t>
  </si>
  <si>
    <t>GT-200</t>
  </si>
  <si>
    <t>GT-100</t>
  </si>
  <si>
    <t>STG</t>
  </si>
  <si>
    <t>CTG</t>
  </si>
  <si>
    <t>Gen-2</t>
  </si>
  <si>
    <t>Gen-1</t>
  </si>
  <si>
    <t>Mariposa 4</t>
  </si>
  <si>
    <t>Mariposa 3</t>
  </si>
  <si>
    <t>Mariposa 2</t>
  </si>
  <si>
    <t>Mariposa 1</t>
  </si>
  <si>
    <t>MLGS-4</t>
  </si>
  <si>
    <t>MLGS-3</t>
  </si>
  <si>
    <t>MLGS-2</t>
  </si>
  <si>
    <t>MLGS-1</t>
  </si>
  <si>
    <t>Gen-002</t>
  </si>
  <si>
    <t>Gen-001</t>
  </si>
  <si>
    <t>CT-4</t>
  </si>
  <si>
    <t>CT-3</t>
  </si>
  <si>
    <t>CT-2</t>
  </si>
  <si>
    <t>CT-1</t>
  </si>
  <si>
    <t>1TG</t>
  </si>
  <si>
    <t xml:space="preserve">NA </t>
  </si>
  <si>
    <t>ST1</t>
  </si>
  <si>
    <t>CTG2</t>
  </si>
  <si>
    <t>CTG1</t>
  </si>
  <si>
    <t xml:space="preserve">OBG </t>
  </si>
  <si>
    <t>LM-600</t>
  </si>
  <si>
    <t>CT1</t>
  </si>
  <si>
    <t>GL3JT1</t>
  </si>
  <si>
    <t>CD1JT1</t>
  </si>
  <si>
    <t>GL4JT1</t>
  </si>
  <si>
    <t>GH1JT1</t>
  </si>
  <si>
    <t>LA1JT1</t>
  </si>
  <si>
    <t>RP1JT1</t>
  </si>
  <si>
    <t>WS1JT1</t>
  </si>
  <si>
    <t>OG</t>
  </si>
  <si>
    <t>GTG 4901</t>
  </si>
  <si>
    <t>GTU #2</t>
  </si>
  <si>
    <t>OIL</t>
  </si>
  <si>
    <t>GTU #1</t>
  </si>
  <si>
    <t>Unit 9</t>
  </si>
  <si>
    <t>Unit 8</t>
  </si>
  <si>
    <t>Unit 7</t>
  </si>
  <si>
    <t>Unit 6</t>
  </si>
  <si>
    <t>Unit 5</t>
  </si>
  <si>
    <t>Unit 16</t>
  </si>
  <si>
    <t>Unit 15</t>
  </si>
  <si>
    <t>Unit 14</t>
  </si>
  <si>
    <t>Unit 13</t>
  </si>
  <si>
    <t>Unit 12</t>
  </si>
  <si>
    <t>Unit 11</t>
  </si>
  <si>
    <t>Unit 10</t>
  </si>
  <si>
    <t>M3</t>
  </si>
  <si>
    <t>M2</t>
  </si>
  <si>
    <t>STG 1</t>
  </si>
  <si>
    <t>CTG 3</t>
  </si>
  <si>
    <t>CTG 2</t>
  </si>
  <si>
    <t>HPP 2</t>
  </si>
  <si>
    <t>HPP 1</t>
  </si>
  <si>
    <t>LE1ST1</t>
  </si>
  <si>
    <t>LE1JT4-RP</t>
  </si>
  <si>
    <t>LE1JT3-RP</t>
  </si>
  <si>
    <t>LE1JT2-RP</t>
  </si>
  <si>
    <t>LE1JT1-RP</t>
  </si>
  <si>
    <t>TPP 2CT</t>
  </si>
  <si>
    <t>TPP 1CT</t>
  </si>
  <si>
    <t>TCC 1</t>
  </si>
  <si>
    <t>KC2JT1</t>
  </si>
  <si>
    <t>GI2JT3</t>
  </si>
  <si>
    <t>GI2JT2</t>
  </si>
  <si>
    <t>GI2JT1</t>
  </si>
  <si>
    <t>D4</t>
  </si>
  <si>
    <t>D3</t>
  </si>
  <si>
    <t>D2</t>
  </si>
  <si>
    <t>DFO</t>
  </si>
  <si>
    <t>Larkspur2</t>
  </si>
  <si>
    <t>Larkspur1</t>
  </si>
  <si>
    <t>Indigo3</t>
  </si>
  <si>
    <t>Indigo2</t>
  </si>
  <si>
    <t>Indigo1</t>
  </si>
  <si>
    <t>2RP</t>
  </si>
  <si>
    <t>1RP</t>
  </si>
  <si>
    <t>Unit 1-8</t>
  </si>
  <si>
    <t>PA2ST5</t>
  </si>
  <si>
    <t>PA2CT4</t>
  </si>
  <si>
    <t>PA1ST3</t>
  </si>
  <si>
    <t>PA1CT2</t>
  </si>
  <si>
    <t>PA1CT1</t>
  </si>
  <si>
    <t>MF1ST1</t>
  </si>
  <si>
    <t>MF1CT2</t>
  </si>
  <si>
    <t>MF1CT1</t>
  </si>
  <si>
    <t>ST10</t>
  </si>
  <si>
    <t>CT12</t>
  </si>
  <si>
    <t>CT11</t>
  </si>
  <si>
    <t>OM1ST1</t>
  </si>
  <si>
    <t>OM1CT2</t>
  </si>
  <si>
    <t>OM1CT1</t>
  </si>
  <si>
    <t>X719</t>
  </si>
  <si>
    <t>X718</t>
  </si>
  <si>
    <t>DE1ST1</t>
  </si>
  <si>
    <t>DE1CT3</t>
  </si>
  <si>
    <t>DE1CT2</t>
  </si>
  <si>
    <t>DE1CT1</t>
  </si>
  <si>
    <t>Gen-4</t>
  </si>
  <si>
    <t>Gen-3</t>
  </si>
  <si>
    <t>LM1ST1</t>
  </si>
  <si>
    <t>LM1CT2</t>
  </si>
  <si>
    <t>LM1CT1</t>
  </si>
  <si>
    <t>ST1ST1</t>
  </si>
  <si>
    <t>ST1CT2</t>
  </si>
  <si>
    <t>ST1CT1</t>
  </si>
  <si>
    <t>CTG3</t>
  </si>
  <si>
    <t>OGW</t>
  </si>
  <si>
    <t>STG-1</t>
  </si>
  <si>
    <t>CTG-2</t>
  </si>
  <si>
    <t>CTG-1</t>
  </si>
  <si>
    <t>LFG</t>
  </si>
  <si>
    <t>Unit G2</t>
  </si>
  <si>
    <t>Brush</t>
  </si>
  <si>
    <t>TG-103</t>
  </si>
  <si>
    <t>TG-102-T2</t>
  </si>
  <si>
    <t>PG</t>
  </si>
  <si>
    <t>TG-101-T1</t>
  </si>
  <si>
    <t>Woodland 3a-f</t>
  </si>
  <si>
    <t>Woodland 2-12</t>
  </si>
  <si>
    <t>Woodland 1</t>
  </si>
  <si>
    <t>921-2015</t>
  </si>
  <si>
    <t>VER7</t>
  </si>
  <si>
    <t>VER6</t>
  </si>
  <si>
    <t>VER5</t>
  </si>
  <si>
    <t>VER4</t>
  </si>
  <si>
    <t>VER3</t>
  </si>
  <si>
    <t>VER2</t>
  </si>
  <si>
    <t>VER1</t>
  </si>
  <si>
    <t>Unit #8</t>
  </si>
  <si>
    <t>S-17</t>
  </si>
  <si>
    <t>Cogen 18</t>
  </si>
  <si>
    <t>JF</t>
  </si>
  <si>
    <t>PC</t>
  </si>
  <si>
    <t>T2</t>
  </si>
  <si>
    <t>T1</t>
  </si>
  <si>
    <t>McK 2</t>
  </si>
  <si>
    <t>McK 1</t>
  </si>
  <si>
    <t>RFO</t>
  </si>
  <si>
    <t>B</t>
  </si>
  <si>
    <t>18C052</t>
  </si>
  <si>
    <t>Fackler</t>
  </si>
  <si>
    <t>GTG</t>
  </si>
  <si>
    <t>LM5000</t>
  </si>
  <si>
    <t>18C053</t>
  </si>
  <si>
    <t>TG-4</t>
  </si>
  <si>
    <t>CT1C</t>
  </si>
  <si>
    <t>CT1B</t>
  </si>
  <si>
    <t>CT1A</t>
  </si>
  <si>
    <t>CCST</t>
  </si>
  <si>
    <t>GENE</t>
  </si>
  <si>
    <t>GEND</t>
  </si>
  <si>
    <t>GENC</t>
  </si>
  <si>
    <t>GENB</t>
  </si>
  <si>
    <t>GENA</t>
  </si>
  <si>
    <t>GEN7</t>
  </si>
  <si>
    <t>GEN6</t>
  </si>
  <si>
    <t>GEN5</t>
  </si>
  <si>
    <t>GEN4</t>
  </si>
  <si>
    <t>Unit STG</t>
  </si>
  <si>
    <t>Unit GTG</t>
  </si>
  <si>
    <t>PINA</t>
  </si>
  <si>
    <t>2-ST</t>
  </si>
  <si>
    <t>2-GT2</t>
  </si>
  <si>
    <t>2-GT1</t>
  </si>
  <si>
    <t>1-ST</t>
  </si>
  <si>
    <t>1-GT2</t>
  </si>
  <si>
    <t>1-GT1</t>
  </si>
  <si>
    <t>STG1</t>
  </si>
  <si>
    <t>GTG1</t>
  </si>
  <si>
    <t>EXP1</t>
  </si>
  <si>
    <t>K100</t>
  </si>
  <si>
    <t>GT 4</t>
  </si>
  <si>
    <t>GT 3</t>
  </si>
  <si>
    <t>GT 2</t>
  </si>
  <si>
    <t>GT 1</t>
  </si>
  <si>
    <t>A4Z00287</t>
  </si>
  <si>
    <t>A4Y00333</t>
  </si>
  <si>
    <t>Kearny 3D</t>
  </si>
  <si>
    <t>Kearny 3C</t>
  </si>
  <si>
    <t>Kearny 3B</t>
  </si>
  <si>
    <t>Kearny 3A</t>
  </si>
  <si>
    <t>WRV153</t>
  </si>
  <si>
    <t>WRV152</t>
  </si>
  <si>
    <t>WRV151</t>
  </si>
  <si>
    <t>Unit 410</t>
  </si>
  <si>
    <t>Unit 409</t>
  </si>
  <si>
    <t>Unit 408</t>
  </si>
  <si>
    <t>Unit 407</t>
  </si>
  <si>
    <t>Unit 406</t>
  </si>
  <si>
    <t>Unit 405</t>
  </si>
  <si>
    <t>Unit 404</t>
  </si>
  <si>
    <t>Unit 403</t>
  </si>
  <si>
    <t>Unit 402</t>
  </si>
  <si>
    <t>Unit 401</t>
  </si>
  <si>
    <t>Unit #9</t>
  </si>
  <si>
    <t>Unit #16</t>
  </si>
  <si>
    <t>Unit #15</t>
  </si>
  <si>
    <t>Unit #14</t>
  </si>
  <si>
    <t>Unit #13</t>
  </si>
  <si>
    <t>Unit #12</t>
  </si>
  <si>
    <t>Unit #11</t>
  </si>
  <si>
    <t>Unit #10</t>
  </si>
  <si>
    <t>HCC ST-2</t>
  </si>
  <si>
    <t>HCC ST-1</t>
  </si>
  <si>
    <t>HCC GT-1</t>
  </si>
  <si>
    <t>GL2JT1</t>
  </si>
  <si>
    <t>GL1ST1</t>
  </si>
  <si>
    <t>GL1JT1</t>
  </si>
  <si>
    <t>8-B/C</t>
  </si>
  <si>
    <t>8-A</t>
  </si>
  <si>
    <t>GT 5</t>
  </si>
  <si>
    <t>GI1ST1</t>
  </si>
  <si>
    <t>GI1CT1</t>
  </si>
  <si>
    <t>AG1ST1</t>
  </si>
  <si>
    <t>AG1JT1</t>
  </si>
  <si>
    <t>CT2</t>
  </si>
  <si>
    <t>Ripon 2</t>
  </si>
  <si>
    <t>Ripon 1</t>
  </si>
  <si>
    <t>ZAN-2507</t>
  </si>
  <si>
    <t>ZAN-2501</t>
  </si>
  <si>
    <t>Encina GT</t>
  </si>
  <si>
    <t>Encina 5</t>
  </si>
  <si>
    <t>Encina 4</t>
  </si>
  <si>
    <t>Encina 3</t>
  </si>
  <si>
    <t>Encina 2</t>
  </si>
  <si>
    <t>Encina 1</t>
  </si>
  <si>
    <t>SG</t>
  </si>
  <si>
    <t>GE1</t>
  </si>
  <si>
    <t>COGEN 1</t>
  </si>
  <si>
    <t>CG04566</t>
  </si>
  <si>
    <t>TG4</t>
  </si>
  <si>
    <t>TG3</t>
  </si>
  <si>
    <t>TG2</t>
  </si>
  <si>
    <t>TG1</t>
  </si>
  <si>
    <t>Gen 8</t>
  </si>
  <si>
    <t>GEN 7</t>
  </si>
  <si>
    <t>GEN 6</t>
  </si>
  <si>
    <t>GEN 5</t>
  </si>
  <si>
    <t>GEN 4</t>
  </si>
  <si>
    <t>TG-800</t>
  </si>
  <si>
    <t>FCC</t>
  </si>
  <si>
    <t>Cogen2</t>
  </si>
  <si>
    <t>Cogen1</t>
  </si>
  <si>
    <t>101B</t>
  </si>
  <si>
    <t>101A</t>
  </si>
  <si>
    <t>6Z:TG2</t>
  </si>
  <si>
    <t>6Z:TG1</t>
  </si>
  <si>
    <t>36W:Gen4</t>
  </si>
  <si>
    <t>36W:Gen3</t>
  </si>
  <si>
    <t>36W:Gen2</t>
  </si>
  <si>
    <t>36W:Gen1</t>
  </si>
  <si>
    <t>31X:TG2</t>
  </si>
  <si>
    <t>31X:TG1</t>
  </si>
  <si>
    <t>6C:TG6</t>
  </si>
  <si>
    <t>6C:TG5</t>
  </si>
  <si>
    <t>25D:TG4</t>
  </si>
  <si>
    <t>25D:TG3</t>
  </si>
  <si>
    <t>25D:TG2</t>
  </si>
  <si>
    <t>25D:TG1</t>
  </si>
  <si>
    <t>Unit CT</t>
  </si>
  <si>
    <t>WH</t>
  </si>
  <si>
    <t>Cogen4</t>
  </si>
  <si>
    <t>Cogen3</t>
  </si>
  <si>
    <t>Unit ST</t>
  </si>
  <si>
    <t>ANAHM_2 CTG 4</t>
  </si>
  <si>
    <t>ANAHM_2 CTG 3</t>
  </si>
  <si>
    <t>ANAHM_2 CTG 2</t>
  </si>
  <si>
    <t>ANAHM_2 CTG 1</t>
  </si>
  <si>
    <t>EG3</t>
  </si>
  <si>
    <t>EG2</t>
  </si>
  <si>
    <t>EG1</t>
  </si>
  <si>
    <t>UNIT 8</t>
  </si>
  <si>
    <t>UNIT 7</t>
  </si>
  <si>
    <t>GN96</t>
  </si>
  <si>
    <t>GN95</t>
  </si>
  <si>
    <t>GN94</t>
  </si>
  <si>
    <t>GN93</t>
  </si>
  <si>
    <t>GN92</t>
  </si>
  <si>
    <t>GN91</t>
  </si>
  <si>
    <t>Cogen 42-2</t>
  </si>
  <si>
    <t>Cogen 42</t>
  </si>
  <si>
    <t>KC1ST1</t>
  </si>
  <si>
    <t>KC1CT1</t>
  </si>
  <si>
    <t>Unit 2-3</t>
  </si>
  <si>
    <t>Unit 2-2</t>
  </si>
  <si>
    <t>Unit 2-1</t>
  </si>
  <si>
    <t>AL 6</t>
  </si>
  <si>
    <t>AL 5</t>
  </si>
  <si>
    <t>AL 4</t>
  </si>
  <si>
    <t>AL 3</t>
  </si>
  <si>
    <t>AL 2</t>
  </si>
  <si>
    <t>AL 1</t>
  </si>
  <si>
    <t>WDS</t>
  </si>
  <si>
    <t>ENG2</t>
  </si>
  <si>
    <t>ENG1</t>
  </si>
  <si>
    <t>CC1</t>
  </si>
  <si>
    <t>EG-4640</t>
  </si>
  <si>
    <t>EG-4630</t>
  </si>
  <si>
    <t>EG-4620</t>
  </si>
  <si>
    <t>EG-4610</t>
  </si>
  <si>
    <t>Turbine</t>
  </si>
  <si>
    <t>E-7</t>
  </si>
  <si>
    <t>E-6</t>
  </si>
  <si>
    <t>E-4</t>
  </si>
  <si>
    <t>E-1</t>
  </si>
  <si>
    <t>GEN 4-repower</t>
  </si>
  <si>
    <t>Gen 1-4</t>
  </si>
  <si>
    <t>P32</t>
  </si>
  <si>
    <t>P31</t>
  </si>
  <si>
    <t>P24</t>
  </si>
  <si>
    <t>P23</t>
  </si>
  <si>
    <t>P22</t>
  </si>
  <si>
    <t>P21</t>
  </si>
  <si>
    <t>P14</t>
  </si>
  <si>
    <t>P13</t>
  </si>
  <si>
    <t>P12</t>
  </si>
  <si>
    <t>P11</t>
  </si>
  <si>
    <t>S-15</t>
  </si>
  <si>
    <t>S-14</t>
  </si>
  <si>
    <t>MSW</t>
  </si>
  <si>
    <t>U4</t>
  </si>
  <si>
    <t>U3</t>
  </si>
  <si>
    <t>Gen 1-3</t>
  </si>
  <si>
    <t>GEN1-Repower</t>
  </si>
  <si>
    <t>Units 1-3</t>
  </si>
  <si>
    <t>Gen B</t>
  </si>
  <si>
    <t>Gen A</t>
  </si>
  <si>
    <t>#3</t>
  </si>
  <si>
    <t>UNT1-4</t>
  </si>
  <si>
    <t>DSPV</t>
  </si>
  <si>
    <t>Delano 2</t>
  </si>
  <si>
    <t>Delano 1</t>
  </si>
  <si>
    <t>BIT</t>
  </si>
  <si>
    <t>TG #9</t>
  </si>
  <si>
    <t>TG #8</t>
  </si>
  <si>
    <t>TG #5</t>
  </si>
  <si>
    <t>BAT</t>
  </si>
  <si>
    <t>B0017</t>
  </si>
  <si>
    <t>B0011</t>
  </si>
  <si>
    <t>B0007</t>
  </si>
  <si>
    <t>SecEnergySource</t>
  </si>
  <si>
    <t>SecFuelUseMMBTU</t>
  </si>
  <si>
    <t>PriEnergySource</t>
  </si>
  <si>
    <t>PriFuelUseMMBTU</t>
  </si>
  <si>
    <t>NetMWh</t>
  </si>
  <si>
    <t>GrossMWh</t>
  </si>
  <si>
    <t>Capacity</t>
  </si>
  <si>
    <t>PrimeMoverDesc</t>
  </si>
  <si>
    <t>PrimeMoverID</t>
  </si>
  <si>
    <t>RetireDate</t>
  </si>
  <si>
    <t>StartDate</t>
  </si>
  <si>
    <t>Status</t>
  </si>
  <si>
    <t>Unit</t>
  </si>
  <si>
    <t>Year</t>
  </si>
  <si>
    <t>Peaker</t>
  </si>
  <si>
    <t>OTC</t>
  </si>
  <si>
    <t>Aging</t>
  </si>
  <si>
    <t>NewCombinedCycleUnit</t>
  </si>
  <si>
    <t>CoGeneration</t>
  </si>
  <si>
    <t>SolarThermal</t>
  </si>
  <si>
    <t>RPS Eligible</t>
  </si>
  <si>
    <t>PlantClass</t>
  </si>
  <si>
    <t>California Renewables Portfolio Standard - RPS Online System. This information is current as of 06/22/2018 at 11:17:32 AM.</t>
  </si>
  <si>
    <t>Pending</t>
  </si>
  <si>
    <t>IP Aramis, LLC</t>
  </si>
  <si>
    <t>Intersect Power Renewable Energy Holdings</t>
  </si>
  <si>
    <t>USA</t>
  </si>
  <si>
    <t>Aramis</t>
  </si>
  <si>
    <t>Pre-Certification</t>
  </si>
  <si>
    <t>DAWIT KELLEL</t>
  </si>
  <si>
    <t>kellel's solar</t>
  </si>
  <si>
    <t>KELLEL’S SOLAR</t>
  </si>
  <si>
    <t>Certification</t>
  </si>
  <si>
    <t>SolarCity LMC Series I, LLC</t>
  </si>
  <si>
    <t>SolarCity Corporation</t>
  </si>
  <si>
    <t>El Cerrito</t>
  </si>
  <si>
    <t>945606-CA</t>
  </si>
  <si>
    <t>Approved</t>
  </si>
  <si>
    <t>Antelope Expansion 2, LLC</t>
  </si>
  <si>
    <t>Antelope Expansion 2</t>
  </si>
  <si>
    <t>Pacific Energy Capital I, LLC</t>
  </si>
  <si>
    <t>934049-CA</t>
  </si>
  <si>
    <t>939008-CA</t>
  </si>
  <si>
    <t>945635-CA</t>
  </si>
  <si>
    <t>936172-CA</t>
  </si>
  <si>
    <t>MS SolarCity 2008, LLC</t>
  </si>
  <si>
    <t>940532-CA</t>
  </si>
  <si>
    <t>Granite Francisco, L.P</t>
  </si>
  <si>
    <t>PermaCity Construction Corp</t>
  </si>
  <si>
    <t>Francisco St.</t>
  </si>
  <si>
    <t xml:space="preserve">Corrections </t>
  </si>
  <si>
    <t>CPF Xebec Sun Valley, LLC</t>
  </si>
  <si>
    <t>Sun Valley 2</t>
  </si>
  <si>
    <t>Sun Valley 1</t>
  </si>
  <si>
    <t>MKM Oakdale</t>
  </si>
  <si>
    <t>Valley Solar 6</t>
  </si>
  <si>
    <t>20900 Capital, LLC</t>
  </si>
  <si>
    <t>Valley Solar 1</t>
  </si>
  <si>
    <t>MKM Penfield</t>
  </si>
  <si>
    <t>Valley Solar 5</t>
  </si>
  <si>
    <t>GLT SC1 Solar, LLC</t>
  </si>
  <si>
    <t>Burlingame</t>
  </si>
  <si>
    <t>940907-CA</t>
  </si>
  <si>
    <t>Dom Solar Lessor I, LP</t>
  </si>
  <si>
    <t>9322630-CA</t>
  </si>
  <si>
    <t>San Jacinto</t>
  </si>
  <si>
    <t>92510684-CA</t>
  </si>
  <si>
    <t>92510694-CA</t>
  </si>
  <si>
    <t>92510695-CA</t>
  </si>
  <si>
    <t>93210613-CA</t>
  </si>
  <si>
    <t>92510688-CA</t>
  </si>
  <si>
    <t>92510686-CA</t>
  </si>
  <si>
    <t>GS Direct, LLC</t>
  </si>
  <si>
    <t>Calabasas</t>
  </si>
  <si>
    <t>9133440-CA</t>
  </si>
  <si>
    <t>ORNI 33 LLC</t>
  </si>
  <si>
    <t>Wister Solar</t>
  </si>
  <si>
    <t>Foundation CA Fund IX Owner, LLC</t>
  </si>
  <si>
    <t>Foundation Windpower, LLC</t>
  </si>
  <si>
    <t>Foundation CDCR CTF Wind Facility</t>
  </si>
  <si>
    <t>Foundation CDCR SVSP Wind Facility</t>
  </si>
  <si>
    <t>Foundation Mann Packing Wind Facility</t>
  </si>
  <si>
    <t>USPS LA Solar FIT "A", LLC</t>
  </si>
  <si>
    <t>Marina South</t>
  </si>
  <si>
    <t>Catalina Express</t>
  </si>
  <si>
    <t>USPS LA Solar FIT "B", LLC</t>
  </si>
  <si>
    <t>Liberty Plaza</t>
  </si>
  <si>
    <t>PMA</t>
  </si>
  <si>
    <t>Chiloquin Solar LLC</t>
  </si>
  <si>
    <t>Heelstone Energy</t>
  </si>
  <si>
    <t>Chiloquin</t>
  </si>
  <si>
    <t>Cruise Terminal</t>
  </si>
  <si>
    <t>Tumbleweed Solar LLC</t>
  </si>
  <si>
    <t>Redmond</t>
  </si>
  <si>
    <t>OR Solar 6, LLC</t>
  </si>
  <si>
    <t>Lakeview</t>
  </si>
  <si>
    <t>OR Solar 5, LLC</t>
  </si>
  <si>
    <t>Malin</t>
  </si>
  <si>
    <t>OR Solar 3, LLC</t>
  </si>
  <si>
    <t>OR Solar 8, LLC</t>
  </si>
  <si>
    <t>Dairy</t>
  </si>
  <si>
    <t>Klamath Falls</t>
  </si>
  <si>
    <t>Solar Integrated Fund V, LLC</t>
  </si>
  <si>
    <t>9303548-CA</t>
  </si>
  <si>
    <t>SolarCity LMC Series II, LLC</t>
  </si>
  <si>
    <t>Downey</t>
  </si>
  <si>
    <t>902781-CA</t>
  </si>
  <si>
    <t>Sequoia Pacific Solar I, LLC</t>
  </si>
  <si>
    <t>935141-00-CA</t>
  </si>
  <si>
    <t>Bloomington</t>
  </si>
  <si>
    <t>923300-CA</t>
  </si>
  <si>
    <t>Los Alamitos</t>
  </si>
  <si>
    <t>907409-CA</t>
  </si>
  <si>
    <t>935159-03-CA</t>
  </si>
  <si>
    <t>935159-01-CA</t>
  </si>
  <si>
    <t>935159-04-CA</t>
  </si>
  <si>
    <t>917128-CA</t>
  </si>
  <si>
    <t>Glendora</t>
  </si>
  <si>
    <t>917152-CA</t>
  </si>
  <si>
    <t>935159-02-CA</t>
  </si>
  <si>
    <t>930468-CA</t>
  </si>
  <si>
    <t>935144-01- CA</t>
  </si>
  <si>
    <t>923556-CA</t>
  </si>
  <si>
    <t>930439-CA</t>
  </si>
  <si>
    <t>930456-CA</t>
  </si>
  <si>
    <t>930440-CA</t>
  </si>
  <si>
    <t>930443-CA</t>
  </si>
  <si>
    <t>923557-CA</t>
  </si>
  <si>
    <t>Whitegrass No. 1, LLC</t>
  </si>
  <si>
    <t>Open Mountain Energy, LLC</t>
  </si>
  <si>
    <t>Wabuska</t>
  </si>
  <si>
    <t>Whitegrass No. 1</t>
  </si>
  <si>
    <t>Solar Energy of America 1, LLC</t>
  </si>
  <si>
    <t>930454-CA</t>
  </si>
  <si>
    <t>930446-CA</t>
  </si>
  <si>
    <t>930441-CA</t>
  </si>
  <si>
    <t>930445-CA</t>
  </si>
  <si>
    <t>930453-CA</t>
  </si>
  <si>
    <t>930461-CA</t>
  </si>
  <si>
    <t>930467-CA</t>
  </si>
  <si>
    <t>Esperanza Community Housing Corporation</t>
  </si>
  <si>
    <t>GRID Alternatives GLA</t>
  </si>
  <si>
    <t>Alegria Apartments, L.P</t>
  </si>
  <si>
    <t>City of Moreno Valley</t>
  </si>
  <si>
    <t>Moreno Valley Electric Utility</t>
  </si>
  <si>
    <t>City of Moreno Valley Solar Carport</t>
  </si>
  <si>
    <t>JATON LLC</t>
  </si>
  <si>
    <t>El Mirage</t>
  </si>
  <si>
    <t>Sheep Creek Road Solar Energy Generation Facility</t>
  </si>
  <si>
    <t>GLE Imperial, LLC</t>
  </si>
  <si>
    <t>ZGlobal, Inc.</t>
  </si>
  <si>
    <t>USG 2</t>
  </si>
  <si>
    <t>Green Light Plaster City Solar, LLC</t>
  </si>
  <si>
    <t>USG1</t>
  </si>
  <si>
    <t>Caliente II Solar, LLC</t>
  </si>
  <si>
    <t>Caliente Solar 2</t>
  </si>
  <si>
    <t>94524397-CA</t>
  </si>
  <si>
    <t>Cardinal Blue Solar, LLC</t>
  </si>
  <si>
    <t>94524398-CA</t>
  </si>
  <si>
    <t>MicroGrid Systems, LLC</t>
  </si>
  <si>
    <t>PCS Energy, LLC</t>
  </si>
  <si>
    <t>Van Nuys</t>
  </si>
  <si>
    <t>Aeroplex</t>
  </si>
  <si>
    <t>9810 Zelzah, LLC</t>
  </si>
  <si>
    <t>Northridge</t>
  </si>
  <si>
    <t>Harry Surmenian</t>
  </si>
  <si>
    <t>LA Rec.&amp; Parks Department</t>
  </si>
  <si>
    <t>Harbor Regional Park Solar Array</t>
  </si>
  <si>
    <t>930465-CA</t>
  </si>
  <si>
    <t>9324148-CA</t>
  </si>
  <si>
    <t>San Pablo Raceway, LLC</t>
  </si>
  <si>
    <t>930442-CA</t>
  </si>
  <si>
    <t>935115-CA</t>
  </si>
  <si>
    <t>930464-CA</t>
  </si>
  <si>
    <t>930449-CA</t>
  </si>
  <si>
    <t>930455-CA</t>
  </si>
  <si>
    <t>930457-CA</t>
  </si>
  <si>
    <t>930444-CA</t>
  </si>
  <si>
    <t>930451-CA</t>
  </si>
  <si>
    <t>930459-CA</t>
  </si>
  <si>
    <t>9324153-CA</t>
  </si>
  <si>
    <t>9324152-CA</t>
  </si>
  <si>
    <t>9324149-CA</t>
  </si>
  <si>
    <t>9324151-CA</t>
  </si>
  <si>
    <t>DRES Quarry LLC</t>
  </si>
  <si>
    <t>REP Energy, Inc.</t>
  </si>
  <si>
    <t>DRES Quarry 2.4</t>
  </si>
  <si>
    <t>NextEra Energy Resources</t>
  </si>
  <si>
    <t>Sky River Wind LLC</t>
  </si>
  <si>
    <t>Sky River Wind Energy Center</t>
  </si>
  <si>
    <t>SF Rubita, LLC</t>
  </si>
  <si>
    <t>Solar Frontier Americas Development, LLC</t>
  </si>
  <si>
    <t>Kramer Junction</t>
  </si>
  <si>
    <t>Rubita</t>
  </si>
  <si>
    <t>USPS LA Solar FiT "B", LLC</t>
  </si>
  <si>
    <t>Berth 161</t>
  </si>
  <si>
    <t>USPS LA Solar FiT A, LLC (fka Hecate Energy FiT "A" LLC)</t>
  </si>
  <si>
    <t>Berths 195-199 (Auto Terminal)</t>
  </si>
  <si>
    <t>USPS LA Solar FiT A, LLC</t>
  </si>
  <si>
    <t>Berths 153, 154-155</t>
  </si>
  <si>
    <t>Willits</t>
  </si>
  <si>
    <t>IP Malbec</t>
  </si>
  <si>
    <t>USPS LA Solar FiT B, LLC (fka Hecate Energy FiT "B" LLC)</t>
  </si>
  <si>
    <t>Building 8 – Ardagh Cannery</t>
  </si>
  <si>
    <t>Berths 54-55</t>
  </si>
  <si>
    <t>IP Athos</t>
  </si>
  <si>
    <t>94520234-CA</t>
  </si>
  <si>
    <t>Chaves County Solar, LLC</t>
  </si>
  <si>
    <t>Roswell</t>
  </si>
  <si>
    <t>Chaves County Solar</t>
  </si>
  <si>
    <t>RP Napa Solar 3, LLC</t>
  </si>
  <si>
    <t>Renewable Properties, LLC</t>
  </si>
  <si>
    <t>Silveira Ranch Solar B</t>
  </si>
  <si>
    <t>Silveira Ranch Solar C</t>
  </si>
  <si>
    <t>Silveira Ranch Solar A</t>
  </si>
  <si>
    <t>Lake Elsinore</t>
  </si>
  <si>
    <t>925131-CA</t>
  </si>
  <si>
    <t>Roswell Solar, LLC</t>
  </si>
  <si>
    <t>Roswell Solar</t>
  </si>
  <si>
    <t>945156-CA</t>
  </si>
  <si>
    <t>946056-CA</t>
  </si>
  <si>
    <t>Morongo DG Solar, LLC</t>
  </si>
  <si>
    <t>Landers</t>
  </si>
  <si>
    <t>Morongo DG Solar, LLC - Landers ES</t>
  </si>
  <si>
    <t>945421-CA</t>
  </si>
  <si>
    <t>Golden Fields Solar V, LLC</t>
  </si>
  <si>
    <t>SUNPOWER CORPORATION SYSTEMS</t>
  </si>
  <si>
    <t>Golden Fields Solar VI, LLC</t>
  </si>
  <si>
    <t>Golden Fields Solar VI</t>
  </si>
  <si>
    <t>950081-CA</t>
  </si>
  <si>
    <t>Portola Valley</t>
  </si>
  <si>
    <t>940566-01-CA</t>
  </si>
  <si>
    <t>951121-CA</t>
  </si>
  <si>
    <t>940566-03-CA</t>
  </si>
  <si>
    <t>940566-02-CA</t>
  </si>
  <si>
    <t>940566-00-CA</t>
  </si>
  <si>
    <t>Hillsborough</t>
  </si>
  <si>
    <t>940709-CA</t>
  </si>
  <si>
    <t>Sausalito</t>
  </si>
  <si>
    <t>949025-CA</t>
  </si>
  <si>
    <t>Campbell</t>
  </si>
  <si>
    <t>950133-CA</t>
  </si>
  <si>
    <t>NRG Renew LLC</t>
  </si>
  <si>
    <t>Daggett Solar Power 1 LLC</t>
  </si>
  <si>
    <t>USPS LA Solar FIT B,LLC</t>
  </si>
  <si>
    <t>US Customhouse</t>
  </si>
  <si>
    <t>RE Mustang Two Whirlaway LLC</t>
  </si>
  <si>
    <t>Recurrent Energy</t>
  </si>
  <si>
    <t>RE Mustang Two Whirlaway</t>
  </si>
  <si>
    <t>PCS Development, LLC</t>
  </si>
  <si>
    <t>16901-15 Napa St.</t>
  </si>
  <si>
    <t>9177312-CA</t>
  </si>
  <si>
    <t>5149 Lancaster Energy, LLC</t>
  </si>
  <si>
    <t>5149 Lancaster Energy - 3MW</t>
  </si>
  <si>
    <t>Aeroplex 2</t>
  </si>
  <si>
    <t>930463-CA</t>
  </si>
  <si>
    <t>Redwood City</t>
  </si>
  <si>
    <t>940852-CA</t>
  </si>
  <si>
    <t>935156-CA</t>
  </si>
  <si>
    <t>956110-CA</t>
  </si>
  <si>
    <t>Main St Bldg 9 Rooftop Solar</t>
  </si>
  <si>
    <t>9324150-CA</t>
  </si>
  <si>
    <t>Lakewood</t>
  </si>
  <si>
    <t>9071060-CA</t>
  </si>
  <si>
    <t>9324147-CA</t>
  </si>
  <si>
    <t>9325693-CA</t>
  </si>
  <si>
    <t>9325694-CA</t>
  </si>
  <si>
    <t>VGS Admin Bldg Canopy Solar</t>
  </si>
  <si>
    <t>Metro Center Parking Garage Rooftop Solar</t>
  </si>
  <si>
    <t>Mound Solar Partnership XI, LLC</t>
  </si>
  <si>
    <t>Antelope Valley Solar</t>
  </si>
  <si>
    <t>Incomplete</t>
  </si>
  <si>
    <t>FOREFRONT POWER</t>
  </si>
  <si>
    <t>Selma</t>
  </si>
  <si>
    <t>Mahal PG&amp;E 1532-WD</t>
  </si>
  <si>
    <t>9177306-CA</t>
  </si>
  <si>
    <t>Fillmore</t>
  </si>
  <si>
    <t>9301725-CA</t>
  </si>
  <si>
    <t>Kompogas SLO LLC</t>
  </si>
  <si>
    <t>9324145-CA</t>
  </si>
  <si>
    <t>9324146-CA</t>
  </si>
  <si>
    <t>RP Napa Solar 2, LLC</t>
  </si>
  <si>
    <t>Palm Drive Solar C</t>
  </si>
  <si>
    <t>Dynamic Spectrum Solar, LLC</t>
  </si>
  <si>
    <t>Dynamic Spectrum 3</t>
  </si>
  <si>
    <t>Permacity Construction Corp.</t>
  </si>
  <si>
    <t>Dynamic Spectrum Solar 2</t>
  </si>
  <si>
    <t>Stage Gulch Solar, LLC</t>
  </si>
  <si>
    <t>Coldwell Solar Inc</t>
  </si>
  <si>
    <t>Lavio Solar, LLC</t>
  </si>
  <si>
    <t>935097-CA</t>
  </si>
  <si>
    <t>952148-CA</t>
  </si>
  <si>
    <t>935194-CA</t>
  </si>
  <si>
    <t>9721090-CA</t>
  </si>
  <si>
    <t>Three Rivers Solar I, LLC</t>
  </si>
  <si>
    <t>908323-CA</t>
  </si>
  <si>
    <t>Withdrawn</t>
  </si>
  <si>
    <t>Three Rivers Solar 3, LLC</t>
  </si>
  <si>
    <t>9586165-CA</t>
  </si>
  <si>
    <t>Indio</t>
  </si>
  <si>
    <t>9226025-CA</t>
  </si>
  <si>
    <t>9586164-CA</t>
  </si>
  <si>
    <t>Soon Kwon</t>
  </si>
  <si>
    <t>Central 40</t>
  </si>
  <si>
    <t>Solar Star Oregon II, LLC</t>
  </si>
  <si>
    <t>Avangrid Renewables, LLC</t>
  </si>
  <si>
    <t>Prineville</t>
  </si>
  <si>
    <t>Gala Solar Project</t>
  </si>
  <si>
    <t>Riverdale</t>
  </si>
  <si>
    <t>9368637-CA</t>
  </si>
  <si>
    <t>Covina</t>
  </si>
  <si>
    <t>9179089-CA</t>
  </si>
  <si>
    <t>Danna Snyder</t>
  </si>
  <si>
    <t>GL Eagle, LLC</t>
  </si>
  <si>
    <t>Eagle Solar</t>
  </si>
  <si>
    <t>Hudson Solar I LLC</t>
  </si>
  <si>
    <t>Lendlease Energy Development LLC</t>
  </si>
  <si>
    <t>Hudson Solar I</t>
  </si>
  <si>
    <t>Voyager Wind II, LLC</t>
  </si>
  <si>
    <t>Terra-Gen Operating Company, LLC</t>
  </si>
  <si>
    <t>Voyager Wind 2</t>
  </si>
  <si>
    <t>Voyager Wind 3</t>
  </si>
  <si>
    <t>Voyager Wind 4</t>
  </si>
  <si>
    <t>Carson TeVelde</t>
  </si>
  <si>
    <t>Pacific Rim Energy LLC</t>
  </si>
  <si>
    <t>Pacific Rim Dairy Digester Genset #1</t>
  </si>
  <si>
    <t>Metropolitan Water District of Southern California</t>
  </si>
  <si>
    <t>The Metropolitan Water District of Southern California</t>
  </si>
  <si>
    <t>Conduit Hydroelectric</t>
  </si>
  <si>
    <t>Foothill Feeder Power Plant</t>
  </si>
  <si>
    <t>NIC Investments, LLC</t>
  </si>
  <si>
    <t>Maas Energy Works</t>
  </si>
  <si>
    <t>River Ranch Dairy Digester</t>
  </si>
  <si>
    <t>Three RIvers Solar 3, LLC</t>
  </si>
  <si>
    <t>95614153-CA</t>
  </si>
  <si>
    <t>Timothy Van Beek, SP</t>
  </si>
  <si>
    <t>Tipton</t>
  </si>
  <si>
    <t>Van Beek Brothers Dairy Digester</t>
  </si>
  <si>
    <t>Van Der Kooi Dairy Power LLC</t>
  </si>
  <si>
    <t>Van Der Kooi Dairy Digester</t>
  </si>
  <si>
    <t>Lakeshore Dairy Digester</t>
  </si>
  <si>
    <t>Manuel Monteiro</t>
  </si>
  <si>
    <t>Lakeside Energy Dairy Digester</t>
  </si>
  <si>
    <t>Eric Westra</t>
  </si>
  <si>
    <t>Decade Dairy Digester</t>
  </si>
  <si>
    <t>David te Velde</t>
  </si>
  <si>
    <t>Still Water Ranch Dairy Digester</t>
  </si>
  <si>
    <t>Johnathan Cockroft</t>
  </si>
  <si>
    <t>Avalon Dairy Digester</t>
  </si>
  <si>
    <t>Iron Springs Solar, LLC</t>
  </si>
  <si>
    <t>Dominion Energy Marketing, Inc.</t>
  </si>
  <si>
    <t>Cedar City</t>
  </si>
  <si>
    <t>Iron Springs Solar</t>
  </si>
  <si>
    <t>Granite Mount Solar West, LLC</t>
  </si>
  <si>
    <t>Granite Mountain Solar West</t>
  </si>
  <si>
    <t>Granite Mountain Solar East, LLC</t>
  </si>
  <si>
    <t>Granite Mountain Solar East</t>
  </si>
  <si>
    <t>Escalante Solar III, LLC</t>
  </si>
  <si>
    <t>Escalante Solar III</t>
  </si>
  <si>
    <t>Escalante Solar II, LLC</t>
  </si>
  <si>
    <t>Escalante Solar II</t>
  </si>
  <si>
    <t>EP Renewable, Las Vegas, Inc.</t>
  </si>
  <si>
    <t>EP Renewable LV</t>
  </si>
  <si>
    <t>North Las Vegas</t>
  </si>
  <si>
    <t>Apex Astra Renewable Energy Facility (AAREF)</t>
  </si>
  <si>
    <t>Antelope DSR 3, LLC</t>
  </si>
  <si>
    <t>Antelope DSR 3</t>
  </si>
  <si>
    <t>City of Los Angeles - Bureau of Street Lighting</t>
  </si>
  <si>
    <t>LA Bureau of Street Lighting</t>
  </si>
  <si>
    <t>Aggregated Certification</t>
  </si>
  <si>
    <t>R</t>
  </si>
  <si>
    <t>Solar Rooftops Program - Group 1</t>
  </si>
  <si>
    <t>SEPV American Canyon, LLC</t>
  </si>
  <si>
    <t>SEPV American Canyon</t>
  </si>
  <si>
    <t>RE Slate LLC</t>
  </si>
  <si>
    <t>RE Slate</t>
  </si>
  <si>
    <t>RE Scarlet LLC</t>
  </si>
  <si>
    <t>Tranquillity</t>
  </si>
  <si>
    <t>RE Scarlet</t>
  </si>
  <si>
    <t>9376525-CA</t>
  </si>
  <si>
    <t>Lafayette</t>
  </si>
  <si>
    <t>94516461-CA</t>
  </si>
  <si>
    <t>Mesa Canyons Wind LLC</t>
  </si>
  <si>
    <t>Clean Line Energy Partners</t>
  </si>
  <si>
    <t>Mesa Canyons Wind</t>
  </si>
  <si>
    <t>9367351-CA</t>
  </si>
  <si>
    <t>Robert Herbst</t>
  </si>
  <si>
    <t>San Rafael Airport Solar Partners LLC</t>
  </si>
  <si>
    <t>San Rafael Airport Unit #2</t>
  </si>
  <si>
    <t>O'Neals</t>
  </si>
  <si>
    <t>9367799-CA</t>
  </si>
  <si>
    <t>9191283-CA</t>
  </si>
  <si>
    <t>93211295-CA</t>
  </si>
  <si>
    <t>Ahana Renewables, LLC</t>
  </si>
  <si>
    <t>Zone 7 Water Agency</t>
  </si>
  <si>
    <t>Zone 7 Water - Zone 7 DV Solar</t>
  </si>
  <si>
    <t>WM Renewable Energy LLC</t>
  </si>
  <si>
    <t>Redwood Renewable Energy</t>
  </si>
  <si>
    <t>Pristine Sun Fund 8, LLC</t>
  </si>
  <si>
    <t>Sky Capital America Inc.</t>
  </si>
  <si>
    <t>Pond 5</t>
  </si>
  <si>
    <t>9063468-CA</t>
  </si>
  <si>
    <t>9063460-CA</t>
  </si>
  <si>
    <t>Yucca Valley</t>
  </si>
  <si>
    <t>Morongo DG Solar, LLC - Onaga ES</t>
  </si>
  <si>
    <t>Morongo DG Solar, LLC - Yucca Valley ES</t>
  </si>
  <si>
    <t>Morongo DG Solar</t>
  </si>
  <si>
    <t>Morongo DG Solar, LLC - La Contenta MS</t>
  </si>
  <si>
    <t>Morongo DG Solar, LLC - Twentynine Palms HS</t>
  </si>
  <si>
    <t>Morongo DG Solar, LLC - Twentynine Palms ES</t>
  </si>
  <si>
    <t>Morongo DG Solar, LLC - Twentynine Palms JHS</t>
  </si>
  <si>
    <t>Morongo Valley</t>
  </si>
  <si>
    <t>Morongo DG Solar, LLC - Morongo Valley ES</t>
  </si>
  <si>
    <t>Morongo DG Solar, LLC - Yucca Valley HS</t>
  </si>
  <si>
    <t>Morongo DG Solar, LLC - Palm Vista ES</t>
  </si>
  <si>
    <t>Morongo DG Solar, LLC - Oasis ES</t>
  </si>
  <si>
    <t>Morongo DG Solar, LLC - Joshua Tree ES</t>
  </si>
  <si>
    <t>Morongo DG Solar, LLC - Friendly Hills ES</t>
  </si>
  <si>
    <t>Small World Trading Company</t>
  </si>
  <si>
    <t>EO Products</t>
  </si>
  <si>
    <t>Palm Drive Solar B</t>
  </si>
  <si>
    <t>Palm Drive Solar A</t>
  </si>
  <si>
    <t>RP Napa Solar 1, LLC</t>
  </si>
  <si>
    <t>American Canyon Solar C</t>
  </si>
  <si>
    <t>American Canyon Solar B</t>
  </si>
  <si>
    <t>American Canyon Solar A</t>
  </si>
  <si>
    <t>93210620-CA</t>
  </si>
  <si>
    <t>9063467-CA</t>
  </si>
  <si>
    <t>Chompie Solar I, LLC</t>
  </si>
  <si>
    <t>Kelseyville</t>
  </si>
  <si>
    <t>9542442-CA</t>
  </si>
  <si>
    <t>94516466-CA</t>
  </si>
  <si>
    <t>Kerman</t>
  </si>
  <si>
    <t>9367557-CA</t>
  </si>
  <si>
    <t>SunPower Corporation, Systems</t>
  </si>
  <si>
    <t>Alamo Springs Solar</t>
  </si>
  <si>
    <t>Escalante Solar I, LLC</t>
  </si>
  <si>
    <t>Escalante Solar I</t>
  </si>
  <si>
    <t>Playa Vista Parks &amp; Landscape Corporation</t>
  </si>
  <si>
    <t>Playa Vista Parks &amp; Landscape Corp</t>
  </si>
  <si>
    <t>Playa Vista</t>
  </si>
  <si>
    <t>Wintec Palm</t>
  </si>
  <si>
    <t>RE Gaskell West 3 LLC</t>
  </si>
  <si>
    <t>RE Gaskell West 5 LLC</t>
  </si>
  <si>
    <t>RE Gaskell West 4 LLC</t>
  </si>
  <si>
    <t>Morongo DG Solar, LLC - MUSD Condor Elementary School</t>
  </si>
  <si>
    <t>Morongo DG Solar, LLC - MUSD Yucca Mesa Elementary School</t>
  </si>
  <si>
    <t>Luna Valley Solar</t>
  </si>
  <si>
    <t>U.S. Geothermal Inc</t>
  </si>
  <si>
    <t>USG Nevada LLC</t>
  </si>
  <si>
    <t>Gerlach</t>
  </si>
  <si>
    <t>San Emidio Phase II</t>
  </si>
  <si>
    <t>San Diego Gas &amp; Electric</t>
  </si>
  <si>
    <t>Ramona Solar Energy</t>
  </si>
  <si>
    <t>Komuna Capital (CEO Zach Rubin)</t>
  </si>
  <si>
    <t>Komuna Capital</t>
  </si>
  <si>
    <t>520 Webster</t>
  </si>
  <si>
    <t>445 Bryant</t>
  </si>
  <si>
    <t>9368002-CA</t>
  </si>
  <si>
    <t>Three Peaks Power, LLC</t>
  </si>
  <si>
    <t>Centaurus Renewable Energy LLC</t>
  </si>
  <si>
    <t>Roadrunner, LLC</t>
  </si>
  <si>
    <t>Pahrump</t>
  </si>
  <si>
    <t>Roadrunner Solar</t>
  </si>
  <si>
    <t>951683-CA</t>
  </si>
  <si>
    <t>Newark</t>
  </si>
  <si>
    <t>94520656-CA</t>
  </si>
  <si>
    <t>94521553-CA</t>
  </si>
  <si>
    <t>94521552-CA</t>
  </si>
  <si>
    <t>94521555-CA</t>
  </si>
  <si>
    <t>94521556-CA</t>
  </si>
  <si>
    <t>Green Light FIT 2, LLC</t>
  </si>
  <si>
    <t>Westmorland</t>
  </si>
  <si>
    <t>Valencia 1 Solar</t>
  </si>
  <si>
    <t>GL IVC Solar, LLC</t>
  </si>
  <si>
    <t>City and County of San Francisco Public Utilities Commission</t>
  </si>
  <si>
    <t>Davies Symphony Hall Phase 2</t>
  </si>
  <si>
    <t>Flight Facilities, Inc</t>
  </si>
  <si>
    <t>Sunnect Solar</t>
  </si>
  <si>
    <t>Flight Building 14</t>
  </si>
  <si>
    <t>Flight Building 13</t>
  </si>
  <si>
    <t>Flight Building 12</t>
  </si>
  <si>
    <t>Flight Building 11</t>
  </si>
  <si>
    <t>Flight Building 10</t>
  </si>
  <si>
    <t>Flight Building 9</t>
  </si>
  <si>
    <t>Flight Building 8</t>
  </si>
  <si>
    <t>Flight Building 7</t>
  </si>
  <si>
    <t>Flight Building 6</t>
  </si>
  <si>
    <t>Flight Building 5</t>
  </si>
  <si>
    <t>Flight Building 4</t>
  </si>
  <si>
    <t>Flight Building 3</t>
  </si>
  <si>
    <t>Flight Building 2</t>
  </si>
  <si>
    <t>Flight Building 1</t>
  </si>
  <si>
    <t>930466-CA</t>
  </si>
  <si>
    <t>Moraga</t>
  </si>
  <si>
    <t>94516460-CA</t>
  </si>
  <si>
    <t>Antelope Expansion 1B, LLC</t>
  </si>
  <si>
    <t>Antelope Expansion 1b</t>
  </si>
  <si>
    <t>AU Solar 1, LLC</t>
  </si>
  <si>
    <t>930450-CA</t>
  </si>
  <si>
    <t>Chino Hills</t>
  </si>
  <si>
    <t>9177307-CA</t>
  </si>
  <si>
    <t>9177311-CA</t>
  </si>
  <si>
    <t>930462-CA</t>
  </si>
  <si>
    <t>9376531-CA</t>
  </si>
  <si>
    <t>NRG Solar Desert Center LLC</t>
  </si>
  <si>
    <t>Foundation CDCR LAC Wind Facility</t>
  </si>
  <si>
    <t>Greenfield</t>
  </si>
  <si>
    <t>Foundation Scheid Vineyards Wind Facility</t>
  </si>
  <si>
    <t>86RS 8me LLC</t>
  </si>
  <si>
    <t>8minutenergy Renewables LLC</t>
  </si>
  <si>
    <t>Nider</t>
  </si>
  <si>
    <t>Nider Solar Farm</t>
  </si>
  <si>
    <t>58CW 8me LLC</t>
  </si>
  <si>
    <t>Canella Solar Farm</t>
  </si>
  <si>
    <t>90FI 8me LLC</t>
  </si>
  <si>
    <t>TBD</t>
  </si>
  <si>
    <t>Laurel Solar Farm</t>
  </si>
  <si>
    <t>Solar Frontier Midway IV, LLC</t>
  </si>
  <si>
    <t>Midway IV Solar Farm</t>
  </si>
  <si>
    <t>9179102-CA</t>
  </si>
  <si>
    <t>California PV Energy 2, LLC</t>
  </si>
  <si>
    <t>Mountain View SD-District Office at Ontario</t>
  </si>
  <si>
    <t>Mountain View SD-Creek View ES at Ontario</t>
  </si>
  <si>
    <t>Mountain View SD-Mountain View ES at Ontario</t>
  </si>
  <si>
    <t>Mountain View SD-Grace Yokley MS at Ontario</t>
  </si>
  <si>
    <t>Mountain View SD-Ranch View ES at Ontario</t>
  </si>
  <si>
    <t>Solar Frontier San Joaquin East, LLC</t>
  </si>
  <si>
    <t>SFWarrior</t>
  </si>
  <si>
    <t>Robert Hayworth</t>
  </si>
  <si>
    <t>Hayworth-Fabian, LLC</t>
  </si>
  <si>
    <t>Oakley Boat RV Storage Solar Phase II</t>
  </si>
  <si>
    <t>ID Solar 1, LLC</t>
  </si>
  <si>
    <t>Cypress Creek Renewables</t>
  </si>
  <si>
    <t>Kuna</t>
  </si>
  <si>
    <t>9179101-CA</t>
  </si>
  <si>
    <t>Strauss Wind, LLC</t>
  </si>
  <si>
    <t>9542439-CA</t>
  </si>
  <si>
    <t>9367718-CA</t>
  </si>
  <si>
    <t>9561360-CA</t>
  </si>
  <si>
    <t>9367726-CA</t>
  </si>
  <si>
    <t>Pioneer Wind Park I</t>
  </si>
  <si>
    <t>9367556-CA</t>
  </si>
  <si>
    <t>9367707-CA</t>
  </si>
  <si>
    <t>Techren Solar, LLC</t>
  </si>
  <si>
    <t>Techren Solar II</t>
  </si>
  <si>
    <t>9218433-CA</t>
  </si>
  <si>
    <t>Tours Solar, LLC</t>
  </si>
  <si>
    <t>Tours Solar</t>
  </si>
  <si>
    <t>Syracuse Solar, LLC</t>
  </si>
  <si>
    <t>Syracuse Solar</t>
  </si>
  <si>
    <t>9366489- CA</t>
  </si>
  <si>
    <t>9366486-CA</t>
  </si>
  <si>
    <t>9375704-CA</t>
  </si>
  <si>
    <t>9366490-CA</t>
  </si>
  <si>
    <t>9366487-CA</t>
  </si>
  <si>
    <t>9366493-CA</t>
  </si>
  <si>
    <t>9366496-CA</t>
  </si>
  <si>
    <t>9366497-CA</t>
  </si>
  <si>
    <t>9375703-CA</t>
  </si>
  <si>
    <t>9366495-CA</t>
  </si>
  <si>
    <t>9366488-CA</t>
  </si>
  <si>
    <t>9366483-CA</t>
  </si>
  <si>
    <t>Milpitas</t>
  </si>
  <si>
    <t>950279-CA</t>
  </si>
  <si>
    <t>Reclamation District Number 108</t>
  </si>
  <si>
    <t>Reclamation District #108</t>
  </si>
  <si>
    <t>Knight's Landing</t>
  </si>
  <si>
    <t>Sycamore Slough Solar Project</t>
  </si>
  <si>
    <t>956412-CA</t>
  </si>
  <si>
    <t>945956- CA</t>
  </si>
  <si>
    <t>934040-CA</t>
  </si>
  <si>
    <t>Banyan SolarCity Owner 2010, LLC</t>
  </si>
  <si>
    <t>Atascadero</t>
  </si>
  <si>
    <t>934052- CA</t>
  </si>
  <si>
    <t>9195154-CA</t>
  </si>
  <si>
    <t>9367732-CA</t>
  </si>
  <si>
    <t>Mound Solar Partnership XII, LLC</t>
  </si>
  <si>
    <t>9413032-CA</t>
  </si>
  <si>
    <t>952116-CA</t>
  </si>
  <si>
    <t>Atherton</t>
  </si>
  <si>
    <t>940865-CA</t>
  </si>
  <si>
    <t>Tollhouse</t>
  </si>
  <si>
    <t>9367680-CA</t>
  </si>
  <si>
    <t>9367721-CA</t>
  </si>
  <si>
    <t>9542437-CA</t>
  </si>
  <si>
    <t>Prather</t>
  </si>
  <si>
    <t>9367679-CA</t>
  </si>
  <si>
    <t>Susana Tank Solar</t>
  </si>
  <si>
    <t>Hawthorne</t>
  </si>
  <si>
    <t>Hawthorne SD - York ES at Hawthorne</t>
  </si>
  <si>
    <t>Brentwood</t>
  </si>
  <si>
    <t>94510907-CA</t>
  </si>
  <si>
    <t>9462071-CA</t>
  </si>
  <si>
    <t>Hawthorne SD - Washington ES at Hawthorne</t>
  </si>
  <si>
    <t>Hawthorne SD - Ramona ES at Hawthorne</t>
  </si>
  <si>
    <t>9367798-CA</t>
  </si>
  <si>
    <t>9367347-CA</t>
  </si>
  <si>
    <t>9367581-CA</t>
  </si>
  <si>
    <t>9462074-CA</t>
  </si>
  <si>
    <t>9367582-CA</t>
  </si>
  <si>
    <t>9367579-CA</t>
  </si>
  <si>
    <t>9367705-CA</t>
  </si>
  <si>
    <t>9367708-CA</t>
  </si>
  <si>
    <t>9366484-CA</t>
  </si>
  <si>
    <t>9462075-CA</t>
  </si>
  <si>
    <t>9376535-CA</t>
  </si>
  <si>
    <t>9367746-CA</t>
  </si>
  <si>
    <t>9367719-CA</t>
  </si>
  <si>
    <t>Hawthorne SD - Zela Davis ES at Hawthorne</t>
  </si>
  <si>
    <t>Hawthorne SD - Prairie Vista MS at Hawthorne</t>
  </si>
  <si>
    <t>Hawthorne SD - Kornblum ES at Hawthorne</t>
  </si>
  <si>
    <t>Pomona USD -  Ganesha HS at Pomona</t>
  </si>
  <si>
    <t>Hawthorne SD - Hawthorne MS at Hawthorne</t>
  </si>
  <si>
    <t>Hawthorne SD - Eucalyptus ES at Hawthorne</t>
  </si>
  <si>
    <t>Hawthorne SD - Bud Carson MS at Hawthorne</t>
  </si>
  <si>
    <t>Cucamonga SD - The Ontario Center School at Ontario</t>
  </si>
  <si>
    <t>Cucamonga SD - Rancho Cucamonga  MS at Rancho Cucamonga</t>
  </si>
  <si>
    <t>Cucamonga SD - Los Amigos ES at Rancho Cucamonga</t>
  </si>
  <si>
    <t>Cucamonga SD - Cucamonga ES at Rancho Cucamonga</t>
  </si>
  <si>
    <t>NC Animal Shelter Canopy Solar</t>
  </si>
  <si>
    <t>Van Nuys SC Truck Shed Solar</t>
  </si>
  <si>
    <t>HGS Warehouse Solar</t>
  </si>
  <si>
    <t>LA Convention Center Carport Solar</t>
  </si>
  <si>
    <t>RS-C Ground Mount Solar 2</t>
  </si>
  <si>
    <t>RS-C Ground Mount Solar 1</t>
  </si>
  <si>
    <t>First Solar Development</t>
  </si>
  <si>
    <t>First Solar Development, LLC</t>
  </si>
  <si>
    <t>Little Bear Solar 6</t>
  </si>
  <si>
    <t>AU Solar I, LLC</t>
  </si>
  <si>
    <t>954370-CA</t>
  </si>
  <si>
    <t>9367706-CA</t>
  </si>
  <si>
    <t>9376524-CA</t>
  </si>
  <si>
    <t>Tranquility</t>
  </si>
  <si>
    <t>9367346-CA</t>
  </si>
  <si>
    <t>PSEG Solar Source, LLC</t>
  </si>
  <si>
    <t>Obsidian Renewables, LLC</t>
  </si>
  <si>
    <t>BC Solar</t>
  </si>
  <si>
    <t>Steamboat Hills LLC</t>
  </si>
  <si>
    <t>Reno</t>
  </si>
  <si>
    <t>Galena 2</t>
  </si>
  <si>
    <t>9367336-CA</t>
  </si>
  <si>
    <t>Stonestown Galleria Solar LLC</t>
  </si>
  <si>
    <t>Safari Energy, LLC</t>
  </si>
  <si>
    <t>Stonestown Galleria</t>
  </si>
  <si>
    <t>9367580-CA</t>
  </si>
  <si>
    <t>9367730-CA</t>
  </si>
  <si>
    <t>9367723-CA</t>
  </si>
  <si>
    <t>9376538-CA</t>
  </si>
  <si>
    <t>9376530-CA</t>
  </si>
  <si>
    <t>Otay Ranch Town Center Solar LLC</t>
  </si>
  <si>
    <t>Otay Ranch Town Center</t>
  </si>
  <si>
    <t>Visalia Mall Solar LLC</t>
  </si>
  <si>
    <t>Visalia Mall</t>
  </si>
  <si>
    <t>Disapproved</t>
  </si>
  <si>
    <t>Sheri Ji Ram Properties LLC</t>
  </si>
  <si>
    <t>Koraam Solar</t>
  </si>
  <si>
    <t>1933 W 60th street, Los Angeles</t>
  </si>
  <si>
    <t>Pasha Stevedoring &amp; Terminals LP</t>
  </si>
  <si>
    <t>Burns &amp; McDonnell Engineering Company, Inc.</t>
  </si>
  <si>
    <t>Pasha Green Omni Terminal Project</t>
  </si>
  <si>
    <t>Valley Plaza Mall Solar LLC</t>
  </si>
  <si>
    <t>Valley Plaza Mall</t>
  </si>
  <si>
    <t>9367328-CA</t>
  </si>
  <si>
    <t>9376540-CA</t>
  </si>
  <si>
    <t>9376539-CA</t>
  </si>
  <si>
    <t>9367722-CA</t>
  </si>
  <si>
    <t>9367727-CA</t>
  </si>
  <si>
    <t>SB1_2016G4</t>
  </si>
  <si>
    <t>SB1_2016G3</t>
  </si>
  <si>
    <t>SB1_2016G2</t>
  </si>
  <si>
    <t>Sierra Southwest Cooperative Services, Inc.</t>
  </si>
  <si>
    <t>Arizona Electric Power Cooperative, Inc.</t>
  </si>
  <si>
    <t>Cochise</t>
  </si>
  <si>
    <t>Apache Solar Project</t>
  </si>
  <si>
    <t>M &amp; D Aircraft Storage, Inc</t>
  </si>
  <si>
    <t>Skybridge Renewables, Corp</t>
  </si>
  <si>
    <t>Pacoima</t>
  </si>
  <si>
    <t>Skybridge Aerotique, LLC</t>
  </si>
  <si>
    <t>SB1_2016G1</t>
  </si>
  <si>
    <t>CD Global Solar II ID Holdings, LLC</t>
  </si>
  <si>
    <t>Capital Dynamics</t>
  </si>
  <si>
    <t>American Falls</t>
  </si>
  <si>
    <t>CD Global Solar II ID Borrower, LLC</t>
  </si>
  <si>
    <t>Murphy</t>
  </si>
  <si>
    <t>Murphy Flat Power, LLC</t>
  </si>
  <si>
    <t>Mayfield</t>
  </si>
  <si>
    <t>Solar Energy of America I, LLC</t>
  </si>
  <si>
    <t>9562558-CA</t>
  </si>
  <si>
    <t>9562556-CA</t>
  </si>
  <si>
    <t>923551-CA</t>
  </si>
  <si>
    <t>Mound Solar Owner VIII, LLC</t>
  </si>
  <si>
    <t>9571226-CA</t>
  </si>
  <si>
    <t>959339-CA</t>
  </si>
  <si>
    <t>9571181-CA</t>
  </si>
  <si>
    <t>951444-CA</t>
  </si>
  <si>
    <t>McFarland</t>
  </si>
  <si>
    <t>9321941-CA</t>
  </si>
  <si>
    <t>ORNI 3 LLC</t>
  </si>
  <si>
    <t>Fernley</t>
  </si>
  <si>
    <t>Desert Peak 2</t>
  </si>
  <si>
    <t>Great Valley Solar 2, LLC</t>
  </si>
  <si>
    <t>Sempra Renewables</t>
  </si>
  <si>
    <t>Great Valley Solar 2</t>
  </si>
  <si>
    <t>9324077-CA</t>
  </si>
  <si>
    <t>Spanish Fork,</t>
  </si>
  <si>
    <t>Spanish Fork Wind Park 2 LLC</t>
  </si>
  <si>
    <t>ORNI 43 LLC</t>
  </si>
  <si>
    <t>Three Rivers Solar 2, LLC</t>
  </si>
  <si>
    <t>9403372-CA</t>
  </si>
  <si>
    <t>9322633-CA</t>
  </si>
  <si>
    <t>94510909-CA</t>
  </si>
  <si>
    <t>951427-CA</t>
  </si>
  <si>
    <t>9323918-CA</t>
  </si>
  <si>
    <t>951424-CA</t>
  </si>
  <si>
    <t>945600-CA</t>
  </si>
  <si>
    <t>94510908-CA</t>
  </si>
  <si>
    <t>951089-CA</t>
  </si>
  <si>
    <t>ORNI 32 LLC</t>
  </si>
  <si>
    <t>Solar Integrated Fund IV-A, LLC</t>
  </si>
  <si>
    <t>9375706-CA</t>
  </si>
  <si>
    <t>Anza</t>
  </si>
  <si>
    <t>SunAnza Solar Project</t>
  </si>
  <si>
    <t>CalCity Solar I, LLC</t>
  </si>
  <si>
    <t>BayWa r.e Solar Projects LLC</t>
  </si>
  <si>
    <t>California City</t>
  </si>
  <si>
    <t>CalCity Solar I LLC</t>
  </si>
  <si>
    <t>Etiwanda School District - West Heritage ES at Fontana</t>
  </si>
  <si>
    <t>Etiwanda School District - Windrows ES at Rancho Cucamonga</t>
  </si>
  <si>
    <t>Etiwanda School District - Terra Vista ES at Rancho Cucamonga</t>
  </si>
  <si>
    <t>Etiwanda School District - Solorio ES at Fontana</t>
  </si>
  <si>
    <t>Etiwanda School District - Perdew ES at Rancho Cucamonga</t>
  </si>
  <si>
    <t>Etiwanda School District - Long ES at Fontana</t>
  </si>
  <si>
    <t>Etiwanda School District - Heritage IS at Fontana</t>
  </si>
  <si>
    <t>Etiwanda School District - Grapeland ES at Etiwanda</t>
  </si>
  <si>
    <t>Etiwanda School District - Lightfoot ES at Rancho Cucamonga</t>
  </si>
  <si>
    <t>Etiwanda School District - Golden ES at Rancho Cucamonga</t>
  </si>
  <si>
    <t>Etiwanda School District - Etiwanda IS at Etiwanda</t>
  </si>
  <si>
    <t>Etiwanda School District - East Heritage ES at Fontana</t>
  </si>
  <si>
    <t>Etiwanda School District - Etiwanda Colony ES at Rancho Cucamonga</t>
  </si>
  <si>
    <t>Etiwanda School District - District Office &amp; Summit at Rancho Cucamonga</t>
  </si>
  <si>
    <t>Etiwanda School District - Day Creek IS at Etiwanda</t>
  </si>
  <si>
    <t>Alta Loma</t>
  </si>
  <si>
    <t>Etiwanda School District - Caryn ES at Alta Loma</t>
  </si>
  <si>
    <t>Claremont</t>
  </si>
  <si>
    <t>Claremont Unified School District - Vista Del Valle ES at Claremont</t>
  </si>
  <si>
    <t>Claremont Unified School District - Sycamore ES at Claremont</t>
  </si>
  <si>
    <t>Claremont Unified School District - Sumner ES/Danbury at Claremont</t>
  </si>
  <si>
    <t>Claremont Unified School District - San Antonio HS at Claremont</t>
  </si>
  <si>
    <t>Claremont Unified School District - Oakmont ES at Claremont</t>
  </si>
  <si>
    <t>Claremont Unified School District - Mountain View ES at Claremont</t>
  </si>
  <si>
    <t>Claremont Unified School District - District Office at Claremont</t>
  </si>
  <si>
    <t>Claremont Unified School District - El Robel IS at Claremont</t>
  </si>
  <si>
    <t>Claremont Unified School District - Condit ES at Claremont</t>
  </si>
  <si>
    <t>Claremont Unified School District - Claremont HS at Claremont</t>
  </si>
  <si>
    <t>Claremont Unified School District - Chaparral ES at Claremont</t>
  </si>
  <si>
    <t>Glendora Unified School District - Whitcomb Continuation HS at Glendora</t>
  </si>
  <si>
    <t>Glendora Unified School District - Williams ES at Glendora</t>
  </si>
  <si>
    <t>Glendora Unified School District - Sutherland ES at Glendora</t>
  </si>
  <si>
    <t>Glendora Unified School District - Sellers ES at Glendora</t>
  </si>
  <si>
    <t>Glendora Unified School District - Stanton ES at Glendora</t>
  </si>
  <si>
    <t>Glendora Unified School District - Sandburg MS at Glendora</t>
  </si>
  <si>
    <t>Glendora Unified School District - La Fetra ES at Glendora</t>
  </si>
  <si>
    <t>Glendora Unified School District - Goddard MS at Glendora</t>
  </si>
  <si>
    <t>Glendora Unified School District - Glendora HS at Glendora</t>
  </si>
  <si>
    <t>Glendora Unified School District - Cullen ES at Glendora</t>
  </si>
  <si>
    <t>Hanford Renewable Energy LLC</t>
  </si>
  <si>
    <t>Verwey-Hanford Dairy Digester Genset #3</t>
  </si>
  <si>
    <t>Philip Verwey Farms</t>
  </si>
  <si>
    <t>Verwey-Madera Dairy Digester Genset #2</t>
  </si>
  <si>
    <t>Steven DeNino</t>
  </si>
  <si>
    <t>Target Corporation_4th Avenue</t>
  </si>
  <si>
    <t>Target Corporation_Cosumnes Blvd</t>
  </si>
  <si>
    <t>Target Corporation_ N Freeway</t>
  </si>
  <si>
    <t>Citrus Heights</t>
  </si>
  <si>
    <t>Target Corporation_ Sunrise Blvd</t>
  </si>
  <si>
    <t>Lone Oak Energy LLC</t>
  </si>
  <si>
    <t>Lone Oak Dairy Digester</t>
  </si>
  <si>
    <t>Verwey-Hanford Dairy Digester Genset #2</t>
  </si>
  <si>
    <t>Pacific Rim Dairy Digester Genset #2</t>
  </si>
  <si>
    <t>Open Sky Power LLC</t>
  </si>
  <si>
    <t>Open Sky Ranch Dairy Digester #2</t>
  </si>
  <si>
    <t>Coaldale</t>
  </si>
  <si>
    <t>Alum</t>
  </si>
  <si>
    <t>Imlay</t>
  </si>
  <si>
    <t>Rye Valley</t>
  </si>
  <si>
    <t>Desert Queen</t>
  </si>
  <si>
    <t>Humbodlt Farm</t>
  </si>
  <si>
    <t>Orni 28 LLC</t>
  </si>
  <si>
    <t>Battle Mountain</t>
  </si>
  <si>
    <t>Horsehaven</t>
  </si>
  <si>
    <t>Orni 38 LLC</t>
  </si>
  <si>
    <t>Dixie Comstock</t>
  </si>
  <si>
    <t>Orni 53 LLC</t>
  </si>
  <si>
    <t>Ruby Valley</t>
  </si>
  <si>
    <t>Orni 35 LLC</t>
  </si>
  <si>
    <t>Lovelock</t>
  </si>
  <si>
    <t>New York Canyon</t>
  </si>
  <si>
    <t>Orni 41 LLC</t>
  </si>
  <si>
    <t>McGinness Hills 3</t>
  </si>
  <si>
    <t>Hecate Energy, Palo Alto LLC</t>
  </si>
  <si>
    <t>Wilsona</t>
  </si>
  <si>
    <t>Keeler</t>
  </si>
  <si>
    <t>Owens Dry Lake Solar Demonstration</t>
  </si>
  <si>
    <t>Gridley Electric Utility</t>
  </si>
  <si>
    <t>Gridley WWTP Solar Array</t>
  </si>
  <si>
    <t>Latigo Wind Park, LLC</t>
  </si>
  <si>
    <t>Latigo Wind Park</t>
  </si>
  <si>
    <t>Mirasol Development LLC</t>
  </si>
  <si>
    <t>Argon Solar</t>
  </si>
  <si>
    <t>Neon Solar</t>
  </si>
  <si>
    <t>Helium Solar</t>
  </si>
  <si>
    <t>Organic Energy Solutions, Inc.</t>
  </si>
  <si>
    <t>Organic Energy Solutions, Inc</t>
  </si>
  <si>
    <t>San Bernardino Anaerobic Digestion and Power Production Facility</t>
  </si>
  <si>
    <t>Livermore Community Solar Farm, LLC</t>
  </si>
  <si>
    <t>Sunwalker Energy</t>
  </si>
  <si>
    <t>USPS Fit 1B</t>
  </si>
  <si>
    <t>USPS FiT 1A</t>
  </si>
  <si>
    <t>USPS Fit 2B</t>
  </si>
  <si>
    <t>USPS FiT 2A</t>
  </si>
  <si>
    <t>Verwey-Hanford Dairy Digester Genset #1</t>
  </si>
  <si>
    <t>Open Sky Ranch Inc.</t>
  </si>
  <si>
    <t>Open Sky Ranch Dairy Digester Genset #1</t>
  </si>
  <si>
    <t>Westmont Solar II, LLC (fka SunE LADWP 2, LLC)</t>
  </si>
  <si>
    <t>Westmont Solar II, LLC (formerly known as SunE LADWP 2, LLC)</t>
  </si>
  <si>
    <t>Westmont Solar I, LLC (fka SunE LADWP, LLC)</t>
  </si>
  <si>
    <t>Westmont Solar I, LLC</t>
  </si>
  <si>
    <t>Carousel Wind Farm, LLC</t>
  </si>
  <si>
    <t>Burlington</t>
  </si>
  <si>
    <t>Verwey-Madera Dairy Digester Genset #1</t>
  </si>
  <si>
    <t>Terra-Gen Power LLC</t>
  </si>
  <si>
    <t>CEC RPS Archives</t>
  </si>
  <si>
    <t>Alite-Alite</t>
  </si>
  <si>
    <t>Pristine Sun Fund 6, LLC</t>
  </si>
  <si>
    <t>2267 Estrella</t>
  </si>
  <si>
    <t>2207 Ritchie</t>
  </si>
  <si>
    <t>Stratford</t>
  </si>
  <si>
    <t>2235 Leong</t>
  </si>
  <si>
    <t>Solar Integrated Fund IV-A</t>
  </si>
  <si>
    <t>9451463-CA</t>
  </si>
  <si>
    <t>9366499-CA</t>
  </si>
  <si>
    <t>9222144-CA</t>
  </si>
  <si>
    <t>9366464-CA</t>
  </si>
  <si>
    <t>Enterprise Solar, LLC</t>
  </si>
  <si>
    <t>Pavant Solar, LLC</t>
  </si>
  <si>
    <t>Holden</t>
  </si>
  <si>
    <t>Pavant Solar</t>
  </si>
  <si>
    <t>M-C Investments</t>
  </si>
  <si>
    <t>M-C Investments 4558 Brazil</t>
  </si>
  <si>
    <t>Pinnacle Engineering &amp; Construction</t>
  </si>
  <si>
    <t>FIGUEROA 58</t>
  </si>
  <si>
    <t>Colemko, LLC</t>
  </si>
  <si>
    <t>CLK Communnity Solar</t>
  </si>
  <si>
    <t>Mountain Empire Community Solar (MECSG)</t>
  </si>
  <si>
    <t>Pomona PV 1, LLC</t>
  </si>
  <si>
    <t>Mirasol Pomona 1</t>
  </si>
  <si>
    <t>Murrieta PV 1, LLC</t>
  </si>
  <si>
    <t>Mirasol Murrieta 1</t>
  </si>
  <si>
    <t>Palen Solar, LLC</t>
  </si>
  <si>
    <t>Ormat Technologies</t>
  </si>
  <si>
    <t>Carson Lake</t>
  </si>
  <si>
    <t>Yerington</t>
  </si>
  <si>
    <t>North Valley</t>
  </si>
  <si>
    <t>Omat Technologies</t>
  </si>
  <si>
    <t>Winnemucca</t>
  </si>
  <si>
    <t>Baltazor</t>
  </si>
  <si>
    <t>Division Solar, LLC</t>
  </si>
  <si>
    <t>Division Solar</t>
  </si>
  <si>
    <t>9232227-CA</t>
  </si>
  <si>
    <t>M &amp; D 25-30</t>
  </si>
  <si>
    <t>M &amp; D 19-24</t>
  </si>
  <si>
    <t>M &amp; D 13-18</t>
  </si>
  <si>
    <t>M &amp; D 9-12</t>
  </si>
  <si>
    <t>M &amp; D 5-8</t>
  </si>
  <si>
    <t>M &amp; D 1-4</t>
  </si>
  <si>
    <t>954367-CA</t>
  </si>
  <si>
    <t>Soquel</t>
  </si>
  <si>
    <t>9501926-CA</t>
  </si>
  <si>
    <t>Green Beanworks C</t>
  </si>
  <si>
    <t>951285-CA</t>
  </si>
  <si>
    <t>952295-CA</t>
  </si>
  <si>
    <t>9562557-CA</t>
  </si>
  <si>
    <t>GLT SC 1 Solar, LLC</t>
  </si>
  <si>
    <t>945860-CA</t>
  </si>
  <si>
    <t>954368-CA</t>
  </si>
  <si>
    <t>950038-CA</t>
  </si>
  <si>
    <t>University of California Student Center</t>
  </si>
  <si>
    <t>Notch Peak Solar, LLC</t>
  </si>
  <si>
    <t>Solar Integrated Fund III, LLC</t>
  </si>
  <si>
    <t>9533752-CA</t>
  </si>
  <si>
    <t>Maricopa East Solar PV 2, LLC</t>
  </si>
  <si>
    <t xml:space="preserve">Maricopa East 2 </t>
  </si>
  <si>
    <t>Moorpark</t>
  </si>
  <si>
    <t>Grandsen Hydro</t>
  </si>
  <si>
    <t>GL Renewables, LLC</t>
  </si>
  <si>
    <t>SCVWD Santa Teresa WTP</t>
  </si>
  <si>
    <t>SCVWD Penitencia WTP</t>
  </si>
  <si>
    <t>Mad River Lumber</t>
  </si>
  <si>
    <t>Arcata</t>
  </si>
  <si>
    <t>Mad River Energy Company</t>
  </si>
  <si>
    <t>9231899-CA</t>
  </si>
  <si>
    <t>Department of General Services-Franchise Tax Board at Sacramento</t>
  </si>
  <si>
    <t>Corning</t>
  </si>
  <si>
    <t>City of Corning-Wastewater Treatment Plant at Corning</t>
  </si>
  <si>
    <t>California Department of Public Health at Richmond</t>
  </si>
  <si>
    <t>Great Valley Solar 1, LLC</t>
  </si>
  <si>
    <t>Great Valley Solar 1</t>
  </si>
  <si>
    <t>Great Valley Solar 3, LLC</t>
  </si>
  <si>
    <t>RE Tranquillity 8 Azul</t>
  </si>
  <si>
    <t>2 MW MCE Richmond Solar PV Project</t>
  </si>
  <si>
    <t>8.5 MW MCE Richmond Solar PV Project</t>
  </si>
  <si>
    <t>Amador Water Authority</t>
  </si>
  <si>
    <t>Amador Water Authority - Tanner Hydroelectic Facility</t>
  </si>
  <si>
    <t>East Valley Water District</t>
  </si>
  <si>
    <t>Small Hydroelectric</t>
  </si>
  <si>
    <t>Plant 134 Hydroelectric Station</t>
  </si>
  <si>
    <t>Roemer Hydroelectric Station</t>
  </si>
  <si>
    <t>LA Bureau of Street Lighting - Council District 14</t>
  </si>
  <si>
    <t>CFW Solar X LLC</t>
  </si>
  <si>
    <t>Solar Provider Group LLC</t>
  </si>
  <si>
    <t>Vaughn Solar</t>
  </si>
  <si>
    <t>Sweetwater Authority</t>
  </si>
  <si>
    <t>NLine Energy, Inc.</t>
  </si>
  <si>
    <t>Spring Valley</t>
  </si>
  <si>
    <t>Perdue Hydroelectric Station</t>
  </si>
  <si>
    <t>Napa Recycling &amp; Waste Services</t>
  </si>
  <si>
    <t>Napa Recycling Biomass Plant</t>
  </si>
  <si>
    <t>Central School District at Central ES</t>
  </si>
  <si>
    <t>Pattern Energy Group Inc.</t>
  </si>
  <si>
    <t>Canada</t>
  </si>
  <si>
    <t>Tumbler Ridge</t>
  </si>
  <si>
    <t>Costco Wholesale</t>
  </si>
  <si>
    <t>#694 Vacaville</t>
  </si>
  <si>
    <t>IKEA Property, Inc</t>
  </si>
  <si>
    <t>Fuel Cell - Biomethane</t>
  </si>
  <si>
    <t>IKEA Burbank</t>
  </si>
  <si>
    <t>GL Madera, LLC</t>
  </si>
  <si>
    <t>Madera 1</t>
  </si>
  <si>
    <t>Green Waste Recovery Inc., and Zanker Road Resources Ltd.</t>
  </si>
  <si>
    <t>Zero Waste Energy Development Company LLC</t>
  </si>
  <si>
    <t>Milestone Wildomar, LLC</t>
  </si>
  <si>
    <t>Wildomar</t>
  </si>
  <si>
    <t>Wildomar Solar</t>
  </si>
  <si>
    <t>Voyager Wind I, LLC</t>
  </si>
  <si>
    <t>Luning Energy, LLC</t>
  </si>
  <si>
    <t>Algonquin Power &amp; Utilities  Corp.</t>
  </si>
  <si>
    <t>Luning</t>
  </si>
  <si>
    <t>Luning Energy</t>
  </si>
  <si>
    <t>CRE-Sunray California LLC</t>
  </si>
  <si>
    <t>South Tahoe Public Utility District</t>
  </si>
  <si>
    <t>Woodfords</t>
  </si>
  <si>
    <t>Diamond Valley Ranch Station No. 1</t>
  </si>
  <si>
    <t>Sulphur Springs Union School District - Valley View CS at Newhall</t>
  </si>
  <si>
    <t>Canyon Country</t>
  </si>
  <si>
    <t>Sulphur Springs Union School District - Sulphur Springs CS at Canyon Countr</t>
  </si>
  <si>
    <t>Sulphur Springs Union School District - Pinetree CS at Canyon Country</t>
  </si>
  <si>
    <t>Sulphur Springs Union School District - Mitchell Community ES at Canyon Cou</t>
  </si>
  <si>
    <t>Sulphur Springs Union School District - Mint Canyon CS at Santa Clarita</t>
  </si>
  <si>
    <t>Sulphur Springs Union School District - Leona H Cox CS at Santa Clarita</t>
  </si>
  <si>
    <t>Sulphur Springs Union School District - Golden Oak CS at Santa Clarita</t>
  </si>
  <si>
    <t>Sulphur Springs Union School District - Fair Oaks Ranch CS at Santa Clarita</t>
  </si>
  <si>
    <t>Sulphur Springs Union School District - District Office at Canyon Country</t>
  </si>
  <si>
    <t>Sulphur Springs Union School District - Canyon Springs CS at Canyon Country</t>
  </si>
  <si>
    <t>ON</t>
  </si>
  <si>
    <t>Chaffey Joint Union High School District - Valley View HS at Ontario</t>
  </si>
  <si>
    <t>Chaffey Joint Union High School District - Chaffey Adult School 7th at Ontario</t>
  </si>
  <si>
    <t>Chaffey Joint Union High School District - Chaffey Adult School 5th at Ontario</t>
  </si>
  <si>
    <t>Alta Loma School District-Vineyard Junior HS at Alta Loma</t>
  </si>
  <si>
    <t>Alta Loma School District-Victoria Groves ES at Alta Loma</t>
  </si>
  <si>
    <t>Alta Loma School District-Jasper ES at Alta Loma</t>
  </si>
  <si>
    <t>Alta Loma School District-Stork ES at Alta Loma</t>
  </si>
  <si>
    <t>Alta Loma School District-Hermosa ES at Alta Loma</t>
  </si>
  <si>
    <t>Alta Loma School District-District Support Center at Rancho Cucamonga</t>
  </si>
  <si>
    <t>Alta Loma School District-Deer Canyon ES at Alta Loma</t>
  </si>
  <si>
    <t>Alta Loma School District-Carnelian ES at Alta Loma</t>
  </si>
  <si>
    <t>Alta Loma SD-Banyan ES at Rancho Cucamonga</t>
  </si>
  <si>
    <t>Alta Loma School District-Alta Loma Junior HS at Alta Loma</t>
  </si>
  <si>
    <t>Alta Loma School District-Alta Loma ES at Alta Loma</t>
  </si>
  <si>
    <t>SFPUC HQ</t>
  </si>
  <si>
    <t>SF City Hall</t>
  </si>
  <si>
    <t>92JT 8me LLC</t>
  </si>
  <si>
    <t>Big Rock Solar Farm</t>
  </si>
  <si>
    <t>91MC 8me LLC</t>
  </si>
  <si>
    <t>Peak Valley Solar Farm</t>
  </si>
  <si>
    <t>99MT 8ME LLC</t>
  </si>
  <si>
    <t>Sienna Solar Farm</t>
  </si>
  <si>
    <t>Grady Wind Energy Center, LLC</t>
  </si>
  <si>
    <t>San Gorgonio Westwinds II, LLC</t>
  </si>
  <si>
    <t>RE Gaskell West 1 LLC</t>
  </si>
  <si>
    <t>Snow Mountain Solar Project, LLC</t>
  </si>
  <si>
    <t>Las Vegas</t>
  </si>
  <si>
    <t>Snow Mountain Solar Project</t>
  </si>
  <si>
    <t>Willow Springs Solar 3, LLC.</t>
  </si>
  <si>
    <t>Silicon Valley Clean Water</t>
  </si>
  <si>
    <t>Coram Tehachapi, L.P. Brookfield Renewable Energy Group</t>
  </si>
  <si>
    <t>Coram Tehachapi, L.P.</t>
  </si>
  <si>
    <t>Coram Energy LLC., Brookfield Renewable Energy Group</t>
  </si>
  <si>
    <t>Coram Energy LLC (4.5 MW)</t>
  </si>
  <si>
    <t>Animal Center - City of Rancho Cucamonga</t>
  </si>
  <si>
    <t>Epicenter - City of Rancho Cucamonga</t>
  </si>
  <si>
    <t>Marin Carport-Buck Institute</t>
  </si>
  <si>
    <t>SEP II, LLC</t>
  </si>
  <si>
    <t>Tonopah</t>
  </si>
  <si>
    <t>Mesquite Solar South</t>
  </si>
  <si>
    <t>Mesquite Solar North</t>
  </si>
  <si>
    <t>Cesar Chavez Elementary School</t>
  </si>
  <si>
    <t>Big Bear</t>
  </si>
  <si>
    <t>Owens Valley Solar Project 11</t>
  </si>
  <si>
    <t>Carlota Copper Company</t>
  </si>
  <si>
    <t>Miami</t>
  </si>
  <si>
    <t>HORUS Thousand Palms Solar 1, LLC</t>
  </si>
  <si>
    <t>Horus Renewables Corp</t>
  </si>
  <si>
    <t>Thousand Palms</t>
  </si>
  <si>
    <t>HORUS Thousand Palms Solar 1 PV</t>
  </si>
  <si>
    <t>Laguna Hills</t>
  </si>
  <si>
    <t>Lake Forest</t>
  </si>
  <si>
    <t>954371-CA</t>
  </si>
  <si>
    <t>Pristine Sun Fund 2, LLC</t>
  </si>
  <si>
    <t>2272 McCall</t>
  </si>
  <si>
    <t>2245 Gentry</t>
  </si>
  <si>
    <t>2042 Baldwin</t>
  </si>
  <si>
    <t>9401735-CA</t>
  </si>
  <si>
    <t>951426-CA</t>
  </si>
  <si>
    <t>951449-CA</t>
  </si>
  <si>
    <t>9451866-CA</t>
  </si>
  <si>
    <t>Elevation Solar C LLC</t>
  </si>
  <si>
    <t>Fullerton</t>
  </si>
  <si>
    <t>9281261-CA</t>
  </si>
  <si>
    <t>951557-CA</t>
  </si>
  <si>
    <t>AU Solar1, LLC</t>
  </si>
  <si>
    <t>917713-CA</t>
  </si>
  <si>
    <t>923552-CA</t>
  </si>
  <si>
    <t>935159-CA</t>
  </si>
  <si>
    <t>917714-CA</t>
  </si>
  <si>
    <t>954369-CA</t>
  </si>
  <si>
    <t>9261306-CA</t>
  </si>
  <si>
    <t>930458-CA</t>
  </si>
  <si>
    <t>930460-CA</t>
  </si>
  <si>
    <t>930452-CA</t>
  </si>
  <si>
    <t>9324396-CA</t>
  </si>
  <si>
    <t>930447-CA</t>
  </si>
  <si>
    <t>9324395-CA</t>
  </si>
  <si>
    <t>9533902-CA</t>
  </si>
  <si>
    <t>Mound Solar Owner IX, LLC</t>
  </si>
  <si>
    <t>9562670-CA</t>
  </si>
  <si>
    <t>3300 Wesix, LLC</t>
  </si>
  <si>
    <t>19809 Prairie</t>
  </si>
  <si>
    <t>935132-CA</t>
  </si>
  <si>
    <t>Yavi Energy, LLC</t>
  </si>
  <si>
    <t>Eastwind (2)</t>
  </si>
  <si>
    <t>9501930-CA</t>
  </si>
  <si>
    <t>33UI 8me LLC</t>
  </si>
  <si>
    <t>Long Ridge Solar Farm</t>
  </si>
  <si>
    <t>69SV 8me LLC</t>
  </si>
  <si>
    <t>Unincorp Kern County</t>
  </si>
  <si>
    <t>Eland 2 Solar Farm</t>
  </si>
  <si>
    <t>20001 Prairie, LLC</t>
  </si>
  <si>
    <t>20001 Prairie</t>
  </si>
  <si>
    <t>Golden Fields Solar I, LLC</t>
  </si>
  <si>
    <t>Solar Star California XLI, LLC</t>
  </si>
  <si>
    <t>9324393-CA</t>
  </si>
  <si>
    <t>VPI Enterprises Inc.</t>
  </si>
  <si>
    <t>68SF 8me LLC</t>
  </si>
  <si>
    <t>Kern County</t>
  </si>
  <si>
    <t>Eland 1 Solar Farm</t>
  </si>
  <si>
    <t>Utah Red Hills Renewable Park, LLC</t>
  </si>
  <si>
    <t>Radian Generation</t>
  </si>
  <si>
    <t>Parowan</t>
  </si>
  <si>
    <t>Utah Red Hills Renewable Park</t>
  </si>
  <si>
    <t>SEPV Sierra, LLC</t>
  </si>
  <si>
    <t>SEPV Sierra</t>
  </si>
  <si>
    <t>10017 RGA2</t>
  </si>
  <si>
    <t>Timothy O'Donnell</t>
  </si>
  <si>
    <t>SB1_2015G5</t>
  </si>
  <si>
    <t>South Fork Powerhouse and Boating Flow Release Facility Project</t>
  </si>
  <si>
    <t>California PV Energy, LLC.</t>
  </si>
  <si>
    <t>California PV Energy at Port of LA</t>
  </si>
  <si>
    <t>Oroville Solar, LLC</t>
  </si>
  <si>
    <t>DGEP Management</t>
  </si>
  <si>
    <t>2105 Hart</t>
  </si>
  <si>
    <t>ABEC #4 LLC</t>
  </si>
  <si>
    <t>ABEC #3 LLC</t>
  </si>
  <si>
    <t>ABEC #2 LLC</t>
  </si>
  <si>
    <t>SunE EshlemanHall, LLC</t>
  </si>
  <si>
    <t>SunE DG3, LLC</t>
  </si>
  <si>
    <t>Phoenix Energy of Nevada, LLC (aka: PENV)</t>
  </si>
  <si>
    <t>PENV Maple 3 Power Center Project Induction Genesis</t>
  </si>
  <si>
    <t>GL Merced 2, LLC</t>
  </si>
  <si>
    <t>Merced 1</t>
  </si>
  <si>
    <t>Solverde 1, LLC</t>
  </si>
  <si>
    <t>R&amp;L Capital, Inc.</t>
  </si>
  <si>
    <t>Valleywide Construction Services Inc</t>
  </si>
  <si>
    <t>Inyokern</t>
  </si>
  <si>
    <t>RB Inyokern Solar</t>
  </si>
  <si>
    <t>Burdell Air Partners, LLC</t>
  </si>
  <si>
    <t>Horizon Professional Services</t>
  </si>
  <si>
    <t>Delano Land PV 1, LLC</t>
  </si>
  <si>
    <t>AES DE</t>
  </si>
  <si>
    <t>Manteca PV 1, LLC</t>
  </si>
  <si>
    <t>Manteca Land 1</t>
  </si>
  <si>
    <t>Bakersfield PV 1, LLC</t>
  </si>
  <si>
    <t>Bakersfield Industrial PV 1, LLC</t>
  </si>
  <si>
    <t>Bakersfield Industrial 1</t>
  </si>
  <si>
    <t>Java Solar, LLC</t>
  </si>
  <si>
    <t>Java Solar LLC</t>
  </si>
  <si>
    <t>Broken Spoke Solar, LLC</t>
  </si>
  <si>
    <t xml:space="preserve">Broken Spoke Solar </t>
  </si>
  <si>
    <t>Clean Focus Renewables, Inc.</t>
  </si>
  <si>
    <t>AVS Phase 2</t>
  </si>
  <si>
    <t>Blythe Solar IV, LLC</t>
  </si>
  <si>
    <t>NextEra Energy Resources, LLC - West Solar</t>
  </si>
  <si>
    <t>Blythe Solar III, LLC</t>
  </si>
  <si>
    <t>Solar Star California XLIV, LLC</t>
  </si>
  <si>
    <t>Lopez Energy - FIT</t>
  </si>
  <si>
    <t>RE Gillespie 1 LLC</t>
  </si>
  <si>
    <t>Gila Bend</t>
  </si>
  <si>
    <t>Gillespie 1 Solar</t>
  </si>
  <si>
    <t>Antelope DSR 1, LLC</t>
  </si>
  <si>
    <t>Antelope DSR 2, LLC</t>
  </si>
  <si>
    <t>Antelope DSR 2</t>
  </si>
  <si>
    <t>Windhub Solar B, LLC</t>
  </si>
  <si>
    <t>Unincorporated Kern County</t>
  </si>
  <si>
    <t>Windhub Solar A, LLC</t>
  </si>
  <si>
    <t>Portal Ridge A, LLC</t>
  </si>
  <si>
    <t>Del Sur</t>
  </si>
  <si>
    <t>Portal Ridge Solar A, LLC.</t>
  </si>
  <si>
    <t>Little Bear Solar 2, LLC</t>
  </si>
  <si>
    <t>Little Bear Solar 1, LLC</t>
  </si>
  <si>
    <t>Hidden Hollow Energy LLC</t>
  </si>
  <si>
    <t>Boise</t>
  </si>
  <si>
    <t>Hidden Hollow Energy</t>
  </si>
  <si>
    <t>Potrero Hills Energy Producers, LLC</t>
  </si>
  <si>
    <t>Golden Hills Interconnection, LLC</t>
  </si>
  <si>
    <t>Nextera Energy- Development</t>
  </si>
  <si>
    <t>SOLEASING FIT, LLC</t>
  </si>
  <si>
    <t>Soleasing Fit, LLC</t>
  </si>
  <si>
    <t>SOL #8011 VENICE</t>
  </si>
  <si>
    <t>SOLEASING FIT LLC</t>
  </si>
  <si>
    <t>SOL #1235 LOS ANGELES</t>
  </si>
  <si>
    <t>SOL #1122 NORTH HOLLYWOOD</t>
  </si>
  <si>
    <t>SOL #1160 LOS ANGELES</t>
  </si>
  <si>
    <t>Golden Hills Wind, LLC</t>
  </si>
  <si>
    <t>Golden Hills B</t>
  </si>
  <si>
    <t>SOL #1254 PACOIMA</t>
  </si>
  <si>
    <t>64KT 8me LLC</t>
  </si>
  <si>
    <t>Springbok 3 Solar Farm</t>
  </si>
  <si>
    <t>54KR 8me LLC</t>
  </si>
  <si>
    <t>California PV Energy at Ontario HS Phase II</t>
  </si>
  <si>
    <t>California PV Energy at Rancho Cucamonga HS Phase II</t>
  </si>
  <si>
    <t>California PV Energy at Diamond Ranch HS</t>
  </si>
  <si>
    <t>California PV Energy at Cortez ES</t>
  </si>
  <si>
    <t>D. E. Shaw Renewable Investments, L.L.C.</t>
  </si>
  <si>
    <t>California PV Energy at Ruth Musser MS</t>
  </si>
  <si>
    <t>California PV Energy at Dona Merced ES</t>
  </si>
  <si>
    <t>California PV Energy at Valle Vista ES</t>
  </si>
  <si>
    <t>California PV Energy at Cucamonga MS</t>
  </si>
  <si>
    <t>California PV Energy at Coyote Canyon ES</t>
  </si>
  <si>
    <t>California PV Energy at Bear Gulch</t>
  </si>
  <si>
    <t>San Gabriel</t>
  </si>
  <si>
    <t>California PV Energy at Wilson ES</t>
  </si>
  <si>
    <t>California PV Energy at Washington ES</t>
  </si>
  <si>
    <t>California PV Energy at Roosevelt ES</t>
  </si>
  <si>
    <t>California PV Energy at McKinley ES</t>
  </si>
  <si>
    <t>California PV Energy at Jefferson MS</t>
  </si>
  <si>
    <t>California PV Energy at Gabrielino HS</t>
  </si>
  <si>
    <t>California PV Energy at Education Center</t>
  </si>
  <si>
    <t>California PV Energy at Coolidge ES</t>
  </si>
  <si>
    <t>SYLMAR</t>
  </si>
  <si>
    <t>SOL #1425 SYLMAR</t>
  </si>
  <si>
    <t>Forebay Wind, LLC</t>
  </si>
  <si>
    <t>Foote Creek III, LLC</t>
  </si>
  <si>
    <t>Foote Creek III</t>
  </si>
  <si>
    <t>Foote Creek II, LLC</t>
  </si>
  <si>
    <t>Foote Creek II</t>
  </si>
  <si>
    <t>SunEdison Utility Solutions, LLC</t>
  </si>
  <si>
    <t>SunE - Santa Ana</t>
  </si>
  <si>
    <t>SunE - Jurupa Ontario</t>
  </si>
  <si>
    <t>Sunstarter Solar XXII, LLC.</t>
  </si>
  <si>
    <t>3650 E Olympic Solar</t>
  </si>
  <si>
    <t>Desert Sky Solar LLC</t>
  </si>
  <si>
    <t>Desert Sky Solar, LLC</t>
  </si>
  <si>
    <t>Badger 1 Solar</t>
  </si>
  <si>
    <t>Little Rock Pham-Solar, LLC</t>
  </si>
  <si>
    <t>EUI Affiliate, LLC</t>
  </si>
  <si>
    <t>American Refining and Biochemical, Inc.</t>
  </si>
  <si>
    <t>Windpark Unlimited, 2</t>
  </si>
  <si>
    <t>Solar Star California XXXIX</t>
  </si>
  <si>
    <t>Riverside Public Utilities - Gage</t>
  </si>
  <si>
    <t>Solar Star RPUWD, LLC</t>
  </si>
  <si>
    <t>Riverside Public Utilities - Scheuer</t>
  </si>
  <si>
    <t>Riverside Public Utilities - Cooley</t>
  </si>
  <si>
    <t>Riverside Public Utilities - Garner</t>
  </si>
  <si>
    <t>SB1_2015G4</t>
  </si>
  <si>
    <t>SB1_2015G3</t>
  </si>
  <si>
    <t>SB1_2015G2</t>
  </si>
  <si>
    <t>SB1_2015G1</t>
  </si>
  <si>
    <t>Sand Hill Wind, LLC</t>
  </si>
  <si>
    <t>Sand Hill Wind (Dyer Road)</t>
  </si>
  <si>
    <t>EPS Corporation Inc.</t>
  </si>
  <si>
    <t>Walmart- Bruceville</t>
  </si>
  <si>
    <t>City of Santa Clara, dba Silicon Valley Power</t>
  </si>
  <si>
    <t>GREEN BAY PROPERTIES, L.P.</t>
  </si>
  <si>
    <t>ARLETA</t>
  </si>
  <si>
    <t>WOODMAN &amp; NORDOFF CENTER</t>
  </si>
  <si>
    <t>Alderwood Properties, L.P.</t>
  </si>
  <si>
    <t>Panorama City</t>
  </si>
  <si>
    <t>VAN NUYS &amp; ROSCOE</t>
  </si>
  <si>
    <t>Bailey Properties, L.P.</t>
  </si>
  <si>
    <t>VAN NUYS &amp; WOODMAN CENTER</t>
  </si>
  <si>
    <t>Winterberry Properties, LP</t>
  </si>
  <si>
    <t>LAUREL CANYON &amp; RINALDI CENTER</t>
  </si>
  <si>
    <t>Rockingham Properties</t>
  </si>
  <si>
    <t>Tujunga</t>
  </si>
  <si>
    <t>Foothill &amp; Pinewood</t>
  </si>
  <si>
    <t>RE Gaskell West 2 LLC</t>
  </si>
  <si>
    <t>Aries Solar Holding, LLC</t>
  </si>
  <si>
    <t>San Jacinto Solar 14.5</t>
  </si>
  <si>
    <t>AEP Renewables, LLC</t>
  </si>
  <si>
    <t>Jacumba Solar</t>
  </si>
  <si>
    <t>Portland General Electric Company</t>
  </si>
  <si>
    <t>Biglow Canyon Wind Farm Phase 3</t>
  </si>
  <si>
    <t>Biglow Canyon Wind Farm Phase 2</t>
  </si>
  <si>
    <t>Cathay L.A Inc.</t>
  </si>
  <si>
    <t>GAE Darrough LLC</t>
  </si>
  <si>
    <t>Round Mountain</t>
  </si>
  <si>
    <t>GAE Darrough Hot Springs</t>
  </si>
  <si>
    <t>John Galt Biogas LLC</t>
  </si>
  <si>
    <t>Maas Energy Works Inc.,</t>
  </si>
  <si>
    <t>Boomer Solar 22, LLC</t>
  </si>
  <si>
    <t>Boomer Solar 22</t>
  </si>
  <si>
    <t>Boomer Solar 18, LLC</t>
  </si>
  <si>
    <t>Boomer Solar 18</t>
  </si>
  <si>
    <t>Boomer Solar 17, LLC</t>
  </si>
  <si>
    <t>Montebello</t>
  </si>
  <si>
    <t>Boomer Solar 17</t>
  </si>
  <si>
    <t>Boomer Solar 15, LLC</t>
  </si>
  <si>
    <t>Boomer Solar 15</t>
  </si>
  <si>
    <t>Boomer Solar 12, LLC</t>
  </si>
  <si>
    <t>Boomer Solar 12</t>
  </si>
  <si>
    <t>Boomer Solar 7, LLC</t>
  </si>
  <si>
    <t>Compton</t>
  </si>
  <si>
    <t>Boomer Solar 7</t>
  </si>
  <si>
    <t>Boomer Solar 6, LLC</t>
  </si>
  <si>
    <t>Boomer Solar 6</t>
  </si>
  <si>
    <t>Boomer Solar 2, LLC</t>
  </si>
  <si>
    <t>Boomer Solar 2</t>
  </si>
  <si>
    <t>SunE - Victorville</t>
  </si>
  <si>
    <t>SunE - Quarry Corona</t>
  </si>
  <si>
    <t>SunE - Mission Pomona</t>
  </si>
  <si>
    <t>SunE - Fontana</t>
  </si>
  <si>
    <t>SunE - Elm Fontana</t>
  </si>
  <si>
    <t>SunE - Cherry Fontana</t>
  </si>
  <si>
    <t>SunE - Cucamonga Ontario West</t>
  </si>
  <si>
    <t>North Shore Solar Partners, LLC</t>
  </si>
  <si>
    <t>Northshore Solar Partners LLC</t>
  </si>
  <si>
    <t>Freethy Industrial Park #2</t>
  </si>
  <si>
    <t>Freethy Industrial Park #1</t>
  </si>
  <si>
    <t>Borrego Solar</t>
  </si>
  <si>
    <t>Golden Solar LLC</t>
  </si>
  <si>
    <t>SEPV Imperial, LLC</t>
  </si>
  <si>
    <t>SEPV Dixieland West</t>
  </si>
  <si>
    <t>SEPV Dixieland East</t>
  </si>
  <si>
    <t>Dayton</t>
  </si>
  <si>
    <t>Tucannon River Wind Farm</t>
  </si>
  <si>
    <t>Valentine Solar, LLC</t>
  </si>
  <si>
    <t>Bayshore Power, LLC</t>
  </si>
  <si>
    <t>Bayshore Power</t>
  </si>
  <si>
    <t>Tonapah Solar Energy, LLC</t>
  </si>
  <si>
    <t>Solar Thermal Electric</t>
  </si>
  <si>
    <t>Crescent Dunes Solar Energy Project</t>
  </si>
  <si>
    <t>Roland Sanford</t>
  </si>
  <si>
    <t>Hidden Valley Lake</t>
  </si>
  <si>
    <t>Hidden Valley Lake Community Services District</t>
  </si>
  <si>
    <t>SMUD Historic PV Pioneer 115</t>
  </si>
  <si>
    <t>Historic Carryover Only</t>
  </si>
  <si>
    <t>Allied Properties, LP</t>
  </si>
  <si>
    <t>6100 N. Figueroa, Los Angeles, CA 90042</t>
  </si>
  <si>
    <t>Seville Solar Two, LLC</t>
  </si>
  <si>
    <t>Duke Energy Renewables, LLC</t>
  </si>
  <si>
    <t>Sun Harvest Solar, LLC</t>
  </si>
  <si>
    <t>Midway Solar Farm II</t>
  </si>
  <si>
    <t>70SM1</t>
  </si>
  <si>
    <t>SMUD Historic PV Pioneer 114</t>
  </si>
  <si>
    <t>SMUD Historic PV Pioneer 113</t>
  </si>
  <si>
    <t>SMUD Historic PV Pioneer 112</t>
  </si>
  <si>
    <t>SMUD Historic PV Pioneer 111</t>
  </si>
  <si>
    <t>Carmichael</t>
  </si>
  <si>
    <t>SMUD Historic PV Pioneer 110</t>
  </si>
  <si>
    <t>SMUD Historic PV Pioneer 109</t>
  </si>
  <si>
    <t>Elverta</t>
  </si>
  <si>
    <t>SMUD Historic PV Pioneer 108</t>
  </si>
  <si>
    <t>SMUD Historic PV Pioneer 107</t>
  </si>
  <si>
    <t>North Highlands</t>
  </si>
  <si>
    <t>SMUD Historic PV Pioneer 106</t>
  </si>
  <si>
    <t>Orangevale</t>
  </si>
  <si>
    <t>SMUD Historic PV Pioneer 105</t>
  </si>
  <si>
    <t>SMUD Historic PV Pioneer 104</t>
  </si>
  <si>
    <t>SMUD Historic PV Pioneer 103</t>
  </si>
  <si>
    <t>Antelope</t>
  </si>
  <si>
    <t>SMUD Historic PV Pioneer 102</t>
  </si>
  <si>
    <t>SMUD Historic PV Pioneer 101</t>
  </si>
  <si>
    <t>SMUD Historic PV Pioneer 100</t>
  </si>
  <si>
    <t>SMUD Historic PV Pioneer 99</t>
  </si>
  <si>
    <t>SMUD Historic PV Pioneer 98</t>
  </si>
  <si>
    <t>SMUD Historic PV Pioneer 97</t>
  </si>
  <si>
    <t>SMUD Historic PV Pioneer 96</t>
  </si>
  <si>
    <t>SMUD Historic PV Pioneer 95</t>
  </si>
  <si>
    <t>Rio Linda</t>
  </si>
  <si>
    <t>SMUD Historic PV Pioneer 94</t>
  </si>
  <si>
    <t>SMUD Historic PV Pioneer 93</t>
  </si>
  <si>
    <t>SMUD Historic PV Pioneer 92</t>
  </si>
  <si>
    <t>SMUD Historic PV Pioneer 91</t>
  </si>
  <si>
    <t>SMUD Historic PV Pioneer 90</t>
  </si>
  <si>
    <t>SMUD Historic PV Pioneer 89</t>
  </si>
  <si>
    <t>SMUD Historic PV Pioneer 88</t>
  </si>
  <si>
    <t>SMUD Historic PV Pioneer 87</t>
  </si>
  <si>
    <t>SMUD Historic PV Pioneer 86</t>
  </si>
  <si>
    <t>SMUD Historic PV Pioneer 85</t>
  </si>
  <si>
    <t>SMUD Historic PV Pioneer 84</t>
  </si>
  <si>
    <t>SMUD Historic PV Pioneer 83</t>
  </si>
  <si>
    <t>SMUD Historic PV Pioneer 82</t>
  </si>
  <si>
    <t>SMUD Historic PV Pioneer 81</t>
  </si>
  <si>
    <t>SMUD Historic PV Pioneer 80</t>
  </si>
  <si>
    <t>SMUD Historic PV Pioneer 79</t>
  </si>
  <si>
    <t>SMUD Historic PV Pioneer 78</t>
  </si>
  <si>
    <t>SMUD Historic PV Pioneer 77</t>
  </si>
  <si>
    <t>SMUD Historic PV Pioneer 76</t>
  </si>
  <si>
    <t>SMUD Historic PV Pioneer 75</t>
  </si>
  <si>
    <t>SMUD Historic PV Pioneer 74</t>
  </si>
  <si>
    <t>SMUD Historic PV Pioneer 73</t>
  </si>
  <si>
    <t>SMUD Historic PV Pioneer 72</t>
  </si>
  <si>
    <t>Fairoaks</t>
  </si>
  <si>
    <t>SMUD Historic PV Pioneer 71</t>
  </si>
  <si>
    <t>SMUD Historic PV Pioneer 70</t>
  </si>
  <si>
    <t>SMUD Historic PV Pioneer 69</t>
  </si>
  <si>
    <t>SMUD Historic PV Pioneer 68</t>
  </si>
  <si>
    <t>SMUD Historic PV Pioneer 67</t>
  </si>
  <si>
    <t>SMUD Historic PV Pioneer 66</t>
  </si>
  <si>
    <t>SMUD Historic PV Pioneer 65</t>
  </si>
  <si>
    <t>SMUD Historic PV Pioneer 64</t>
  </si>
  <si>
    <t>SMUD Historic PV Pioneer 63</t>
  </si>
  <si>
    <t>SMUD Historic PV Pioneer 62</t>
  </si>
  <si>
    <t>SMUD Historic PV Pioneer 61</t>
  </si>
  <si>
    <t>SMUD Historic PV Pioneer 60</t>
  </si>
  <si>
    <t>Elkgrove</t>
  </si>
  <si>
    <t>SMUD Historic PV Pioneer 59</t>
  </si>
  <si>
    <t>SMUD Historic PV Pioneer 58</t>
  </si>
  <si>
    <t>SMUD Historic PV Pioneer 57</t>
  </si>
  <si>
    <t>SMUD Historic PV Pioneer 56</t>
  </si>
  <si>
    <t>SMUD Historic PV Pioneer 55</t>
  </si>
  <si>
    <t>SMUD Historic PV Pioneer 54</t>
  </si>
  <si>
    <t>SMUD Historic PV Pioneer 53</t>
  </si>
  <si>
    <t>SMUD Historic PV Pioneer 52</t>
  </si>
  <si>
    <t>SMUD Historic PV Pioneer 51</t>
  </si>
  <si>
    <t>SMUD Historic PV Pioneer 50</t>
  </si>
  <si>
    <t>SMUD Historic PV Pioneer 49</t>
  </si>
  <si>
    <t>SMUD Historic PV Pioneer 48</t>
  </si>
  <si>
    <t>SMUD Historic PV Pioneer 47</t>
  </si>
  <si>
    <t>SMUD Historic PV Pioneer 46</t>
  </si>
  <si>
    <t>SMUD Historic PV Pioneer 45</t>
  </si>
  <si>
    <t>SMUD Historic PV Pioneer 44</t>
  </si>
  <si>
    <t>SMUD Historic PV Pioneer 43</t>
  </si>
  <si>
    <t>SMUD Historic PV Pioneer 42</t>
  </si>
  <si>
    <t>SMUD Historic PV Pioneer 41</t>
  </si>
  <si>
    <t>SMUD Historic PV Pioneer 40</t>
  </si>
  <si>
    <t>SMUD Historic PV Pioneer 39</t>
  </si>
  <si>
    <t>SMUD Historic PV Pioneer 38</t>
  </si>
  <si>
    <t>SMUD Historic PV Pioneer 37</t>
  </si>
  <si>
    <t>SMUD Historic PV Pioneer 36</t>
  </si>
  <si>
    <t>SMUD Historic PV Pioneer 35</t>
  </si>
  <si>
    <t>SMUD Historic PV Pioneer 34</t>
  </si>
  <si>
    <t>SMUD Historic PV Pioneer 33</t>
  </si>
  <si>
    <t>SMUD Historic PV Pioneer 32</t>
  </si>
  <si>
    <t>SMUD Historic PV Pioneer 31</t>
  </si>
  <si>
    <t>SMUD Historic PV Pioneer 30</t>
  </si>
  <si>
    <t>SMUD Historic PV Pioneer 29</t>
  </si>
  <si>
    <t>SMUD Historic PV Pioneer 28</t>
  </si>
  <si>
    <t>SMUD Historic PV Pioneer 27</t>
  </si>
  <si>
    <t>SMUD Historic PV Pioneer 26</t>
  </si>
  <si>
    <t>SMUD Historic PV Pioneer 25</t>
  </si>
  <si>
    <t>SMUD Historic PV Pioneer 24</t>
  </si>
  <si>
    <t>SMUD Historic PV Pioneer 23</t>
  </si>
  <si>
    <t>SMUD Historic PV Pioneer 22</t>
  </si>
  <si>
    <t>Fair Oaks</t>
  </si>
  <si>
    <t>SMUD Historic PV Pioneer 21</t>
  </si>
  <si>
    <t>SMUD Historic PV Pioneer 20</t>
  </si>
  <si>
    <t>SMUD Historic PV Pioneer 19</t>
  </si>
  <si>
    <t>SMUD Historic PV Pioneer 18</t>
  </si>
  <si>
    <t>SMUD Historic PV Pioneer 17</t>
  </si>
  <si>
    <t>SMUD Historic PV Pioneer 16</t>
  </si>
  <si>
    <t>SMUD Historic PV Pioneer 15</t>
  </si>
  <si>
    <t>SMUD Historic PV Pioneer 14</t>
  </si>
  <si>
    <t>SMUD Historic PV Pioneer 13</t>
  </si>
  <si>
    <t>SMUD Historic PV Pioneer 12</t>
  </si>
  <si>
    <t>SMUD Historic PV Pioneer 11</t>
  </si>
  <si>
    <t>SMUD Historic PV Pioneer 10</t>
  </si>
  <si>
    <t>SMUD Historic PV Pioneer 9</t>
  </si>
  <si>
    <t>SMUD Historic PV Pioneer 8</t>
  </si>
  <si>
    <t>SMUD Historic PV Pioneer 7</t>
  </si>
  <si>
    <t>SMUD Historic PV Pioneer 6</t>
  </si>
  <si>
    <t>SMUD Historic PV Pioneer 5</t>
  </si>
  <si>
    <t>SMUD Historic PV Pioneer 4</t>
  </si>
  <si>
    <t>SMUD Historic PV Pioneer 3</t>
  </si>
  <si>
    <t>SMUD Historic PV Pioneer 2</t>
  </si>
  <si>
    <t>GL Sirius, LLC</t>
  </si>
  <si>
    <t>Le Grand</t>
  </si>
  <si>
    <t>GL Peacock, LLC</t>
  </si>
  <si>
    <t>Orosi</t>
  </si>
  <si>
    <t>Peacock Solar</t>
  </si>
  <si>
    <t>Dustin Acres</t>
  </si>
  <si>
    <t>Castor Solar</t>
  </si>
  <si>
    <t>Phoenix c/o San Gorgonio Westwinds II, LLC</t>
  </si>
  <si>
    <t>2257 Campbell</t>
  </si>
  <si>
    <t>Calaveras Healty Impact Solutions</t>
  </si>
  <si>
    <t>Wilseyville</t>
  </si>
  <si>
    <t>Blue Mountain Electric Company</t>
  </si>
  <si>
    <t>Solar &amp; Renewables Management, LLC</t>
  </si>
  <si>
    <t>Chapel Street Environmental II, LLC</t>
  </si>
  <si>
    <t>Buckeye</t>
  </si>
  <si>
    <t>CSE Operating 1, LLC</t>
  </si>
  <si>
    <t>Renewable Resources Group, LLC</t>
  </si>
  <si>
    <t>Blythe Mesa Solar Project</t>
  </si>
  <si>
    <t>Lucerne Valley Solar One, LLC</t>
  </si>
  <si>
    <t>Lucerne Valley Solar One</t>
  </si>
  <si>
    <t>Colton Solar One, LLC</t>
  </si>
  <si>
    <t>ORNI 37 LLC</t>
  </si>
  <si>
    <t>Gabbs</t>
  </si>
  <si>
    <t>NLP Granger A82, LLC</t>
  </si>
  <si>
    <t>WestGen, LLC</t>
  </si>
  <si>
    <t>North Fork Community Power, LLC</t>
  </si>
  <si>
    <t>US Topco Soccer Center</t>
  </si>
  <si>
    <t>CED Ducor Solar 3, LLC</t>
  </si>
  <si>
    <t>Consolidated Edison Development, Inc.</t>
  </si>
  <si>
    <t>SR Solis Crown, LLC</t>
  </si>
  <si>
    <t>CED Ducor Solar 4, LLC</t>
  </si>
  <si>
    <t>SR Solis Vestal Fireman, LLC</t>
  </si>
  <si>
    <t>CED Ducor Solar 1, LLC</t>
  </si>
  <si>
    <t>SR Solis Vestal Almond, LLC</t>
  </si>
  <si>
    <t>CED Ducor Solar 2, LLC</t>
  </si>
  <si>
    <t>SR Solis Vestal Herder, LLC</t>
  </si>
  <si>
    <t>CLK 240</t>
  </si>
  <si>
    <t>SKIC Solar II Facility</t>
  </si>
  <si>
    <t>Southern Turner Renewable Energy, LLC</t>
  </si>
  <si>
    <t>El Paso Electric Company</t>
  </si>
  <si>
    <t>Deming</t>
  </si>
  <si>
    <t>Macho Springs Solar Project</t>
  </si>
  <si>
    <t>CA-2008-C</t>
  </si>
  <si>
    <t>CA-2008-B</t>
  </si>
  <si>
    <t>Arizona Solar One LLC</t>
  </si>
  <si>
    <t>Solana Generating Station</t>
  </si>
  <si>
    <t>California Flats Solar, LLC</t>
  </si>
  <si>
    <t>Beacon Solar 4, LLC</t>
  </si>
  <si>
    <t>Beacon Solar 3, LLC</t>
  </si>
  <si>
    <t>CGY Sutter's Landing, LLC</t>
  </si>
  <si>
    <t>Sutter's Landing Park</t>
  </si>
  <si>
    <t>Enerparc Solar Investments, LLC</t>
  </si>
  <si>
    <t>Enerparc Inc</t>
  </si>
  <si>
    <t>Neenach Solar 1B South, LLC</t>
  </si>
  <si>
    <t>City of Tulare</t>
  </si>
  <si>
    <t>Water Pollution Control Facility 2</t>
  </si>
  <si>
    <t>Water Pollution Control Facility 1</t>
  </si>
  <si>
    <t>Water Pollution Control Facility PV 2</t>
  </si>
  <si>
    <t>Water Pollution Control Facility PV 1</t>
  </si>
  <si>
    <t>RE Mustang Two Barbaro LLC</t>
  </si>
  <si>
    <t>RE Mustang Two Barbaro</t>
  </si>
  <si>
    <t>Valta Energy</t>
  </si>
  <si>
    <t>KSI Solar New Hope</t>
  </si>
  <si>
    <t>NextEra Energy</t>
  </si>
  <si>
    <t>Public Service Company of Colorado</t>
  </si>
  <si>
    <t>Limon</t>
  </si>
  <si>
    <t>Desert Harvest Solar, LLC</t>
  </si>
  <si>
    <t>Desert Harvest Solar Project</t>
  </si>
  <si>
    <t>Surprise</t>
  </si>
  <si>
    <t>Northwest Regional Renewable Energy Facility</t>
  </si>
  <si>
    <t>Enerparc Inc.</t>
  </si>
  <si>
    <t>Soventix-Cloverdale, LLC</t>
  </si>
  <si>
    <t>#746 Lake Elsinore</t>
  </si>
  <si>
    <t>#657 N Fresno</t>
  </si>
  <si>
    <t>Spondee Solar II, LLC</t>
  </si>
  <si>
    <t>Montclair</t>
  </si>
  <si>
    <t>California PV Energy at Montclair HS</t>
  </si>
  <si>
    <t>California PV Energy at Colony HS</t>
  </si>
  <si>
    <t>California PV Energy at Ontario HS</t>
  </si>
  <si>
    <t>California PV Energy at Chaffey HS</t>
  </si>
  <si>
    <t>California PV Energy at Rancho Cucamonga HS</t>
  </si>
  <si>
    <t>California PV Energy at Los Osos HS</t>
  </si>
  <si>
    <t>California PV Energy at Etiwanda HS East</t>
  </si>
  <si>
    <t>California PV Energy at Etiwanda HS West</t>
  </si>
  <si>
    <t>California PV Energy at Alta Loma HS</t>
  </si>
  <si>
    <t>Arizona Green Power LLC</t>
  </si>
  <si>
    <t>San Luis</t>
  </si>
  <si>
    <t>San Luis Energy Tower</t>
  </si>
  <si>
    <t>Putah Creek Solar Farms LLC</t>
  </si>
  <si>
    <t>SR Solis Oro Loma Teresina, LLC</t>
  </si>
  <si>
    <t>City of Avenal</t>
  </si>
  <si>
    <t>GASNA 36P, LLC</t>
  </si>
  <si>
    <t>CD Arevon USA</t>
  </si>
  <si>
    <t>San Joaquin 1B FIT</t>
  </si>
  <si>
    <t>Georgia-Pacific Toledo LLC</t>
  </si>
  <si>
    <t>Toledo</t>
  </si>
  <si>
    <t>Georgia-Pacific Toledo - Steam Turbine Generators</t>
  </si>
  <si>
    <t>Bethel Solar LLC</t>
  </si>
  <si>
    <t>Bethel Solar X Project LLC</t>
  </si>
  <si>
    <t>Lamb Energy Incorporated</t>
  </si>
  <si>
    <t>Stronghold Engineering Inc.</t>
  </si>
  <si>
    <t>West Riverside Landfill Solar Project</t>
  </si>
  <si>
    <t>Great Valley Solar 4, LLC</t>
  </si>
  <si>
    <t>RE Tranquillity 8 Amarillo</t>
  </si>
  <si>
    <t>Sylmar Solar LLC</t>
  </si>
  <si>
    <t>Sylmar Solar 2</t>
  </si>
  <si>
    <t>Sylmar Solar 1</t>
  </si>
  <si>
    <t>Foundation CA Fund VII Owner, LLC</t>
  </si>
  <si>
    <t>Anheuser-Busch #2 Wind Project</t>
  </si>
  <si>
    <t>Taylor Farms Wind Project</t>
  </si>
  <si>
    <t>City of Soledad Wind Project</t>
  </si>
  <si>
    <t>Golden Acorn Casino Wind Project</t>
  </si>
  <si>
    <t>Enerparc CA2, LLC</t>
  </si>
  <si>
    <t>Wallace</t>
  </si>
  <si>
    <t>952117-CA</t>
  </si>
  <si>
    <t>930044-CA</t>
  </si>
  <si>
    <t>SunStarter Solar XXII LLC</t>
  </si>
  <si>
    <t>SunStater Solar CX III</t>
  </si>
  <si>
    <t>Tangen Solar</t>
  </si>
  <si>
    <t>RE Garland D LLC</t>
  </si>
  <si>
    <t>RE Garland D</t>
  </si>
  <si>
    <t>RE Garland C LLC</t>
  </si>
  <si>
    <t>RE Garland C</t>
  </si>
  <si>
    <t>RE Garland B LLC</t>
  </si>
  <si>
    <t>RE Garland B</t>
  </si>
  <si>
    <t>RE Garland A</t>
  </si>
  <si>
    <t xml:space="preserve">RE Garland </t>
  </si>
  <si>
    <t>WGL Energy Systems</t>
  </si>
  <si>
    <t>Orange Cove</t>
  </si>
  <si>
    <t>Apex 646-460</t>
  </si>
  <si>
    <t>SB1_2014G2</t>
  </si>
  <si>
    <t>SB1_2014G1</t>
  </si>
  <si>
    <t>Limoneira Company, Inc.</t>
  </si>
  <si>
    <t>Limoneira Electric Company</t>
  </si>
  <si>
    <t>Tahoe Regional Power Company, LLC</t>
  </si>
  <si>
    <t>Recycling Industries Inc.</t>
  </si>
  <si>
    <t>Verizon Data Services LLC</t>
  </si>
  <si>
    <t>Anaheim Public Utilities</t>
  </si>
  <si>
    <t>Rugraw, LLC</t>
  </si>
  <si>
    <t>Mineral</t>
  </si>
  <si>
    <t>Lassen Lodge Hydroelectric Project</t>
  </si>
  <si>
    <t>Broadstreet Energy</t>
  </si>
  <si>
    <t>Broadstreet Energy Corp</t>
  </si>
  <si>
    <t>14539 Blythe Solar PV</t>
  </si>
  <si>
    <t>3880 North Mission Road Solar Energy LLC</t>
  </si>
  <si>
    <t>3880 NORTH MISSION ROAD SOLAR FIT</t>
  </si>
  <si>
    <t>LongBoat Solar, LLC.</t>
  </si>
  <si>
    <t>9562555-CA</t>
  </si>
  <si>
    <t>Existing Large Incremental Hydroelectric</t>
  </si>
  <si>
    <t>New Exchequer Development</t>
  </si>
  <si>
    <t>Banning Upper Hydro Site</t>
  </si>
  <si>
    <t>MKM OAKDALE SOLAR LLC</t>
  </si>
  <si>
    <t>SB1_2013G1</t>
  </si>
  <si>
    <t>SB1_2013G2</t>
  </si>
  <si>
    <t>SB1_2013G3</t>
  </si>
  <si>
    <t>SB1_2013G4</t>
  </si>
  <si>
    <t>SB1_2012G4</t>
  </si>
  <si>
    <t>Haymarket Solar 1, LLC</t>
  </si>
  <si>
    <t>Walmart Stores, Inc. #1760 Folsom</t>
  </si>
  <si>
    <t>Mather AFB</t>
  </si>
  <si>
    <t>SolarCity LMC Series I LLC</t>
  </si>
  <si>
    <t>City of Sacramento- Fairbairn Water Treatment Plant</t>
  </si>
  <si>
    <t>Los Rios Community College District</t>
  </si>
  <si>
    <t>Strata Roof 1, LLC</t>
  </si>
  <si>
    <t>El Cabo Wind, LLC</t>
  </si>
  <si>
    <t>Encino</t>
  </si>
  <si>
    <t>CA-2008-A</t>
  </si>
  <si>
    <t>Binford Road LLC</t>
  </si>
  <si>
    <t>Unicorporated County of Marin</t>
  </si>
  <si>
    <t>Binford Road LLC Storage Facility Roof Mount</t>
  </si>
  <si>
    <t>Braden Farms, Inc./RMB Hulling</t>
  </si>
  <si>
    <t>Denair</t>
  </si>
  <si>
    <t>City of Ukiah - Electric Utility</t>
  </si>
  <si>
    <t>Lake Mendocino Hydroelectric Plant</t>
  </si>
  <si>
    <t>9401736-CA</t>
  </si>
  <si>
    <t>930040-CA</t>
  </si>
  <si>
    <t>USB Solar City Owner IV, LLC</t>
  </si>
  <si>
    <t>951425-CA</t>
  </si>
  <si>
    <t>959119-CA</t>
  </si>
  <si>
    <t>956299-CA</t>
  </si>
  <si>
    <t>945955-CA</t>
  </si>
  <si>
    <t>959122-CA</t>
  </si>
  <si>
    <t>W.W. Grainger, Inc.</t>
  </si>
  <si>
    <t>Patterson</t>
  </si>
  <si>
    <t>Sunshine Valley Solar, LLC</t>
  </si>
  <si>
    <t>Amargosa Valley</t>
  </si>
  <si>
    <t>Sunshine Valley Solar Project</t>
  </si>
  <si>
    <t>City and County of San Francisco- SF Public Utilities Commission</t>
  </si>
  <si>
    <t>700 Pennsylvania Ave.</t>
  </si>
  <si>
    <t>City and County of San Francisco- Public Utilities Commission</t>
  </si>
  <si>
    <t>EC&amp;R NA Solar PV, LLC</t>
  </si>
  <si>
    <t>Maricopa West Solar PV 2</t>
  </si>
  <si>
    <t>Newcomb Solar</t>
  </si>
  <si>
    <t>Northern Orchard Solar PV, LLC</t>
  </si>
  <si>
    <t>Northern Orchard Solar</t>
  </si>
  <si>
    <t>Kasson Manteca Solar</t>
  </si>
  <si>
    <t>Valley Center Solar</t>
  </si>
  <si>
    <t>Palmas Solar</t>
  </si>
  <si>
    <t>East Nicolaus</t>
  </si>
  <si>
    <t>East Nicolaus Solar</t>
  </si>
  <si>
    <t>Fifth Standard Solar PV, LLC</t>
  </si>
  <si>
    <t>Fifth Standard Solar</t>
  </si>
  <si>
    <t>9501929-CA</t>
  </si>
  <si>
    <t>951442-CA</t>
  </si>
  <si>
    <t>951438-CA</t>
  </si>
  <si>
    <t>951432-CA</t>
  </si>
  <si>
    <t>951436-CA</t>
  </si>
  <si>
    <t>Monte Rosa Solar I, LLC</t>
  </si>
  <si>
    <t>9561358-CA</t>
  </si>
  <si>
    <t>959045-CA</t>
  </si>
  <si>
    <t>951431-CA</t>
  </si>
  <si>
    <t>951428-CA</t>
  </si>
  <si>
    <t>951430-CA</t>
  </si>
  <si>
    <t>945661-CA</t>
  </si>
  <si>
    <t>9562559-CA</t>
  </si>
  <si>
    <t>935035-CA</t>
  </si>
  <si>
    <t>Building M</t>
  </si>
  <si>
    <t>Building H</t>
  </si>
  <si>
    <t>Solar Star California XXXI</t>
  </si>
  <si>
    <t>Larkspur Real Estate Partnership I</t>
  </si>
  <si>
    <t>Greenbrae</t>
  </si>
  <si>
    <t>Sequoia PV 3, LLC</t>
  </si>
  <si>
    <t>Coronal Energy</t>
  </si>
  <si>
    <t>Porterville 7</t>
  </si>
  <si>
    <t>Porterville 6</t>
  </si>
  <si>
    <t>Capelin Distribution Center - Heizenberg Solar LLC</t>
  </si>
  <si>
    <t>930041-CA</t>
  </si>
  <si>
    <t>935141-01-CA</t>
  </si>
  <si>
    <t>935133-CA</t>
  </si>
  <si>
    <t>953111-CA</t>
  </si>
  <si>
    <t>935317-CA</t>
  </si>
  <si>
    <t>GASNA 52P, LLC</t>
  </si>
  <si>
    <t>Helm 1</t>
  </si>
  <si>
    <t>#961 Mira Loma Wet</t>
  </si>
  <si>
    <t>#960 Mira Loma Dry</t>
  </si>
  <si>
    <t>#129 Santa Clara</t>
  </si>
  <si>
    <t>Santa Barbara County Public Works Department</t>
  </si>
  <si>
    <t>Mustang Renewable Power Ventures, LLC</t>
  </si>
  <si>
    <t>Tajiguas Resource Recovery Facility</t>
  </si>
  <si>
    <t>SunE Solar XVIII Project 1, LLC</t>
  </si>
  <si>
    <t>SunE Solar XVI Lessor, LLC</t>
  </si>
  <si>
    <t>SunE - Pico Rivera</t>
  </si>
  <si>
    <t>SunEd DB21 LLC</t>
  </si>
  <si>
    <t>DG Solar Lessee II, LLC</t>
  </si>
  <si>
    <t>SunE -  Ontario</t>
  </si>
  <si>
    <t>SunE DB22 LLC</t>
  </si>
  <si>
    <t>SunE Solar Lessor XVI, LLC</t>
  </si>
  <si>
    <t>Thomas McNay</t>
  </si>
  <si>
    <t>Sequoia PV 1, LLC</t>
  </si>
  <si>
    <t>Farmersville 3</t>
  </si>
  <si>
    <t>Farmersville 2</t>
  </si>
  <si>
    <t>Farmersville 1</t>
  </si>
  <si>
    <t>EDF Renewable Development, Inc.</t>
  </si>
  <si>
    <t>Dif VI Repower Project</t>
  </si>
  <si>
    <t>Patterson Pass Repower Wind Farm</t>
  </si>
  <si>
    <t>DRES Quarry, LLC</t>
  </si>
  <si>
    <t>DRES Quarry 2.1 1115-WD</t>
  </si>
  <si>
    <t>DRES Quarry 1 0885-WD</t>
  </si>
  <si>
    <t>935145-CA</t>
  </si>
  <si>
    <t>935143-CA</t>
  </si>
  <si>
    <t>959040-CA</t>
  </si>
  <si>
    <t>956301-CA</t>
  </si>
  <si>
    <t>959118-CA</t>
  </si>
  <si>
    <t>PV 2 Pioneers (Customer Confidential Information)</t>
  </si>
  <si>
    <t>PV 1 Pioneers B (Customer Confidential Information)</t>
  </si>
  <si>
    <t>PV 1 Pioneers A (Customer Confidential Information)</t>
  </si>
  <si>
    <t>935174-CA</t>
  </si>
  <si>
    <t>935144-CA</t>
  </si>
  <si>
    <t>935318-CA</t>
  </si>
  <si>
    <t>951437-CA</t>
  </si>
  <si>
    <t>935148-CA</t>
  </si>
  <si>
    <t>Winding Creek Solar LLC</t>
  </si>
  <si>
    <t>Utah-Mesa Solar</t>
  </si>
  <si>
    <t>Sunray Energy 2, LLC</t>
  </si>
  <si>
    <t>Pacific Wind 2 Project</t>
  </si>
  <si>
    <t>Giffen Solar Park, LLC</t>
  </si>
  <si>
    <t>CF SBC Owner One LLC</t>
  </si>
  <si>
    <t>Coronus Apple Valley East 1</t>
  </si>
  <si>
    <t>Coronus Apple Valley East 2</t>
  </si>
  <si>
    <t>Instream Energy Systems U.S.</t>
  </si>
  <si>
    <t>Yakima</t>
  </si>
  <si>
    <t>Roza Project</t>
  </si>
  <si>
    <t>Coronus Joshua Tree East 4</t>
  </si>
  <si>
    <t>Johsua Tree</t>
  </si>
  <si>
    <t>Smoke Tree Wind, LLC</t>
  </si>
  <si>
    <t>SunE CREST 4, LLC</t>
  </si>
  <si>
    <t>Pinon Hills</t>
  </si>
  <si>
    <t>SCE - Snowline - Pinon Hills (South)</t>
  </si>
  <si>
    <t>SunEdison Origination3, LLC</t>
  </si>
  <si>
    <t>SDG&amp;E - Brown Field</t>
  </si>
  <si>
    <t>BAR13 Solar, LLC</t>
  </si>
  <si>
    <t>Sun Streams, LLC</t>
  </si>
  <si>
    <t>Sun Streams LLC</t>
  </si>
  <si>
    <t>Tribal Solar, LC</t>
  </si>
  <si>
    <t>Fort Mojave Solar Project</t>
  </si>
  <si>
    <t>Highline Solar</t>
  </si>
  <si>
    <t>SunE Solar XV Lessor, LLC</t>
  </si>
  <si>
    <t>SCE - Snowline - White Road (South)</t>
  </si>
  <si>
    <t>SunE CREST 3, LLC</t>
  </si>
  <si>
    <t>SCE - Snowline - Pinon Hills (North)</t>
  </si>
  <si>
    <t>Chase Partners</t>
  </si>
  <si>
    <t>City of Glendale Water and Power</t>
  </si>
  <si>
    <t>Chase-4680 San Fernando-Glen Solar 2</t>
  </si>
  <si>
    <t>Copper Mountain Solar 4</t>
  </si>
  <si>
    <t>Pristine Sun Fund 5, LLC</t>
  </si>
  <si>
    <t>2041 Alvares</t>
  </si>
  <si>
    <t>NRG Solar Desert Center II, LLC</t>
  </si>
  <si>
    <t>NRG Solar Desert Center II</t>
  </si>
  <si>
    <t>ORNI 50 LLC</t>
  </si>
  <si>
    <t>CD4 Geothermal Project</t>
  </si>
  <si>
    <t>California PV Energy at Pearblossom ES</t>
  </si>
  <si>
    <t>California PV Energy at Lake Los Angeles ES</t>
  </si>
  <si>
    <t>Littlerock</t>
  </si>
  <si>
    <t>California PV Energy at Keppel Academy ES</t>
  </si>
  <si>
    <t>California PV Energy at Gibson ES</t>
  </si>
  <si>
    <t>California PV Energy at Antelope ES</t>
  </si>
  <si>
    <t>California PV Energy at Alpine ES South</t>
  </si>
  <si>
    <t>California PV Energy at Alpine ES North</t>
  </si>
  <si>
    <t>California PV Energy at Palmdale Dry Town Water Park</t>
  </si>
  <si>
    <t>California PV Energy at Palmdale Dry Town Recreation Center</t>
  </si>
  <si>
    <t>California PV Energy at Palmdale Civic Center Library</t>
  </si>
  <si>
    <t>California PV Energy at Palmdale Civic Center Development Services Building</t>
  </si>
  <si>
    <t>California PV Energy at Palmdale Civic Center Cultural Center</t>
  </si>
  <si>
    <t>California PV Energy at Palmdale Marie Kerr Park E3</t>
  </si>
  <si>
    <t>California PV Energy at Palmdale Marie Kerr Park E2</t>
  </si>
  <si>
    <t>California PV Energy at Palmdale Marie Kerr Park E1</t>
  </si>
  <si>
    <t>San Jacinto Solar 5.5</t>
  </si>
  <si>
    <t>UBS AGG 08</t>
  </si>
  <si>
    <t>UBS AGG 07</t>
  </si>
  <si>
    <t>UBS AGG 06</t>
  </si>
  <si>
    <t>UBS AGG 05</t>
  </si>
  <si>
    <t>UBS AGG 02</t>
  </si>
  <si>
    <t>City of Riverside Public Utilities</t>
  </si>
  <si>
    <t>City of Riverside-UOC</t>
  </si>
  <si>
    <t>Pristine Mosaic, LLC</t>
  </si>
  <si>
    <t>2189-Gabrych 0859-RD</t>
  </si>
  <si>
    <t>2143_Dacy</t>
  </si>
  <si>
    <t>2192 Ramirez</t>
  </si>
  <si>
    <t>2045-Layton 0546-WD</t>
  </si>
  <si>
    <t>2076 Maas</t>
  </si>
  <si>
    <t>2154 Foote</t>
  </si>
  <si>
    <t>2125 Jarvis</t>
  </si>
  <si>
    <t>Sand Hill Wind II, LLC</t>
  </si>
  <si>
    <t>Sand Hill Wind II</t>
  </si>
  <si>
    <t>CED Wistaria Holdings, LLC</t>
  </si>
  <si>
    <t>CED Wistaria Solar, LLC</t>
  </si>
  <si>
    <t>Imperial Wells Power, LLC</t>
  </si>
  <si>
    <t>Imperial Wells Power</t>
  </si>
  <si>
    <t>Five Points Solar Park LLC</t>
  </si>
  <si>
    <t>Wright Solar Park, LLC</t>
  </si>
  <si>
    <t>Wright Solar Park</t>
  </si>
  <si>
    <t>Public Utility District No. 1 of Snohomish County, Washington</t>
  </si>
  <si>
    <t>Everett</t>
  </si>
  <si>
    <t>Everett Pulp and Paper Mill</t>
  </si>
  <si>
    <t>Calico Ranch Solar, LLC</t>
  </si>
  <si>
    <t>Julian</t>
  </si>
  <si>
    <t>Calico Ranch Solar Project</t>
  </si>
  <si>
    <t>Coronus Hesperia West 2 LLC</t>
  </si>
  <si>
    <t>Coronus Hesperia West 2</t>
  </si>
  <si>
    <t>Bakersfield 111 LLC</t>
  </si>
  <si>
    <t>Entiv Organic Energy</t>
  </si>
  <si>
    <t>Klamath Hills Geothermal Project</t>
  </si>
  <si>
    <t>935146-01-CA</t>
  </si>
  <si>
    <t>956300-CA</t>
  </si>
  <si>
    <t>935140-CA</t>
  </si>
  <si>
    <t>954088-CA</t>
  </si>
  <si>
    <t>Cunningham Ranch Inc</t>
  </si>
  <si>
    <t>Hughson</t>
  </si>
  <si>
    <t>TSK Properties Inc</t>
  </si>
  <si>
    <t>Mid-Valley Nut</t>
  </si>
  <si>
    <t>Border Valley Trading</t>
  </si>
  <si>
    <t>Tim Johnson</t>
  </si>
  <si>
    <t>Hughson Nut Inc</t>
  </si>
  <si>
    <t>Pohl and Holmes</t>
  </si>
  <si>
    <t>Wally Spycher</t>
  </si>
  <si>
    <t>Ron Martella</t>
  </si>
  <si>
    <t>City of Patterson</t>
  </si>
  <si>
    <t>Montpelier Orchards</t>
  </si>
  <si>
    <t>Cortez Growers Inc</t>
  </si>
  <si>
    <t>Northern Merced Hulling</t>
  </si>
  <si>
    <t>Ballico</t>
  </si>
  <si>
    <t>Northern Merced Hulling Association</t>
  </si>
  <si>
    <t>GWP-2 Aggregated</t>
  </si>
  <si>
    <t>GWP-1 Aggregated</t>
  </si>
  <si>
    <t>#1080 San Marcos</t>
  </si>
  <si>
    <t>#1061 Hayward</t>
  </si>
  <si>
    <t>#1050 Lakewood</t>
  </si>
  <si>
    <t>#1042 Redwood City</t>
  </si>
  <si>
    <t>#1031 Manteca</t>
  </si>
  <si>
    <t>#1017 Visalia</t>
  </si>
  <si>
    <t>#1011 Chico</t>
  </si>
  <si>
    <t>#1004 NE San Jose</t>
  </si>
  <si>
    <t>#1003 Woodland</t>
  </si>
  <si>
    <t>#1002 Antioch</t>
  </si>
  <si>
    <t>Tustin</t>
  </si>
  <si>
    <t>#1001 Tustin II</t>
  </si>
  <si>
    <t>#778 Fremont</t>
  </si>
  <si>
    <t>#688 Bakersfield</t>
  </si>
  <si>
    <t>#677 Burbank</t>
  </si>
  <si>
    <t>#658 Tracy</t>
  </si>
  <si>
    <t>La Quinta</t>
  </si>
  <si>
    <t>#638 La Quinta</t>
  </si>
  <si>
    <t>#491 Temecula</t>
  </si>
  <si>
    <t>#470 Almaden</t>
  </si>
  <si>
    <t>#149 Santa Cruz</t>
  </si>
  <si>
    <t>Garden Grove</t>
  </si>
  <si>
    <t>#126 Garden Grove</t>
  </si>
  <si>
    <t>#121 El Centro</t>
  </si>
  <si>
    <t>Burbank Customer Solar Block 5</t>
  </si>
  <si>
    <t>Burbank Customer Solar Block 4</t>
  </si>
  <si>
    <t>Burbank Customer Solar Block 2</t>
  </si>
  <si>
    <t>Burbank Customer Solar Block 1</t>
  </si>
  <si>
    <t>County of Sacramento</t>
  </si>
  <si>
    <t>Sacramento County</t>
  </si>
  <si>
    <t>Kiefer Landfill Generating I</t>
  </si>
  <si>
    <t>Parking Structure (Main Office) - Turlock Solar Photovoltaic Project</t>
  </si>
  <si>
    <t>SunE W12DG-C, LLC</t>
  </si>
  <si>
    <t>Seville Solar One, LLC</t>
  </si>
  <si>
    <t>Castaic Power Plant</t>
  </si>
  <si>
    <t>935136-CA</t>
  </si>
  <si>
    <t>951500-CA</t>
  </si>
  <si>
    <t>953046-CA</t>
  </si>
  <si>
    <t>959044-CA</t>
  </si>
  <si>
    <t>Monte Rosa Solar</t>
  </si>
  <si>
    <t>9561359-CA</t>
  </si>
  <si>
    <t>9561361-CA</t>
  </si>
  <si>
    <t>930043-CA</t>
  </si>
  <si>
    <t>935033-CA</t>
  </si>
  <si>
    <t>Shandon</t>
  </si>
  <si>
    <t>City and County of San Francisco - SFPUC</t>
  </si>
  <si>
    <t>Water Supply or Conveyance</t>
  </si>
  <si>
    <t>R C Kirkwood Powerhouse Unit 3</t>
  </si>
  <si>
    <t>R C Kirkwood Powerhouse Unit 2</t>
  </si>
  <si>
    <t>R C Kirkwood Powerhouse Unit 1</t>
  </si>
  <si>
    <t>City of Los Angeles, Bureau of Sanitation</t>
  </si>
  <si>
    <t>City of Los Angeles Bureau of Sanitation</t>
  </si>
  <si>
    <t>Playa Del Mar</t>
  </si>
  <si>
    <t>Matterhorn Solar I, LLC</t>
  </si>
  <si>
    <t>951443-CA</t>
  </si>
  <si>
    <t>9561362-CA</t>
  </si>
  <si>
    <t>959120-CA</t>
  </si>
  <si>
    <t>9451481-CA</t>
  </si>
  <si>
    <t>Silver Oak Cellars</t>
  </si>
  <si>
    <t>Oakville</t>
  </si>
  <si>
    <t>Sue Conley</t>
  </si>
  <si>
    <t>Point Reyes Station</t>
  </si>
  <si>
    <t>Tomales Foods dba The Barn Project LLC - Cow Girl Creamery</t>
  </si>
  <si>
    <t>Peju Province Winery</t>
  </si>
  <si>
    <t>Rutherford</t>
  </si>
  <si>
    <t>MuellerNicholls</t>
  </si>
  <si>
    <t>Mt Tamalpais Racquet Club</t>
  </si>
  <si>
    <t>Larkspur</t>
  </si>
  <si>
    <t>Matarozzi/Pelsinger Builders, Inc.</t>
  </si>
  <si>
    <t>Matarozzi/Pelsinger Builders, Inc. - MPB, Inc.</t>
  </si>
  <si>
    <t>Honig Vineyards</t>
  </si>
  <si>
    <t>Grgich Hills</t>
  </si>
  <si>
    <t>Cuvaison Estate Winery</t>
  </si>
  <si>
    <t>Calistoga</t>
  </si>
  <si>
    <t>Clover-Stornetta, Inc.</t>
  </si>
  <si>
    <t>Michael E Noonan</t>
  </si>
  <si>
    <t>Tulelake</t>
  </si>
  <si>
    <t>Klamath Refuge Geothermal Project</t>
  </si>
  <si>
    <t>GLT Cloverdale Solar, LLC</t>
  </si>
  <si>
    <t>Pilot Knob Unit 2</t>
  </si>
  <si>
    <t>Pilot Knob Unit 1</t>
  </si>
  <si>
    <t>Drum No. 1 Powerhouse (Unit 4)</t>
  </si>
  <si>
    <t>Drum No. 1 Powerhouse (Unit 3)</t>
  </si>
  <si>
    <t>Drum No. 1 Powerhouse (Unit 2)</t>
  </si>
  <si>
    <t>Drum No. 1 Powerhouse (Unit 1)</t>
  </si>
  <si>
    <t>California PV Energy at ISD</t>
  </si>
  <si>
    <t>California PV Energy at Northlake Hills ES</t>
  </si>
  <si>
    <t>California PV Energy at Live Oak ES</t>
  </si>
  <si>
    <t>California PV Energy at Castaic MS</t>
  </si>
  <si>
    <t>California PV Energy at Castaic ES</t>
  </si>
  <si>
    <t>Kendall Sustainable Infrastructure FundCo, LLC</t>
  </si>
  <si>
    <t>Chatsmouth LLC</t>
  </si>
  <si>
    <t>Chatsmouth</t>
  </si>
  <si>
    <t>CED Lot Hills Solar, LLC</t>
  </si>
  <si>
    <t>SunE POK1, LLC</t>
  </si>
  <si>
    <t>Anaheim Distributed Solar 5</t>
  </si>
  <si>
    <t>Anaheim Distributed Solar 4</t>
  </si>
  <si>
    <t>Anaheim Distributed Solar 3</t>
  </si>
  <si>
    <t>Anaheim Distributed Solar 2</t>
  </si>
  <si>
    <t>Anaheim Distributed Solar 1</t>
  </si>
  <si>
    <t>Kona Solar, LLC</t>
  </si>
  <si>
    <t>South Bay DC 5</t>
  </si>
  <si>
    <t>South Bay DC 1 &amp; 2</t>
  </si>
  <si>
    <t>LA Co Ind SGP - Arenth</t>
  </si>
  <si>
    <t>Industry DC #7</t>
  </si>
  <si>
    <t>Capstan Distribution Center</t>
  </si>
  <si>
    <t>Terra Francesco 1</t>
  </si>
  <si>
    <t>Park Meridian #1</t>
  </si>
  <si>
    <t>Dominguez North IC 5</t>
  </si>
  <si>
    <t>Dominguez North Industrial Center #13</t>
  </si>
  <si>
    <t>Mid Co Industrial #8</t>
  </si>
  <si>
    <t>Inland Empire Distribution Center #5</t>
  </si>
  <si>
    <t>Cedarpointe Industrial Park #1</t>
  </si>
  <si>
    <t>California Commerce Center 3</t>
  </si>
  <si>
    <t>Arrow Industrial #1 &amp; #2</t>
  </si>
  <si>
    <t>UBS AGG 11</t>
  </si>
  <si>
    <t>UBS AGG 10</t>
  </si>
  <si>
    <t>UBS AGG 09</t>
  </si>
  <si>
    <t>UBS AGG 03</t>
  </si>
  <si>
    <t>UBS AGG 01</t>
  </si>
  <si>
    <t>Lake Perris Solar LLC</t>
  </si>
  <si>
    <t>Nuevo</t>
  </si>
  <si>
    <t>Lake Perris Solar Project</t>
  </si>
  <si>
    <t>San Jacinto Solar LLC</t>
  </si>
  <si>
    <t>San Jacinto Solar Project</t>
  </si>
  <si>
    <t>Mission Solar Project</t>
  </si>
  <si>
    <t>Merced Solar Project</t>
  </si>
  <si>
    <t>935034-CA</t>
  </si>
  <si>
    <t>935146-CA</t>
  </si>
  <si>
    <t>935138-CA</t>
  </si>
  <si>
    <t>954059-CA</t>
  </si>
  <si>
    <t>935137-CA</t>
  </si>
  <si>
    <t>959121-CA</t>
  </si>
  <si>
    <t>935036-CA</t>
  </si>
  <si>
    <t>935157-CA</t>
  </si>
  <si>
    <t>935142-CA</t>
  </si>
  <si>
    <t>935149-CA</t>
  </si>
  <si>
    <t>Lafitte Cork and Capsule USA</t>
  </si>
  <si>
    <t>Lafitte Cork and Capsule USA - Lafitte-USA</t>
  </si>
  <si>
    <t>WGL Energy Systems, Inc.</t>
  </si>
  <si>
    <t>11115 Laurel Canyon FiT, LLC 2</t>
  </si>
  <si>
    <t>C2 Special Situations Group, LLC</t>
  </si>
  <si>
    <t>COLON FIT, LLC</t>
  </si>
  <si>
    <t>CED California Holdings 2, LLC</t>
  </si>
  <si>
    <t>Mountain View Solar, LLC</t>
  </si>
  <si>
    <t>CES DHS Solar, LLC  a subsidary of Consolidated Edison Solutions, Inc.</t>
  </si>
  <si>
    <t>#777 La Habra</t>
  </si>
  <si>
    <t>#1015 San Dimas</t>
  </si>
  <si>
    <t>#1010 Victorville</t>
  </si>
  <si>
    <t>#765 Folsom</t>
  </si>
  <si>
    <t>#762 Lancaster</t>
  </si>
  <si>
    <t>#686 Montclair</t>
  </si>
  <si>
    <t>#678 Rancho Cucamonga</t>
  </si>
  <si>
    <t>#671 Hawthorne</t>
  </si>
  <si>
    <t>#771 Citrus Heights</t>
  </si>
  <si>
    <t>#488 Mission Valley</t>
  </si>
  <si>
    <t>#474 Goleta</t>
  </si>
  <si>
    <t>#775 Poway</t>
  </si>
  <si>
    <t>#781 Chula Vista</t>
  </si>
  <si>
    <t>#128 Simi Valley</t>
  </si>
  <si>
    <t>#478 San Bernardino</t>
  </si>
  <si>
    <t>Marina Del Ray</t>
  </si>
  <si>
    <t>#479 Culver City</t>
  </si>
  <si>
    <t>#146 Livermore</t>
  </si>
  <si>
    <t>#741 San Luis Obispo</t>
  </si>
  <si>
    <t>#663 Concord</t>
  </si>
  <si>
    <t>#469 La Mesa</t>
  </si>
  <si>
    <t>#482 Richmond</t>
  </si>
  <si>
    <t>#690 Laguna Niguel II</t>
  </si>
  <si>
    <t>#760 Gilroy</t>
  </si>
  <si>
    <t>Cypress</t>
  </si>
  <si>
    <t>#748 Cypress</t>
  </si>
  <si>
    <t>Inglewood</t>
  </si>
  <si>
    <t>#769 Inglewood</t>
  </si>
  <si>
    <t>Westlake Village</t>
  </si>
  <si>
    <t>#117 Westlake Village</t>
  </si>
  <si>
    <t>#483 SE San Diego</t>
  </si>
  <si>
    <t>#627 Fontana</t>
  </si>
  <si>
    <t>#471 Cal Expo</t>
  </si>
  <si>
    <t>Sol Orchard San Diego 23, LLC</t>
  </si>
  <si>
    <t>Valley Center 2</t>
  </si>
  <si>
    <t>Ramona 2</t>
  </si>
  <si>
    <t>Klondike Wind Power II, LLC</t>
  </si>
  <si>
    <t>Klondike II</t>
  </si>
  <si>
    <t>Ameresco San Joaquin</t>
  </si>
  <si>
    <t>BioFuels Fuel Cell, LLC</t>
  </si>
  <si>
    <t>UCSD Renewable Fuel Cell Project</t>
  </si>
  <si>
    <t>South Bay Renewable Fuel Cell Project</t>
  </si>
  <si>
    <t>Eastern Municipal Water District</t>
  </si>
  <si>
    <t>Perris Valley Regional Water Reclamation Facility</t>
  </si>
  <si>
    <t>87RL 8me, LLC</t>
  </si>
  <si>
    <t>Catalina Solar 2</t>
  </si>
  <si>
    <t>USG Oregon, LLC</t>
  </si>
  <si>
    <t>Vale</t>
  </si>
  <si>
    <t>Neal Hot Springs Unit 1</t>
  </si>
  <si>
    <t>Rising Tree Wind Farm II LLC</t>
  </si>
  <si>
    <t>Kingbird Solar B, LLC</t>
  </si>
  <si>
    <t>Antelope Valley Solar, Inc.</t>
  </si>
  <si>
    <t>AVS Lancaster Solar 2</t>
  </si>
  <si>
    <t>EE Kettleman Land LLC</t>
  </si>
  <si>
    <t>Bathke Broadway Properties, LLC</t>
  </si>
  <si>
    <t>Bathke Broadway Properties</t>
  </si>
  <si>
    <t>Southern Renewable Energy</t>
  </si>
  <si>
    <t>Apex Nevada Solar</t>
  </si>
  <si>
    <t>Spectrum Nevada Solar</t>
  </si>
  <si>
    <t>Wildwood Solar 2</t>
  </si>
  <si>
    <t>CSI Project Holdco LLC</t>
  </si>
  <si>
    <t>Charca IIB Solar</t>
  </si>
  <si>
    <t>Charca Solar</t>
  </si>
  <si>
    <t>Wasco IIB Solar</t>
  </si>
  <si>
    <t>Wasco Solar</t>
  </si>
  <si>
    <t>Ameresco Santa Clara LLC</t>
  </si>
  <si>
    <t>California Power Partners Santa Barbara LLC</t>
  </si>
  <si>
    <t>Calpwr Santa Barbara LLC</t>
  </si>
  <si>
    <t>Silver Lakes</t>
  </si>
  <si>
    <t>LandPro 8159</t>
  </si>
  <si>
    <t>LandPro 8160-61-2</t>
  </si>
  <si>
    <t>CA-MS-PG-7</t>
  </si>
  <si>
    <t>LandPro 8160-61-1</t>
  </si>
  <si>
    <t>Solar City Corporation</t>
  </si>
  <si>
    <t>MRWPCA Regional Treatment Plant - Solar B</t>
  </si>
  <si>
    <t>CA-MS-SC-1</t>
  </si>
  <si>
    <t>CA-MS-SC-2</t>
  </si>
  <si>
    <t>CA-MS-SC-4</t>
  </si>
  <si>
    <t>CA-MS-SC-5</t>
  </si>
  <si>
    <t>CA-MS-SC-7</t>
  </si>
  <si>
    <t>CA-MS-PG-3</t>
  </si>
  <si>
    <t>CA-MS-PG-2</t>
  </si>
  <si>
    <t>CA-MS-PG-4</t>
  </si>
  <si>
    <t>CA-MS-PG-5</t>
  </si>
  <si>
    <t>CA-MS-PG-6</t>
  </si>
  <si>
    <t>CA-MS-SC-3</t>
  </si>
  <si>
    <t>CA-MS-PG-1</t>
  </si>
  <si>
    <t>CA-MS-SC-6</t>
  </si>
  <si>
    <t>CA-MS-SC-8</t>
  </si>
  <si>
    <t>CA-MS-SC-9</t>
  </si>
  <si>
    <t>CA-MS-SD-1</t>
  </si>
  <si>
    <t>MRWPCA Regional Treatment Plant - Solar A</t>
  </si>
  <si>
    <t>Ameresco Forward</t>
  </si>
  <si>
    <t>Maricopa East Solar PV, LLC</t>
  </si>
  <si>
    <t>Maricopa Solar III</t>
  </si>
  <si>
    <t>SB1_2012G3</t>
  </si>
  <si>
    <t>SB1_2012G2</t>
  </si>
  <si>
    <t>Warm Springs Dam Hydroelectric</t>
  </si>
  <si>
    <t>Fresh Air Energy IV, LLC.</t>
  </si>
  <si>
    <t>Foresight Group US, LLC</t>
  </si>
  <si>
    <t>Layline Distribution Center - MRB Solar, LLC</t>
  </si>
  <si>
    <t>Rival Power &amp; Energy, LLC</t>
  </si>
  <si>
    <t>Rival Power &amp; Energy, LLC/WGL Energy Systems</t>
  </si>
  <si>
    <t>Peterson Road I</t>
  </si>
  <si>
    <t>Friant River Outlet</t>
  </si>
  <si>
    <t>Friant Madera</t>
  </si>
  <si>
    <t>Maas Energy Works Inc.</t>
  </si>
  <si>
    <t>Kettering1</t>
  </si>
  <si>
    <t>Hollister Solar Project</t>
  </si>
  <si>
    <t>Kettleman Solar LLC</t>
  </si>
  <si>
    <t>Kettleman Solar Project</t>
  </si>
  <si>
    <t>Hampton Lumber Mills - Washington, Inc.</t>
  </si>
  <si>
    <t>Darrington</t>
  </si>
  <si>
    <t>ABEC New Hope LLC</t>
  </si>
  <si>
    <t>Sol Orchard Imperial 1 Solar PV</t>
  </si>
  <si>
    <t>Oxen Solar I</t>
  </si>
  <si>
    <t>Enerparc CA1, LLC</t>
  </si>
  <si>
    <t>San Emidio</t>
  </si>
  <si>
    <t>GASNA 5P, LLC</t>
  </si>
  <si>
    <t>Mound Solar Partnership X, LLC</t>
  </si>
  <si>
    <t>9353057-CA</t>
  </si>
  <si>
    <t>NLP Valley Center Solar, LLC</t>
  </si>
  <si>
    <t>High Mesa Energy, LLC</t>
  </si>
  <si>
    <t>King Hill</t>
  </si>
  <si>
    <t>Pacific Gas and Electric</t>
  </si>
  <si>
    <t>Ammon</t>
  </si>
  <si>
    <t>Sol Orchard San Diego 18 LLC</t>
  </si>
  <si>
    <t>Boulevard PV</t>
  </si>
  <si>
    <t>Elk Hills Solar</t>
  </si>
  <si>
    <t>Kern Solar Ranch LLC</t>
  </si>
  <si>
    <t>TGU City of Escondido Solar, LLC</t>
  </si>
  <si>
    <t>Escondido - Community Center</t>
  </si>
  <si>
    <t>Escondido - Fire Station</t>
  </si>
  <si>
    <t>Escondido - City Hall</t>
  </si>
  <si>
    <t>Escondido - Police and Fire Station</t>
  </si>
  <si>
    <t>Escondido - Kit Carson Park</t>
  </si>
  <si>
    <t>Venable Solar 1, LLC</t>
  </si>
  <si>
    <t>Belectric, Inc.</t>
  </si>
  <si>
    <t>Gales B - East</t>
  </si>
  <si>
    <t>Gales A - West</t>
  </si>
  <si>
    <t>Zuni Solar, LLC</t>
  </si>
  <si>
    <t>Zuni Solar North</t>
  </si>
  <si>
    <t>Zuni Solar South</t>
  </si>
  <si>
    <t>Power Company of Wyoming LLC</t>
  </si>
  <si>
    <t>Sinclair</t>
  </si>
  <si>
    <t>Chokecherry and Sierra Madre Wind Energy Project</t>
  </si>
  <si>
    <t>CA Dept of Transportation</t>
  </si>
  <si>
    <t>CalTrans: Main Lab Building</t>
  </si>
  <si>
    <t>Beatrix Solar I, LLC</t>
  </si>
  <si>
    <t>Walmart 2598</t>
  </si>
  <si>
    <t>Walmart 1697</t>
  </si>
  <si>
    <t>Walmart #1881</t>
  </si>
  <si>
    <t>Solar Star California II, LLC</t>
  </si>
  <si>
    <t>Department of Motor Vehicles</t>
  </si>
  <si>
    <t>City of Sacramento - Sacramento Water Treatment Plant</t>
  </si>
  <si>
    <t>Westside Solar WSP PV1</t>
  </si>
  <si>
    <t>Greg Brehm</t>
  </si>
  <si>
    <t>High Rock Solar</t>
  </si>
  <si>
    <t>Otay Landfill Gas, LLC</t>
  </si>
  <si>
    <t>Otay Landfill Gas LLC (Otay VI)</t>
  </si>
  <si>
    <t>Otay Landfill Gas LLC (Otay V)</t>
  </si>
  <si>
    <t>Van Nuys Air 7855 Hayvenhurst - Hannah Solar</t>
  </si>
  <si>
    <t>Shafter Solar, LLC</t>
  </si>
  <si>
    <t>Anaergia Services LLC</t>
  </si>
  <si>
    <t>Anaheim Energy LLC</t>
  </si>
  <si>
    <t>Invenergy Solar Development LLC</t>
  </si>
  <si>
    <t>Maxwell</t>
  </si>
  <si>
    <t>Colusa Solar Thermal Energy Center</t>
  </si>
  <si>
    <t>Citizens Enterprises Corporation</t>
  </si>
  <si>
    <t>McFarland Solar</t>
  </si>
  <si>
    <t>County of Yolo</t>
  </si>
  <si>
    <t>Grassland 4</t>
  </si>
  <si>
    <t>Grassland 3</t>
  </si>
  <si>
    <t>Ignite Solar Holdings 1, LLC</t>
  </si>
  <si>
    <t>Ahjumawi</t>
  </si>
  <si>
    <t>Achomawi</t>
  </si>
  <si>
    <t>ENN Mojave Power 2 LLC</t>
  </si>
  <si>
    <t>ENN Mojave Power 1 LLC</t>
  </si>
  <si>
    <t>Mountain Air Projects LLC</t>
  </si>
  <si>
    <t>Glenns Ferry</t>
  </si>
  <si>
    <t>Mountain Air Projects</t>
  </si>
  <si>
    <t>Received</t>
  </si>
  <si>
    <t>Altamont Solar Energy Center LLC</t>
  </si>
  <si>
    <t>Byron</t>
  </si>
  <si>
    <t>Altamont Solar Energy Center</t>
  </si>
  <si>
    <t>CD US Solar PO 3, LLC</t>
  </si>
  <si>
    <t>TerraForm Power LLC</t>
  </si>
  <si>
    <t>Penny Solar, LLC</t>
  </si>
  <si>
    <t>Grey 9004</t>
  </si>
  <si>
    <t>Lydia Solar, LLC</t>
  </si>
  <si>
    <t>Hussain 5156</t>
  </si>
  <si>
    <t>Addison Solar, LLC</t>
  </si>
  <si>
    <t>Diyorio 8011-3</t>
  </si>
  <si>
    <t>White Lightning Solar, LLC</t>
  </si>
  <si>
    <t>Diyorio 8011-2</t>
  </si>
  <si>
    <t>Venezia Solar, LLC</t>
  </si>
  <si>
    <t>Diyorio 8011-1</t>
  </si>
  <si>
    <t>Greta Solar, LLC</t>
  </si>
  <si>
    <t>Lampley 1201</t>
  </si>
  <si>
    <t>Carson Solar, LLC</t>
  </si>
  <si>
    <t>Clinite 8010-3</t>
  </si>
  <si>
    <t>Zeke Solar, LLC</t>
  </si>
  <si>
    <t>Clinite 8010-2</t>
  </si>
  <si>
    <t>Jimmy Solar, LLC</t>
  </si>
  <si>
    <t>Clinite 8010-1</t>
  </si>
  <si>
    <t>NRG Solar Community 1</t>
  </si>
  <si>
    <t>Desert Quartzite, LLC</t>
  </si>
  <si>
    <t>Cielo del Sol, LLC</t>
  </si>
  <si>
    <t>Cielo Del Sol, LLC</t>
  </si>
  <si>
    <t>SEPV Boulevard, LLC</t>
  </si>
  <si>
    <t>SEPV BOULEVARD</t>
  </si>
  <si>
    <t>SunE AZ1, LLC</t>
  </si>
  <si>
    <t>Prescott</t>
  </si>
  <si>
    <t>Prescott Solar</t>
  </si>
  <si>
    <t>Encinitas</t>
  </si>
  <si>
    <t>SDG&amp;E owned PV Facility at Pacific Station</t>
  </si>
  <si>
    <t>Capital Power Investments LLC</t>
  </si>
  <si>
    <t>Maricopa County</t>
  </si>
  <si>
    <t>Sun Valley Energy Center-1</t>
  </si>
  <si>
    <t>Toro Energy of California SLO, LLC</t>
  </si>
  <si>
    <t>Toro Energy of California SLO</t>
  </si>
  <si>
    <t>North City Cogeneration Facility Expansion</t>
  </si>
  <si>
    <t>Oakesdale</t>
  </si>
  <si>
    <t>Willow Springs Solar, LLC.</t>
  </si>
  <si>
    <t>CID Solar, LLC</t>
  </si>
  <si>
    <t>RE Clearwater LLC</t>
  </si>
  <si>
    <t>RE Clearwater</t>
  </si>
  <si>
    <t>RE Yakima LLC</t>
  </si>
  <si>
    <t>RE Yakima</t>
  </si>
  <si>
    <t>Placer Solar, LLC</t>
  </si>
  <si>
    <t>San Jaquin</t>
  </si>
  <si>
    <t>Boulder Solar III, LLC</t>
  </si>
  <si>
    <t>Boulder Solar III</t>
  </si>
  <si>
    <t>Georgetown Divide Public Utility District</t>
  </si>
  <si>
    <t>Georgetown</t>
  </si>
  <si>
    <t xml:space="preserve">Sandtrap Siphon In-conduit Hydroelecrtic Project </t>
  </si>
  <si>
    <t>CSolar IV West, LLC</t>
  </si>
  <si>
    <t>Csolar IV West, LLC</t>
  </si>
  <si>
    <t>Tenaska Imperial Solar Energy Center West</t>
  </si>
  <si>
    <t>RE Lincoln LLC</t>
  </si>
  <si>
    <t>RE Lincoln</t>
  </si>
  <si>
    <t>Gaelectric LLC</t>
  </si>
  <si>
    <t>Montana</t>
  </si>
  <si>
    <t>Harlowton</t>
  </si>
  <si>
    <t>Jawbone Wind Project Phase I</t>
  </si>
  <si>
    <t>Solar Partners VIII, LLC</t>
  </si>
  <si>
    <t>Ivanpah Solar - Unit 3</t>
  </si>
  <si>
    <t>Solar Partners II, LLC</t>
  </si>
  <si>
    <t>Ivanpah Solar - Unit 1</t>
  </si>
  <si>
    <t>Morelos Solar, LLC</t>
  </si>
  <si>
    <t>Madera Solar Farm 1 LLC</t>
  </si>
  <si>
    <t>Madera Solar Farm 1</t>
  </si>
  <si>
    <t>CPV Sentinel Solar, LLC</t>
  </si>
  <si>
    <t>CPV Sentinel Solar</t>
  </si>
  <si>
    <t>Storrie</t>
  </si>
  <si>
    <t>Foundation Fund VI Owner, LLC</t>
  </si>
  <si>
    <t>Foundation Superior Farms Wind Facilty</t>
  </si>
  <si>
    <t>Foundation Fund V Owner, LLC</t>
  </si>
  <si>
    <t>Foundation RRM Cabazon South</t>
  </si>
  <si>
    <t>Foundation RRM Cabazon North</t>
  </si>
  <si>
    <t>Foundation Cemex Black Mountain Quarry South</t>
  </si>
  <si>
    <t>Foundation Cemex Black Mountain Quarry North</t>
  </si>
  <si>
    <t>Foundation NWNA Cabazon</t>
  </si>
  <si>
    <t>Foundation Cemex River Plant</t>
  </si>
  <si>
    <t>CalWind Resources, Inc.</t>
  </si>
  <si>
    <t>Wind Resource III</t>
  </si>
  <si>
    <t>Desert Butte, LLC</t>
  </si>
  <si>
    <t>Desert Butte Solar Farm</t>
  </si>
  <si>
    <t>Foundation Wal-Mart Red Bluff</t>
  </si>
  <si>
    <t>Tank 4 In-Conduit Hydroelectric Project</t>
  </si>
  <si>
    <t>Arco Solar 1, LLC</t>
  </si>
  <si>
    <t>Arco Solar Project</t>
  </si>
  <si>
    <t>Mayberry Solar, LP</t>
  </si>
  <si>
    <t>Mayberry Solar Project</t>
  </si>
  <si>
    <t>AP North Lake II Solar, LP</t>
  </si>
  <si>
    <t>AP North Lake II Solar Project</t>
  </si>
  <si>
    <t>Glendale Energy, LLC</t>
  </si>
  <si>
    <t>Glendale Energy</t>
  </si>
  <si>
    <t>Green Energy Today</t>
  </si>
  <si>
    <t>Pasco</t>
  </si>
  <si>
    <t>Esquatzel Hydroelectric Facility</t>
  </si>
  <si>
    <t>Foundation Cemex Madison</t>
  </si>
  <si>
    <t>Ridgeline Energy LLC</t>
  </si>
  <si>
    <t>Great Basin Solar Ranch</t>
  </si>
  <si>
    <t>Laramie</t>
  </si>
  <si>
    <t>Lewis Ranch Wind Project</t>
  </si>
  <si>
    <t>CRE-Frontier Solar California LLC</t>
  </si>
  <si>
    <t>Capital Power Corporation</t>
  </si>
  <si>
    <t>Powerex Corp.</t>
  </si>
  <si>
    <t>BC state</t>
  </si>
  <si>
    <t>Limon Wind, LLC and Limon Wind II, LLC</t>
  </si>
  <si>
    <t>Limon Wind and Limon Wind II</t>
  </si>
  <si>
    <t>Alta Wind XI Energy Center</t>
  </si>
  <si>
    <t>Alta Wind X Energy Center</t>
  </si>
  <si>
    <t>Perrin Ranch Wind, LLC</t>
  </si>
  <si>
    <t>Perrin Ranch Wind</t>
  </si>
  <si>
    <t>CE urbo, LLC</t>
  </si>
  <si>
    <t>CE Turbo, LLC</t>
  </si>
  <si>
    <t>CE Turbo</t>
  </si>
  <si>
    <t>High Lonesome Wind Ranch LLC</t>
  </si>
  <si>
    <t>High Lonesome Wind Ranch, LLC</t>
  </si>
  <si>
    <t>Willard</t>
  </si>
  <si>
    <t>High Lonesome Wind Ranch</t>
  </si>
  <si>
    <t>Aragonne Wind, LLC</t>
  </si>
  <si>
    <t>Aragonne Wind</t>
  </si>
  <si>
    <t>RE Ajo 1, LLC</t>
  </si>
  <si>
    <t>Ajo</t>
  </si>
  <si>
    <t>Ajo 1 Solar</t>
  </si>
  <si>
    <t>Martifer Solar USA</t>
  </si>
  <si>
    <t>10801 6th St.</t>
  </si>
  <si>
    <t>San Rafael Airport Solar Partners, LLC</t>
  </si>
  <si>
    <t>SunEdison - Hesperia</t>
  </si>
  <si>
    <t>Coronal Lost Hills</t>
  </si>
  <si>
    <t>Kohl's Department Stores Riley St.</t>
  </si>
  <si>
    <t>California ISO-MSB Rooftop - CalISORoof</t>
  </si>
  <si>
    <t>California ISO-MSA Parking Lot - CalISOPrknLot</t>
  </si>
  <si>
    <t>Sacramento County Water Agency - SacCoVnyrdWTP</t>
  </si>
  <si>
    <t>City of Galt - CityofGalt</t>
  </si>
  <si>
    <t>U.S. National Leasing, LLC - DepotPark1</t>
  </si>
  <si>
    <t>Aerojet-General Corporation - AerojetPh2</t>
  </si>
  <si>
    <t>Aerojet-General Corporation - AerojetPh1</t>
  </si>
  <si>
    <t>Siemens Industry, Inc Phase 2 - Siemens Phase 2</t>
  </si>
  <si>
    <t>Siemens Transportation Systems Inc (Roof) P - Siemens I, Roof</t>
  </si>
  <si>
    <t>Siemens Transportation Systems Inc (Parking Lot) P - Siemens I, Parking</t>
  </si>
  <si>
    <t>San Francicso</t>
  </si>
  <si>
    <t>Maxine Hall</t>
  </si>
  <si>
    <t>Muni Woods Motor Coach Facility</t>
  </si>
  <si>
    <t>SFO International Airport D</t>
  </si>
  <si>
    <t>SFO International Airport C</t>
  </si>
  <si>
    <t>SFO International Airport B</t>
  </si>
  <si>
    <t>SFO International Airport A</t>
  </si>
  <si>
    <t>Southern California Edison Company</t>
  </si>
  <si>
    <t>SPVP 048</t>
  </si>
  <si>
    <t>SPVP 044</t>
  </si>
  <si>
    <t>SPVP 027</t>
  </si>
  <si>
    <t>Residential Solar PV Group 7</t>
  </si>
  <si>
    <t>Residential Solar PV Group 6</t>
  </si>
  <si>
    <t>Residential Solar PV Group 5</t>
  </si>
  <si>
    <t>Residential Solar PV Group 4</t>
  </si>
  <si>
    <t>Residential Solar PV Group 3</t>
  </si>
  <si>
    <t>Residential Solar PV Group 8</t>
  </si>
  <si>
    <t>Residential Solar PV Group 2</t>
  </si>
  <si>
    <t>Residential Solar PV Group 1</t>
  </si>
  <si>
    <t>SB1_2012G1</t>
  </si>
  <si>
    <t>SB1_2011G7</t>
  </si>
  <si>
    <t>SB1_2011G6</t>
  </si>
  <si>
    <t>SB1_2011G5</t>
  </si>
  <si>
    <t>SB1_2011G4</t>
  </si>
  <si>
    <t>SB1_2011G3</t>
  </si>
  <si>
    <t>SB1_2011G2</t>
  </si>
  <si>
    <t>SB1_2011G1</t>
  </si>
  <si>
    <t>SB1_2010G3</t>
  </si>
  <si>
    <t>SB1_2010G2</t>
  </si>
  <si>
    <t>SB1_2010G1</t>
  </si>
  <si>
    <t>SB1_2009G3</t>
  </si>
  <si>
    <t>SB1_2009G2</t>
  </si>
  <si>
    <t>SB1_2009G1</t>
  </si>
  <si>
    <t>SB1_2008G2</t>
  </si>
  <si>
    <t>SB1_2008G1</t>
  </si>
  <si>
    <t>SB1_2007G2</t>
  </si>
  <si>
    <t>SB1_2007G1</t>
  </si>
  <si>
    <t>SIP AGG 34 - Class I - 2012</t>
  </si>
  <si>
    <t>SIP AGG 33 - Class I - 2012</t>
  </si>
  <si>
    <t>SIP AGG 32 - Class I - 2012</t>
  </si>
  <si>
    <t>SIP AGG 31 - Class I - 2012</t>
  </si>
  <si>
    <t>SIP AGG 30 - Class I - 2012</t>
  </si>
  <si>
    <t>SIP AGG 29 - Class I - 2012</t>
  </si>
  <si>
    <t>SIP AGG 28 - Class I - 2012</t>
  </si>
  <si>
    <t>SIP AGG 27 - Class I - 2012</t>
  </si>
  <si>
    <t>SIP AGG 26 - Class I - 2012</t>
  </si>
  <si>
    <t>SIP AGG 25 - Class I - 2012</t>
  </si>
  <si>
    <t>SIP AGG 24 - Class I - 2012</t>
  </si>
  <si>
    <t>SIP AGG 23 - Class I - 2012</t>
  </si>
  <si>
    <t>SIP AGG 22 - Class I - 2012</t>
  </si>
  <si>
    <t>SIP AGG 21 - Class I - 2012</t>
  </si>
  <si>
    <t>SIP AGG 20 - Class I - 2012</t>
  </si>
  <si>
    <t>SIP AGG 19 - Class I - 2012</t>
  </si>
  <si>
    <t>SIP AGG 18 - Class I - 2012</t>
  </si>
  <si>
    <t>SIP AGG 17 - Class I - 2012</t>
  </si>
  <si>
    <t>SIP AGG 16 - Class I - 2012</t>
  </si>
  <si>
    <t>SIP AGG 15 - Class I - 2012</t>
  </si>
  <si>
    <t>SIP AGG 14 - Class I - 2012</t>
  </si>
  <si>
    <t>SIP AGG 13 - Class I - 2012</t>
  </si>
  <si>
    <t>SIP AGG 12 - Class I - 2012</t>
  </si>
  <si>
    <t>SIP AGG 11 - Class I - 2012</t>
  </si>
  <si>
    <t>SIP AGG 10 - Class I - 2012</t>
  </si>
  <si>
    <t>SIP AGG 09 - Class I - 2012</t>
  </si>
  <si>
    <t>SIP AGG 08 - Class I - 2012</t>
  </si>
  <si>
    <t>SIP AGG 07 - Class I - 2012</t>
  </si>
  <si>
    <t>SIP AGG 06 - Class I - 2012</t>
  </si>
  <si>
    <t>SIP AGG 05 - Class I - 2012</t>
  </si>
  <si>
    <t>SIP AGG 04 - Class I - 2012</t>
  </si>
  <si>
    <t>SIP AGG 03 - Class I - 2012</t>
  </si>
  <si>
    <t>SIP AGG 02 - Class I - 2012</t>
  </si>
  <si>
    <t>SIP AGG 01 - Class I - 2012</t>
  </si>
  <si>
    <t>VDT Energy Systems</t>
  </si>
  <si>
    <t>Fuel Cell - Hydrogen Produced Renewably</t>
  </si>
  <si>
    <t>Burbank #3 Flare</t>
  </si>
  <si>
    <t>Springer</t>
  </si>
  <si>
    <t>Cimarron 1</t>
  </si>
  <si>
    <t>Fabricated Extrusion Co LLC</t>
  </si>
  <si>
    <t>Frito Lay</t>
  </si>
  <si>
    <t>Mercer Processing</t>
  </si>
  <si>
    <t>Salida Hulling Association</t>
  </si>
  <si>
    <t>Costco</t>
  </si>
  <si>
    <t>Charles D Fields</t>
  </si>
  <si>
    <t>Simon Acosta</t>
  </si>
  <si>
    <t>O'Briens Market</t>
  </si>
  <si>
    <t>O'Briens Supermarket</t>
  </si>
  <si>
    <t>Riverbank</t>
  </si>
  <si>
    <t>City of Ripon</t>
  </si>
  <si>
    <t>Ripon Solar</t>
  </si>
  <si>
    <t>4750 Griffin Av</t>
  </si>
  <si>
    <t>Reseda</t>
  </si>
  <si>
    <t>8140 Vanalden Av</t>
  </si>
  <si>
    <t>Canoga Park</t>
  </si>
  <si>
    <t>6850 Topanga Blvd</t>
  </si>
  <si>
    <t>City of Los Angeles</t>
  </si>
  <si>
    <t>6100 Woodley Av</t>
  </si>
  <si>
    <t>900 Lyon St</t>
  </si>
  <si>
    <t>CBS Studios</t>
  </si>
  <si>
    <t>7800 Beverly Bl (Phase 1)</t>
  </si>
  <si>
    <t>1111 Figueroa Place</t>
  </si>
  <si>
    <t>Dr. Walter Jayasinghe</t>
  </si>
  <si>
    <t>1930 Wilshire Blvd</t>
  </si>
  <si>
    <t>LA Flower Market of the American Florist</t>
  </si>
  <si>
    <t>754 Wall St</t>
  </si>
  <si>
    <t>1420 Coil Ave</t>
  </si>
  <si>
    <t>4005 Crenshaw Blvd</t>
  </si>
  <si>
    <t>12749 El Dorado Ave</t>
  </si>
  <si>
    <t>1527 Lakme Ave</t>
  </si>
  <si>
    <t>2151 N Soto St</t>
  </si>
  <si>
    <t>2930 Fletcher Dr</t>
  </si>
  <si>
    <t>6201 Winnetka Ave</t>
  </si>
  <si>
    <t>13576 Desmond St</t>
  </si>
  <si>
    <t>1540 Industrial St</t>
  </si>
  <si>
    <t>668 S. Alameda St</t>
  </si>
  <si>
    <t>1001 East 60th St</t>
  </si>
  <si>
    <t>18100 Plummer St</t>
  </si>
  <si>
    <t>Los Angeles County</t>
  </si>
  <si>
    <t>5800 Arborvitae St</t>
  </si>
  <si>
    <t>5705 W. 98th St</t>
  </si>
  <si>
    <t>West Hills</t>
  </si>
  <si>
    <t>8383 Topanga Canyon Bl</t>
  </si>
  <si>
    <t>6635 Fallbrook Ave</t>
  </si>
  <si>
    <t>7900 Loyola Bl</t>
  </si>
  <si>
    <t>9725 Laurel Canyon Blvd</t>
  </si>
  <si>
    <t>1400 S Central Av</t>
  </si>
  <si>
    <t>3535 South La Cienega</t>
  </si>
  <si>
    <t>Lincoln Heights Service Center Warehouse</t>
  </si>
  <si>
    <t>JFB - RA Solar</t>
  </si>
  <si>
    <t>LA Convention Center Carport</t>
  </si>
  <si>
    <t>LA Convention Center Canopy</t>
  </si>
  <si>
    <t>5400 Van Nuys Bl</t>
  </si>
  <si>
    <t>13550 Paxton St.</t>
  </si>
  <si>
    <t>Keifer Landfill Generating II LLC</t>
  </si>
  <si>
    <t>Keifer Landfill Generating II</t>
  </si>
  <si>
    <t>SunE W12DG-A, LLC</t>
  </si>
  <si>
    <t>Kohl's Department Stores, Inc.</t>
  </si>
  <si>
    <t>GTL SC1 Solar, LLC</t>
  </si>
  <si>
    <t>Regional Park, Ltd. (Granite Regional Park)</t>
  </si>
  <si>
    <t>Golden State Energy, LLC</t>
  </si>
  <si>
    <t>U.S. National Leasing, LLC (Depot Park Ph2)</t>
  </si>
  <si>
    <t>Walmart Stores Inc. #5192</t>
  </si>
  <si>
    <t>Walmart Stores Inc. #2735</t>
  </si>
  <si>
    <t>Walmart Stores Inc. #3712</t>
  </si>
  <si>
    <t>Twin Trees Land Company</t>
  </si>
  <si>
    <t>Twin Trees Land Company Inc.</t>
  </si>
  <si>
    <t>City of Sacramento Meadowview Shop Building</t>
  </si>
  <si>
    <t>City of Sacramento Meadowview Corporation Yard</t>
  </si>
  <si>
    <t>City of Sacramento South Area Corporation Yard</t>
  </si>
  <si>
    <t>City of Sacramento Development Services/ Police Services</t>
  </si>
  <si>
    <t>First Northern Bank</t>
  </si>
  <si>
    <t>St. Francis High School</t>
  </si>
  <si>
    <t>Jesuit High School Sacramento Student Life Center</t>
  </si>
  <si>
    <t>Jesuit High School Sacramento - Science Building</t>
  </si>
  <si>
    <t>Jesuit High School Sacramento</t>
  </si>
  <si>
    <t>Pristine Mosaic LLC</t>
  </si>
  <si>
    <t>2179 Smotherman</t>
  </si>
  <si>
    <t>2158-Stroing 0358-WD</t>
  </si>
  <si>
    <t>2127 Harris</t>
  </si>
  <si>
    <t>2113 Fitzjarrell</t>
  </si>
  <si>
    <t>Templeton</t>
  </si>
  <si>
    <t>2103 Hill</t>
  </si>
  <si>
    <t>Del Ray</t>
  </si>
  <si>
    <t>2102 Christensen</t>
  </si>
  <si>
    <t>2096 Cotton</t>
  </si>
  <si>
    <t>2094 Buzzelle</t>
  </si>
  <si>
    <t>2081 Terzian</t>
  </si>
  <si>
    <t>Gerber</t>
  </si>
  <si>
    <t>2065-Rogers 0369-WD</t>
  </si>
  <si>
    <t>Cresten</t>
  </si>
  <si>
    <t>2059 Scherz</t>
  </si>
  <si>
    <t>2056 Jardine</t>
  </si>
  <si>
    <t>City of Glendale Water &amp; Power</t>
  </si>
  <si>
    <t>Tierra Del Sol II Solar Farm LLC</t>
  </si>
  <si>
    <t>Iberdrola Renewables, Inc</t>
  </si>
  <si>
    <t>Sorrel Solar Farm</t>
  </si>
  <si>
    <t>Techren Solar I</t>
  </si>
  <si>
    <t>Meridian</t>
  </si>
  <si>
    <t>PSEG Solar California LLC</t>
  </si>
  <si>
    <t>Tierra del Sol Solar Solar Farm LLC</t>
  </si>
  <si>
    <t>Tierra del Sol Solar Farm LLC</t>
  </si>
  <si>
    <t>LanEast Solar Farm LLC</t>
  </si>
  <si>
    <t>Rugged Solar LLC</t>
  </si>
  <si>
    <t>CED White River Solar 2, LLC</t>
  </si>
  <si>
    <t>Puget Sound Energy, Inc.</t>
  </si>
  <si>
    <t>Pomeroy</t>
  </si>
  <si>
    <t>Lower Snake River Wind Energy Project</t>
  </si>
  <si>
    <t>Mark Mendenhall</t>
  </si>
  <si>
    <t>Lightbeam Power Company Gridley Main Two LLC</t>
  </si>
  <si>
    <t>Southeast Plant Cogeneration</t>
  </si>
  <si>
    <t>2101 Flotilla St.</t>
  </si>
  <si>
    <t>570-576 N. Gilbert St.</t>
  </si>
  <si>
    <t>560-566 N. Gilbert St.</t>
  </si>
  <si>
    <t>1920-1928 Malvern Ave.</t>
  </si>
  <si>
    <t>321 N. Vineland Ave.</t>
  </si>
  <si>
    <t>245 N. Vineland Ave.</t>
  </si>
  <si>
    <t>13344 S. Main St.</t>
  </si>
  <si>
    <t>MUSA 2</t>
  </si>
  <si>
    <t>MUSA 1</t>
  </si>
  <si>
    <t>Foundation AB Owner, LLC</t>
  </si>
  <si>
    <t>Foundation AB</t>
  </si>
  <si>
    <t>Foundation IE Owner, LLC</t>
  </si>
  <si>
    <t>Foundation IE</t>
  </si>
  <si>
    <t>Foundation ST Owner, LLC</t>
  </si>
  <si>
    <t>Foundation ST</t>
  </si>
  <si>
    <t>Energy Alchemy TA Vernalis, LLC</t>
  </si>
  <si>
    <t>Vernalis</t>
  </si>
  <si>
    <t>MWWTP Power Generation Station 2</t>
  </si>
  <si>
    <t>Pasadena Windsor Solar, LLC</t>
  </si>
  <si>
    <t>Pasadena Water and Power</t>
  </si>
  <si>
    <t>Windsor Reservoir Solar</t>
  </si>
  <si>
    <t>GASNA 30P, LLC</t>
  </si>
  <si>
    <t>Camden 1 Fit 1 PV</t>
  </si>
  <si>
    <t>Hostetter PRV Modernization Project</t>
  </si>
  <si>
    <t>CE Butte Energy LLC</t>
  </si>
  <si>
    <t>Black Rock 5 and 6</t>
  </si>
  <si>
    <t>Lopez Canyon</t>
  </si>
  <si>
    <t>Moapa Southern Paiute Solar, LLC</t>
  </si>
  <si>
    <t>First Solar Asset Management</t>
  </si>
  <si>
    <t>Moapa</t>
  </si>
  <si>
    <t>Moapa Southern Paiute Solar Project</t>
  </si>
  <si>
    <t>CAL SP XV</t>
  </si>
  <si>
    <t>Snohomish County Public Utility District #1</t>
  </si>
  <si>
    <t>Public Utility District No. 1 of Snohomish County</t>
  </si>
  <si>
    <t>Monroe</t>
  </si>
  <si>
    <t>Youngs Creek Hydroelectric Project</t>
  </si>
  <si>
    <t>City of Los Angeles, LADWP</t>
  </si>
  <si>
    <t>Berth 225-232 Reefer Wash</t>
  </si>
  <si>
    <t>Berth 225-232 Receiving Canopy</t>
  </si>
  <si>
    <t>Liberty Hill Plaza Solar</t>
  </si>
  <si>
    <t>Harbor Administration Building Solar</t>
  </si>
  <si>
    <t>WM Energy Solutions, Inc.</t>
  </si>
  <si>
    <t>Bradley Gas Recovery</t>
  </si>
  <si>
    <t>Moccasin Low Head Project</t>
  </si>
  <si>
    <t>Bannin</t>
  </si>
  <si>
    <t>Banning Lower Hydro Site</t>
  </si>
  <si>
    <t>North Point Project</t>
  </si>
  <si>
    <t>Idaho Falls</t>
  </si>
  <si>
    <t>Meadow Creek Project Company</t>
  </si>
  <si>
    <t>San Francisquito Power Plant No. 2 - Unit 3</t>
  </si>
  <si>
    <t>San Francisquito Power Plant No. 2 - Unit 2</t>
  </si>
  <si>
    <t>San Francisquito Power Plant No. 2 - Unit 1</t>
  </si>
  <si>
    <t>Upper Gorge Power Plant - Unit 1</t>
  </si>
  <si>
    <t>Control Gorge Power Plant - Unit 1</t>
  </si>
  <si>
    <t>Middle Gorge Power Plant - Unit 1</t>
  </si>
  <si>
    <t>San Francisquito Power Plant No. 1 - Unit 5A</t>
  </si>
  <si>
    <t>San Francisquito Power Plant No. 1 - Unit 4</t>
  </si>
  <si>
    <t>San Francisquito Power Plant No. 1 - Unit 3</t>
  </si>
  <si>
    <t>San Francisquito Power Plant No. 1 - Unit 1A</t>
  </si>
  <si>
    <t>Sacramento Power Authority</t>
  </si>
  <si>
    <t>SPA Cogen III</t>
  </si>
  <si>
    <t>Goldendale</t>
  </si>
  <si>
    <t>Linden Wind Energy Project</t>
  </si>
  <si>
    <t>USDA, Forest Service, SDTDC</t>
  </si>
  <si>
    <t>USDA - Forest Service, San Dimas Technology and Development Center</t>
  </si>
  <si>
    <t>Vista</t>
  </si>
  <si>
    <t>SDG&amp;E owned PV Facility at Wilco Investments</t>
  </si>
  <si>
    <t>Teapot Dome Landfill Energy Station</t>
  </si>
  <si>
    <t>Woodville Landfill Energy Station</t>
  </si>
  <si>
    <t>Adelanto Greenworks E2</t>
  </si>
  <si>
    <t>Adelanto Greenworks D2</t>
  </si>
  <si>
    <t>Community Solar L</t>
  </si>
  <si>
    <t>Community Solar K</t>
  </si>
  <si>
    <t>Community Solar J</t>
  </si>
  <si>
    <t>Community Solar I</t>
  </si>
  <si>
    <t>Community Solar H</t>
  </si>
  <si>
    <t>Community Solar G</t>
  </si>
  <si>
    <t>Community Solar F</t>
  </si>
  <si>
    <t>Community Solar E</t>
  </si>
  <si>
    <t>Community Solar D</t>
  </si>
  <si>
    <t>Community Solar C</t>
  </si>
  <si>
    <t>Community Solar B</t>
  </si>
  <si>
    <t>Community Solar A</t>
  </si>
  <si>
    <t>Airway Solar F</t>
  </si>
  <si>
    <t>Airway Solar E</t>
  </si>
  <si>
    <t>Airway Solar D</t>
  </si>
  <si>
    <t>Airway Solar C</t>
  </si>
  <si>
    <t>Airway Solar B</t>
  </si>
  <si>
    <t>Airway Solar A</t>
  </si>
  <si>
    <t>San Bernardino County</t>
  </si>
  <si>
    <t>Lucerne Valley Desert View Ranch F2</t>
  </si>
  <si>
    <t>Lucerne Valley Desert View Ranch E2</t>
  </si>
  <si>
    <t>Lucerne Valley Desert View Ranch D2</t>
  </si>
  <si>
    <t>Lucerne Valley Desert View Ranch C2</t>
  </si>
  <si>
    <t>Lucerne Valley Desert View Ranch B2</t>
  </si>
  <si>
    <t>Lucerne Valley Desert View Ranch A2</t>
  </si>
  <si>
    <t>SP Indigo Ranch C2</t>
  </si>
  <si>
    <t>SP Indigo Ranch B2</t>
  </si>
  <si>
    <t>SP Indigo Ranch A2</t>
  </si>
  <si>
    <t>SP Indigo Ranch LLC</t>
  </si>
  <si>
    <t>Chuckwalla</t>
  </si>
  <si>
    <t>SP Indigo Ranch</t>
  </si>
  <si>
    <t>East Valley Greenworks E</t>
  </si>
  <si>
    <t>East Valley Greenworks D</t>
  </si>
  <si>
    <t>East Valley Greenworks C</t>
  </si>
  <si>
    <t>East Valley Greenworks B</t>
  </si>
  <si>
    <t>East Valley Greenworks A</t>
  </si>
  <si>
    <t>SP Blythe F2</t>
  </si>
  <si>
    <t>SP Blythe E2</t>
  </si>
  <si>
    <t>SP Blythe D2</t>
  </si>
  <si>
    <t>SP Blythe C2</t>
  </si>
  <si>
    <t>SP Blythe B2</t>
  </si>
  <si>
    <t>SP Blythe A2</t>
  </si>
  <si>
    <t>Mountain Empire</t>
  </si>
  <si>
    <t>Zodiac Solar F</t>
  </si>
  <si>
    <t>Zodiac Solar E</t>
  </si>
  <si>
    <t>Zodiac Solar D</t>
  </si>
  <si>
    <t>Zodiac Solar C</t>
  </si>
  <si>
    <t>Zodiac Solar B</t>
  </si>
  <si>
    <t>Zodiac Solar A</t>
  </si>
  <si>
    <t>GASNA 16P, LLC</t>
  </si>
  <si>
    <t>La Joya del Sol</t>
  </si>
  <si>
    <t>K Road Modesto Solar, LLC</t>
  </si>
  <si>
    <t>ORNI 47 LLC</t>
  </si>
  <si>
    <t>Wild Rose/Don Campbell Plant</t>
  </si>
  <si>
    <t>Bicent (California) Malburg LLC</t>
  </si>
  <si>
    <t>Certification for pre-March 2012 Biomethane</t>
  </si>
  <si>
    <t>F</t>
  </si>
  <si>
    <t>Costa</t>
  </si>
  <si>
    <t>Grizzly Powerhouse</t>
  </si>
  <si>
    <t>Sole Proprietorship of David Davis</t>
  </si>
  <si>
    <t>56565 Antelope Trail Rental</t>
  </si>
  <si>
    <t>65911 29 Palms Hwy Apartments</t>
  </si>
  <si>
    <t>62023 Chollita Duplex</t>
  </si>
  <si>
    <t>61984 Chollita Duplex</t>
  </si>
  <si>
    <t>Davis Family Residence</t>
  </si>
  <si>
    <t>60215 and 60219 Alta Loma Duplexes</t>
  </si>
  <si>
    <t>Robertson Family Residence</t>
  </si>
  <si>
    <t>Tucca Valley</t>
  </si>
  <si>
    <t>57372 Yucca Trail Apartments</t>
  </si>
  <si>
    <t>56610 Antelope Trail Rental</t>
  </si>
  <si>
    <t>6807 Park Blvd Duplex</t>
  </si>
  <si>
    <t>6804 Park Blvd Apartments</t>
  </si>
  <si>
    <t>Calpine Energy Services, L.P.</t>
  </si>
  <si>
    <t>SDG&amp;E owned PV Facility at Fairfield Grossmont Trolley</t>
  </si>
  <si>
    <t>Con Dios Solar 55 (11-218-4)</t>
  </si>
  <si>
    <t>Con Dios Solar 54 (11-218-3)</t>
  </si>
  <si>
    <t>Con Dios Solar 37 (11-218-2)</t>
  </si>
  <si>
    <t>Con Dios Solar 34 (11-218)</t>
  </si>
  <si>
    <t>Con Dios Solar 51 (11-191-4)</t>
  </si>
  <si>
    <t>Con Dios Solar 47 (11-191-3)</t>
  </si>
  <si>
    <t>Con Dios Solar 17 (11-191-2)</t>
  </si>
  <si>
    <t>Con Dios Solar 32 (11-191)</t>
  </si>
  <si>
    <t>Con Dios Solar 52 (11-127-4)</t>
  </si>
  <si>
    <t>Con Dios Solar 50 (11-127-3)</t>
  </si>
  <si>
    <t>Con Dios Solar 39 (11-127-2)</t>
  </si>
  <si>
    <t>Con Dios Solar 28 (11-127)</t>
  </si>
  <si>
    <t>Con Dios Solar 48 (11-182-4)</t>
  </si>
  <si>
    <t>Con Dios Solar 45 (11-182-3)</t>
  </si>
  <si>
    <t>Con Dios Solar 15 (11-182-2)</t>
  </si>
  <si>
    <t>Con Dios Solar 30 (11-182-1)</t>
  </si>
  <si>
    <t>Con Dios Solar 57 (11-183-3)</t>
  </si>
  <si>
    <t>Con Dios Solar 53 (11-183-2)</t>
  </si>
  <si>
    <t>Con Dios Solar 29 (11-183)</t>
  </si>
  <si>
    <t>Con Dios Solar 86 (11-219-3)</t>
  </si>
  <si>
    <t>Con Dios Solar 85 (11-219-2)</t>
  </si>
  <si>
    <t>Con Dios Solar 84 (11-219-1)</t>
  </si>
  <si>
    <t>Con Dios Solar 33 (11-128)</t>
  </si>
  <si>
    <t>Con Dios Solar 90 (11-280-4)</t>
  </si>
  <si>
    <t>Con Dios Solar 89 (11-280-3)</t>
  </si>
  <si>
    <t>Con Dios Solar 88 (11-280-2)</t>
  </si>
  <si>
    <t>Con Dios Solar 87 (11-280-1)</t>
  </si>
  <si>
    <t>Kingbird Solar A, LLC</t>
  </si>
  <si>
    <t>Blackwell Solar, LLC</t>
  </si>
  <si>
    <t>Con Dios Solar 76 (11-278-4)</t>
  </si>
  <si>
    <t>Con Dios Solar 75 (11-278-3)</t>
  </si>
  <si>
    <t>Con Dios Solar 74 (11-278-2)</t>
  </si>
  <si>
    <t>Con Dios Solar 73 (11-278-1)</t>
  </si>
  <si>
    <t>Con Dios Solar 69 (11-237-12)</t>
  </si>
  <si>
    <t>Con Dios Solar 68 (11-237-11)</t>
  </si>
  <si>
    <t>Con Dios Solar 67 (11-237-10)</t>
  </si>
  <si>
    <t>Con Dios Solar 66 (11-237-9)</t>
  </si>
  <si>
    <t>Con Dios Solar 65 (11-237-8)</t>
  </si>
  <si>
    <t>Con Dios Solar 64 (11-237-7)</t>
  </si>
  <si>
    <t>Con Dios Solar 63 (11-237-6)</t>
  </si>
  <si>
    <t>Con Dios Solar 62 (11-237-5)</t>
  </si>
  <si>
    <t>Twneynine Palms</t>
  </si>
  <si>
    <t>Con Dios Solar 61 (11-237-4)</t>
  </si>
  <si>
    <t>Con Dios Solar 60 (11-237-3)</t>
  </si>
  <si>
    <t>Con Dios Solar 59 (11-237-2)</t>
  </si>
  <si>
    <t>Con Dios Solar 40 (11-237)</t>
  </si>
  <si>
    <t>Con Dios Solar 83 (11-239-4)</t>
  </si>
  <si>
    <t>Con Dios Soalr 82 (11-239-3)</t>
  </si>
  <si>
    <t>Con Dios Solar 81 (11-239-2)</t>
  </si>
  <si>
    <t>Con Dios Solar 80 (11-239-1)</t>
  </si>
  <si>
    <t>Con Dios Solar 72 (11-144-6)</t>
  </si>
  <si>
    <t>Con Dios Solar 71 (11-144-5)</t>
  </si>
  <si>
    <t>Con Dios Solar 49 (11-144-4)</t>
  </si>
  <si>
    <t>Con Dios Solar 46 (11-144-3)</t>
  </si>
  <si>
    <t>Con Dios Solar 16 (11-144-2)</t>
  </si>
  <si>
    <t>Con Dios Solar 31 (11-144)</t>
  </si>
  <si>
    <t>Con Dios Solar 91 (11-111-6)</t>
  </si>
  <si>
    <t>Con Dios Solar 70 (11-111-5)</t>
  </si>
  <si>
    <t>Con Dios Solar 42 (11-111-4)</t>
  </si>
  <si>
    <t>Con Dios Solar 12 (11-111-3)</t>
  </si>
  <si>
    <t>Con Dios Solar 11 (11-111-2)</t>
  </si>
  <si>
    <t>Con Dios Solar 3 (11-111)</t>
  </si>
  <si>
    <t>Johnson Valley</t>
  </si>
  <si>
    <t>Con Dios Solar 5 (11-116-6)</t>
  </si>
  <si>
    <t>Con Dios Solar 44 (11-116-5)</t>
  </si>
  <si>
    <t>Con Dios Solar 41 (11-116-4)</t>
  </si>
  <si>
    <t>Con Dios Solar 10 (11-116-3)</t>
  </si>
  <si>
    <t>Con Dios Solar 1 (11-116-2)</t>
  </si>
  <si>
    <t>Con Dios Solar 2 (11-116)</t>
  </si>
  <si>
    <t>Con Dios Solar 43 (11-125-2)</t>
  </si>
  <si>
    <t>Con Dios Solar 8 (11-125)</t>
  </si>
  <si>
    <t>TA-Acacia, LLC</t>
  </si>
  <si>
    <t>First Solar Development, Inc.</t>
  </si>
  <si>
    <t>Primm</t>
  </si>
  <si>
    <t>Silver State Solar North</t>
  </si>
  <si>
    <t>Walla Walla</t>
  </si>
  <si>
    <t xml:space="preserve">City of Walla Walla, Water Division, Water Treatment Plant, Hydro-Electric </t>
  </si>
  <si>
    <t>Vista Corporation</t>
  </si>
  <si>
    <t>Clover Flat LFG</t>
  </si>
  <si>
    <t>SunE DB APNL, LLC</t>
  </si>
  <si>
    <t>AP North Lake I</t>
  </si>
  <si>
    <t>Victorville Landfill Solar Project</t>
  </si>
  <si>
    <t>Biodiesel</t>
  </si>
  <si>
    <t>Clean Earth Electric Facility</t>
  </si>
  <si>
    <t>Rio Vista</t>
  </si>
  <si>
    <t>Solano 3 Wind Project</t>
  </si>
  <si>
    <t>Parrey, LLC</t>
  </si>
  <si>
    <t>Ramona 1</t>
  </si>
  <si>
    <t>Valley Center Equity Holdings, LLC</t>
  </si>
  <si>
    <t>Valley Center 1</t>
  </si>
  <si>
    <t>GASNA 7P, LLC San Joaquin 2A</t>
  </si>
  <si>
    <t>GASNA 6P, LLC</t>
  </si>
  <si>
    <t>San Joaquin 1A</t>
  </si>
  <si>
    <t>GASNA 27P, LLC Peabody RBJ</t>
  </si>
  <si>
    <t>GASNA 13P, LLC</t>
  </si>
  <si>
    <t>Oro Loma IV</t>
  </si>
  <si>
    <t>GASNA 12P, LLC Oro Loma III</t>
  </si>
  <si>
    <t>GASNA 11P, LLC Oro Loma II</t>
  </si>
  <si>
    <t>Hudson Ranch I Holdings, LLC</t>
  </si>
  <si>
    <t>Hudson Ranch Power 1</t>
  </si>
  <si>
    <t>Mountain House</t>
  </si>
  <si>
    <t>Sage Solar Farm</t>
  </si>
  <si>
    <t>62SK 8ME LLC</t>
  </si>
  <si>
    <t>Cantill</t>
  </si>
  <si>
    <t>41MB 8me LLC</t>
  </si>
  <si>
    <t>Borden Solar Farm</t>
  </si>
  <si>
    <t>Juniper Solar Farm</t>
  </si>
  <si>
    <t>Golden Hills Solar Farm</t>
  </si>
  <si>
    <t>85JP 8me LLC</t>
  </si>
  <si>
    <t>Mount Signal Solar Farm IV</t>
  </si>
  <si>
    <t>63SU 8ME LLC</t>
  </si>
  <si>
    <t>Oak Hills</t>
  </si>
  <si>
    <t>Coronus Hesperia West 1</t>
  </si>
  <si>
    <t>ImMODO California 1 LLC</t>
  </si>
  <si>
    <t>Lemoore 4</t>
  </si>
  <si>
    <t>Lemoore 3</t>
  </si>
  <si>
    <t>Lemoore 2</t>
  </si>
  <si>
    <t>Alta 6</t>
  </si>
  <si>
    <t>Alta 5</t>
  </si>
  <si>
    <t>Alta 4</t>
  </si>
  <si>
    <t>Alta 3</t>
  </si>
  <si>
    <t>Alta 2</t>
  </si>
  <si>
    <t>Alta 1</t>
  </si>
  <si>
    <t>Greenstone Renewables LLC</t>
  </si>
  <si>
    <t>Fort Mojave</t>
  </si>
  <si>
    <t>Mohave Sunrise Solar IV</t>
  </si>
  <si>
    <t>Mohave Sunrise Solar III</t>
  </si>
  <si>
    <t>Mohave Sunrise Solar II</t>
  </si>
  <si>
    <t>El Centro Generating Station Unit 4</t>
  </si>
  <si>
    <t>El Centro Generating Station Unit 2</t>
  </si>
  <si>
    <t>Niland Gas Tuirbine Plant Unit 2</t>
  </si>
  <si>
    <t>Niland Gas Turbine Plant Unit 1</t>
  </si>
  <si>
    <t>PVUSA Davis</t>
  </si>
  <si>
    <t>La Paloma Generating Company, LLC</t>
  </si>
  <si>
    <t>La Paloma Generating Power Plant Project</t>
  </si>
  <si>
    <t>Toro Power 2, LLC</t>
  </si>
  <si>
    <t>Vandiver 4006-2</t>
  </si>
  <si>
    <t>Vandiver 4006-1</t>
  </si>
  <si>
    <t>Theme 1008-2</t>
  </si>
  <si>
    <t>Theme 1008-1</t>
  </si>
  <si>
    <t>Theam 6008-3</t>
  </si>
  <si>
    <t>Theam 6008-2</t>
  </si>
  <si>
    <t>Theam 6008-1</t>
  </si>
  <si>
    <t>Voyager Solar 3, LLC.</t>
  </si>
  <si>
    <t>Rutan 2061-3</t>
  </si>
  <si>
    <t>Voyager Solar 2, LLC.</t>
  </si>
  <si>
    <t>Rutan 2061-2</t>
  </si>
  <si>
    <t>Voyager Solar 1, LLC.</t>
  </si>
  <si>
    <t>Rutan 2061-1</t>
  </si>
  <si>
    <t>Lake Los Angeles</t>
  </si>
  <si>
    <t>Russell 1004-2</t>
  </si>
  <si>
    <t>Russell 1004-1</t>
  </si>
  <si>
    <t>Reuschel 6024-2</t>
  </si>
  <si>
    <t>Reuschel 6024-1</t>
  </si>
  <si>
    <t>Reck 5008</t>
  </si>
  <si>
    <t>Pham 3220</t>
  </si>
  <si>
    <t>Owne 2023</t>
  </si>
  <si>
    <t>Josh Energy, LLC</t>
  </si>
  <si>
    <t>Mckee 9114</t>
  </si>
  <si>
    <t>LandPro 8162</t>
  </si>
  <si>
    <t>Johnson 1001</t>
  </si>
  <si>
    <t>Hall 5001-3</t>
  </si>
  <si>
    <t>Hall 5001-2</t>
  </si>
  <si>
    <t>Hall 5001-1</t>
  </si>
  <si>
    <t>GRL 1102-1</t>
  </si>
  <si>
    <t>Cruz 6087-1</t>
  </si>
  <si>
    <t>Charlee 6011</t>
  </si>
  <si>
    <t>Chahin 7001-3</t>
  </si>
  <si>
    <t>Chahin 7001-2</t>
  </si>
  <si>
    <t>Chahin 7001-1</t>
  </si>
  <si>
    <t>Beazel 3018</t>
  </si>
  <si>
    <t>JRam Solar 3, LLC</t>
  </si>
  <si>
    <t>JRam Solar 2, LLC</t>
  </si>
  <si>
    <t>JRam Solar 1, LLC</t>
  </si>
  <si>
    <t>Treen Solar 2, LLC</t>
  </si>
  <si>
    <t>Treen Solar 1, LLC</t>
  </si>
  <si>
    <t>Westlands Solar Farms, LLC</t>
  </si>
  <si>
    <t>Westlands Solar Farms PV-1</t>
  </si>
  <si>
    <t>Heber Solar</t>
  </si>
  <si>
    <t>Cosmo Specialty Fibers Inc.</t>
  </si>
  <si>
    <t>Cosmopolis</t>
  </si>
  <si>
    <t>Mojave Water Agency</t>
  </si>
  <si>
    <t>Deep Creek Hydroelectric Station</t>
  </si>
  <si>
    <t>Black Butte Powerhouse</t>
  </si>
  <si>
    <t>Stoney Gorge Powerhouse</t>
  </si>
  <si>
    <t>El Centro Generating Station Unit 3</t>
  </si>
  <si>
    <t>SPVP 028</t>
  </si>
  <si>
    <t>SPVP 026</t>
  </si>
  <si>
    <t>SPVP 017</t>
  </si>
  <si>
    <t>SPVP 013</t>
  </si>
  <si>
    <t>SPVP 011</t>
  </si>
  <si>
    <t>Adelanto Solar Project</t>
  </si>
  <si>
    <t>Blue Planet Energy Solar Fund, LLC</t>
  </si>
  <si>
    <t>Cambria Road Solar Farm</t>
  </si>
  <si>
    <t>Rock Springs Solar Farm</t>
  </si>
  <si>
    <t>Valos Solar Ventures, LLC</t>
  </si>
  <si>
    <t>Pacific Wind LLC</t>
  </si>
  <si>
    <t>Tulare 2</t>
  </si>
  <si>
    <t>Tulare 1</t>
  </si>
  <si>
    <t>Seville 4</t>
  </si>
  <si>
    <t>Seville 3</t>
  </si>
  <si>
    <t>Seville 2</t>
  </si>
  <si>
    <t>Seville 1</t>
  </si>
  <si>
    <t>Lindsay 4</t>
  </si>
  <si>
    <t>Lindsay 3</t>
  </si>
  <si>
    <t>Tulare PV II, LLC</t>
  </si>
  <si>
    <t>Kingsburg 3</t>
  </si>
  <si>
    <t>Kingsburg 2</t>
  </si>
  <si>
    <t>Kingsburg 1</t>
  </si>
  <si>
    <t>Ivanhoe 3</t>
  </si>
  <si>
    <t>Sequoia PV 2, LLC</t>
  </si>
  <si>
    <t>Hanford 2</t>
  </si>
  <si>
    <t>Hanford 1</t>
  </si>
  <si>
    <t>Exeter 3</t>
  </si>
  <si>
    <t>East Orosi 3</t>
  </si>
  <si>
    <t>East Orosi 2</t>
  </si>
  <si>
    <t>East Orosi 1</t>
  </si>
  <si>
    <t>WKN Montana, II LLC</t>
  </si>
  <si>
    <t>Reed Point</t>
  </si>
  <si>
    <t>WKN Montana II, LLC</t>
  </si>
  <si>
    <t>XRG Development Partners, LLC</t>
  </si>
  <si>
    <t>Rogerson</t>
  </si>
  <si>
    <t>Deep Creek Wind Park, LLC</t>
  </si>
  <si>
    <t>Cotton Wood Wind Park, LLC</t>
  </si>
  <si>
    <t>Salmon Creek Wind Park, LLC</t>
  </si>
  <si>
    <t>Rogerson Flats Wind Park, LLC</t>
  </si>
  <si>
    <t>Bear Creek Solar Project</t>
  </si>
  <si>
    <t>Vintner Solar LLC</t>
  </si>
  <si>
    <t>Weldon II</t>
  </si>
  <si>
    <t>Utica</t>
  </si>
  <si>
    <t>Cordelia</t>
  </si>
  <si>
    <t>Big Horn</t>
  </si>
  <si>
    <t>Century</t>
  </si>
  <si>
    <t>Clearview</t>
  </si>
  <si>
    <t>Commercial Energy Management (CEM), Inc.</t>
  </si>
  <si>
    <t>Lava Hot Springs</t>
  </si>
  <si>
    <t>Portneuf River Hydroelectric</t>
  </si>
  <si>
    <t>CE Obsidian Energy LLC</t>
  </si>
  <si>
    <t>Black Rock 1 and 2</t>
  </si>
  <si>
    <t>MidAmerican Solar, LLC</t>
  </si>
  <si>
    <t>Sawtelle Power Plant</t>
  </si>
  <si>
    <t>San Fernando Power Plant</t>
  </si>
  <si>
    <t>Pleasant Valley Power Plant</t>
  </si>
  <si>
    <t>Haiwee Power Plant</t>
  </si>
  <si>
    <t>Beverly Hills</t>
  </si>
  <si>
    <t>Franklin Power Plant</t>
  </si>
  <si>
    <t>Foothill Power Plant</t>
  </si>
  <si>
    <t>Division Creek Power Plant</t>
  </si>
  <si>
    <t>Cottonwood Power Plant</t>
  </si>
  <si>
    <t>Big Pine Power Plant</t>
  </si>
  <si>
    <t>AES Solar Power, LLC</t>
  </si>
  <si>
    <t>Plaster City</t>
  </si>
  <si>
    <t>Imperial Valley Solar, LLC</t>
  </si>
  <si>
    <t>Dagget Ridge Solar, LLC</t>
  </si>
  <si>
    <t>Red Mountain Ridge Solar, LLC</t>
  </si>
  <si>
    <t>Clear Peak Energy</t>
  </si>
  <si>
    <t>Holiday Solar Array</t>
  </si>
  <si>
    <t>OL Elk Grove Trust</t>
  </si>
  <si>
    <t>SEAI Elk Grove, LLC</t>
  </si>
  <si>
    <t>Green Acres Solar 2</t>
  </si>
  <si>
    <t>Green Acres Solar 1</t>
  </si>
  <si>
    <t>Lakeview Cogeneration LLC</t>
  </si>
  <si>
    <t>Lakeview Biomass</t>
  </si>
  <si>
    <t>Oregon Environmental Industries, LLC</t>
  </si>
  <si>
    <t>White City</t>
  </si>
  <si>
    <t>Oregon Environmental Industries, LLC Gas-to-Energy Facility</t>
  </si>
  <si>
    <t>Shasta Power &amp; Solar LLC</t>
  </si>
  <si>
    <t>San Benito Smart Park LLC</t>
  </si>
  <si>
    <t>Concord Smart Energy Park LLC</t>
  </si>
  <si>
    <t>Helm PV Solar One, LLC</t>
  </si>
  <si>
    <t>J Bar 9 Ranch, Inc.</t>
  </si>
  <si>
    <t>Park</t>
  </si>
  <si>
    <t>J BAR 9 Ranch</t>
  </si>
  <si>
    <t>Favorito</t>
  </si>
  <si>
    <t>Challenger</t>
  </si>
  <si>
    <t>United Materials of Great Falls, Inc.</t>
  </si>
  <si>
    <t>Great Falls</t>
  </si>
  <si>
    <t>Horseshoe Bend Wind Park</t>
  </si>
  <si>
    <t>Manzana Wind, LLC</t>
  </si>
  <si>
    <t>Kit Carson Windpower, LLC</t>
  </si>
  <si>
    <t>Caithness Sheperds Flat, LLC</t>
  </si>
  <si>
    <t>Caithness NorthWestern Wind, LLC</t>
  </si>
  <si>
    <t>Shepherds Flat South</t>
  </si>
  <si>
    <t>Shepherds Flat Central</t>
  </si>
  <si>
    <t>Sunpin Solar Development, LLC</t>
  </si>
  <si>
    <t>ColGreen North Shore</t>
  </si>
  <si>
    <t>Maricopa West Solar PV, LLC</t>
  </si>
  <si>
    <t>Woodlake</t>
  </si>
  <si>
    <t>Woodlake 2</t>
  </si>
  <si>
    <t>Woodlake 1</t>
  </si>
  <si>
    <t>Lindsay 2</t>
  </si>
  <si>
    <t>Lindsay 1</t>
  </si>
  <si>
    <t>Ivanhoe 2</t>
  </si>
  <si>
    <t>Ivanhoe 1</t>
  </si>
  <si>
    <t>Nicholson Hydro Power</t>
  </si>
  <si>
    <t>Howe</t>
  </si>
  <si>
    <t>Nicholson Hydro Power Project</t>
  </si>
  <si>
    <t>CSolar IV South, LLC</t>
  </si>
  <si>
    <t>Csolar IV South, LLC</t>
  </si>
  <si>
    <t>Tenaska Imperial Solar Energy Center South</t>
  </si>
  <si>
    <t>61LK 8me LLC</t>
  </si>
  <si>
    <t>Edison</t>
  </si>
  <si>
    <t>Redwood Solar Farm</t>
  </si>
  <si>
    <t>92JT</t>
  </si>
  <si>
    <t>91MC</t>
  </si>
  <si>
    <t>71SM</t>
  </si>
  <si>
    <t>70SM 8me LLC</t>
  </si>
  <si>
    <t>70SM</t>
  </si>
  <si>
    <t>27FG 8me LLC</t>
  </si>
  <si>
    <t>Chocolate Mountains Solar Farm</t>
  </si>
  <si>
    <t>Fresno County</t>
  </si>
  <si>
    <t>Magnolia Solar Farm</t>
  </si>
  <si>
    <t>Imperial Valley Solar 3, LLC</t>
  </si>
  <si>
    <t>Mount Signal Solar Farm III</t>
  </si>
  <si>
    <t>Imperial Valley Solar 2, Inc</t>
  </si>
  <si>
    <t>Mount Signal Solar Farm II</t>
  </si>
  <si>
    <t>SolarGen 2 LLC</t>
  </si>
  <si>
    <t>Mayflower Solar Project</t>
  </si>
  <si>
    <t>Calipatra</t>
  </si>
  <si>
    <t>Green Planet Power Solutions, Inc.</t>
  </si>
  <si>
    <t>Colusa Bio-Energy, LLC</t>
  </si>
  <si>
    <t>Porterville 4</t>
  </si>
  <si>
    <t>Porterville 3</t>
  </si>
  <si>
    <t>Milford Wind Corridor Phase IV, LLC</t>
  </si>
  <si>
    <t>Milford Wind Corridor Phase IV</t>
  </si>
  <si>
    <t>Milford Solar I , LLC</t>
  </si>
  <si>
    <t>Milford Solar I, LLC</t>
  </si>
  <si>
    <t>Greyback Wind, LLC</t>
  </si>
  <si>
    <t>Painted Hills IV Wind</t>
  </si>
  <si>
    <t>Vaughn Wind, LLC</t>
  </si>
  <si>
    <t>Vaughn</t>
  </si>
  <si>
    <t>Vaughn Wind</t>
  </si>
  <si>
    <t>Nove Investments I LLC</t>
  </si>
  <si>
    <t>Lincoln Landfill Power Plant</t>
  </si>
  <si>
    <t>FRV Centauri Solar, LP</t>
  </si>
  <si>
    <t>FRV Centauri Solar Project</t>
  </si>
  <si>
    <t>Absolutely Solar Inc.</t>
  </si>
  <si>
    <t>Absolutely Solar 9</t>
  </si>
  <si>
    <t>Absolutely Solar 8</t>
  </si>
  <si>
    <t>Absolutely Solar 7</t>
  </si>
  <si>
    <t>Absolutely Solar 6</t>
  </si>
  <si>
    <t>Project Navigator, Ltd.</t>
  </si>
  <si>
    <t>Ramona Landfill II</t>
  </si>
  <si>
    <t>Ramona Landfill I</t>
  </si>
  <si>
    <t>Barstow Sanitary Landfill</t>
  </si>
  <si>
    <t>Allied Imperial Landfill Solar I</t>
  </si>
  <si>
    <t>Shiloh IV Holding Lessor Trust</t>
  </si>
  <si>
    <t>EDF Renewable Asset Holdings</t>
  </si>
  <si>
    <t>Exeter 2</t>
  </si>
  <si>
    <t>Exeter 1</t>
  </si>
  <si>
    <t>Power County Wind Park South, LLC</t>
  </si>
  <si>
    <t>Power County Wind Park South</t>
  </si>
  <si>
    <t>Power County Wind Park North, LLC</t>
  </si>
  <si>
    <t>Power County Wind Park North</t>
  </si>
  <si>
    <t>Avalon Development, LLC</t>
  </si>
  <si>
    <t>Amonix 50th</t>
  </si>
  <si>
    <t>Amonix Quarry</t>
  </si>
  <si>
    <t>Navajo Solar Power Generation Station 1, LLC</t>
  </si>
  <si>
    <t>Amonix Morro</t>
  </si>
  <si>
    <t>Powhatan Solar Power Generation Station 1, LLC</t>
  </si>
  <si>
    <t>Industry Solar Power Generation Station 1, LLC</t>
  </si>
  <si>
    <t>Otoe Solar Power Generation Station 1, LLC</t>
  </si>
  <si>
    <t>Otay Mesa Energy Center LLC ("OMEC")</t>
  </si>
  <si>
    <t>Montezuma Wetlands LLC</t>
  </si>
  <si>
    <t>Montezuma Zephyr</t>
  </si>
  <si>
    <t>Mohave County Wind Farm</t>
  </si>
  <si>
    <t>White Hills</t>
  </si>
  <si>
    <t>Grand View PV Solar Four, LLC</t>
  </si>
  <si>
    <t>Grand View</t>
  </si>
  <si>
    <t>Grand View PV Solar Three, LLC</t>
  </si>
  <si>
    <t>American Kings Solar, LLC</t>
  </si>
  <si>
    <t>American Kings Solar</t>
  </si>
  <si>
    <t>Playa Del Ray</t>
  </si>
  <si>
    <t>Scattergood Generating Station</t>
  </si>
  <si>
    <t>CRE-Grandview Idaho LLC</t>
  </si>
  <si>
    <t>Grand View PV Solar Two</t>
  </si>
  <si>
    <t>Friant Quinten Luallen</t>
  </si>
  <si>
    <t>2Morrow Wind Farm</t>
  </si>
  <si>
    <t>Redwood Terminal 2</t>
  </si>
  <si>
    <t>NLH1 Solar, LLC</t>
  </si>
  <si>
    <t>NLH1 Solar</t>
  </si>
  <si>
    <t>Catalina Solar, LLC</t>
  </si>
  <si>
    <t>Catalina Solar</t>
  </si>
  <si>
    <t>Digester Gas</t>
  </si>
  <si>
    <t>Calpwr Oceanside, LLC - San Luis Rey WRF</t>
  </si>
  <si>
    <t>Santa Maria LFG Power Plant</t>
  </si>
  <si>
    <t>Ogden</t>
  </si>
  <si>
    <t>Wadeland South</t>
  </si>
  <si>
    <t>Riverside Regional Water Quality Control Plant</t>
  </si>
  <si>
    <t>Radiant Energy No. 1</t>
  </si>
  <si>
    <t>Lakeside</t>
  </si>
  <si>
    <t>Van Ommering Dairy</t>
  </si>
  <si>
    <t>Warner Springs</t>
  </si>
  <si>
    <t>Los coyotes Renewable Energy Facility</t>
  </si>
  <si>
    <t>Newberry Residence</t>
  </si>
  <si>
    <t>Yuha Basin Solar Energy Project</t>
  </si>
  <si>
    <t>Spicer Meadow Project</t>
  </si>
  <si>
    <t>Calpine Solano Solar</t>
  </si>
  <si>
    <t>Hussar</t>
  </si>
  <si>
    <t>Wintering Hills Wind Power Project</t>
  </si>
  <si>
    <t>Oregon Bioenergy, LLC</t>
  </si>
  <si>
    <t>Del Sur Wind Energy, LLC</t>
  </si>
  <si>
    <t>Lucerne Wind</t>
  </si>
  <si>
    <t>Colusa Photovoltaic Solar Facility</t>
  </si>
  <si>
    <t>ColGreen Energy LLC</t>
  </si>
  <si>
    <t>ColGreen Felicity</t>
  </si>
  <si>
    <t>RE Tehachapi Solar 2 LLC</t>
  </si>
  <si>
    <t>FRV Rigel Solar, LP</t>
  </si>
  <si>
    <t>FRV Rigel Solar Project</t>
  </si>
  <si>
    <t>Orion Solar I, LLC</t>
  </si>
  <si>
    <t>FRV Lucerne Solar, LP</t>
  </si>
  <si>
    <t>FRV Lucerne Solar Project</t>
  </si>
  <si>
    <t>FRV Leo Solar, LP</t>
  </si>
  <si>
    <t>FRV Leo Solar Project</t>
  </si>
  <si>
    <t>FRV EAFB Solar Holdings, LLC</t>
  </si>
  <si>
    <t>Edwards</t>
  </si>
  <si>
    <t>FRV Oro Verde Solar Project</t>
  </si>
  <si>
    <t>RES America Developments Inc.</t>
  </si>
  <si>
    <t>Hatchet Valley Wind Project</t>
  </si>
  <si>
    <t>Imperial Wind LLC</t>
  </si>
  <si>
    <t>Black Mountain Wind Project</t>
  </si>
  <si>
    <t>Horizon Wind Energy, LLC</t>
  </si>
  <si>
    <t>Westside</t>
  </si>
  <si>
    <t>Schindler Solar Project</t>
  </si>
  <si>
    <t>AMSOLAR Holdings, LLC</t>
  </si>
  <si>
    <t>Oak Creek Solar I</t>
  </si>
  <si>
    <t>Port Townsend Cogeneration, LLC</t>
  </si>
  <si>
    <t>Port Townsend</t>
  </si>
  <si>
    <t>Port Townsend Cogeneration Project</t>
  </si>
  <si>
    <t>Mushroom Power</t>
  </si>
  <si>
    <t>TransAlta Wyoming Wind LLC</t>
  </si>
  <si>
    <t>Evanston</t>
  </si>
  <si>
    <t>Pleasant Valley Wind Energy Center</t>
  </si>
  <si>
    <t>Algonquin SKIC 20 Solar, LLC</t>
  </si>
  <si>
    <t>SKIC Solar</t>
  </si>
  <si>
    <t>Sun Hill Ranch Solar</t>
  </si>
  <si>
    <t>Borax Solar</t>
  </si>
  <si>
    <t>PacWind Holdings Lessor Trust</t>
  </si>
  <si>
    <t>Pacific Wind, LLC</t>
  </si>
  <si>
    <t>Sky Solar Inc.</t>
  </si>
  <si>
    <t>Tulare County</t>
  </si>
  <si>
    <t>Sky Tulare No. 1</t>
  </si>
  <si>
    <t>Sky 29 Palm 3</t>
  </si>
  <si>
    <t>Sky 29 Palm 2</t>
  </si>
  <si>
    <t>Sky 29 Palm 1</t>
  </si>
  <si>
    <t>Ecosolar Development, LLC</t>
  </si>
  <si>
    <t>Kings County</t>
  </si>
  <si>
    <t>KingSolar III</t>
  </si>
  <si>
    <t>KingSolar I</t>
  </si>
  <si>
    <t>KingSolar</t>
  </si>
  <si>
    <t>RE Austin</t>
  </si>
  <si>
    <t>RE Padre</t>
  </si>
  <si>
    <t>Imperial Valley Solar Company (IVSC) 1, LLC</t>
  </si>
  <si>
    <t>IVSC 1</t>
  </si>
  <si>
    <t>Springtime Solar</t>
  </si>
  <si>
    <t>SP Blythe 1 LLC</t>
  </si>
  <si>
    <t>SP Blythe 1</t>
  </si>
  <si>
    <t>SP Antelope DSR LLC</t>
  </si>
  <si>
    <t>SP Antelope DSR</t>
  </si>
  <si>
    <t>Silvertree Greenworks</t>
  </si>
  <si>
    <t>North Valley Solar</t>
  </si>
  <si>
    <t>North Lancaster Ranch LLC</t>
  </si>
  <si>
    <t>Western Antelope Dry Ranch Addition LLC</t>
  </si>
  <si>
    <t>Western Antelope Dry Ranch Addition</t>
  </si>
  <si>
    <t>Zodiac Solar</t>
  </si>
  <si>
    <t>East Lancaster Ranch D2</t>
  </si>
  <si>
    <t>East Lancaster Ranch C2</t>
  </si>
  <si>
    <t>West Valley Solar A</t>
  </si>
  <si>
    <t>Holly Ranch</t>
  </si>
  <si>
    <t>Elevation Solar</t>
  </si>
  <si>
    <t>Lancaster Del Sur Ranch C2</t>
  </si>
  <si>
    <t>Liberty Solar</t>
  </si>
  <si>
    <t>Rodeo Solar B2</t>
  </si>
  <si>
    <t>Rodeo Solar A2</t>
  </si>
  <si>
    <t>Rodeo Solar</t>
  </si>
  <si>
    <t>Patriot Solar B LLC</t>
  </si>
  <si>
    <t>Patriot Solar B</t>
  </si>
  <si>
    <t>Patriot Solar A LLC</t>
  </si>
  <si>
    <t>Patriot Solar A</t>
  </si>
  <si>
    <t>Desert Vista Greenworks B</t>
  </si>
  <si>
    <t>Desert Vista Greenworks A</t>
  </si>
  <si>
    <t>Western Antelope Blue Sky Ranch LLC</t>
  </si>
  <si>
    <t>Western Antelope Blue Sky Ranch A, LLC</t>
  </si>
  <si>
    <t>Inspiration Solar F</t>
  </si>
  <si>
    <t>Inspiration Solar E</t>
  </si>
  <si>
    <t>Inspiration Solar C</t>
  </si>
  <si>
    <t>Victor Mesa Linda D2, LLC</t>
  </si>
  <si>
    <t>Summer Solar H2</t>
  </si>
  <si>
    <t>Summer Solar G2</t>
  </si>
  <si>
    <t>Summer Solar F2</t>
  </si>
  <si>
    <t>Summer Solar LLC</t>
  </si>
  <si>
    <t>Desert Sun Ranch I2</t>
  </si>
  <si>
    <t>Desert Sun Ranch H2</t>
  </si>
  <si>
    <t>Desert Sun Ranch G2</t>
  </si>
  <si>
    <t>Desert Sun Ranch F2</t>
  </si>
  <si>
    <t>Desert Sun Ranch E2</t>
  </si>
  <si>
    <t>Desert Sun Ranch D2</t>
  </si>
  <si>
    <t>Desert Sun Ranch C2</t>
  </si>
  <si>
    <t>Desert Sun Ranch B2</t>
  </si>
  <si>
    <t>Desert Sun Ranch A2</t>
  </si>
  <si>
    <t>Desert Sun Ranch</t>
  </si>
  <si>
    <t>Tranuility</t>
  </si>
  <si>
    <t>Citizen Solar D</t>
  </si>
  <si>
    <t>Citizen Solar C</t>
  </si>
  <si>
    <t>Central Antelope Dry Ranch B2</t>
  </si>
  <si>
    <t>Aspiration Solar G LLC</t>
  </si>
  <si>
    <t>Aspiration Solar G</t>
  </si>
  <si>
    <t>Aspiration Solar F</t>
  </si>
  <si>
    <t>Aspiration Solar E</t>
  </si>
  <si>
    <t>Aspiration Solar D</t>
  </si>
  <si>
    <t>American Solar Greenworks Addition LLC</t>
  </si>
  <si>
    <t>American Solar Greenworks Addition</t>
  </si>
  <si>
    <t>Adelanto Greenworks C2 LLC</t>
  </si>
  <si>
    <t>Adelanto Greenworks C2</t>
  </si>
  <si>
    <t>Apex Greenworks LLC</t>
  </si>
  <si>
    <t>Apex Greenworks</t>
  </si>
  <si>
    <t>Acorn Greenworks LLC</t>
  </si>
  <si>
    <t>Acorn Greenworks</t>
  </si>
  <si>
    <t>American Solar Greenworks Addition D2 LLC</t>
  </si>
  <si>
    <t>American Solar Greenworks Addition D2</t>
  </si>
  <si>
    <t>American Solar Greenworks Addition C2 LLC</t>
  </si>
  <si>
    <t>American Solar Greenworks Addition C2</t>
  </si>
  <si>
    <t>American Solar Greenworks Addition B2 LLC</t>
  </si>
  <si>
    <t>American Solar Greenworks B2 LLC</t>
  </si>
  <si>
    <t>American Solar Greenworks Addition A2 LLC</t>
  </si>
  <si>
    <t>American Solar Greenworks Addition A2</t>
  </si>
  <si>
    <t>Douglas County, Inc.</t>
  </si>
  <si>
    <t>Roseburg</t>
  </si>
  <si>
    <t>Douglas County Forest Products</t>
  </si>
  <si>
    <t>Mark Shirilau</t>
  </si>
  <si>
    <t>Shirilau/UES DHS Photovoltaic Plant</t>
  </si>
  <si>
    <t>Aloha Systems, Incorporated</t>
  </si>
  <si>
    <t>Aloha DHS Photovoltaic Plant</t>
  </si>
  <si>
    <t>Sener Engineering Systems</t>
  </si>
  <si>
    <t>Needles Solar Two</t>
  </si>
  <si>
    <t>Needles Solar One</t>
  </si>
  <si>
    <t>Laguna Solar 7, LLC</t>
  </si>
  <si>
    <t>Laguna Solar Farm</t>
  </si>
  <si>
    <t>White River Solar, LLC</t>
  </si>
  <si>
    <t>Angiola Valley Solar Ranch</t>
  </si>
  <si>
    <t>Enel Green Power North America</t>
  </si>
  <si>
    <t>EGP Borrego Solar</t>
  </si>
  <si>
    <t>Enel Surprise Valley, LLC</t>
  </si>
  <si>
    <t>Lake City</t>
  </si>
  <si>
    <t>Sulpherdale</t>
  </si>
  <si>
    <t>Enel Cove Fort, LLC. / Cove Fort 2, LLC.</t>
  </si>
  <si>
    <t>El Dorado Energy, LLC</t>
  </si>
  <si>
    <t>El Dorado Energy</t>
  </si>
  <si>
    <t>Mesquite Power, LLC</t>
  </si>
  <si>
    <t>Mesquite Power</t>
  </si>
  <si>
    <t>Valley Oak Project 1, LLC</t>
  </si>
  <si>
    <t>Lone Valley Solar Park I LLC</t>
  </si>
  <si>
    <t>Lucernce Valley</t>
  </si>
  <si>
    <t>Lone Valley Solar Park I</t>
  </si>
  <si>
    <t>WDG Capital Partners</t>
  </si>
  <si>
    <t>Waterloo Solar</t>
  </si>
  <si>
    <t>Gaugamela Solar</t>
  </si>
  <si>
    <t>Frazier Park</t>
  </si>
  <si>
    <t>Thermopylae Solar</t>
  </si>
  <si>
    <t>Gettysburg Solar</t>
  </si>
  <si>
    <t>Alamo Solar, LLC</t>
  </si>
  <si>
    <t>Lone Valley Solar Park II LLC</t>
  </si>
  <si>
    <t>Lone Valley Solar Park II</t>
  </si>
  <si>
    <t>Rio Bravo Jasmin, a California Joint Venture</t>
  </si>
  <si>
    <t>Rio Bravo Jasmin</t>
  </si>
  <si>
    <t>Rio Bravo Poso, a California Joint Venture</t>
  </si>
  <si>
    <t>Rio Bravo Poso</t>
  </si>
  <si>
    <t>Snowflake Power, LLC</t>
  </si>
  <si>
    <t>Snowflake</t>
  </si>
  <si>
    <t>Growpro, Inc.</t>
  </si>
  <si>
    <t>Etna</t>
  </si>
  <si>
    <t>Growpro, INC</t>
  </si>
  <si>
    <t>Red Bluff Solar Energy Facility</t>
  </si>
  <si>
    <t>North Sacramento Solar Energy Facility</t>
  </si>
  <si>
    <t>Medford</t>
  </si>
  <si>
    <t>AG Hydro, LLC</t>
  </si>
  <si>
    <t>Clark Canyon Hydro, LLC</t>
  </si>
  <si>
    <t>Fiera Infrastructure</t>
  </si>
  <si>
    <t>Dillon</t>
  </si>
  <si>
    <t>ICP US Hydro Holdings Inc.</t>
  </si>
  <si>
    <t>Cottage Grove</t>
  </si>
  <si>
    <t>Dorena Hydro, LLC</t>
  </si>
  <si>
    <t>Cedar Point Wind, LLC</t>
  </si>
  <si>
    <t>Cedar Point Wind</t>
  </si>
  <si>
    <t>Lacomb Irrigation District &amp; Hydro</t>
  </si>
  <si>
    <t>Lebanon</t>
  </si>
  <si>
    <t>Lacomb Irrigation District Hydro Project</t>
  </si>
  <si>
    <t>Deschutes Valley Water District</t>
  </si>
  <si>
    <t>Madras</t>
  </si>
  <si>
    <t>Opal Springs Hydro</t>
  </si>
  <si>
    <t>Shoshone Irrigation District</t>
  </si>
  <si>
    <t>Powell</t>
  </si>
  <si>
    <t>Garland Canal Hydroelectric Project</t>
  </si>
  <si>
    <t>City of Pasadena Water and Power Department</t>
  </si>
  <si>
    <t>Azusa Hydro Electric Project</t>
  </si>
  <si>
    <t>Draper Irrigation Company</t>
  </si>
  <si>
    <t>Sandy</t>
  </si>
  <si>
    <t>Water Treatment Plant</t>
  </si>
  <si>
    <t>Ormesa LLC</t>
  </si>
  <si>
    <t>FRV Mojave Solar, LP</t>
  </si>
  <si>
    <t>FRV Mojave Solar Project</t>
  </si>
  <si>
    <t>FRV Mojave Solar 4, LP</t>
  </si>
  <si>
    <t>Antelope Acres</t>
  </si>
  <si>
    <t>FRV Antelope Solar Project</t>
  </si>
  <si>
    <t>Amy Ranch Hydro</t>
  </si>
  <si>
    <t>Mink Creek Hydro LLC</t>
  </si>
  <si>
    <t>Prestonn</t>
  </si>
  <si>
    <t>Mink Creek Hydro</t>
  </si>
  <si>
    <t>89MA</t>
  </si>
  <si>
    <t>88FT</t>
  </si>
  <si>
    <t>Vindt Resources Inc</t>
  </si>
  <si>
    <t>Fort Macleon</t>
  </si>
  <si>
    <t>Willow Ridge Wind Project</t>
  </si>
  <si>
    <t>Klein Investment Family Limited Partnership</t>
  </si>
  <si>
    <t>Manheim California</t>
  </si>
  <si>
    <t>Sacrament PV Energy, LLC</t>
  </si>
  <si>
    <t>Constellation Energy</t>
  </si>
  <si>
    <t>Sacramento Municipal Utility District at Lawrence</t>
  </si>
  <si>
    <t>Sacramento Municpal Utility District at Boessow</t>
  </si>
  <si>
    <t>Sacramento Municipal Utility District at Bruceville</t>
  </si>
  <si>
    <t>Sacramento Municipal Utility District at Fleshman</t>
  </si>
  <si>
    <t>Alta Mesa Power Partners, LLC</t>
  </si>
  <si>
    <t>White Water</t>
  </si>
  <si>
    <t>Alta Mesa Project - Phase IV</t>
  </si>
  <si>
    <t>adaptiveARC, Inc.</t>
  </si>
  <si>
    <t>MSW - Conversion</t>
  </si>
  <si>
    <t>Buena Vista Sanitary Landfill</t>
  </si>
  <si>
    <t>Laurel West Solar Farm, LLC</t>
  </si>
  <si>
    <t>Laurel East Solar Farm, LLC</t>
  </si>
  <si>
    <t>High Desert Power Project, LLC</t>
  </si>
  <si>
    <t>Alpental Energy Partners, LLC</t>
  </si>
  <si>
    <t>Blue Mountain Biogas</t>
  </si>
  <si>
    <t>Skyline Biogas</t>
  </si>
  <si>
    <t>Superstition Solar 1, LLC</t>
  </si>
  <si>
    <t>Superstition Solar 1</t>
  </si>
  <si>
    <t>Chuckwalla Solar 1, LLC</t>
  </si>
  <si>
    <t>Chuckwalla Solar 1</t>
  </si>
  <si>
    <t>Google, Inc.</t>
  </si>
  <si>
    <t>1708 N. Shoreline Blvd</t>
  </si>
  <si>
    <t>1058 Huff Ave</t>
  </si>
  <si>
    <t>Cogentrix Solar Services, LLC</t>
  </si>
  <si>
    <t>Holgate Solar Project</t>
  </si>
  <si>
    <t>Muroc Solar Project</t>
  </si>
  <si>
    <t>Pattern Energy Group</t>
  </si>
  <si>
    <t>Hickman Power Plant</t>
  </si>
  <si>
    <t>Turlock Lake Power Plant</t>
  </si>
  <si>
    <t>Copper Mountain Solar 3, LLC</t>
  </si>
  <si>
    <t>Copper Mountain Solar 3</t>
  </si>
  <si>
    <t>Longview</t>
  </si>
  <si>
    <t>Mint Farm Energy Center</t>
  </si>
  <si>
    <t>Piute II</t>
  </si>
  <si>
    <t>Piute I</t>
  </si>
  <si>
    <t>Three Rocks Solar, LLC</t>
  </si>
  <si>
    <t>Three Rocks Solar</t>
  </si>
  <si>
    <t>Placer Solar Project</t>
  </si>
  <si>
    <t>Excelsior Solar Project</t>
  </si>
  <si>
    <t>Schindler South Solar Porject</t>
  </si>
  <si>
    <t>Rose Solar Project</t>
  </si>
  <si>
    <t>Adera Solar, LLC</t>
  </si>
  <si>
    <t xml:space="preserve">Adera Solar </t>
  </si>
  <si>
    <t>Brannon Solar Project</t>
  </si>
  <si>
    <t>Annedale Solar Project</t>
  </si>
  <si>
    <t>North Sky River Energy, LLC</t>
  </si>
  <si>
    <t>North Sky River</t>
  </si>
  <si>
    <t>Cedar Creek II, LLC</t>
  </si>
  <si>
    <t>New Raymer</t>
  </si>
  <si>
    <t>Cedar Creek II</t>
  </si>
  <si>
    <t>Middle Fork Irrigation District</t>
  </si>
  <si>
    <t>Middle Fork Irrigaiton District</t>
  </si>
  <si>
    <t>Parkdale</t>
  </si>
  <si>
    <t>Middle Fork Irrigation District Hydro System</t>
  </si>
  <si>
    <t>Patua Acquisition Company, LLC</t>
  </si>
  <si>
    <t>Hazen</t>
  </si>
  <si>
    <t>Sprague Hydro LLC</t>
  </si>
  <si>
    <t>Sorenson Engineering, Inc.</t>
  </si>
  <si>
    <t>Dry Creek Project</t>
  </si>
  <si>
    <t>McCammon</t>
  </si>
  <si>
    <t>Marsh Valley Project</t>
  </si>
  <si>
    <t>Ted Sorenson</t>
  </si>
  <si>
    <t>Klamath County</t>
  </si>
  <si>
    <t>North Fork Sprague River Project</t>
  </si>
  <si>
    <t>Monteview</t>
  </si>
  <si>
    <t>Birch Creek Project</t>
  </si>
  <si>
    <t>Pancheri Hydro Project</t>
  </si>
  <si>
    <t>County of San Bernardino</t>
  </si>
  <si>
    <t>Big Bear Sanitary Landfill</t>
  </si>
  <si>
    <t>Falls Creek Hydroelectric Project, L.P.</t>
  </si>
  <si>
    <t>Falls Creek HP, LP</t>
  </si>
  <si>
    <t>Outside Cascadia</t>
  </si>
  <si>
    <t>Falls Creek Hydroelectric Project</t>
  </si>
  <si>
    <t>Willows</t>
  </si>
  <si>
    <t>Thunderhill Solar Power -Unit One</t>
  </si>
  <si>
    <t>Crocker Solar Power LLC</t>
  </si>
  <si>
    <t>Crocker Solar Power - Unit One</t>
  </si>
  <si>
    <t>Las Lomas Solar, LLC</t>
  </si>
  <si>
    <t>Las Lomas Solar Energy</t>
  </si>
  <si>
    <t>South Dome Solar, LLC</t>
  </si>
  <si>
    <t>South Dome Solar Energy</t>
  </si>
  <si>
    <t>12131 Western LLC</t>
  </si>
  <si>
    <t>Money Mailer, Inc.</t>
  </si>
  <si>
    <t>Pumpjack Solar I</t>
  </si>
  <si>
    <t>Farmers Irrigation District</t>
  </si>
  <si>
    <t>Hood River</t>
  </si>
  <si>
    <t>Plasco Energy Group Inc.</t>
  </si>
  <si>
    <t>Monterey County</t>
  </si>
  <si>
    <t>Plasco Conversion Facility - Salinas</t>
  </si>
  <si>
    <t>DWR Pearblossom Solar Facility</t>
  </si>
  <si>
    <t>SECP Development Company, LLC</t>
  </si>
  <si>
    <t>Wonder Valley Solar Farm 1</t>
  </si>
  <si>
    <t>Plutonic Power Corporation</t>
  </si>
  <si>
    <t>Peace River</t>
  </si>
  <si>
    <t>Dokie Wind Energy Project</t>
  </si>
  <si>
    <t>Pinal Power, LLC</t>
  </si>
  <si>
    <t>Central Oregon Irrigation District</t>
  </si>
  <si>
    <t>Central Oregon Irrigation District Juniper Ridge Hydroelectric Project</t>
  </si>
  <si>
    <t>Central Oregon Irrigation District Siphon Hydroelectric Project</t>
  </si>
  <si>
    <t>Granger Electric of South Jordan, LLC</t>
  </si>
  <si>
    <t>South Jordan</t>
  </si>
  <si>
    <t>Salt Lake Energy Systems, LLC</t>
  </si>
  <si>
    <t>Salt Lake City</t>
  </si>
  <si>
    <t>Isabella Fish Flow Hydroelectric, LLC</t>
  </si>
  <si>
    <t>Hydrodynamics Inc</t>
  </si>
  <si>
    <t>Ameresco Johnson Canyon LLC</t>
  </si>
  <si>
    <t>Ameresco Chiquita Energy LLC</t>
  </si>
  <si>
    <t>Canada Mainstream Renewable Power Ltd.</t>
  </si>
  <si>
    <t>Wainwright</t>
  </si>
  <si>
    <t>Wainwright Wind Farm</t>
  </si>
  <si>
    <t>Old Elm Wind Farm Ltd.</t>
  </si>
  <si>
    <t>Magrath</t>
  </si>
  <si>
    <t>Old Elm Wind Farm</t>
  </si>
  <si>
    <t>Windy Point Wind Park Ltd.</t>
  </si>
  <si>
    <t>Pincher Creek</t>
  </si>
  <si>
    <t>Windy Point Wind Park</t>
  </si>
  <si>
    <t>Central Valley Ag Power, LLC</t>
  </si>
  <si>
    <t>Central Valley AG Power</t>
  </si>
  <si>
    <t>Southern California Public Power Authority</t>
  </si>
  <si>
    <t>Lake I</t>
  </si>
  <si>
    <t>NextEra Energy Montezuma II Wind, LLC</t>
  </si>
  <si>
    <t>Montezuma II Wind Energy Center</t>
  </si>
  <si>
    <t>Vasco Winds, LLC</t>
  </si>
  <si>
    <t>Vasco Winds Energy Center</t>
  </si>
  <si>
    <t>Lucerne Valley Desert View Ranch LLC</t>
  </si>
  <si>
    <t>Pearbolssom Dry Farm Ranch C LLC</t>
  </si>
  <si>
    <t>Pearblossom Dry Farm Ranch B LLC</t>
  </si>
  <si>
    <t>Pearblossom Dry Farm Ranch A LLC</t>
  </si>
  <si>
    <t>Pearblossom Sky Ranch D LLC</t>
  </si>
  <si>
    <t>Pearblossom Sky Ranch C LLC</t>
  </si>
  <si>
    <t>Pearblossom Sky Ranch B LLC</t>
  </si>
  <si>
    <t>Pearblossom Sky Ranch A LLC</t>
  </si>
  <si>
    <t>Solar Ranch Greenworks LLC</t>
  </si>
  <si>
    <t>Victor Mesa Linda B LLC</t>
  </si>
  <si>
    <t>Victor Mesa Linda A LLC</t>
  </si>
  <si>
    <t>Western Antelope Dry Ranch LLC</t>
  </si>
  <si>
    <t>Adelanto Greenworks B LLC</t>
  </si>
  <si>
    <t>Adelanto Greenworks B</t>
  </si>
  <si>
    <t>North Antelope Valley</t>
  </si>
  <si>
    <t>American Lake Greenworks LLC</t>
  </si>
  <si>
    <t>Central Antelope Dry Ranch C LLC</t>
  </si>
  <si>
    <t>Silicon Ranch</t>
  </si>
  <si>
    <t>Central Antelope Dry Ranch A LLC</t>
  </si>
  <si>
    <t>East Lancaster Ranch B LLC</t>
  </si>
  <si>
    <t>East Lancaster Ranch A LLC</t>
  </si>
  <si>
    <t>Lancaster Del Sur Ranch B LLC</t>
  </si>
  <si>
    <t>Lancaster Del Sur Ranch A LLC</t>
  </si>
  <si>
    <t>One Ten Partners</t>
  </si>
  <si>
    <t>Lancaster Little Rock E LLC</t>
  </si>
  <si>
    <t>Lancaster Little Rock D LLC</t>
  </si>
  <si>
    <t>Lancaster Little Rock C</t>
  </si>
  <si>
    <t>SEPV 18</t>
  </si>
  <si>
    <t>Adelanto Greenworks A LLC</t>
  </si>
  <si>
    <t>Milford Wind Corridor Phase II, LLC</t>
  </si>
  <si>
    <t>Sonoma Green Energy</t>
  </si>
  <si>
    <t>Sierra View Solar IV LLC</t>
  </si>
  <si>
    <t>Soledad Solar, Sierra View Solar V</t>
  </si>
  <si>
    <t>Sierra View Solar, Sierra View Solar IV</t>
  </si>
  <si>
    <t>Cox Station Micro-Hydroelectric Project</t>
  </si>
  <si>
    <t>Boise Meridian</t>
  </si>
  <si>
    <t>Arrowrock Hydroelectric Project</t>
  </si>
  <si>
    <t>South San Joaquin Irrigation District</t>
  </si>
  <si>
    <t>Robert O. Schulz Solar Farm</t>
  </si>
  <si>
    <t>Ameresco Vasco Road</t>
  </si>
  <si>
    <t>Ameresco Butte County</t>
  </si>
  <si>
    <t>Ameresco Santa Cruz, LLC</t>
  </si>
  <si>
    <t>Ameresco Santa Cruz LLC</t>
  </si>
  <si>
    <t>Ameresco Santa Cruz</t>
  </si>
  <si>
    <t>97WI 8ME, LLC</t>
  </si>
  <si>
    <t>Midway Solar Farm III</t>
  </si>
  <si>
    <t>Imperial Boomerang I, LLC</t>
  </si>
  <si>
    <t>X-Elio North America</t>
  </si>
  <si>
    <t>Imperial Valley</t>
  </si>
  <si>
    <t>81BM</t>
  </si>
  <si>
    <t>79CA</t>
  </si>
  <si>
    <t>Imperial Valley Solar 1, LLC</t>
  </si>
  <si>
    <t>Bloom Energy Corporation</t>
  </si>
  <si>
    <t>Moffett Field</t>
  </si>
  <si>
    <t>Bloom-Moffett</t>
  </si>
  <si>
    <t>Biogreen Sustainable Energy Co., LLC</t>
  </si>
  <si>
    <t>La Pine</t>
  </si>
  <si>
    <t>Monterey Regional Water Pollution Control Agency (MRWPCA)</t>
  </si>
  <si>
    <t>MRWPCA Regional Treatment Plant</t>
  </si>
  <si>
    <t>RE McKenzie 6 LLC</t>
  </si>
  <si>
    <t>RE McKenzie 5 LLC</t>
  </si>
  <si>
    <t>RE McKenzie 4 LLC</t>
  </si>
  <si>
    <t>RE McKenzie 3 LLC</t>
  </si>
  <si>
    <t>RE McKenzie 2 LLC</t>
  </si>
  <si>
    <t>RE McKenzie 1 LLC</t>
  </si>
  <si>
    <t>RE Kammerer 3 LLC</t>
  </si>
  <si>
    <t>RE Kammerer 3</t>
  </si>
  <si>
    <t>RE Kammerer 2 LLC</t>
  </si>
  <si>
    <t>RE Kammerer 2</t>
  </si>
  <si>
    <t>RE Kammerer 1 LLC</t>
  </si>
  <si>
    <t>RE Kammerer 1</t>
  </si>
  <si>
    <t>RE Dillard 4 LLC</t>
  </si>
  <si>
    <t>RE Dillard 4</t>
  </si>
  <si>
    <t>RE Dillard 3 LLC</t>
  </si>
  <si>
    <t>RE Dillard 3</t>
  </si>
  <si>
    <t>RE Dillard 2 LLC</t>
  </si>
  <si>
    <t>RE Dillard 2</t>
  </si>
  <si>
    <t>RE Dillard 1 LLC</t>
  </si>
  <si>
    <t>RE Dillard 1</t>
  </si>
  <si>
    <t>RE Bruceville 3 LLC</t>
  </si>
  <si>
    <t>RE Bruceville 3</t>
  </si>
  <si>
    <t>RE Bruceville 2 LLC</t>
  </si>
  <si>
    <t>RE Bruceville 2</t>
  </si>
  <si>
    <t>RE Bruceville 1 LLC</t>
  </si>
  <si>
    <t>RE Bruceville 1</t>
  </si>
  <si>
    <t>RE Barren Ridge 1 LLC</t>
  </si>
  <si>
    <t>RE Tranquillity LLC</t>
  </si>
  <si>
    <t xml:space="preserve">RE Tranquillity </t>
  </si>
  <si>
    <t>RE Kamm</t>
  </si>
  <si>
    <t>RE Jayne East</t>
  </si>
  <si>
    <t>RE Adams East, LLC</t>
  </si>
  <si>
    <t>Adams East</t>
  </si>
  <si>
    <t>RE Grangeville</t>
  </si>
  <si>
    <t>NRG Solar Kansas South</t>
  </si>
  <si>
    <t>RE Kansas, LLC</t>
  </si>
  <si>
    <t>RE Kent South, LLC</t>
  </si>
  <si>
    <t>Kent South</t>
  </si>
  <si>
    <t>RE Orion</t>
  </si>
  <si>
    <t>Dawson Power Plant</t>
  </si>
  <si>
    <t>enXco Development Corp</t>
  </si>
  <si>
    <t>Avalon LLC</t>
  </si>
  <si>
    <t>Grow Kingsolar II, LLC</t>
  </si>
  <si>
    <t>Kingsolar II</t>
  </si>
  <si>
    <t>Silver Leaf Solar LLC</t>
  </si>
  <si>
    <t>Silver leaf Solar LLC</t>
  </si>
  <si>
    <t>Calpine Construction Finance Company, L.P.</t>
  </si>
  <si>
    <t>Sutter Energy Center</t>
  </si>
  <si>
    <t>Duke Energy</t>
  </si>
  <si>
    <t>Cheyenne</t>
  </si>
  <si>
    <t>Silver Sage Wind Farm</t>
  </si>
  <si>
    <t>Happy Jack Wind Farm</t>
  </si>
  <si>
    <t>McKinley Paper Co. - Washington Mill</t>
  </si>
  <si>
    <t>Port Angeles</t>
  </si>
  <si>
    <t>Nippon Paper Co-Generation</t>
  </si>
  <si>
    <t>SDG&amp;E- owned PV system at Sanford-burnham Medical Research Institute I</t>
  </si>
  <si>
    <t>SDG&amp;E-owned PV system at SD Community College District- Skills Center</t>
  </si>
  <si>
    <t>Decommissioned</t>
  </si>
  <si>
    <t>SDG&amp;E-owned PV system at Amylin Pharmaceuticals</t>
  </si>
  <si>
    <t>Wind Energy Prototypes LLC</t>
  </si>
  <si>
    <t>GE Solar Generator - 1</t>
  </si>
  <si>
    <t>La Grange Power Plant</t>
  </si>
  <si>
    <t>Solar Star California XVIII</t>
  </si>
  <si>
    <t>Madera Solar PV I</t>
  </si>
  <si>
    <t>PaTu Wind Farm LLC</t>
  </si>
  <si>
    <t>Dynamis Energy LLC</t>
  </si>
  <si>
    <t>Bakersfield Plant</t>
  </si>
  <si>
    <t>Spinnaker Energy, LLC - HSE Series 1</t>
  </si>
  <si>
    <t>Cabazon West Wind</t>
  </si>
  <si>
    <t>Community Energy Systems, LLC</t>
  </si>
  <si>
    <t>Clatskanie</t>
  </si>
  <si>
    <t>Port Westward Power</t>
  </si>
  <si>
    <t>SPVP 033</t>
  </si>
  <si>
    <t>SPVP 032</t>
  </si>
  <si>
    <t>SPVP 016</t>
  </si>
  <si>
    <t>Klamath Falls Bioenergy, LLC</t>
  </si>
  <si>
    <t>Klamath Falls Bioenergy</t>
  </si>
  <si>
    <t>Southwestern Solar Power, LLC</t>
  </si>
  <si>
    <t>Frink Solar Power Generation Stateion 1, LLC</t>
  </si>
  <si>
    <t>Indio Solar Power Generation Station 1</t>
  </si>
  <si>
    <t>Keystone Solar Power Generation Station1, LLC</t>
  </si>
  <si>
    <t>Genergy LLC</t>
  </si>
  <si>
    <t>SPGCA-1, LLC</t>
  </si>
  <si>
    <t>Colorado Highlands Wind, LLC</t>
  </si>
  <si>
    <t>Fleming</t>
  </si>
  <si>
    <t>Colorado Highlands Wind</t>
  </si>
  <si>
    <t>Baca Energy, LLC</t>
  </si>
  <si>
    <t>Springfield</t>
  </si>
  <si>
    <t>Baca Energy</t>
  </si>
  <si>
    <t>AES Altamont Solar</t>
  </si>
  <si>
    <t>Sand Canyon Creek LLC</t>
  </si>
  <si>
    <t>Sunshine Two Solar Project</t>
  </si>
  <si>
    <t>New Cure, Inc.</t>
  </si>
  <si>
    <t>OII Superfund Site</t>
  </si>
  <si>
    <t>Morgan Littlerock LLC</t>
  </si>
  <si>
    <t>Morgan Littlerock Generating Facility</t>
  </si>
  <si>
    <t>Morgan Lancaster 1, LLC</t>
  </si>
  <si>
    <t>AgPower Jerome, LLC</t>
  </si>
  <si>
    <t>Jerome</t>
  </si>
  <si>
    <t>Indio Solar</t>
  </si>
  <si>
    <t>Airport Solar PV 1</t>
  </si>
  <si>
    <t>Blythe Solar PV 1</t>
  </si>
  <si>
    <t>US Solar Desert Center PV 1</t>
  </si>
  <si>
    <t>Desert Center Solar 1</t>
  </si>
  <si>
    <t>Desert Cetner</t>
  </si>
  <si>
    <t>Hyder Solar 3</t>
  </si>
  <si>
    <t>Hyder</t>
  </si>
  <si>
    <t>Hyder Solar 2</t>
  </si>
  <si>
    <t>Hyder Solar 1</t>
  </si>
  <si>
    <t>Borrego Solar 2</t>
  </si>
  <si>
    <t>Outland Renewable Energy, LLC</t>
  </si>
  <si>
    <t>Castle Butte Solar Project</t>
  </si>
  <si>
    <t>Liberty Ridge LLC</t>
  </si>
  <si>
    <t>Liberty Ridge Wind Farm</t>
  </si>
  <si>
    <t>Purdy Ave Solar Project</t>
  </si>
  <si>
    <t>Inyokern Solar Project</t>
  </si>
  <si>
    <t>G2 Energy, Ostrom RD LLC</t>
  </si>
  <si>
    <t>G2 Energy LLC</t>
  </si>
  <si>
    <t>Ostrom Road Landfill Gas Project</t>
  </si>
  <si>
    <t>G2 Energy Hay Road Power Plant</t>
  </si>
  <si>
    <t>Biomass One, LP</t>
  </si>
  <si>
    <t>Lake Clementine Hydro, LLC</t>
  </si>
  <si>
    <t>Placer County</t>
  </si>
  <si>
    <t>Lake Clementine Hydroelectric Project</t>
  </si>
  <si>
    <t>Juniper Canyon Wind Power LLC</t>
  </si>
  <si>
    <t>Bickleton</t>
  </si>
  <si>
    <t>Big Horn II Wind Project LLC</t>
  </si>
  <si>
    <t>Big Horn II Wind Project</t>
  </si>
  <si>
    <t>Leaning Juniper Wind Power II LLC</t>
  </si>
  <si>
    <t>Top of the World Wind Energy LLC</t>
  </si>
  <si>
    <t>Top of the World</t>
  </si>
  <si>
    <t>North Star Solar, LLC</t>
  </si>
  <si>
    <t>North Palm Springs Investments, LLC</t>
  </si>
  <si>
    <t>CAL SP XII</t>
  </si>
  <si>
    <t>CAL SP XI</t>
  </si>
  <si>
    <t>CAL SP X</t>
  </si>
  <si>
    <t>CAL SP VII</t>
  </si>
  <si>
    <t>CAL SP VI</t>
  </si>
  <si>
    <t>CAL SP V</t>
  </si>
  <si>
    <t>Cal SP IV</t>
  </si>
  <si>
    <t>Medicine Bow</t>
  </si>
  <si>
    <t>Dunlap I</t>
  </si>
  <si>
    <t>Cascade Pacific Pulp, LLC</t>
  </si>
  <si>
    <t>Cascade Pacific - Halsey</t>
  </si>
  <si>
    <t>Westside Solar, LLC</t>
  </si>
  <si>
    <t>Westside Solar</t>
  </si>
  <si>
    <t>Lucerene Solar Power Generation Station 1, LLC</t>
  </si>
  <si>
    <t>Littlerock Solar Power Generation 1, LLC</t>
  </si>
  <si>
    <t>Garnet Solar Power Generation Station 1 LLC</t>
  </si>
  <si>
    <t>Skunk Hollow Solar Power Generation Station 1, LLC</t>
  </si>
  <si>
    <t>Blythe Solar Power Generation Station 1, LLC</t>
  </si>
  <si>
    <t>WKN Wagner LLC</t>
  </si>
  <si>
    <t>LA Solar 20, LLC</t>
  </si>
  <si>
    <t>LA Solar 20</t>
  </si>
  <si>
    <t>Maricopa Solar I</t>
  </si>
  <si>
    <t>Newberry Springs</t>
  </si>
  <si>
    <t>NewBerry Springs Solar I, LLC</t>
  </si>
  <si>
    <t>Barstow Solar I, LLC</t>
  </si>
  <si>
    <t>Airbine Renewable Energy Systems</t>
  </si>
  <si>
    <t>Lenwood Solar - Phase 5</t>
  </si>
  <si>
    <t>Lenwood Solar - Phase 4</t>
  </si>
  <si>
    <t>Lenwood Solar - Phase 3</t>
  </si>
  <si>
    <t>Lenwood Solar - Phase 2</t>
  </si>
  <si>
    <t>Lenwood Solar - Phase 1</t>
  </si>
  <si>
    <t>Yermo</t>
  </si>
  <si>
    <t>Yermo Solar</t>
  </si>
  <si>
    <t>Desert Center Solar</t>
  </si>
  <si>
    <t>Gypsum Solar</t>
  </si>
  <si>
    <t>RE 105th North</t>
  </si>
  <si>
    <t>RE 182nd Street</t>
  </si>
  <si>
    <t>Blue Tower Holdings, Inc.</t>
  </si>
  <si>
    <t>Ehrenberg</t>
  </si>
  <si>
    <t>Emerald Springs- Ehrenberg I</t>
  </si>
  <si>
    <t>RE Antelope 1 LLC</t>
  </si>
  <si>
    <t>RE Antelope 1</t>
  </si>
  <si>
    <t>RE Columbia 3 LLC</t>
  </si>
  <si>
    <t>SEPV18, LLC</t>
  </si>
  <si>
    <t>SEPV18</t>
  </si>
  <si>
    <t>SEPV15, LLC</t>
  </si>
  <si>
    <t>SEPV15</t>
  </si>
  <si>
    <t>SEPV Mission Creek, LLC</t>
  </si>
  <si>
    <t>Highlander Solar 2, LLC</t>
  </si>
  <si>
    <t>Highlander Solar 1, LLC</t>
  </si>
  <si>
    <t>SEPV4, LLC</t>
  </si>
  <si>
    <t>SEPV4</t>
  </si>
  <si>
    <t>SEPV Palmdale East</t>
  </si>
  <si>
    <t>Humboldt Bay Generating Station</t>
  </si>
  <si>
    <t>Colton Renewable Energy Center, LLC</t>
  </si>
  <si>
    <t>Colton Renewable Energy Center</t>
  </si>
  <si>
    <t>Cedar Creek Wind LLC</t>
  </si>
  <si>
    <t>Shelley</t>
  </si>
  <si>
    <t>Cedar Creek Wind</t>
  </si>
  <si>
    <t>Albert Straus</t>
  </si>
  <si>
    <t>Marshall</t>
  </si>
  <si>
    <t>Blake's Landing Farms, Inc.</t>
  </si>
  <si>
    <t>Longview Fibre Paper and Packaging, Inc.</t>
  </si>
  <si>
    <t>Longview Washington Pulp and Paper Mill</t>
  </si>
  <si>
    <t>Sierra Pacific Industries</t>
  </si>
  <si>
    <t>California Water Service Co.</t>
  </si>
  <si>
    <t>Rancho Palos Verdes</t>
  </si>
  <si>
    <t>Palos Verdes Station 37</t>
  </si>
  <si>
    <t>Bull Frog Imperial I, LLC</t>
  </si>
  <si>
    <t>Bull Frog Imperial 2</t>
  </si>
  <si>
    <t>Bull Frog Imperial 1</t>
  </si>
  <si>
    <t>Bakersfield Fuel and Oil</t>
  </si>
  <si>
    <t>Saddleback II</t>
  </si>
  <si>
    <t>Saddleback I</t>
  </si>
  <si>
    <t>El Sereno II</t>
  </si>
  <si>
    <t>El Sereno I</t>
  </si>
  <si>
    <t>Joshua Tree Solar Farm, LLC</t>
  </si>
  <si>
    <t>Joshua Tree Solar Farm</t>
  </si>
  <si>
    <t>MP Holdings, LLC</t>
  </si>
  <si>
    <t>McClellan Park Peaq Project</t>
  </si>
  <si>
    <t>Redding Electric Utility</t>
  </si>
  <si>
    <t>Shasta County</t>
  </si>
  <si>
    <t>Whiskeytown Hydroelectric Facility</t>
  </si>
  <si>
    <t>White Hat Renewables LLC</t>
  </si>
  <si>
    <t>Graham Solar Farm 2</t>
  </si>
  <si>
    <t>Graham Solar Farm 1</t>
  </si>
  <si>
    <t>WWD Solar Farm V</t>
  </si>
  <si>
    <t>WWD Solar Farm 2</t>
  </si>
  <si>
    <t>WWD Solar Farm 1</t>
  </si>
  <si>
    <t>Pleasant Valley Solar Farm 2</t>
  </si>
  <si>
    <t>Pleasant Valley Solar Farm 1</t>
  </si>
  <si>
    <t>PDD WHR Solar Farm 1</t>
  </si>
  <si>
    <t>Oro Loma Solar Farm</t>
  </si>
  <si>
    <t>Merced County</t>
  </si>
  <si>
    <t>Wright Solar Farm</t>
  </si>
  <si>
    <t>Thermo No. 1 BE-01, LLC</t>
  </si>
  <si>
    <t>Thermo Solar PV-01</t>
  </si>
  <si>
    <t>Idaho Winds LLC</t>
  </si>
  <si>
    <t>Sawtooth Wind Project</t>
  </si>
  <si>
    <t>Pathfinder Renewable Wind Energy, LLC</t>
  </si>
  <si>
    <t>Chugwater</t>
  </si>
  <si>
    <t>Pathfinder Wind Generation Bordeaux</t>
  </si>
  <si>
    <t>Baja Norte</t>
  </si>
  <si>
    <t>La Rosita 2</t>
  </si>
  <si>
    <t>Windrose Energy, LLC</t>
  </si>
  <si>
    <t>Windrose #5</t>
  </si>
  <si>
    <t>Windrose #4</t>
  </si>
  <si>
    <t>Campbell County</t>
  </si>
  <si>
    <t>Windrose #3</t>
  </si>
  <si>
    <t>Windrose #2</t>
  </si>
  <si>
    <t>Windrose #1</t>
  </si>
  <si>
    <t>North American Power Group, Ltd</t>
  </si>
  <si>
    <t>Rio Solar #3</t>
  </si>
  <si>
    <t>Rio Solar #2</t>
  </si>
  <si>
    <t>Rio Solar #1</t>
  </si>
  <si>
    <t>LSR Kramer South, LLC</t>
  </si>
  <si>
    <t>Kramer South Solar</t>
  </si>
  <si>
    <t>Gas Turbine GT 4</t>
  </si>
  <si>
    <t>Gas Turbine GT 3</t>
  </si>
  <si>
    <t>Gas Turbine GT 2</t>
  </si>
  <si>
    <t>Rockland Wind Farm</t>
  </si>
  <si>
    <t>North Edwards Solar</t>
  </si>
  <si>
    <t>Boron Solar</t>
  </si>
  <si>
    <t>Watson Cogeneration</t>
  </si>
  <si>
    <t>Steven H. Gill, Gills Onions, LLC</t>
  </si>
  <si>
    <t>Fuel Cell - Renewable Fuel</t>
  </si>
  <si>
    <t>Gills Onions AERS (Advanced Energy Recovery System)</t>
  </si>
  <si>
    <t>Modesto Bio-Energy, LLC</t>
  </si>
  <si>
    <t>Modesto Bio-Energy Project</t>
  </si>
  <si>
    <t>Wildflower-Indigo Unit 3</t>
  </si>
  <si>
    <t>Wildflower-Indigo Unit 2</t>
  </si>
  <si>
    <t>Wildflower-Indigo Unit 1</t>
  </si>
  <si>
    <t>McClellan Products, Inc.</t>
  </si>
  <si>
    <t>Somis</t>
  </si>
  <si>
    <t>Pierce Solar Farm #2</t>
  </si>
  <si>
    <t>Pierce Solar Farm #1</t>
  </si>
  <si>
    <t>Red Mesa Wind, LLC</t>
  </si>
  <si>
    <t>Seboyeta</t>
  </si>
  <si>
    <t>Red Mesa Wind</t>
  </si>
  <si>
    <t>Altagas Ltd.</t>
  </si>
  <si>
    <t>Hilda</t>
  </si>
  <si>
    <t>Glenridge Wind Park</t>
  </si>
  <si>
    <t>Alta Wind V, LLC</t>
  </si>
  <si>
    <t>Alta Wind IV, LLC</t>
  </si>
  <si>
    <t>Alta Wind III, LLC</t>
  </si>
  <si>
    <t>Liberty V Biofuels Power, LLC</t>
  </si>
  <si>
    <t>Liberty Energy Center</t>
  </si>
  <si>
    <t>Seneca Sustainable Energy, LLC</t>
  </si>
  <si>
    <t>Eugene</t>
  </si>
  <si>
    <t>John Deere Renewables LLC</t>
  </si>
  <si>
    <t>Hot Springs Wind Farm, LLC</t>
  </si>
  <si>
    <t>Jetstream Wind Inc.</t>
  </si>
  <si>
    <t>Truth or Consequences</t>
  </si>
  <si>
    <t>Cutter Renewable Energy Center (CREC)</t>
  </si>
  <si>
    <t>Atolia Energy Inc.</t>
  </si>
  <si>
    <t>Atolia</t>
  </si>
  <si>
    <t>Atolia PV .5</t>
  </si>
  <si>
    <t>Atolia PV 2</t>
  </si>
  <si>
    <t>Arden Fair Solarport</t>
  </si>
  <si>
    <t>Camp Far West Hydro Generation Facility</t>
  </si>
  <si>
    <t>Wyoming Power Company</t>
  </si>
  <si>
    <t>Wright</t>
  </si>
  <si>
    <t>Two Elk #4</t>
  </si>
  <si>
    <t>Two Elk #3</t>
  </si>
  <si>
    <t>Two Elk #2</t>
  </si>
  <si>
    <t>Two Elk #1</t>
  </si>
  <si>
    <t>Clear Creek Management LLC</t>
  </si>
  <si>
    <t>Clear Creek Wind Farm</t>
  </si>
  <si>
    <t>Sovereign Lease Holdings, LLC</t>
  </si>
  <si>
    <t>Ghost Pine Wind Farm, LP</t>
  </si>
  <si>
    <t>Trochu</t>
  </si>
  <si>
    <t>Ghost Pine Wind Energy Center</t>
  </si>
  <si>
    <t>GASNA 51P LLC</t>
  </si>
  <si>
    <t>Pastoria Energy Facility, L.L.C.</t>
  </si>
  <si>
    <t>Pastoria Energy Facility</t>
  </si>
  <si>
    <t>Martin Hermann</t>
  </si>
  <si>
    <t>Chocolate Mountains Solar Farm/27FG</t>
  </si>
  <si>
    <t>Air Products Manufacturing Corporation</t>
  </si>
  <si>
    <t>Stockton Cogen Facility</t>
  </si>
  <si>
    <t>Coastal Community Action Program (CCAP)</t>
  </si>
  <si>
    <t>Grayland</t>
  </si>
  <si>
    <t>Coastal Energy Project, LLC</t>
  </si>
  <si>
    <t>Grand View Solar One, LLC</t>
  </si>
  <si>
    <t>Windy Flats Phase III</t>
  </si>
  <si>
    <t>Adams &amp; Bork &amp; Bork Wind Power I</t>
  </si>
  <si>
    <t>Hagerman</t>
  </si>
  <si>
    <t>Tuana Springs Energy LLC</t>
  </si>
  <si>
    <t>Cogentrix Sunshine, LLC</t>
  </si>
  <si>
    <t>Sunshine Solar Project</t>
  </si>
  <si>
    <t>Canfor Pulp Limited Partnership</t>
  </si>
  <si>
    <t>STX Services B.V.</t>
  </si>
  <si>
    <t>Prince George</t>
  </si>
  <si>
    <t>Prince George Pulp and Paper Mill</t>
  </si>
  <si>
    <t>J&amp;A-Santa Maria II, LLC</t>
  </si>
  <si>
    <t>Dawson Creek</t>
  </si>
  <si>
    <t>Bear Mountain Wind Park</t>
  </si>
  <si>
    <t>Silver State Power South</t>
  </si>
  <si>
    <t>TGP Coyote Canyon, LLC</t>
  </si>
  <si>
    <t>Los Medanos Energy Center, LLC</t>
  </si>
  <si>
    <t>Los Medanos Energy Center</t>
  </si>
  <si>
    <t>Oldman 2 Wind Farm Ltd.</t>
  </si>
  <si>
    <t>Alberta</t>
  </si>
  <si>
    <t>Oldman 2 Wind Farm</t>
  </si>
  <si>
    <t>Bureau of Reclamation</t>
  </si>
  <si>
    <t>Sierraville</t>
  </si>
  <si>
    <t>Stampede Powerplant</t>
  </si>
  <si>
    <t>Nimbus Powerplant</t>
  </si>
  <si>
    <t>Lewiston Powerplant</t>
  </si>
  <si>
    <t>Idaho Wind Partners 1, LLC</t>
  </si>
  <si>
    <t>Magic Wind Wind Park</t>
  </si>
  <si>
    <t>Nautilus Solar Energy LLC</t>
  </si>
  <si>
    <t>Nautilus Calcity PV-01</t>
  </si>
  <si>
    <t>TPW Gladstone, LLC</t>
  </si>
  <si>
    <t>Union County</t>
  </si>
  <si>
    <t>TPW Gladstone, LLC Wind Farm</t>
  </si>
  <si>
    <t>AmEuro Energy Innovations LLC</t>
  </si>
  <si>
    <t>AmEuro Yuma</t>
  </si>
  <si>
    <t>Telocaset Wind Power Partners, LC</t>
  </si>
  <si>
    <t>Union</t>
  </si>
  <si>
    <t>Nautilus Cantil PV-06</t>
  </si>
  <si>
    <t>Nautilus Cantil PV-05</t>
  </si>
  <si>
    <t>Nautilus Cantil PV-04</t>
  </si>
  <si>
    <t>Nautilus Cantil PV-03</t>
  </si>
  <si>
    <t>Nautilus Cantil PV-02</t>
  </si>
  <si>
    <t>Nautilius Cantil PV-01</t>
  </si>
  <si>
    <t>Nautilus North Muroc PV-06</t>
  </si>
  <si>
    <t>Nautilus North Muroc PV-05</t>
  </si>
  <si>
    <t>Nautilus North Muroc PV-04</t>
  </si>
  <si>
    <t>Nautilus North Muroc PV-03</t>
  </si>
  <si>
    <t>Nautilus North Muroc PV-02</t>
  </si>
  <si>
    <t>Nautilus North Muroc PV-01</t>
  </si>
  <si>
    <t>Sevilla Farms, Inc.</t>
  </si>
  <si>
    <t>L-8 Solar Project, LLC</t>
  </si>
  <si>
    <t>Orita Geothermal I, LLC</t>
  </si>
  <si>
    <t>Orita 1</t>
  </si>
  <si>
    <t>Three Buttes Windpower, LLC</t>
  </si>
  <si>
    <t>Campbell Hill - Three Buttes</t>
  </si>
  <si>
    <t>Felipe Lima</t>
  </si>
  <si>
    <t>Lima Brothers Dairy</t>
  </si>
  <si>
    <t>Edward Hoekstra</t>
  </si>
  <si>
    <t>Hillcrest Dairy, LLC</t>
  </si>
  <si>
    <t>Santa Rita Farms LLC</t>
  </si>
  <si>
    <t>Santa Rita Dairy</t>
  </si>
  <si>
    <t>Quantum Solar</t>
  </si>
  <si>
    <t>Quantum Solar 1</t>
  </si>
  <si>
    <t>Grays Harbor Paper L.P.</t>
  </si>
  <si>
    <t>Hoquiam</t>
  </si>
  <si>
    <t>Milford Wind Corridor Phase I</t>
  </si>
  <si>
    <t>Milford Wind Corridor Phase I, LLC</t>
  </si>
  <si>
    <t>Solara Energy Solutions</t>
  </si>
  <si>
    <t>Cabazon Solar II</t>
  </si>
  <si>
    <t>Cabazon Solar I</t>
  </si>
  <si>
    <t>Tipton Solar IIB</t>
  </si>
  <si>
    <t>Tipton Solar IIA</t>
  </si>
  <si>
    <t>Tipton Solar IB</t>
  </si>
  <si>
    <t>Tipton Solar IA</t>
  </si>
  <si>
    <t>Tipton Solar One</t>
  </si>
  <si>
    <t>Solara II</t>
  </si>
  <si>
    <t>Soltech Solar Hackberry Farm, LLC</t>
  </si>
  <si>
    <t>Soltech Solar Hackberry Farm</t>
  </si>
  <si>
    <t>Solar Energy Fields, Inc.</t>
  </si>
  <si>
    <t>Hector</t>
  </si>
  <si>
    <t>Hector Solar Farm</t>
  </si>
  <si>
    <t>Sundown Solar Farm</t>
  </si>
  <si>
    <t>Tami Solar Farm</t>
  </si>
  <si>
    <t>Temescal Solar Farm</t>
  </si>
  <si>
    <t>Golden Desert Solar Farm</t>
  </si>
  <si>
    <t>Powerline Solar Farm</t>
  </si>
  <si>
    <t>Camelot Solar Farm</t>
  </si>
  <si>
    <t>WM Renewable Energy (WMRE), LLC</t>
  </si>
  <si>
    <t>Columbia Ridge Landfill Electric Generating Facility</t>
  </si>
  <si>
    <t>Biglow Canyon Wind Farm Phase 1</t>
  </si>
  <si>
    <t>Horse Lake Wind Energy LLC</t>
  </si>
  <si>
    <t>Horse Lake Wind Energy Center</t>
  </si>
  <si>
    <t>Copper Mountain Solar 2, LLC</t>
  </si>
  <si>
    <t>Copper Mountain Solar 2</t>
  </si>
  <si>
    <t>Halkirk I Wind Project LP</t>
  </si>
  <si>
    <t>Village of Halkirk</t>
  </si>
  <si>
    <t>EEN CA Blackspring Ridge I Wind Project LP and Enbridge Blackspring Ridge I Wind Project LP</t>
  </si>
  <si>
    <t>Carmangay</t>
  </si>
  <si>
    <t>Blackspring Ridge 1B Wind Project</t>
  </si>
  <si>
    <t>Blackspring Ridge 1A Wind Project</t>
  </si>
  <si>
    <t>Mustus Energy Ltd</t>
  </si>
  <si>
    <t>Hamlet of La Crete</t>
  </si>
  <si>
    <t>Mel1</t>
  </si>
  <si>
    <t>Butter Creek Power, LLC</t>
  </si>
  <si>
    <t>Echo</t>
  </si>
  <si>
    <t>Butter Creek Power</t>
  </si>
  <si>
    <t>Oregon Trail Windfarm, LLC</t>
  </si>
  <si>
    <t>Oregon Trail Windfarm</t>
  </si>
  <si>
    <t>Pacific Canyon Windfarm, LLC</t>
  </si>
  <si>
    <t>Pacific Canyon Windfarm</t>
  </si>
  <si>
    <t>Sand Ranch Windfarm, LLC</t>
  </si>
  <si>
    <t>Sand Ranch Windfarm</t>
  </si>
  <si>
    <t>Four Corners Windfarm LLC</t>
  </si>
  <si>
    <t>Four Mile Canyon Windfarm LLC</t>
  </si>
  <si>
    <t>Four Mile Canyon Windfarm</t>
  </si>
  <si>
    <t>Wagon Trail, LLC</t>
  </si>
  <si>
    <t>Wagon Trail</t>
  </si>
  <si>
    <t>Ward Butte Windfarm, LLC</t>
  </si>
  <si>
    <t>Ward Butte Windfarm</t>
  </si>
  <si>
    <t>Big Top, LLC</t>
  </si>
  <si>
    <t>BigTop</t>
  </si>
  <si>
    <t>Threemile Canyon Wind I, LLC</t>
  </si>
  <si>
    <t>Boardman</t>
  </si>
  <si>
    <t>Threemile Canyon Wind</t>
  </si>
  <si>
    <t>Chevron U.S.A. Inc.</t>
  </si>
  <si>
    <t>Evansville</t>
  </si>
  <si>
    <t>Chevron Casper Wind Farm</t>
  </si>
  <si>
    <t>Klickitat County PUD</t>
  </si>
  <si>
    <t>Roosevelt</t>
  </si>
  <si>
    <t>H.W. Hill Landfill Gas Power Plant</t>
  </si>
  <si>
    <t>Coram California Development L.P.</t>
  </si>
  <si>
    <t>Coram Brodie 102 MW Tehachapi Expansion Project</t>
  </si>
  <si>
    <t>Gas Recovery Systems LLC</t>
  </si>
  <si>
    <t>Thompson River Power, LLC</t>
  </si>
  <si>
    <t>Thompson Falls</t>
  </si>
  <si>
    <t>Thompson River Power</t>
  </si>
  <si>
    <t>Lancaster Solar One, LLC</t>
  </si>
  <si>
    <t>Lancaster Solar One</t>
  </si>
  <si>
    <t>Littlerock Generating Station, LLC</t>
  </si>
  <si>
    <t>Little Rock Generating Station</t>
  </si>
  <si>
    <t>Ontario Biomass Cogeneration Facility</t>
  </si>
  <si>
    <t>DTE ENERGY</t>
  </si>
  <si>
    <t>DTE Stockton</t>
  </si>
  <si>
    <t>McMinnville</t>
  </si>
  <si>
    <t>Riverbend Renewable Energy Facility</t>
  </si>
  <si>
    <t>Blue Diamond Solar, LLC</t>
  </si>
  <si>
    <t>Blue Diamond Solar Energy</t>
  </si>
  <si>
    <t>RE Yellowstone</t>
  </si>
  <si>
    <t>RE Sierra Solar 3</t>
  </si>
  <si>
    <t>RE Sierra Solar 2</t>
  </si>
  <si>
    <t>RE Sierra Solar 1</t>
  </si>
  <si>
    <t>RE Desert View Solar 2 LLC</t>
  </si>
  <si>
    <t>RE Decatur Solar</t>
  </si>
  <si>
    <t>RE Cypress Solar 4</t>
  </si>
  <si>
    <t>RE Cypress Solar 3</t>
  </si>
  <si>
    <t>RE Cypress Solar 2</t>
  </si>
  <si>
    <t>RE Cypress Solar 1</t>
  </si>
  <si>
    <t>RE 110th Street Solar 2</t>
  </si>
  <si>
    <t>RE 110th Street Solar 1</t>
  </si>
  <si>
    <t>CED White River Solar, LLC</t>
  </si>
  <si>
    <t>SPS Atwell Island, LLC</t>
  </si>
  <si>
    <t>Atwell Island PV Solar Generation Facility</t>
  </si>
  <si>
    <t>Alpaugh North, LLC</t>
  </si>
  <si>
    <t>Alpaugh 50, LLC</t>
  </si>
  <si>
    <t>FPL Energy Stateline II, Inc.</t>
  </si>
  <si>
    <t>Athena</t>
  </si>
  <si>
    <t>Vansycle II Wind Energy Center</t>
  </si>
  <si>
    <t>Cassia Wind Farm, LLC</t>
  </si>
  <si>
    <t>Cassia Wind Facility</t>
  </si>
  <si>
    <t>Cassia Gulch Wind Park, LLC</t>
  </si>
  <si>
    <t>Cassia Gulch Facility</t>
  </si>
  <si>
    <t>Solaren Corporation</t>
  </si>
  <si>
    <t>Solaren SSP California Receive Station #1</t>
  </si>
  <si>
    <t>Sagebrush Power Partners, LLC</t>
  </si>
  <si>
    <t>Cle Elum</t>
  </si>
  <si>
    <t>Bowerman Power LFG, LLC</t>
  </si>
  <si>
    <t>TA-High Desert, LLC</t>
  </si>
  <si>
    <t>DESERT STATELINE, LLC</t>
  </si>
  <si>
    <t>Desert Stateline, LLC</t>
  </si>
  <si>
    <t>Rice Solar Energy, LLC</t>
  </si>
  <si>
    <t>Riverside County</t>
  </si>
  <si>
    <t>Rice Solar Energy Project</t>
  </si>
  <si>
    <t>Solar Farms, Inc.</t>
  </si>
  <si>
    <t>Sun Jersey Farms</t>
  </si>
  <si>
    <t>Castle Rock Ridge Limited Partnership</t>
  </si>
  <si>
    <t>Castle Rock Ridge Wind Plant</t>
  </si>
  <si>
    <t>Longview Solar PV I</t>
  </si>
  <si>
    <t>Solutions For Utilities, Inc.</t>
  </si>
  <si>
    <t>Solutions for Utilities Solar Farm #2</t>
  </si>
  <si>
    <t>Eurus Combine Hills II LLC</t>
  </si>
  <si>
    <t>Milton-Freewater</t>
  </si>
  <si>
    <t>Combine Hills II</t>
  </si>
  <si>
    <t>Salmon Falls Wind Park</t>
  </si>
  <si>
    <t>Yahoo Creek Wind Park</t>
  </si>
  <si>
    <t>Thousand Springs Wind Park</t>
  </si>
  <si>
    <t>Tuana Gulch Wind Park</t>
  </si>
  <si>
    <t>Payne's Ferry Wind Park</t>
  </si>
  <si>
    <t>Oregon Trail Wind Park</t>
  </si>
  <si>
    <t>Dietrich</t>
  </si>
  <si>
    <t>Notch Butte Wind Park</t>
  </si>
  <si>
    <t>Burley</t>
  </si>
  <si>
    <t>Milner Dam Wind Park</t>
  </si>
  <si>
    <t>Blackfoot</t>
  </si>
  <si>
    <t>Lava Beds Wind Park</t>
  </si>
  <si>
    <t>Golden Valley Wind Park</t>
  </si>
  <si>
    <t>Camp Reed Wind Park</t>
  </si>
  <si>
    <t>Burley Butte Wind Park</t>
  </si>
  <si>
    <t>Sand Drag LLC</t>
  </si>
  <si>
    <t>Sun City Project</t>
  </si>
  <si>
    <t>Avenal Park LLC</t>
  </si>
  <si>
    <t>Avenal Park</t>
  </si>
  <si>
    <t>Geothermal 2, Unit 4</t>
  </si>
  <si>
    <t>Geothermal 2, Unit 3</t>
  </si>
  <si>
    <t>Geothermal 1, Unit 2</t>
  </si>
  <si>
    <t>Geothermal 1, Units 1-2 &amp; Onsite Load</t>
  </si>
  <si>
    <t>Axio Power Holdings, LLC</t>
  </si>
  <si>
    <t>Victor Solar I</t>
  </si>
  <si>
    <t>Jon Tollenaar</t>
  </si>
  <si>
    <t>Tollenaar Holsteins Dairy Farm</t>
  </si>
  <si>
    <t>Buena Vista Biomass Development, LLC</t>
  </si>
  <si>
    <t>Cavallo Solare LLC</t>
  </si>
  <si>
    <t>Cavallo Cantil Solar Facility</t>
  </si>
  <si>
    <t>Henwood Associates, Inc.</t>
  </si>
  <si>
    <t>Graeagle Hydroelectric Project</t>
  </si>
  <si>
    <t>Clear Vista Ranch LLC</t>
  </si>
  <si>
    <t>Clear Vista Wind Farm</t>
  </si>
  <si>
    <t>The Metropolitan Water District of Southern CA</t>
  </si>
  <si>
    <t>Diamond Valley Lake Small Conduit Hydroelectric Power Plant</t>
  </si>
  <si>
    <t>Big Creek Water Works, Ltd.</t>
  </si>
  <si>
    <t>Nextera Energy Resources, LLC</t>
  </si>
  <si>
    <t>Peetz</t>
  </si>
  <si>
    <t>Nothern Colorado Wind 1</t>
  </si>
  <si>
    <t>FPL Group, Inc.</t>
  </si>
  <si>
    <t>Northern Colorado Wind II</t>
  </si>
  <si>
    <t>Brea Power II, LLC</t>
  </si>
  <si>
    <t>Brea Power II</t>
  </si>
  <si>
    <t>Agua Caliente Solar, LLC</t>
  </si>
  <si>
    <t>Agua Caliente Solar</t>
  </si>
  <si>
    <t>New Hope Health Fdn.</t>
  </si>
  <si>
    <t>Ocotill Wells</t>
  </si>
  <si>
    <t>Marsfield</t>
  </si>
  <si>
    <t>Grayson Power Plant</t>
  </si>
  <si>
    <t>Lotusworks Summit Ridge I, LLC</t>
  </si>
  <si>
    <t>Summit Ridge Wind, LLC</t>
  </si>
  <si>
    <t>Wasco County</t>
  </si>
  <si>
    <t>Summit Ridge</t>
  </si>
  <si>
    <t>Star Point Wind Project, LLC</t>
  </si>
  <si>
    <t>Moro</t>
  </si>
  <si>
    <t>Star Point Wind Project</t>
  </si>
  <si>
    <t>Mack Meadow Solar Star, LLC</t>
  </si>
  <si>
    <t>Mack Solar PV I</t>
  </si>
  <si>
    <t>Hanning Flats Solar PV I</t>
  </si>
  <si>
    <t>Brown Flats Solar PV I</t>
  </si>
  <si>
    <t>ABEC Bidart-Stockdale LLC</t>
  </si>
  <si>
    <t>Solar Source Technologies Inc.</t>
  </si>
  <si>
    <t>Project Sun-CA 3</t>
  </si>
  <si>
    <t>SDG&amp;E-Owned PV System at the Towers at Bressi Ranch</t>
  </si>
  <si>
    <t>SDG&amp;E-Owned PV System at Hunter Industries, Inc</t>
  </si>
  <si>
    <t>Ladera Ranch</t>
  </si>
  <si>
    <t>SDG&amp;E-Owned PV System at Ladera Ranch I</t>
  </si>
  <si>
    <t>AltaGas Renewable Energy Pacific Inc.</t>
  </si>
  <si>
    <t>Clear Lake Oaks</t>
  </si>
  <si>
    <t>Walker Ridge Wind Park</t>
  </si>
  <si>
    <t>Blythe Solar 110, LLC</t>
  </si>
  <si>
    <t>Solar Millennium, LLC</t>
  </si>
  <si>
    <t>CA Solar 10</t>
  </si>
  <si>
    <t>Ridgecrest Solar I, LLC</t>
  </si>
  <si>
    <t>Ridgecrest Solar I</t>
  </si>
  <si>
    <t>Mesquite Solar 1, LLC</t>
  </si>
  <si>
    <t>NaturEner Rim Rock Wind Energy, LLC</t>
  </si>
  <si>
    <t>Kevin</t>
  </si>
  <si>
    <t>Rim Rock Wind Energy Facility</t>
  </si>
  <si>
    <t>California Reneable Energies LLC</t>
  </si>
  <si>
    <t>CRE Calipat</t>
  </si>
  <si>
    <t>Pacific Valley LLC</t>
  </si>
  <si>
    <t>Emerald Solar Facility</t>
  </si>
  <si>
    <t>Ruby Solar Facility</t>
  </si>
  <si>
    <t>Madera Solar Power LLC</t>
  </si>
  <si>
    <t>Madera County</t>
  </si>
  <si>
    <t>Madera Solar Power - Unit 1</t>
  </si>
  <si>
    <t>Baker Solar Power LLC</t>
  </si>
  <si>
    <t>Baker Solar Power - Unit 1</t>
  </si>
  <si>
    <t>Johnson Holding, Inc.</t>
  </si>
  <si>
    <t>Riddle</t>
  </si>
  <si>
    <t>Cogen II</t>
  </si>
  <si>
    <t>Prairie City</t>
  </si>
  <si>
    <t>Cogenco</t>
  </si>
  <si>
    <t>County Sanitation Districts of Los Angeles County</t>
  </si>
  <si>
    <t>Agoura Hills</t>
  </si>
  <si>
    <t>Calabasas Landfill Gas-to-Energy Facility</t>
  </si>
  <si>
    <t>Arlington Valley Solar Energy II, LLC</t>
  </si>
  <si>
    <t>Arlington Valley Solar Energy, LLC</t>
  </si>
  <si>
    <t>Arlington Valley Solar Energy</t>
  </si>
  <si>
    <t>Pacific Power Management, LLC</t>
  </si>
  <si>
    <t>PacPower Mendota Solar Farm</t>
  </si>
  <si>
    <t>Fowler</t>
  </si>
  <si>
    <t>PacPower South Ave Solar Farm, LLC</t>
  </si>
  <si>
    <t>PacPower McCall Solar Farm, LLC</t>
  </si>
  <si>
    <t>Triple M Development</t>
  </si>
  <si>
    <t>Rosamond Solar Facility</t>
  </si>
  <si>
    <t>Bottimore Solar Farm</t>
  </si>
  <si>
    <t>CED Panoche Valley Holdings, LLC</t>
  </si>
  <si>
    <t>Paicines</t>
  </si>
  <si>
    <t>Harvest Wind Project</t>
  </si>
  <si>
    <t>RE Rosamond Two LLC</t>
  </si>
  <si>
    <t>RE Rosamond One LLC</t>
  </si>
  <si>
    <t>RE Old River Two</t>
  </si>
  <si>
    <t>RE Old River One, LLC</t>
  </si>
  <si>
    <t>Old River One</t>
  </si>
  <si>
    <t>RE Columbia Two</t>
  </si>
  <si>
    <t>San Diego County</t>
  </si>
  <si>
    <t>EGP Jewel Valley, LLC</t>
  </si>
  <si>
    <t>Little Rock</t>
  </si>
  <si>
    <t>PB Solar I</t>
  </si>
  <si>
    <t>RE Lancaster Solar LLC</t>
  </si>
  <si>
    <t>Lancaster Solar</t>
  </si>
  <si>
    <t>RE Desert View LLC</t>
  </si>
  <si>
    <t>Desert View</t>
  </si>
  <si>
    <t>RE Del Oro</t>
  </si>
  <si>
    <t>RE Acacia Solar LLC</t>
  </si>
  <si>
    <t>Acacia Solar</t>
  </si>
  <si>
    <t>RE Rio Bravo LLC</t>
  </si>
  <si>
    <t>RE Deschutes</t>
  </si>
  <si>
    <t>Deschutes</t>
  </si>
  <si>
    <t>RE Great Lakes</t>
  </si>
  <si>
    <t>RE Tehachapi Solar</t>
  </si>
  <si>
    <t>RE Blackwell Solar One LLC</t>
  </si>
  <si>
    <t>Blackwells Corner</t>
  </si>
  <si>
    <t>Blackwell Solar One</t>
  </si>
  <si>
    <t>RE Victor Phelan Solar One LLC</t>
  </si>
  <si>
    <t>Centinela Solar Energy, LLC</t>
  </si>
  <si>
    <t>SGS Antelope Valley Development, LLC</t>
  </si>
  <si>
    <t>SGS Antelope Valley Development LLC</t>
  </si>
  <si>
    <t>Mountain View Solar</t>
  </si>
  <si>
    <t>MMR Power Solutions LLC</t>
  </si>
  <si>
    <t>Yuma County</t>
  </si>
  <si>
    <t>Casa Del Sol</t>
  </si>
  <si>
    <t>Timberhills Project</t>
  </si>
  <si>
    <t>Padoma Wind Power LLC</t>
  </si>
  <si>
    <t>Sonoma County</t>
  </si>
  <si>
    <t>Mayacmas Wind Power 1 Project</t>
  </si>
  <si>
    <t>Tehama County</t>
  </si>
  <si>
    <t>Ponderosa Wind Energy Project</t>
  </si>
  <si>
    <t>Paradise Peak Wind Energy Project</t>
  </si>
  <si>
    <t>Valley Bio-Energy, LLC</t>
  </si>
  <si>
    <t>Valley Bio-Energy Facility</t>
  </si>
  <si>
    <t>Sunshine Arizona Wind Energy, LLC</t>
  </si>
  <si>
    <t>Coconino County</t>
  </si>
  <si>
    <t>Sunshine Wind Park</t>
  </si>
  <si>
    <t>Foresight Flying M, LLC</t>
  </si>
  <si>
    <t>Grapevine Canyon Wind</t>
  </si>
  <si>
    <t>Boquillas Wind, LLC</t>
  </si>
  <si>
    <t>Boquillas Wind</t>
  </si>
  <si>
    <t>RE Camelot, LLC</t>
  </si>
  <si>
    <t>Camelot</t>
  </si>
  <si>
    <t>RE Rio Grande LLC</t>
  </si>
  <si>
    <t>Cedar Creek Wind Energy, LLC</t>
  </si>
  <si>
    <t>Grover</t>
  </si>
  <si>
    <t>Cedar Creek Wind Energy</t>
  </si>
  <si>
    <t>Blundell II</t>
  </si>
  <si>
    <t>Blundell I</t>
  </si>
  <si>
    <t>Lamar</t>
  </si>
  <si>
    <t>Twin Buttes Wind</t>
  </si>
  <si>
    <t>Logan Wind Energy, LLC</t>
  </si>
  <si>
    <t>Logan Wind Energy</t>
  </si>
  <si>
    <t>Peetz Table Wind Energy</t>
  </si>
  <si>
    <t>Peetz Table Wind Energy Center</t>
  </si>
  <si>
    <t>Sunshine Gas Producers, L.L.C.</t>
  </si>
  <si>
    <t>Sunshine Gas Producers, LLC</t>
  </si>
  <si>
    <t>Sungen Solar PV Generating Project</t>
  </si>
  <si>
    <t>Mountain Wind Power II LLC</t>
  </si>
  <si>
    <t>Fort Bridger</t>
  </si>
  <si>
    <t>Mountain Wind II</t>
  </si>
  <si>
    <t>Mountain Wind Power, LLC</t>
  </si>
  <si>
    <t>Mountain Wind I</t>
  </si>
  <si>
    <t>Hualapai Valley Solar, LLC</t>
  </si>
  <si>
    <t>Mohave County</t>
  </si>
  <si>
    <t>Hualapai Valley Solar</t>
  </si>
  <si>
    <t>Seven Mile Hill I</t>
  </si>
  <si>
    <t>Glenrock I</t>
  </si>
  <si>
    <t>Energy Northwest</t>
  </si>
  <si>
    <t>Kennewick</t>
  </si>
  <si>
    <t>Nine Canyon Wind Project-Nine Canyon Phase 3</t>
  </si>
  <si>
    <t>Garnet Wind Energy</t>
  </si>
  <si>
    <t>Black Canyon, LLC</t>
  </si>
  <si>
    <t>Bonneville County</t>
  </si>
  <si>
    <t>Black Canyon Wind Project</t>
  </si>
  <si>
    <t>St. Anthony</t>
  </si>
  <si>
    <t>Utility Certification</t>
  </si>
  <si>
    <t>Bucoda</t>
  </si>
  <si>
    <t>Skookumchuck</t>
  </si>
  <si>
    <t>Naches</t>
  </si>
  <si>
    <t>Naches Drop</t>
  </si>
  <si>
    <t>Cove</t>
  </si>
  <si>
    <t>Alta Wind II, LLC</t>
  </si>
  <si>
    <t>Alta Wind I, LLC</t>
  </si>
  <si>
    <t>RE SFCity LP</t>
  </si>
  <si>
    <t>Orem</t>
  </si>
  <si>
    <t>Olmstead</t>
  </si>
  <si>
    <t>AV Solar Ranch 1, LLC</t>
  </si>
  <si>
    <t>AV Solar Ranch 1</t>
  </si>
  <si>
    <t>Hill Air Force Base</t>
  </si>
  <si>
    <t>Hill AFB</t>
  </si>
  <si>
    <t>Draper</t>
  </si>
  <si>
    <t>Yuma County Water Users' Association</t>
  </si>
  <si>
    <t>Copper Mountain Solar 1, LLC</t>
  </si>
  <si>
    <t>CM 48</t>
  </si>
  <si>
    <t>Yakima-Tieton Irrigation District</t>
  </si>
  <si>
    <t>Orchard Avenue Hydroelectric Project</t>
  </si>
  <si>
    <t>Cowiche Hydroelectric Project</t>
  </si>
  <si>
    <t>Benson</t>
  </si>
  <si>
    <t>Ballard Hog Farms</t>
  </si>
  <si>
    <t>Hayward Paul Luckey and Joanne Luckey Revocable Trust</t>
  </si>
  <si>
    <t>Paul Luckey Hydro</t>
  </si>
  <si>
    <t>Harold E. Foster &amp; Robert Z. Walker</t>
  </si>
  <si>
    <t>Macdoel</t>
  </si>
  <si>
    <t>Ralphs Ranch</t>
  </si>
  <si>
    <t>Siskiyou Power Authority</t>
  </si>
  <si>
    <t>Lake Siskiyou</t>
  </si>
  <si>
    <t>Slate Creek Hydo Associates, LP.</t>
  </si>
  <si>
    <t>Big Horn Wind Project, LLC</t>
  </si>
  <si>
    <t>Bickelton</t>
  </si>
  <si>
    <t>Big Horn Wind Project</t>
  </si>
  <si>
    <t>Spring Canyon Energy LLC</t>
  </si>
  <si>
    <t>Spring Canyon Energy</t>
  </si>
  <si>
    <t>Naturener Prairie Home 1 Energy Inc</t>
  </si>
  <si>
    <t>Taber</t>
  </si>
  <si>
    <t>NaturEner Prairie Home 1 Energy INC</t>
  </si>
  <si>
    <t>Cannon Power Corporation</t>
  </si>
  <si>
    <t>Cuyama Solar Energy Project -Phase 1</t>
  </si>
  <si>
    <t>Cuyama Solar Energy Project -Phase 2</t>
  </si>
  <si>
    <t>Toland Road Landfill Gas to Energy Project</t>
  </si>
  <si>
    <t>NGP Blue Mountain I LLC</t>
  </si>
  <si>
    <t>Blue Mountain, Faulkner I</t>
  </si>
  <si>
    <t>CEP Funding, LLC</t>
  </si>
  <si>
    <t>Princeton</t>
  </si>
  <si>
    <t>Echanis, LLC</t>
  </si>
  <si>
    <t>Goldtown Solar Energy Project-Phase 1</t>
  </si>
  <si>
    <t>Rentech, Inc</t>
  </si>
  <si>
    <t>Rialto Renewable Energy Center</t>
  </si>
  <si>
    <t>Nevada Solar One</t>
  </si>
  <si>
    <t>ORNI 14, LLC</t>
  </si>
  <si>
    <t>Galena 3</t>
  </si>
  <si>
    <t>Cannon Solar Partners, LLC</t>
  </si>
  <si>
    <t>Sunny Flats Solar Energy Project</t>
  </si>
  <si>
    <t>SDG&amp;E-owned PV system at Del Sur Elementary School</t>
  </si>
  <si>
    <t>SDG&amp;E-owned PV system at Innovative Cold Storage Enterprises</t>
  </si>
  <si>
    <t>SMUD Financing Authority</t>
  </si>
  <si>
    <t>Sand Canyon of Tehachapi LLC</t>
  </si>
  <si>
    <t>Sand Canyon Wind Farm</t>
  </si>
  <si>
    <t>Schwendiman Wind</t>
  </si>
  <si>
    <t>Iona</t>
  </si>
  <si>
    <t>Schwendiman Wind Farm</t>
  </si>
  <si>
    <t>eSolar, Inc</t>
  </si>
  <si>
    <t>Sierra Suntower Solar Generating Station</t>
  </si>
  <si>
    <t>Casey Houweling</t>
  </si>
  <si>
    <t>Houweling Nurseries Oxnard, Inc</t>
  </si>
  <si>
    <t>Project Sun-CA 2</t>
  </si>
  <si>
    <t>Project Sun-CA 1</t>
  </si>
  <si>
    <t>Wheat Field Wind Power Project LLC</t>
  </si>
  <si>
    <t>Wheat Field Wind Farm</t>
  </si>
  <si>
    <t>Henry Woodson</t>
  </si>
  <si>
    <t>Cadillac Flats</t>
  </si>
  <si>
    <t>Golden State Water Company dba Bear Valley Electric Service</t>
  </si>
  <si>
    <t>Jacob Canal Solar Farm, LLC</t>
  </si>
  <si>
    <t>Ellensburg</t>
  </si>
  <si>
    <t>Wild Horse Wind Project</t>
  </si>
  <si>
    <t>Hopkins Ridge Wind Project</t>
  </si>
  <si>
    <t>TransAlta Corporation</t>
  </si>
  <si>
    <t>Ardenville Wind Farm</t>
  </si>
  <si>
    <t>Fort Macleod</t>
  </si>
  <si>
    <t>Blue Trail Wind Farm</t>
  </si>
  <si>
    <t>Summerview Wind Farm Phase II</t>
  </si>
  <si>
    <t>Hatchet Ridge Wind</t>
  </si>
  <si>
    <t>Mountain Peak Power LLC</t>
  </si>
  <si>
    <t>Verdi</t>
  </si>
  <si>
    <t>Evergreen Biopower LLC</t>
  </si>
  <si>
    <t>Lyons</t>
  </si>
  <si>
    <t>Evergreen BioPower LLC</t>
  </si>
  <si>
    <t>John Fiscalini</t>
  </si>
  <si>
    <t>Fiscalini Farms, LP</t>
  </si>
  <si>
    <t>Three Wind Holdings, LLC</t>
  </si>
  <si>
    <t>Whitewater Hill Wind Partners</t>
  </si>
  <si>
    <t>Rimrock</t>
  </si>
  <si>
    <t>Tieton Hydropower</t>
  </si>
  <si>
    <t>Central Valley Financing Authority</t>
  </si>
  <si>
    <t>CVFA Cogen 1</t>
  </si>
  <si>
    <t>City of Victorville</t>
  </si>
  <si>
    <t>Victorville 2 Hybrid Power Project</t>
  </si>
  <si>
    <t>Bena Power Producers, LLC</t>
  </si>
  <si>
    <t>Bena Power at the Bakersfield Metropolitan Sanitary Landfill (BENA)</t>
  </si>
  <si>
    <t>Ausra CA I, LLC</t>
  </si>
  <si>
    <t>Ausra Kimberlina Solar Generating Facility</t>
  </si>
  <si>
    <t>High Winds, LLC</t>
  </si>
  <si>
    <t>High Winds Energy Center</t>
  </si>
  <si>
    <t>Palos Verdes Gas-to-Energy Facility</t>
  </si>
  <si>
    <t>Hay Canyon Wind, LLC</t>
  </si>
  <si>
    <t>Hay Canyon Wind</t>
  </si>
  <si>
    <t>Willow Creek Energy LLC</t>
  </si>
  <si>
    <t>Willow Creek Energy Center</t>
  </si>
  <si>
    <t>NM Colton Genco LLC</t>
  </si>
  <si>
    <t>NM Colton Genco, LLC</t>
  </si>
  <si>
    <t>White Creek Wind I, LLC</t>
  </si>
  <si>
    <t>White Creek Wind I</t>
  </si>
  <si>
    <t>Desert View SunTower, LLC</t>
  </si>
  <si>
    <t>Gaskell Solar Generating Station</t>
  </si>
  <si>
    <t>Jack Maddox and David Cohen</t>
  </si>
  <si>
    <t>Estancia</t>
  </si>
  <si>
    <t>Estancia Basin Biomass Power Project</t>
  </si>
  <si>
    <t>Jetstream Wind, Inc</t>
  </si>
  <si>
    <t>Nambe</t>
  </si>
  <si>
    <t>Nambe Renewable Energy Center (NREC)</t>
  </si>
  <si>
    <t>Cargill Environmental Finance Division of Cargill Inc.</t>
  </si>
  <si>
    <t>Hansen</t>
  </si>
  <si>
    <t>The Dry Creek Biofactory Project</t>
  </si>
  <si>
    <t>Eagle Energy LLC</t>
  </si>
  <si>
    <t>Antelope Valley Wind Farm</t>
  </si>
  <si>
    <t>Flexenergy, LLC</t>
  </si>
  <si>
    <t>Beaumont</t>
  </si>
  <si>
    <t>Flex Riverside</t>
  </si>
  <si>
    <t>SunPower Corporation</t>
  </si>
  <si>
    <t>Carrisa Solar Ranch 2</t>
  </si>
  <si>
    <t>CM 10</t>
  </si>
  <si>
    <t>Vantage Wind Energy LLC</t>
  </si>
  <si>
    <t>Vantage Wind Energy Center</t>
  </si>
  <si>
    <t>Riverside Fuel Cell, LLC</t>
  </si>
  <si>
    <t>FuelCell Energy, Inc</t>
  </si>
  <si>
    <t xml:space="preserve">Riverside RWQCP Fuel Cell </t>
  </si>
  <si>
    <t>Mountain Utilities, LLC</t>
  </si>
  <si>
    <t>Mountain Utilities' Powerplant</t>
  </si>
  <si>
    <t>NaturEner Glacier Wind Energy 2, LLC</t>
  </si>
  <si>
    <t>Ethridge</t>
  </si>
  <si>
    <t>Glacier Wind Energy 2 Facility</t>
  </si>
  <si>
    <t>NaturEner Glacier Wind Energy 1, LLC</t>
  </si>
  <si>
    <t>Glacier Wind Energy 1 Facility</t>
  </si>
  <si>
    <t>SPVP001</t>
  </si>
  <si>
    <t>Sierra Pacific Power Company</t>
  </si>
  <si>
    <t>Washoe Hydroelectric Plant</t>
  </si>
  <si>
    <t>Verdi Hydroelectric Plant</t>
  </si>
  <si>
    <t>Washoe</t>
  </si>
  <si>
    <t>Fleish Hydroelectric Plant</t>
  </si>
  <si>
    <t>Enxco, Inc.</t>
  </si>
  <si>
    <t>Golden Hills Wind Farm LLC</t>
  </si>
  <si>
    <t>Cleantech America Inc</t>
  </si>
  <si>
    <t>Sequoia Solar Farm</t>
  </si>
  <si>
    <t>Rumorosa Wind Partners, LLC</t>
  </si>
  <si>
    <t>Baja Renewables Project</t>
  </si>
  <si>
    <t>Termoelectrica De Mexicali, S. De R.L. De C.V.</t>
  </si>
  <si>
    <t>MexiCali</t>
  </si>
  <si>
    <t>Termoelectrica De Mexicali</t>
  </si>
  <si>
    <t>George Deruyter &amp; Sons Dairy</t>
  </si>
  <si>
    <t>Outlook</t>
  </si>
  <si>
    <t>George DeRuyter &amp; Sons Dairy</t>
  </si>
  <si>
    <t>WestRock CP, LLC</t>
  </si>
  <si>
    <t>Tacoma</t>
  </si>
  <si>
    <t>Tacoma Biomass Generation</t>
  </si>
  <si>
    <t>Lamoille</t>
  </si>
  <si>
    <t>Frank Hooper</t>
  </si>
  <si>
    <t>Mt. Poso Cogeneration Company, LLC</t>
  </si>
  <si>
    <t>Klondike Wind Power III LLC</t>
  </si>
  <si>
    <t>Klondike Wind Power IIIA</t>
  </si>
  <si>
    <t>Pebble Springs Wind LLC</t>
  </si>
  <si>
    <t>Colmac Energy, Inc</t>
  </si>
  <si>
    <t>Desert View Power, Inc formerly doing business as Colmac Energy, Inc</t>
  </si>
  <si>
    <t>Colmac Energy Mecca Plant</t>
  </si>
  <si>
    <t>Renewable Energy Providers Inc</t>
  </si>
  <si>
    <t>Blue Lake Power, LLC</t>
  </si>
  <si>
    <t>City of Seattle, Seattle City Light</t>
  </si>
  <si>
    <t>Carnation</t>
  </si>
  <si>
    <t>South Fork Tolt Plant</t>
  </si>
  <si>
    <t>North Bend</t>
  </si>
  <si>
    <t>Cedar Falls Plant</t>
  </si>
  <si>
    <t>Slab Creek Powerhouse</t>
  </si>
  <si>
    <t>Fresh Pond</t>
  </si>
  <si>
    <t>Jones Fork Powerhouse</t>
  </si>
  <si>
    <t>Robbs Peak Powerhouse</t>
  </si>
  <si>
    <t>OrHeber 2LLC</t>
  </si>
  <si>
    <t>Heber South</t>
  </si>
  <si>
    <t>La Paz Solar Tower LLC</t>
  </si>
  <si>
    <t>EnviroMission, Inc.</t>
  </si>
  <si>
    <t>La Paz Solar Tower</t>
  </si>
  <si>
    <t>Riverside County Waste Management Department</t>
  </si>
  <si>
    <t>Badlands Landfill</t>
  </si>
  <si>
    <t>Envirepel Energy Inc</t>
  </si>
  <si>
    <t>MSW - Combustion</t>
  </si>
  <si>
    <t>Ramona Renewable Energy Facility</t>
  </si>
  <si>
    <t>City of Santa Cruz</t>
  </si>
  <si>
    <t>Felton</t>
  </si>
  <si>
    <t>Newell Creek Dam</t>
  </si>
  <si>
    <t>Beowawe Power, LLC</t>
  </si>
  <si>
    <t>Steamboat Development Corp</t>
  </si>
  <si>
    <t>Steamboat 2</t>
  </si>
  <si>
    <t>Steamboat 3</t>
  </si>
  <si>
    <t>Brady Power Partners</t>
  </si>
  <si>
    <t>Brady</t>
  </si>
  <si>
    <t>Steamboat 1A</t>
  </si>
  <si>
    <t>Soda Lake 1 &amp; 2</t>
  </si>
  <si>
    <t>Homestretch I</t>
  </si>
  <si>
    <t>Steamboat 1</t>
  </si>
  <si>
    <t>Stillwater 1</t>
  </si>
  <si>
    <t>Empire</t>
  </si>
  <si>
    <t>Empire Farms</t>
  </si>
  <si>
    <t>Steamboat Hills</t>
  </si>
  <si>
    <t>Homestretch II</t>
  </si>
  <si>
    <t>Orni 21, LLC</t>
  </si>
  <si>
    <t>Wister Geothermal Power Plant</t>
  </si>
  <si>
    <t>Ormat Nevada, Inc.</t>
  </si>
  <si>
    <t>Richard Burdette Geothermal Plant</t>
  </si>
  <si>
    <t>Charles Robison</t>
  </si>
  <si>
    <t>New Mexico Group</t>
  </si>
  <si>
    <t>Colorado Plateau Desert Phoenix Group</t>
  </si>
  <si>
    <t>Dugway</t>
  </si>
  <si>
    <t>Utah Group</t>
  </si>
  <si>
    <t>Denver</t>
  </si>
  <si>
    <t>Great Plain Colorado</t>
  </si>
  <si>
    <t>Mojave Desert Group</t>
  </si>
  <si>
    <t>Transverse Ranges-Penninsular Range Colorado Desert</t>
  </si>
  <si>
    <t>Texas</t>
  </si>
  <si>
    <t>Lubbock</t>
  </si>
  <si>
    <t>Llaano Estacado Plains</t>
  </si>
  <si>
    <t>Nevada Group</t>
  </si>
  <si>
    <t>NRG Solar PV LLC</t>
  </si>
  <si>
    <t>Solano Wind Facility - Solano Wind Phase 1 &amp; 2</t>
  </si>
  <si>
    <t>Central Valley &amp; Sierra Nevada Group</t>
  </si>
  <si>
    <t>Campo Verde Solar, LLC</t>
  </si>
  <si>
    <t>Cyrq Energy, Inc</t>
  </si>
  <si>
    <t>Thermo No.1 BE-01, LLC</t>
  </si>
  <si>
    <t>San Gorgonio Wind Associates VII</t>
  </si>
  <si>
    <t>Granite Wind, LLC</t>
  </si>
  <si>
    <t>Granite Wind Energy Facility</t>
  </si>
  <si>
    <t>Sacramento MSW Transformation Energy Center</t>
  </si>
  <si>
    <t>World Waste Technologies, Inc</t>
  </si>
  <si>
    <t>Richmond MSW Transformation Energy Center</t>
  </si>
  <si>
    <t>Gonzales MSW Transformation Energy Center</t>
  </si>
  <si>
    <t>Freemont MSW Transformation Energy Center</t>
  </si>
  <si>
    <t>Lucerne Valley Solar Project</t>
  </si>
  <si>
    <t>Cogentrix Solar Services LLC</t>
  </si>
  <si>
    <t>Waterflow</t>
  </si>
  <si>
    <t>San Juan Solar Two</t>
  </si>
  <si>
    <t>San Juan Solar One</t>
  </si>
  <si>
    <t>Boardman Solar One</t>
  </si>
  <si>
    <t>Orni 18, LLC</t>
  </si>
  <si>
    <t>Humboldt Bay Power Plant Unit 2</t>
  </si>
  <si>
    <t>Humboldt Bay Power Plant Unit 1</t>
  </si>
  <si>
    <t>San Francisco Service Center Solar Array 2</t>
  </si>
  <si>
    <t>San Francisco Service Center Solar Array 1</t>
  </si>
  <si>
    <t>Joint Water Pollution Control Plant - Total Energy Facility</t>
  </si>
  <si>
    <t>Puente Hills Gas-To-Energy Facility - Phase II</t>
  </si>
  <si>
    <t>Palos Verdes Gas-To-Energy Facility II</t>
  </si>
  <si>
    <t>Kittyhawk</t>
  </si>
  <si>
    <t>Eden Vale Dairy</t>
  </si>
  <si>
    <t>Larry Castelanelli</t>
  </si>
  <si>
    <t>Edwin Curtis</t>
  </si>
  <si>
    <t>Valley View Power Plant</t>
  </si>
  <si>
    <t>Red Mountain Power Plant</t>
  </si>
  <si>
    <t>Coyote Creek Power Plant</t>
  </si>
  <si>
    <t>Corona Power Plant</t>
  </si>
  <si>
    <t>Temescal Power Plant</t>
  </si>
  <si>
    <t>Venice Power Plant</t>
  </si>
  <si>
    <t>Lake Perris Power Plant</t>
  </si>
  <si>
    <t>Davenport Newberry Holdings LLC (c/o AltaRock Energy)</t>
  </si>
  <si>
    <t>Newberry Geothermal</t>
  </si>
  <si>
    <t>Truckee (Combined)</t>
  </si>
  <si>
    <t>Silver Peak</t>
  </si>
  <si>
    <t>Reese River Geothermal Power</t>
  </si>
  <si>
    <t>SME-4</t>
  </si>
  <si>
    <t>Solar MW Energy Inc</t>
  </si>
  <si>
    <t>SME-3</t>
  </si>
  <si>
    <t>SME-2</t>
  </si>
  <si>
    <t>SME-1</t>
  </si>
  <si>
    <t>Caithness California Wind Holdings, LLC</t>
  </si>
  <si>
    <t>Caithness 251 Wind</t>
  </si>
  <si>
    <t>Nacimiento Hydroelectric Project</t>
  </si>
  <si>
    <t>Shepherds Flat North</t>
  </si>
  <si>
    <t>Bottle Rock Power Plant</t>
  </si>
  <si>
    <t>High Plains Ranch II, LLC</t>
  </si>
  <si>
    <t>Klondike Wind Power III</t>
  </si>
  <si>
    <t>El Dorado Powerhouse (Akin Powerhouse)</t>
  </si>
  <si>
    <t>Cape Scott Wind LP</t>
  </si>
  <si>
    <t>Windy Flats Partners, LLC</t>
  </si>
  <si>
    <t>Windy Flats Wind Project</t>
  </si>
  <si>
    <t>Turnbull Hydro LLC</t>
  </si>
  <si>
    <t>Turnbull Hydroelectric Project</t>
  </si>
  <si>
    <t>Finley Bioenergy, LLC</t>
  </si>
  <si>
    <t>Finley Bioenergy</t>
  </si>
  <si>
    <t>Mt. Vernon</t>
  </si>
  <si>
    <t>SPI - Burlington</t>
  </si>
  <si>
    <t>South Ogden</t>
  </si>
  <si>
    <t>Kemmerer</t>
  </si>
  <si>
    <t>Upper Beaver</t>
  </si>
  <si>
    <t>Heber City</t>
  </si>
  <si>
    <t>Snake Creek</t>
  </si>
  <si>
    <t>Preston</t>
  </si>
  <si>
    <t>1/1/1896</t>
  </si>
  <si>
    <t>Fountain Green</t>
  </si>
  <si>
    <t>Collinston</t>
  </si>
  <si>
    <t>Cline Falls</t>
  </si>
  <si>
    <t>Alpine</t>
  </si>
  <si>
    <t>American Fork</t>
  </si>
  <si>
    <t>SPI - Sonora</t>
  </si>
  <si>
    <t>Harper Lake, LLC</t>
  </si>
  <si>
    <t>Harper Lake Solar Power Plant</t>
  </si>
  <si>
    <t>Greenhunter Biopower, Inc</t>
  </si>
  <si>
    <t>Mesquite Lake Resource Recovery Facility</t>
  </si>
  <si>
    <t>OrHeber2 LLC</t>
  </si>
  <si>
    <t>Gould 2</t>
  </si>
  <si>
    <t>Heber Geothermal Company LLC</t>
  </si>
  <si>
    <t>Gould 1</t>
  </si>
  <si>
    <t>Otay Landfill Gas LLC (Otay III)</t>
  </si>
  <si>
    <t>ARP-Loyalton Cogen, LLC</t>
  </si>
  <si>
    <t>ARP-Loyalton Cogen LLC</t>
  </si>
  <si>
    <t>ARP Loyalton Cogen</t>
  </si>
  <si>
    <t>Finavera Renewables, Inc</t>
  </si>
  <si>
    <t>Ocean Wave</t>
  </si>
  <si>
    <t>Trinidad</t>
  </si>
  <si>
    <t>Humboldt Ocean Energy</t>
  </si>
  <si>
    <t>Tunnel Hill Hydro LLC</t>
  </si>
  <si>
    <t>Tunnel Hill Power Plant</t>
  </si>
  <si>
    <t>Buckeye Power Plant</t>
  </si>
  <si>
    <t>Imperial Valley Solar</t>
  </si>
  <si>
    <t>Umatilla County</t>
  </si>
  <si>
    <t>Combine Hills</t>
  </si>
  <si>
    <t>Bingham County</t>
  </si>
  <si>
    <t>Wolverine Creek</t>
  </si>
  <si>
    <t>Rock River I, LLC</t>
  </si>
  <si>
    <t>McFadden</t>
  </si>
  <si>
    <t>Rock River 1</t>
  </si>
  <si>
    <t>Foote Creek 1</t>
  </si>
  <si>
    <t>NRR-Energy Inc</t>
  </si>
  <si>
    <t>NRR - Energy of Riverside</t>
  </si>
  <si>
    <t>NRR - Energy of Pasadena</t>
  </si>
  <si>
    <t>NRR-Energy of Adelanto LLC</t>
  </si>
  <si>
    <t>NRR-Energy of Lucerne Valley</t>
  </si>
  <si>
    <t>Imperial City</t>
  </si>
  <si>
    <t>NRR - Energy of Imperial City</t>
  </si>
  <si>
    <t>NRR - Energy of Colton</t>
  </si>
  <si>
    <t>NRR - Energy of Coachella / Indio</t>
  </si>
  <si>
    <t>NRR-Energy of Adelanto</t>
  </si>
  <si>
    <t>Arlington Wind Power Project LLC</t>
  </si>
  <si>
    <t>MM Prima Deshecha Energy, LLC</t>
  </si>
  <si>
    <t>City Of San Diego</t>
  </si>
  <si>
    <t>Gas Utilization Facility</t>
  </si>
  <si>
    <t>County of San Diego</t>
  </si>
  <si>
    <t>Jamacha Landfill</t>
  </si>
  <si>
    <t>Gorman</t>
  </si>
  <si>
    <t>Alamo Power Plant</t>
  </si>
  <si>
    <t>Yorba Linda Power Plant</t>
  </si>
  <si>
    <t>San Dimas Power Plant</t>
  </si>
  <si>
    <t>Lake Mathews Power Plant</t>
  </si>
  <si>
    <t>FPL Energy Montezuma Wind LLC</t>
  </si>
  <si>
    <t>Montezuma Wind Energy Center</t>
  </si>
  <si>
    <t>Dillon Wind LLC</t>
  </si>
  <si>
    <t>Green Volts, Inc</t>
  </si>
  <si>
    <t>GV1</t>
  </si>
  <si>
    <t>Clements</t>
  </si>
  <si>
    <t>Camanche Power Plant</t>
  </si>
  <si>
    <t>Zero Waste Energy, LLC</t>
  </si>
  <si>
    <t>Silicon Valley Biomass Energy Center (SVBEC)</t>
  </si>
  <si>
    <t>Clearwater Paper Corporation</t>
  </si>
  <si>
    <t>Clearwater Paper</t>
  </si>
  <si>
    <t>Prospect</t>
  </si>
  <si>
    <t>Prospect 4</t>
  </si>
  <si>
    <t>Prospect 1</t>
  </si>
  <si>
    <t>Powerdale</t>
  </si>
  <si>
    <t>Baker</t>
  </si>
  <si>
    <t>Mountain Pass Wind Energy Project</t>
  </si>
  <si>
    <t>Western GeoPower, Inc.</t>
  </si>
  <si>
    <t>WGP Geysers Project</t>
  </si>
  <si>
    <t>Henry Orlosky</t>
  </si>
  <si>
    <t>Desert Solar Thermal One</t>
  </si>
  <si>
    <t>California Solar Thermal One</t>
  </si>
  <si>
    <t>Eastside</t>
  </si>
  <si>
    <t>White Salmon</t>
  </si>
  <si>
    <t>Condit</t>
  </si>
  <si>
    <t>Utica Water and Power Authority</t>
  </si>
  <si>
    <t>Murphys Powerhouse</t>
  </si>
  <si>
    <t>Angels Powerhouse</t>
  </si>
  <si>
    <t>Energia Sierra Juarez, S. de R.L de C.V.</t>
  </si>
  <si>
    <t>Energia Sierra Juarez, S. de R.L. de C.V.</t>
  </si>
  <si>
    <t xml:space="preserve">Energia Sierra Juarez Wind Energy Project </t>
  </si>
  <si>
    <t>Zemer Energia, SA. De C.V</t>
  </si>
  <si>
    <t>La Rumorosa I</t>
  </si>
  <si>
    <t>Joseph</t>
  </si>
  <si>
    <t>Idleyld Park</t>
  </si>
  <si>
    <t>Prospect 3</t>
  </si>
  <si>
    <t>Edwards Capital Investments LLC</t>
  </si>
  <si>
    <t>Atmos PV Power Plant Bakersfield</t>
  </si>
  <si>
    <t>CMS Generation Company</t>
  </si>
  <si>
    <t>Shaffer Mountain Wind Project</t>
  </si>
  <si>
    <t>Dillard</t>
  </si>
  <si>
    <t>RFP Dillard Powerhouse</t>
  </si>
  <si>
    <t>Ideyld Park</t>
  </si>
  <si>
    <t>Clearwater 2</t>
  </si>
  <si>
    <t>Clearwater 1</t>
  </si>
  <si>
    <t>NM Milliken Genco LLC</t>
  </si>
  <si>
    <t>Milliken</t>
  </si>
  <si>
    <t>NM Mid Valley Genco LLC</t>
  </si>
  <si>
    <t>Mid-Valley</t>
  </si>
  <si>
    <t>Calico Solar, LLC</t>
  </si>
  <si>
    <t>Calico Solar</t>
  </si>
  <si>
    <t>BME Otay Mesa Biomass Facility</t>
  </si>
  <si>
    <t>Norman Burgess</t>
  </si>
  <si>
    <t>Green Borders Geothermal, LLC</t>
  </si>
  <si>
    <t>Mineral County</t>
  </si>
  <si>
    <t>Aurora Geothermal Project</t>
  </si>
  <si>
    <t>Avista Corporation</t>
  </si>
  <si>
    <t>Spokane</t>
  </si>
  <si>
    <t>Post Falls</t>
  </si>
  <si>
    <t>Small Hydroelectric with Efficiency</t>
  </si>
  <si>
    <t>1/1/1890</t>
  </si>
  <si>
    <t>Kettle Falls</t>
  </si>
  <si>
    <t>Kettle Falls Woodwaste Plant</t>
  </si>
  <si>
    <t>Geo-Energy Imperial LLC</t>
  </si>
  <si>
    <t>Salton City</t>
  </si>
  <si>
    <t>Juan de Bautista de Anza Geothermal Project</t>
  </si>
  <si>
    <t>Gibson Dam Hydroelectric Company, LLC</t>
  </si>
  <si>
    <t>Augusta</t>
  </si>
  <si>
    <t>Gibson Dam Hydroelectric Project</t>
  </si>
  <si>
    <t>Big Valley Power</t>
  </si>
  <si>
    <t>EnerTech Environmental, Inc</t>
  </si>
  <si>
    <t>EnerTech Rialto Biopower</t>
  </si>
  <si>
    <t>IAE Truckhaven I</t>
  </si>
  <si>
    <t>Truckhaven</t>
  </si>
  <si>
    <t>enXco, Inc</t>
  </si>
  <si>
    <t>Mountain View Power Partners IV LLC</t>
  </si>
  <si>
    <t>N. Palm Springs</t>
  </si>
  <si>
    <t>Sycamore Canyon 2</t>
  </si>
  <si>
    <t>Coyote Canyon Energy LLC</t>
  </si>
  <si>
    <t>Newport Coast</t>
  </si>
  <si>
    <t>FMG Coyote Canyon</t>
  </si>
  <si>
    <t>Homestead Wind Farm LLC</t>
  </si>
  <si>
    <t>Homestead Wind Farm</t>
  </si>
  <si>
    <t>Chevron Energy Solutions</t>
  </si>
  <si>
    <t>Chevron Surya II</t>
  </si>
  <si>
    <t>MM San Diego LLC</t>
  </si>
  <si>
    <t>MM San Diego Energy (North City)</t>
  </si>
  <si>
    <t>MM San Diego Energy (Miramar)</t>
  </si>
  <si>
    <t>MM Tulare Energy, LLC.</t>
  </si>
  <si>
    <t>Military Pass Road- Newberry Volcano Project LLC</t>
  </si>
  <si>
    <t>Military Pass Road - Newberry Volcano Project</t>
  </si>
  <si>
    <t>Military Pass Road LLC</t>
  </si>
  <si>
    <t>Military Pass Road Project</t>
  </si>
  <si>
    <t>CalRENEW-1 LLC</t>
  </si>
  <si>
    <t>Chevron Surya I</t>
  </si>
  <si>
    <t>Global Ampersand, LLC</t>
  </si>
  <si>
    <t>Ampersand Chowchilla Biomass/Merced Power</t>
  </si>
  <si>
    <t>Otay 3</t>
  </si>
  <si>
    <t>Chowchilla II</t>
  </si>
  <si>
    <t>Rancho Penasquitos Pressure Control Hydroelectric Facility</t>
  </si>
  <si>
    <t>MM Yolo Power</t>
  </si>
  <si>
    <t xml:space="preserve">Sierra  </t>
  </si>
  <si>
    <t>Santa Ana River No. 3</t>
  </si>
  <si>
    <t>1/1/1899</t>
  </si>
  <si>
    <t>1/1/1893</t>
  </si>
  <si>
    <t>Phoenix Wind Power LLC</t>
  </si>
  <si>
    <t>City of Oceanside</t>
  </si>
  <si>
    <t>San Francisco Peak Hydro Plant</t>
  </si>
  <si>
    <t>Miramar Hydro Facility</t>
  </si>
  <si>
    <t>Bear Valley Hydro</t>
  </si>
  <si>
    <t>Santa Fe Irrigation District</t>
  </si>
  <si>
    <t>Rancho Santa Fe</t>
  </si>
  <si>
    <t>Santa Fe Irrigation District - Badger Filtration Plant</t>
  </si>
  <si>
    <t>Sycamore Landfill</t>
  </si>
  <si>
    <t>Otay Landfill Gas LLC (Otay II)</t>
  </si>
  <si>
    <t>Otay Landfill Gas LLC (Otay I)</t>
  </si>
  <si>
    <t>Kumeyaay Wind Energy Facility</t>
  </si>
  <si>
    <t>AES Delano, Inc.</t>
  </si>
  <si>
    <t>Oak Creek</t>
  </si>
  <si>
    <t>Windpower Partners 1993, LP</t>
  </si>
  <si>
    <t>Antelope Valley Calif-Poppy Reserve</t>
  </si>
  <si>
    <t>Fraizer Park</t>
  </si>
  <si>
    <t>S &amp; L Ranch</t>
  </si>
  <si>
    <t>Horton, John W.</t>
  </si>
  <si>
    <t>San Gorgonio 4 - Renwind</t>
  </si>
  <si>
    <t>PHWD Affiliate, LLC</t>
  </si>
  <si>
    <t>Painted Hills Windpark</t>
  </si>
  <si>
    <t>Windstream Operations, LLC</t>
  </si>
  <si>
    <t>Wind Stream</t>
  </si>
  <si>
    <t>Windstream 6111 c/o Windstream Operations, LLC</t>
  </si>
  <si>
    <t>Terra-Gen 251 Wind, LLC</t>
  </si>
  <si>
    <t>Monolith 7</t>
  </si>
  <si>
    <t>Monolith 6</t>
  </si>
  <si>
    <t>Monolith 5</t>
  </si>
  <si>
    <t>Monolith 4</t>
  </si>
  <si>
    <t>Victory Garden Phase IV Partner</t>
  </si>
  <si>
    <t>San Gorgonio 3 - Carter</t>
  </si>
  <si>
    <t>Windland Refresh 2</t>
  </si>
  <si>
    <t>Windland Inc.</t>
  </si>
  <si>
    <t>Section 22 Trust</t>
  </si>
  <si>
    <t>Cameron Ridge II, LLC</t>
  </si>
  <si>
    <t>Cameron Ridge 2</t>
  </si>
  <si>
    <t>Alta Mesa Pwr Purch Contract Trust</t>
  </si>
  <si>
    <t>CTV Power Purchase Contract Trust</t>
  </si>
  <si>
    <t>Difwind Partners</t>
  </si>
  <si>
    <t>Altwind</t>
  </si>
  <si>
    <t>Sky River LLC</t>
  </si>
  <si>
    <t>Section 7 Trust</t>
  </si>
  <si>
    <t>Energy Development &amp; Construction Corporation</t>
  </si>
  <si>
    <t>San Gorgonio Farms, Inc.</t>
  </si>
  <si>
    <t>AERO Energy LLC</t>
  </si>
  <si>
    <t>Calwind Resources Inc.</t>
  </si>
  <si>
    <t>San Gorgonio Westwinds II - Windustries, LLC</t>
  </si>
  <si>
    <t>Windustries</t>
  </si>
  <si>
    <t>Cameron Ridge LLC</t>
  </si>
  <si>
    <t>Catherdral City</t>
  </si>
  <si>
    <t>Coram Energy, LLC</t>
  </si>
  <si>
    <t>Coachella Wind, LLC</t>
  </si>
  <si>
    <t>Eastwind</t>
  </si>
  <si>
    <t>Section 20 Trust</t>
  </si>
  <si>
    <t>AES Tehachapi Wind, LLC</t>
  </si>
  <si>
    <t>Tehachapi Pass Wind Farm - Monolith II</t>
  </si>
  <si>
    <t>Tehachapi Pass Wind Farm - Monolith I</t>
  </si>
  <si>
    <t>Windstream 6042 c/o Windstream Operations, LLC</t>
  </si>
  <si>
    <t>Zond Systems Inc. (VG #3)</t>
  </si>
  <si>
    <t>Windstream 6040 c/o Windstream Operations, LLC</t>
  </si>
  <si>
    <t>Windstream 6039 c/o Windstream Operations, LLC</t>
  </si>
  <si>
    <t>Terra-Gen Mojave Windfarms, LLC</t>
  </si>
  <si>
    <t>Morwind</t>
  </si>
  <si>
    <t>San Gorgonio 2 - Buckwind</t>
  </si>
  <si>
    <t>Windpark Unlimited 1</t>
  </si>
  <si>
    <t>San Gorgonio 1 - Aldrich</t>
  </si>
  <si>
    <t>Coram Energy LLC  (Ect)</t>
  </si>
  <si>
    <t>Ridgetop Energy, LLC (I)</t>
  </si>
  <si>
    <t>Zephyr Park c/o Oak Creek Wind Power, LLC</t>
  </si>
  <si>
    <t>On Wind Energy, LLC</t>
  </si>
  <si>
    <t>Windland Refresh</t>
  </si>
  <si>
    <t>Windland Refresh, LLC</t>
  </si>
  <si>
    <t>San Gorgonio Farms, Inc</t>
  </si>
  <si>
    <t>Mesa Wind Farm</t>
  </si>
  <si>
    <t>FPL Energy Cabazon Wind, LLC</t>
  </si>
  <si>
    <t>FPLEnergy Cabazon Wind, LLC</t>
  </si>
  <si>
    <t>Community Corp. of Santa Monica</t>
  </si>
  <si>
    <t>NextEra Energy - Utility</t>
  </si>
  <si>
    <t>Luz Solar Partners Ltd., IV</t>
  </si>
  <si>
    <t>Luz Solar Partners Ltd. IV</t>
  </si>
  <si>
    <t>Luz Solar Partners Ltd., III</t>
  </si>
  <si>
    <t>Luz Solar Partners Ltd. III</t>
  </si>
  <si>
    <t>Sunray Energy, LLC</t>
  </si>
  <si>
    <t>Sunray Energy, Inc.</t>
  </si>
  <si>
    <t>Springville Hydro</t>
  </si>
  <si>
    <t>Trustees of Deep Springs</t>
  </si>
  <si>
    <t>City of Santa Ana</t>
  </si>
  <si>
    <t>Montecito Water District</t>
  </si>
  <si>
    <t>Montecito</t>
  </si>
  <si>
    <t>Three Valleys MWD</t>
  </si>
  <si>
    <t>Water and Energy Consulting</t>
  </si>
  <si>
    <t>Three Valleys Municipal Water District</t>
  </si>
  <si>
    <t>Central Hydroelectric Corp.</t>
  </si>
  <si>
    <t>Cinnamon Ranch Hydroelectric</t>
  </si>
  <si>
    <t>California Hot Springs</t>
  </si>
  <si>
    <t>Los Angles County Department of Public Works</t>
  </si>
  <si>
    <t>San Gabriel Dam Hydroelectric Project</t>
  </si>
  <si>
    <t>Lower Tule River Irrigation District</t>
  </si>
  <si>
    <t>Desert Water Agency / Coachella Valley Water District</t>
  </si>
  <si>
    <t>Whitewater Project</t>
  </si>
  <si>
    <t>East Portal Hydro</t>
  </si>
  <si>
    <t>Irvine Ranch Water District</t>
  </si>
  <si>
    <t>Walnut Valley Water District</t>
  </si>
  <si>
    <t>San Gabriel Valley Municipal Water District's Small Hydro Gen Facility</t>
  </si>
  <si>
    <t>Thousand Oaks</t>
  </si>
  <si>
    <t>C. Keith West / Desert Power Company</t>
  </si>
  <si>
    <t>Deborah Trkyja/Sole member of White Mountain Ranch</t>
  </si>
  <si>
    <t>CalEnergy Operating Corporation</t>
  </si>
  <si>
    <t>Coso Geothermal Power Holdings LLC</t>
  </si>
  <si>
    <t>Salton Sea Power Generation Co #2</t>
  </si>
  <si>
    <t>CE Leathers Company</t>
  </si>
  <si>
    <t>Herber</t>
  </si>
  <si>
    <t>Heber 2</t>
  </si>
  <si>
    <t>Mammoth-Pacific, L.P.</t>
  </si>
  <si>
    <t>Mammoth G3</t>
  </si>
  <si>
    <t>Beowawe Power, LLC.</t>
  </si>
  <si>
    <t>Elmore Company</t>
  </si>
  <si>
    <t>BHE Geothermal, LLC</t>
  </si>
  <si>
    <t>Vulcan/BN Geothermal</t>
  </si>
  <si>
    <t>Del Ranch Company</t>
  </si>
  <si>
    <t>Mammoth G1</t>
  </si>
  <si>
    <t>Heber 1</t>
  </si>
  <si>
    <t>MM West Covina LLC (Bkk II)</t>
  </si>
  <si>
    <t>MM West Covina LLC (Bkk I)</t>
  </si>
  <si>
    <t>MM Woodville Energy LLC</t>
  </si>
  <si>
    <t>Minnesota Methane (Yolo)</t>
  </si>
  <si>
    <t>Hanson Aggregates WRP, Inc.</t>
  </si>
  <si>
    <t>Waste Management Energy Solutions, Inc.</t>
  </si>
  <si>
    <t>Simi Valley Landfill Gas-to-Energy</t>
  </si>
  <si>
    <t>El Sobrante Landfill Gas-to-Energy</t>
  </si>
  <si>
    <t>Calwind Resources Inc. II</t>
  </si>
  <si>
    <t>L.A. Co. Sanitation Dist #C-2850</t>
  </si>
  <si>
    <t>3 Phases Renewables</t>
  </si>
  <si>
    <t>Spadra Landfill Gas 2 Energy</t>
  </si>
  <si>
    <t>City Of Corona</t>
  </si>
  <si>
    <t>Mountain View Power Partners LLC</t>
  </si>
  <si>
    <t>Ener-Core</t>
  </si>
  <si>
    <t>Toyon Landfill Gas Conversion, LLC.</t>
  </si>
  <si>
    <t>Pacific Energy Operating Group, L.P.</t>
  </si>
  <si>
    <t>Brea Generation LLC</t>
  </si>
  <si>
    <t>Brea I</t>
  </si>
  <si>
    <t>L.A. Co. Sanitation Dist CSD 2610</t>
  </si>
  <si>
    <t>Generating Resource Recovery Partners, LP</t>
  </si>
  <si>
    <t>City of Sunnyvale</t>
  </si>
  <si>
    <t>Oak Flat PH</t>
  </si>
  <si>
    <t>Wheelabrator Co</t>
  </si>
  <si>
    <t>Sierra Power Corporation</t>
  </si>
  <si>
    <t>Madera Power</t>
  </si>
  <si>
    <t>Community Renewable Energy Services Inc-DBA</t>
  </si>
  <si>
    <t>Community Renewable Energy Services Inc.</t>
  </si>
  <si>
    <t>Etiwanda Small Conduit Hydroelectric Power Plant</t>
  </si>
  <si>
    <t>SID (Monticello)</t>
  </si>
  <si>
    <t>PCWA (Oxbow)</t>
  </si>
  <si>
    <t>PCWA (French Meadows)</t>
  </si>
  <si>
    <t>South Feather Water and Power Agency</t>
  </si>
  <si>
    <t>Strawberry Valley</t>
  </si>
  <si>
    <t>Sly Creek Powerhouse</t>
  </si>
  <si>
    <t>KELLY RIDGE POWERHOUSE</t>
  </si>
  <si>
    <t>Rollins Powerhouse</t>
  </si>
  <si>
    <t>Dutch Flat #2 Powerhouse</t>
  </si>
  <si>
    <t>MID (McSwain)</t>
  </si>
  <si>
    <t>Michael W. Stephens</t>
  </si>
  <si>
    <t>Joe T. Hernandez</t>
  </si>
  <si>
    <t>Karen Rippey</t>
  </si>
  <si>
    <t>Robert and Joyce Vieux</t>
  </si>
  <si>
    <t>L.P. Reinhard</t>
  </si>
  <si>
    <t>Donald R. Chenoweth</t>
  </si>
  <si>
    <t>Real Goods Solar Living Institute</t>
  </si>
  <si>
    <t>Hopland</t>
  </si>
  <si>
    <t>Real Goods Solar Living Institute (Solar 2000)</t>
  </si>
  <si>
    <t>Domus Dulcis Domus Holding Trust</t>
  </si>
  <si>
    <t>Villa Sorriso Solar</t>
  </si>
  <si>
    <t>James C. Ross</t>
  </si>
  <si>
    <t>Napa Sanitation District</t>
  </si>
  <si>
    <t>Mini Hydro</t>
  </si>
  <si>
    <t>Youth with a Mission/Spgs Of Lv Wat</t>
  </si>
  <si>
    <t>Finley T. McMillan and Percy R. McMillan</t>
  </si>
  <si>
    <t>Twin Valley Hydro</t>
  </si>
  <si>
    <t>Swiss American Co.</t>
  </si>
  <si>
    <t>Burnt Ranch</t>
  </si>
  <si>
    <t>Steven Spellenberg  Hydro</t>
  </si>
  <si>
    <t>Steve &amp; Bonnie Tetrick</t>
  </si>
  <si>
    <t>Sheridan</t>
  </si>
  <si>
    <t>Vanjop</t>
  </si>
  <si>
    <t>Sierra  Energy</t>
  </si>
  <si>
    <t>Sheila St. Germain</t>
  </si>
  <si>
    <t>Oak Run</t>
  </si>
  <si>
    <t>Shamrock Utilities (Clover Leaf)</t>
  </si>
  <si>
    <t>Shamrock Utilities (Cedar Flat)</t>
  </si>
  <si>
    <t>Calaveras Public Utility District</t>
  </si>
  <si>
    <t>Wilseville</t>
  </si>
  <si>
    <t>Santa Clara Valley Water District</t>
  </si>
  <si>
    <t>Farmington</t>
  </si>
  <si>
    <t>Robert Lee</t>
  </si>
  <si>
    <t>Robert W. Lee</t>
  </si>
  <si>
    <t>Covington Mill</t>
  </si>
  <si>
    <t>Pan Pacific (Weber Flat)</t>
  </si>
  <si>
    <t>Orange Cove Irrigation District</t>
  </si>
  <si>
    <t>Orange Cove Irrigation District - Friant Fishwater Release Hydroelectric Fa</t>
  </si>
  <si>
    <t>NID/Combie North</t>
  </si>
  <si>
    <t>Mill and Sulphur Creek Power Plant Partnership</t>
  </si>
  <si>
    <t>Dinsmore</t>
  </si>
  <si>
    <t>Mill and Sulphur Creek Project</t>
  </si>
  <si>
    <t>Silver Springs Hydro</t>
  </si>
  <si>
    <t>Goose Valley Ranch, LLC</t>
  </si>
  <si>
    <t>Clover Creek</t>
  </si>
  <si>
    <t>Madera-Chowchilla Water and Power Authority</t>
  </si>
  <si>
    <t>Madera Chowchilla Water and Power Authority</t>
  </si>
  <si>
    <t>Site 1302</t>
  </si>
  <si>
    <t>Site 1923</t>
  </si>
  <si>
    <t>Site 1174</t>
  </si>
  <si>
    <t>Lassen Station Hydroelectric, LP</t>
  </si>
  <si>
    <t>Pulga</t>
  </si>
  <si>
    <t>Lassen Station Hydroelectric</t>
  </si>
  <si>
    <t>King's River Hydro Company, Inc.</t>
  </si>
  <si>
    <t>Kings River Hydro</t>
  </si>
  <si>
    <t>John Neerhout, Jr.</t>
  </si>
  <si>
    <t>James Crane</t>
  </si>
  <si>
    <t>Forest Ranch</t>
  </si>
  <si>
    <t>Greenville</t>
  </si>
  <si>
    <t>Salmon Creek Hydroelectric Company, LLC</t>
  </si>
  <si>
    <t>Howard Lakey</t>
  </si>
  <si>
    <t>Glenn Colusa Irr. Dist. (Stovall 2)</t>
  </si>
  <si>
    <t>Glenn Colusa Irr. Dist. (Funks Ck)</t>
  </si>
  <si>
    <t>Five Bears Hydro, Inc.</t>
  </si>
  <si>
    <t>Genesee Valley</t>
  </si>
  <si>
    <t>Fairfield Power Plant (Papazian)</t>
  </si>
  <si>
    <t>Eric and Debbie Wattenburg</t>
  </si>
  <si>
    <t>Eric and Debbie Watternburg</t>
  </si>
  <si>
    <t>Ken Wilson/Teri McClaflin</t>
  </si>
  <si>
    <t>Greenwood</t>
  </si>
  <si>
    <t>Eugene McFadden</t>
  </si>
  <si>
    <t>Digger Creek Ranch</t>
  </si>
  <si>
    <t>David Harde</t>
  </si>
  <si>
    <t>Somerset</t>
  </si>
  <si>
    <t>David O. Harde</t>
  </si>
  <si>
    <t>City Of Vallejo</t>
  </si>
  <si>
    <t>City Of San Luis Obispo</t>
  </si>
  <si>
    <t>Mokelumne Hill</t>
  </si>
  <si>
    <t>Calaveras Yuba Hydro #3</t>
  </si>
  <si>
    <t>Calaveras Yuba Hydro #2</t>
  </si>
  <si>
    <t>Calaveras Yuba Hydro #1</t>
  </si>
  <si>
    <t>Browns Valley ID</t>
  </si>
  <si>
    <t>Goodyrs Bar</t>
  </si>
  <si>
    <t>Bailey Creek Hydroelectric, Inc.</t>
  </si>
  <si>
    <t>Bailey Creek Ranch</t>
  </si>
  <si>
    <t>Arbuckle Mountain Hydro, LLC.</t>
  </si>
  <si>
    <t>Platina</t>
  </si>
  <si>
    <t>Cycle Power Partners, LLC</t>
  </si>
  <si>
    <t>Wendel Energy Operations I, LLC</t>
  </si>
  <si>
    <t>Roy Sharp Jr.</t>
  </si>
  <si>
    <t>Durham</t>
  </si>
  <si>
    <t>Langerwerf Dairy</t>
  </si>
  <si>
    <t>City of Watsonville</t>
  </si>
  <si>
    <t>City Of Watsonville</t>
  </si>
  <si>
    <t>Strawberry</t>
  </si>
  <si>
    <t>Sand Bar Power Plant</t>
  </si>
  <si>
    <t>Stephen Pike</t>
  </si>
  <si>
    <t>TKO Power (South Bear Creek)</t>
  </si>
  <si>
    <t>STS HydroPower, Ltd.</t>
  </si>
  <si>
    <t>STS Hydropower Ltd. (Kekawaka)</t>
  </si>
  <si>
    <t>STS Hydropower (Kanaka)</t>
  </si>
  <si>
    <t>South San Joaquin ID (Woodward)</t>
  </si>
  <si>
    <t>South San Joaquin ID (Frankenheimer)</t>
  </si>
  <si>
    <t>Manaton</t>
  </si>
  <si>
    <t>Olsen Power Partners</t>
  </si>
  <si>
    <t>Combie South Powerhouse</t>
  </si>
  <si>
    <t>Bowman Powerhouse</t>
  </si>
  <si>
    <t>Nelson Creek Power Inc.</t>
  </si>
  <si>
    <t>Nelson Creek Power</t>
  </si>
  <si>
    <t>Nacimiento Dam</t>
  </si>
  <si>
    <t>Roaring Creek Hydro</t>
  </si>
  <si>
    <t>Mongomery Creek</t>
  </si>
  <si>
    <t>Hatchet Creek Hydro</t>
  </si>
  <si>
    <t>Bidwell Ditch Hydro</t>
  </si>
  <si>
    <t>Malacha Hydro Limited Partnership, Brookfield Renewable Energy Group</t>
  </si>
  <si>
    <t>Muck Valley Hydroelectric Project</t>
  </si>
  <si>
    <t>Madera Chowchilla</t>
  </si>
  <si>
    <t>Kern Hydro Partners (Olcese)</t>
  </si>
  <si>
    <t>Yolo County Flood Control &amp; Water Conservation</t>
  </si>
  <si>
    <t>Cleaklake Oaks</t>
  </si>
  <si>
    <t>Indian Vly Hydro Elec Ptrn.</t>
  </si>
  <si>
    <t>Hypower, Inc</t>
  </si>
  <si>
    <t>Desabla</t>
  </si>
  <si>
    <t>Ruth</t>
  </si>
  <si>
    <t>EIF Haypress, LLC</t>
  </si>
  <si>
    <t>Haypress Hydroelectric MDDL</t>
  </si>
  <si>
    <t>Haypress Hydroelectric LWR</t>
  </si>
  <si>
    <t>Friant Kern</t>
  </si>
  <si>
    <t>Far West Power Corp</t>
  </si>
  <si>
    <t>Far West Power</t>
  </si>
  <si>
    <t>New Hogan Power Plant Project</t>
  </si>
  <si>
    <t>Baker Station Associates L.P.</t>
  </si>
  <si>
    <t>Baker Station Hydroelectric</t>
  </si>
  <si>
    <t>Central California Irrigation District</t>
  </si>
  <si>
    <t>FloDesign Wind Turbine Corp.</t>
  </si>
  <si>
    <t>Zond Windsystems, Inc.</t>
  </si>
  <si>
    <t>Tres Vaqueros Wind Farms, LLC</t>
  </si>
  <si>
    <t>Tres Vaqueros Wind Farm</t>
  </si>
  <si>
    <t>Forebay Wind LLC - Western</t>
  </si>
  <si>
    <t>Forebay Wind LLC - Viking</t>
  </si>
  <si>
    <t>Forebay Wind LLC - Taxvest</t>
  </si>
  <si>
    <t>Forebay Wind LLC - Seawest</t>
  </si>
  <si>
    <t>Forebay Wind LLC - CWES</t>
  </si>
  <si>
    <t>Forebay Wind LLC - Altech</t>
  </si>
  <si>
    <t>Patterson Pass Windfarm, LLC</t>
  </si>
  <si>
    <t>Patterson Pass Windfarm</t>
  </si>
  <si>
    <t>Northwind Energy, Inc.</t>
  </si>
  <si>
    <t>Northpoint Energy</t>
  </si>
  <si>
    <t>Green Ridge Power LLC</t>
  </si>
  <si>
    <t>Alameda County</t>
  </si>
  <si>
    <t>Green Ridge Power (70 MW)</t>
  </si>
  <si>
    <t>EDF Renewable Windfarm V, Inc</t>
  </si>
  <si>
    <t>EDF Renewable Windfarm V, Inc (70 MW - D)</t>
  </si>
  <si>
    <t>EDF Renewable Windfarm V, Inc (70 MW - C)</t>
  </si>
  <si>
    <t>EDF Renewable Windfarm V, Inc (70 MW - B)</t>
  </si>
  <si>
    <t>Green Ridge Power LLC (70MW-A)</t>
  </si>
  <si>
    <t>Green Ridge Power (5.9 MW)</t>
  </si>
  <si>
    <t>Green Ridge Power LLC (30MW)</t>
  </si>
  <si>
    <t>Green Ridge Power (23.8 MW)</t>
  </si>
  <si>
    <t>Green Ridge Power (110 MW)</t>
  </si>
  <si>
    <t>Green Ridge Power (100 MW-D)</t>
  </si>
  <si>
    <t>Green Ridge Power LLC (100MW-C)</t>
  </si>
  <si>
    <t>Green Ridge Power LLC (100MW-B)</t>
  </si>
  <si>
    <t>Green Ridge Power LLC (100 MW-A)</t>
  </si>
  <si>
    <t>EDF Renewable Windfarm V, Inc (10 MW)</t>
  </si>
  <si>
    <t>Buena Vista Energy, LLC</t>
  </si>
  <si>
    <t>Buena Vista Wind Farm</t>
  </si>
  <si>
    <t>Altamont Power LLC (Partners 1)</t>
  </si>
  <si>
    <t>Altamont Power, LLC</t>
  </si>
  <si>
    <t>Altamont Pass Windplant (6-4)</t>
  </si>
  <si>
    <t>Altamont Power LLC (5-4)</t>
  </si>
  <si>
    <t>Altamont Pass Windplant (4-4)</t>
  </si>
  <si>
    <t>Altamont Pass Windplant (3-4)</t>
  </si>
  <si>
    <t>Altamont Midway</t>
  </si>
  <si>
    <t>Calistoga Power Plant</t>
  </si>
  <si>
    <t>Geothermal Energy Partnership #2</t>
  </si>
  <si>
    <t>Aidlin Power Plant</t>
  </si>
  <si>
    <t>West Ford Flat Power Plant</t>
  </si>
  <si>
    <t>Calpine Geysers Company (KW #2)</t>
  </si>
  <si>
    <t>Bear Canyon Power Plant</t>
  </si>
  <si>
    <t>Amedee Geothermal Venture I, a California Limited Partnership</t>
  </si>
  <si>
    <t>Covanta Stanislaus Inc.</t>
  </si>
  <si>
    <t>Palo Alto Landfill Gas Corp</t>
  </si>
  <si>
    <t>Monterey Regional Water</t>
  </si>
  <si>
    <t>Monterey Regional Waste Management District</t>
  </si>
  <si>
    <t>Gas Recovery Systems</t>
  </si>
  <si>
    <t>Gas Recovery System- Santa Cruz</t>
  </si>
  <si>
    <t>Milipitas</t>
  </si>
  <si>
    <t>Gas Recovery System- Newby Island II</t>
  </si>
  <si>
    <t>Gas Recovery Systems - Menlo Park</t>
  </si>
  <si>
    <t>Guadalupe Energy Holdings LLC</t>
  </si>
  <si>
    <t>Gas Recovery System- Guadalupe</t>
  </si>
  <si>
    <t>Gas Recovery Systems - American Canyon</t>
  </si>
  <si>
    <t>MWWTP Power Generation Station 1</t>
  </si>
  <si>
    <t>Covanta Pacific Power (Stockton)</t>
  </si>
  <si>
    <t>Covanta Pacific Pwr (Santa Clara)</t>
  </si>
  <si>
    <t>Covanta Pacific Power (Salinas)</t>
  </si>
  <si>
    <t>Sonoma County Central Landfill</t>
  </si>
  <si>
    <t>Waste Management Renewable Energy</t>
  </si>
  <si>
    <t>DTE Energy Services, Inc</t>
  </si>
  <si>
    <t xml:space="preserve">Woodland Biomass Power, Ltd. </t>
  </si>
  <si>
    <t>Wheelabrator Shasta Energy Co Inc</t>
  </si>
  <si>
    <t>Wheelabrator Shasta Energy Company</t>
  </si>
  <si>
    <t>Anderson Plant, LLC</t>
  </si>
  <si>
    <t>WADHAM ENERGY LIMITED PARTNERSHIP</t>
  </si>
  <si>
    <t>Enpower Corp.</t>
  </si>
  <si>
    <t>Wadham Energy Limited Partnership</t>
  </si>
  <si>
    <t>Greenleaf Power</t>
  </si>
  <si>
    <t>Thermal Energy</t>
  </si>
  <si>
    <t>SPI - Susanville</t>
  </si>
  <si>
    <t>SPI Lincoln</t>
  </si>
  <si>
    <t>SPI Burney</t>
  </si>
  <si>
    <t>SPI Anderson I</t>
  </si>
  <si>
    <t>Humboldt Redwood Co. LLC.</t>
  </si>
  <si>
    <t>Scotia Sawmill Cogeneration Plant</t>
  </si>
  <si>
    <t>Covanta Energy Americas, Inc.</t>
  </si>
  <si>
    <t>Pacific Oroville Power</t>
  </si>
  <si>
    <t>Ogden Power Pacific, Inc. (Mt Lsn)</t>
  </si>
  <si>
    <t>Pacific Energy Resources Inc.</t>
  </si>
  <si>
    <t>Pacific-Ultrapower Chinese Station</t>
  </si>
  <si>
    <t>Ogden Power Pacific, Inc. (Burney)</t>
  </si>
  <si>
    <t>Central Valley Biomass Holdings, LLC</t>
  </si>
  <si>
    <t>Covanta Mendota</t>
  </si>
  <si>
    <t>HL Power Company, California Limited Partnership</t>
  </si>
  <si>
    <t>EWP Renewable Corporation</t>
  </si>
  <si>
    <t>DG Fairhaven Power LLC</t>
  </si>
  <si>
    <t>Diamond Walnut Growers, Inc.</t>
  </si>
  <si>
    <t>Collins Pine Company</t>
  </si>
  <si>
    <t>Burney Forest Products, a Joint Venture</t>
  </si>
  <si>
    <t>Tri-Dam Project</t>
  </si>
  <si>
    <t>Beardsley Powerhouse</t>
  </si>
  <si>
    <t>Tri Dam Project</t>
  </si>
  <si>
    <t>Tulloch Powerhouse</t>
  </si>
  <si>
    <t>Wise No. 2 PH</t>
  </si>
  <si>
    <t>Wise No. 1 PH</t>
  </si>
  <si>
    <t>West Point PH</t>
  </si>
  <si>
    <t>Volta No. 2 PH</t>
  </si>
  <si>
    <t>Volta No. 1 PH</t>
  </si>
  <si>
    <t>Tule PH</t>
  </si>
  <si>
    <t>Toadtown PH</t>
  </si>
  <si>
    <t>Spring Gap PH</t>
  </si>
  <si>
    <t>Spaulding No. 3 PH</t>
  </si>
  <si>
    <t>Spaulding No. 2 PH</t>
  </si>
  <si>
    <t>Spaulding No. 1 PH</t>
  </si>
  <si>
    <t>South PH</t>
  </si>
  <si>
    <t>San Joaquin No. 3 PH</t>
  </si>
  <si>
    <t>San Joaquin No. 2 PH</t>
  </si>
  <si>
    <t>San Joaquin No. 1-A PH</t>
  </si>
  <si>
    <t>Potter Valley PH</t>
  </si>
  <si>
    <t>Phoenix PH</t>
  </si>
  <si>
    <t>Newcastle PH</t>
  </si>
  <si>
    <t>Narrows No. 1 PH</t>
  </si>
  <si>
    <t>Merced Falls PH</t>
  </si>
  <si>
    <t>Lime Saddle PH</t>
  </si>
  <si>
    <t>Kilarc PH</t>
  </si>
  <si>
    <t>Kern Canyon PH</t>
  </si>
  <si>
    <t>Inskip PH</t>
  </si>
  <si>
    <t>Hat Creek No. 2 PH</t>
  </si>
  <si>
    <t>Hat Creek No. 1 PH</t>
  </si>
  <si>
    <t>Peninsula Village</t>
  </si>
  <si>
    <t>Hamilton Branch PH</t>
  </si>
  <si>
    <t>Halsey PH</t>
  </si>
  <si>
    <t>Dutch No. 1 PH</t>
  </si>
  <si>
    <t>De Sabla PH</t>
  </si>
  <si>
    <t>Deer Creek PH</t>
  </si>
  <si>
    <t>Crane Valley PH</t>
  </si>
  <si>
    <t>Cow Creek PH</t>
  </si>
  <si>
    <t>Coleman PH</t>
  </si>
  <si>
    <t>Coal Canyon PH</t>
  </si>
  <si>
    <t>Chili Bar PH</t>
  </si>
  <si>
    <t>Centerville PH</t>
  </si>
  <si>
    <t>Alta PH</t>
  </si>
  <si>
    <t>A.G. Wishon PH</t>
  </si>
  <si>
    <t>DG Energy Solutions</t>
  </si>
  <si>
    <t>Adam's Steel Cogen</t>
  </si>
  <si>
    <t>Diablo Winds, LLC</t>
  </si>
  <si>
    <t>Cellc 7.5 MW Tehachapi Wind Project</t>
  </si>
  <si>
    <t>Sirocco</t>
  </si>
  <si>
    <t>Boom-Campbell Wind Farm</t>
  </si>
  <si>
    <t>Calpine Geothermal Unit 14</t>
  </si>
  <si>
    <t>Calpine Geothermal Unit 11</t>
  </si>
  <si>
    <t>Harding Canal and Tennessee Ditch Hydro Plant</t>
  </si>
  <si>
    <t>Central Disposal Site LFG Power Plant Phase 3</t>
  </si>
  <si>
    <t>Ameresco Half Moon Bay LLC</t>
  </si>
  <si>
    <t>Ameresco Half Moon Bay</t>
  </si>
  <si>
    <t>Yanke Energy</t>
  </si>
  <si>
    <t>Soledad Energy, LLC</t>
  </si>
  <si>
    <t>Imperial Valley Resource Recovery Company, LLC</t>
  </si>
  <si>
    <t>Imperial Valley Resource Recovery</t>
  </si>
  <si>
    <t>Ramco Renewable</t>
  </si>
  <si>
    <t>Main Street Energy Facility</t>
  </si>
  <si>
    <t>CVSEC (Central Valley South Energy Center)</t>
  </si>
  <si>
    <t>High Desert Solar One - HDSO</t>
  </si>
  <si>
    <t>Calpine Geothermal Unit 27</t>
  </si>
  <si>
    <t>Calpine Geothermal Unit 26</t>
  </si>
  <si>
    <t>Calpine Geothermal Unit 25</t>
  </si>
  <si>
    <t>Calpine Geothermal Unit 24</t>
  </si>
  <si>
    <t>Calpine Geothermal Unit 23</t>
  </si>
  <si>
    <t>Sonoma/Calpine Geyser</t>
  </si>
  <si>
    <t>Calpine Geothermal Unit 20</t>
  </si>
  <si>
    <t>Calpine Geothermal Unit 18</t>
  </si>
  <si>
    <t>Calpine Geothermal Unit 17</t>
  </si>
  <si>
    <t>Calpine Geothermal Unit 16</t>
  </si>
  <si>
    <t>Calpine Geothermal Unit 13</t>
  </si>
  <si>
    <t>Calpine Geothermal Unit 12</t>
  </si>
  <si>
    <t>Calpine Geothermal Unit 7-8</t>
  </si>
  <si>
    <t>Calpine Geothermal Unit 5/6</t>
  </si>
  <si>
    <t>Calpine Siskiyou Geothermal Partners, L.P.</t>
  </si>
  <si>
    <t>Glass Mountain Geothermal Energy Center #2</t>
  </si>
  <si>
    <t>Glass Mountain Geothermal Energy Center #1</t>
  </si>
  <si>
    <t>Horus Central Valley Solar 1, LLC</t>
  </si>
  <si>
    <t>Horus Central Valley Solar 1</t>
  </si>
  <si>
    <t>Rooney Ranch, LLC</t>
  </si>
  <si>
    <t>Rooney Ranch</t>
  </si>
  <si>
    <t>Sand Hill A, LLC</t>
  </si>
  <si>
    <t>Sand Hill A</t>
  </si>
  <si>
    <t>Alamont</t>
  </si>
  <si>
    <t>Westmont Solar I, LLC (formerly known as SunE LADWP, LLC)</t>
  </si>
  <si>
    <t>Westmont - 400B</t>
  </si>
  <si>
    <t>Sand Hill B, LLC</t>
  </si>
  <si>
    <t>Sand Hill B</t>
  </si>
  <si>
    <t>Sand Hill C, LLC</t>
  </si>
  <si>
    <t>Sand Hill C</t>
  </si>
  <si>
    <t>SPI - Loyalton</t>
  </si>
  <si>
    <t>Main Street Bldg 13</t>
  </si>
  <si>
    <t>North Rosamond Solar, LLC</t>
  </si>
  <si>
    <t>IP Delta Ranch, LLC</t>
  </si>
  <si>
    <t>Delta Ranch</t>
  </si>
  <si>
    <t>City of Los Angeles Department of Recr &amp; Parks</t>
  </si>
  <si>
    <t>Lone Oak #2 Dairy Digester</t>
  </si>
  <si>
    <t>99MT 8me LLC</t>
  </si>
  <si>
    <t>CertificationStatus</t>
  </si>
  <si>
    <t>FacilityOwner</t>
  </si>
  <si>
    <t>OrganizationName</t>
  </si>
  <si>
    <t>EligibilityDate</t>
  </si>
  <si>
    <t>Technology</t>
  </si>
  <si>
    <t>NameplateCapacity</t>
  </si>
  <si>
    <t>CommercialOperationsDate</t>
  </si>
  <si>
    <t>FacilityCountry</t>
  </si>
  <si>
    <t>FacilityState</t>
  </si>
  <si>
    <t>FacilityCity</t>
  </si>
  <si>
    <t>CertificationType</t>
  </si>
  <si>
    <t>RPSIDSuffix</t>
  </si>
  <si>
    <t>RPSID</t>
  </si>
  <si>
    <t>QFER Plant Name</t>
  </si>
  <si>
    <t>QFER Capacity</t>
  </si>
  <si>
    <t>QFER Online Date</t>
  </si>
  <si>
    <t>QFER 2017 Gen MWh</t>
  </si>
  <si>
    <t>Maybe?</t>
  </si>
  <si>
    <t>No?</t>
  </si>
  <si>
    <t>60431A</t>
  </si>
  <si>
    <t>60273A</t>
  </si>
  <si>
    <t>60078E</t>
  </si>
  <si>
    <t>60283C</t>
  </si>
  <si>
    <t>62866A</t>
  </si>
  <si>
    <t>62086A</t>
  </si>
  <si>
    <t>62678C</t>
  </si>
  <si>
    <t>62681C</t>
  </si>
  <si>
    <t>62685C</t>
  </si>
  <si>
    <t>62718C</t>
  </si>
  <si>
    <t>62899A</t>
  </si>
  <si>
    <t>60860C</t>
  </si>
  <si>
    <t>63134A</t>
  </si>
  <si>
    <t>63135A</t>
  </si>
  <si>
    <t>63133A</t>
  </si>
  <si>
    <t>61179A</t>
  </si>
  <si>
    <t>62789A</t>
  </si>
  <si>
    <t>62485A</t>
  </si>
  <si>
    <t>60894A</t>
  </si>
  <si>
    <t>61487C</t>
  </si>
  <si>
    <t>61529C</t>
  </si>
  <si>
    <t>61524C</t>
  </si>
  <si>
    <t>61525C</t>
  </si>
  <si>
    <t>61507C</t>
  </si>
  <si>
    <t>61508C</t>
  </si>
  <si>
    <t>61509C</t>
  </si>
  <si>
    <t>62050C</t>
  </si>
  <si>
    <t>62448A</t>
  </si>
  <si>
    <t>62317A</t>
  </si>
  <si>
    <t>61809C</t>
  </si>
  <si>
    <t>61811C</t>
  </si>
  <si>
    <t>61812C</t>
  </si>
  <si>
    <t>61813C</t>
  </si>
  <si>
    <t>61814C</t>
  </si>
  <si>
    <t>61716C</t>
  </si>
  <si>
    <t>61718C</t>
  </si>
  <si>
    <t>60114A</t>
  </si>
  <si>
    <t>60387E</t>
  </si>
  <si>
    <t>Match?</t>
  </si>
  <si>
    <t>N/A?</t>
  </si>
  <si>
    <t>RPS Status</t>
  </si>
  <si>
    <t>62561A</t>
  </si>
  <si>
    <t>60549E</t>
  </si>
  <si>
    <t>63682A</t>
  </si>
  <si>
    <t>60544E</t>
  </si>
  <si>
    <t>60545A</t>
  </si>
  <si>
    <t>60547A</t>
  </si>
  <si>
    <t>60548A</t>
  </si>
  <si>
    <t>Total (Biomass, Geothermal, Solar PV, Wind, Small Hydro)</t>
  </si>
  <si>
    <t>QFER Resource Type</t>
  </si>
  <si>
    <t>California Energy Demand Forecast 2018 - 2030, Mid Demand Baseline Case, Mid AAEE and AAPV Savings</t>
  </si>
  <si>
    <t>63335C</t>
  </si>
  <si>
    <t>63283A</t>
  </si>
  <si>
    <t>60376E</t>
  </si>
  <si>
    <t>60403A?</t>
  </si>
  <si>
    <t>60297E</t>
  </si>
  <si>
    <t>60312E</t>
  </si>
  <si>
    <t>60609C</t>
  </si>
  <si>
    <t>62722C</t>
  </si>
  <si>
    <t>62724C</t>
  </si>
  <si>
    <t>62717C</t>
  </si>
  <si>
    <t>62026A</t>
  </si>
  <si>
    <t>61698A</t>
  </si>
  <si>
    <t>60650A</t>
  </si>
  <si>
    <t>63285A</t>
  </si>
  <si>
    <t>62351C</t>
  </si>
  <si>
    <t>60472C</t>
  </si>
  <si>
    <t>60433A, 6043aA</t>
  </si>
  <si>
    <t>60421A</t>
  </si>
  <si>
    <t>61635A</t>
  </si>
  <si>
    <t>60293A</t>
  </si>
  <si>
    <t>60654A</t>
  </si>
  <si>
    <t>61842A</t>
  </si>
  <si>
    <t>61363A?</t>
  </si>
  <si>
    <t>61364A?</t>
  </si>
  <si>
    <t>62726C</t>
  </si>
  <si>
    <t>60436E</t>
  </si>
  <si>
    <t>62830A</t>
  </si>
  <si>
    <t>60770A</t>
  </si>
  <si>
    <t>60413E, 60414E, 60415E</t>
  </si>
  <si>
    <t>60308A</t>
  </si>
  <si>
    <t>62259A</t>
  </si>
  <si>
    <t>60372A?</t>
  </si>
  <si>
    <t>62723C</t>
  </si>
  <si>
    <t>63065A</t>
  </si>
  <si>
    <t>60239A</t>
  </si>
  <si>
    <t>2017 Generation (GWh)</t>
  </si>
  <si>
    <t>Gen (GWh)</t>
  </si>
  <si>
    <t>62551A, 62550, 62549</t>
  </si>
  <si>
    <r>
      <t xml:space="preserve">Tab 1:  </t>
    </r>
    <r>
      <rPr>
        <sz val="12"/>
        <color indexed="8"/>
        <rFont val="Arial"/>
        <family val="2"/>
      </rPr>
      <t>Summary of 2017 Final RPS Estimate</t>
    </r>
  </si>
  <si>
    <r>
      <rPr>
        <b/>
        <sz val="12"/>
        <color indexed="8"/>
        <rFont val="Arial"/>
        <family val="2"/>
      </rPr>
      <t>Table 3aa</t>
    </r>
    <r>
      <rPr>
        <sz val="12"/>
        <color indexed="8"/>
        <rFont val="Arial"/>
        <family val="2"/>
      </rPr>
      <t>: Additional facilities from QFER not previously listed.</t>
    </r>
  </si>
  <si>
    <t>2017 Power Source Disclosure Program reports.</t>
  </si>
  <si>
    <t>https://www.energy.ca.gov/almanac/electricity_data/supply_forms_2017</t>
  </si>
  <si>
    <r>
      <rPr>
        <b/>
        <sz val="12"/>
        <color indexed="8"/>
        <rFont val="Arial"/>
        <family val="2"/>
      </rPr>
      <t>Tab 4b</t>
    </r>
    <r>
      <rPr>
        <sz val="12"/>
        <color indexed="8"/>
        <rFont val="Arial"/>
        <family val="2"/>
      </rPr>
      <t>: 2017 Power Source Disclosure - out-of-state generation (REC-Only); not included in summary calculation</t>
    </r>
  </si>
  <si>
    <t>CPUC RPS Contract Database Accessed November 2017</t>
  </si>
  <si>
    <t>CPUC RPS Compliance filings accessed June 2017</t>
  </si>
  <si>
    <t>Other RPS-eligible QFER Generation*</t>
  </si>
  <si>
    <t>Description</t>
  </si>
  <si>
    <t>2017 Adopted Retail Sales (Excluding Pumping and Non-Participating LSEs)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</si>
</sst>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0.0000"/>
    <numFmt numFmtId="168" formatCode="0.000000"/>
    <numFmt numFmtId="169" formatCode="[$-409]mmm\-yy;@"/>
    <numFmt numFmtId="170" formatCode="#,##0;\(#,##0\)"/>
    <numFmt numFmtId="171" formatCode="&quot;$&quot;#,##0.0;[Red]\-&quot;$&quot;#,##0.0"/>
    <numFmt numFmtId="172" formatCode="#,##0.000\¢;\(#,##0.000\¢\)"/>
    <numFmt numFmtId="173" formatCode="#,##0_);[Red]\(#,##0\);&quot;-&quot;_);@_)"/>
    <numFmt numFmtId="174" formatCode="&quot;$&quot;#,##0_);[Red]\(&quot;$&quot;#,##0\);&quot;-&quot;_);@_)"/>
    <numFmt numFmtId="175" formatCode="_([$€-2]* #,##0.00_);_([$€-2]* \(#,##0.00\);_([$€-2]* &quot;-&quot;??_)"/>
    <numFmt numFmtId="176" formatCode="_-* #,##0.0_-;\-* #,##0.0_-;_-* &quot;-&quot;??_-;_-@_-"/>
    <numFmt numFmtId="177" formatCode="#,##0.00&quot; $&quot;;\-#,##0.00&quot; $&quot;"/>
    <numFmt numFmtId="178" formatCode="[Red][&gt;8760]General;[Black][&lt;=8760]General"/>
    <numFmt numFmtId="179" formatCode="[Red][=1]General;[Black][&lt;&gt;1]General"/>
    <numFmt numFmtId="180" formatCode="_(&quot;N$&quot;* #,##0_);_(&quot;N$&quot;* \(#,##0\);_(&quot;N$&quot;* &quot;-&quot;_);_(@_)"/>
    <numFmt numFmtId="181" formatCode="_(&quot;N$&quot;* #,##0.00_);_(&quot;N$&quot;* \(#,##0.00\);_(&quot;N$&quot;* &quot;-&quot;??_);_(@_)"/>
    <numFmt numFmtId="182" formatCode="#,##0.0000\ ;[Red]\(#,##0.0000\)"/>
    <numFmt numFmtId="183" formatCode="0.0%"/>
    <numFmt numFmtId="184" formatCode="[&lt;0]&quot;&quot;;[Black][&gt;0]\(00.0%\);General"/>
    <numFmt numFmtId="185" formatCode="_-* #,##0_-;\-* #,##0_-;_-* &quot;-&quot;_-;_-@_-"/>
    <numFmt numFmtId="186" formatCode="_-* #,##0.00_-;\-* #,##0.00_-;_-* &quot;-&quot;??_-;_-@_-"/>
    <numFmt numFmtId="187" formatCode="_-&quot;£&quot;* #,##0_-;\-&quot;£&quot;* #,##0_-;_-&quot;£&quot;* &quot;-&quot;_-;_-@_-"/>
    <numFmt numFmtId="188" formatCode="_-&quot;£&quot;* #,##0.00_-;\-&quot;£&quot;* #,##0.00_-;_-&quot;£&quot;* &quot;-&quot;??_-;_-@_-"/>
    <numFmt numFmtId="189" formatCode="#,##0;\-#,##0;&quot;-&quot;"/>
    <numFmt numFmtId="190" formatCode="&quot;$&quot;#,\);\(&quot;$&quot;#,##0\)"/>
    <numFmt numFmtId="191" formatCode="hh:mm"/>
    <numFmt numFmtId="192" formatCode="00000"/>
    <numFmt numFmtId="193" formatCode="#,##0.00;[Red]#,##0.00"/>
    <numFmt numFmtId="194" formatCode="yyyy"/>
    <numFmt numFmtId="195" formatCode="General_)"/>
    <numFmt numFmtId="196" formatCode="&quot;$&quot;#,##0"/>
    <numFmt numFmtId="197" formatCode="_(* #,##0_);_(* \(#,##0\);_(* &quot;0.0&quot;_);_(@_)"/>
    <numFmt numFmtId="198" formatCode="m\-d\-yy"/>
    <numFmt numFmtId="199" formatCode="0.000_)"/>
    <numFmt numFmtId="200" formatCode="#,##0.00;[Red]\(#,##0.00\)"/>
    <numFmt numFmtId="201" formatCode="0.000"/>
    <numFmt numFmtId="202" formatCode="&quot;$&quot;#,##0\ ;\(&quot;$&quot;#,##0\)"/>
    <numFmt numFmtId="203" formatCode="0.00_)"/>
    <numFmt numFmtId="204" formatCode="0000"/>
    <numFmt numFmtId="205" formatCode="[$-409]mmmm\-yy;@"/>
    <numFmt numFmtId="206" formatCode="_(* #,##0.00_);_(* \(#,##0.00\);_(* \-??_);_(@_)"/>
    <numFmt numFmtId="207" formatCode="#,##0."/>
    <numFmt numFmtId="208" formatCode="&quot;$&quot;#."/>
    <numFmt numFmtId="209" formatCode="#.00"/>
  </numFmts>
  <fonts count="187">
    <font>
      <sz val="11"/>
      <color theme="1"/>
      <name val="Calibri"/>
      <family val="2"/>
      <scheme val="minor"/>
    </font>
    <font>
      <sz val="11"/>
      <color indexed="8"/>
      <name val="Calibri"/>
      <family val="2"/>
    </font>
    <font>
      <b/>
      <sz val="11"/>
      <color indexed="9"/>
      <name val="Calibri"/>
      <family val="2"/>
    </font>
    <font>
      <sz val="11"/>
      <color indexed="9"/>
      <name val="Calibri"/>
      <family val="2"/>
    </font>
    <font>
      <sz val="10"/>
      <color indexed="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0"/>
      <name val="Arial"/>
      <family val="2"/>
    </font>
    <font>
      <b/>
      <sz val="10"/>
      <name val="Arial"/>
      <family val="2"/>
    </font>
    <font>
      <sz val="12"/>
      <name val="Times New Roman"/>
      <family val="1"/>
    </font>
    <font>
      <sz val="12"/>
      <name val="Helv"/>
    </font>
    <font>
      <sz val="10"/>
      <name val="Times New Roman"/>
      <family val="1"/>
    </font>
    <font>
      <sz val="12"/>
      <name val="Arial"/>
      <family val="2"/>
    </font>
    <font>
      <i/>
      <sz val="14"/>
      <name val="Arial"/>
      <family val="2"/>
    </font>
    <font>
      <sz val="10"/>
      <name val="Helv"/>
      <charset val="177"/>
    </font>
    <font>
      <b/>
      <sz val="12"/>
      <name val="Helv"/>
    </font>
    <font>
      <sz val="10"/>
      <name val="Helvetica"/>
      <family val="2"/>
    </font>
    <font>
      <sz val="11"/>
      <name val="??"/>
      <family val="3"/>
      <charset val="129"/>
    </font>
    <font>
      <sz val="10"/>
      <name val="Helv"/>
    </font>
    <font>
      <sz val="8"/>
      <name val="Arial"/>
      <family val="2"/>
    </font>
    <font>
      <b/>
      <u/>
      <sz val="11"/>
      <color indexed="37"/>
      <name val="Arial"/>
      <family val="2"/>
    </font>
    <font>
      <b/>
      <i/>
      <sz val="14"/>
      <color indexed="9"/>
      <name val="Arial"/>
      <family val="2"/>
    </font>
    <font>
      <sz val="10"/>
      <color indexed="12"/>
      <name val="Arial"/>
      <family val="2"/>
    </font>
    <font>
      <u/>
      <sz val="10"/>
      <color indexed="12"/>
      <name val="Arial"/>
      <family val="2"/>
    </font>
    <font>
      <u/>
      <sz val="12"/>
      <color indexed="12"/>
      <name val="Times New Roman"/>
      <family val="1"/>
    </font>
    <font>
      <sz val="7"/>
      <name val="Small Fonts"/>
      <family val="2"/>
    </font>
    <font>
      <b/>
      <i/>
      <sz val="16"/>
      <name val="Helv"/>
    </font>
    <font>
      <sz val="5"/>
      <name val="Helv"/>
    </font>
    <font>
      <b/>
      <sz val="11"/>
      <name val="Times New Roman"/>
      <family val="1"/>
    </font>
    <font>
      <sz val="8"/>
      <color indexed="12"/>
      <name val="Arial"/>
      <family val="2"/>
    </font>
    <font>
      <sz val="10"/>
      <name val="Courier"/>
      <family val="3"/>
    </font>
    <font>
      <b/>
      <sz val="10"/>
      <color indexed="8"/>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1"/>
      <color theme="1"/>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9"/>
      <name val="Helv"/>
    </font>
    <font>
      <sz val="12"/>
      <color indexed="8"/>
      <name val="Courier"/>
      <family val="3"/>
    </font>
    <font>
      <sz val="10"/>
      <name val="MS Serif"/>
      <family val="1"/>
    </font>
    <font>
      <sz val="11"/>
      <name val="Book Antiqua"/>
      <family val="1"/>
    </font>
    <font>
      <sz val="10"/>
      <color indexed="16"/>
      <name val="MS Serif"/>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sz val="12"/>
      <name val="Arial"/>
      <family val="2"/>
    </font>
    <font>
      <sz val="11"/>
      <name val="Tms Rmn"/>
    </font>
    <font>
      <sz val="22"/>
      <name val="UBSHeadline"/>
      <family val="1"/>
    </font>
    <font>
      <sz val="10"/>
      <color indexed="14"/>
      <name val="Arial"/>
      <family val="2"/>
    </font>
    <font>
      <sz val="8"/>
      <name val="Helv"/>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sz val="10"/>
      <color indexed="39"/>
      <name val="Arial"/>
      <family val="2"/>
    </font>
    <font>
      <sz val="12"/>
      <color theme="1"/>
      <name val="Arial"/>
      <family val="2"/>
    </font>
    <font>
      <sz val="10"/>
      <color theme="1"/>
      <name val="Calibri"/>
      <family val="2"/>
    </font>
    <font>
      <b/>
      <sz val="12"/>
      <color theme="1"/>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0"/>
      <name val="楲污麬ឬ⠭"/>
    </font>
    <font>
      <b/>
      <sz val="10"/>
      <name val="Arial Narrow"/>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Narrow"/>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b/>
      <sz val="10"/>
      <color rgb="FFFA7D00"/>
      <name val="Arial"/>
      <family val="2"/>
    </font>
    <font>
      <b/>
      <sz val="10"/>
      <color rgb="FFFA7D00"/>
      <name val="Calibri"/>
      <family val="2"/>
    </font>
    <font>
      <b/>
      <sz val="10"/>
      <color theme="0"/>
      <name val="Arial"/>
      <family val="2"/>
    </font>
    <font>
      <b/>
      <sz val="10"/>
      <color theme="0"/>
      <name val="Calibri"/>
      <family val="2"/>
    </font>
    <font>
      <sz val="11"/>
      <name val="Tms Rmn"/>
      <family val="1"/>
    </font>
    <font>
      <sz val="11"/>
      <name val="Arial"/>
      <family val="2"/>
    </font>
    <font>
      <sz val="12"/>
      <color rgb="FF000000"/>
      <name val="Arial"/>
      <family val="2"/>
    </font>
    <font>
      <b/>
      <sz val="12"/>
      <color rgb="FF000000"/>
      <name val="Arial"/>
      <family val="2"/>
    </font>
    <font>
      <sz val="12"/>
      <color indexed="8"/>
      <name val="Arial"/>
      <family val="2"/>
    </font>
    <font>
      <b/>
      <sz val="12"/>
      <color indexed="8"/>
      <name val="Arial"/>
      <family val="2"/>
    </font>
    <font>
      <sz val="11"/>
      <color theme="1"/>
      <name val="Calibri"/>
      <family val="2"/>
    </font>
    <font>
      <sz val="18"/>
      <color theme="3"/>
      <name val="Cambria"/>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0"/>
      <name val="MS Sans Serif"/>
      <family val="2"/>
    </font>
    <font>
      <sz val="11"/>
      <name val="Calibri"/>
      <family val="2"/>
    </font>
    <font>
      <b/>
      <sz val="18"/>
      <color theme="3"/>
      <name val="Cambria"/>
      <family val="2"/>
      <scheme val="major"/>
    </font>
    <font>
      <u/>
      <sz val="11"/>
      <color theme="10"/>
      <name val="Calibri"/>
      <family val="2"/>
      <scheme val="minor"/>
    </font>
    <font>
      <u/>
      <sz val="11"/>
      <color indexed="12"/>
      <name val="Calibri"/>
      <family val="2"/>
    </font>
    <font>
      <sz val="10"/>
      <name val="Arial"/>
      <family val="2"/>
    </font>
    <font>
      <sz val="11"/>
      <name val="Calibri"/>
      <family val="2"/>
    </font>
    <font>
      <sz val="11"/>
      <name val="??"/>
      <family val="3"/>
    </font>
    <font>
      <sz val="7"/>
      <color indexed="12"/>
      <name val="Arial"/>
      <family val="2"/>
    </font>
    <font>
      <u/>
      <sz val="10"/>
      <color indexed="10"/>
      <name val="Arial"/>
      <family val="2"/>
    </font>
    <font>
      <sz val="11"/>
      <name val="Times"/>
      <family val="1"/>
    </font>
    <font>
      <sz val="9"/>
      <color indexed="8"/>
      <name val="Arial"/>
      <family val="2"/>
    </font>
    <font>
      <sz val="5"/>
      <name val="Arial"/>
      <family val="2"/>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sz val="12"/>
      <color theme="0"/>
      <name val="Arial"/>
      <family val="2"/>
    </font>
    <font>
      <u/>
      <sz val="11"/>
      <color theme="10"/>
      <name val="Calibri"/>
      <family val="2"/>
    </font>
    <font>
      <u/>
      <sz val="8.4"/>
      <color theme="10"/>
      <name val="Arial"/>
      <family val="2"/>
    </font>
    <font>
      <sz val="10"/>
      <name val="Mangal"/>
      <family val="2"/>
    </font>
    <font>
      <sz val="11"/>
      <color indexed="8"/>
      <name val="Arial"/>
      <family val="2"/>
      <charset val="1"/>
    </font>
    <font>
      <sz val="11"/>
      <color indexed="8"/>
      <name val="Calibri"/>
      <family val="2"/>
      <charset val="1"/>
    </font>
    <font>
      <sz val="10"/>
      <name val="MS Sans Serif"/>
      <family val="2"/>
      <charset val="1"/>
    </font>
    <font>
      <u/>
      <sz val="7.7"/>
      <color theme="10"/>
      <name val="Arial"/>
      <family val="2"/>
    </font>
    <font>
      <sz val="11"/>
      <color rgb="FF9C0006"/>
      <name val="Arial"/>
      <family val="2"/>
    </font>
    <font>
      <sz val="10"/>
      <name val="Times New Roman"/>
      <family val="1"/>
      <charset val="204"/>
    </font>
    <font>
      <sz val="10"/>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6"/>
      <color theme="1"/>
      <name val="Arial"/>
      <family val="2"/>
    </font>
    <font>
      <sz val="10"/>
      <name val="Arial"/>
      <family val="2"/>
    </font>
    <font>
      <sz val="1"/>
      <color indexed="8"/>
      <name val="Courier"/>
      <family val="3"/>
    </font>
    <font>
      <u/>
      <sz val="8.5"/>
      <color indexed="12"/>
      <name val="Arial"/>
      <family val="2"/>
    </font>
    <font>
      <u/>
      <sz val="10"/>
      <color theme="10"/>
      <name val="Arial"/>
      <family val="2"/>
    </font>
    <font>
      <sz val="10"/>
      <name val="MS Sans Serif"/>
      <family val="2"/>
    </font>
    <font>
      <sz val="10"/>
      <color theme="1"/>
      <name val="Calibri"/>
      <family val="2"/>
      <scheme val="minor"/>
    </font>
    <font>
      <sz val="11"/>
      <color indexed="8"/>
      <name val="Calibri"/>
      <family val="2"/>
    </font>
    <font>
      <sz val="10"/>
      <color indexed="8"/>
      <name val="Arial"/>
      <family val="2"/>
    </font>
    <font>
      <sz val="11"/>
      <color theme="9" tint="-0.499984740745262"/>
      <name val="Calibri"/>
      <family val="2"/>
    </font>
    <font>
      <sz val="11"/>
      <color theme="9" tint="-0.499984740745262"/>
      <name val="Calibri"/>
      <family val="2"/>
      <scheme val="minor"/>
    </font>
    <font>
      <sz val="11"/>
      <name val="Calibri"/>
      <family val="2"/>
      <scheme val="minor"/>
    </font>
    <font>
      <b/>
      <sz val="11"/>
      <name val="Calibri"/>
      <family val="2"/>
      <scheme val="minor"/>
    </font>
    <font>
      <sz val="11"/>
      <color rgb="FF00B0F0"/>
      <name val="Calibri"/>
      <family val="2"/>
      <scheme val="minor"/>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gray0625">
        <fgColor indexed="11"/>
        <bgColor indexed="2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22"/>
      </patternFill>
    </fill>
    <fill>
      <patternFill patternType="solid">
        <fgColor indexed="55"/>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solid">
        <fgColor indexed="43"/>
      </patternFill>
    </fill>
    <fill>
      <patternFill patternType="solid">
        <fgColor indexed="26"/>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43"/>
        <bgColor indexed="64"/>
      </patternFill>
    </fill>
    <fill>
      <patternFill patternType="solid">
        <fgColor theme="0"/>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65"/>
        <bgColor indexed="64"/>
      </patternFill>
    </fill>
    <fill>
      <patternFill patternType="solid">
        <fgColor indexed="9"/>
        <bgColor indexed="64"/>
      </patternFill>
    </fill>
    <fill>
      <patternFill patternType="solid">
        <fgColor rgb="FFFFC7CE"/>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1"/>
        <bgColor indexed="57"/>
      </patternFill>
    </fill>
    <fill>
      <patternFill patternType="solid">
        <fgColor indexed="51"/>
        <bgColor indexed="34"/>
      </patternFill>
    </fill>
    <fill>
      <patternFill patternType="solid">
        <fgColor indexed="30"/>
        <bgColor indexed="38"/>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1"/>
        <bgColor indexed="31"/>
      </patternFill>
    </fill>
    <fill>
      <patternFill patternType="solid">
        <fgColor indexed="44"/>
        <bgColor indexed="44"/>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bgColor indexed="52"/>
      </patternFill>
    </fill>
    <fill>
      <patternFill patternType="solid">
        <fgColor indexed="41"/>
        <bgColor indexed="64"/>
      </patternFill>
    </fill>
    <fill>
      <patternFill patternType="solid">
        <fgColor indexed="15"/>
        <bgColor indexed="64"/>
      </patternFill>
    </fill>
    <fill>
      <patternFill patternType="solid">
        <fgColor indexed="22"/>
        <bgColor indexed="31"/>
      </patternFill>
    </fill>
    <fill>
      <patternFill patternType="solid">
        <fgColor indexed="42"/>
        <bgColor indexed="64"/>
      </patternFill>
    </fill>
    <fill>
      <patternFill patternType="solid">
        <fgColor indexed="55"/>
        <bgColor indexed="23"/>
      </patternFill>
    </fill>
    <fill>
      <patternFill patternType="solid">
        <fgColor rgb="FFC6EF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41"/>
      </patternFill>
    </fill>
    <fill>
      <patternFill patternType="solid">
        <fgColor theme="4" tint="0.79998168889431442"/>
        <bgColor indexed="64"/>
      </patternFill>
    </fill>
    <fill>
      <patternFill patternType="solid">
        <fgColor theme="4" tint="-0.249977111117893"/>
        <bgColor indexed="64"/>
      </patternFill>
    </fill>
    <fill>
      <patternFill patternType="solid">
        <fgColor indexed="22"/>
        <bgColor indexed="0"/>
      </patternFill>
    </fill>
    <fill>
      <patternFill patternType="solid">
        <fgColor rgb="FFFFFF00"/>
        <bgColor indexed="64"/>
      </patternFill>
    </fill>
    <fill>
      <patternFill patternType="solid">
        <fgColor rgb="FF00B050"/>
        <bgColor indexed="64"/>
      </patternFill>
    </fill>
  </fills>
  <borders count="56">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double">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indexed="8"/>
      </right>
      <top/>
      <bottom style="medium">
        <color indexed="8"/>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65"/>
      </left>
      <right/>
      <top style="thin">
        <color indexed="8"/>
      </top>
      <bottom style="thin">
        <color indexed="64"/>
      </bottom>
      <diagonal/>
    </border>
    <border>
      <left style="thin">
        <color indexed="65"/>
      </left>
      <right/>
      <top style="thin">
        <color indexed="8"/>
      </top>
      <bottom/>
      <diagonal/>
    </border>
    <border>
      <left style="thin">
        <color indexed="8"/>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22"/>
      </left>
      <right style="thin">
        <color indexed="22"/>
      </right>
      <top/>
      <bottom/>
      <diagonal/>
    </border>
    <border>
      <left/>
      <right/>
      <top/>
      <bottom style="thin">
        <color indexed="8"/>
      </bottom>
      <diagonal/>
    </border>
    <border>
      <left style="thin">
        <color indexed="64"/>
      </left>
      <right/>
      <top/>
      <bottom/>
      <diagonal/>
    </border>
  </borders>
  <cellStyleXfs count="19975">
    <xf numFmtId="0" fontId="0" fillId="0" borderId="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170" fontId="19" fillId="0" borderId="0" applyBorder="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169" fontId="24" fillId="16" borderId="1" applyNumberFormat="0" applyFont="0" applyAlignment="0" applyProtection="0">
      <alignment vertical="top"/>
    </xf>
    <xf numFmtId="169" fontId="24" fillId="4" borderId="2" applyNumberFormat="0" applyFont="0" applyBorder="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171" fontId="23" fillId="21" borderId="3">
      <alignment horizontal="center" vertical="center"/>
    </xf>
    <xf numFmtId="0" fontId="10" fillId="3" borderId="0" applyNumberFormat="0" applyBorder="0" applyAlignment="0" applyProtection="0"/>
    <xf numFmtId="3" fontId="25" fillId="22" borderId="0" applyNumberFormat="0" applyBorder="0" applyAlignment="0" applyProtection="0">
      <alignment vertical="top"/>
    </xf>
    <xf numFmtId="169" fontId="26" fillId="0" borderId="0"/>
    <xf numFmtId="169" fontId="27" fillId="23" borderId="4" applyNumberFormat="0" applyBorder="0" applyAlignment="0" applyProtection="0"/>
    <xf numFmtId="0" fontId="14" fillId="24" borderId="5" applyNumberFormat="0" applyAlignment="0" applyProtection="0"/>
    <xf numFmtId="172" fontId="28" fillId="0" borderId="0" applyFont="0" applyAlignment="0"/>
    <xf numFmtId="0" fontId="2" fillId="25" borderId="6" applyNumberFormat="0" applyAlignment="0" applyProtection="0"/>
    <xf numFmtId="43" fontId="45" fillId="0" borderId="0" applyFont="0" applyFill="0" applyBorder="0" applyAlignment="0" applyProtection="0"/>
    <xf numFmtId="41" fontId="2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73" fontId="28" fillId="0" borderId="7" applyBorder="0">
      <alignment horizontal="center"/>
    </xf>
    <xf numFmtId="43" fontId="19"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39" fontId="19" fillId="0" borderId="0" applyFont="0" applyFill="0" applyBorder="0">
      <protection locked="0"/>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2"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0" fontId="22" fillId="0" borderId="0"/>
    <xf numFmtId="169" fontId="26" fillId="0" borderId="0"/>
    <xf numFmtId="169" fontId="26" fillId="0" borderId="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5" fontId="1" fillId="0" borderId="0" applyFont="0" applyFill="0" applyBorder="0" applyAlignment="0" applyProtection="0"/>
    <xf numFmtId="174" fontId="28" fillId="0" borderId="8"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7"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19"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5" fontId="19" fillId="0" borderId="0" applyFont="0" applyFill="0" applyBorder="0" applyAlignment="0" applyProtection="0"/>
    <xf numFmtId="6" fontId="29" fillId="0" borderId="0">
      <protection locked="0"/>
    </xf>
    <xf numFmtId="169" fontId="19" fillId="0" borderId="0" applyFont="0" applyFill="0" applyBorder="0" applyAlignment="0" applyProtection="0"/>
    <xf numFmtId="6" fontId="29" fillId="0" borderId="0">
      <protection locked="0"/>
    </xf>
    <xf numFmtId="185" fontId="19" fillId="0" borderId="0" applyFont="0" applyFill="0" applyBorder="0" applyAlignment="0" applyProtection="0"/>
    <xf numFmtId="186" fontId="19" fillId="0" borderId="0" applyFont="0" applyFill="0" applyBorder="0" applyAlignment="0" applyProtection="0"/>
    <xf numFmtId="37" fontId="22" fillId="26" borderId="0" applyNumberFormat="0" applyFont="0" applyBorder="0" applyAlignment="0" applyProtection="0"/>
    <xf numFmtId="175" fontId="19" fillId="0" borderId="0" applyFont="0" applyFill="0" applyBorder="0" applyAlignment="0" applyProtection="0"/>
    <xf numFmtId="0" fontId="17" fillId="0" borderId="0" applyNumberFormat="0" applyFill="0" applyBorder="0" applyAlignment="0" applyProtection="0"/>
    <xf numFmtId="176" fontId="19" fillId="0" borderId="0">
      <protection locked="0"/>
    </xf>
    <xf numFmtId="2" fontId="19" fillId="0" borderId="0" applyFont="0" applyFill="0" applyBorder="0" applyAlignment="0" applyProtection="0"/>
    <xf numFmtId="176" fontId="19" fillId="0" borderId="0">
      <protection locked="0"/>
    </xf>
    <xf numFmtId="0" fontId="30" fillId="0" borderId="0"/>
    <xf numFmtId="0" fontId="9" fillId="4" borderId="0" applyNumberFormat="0" applyBorder="0" applyAlignment="0" applyProtection="0"/>
    <xf numFmtId="5" fontId="24" fillId="16" borderId="1" applyNumberFormat="0" applyAlignment="0" applyProtection="0">
      <alignment vertical="top"/>
    </xf>
    <xf numFmtId="38" fontId="31" fillId="27" borderId="0" applyNumberFormat="0" applyBorder="0" applyAlignment="0" applyProtection="0"/>
    <xf numFmtId="0" fontId="32" fillId="0" borderId="0" applyNumberFormat="0" applyFill="0" applyBorder="0" applyAlignment="0" applyProtection="0"/>
    <xf numFmtId="169" fontId="33" fillId="28" borderId="0" applyProtection="0"/>
    <xf numFmtId="0" fontId="6" fillId="0" borderId="9" applyNumberFormat="0" applyFill="0" applyAlignment="0" applyProtection="0"/>
    <xf numFmtId="0" fontId="7" fillId="0" borderId="10" applyNumberFormat="0" applyFill="0" applyAlignment="0" applyProtection="0"/>
    <xf numFmtId="0" fontId="8" fillId="0" borderId="11" applyNumberFormat="0" applyFill="0" applyAlignment="0" applyProtection="0"/>
    <xf numFmtId="0" fontId="8" fillId="0" borderId="0" applyNumberFormat="0" applyFill="0" applyBorder="0" applyAlignment="0" applyProtection="0"/>
    <xf numFmtId="177" fontId="19" fillId="0" borderId="0">
      <protection locked="0"/>
    </xf>
    <xf numFmtId="177" fontId="19" fillId="0" borderId="0">
      <protection locked="0"/>
    </xf>
    <xf numFmtId="0" fontId="34" fillId="0" borderId="12" applyNumberFormat="0" applyFill="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0" fontId="31" fillId="23" borderId="13" applyNumberFormat="0" applyBorder="0" applyAlignment="0" applyProtection="0"/>
    <xf numFmtId="0" fontId="12" fillId="7" borderId="5" applyNumberFormat="0" applyAlignment="0" applyProtection="0"/>
    <xf numFmtId="0" fontId="12" fillId="7" borderId="5" applyNumberFormat="0" applyAlignment="0" applyProtection="0"/>
    <xf numFmtId="0" fontId="12" fillId="7" borderId="5" applyNumberFormat="0" applyAlignment="0" applyProtection="0"/>
    <xf numFmtId="0" fontId="12" fillId="7" borderId="5" applyNumberFormat="0" applyAlignment="0" applyProtection="0"/>
    <xf numFmtId="0" fontId="12" fillId="7" borderId="5" applyNumberFormat="0" applyAlignment="0" applyProtection="0"/>
    <xf numFmtId="0" fontId="12" fillId="7" borderId="5" applyNumberFormat="0" applyAlignment="0" applyProtection="0"/>
    <xf numFmtId="178" fontId="24" fillId="0" borderId="0" applyFill="0" applyBorder="0" applyAlignment="0" applyProtection="0">
      <alignment horizontal="center"/>
    </xf>
    <xf numFmtId="0" fontId="15" fillId="0" borderId="14" applyNumberFormat="0" applyFill="0" applyAlignment="0" applyProtection="0"/>
    <xf numFmtId="179" fontId="24" fillId="0" borderId="0" applyFill="0" applyBorder="0" applyAlignment="0" applyProtection="0">
      <alignment horizontal="center"/>
    </xf>
    <xf numFmtId="180" fontId="19" fillId="0" borderId="0" applyFont="0" applyFill="0" applyBorder="0" applyAlignment="0" applyProtection="0"/>
    <xf numFmtId="181" fontId="19" fillId="0" borderId="0" applyFont="0" applyFill="0" applyBorder="0" applyAlignment="0" applyProtection="0"/>
    <xf numFmtId="0" fontId="11" fillId="29" borderId="0" applyNumberFormat="0" applyBorder="0" applyAlignment="0" applyProtection="0"/>
    <xf numFmtId="169" fontId="22" fillId="0" borderId="0" applyFont="0" applyFill="0" applyBorder="0" applyAlignment="0" applyProtection="0">
      <alignment horizontal="center"/>
    </xf>
    <xf numFmtId="37" fontId="37" fillId="0" borderId="0"/>
    <xf numFmtId="182" fontId="23" fillId="0" borderId="0"/>
    <xf numFmtId="169" fontId="38" fillId="0" borderId="0"/>
    <xf numFmtId="182" fontId="23"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19" fillId="0" borderId="0"/>
    <xf numFmtId="0" fontId="19"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21" fillId="0" borderId="0"/>
    <xf numFmtId="0" fontId="19"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9" fillId="0" borderId="0"/>
    <xf numFmtId="0" fontId="45" fillId="0" borderId="0"/>
    <xf numFmtId="37" fontId="39" fillId="0" borderId="0"/>
    <xf numFmtId="0" fontId="45" fillId="0" borderId="0"/>
    <xf numFmtId="0" fontId="45"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9" fillId="0" borderId="0"/>
    <xf numFmtId="169" fontId="19"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30" borderId="15" applyNumberFormat="0" applyFont="0" applyAlignment="0" applyProtection="0"/>
    <xf numFmtId="0" fontId="13" fillId="24" borderId="16" applyNumberFormat="0" applyAlignment="0" applyProtection="0"/>
    <xf numFmtId="169" fontId="26" fillId="0" borderId="0"/>
    <xf numFmtId="10" fontId="19" fillId="0" borderId="0" applyFont="0" applyFill="0" applyBorder="0" applyAlignment="0" applyProtection="0"/>
    <xf numFmtId="9" fontId="19" fillId="0" borderId="0" applyFont="0" applyFill="0" applyBorder="0" applyAlignment="0" applyProtection="0">
      <alignment vertical="top"/>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 fontId="24" fillId="31" borderId="0" applyNumberFormat="0" applyBorder="0" applyAlignment="0" applyProtection="0">
      <alignment vertical="top"/>
    </xf>
    <xf numFmtId="3" fontId="24" fillId="32" borderId="0" applyNumberFormat="0" applyFont="0" applyBorder="0" applyAlignment="0" applyProtection="0">
      <alignment vertical="top"/>
    </xf>
    <xf numFmtId="169" fontId="24" fillId="0" borderId="0" applyFont="0" applyFill="0" applyBorder="0" applyAlignment="0" applyProtection="0">
      <alignment vertical="top"/>
    </xf>
    <xf numFmtId="169" fontId="24" fillId="0" borderId="0" applyFont="0" applyFill="0" applyBorder="0" applyAlignment="0" applyProtection="0"/>
    <xf numFmtId="169" fontId="24" fillId="0" borderId="0" applyFont="0" applyFill="0" applyBorder="0" applyAlignment="0" applyProtection="0"/>
    <xf numFmtId="184" fontId="20" fillId="0" borderId="0" applyFill="0" applyBorder="0" applyAlignment="0" applyProtection="0">
      <alignment horizontal="center"/>
    </xf>
    <xf numFmtId="0" fontId="19" fillId="33" borderId="0"/>
    <xf numFmtId="168" fontId="19" fillId="0" borderId="0">
      <alignment horizontal="left" wrapText="1"/>
    </xf>
    <xf numFmtId="40" fontId="40" fillId="0" borderId="0"/>
    <xf numFmtId="0" fontId="5" fillId="0" borderId="0" applyNumberFormat="0" applyFill="0" applyBorder="0" applyAlignment="0" applyProtection="0"/>
    <xf numFmtId="0" fontId="18" fillId="0" borderId="17" applyNumberFormat="0" applyFill="0" applyAlignment="0" applyProtection="0"/>
    <xf numFmtId="37" fontId="31" fillId="34" borderId="0" applyNumberFormat="0" applyBorder="0" applyAlignment="0" applyProtection="0"/>
    <xf numFmtId="37" fontId="31" fillId="0" borderId="0"/>
    <xf numFmtId="3" fontId="41" fillId="0" borderId="12" applyProtection="0"/>
    <xf numFmtId="0" fontId="42" fillId="0" borderId="0"/>
    <xf numFmtId="187" fontId="19" fillId="0" borderId="0" applyFont="0" applyFill="0" applyBorder="0" applyAlignment="0" applyProtection="0"/>
    <xf numFmtId="188" fontId="19" fillId="0" borderId="0" applyFont="0" applyFill="0" applyBorder="0" applyAlignment="0" applyProtection="0"/>
    <xf numFmtId="0" fontId="16" fillId="0" borderId="0" applyNumberFormat="0" applyFill="0" applyBorder="0" applyAlignment="0" applyProtection="0"/>
    <xf numFmtId="14" fontId="19" fillId="23" borderId="13" applyNumberFormat="0" applyFont="0" applyAlignment="0" applyProtection="0">
      <alignment horizontal="centerContinuous"/>
    </xf>
    <xf numFmtId="0" fontId="48" fillId="0" borderId="0"/>
    <xf numFmtId="0" fontId="48" fillId="0" borderId="0"/>
    <xf numFmtId="0" fontId="49" fillId="0" borderId="0" applyNumberFormat="0" applyFill="0" applyBorder="0" applyAlignment="0" applyProtection="0">
      <alignment vertical="top"/>
    </xf>
    <xf numFmtId="0" fontId="50" fillId="0" borderId="0" applyNumberFormat="0" applyFill="0" applyBorder="0" applyAlignment="0" applyProtection="0">
      <alignment vertical="top"/>
    </xf>
    <xf numFmtId="0" fontId="19" fillId="0" borderId="0" applyNumberFormat="0" applyFill="0" applyBorder="0" applyAlignment="0" applyProtection="0"/>
    <xf numFmtId="0" fontId="51" fillId="0" borderId="0" applyNumberFormat="0" applyFill="0" applyBorder="0" applyAlignment="0" applyProtection="0">
      <alignment vertical="top"/>
    </xf>
    <xf numFmtId="185" fontId="19" fillId="0" borderId="0" applyFont="0" applyFill="0" applyBorder="0" applyAlignment="0" applyProtection="0"/>
    <xf numFmtId="0" fontId="52" fillId="0" borderId="0" applyNumberFormat="0" applyFill="0" applyBorder="0" applyAlignment="0" applyProtection="0">
      <alignment vertical="top"/>
      <protection locked="0"/>
    </xf>
    <xf numFmtId="186" fontId="19" fillId="0" borderId="0" applyFont="0" applyFill="0" applyBorder="0" applyAlignment="0" applyProtection="0"/>
    <xf numFmtId="168" fontId="19" fillId="0" borderId="0">
      <alignment horizontal="left" wrapText="1"/>
    </xf>
    <xf numFmtId="168" fontId="19"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3" fontId="53" fillId="0" borderId="0" applyFill="0" applyBorder="0" applyProtection="0">
      <alignment horizontal="right"/>
    </xf>
    <xf numFmtId="189" fontId="4" fillId="0" borderId="0" applyFill="0" applyBorder="0" applyAlignment="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3" fontId="54" fillId="0" borderId="0">
      <protection locked="0"/>
    </xf>
    <xf numFmtId="0" fontId="55" fillId="0" borderId="0" applyNumberFormat="0" applyAlignment="0">
      <alignment horizontal="left"/>
    </xf>
    <xf numFmtId="191" fontId="19" fillId="0" borderId="0" applyFont="0" applyFill="0" applyBorder="0" applyAlignment="0" applyProtection="0"/>
    <xf numFmtId="192" fontId="56" fillId="0" borderId="0" applyFont="0" applyFill="0" applyBorder="0" applyAlignment="0" applyProtection="0"/>
    <xf numFmtId="193" fontId="30" fillId="0" borderId="0">
      <alignment horizontal="right"/>
      <protection locked="0"/>
    </xf>
    <xf numFmtId="0" fontId="57" fillId="0" borderId="0" applyNumberFormat="0" applyAlignment="0">
      <alignment horizontal="left"/>
    </xf>
    <xf numFmtId="0" fontId="21" fillId="0" borderId="0" applyNumberFormat="0" applyFill="0" applyBorder="0" applyAlignment="0" applyProtection="0"/>
    <xf numFmtId="0" fontId="58" fillId="0" borderId="0" applyProtection="0"/>
    <xf numFmtId="0" fontId="31" fillId="0" borderId="0" applyProtection="0"/>
    <xf numFmtId="0" fontId="59" fillId="0" borderId="0" applyProtection="0"/>
    <xf numFmtId="0" fontId="21" fillId="0" borderId="0" applyProtection="0"/>
    <xf numFmtId="0" fontId="60" fillId="0" borderId="0" applyProtection="0"/>
    <xf numFmtId="0" fontId="61" fillId="0" borderId="0" applyProtection="0"/>
    <xf numFmtId="0" fontId="62" fillId="0" borderId="0" applyProtection="0"/>
    <xf numFmtId="164" fontId="56" fillId="0" borderId="0" applyFont="0" applyFill="0" applyBorder="0" applyAlignment="0" applyProtection="0"/>
    <xf numFmtId="194" fontId="19" fillId="0" borderId="0" applyFont="0" applyFill="0" applyBorder="0" applyAlignment="0" applyProtection="0">
      <alignment horizontal="center"/>
    </xf>
    <xf numFmtId="0" fontId="63" fillId="0" borderId="19" applyNumberFormat="0" applyAlignment="0" applyProtection="0">
      <alignment horizontal="left" vertical="center"/>
    </xf>
    <xf numFmtId="0" fontId="63" fillId="0" borderId="21">
      <alignment horizontal="left" vertical="center"/>
    </xf>
    <xf numFmtId="0" fontId="19" fillId="0" borderId="0" applyNumberFormat="0" applyFill="0" applyBorder="0" applyProtection="0">
      <alignment wrapText="1"/>
    </xf>
    <xf numFmtId="0" fontId="19" fillId="0" borderId="0" applyNumberFormat="0" applyFill="0" applyBorder="0" applyProtection="0">
      <alignment horizontal="justify" vertical="top" wrapText="1"/>
    </xf>
    <xf numFmtId="41"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195" fontId="64" fillId="0" borderId="0"/>
    <xf numFmtId="195" fontId="64" fillId="0" borderId="0"/>
    <xf numFmtId="195" fontId="64" fillId="0" borderId="0"/>
    <xf numFmtId="195" fontId="64" fillId="0" borderId="0"/>
    <xf numFmtId="195" fontId="64" fillId="0" borderId="0"/>
    <xf numFmtId="195" fontId="64" fillId="0" borderId="0"/>
    <xf numFmtId="195" fontId="64" fillId="0" borderId="0"/>
    <xf numFmtId="0" fontId="1" fillId="30" borderId="15" applyNumberFormat="0" applyFont="0" applyAlignment="0" applyProtection="0"/>
    <xf numFmtId="195" fontId="65" fillId="0" borderId="20">
      <alignment vertical="center"/>
    </xf>
    <xf numFmtId="9" fontId="23" fillId="0" borderId="0" applyFont="0" applyFill="0" applyBorder="0" applyAlignment="0" applyProtection="0"/>
    <xf numFmtId="10" fontId="23" fillId="0" borderId="0" applyFont="0" applyFill="0" applyBorder="0" applyAlignment="0" applyProtection="0"/>
    <xf numFmtId="0" fontId="66" fillId="0" borderId="0" applyNumberFormat="0" applyFill="0" applyBorder="0" applyAlignment="0"/>
    <xf numFmtId="196" fontId="53" fillId="0" borderId="0" applyFill="0" applyBorder="0" applyProtection="0">
      <alignment horizontal="right"/>
    </xf>
    <xf numFmtId="14" fontId="67" fillId="0" borderId="0" applyNumberFormat="0" applyFill="0" applyBorder="0" applyAlignment="0" applyProtection="0">
      <alignment horizontal="left"/>
    </xf>
    <xf numFmtId="0" fontId="68" fillId="36" borderId="0" applyNumberFormat="0" applyBorder="0" applyAlignment="0" applyProtection="0"/>
    <xf numFmtId="0" fontId="69" fillId="0" borderId="0" applyNumberFormat="0" applyFill="0" applyBorder="0" applyAlignment="0" applyProtection="0"/>
    <xf numFmtId="0" fontId="70" fillId="36" borderId="0" applyNumberFormat="0" applyBorder="0" applyAlignment="0" applyProtection="0"/>
    <xf numFmtId="0" fontId="63" fillId="0" borderId="0" applyNumberFormat="0" applyFill="0" applyBorder="0" applyAlignment="0" applyProtection="0"/>
    <xf numFmtId="0" fontId="20" fillId="36" borderId="0" applyNumberFormat="0" applyBorder="0" applyAlignment="0" applyProtection="0"/>
    <xf numFmtId="0" fontId="71" fillId="37" borderId="0" applyNumberFormat="0" applyBorder="0" applyAlignment="0" applyProtection="0"/>
    <xf numFmtId="0" fontId="71" fillId="37" borderId="0" applyNumberFormat="0" applyBorder="0" applyProtection="0">
      <alignment horizontal="center"/>
    </xf>
    <xf numFmtId="0" fontId="72" fillId="37" borderId="0" applyNumberFormat="0" applyBorder="0" applyAlignment="0" applyProtection="0"/>
    <xf numFmtId="0" fontId="19" fillId="0" borderId="0" applyNumberFormat="0" applyFont="0" applyFill="0" applyBorder="0" applyProtection="0">
      <alignment horizontal="right"/>
    </xf>
    <xf numFmtId="0" fontId="19" fillId="0" borderId="0" applyNumberFormat="0" applyFont="0" applyFill="0" applyBorder="0" applyProtection="0">
      <alignment horizontal="left"/>
    </xf>
    <xf numFmtId="0" fontId="31" fillId="0" borderId="0" applyNumberFormat="0" applyFill="0" applyBorder="0" applyAlignment="0" applyProtection="0"/>
    <xf numFmtId="0" fontId="73" fillId="0" borderId="0" applyNumberFormat="0" applyFill="0" applyBorder="0" applyAlignment="0" applyProtection="0"/>
    <xf numFmtId="0" fontId="19" fillId="38" borderId="0" applyNumberFormat="0" applyBorder="0" applyAlignment="0" applyProtection="0"/>
    <xf numFmtId="167" fontId="19" fillId="0" borderId="0" applyFont="0" applyFill="0" applyBorder="0" applyAlignment="0" applyProtection="0"/>
    <xf numFmtId="2" fontId="19" fillId="0" borderId="0" applyFont="0" applyFill="0" applyBorder="0" applyAlignment="0" applyProtection="0"/>
    <xf numFmtId="165" fontId="19" fillId="0" borderId="0" applyFont="0" applyFill="0" applyBorder="0" applyAlignment="0" applyProtection="0"/>
    <xf numFmtId="0" fontId="19" fillId="0" borderId="18" applyNumberFormat="0" applyFont="0" applyFill="0" applyAlignment="0" applyProtection="0"/>
    <xf numFmtId="0" fontId="4" fillId="0" borderId="0" applyNumberFormat="0" applyBorder="0" applyAlignment="0"/>
    <xf numFmtId="0" fontId="43" fillId="0" borderId="0" applyNumberFormat="0" applyBorder="0" applyAlignment="0"/>
    <xf numFmtId="40" fontId="74" fillId="0" borderId="0" applyBorder="0">
      <alignment horizontal="right"/>
    </xf>
    <xf numFmtId="49" fontId="75" fillId="0" borderId="20">
      <alignment vertical="center"/>
    </xf>
    <xf numFmtId="0" fontId="76" fillId="0" borderId="0" applyFill="0" applyBorder="0" applyAlignment="0"/>
    <xf numFmtId="0" fontId="19" fillId="0" borderId="0"/>
    <xf numFmtId="43" fontId="1"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7" fontId="19" fillId="0" borderId="0"/>
    <xf numFmtId="7"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168" fontId="19" fillId="0" borderId="0">
      <alignment horizontal="left" wrapText="1"/>
    </xf>
    <xf numFmtId="168"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lignment horizontal="left" wrapText="1"/>
    </xf>
    <xf numFmtId="168" fontId="19"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84"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9" fillId="0" borderId="0" applyNumberFormat="0" applyFill="0" applyBorder="0" applyAlignment="0" applyProtection="0"/>
    <xf numFmtId="0" fontId="21" fillId="0" borderId="0" applyNumberFormat="0" applyFill="0" applyBorder="0" applyAlignment="0" applyProtection="0"/>
    <xf numFmtId="169"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9" fillId="0" borderId="0" applyNumberFormat="0" applyFill="0" applyBorder="0" applyAlignment="0" applyProtection="0"/>
    <xf numFmtId="169" fontId="19" fillId="0" borderId="0" applyNumberFormat="0" applyFill="0" applyBorder="0" applyAlignment="0" applyProtection="0"/>
    <xf numFmtId="0" fontId="19" fillId="0" borderId="0" applyNumberFormat="0" applyFill="0" applyBorder="0" applyAlignment="0" applyProtection="0"/>
    <xf numFmtId="170" fontId="19" fillId="0" borderId="0" applyBorder="0"/>
    <xf numFmtId="4" fontId="19" fillId="0" borderId="0"/>
    <xf numFmtId="4" fontId="19" fillId="0" borderId="0"/>
    <xf numFmtId="0" fontId="85" fillId="0" borderId="13" applyNumberFormat="0" applyFont="0" applyFill="0" applyAlignment="0" applyProtection="0"/>
    <xf numFmtId="0" fontId="46"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6"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0" fontId="46" fillId="45" borderId="0" applyNumberFormat="0" applyBorder="0" applyAlignment="0" applyProtection="0"/>
    <xf numFmtId="0" fontId="45" fillId="68" borderId="0" applyNumberFormat="0" applyBorder="0" applyAlignment="0" applyProtection="0"/>
    <xf numFmtId="0" fontId="78" fillId="4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8" borderId="0" applyNumberFormat="0" applyBorder="0" applyAlignment="0" applyProtection="0"/>
    <xf numFmtId="0" fontId="1" fillId="2" borderId="0" applyNumberFormat="0" applyBorder="0" applyAlignment="0" applyProtection="0"/>
    <xf numFmtId="0" fontId="1" fillId="6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9" borderId="0" applyNumberFormat="0" applyBorder="0" applyAlignment="0" applyProtection="0"/>
    <xf numFmtId="0" fontId="1" fillId="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169" fontId="1" fillId="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8"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68" borderId="0" applyNumberFormat="0" applyBorder="0" applyAlignment="0" applyProtection="0"/>
    <xf numFmtId="0" fontId="45" fillId="45" borderId="0" applyNumberFormat="0" applyBorder="0" applyAlignment="0" applyProtection="0"/>
    <xf numFmtId="0" fontId="1" fillId="68" borderId="0" applyNumberFormat="0" applyBorder="0" applyAlignment="0" applyProtection="0"/>
    <xf numFmtId="0" fontId="45" fillId="45" borderId="0" applyNumberFormat="0" applyBorder="0" applyAlignment="0" applyProtection="0"/>
    <xf numFmtId="0" fontId="1" fillId="68"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6" fillId="45" borderId="0" applyNumberFormat="0" applyBorder="0" applyAlignment="0" applyProtection="0"/>
    <xf numFmtId="0" fontId="78" fillId="45" borderId="0" applyNumberFormat="0" applyBorder="0" applyAlignment="0" applyProtection="0"/>
    <xf numFmtId="0" fontId="45" fillId="45" borderId="0" applyNumberFormat="0" applyBorder="0" applyAlignment="0" applyProtection="0"/>
    <xf numFmtId="0" fontId="46" fillId="45" borderId="0" applyNumberFormat="0" applyBorder="0" applyAlignment="0" applyProtection="0"/>
    <xf numFmtId="0" fontId="45" fillId="45"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0" fontId="46" fillId="49" borderId="0" applyNumberFormat="0" applyBorder="0" applyAlignment="0" applyProtection="0"/>
    <xf numFmtId="0" fontId="45" fillId="7" borderId="0" applyNumberFormat="0" applyBorder="0" applyAlignment="0" applyProtection="0"/>
    <xf numFmtId="0" fontId="78"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70"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70" borderId="0" applyNumberFormat="0" applyBorder="0" applyAlignment="0" applyProtection="0"/>
    <xf numFmtId="0" fontId="1" fillId="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169" fontId="1" fillId="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 fillId="9" borderId="0" applyNumberFormat="0" applyBorder="0" applyAlignment="0" applyProtection="0"/>
    <xf numFmtId="0" fontId="45" fillId="49" borderId="0" applyNumberFormat="0" applyBorder="0" applyAlignment="0" applyProtection="0"/>
    <xf numFmtId="0" fontId="1" fillId="9" borderId="0" applyNumberFormat="0" applyBorder="0" applyAlignment="0" applyProtection="0"/>
    <xf numFmtId="0" fontId="45" fillId="49" borderId="0" applyNumberFormat="0" applyBorder="0" applyAlignment="0" applyProtection="0"/>
    <xf numFmtId="0" fontId="1" fillId="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78" fillId="49"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46"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0" fontId="46" fillId="53" borderId="0" applyNumberFormat="0" applyBorder="0" applyAlignment="0" applyProtection="0"/>
    <xf numFmtId="0" fontId="45" fillId="30" borderId="0" applyNumberFormat="0" applyBorder="0" applyAlignment="0" applyProtection="0"/>
    <xf numFmtId="0" fontId="78" fillId="5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0" borderId="0" applyNumberFormat="0" applyBorder="0" applyAlignment="0" applyProtection="0"/>
    <xf numFmtId="0" fontId="1" fillId="4" borderId="0" applyNumberFormat="0" applyBorder="0" applyAlignment="0" applyProtection="0"/>
    <xf numFmtId="0" fontId="1" fillId="71"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1" borderId="0" applyNumberFormat="0" applyBorder="0" applyAlignment="0" applyProtection="0"/>
    <xf numFmtId="0" fontId="1" fillId="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169" fontId="1" fillId="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1" fillId="30" borderId="0" applyNumberFormat="0" applyBorder="0" applyAlignment="0" applyProtection="0"/>
    <xf numFmtId="0" fontId="45" fillId="53" borderId="0" applyNumberFormat="0" applyBorder="0" applyAlignment="0" applyProtection="0"/>
    <xf numFmtId="0" fontId="1" fillId="30" borderId="0" applyNumberFormat="0" applyBorder="0" applyAlignment="0" applyProtection="0"/>
    <xf numFmtId="0" fontId="45" fillId="53" borderId="0" applyNumberFormat="0" applyBorder="0" applyAlignment="0" applyProtection="0"/>
    <xf numFmtId="0" fontId="1" fillId="3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3" borderId="0" applyNumberFormat="0" applyBorder="0" applyAlignment="0" applyProtection="0"/>
    <xf numFmtId="0" fontId="78" fillId="53" borderId="0" applyNumberFormat="0" applyBorder="0" applyAlignment="0" applyProtection="0"/>
    <xf numFmtId="0" fontId="45" fillId="53" borderId="0" applyNumberFormat="0" applyBorder="0" applyAlignment="0" applyProtection="0"/>
    <xf numFmtId="0" fontId="46" fillId="53" borderId="0" applyNumberFormat="0" applyBorder="0" applyAlignment="0" applyProtection="0"/>
    <xf numFmtId="0" fontId="45" fillId="53" borderId="0" applyNumberFormat="0" applyBorder="0" applyAlignment="0" applyProtection="0"/>
    <xf numFmtId="0" fontId="46"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6"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6" fillId="57" borderId="0" applyNumberFormat="0" applyBorder="0" applyAlignment="0" applyProtection="0"/>
    <xf numFmtId="0" fontId="45" fillId="68" borderId="0" applyNumberFormat="0" applyBorder="0" applyAlignment="0" applyProtection="0"/>
    <xf numFmtId="0" fontId="78" fillId="5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8" borderId="0" applyNumberFormat="0" applyBorder="0" applyAlignment="0" applyProtection="0"/>
    <xf numFmtId="0" fontId="1" fillId="5" borderId="0" applyNumberFormat="0" applyBorder="0" applyAlignment="0" applyProtection="0"/>
    <xf numFmtId="0" fontId="1" fillId="72"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2" borderId="0" applyNumberFormat="0" applyBorder="0" applyAlignment="0" applyProtection="0"/>
    <xf numFmtId="0" fontId="1" fillId="5"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8"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1" fillId="68" borderId="0" applyNumberFormat="0" applyBorder="0" applyAlignment="0" applyProtection="0"/>
    <xf numFmtId="0" fontId="45" fillId="57" borderId="0" applyNumberFormat="0" applyBorder="0" applyAlignment="0" applyProtection="0"/>
    <xf numFmtId="0" fontId="1" fillId="68" borderId="0" applyNumberFormat="0" applyBorder="0" applyAlignment="0" applyProtection="0"/>
    <xf numFmtId="0" fontId="45" fillId="57" borderId="0" applyNumberFormat="0" applyBorder="0" applyAlignment="0" applyProtection="0"/>
    <xf numFmtId="0" fontId="1" fillId="68"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6" fillId="57" borderId="0" applyNumberFormat="0" applyBorder="0" applyAlignment="0" applyProtection="0"/>
    <xf numFmtId="0" fontId="78" fillId="57" borderId="0" applyNumberFormat="0" applyBorder="0" applyAlignment="0" applyProtection="0"/>
    <xf numFmtId="0" fontId="45" fillId="57" borderId="0" applyNumberFormat="0" applyBorder="0" applyAlignment="0" applyProtection="0"/>
    <xf numFmtId="0" fontId="46" fillId="57" borderId="0" applyNumberFormat="0" applyBorder="0" applyAlignment="0" applyProtection="0"/>
    <xf numFmtId="0" fontId="45" fillId="57" borderId="0" applyNumberFormat="0" applyBorder="0" applyAlignment="0" applyProtection="0"/>
    <xf numFmtId="0" fontId="46"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6"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0" fontId="46" fillId="61" borderId="0" applyNumberFormat="0" applyBorder="0" applyAlignment="0" applyProtection="0"/>
    <xf numFmtId="0" fontId="78" fillId="61" borderId="0" applyNumberFormat="0" applyBorder="0" applyAlignment="0" applyProtection="0"/>
    <xf numFmtId="0" fontId="1" fillId="6" borderId="0" applyNumberFormat="0" applyBorder="0" applyAlignment="0" applyProtection="0"/>
    <xf numFmtId="0" fontId="1" fillId="73"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3" borderId="0" applyNumberFormat="0" applyBorder="0" applyAlignment="0" applyProtection="0"/>
    <xf numFmtId="0" fontId="1" fillId="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169" fontId="1" fillId="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5" fillId="61" borderId="0" applyNumberFormat="0" applyBorder="0" applyAlignment="0" applyProtection="0"/>
    <xf numFmtId="0" fontId="1" fillId="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1" fillId="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6" fillId="61" borderId="0" applyNumberFormat="0" applyBorder="0" applyAlignment="0" applyProtection="0"/>
    <xf numFmtId="0" fontId="78" fillId="61" borderId="0" applyNumberFormat="0" applyBorder="0" applyAlignment="0" applyProtection="0"/>
    <xf numFmtId="0" fontId="45" fillId="61" borderId="0" applyNumberFormat="0" applyBorder="0" applyAlignment="0" applyProtection="0"/>
    <xf numFmtId="0" fontId="46" fillId="61" borderId="0" applyNumberFormat="0" applyBorder="0" applyAlignment="0" applyProtection="0"/>
    <xf numFmtId="0" fontId="45" fillId="61" borderId="0" applyNumberFormat="0" applyBorder="0" applyAlignment="0" applyProtection="0"/>
    <xf numFmtId="0" fontId="46"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6"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0" fontId="46" fillId="65" borderId="0" applyNumberFormat="0" applyBorder="0" applyAlignment="0" applyProtection="0"/>
    <xf numFmtId="0" fontId="78" fillId="65" borderId="0" applyNumberFormat="0" applyBorder="0" applyAlignment="0" applyProtection="0"/>
    <xf numFmtId="0" fontId="1" fillId="7" borderId="0" applyNumberFormat="0" applyBorder="0" applyAlignment="0" applyProtection="0"/>
    <xf numFmtId="0" fontId="1" fillId="74"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4" borderId="0" applyNumberFormat="0" applyBorder="0" applyAlignment="0" applyProtection="0"/>
    <xf numFmtId="0" fontId="1" fillId="7"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169" fontId="1" fillId="7"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5" fillId="65" borderId="0" applyNumberFormat="0" applyBorder="0" applyAlignment="0" applyProtection="0"/>
    <xf numFmtId="0" fontId="1" fillId="7"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1" fillId="7"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6" fillId="65" borderId="0" applyNumberFormat="0" applyBorder="0" applyAlignment="0" applyProtection="0"/>
    <xf numFmtId="0" fontId="78" fillId="65" borderId="0" applyNumberFormat="0" applyBorder="0" applyAlignment="0" applyProtection="0"/>
    <xf numFmtId="0" fontId="45" fillId="65" borderId="0" applyNumberFormat="0" applyBorder="0" applyAlignment="0" applyProtection="0"/>
    <xf numFmtId="0" fontId="46" fillId="65" borderId="0" applyNumberFormat="0" applyBorder="0" applyAlignment="0" applyProtection="0"/>
    <xf numFmtId="0" fontId="45" fillId="65"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6" fillId="46" borderId="0" applyNumberFormat="0" applyBorder="0" applyAlignment="0" applyProtection="0"/>
    <xf numFmtId="0" fontId="45" fillId="24" borderId="0" applyNumberFormat="0" applyBorder="0" applyAlignment="0" applyProtection="0"/>
    <xf numFmtId="0" fontId="78" fillId="4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1" fillId="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 fillId="24" borderId="0" applyNumberFormat="0" applyBorder="0" applyAlignment="0" applyProtection="0"/>
    <xf numFmtId="0" fontId="45" fillId="46" borderId="0" applyNumberFormat="0" applyBorder="0" applyAlignment="0" applyProtection="0"/>
    <xf numFmtId="0" fontId="1" fillId="24" borderId="0" applyNumberFormat="0" applyBorder="0" applyAlignment="0" applyProtection="0"/>
    <xf numFmtId="0" fontId="45" fillId="46" borderId="0" applyNumberFormat="0" applyBorder="0" applyAlignment="0" applyProtection="0"/>
    <xf numFmtId="0" fontId="1" fillId="24"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78" fillId="46"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46"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6"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0" fontId="46" fillId="50" borderId="0" applyNumberFormat="0" applyBorder="0" applyAlignment="0" applyProtection="0"/>
    <xf numFmtId="0" fontId="78" fillId="50" borderId="0" applyNumberFormat="0" applyBorder="0" applyAlignment="0" applyProtection="0"/>
    <xf numFmtId="0" fontId="1" fillId="9" borderId="0" applyNumberFormat="0" applyBorder="0" applyAlignment="0" applyProtection="0"/>
    <xf numFmtId="0" fontId="1" fillId="7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6" borderId="0" applyNumberFormat="0" applyBorder="0" applyAlignment="0" applyProtection="0"/>
    <xf numFmtId="0" fontId="1" fillId="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169" fontId="1" fillId="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5" fillId="50" borderId="0" applyNumberFormat="0" applyBorder="0" applyAlignment="0" applyProtection="0"/>
    <xf numFmtId="0" fontId="1" fillId="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6" fillId="50" borderId="0" applyNumberFormat="0" applyBorder="0" applyAlignment="0" applyProtection="0"/>
    <xf numFmtId="0" fontId="78" fillId="50" borderId="0" applyNumberFormat="0" applyBorder="0" applyAlignment="0" applyProtection="0"/>
    <xf numFmtId="0" fontId="45" fillId="50" borderId="0" applyNumberFormat="0" applyBorder="0" applyAlignment="0" applyProtection="0"/>
    <xf numFmtId="0" fontId="46" fillId="50" borderId="0" applyNumberFormat="0" applyBorder="0" applyAlignment="0" applyProtection="0"/>
    <xf numFmtId="0" fontId="45" fillId="50" borderId="0" applyNumberFormat="0" applyBorder="0" applyAlignment="0" applyProtection="0"/>
    <xf numFmtId="0" fontId="46"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6"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0" fontId="46" fillId="54" borderId="0" applyNumberFormat="0" applyBorder="0" applyAlignment="0" applyProtection="0"/>
    <xf numFmtId="0" fontId="45" fillId="29" borderId="0" applyNumberFormat="0" applyBorder="0" applyAlignment="0" applyProtection="0"/>
    <xf numFmtId="0" fontId="78" fillId="5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7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7" borderId="0" applyNumberFormat="0" applyBorder="0" applyAlignment="0" applyProtection="0"/>
    <xf numFmtId="0" fontId="1" fillId="1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169" fontId="1" fillId="1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 fillId="29" borderId="0" applyNumberFormat="0" applyBorder="0" applyAlignment="0" applyProtection="0"/>
    <xf numFmtId="0" fontId="45" fillId="54" borderId="0" applyNumberFormat="0" applyBorder="0" applyAlignment="0" applyProtection="0"/>
    <xf numFmtId="0" fontId="1" fillId="29" borderId="0" applyNumberFormat="0" applyBorder="0" applyAlignment="0" applyProtection="0"/>
    <xf numFmtId="0" fontId="45" fillId="54" borderId="0" applyNumberFormat="0" applyBorder="0" applyAlignment="0" applyProtection="0"/>
    <xf numFmtId="0" fontId="1" fillId="29"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6" fillId="54" borderId="0" applyNumberFormat="0" applyBorder="0" applyAlignment="0" applyProtection="0"/>
    <xf numFmtId="0" fontId="78" fillId="54" borderId="0" applyNumberFormat="0" applyBorder="0" applyAlignment="0" applyProtection="0"/>
    <xf numFmtId="0" fontId="45" fillId="54" borderId="0" applyNumberFormat="0" applyBorder="0" applyAlignment="0" applyProtection="0"/>
    <xf numFmtId="0" fontId="46" fillId="54" borderId="0" applyNumberFormat="0" applyBorder="0" applyAlignment="0" applyProtection="0"/>
    <xf numFmtId="0" fontId="45" fillId="54" borderId="0" applyNumberFormat="0" applyBorder="0" applyAlignment="0" applyProtection="0"/>
    <xf numFmtId="0" fontId="46"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6"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6" fillId="58" borderId="0" applyNumberFormat="0" applyBorder="0" applyAlignment="0" applyProtection="0"/>
    <xf numFmtId="0" fontId="45" fillId="24" borderId="0" applyNumberFormat="0" applyBorder="0" applyAlignment="0" applyProtection="0"/>
    <xf numFmtId="0" fontId="78" fillId="5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72"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2" borderId="0" applyNumberFormat="0" applyBorder="0" applyAlignment="0" applyProtection="0"/>
    <xf numFmtId="0" fontId="1" fillId="5"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169" fontId="1" fillId="5"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1" fillId="24" borderId="0" applyNumberFormat="0" applyBorder="0" applyAlignment="0" applyProtection="0"/>
    <xf numFmtId="0" fontId="45" fillId="58" borderId="0" applyNumberFormat="0" applyBorder="0" applyAlignment="0" applyProtection="0"/>
    <xf numFmtId="0" fontId="1" fillId="24" borderId="0" applyNumberFormat="0" applyBorder="0" applyAlignment="0" applyProtection="0"/>
    <xf numFmtId="0" fontId="45" fillId="58" borderId="0" applyNumberFormat="0" applyBorder="0" applyAlignment="0" applyProtection="0"/>
    <xf numFmtId="0" fontId="1" fillId="24"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6" fillId="58" borderId="0" applyNumberFormat="0" applyBorder="0" applyAlignment="0" applyProtection="0"/>
    <xf numFmtId="0" fontId="78" fillId="58" borderId="0" applyNumberFormat="0" applyBorder="0" applyAlignment="0" applyProtection="0"/>
    <xf numFmtId="0" fontId="45" fillId="58" borderId="0" applyNumberFormat="0" applyBorder="0" applyAlignment="0" applyProtection="0"/>
    <xf numFmtId="0" fontId="46" fillId="58" borderId="0" applyNumberFormat="0" applyBorder="0" applyAlignment="0" applyProtection="0"/>
    <xf numFmtId="0" fontId="45" fillId="58" borderId="0" applyNumberFormat="0" applyBorder="0" applyAlignment="0" applyProtection="0"/>
    <xf numFmtId="0" fontId="46"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6"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6" fillId="62" borderId="0" applyNumberFormat="0" applyBorder="0" applyAlignment="0" applyProtection="0"/>
    <xf numFmtId="0" fontId="78" fillId="62"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1" fillId="8"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169" fontId="1" fillId="8"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5" fillId="62" borderId="0" applyNumberFormat="0" applyBorder="0" applyAlignment="0" applyProtection="0"/>
    <xf numFmtId="0" fontId="1" fillId="8"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1" fillId="8"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6" fillId="62" borderId="0" applyNumberFormat="0" applyBorder="0" applyAlignment="0" applyProtection="0"/>
    <xf numFmtId="0" fontId="78" fillId="62" borderId="0" applyNumberFormat="0" applyBorder="0" applyAlignment="0" applyProtection="0"/>
    <xf numFmtId="0" fontId="45" fillId="62" borderId="0" applyNumberFormat="0" applyBorder="0" applyAlignment="0" applyProtection="0"/>
    <xf numFmtId="0" fontId="46" fillId="62" borderId="0" applyNumberFormat="0" applyBorder="0" applyAlignment="0" applyProtection="0"/>
    <xf numFmtId="0" fontId="45" fillId="62" borderId="0" applyNumberFormat="0" applyBorder="0" applyAlignment="0" applyProtection="0"/>
    <xf numFmtId="0" fontId="46"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6"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0" fontId="46" fillId="66" borderId="0" applyNumberFormat="0" applyBorder="0" applyAlignment="0" applyProtection="0"/>
    <xf numFmtId="0" fontId="45" fillId="7" borderId="0" applyNumberFormat="0" applyBorder="0" applyAlignment="0" applyProtection="0"/>
    <xf numFmtId="0" fontId="78"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8"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78" borderId="0" applyNumberFormat="0" applyBorder="0" applyAlignment="0" applyProtection="0"/>
    <xf numFmtId="0" fontId="1" fillId="11"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169" fontId="1" fillId="11"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1" fillId="7" borderId="0" applyNumberFormat="0" applyBorder="0" applyAlignment="0" applyProtection="0"/>
    <xf numFmtId="0" fontId="45" fillId="66" borderId="0" applyNumberFormat="0" applyBorder="0" applyAlignment="0" applyProtection="0"/>
    <xf numFmtId="0" fontId="1" fillId="7" borderId="0" applyNumberFormat="0" applyBorder="0" applyAlignment="0" applyProtection="0"/>
    <xf numFmtId="0" fontId="45" fillId="66" borderId="0" applyNumberFormat="0" applyBorder="0" applyAlignment="0" applyProtection="0"/>
    <xf numFmtId="0" fontId="1" fillId="7"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46" fillId="66" borderId="0" applyNumberFormat="0" applyBorder="0" applyAlignment="0" applyProtection="0"/>
    <xf numFmtId="0" fontId="78" fillId="66" borderId="0" applyNumberFormat="0" applyBorder="0" applyAlignment="0" applyProtection="0"/>
    <xf numFmtId="0" fontId="45" fillId="66" borderId="0" applyNumberFormat="0" applyBorder="0" applyAlignment="0" applyProtection="0"/>
    <xf numFmtId="0" fontId="46" fillId="66" borderId="0" applyNumberFormat="0" applyBorder="0" applyAlignment="0" applyProtection="0"/>
    <xf numFmtId="0" fontId="45" fillId="66" borderId="0" applyNumberFormat="0" applyBorder="0" applyAlignment="0" applyProtection="0"/>
    <xf numFmtId="10" fontId="84" fillId="0" borderId="0" applyFont="0" applyFill="0" applyBorder="0" applyAlignment="0" applyProtection="0">
      <alignment horizontal="center" vertical="center"/>
    </xf>
    <xf numFmtId="10" fontId="84" fillId="0" borderId="0" applyFont="0" applyFill="0" applyBorder="0" applyAlignment="0" applyProtection="0"/>
    <xf numFmtId="0" fontId="83" fillId="47" borderId="0" applyNumberFormat="0" applyBorder="0" applyAlignment="0" applyProtection="0"/>
    <xf numFmtId="0" fontId="86" fillId="47" borderId="0" applyNumberFormat="0" applyBorder="0" applyAlignment="0" applyProtection="0"/>
    <xf numFmtId="169" fontId="3" fillId="12" borderId="0" applyNumberFormat="0" applyBorder="0" applyAlignment="0" applyProtection="0"/>
    <xf numFmtId="0" fontId="86" fillId="47" borderId="0" applyNumberFormat="0" applyBorder="0" applyAlignment="0" applyProtection="0"/>
    <xf numFmtId="0" fontId="83" fillId="14" borderId="0" applyNumberFormat="0" applyBorder="0" applyAlignment="0" applyProtection="0"/>
    <xf numFmtId="0" fontId="87" fillId="47" borderId="0" applyNumberFormat="0" applyBorder="0" applyAlignment="0" applyProtection="0"/>
    <xf numFmtId="0" fontId="3" fillId="12" borderId="0" applyNumberFormat="0" applyBorder="0" applyAlignment="0" applyProtection="0"/>
    <xf numFmtId="0" fontId="3" fillId="79" borderId="0" applyNumberFormat="0" applyBorder="0" applyAlignment="0" applyProtection="0"/>
    <xf numFmtId="0" fontId="3" fillId="14" borderId="0" applyNumberFormat="0" applyBorder="0" applyAlignment="0" applyProtection="0"/>
    <xf numFmtId="0" fontId="3" fillId="12" borderId="0" applyNumberFormat="0" applyBorder="0" applyAlignment="0" applyProtection="0"/>
    <xf numFmtId="169" fontId="3" fillId="12" borderId="0" applyNumberFormat="0" applyBorder="0" applyAlignment="0" applyProtection="0"/>
    <xf numFmtId="0" fontId="83"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83" fillId="47" borderId="0" applyNumberFormat="0" applyBorder="0" applyAlignment="0" applyProtection="0"/>
    <xf numFmtId="169" fontId="3" fillId="12" borderId="0" applyNumberFormat="0" applyBorder="0" applyAlignment="0" applyProtection="0"/>
    <xf numFmtId="0" fontId="3" fillId="12" borderId="0" applyNumberFormat="0" applyBorder="0" applyAlignment="0" applyProtection="0"/>
    <xf numFmtId="0" fontId="83" fillId="47" borderId="0" applyNumberFormat="0" applyBorder="0" applyAlignment="0" applyProtection="0"/>
    <xf numFmtId="0" fontId="3" fillId="14"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7" fillId="47" borderId="0" applyNumberFormat="0" applyBorder="0" applyAlignment="0" applyProtection="0"/>
    <xf numFmtId="0" fontId="86" fillId="47" borderId="0" applyNumberFormat="0" applyBorder="0" applyAlignment="0" applyProtection="0"/>
    <xf numFmtId="0" fontId="83" fillId="51" borderId="0" applyNumberFormat="0" applyBorder="0" applyAlignment="0" applyProtection="0"/>
    <xf numFmtId="0" fontId="86" fillId="51" borderId="0" applyNumberFormat="0" applyBorder="0" applyAlignment="0" applyProtection="0"/>
    <xf numFmtId="169" fontId="3" fillId="9" borderId="0" applyNumberFormat="0" applyBorder="0" applyAlignment="0" applyProtection="0"/>
    <xf numFmtId="0" fontId="86" fillId="51" borderId="0" applyNumberFormat="0" applyBorder="0" applyAlignment="0" applyProtection="0"/>
    <xf numFmtId="0" fontId="87" fillId="51" borderId="0" applyNumberFormat="0" applyBorder="0" applyAlignment="0" applyProtection="0"/>
    <xf numFmtId="0" fontId="3" fillId="9" borderId="0" applyNumberFormat="0" applyBorder="0" applyAlignment="0" applyProtection="0"/>
    <xf numFmtId="0" fontId="3" fillId="76" borderId="0" applyNumberFormat="0" applyBorder="0" applyAlignment="0" applyProtection="0"/>
    <xf numFmtId="0" fontId="3" fillId="9" borderId="0" applyNumberFormat="0" applyBorder="0" applyAlignment="0" applyProtection="0"/>
    <xf numFmtId="0" fontId="83" fillId="51" borderId="0" applyNumberFormat="0" applyBorder="0" applyAlignment="0" applyProtection="0"/>
    <xf numFmtId="169" fontId="3" fillId="9" borderId="0" applyNumberFormat="0" applyBorder="0" applyAlignment="0" applyProtection="0"/>
    <xf numFmtId="0" fontId="83" fillId="51" borderId="0" applyNumberFormat="0" applyBorder="0" applyAlignment="0" applyProtection="0"/>
    <xf numFmtId="0" fontId="3" fillId="9" borderId="0" applyNumberFormat="0" applyBorder="0" applyAlignment="0" applyProtection="0"/>
    <xf numFmtId="169" fontId="3" fillId="9"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7" fillId="51" borderId="0" applyNumberFormat="0" applyBorder="0" applyAlignment="0" applyProtection="0"/>
    <xf numFmtId="0" fontId="86" fillId="51" borderId="0" applyNumberFormat="0" applyBorder="0" applyAlignment="0" applyProtection="0"/>
    <xf numFmtId="0" fontId="83" fillId="55" borderId="0" applyNumberFormat="0" applyBorder="0" applyAlignment="0" applyProtection="0"/>
    <xf numFmtId="0" fontId="86" fillId="55" borderId="0" applyNumberFormat="0" applyBorder="0" applyAlignment="0" applyProtection="0"/>
    <xf numFmtId="169" fontId="3" fillId="10" borderId="0" applyNumberFormat="0" applyBorder="0" applyAlignment="0" applyProtection="0"/>
    <xf numFmtId="0" fontId="86" fillId="55" borderId="0" applyNumberFormat="0" applyBorder="0" applyAlignment="0" applyProtection="0"/>
    <xf numFmtId="0" fontId="83" fillId="29" borderId="0" applyNumberFormat="0" applyBorder="0" applyAlignment="0" applyProtection="0"/>
    <xf numFmtId="0" fontId="87" fillId="55" borderId="0" applyNumberFormat="0" applyBorder="0" applyAlignment="0" applyProtection="0"/>
    <xf numFmtId="0" fontId="3" fillId="10" borderId="0" applyNumberFormat="0" applyBorder="0" applyAlignment="0" applyProtection="0"/>
    <xf numFmtId="0" fontId="3" fillId="77" borderId="0" applyNumberFormat="0" applyBorder="0" applyAlignment="0" applyProtection="0"/>
    <xf numFmtId="0" fontId="3" fillId="29" borderId="0" applyNumberFormat="0" applyBorder="0" applyAlignment="0" applyProtection="0"/>
    <xf numFmtId="0" fontId="3" fillId="10" borderId="0" applyNumberFormat="0" applyBorder="0" applyAlignment="0" applyProtection="0"/>
    <xf numFmtId="169" fontId="3" fillId="10" borderId="0" applyNumberFormat="0" applyBorder="0" applyAlignment="0" applyProtection="0"/>
    <xf numFmtId="0" fontId="83" fillId="5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3" fillId="55" borderId="0" applyNumberFormat="0" applyBorder="0" applyAlignment="0" applyProtection="0"/>
    <xf numFmtId="169" fontId="3" fillId="10" borderId="0" applyNumberFormat="0" applyBorder="0" applyAlignment="0" applyProtection="0"/>
    <xf numFmtId="0" fontId="3" fillId="10" borderId="0" applyNumberFormat="0" applyBorder="0" applyAlignment="0" applyProtection="0"/>
    <xf numFmtId="0" fontId="83" fillId="55" borderId="0" applyNumberFormat="0" applyBorder="0" applyAlignment="0" applyProtection="0"/>
    <xf numFmtId="0" fontId="3" fillId="29"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7" fillId="55" borderId="0" applyNumberFormat="0" applyBorder="0" applyAlignment="0" applyProtection="0"/>
    <xf numFmtId="0" fontId="86" fillId="55" borderId="0" applyNumberFormat="0" applyBorder="0" applyAlignment="0" applyProtection="0"/>
    <xf numFmtId="0" fontId="83" fillId="59" borderId="0" applyNumberFormat="0" applyBorder="0" applyAlignment="0" applyProtection="0"/>
    <xf numFmtId="0" fontId="86" fillId="59" borderId="0" applyNumberFormat="0" applyBorder="0" applyAlignment="0" applyProtection="0"/>
    <xf numFmtId="169" fontId="3" fillId="13" borderId="0" applyNumberFormat="0" applyBorder="0" applyAlignment="0" applyProtection="0"/>
    <xf numFmtId="0" fontId="86" fillId="59" borderId="0" applyNumberFormat="0" applyBorder="0" applyAlignment="0" applyProtection="0"/>
    <xf numFmtId="0" fontId="83" fillId="24" borderId="0" applyNumberFormat="0" applyBorder="0" applyAlignment="0" applyProtection="0"/>
    <xf numFmtId="0" fontId="87" fillId="59" borderId="0" applyNumberFormat="0" applyBorder="0" applyAlignment="0" applyProtection="0"/>
    <xf numFmtId="0" fontId="3" fillId="13" borderId="0" applyNumberFormat="0" applyBorder="0" applyAlignment="0" applyProtection="0"/>
    <xf numFmtId="0" fontId="3" fillId="80" borderId="0" applyNumberFormat="0" applyBorder="0" applyAlignment="0" applyProtection="0"/>
    <xf numFmtId="0" fontId="3" fillId="24" borderId="0" applyNumberFormat="0" applyBorder="0" applyAlignment="0" applyProtection="0"/>
    <xf numFmtId="0" fontId="3" fillId="13" borderId="0" applyNumberFormat="0" applyBorder="0" applyAlignment="0" applyProtection="0"/>
    <xf numFmtId="169" fontId="3" fillId="13" borderId="0" applyNumberFormat="0" applyBorder="0" applyAlignment="0" applyProtection="0"/>
    <xf numFmtId="0" fontId="83" fillId="59"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83" fillId="59" borderId="0" applyNumberFormat="0" applyBorder="0" applyAlignment="0" applyProtection="0"/>
    <xf numFmtId="169" fontId="3" fillId="13" borderId="0" applyNumberFormat="0" applyBorder="0" applyAlignment="0" applyProtection="0"/>
    <xf numFmtId="0" fontId="3" fillId="13" borderId="0" applyNumberFormat="0" applyBorder="0" applyAlignment="0" applyProtection="0"/>
    <xf numFmtId="0" fontId="83" fillId="59" borderId="0" applyNumberFormat="0" applyBorder="0" applyAlignment="0" applyProtection="0"/>
    <xf numFmtId="0" fontId="3" fillId="24"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7" fillId="59" borderId="0" applyNumberFormat="0" applyBorder="0" applyAlignment="0" applyProtection="0"/>
    <xf numFmtId="0" fontId="86" fillId="59" borderId="0" applyNumberFormat="0" applyBorder="0" applyAlignment="0" applyProtection="0"/>
    <xf numFmtId="0" fontId="83" fillId="63" borderId="0" applyNumberFormat="0" applyBorder="0" applyAlignment="0" applyProtection="0"/>
    <xf numFmtId="0" fontId="86" fillId="63" borderId="0" applyNumberFormat="0" applyBorder="0" applyAlignment="0" applyProtection="0"/>
    <xf numFmtId="169" fontId="3" fillId="14" borderId="0" applyNumberFormat="0" applyBorder="0" applyAlignment="0" applyProtection="0"/>
    <xf numFmtId="0" fontId="86" fillId="63" borderId="0" applyNumberFormat="0" applyBorder="0" applyAlignment="0" applyProtection="0"/>
    <xf numFmtId="0" fontId="87" fillId="63" borderId="0" applyNumberFormat="0" applyBorder="0" applyAlignment="0" applyProtection="0"/>
    <xf numFmtId="0" fontId="3" fillId="14" borderId="0" applyNumberFormat="0" applyBorder="0" applyAlignment="0" applyProtection="0"/>
    <xf numFmtId="0" fontId="3" fillId="81" borderId="0" applyNumberFormat="0" applyBorder="0" applyAlignment="0" applyProtection="0"/>
    <xf numFmtId="0" fontId="3" fillId="14" borderId="0" applyNumberFormat="0" applyBorder="0" applyAlignment="0" applyProtection="0"/>
    <xf numFmtId="0" fontId="83" fillId="63" borderId="0" applyNumberFormat="0" applyBorder="0" applyAlignment="0" applyProtection="0"/>
    <xf numFmtId="169" fontId="3" fillId="14" borderId="0" applyNumberFormat="0" applyBorder="0" applyAlignment="0" applyProtection="0"/>
    <xf numFmtId="0" fontId="83" fillId="63" borderId="0" applyNumberFormat="0" applyBorder="0" applyAlignment="0" applyProtection="0"/>
    <xf numFmtId="0" fontId="3" fillId="14" borderId="0" applyNumberFormat="0" applyBorder="0" applyAlignment="0" applyProtection="0"/>
    <xf numFmtId="169" fontId="3" fillId="14"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7" fillId="63" borderId="0" applyNumberFormat="0" applyBorder="0" applyAlignment="0" applyProtection="0"/>
    <xf numFmtId="0" fontId="86" fillId="63" borderId="0" applyNumberFormat="0" applyBorder="0" applyAlignment="0" applyProtection="0"/>
    <xf numFmtId="0" fontId="83" fillId="67" borderId="0" applyNumberFormat="0" applyBorder="0" applyAlignment="0" applyProtection="0"/>
    <xf numFmtId="0" fontId="86" fillId="67" borderId="0" applyNumberFormat="0" applyBorder="0" applyAlignment="0" applyProtection="0"/>
    <xf numFmtId="169" fontId="3" fillId="15" borderId="0" applyNumberFormat="0" applyBorder="0" applyAlignment="0" applyProtection="0"/>
    <xf numFmtId="0" fontId="86" fillId="67" borderId="0" applyNumberFormat="0" applyBorder="0" applyAlignment="0" applyProtection="0"/>
    <xf numFmtId="0" fontId="83" fillId="7" borderId="0" applyNumberFormat="0" applyBorder="0" applyAlignment="0" applyProtection="0"/>
    <xf numFmtId="0" fontId="87" fillId="67" borderId="0" applyNumberFormat="0" applyBorder="0" applyAlignment="0" applyProtection="0"/>
    <xf numFmtId="0" fontId="3" fillId="15" borderId="0" applyNumberFormat="0" applyBorder="0" applyAlignment="0" applyProtection="0"/>
    <xf numFmtId="0" fontId="3" fillId="82" borderId="0" applyNumberFormat="0" applyBorder="0" applyAlignment="0" applyProtection="0"/>
    <xf numFmtId="0" fontId="3" fillId="7" borderId="0" applyNumberFormat="0" applyBorder="0" applyAlignment="0" applyProtection="0"/>
    <xf numFmtId="0" fontId="3" fillId="15" borderId="0" applyNumberFormat="0" applyBorder="0" applyAlignment="0" applyProtection="0"/>
    <xf numFmtId="169" fontId="3" fillId="15" borderId="0" applyNumberFormat="0" applyBorder="0" applyAlignment="0" applyProtection="0"/>
    <xf numFmtId="0" fontId="83" fillId="6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3" fillId="67" borderId="0" applyNumberFormat="0" applyBorder="0" applyAlignment="0" applyProtection="0"/>
    <xf numFmtId="169" fontId="3" fillId="15" borderId="0" applyNumberFormat="0" applyBorder="0" applyAlignment="0" applyProtection="0"/>
    <xf numFmtId="0" fontId="3" fillId="15" borderId="0" applyNumberFormat="0" applyBorder="0" applyAlignment="0" applyProtection="0"/>
    <xf numFmtId="0" fontId="83" fillId="67" borderId="0" applyNumberFormat="0" applyBorder="0" applyAlignment="0" applyProtection="0"/>
    <xf numFmtId="0" fontId="3" fillId="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7" fillId="67" borderId="0" applyNumberFormat="0" applyBorder="0" applyAlignment="0" applyProtection="0"/>
    <xf numFmtId="0" fontId="86" fillId="67" borderId="0" applyNumberFormat="0" applyBorder="0" applyAlignment="0" applyProtection="0"/>
    <xf numFmtId="0" fontId="84" fillId="0" borderId="24" applyNumberFormat="0" applyFont="0" applyFill="0" applyAlignment="0" applyProtection="0"/>
    <xf numFmtId="0" fontId="88" fillId="83" borderId="0" applyNumberFormat="0" applyBorder="0" applyAlignment="0" applyProtection="0"/>
    <xf numFmtId="0" fontId="88" fillId="83" borderId="0" applyNumberFormat="0" applyBorder="0" applyAlignment="0" applyProtection="0"/>
    <xf numFmtId="0" fontId="3" fillId="84" borderId="0" applyNumberFormat="0" applyBorder="0" applyAlignment="0" applyProtection="0"/>
    <xf numFmtId="0" fontId="83" fillId="44" borderId="0" applyNumberFormat="0" applyBorder="0" applyAlignment="0" applyProtection="0"/>
    <xf numFmtId="0" fontId="86" fillId="44" borderId="0" applyNumberFormat="0" applyBorder="0" applyAlignment="0" applyProtection="0"/>
    <xf numFmtId="169" fontId="3" fillId="17" borderId="0" applyNumberFormat="0" applyBorder="0" applyAlignment="0" applyProtection="0"/>
    <xf numFmtId="0" fontId="86" fillId="44" borderId="0" applyNumberFormat="0" applyBorder="0" applyAlignment="0" applyProtection="0"/>
    <xf numFmtId="0" fontId="83" fillId="14" borderId="0" applyNumberFormat="0" applyBorder="0" applyAlignment="0" applyProtection="0"/>
    <xf numFmtId="0" fontId="87" fillId="44" borderId="0" applyNumberFormat="0" applyBorder="0" applyAlignment="0" applyProtection="0"/>
    <xf numFmtId="0" fontId="3" fillId="17" borderId="0" applyNumberFormat="0" applyBorder="0" applyAlignment="0" applyProtection="0"/>
    <xf numFmtId="0" fontId="3" fillId="85"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169" fontId="3" fillId="17" borderId="0" applyNumberFormat="0" applyBorder="0" applyAlignment="0" applyProtection="0"/>
    <xf numFmtId="0" fontId="83" fillId="44" borderId="0" applyNumberFormat="0" applyBorder="0" applyAlignment="0" applyProtection="0"/>
    <xf numFmtId="0" fontId="8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83" fillId="44" borderId="0" applyNumberFormat="0" applyBorder="0" applyAlignment="0" applyProtection="0"/>
    <xf numFmtId="169" fontId="3" fillId="17" borderId="0" applyNumberFormat="0" applyBorder="0" applyAlignment="0" applyProtection="0"/>
    <xf numFmtId="0" fontId="3" fillId="17" borderId="0" applyNumberFormat="0" applyBorder="0" applyAlignment="0" applyProtection="0"/>
    <xf numFmtId="0" fontId="83" fillId="44" borderId="0" applyNumberFormat="0" applyBorder="0" applyAlignment="0" applyProtection="0"/>
    <xf numFmtId="0" fontId="3" fillId="1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7" fillId="44" borderId="0" applyNumberFormat="0" applyBorder="0" applyAlignment="0" applyProtection="0"/>
    <xf numFmtId="0" fontId="86" fillId="44" borderId="0" applyNumberFormat="0" applyBorder="0" applyAlignment="0" applyProtection="0"/>
    <xf numFmtId="0" fontId="88" fillId="86" borderId="0" applyNumberFormat="0" applyBorder="0" applyAlignment="0" applyProtection="0"/>
    <xf numFmtId="0" fontId="88" fillId="87" borderId="0" applyNumberFormat="0" applyBorder="0" applyAlignment="0" applyProtection="0"/>
    <xf numFmtId="0" fontId="3" fillId="88" borderId="0" applyNumberFormat="0" applyBorder="0" applyAlignment="0" applyProtection="0"/>
    <xf numFmtId="0" fontId="83" fillId="48" borderId="0" applyNumberFormat="0" applyBorder="0" applyAlignment="0" applyProtection="0"/>
    <xf numFmtId="0" fontId="86" fillId="48" borderId="0" applyNumberFormat="0" applyBorder="0" applyAlignment="0" applyProtection="0"/>
    <xf numFmtId="169" fontId="3" fillId="18" borderId="0" applyNumberFormat="0" applyBorder="0" applyAlignment="0" applyProtection="0"/>
    <xf numFmtId="0" fontId="86" fillId="48" borderId="0" applyNumberFormat="0" applyBorder="0" applyAlignment="0" applyProtection="0"/>
    <xf numFmtId="0" fontId="83" fillId="89" borderId="0" applyNumberFormat="0" applyBorder="0" applyAlignment="0" applyProtection="0"/>
    <xf numFmtId="0" fontId="87" fillId="48" borderId="0" applyNumberFormat="0" applyBorder="0" applyAlignment="0" applyProtection="0"/>
    <xf numFmtId="0" fontId="3" fillId="18" borderId="0" applyNumberFormat="0" applyBorder="0" applyAlignment="0" applyProtection="0"/>
    <xf numFmtId="0" fontId="3" fillId="90" borderId="0" applyNumberFormat="0" applyBorder="0" applyAlignment="0" applyProtection="0"/>
    <xf numFmtId="0" fontId="3" fillId="18" borderId="0" applyNumberFormat="0" applyBorder="0" applyAlignment="0" applyProtection="0"/>
    <xf numFmtId="0" fontId="83" fillId="48" borderId="0" applyNumberFormat="0" applyBorder="0" applyAlignment="0" applyProtection="0"/>
    <xf numFmtId="169" fontId="3" fillId="18" borderId="0" applyNumberFormat="0" applyBorder="0" applyAlignment="0" applyProtection="0"/>
    <xf numFmtId="0" fontId="83" fillId="89" borderId="0" applyNumberFormat="0" applyBorder="0" applyAlignment="0" applyProtection="0"/>
    <xf numFmtId="0" fontId="83" fillId="48" borderId="0" applyNumberFormat="0" applyBorder="0" applyAlignment="0" applyProtection="0"/>
    <xf numFmtId="0" fontId="3" fillId="18" borderId="0" applyNumberFormat="0" applyBorder="0" applyAlignment="0" applyProtection="0"/>
    <xf numFmtId="169" fontId="3" fillId="1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7" fillId="48" borderId="0" applyNumberFormat="0" applyBorder="0" applyAlignment="0" applyProtection="0"/>
    <xf numFmtId="0" fontId="86" fillId="48" borderId="0" applyNumberFormat="0" applyBorder="0" applyAlignment="0" applyProtection="0"/>
    <xf numFmtId="0" fontId="88" fillId="86" borderId="0" applyNumberFormat="0" applyBorder="0" applyAlignment="0" applyProtection="0"/>
    <xf numFmtId="0" fontId="88" fillId="91" borderId="0" applyNumberFormat="0" applyBorder="0" applyAlignment="0" applyProtection="0"/>
    <xf numFmtId="0" fontId="3" fillId="87" borderId="0" applyNumberFormat="0" applyBorder="0" applyAlignment="0" applyProtection="0"/>
    <xf numFmtId="0" fontId="83" fillId="52" borderId="0" applyNumberFormat="0" applyBorder="0" applyAlignment="0" applyProtection="0"/>
    <xf numFmtId="0" fontId="86" fillId="52" borderId="0" applyNumberFormat="0" applyBorder="0" applyAlignment="0" applyProtection="0"/>
    <xf numFmtId="169" fontId="3" fillId="19" borderId="0" applyNumberFormat="0" applyBorder="0" applyAlignment="0" applyProtection="0"/>
    <xf numFmtId="0" fontId="86" fillId="52" borderId="0" applyNumberFormat="0" applyBorder="0" applyAlignment="0" applyProtection="0"/>
    <xf numFmtId="0" fontId="83" fillId="89" borderId="0" applyNumberFormat="0" applyBorder="0" applyAlignment="0" applyProtection="0"/>
    <xf numFmtId="0" fontId="87" fillId="52" borderId="0" applyNumberFormat="0" applyBorder="0" applyAlignment="0" applyProtection="0"/>
    <xf numFmtId="0" fontId="3" fillId="19" borderId="0" applyNumberFormat="0" applyBorder="0" applyAlignment="0" applyProtection="0"/>
    <xf numFmtId="0" fontId="3" fillId="92" borderId="0" applyNumberFormat="0" applyBorder="0" applyAlignment="0" applyProtection="0"/>
    <xf numFmtId="0" fontId="3" fillId="19" borderId="0" applyNumberFormat="0" applyBorder="0" applyAlignment="0" applyProtection="0"/>
    <xf numFmtId="0" fontId="83" fillId="52" borderId="0" applyNumberFormat="0" applyBorder="0" applyAlignment="0" applyProtection="0"/>
    <xf numFmtId="169" fontId="3" fillId="19" borderId="0" applyNumberFormat="0" applyBorder="0" applyAlignment="0" applyProtection="0"/>
    <xf numFmtId="0" fontId="83" fillId="89" borderId="0" applyNumberFormat="0" applyBorder="0" applyAlignment="0" applyProtection="0"/>
    <xf numFmtId="0" fontId="83" fillId="52" borderId="0" applyNumberFormat="0" applyBorder="0" applyAlignment="0" applyProtection="0"/>
    <xf numFmtId="0" fontId="3" fillId="19" borderId="0" applyNumberFormat="0" applyBorder="0" applyAlignment="0" applyProtection="0"/>
    <xf numFmtId="169" fontId="3" fillId="1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7" fillId="52" borderId="0" applyNumberFormat="0" applyBorder="0" applyAlignment="0" applyProtection="0"/>
    <xf numFmtId="0" fontId="86" fillId="52" borderId="0" applyNumberFormat="0" applyBorder="0" applyAlignment="0" applyProtection="0"/>
    <xf numFmtId="0" fontId="88" fillId="83" borderId="0" applyNumberFormat="0" applyBorder="0" applyAlignment="0" applyProtection="0"/>
    <xf numFmtId="0" fontId="88" fillId="87" borderId="0" applyNumberFormat="0" applyBorder="0" applyAlignment="0" applyProtection="0"/>
    <xf numFmtId="0" fontId="3" fillId="87" borderId="0" applyNumberFormat="0" applyBorder="0" applyAlignment="0" applyProtection="0"/>
    <xf numFmtId="0" fontId="83" fillId="56" borderId="0" applyNumberFormat="0" applyBorder="0" applyAlignment="0" applyProtection="0"/>
    <xf numFmtId="0" fontId="86" fillId="56" borderId="0" applyNumberFormat="0" applyBorder="0" applyAlignment="0" applyProtection="0"/>
    <xf numFmtId="169" fontId="3" fillId="13" borderId="0" applyNumberFormat="0" applyBorder="0" applyAlignment="0" applyProtection="0"/>
    <xf numFmtId="0" fontId="86" fillId="56" borderId="0" applyNumberFormat="0" applyBorder="0" applyAlignment="0" applyProtection="0"/>
    <xf numFmtId="0" fontId="83" fillId="93" borderId="0" applyNumberFormat="0" applyBorder="0" applyAlignment="0" applyProtection="0"/>
    <xf numFmtId="0" fontId="87" fillId="56" borderId="0" applyNumberFormat="0" applyBorder="0" applyAlignment="0" applyProtection="0"/>
    <xf numFmtId="0" fontId="3" fillId="13" borderId="0" applyNumberFormat="0" applyBorder="0" applyAlignment="0" applyProtection="0"/>
    <xf numFmtId="0" fontId="3" fillId="80" borderId="0" applyNumberFormat="0" applyBorder="0" applyAlignment="0" applyProtection="0"/>
    <xf numFmtId="0" fontId="3" fillId="93" borderId="0" applyNumberFormat="0" applyBorder="0" applyAlignment="0" applyProtection="0"/>
    <xf numFmtId="0" fontId="3" fillId="13" borderId="0" applyNumberFormat="0" applyBorder="0" applyAlignment="0" applyProtection="0"/>
    <xf numFmtId="169" fontId="3" fillId="13" borderId="0" applyNumberFormat="0" applyBorder="0" applyAlignment="0" applyProtection="0"/>
    <xf numFmtId="0" fontId="83" fillId="56" borderId="0" applyNumberFormat="0" applyBorder="0" applyAlignment="0" applyProtection="0"/>
    <xf numFmtId="0" fontId="83" fillId="93" borderId="0" applyNumberFormat="0" applyBorder="0" applyAlignment="0" applyProtection="0"/>
    <xf numFmtId="0" fontId="3" fillId="93" borderId="0" applyNumberFormat="0" applyBorder="0" applyAlignment="0" applyProtection="0"/>
    <xf numFmtId="0" fontId="3" fillId="93" borderId="0" applyNumberFormat="0" applyBorder="0" applyAlignment="0" applyProtection="0"/>
    <xf numFmtId="0" fontId="83" fillId="56" borderId="0" applyNumberFormat="0" applyBorder="0" applyAlignment="0" applyProtection="0"/>
    <xf numFmtId="169" fontId="3" fillId="13" borderId="0" applyNumberFormat="0" applyBorder="0" applyAlignment="0" applyProtection="0"/>
    <xf numFmtId="0" fontId="3" fillId="13" borderId="0" applyNumberFormat="0" applyBorder="0" applyAlignment="0" applyProtection="0"/>
    <xf numFmtId="0" fontId="83" fillId="56" borderId="0" applyNumberFormat="0" applyBorder="0" applyAlignment="0" applyProtection="0"/>
    <xf numFmtId="0" fontId="3" fillId="93"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7" fillId="56" borderId="0" applyNumberFormat="0" applyBorder="0" applyAlignment="0" applyProtection="0"/>
    <xf numFmtId="0" fontId="86" fillId="56" borderId="0" applyNumberFormat="0" applyBorder="0" applyAlignment="0" applyProtection="0"/>
    <xf numFmtId="0" fontId="88" fillId="94" borderId="0" applyNumberFormat="0" applyBorder="0" applyAlignment="0" applyProtection="0"/>
    <xf numFmtId="0" fontId="88" fillId="83" borderId="0" applyNumberFormat="0" applyBorder="0" applyAlignment="0" applyProtection="0"/>
    <xf numFmtId="0" fontId="3" fillId="84" borderId="0" applyNumberFormat="0" applyBorder="0" applyAlignment="0" applyProtection="0"/>
    <xf numFmtId="0" fontId="83" fillId="60" borderId="0" applyNumberFormat="0" applyBorder="0" applyAlignment="0" applyProtection="0"/>
    <xf numFmtId="0" fontId="86" fillId="60" borderId="0" applyNumberFormat="0" applyBorder="0" applyAlignment="0" applyProtection="0"/>
    <xf numFmtId="169" fontId="3" fillId="14" borderId="0" applyNumberFormat="0" applyBorder="0" applyAlignment="0" applyProtection="0"/>
    <xf numFmtId="0" fontId="86" fillId="60" borderId="0" applyNumberFormat="0" applyBorder="0" applyAlignment="0" applyProtection="0"/>
    <xf numFmtId="0" fontId="87" fillId="60" borderId="0" applyNumberFormat="0" applyBorder="0" applyAlignment="0" applyProtection="0"/>
    <xf numFmtId="0" fontId="3" fillId="14" borderId="0" applyNumberFormat="0" applyBorder="0" applyAlignment="0" applyProtection="0"/>
    <xf numFmtId="0" fontId="3" fillId="81" borderId="0" applyNumberFormat="0" applyBorder="0" applyAlignment="0" applyProtection="0"/>
    <xf numFmtId="0" fontId="3" fillId="14" borderId="0" applyNumberFormat="0" applyBorder="0" applyAlignment="0" applyProtection="0"/>
    <xf numFmtId="0" fontId="83" fillId="60" borderId="0" applyNumberFormat="0" applyBorder="0" applyAlignment="0" applyProtection="0"/>
    <xf numFmtId="169" fontId="3" fillId="14" borderId="0" applyNumberFormat="0" applyBorder="0" applyAlignment="0" applyProtection="0"/>
    <xf numFmtId="0" fontId="83" fillId="60" borderId="0" applyNumberFormat="0" applyBorder="0" applyAlignment="0" applyProtection="0"/>
    <xf numFmtId="0" fontId="3" fillId="14" borderId="0" applyNumberFormat="0" applyBorder="0" applyAlignment="0" applyProtection="0"/>
    <xf numFmtId="169" fontId="3" fillId="14"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7" fillId="60" borderId="0" applyNumberFormat="0" applyBorder="0" applyAlignment="0" applyProtection="0"/>
    <xf numFmtId="0" fontId="86" fillId="60" borderId="0" applyNumberFormat="0" applyBorder="0" applyAlignment="0" applyProtection="0"/>
    <xf numFmtId="0" fontId="88" fillId="86" borderId="0" applyNumberFormat="0" applyBorder="0" applyAlignment="0" applyProtection="0"/>
    <xf numFmtId="0" fontId="88" fillId="95" borderId="0" applyNumberFormat="0" applyBorder="0" applyAlignment="0" applyProtection="0"/>
    <xf numFmtId="0" fontId="3" fillId="95" borderId="0" applyNumberFormat="0" applyBorder="0" applyAlignment="0" applyProtection="0"/>
    <xf numFmtId="0" fontId="83" fillId="64" borderId="0" applyNumberFormat="0" applyBorder="0" applyAlignment="0" applyProtection="0"/>
    <xf numFmtId="0" fontId="86" fillId="64" borderId="0" applyNumberFormat="0" applyBorder="0" applyAlignment="0" applyProtection="0"/>
    <xf numFmtId="169" fontId="3" fillId="20" borderId="0" applyNumberFormat="0" applyBorder="0" applyAlignment="0" applyProtection="0"/>
    <xf numFmtId="0" fontId="86" fillId="64" borderId="0" applyNumberFormat="0" applyBorder="0" applyAlignment="0" applyProtection="0"/>
    <xf numFmtId="0" fontId="87" fillId="64" borderId="0" applyNumberFormat="0" applyBorder="0" applyAlignment="0" applyProtection="0"/>
    <xf numFmtId="0" fontId="3" fillId="20" borderId="0" applyNumberFormat="0" applyBorder="0" applyAlignment="0" applyProtection="0"/>
    <xf numFmtId="0" fontId="3" fillId="96" borderId="0" applyNumberFormat="0" applyBorder="0" applyAlignment="0" applyProtection="0"/>
    <xf numFmtId="0" fontId="3" fillId="20" borderId="0" applyNumberFormat="0" applyBorder="0" applyAlignment="0" applyProtection="0"/>
    <xf numFmtId="0" fontId="83" fillId="64" borderId="0" applyNumberFormat="0" applyBorder="0" applyAlignment="0" applyProtection="0"/>
    <xf numFmtId="169" fontId="3" fillId="20" borderId="0" applyNumberFormat="0" applyBorder="0" applyAlignment="0" applyProtection="0"/>
    <xf numFmtId="0" fontId="83" fillId="64" borderId="0" applyNumberFormat="0" applyBorder="0" applyAlignment="0" applyProtection="0"/>
    <xf numFmtId="0" fontId="3" fillId="20" borderId="0" applyNumberFormat="0" applyBorder="0" applyAlignment="0" applyProtection="0"/>
    <xf numFmtId="169" fontId="3" fillId="20"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7" fillId="64" borderId="0" applyNumberFormat="0" applyBorder="0" applyAlignment="0" applyProtection="0"/>
    <xf numFmtId="0" fontId="86" fillId="64" borderId="0" applyNumberFormat="0" applyBorder="0" applyAlignment="0" applyProtection="0"/>
    <xf numFmtId="0" fontId="89" fillId="0" borderId="25" applyNumberFormat="0"/>
    <xf numFmtId="0" fontId="84" fillId="0" borderId="21" applyNumberFormat="0" applyFont="0" applyBorder="0"/>
    <xf numFmtId="0" fontId="90" fillId="97" borderId="21" applyNumberFormat="0" applyBorder="0"/>
    <xf numFmtId="0" fontId="90" fillId="97" borderId="26" applyNumberFormat="0" applyFont="0"/>
    <xf numFmtId="0" fontId="91" fillId="97" borderId="21" applyNumberFormat="0" applyFont="0" applyBorder="0"/>
    <xf numFmtId="171" fontId="23" fillId="21" borderId="3">
      <alignment horizontal="center" vertical="center"/>
    </xf>
    <xf numFmtId="171" fontId="23" fillId="21" borderId="3">
      <alignment horizontal="center" vertical="center"/>
    </xf>
    <xf numFmtId="197" fontId="92"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98" fontId="20" fillId="21" borderId="3">
      <alignment horizontal="center" vertical="center"/>
    </xf>
    <xf numFmtId="171" fontId="23" fillId="21" borderId="3">
      <alignment horizontal="center" vertical="center"/>
    </xf>
    <xf numFmtId="198" fontId="20" fillId="21" borderId="3">
      <alignment horizontal="center" vertical="center"/>
    </xf>
    <xf numFmtId="198" fontId="20" fillId="21" borderId="3">
      <alignment horizontal="center" vertical="center"/>
    </xf>
    <xf numFmtId="0" fontId="34" fillId="0" borderId="0" applyNumberFormat="0" applyFill="0" applyBorder="0" applyAlignment="0">
      <protection locked="0"/>
    </xf>
    <xf numFmtId="0" fontId="93" fillId="0" borderId="0" applyNumberFormat="0" applyFill="0" applyBorder="0" applyAlignment="0">
      <protection locked="0"/>
    </xf>
    <xf numFmtId="0" fontId="34" fillId="0" borderId="0" applyNumberFormat="0" applyFill="0" applyBorder="0" applyAlignment="0">
      <protection locked="0"/>
    </xf>
    <xf numFmtId="0" fontId="93" fillId="0" borderId="0" applyNumberFormat="0" applyFill="0" applyBorder="0" applyAlignment="0">
      <protection locked="0"/>
    </xf>
    <xf numFmtId="0" fontId="80" fillId="41" borderId="0" applyNumberFormat="0" applyBorder="0" applyAlignment="0" applyProtection="0"/>
    <xf numFmtId="0" fontId="94" fillId="41" borderId="0" applyNumberFormat="0" applyBorder="0" applyAlignment="0" applyProtection="0"/>
    <xf numFmtId="169" fontId="10" fillId="3" borderId="0" applyNumberFormat="0" applyBorder="0" applyAlignment="0" applyProtection="0"/>
    <xf numFmtId="0" fontId="94" fillId="41" borderId="0" applyNumberFormat="0" applyBorder="0" applyAlignment="0" applyProtection="0"/>
    <xf numFmtId="0" fontId="95" fillId="41" borderId="0" applyNumberFormat="0" applyBorder="0" applyAlignment="0" applyProtection="0"/>
    <xf numFmtId="0" fontId="96" fillId="41" borderId="0" applyNumberFormat="0" applyBorder="0" applyAlignment="0" applyProtection="0"/>
    <xf numFmtId="0" fontId="10" fillId="3" borderId="0" applyNumberFormat="0" applyBorder="0" applyAlignment="0" applyProtection="0"/>
    <xf numFmtId="0" fontId="97" fillId="70" borderId="0" applyNumberFormat="0" applyBorder="0" applyAlignment="0" applyProtection="0"/>
    <xf numFmtId="0" fontId="10" fillId="3" borderId="0" applyNumberFormat="0" applyBorder="0" applyAlignment="0" applyProtection="0"/>
    <xf numFmtId="0" fontId="80" fillId="41" borderId="0" applyNumberFormat="0" applyBorder="0" applyAlignment="0" applyProtection="0"/>
    <xf numFmtId="169" fontId="10" fillId="3" borderId="0" applyNumberFormat="0" applyBorder="0" applyAlignment="0" applyProtection="0"/>
    <xf numFmtId="0" fontId="80" fillId="41" borderId="0" applyNumberFormat="0" applyBorder="0" applyAlignment="0" applyProtection="0"/>
    <xf numFmtId="0" fontId="10" fillId="3" borderId="0" applyNumberFormat="0" applyBorder="0" applyAlignment="0" applyProtection="0"/>
    <xf numFmtId="169" fontId="10" fillId="3"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96" fillId="41" borderId="0" applyNumberFormat="0" applyBorder="0" applyAlignment="0" applyProtection="0"/>
    <xf numFmtId="0" fontId="94" fillId="41"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169" fontId="27" fillId="23" borderId="27" applyNumberFormat="0" applyBorder="0" applyAlignment="0" applyProtection="0"/>
    <xf numFmtId="0" fontId="4" fillId="98" borderId="0">
      <alignment horizontal="center"/>
    </xf>
    <xf numFmtId="0" fontId="4" fillId="98" borderId="0">
      <alignment horizontal="center"/>
    </xf>
    <xf numFmtId="0" fontId="81" fillId="42" borderId="22" applyNumberFormat="0" applyAlignment="0" applyProtection="0"/>
    <xf numFmtId="0" fontId="98" fillId="42" borderId="22" applyNumberFormat="0" applyAlignment="0" applyProtection="0"/>
    <xf numFmtId="169" fontId="14" fillId="24" borderId="5" applyNumberFormat="0" applyAlignment="0" applyProtection="0"/>
    <xf numFmtId="0" fontId="98" fillId="42" borderId="22" applyNumberFormat="0" applyAlignment="0" applyProtection="0"/>
    <xf numFmtId="0" fontId="81" fillId="68" borderId="22" applyNumberFormat="0" applyAlignment="0" applyProtection="0"/>
    <xf numFmtId="0" fontId="99" fillId="42" borderId="22" applyNumberFormat="0" applyAlignment="0" applyProtection="0"/>
    <xf numFmtId="0" fontId="14" fillId="24" borderId="5" applyNumberFormat="0" applyAlignment="0" applyProtection="0"/>
    <xf numFmtId="0" fontId="14" fillId="99" borderId="5" applyNumberFormat="0" applyAlignment="0" applyProtection="0"/>
    <xf numFmtId="0" fontId="14" fillId="68" borderId="5" applyNumberFormat="0" applyAlignment="0" applyProtection="0"/>
    <xf numFmtId="0" fontId="14" fillId="24" borderId="5" applyNumberFormat="0" applyAlignment="0" applyProtection="0"/>
    <xf numFmtId="169" fontId="14" fillId="24" borderId="5" applyNumberFormat="0" applyAlignment="0" applyProtection="0"/>
    <xf numFmtId="0" fontId="81" fillId="42" borderId="22" applyNumberFormat="0" applyAlignment="0" applyProtection="0"/>
    <xf numFmtId="0" fontId="14" fillId="68" borderId="5" applyNumberFormat="0" applyAlignment="0" applyProtection="0"/>
    <xf numFmtId="0" fontId="14" fillId="68" borderId="5" applyNumberFormat="0" applyAlignment="0" applyProtection="0"/>
    <xf numFmtId="0" fontId="81" fillId="42" borderId="22" applyNumberFormat="0" applyAlignment="0" applyProtection="0"/>
    <xf numFmtId="169" fontId="14" fillId="24" borderId="5" applyNumberFormat="0" applyAlignment="0" applyProtection="0"/>
    <xf numFmtId="0" fontId="14" fillId="24" borderId="5" applyNumberFormat="0" applyAlignment="0" applyProtection="0"/>
    <xf numFmtId="0" fontId="81" fillId="42" borderId="22" applyNumberFormat="0" applyAlignment="0" applyProtection="0"/>
    <xf numFmtId="0" fontId="14" fillId="68" borderId="5" applyNumberFormat="0" applyAlignment="0" applyProtection="0"/>
    <xf numFmtId="0" fontId="81" fillId="42" borderId="22" applyNumberFormat="0" applyAlignment="0" applyProtection="0"/>
    <xf numFmtId="0" fontId="81" fillId="42" borderId="22" applyNumberFormat="0" applyAlignment="0" applyProtection="0"/>
    <xf numFmtId="0" fontId="99" fillId="42" borderId="22" applyNumberFormat="0" applyAlignment="0" applyProtection="0"/>
    <xf numFmtId="0" fontId="98" fillId="42" borderId="22" applyNumberFormat="0" applyAlignment="0" applyProtection="0"/>
    <xf numFmtId="0" fontId="19" fillId="0" borderId="28" applyNumberFormat="0" applyFont="0" applyBorder="0"/>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19" fillId="0" borderId="21" applyNumberFormat="0" applyBorder="0">
      <alignment horizontal="center"/>
    </xf>
    <xf numFmtId="0" fontId="69" fillId="40" borderId="29" applyNumberFormat="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Fill="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0" fontId="19" fillId="0" borderId="28" applyNumberFormat="0" applyFont="0" applyBorder="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9" fontId="19" fillId="100" borderId="29" applyNumberFormat="0" applyFont="0"/>
    <xf numFmtId="0" fontId="63" fillId="0" borderId="30" applyNumberFormat="0" applyBorder="0"/>
    <xf numFmtId="0" fontId="63" fillId="0" borderId="30" applyNumberFormat="0" applyBorder="0"/>
    <xf numFmtId="0" fontId="19" fillId="0" borderId="0">
      <alignment horizontal="centerContinuous" vertical="center" wrapText="1"/>
    </xf>
    <xf numFmtId="0" fontId="19" fillId="0" borderId="0">
      <alignment horizontal="centerContinuous" vertical="center" wrapText="1"/>
    </xf>
    <xf numFmtId="0" fontId="43" fillId="0" borderId="0">
      <alignment horizontal="centerContinuous" vertical="center" wrapText="1"/>
    </xf>
    <xf numFmtId="0" fontId="82" fillId="43" borderId="23" applyNumberFormat="0" applyAlignment="0" applyProtection="0"/>
    <xf numFmtId="0" fontId="100" fillId="43" borderId="23" applyNumberFormat="0" applyAlignment="0" applyProtection="0"/>
    <xf numFmtId="169" fontId="2" fillId="25" borderId="6" applyNumberFormat="0" applyAlignment="0" applyProtection="0"/>
    <xf numFmtId="0" fontId="100" fillId="43" borderId="23" applyNumberFormat="0" applyAlignment="0" applyProtection="0"/>
    <xf numFmtId="0" fontId="101" fillId="43" borderId="23" applyNumberFormat="0" applyAlignment="0" applyProtection="0"/>
    <xf numFmtId="0" fontId="2" fillId="25" borderId="6" applyNumberFormat="0" applyAlignment="0" applyProtection="0"/>
    <xf numFmtId="0" fontId="2" fillId="101" borderId="6" applyNumberFormat="0" applyAlignment="0" applyProtection="0"/>
    <xf numFmtId="0" fontId="2" fillId="25" borderId="6" applyNumberFormat="0" applyAlignment="0" applyProtection="0"/>
    <xf numFmtId="0" fontId="82" fillId="43" borderId="23" applyNumberFormat="0" applyAlignment="0" applyProtection="0"/>
    <xf numFmtId="169" fontId="2" fillId="25" borderId="6" applyNumberFormat="0" applyAlignment="0" applyProtection="0"/>
    <xf numFmtId="0" fontId="82" fillId="43" borderId="23" applyNumberFormat="0" applyAlignment="0" applyProtection="0"/>
    <xf numFmtId="0" fontId="2" fillId="25" borderId="6" applyNumberFormat="0" applyAlignment="0" applyProtection="0"/>
    <xf numFmtId="169" fontId="2" fillId="25" borderId="6" applyNumberFormat="0" applyAlignment="0" applyProtection="0"/>
    <xf numFmtId="0" fontId="82" fillId="43" borderId="23" applyNumberFormat="0" applyAlignment="0" applyProtection="0"/>
    <xf numFmtId="0" fontId="82" fillId="43" borderId="23" applyNumberFormat="0" applyAlignment="0" applyProtection="0"/>
    <xf numFmtId="0" fontId="82" fillId="43" borderId="23" applyNumberFormat="0" applyAlignment="0" applyProtection="0"/>
    <xf numFmtId="0" fontId="101" fillId="43" borderId="23" applyNumberFormat="0" applyAlignment="0" applyProtection="0"/>
    <xf numFmtId="0" fontId="100" fillId="43" borderId="23" applyNumberFormat="0" applyAlignment="0" applyProtection="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199" fontId="102" fillId="0" borderId="0"/>
    <xf numFmtId="190" fontId="19" fillId="0" borderId="0"/>
    <xf numFmtId="190" fontId="19" fillId="0" borderId="0"/>
    <xf numFmtId="199" fontId="102" fillId="0" borderId="0"/>
    <xf numFmtId="190" fontId="19" fillId="0" borderId="0"/>
    <xf numFmtId="0" fontId="19" fillId="0" borderId="0" applyFont="0" applyFill="0" applyBorder="0" applyAlignment="0" applyProtection="0">
      <alignment horizontal="center" vertical="center"/>
    </xf>
    <xf numFmtId="200" fontId="92"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200" fontId="19" fillId="0" borderId="0" applyFont="0" applyFill="0" applyBorder="0" applyAlignment="0" applyProtection="0">
      <alignment horizontal="center" vertical="center"/>
    </xf>
    <xf numFmtId="0" fontId="19" fillId="0" borderId="0" applyFont="0" applyFill="0" applyBorder="0" applyAlignment="0" applyProtection="0">
      <alignment horizontal="center" vertical="center"/>
    </xf>
    <xf numFmtId="0" fontId="19" fillId="0" borderId="0" applyFont="0" applyFill="0" applyBorder="0" applyAlignment="0" applyProtection="0">
      <alignment horizontal="center"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21" fillId="0" borderId="0" applyFont="0" applyFill="0" applyBorder="0" applyAlignment="0" applyProtection="0"/>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xf numFmtId="41" fontId="19" fillId="0" borderId="0"/>
    <xf numFmtId="41" fontId="19" fillId="0" borderId="0"/>
    <xf numFmtId="41" fontId="19" fillId="0" borderId="0"/>
    <xf numFmtId="41" fontId="19" fillId="0" borderId="0"/>
    <xf numFmtId="41" fontId="19" fillId="0" borderId="0"/>
    <xf numFmtId="41" fontId="19" fillId="0" borderId="0"/>
    <xf numFmtId="41" fontId="19" fillId="0" borderId="0"/>
    <xf numFmtId="41" fontId="19" fillId="0" borderId="0" applyFont="0" applyFill="0" applyBorder="0" applyAlignment="0" applyProtection="0"/>
    <xf numFmtId="41" fontId="19" fillId="0" borderId="0">
      <alignment vertical="center"/>
    </xf>
    <xf numFmtId="37" fontId="1" fillId="0" borderId="0" applyFont="0" applyFill="0" applyBorder="0" applyAlignment="0" applyProtection="0"/>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39" fontId="19" fillId="0" borderId="0" applyFont="0" applyFill="0" applyBorder="0">
      <protection locked="0"/>
    </xf>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169" fontId="27" fillId="23" borderId="27" applyNumberFormat="0" applyBorder="0" applyAlignment="0" applyProtection="0"/>
    <xf numFmtId="0" fontId="63" fillId="0" borderId="30" applyNumberFormat="0" applyBorder="0"/>
    <xf numFmtId="0" fontId="63" fillId="0" borderId="30" applyNumberFormat="0" applyBorder="0"/>
    <xf numFmtId="0" fontId="63" fillId="0" borderId="30" applyNumberFormat="0" applyBorder="0"/>
    <xf numFmtId="0" fontId="63" fillId="0" borderId="30" applyNumberFormat="0" applyBorder="0"/>
    <xf numFmtId="0" fontId="63" fillId="0" borderId="30" applyNumberFormat="0" applyBorder="0"/>
    <xf numFmtId="0" fontId="63" fillId="0" borderId="30" applyNumberFormat="0" applyBorder="0"/>
    <xf numFmtId="0" fontId="63" fillId="0" borderId="30" applyNumberFormat="0" applyBorder="0"/>
    <xf numFmtId="0" fontId="63" fillId="0" borderId="30" applyNumberFormat="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8" fillId="0" borderId="0"/>
    <xf numFmtId="0" fontId="108" fillId="45" borderId="0" applyNumberFormat="0" applyBorder="0" applyAlignment="0" applyProtection="0"/>
    <xf numFmtId="0" fontId="108" fillId="49" borderId="0" applyNumberFormat="0" applyBorder="0" applyAlignment="0" applyProtection="0"/>
    <xf numFmtId="0" fontId="108" fillId="53" borderId="0" applyNumberFormat="0" applyBorder="0" applyAlignment="0" applyProtection="0"/>
    <xf numFmtId="0" fontId="108" fillId="57" borderId="0" applyNumberFormat="0" applyBorder="0" applyAlignment="0" applyProtection="0"/>
    <xf numFmtId="0" fontId="108" fillId="61" borderId="0" applyNumberFormat="0" applyBorder="0" applyAlignment="0" applyProtection="0"/>
    <xf numFmtId="0" fontId="108" fillId="65" borderId="0" applyNumberFormat="0" applyBorder="0" applyAlignment="0" applyProtection="0"/>
    <xf numFmtId="0" fontId="108" fillId="46" borderId="0" applyNumberFormat="0" applyBorder="0" applyAlignment="0" applyProtection="0"/>
    <xf numFmtId="0" fontId="108" fillId="50" borderId="0" applyNumberFormat="0" applyBorder="0" applyAlignment="0" applyProtection="0"/>
    <xf numFmtId="0" fontId="108" fillId="54" borderId="0" applyNumberFormat="0" applyBorder="0" applyAlignment="0" applyProtection="0"/>
    <xf numFmtId="0" fontId="108" fillId="58" borderId="0" applyNumberFormat="0" applyBorder="0" applyAlignment="0" applyProtection="0"/>
    <xf numFmtId="0" fontId="108" fillId="62" borderId="0" applyNumberFormat="0" applyBorder="0" applyAlignment="0" applyProtection="0"/>
    <xf numFmtId="0" fontId="108" fillId="66" borderId="0" applyNumberFormat="0" applyBorder="0" applyAlignment="0" applyProtection="0"/>
    <xf numFmtId="0" fontId="124" fillId="47" borderId="0" applyNumberFormat="0" applyBorder="0" applyAlignment="0" applyProtection="0"/>
    <xf numFmtId="0" fontId="124" fillId="51" borderId="0" applyNumberFormat="0" applyBorder="0" applyAlignment="0" applyProtection="0"/>
    <xf numFmtId="0" fontId="124" fillId="55" borderId="0" applyNumberFormat="0" applyBorder="0" applyAlignment="0" applyProtection="0"/>
    <xf numFmtId="0" fontId="124" fillId="59" borderId="0" applyNumberFormat="0" applyBorder="0" applyAlignment="0" applyProtection="0"/>
    <xf numFmtId="0" fontId="124" fillId="63" borderId="0" applyNumberFormat="0" applyBorder="0" applyAlignment="0" applyProtection="0"/>
    <xf numFmtId="0" fontId="124" fillId="67" borderId="0" applyNumberFormat="0" applyBorder="0" applyAlignment="0" applyProtection="0"/>
    <xf numFmtId="0" fontId="124" fillId="44" borderId="0" applyNumberFormat="0" applyBorder="0" applyAlignment="0" applyProtection="0"/>
    <xf numFmtId="0" fontId="124" fillId="48" borderId="0" applyNumberFormat="0" applyBorder="0" applyAlignment="0" applyProtection="0"/>
    <xf numFmtId="0" fontId="124" fillId="52" borderId="0" applyNumberFormat="0" applyBorder="0" applyAlignment="0" applyProtection="0"/>
    <xf numFmtId="0" fontId="124" fillId="56" borderId="0" applyNumberFormat="0" applyBorder="0" applyAlignment="0" applyProtection="0"/>
    <xf numFmtId="0" fontId="124" fillId="60" borderId="0" applyNumberFormat="0" applyBorder="0" applyAlignment="0" applyProtection="0"/>
    <xf numFmtId="0" fontId="124" fillId="64" borderId="0" applyNumberFormat="0" applyBorder="0" applyAlignment="0" applyProtection="0"/>
    <xf numFmtId="0" fontId="114" fillId="41" borderId="0" applyNumberFormat="0" applyBorder="0" applyAlignment="0" applyProtection="0"/>
    <xf numFmtId="0" fontId="118" fillId="42" borderId="22" applyNumberFormat="0" applyAlignment="0" applyProtection="0"/>
    <xf numFmtId="0" fontId="120" fillId="43" borderId="23" applyNumberFormat="0" applyAlignment="0" applyProtection="0"/>
    <xf numFmtId="0" fontId="122" fillId="0" borderId="0" applyNumberFormat="0" applyFill="0" applyBorder="0" applyAlignment="0" applyProtection="0"/>
    <xf numFmtId="0" fontId="113" fillId="102" borderId="0" applyNumberFormat="0" applyBorder="0" applyAlignment="0" applyProtection="0"/>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6" fillId="104" borderId="22" applyNumberFormat="0" applyAlignment="0" applyProtection="0"/>
    <xf numFmtId="0" fontId="119" fillId="0" borderId="36" applyNumberFormat="0" applyFill="0" applyAlignment="0" applyProtection="0"/>
    <xf numFmtId="0" fontId="115" fillId="103" borderId="0" applyNumberFormat="0" applyBorder="0" applyAlignment="0" applyProtection="0"/>
    <xf numFmtId="0" fontId="108" fillId="105" borderId="37" applyNumberFormat="0" applyFont="0" applyAlignment="0" applyProtection="0"/>
    <xf numFmtId="0" fontId="117" fillId="42" borderId="35"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108" fillId="0" borderId="0"/>
    <xf numFmtId="0" fontId="92" fillId="0" borderId="0"/>
    <xf numFmtId="43" fontId="92" fillId="0" borderId="0" applyFont="0" applyFill="0" applyBorder="0" applyAlignment="0" applyProtection="0"/>
    <xf numFmtId="0" fontId="125" fillId="0" borderId="0"/>
    <xf numFmtId="0" fontId="124" fillId="64" borderId="0" applyNumberFormat="0" applyBorder="0" applyAlignment="0" applyProtection="0"/>
    <xf numFmtId="0" fontId="124" fillId="60" borderId="0" applyNumberFormat="0" applyBorder="0" applyAlignment="0" applyProtection="0"/>
    <xf numFmtId="0" fontId="124" fillId="56" borderId="0" applyNumberFormat="0" applyBorder="0" applyAlignment="0" applyProtection="0"/>
    <xf numFmtId="0" fontId="124" fillId="52" borderId="0" applyNumberFormat="0" applyBorder="0" applyAlignment="0" applyProtection="0"/>
    <xf numFmtId="0" fontId="124" fillId="48"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8" borderId="0" applyNumberFormat="0" applyBorder="0" applyAlignment="0" applyProtection="0"/>
    <xf numFmtId="0" fontId="124" fillId="52" borderId="0" applyNumberFormat="0" applyBorder="0" applyAlignment="0" applyProtection="0"/>
    <xf numFmtId="0" fontId="124" fillId="56" borderId="0" applyNumberFormat="0" applyBorder="0" applyAlignment="0" applyProtection="0"/>
    <xf numFmtId="0" fontId="124" fillId="60" borderId="0" applyNumberFormat="0" applyBorder="0" applyAlignment="0" applyProtection="0"/>
    <xf numFmtId="0" fontId="124" fillId="64" borderId="0" applyNumberFormat="0" applyBorder="0" applyAlignment="0" applyProtection="0"/>
    <xf numFmtId="0" fontId="124" fillId="44" borderId="0" applyNumberFormat="0" applyBorder="0" applyAlignment="0" applyProtection="0"/>
    <xf numFmtId="0" fontId="124" fillId="48" borderId="0" applyNumberFormat="0" applyBorder="0" applyAlignment="0" applyProtection="0"/>
    <xf numFmtId="0" fontId="124" fillId="52" borderId="0" applyNumberFormat="0" applyBorder="0" applyAlignment="0" applyProtection="0"/>
    <xf numFmtId="0" fontId="124" fillId="56" borderId="0" applyNumberFormat="0" applyBorder="0" applyAlignment="0" applyProtection="0"/>
    <xf numFmtId="0" fontId="124" fillId="60" borderId="0" applyNumberFormat="0" applyBorder="0" applyAlignment="0" applyProtection="0"/>
    <xf numFmtId="0" fontId="124" fillId="64" borderId="0" applyNumberFormat="0" applyBorder="0" applyAlignment="0" applyProtection="0"/>
    <xf numFmtId="0" fontId="116" fillId="104" borderId="22" applyNumberFormat="0" applyAlignment="0" applyProtection="0"/>
    <xf numFmtId="0" fontId="108" fillId="0" borderId="0"/>
    <xf numFmtId="0" fontId="116" fillId="104" borderId="22" applyNumberFormat="0" applyAlignment="0" applyProtection="0"/>
    <xf numFmtId="0" fontId="108" fillId="0" borderId="0"/>
    <xf numFmtId="0" fontId="116" fillId="104" borderId="22" applyNumberFormat="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6" fillId="0" borderId="0"/>
    <xf numFmtId="0" fontId="127"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9" fillId="0" borderId="0"/>
    <xf numFmtId="0" fontId="1" fillId="0" borderId="0"/>
    <xf numFmtId="0" fontId="4" fillId="30" borderId="15" applyNumberFormat="0" applyFont="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30" fillId="0" borderId="0" applyNumberFormat="0" applyFill="0" applyBorder="0" applyAlignment="0" applyProtection="0"/>
    <xf numFmtId="0" fontId="130" fillId="0" borderId="0" applyNumberFormat="0" applyFill="0" applyBorder="0" applyAlignment="0" applyProtection="0"/>
    <xf numFmtId="43" fontId="19"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202" fontId="19" fillId="0" borderId="0" applyFont="0" applyFill="0" applyBorder="0" applyAlignment="0" applyProtection="0"/>
    <xf numFmtId="6" fontId="132" fillId="0" borderId="0">
      <protection locked="0"/>
    </xf>
    <xf numFmtId="166" fontId="19" fillId="0" borderId="0"/>
    <xf numFmtId="0" fontId="19" fillId="0" borderId="0"/>
    <xf numFmtId="195" fontId="133" fillId="0" borderId="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203" fontId="38" fillId="0" borderId="0"/>
    <xf numFmtId="195" fontId="135" fillId="0" borderId="0"/>
    <xf numFmtId="195" fontId="135" fillId="0" borderId="0"/>
    <xf numFmtId="195" fontId="135" fillId="0" borderId="0"/>
    <xf numFmtId="195" fontId="135" fillId="0" borderId="0"/>
    <xf numFmtId="195" fontId="135" fillId="0" borderId="0"/>
    <xf numFmtId="195" fontId="135" fillId="0" borderId="0"/>
    <xf numFmtId="195" fontId="135" fillId="0" borderId="0"/>
    <xf numFmtId="0" fontId="19" fillId="0" borderId="0" applyNumberFormat="0" applyFill="0" applyBorder="0" applyAlignment="0" applyProtection="0"/>
    <xf numFmtId="168" fontId="19" fillId="0" borderId="0">
      <alignment horizontal="left" wrapText="1"/>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136" fillId="106" borderId="13" applyNumberFormat="0" applyProtection="0">
      <alignment horizontal="right" vertical="center" wrapText="1"/>
    </xf>
    <xf numFmtId="195" fontId="137" fillId="0" borderId="39">
      <alignment horizontal="center"/>
    </xf>
    <xf numFmtId="0" fontId="31" fillId="0" borderId="0" applyNumberFormat="0" applyFill="0" applyBorder="0" applyProtection="0">
      <alignment wrapText="1"/>
    </xf>
    <xf numFmtId="204" fontId="19" fillId="0" borderId="0" applyFont="0" applyFill="0" applyBorder="0" applyProtection="0"/>
    <xf numFmtId="2" fontId="19" fillId="0" borderId="0" applyFont="0" applyFill="0" applyBorder="0" applyProtection="0"/>
    <xf numFmtId="0" fontId="20" fillId="0" borderId="21">
      <alignment horizontal="centerContinuous"/>
    </xf>
    <xf numFmtId="0" fontId="20" fillId="0" borderId="21">
      <alignment horizontal="centerContinuous"/>
    </xf>
    <xf numFmtId="177" fontId="19" fillId="0" borderId="40">
      <protection locked="0"/>
    </xf>
    <xf numFmtId="177" fontId="19" fillId="0" borderId="40">
      <protection locked="0"/>
    </xf>
    <xf numFmtId="3" fontId="19" fillId="0" borderId="0">
      <protection locked="0"/>
    </xf>
    <xf numFmtId="1" fontId="19" fillId="0" borderId="0">
      <alignment horizontal="center"/>
    </xf>
    <xf numFmtId="0" fontId="48" fillId="0" borderId="0"/>
    <xf numFmtId="0" fontId="48" fillId="0" borderId="0"/>
    <xf numFmtId="0" fontId="48" fillId="0" borderId="0"/>
    <xf numFmtId="0" fontId="92" fillId="0" borderId="0"/>
    <xf numFmtId="0" fontId="92" fillId="0" borderId="0"/>
    <xf numFmtId="0" fontId="151" fillId="44" borderId="0" applyNumberFormat="0" applyBorder="0" applyAlignment="0" applyProtection="0"/>
    <xf numFmtId="0" fontId="45" fillId="0" borderId="0"/>
    <xf numFmtId="0" fontId="19" fillId="0" borderId="0"/>
    <xf numFmtId="0" fontId="131" fillId="0" borderId="0"/>
    <xf numFmtId="9" fontId="19" fillId="0" borderId="0" applyFont="0" applyFill="0" applyBorder="0" applyAlignment="0" applyProtection="0"/>
    <xf numFmtId="9" fontId="19"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8" fillId="0" borderId="32" applyNumberFormat="0" applyFill="0" applyAlignment="0" applyProtection="0"/>
    <xf numFmtId="0" fontId="139" fillId="0" borderId="33" applyNumberFormat="0" applyFill="0" applyAlignment="0" applyProtection="0"/>
    <xf numFmtId="0" fontId="140" fillId="0" borderId="34" applyNumberFormat="0" applyFill="0" applyAlignment="0" applyProtection="0"/>
    <xf numFmtId="0" fontId="140" fillId="0" borderId="0" applyNumberFormat="0" applyFill="0" applyBorder="0" applyAlignment="0" applyProtection="0"/>
    <xf numFmtId="0" fontId="141" fillId="102" borderId="0" applyNumberFormat="0" applyBorder="0" applyAlignment="0" applyProtection="0"/>
    <xf numFmtId="0" fontId="142" fillId="41" borderId="0" applyNumberFormat="0" applyBorder="0" applyAlignment="0" applyProtection="0"/>
    <xf numFmtId="0" fontId="143" fillId="103" borderId="0" applyNumberFormat="0" applyBorder="0" applyAlignment="0" applyProtection="0"/>
    <xf numFmtId="0" fontId="144" fillId="104" borderId="22" applyNumberFormat="0" applyAlignment="0" applyProtection="0"/>
    <xf numFmtId="0" fontId="145" fillId="42" borderId="35" applyNumberFormat="0" applyAlignment="0" applyProtection="0"/>
    <xf numFmtId="0" fontId="146" fillId="42" borderId="22" applyNumberFormat="0" applyAlignment="0" applyProtection="0"/>
    <xf numFmtId="0" fontId="147" fillId="0" borderId="36" applyNumberFormat="0" applyFill="0" applyAlignment="0" applyProtection="0"/>
    <xf numFmtId="0" fontId="148" fillId="43" borderId="23" applyNumberFormat="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79" fillId="0" borderId="38" applyNumberFormat="0" applyFill="0" applyAlignment="0" applyProtection="0"/>
    <xf numFmtId="0" fontId="151"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51" fillId="47" borderId="0" applyNumberFormat="0" applyBorder="0" applyAlignment="0" applyProtection="0"/>
    <xf numFmtId="0" fontId="151"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51" fillId="51" borderId="0" applyNumberFormat="0" applyBorder="0" applyAlignment="0" applyProtection="0"/>
    <xf numFmtId="0" fontId="151"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51" fillId="55" borderId="0" applyNumberFormat="0" applyBorder="0" applyAlignment="0" applyProtection="0"/>
    <xf numFmtId="0" fontId="151"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51" fillId="59" borderId="0" applyNumberFormat="0" applyBorder="0" applyAlignment="0" applyProtection="0"/>
    <xf numFmtId="0" fontId="151"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151" fillId="63" borderId="0" applyNumberFormat="0" applyBorder="0" applyAlignment="0" applyProtection="0"/>
    <xf numFmtId="0" fontId="151"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151" fillId="67" borderId="0" applyNumberFormat="0" applyBorder="0" applyAlignment="0" applyProtection="0"/>
    <xf numFmtId="0" fontId="77" fillId="0" borderId="0"/>
    <xf numFmtId="0" fontId="19" fillId="0" borderId="0"/>
    <xf numFmtId="9" fontId="19" fillId="0" borderId="0" applyFont="0" applyFill="0" applyBorder="0" applyAlignment="0" applyProtection="0"/>
    <xf numFmtId="0" fontId="19" fillId="0" borderId="0"/>
    <xf numFmtId="0" fontId="19" fillId="0" borderId="0"/>
    <xf numFmtId="0" fontId="77" fillId="0" borderId="0"/>
    <xf numFmtId="0" fontId="151" fillId="60" borderId="0" applyNumberFormat="0" applyBorder="0" applyAlignment="0" applyProtection="0"/>
    <xf numFmtId="9" fontId="19" fillId="0" borderId="0" applyFont="0" applyFill="0" applyBorder="0" applyAlignment="0" applyProtection="0"/>
    <xf numFmtId="0" fontId="77" fillId="0" borderId="0"/>
    <xf numFmtId="0" fontId="77"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77" fillId="0" borderId="0"/>
    <xf numFmtId="0" fontId="77" fillId="0" borderId="0"/>
    <xf numFmtId="9" fontId="19" fillId="0" borderId="0" applyFont="0" applyFill="0" applyBorder="0" applyAlignment="0" applyProtection="0"/>
    <xf numFmtId="0" fontId="77" fillId="0" borderId="0"/>
    <xf numFmtId="0" fontId="19" fillId="0" borderId="0"/>
    <xf numFmtId="9" fontId="19" fillId="0" borderId="0" applyFont="0" applyFill="0" applyBorder="0" applyAlignment="0" applyProtection="0"/>
    <xf numFmtId="0" fontId="151" fillId="52" borderId="0" applyNumberFormat="0" applyBorder="0" applyAlignment="0" applyProtection="0"/>
    <xf numFmtId="0" fontId="151" fillId="48" borderId="0" applyNumberFormat="0" applyBorder="0" applyAlignment="0" applyProtection="0"/>
    <xf numFmtId="0" fontId="19" fillId="0" borderId="0"/>
    <xf numFmtId="9" fontId="19" fillId="0" borderId="0" applyFont="0" applyFill="0" applyBorder="0" applyAlignment="0" applyProtection="0"/>
    <xf numFmtId="0" fontId="19" fillId="0" borderId="0"/>
    <xf numFmtId="0" fontId="77" fillId="0" borderId="0"/>
    <xf numFmtId="0" fontId="19" fillId="0" borderId="0"/>
    <xf numFmtId="0" fontId="77" fillId="0" borderId="0"/>
    <xf numFmtId="0" fontId="77" fillId="0" borderId="0"/>
    <xf numFmtId="9" fontId="19"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92"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105" borderId="37" applyNumberFormat="0" applyFont="0" applyAlignment="0" applyProtection="0"/>
    <xf numFmtId="0" fontId="77" fillId="49" borderId="0" applyNumberFormat="0" applyBorder="0" applyAlignment="0" applyProtection="0"/>
    <xf numFmtId="0" fontId="77" fillId="54" borderId="0" applyNumberFormat="0" applyBorder="0" applyAlignment="0" applyProtection="0"/>
    <xf numFmtId="0" fontId="77" fillId="53" borderId="0" applyNumberFormat="0" applyBorder="0" applyAlignment="0" applyProtection="0"/>
    <xf numFmtId="0" fontId="77" fillId="46" borderId="0" applyNumberFormat="0" applyBorder="0" applyAlignment="0" applyProtection="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43" fontId="92" fillId="0" borderId="0" applyFont="0" applyFill="0" applyBorder="0" applyAlignment="0" applyProtection="0"/>
    <xf numFmtId="0" fontId="92" fillId="0" borderId="0"/>
    <xf numFmtId="205" fontId="19" fillId="0" borderId="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43" fontId="45" fillId="0" borderId="0" applyFont="0" applyFill="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9" fontId="19" fillId="0" borderId="0" applyFont="0" applyFill="0" applyBorder="0" applyAlignment="0" applyProtection="0"/>
    <xf numFmtId="0" fontId="19" fillId="0" borderId="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153" fillId="0" borderId="0" applyNumberFormat="0" applyFill="0" applyBorder="0" applyAlignment="0" applyProtection="0">
      <alignment vertical="top"/>
      <protection locked="0"/>
    </xf>
    <xf numFmtId="0" fontId="77" fillId="65" borderId="0" applyNumberFormat="0" applyBorder="0" applyAlignment="0" applyProtection="0"/>
    <xf numFmtId="0" fontId="152" fillId="0" borderId="0" applyNumberFormat="0" applyFill="0" applyBorder="0" applyAlignment="0" applyProtection="0">
      <alignment vertical="top"/>
      <protection locked="0"/>
    </xf>
    <xf numFmtId="43" fontId="92" fillId="0" borderId="0" applyFont="0" applyFill="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05" borderId="37" applyNumberFormat="0" applyFont="0" applyAlignment="0" applyProtection="0"/>
    <xf numFmtId="0" fontId="92" fillId="0" borderId="0"/>
    <xf numFmtId="0" fontId="77" fillId="0" borderId="0"/>
    <xf numFmtId="9" fontId="19"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9"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45" fillId="0" borderId="0"/>
    <xf numFmtId="0" fontId="48" fillId="0" borderId="0"/>
    <xf numFmtId="43" fontId="48" fillId="0" borderId="0" applyFont="0" applyFill="0" applyBorder="0" applyAlignment="0" applyProtection="0"/>
    <xf numFmtId="0" fontId="92" fillId="0" borderId="0"/>
    <xf numFmtId="0" fontId="45" fillId="0" borderId="0"/>
    <xf numFmtId="0" fontId="45" fillId="0" borderId="0"/>
    <xf numFmtId="0" fontId="138" fillId="0" borderId="32" applyNumberFormat="0" applyFill="0" applyAlignment="0" applyProtection="0"/>
    <xf numFmtId="0" fontId="139" fillId="0" borderId="33" applyNumberFormat="0" applyFill="0" applyAlignment="0" applyProtection="0"/>
    <xf numFmtId="0" fontId="140" fillId="0" borderId="34" applyNumberFormat="0" applyFill="0" applyAlignment="0" applyProtection="0"/>
    <xf numFmtId="0" fontId="140" fillId="0" borderId="0" applyNumberFormat="0" applyFill="0" applyBorder="0" applyAlignment="0" applyProtection="0"/>
    <xf numFmtId="0" fontId="141" fillId="102" borderId="0" applyNumberFormat="0" applyBorder="0" applyAlignment="0" applyProtection="0"/>
    <xf numFmtId="0" fontId="142" fillId="41" borderId="0" applyNumberFormat="0" applyBorder="0" applyAlignment="0" applyProtection="0"/>
    <xf numFmtId="0" fontId="143" fillId="103" borderId="0" applyNumberFormat="0" applyBorder="0" applyAlignment="0" applyProtection="0"/>
    <xf numFmtId="0" fontId="144" fillId="104" borderId="22" applyNumberFormat="0" applyAlignment="0" applyProtection="0"/>
    <xf numFmtId="0" fontId="145" fillId="42" borderId="35" applyNumberFormat="0" applyAlignment="0" applyProtection="0"/>
    <xf numFmtId="0" fontId="146" fillId="42" borderId="22" applyNumberFormat="0" applyAlignment="0" applyProtection="0"/>
    <xf numFmtId="0" fontId="147" fillId="0" borderId="36" applyNumberFormat="0" applyFill="0" applyAlignment="0" applyProtection="0"/>
    <xf numFmtId="0" fontId="148" fillId="43" borderId="23" applyNumberFormat="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79" fillId="0" borderId="38" applyNumberFormat="0" applyFill="0" applyAlignment="0" applyProtection="0"/>
    <xf numFmtId="0" fontId="151"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51" fillId="47" borderId="0" applyNumberFormat="0" applyBorder="0" applyAlignment="0" applyProtection="0"/>
    <xf numFmtId="0" fontId="151"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51" fillId="51" borderId="0" applyNumberFormat="0" applyBorder="0" applyAlignment="0" applyProtection="0"/>
    <xf numFmtId="0" fontId="151"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51" fillId="55" borderId="0" applyNumberFormat="0" applyBorder="0" applyAlignment="0" applyProtection="0"/>
    <xf numFmtId="0" fontId="151"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51" fillId="59" borderId="0" applyNumberFormat="0" applyBorder="0" applyAlignment="0" applyProtection="0"/>
    <xf numFmtId="0" fontId="151"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151" fillId="63" borderId="0" applyNumberFormat="0" applyBorder="0" applyAlignment="0" applyProtection="0"/>
    <xf numFmtId="0" fontId="151"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151" fillId="67" borderId="0" applyNumberFormat="0" applyBorder="0" applyAlignment="0" applyProtection="0"/>
    <xf numFmtId="0" fontId="77" fillId="0" borderId="0"/>
    <xf numFmtId="0" fontId="77" fillId="0" borderId="0"/>
    <xf numFmtId="0" fontId="77" fillId="105" borderId="37" applyNumberFormat="0" applyFont="0" applyAlignment="0" applyProtection="0"/>
    <xf numFmtId="0" fontId="19"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06" fontId="154" fillId="0" borderId="0" applyFill="0" applyBorder="0" applyAlignment="0" applyProtection="0"/>
    <xf numFmtId="43" fontId="19" fillId="0" borderId="0" applyFont="0" applyFill="0" applyBorder="0" applyAlignment="0" applyProtection="0"/>
    <xf numFmtId="206" fontId="154" fillId="0" borderId="0" applyFill="0" applyBorder="0" applyAlignment="0" applyProtection="0"/>
    <xf numFmtId="43" fontId="45" fillId="0" borderId="0" applyFont="0" applyFill="0" applyBorder="0" applyAlignment="0" applyProtection="0"/>
    <xf numFmtId="0" fontId="155" fillId="0" borderId="0"/>
    <xf numFmtId="0" fontId="155" fillId="0" borderId="0"/>
    <xf numFmtId="0" fontId="156" fillId="0" borderId="0"/>
    <xf numFmtId="0" fontId="156" fillId="0" borderId="0"/>
    <xf numFmtId="0" fontId="77" fillId="0" borderId="0"/>
    <xf numFmtId="0" fontId="19" fillId="0" borderId="0"/>
    <xf numFmtId="0" fontId="156" fillId="0" borderId="0"/>
    <xf numFmtId="0" fontId="157"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7" fillId="105" borderId="37" applyNumberFormat="0" applyFont="0" applyAlignment="0" applyProtection="0"/>
    <xf numFmtId="0" fontId="77" fillId="105" borderId="37" applyNumberFormat="0" applyFont="0" applyAlignment="0" applyProtection="0"/>
    <xf numFmtId="0" fontId="77" fillId="105" borderId="37" applyNumberFormat="0" applyFont="0" applyAlignment="0" applyProtection="0"/>
    <xf numFmtId="0" fontId="77" fillId="105" borderId="37" applyNumberFormat="0" applyFont="0" applyAlignment="0" applyProtection="0"/>
    <xf numFmtId="0" fontId="19" fillId="0" borderId="0"/>
    <xf numFmtId="0" fontId="45" fillId="0" borderId="0"/>
    <xf numFmtId="43" fontId="19" fillId="0" borderId="0" applyFont="0" applyFill="0" applyBorder="0" applyAlignment="0" applyProtection="0"/>
    <xf numFmtId="0" fontId="45" fillId="0" borderId="0"/>
    <xf numFmtId="0" fontId="45" fillId="0" borderId="0"/>
    <xf numFmtId="195" fontId="64" fillId="0" borderId="0"/>
    <xf numFmtId="195" fontId="64" fillId="0" borderId="0"/>
    <xf numFmtId="195" fontId="64" fillId="0" borderId="0"/>
    <xf numFmtId="195" fontId="64" fillId="0" borderId="0"/>
    <xf numFmtId="195" fontId="64" fillId="0" borderId="0"/>
    <xf numFmtId="195" fontId="64" fillId="0" borderId="0"/>
    <xf numFmtId="195" fontId="64" fillId="0" borderId="0"/>
    <xf numFmtId="0" fontId="19" fillId="0" borderId="0" applyNumberFormat="0" applyFill="0" applyBorder="0" applyAlignment="0" applyProtection="0"/>
    <xf numFmtId="168" fontId="19" fillId="0" borderId="0">
      <alignment horizontal="left" wrapText="1"/>
    </xf>
    <xf numFmtId="0" fontId="19" fillId="0" borderId="0"/>
    <xf numFmtId="0" fontId="45" fillId="0" borderId="0"/>
    <xf numFmtId="0" fontId="48" fillId="0" borderId="0"/>
    <xf numFmtId="0" fontId="48" fillId="0" borderId="0"/>
    <xf numFmtId="0" fontId="48" fillId="0" borderId="0"/>
    <xf numFmtId="0" fontId="92" fillId="0" borderId="0"/>
    <xf numFmtId="0" fontId="9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8" fillId="0" borderId="0"/>
    <xf numFmtId="43" fontId="48" fillId="0" borderId="0" applyFont="0" applyFill="0" applyBorder="0" applyAlignment="0" applyProtection="0"/>
    <xf numFmtId="0" fontId="92" fillId="0" borderId="0"/>
    <xf numFmtId="0" fontId="158"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132" fillId="0" borderId="0">
      <protection locked="0"/>
    </xf>
    <xf numFmtId="195" fontId="135" fillId="0" borderId="0"/>
    <xf numFmtId="195" fontId="135" fillId="0" borderId="0"/>
    <xf numFmtId="195" fontId="135" fillId="0" borderId="0"/>
    <xf numFmtId="195" fontId="135" fillId="0" borderId="0"/>
    <xf numFmtId="195" fontId="135" fillId="0" borderId="0"/>
    <xf numFmtId="195" fontId="135" fillId="0" borderId="0"/>
    <xf numFmtId="195" fontId="135" fillId="0" borderId="0"/>
    <xf numFmtId="0" fontId="45" fillId="0" borderId="0"/>
    <xf numFmtId="0" fontId="45" fillId="0" borderId="0"/>
    <xf numFmtId="0" fontId="45" fillId="0" borderId="0"/>
    <xf numFmtId="0" fontId="151" fillId="64"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144" fillId="104" borderId="22"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9"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9" fillId="0" borderId="0"/>
    <xf numFmtId="0" fontId="77" fillId="105" borderId="37" applyNumberFormat="0" applyFont="0" applyAlignment="0" applyProtection="0"/>
    <xf numFmtId="43" fontId="77"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43" fontId="19" fillId="0" borderId="0" applyFont="0" applyFill="0" applyBorder="0" applyAlignment="0" applyProtection="0"/>
    <xf numFmtId="0" fontId="17" fillId="0" borderId="0" applyNumberFormat="0" applyFill="0" applyBorder="0" applyAlignment="0" applyProtection="0"/>
    <xf numFmtId="0" fontId="9" fillId="4" borderId="0" applyNumberFormat="0" applyBorder="0" applyAlignment="0" applyProtection="0"/>
    <xf numFmtId="0" fontId="6" fillId="0" borderId="9" applyNumberFormat="0" applyFill="0" applyAlignment="0" applyProtection="0"/>
    <xf numFmtId="0" fontId="7" fillId="0" borderId="10" applyNumberFormat="0" applyFill="0" applyAlignment="0" applyProtection="0"/>
    <xf numFmtId="0" fontId="8" fillId="0" borderId="11" applyNumberFormat="0" applyFill="0" applyAlignment="0" applyProtection="0"/>
    <xf numFmtId="0" fontId="8" fillId="0" borderId="0" applyNumberFormat="0" applyFill="0" applyBorder="0" applyAlignment="0" applyProtection="0"/>
    <xf numFmtId="0" fontId="15" fillId="0" borderId="14" applyNumberFormat="0" applyFill="0" applyAlignment="0" applyProtection="0"/>
    <xf numFmtId="0" fontId="11" fillId="29" borderId="0" applyNumberFormat="0" applyBorder="0" applyAlignment="0" applyProtection="0"/>
    <xf numFmtId="0" fontId="1" fillId="30" borderId="15" applyNumberFormat="0" applyFont="0" applyAlignment="0" applyProtection="0"/>
    <xf numFmtId="0" fontId="13" fillId="24" borderId="16" applyNumberFormat="0" applyAlignment="0" applyProtection="0"/>
    <xf numFmtId="0" fontId="5" fillId="0" borderId="0" applyNumberFormat="0" applyFill="0" applyBorder="0" applyAlignment="0" applyProtection="0"/>
    <xf numFmtId="0" fontId="18" fillId="0" borderId="17" applyNumberFormat="0" applyFill="0" applyAlignment="0" applyProtection="0"/>
    <xf numFmtId="0" fontId="16" fillId="0" borderId="0" applyNumberForma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0" borderId="15" applyNumberFormat="0" applyFont="0" applyAlignment="0" applyProtection="0"/>
    <xf numFmtId="0" fontId="5" fillId="0" borderId="0" applyNumberFormat="0" applyFill="0" applyBorder="0" applyAlignment="0" applyProtection="0"/>
    <xf numFmtId="0" fontId="18" fillId="0" borderId="17" applyNumberFormat="0" applyFill="0" applyAlignment="0" applyProtection="0"/>
    <xf numFmtId="0" fontId="19" fillId="0" borderId="0"/>
    <xf numFmtId="43" fontId="45"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0" fontId="19" fillId="0" borderId="0"/>
    <xf numFmtId="0" fontId="77" fillId="0" borderId="0"/>
    <xf numFmtId="43" fontId="77" fillId="0" borderId="0" applyFont="0" applyFill="0" applyBorder="0" applyAlignment="0" applyProtection="0"/>
    <xf numFmtId="0" fontId="7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7" fillId="0" borderId="0" applyNumberFormat="0" applyFill="0" applyBorder="0" applyAlignment="0" applyProtection="0"/>
    <xf numFmtId="0" fontId="9" fillId="4" borderId="0" applyNumberFormat="0" applyBorder="0" applyAlignment="0" applyProtection="0"/>
    <xf numFmtId="0" fontId="6" fillId="0" borderId="9" applyNumberFormat="0" applyFill="0" applyAlignment="0" applyProtection="0"/>
    <xf numFmtId="0" fontId="7" fillId="0" borderId="10" applyNumberFormat="0" applyFill="0" applyAlignment="0" applyProtection="0"/>
    <xf numFmtId="0" fontId="8" fillId="0" borderId="11" applyNumberFormat="0" applyFill="0" applyAlignment="0" applyProtection="0"/>
    <xf numFmtId="0" fontId="8" fillId="0" borderId="0" applyNumberFormat="0" applyFill="0" applyBorder="0" applyAlignment="0" applyProtection="0"/>
    <xf numFmtId="0" fontId="15" fillId="0" borderId="14" applyNumberFormat="0" applyFill="0" applyAlignment="0" applyProtection="0"/>
    <xf numFmtId="0" fontId="11" fillId="29" borderId="0" applyNumberFormat="0" applyBorder="0" applyAlignment="0" applyProtection="0"/>
    <xf numFmtId="0" fontId="1" fillId="30" borderId="15" applyNumberFormat="0" applyFont="0" applyAlignment="0" applyProtection="0"/>
    <xf numFmtId="0" fontId="13" fillId="24" borderId="16" applyNumberFormat="0" applyAlignment="0" applyProtection="0"/>
    <xf numFmtId="0" fontId="5" fillId="0" borderId="0" applyNumberFormat="0" applyFill="0" applyBorder="0" applyAlignment="0" applyProtection="0"/>
    <xf numFmtId="0" fontId="18" fillId="0" borderId="17" applyNumberFormat="0" applyFill="0" applyAlignment="0" applyProtection="0"/>
    <xf numFmtId="0" fontId="16" fillId="0" borderId="0" applyNumberForma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0" fontId="77" fillId="0" borderId="0"/>
    <xf numFmtId="43" fontId="77" fillId="0" borderId="0" applyFont="0" applyFill="0" applyBorder="0" applyAlignment="0" applyProtection="0"/>
    <xf numFmtId="43" fontId="19"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43" fontId="77"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9" fillId="0" borderId="0"/>
    <xf numFmtId="9" fontId="24" fillId="0" borderId="0" applyFont="0" applyFill="0" applyBorder="0" applyAlignment="0" applyProtection="0"/>
    <xf numFmtId="0" fontId="19" fillId="0" borderId="0"/>
    <xf numFmtId="9" fontId="24"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4" fillId="0" borderId="0"/>
    <xf numFmtId="0" fontId="19" fillId="0" borderId="0"/>
    <xf numFmtId="0" fontId="45" fillId="0" borderId="0"/>
    <xf numFmtId="43" fontId="19" fillId="0" borderId="0" applyFont="0" applyFill="0" applyBorder="0" applyAlignment="0" applyProtection="0"/>
    <xf numFmtId="0" fontId="24" fillId="0" borderId="0"/>
    <xf numFmtId="0" fontId="24" fillId="0" borderId="0"/>
    <xf numFmtId="43" fontId="45" fillId="0" borderId="0" applyFont="0" applyFill="0" applyBorder="0" applyAlignment="0" applyProtection="0"/>
    <xf numFmtId="0" fontId="77" fillId="0" borderId="0"/>
    <xf numFmtId="0" fontId="77" fillId="0" borderId="0"/>
    <xf numFmtId="0" fontId="77"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77" fillId="0" borderId="0"/>
    <xf numFmtId="0" fontId="19" fillId="0" borderId="0"/>
    <xf numFmtId="0" fontId="77" fillId="0" borderId="0"/>
    <xf numFmtId="0" fontId="77" fillId="0" borderId="0"/>
    <xf numFmtId="0" fontId="151" fillId="56" borderId="0" applyNumberFormat="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77" fillId="0" borderId="0"/>
    <xf numFmtId="0" fontId="19" fillId="0" borderId="0"/>
    <xf numFmtId="0" fontId="77" fillId="0" borderId="0"/>
    <xf numFmtId="0" fontId="77" fillId="0" borderId="0"/>
    <xf numFmtId="9" fontId="19"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92"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6" borderId="0" applyNumberFormat="0" applyBorder="0" applyAlignment="0" applyProtection="0"/>
    <xf numFmtId="43" fontId="92" fillId="0" borderId="0" applyFont="0" applyFill="0" applyBorder="0" applyAlignment="0" applyProtection="0"/>
    <xf numFmtId="0" fontId="92" fillId="0" borderId="0"/>
    <xf numFmtId="205" fontId="19" fillId="0" borderId="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19" fillId="0" borderId="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77" fillId="65" borderId="0" applyNumberFormat="0" applyBorder="0" applyAlignment="0" applyProtection="0"/>
    <xf numFmtId="0" fontId="152" fillId="0" borderId="0" applyNumberFormat="0" applyFill="0" applyBorder="0" applyAlignment="0" applyProtection="0">
      <alignment vertical="top"/>
      <protection locked="0"/>
    </xf>
    <xf numFmtId="43" fontId="92" fillId="0" borderId="0" applyFont="0" applyFill="0" applyBorder="0" applyAlignment="0" applyProtection="0"/>
    <xf numFmtId="0" fontId="77" fillId="66" borderId="0" applyNumberFormat="0" applyBorder="0" applyAlignment="0" applyProtection="0"/>
    <xf numFmtId="0" fontId="77" fillId="105" borderId="37" applyNumberFormat="0" applyFont="0" applyAlignment="0" applyProtection="0"/>
    <xf numFmtId="0" fontId="92" fillId="0" borderId="0"/>
    <xf numFmtId="0" fontId="77"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19" fillId="0" borderId="0"/>
    <xf numFmtId="43" fontId="2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24" fillId="0" borderId="0" applyFont="0" applyFill="0" applyBorder="0" applyAlignment="0" applyProtection="0"/>
    <xf numFmtId="43" fontId="19"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0" fontId="19"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43" fontId="77" fillId="0" borderId="0" applyFont="0" applyFill="0" applyBorder="0" applyAlignment="0" applyProtection="0"/>
    <xf numFmtId="0" fontId="77" fillId="45" borderId="0" applyNumberFormat="0" applyBorder="0" applyAlignment="0" applyProtection="0"/>
    <xf numFmtId="0" fontId="77" fillId="46" borderId="0" applyNumberFormat="0" applyBorder="0" applyAlignment="0" applyProtection="0"/>
    <xf numFmtId="43" fontId="77" fillId="0" borderId="0" applyFont="0" applyFill="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0" borderId="0"/>
    <xf numFmtId="0" fontId="77" fillId="57" borderId="0" applyNumberFormat="0" applyBorder="0" applyAlignment="0" applyProtection="0"/>
    <xf numFmtId="0" fontId="77" fillId="58" borderId="0" applyNumberFormat="0" applyBorder="0" applyAlignment="0" applyProtection="0"/>
    <xf numFmtId="43" fontId="77" fillId="0" borderId="0" applyFont="0" applyFill="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105" borderId="37" applyNumberFormat="0" applyFont="0" applyAlignment="0" applyProtection="0"/>
    <xf numFmtId="0" fontId="77" fillId="49" borderId="0" applyNumberFormat="0" applyBorder="0" applyAlignment="0" applyProtection="0"/>
    <xf numFmtId="0" fontId="77" fillId="54" borderId="0" applyNumberFormat="0" applyBorder="0" applyAlignment="0" applyProtection="0"/>
    <xf numFmtId="0" fontId="77" fillId="53" borderId="0" applyNumberFormat="0" applyBorder="0" applyAlignment="0" applyProtection="0"/>
    <xf numFmtId="0" fontId="77" fillId="46" borderId="0" applyNumberFormat="0" applyBorder="0" applyAlignment="0" applyProtection="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0" borderId="0"/>
    <xf numFmtId="43" fontId="77" fillId="0" borderId="0" applyFont="0" applyFill="0" applyBorder="0" applyAlignment="0" applyProtection="0"/>
    <xf numFmtId="0" fontId="77" fillId="65" borderId="0" applyNumberFormat="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05" borderId="37" applyNumberFormat="0" applyFont="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19" fillId="0" borderId="0"/>
    <xf numFmtId="0" fontId="19" fillId="0" borderId="0"/>
    <xf numFmtId="0" fontId="156" fillId="0" borderId="0"/>
    <xf numFmtId="0" fontId="156" fillId="0" borderId="0"/>
    <xf numFmtId="0" fontId="156" fillId="0" borderId="0"/>
    <xf numFmtId="206" fontId="154" fillId="0" borderId="0" applyFill="0" applyBorder="0" applyAlignment="0" applyProtection="0"/>
    <xf numFmtId="0" fontId="156"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7" fillId="0" borderId="0"/>
    <xf numFmtId="0" fontId="1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7" fillId="0" borderId="0"/>
    <xf numFmtId="0" fontId="156" fillId="0" borderId="0"/>
    <xf numFmtId="0" fontId="156" fillId="0" borderId="0"/>
    <xf numFmtId="0" fontId="156" fillId="0" borderId="0"/>
    <xf numFmtId="0" fontId="156" fillId="0" borderId="0"/>
    <xf numFmtId="0" fontId="156" fillId="0" borderId="0"/>
    <xf numFmtId="206" fontId="154" fillId="0" borderId="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9" fillId="0" borderId="0"/>
    <xf numFmtId="0" fontId="156" fillId="0" borderId="0"/>
    <xf numFmtId="0" fontId="156" fillId="0" borderId="0"/>
    <xf numFmtId="0" fontId="156" fillId="0" borderId="0"/>
    <xf numFmtId="0" fontId="156" fillId="0" borderId="0"/>
    <xf numFmtId="0" fontId="1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105" borderId="37" applyNumberFormat="0" applyFont="0" applyAlignment="0" applyProtection="0"/>
    <xf numFmtId="0" fontId="77" fillId="105" borderId="37" applyNumberFormat="0" applyFont="0" applyAlignment="0" applyProtection="0"/>
    <xf numFmtId="0" fontId="77" fillId="105" borderId="37" applyNumberFormat="0" applyFont="0" applyAlignment="0" applyProtection="0"/>
    <xf numFmtId="0" fontId="77" fillId="105" borderId="37" applyNumberFormat="0" applyFont="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105" borderId="37" applyNumberFormat="0" applyFont="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6" borderId="0" applyNumberFormat="0" applyBorder="0" applyAlignment="0" applyProtection="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105" borderId="37" applyNumberFormat="0" applyFont="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43" fontId="77" fillId="0" borderId="0" applyFont="0" applyFill="0" applyBorder="0" applyAlignment="0" applyProtection="0"/>
    <xf numFmtId="0" fontId="77" fillId="45" borderId="0" applyNumberFormat="0" applyBorder="0" applyAlignment="0" applyProtection="0"/>
    <xf numFmtId="0" fontId="77" fillId="46" borderId="0" applyNumberFormat="0" applyBorder="0" applyAlignment="0" applyProtection="0"/>
    <xf numFmtId="43" fontId="77" fillId="0" borderId="0" applyFont="0" applyFill="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0" borderId="0"/>
    <xf numFmtId="0" fontId="77" fillId="57" borderId="0" applyNumberFormat="0" applyBorder="0" applyAlignment="0" applyProtection="0"/>
    <xf numFmtId="0" fontId="77" fillId="58" borderId="0" applyNumberFormat="0" applyBorder="0" applyAlignment="0" applyProtection="0"/>
    <xf numFmtId="43" fontId="77" fillId="0" borderId="0" applyFont="0" applyFill="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105" borderId="37" applyNumberFormat="0" applyFont="0" applyAlignment="0" applyProtection="0"/>
    <xf numFmtId="0" fontId="77" fillId="49" borderId="0" applyNumberFormat="0" applyBorder="0" applyAlignment="0" applyProtection="0"/>
    <xf numFmtId="0" fontId="77" fillId="54" borderId="0" applyNumberFormat="0" applyBorder="0" applyAlignment="0" applyProtection="0"/>
    <xf numFmtId="0" fontId="77" fillId="53" borderId="0" applyNumberFormat="0" applyBorder="0" applyAlignment="0" applyProtection="0"/>
    <xf numFmtId="0" fontId="77" fillId="46" borderId="0" applyNumberFormat="0" applyBorder="0" applyAlignment="0" applyProtection="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0" borderId="0"/>
    <xf numFmtId="43" fontId="77" fillId="0" borderId="0" applyFont="0" applyFill="0" applyBorder="0" applyAlignment="0" applyProtection="0"/>
    <xf numFmtId="0" fontId="77" fillId="65" borderId="0" applyNumberFormat="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05" borderId="37" applyNumberFormat="0" applyFont="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77" fillId="0" borderId="0"/>
    <xf numFmtId="0" fontId="77" fillId="0" borderId="0"/>
    <xf numFmtId="0" fontId="77" fillId="0" borderId="0"/>
    <xf numFmtId="0" fontId="77" fillId="105" borderId="37" applyNumberFormat="0" applyFont="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0" borderId="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105" borderId="37" applyNumberFormat="0" applyFont="0" applyAlignment="0" applyProtection="0"/>
    <xf numFmtId="0" fontId="77" fillId="0" borderId="0"/>
    <xf numFmtId="0" fontId="77" fillId="105" borderId="37" applyNumberFormat="0" applyFont="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105" borderId="37" applyNumberFormat="0" applyFont="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92" fillId="0" borderId="0"/>
    <xf numFmtId="43" fontId="92" fillId="0" borderId="0" applyFont="0" applyFill="0" applyBorder="0" applyAlignment="0" applyProtection="0"/>
    <xf numFmtId="0" fontId="77" fillId="105" borderId="37" applyNumberFormat="0" applyFont="0" applyAlignment="0" applyProtection="0"/>
    <xf numFmtId="0" fontId="77" fillId="0" borderId="0"/>
    <xf numFmtId="0" fontId="77" fillId="45" borderId="0" applyNumberFormat="0" applyBorder="0" applyAlignment="0" applyProtection="0"/>
    <xf numFmtId="0" fontId="92" fillId="0" borderId="0"/>
    <xf numFmtId="43" fontId="92" fillId="0" borderId="0" applyFont="0" applyFill="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105" borderId="37" applyNumberFormat="0" applyFont="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43" fontId="92" fillId="0" borderId="0" applyFont="0" applyFill="0" applyBorder="0" applyAlignment="0" applyProtection="0"/>
    <xf numFmtId="0" fontId="77" fillId="0" borderId="0"/>
    <xf numFmtId="0" fontId="77" fillId="0" borderId="0"/>
    <xf numFmtId="43" fontId="92" fillId="0" borderId="0" applyFont="0" applyFill="0" applyBorder="0" applyAlignment="0" applyProtection="0"/>
    <xf numFmtId="0" fontId="77" fillId="0" borderId="0"/>
    <xf numFmtId="0" fontId="77" fillId="0" borderId="0"/>
    <xf numFmtId="0" fontId="92" fillId="0" borderId="0"/>
    <xf numFmtId="0" fontId="92"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105" borderId="37" applyNumberFormat="0" applyFont="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105" borderId="37" applyNumberFormat="0" applyFont="0" applyAlignment="0" applyProtection="0"/>
    <xf numFmtId="0" fontId="77" fillId="0" borderId="0"/>
    <xf numFmtId="0" fontId="77" fillId="0" borderId="0"/>
    <xf numFmtId="0" fontId="77" fillId="0" borderId="0"/>
    <xf numFmtId="43" fontId="92"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43" fontId="77" fillId="0" borderId="0" applyFont="0" applyFill="0" applyBorder="0" applyAlignment="0" applyProtection="0"/>
    <xf numFmtId="0" fontId="77" fillId="45" borderId="0" applyNumberFormat="0" applyBorder="0" applyAlignment="0" applyProtection="0"/>
    <xf numFmtId="0" fontId="77" fillId="46" borderId="0" applyNumberFormat="0" applyBorder="0" applyAlignment="0" applyProtection="0"/>
    <xf numFmtId="43" fontId="77" fillId="0" borderId="0" applyFont="0" applyFill="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0" borderId="0"/>
    <xf numFmtId="0" fontId="77" fillId="57" borderId="0" applyNumberFormat="0" applyBorder="0" applyAlignment="0" applyProtection="0"/>
    <xf numFmtId="0" fontId="77" fillId="58" borderId="0" applyNumberFormat="0" applyBorder="0" applyAlignment="0" applyProtection="0"/>
    <xf numFmtId="43" fontId="77" fillId="0" borderId="0" applyFont="0" applyFill="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45"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105" borderId="37" applyNumberFormat="0" applyFont="0" applyAlignment="0" applyProtection="0"/>
    <xf numFmtId="0" fontId="77" fillId="105" borderId="37" applyNumberFormat="0" applyFont="0" applyAlignment="0" applyProtection="0"/>
    <xf numFmtId="0" fontId="77" fillId="62" borderId="0" applyNumberFormat="0" applyBorder="0" applyAlignment="0" applyProtection="0"/>
    <xf numFmtId="0" fontId="77" fillId="0" borderId="0"/>
    <xf numFmtId="0" fontId="77" fillId="66" borderId="0" applyNumberFormat="0" applyBorder="0" applyAlignment="0" applyProtection="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1" borderId="0" applyNumberFormat="0" applyBorder="0" applyAlignment="0" applyProtection="0"/>
    <xf numFmtId="0" fontId="77" fillId="0" borderId="0"/>
    <xf numFmtId="0" fontId="77" fillId="0" borderId="0"/>
    <xf numFmtId="0" fontId="77" fillId="50"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46"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0" borderId="0"/>
    <xf numFmtId="0" fontId="77" fillId="45" borderId="0" applyNumberFormat="0" applyBorder="0" applyAlignment="0" applyProtection="0"/>
    <xf numFmtId="0" fontId="77" fillId="46"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0" borderId="0"/>
    <xf numFmtId="0" fontId="77" fillId="0" borderId="0"/>
    <xf numFmtId="43" fontId="77" fillId="0" borderId="0" applyFont="0" applyFill="0" applyBorder="0" applyAlignment="0" applyProtection="0"/>
    <xf numFmtId="0" fontId="77" fillId="65" borderId="0" applyNumberFormat="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66" borderId="0" applyNumberFormat="0" applyBorder="0" applyAlignment="0" applyProtection="0"/>
    <xf numFmtId="0" fontId="77" fillId="105" borderId="37" applyNumberFormat="0" applyFont="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105" borderId="37" applyNumberFormat="0" applyFont="0" applyAlignment="0" applyProtection="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2" fillId="0" borderId="0"/>
    <xf numFmtId="0" fontId="92" fillId="0" borderId="0"/>
    <xf numFmtId="0" fontId="92" fillId="0" borderId="0"/>
    <xf numFmtId="0" fontId="48" fillId="0" borderId="0"/>
    <xf numFmtId="0" fontId="48" fillId="0" borderId="0"/>
    <xf numFmtId="43" fontId="92" fillId="0" borderId="0" applyFont="0" applyFill="0" applyBorder="0" applyAlignment="0" applyProtection="0"/>
    <xf numFmtId="0" fontId="144" fillId="104" borderId="22" applyNumberFormat="0" applyAlignment="0" applyProtection="0"/>
    <xf numFmtId="43" fontId="92" fillId="0" borderId="0" applyFont="0" applyFill="0" applyBorder="0" applyAlignment="0" applyProtection="0"/>
    <xf numFmtId="0" fontId="144" fillId="104" borderId="22" applyNumberFormat="0" applyAlignment="0" applyProtection="0"/>
    <xf numFmtId="43" fontId="92" fillId="0" borderId="0" applyFont="0" applyFill="0" applyBorder="0" applyAlignment="0" applyProtection="0"/>
    <xf numFmtId="0" fontId="92" fillId="0" borderId="0"/>
    <xf numFmtId="0" fontId="19" fillId="0" borderId="0"/>
    <xf numFmtId="43" fontId="92" fillId="0" borderId="0" applyFont="0" applyFill="0" applyBorder="0" applyAlignment="0" applyProtection="0"/>
    <xf numFmtId="0" fontId="92" fillId="0" borderId="0"/>
    <xf numFmtId="0" fontId="48" fillId="0" borderId="0"/>
    <xf numFmtId="0" fontId="48" fillId="0" borderId="0"/>
    <xf numFmtId="43" fontId="92" fillId="0" borderId="0" applyFont="0" applyFill="0" applyBorder="0" applyAlignment="0" applyProtection="0"/>
    <xf numFmtId="0" fontId="48" fillId="0" borderId="0"/>
    <xf numFmtId="0" fontId="92" fillId="0" borderId="0"/>
    <xf numFmtId="0" fontId="92" fillId="0" borderId="0"/>
    <xf numFmtId="0" fontId="144" fillId="104" borderId="22" applyNumberFormat="0" applyAlignment="0" applyProtection="0"/>
    <xf numFmtId="0" fontId="144" fillId="104" borderId="22" applyNumberFormat="0" applyAlignment="0" applyProtection="0"/>
    <xf numFmtId="43" fontId="92" fillId="0" borderId="0" applyFont="0" applyFill="0" applyBorder="0" applyAlignment="0" applyProtection="0"/>
    <xf numFmtId="0" fontId="48" fillId="0" borderId="0"/>
    <xf numFmtId="0" fontId="144" fillId="104" borderId="22" applyNumberFormat="0" applyAlignment="0" applyProtection="0"/>
    <xf numFmtId="0" fontId="19" fillId="0" borderId="0"/>
    <xf numFmtId="43" fontId="92" fillId="0" borderId="0" applyFont="0" applyFill="0" applyBorder="0" applyAlignment="0" applyProtection="0"/>
    <xf numFmtId="0" fontId="144" fillId="104" borderId="22" applyNumberFormat="0" applyAlignment="0" applyProtection="0"/>
    <xf numFmtId="0" fontId="92" fillId="0" borderId="0"/>
    <xf numFmtId="0" fontId="92" fillId="0" borderId="0"/>
    <xf numFmtId="0" fontId="92" fillId="0" borderId="0"/>
    <xf numFmtId="0" fontId="48" fillId="0" borderId="0"/>
    <xf numFmtId="0" fontId="92" fillId="0" borderId="0"/>
    <xf numFmtId="0" fontId="92" fillId="0" borderId="0"/>
    <xf numFmtId="0" fontId="48" fillId="0" borderId="0"/>
    <xf numFmtId="0" fontId="48" fillId="0" borderId="0"/>
    <xf numFmtId="0" fontId="92" fillId="0" borderId="0"/>
    <xf numFmtId="0" fontId="92" fillId="0" borderId="0"/>
    <xf numFmtId="0" fontId="92" fillId="0" borderId="0"/>
    <xf numFmtId="0" fontId="144" fillId="104" borderId="22" applyNumberFormat="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19" fillId="0" borderId="0"/>
    <xf numFmtId="43" fontId="92" fillId="0" borderId="0" applyFont="0" applyFill="0" applyBorder="0" applyAlignment="0" applyProtection="0"/>
    <xf numFmtId="0" fontId="92" fillId="0" borderId="0"/>
    <xf numFmtId="0" fontId="92" fillId="0" borderId="0"/>
    <xf numFmtId="0" fontId="92" fillId="0" borderId="0"/>
    <xf numFmtId="0" fontId="144" fillId="104" borderId="22" applyNumberFormat="0" applyAlignment="0" applyProtection="0"/>
    <xf numFmtId="43" fontId="92" fillId="0" borderId="0" applyFont="0" applyFill="0" applyBorder="0" applyAlignment="0" applyProtection="0"/>
    <xf numFmtId="0" fontId="48" fillId="0" borderId="0"/>
    <xf numFmtId="0" fontId="144" fillId="104" borderId="22" applyNumberFormat="0" applyAlignment="0" applyProtection="0"/>
    <xf numFmtId="43" fontId="92" fillId="0" borderId="0" applyFont="0" applyFill="0" applyBorder="0" applyAlignment="0" applyProtection="0"/>
    <xf numFmtId="0" fontId="48" fillId="0" borderId="0"/>
    <xf numFmtId="0" fontId="144" fillId="104" borderId="22" applyNumberFormat="0" applyAlignment="0" applyProtection="0"/>
    <xf numFmtId="0" fontId="19"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144" fillId="104" borderId="22" applyNumberFormat="0" applyAlignment="0" applyProtection="0"/>
    <xf numFmtId="0" fontId="144" fillId="104" borderId="22" applyNumberFormat="0" applyAlignment="0" applyProtection="0"/>
    <xf numFmtId="0" fontId="144" fillId="104" borderId="22" applyNumberFormat="0" applyAlignment="0" applyProtection="0"/>
    <xf numFmtId="0" fontId="48" fillId="0" borderId="0"/>
    <xf numFmtId="43" fontId="92" fillId="0" borderId="0" applyFont="0" applyFill="0" applyBorder="0" applyAlignment="0" applyProtection="0"/>
    <xf numFmtId="43" fontId="92" fillId="0" borderId="0" applyFont="0" applyFill="0" applyBorder="0" applyAlignment="0" applyProtection="0"/>
    <xf numFmtId="0" fontId="48" fillId="0" borderId="0"/>
    <xf numFmtId="0" fontId="92" fillId="0" borderId="0"/>
    <xf numFmtId="43" fontId="92" fillId="0" borderId="0" applyFont="0" applyFill="0" applyBorder="0" applyAlignment="0" applyProtection="0"/>
    <xf numFmtId="0" fontId="48" fillId="0" borderId="0"/>
    <xf numFmtId="0" fontId="144" fillId="104" borderId="22" applyNumberFormat="0" applyAlignment="0" applyProtection="0"/>
    <xf numFmtId="0" fontId="144" fillId="104" borderId="22" applyNumberFormat="0" applyAlignment="0" applyProtection="0"/>
    <xf numFmtId="43" fontId="92" fillId="0" borderId="0" applyFont="0" applyFill="0" applyBorder="0" applyAlignment="0" applyProtection="0"/>
    <xf numFmtId="0" fontId="144" fillId="104" borderId="22" applyNumberFormat="0" applyAlignment="0" applyProtection="0"/>
    <xf numFmtId="43" fontId="92" fillId="0" borderId="0" applyFont="0" applyFill="0" applyBorder="0" applyAlignment="0" applyProtection="0"/>
    <xf numFmtId="0" fontId="92" fillId="0" borderId="0"/>
    <xf numFmtId="0" fontId="48" fillId="0" borderId="0"/>
    <xf numFmtId="0" fontId="144" fillId="104" borderId="22" applyNumberFormat="0" applyAlignment="0" applyProtection="0"/>
    <xf numFmtId="0" fontId="92" fillId="0" borderId="0"/>
    <xf numFmtId="0" fontId="92" fillId="0" borderId="0"/>
    <xf numFmtId="0" fontId="92" fillId="0" borderId="0"/>
    <xf numFmtId="0" fontId="48" fillId="0" borderId="0"/>
    <xf numFmtId="0" fontId="92" fillId="0" borderId="0"/>
    <xf numFmtId="0" fontId="92" fillId="0" borderId="0"/>
    <xf numFmtId="0" fontId="4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7" fillId="45" borderId="0" applyNumberFormat="0" applyBorder="0" applyAlignment="0" applyProtection="0"/>
    <xf numFmtId="0" fontId="77" fillId="46"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105" borderId="37"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2" fillId="0" borderId="0"/>
    <xf numFmtId="43" fontId="92" fillId="0" borderId="0" applyFont="0" applyFill="0" applyBorder="0" applyAlignment="0" applyProtection="0"/>
    <xf numFmtId="0" fontId="77" fillId="0" borderId="0"/>
    <xf numFmtId="0" fontId="19"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19" fillId="0" borderId="0"/>
    <xf numFmtId="0" fontId="19" fillId="0" borderId="0"/>
    <xf numFmtId="0" fontId="19" fillId="0" borderId="0"/>
    <xf numFmtId="0" fontId="1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1" fillId="0" borderId="0"/>
    <xf numFmtId="0" fontId="13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30" fillId="0" borderId="0"/>
    <xf numFmtId="43" fontId="92"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25"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19" fillId="0" borderId="0" applyFont="0" applyFill="0" applyBorder="0" applyAlignment="0" applyProtection="0"/>
    <xf numFmtId="9" fontId="19" fillId="0" borderId="0" applyFont="0" applyFill="0" applyBorder="0" applyAlignment="0" applyProtection="0"/>
    <xf numFmtId="0" fontId="125" fillId="0" borderId="0"/>
    <xf numFmtId="0" fontId="92" fillId="0" borderId="0"/>
    <xf numFmtId="0" fontId="92" fillId="0" borderId="0"/>
    <xf numFmtId="0" fontId="92" fillId="0" borderId="0"/>
    <xf numFmtId="0" fontId="92" fillId="0" borderId="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125" fillId="0" borderId="0"/>
    <xf numFmtId="43" fontId="92" fillId="0" borderId="0" applyFont="0" applyFill="0" applyBorder="0" applyAlignment="0" applyProtection="0"/>
    <xf numFmtId="0" fontId="48" fillId="0" borderId="0"/>
    <xf numFmtId="43" fontId="48" fillId="0" borderId="0" applyFont="0" applyFill="0" applyBorder="0" applyAlignment="0" applyProtection="0"/>
    <xf numFmtId="0" fontId="159" fillId="41" borderId="0" applyNumberFormat="0" applyBorder="0" applyAlignment="0" applyProtection="0"/>
    <xf numFmtId="0" fontId="160" fillId="0" borderId="0" applyNumberFormat="0" applyFill="0" applyBorder="0" applyProtection="0">
      <alignment vertical="top" wrapText="1"/>
    </xf>
    <xf numFmtId="0" fontId="19" fillId="0" borderId="0"/>
    <xf numFmtId="0" fontId="19" fillId="0" borderId="0"/>
    <xf numFmtId="0" fontId="19" fillId="0" borderId="0"/>
    <xf numFmtId="0" fontId="161" fillId="0" borderId="0"/>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160" fillId="0" borderId="0" applyNumberFormat="0" applyFill="0" applyBorder="0" applyProtection="0">
      <alignment vertical="top" wrapText="1"/>
    </xf>
    <xf numFmtId="0" fontId="45" fillId="0" borderId="0"/>
    <xf numFmtId="0" fontId="19"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92" fillId="0" borderId="0"/>
    <xf numFmtId="0" fontId="92" fillId="0" borderId="0"/>
    <xf numFmtId="0" fontId="92" fillId="0" borderId="0"/>
    <xf numFmtId="0" fontId="92" fillId="0" borderId="0"/>
    <xf numFmtId="0" fontId="131" fillId="0" borderId="0"/>
    <xf numFmtId="0" fontId="19" fillId="0" borderId="0" applyNumberFormat="0" applyFill="0" applyBorder="0" applyAlignment="0" applyProtection="0"/>
    <xf numFmtId="0" fontId="19" fillId="0" borderId="0" applyNumberFormat="0" applyFill="0" applyBorder="0" applyAlignment="0" applyProtection="0"/>
    <xf numFmtId="0" fontId="92" fillId="0" borderId="0"/>
    <xf numFmtId="0" fontId="92" fillId="0" borderId="0"/>
    <xf numFmtId="0" fontId="92" fillId="0" borderId="0"/>
    <xf numFmtId="0" fontId="9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2" fillId="0" borderId="0"/>
    <xf numFmtId="0" fontId="92" fillId="0" borderId="0"/>
    <xf numFmtId="0" fontId="92" fillId="0" borderId="0"/>
    <xf numFmtId="0" fontId="92" fillId="0" borderId="0"/>
    <xf numFmtId="0" fontId="162" fillId="0" borderId="32" applyNumberFormat="0" applyFill="0" applyAlignment="0" applyProtection="0"/>
    <xf numFmtId="0" fontId="163" fillId="0" borderId="33" applyNumberFormat="0" applyFill="0" applyAlignment="0" applyProtection="0"/>
    <xf numFmtId="0" fontId="164" fillId="0" borderId="34" applyNumberFormat="0" applyFill="0" applyAlignment="0" applyProtection="0"/>
    <xf numFmtId="0" fontId="164" fillId="0" borderId="0" applyNumberFormat="0" applyFill="0" applyBorder="0" applyAlignment="0" applyProtection="0"/>
    <xf numFmtId="0" fontId="165" fillId="102" borderId="0" applyNumberFormat="0" applyBorder="0" applyAlignment="0" applyProtection="0"/>
    <xf numFmtId="0" fontId="80" fillId="41" borderId="0" applyNumberFormat="0" applyBorder="0" applyAlignment="0" applyProtection="0"/>
    <xf numFmtId="0" fontId="166" fillId="103" borderId="0" applyNumberFormat="0" applyBorder="0" applyAlignment="0" applyProtection="0"/>
    <xf numFmtId="0" fontId="167" fillId="104" borderId="22" applyNumberFormat="0" applyAlignment="0" applyProtection="0"/>
    <xf numFmtId="0" fontId="168" fillId="42" borderId="35" applyNumberFormat="0" applyAlignment="0" applyProtection="0"/>
    <xf numFmtId="0" fontId="81" fillId="42" borderId="22" applyNumberFormat="0" applyAlignment="0" applyProtection="0"/>
    <xf numFmtId="0" fontId="169" fillId="0" borderId="36" applyNumberFormat="0" applyFill="0" applyAlignment="0" applyProtection="0"/>
    <xf numFmtId="0" fontId="82" fillId="43" borderId="23" applyNumberFormat="0" applyAlignment="0" applyProtection="0"/>
    <xf numFmtId="0" fontId="170" fillId="0" borderId="0" applyNumberFormat="0" applyFill="0" applyBorder="0" applyAlignment="0" applyProtection="0"/>
    <xf numFmtId="0" fontId="45" fillId="105" borderId="37" applyNumberFormat="0" applyFont="0" applyAlignment="0" applyProtection="0"/>
    <xf numFmtId="0" fontId="171" fillId="0" borderId="0" applyNumberFormat="0" applyFill="0" applyBorder="0" applyAlignment="0" applyProtection="0"/>
    <xf numFmtId="0" fontId="172" fillId="0" borderId="38" applyNumberFormat="0" applyFill="0" applyAlignment="0" applyProtection="0"/>
    <xf numFmtId="0" fontId="83" fillId="44"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83" fillId="59" borderId="0" applyNumberFormat="0" applyBorder="0" applyAlignment="0" applyProtection="0"/>
    <xf numFmtId="0" fontId="83" fillId="60" borderId="0" applyNumberFormat="0" applyBorder="0" applyAlignment="0" applyProtection="0"/>
    <xf numFmtId="0" fontId="45" fillId="61" borderId="0" applyNumberFormat="0" applyBorder="0" applyAlignment="0" applyProtection="0"/>
    <xf numFmtId="0" fontId="45" fillId="62" borderId="0" applyNumberFormat="0" applyBorder="0" applyAlignment="0" applyProtection="0"/>
    <xf numFmtId="0" fontId="83" fillId="63" borderId="0" applyNumberFormat="0" applyBorder="0" applyAlignment="0" applyProtection="0"/>
    <xf numFmtId="0" fontId="83" fillId="64" borderId="0" applyNumberFormat="0" applyBorder="0" applyAlignment="0" applyProtection="0"/>
    <xf numFmtId="0" fontId="45" fillId="65" borderId="0" applyNumberFormat="0" applyBorder="0" applyAlignment="0" applyProtection="0"/>
    <xf numFmtId="0" fontId="45" fillId="66" borderId="0" applyNumberFormat="0" applyBorder="0" applyAlignment="0" applyProtection="0"/>
    <xf numFmtId="0" fontId="83" fillId="67" borderId="0" applyNumberFormat="0" applyBorder="0" applyAlignment="0" applyProtection="0"/>
    <xf numFmtId="0" fontId="48" fillId="0" borderId="0"/>
    <xf numFmtId="43" fontId="48"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9" fontId="174" fillId="0" borderId="0" applyFont="0" applyFill="0" applyBorder="0" applyAlignment="0" applyProtection="0"/>
    <xf numFmtId="0" fontId="174" fillId="0" borderId="0"/>
    <xf numFmtId="43" fontId="19" fillId="0" borderId="0" applyFont="0" applyFill="0" applyBorder="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 fillId="0" borderId="0"/>
    <xf numFmtId="0" fontId="45" fillId="105" borderId="37" applyNumberFormat="0" applyFont="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105" borderId="37" applyNumberFormat="0" applyFont="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43" fontId="45" fillId="0" borderId="0" applyFont="0" applyFill="0" applyBorder="0" applyAlignment="0" applyProtection="0"/>
    <xf numFmtId="207" fontId="175" fillId="0" borderId="0">
      <protection locked="0"/>
    </xf>
    <xf numFmtId="207" fontId="175" fillId="0" borderId="0">
      <protection locked="0"/>
    </xf>
    <xf numFmtId="207" fontId="175" fillId="0" borderId="0">
      <protection locked="0"/>
    </xf>
    <xf numFmtId="207" fontId="175" fillId="0" borderId="0">
      <protection locked="0"/>
    </xf>
    <xf numFmtId="207" fontId="175" fillId="0" borderId="0">
      <protection locked="0"/>
    </xf>
    <xf numFmtId="207" fontId="175" fillId="0" borderId="0">
      <protection locked="0"/>
    </xf>
    <xf numFmtId="207" fontId="175" fillId="0" borderId="0">
      <protection locked="0"/>
    </xf>
    <xf numFmtId="44" fontId="45" fillId="0" borderId="0" applyFont="0" applyFill="0" applyBorder="0" applyAlignment="0" applyProtection="0"/>
    <xf numFmtId="208" fontId="175" fillId="0" borderId="0">
      <protection locked="0"/>
    </xf>
    <xf numFmtId="208" fontId="175" fillId="0" borderId="0">
      <protection locked="0"/>
    </xf>
    <xf numFmtId="208" fontId="175" fillId="0" borderId="0">
      <protection locked="0"/>
    </xf>
    <xf numFmtId="208" fontId="175" fillId="0" borderId="0">
      <protection locked="0"/>
    </xf>
    <xf numFmtId="208" fontId="175" fillId="0" borderId="0">
      <protection locked="0"/>
    </xf>
    <xf numFmtId="208" fontId="175" fillId="0" borderId="0">
      <protection locked="0"/>
    </xf>
    <xf numFmtId="208"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209" fontId="175" fillId="0" borderId="0">
      <protection locked="0"/>
    </xf>
    <xf numFmtId="209" fontId="175" fillId="0" borderId="0">
      <protection locked="0"/>
    </xf>
    <xf numFmtId="209" fontId="175" fillId="0" borderId="0">
      <protection locked="0"/>
    </xf>
    <xf numFmtId="209" fontId="175" fillId="0" borderId="0">
      <protection locked="0"/>
    </xf>
    <xf numFmtId="209" fontId="175" fillId="0" borderId="0">
      <protection locked="0"/>
    </xf>
    <xf numFmtId="209" fontId="175" fillId="0" borderId="0">
      <protection locked="0"/>
    </xf>
    <xf numFmtId="209"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6" fillId="0" borderId="0" applyNumberFormat="0" applyFill="0" applyBorder="0" applyAlignment="0" applyProtection="0">
      <alignment vertical="top"/>
      <protection locked="0"/>
    </xf>
    <xf numFmtId="0" fontId="19" fillId="0" borderId="0"/>
    <xf numFmtId="0" fontId="19" fillId="0" borderId="0"/>
    <xf numFmtId="0" fontId="4" fillId="0" borderId="0">
      <alignment vertical="top"/>
    </xf>
    <xf numFmtId="0" fontId="45" fillId="105" borderId="37" applyNumberFormat="0" applyFont="0" applyAlignment="0" applyProtection="0"/>
    <xf numFmtId="0" fontId="45" fillId="105" borderId="37" applyNumberFormat="0" applyFont="0" applyAlignment="0" applyProtection="0"/>
    <xf numFmtId="0" fontId="45" fillId="105" borderId="37" applyNumberFormat="0" applyFont="0" applyAlignment="0" applyProtection="0"/>
    <xf numFmtId="0" fontId="175" fillId="0" borderId="24">
      <protection locked="0"/>
    </xf>
    <xf numFmtId="0" fontId="175" fillId="0" borderId="24">
      <protection locked="0"/>
    </xf>
    <xf numFmtId="0" fontId="175" fillId="0" borderId="24">
      <protection locked="0"/>
    </xf>
    <xf numFmtId="0" fontId="175" fillId="0" borderId="24">
      <protection locked="0"/>
    </xf>
    <xf numFmtId="0" fontId="175" fillId="0" borderId="24">
      <protection locked="0"/>
    </xf>
    <xf numFmtId="0" fontId="175" fillId="0" borderId="24">
      <protection locked="0"/>
    </xf>
    <xf numFmtId="0" fontId="175" fillId="0" borderId="24">
      <protection locked="0"/>
    </xf>
    <xf numFmtId="0" fontId="175" fillId="0" borderId="24">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19" fillId="0" borderId="0"/>
    <xf numFmtId="0" fontId="4" fillId="0" borderId="0"/>
    <xf numFmtId="0" fontId="45" fillId="0" borderId="0" applyNumberFormat="0" applyFont="0" applyFill="0" applyBorder="0" applyAlignment="0" applyProtection="0">
      <alignment vertical="top"/>
      <protection locked="0"/>
    </xf>
    <xf numFmtId="0" fontId="19" fillId="0" borderId="0"/>
    <xf numFmtId="0" fontId="108" fillId="0" borderId="0"/>
    <xf numFmtId="43" fontId="108" fillId="0" borderId="0" applyFont="0" applyFill="0" applyBorder="0" applyAlignment="0" applyProtection="0"/>
    <xf numFmtId="44" fontId="108" fillId="0" borderId="0" applyFont="0" applyFill="0" applyBorder="0" applyAlignment="0" applyProtection="0"/>
    <xf numFmtId="0" fontId="45" fillId="0" borderId="0" applyNumberFormat="0" applyFont="0" applyFill="0" applyBorder="0" applyAlignment="0" applyProtection="0">
      <alignment vertical="top"/>
      <protection locked="0"/>
    </xf>
    <xf numFmtId="0" fontId="108" fillId="0" borderId="0"/>
    <xf numFmtId="43" fontId="108" fillId="0" borderId="0" applyFont="0" applyFill="0" applyBorder="0" applyAlignment="0" applyProtection="0"/>
    <xf numFmtId="44" fontId="108" fillId="0" borderId="0" applyFont="0" applyFill="0" applyBorder="0" applyAlignment="0" applyProtection="0"/>
    <xf numFmtId="0" fontId="45" fillId="0" borderId="0" applyNumberFormat="0" applyFont="0" applyFill="0" applyBorder="0" applyAlignment="0" applyProtection="0">
      <alignment vertical="top"/>
      <protection locked="0"/>
    </xf>
    <xf numFmtId="0" fontId="45" fillId="105" borderId="37" applyNumberFormat="0" applyFont="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45" borderId="0" applyNumberFormat="0" applyBorder="0" applyAlignment="0" applyProtection="0"/>
    <xf numFmtId="0" fontId="45" fillId="49" borderId="0" applyNumberFormat="0" applyBorder="0" applyAlignment="0" applyProtection="0"/>
    <xf numFmtId="0" fontId="45" fillId="53" borderId="0" applyNumberFormat="0" applyBorder="0" applyAlignment="0" applyProtection="0"/>
    <xf numFmtId="0" fontId="45" fillId="57" borderId="0" applyNumberFormat="0" applyBorder="0" applyAlignment="0" applyProtection="0"/>
    <xf numFmtId="0" fontId="45" fillId="61" borderId="0" applyNumberFormat="0" applyBorder="0" applyAlignment="0" applyProtection="0"/>
    <xf numFmtId="0" fontId="45" fillId="65" borderId="0" applyNumberFormat="0" applyBorder="0" applyAlignment="0" applyProtection="0"/>
    <xf numFmtId="0" fontId="45" fillId="46" borderId="0" applyNumberFormat="0" applyBorder="0" applyAlignment="0" applyProtection="0"/>
    <xf numFmtId="0" fontId="45" fillId="50" borderId="0" applyNumberFormat="0" applyBorder="0" applyAlignment="0" applyProtection="0"/>
    <xf numFmtId="0" fontId="45" fillId="54" borderId="0" applyNumberFormat="0" applyBorder="0" applyAlignment="0" applyProtection="0"/>
    <xf numFmtId="0" fontId="45" fillId="58" borderId="0" applyNumberFormat="0" applyBorder="0" applyAlignment="0" applyProtection="0"/>
    <xf numFmtId="0" fontId="45" fillId="62" borderId="0" applyNumberFormat="0" applyBorder="0" applyAlignment="0" applyProtection="0"/>
    <xf numFmtId="0" fontId="45" fillId="66"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105" borderId="37" applyNumberFormat="0" applyFont="0" applyAlignment="0" applyProtection="0"/>
    <xf numFmtId="0" fontId="45" fillId="105" borderId="37" applyNumberFormat="0" applyFont="0" applyAlignment="0" applyProtection="0"/>
    <xf numFmtId="0" fontId="45" fillId="105" borderId="37" applyNumberFormat="0" applyFont="0" applyAlignment="0" applyProtection="0"/>
    <xf numFmtId="9" fontId="45" fillId="0" borderId="0" applyFont="0" applyFill="0" applyBorder="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105" borderId="37" applyNumberFormat="0" applyFont="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44" fontId="4" fillId="0" borderId="0" applyFont="0" applyFill="0" applyBorder="0" applyAlignment="0" applyProtection="0"/>
    <xf numFmtId="0" fontId="45" fillId="53" borderId="0" applyNumberFormat="0" applyBorder="0" applyAlignment="0" applyProtection="0"/>
    <xf numFmtId="43" fontId="4" fillId="0" borderId="0" applyFont="0" applyFill="0" applyBorder="0" applyAlignment="0" applyProtection="0"/>
    <xf numFmtId="0" fontId="45" fillId="54" borderId="0" applyNumberFormat="0" applyBorder="0" applyAlignment="0" applyProtection="0"/>
    <xf numFmtId="0" fontId="45" fillId="61" borderId="0" applyNumberFormat="0" applyBorder="0" applyAlignment="0" applyProtection="0"/>
    <xf numFmtId="0" fontId="45" fillId="66" borderId="0" applyNumberFormat="0" applyBorder="0" applyAlignment="0" applyProtection="0"/>
    <xf numFmtId="0" fontId="45" fillId="49" borderId="0" applyNumberFormat="0" applyBorder="0" applyAlignment="0" applyProtection="0"/>
    <xf numFmtId="0" fontId="45" fillId="105" borderId="37" applyNumberFormat="0" applyFont="0" applyAlignment="0" applyProtection="0"/>
    <xf numFmtId="0" fontId="45" fillId="50" borderId="0" applyNumberFormat="0" applyBorder="0" applyAlignment="0" applyProtection="0"/>
    <xf numFmtId="0" fontId="45" fillId="105" borderId="37" applyNumberFormat="0" applyFont="0" applyAlignment="0" applyProtection="0"/>
    <xf numFmtId="0" fontId="19" fillId="0" borderId="0"/>
    <xf numFmtId="0" fontId="45" fillId="62"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108" fillId="0" borderId="0"/>
    <xf numFmtId="44" fontId="108" fillId="0" borderId="0" applyFont="0" applyFill="0" applyBorder="0" applyAlignment="0" applyProtection="0"/>
    <xf numFmtId="0" fontId="77" fillId="0" borderId="0"/>
    <xf numFmtId="0" fontId="138" fillId="0" borderId="32" applyNumberFormat="0" applyFill="0" applyAlignment="0" applyProtection="0"/>
    <xf numFmtId="0" fontId="139" fillId="0" borderId="33" applyNumberFormat="0" applyFill="0" applyAlignment="0" applyProtection="0"/>
    <xf numFmtId="0" fontId="140" fillId="0" borderId="34" applyNumberFormat="0" applyFill="0" applyAlignment="0" applyProtection="0"/>
    <xf numFmtId="0" fontId="140" fillId="0" borderId="0" applyNumberFormat="0" applyFill="0" applyBorder="0" applyAlignment="0" applyProtection="0"/>
    <xf numFmtId="0" fontId="141" fillId="102" borderId="0" applyNumberFormat="0" applyBorder="0" applyAlignment="0" applyProtection="0"/>
    <xf numFmtId="0" fontId="142" fillId="41" borderId="0" applyNumberFormat="0" applyBorder="0" applyAlignment="0" applyProtection="0"/>
    <xf numFmtId="0" fontId="143" fillId="103" borderId="0" applyNumberFormat="0" applyBorder="0" applyAlignment="0" applyProtection="0"/>
    <xf numFmtId="0" fontId="144" fillId="104" borderId="22" applyNumberFormat="0" applyAlignment="0" applyProtection="0"/>
    <xf numFmtId="0" fontId="145" fillId="42" borderId="35" applyNumberFormat="0" applyAlignment="0" applyProtection="0"/>
    <xf numFmtId="0" fontId="146" fillId="42" borderId="22" applyNumberFormat="0" applyAlignment="0" applyProtection="0"/>
    <xf numFmtId="0" fontId="147" fillId="0" borderId="36" applyNumberFormat="0" applyFill="0" applyAlignment="0" applyProtection="0"/>
    <xf numFmtId="0" fontId="148" fillId="43" borderId="23" applyNumberFormat="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79" fillId="0" borderId="38" applyNumberFormat="0" applyFill="0" applyAlignment="0" applyProtection="0"/>
    <xf numFmtId="0" fontId="151"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51" fillId="47" borderId="0" applyNumberFormat="0" applyBorder="0" applyAlignment="0" applyProtection="0"/>
    <xf numFmtId="0" fontId="151"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51" fillId="51" borderId="0" applyNumberFormat="0" applyBorder="0" applyAlignment="0" applyProtection="0"/>
    <xf numFmtId="0" fontId="151"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51" fillId="55" borderId="0" applyNumberFormat="0" applyBorder="0" applyAlignment="0" applyProtection="0"/>
    <xf numFmtId="0" fontId="151"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51" fillId="59" borderId="0" applyNumberFormat="0" applyBorder="0" applyAlignment="0" applyProtection="0"/>
    <xf numFmtId="0" fontId="151"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151" fillId="63" borderId="0" applyNumberFormat="0" applyBorder="0" applyAlignment="0" applyProtection="0"/>
    <xf numFmtId="0" fontId="151"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151" fillId="67" borderId="0" applyNumberFormat="0" applyBorder="0" applyAlignment="0" applyProtection="0"/>
    <xf numFmtId="0" fontId="19" fillId="0" borderId="0"/>
    <xf numFmtId="0" fontId="45" fillId="0" borderId="0" applyNumberFormat="0" applyFont="0" applyFill="0" applyBorder="0" applyAlignment="0" applyProtection="0">
      <alignment vertical="top"/>
      <protection locked="0"/>
    </xf>
    <xf numFmtId="0" fontId="45" fillId="65" borderId="0" applyNumberFormat="0" applyBorder="0" applyAlignment="0" applyProtection="0"/>
    <xf numFmtId="0" fontId="45" fillId="105" borderId="37" applyNumberFormat="0" applyFont="0" applyAlignment="0" applyProtection="0"/>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45" fillId="0" borderId="0" applyNumberFormat="0" applyFont="0" applyFill="0" applyBorder="0" applyAlignment="0" applyProtection="0">
      <alignment vertical="top"/>
      <protection locked="0"/>
    </xf>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0" fontId="46" fillId="0" borderId="0"/>
    <xf numFmtId="43" fontId="46"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4" fillId="0" borderId="0"/>
    <xf numFmtId="43" fontId="19" fillId="0" borderId="0" applyFont="0" applyFill="0" applyBorder="0" applyAlignment="0" applyProtection="0"/>
    <xf numFmtId="9" fontId="19" fillId="0" borderId="0" applyFont="0" applyFill="0" applyBorder="0" applyAlignment="0" applyProtection="0"/>
    <xf numFmtId="0" fontId="177" fillId="0" borderId="0" applyNumberFormat="0" applyFill="0" applyBorder="0" applyAlignment="0" applyProtection="0"/>
    <xf numFmtId="0" fontId="178" fillId="0" borderId="0"/>
    <xf numFmtId="43" fontId="92" fillId="0" borderId="0" applyFont="0" applyFill="0" applyBorder="0" applyAlignment="0" applyProtection="0"/>
    <xf numFmtId="0" fontId="174" fillId="0" borderId="0"/>
    <xf numFmtId="0" fontId="35" fillId="0" borderId="0" applyNumberFormat="0" applyFill="0" applyBorder="0" applyAlignment="0" applyProtection="0">
      <alignment vertical="top"/>
      <protection locked="0"/>
    </xf>
    <xf numFmtId="0" fontId="19" fillId="0" borderId="0" applyNumberForma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126" fillId="0" borderId="0"/>
    <xf numFmtId="0" fontId="126" fillId="0" borderId="0"/>
    <xf numFmtId="0" fontId="126" fillId="0" borderId="0"/>
    <xf numFmtId="0" fontId="126"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2" fillId="0" borderId="0"/>
    <xf numFmtId="0" fontId="19"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181" fillId="0" borderId="0"/>
    <xf numFmtId="9" fontId="45" fillId="0" borderId="0" applyFont="0" applyFill="0" applyBorder="0" applyAlignment="0" applyProtection="0"/>
    <xf numFmtId="0" fontId="4" fillId="0" borderId="0"/>
    <xf numFmtId="0" fontId="4" fillId="0" borderId="0"/>
  </cellStyleXfs>
  <cellXfs count="196">
    <xf numFmtId="0" fontId="0" fillId="0" borderId="0" xfId="0"/>
    <xf numFmtId="14" fontId="0" fillId="0" borderId="0" xfId="0" applyNumberFormat="1"/>
    <xf numFmtId="0" fontId="77" fillId="39" borderId="0" xfId="0" applyNumberFormat="1" applyFont="1" applyFill="1" applyBorder="1" applyAlignment="1" applyProtection="1"/>
    <xf numFmtId="0" fontId="104" fillId="0" borderId="0" xfId="0" applyFont="1"/>
    <xf numFmtId="164" fontId="77" fillId="39" borderId="0" xfId="43" applyNumberFormat="1" applyFont="1" applyFill="1" applyBorder="1" applyAlignment="1" applyProtection="1"/>
    <xf numFmtId="0" fontId="63" fillId="0" borderId="31" xfId="0" applyNumberFormat="1" applyFont="1" applyFill="1" applyBorder="1" applyAlignment="1" applyProtection="1">
      <alignment horizontal="left"/>
    </xf>
    <xf numFmtId="0" fontId="77" fillId="39" borderId="31" xfId="0" applyNumberFormat="1" applyFont="1" applyFill="1" applyBorder="1" applyAlignment="1" applyProtection="1"/>
    <xf numFmtId="0" fontId="79" fillId="0" borderId="31" xfId="0" applyFont="1" applyBorder="1"/>
    <xf numFmtId="0" fontId="77" fillId="0" borderId="31" xfId="0" applyNumberFormat="1" applyFont="1" applyFill="1" applyBorder="1" applyAlignment="1" applyProtection="1"/>
    <xf numFmtId="0" fontId="77" fillId="35" borderId="31" xfId="0" applyNumberFormat="1" applyFont="1" applyFill="1" applyBorder="1" applyAlignment="1" applyProtection="1"/>
    <xf numFmtId="0" fontId="77" fillId="35" borderId="31" xfId="0" applyFont="1" applyFill="1" applyBorder="1" applyAlignment="1"/>
    <xf numFmtId="0" fontId="77" fillId="0" borderId="31" xfId="0" applyFont="1" applyFill="1" applyBorder="1"/>
    <xf numFmtId="0" fontId="77" fillId="0" borderId="31" xfId="0" applyFont="1" applyBorder="1" applyAlignment="1"/>
    <xf numFmtId="0" fontId="105" fillId="0" borderId="31" xfId="0" applyFont="1" applyBorder="1"/>
    <xf numFmtId="0" fontId="173" fillId="39" borderId="0" xfId="0" applyNumberFormat="1" applyFont="1" applyFill="1" applyBorder="1" applyAlignment="1" applyProtection="1">
      <alignment horizontal="center" vertical="center" wrapText="1"/>
    </xf>
    <xf numFmtId="0" fontId="107" fillId="0" borderId="31" xfId="0" applyNumberFormat="1" applyFont="1" applyFill="1" applyBorder="1" applyAlignment="1" applyProtection="1">
      <alignment horizontal="left" wrapText="1"/>
    </xf>
    <xf numFmtId="0" fontId="106" fillId="0" borderId="31" xfId="0" applyNumberFormat="1" applyFont="1" applyFill="1" applyBorder="1" applyAlignment="1" applyProtection="1">
      <alignment horizontal="left" wrapText="1"/>
    </xf>
    <xf numFmtId="0" fontId="106" fillId="0" borderId="31" xfId="0" applyNumberFormat="1" applyFont="1" applyFill="1" applyBorder="1" applyAlignment="1" applyProtection="1">
      <alignment horizontal="left" vertical="top" wrapText="1"/>
    </xf>
    <xf numFmtId="0" fontId="0" fillId="0" borderId="13" xfId="0" applyBorder="1"/>
    <xf numFmtId="0" fontId="0" fillId="0" borderId="0" xfId="0"/>
    <xf numFmtId="0" fontId="63" fillId="0" borderId="0" xfId="19962" applyFont="1" applyAlignment="1">
      <alignment horizontal="centerContinuous" vertical="center"/>
    </xf>
    <xf numFmtId="0" fontId="63" fillId="0" borderId="0" xfId="19962" quotePrefix="1" applyFont="1" applyAlignment="1">
      <alignment horizontal="centerContinuous" vertical="center"/>
    </xf>
    <xf numFmtId="164" fontId="0" fillId="0" borderId="0" xfId="76" applyNumberFormat="1" applyFont="1" applyBorder="1" applyAlignment="1">
      <alignment horizontal="centerContinuous" vertical="center"/>
    </xf>
    <xf numFmtId="0" fontId="63" fillId="0" borderId="0" xfId="19962" applyFont="1" applyAlignment="1">
      <alignment vertical="center"/>
    </xf>
    <xf numFmtId="0" fontId="63" fillId="0" borderId="0" xfId="19963" applyFont="1" applyAlignment="1">
      <alignment horizontal="centerContinuous" vertical="center"/>
    </xf>
    <xf numFmtId="0" fontId="63" fillId="0" borderId="0" xfId="19964" applyFont="1" applyAlignment="1">
      <alignment horizontal="centerContinuous" vertical="center"/>
    </xf>
    <xf numFmtId="0" fontId="24" fillId="0" borderId="0" xfId="19962" applyAlignment="1">
      <alignment horizontal="centerContinuous" vertical="center"/>
    </xf>
    <xf numFmtId="0" fontId="24" fillId="0" borderId="0" xfId="19962" applyAlignment="1">
      <alignment vertical="center"/>
    </xf>
    <xf numFmtId="0" fontId="20" fillId="0" borderId="42" xfId="1518" applyFont="1" applyBorder="1" applyAlignment="1">
      <alignment horizontal="center" wrapText="1"/>
    </xf>
    <xf numFmtId="0" fontId="20" fillId="0" borderId="43" xfId="1518" applyFont="1" applyBorder="1" applyAlignment="1">
      <alignment horizontal="center"/>
    </xf>
    <xf numFmtId="0" fontId="20" fillId="0" borderId="44" xfId="1518" applyFont="1" applyBorder="1" applyAlignment="1">
      <alignment horizontal="center"/>
    </xf>
    <xf numFmtId="183" fontId="47" fillId="0" borderId="41" xfId="1506" applyNumberFormat="1" applyFont="1" applyBorder="1" applyAlignment="1">
      <alignment horizontal="center" wrapText="1"/>
    </xf>
    <xf numFmtId="0" fontId="19" fillId="0" borderId="0" xfId="1506"/>
    <xf numFmtId="0" fontId="19" fillId="0" borderId="44" xfId="1518" applyFont="1" applyBorder="1"/>
    <xf numFmtId="164" fontId="19" fillId="0" borderId="44" xfId="16965" applyNumberFormat="1" applyFont="1" applyBorder="1"/>
    <xf numFmtId="0" fontId="19" fillId="0" borderId="45" xfId="1518" applyFont="1" applyBorder="1"/>
    <xf numFmtId="0" fontId="19" fillId="0" borderId="46" xfId="1518" applyFont="1" applyBorder="1"/>
    <xf numFmtId="0" fontId="19" fillId="0" borderId="47" xfId="1518" applyFont="1" applyBorder="1"/>
    <xf numFmtId="0" fontId="19" fillId="0" borderId="48" xfId="1518" applyFont="1" applyBorder="1"/>
    <xf numFmtId="0" fontId="19" fillId="0" borderId="49" xfId="1518" applyFont="1" applyBorder="1"/>
    <xf numFmtId="0" fontId="19" fillId="0" borderId="50" xfId="1518" applyFont="1" applyBorder="1"/>
    <xf numFmtId="0" fontId="19" fillId="0" borderId="51" xfId="1518" applyFont="1" applyBorder="1"/>
    <xf numFmtId="0" fontId="19" fillId="0" borderId="42" xfId="1518" applyFont="1" applyBorder="1"/>
    <xf numFmtId="164" fontId="19" fillId="0" borderId="52" xfId="16965" applyNumberFormat="1" applyFont="1" applyBorder="1"/>
    <xf numFmtId="183" fontId="19" fillId="0" borderId="13" xfId="16966" applyNumberFormat="1" applyFont="1" applyBorder="1"/>
    <xf numFmtId="0" fontId="19" fillId="0" borderId="0" xfId="1518" applyFont="1"/>
    <xf numFmtId="0" fontId="19" fillId="0" borderId="0" xfId="1518" applyFont="1" applyFill="1" applyBorder="1"/>
    <xf numFmtId="164" fontId="19" fillId="0" borderId="0" xfId="1506" applyNumberFormat="1"/>
    <xf numFmtId="0" fontId="106" fillId="0" borderId="31" xfId="0" applyNumberFormat="1" applyFont="1" applyFill="1" applyBorder="1" applyAlignment="1" applyProtection="1">
      <alignment horizontal="left"/>
    </xf>
    <xf numFmtId="0" fontId="172" fillId="0" borderId="13" xfId="0" applyFont="1" applyBorder="1"/>
    <xf numFmtId="0" fontId="172" fillId="0" borderId="13" xfId="0" applyFont="1" applyBorder="1" applyAlignment="1">
      <alignment horizontal="right"/>
    </xf>
    <xf numFmtId="0" fontId="0" fillId="0" borderId="0" xfId="0" applyAlignment="1">
      <alignment horizontal="center"/>
    </xf>
    <xf numFmtId="183" fontId="19" fillId="0" borderId="13" xfId="16966" quotePrefix="1" applyNumberFormat="1" applyFont="1" applyBorder="1" applyAlignment="1">
      <alignment horizontal="center"/>
    </xf>
    <xf numFmtId="164" fontId="0" fillId="0" borderId="0" xfId="43" applyNumberFormat="1" applyFont="1"/>
    <xf numFmtId="0" fontId="0" fillId="0" borderId="0" xfId="0" applyAlignment="1">
      <alignment wrapText="1"/>
    </xf>
    <xf numFmtId="164" fontId="172" fillId="0" borderId="0" xfId="43" applyNumberFormat="1" applyFont="1" applyAlignment="1">
      <alignment horizontal="center" wrapText="1"/>
    </xf>
    <xf numFmtId="0" fontId="172" fillId="0" borderId="0" xfId="0" applyFont="1" applyAlignment="1">
      <alignment horizontal="center" wrapText="1"/>
    </xf>
    <xf numFmtId="0" fontId="1" fillId="109" borderId="43" xfId="19965" applyFont="1" applyFill="1" applyBorder="1" applyAlignment="1">
      <alignment horizontal="center"/>
    </xf>
    <xf numFmtId="0" fontId="1" fillId="0" borderId="15" xfId="19965" applyFont="1" applyFill="1" applyBorder="1" applyAlignment="1">
      <alignment wrapText="1"/>
    </xf>
    <xf numFmtId="0" fontId="1" fillId="0" borderId="15" xfId="19965" applyFont="1" applyFill="1" applyBorder="1" applyAlignment="1">
      <alignment horizontal="right" wrapText="1"/>
    </xf>
    <xf numFmtId="0" fontId="1" fillId="109" borderId="43" xfId="19966" applyFont="1" applyFill="1" applyBorder="1" applyAlignment="1">
      <alignment horizontal="center"/>
    </xf>
    <xf numFmtId="0" fontId="1" fillId="0" borderId="15" xfId="19966" applyFont="1" applyFill="1" applyBorder="1" applyAlignment="1">
      <alignment wrapText="1"/>
    </xf>
    <xf numFmtId="0" fontId="1" fillId="0" borderId="15" xfId="19966" applyFont="1" applyFill="1" applyBorder="1" applyAlignment="1">
      <alignment horizontal="right" wrapText="1"/>
    </xf>
    <xf numFmtId="0" fontId="4" fillId="0" borderId="0" xfId="19966"/>
    <xf numFmtId="0" fontId="0" fillId="0" borderId="0" xfId="0" applyAlignment="1"/>
    <xf numFmtId="14" fontId="0" fillId="0" borderId="0" xfId="0" applyNumberFormat="1" applyAlignment="1"/>
    <xf numFmtId="0" fontId="1" fillId="0" borderId="15" xfId="19967" applyFont="1" applyFill="1" applyBorder="1" applyAlignment="1">
      <alignment wrapText="1"/>
    </xf>
    <xf numFmtId="0" fontId="1" fillId="0" borderId="15" xfId="19967" applyFont="1" applyFill="1" applyBorder="1" applyAlignment="1">
      <alignment horizontal="right" wrapText="1"/>
    </xf>
    <xf numFmtId="0" fontId="1" fillId="109" borderId="43" xfId="19968" applyFont="1" applyFill="1" applyBorder="1" applyAlignment="1">
      <alignment horizontal="center"/>
    </xf>
    <xf numFmtId="0" fontId="1" fillId="0" borderId="15" xfId="19968" applyFont="1" applyFill="1" applyBorder="1" applyAlignment="1">
      <alignment horizontal="right" wrapText="1"/>
    </xf>
    <xf numFmtId="0" fontId="1" fillId="0" borderId="15" xfId="19968" applyFont="1" applyFill="1" applyBorder="1" applyAlignment="1">
      <alignment wrapText="1"/>
    </xf>
    <xf numFmtId="0" fontId="4" fillId="0" borderId="0" xfId="19968"/>
    <xf numFmtId="0" fontId="1" fillId="109" borderId="43" xfId="19969" applyFont="1" applyFill="1" applyBorder="1" applyAlignment="1">
      <alignment horizontal="center"/>
    </xf>
    <xf numFmtId="0" fontId="1" fillId="0" borderId="15" xfId="19969" applyFont="1" applyFill="1" applyBorder="1" applyAlignment="1">
      <alignment horizontal="right" wrapText="1"/>
    </xf>
    <xf numFmtId="0" fontId="1" fillId="0" borderId="15" xfId="19969" applyFont="1" applyFill="1" applyBorder="1" applyAlignment="1">
      <alignment wrapText="1"/>
    </xf>
    <xf numFmtId="0" fontId="4" fillId="0" borderId="0" xfId="19969"/>
    <xf numFmtId="0" fontId="1" fillId="0" borderId="15" xfId="19969" applyFont="1" applyFill="1" applyBorder="1" applyAlignment="1">
      <alignment horizontal="right"/>
    </xf>
    <xf numFmtId="0" fontId="1" fillId="0" borderId="15" xfId="19969" applyFont="1" applyFill="1" applyBorder="1" applyAlignment="1"/>
    <xf numFmtId="0" fontId="4" fillId="0" borderId="0" xfId="19969" applyAlignment="1"/>
    <xf numFmtId="14" fontId="1" fillId="0" borderId="15" xfId="19969" applyNumberFormat="1" applyFont="1" applyFill="1" applyBorder="1" applyAlignment="1">
      <alignment horizontal="right"/>
    </xf>
    <xf numFmtId="14" fontId="4" fillId="0" borderId="0" xfId="19969" applyNumberFormat="1" applyAlignment="1"/>
    <xf numFmtId="0" fontId="1" fillId="109" borderId="43" xfId="19970" applyFont="1" applyFill="1" applyBorder="1" applyAlignment="1">
      <alignment horizontal="center"/>
    </xf>
    <xf numFmtId="0" fontId="1" fillId="0" borderId="15" xfId="19970" applyFont="1" applyFill="1" applyBorder="1" applyAlignment="1">
      <alignment horizontal="right"/>
    </xf>
    <xf numFmtId="0" fontId="1" fillId="0" borderId="15" xfId="19970" applyFont="1" applyFill="1" applyBorder="1" applyAlignment="1"/>
    <xf numFmtId="0" fontId="4" fillId="0" borderId="0" xfId="19970" applyAlignment="1"/>
    <xf numFmtId="0" fontId="179" fillId="0" borderId="0" xfId="0" applyFont="1"/>
    <xf numFmtId="14" fontId="1" fillId="109" borderId="43" xfId="19970" applyNumberFormat="1" applyFont="1" applyFill="1" applyBorder="1" applyAlignment="1">
      <alignment horizontal="center"/>
    </xf>
    <xf numFmtId="14" fontId="4" fillId="0" borderId="0" xfId="19970" applyNumberFormat="1" applyAlignment="1"/>
    <xf numFmtId="14" fontId="1" fillId="0" borderId="15" xfId="19970" applyNumberFormat="1" applyFont="1" applyFill="1" applyBorder="1" applyAlignment="1">
      <alignment horizontal="right"/>
    </xf>
    <xf numFmtId="0" fontId="180" fillId="109" borderId="43" xfId="19971" applyNumberFormat="1" applyFont="1" applyFill="1" applyBorder="1" applyAlignment="1">
      <alignment horizontal="center"/>
    </xf>
    <xf numFmtId="14" fontId="1" fillId="109" borderId="43" xfId="19968" applyNumberFormat="1" applyFont="1" applyFill="1" applyBorder="1" applyAlignment="1">
      <alignment horizontal="center"/>
    </xf>
    <xf numFmtId="14" fontId="1" fillId="0" borderId="15" xfId="19968" applyNumberFormat="1" applyFont="1" applyFill="1" applyBorder="1" applyAlignment="1">
      <alignment horizontal="right" wrapText="1"/>
    </xf>
    <xf numFmtId="14" fontId="4" fillId="0" borderId="0" xfId="19968" applyNumberFormat="1"/>
    <xf numFmtId="14" fontId="1" fillId="109" borderId="43" xfId="19965" applyNumberFormat="1" applyFont="1" applyFill="1" applyBorder="1" applyAlignment="1">
      <alignment horizontal="center"/>
    </xf>
    <xf numFmtId="14" fontId="1" fillId="0" borderId="15" xfId="19965" applyNumberFormat="1" applyFont="1" applyFill="1" applyBorder="1" applyAlignment="1">
      <alignment horizontal="right" wrapText="1"/>
    </xf>
    <xf numFmtId="14" fontId="4" fillId="0" borderId="0" xfId="19965" applyNumberFormat="1"/>
    <xf numFmtId="14" fontId="1" fillId="109" borderId="43" xfId="19966" applyNumberFormat="1" applyFont="1" applyFill="1" applyBorder="1" applyAlignment="1">
      <alignment horizontal="center"/>
    </xf>
    <xf numFmtId="14" fontId="4" fillId="0" borderId="0" xfId="19966" applyNumberFormat="1"/>
    <xf numFmtId="14" fontId="1" fillId="0" borderId="15" xfId="19966" applyNumberFormat="1" applyFont="1" applyFill="1" applyBorder="1" applyAlignment="1">
      <alignment horizontal="right" wrapText="1"/>
    </xf>
    <xf numFmtId="14" fontId="1" fillId="0" borderId="15" xfId="19967" applyNumberFormat="1" applyFont="1" applyFill="1" applyBorder="1" applyAlignment="1">
      <alignment horizontal="right" wrapText="1"/>
    </xf>
    <xf numFmtId="14" fontId="1" fillId="109" borderId="43" xfId="19969" applyNumberFormat="1" applyFont="1" applyFill="1" applyBorder="1" applyAlignment="1">
      <alignment horizontal="center"/>
    </xf>
    <xf numFmtId="14" fontId="1" fillId="0" borderId="15" xfId="19969" applyNumberFormat="1" applyFont="1" applyFill="1" applyBorder="1" applyAlignment="1">
      <alignment horizontal="right" wrapText="1"/>
    </xf>
    <xf numFmtId="14" fontId="4" fillId="0" borderId="0" xfId="19969" applyNumberFormat="1"/>
    <xf numFmtId="0" fontId="0" fillId="0" borderId="0" xfId="0" applyNumberFormat="1"/>
    <xf numFmtId="0" fontId="172" fillId="0" borderId="0" xfId="0" applyFont="1"/>
    <xf numFmtId="0" fontId="1" fillId="0" borderId="53" xfId="19968" applyFont="1" applyFill="1" applyBorder="1" applyAlignment="1">
      <alignment wrapText="1"/>
    </xf>
    <xf numFmtId="0" fontId="1" fillId="0" borderId="0" xfId="19968" applyFont="1" applyFill="1" applyBorder="1" applyAlignment="1">
      <alignment horizontal="right" wrapText="1"/>
    </xf>
    <xf numFmtId="0" fontId="1" fillId="0" borderId="0" xfId="19968" applyFont="1" applyFill="1" applyBorder="1" applyAlignment="1">
      <alignment wrapText="1"/>
    </xf>
    <xf numFmtId="14" fontId="1" fillId="0" borderId="0" xfId="19968" applyNumberFormat="1" applyFont="1" applyFill="1" applyBorder="1" applyAlignment="1">
      <alignment horizontal="right" wrapText="1"/>
    </xf>
    <xf numFmtId="0" fontId="18" fillId="0" borderId="53" xfId="19968" applyFont="1" applyFill="1" applyBorder="1" applyAlignment="1">
      <alignment wrapText="1"/>
    </xf>
    <xf numFmtId="14" fontId="172" fillId="0" borderId="0" xfId="0" applyNumberFormat="1" applyFont="1"/>
    <xf numFmtId="0" fontId="172" fillId="0" borderId="0" xfId="0" applyNumberFormat="1" applyFont="1"/>
    <xf numFmtId="0" fontId="1" fillId="0" borderId="0" xfId="19965" applyFont="1" applyFill="1" applyBorder="1" applyAlignment="1">
      <alignment horizontal="right" wrapText="1"/>
    </xf>
    <xf numFmtId="0" fontId="1" fillId="0" borderId="0" xfId="19965" applyFont="1" applyFill="1" applyBorder="1" applyAlignment="1">
      <alignment wrapText="1"/>
    </xf>
    <xf numFmtId="14" fontId="1" fillId="0" borderId="0" xfId="19965" applyNumberFormat="1" applyFont="1" applyFill="1" applyBorder="1" applyAlignment="1">
      <alignment horizontal="right" wrapText="1"/>
    </xf>
    <xf numFmtId="0" fontId="18" fillId="0" borderId="0" xfId="19965" applyFont="1" applyFill="1" applyBorder="1" applyAlignment="1">
      <alignment wrapText="1"/>
    </xf>
    <xf numFmtId="0" fontId="172" fillId="0" borderId="0" xfId="0" applyFont="1" applyAlignment="1"/>
    <xf numFmtId="0" fontId="18" fillId="0" borderId="0" xfId="19966" applyFont="1" applyFill="1" applyBorder="1" applyAlignment="1">
      <alignment wrapText="1"/>
    </xf>
    <xf numFmtId="14" fontId="172" fillId="0" borderId="0" xfId="0" applyNumberFormat="1" applyFont="1" applyAlignment="1"/>
    <xf numFmtId="0" fontId="18" fillId="0" borderId="15" xfId="19969" applyFont="1" applyFill="1" applyBorder="1" applyAlignment="1">
      <alignment horizontal="right"/>
    </xf>
    <xf numFmtId="0" fontId="18" fillId="0" borderId="15" xfId="19969" applyFont="1" applyFill="1" applyBorder="1" applyAlignment="1"/>
    <xf numFmtId="14" fontId="18" fillId="0" borderId="15" xfId="19969" applyNumberFormat="1" applyFont="1" applyFill="1" applyBorder="1" applyAlignment="1">
      <alignment horizontal="right"/>
    </xf>
    <xf numFmtId="0" fontId="121" fillId="0" borderId="15" xfId="19965" applyFont="1" applyFill="1" applyBorder="1" applyAlignment="1">
      <alignment wrapText="1"/>
    </xf>
    <xf numFmtId="0" fontId="1" fillId="109" borderId="43" xfId="19971" applyNumberFormat="1" applyFont="1" applyFill="1" applyBorder="1" applyAlignment="1">
      <alignment horizontal="center"/>
    </xf>
    <xf numFmtId="0" fontId="1" fillId="109" borderId="43" xfId="19973" applyFont="1" applyFill="1" applyBorder="1" applyAlignment="1">
      <alignment horizontal="center"/>
    </xf>
    <xf numFmtId="0" fontId="1" fillId="0" borderId="15" xfId="19973" applyFont="1" applyFill="1" applyBorder="1" applyAlignment="1">
      <alignment horizontal="right"/>
    </xf>
    <xf numFmtId="0" fontId="1" fillId="0" borderId="15" xfId="19973" applyFont="1" applyFill="1" applyBorder="1" applyAlignment="1"/>
    <xf numFmtId="0" fontId="183" fillId="0" borderId="0" xfId="0" applyFont="1"/>
    <xf numFmtId="0" fontId="182" fillId="0" borderId="15" xfId="19968" applyFont="1" applyFill="1" applyBorder="1" applyAlignment="1">
      <alignment horizontal="right" wrapText="1"/>
    </xf>
    <xf numFmtId="0" fontId="108" fillId="0" borderId="15" xfId="19968" applyFont="1" applyFill="1" applyBorder="1" applyAlignment="1">
      <alignment wrapText="1"/>
    </xf>
    <xf numFmtId="0" fontId="46" fillId="0" borderId="0" xfId="19968" applyFont="1"/>
    <xf numFmtId="14" fontId="108" fillId="0" borderId="15" xfId="19968" applyNumberFormat="1" applyFont="1" applyFill="1" applyBorder="1" applyAlignment="1">
      <alignment horizontal="right" wrapText="1"/>
    </xf>
    <xf numFmtId="0" fontId="108" fillId="0" borderId="15" xfId="19968" applyFont="1" applyFill="1" applyBorder="1" applyAlignment="1">
      <alignment horizontal="right" wrapText="1"/>
    </xf>
    <xf numFmtId="201" fontId="45" fillId="0" borderId="0" xfId="0" applyNumberFormat="1" applyFont="1"/>
    <xf numFmtId="0" fontId="45" fillId="0" borderId="0" xfId="0" applyFont="1"/>
    <xf numFmtId="0" fontId="0" fillId="110" borderId="0" xfId="0" applyFill="1"/>
    <xf numFmtId="164" fontId="0" fillId="110" borderId="0" xfId="43" applyNumberFormat="1" applyFont="1" applyFill="1"/>
    <xf numFmtId="0" fontId="0" fillId="110" borderId="0" xfId="0" applyFill="1" applyAlignment="1">
      <alignment horizontal="center"/>
    </xf>
    <xf numFmtId="0" fontId="0" fillId="111" borderId="0" xfId="0" applyFill="1"/>
    <xf numFmtId="164" fontId="0" fillId="111" borderId="0" xfId="43" applyNumberFormat="1" applyFont="1" applyFill="1"/>
    <xf numFmtId="0" fontId="0" fillId="111" borderId="0" xfId="0" applyFill="1" applyAlignment="1">
      <alignment horizontal="center"/>
    </xf>
    <xf numFmtId="0" fontId="1" fillId="109" borderId="43" xfId="19969" applyNumberFormat="1" applyFont="1" applyFill="1" applyBorder="1" applyAlignment="1">
      <alignment horizontal="center"/>
    </xf>
    <xf numFmtId="0" fontId="1" fillId="0" borderId="0" xfId="19969" applyNumberFormat="1" applyFont="1" applyFill="1" applyBorder="1" applyAlignment="1">
      <alignment horizontal="right" wrapText="1"/>
    </xf>
    <xf numFmtId="0" fontId="0" fillId="0" borderId="0" xfId="0" applyFill="1"/>
    <xf numFmtId="164" fontId="0" fillId="0" borderId="0" xfId="43" applyNumberFormat="1" applyFont="1" applyFill="1"/>
    <xf numFmtId="2" fontId="1" fillId="0" borderId="0" xfId="19969" applyNumberFormat="1" applyFont="1" applyFill="1" applyBorder="1" applyAlignment="1">
      <alignment horizontal="right" wrapText="1"/>
    </xf>
    <xf numFmtId="2" fontId="0" fillId="0" borderId="0" xfId="43" applyNumberFormat="1" applyFont="1" applyFill="1"/>
    <xf numFmtId="2" fontId="1" fillId="0" borderId="0" xfId="19970" applyNumberFormat="1" applyFont="1" applyFill="1" applyBorder="1" applyAlignment="1">
      <alignment horizontal="right"/>
    </xf>
    <xf numFmtId="2" fontId="0" fillId="0" borderId="0" xfId="0" applyNumberFormat="1"/>
    <xf numFmtId="43" fontId="172" fillId="0" borderId="0" xfId="43" applyFont="1"/>
    <xf numFmtId="43" fontId="0" fillId="0" borderId="0" xfId="43" applyNumberFormat="1" applyFont="1"/>
    <xf numFmtId="0" fontId="0" fillId="0" borderId="0" xfId="0" pivotButton="1"/>
    <xf numFmtId="0" fontId="0" fillId="0" borderId="0" xfId="0" applyAlignment="1">
      <alignment horizontal="left"/>
    </xf>
    <xf numFmtId="164" fontId="0" fillId="0" borderId="13" xfId="43" applyNumberFormat="1" applyFont="1" applyBorder="1"/>
    <xf numFmtId="9" fontId="0" fillId="0" borderId="13" xfId="19972" applyFont="1" applyBorder="1"/>
    <xf numFmtId="0" fontId="172" fillId="107" borderId="13" xfId="0" applyFont="1" applyFill="1" applyBorder="1" applyAlignment="1">
      <alignment horizontal="center"/>
    </xf>
    <xf numFmtId="0" fontId="185" fillId="107" borderId="13" xfId="0" applyFont="1" applyFill="1" applyBorder="1"/>
    <xf numFmtId="164" fontId="0" fillId="0" borderId="0" xfId="43" applyNumberFormat="1" applyFont="1" applyFill="1" applyAlignment="1">
      <alignment wrapText="1"/>
    </xf>
    <xf numFmtId="0" fontId="4" fillId="0" borderId="0" xfId="19974"/>
    <xf numFmtId="0" fontId="1" fillId="0" borderId="15" xfId="19974" applyFont="1" applyFill="1" applyBorder="1" applyAlignment="1">
      <alignment horizontal="right" wrapText="1"/>
    </xf>
    <xf numFmtId="0" fontId="1" fillId="109" borderId="43" xfId="19974" applyFont="1" applyFill="1" applyBorder="1" applyAlignment="1">
      <alignment horizontal="center"/>
    </xf>
    <xf numFmtId="0" fontId="48" fillId="0" borderId="13" xfId="0" applyFont="1" applyFill="1" applyBorder="1" applyAlignment="1">
      <alignment vertical="center"/>
    </xf>
    <xf numFmtId="0" fontId="128" fillId="0" borderId="13" xfId="16072" applyFill="1" applyBorder="1" applyAlignment="1">
      <alignment vertical="center"/>
    </xf>
    <xf numFmtId="9" fontId="0" fillId="0" borderId="0" xfId="19972" applyFont="1"/>
    <xf numFmtId="0" fontId="185" fillId="0" borderId="0" xfId="0" applyFont="1"/>
    <xf numFmtId="0" fontId="184" fillId="0" borderId="0" xfId="0" applyFont="1"/>
    <xf numFmtId="0" fontId="184" fillId="0" borderId="0" xfId="0" applyFont="1" applyAlignment="1">
      <alignment horizontal="center"/>
    </xf>
    <xf numFmtId="164" fontId="184" fillId="0" borderId="0" xfId="43" applyNumberFormat="1" applyFont="1"/>
    <xf numFmtId="0" fontId="185" fillId="0" borderId="0" xfId="0" applyFont="1" applyAlignment="1">
      <alignment horizontal="center" wrapText="1"/>
    </xf>
    <xf numFmtId="164" fontId="185" fillId="0" borderId="0" xfId="43" applyNumberFormat="1" applyFont="1" applyAlignment="1">
      <alignment horizontal="center" wrapText="1"/>
    </xf>
    <xf numFmtId="0" fontId="184" fillId="0" borderId="0" xfId="0" applyFont="1" applyAlignment="1">
      <alignment wrapText="1"/>
    </xf>
    <xf numFmtId="164" fontId="185" fillId="0" borderId="0" xfId="43" applyNumberFormat="1" applyFont="1"/>
    <xf numFmtId="0" fontId="0" fillId="0" borderId="0" xfId="0" applyFill="1" applyAlignment="1">
      <alignment horizontal="center"/>
    </xf>
    <xf numFmtId="0" fontId="0" fillId="0" borderId="0" xfId="0" applyNumberFormat="1" applyFill="1"/>
    <xf numFmtId="0" fontId="172" fillId="0" borderId="54" xfId="0" applyFont="1" applyBorder="1" applyAlignment="1">
      <alignment horizontal="center"/>
    </xf>
    <xf numFmtId="22" fontId="0" fillId="0" borderId="0" xfId="0" applyNumberFormat="1"/>
    <xf numFmtId="0" fontId="1" fillId="0" borderId="0" xfId="19966" applyFont="1" applyFill="1" applyBorder="1" applyAlignment="1">
      <alignment horizontal="right" wrapText="1"/>
    </xf>
    <xf numFmtId="0" fontId="186" fillId="0" borderId="0" xfId="0" applyFont="1"/>
    <xf numFmtId="0" fontId="172" fillId="107" borderId="13" xfId="0" applyFont="1" applyFill="1" applyBorder="1"/>
    <xf numFmtId="0" fontId="19" fillId="0" borderId="0" xfId="1506" applyBorder="1"/>
    <xf numFmtId="164" fontId="19" fillId="0" borderId="0" xfId="16965" applyNumberFormat="1" applyFont="1" applyBorder="1"/>
    <xf numFmtId="0" fontId="19" fillId="0" borderId="0" xfId="1518" applyFont="1" applyBorder="1"/>
    <xf numFmtId="2" fontId="0" fillId="0" borderId="13" xfId="0" applyNumberFormat="1" applyBorder="1" applyAlignment="1">
      <alignment horizontal="center"/>
    </xf>
    <xf numFmtId="2" fontId="172" fillId="0" borderId="13" xfId="0" applyNumberFormat="1" applyFont="1" applyBorder="1" applyAlignment="1">
      <alignment horizontal="center"/>
    </xf>
    <xf numFmtId="183" fontId="172" fillId="0" borderId="13" xfId="19972" applyNumberFormat="1" applyFont="1" applyFill="1" applyBorder="1" applyAlignment="1">
      <alignment horizontal="center"/>
    </xf>
    <xf numFmtId="0" fontId="1" fillId="0" borderId="0" xfId="19966" applyFont="1" applyFill="1" applyBorder="1" applyAlignment="1">
      <alignment wrapText="1"/>
    </xf>
    <xf numFmtId="0" fontId="59" fillId="39" borderId="0" xfId="0" applyNumberFormat="1" applyFont="1" applyFill="1" applyBorder="1" applyAlignment="1" applyProtection="1">
      <alignment wrapText="1"/>
    </xf>
    <xf numFmtId="0" fontId="184" fillId="0" borderId="13" xfId="0" applyFont="1" applyBorder="1"/>
    <xf numFmtId="164" fontId="172" fillId="0" borderId="13" xfId="43" applyNumberFormat="1" applyFont="1" applyBorder="1"/>
    <xf numFmtId="9" fontId="172" fillId="0" borderId="13" xfId="19972" applyFont="1" applyBorder="1"/>
    <xf numFmtId="2" fontId="184" fillId="0" borderId="13" xfId="0" applyNumberFormat="1" applyFont="1" applyBorder="1" applyAlignment="1">
      <alignment horizontal="center"/>
    </xf>
    <xf numFmtId="0" fontId="82" fillId="108" borderId="20" xfId="0" applyFont="1" applyFill="1" applyBorder="1" applyAlignment="1">
      <alignment horizontal="center" wrapText="1"/>
    </xf>
    <xf numFmtId="0" fontId="82" fillId="108" borderId="55" xfId="0" applyFont="1" applyFill="1" applyBorder="1" applyAlignment="1">
      <alignment horizontal="center"/>
    </xf>
    <xf numFmtId="0" fontId="82" fillId="108" borderId="0" xfId="0" applyFont="1" applyFill="1" applyBorder="1" applyAlignment="1">
      <alignment horizontal="center"/>
    </xf>
    <xf numFmtId="0" fontId="172" fillId="0" borderId="54" xfId="0" applyFont="1" applyBorder="1" applyAlignment="1">
      <alignment horizontal="center"/>
    </xf>
    <xf numFmtId="0" fontId="128" fillId="0" borderId="13" xfId="16072" applyFill="1" applyBorder="1" applyAlignment="1">
      <alignment vertical="center"/>
    </xf>
  </cellXfs>
  <cellStyles count="19975">
    <cellStyle name="_x0013_" xfId="2373"/>
    <cellStyle name="_x0013_ 2" xfId="2374"/>
    <cellStyle name="_x0013_ 2 2" xfId="2375"/>
    <cellStyle name="_x0013_ 2 2 2" xfId="2376"/>
    <cellStyle name="_x0013_ 2 3" xfId="2377"/>
    <cellStyle name="_x0013_ 2 3 2" xfId="2378"/>
    <cellStyle name="_x0013_ 2 4" xfId="2379"/>
    <cellStyle name="_x0013_ 3" xfId="2380"/>
    <cellStyle name="_x0013_ 3 2" xfId="2381"/>
    <cellStyle name="_x0013_ 3 2 2" xfId="2382"/>
    <cellStyle name="_x0013_ 3 3" xfId="2383"/>
    <cellStyle name="_x0013_ 4" xfId="2384"/>
    <cellStyle name="_x0013_ 4 2" xfId="2385"/>
    <cellStyle name="_x0013_ 5" xfId="2386"/>
    <cellStyle name="_x0013_ 5 2" xfId="2387"/>
    <cellStyle name="_x0013_ 6" xfId="2388"/>
    <cellStyle name="$/RMB" xfId="1"/>
    <cellStyle name="$/RMB 0.00" xfId="2"/>
    <cellStyle name="$/RMB 0.0000" xfId="3"/>
    <cellStyle name="$0.00" xfId="2389"/>
    <cellStyle name="$0.00 2" xfId="2390"/>
    <cellStyle name="$HK" xfId="4"/>
    <cellStyle name="$HK 0.000" xfId="5"/>
    <cellStyle name="*MB Hardwired" xfId="2284"/>
    <cellStyle name="*MB Input Table Calc" xfId="2285"/>
    <cellStyle name="*MB Normal" xfId="2286"/>
    <cellStyle name="*MB Normal 2" xfId="2391"/>
    <cellStyle name="*MB Placeholder" xfId="2287"/>
    <cellStyle name="?? [0]_VERA" xfId="2288"/>
    <cellStyle name="?????_VERA" xfId="2289"/>
    <cellStyle name="??_VERA" xfId="2290"/>
    <cellStyle name="_x0013__12 Rolling Months" xfId="2392"/>
    <cellStyle name="_x0013__12 Rolling Months 2" xfId="2393"/>
    <cellStyle name="_x0013__12 Rolling Months 2 2" xfId="2394"/>
    <cellStyle name="_x0013__12 Rolling Months 3" xfId="2395"/>
    <cellStyle name="_2008_II__DR_RFP_COSTS" xfId="2396"/>
    <cellStyle name="_2008_II__DR_RFP_COSTS 2" xfId="2397"/>
    <cellStyle name="_x0013__2011 Actual" xfId="2398"/>
    <cellStyle name="_x0013__2011 Actual 2" xfId="2399"/>
    <cellStyle name="_x0013__2011 Actual 2 2" xfId="2400"/>
    <cellStyle name="_x0013__2011 Actual 3" xfId="2401"/>
    <cellStyle name="_x0013__2011 Data" xfId="2402"/>
    <cellStyle name="_x0013__2011 Data 2" xfId="2403"/>
    <cellStyle name="_x0013__2011 Data 2 2" xfId="2404"/>
    <cellStyle name="_x0013__2011 Data 2 2 2" xfId="2405"/>
    <cellStyle name="_x0013__2011 Data 2 3" xfId="2406"/>
    <cellStyle name="_x0013__2011 Data 3" xfId="2407"/>
    <cellStyle name="_x0013__2011 Data_1" xfId="2408"/>
    <cellStyle name="_x0013__2011 Data_1 2" xfId="2409"/>
    <cellStyle name="_x0013__2011 Data_1 2 2" xfId="2410"/>
    <cellStyle name="_x0013__2011 Data_1 3" xfId="2411"/>
    <cellStyle name="_x0013__2011 Data_1_2012 Data" xfId="2412"/>
    <cellStyle name="_x0013__2011 Data_1_2012 Data 2" xfId="2413"/>
    <cellStyle name="_x0013__2011 Data_1_2012 Data 2 2" xfId="2414"/>
    <cellStyle name="_x0013__2011 Data_1_2012 Data 3" xfId="2415"/>
    <cellStyle name="_x0013__2011 Data_1_JG view" xfId="2416"/>
    <cellStyle name="_x0013__2011 Data_1_JG view 2" xfId="2417"/>
    <cellStyle name="_x0013__2011 Data_12 Rolling Months" xfId="2418"/>
    <cellStyle name="_x0013__2011 Data_12 Rolling Months 2" xfId="2419"/>
    <cellStyle name="_x0013__2011 Data_12 Rolling Months 2 2" xfId="2420"/>
    <cellStyle name="_x0013__2011 Data_12 Rolling Months 3" xfId="2421"/>
    <cellStyle name="_x0013__2011 Data_2011 Actual" xfId="2422"/>
    <cellStyle name="_x0013__2011 Data_2011 Actual 2" xfId="2423"/>
    <cellStyle name="_x0013__2011 Data_2012 Actual" xfId="2424"/>
    <cellStyle name="_x0013__2011 Data_2012 Actual 2" xfId="2425"/>
    <cellStyle name="_x0013__2011 Data_2012 Forecast" xfId="2426"/>
    <cellStyle name="_x0013__2011 Data_2012 Forecast 2" xfId="2427"/>
    <cellStyle name="_x0013__2011 Data_Forecast Vs Actual Template" xfId="2428"/>
    <cellStyle name="_x0013__2011 Data_Forecast Vs Actual Template 2" xfId="2429"/>
    <cellStyle name="_2011 ERRA Forecast v394 092110 test" xfId="2430"/>
    <cellStyle name="_2011 ERRA Forecast v394 092110 test 2" xfId="2431"/>
    <cellStyle name="_x0013__2012 Actual" xfId="2432"/>
    <cellStyle name="_x0013__2012 Actual 2" xfId="2433"/>
    <cellStyle name="_x0013__2012 Actual 2 2" xfId="2434"/>
    <cellStyle name="_x0013__2012 Actual 3" xfId="2435"/>
    <cellStyle name="_x0013__2012 Data" xfId="2436"/>
    <cellStyle name="_x0013__2012 Data 2" xfId="2437"/>
    <cellStyle name="_x0013__Aqu forecast" xfId="2438"/>
    <cellStyle name="_x0013__Aqu forecast 2" xfId="2439"/>
    <cellStyle name="_x0013__Aqu forecast 2 2" xfId="2440"/>
    <cellStyle name="_x0013__Aqu forecast 3" xfId="2441"/>
    <cellStyle name="_Book15" xfId="2442"/>
    <cellStyle name="_Book15 2" xfId="2443"/>
    <cellStyle name="_Book2" xfId="2444"/>
    <cellStyle name="_Book2 2" xfId="2445"/>
    <cellStyle name="_Book6" xfId="2446"/>
    <cellStyle name="_Book6 2" xfId="2447"/>
    <cellStyle name="_Book6_Calc Greek Diffs" xfId="2448"/>
    <cellStyle name="_Book6_Calc Greek Diffs 2" xfId="2449"/>
    <cellStyle name="_Book6_Calc Greek Diffs_Forward AssumptionsPlusWorksheets" xfId="2450"/>
    <cellStyle name="_Book6_Calc Greek Diffs_PV GDC - Actual" xfId="2451"/>
    <cellStyle name="_Book6_Calc Greek Diffs_PV GDC - Actual 2" xfId="2452"/>
    <cellStyle name="_Book6_Calc Greek Diffs_PV GDC - Actual_Forward AssumptionsPlusWorksheets" xfId="2453"/>
    <cellStyle name="_Book6_Calc Spread Opt" xfId="2454"/>
    <cellStyle name="_Book6_Calc Spread Opt 2" xfId="2455"/>
    <cellStyle name="_Book6_Calc Spread Opt_Forward AssumptionsPlusWorksheets" xfId="2456"/>
    <cellStyle name="_Book6_Counterparties" xfId="2457"/>
    <cellStyle name="_Book6_Counterparties 2" xfId="2458"/>
    <cellStyle name="_Book6_Forward AssumptionsPlusWorksheets" xfId="2459"/>
    <cellStyle name="_Book6_Gas Input Screen" xfId="2460"/>
    <cellStyle name="_Book6_Gas Input Screen 2" xfId="2461"/>
    <cellStyle name="_Book6_Gas Input Screen_Forward AssumptionsPlusWorksheets" xfId="2462"/>
    <cellStyle name="_Book6_Greek Daily Changes" xfId="2463"/>
    <cellStyle name="_Book6_Greek Daily Changes 2" xfId="2464"/>
    <cellStyle name="_Book6_Greek Daily Changes_Forward AssumptionsPlusWorksheets" xfId="2465"/>
    <cellStyle name="_Book6_PnL Summary" xfId="2466"/>
    <cellStyle name="_Book6_PnL Summary 2" xfId="2467"/>
    <cellStyle name="_Book6_PV GDC - Actual" xfId="2468"/>
    <cellStyle name="_Book6_PV GDC - Actual 2" xfId="2469"/>
    <cellStyle name="_Book6_PV GDC - Actual_Forward AssumptionsPlusWorksheets" xfId="2470"/>
    <cellStyle name="_Book6_Rho Table" xfId="2471"/>
    <cellStyle name="_Book6_Rho Table 2" xfId="2472"/>
    <cellStyle name="_Book6_Rho Table_Forward AssumptionsPlusWorksheets" xfId="2473"/>
    <cellStyle name="_Book6_Sheet1" xfId="2474"/>
    <cellStyle name="_Book6_Sheet1 2" xfId="2475"/>
    <cellStyle name="_Book63" xfId="2476"/>
    <cellStyle name="_Book63 2" xfId="2477"/>
    <cellStyle name="_Book63_Calc Greek Diffs" xfId="2478"/>
    <cellStyle name="_Book63_Calc Greek Diffs 2" xfId="2479"/>
    <cellStyle name="_Book63_Calc Greek Diffs_Forward AssumptionsPlusWorksheets" xfId="2480"/>
    <cellStyle name="_Book63_Calc Greek Diffs_PV GDC - Actual" xfId="2481"/>
    <cellStyle name="_Book63_Calc Greek Diffs_PV GDC - Actual 2" xfId="2482"/>
    <cellStyle name="_Book63_Calc Greek Diffs_PV GDC - Actual_Forward AssumptionsPlusWorksheets" xfId="2483"/>
    <cellStyle name="_Book63_Calc Spread Opt" xfId="2484"/>
    <cellStyle name="_Book63_Calc Spread Opt 2" xfId="2485"/>
    <cellStyle name="_Book63_Calc Spread Opt_Forward AssumptionsPlusWorksheets" xfId="2486"/>
    <cellStyle name="_Book63_Counterparties" xfId="2487"/>
    <cellStyle name="_Book63_Counterparties 2" xfId="2488"/>
    <cellStyle name="_Book63_Forward AssumptionsPlusWorksheets" xfId="2489"/>
    <cellStyle name="_Book63_Gas Input Screen" xfId="2490"/>
    <cellStyle name="_Book63_Gas Input Screen 2" xfId="2491"/>
    <cellStyle name="_Book63_Gas Input Screen_Forward AssumptionsPlusWorksheets" xfId="2492"/>
    <cellStyle name="_Book63_Greek Daily Changes" xfId="2493"/>
    <cellStyle name="_Book63_Greek Daily Changes 2" xfId="2494"/>
    <cellStyle name="_Book63_Greek Daily Changes_Forward AssumptionsPlusWorksheets" xfId="2495"/>
    <cellStyle name="_Book63_PnL Summary" xfId="2496"/>
    <cellStyle name="_Book63_PnL Summary 2" xfId="2497"/>
    <cellStyle name="_Book63_PV GDC - Actual" xfId="2498"/>
    <cellStyle name="_Book63_PV GDC - Actual 2" xfId="2499"/>
    <cellStyle name="_Book63_PV GDC - Actual_Forward AssumptionsPlusWorksheets" xfId="2500"/>
    <cellStyle name="_Book63_Rho Table" xfId="2501"/>
    <cellStyle name="_Book63_Rho Table 2" xfId="2502"/>
    <cellStyle name="_Book63_Rho Table_Forward AssumptionsPlusWorksheets" xfId="2503"/>
    <cellStyle name="_Book63_Sheet1" xfId="2504"/>
    <cellStyle name="_Book63_Sheet1 2" xfId="2505"/>
    <cellStyle name="_CalPeak Model 5.24.06 - Final Equity Case v1" xfId="2291"/>
    <cellStyle name="_CalPeak Pro Forma v33" xfId="2292"/>
    <cellStyle name="_CCR" xfId="2506"/>
    <cellStyle name="_CCR 2" xfId="2507"/>
    <cellStyle name="_CFD 200601 RECON" xfId="2508"/>
    <cellStyle name="_CFD 200601 RECON 2" xfId="2509"/>
    <cellStyle name="_CFD 200601 RECON_Calc Greek Diffs" xfId="2510"/>
    <cellStyle name="_CFD 200601 RECON_Calc Greek Diffs 2" xfId="2511"/>
    <cellStyle name="_CFD 200601 RECON_Calc Greek Diffs_Forward AssumptionsPlusWorksheets" xfId="2512"/>
    <cellStyle name="_CFD 200601 RECON_Calc Greek Diffs_PV GDC - Actual" xfId="2513"/>
    <cellStyle name="_CFD 200601 RECON_Calc Greek Diffs_PV GDC - Actual 2" xfId="2514"/>
    <cellStyle name="_CFD 200601 RECON_Calc Greek Diffs_PV GDC - Actual_Forward AssumptionsPlusWorksheets" xfId="2515"/>
    <cellStyle name="_CFD 200601 RECON_Calc Spread Opt" xfId="2516"/>
    <cellStyle name="_CFD 200601 RECON_Calc Spread Opt 2" xfId="2517"/>
    <cellStyle name="_CFD 200601 RECON_Calc Spread Opt_Forward AssumptionsPlusWorksheets" xfId="2518"/>
    <cellStyle name="_CFD 200601 RECON_Counterparties" xfId="2519"/>
    <cellStyle name="_CFD 200601 RECON_Counterparties 2" xfId="2520"/>
    <cellStyle name="_CFD 200601 RECON_Forward AssumptionsPlusWorksheets" xfId="2521"/>
    <cellStyle name="_CFD 200601 RECON_Gas Input Screen" xfId="2522"/>
    <cellStyle name="_CFD 200601 RECON_Gas Input Screen 2" xfId="2523"/>
    <cellStyle name="_CFD 200601 RECON_Gas Input Screen_Forward AssumptionsPlusWorksheets" xfId="2524"/>
    <cellStyle name="_CFD 200601 RECON_Greek Daily Changes" xfId="2525"/>
    <cellStyle name="_CFD 200601 RECON_Greek Daily Changes 2" xfId="2526"/>
    <cellStyle name="_CFD 200601 RECON_Greek Daily Changes_Forward AssumptionsPlusWorksheets" xfId="2527"/>
    <cellStyle name="_CFD 200601 RECON_PnL Summary" xfId="2528"/>
    <cellStyle name="_CFD 200601 RECON_PnL Summary 2" xfId="2529"/>
    <cellStyle name="_CFD 200601 RECON_PV GDC - Actual" xfId="2530"/>
    <cellStyle name="_CFD 200601 RECON_PV GDC - Actual 2" xfId="2531"/>
    <cellStyle name="_CFD 200601 RECON_PV GDC - Actual_Forward AssumptionsPlusWorksheets" xfId="2532"/>
    <cellStyle name="_CFD 200601 RECON_Rho Table" xfId="2533"/>
    <cellStyle name="_CFD 200601 RECON_Rho Table 2" xfId="2534"/>
    <cellStyle name="_CFD 200601 RECON_Rho Table_Forward AssumptionsPlusWorksheets" xfId="2535"/>
    <cellStyle name="_CFD 200601 RECON_Sheet1" xfId="2536"/>
    <cellStyle name="_CFD 200601 RECON_Sheet1 2" xfId="2537"/>
    <cellStyle name="_CROSS CHECKS" xfId="2538"/>
    <cellStyle name="_CROSS CHECKS 2" xfId="2539"/>
    <cellStyle name="_DATA" xfId="2540"/>
    <cellStyle name="_DWR cash frcst_PM14_2010-ERRA-MWh_4-14-09gas_ver20b" xfId="2541"/>
    <cellStyle name="_DWR cash frcst_PM14_2010-ERRA-MWh_4-14-09gas_ver20b 2" xfId="2542"/>
    <cellStyle name="_DWR cash frcst_PM15_2010ERRA_9-17-09gas_ver22d" xfId="2543"/>
    <cellStyle name="_DWR cash frcst_PM15_2010ERRA_9-17-09gas_ver22d 2" xfId="2544"/>
    <cellStyle name="_x0013__Forecast Vs Actual Template" xfId="2545"/>
    <cellStyle name="_x0013__Forecast Vs Actual Template 2" xfId="2546"/>
    <cellStyle name="_Fossil" xfId="2547"/>
    <cellStyle name="_Fossil 2" xfId="2548"/>
    <cellStyle name="_Fossil Costs" xfId="2549"/>
    <cellStyle name="_Fossil Costs 2" xfId="2550"/>
    <cellStyle name="_Gas Position" xfId="2551"/>
    <cellStyle name="_Gas Position 2" xfId="2552"/>
    <cellStyle name="_x0013__Generation and Renewables 2010 2011 (Brad Format)" xfId="2553"/>
    <cellStyle name="_x0013__Generation and Renewables 2010 2011 (Brad Format) 2" xfId="2554"/>
    <cellStyle name="_x0013__Generation and Renewables 2010 2011 (Brad Format) 2 2" xfId="2555"/>
    <cellStyle name="_x0013__Generation and Renewables 2010 2011 (Brad Format) 3" xfId="2556"/>
    <cellStyle name="_x0013__Hydro Forecast 2011-2012 (2)" xfId="2557"/>
    <cellStyle name="_x0013__Hydro Forecast 2011-2012 (2) 2" xfId="2558"/>
    <cellStyle name="_x0013__Hydro Forecast 2011-2012 (2) 2 2" xfId="2559"/>
    <cellStyle name="_x0013__Hydro Forecast 2011-2012 (2) 3" xfId="2560"/>
    <cellStyle name="_June 2009 Misc" xfId="2561"/>
    <cellStyle name="_June 2009 Misc 2" xfId="2562"/>
    <cellStyle name="_x0013__MWD Forecast" xfId="2563"/>
    <cellStyle name="_x0013__MWD Forecast 2" xfId="2564"/>
    <cellStyle name="_x0013__MWD Forecast 2 2" xfId="2565"/>
    <cellStyle name="_x0013__MWD Forecast 3" xfId="2566"/>
    <cellStyle name="_x0013__MWD Forecast_2012 Data" xfId="2567"/>
    <cellStyle name="_x0013__MWD Forecast_2012 Data 2" xfId="2568"/>
    <cellStyle name="_x0013__MWD Forecast_2012 Data 2 2" xfId="2569"/>
    <cellStyle name="_x0013__MWD Forecast_2012 Data 3" xfId="2570"/>
    <cellStyle name="_x0013__MWD Forecast_JG view" xfId="2571"/>
    <cellStyle name="_x0013__MWD Forecast_JG view 2" xfId="2572"/>
    <cellStyle name="_x0013__new vs old data" xfId="2573"/>
    <cellStyle name="_x0013__new vs old data 2" xfId="2574"/>
    <cellStyle name="_x0013__new vs old data 2 2" xfId="2575"/>
    <cellStyle name="_x0013__new vs old data 3" xfId="2576"/>
    <cellStyle name="_Output.REC" xfId="2293"/>
    <cellStyle name="_PGE_Compliance Report_August_2010 with data sheets" xfId="2577"/>
    <cellStyle name="_PGE_Compliance Report_August_2010 with data sheets 2" xfId="2578"/>
    <cellStyle name="_PGE_Compliance Report_August_2010_Draft 3" xfId="2579"/>
    <cellStyle name="_PGE_Compliance Report_August_2010_Draft 3 2" xfId="2580"/>
    <cellStyle name="_PGE_Compliance Report_August_2010_Draft 5" xfId="2581"/>
    <cellStyle name="_PGE_Compliance Report_August_2010_Draft 5 2" xfId="2582"/>
    <cellStyle name="_PGE_Compliance Report_August_2010_Draft 8" xfId="2583"/>
    <cellStyle name="_PGE_Compliance Report_August_2010_Draft 8 2" xfId="2584"/>
    <cellStyle name="_PGE_Compliance Report_August_2010_Final_Confidential M2LL" xfId="2585"/>
    <cellStyle name="_PGE_Compliance Report_August_2010_Final_Confidential M2LL 2" xfId="2586"/>
    <cellStyle name="_RDC Fwd Pricing" xfId="2587"/>
    <cellStyle name="_RDC Fwd Pricing 2" xfId="2588"/>
    <cellStyle name="_x0013__Regression Forecast Comparison" xfId="2589"/>
    <cellStyle name="_x0013__Regression Forecast Comparison 2" xfId="2590"/>
    <cellStyle name="_x0013__Regression Forecast Comparison 2 2" xfId="2591"/>
    <cellStyle name="_x0013__Regression Forecast Comparison 3" xfId="2592"/>
    <cellStyle name="_RPS Costs" xfId="2593"/>
    <cellStyle name="_RPS Costs 2" xfId="2594"/>
    <cellStyle name="_x0013__Ruiz OG Gen" xfId="2595"/>
    <cellStyle name="_x0013__Ruiz OG Gen 2" xfId="2596"/>
    <cellStyle name="_x0013__Ruiz OG Gen 2 2" xfId="2597"/>
    <cellStyle name="_x0013__Ruiz OG Gen 3" xfId="2598"/>
    <cellStyle name="_Sheet1" xfId="2599"/>
    <cellStyle name="_Sheet1 2" xfId="2600"/>
    <cellStyle name="_Sheet2" xfId="2601"/>
    <cellStyle name="_Sheet2 2" xfId="2602"/>
    <cellStyle name="_Sheet3" xfId="2603"/>
    <cellStyle name="_Sheet3 2" xfId="2604"/>
    <cellStyle name="_Sheet6" xfId="2605"/>
    <cellStyle name="_Sheet6 2" xfId="2606"/>
    <cellStyle name="_Tbl 2 2 EBal" xfId="2607"/>
    <cellStyle name="_Tbl 2 2 EBal 2" xfId="2608"/>
    <cellStyle name="_x0010_“+ˆÉ•?pý¤" xfId="6"/>
    <cellStyle name="_x0010_“+ˆÉ•?pý¤ 2" xfId="7"/>
    <cellStyle name="_x0010_“+ˆÉ•?pý¤ 2 2" xfId="2294"/>
    <cellStyle name="_x0010_“+ˆÉ•?pý¤ 2 2 2" xfId="2609"/>
    <cellStyle name="_x0010_“+ˆÉ•?pý¤ 2 2 3" xfId="2610"/>
    <cellStyle name="_x0010_“+ˆÉ•?pý¤ 2 3" xfId="2611"/>
    <cellStyle name="_x0010_“+ˆÉ•?pý¤ 2 3 2" xfId="2612"/>
    <cellStyle name="_x0010_“+ˆÉ•?pý¤ 2 4" xfId="2613"/>
    <cellStyle name="_x0010_“+ˆÉ•?pý¤ 2 5" xfId="2614"/>
    <cellStyle name="_x0010_“+ˆÉ•?pý¤ 3" xfId="2295"/>
    <cellStyle name="_x0010_“+ˆÉ•?pý¤ 3 2" xfId="2615"/>
    <cellStyle name="_x0010_“+ˆÉ•?pý¤ 3 3" xfId="2616"/>
    <cellStyle name="_x0010_“+ˆÉ•?pý¤ 4" xfId="2617"/>
    <cellStyle name="_x0010_“+ˆÉ•?pý¤ 4 2" xfId="2618"/>
    <cellStyle name="_x0010_“+ˆÉ•?pý¤ 5" xfId="2619"/>
    <cellStyle name="_x0010_“+ˆÉ•?pý¤ 5 2" xfId="2620"/>
    <cellStyle name="_x0010_“+ˆÉ•?pý¤ 6" xfId="2621"/>
    <cellStyle name="⁤⸰〰〰䍟剃 嬀　崀" xfId="15898"/>
    <cellStyle name="0" xfId="8"/>
    <cellStyle name="0 2" xfId="2622"/>
    <cellStyle name="0.00" xfId="2623"/>
    <cellStyle name="0.00 2" xfId="2624"/>
    <cellStyle name="1" xfId="2625"/>
    <cellStyle name="20% - Accent1" xfId="19649" builtinId="30" customBuiltin="1"/>
    <cellStyle name="20% - Accent1 10" xfId="2626"/>
    <cellStyle name="20% - Accent1 10 2" xfId="2627"/>
    <cellStyle name="20% - Accent1 10 3" xfId="19443"/>
    <cellStyle name="20% - Accent1 11" xfId="15958"/>
    <cellStyle name="20% - Accent1 12" xfId="16193"/>
    <cellStyle name="20% - Accent1 2" xfId="9"/>
    <cellStyle name="20% - Accent1 2 2" xfId="2628"/>
    <cellStyle name="20% - Accent1 2 2 2" xfId="2629"/>
    <cellStyle name="20% - Accent1 2 2 2 2" xfId="18425"/>
    <cellStyle name="20% - Accent1 2 2 2 3" xfId="18735"/>
    <cellStyle name="20% - Accent1 2 2 2 4" xfId="17620"/>
    <cellStyle name="20% - Accent1 2 2 2 5" xfId="19813"/>
    <cellStyle name="20% - Accent1 2 2 3" xfId="2630"/>
    <cellStyle name="20% - Accent1 2 2 3 2" xfId="2631"/>
    <cellStyle name="20% - Accent1 2 2 3 2 2" xfId="2632"/>
    <cellStyle name="20% - Accent1 2 2 3 3" xfId="2633"/>
    <cellStyle name="20% - Accent1 2 2 3 4" xfId="17953"/>
    <cellStyle name="20% - Accent1 2 2 4" xfId="2634"/>
    <cellStyle name="20% - Accent1 2 2 4 2" xfId="2635"/>
    <cellStyle name="20% - Accent1 2 2 4 3" xfId="18673"/>
    <cellStyle name="20% - Accent1 2 2 5" xfId="2636"/>
    <cellStyle name="20% - Accent1 2 2 5 2" xfId="16555"/>
    <cellStyle name="20% - Accent1 2 2 6" xfId="2637"/>
    <cellStyle name="20% - Accent1 2 2 6 2" xfId="2638"/>
    <cellStyle name="20% - Accent1 2 2 7" xfId="16307"/>
    <cellStyle name="20% - Accent1 2 3" xfId="2639"/>
    <cellStyle name="20% - Accent1 2 3 2" xfId="2640"/>
    <cellStyle name="20% - Accent1 2 3 2 2" xfId="18382"/>
    <cellStyle name="20% - Accent1 2 3 2 3" xfId="19118"/>
    <cellStyle name="20% - Accent1 2 3 2 4" xfId="17577"/>
    <cellStyle name="20% - Accent1 2 3 3" xfId="18044"/>
    <cellStyle name="20% - Accent1 2 3 4" xfId="18704"/>
    <cellStyle name="20% - Accent1 2 3 5" xfId="17074"/>
    <cellStyle name="20% - Accent1 2 3 6" xfId="19771"/>
    <cellStyle name="20% - Accent1 2 4" xfId="2641"/>
    <cellStyle name="20% - Accent1 2 4 2" xfId="16906"/>
    <cellStyle name="20% - Accent1 2 5" xfId="2642"/>
    <cellStyle name="20% - Accent1 2 5 2" xfId="2643"/>
    <cellStyle name="20% - Accent1 2 5 3" xfId="17952"/>
    <cellStyle name="20% - Accent1 2 6" xfId="2644"/>
    <cellStyle name="20% - Accent1 2 6 2" xfId="18644"/>
    <cellStyle name="20% - Accent1 2 7" xfId="2645"/>
    <cellStyle name="20% - Accent1 2 7 2" xfId="16554"/>
    <cellStyle name="20% - Accent1 2 8" xfId="16262"/>
    <cellStyle name="20% - Accent1 3" xfId="2646"/>
    <cellStyle name="20% - Accent1 3 2" xfId="2647"/>
    <cellStyle name="20% - Accent1 3 2 2" xfId="2648"/>
    <cellStyle name="20% - Accent1 3 2 2 2" xfId="2649"/>
    <cellStyle name="20% - Accent1 3 2 2 2 2" xfId="2650"/>
    <cellStyle name="20% - Accent1 3 2 2 2 3" xfId="18416"/>
    <cellStyle name="20% - Accent1 3 2 2 3" xfId="2651"/>
    <cellStyle name="20% - Accent1 3 2 2 3 2" xfId="19146"/>
    <cellStyle name="20% - Accent1 3 2 2 4" xfId="17611"/>
    <cellStyle name="20% - Accent1 3 2 3" xfId="2652"/>
    <cellStyle name="20% - Accent1 3 2 3 2" xfId="2653"/>
    <cellStyle name="20% - Accent1 3 2 3 3" xfId="18071"/>
    <cellStyle name="20% - Accent1 3 2 4" xfId="2654"/>
    <cellStyle name="20% - Accent1 3 2 4 2" xfId="18719"/>
    <cellStyle name="20% - Accent1 3 2 5" xfId="2655"/>
    <cellStyle name="20% - Accent1 3 2 5 2" xfId="2656"/>
    <cellStyle name="20% - Accent1 3 2 6" xfId="2657"/>
    <cellStyle name="20% - Accent1 3 2 6 2" xfId="2658"/>
    <cellStyle name="20% - Accent1 3 2 7" xfId="17104"/>
    <cellStyle name="20% - Accent1 3 3" xfId="2659"/>
    <cellStyle name="20% - Accent1 3 3 2" xfId="2660"/>
    <cellStyle name="20% - Accent1 3 3 2 2" xfId="2661"/>
    <cellStyle name="20% - Accent1 3 3 3" xfId="2662"/>
    <cellStyle name="20% - Accent1 3 3 4" xfId="16935"/>
    <cellStyle name="20% - Accent1 3 3 5" xfId="19833"/>
    <cellStyle name="20% - Accent1 3 4" xfId="2663"/>
    <cellStyle name="20% - Accent1 3 4 2" xfId="2664"/>
    <cellStyle name="20% - Accent1 3 4 3" xfId="17954"/>
    <cellStyle name="20% - Accent1 3 5" xfId="2665"/>
    <cellStyle name="20% - Accent1 3 5 2" xfId="18657"/>
    <cellStyle name="20% - Accent1 3 6" xfId="2666"/>
    <cellStyle name="20% - Accent1 3 6 2" xfId="2667"/>
    <cellStyle name="20% - Accent1 3 6 3" xfId="16556"/>
    <cellStyle name="20% - Accent1 3 7" xfId="2668"/>
    <cellStyle name="20% - Accent1 3 7 2" xfId="2669"/>
    <cellStyle name="20% - Accent1 3 8" xfId="2670"/>
    <cellStyle name="20% - Accent1 3 9" xfId="16298"/>
    <cellStyle name="20% - Accent1 4" xfId="2671"/>
    <cellStyle name="20% - Accent1 4 2" xfId="2672"/>
    <cellStyle name="20% - Accent1 4 2 2" xfId="2673"/>
    <cellStyle name="20% - Accent1 4 2 2 2" xfId="2674"/>
    <cellStyle name="20% - Accent1 4 2 2 2 2" xfId="2675"/>
    <cellStyle name="20% - Accent1 4 2 2 2 3" xfId="18431"/>
    <cellStyle name="20% - Accent1 4 2 2 3" xfId="2676"/>
    <cellStyle name="20% - Accent1 4 2 2 3 2" xfId="19154"/>
    <cellStyle name="20% - Accent1 4 2 2 4" xfId="17626"/>
    <cellStyle name="20% - Accent1 4 2 3" xfId="2677"/>
    <cellStyle name="20% - Accent1 4 2 3 2" xfId="2678"/>
    <cellStyle name="20% - Accent1 4 2 3 3" xfId="18079"/>
    <cellStyle name="20% - Accent1 4 2 4" xfId="2679"/>
    <cellStyle name="20% - Accent1 4 2 4 2" xfId="18813"/>
    <cellStyle name="20% - Accent1 4 2 5" xfId="2680"/>
    <cellStyle name="20% - Accent1 4 2 5 2" xfId="2681"/>
    <cellStyle name="20% - Accent1 4 2 6" xfId="2682"/>
    <cellStyle name="20% - Accent1 4 2 6 2" xfId="2683"/>
    <cellStyle name="20% - Accent1 4 2 7" xfId="17112"/>
    <cellStyle name="20% - Accent1 4 3" xfId="2684"/>
    <cellStyle name="20% - Accent1 4 3 2" xfId="2685"/>
    <cellStyle name="20% - Accent1 4 3 3" xfId="2686"/>
    <cellStyle name="20% - Accent1 4 3 4" xfId="18687"/>
    <cellStyle name="20% - Accent1 4 4" xfId="2687"/>
    <cellStyle name="20% - Accent1 4 4 2" xfId="2688"/>
    <cellStyle name="20% - Accent1 4 4 3" xfId="16878"/>
    <cellStyle name="20% - Accent1 4 5" xfId="2689"/>
    <cellStyle name="20% - Accent1 4 6" xfId="2690"/>
    <cellStyle name="20% - Accent1 4 6 2" xfId="2691"/>
    <cellStyle name="20% - Accent1 4 7" xfId="2692"/>
    <cellStyle name="20% - Accent1 4 7 2" xfId="2693"/>
    <cellStyle name="20% - Accent1 4 8" xfId="2694"/>
    <cellStyle name="20% - Accent1 4 9" xfId="16314"/>
    <cellStyle name="20% - Accent1 5" xfId="2695"/>
    <cellStyle name="20% - Accent1 5 2" xfId="2696"/>
    <cellStyle name="20% - Accent1 5 2 2" xfId="2697"/>
    <cellStyle name="20% - Accent1 5 2 2 2" xfId="2698"/>
    <cellStyle name="20% - Accent1 5 2 2 2 2" xfId="2699"/>
    <cellStyle name="20% - Accent1 5 2 2 3" xfId="2700"/>
    <cellStyle name="20% - Accent1 5 2 3" xfId="2701"/>
    <cellStyle name="20% - Accent1 5 2 3 2" xfId="2702"/>
    <cellStyle name="20% - Accent1 5 2 4" xfId="2703"/>
    <cellStyle name="20% - Accent1 5 2 5" xfId="18253"/>
    <cellStyle name="20% - Accent1 5 3" xfId="2704"/>
    <cellStyle name="20% - Accent1 5 3 2" xfId="18989"/>
    <cellStyle name="20% - Accent1 5 4" xfId="2705"/>
    <cellStyle name="20% - Accent1 5 5" xfId="17448"/>
    <cellStyle name="20% - Accent1 6" xfId="2706"/>
    <cellStyle name="20% - Accent1 6 2" xfId="2707"/>
    <cellStyle name="20% - Accent1 6 2 2" xfId="2708"/>
    <cellStyle name="20% - Accent1 6 2 3" xfId="2709"/>
    <cellStyle name="20% - Accent1 6 2 4" xfId="18561"/>
    <cellStyle name="20% - Accent1 6 3" xfId="2710"/>
    <cellStyle name="20% - Accent1 6 3 2" xfId="2711"/>
    <cellStyle name="20% - Accent1 6 3 2 2" xfId="2712"/>
    <cellStyle name="20% - Accent1 6 3 3" xfId="2713"/>
    <cellStyle name="20% - Accent1 6 3 4" xfId="19283"/>
    <cellStyle name="20% - Accent1 6 4" xfId="2714"/>
    <cellStyle name="20% - Accent1 6 4 2" xfId="2715"/>
    <cellStyle name="20% - Accent1 6 5" xfId="2716"/>
    <cellStyle name="20% - Accent1 6 6" xfId="17756"/>
    <cellStyle name="20% - Accent1 7" xfId="2717"/>
    <cellStyle name="20% - Accent1 7 2" xfId="2718"/>
    <cellStyle name="20% - Accent1 7 2 2" xfId="2719"/>
    <cellStyle name="20% - Accent1 7 2 2 2" xfId="2720"/>
    <cellStyle name="20% - Accent1 7 2 3" xfId="2721"/>
    <cellStyle name="20% - Accent1 7 3" xfId="2722"/>
    <cellStyle name="20% - Accent1 7 3 2" xfId="2723"/>
    <cellStyle name="20% - Accent1 7 4" xfId="2724"/>
    <cellStyle name="20% - Accent1 7 5" xfId="17940"/>
    <cellStyle name="20% - Accent1 8" xfId="2725"/>
    <cellStyle name="20% - Accent1 8 2" xfId="2726"/>
    <cellStyle name="20% - Accent1 8 3" xfId="2727"/>
    <cellStyle name="20% - Accent1 8 4" xfId="18624"/>
    <cellStyle name="20% - Accent1 9" xfId="2728"/>
    <cellStyle name="20% - Accent1 9 2" xfId="2729"/>
    <cellStyle name="20% - Accent1 9 3" xfId="16527"/>
    <cellStyle name="20% - Accent2" xfId="19653" builtinId="34" customBuiltin="1"/>
    <cellStyle name="20% - Accent2 10" xfId="2730"/>
    <cellStyle name="20% - Accent2 10 2" xfId="2731"/>
    <cellStyle name="20% - Accent2 10 3" xfId="19445"/>
    <cellStyle name="20% - Accent2 11" xfId="15959"/>
    <cellStyle name="20% - Accent2 12" xfId="16197"/>
    <cellStyle name="20% - Accent2 2" xfId="10"/>
    <cellStyle name="20% - Accent2 2 2" xfId="2732"/>
    <cellStyle name="20% - Accent2 2 2 2" xfId="2733"/>
    <cellStyle name="20% - Accent2 2 2 2 2" xfId="18397"/>
    <cellStyle name="20% - Accent2 2 2 2 3" xfId="18737"/>
    <cellStyle name="20% - Accent2 2 2 2 4" xfId="17592"/>
    <cellStyle name="20% - Accent2 2 2 2 5" xfId="19804"/>
    <cellStyle name="20% - Accent2 2 2 3" xfId="2734"/>
    <cellStyle name="20% - Accent2 2 2 3 2" xfId="2735"/>
    <cellStyle name="20% - Accent2 2 2 3 2 2" xfId="2736"/>
    <cellStyle name="20% - Accent2 2 2 3 3" xfId="2737"/>
    <cellStyle name="20% - Accent2 2 2 3 4" xfId="17956"/>
    <cellStyle name="20% - Accent2 2 2 4" xfId="2738"/>
    <cellStyle name="20% - Accent2 2 2 4 2" xfId="2739"/>
    <cellStyle name="20% - Accent2 2 2 4 3" xfId="18675"/>
    <cellStyle name="20% - Accent2 2 2 5" xfId="2740"/>
    <cellStyle name="20% - Accent2 2 2 5 2" xfId="16558"/>
    <cellStyle name="20% - Accent2 2 2 6" xfId="2741"/>
    <cellStyle name="20% - Accent2 2 2 6 2" xfId="2742"/>
    <cellStyle name="20% - Accent2 2 2 7" xfId="16277"/>
    <cellStyle name="20% - Accent2 2 3" xfId="2743"/>
    <cellStyle name="20% - Accent2 2 3 2" xfId="2744"/>
    <cellStyle name="20% - Accent2 2 3 2 2" xfId="18384"/>
    <cellStyle name="20% - Accent2 2 3 2 3" xfId="19120"/>
    <cellStyle name="20% - Accent2 2 3 2 4" xfId="17579"/>
    <cellStyle name="20% - Accent2 2 3 3" xfId="18046"/>
    <cellStyle name="20% - Accent2 2 3 4" xfId="18708"/>
    <cellStyle name="20% - Accent2 2 3 5" xfId="17076"/>
    <cellStyle name="20% - Accent2 2 3 6" xfId="19772"/>
    <cellStyle name="20% - Accent2 2 4" xfId="2745"/>
    <cellStyle name="20% - Accent2 2 4 2" xfId="16907"/>
    <cellStyle name="20% - Accent2 2 5" xfId="2746"/>
    <cellStyle name="20% - Accent2 2 5 2" xfId="2747"/>
    <cellStyle name="20% - Accent2 2 5 3" xfId="17955"/>
    <cellStyle name="20% - Accent2 2 6" xfId="2748"/>
    <cellStyle name="20% - Accent2 2 6 2" xfId="18646"/>
    <cellStyle name="20% - Accent2 2 7" xfId="2749"/>
    <cellStyle name="20% - Accent2 2 7 2" xfId="16557"/>
    <cellStyle name="20% - Accent2 2 8" xfId="16264"/>
    <cellStyle name="20% - Accent2 3" xfId="2750"/>
    <cellStyle name="20% - Accent2 3 2" xfId="2751"/>
    <cellStyle name="20% - Accent2 3 2 2" xfId="2752"/>
    <cellStyle name="20% - Accent2 3 2 2 2" xfId="2753"/>
    <cellStyle name="20% - Accent2 3 2 2 2 2" xfId="2754"/>
    <cellStyle name="20% - Accent2 3 2 2 2 3" xfId="18393"/>
    <cellStyle name="20% - Accent2 3 2 2 3" xfId="2755"/>
    <cellStyle name="20% - Accent2 3 2 2 3 2" xfId="19129"/>
    <cellStyle name="20% - Accent2 3 2 2 4" xfId="17588"/>
    <cellStyle name="20% - Accent2 3 2 3" xfId="2756"/>
    <cellStyle name="20% - Accent2 3 2 3 2" xfId="2757"/>
    <cellStyle name="20% - Accent2 3 2 3 3" xfId="18055"/>
    <cellStyle name="20% - Accent2 3 2 4" xfId="2758"/>
    <cellStyle name="20% - Accent2 3 2 4 2" xfId="18721"/>
    <cellStyle name="20% - Accent2 3 2 5" xfId="2759"/>
    <cellStyle name="20% - Accent2 3 2 5 2" xfId="2760"/>
    <cellStyle name="20% - Accent2 3 2 6" xfId="2761"/>
    <cellStyle name="20% - Accent2 3 2 6 2" xfId="2762"/>
    <cellStyle name="20% - Accent2 3 2 7" xfId="17085"/>
    <cellStyle name="20% - Accent2 3 3" xfId="2763"/>
    <cellStyle name="20% - Accent2 3 3 2" xfId="2764"/>
    <cellStyle name="20% - Accent2 3 3 2 2" xfId="2765"/>
    <cellStyle name="20% - Accent2 3 3 3" xfId="2766"/>
    <cellStyle name="20% - Accent2 3 3 4" xfId="16936"/>
    <cellStyle name="20% - Accent2 3 3 5" xfId="19837"/>
    <cellStyle name="20% - Accent2 3 4" xfId="2767"/>
    <cellStyle name="20% - Accent2 3 4 2" xfId="2768"/>
    <cellStyle name="20% - Accent2 3 4 3" xfId="17957"/>
    <cellStyle name="20% - Accent2 3 5" xfId="2769"/>
    <cellStyle name="20% - Accent2 3 5 2" xfId="18659"/>
    <cellStyle name="20% - Accent2 3 6" xfId="2770"/>
    <cellStyle name="20% - Accent2 3 6 2" xfId="2771"/>
    <cellStyle name="20% - Accent2 3 6 3" xfId="16559"/>
    <cellStyle name="20% - Accent2 3 7" xfId="2772"/>
    <cellStyle name="20% - Accent2 3 7 2" xfId="2773"/>
    <cellStyle name="20% - Accent2 3 8" xfId="2774"/>
    <cellStyle name="20% - Accent2 3 9" xfId="16273"/>
    <cellStyle name="20% - Accent2 4" xfId="2775"/>
    <cellStyle name="20% - Accent2 4 2" xfId="2776"/>
    <cellStyle name="20% - Accent2 4 2 2" xfId="2777"/>
    <cellStyle name="20% - Accent2 4 2 2 2" xfId="2778"/>
    <cellStyle name="20% - Accent2 4 2 2 2 2" xfId="2779"/>
    <cellStyle name="20% - Accent2 4 2 2 2 3" xfId="18405"/>
    <cellStyle name="20% - Accent2 4 2 2 3" xfId="2780"/>
    <cellStyle name="20% - Accent2 4 2 2 3 2" xfId="19136"/>
    <cellStyle name="20% - Accent2 4 2 2 4" xfId="17600"/>
    <cellStyle name="20% - Accent2 4 2 3" xfId="2781"/>
    <cellStyle name="20% - Accent2 4 2 3 2" xfId="2782"/>
    <cellStyle name="20% - Accent2 4 2 3 3" xfId="18062"/>
    <cellStyle name="20% - Accent2 4 2 4" xfId="2783"/>
    <cellStyle name="20% - Accent2 4 2 4 2" xfId="18809"/>
    <cellStyle name="20% - Accent2 4 2 5" xfId="2784"/>
    <cellStyle name="20% - Accent2 4 2 5 2" xfId="2785"/>
    <cellStyle name="20% - Accent2 4 2 6" xfId="2786"/>
    <cellStyle name="20% - Accent2 4 2 6 2" xfId="2787"/>
    <cellStyle name="20% - Accent2 4 2 7" xfId="17092"/>
    <cellStyle name="20% - Accent2 4 3" xfId="2788"/>
    <cellStyle name="20% - Accent2 4 3 2" xfId="2789"/>
    <cellStyle name="20% - Accent2 4 3 3" xfId="2790"/>
    <cellStyle name="20% - Accent2 4 3 4" xfId="18689"/>
    <cellStyle name="20% - Accent2 4 4" xfId="2791"/>
    <cellStyle name="20% - Accent2 4 4 2" xfId="2792"/>
    <cellStyle name="20% - Accent2 4 4 3" xfId="16879"/>
    <cellStyle name="20% - Accent2 4 5" xfId="2793"/>
    <cellStyle name="20% - Accent2 4 6" xfId="2794"/>
    <cellStyle name="20% - Accent2 4 6 2" xfId="2795"/>
    <cellStyle name="20% - Accent2 4 7" xfId="2796"/>
    <cellStyle name="20% - Accent2 4 7 2" xfId="2797"/>
    <cellStyle name="20% - Accent2 4 8" xfId="2798"/>
    <cellStyle name="20% - Accent2 4 9" xfId="16285"/>
    <cellStyle name="20% - Accent2 5" xfId="2799"/>
    <cellStyle name="20% - Accent2 5 2" xfId="2800"/>
    <cellStyle name="20% - Accent2 5 2 2" xfId="2801"/>
    <cellStyle name="20% - Accent2 5 2 2 2" xfId="2802"/>
    <cellStyle name="20% - Accent2 5 2 2 2 2" xfId="2803"/>
    <cellStyle name="20% - Accent2 5 2 2 3" xfId="2804"/>
    <cellStyle name="20% - Accent2 5 2 3" xfId="2805"/>
    <cellStyle name="20% - Accent2 5 2 3 2" xfId="2806"/>
    <cellStyle name="20% - Accent2 5 2 4" xfId="2807"/>
    <cellStyle name="20% - Accent2 5 2 5" xfId="18256"/>
    <cellStyle name="20% - Accent2 5 3" xfId="2808"/>
    <cellStyle name="20% - Accent2 5 3 2" xfId="18992"/>
    <cellStyle name="20% - Accent2 5 4" xfId="2809"/>
    <cellStyle name="20% - Accent2 5 5" xfId="17451"/>
    <cellStyle name="20% - Accent2 6" xfId="2810"/>
    <cellStyle name="20% - Accent2 6 2" xfId="2811"/>
    <cellStyle name="20% - Accent2 6 2 2" xfId="2812"/>
    <cellStyle name="20% - Accent2 6 2 3" xfId="2813"/>
    <cellStyle name="20% - Accent2 6 2 4" xfId="18563"/>
    <cellStyle name="20% - Accent2 6 3" xfId="2814"/>
    <cellStyle name="20% - Accent2 6 3 2" xfId="2815"/>
    <cellStyle name="20% - Accent2 6 3 2 2" xfId="2816"/>
    <cellStyle name="20% - Accent2 6 3 3" xfId="2817"/>
    <cellStyle name="20% - Accent2 6 3 4" xfId="19285"/>
    <cellStyle name="20% - Accent2 6 4" xfId="2818"/>
    <cellStyle name="20% - Accent2 6 4 2" xfId="2819"/>
    <cellStyle name="20% - Accent2 6 5" xfId="2820"/>
    <cellStyle name="20% - Accent2 6 6" xfId="17758"/>
    <cellStyle name="20% - Accent2 7" xfId="2821"/>
    <cellStyle name="20% - Accent2 7 2" xfId="2822"/>
    <cellStyle name="20% - Accent2 7 2 2" xfId="2823"/>
    <cellStyle name="20% - Accent2 7 2 2 2" xfId="2824"/>
    <cellStyle name="20% - Accent2 7 2 3" xfId="2825"/>
    <cellStyle name="20% - Accent2 7 3" xfId="2826"/>
    <cellStyle name="20% - Accent2 7 3 2" xfId="2827"/>
    <cellStyle name="20% - Accent2 7 4" xfId="2828"/>
    <cellStyle name="20% - Accent2 7 5" xfId="17942"/>
    <cellStyle name="20% - Accent2 8" xfId="2829"/>
    <cellStyle name="20% - Accent2 8 2" xfId="2830"/>
    <cellStyle name="20% - Accent2 8 3" xfId="2831"/>
    <cellStyle name="20% - Accent2 8 4" xfId="18626"/>
    <cellStyle name="20% - Accent2 9" xfId="2832"/>
    <cellStyle name="20% - Accent2 9 2" xfId="2833"/>
    <cellStyle name="20% - Accent2 9 3" xfId="16531"/>
    <cellStyle name="20% - Accent3" xfId="19657" builtinId="38" customBuiltin="1"/>
    <cellStyle name="20% - Accent3 10" xfId="2834"/>
    <cellStyle name="20% - Accent3 10 2" xfId="2835"/>
    <cellStyle name="20% - Accent3 10 3" xfId="19447"/>
    <cellStyle name="20% - Accent3 11" xfId="15960"/>
    <cellStyle name="20% - Accent3 12" xfId="16201"/>
    <cellStyle name="20% - Accent3 2" xfId="11"/>
    <cellStyle name="20% - Accent3 2 2" xfId="2836"/>
    <cellStyle name="20% - Accent3 2 2 2" xfId="2837"/>
    <cellStyle name="20% - Accent3 2 2 2 2" xfId="18399"/>
    <cellStyle name="20% - Accent3 2 2 2 3" xfId="18739"/>
    <cellStyle name="20% - Accent3 2 2 2 4" xfId="17594"/>
    <cellStyle name="20% - Accent3 2 2 2 5" xfId="19799"/>
    <cellStyle name="20% - Accent3 2 2 3" xfId="2838"/>
    <cellStyle name="20% - Accent3 2 2 3 2" xfId="2839"/>
    <cellStyle name="20% - Accent3 2 2 3 2 2" xfId="2840"/>
    <cellStyle name="20% - Accent3 2 2 3 3" xfId="2841"/>
    <cellStyle name="20% - Accent3 2 2 3 4" xfId="17959"/>
    <cellStyle name="20% - Accent3 2 2 4" xfId="2842"/>
    <cellStyle name="20% - Accent3 2 2 4 2" xfId="2843"/>
    <cellStyle name="20% - Accent3 2 2 4 3" xfId="18677"/>
    <cellStyle name="20% - Accent3 2 2 5" xfId="2844"/>
    <cellStyle name="20% - Accent3 2 2 5 2" xfId="16561"/>
    <cellStyle name="20% - Accent3 2 2 6" xfId="2845"/>
    <cellStyle name="20% - Accent3 2 2 6 2" xfId="2846"/>
    <cellStyle name="20% - Accent3 2 2 7" xfId="16279"/>
    <cellStyle name="20% - Accent3 2 3" xfId="2847"/>
    <cellStyle name="20% - Accent3 2 3 2" xfId="2848"/>
    <cellStyle name="20% - Accent3 2 3 2 2" xfId="18411"/>
    <cellStyle name="20% - Accent3 2 3 2 3" xfId="19141"/>
    <cellStyle name="20% - Accent3 2 3 2 4" xfId="17606"/>
    <cellStyle name="20% - Accent3 2 3 3" xfId="18066"/>
    <cellStyle name="20% - Accent3 2 3 4" xfId="18710"/>
    <cellStyle name="20% - Accent3 2 3 5" xfId="17099"/>
    <cellStyle name="20% - Accent3 2 3 6" xfId="19773"/>
    <cellStyle name="20% - Accent3 2 4" xfId="2849"/>
    <cellStyle name="20% - Accent3 2 4 2" xfId="16908"/>
    <cellStyle name="20% - Accent3 2 5" xfId="2850"/>
    <cellStyle name="20% - Accent3 2 5 2" xfId="2851"/>
    <cellStyle name="20% - Accent3 2 5 3" xfId="17958"/>
    <cellStyle name="20% - Accent3 2 6" xfId="2852"/>
    <cellStyle name="20% - Accent3 2 6 2" xfId="18648"/>
    <cellStyle name="20% - Accent3 2 7" xfId="2853"/>
    <cellStyle name="20% - Accent3 2 7 2" xfId="16560"/>
    <cellStyle name="20% - Accent3 2 8" xfId="16293"/>
    <cellStyle name="20% - Accent3 3" xfId="2854"/>
    <cellStyle name="20% - Accent3 3 2" xfId="2855"/>
    <cellStyle name="20% - Accent3 3 2 2" xfId="2856"/>
    <cellStyle name="20% - Accent3 3 2 2 2" xfId="2857"/>
    <cellStyle name="20% - Accent3 3 2 2 2 2" xfId="2858"/>
    <cellStyle name="20% - Accent3 3 2 2 2 3" xfId="18418"/>
    <cellStyle name="20% - Accent3 3 2 2 3" xfId="2859"/>
    <cellStyle name="20% - Accent3 3 2 2 3 2" xfId="19148"/>
    <cellStyle name="20% - Accent3 3 2 2 4" xfId="17613"/>
    <cellStyle name="20% - Accent3 3 2 3" xfId="2860"/>
    <cellStyle name="20% - Accent3 3 2 3 2" xfId="2861"/>
    <cellStyle name="20% - Accent3 3 2 3 3" xfId="18073"/>
    <cellStyle name="20% - Accent3 3 2 4" xfId="2862"/>
    <cellStyle name="20% - Accent3 3 2 4 2" xfId="18723"/>
    <cellStyle name="20% - Accent3 3 2 5" xfId="2863"/>
    <cellStyle name="20% - Accent3 3 2 5 2" xfId="2864"/>
    <cellStyle name="20% - Accent3 3 2 6" xfId="2865"/>
    <cellStyle name="20% - Accent3 3 2 6 2" xfId="2866"/>
    <cellStyle name="20% - Accent3 3 2 7" xfId="17106"/>
    <cellStyle name="20% - Accent3 3 3" xfId="2867"/>
    <cellStyle name="20% - Accent3 3 3 2" xfId="2868"/>
    <cellStyle name="20% - Accent3 3 3 2 2" xfId="2869"/>
    <cellStyle name="20% - Accent3 3 3 3" xfId="2870"/>
    <cellStyle name="20% - Accent3 3 3 4" xfId="16937"/>
    <cellStyle name="20% - Accent3 3 3 5" xfId="19841"/>
    <cellStyle name="20% - Accent3 3 4" xfId="2871"/>
    <cellStyle name="20% - Accent3 3 4 2" xfId="2872"/>
    <cellStyle name="20% - Accent3 3 4 3" xfId="17960"/>
    <cellStyle name="20% - Accent3 3 5" xfId="2873"/>
    <cellStyle name="20% - Accent3 3 5 2" xfId="18661"/>
    <cellStyle name="20% - Accent3 3 6" xfId="2874"/>
    <cellStyle name="20% - Accent3 3 6 2" xfId="2875"/>
    <cellStyle name="20% - Accent3 3 6 3" xfId="16562"/>
    <cellStyle name="20% - Accent3 3 7" xfId="2876"/>
    <cellStyle name="20% - Accent3 3 7 2" xfId="2877"/>
    <cellStyle name="20% - Accent3 3 8" xfId="2878"/>
    <cellStyle name="20% - Accent3 3 9" xfId="16300"/>
    <cellStyle name="20% - Accent3 4" xfId="2879"/>
    <cellStyle name="20% - Accent3 4 2" xfId="2880"/>
    <cellStyle name="20% - Accent3 4 2 2" xfId="2881"/>
    <cellStyle name="20% - Accent3 4 2 2 2" xfId="2882"/>
    <cellStyle name="20% - Accent3 4 2 2 2 2" xfId="2883"/>
    <cellStyle name="20% - Accent3 4 2 2 2 3" xfId="18433"/>
    <cellStyle name="20% - Accent3 4 2 2 3" xfId="2884"/>
    <cellStyle name="20% - Accent3 4 2 2 3 2" xfId="19156"/>
    <cellStyle name="20% - Accent3 4 2 2 4" xfId="17628"/>
    <cellStyle name="20% - Accent3 4 2 3" xfId="2885"/>
    <cellStyle name="20% - Accent3 4 2 3 2" xfId="2886"/>
    <cellStyle name="20% - Accent3 4 2 3 3" xfId="18081"/>
    <cellStyle name="20% - Accent3 4 2 4" xfId="2887"/>
    <cellStyle name="20% - Accent3 4 2 4 2" xfId="18815"/>
    <cellStyle name="20% - Accent3 4 2 5" xfId="2888"/>
    <cellStyle name="20% - Accent3 4 2 5 2" xfId="2889"/>
    <cellStyle name="20% - Accent3 4 2 6" xfId="2890"/>
    <cellStyle name="20% - Accent3 4 2 6 2" xfId="2891"/>
    <cellStyle name="20% - Accent3 4 2 7" xfId="17114"/>
    <cellStyle name="20% - Accent3 4 3" xfId="2892"/>
    <cellStyle name="20% - Accent3 4 3 2" xfId="2893"/>
    <cellStyle name="20% - Accent3 4 3 3" xfId="2894"/>
    <cellStyle name="20% - Accent3 4 3 4" xfId="18691"/>
    <cellStyle name="20% - Accent3 4 4" xfId="2895"/>
    <cellStyle name="20% - Accent3 4 4 2" xfId="2896"/>
    <cellStyle name="20% - Accent3 4 4 3" xfId="16880"/>
    <cellStyle name="20% - Accent3 4 5" xfId="2897"/>
    <cellStyle name="20% - Accent3 4 6" xfId="2898"/>
    <cellStyle name="20% - Accent3 4 6 2" xfId="2899"/>
    <cellStyle name="20% - Accent3 4 7" xfId="2900"/>
    <cellStyle name="20% - Accent3 4 7 2" xfId="2901"/>
    <cellStyle name="20% - Accent3 4 8" xfId="2902"/>
    <cellStyle name="20% - Accent3 4 9" xfId="16316"/>
    <cellStyle name="20% - Accent3 5" xfId="2903"/>
    <cellStyle name="20% - Accent3 5 2" xfId="2904"/>
    <cellStyle name="20% - Accent3 5 2 2" xfId="2905"/>
    <cellStyle name="20% - Accent3 5 2 2 2" xfId="2906"/>
    <cellStyle name="20% - Accent3 5 2 2 2 2" xfId="2907"/>
    <cellStyle name="20% - Accent3 5 2 2 3" xfId="2908"/>
    <cellStyle name="20% - Accent3 5 2 3" xfId="2909"/>
    <cellStyle name="20% - Accent3 5 2 3 2" xfId="2910"/>
    <cellStyle name="20% - Accent3 5 2 4" xfId="2911"/>
    <cellStyle name="20% - Accent3 5 2 5" xfId="18258"/>
    <cellStyle name="20% - Accent3 5 3" xfId="2912"/>
    <cellStyle name="20% - Accent3 5 3 2" xfId="18994"/>
    <cellStyle name="20% - Accent3 5 4" xfId="2913"/>
    <cellStyle name="20% - Accent3 5 5" xfId="17453"/>
    <cellStyle name="20% - Accent3 6" xfId="2914"/>
    <cellStyle name="20% - Accent3 6 2" xfId="2915"/>
    <cellStyle name="20% - Accent3 6 2 2" xfId="2916"/>
    <cellStyle name="20% - Accent3 6 2 3" xfId="2917"/>
    <cellStyle name="20% - Accent3 6 2 4" xfId="18565"/>
    <cellStyle name="20% - Accent3 6 3" xfId="2918"/>
    <cellStyle name="20% - Accent3 6 3 2" xfId="2919"/>
    <cellStyle name="20% - Accent3 6 3 2 2" xfId="2920"/>
    <cellStyle name="20% - Accent3 6 3 3" xfId="2921"/>
    <cellStyle name="20% - Accent3 6 3 4" xfId="19287"/>
    <cellStyle name="20% - Accent3 6 4" xfId="2922"/>
    <cellStyle name="20% - Accent3 6 4 2" xfId="2923"/>
    <cellStyle name="20% - Accent3 6 5" xfId="2924"/>
    <cellStyle name="20% - Accent3 6 6" xfId="17760"/>
    <cellStyle name="20% - Accent3 7" xfId="2925"/>
    <cellStyle name="20% - Accent3 7 2" xfId="2926"/>
    <cellStyle name="20% - Accent3 7 2 2" xfId="2927"/>
    <cellStyle name="20% - Accent3 7 2 2 2" xfId="2928"/>
    <cellStyle name="20% - Accent3 7 2 3" xfId="2929"/>
    <cellStyle name="20% - Accent3 7 3" xfId="2930"/>
    <cellStyle name="20% - Accent3 7 3 2" xfId="2931"/>
    <cellStyle name="20% - Accent3 7 4" xfId="2932"/>
    <cellStyle name="20% - Accent3 7 5" xfId="17944"/>
    <cellStyle name="20% - Accent3 8" xfId="2933"/>
    <cellStyle name="20% - Accent3 8 2" xfId="2934"/>
    <cellStyle name="20% - Accent3 8 3" xfId="2935"/>
    <cellStyle name="20% - Accent3 8 4" xfId="18629"/>
    <cellStyle name="20% - Accent3 9" xfId="2936"/>
    <cellStyle name="20% - Accent3 9 2" xfId="2937"/>
    <cellStyle name="20% - Accent3 9 3" xfId="16535"/>
    <cellStyle name="20% - Accent4" xfId="19661" builtinId="42" customBuiltin="1"/>
    <cellStyle name="20% - Accent4 10" xfId="2938"/>
    <cellStyle name="20% - Accent4 10 2" xfId="2939"/>
    <cellStyle name="20% - Accent4 10 3" xfId="19449"/>
    <cellStyle name="20% - Accent4 11" xfId="15961"/>
    <cellStyle name="20% - Accent4 12" xfId="16205"/>
    <cellStyle name="20% - Accent4 2" xfId="12"/>
    <cellStyle name="20% - Accent4 2 2" xfId="2940"/>
    <cellStyle name="20% - Accent4 2 2 2" xfId="2941"/>
    <cellStyle name="20% - Accent4 2 2 2 2" xfId="18427"/>
    <cellStyle name="20% - Accent4 2 2 2 3" xfId="18741"/>
    <cellStyle name="20% - Accent4 2 2 2 4" xfId="17622"/>
    <cellStyle name="20% - Accent4 2 2 2 5" xfId="19810"/>
    <cellStyle name="20% - Accent4 2 2 3" xfId="2942"/>
    <cellStyle name="20% - Accent4 2 2 3 2" xfId="2943"/>
    <cellStyle name="20% - Accent4 2 2 3 2 2" xfId="2944"/>
    <cellStyle name="20% - Accent4 2 2 3 3" xfId="2945"/>
    <cellStyle name="20% - Accent4 2 2 3 4" xfId="17962"/>
    <cellStyle name="20% - Accent4 2 2 4" xfId="2946"/>
    <cellStyle name="20% - Accent4 2 2 4 2" xfId="2947"/>
    <cellStyle name="20% - Accent4 2 2 4 3" xfId="18679"/>
    <cellStyle name="20% - Accent4 2 2 5" xfId="2948"/>
    <cellStyle name="20% - Accent4 2 2 5 2" xfId="16564"/>
    <cellStyle name="20% - Accent4 2 2 6" xfId="2949"/>
    <cellStyle name="20% - Accent4 2 2 6 2" xfId="2950"/>
    <cellStyle name="20% - Accent4 2 2 7" xfId="16309"/>
    <cellStyle name="20% - Accent4 2 3" xfId="2951"/>
    <cellStyle name="20% - Accent4 2 3 2" xfId="2952"/>
    <cellStyle name="20% - Accent4 2 3 2 2" xfId="18413"/>
    <cellStyle name="20% - Accent4 2 3 2 3" xfId="19143"/>
    <cellStyle name="20% - Accent4 2 3 2 4" xfId="17608"/>
    <cellStyle name="20% - Accent4 2 3 3" xfId="18068"/>
    <cellStyle name="20% - Accent4 2 3 4" xfId="18712"/>
    <cellStyle name="20% - Accent4 2 3 5" xfId="17101"/>
    <cellStyle name="20% - Accent4 2 3 6" xfId="19774"/>
    <cellStyle name="20% - Accent4 2 4" xfId="2953"/>
    <cellStyle name="20% - Accent4 2 4 2" xfId="16909"/>
    <cellStyle name="20% - Accent4 2 5" xfId="2954"/>
    <cellStyle name="20% - Accent4 2 5 2" xfId="2955"/>
    <cellStyle name="20% - Accent4 2 5 3" xfId="17961"/>
    <cellStyle name="20% - Accent4 2 6" xfId="2956"/>
    <cellStyle name="20% - Accent4 2 6 2" xfId="18650"/>
    <cellStyle name="20% - Accent4 2 7" xfId="2957"/>
    <cellStyle name="20% - Accent4 2 7 2" xfId="16563"/>
    <cellStyle name="20% - Accent4 2 8" xfId="16295"/>
    <cellStyle name="20% - Accent4 3" xfId="2958"/>
    <cellStyle name="20% - Accent4 3 2" xfId="2959"/>
    <cellStyle name="20% - Accent4 3 2 2" xfId="2960"/>
    <cellStyle name="20% - Accent4 3 2 2 2" xfId="2961"/>
    <cellStyle name="20% - Accent4 3 2 2 2 2" xfId="2962"/>
    <cellStyle name="20% - Accent4 3 2 2 2 3" xfId="18391"/>
    <cellStyle name="20% - Accent4 3 2 2 3" xfId="2963"/>
    <cellStyle name="20% - Accent4 3 2 2 3 2" xfId="19127"/>
    <cellStyle name="20% - Accent4 3 2 2 4" xfId="17586"/>
    <cellStyle name="20% - Accent4 3 2 3" xfId="2964"/>
    <cellStyle name="20% - Accent4 3 2 3 2" xfId="2965"/>
    <cellStyle name="20% - Accent4 3 2 3 3" xfId="18053"/>
    <cellStyle name="20% - Accent4 3 2 4" xfId="2966"/>
    <cellStyle name="20% - Accent4 3 2 4 2" xfId="18725"/>
    <cellStyle name="20% - Accent4 3 2 5" xfId="2967"/>
    <cellStyle name="20% - Accent4 3 2 5 2" xfId="2968"/>
    <cellStyle name="20% - Accent4 3 2 6" xfId="2969"/>
    <cellStyle name="20% - Accent4 3 2 6 2" xfId="2970"/>
    <cellStyle name="20% - Accent4 3 2 7" xfId="17083"/>
    <cellStyle name="20% - Accent4 3 3" xfId="2971"/>
    <cellStyle name="20% - Accent4 3 3 2" xfId="2972"/>
    <cellStyle name="20% - Accent4 3 3 2 2" xfId="2973"/>
    <cellStyle name="20% - Accent4 3 3 3" xfId="2974"/>
    <cellStyle name="20% - Accent4 3 3 4" xfId="16938"/>
    <cellStyle name="20% - Accent4 3 3 5" xfId="19845"/>
    <cellStyle name="20% - Accent4 3 4" xfId="2975"/>
    <cellStyle name="20% - Accent4 3 4 2" xfId="2976"/>
    <cellStyle name="20% - Accent4 3 4 3" xfId="17963"/>
    <cellStyle name="20% - Accent4 3 5" xfId="2977"/>
    <cellStyle name="20% - Accent4 3 5 2" xfId="18663"/>
    <cellStyle name="20% - Accent4 3 6" xfId="2978"/>
    <cellStyle name="20% - Accent4 3 6 2" xfId="2979"/>
    <cellStyle name="20% - Accent4 3 6 3" xfId="16565"/>
    <cellStyle name="20% - Accent4 3 7" xfId="2980"/>
    <cellStyle name="20% - Accent4 3 7 2" xfId="2981"/>
    <cellStyle name="20% - Accent4 3 8" xfId="2982"/>
    <cellStyle name="20% - Accent4 3 9" xfId="16271"/>
    <cellStyle name="20% - Accent4 4" xfId="2983"/>
    <cellStyle name="20% - Accent4 4 2" xfId="2984"/>
    <cellStyle name="20% - Accent4 4 2 2" xfId="2985"/>
    <cellStyle name="20% - Accent4 4 2 2 2" xfId="2986"/>
    <cellStyle name="20% - Accent4 4 2 2 2 2" xfId="2987"/>
    <cellStyle name="20% - Accent4 4 2 2 2 3" xfId="18403"/>
    <cellStyle name="20% - Accent4 4 2 2 3" xfId="2988"/>
    <cellStyle name="20% - Accent4 4 2 2 3 2" xfId="19134"/>
    <cellStyle name="20% - Accent4 4 2 2 4" xfId="17598"/>
    <cellStyle name="20% - Accent4 4 2 3" xfId="2989"/>
    <cellStyle name="20% - Accent4 4 2 3 2" xfId="2990"/>
    <cellStyle name="20% - Accent4 4 2 3 3" xfId="18060"/>
    <cellStyle name="20% - Accent4 4 2 4" xfId="2991"/>
    <cellStyle name="20% - Accent4 4 2 4 2" xfId="18807"/>
    <cellStyle name="20% - Accent4 4 2 5" xfId="2992"/>
    <cellStyle name="20% - Accent4 4 2 5 2" xfId="2993"/>
    <cellStyle name="20% - Accent4 4 2 6" xfId="2994"/>
    <cellStyle name="20% - Accent4 4 2 6 2" xfId="2995"/>
    <cellStyle name="20% - Accent4 4 2 7" xfId="17090"/>
    <cellStyle name="20% - Accent4 4 3" xfId="2996"/>
    <cellStyle name="20% - Accent4 4 3 2" xfId="2997"/>
    <cellStyle name="20% - Accent4 4 3 3" xfId="2998"/>
    <cellStyle name="20% - Accent4 4 3 4" xfId="18693"/>
    <cellStyle name="20% - Accent4 4 4" xfId="2999"/>
    <cellStyle name="20% - Accent4 4 4 2" xfId="3000"/>
    <cellStyle name="20% - Accent4 4 4 3" xfId="16881"/>
    <cellStyle name="20% - Accent4 4 5" xfId="3001"/>
    <cellStyle name="20% - Accent4 4 6" xfId="3002"/>
    <cellStyle name="20% - Accent4 4 6 2" xfId="3003"/>
    <cellStyle name="20% - Accent4 4 7" xfId="3004"/>
    <cellStyle name="20% - Accent4 4 7 2" xfId="3005"/>
    <cellStyle name="20% - Accent4 4 8" xfId="3006"/>
    <cellStyle name="20% - Accent4 4 9" xfId="16283"/>
    <cellStyle name="20% - Accent4 5" xfId="3007"/>
    <cellStyle name="20% - Accent4 5 2" xfId="3008"/>
    <cellStyle name="20% - Accent4 5 2 2" xfId="3009"/>
    <cellStyle name="20% - Accent4 5 2 2 2" xfId="3010"/>
    <cellStyle name="20% - Accent4 5 2 2 2 2" xfId="3011"/>
    <cellStyle name="20% - Accent4 5 2 2 3" xfId="3012"/>
    <cellStyle name="20% - Accent4 5 2 3" xfId="3013"/>
    <cellStyle name="20% - Accent4 5 2 3 2" xfId="3014"/>
    <cellStyle name="20% - Accent4 5 2 4" xfId="3015"/>
    <cellStyle name="20% - Accent4 5 2 5" xfId="18261"/>
    <cellStyle name="20% - Accent4 5 3" xfId="3016"/>
    <cellStyle name="20% - Accent4 5 3 2" xfId="18997"/>
    <cellStyle name="20% - Accent4 5 4" xfId="3017"/>
    <cellStyle name="20% - Accent4 5 5" xfId="17456"/>
    <cellStyle name="20% - Accent4 6" xfId="3018"/>
    <cellStyle name="20% - Accent4 6 2" xfId="3019"/>
    <cellStyle name="20% - Accent4 6 2 2" xfId="3020"/>
    <cellStyle name="20% - Accent4 6 2 3" xfId="3021"/>
    <cellStyle name="20% - Accent4 6 2 4" xfId="18567"/>
    <cellStyle name="20% - Accent4 6 3" xfId="3022"/>
    <cellStyle name="20% - Accent4 6 3 2" xfId="3023"/>
    <cellStyle name="20% - Accent4 6 3 2 2" xfId="3024"/>
    <cellStyle name="20% - Accent4 6 3 3" xfId="3025"/>
    <cellStyle name="20% - Accent4 6 3 4" xfId="19289"/>
    <cellStyle name="20% - Accent4 6 4" xfId="3026"/>
    <cellStyle name="20% - Accent4 6 4 2" xfId="3027"/>
    <cellStyle name="20% - Accent4 6 5" xfId="3028"/>
    <cellStyle name="20% - Accent4 6 6" xfId="17762"/>
    <cellStyle name="20% - Accent4 7" xfId="3029"/>
    <cellStyle name="20% - Accent4 7 2" xfId="3030"/>
    <cellStyle name="20% - Accent4 7 2 2" xfId="3031"/>
    <cellStyle name="20% - Accent4 7 2 2 2" xfId="3032"/>
    <cellStyle name="20% - Accent4 7 2 3" xfId="3033"/>
    <cellStyle name="20% - Accent4 7 3" xfId="3034"/>
    <cellStyle name="20% - Accent4 7 3 2" xfId="3035"/>
    <cellStyle name="20% - Accent4 7 4" xfId="3036"/>
    <cellStyle name="20% - Accent4 7 5" xfId="17946"/>
    <cellStyle name="20% - Accent4 8" xfId="3037"/>
    <cellStyle name="20% - Accent4 8 2" xfId="3038"/>
    <cellStyle name="20% - Accent4 8 3" xfId="3039"/>
    <cellStyle name="20% - Accent4 8 4" xfId="18631"/>
    <cellStyle name="20% - Accent4 9" xfId="3040"/>
    <cellStyle name="20% - Accent4 9 2" xfId="3041"/>
    <cellStyle name="20% - Accent4 9 3" xfId="16539"/>
    <cellStyle name="20% - Accent5" xfId="19665" builtinId="46" customBuiltin="1"/>
    <cellStyle name="20% - Accent5 10" xfId="3042"/>
    <cellStyle name="20% - Accent5 10 2" xfId="3043"/>
    <cellStyle name="20% - Accent5 10 3" xfId="19451"/>
    <cellStyle name="20% - Accent5 11" xfId="15962"/>
    <cellStyle name="20% - Accent5 12" xfId="16209"/>
    <cellStyle name="20% - Accent5 2" xfId="13"/>
    <cellStyle name="20% - Accent5 2 2" xfId="3044"/>
    <cellStyle name="20% - Accent5 2 2 2" xfId="3045"/>
    <cellStyle name="20% - Accent5 2 2 2 2" xfId="18429"/>
    <cellStyle name="20% - Accent5 2 2 2 3" xfId="18743"/>
    <cellStyle name="20% - Accent5 2 2 2 4" xfId="17624"/>
    <cellStyle name="20% - Accent5 2 2 2 5" xfId="19802"/>
    <cellStyle name="20% - Accent5 2 2 3" xfId="3046"/>
    <cellStyle name="20% - Accent5 2 2 3 2" xfId="3047"/>
    <cellStyle name="20% - Accent5 2 2 3 2 2" xfId="3048"/>
    <cellStyle name="20% - Accent5 2 2 3 3" xfId="3049"/>
    <cellStyle name="20% - Accent5 2 2 3 4" xfId="17965"/>
    <cellStyle name="20% - Accent5 2 2 4" xfId="3050"/>
    <cellStyle name="20% - Accent5 2 2 4 2" xfId="3051"/>
    <cellStyle name="20% - Accent5 2 2 4 3" xfId="18681"/>
    <cellStyle name="20% - Accent5 2 2 5" xfId="3052"/>
    <cellStyle name="20% - Accent5 2 2 5 2" xfId="16567"/>
    <cellStyle name="20% - Accent5 2 2 6" xfId="3053"/>
    <cellStyle name="20% - Accent5 2 2 6 2" xfId="3054"/>
    <cellStyle name="20% - Accent5 2 2 7" xfId="16311"/>
    <cellStyle name="20% - Accent5 2 3" xfId="3055"/>
    <cellStyle name="20% - Accent5 2 3 2" xfId="17589"/>
    <cellStyle name="20% - Accent5 2 3 2 2" xfId="18394"/>
    <cellStyle name="20% - Accent5 2 3 2 3" xfId="19130"/>
    <cellStyle name="20% - Accent5 2 3 3" xfId="18056"/>
    <cellStyle name="20% - Accent5 2 3 4" xfId="18714"/>
    <cellStyle name="20% - Accent5 2 3 5" xfId="17086"/>
    <cellStyle name="20% - Accent5 2 3 6" xfId="19775"/>
    <cellStyle name="20% - Accent5 2 4" xfId="3056"/>
    <cellStyle name="20% - Accent5 2 4 2" xfId="16910"/>
    <cellStyle name="20% - Accent5 2 5" xfId="3057"/>
    <cellStyle name="20% - Accent5 2 5 2" xfId="17964"/>
    <cellStyle name="20% - Accent5 2 6" xfId="18652"/>
    <cellStyle name="20% - Accent5 2 7" xfId="16566"/>
    <cellStyle name="20% - Accent5 2 8" xfId="16274"/>
    <cellStyle name="20% - Accent5 3" xfId="3058"/>
    <cellStyle name="20% - Accent5 3 2" xfId="3059"/>
    <cellStyle name="20% - Accent5 3 2 2" xfId="3060"/>
    <cellStyle name="20% - Accent5 3 2 2 2" xfId="3061"/>
    <cellStyle name="20% - Accent5 3 2 2 2 2" xfId="3062"/>
    <cellStyle name="20% - Accent5 3 2 2 2 3" xfId="18420"/>
    <cellStyle name="20% - Accent5 3 2 2 3" xfId="3063"/>
    <cellStyle name="20% - Accent5 3 2 2 3 2" xfId="19150"/>
    <cellStyle name="20% - Accent5 3 2 2 4" xfId="17615"/>
    <cellStyle name="20% - Accent5 3 2 3" xfId="3064"/>
    <cellStyle name="20% - Accent5 3 2 3 2" xfId="3065"/>
    <cellStyle name="20% - Accent5 3 2 3 3" xfId="18075"/>
    <cellStyle name="20% - Accent5 3 2 4" xfId="3066"/>
    <cellStyle name="20% - Accent5 3 2 4 2" xfId="18727"/>
    <cellStyle name="20% - Accent5 3 2 5" xfId="3067"/>
    <cellStyle name="20% - Accent5 3 2 5 2" xfId="3068"/>
    <cellStyle name="20% - Accent5 3 2 6" xfId="3069"/>
    <cellStyle name="20% - Accent5 3 2 6 2" xfId="3070"/>
    <cellStyle name="20% - Accent5 3 2 7" xfId="17108"/>
    <cellStyle name="20% - Accent5 3 3" xfId="3071"/>
    <cellStyle name="20% - Accent5 3 3 2" xfId="3072"/>
    <cellStyle name="20% - Accent5 3 3 2 2" xfId="3073"/>
    <cellStyle name="20% - Accent5 3 3 3" xfId="3074"/>
    <cellStyle name="20% - Accent5 3 3 4" xfId="16939"/>
    <cellStyle name="20% - Accent5 3 3 5" xfId="19849"/>
    <cellStyle name="20% - Accent5 3 4" xfId="3075"/>
    <cellStyle name="20% - Accent5 3 4 2" xfId="3076"/>
    <cellStyle name="20% - Accent5 3 4 3" xfId="17966"/>
    <cellStyle name="20% - Accent5 3 5" xfId="3077"/>
    <cellStyle name="20% - Accent5 3 5 2" xfId="18665"/>
    <cellStyle name="20% - Accent5 3 6" xfId="3078"/>
    <cellStyle name="20% - Accent5 3 6 2" xfId="3079"/>
    <cellStyle name="20% - Accent5 3 6 3" xfId="16568"/>
    <cellStyle name="20% - Accent5 3 7" xfId="3080"/>
    <cellStyle name="20% - Accent5 3 7 2" xfId="3081"/>
    <cellStyle name="20% - Accent5 3 8" xfId="3082"/>
    <cellStyle name="20% - Accent5 3 9" xfId="16302"/>
    <cellStyle name="20% - Accent5 4" xfId="3083"/>
    <cellStyle name="20% - Accent5 4 2" xfId="3084"/>
    <cellStyle name="20% - Accent5 4 2 2" xfId="3085"/>
    <cellStyle name="20% - Accent5 4 2 2 2" xfId="3086"/>
    <cellStyle name="20% - Accent5 4 2 2 2 2" xfId="3087"/>
    <cellStyle name="20% - Accent5 4 2 2 2 3" xfId="18435"/>
    <cellStyle name="20% - Accent5 4 2 2 3" xfId="3088"/>
    <cellStyle name="20% - Accent5 4 2 2 3 2" xfId="19158"/>
    <cellStyle name="20% - Accent5 4 2 2 4" xfId="17630"/>
    <cellStyle name="20% - Accent5 4 2 3" xfId="3089"/>
    <cellStyle name="20% - Accent5 4 2 3 2" xfId="3090"/>
    <cellStyle name="20% - Accent5 4 2 3 3" xfId="18083"/>
    <cellStyle name="20% - Accent5 4 2 4" xfId="3091"/>
    <cellStyle name="20% - Accent5 4 2 4 2" xfId="18817"/>
    <cellStyle name="20% - Accent5 4 2 5" xfId="3092"/>
    <cellStyle name="20% - Accent5 4 2 5 2" xfId="3093"/>
    <cellStyle name="20% - Accent5 4 2 6" xfId="3094"/>
    <cellStyle name="20% - Accent5 4 2 6 2" xfId="3095"/>
    <cellStyle name="20% - Accent5 4 2 7" xfId="17117"/>
    <cellStyle name="20% - Accent5 4 3" xfId="3096"/>
    <cellStyle name="20% - Accent5 4 3 2" xfId="3097"/>
    <cellStyle name="20% - Accent5 4 3 3" xfId="3098"/>
    <cellStyle name="20% - Accent5 4 3 4" xfId="18695"/>
    <cellStyle name="20% - Accent5 4 4" xfId="3099"/>
    <cellStyle name="20% - Accent5 4 4 2" xfId="3100"/>
    <cellStyle name="20% - Accent5 4 4 3" xfId="16882"/>
    <cellStyle name="20% - Accent5 4 5" xfId="3101"/>
    <cellStyle name="20% - Accent5 4 6" xfId="3102"/>
    <cellStyle name="20% - Accent5 4 6 2" xfId="3103"/>
    <cellStyle name="20% - Accent5 4 7" xfId="3104"/>
    <cellStyle name="20% - Accent5 4 7 2" xfId="3105"/>
    <cellStyle name="20% - Accent5 4 8" xfId="3106"/>
    <cellStyle name="20% - Accent5 4 9" xfId="16320"/>
    <cellStyle name="20% - Accent5 5" xfId="3107"/>
    <cellStyle name="20% - Accent5 5 2" xfId="3108"/>
    <cellStyle name="20% - Accent5 5 2 2" xfId="3109"/>
    <cellStyle name="20% - Accent5 5 2 3" xfId="3110"/>
    <cellStyle name="20% - Accent5 5 2 4" xfId="3111"/>
    <cellStyle name="20% - Accent5 5 2 5" xfId="18264"/>
    <cellStyle name="20% - Accent5 5 3" xfId="3112"/>
    <cellStyle name="20% - Accent5 5 3 2" xfId="3113"/>
    <cellStyle name="20% - Accent5 5 3 2 2" xfId="3114"/>
    <cellStyle name="20% - Accent5 5 3 3" xfId="3115"/>
    <cellStyle name="20% - Accent5 5 3 4" xfId="19000"/>
    <cellStyle name="20% - Accent5 5 4" xfId="3116"/>
    <cellStyle name="20% - Accent5 5 4 2" xfId="3117"/>
    <cellStyle name="20% - Accent5 5 5" xfId="3118"/>
    <cellStyle name="20% - Accent5 5 6" xfId="17459"/>
    <cellStyle name="20% - Accent5 6" xfId="3119"/>
    <cellStyle name="20% - Accent5 6 2" xfId="3120"/>
    <cellStyle name="20% - Accent5 6 2 2" xfId="3121"/>
    <cellStyle name="20% - Accent5 6 2 2 2" xfId="3122"/>
    <cellStyle name="20% - Accent5 6 2 3" xfId="3123"/>
    <cellStyle name="20% - Accent5 6 2 4" xfId="18569"/>
    <cellStyle name="20% - Accent5 6 3" xfId="3124"/>
    <cellStyle name="20% - Accent5 6 3 2" xfId="3125"/>
    <cellStyle name="20% - Accent5 6 3 3" xfId="19291"/>
    <cellStyle name="20% - Accent5 6 4" xfId="3126"/>
    <cellStyle name="20% - Accent5 6 5" xfId="17764"/>
    <cellStyle name="20% - Accent5 7" xfId="3127"/>
    <cellStyle name="20% - Accent5 7 2" xfId="3128"/>
    <cellStyle name="20% - Accent5 7 2 2" xfId="3129"/>
    <cellStyle name="20% - Accent5 7 2 2 2" xfId="3130"/>
    <cellStyle name="20% - Accent5 7 2 3" xfId="3131"/>
    <cellStyle name="20% - Accent5 7 3" xfId="3132"/>
    <cellStyle name="20% - Accent5 7 3 2" xfId="3133"/>
    <cellStyle name="20% - Accent5 7 4" xfId="3134"/>
    <cellStyle name="20% - Accent5 7 5" xfId="17948"/>
    <cellStyle name="20% - Accent5 8" xfId="3135"/>
    <cellStyle name="20% - Accent5 8 2" xfId="3136"/>
    <cellStyle name="20% - Accent5 8 3" xfId="3137"/>
    <cellStyle name="20% - Accent5 8 4" xfId="18633"/>
    <cellStyle name="20% - Accent5 9" xfId="3138"/>
    <cellStyle name="20% - Accent5 9 2" xfId="3139"/>
    <cellStyle name="20% - Accent5 9 3" xfId="16543"/>
    <cellStyle name="20% - Accent6" xfId="19669" builtinId="50" customBuiltin="1"/>
    <cellStyle name="20% - Accent6 10" xfId="3140"/>
    <cellStyle name="20% - Accent6 10 2" xfId="3141"/>
    <cellStyle name="20% - Accent6 10 3" xfId="19453"/>
    <cellStyle name="20% - Accent6 11" xfId="15963"/>
    <cellStyle name="20% - Accent6 12" xfId="16213"/>
    <cellStyle name="20% - Accent6 2" xfId="14"/>
    <cellStyle name="20% - Accent6 2 2" xfId="3142"/>
    <cellStyle name="20% - Accent6 2 2 2" xfId="3143"/>
    <cellStyle name="20% - Accent6 2 2 2 2" xfId="18406"/>
    <cellStyle name="20% - Accent6 2 2 2 3" xfId="18745"/>
    <cellStyle name="20% - Accent6 2 2 2 4" xfId="17601"/>
    <cellStyle name="20% - Accent6 2 2 2 5" xfId="19858"/>
    <cellStyle name="20% - Accent6 2 2 3" xfId="3144"/>
    <cellStyle name="20% - Accent6 2 2 3 2" xfId="3145"/>
    <cellStyle name="20% - Accent6 2 2 3 2 2" xfId="3146"/>
    <cellStyle name="20% - Accent6 2 2 3 3" xfId="3147"/>
    <cellStyle name="20% - Accent6 2 2 3 4" xfId="17968"/>
    <cellStyle name="20% - Accent6 2 2 4" xfId="3148"/>
    <cellStyle name="20% - Accent6 2 2 4 2" xfId="3149"/>
    <cellStyle name="20% - Accent6 2 2 4 3" xfId="18683"/>
    <cellStyle name="20% - Accent6 2 2 5" xfId="3150"/>
    <cellStyle name="20% - Accent6 2 2 5 2" xfId="16570"/>
    <cellStyle name="20% - Accent6 2 2 6" xfId="3151"/>
    <cellStyle name="20% - Accent6 2 2 6 2" xfId="3152"/>
    <cellStyle name="20% - Accent6 2 2 7" xfId="16286"/>
    <cellStyle name="20% - Accent6 2 3" xfId="3153"/>
    <cellStyle name="20% - Accent6 2 3 2" xfId="17610"/>
    <cellStyle name="20% - Accent6 2 3 2 2" xfId="18415"/>
    <cellStyle name="20% - Accent6 2 3 2 3" xfId="19145"/>
    <cellStyle name="20% - Accent6 2 3 3" xfId="18070"/>
    <cellStyle name="20% - Accent6 2 3 4" xfId="18716"/>
    <cellStyle name="20% - Accent6 2 3 5" xfId="17103"/>
    <cellStyle name="20% - Accent6 2 3 6" xfId="19776"/>
    <cellStyle name="20% - Accent6 2 4" xfId="3154"/>
    <cellStyle name="20% - Accent6 2 4 2" xfId="16911"/>
    <cellStyle name="20% - Accent6 2 5" xfId="3155"/>
    <cellStyle name="20% - Accent6 2 5 2" xfId="17967"/>
    <cellStyle name="20% - Accent6 2 6" xfId="18654"/>
    <cellStyle name="20% - Accent6 2 7" xfId="16569"/>
    <cellStyle name="20% - Accent6 2 8" xfId="16297"/>
    <cellStyle name="20% - Accent6 3" xfId="3156"/>
    <cellStyle name="20% - Accent6 3 2" xfId="3157"/>
    <cellStyle name="20% - Accent6 3 2 2" xfId="3158"/>
    <cellStyle name="20% - Accent6 3 2 2 2" xfId="3159"/>
    <cellStyle name="20% - Accent6 3 2 2 2 2" xfId="3160"/>
    <cellStyle name="20% - Accent6 3 2 2 2 3" xfId="18422"/>
    <cellStyle name="20% - Accent6 3 2 2 3" xfId="3161"/>
    <cellStyle name="20% - Accent6 3 2 2 3 2" xfId="19152"/>
    <cellStyle name="20% - Accent6 3 2 2 4" xfId="17617"/>
    <cellStyle name="20% - Accent6 3 2 3" xfId="3162"/>
    <cellStyle name="20% - Accent6 3 2 3 2" xfId="3163"/>
    <cellStyle name="20% - Accent6 3 2 3 3" xfId="18077"/>
    <cellStyle name="20% - Accent6 3 2 4" xfId="3164"/>
    <cellStyle name="20% - Accent6 3 2 4 2" xfId="18729"/>
    <cellStyle name="20% - Accent6 3 2 5" xfId="3165"/>
    <cellStyle name="20% - Accent6 3 2 5 2" xfId="3166"/>
    <cellStyle name="20% - Accent6 3 2 6" xfId="3167"/>
    <cellStyle name="20% - Accent6 3 2 6 2" xfId="3168"/>
    <cellStyle name="20% - Accent6 3 2 7" xfId="17110"/>
    <cellStyle name="20% - Accent6 3 3" xfId="3169"/>
    <cellStyle name="20% - Accent6 3 3 2" xfId="3170"/>
    <cellStyle name="20% - Accent6 3 3 2 2" xfId="3171"/>
    <cellStyle name="20% - Accent6 3 3 3" xfId="3172"/>
    <cellStyle name="20% - Accent6 3 3 4" xfId="16940"/>
    <cellStyle name="20% - Accent6 3 3 5" xfId="19853"/>
    <cellStyle name="20% - Accent6 3 4" xfId="3173"/>
    <cellStyle name="20% - Accent6 3 4 2" xfId="3174"/>
    <cellStyle name="20% - Accent6 3 4 3" xfId="17969"/>
    <cellStyle name="20% - Accent6 3 5" xfId="3175"/>
    <cellStyle name="20% - Accent6 3 5 2" xfId="18667"/>
    <cellStyle name="20% - Accent6 3 6" xfId="3176"/>
    <cellStyle name="20% - Accent6 3 6 2" xfId="3177"/>
    <cellStyle name="20% - Accent6 3 6 3" xfId="16571"/>
    <cellStyle name="20% - Accent6 3 7" xfId="3178"/>
    <cellStyle name="20% - Accent6 3 7 2" xfId="3179"/>
    <cellStyle name="20% - Accent6 3 8" xfId="3180"/>
    <cellStyle name="20% - Accent6 3 9" xfId="16304"/>
    <cellStyle name="20% - Accent6 4" xfId="3181"/>
    <cellStyle name="20% - Accent6 4 2" xfId="3182"/>
    <cellStyle name="20% - Accent6 4 2 2" xfId="3183"/>
    <cellStyle name="20% - Accent6 4 2 2 2" xfId="3184"/>
    <cellStyle name="20% - Accent6 4 2 2 2 2" xfId="3185"/>
    <cellStyle name="20% - Accent6 4 2 2 2 3" xfId="18440"/>
    <cellStyle name="20% - Accent6 4 2 2 3" xfId="3186"/>
    <cellStyle name="20% - Accent6 4 2 2 3 2" xfId="19163"/>
    <cellStyle name="20% - Accent6 4 2 2 4" xfId="17635"/>
    <cellStyle name="20% - Accent6 4 2 3" xfId="3187"/>
    <cellStyle name="20% - Accent6 4 2 3 2" xfId="3188"/>
    <cellStyle name="20% - Accent6 4 2 3 3" xfId="18085"/>
    <cellStyle name="20% - Accent6 4 2 4" xfId="3189"/>
    <cellStyle name="20% - Accent6 4 2 4 2" xfId="18819"/>
    <cellStyle name="20% - Accent6 4 2 5" xfId="3190"/>
    <cellStyle name="20% - Accent6 4 2 5 2" xfId="3191"/>
    <cellStyle name="20% - Accent6 4 2 6" xfId="3192"/>
    <cellStyle name="20% - Accent6 4 2 6 2" xfId="3193"/>
    <cellStyle name="20% - Accent6 4 2 7" xfId="17121"/>
    <cellStyle name="20% - Accent6 4 3" xfId="3194"/>
    <cellStyle name="20% - Accent6 4 3 2" xfId="3195"/>
    <cellStyle name="20% - Accent6 4 3 3" xfId="3196"/>
    <cellStyle name="20% - Accent6 4 3 4" xfId="18697"/>
    <cellStyle name="20% - Accent6 4 4" xfId="3197"/>
    <cellStyle name="20% - Accent6 4 4 2" xfId="3198"/>
    <cellStyle name="20% - Accent6 4 4 3" xfId="16883"/>
    <cellStyle name="20% - Accent6 4 5" xfId="3199"/>
    <cellStyle name="20% - Accent6 4 6" xfId="3200"/>
    <cellStyle name="20% - Accent6 4 6 2" xfId="3201"/>
    <cellStyle name="20% - Accent6 4 7" xfId="3202"/>
    <cellStyle name="20% - Accent6 4 7 2" xfId="3203"/>
    <cellStyle name="20% - Accent6 4 8" xfId="3204"/>
    <cellStyle name="20% - Accent6 4 9" xfId="16325"/>
    <cellStyle name="20% - Accent6 5" xfId="3205"/>
    <cellStyle name="20% - Accent6 5 2" xfId="3206"/>
    <cellStyle name="20% - Accent6 5 2 2" xfId="3207"/>
    <cellStyle name="20% - Accent6 5 2 3" xfId="3208"/>
    <cellStyle name="20% - Accent6 5 2 4" xfId="3209"/>
    <cellStyle name="20% - Accent6 5 2 5" xfId="18267"/>
    <cellStyle name="20% - Accent6 5 3" xfId="3210"/>
    <cellStyle name="20% - Accent6 5 3 2" xfId="3211"/>
    <cellStyle name="20% - Accent6 5 3 2 2" xfId="3212"/>
    <cellStyle name="20% - Accent6 5 3 3" xfId="3213"/>
    <cellStyle name="20% - Accent6 5 3 4" xfId="19003"/>
    <cellStyle name="20% - Accent6 5 4" xfId="3214"/>
    <cellStyle name="20% - Accent6 5 4 2" xfId="3215"/>
    <cellStyle name="20% - Accent6 5 5" xfId="3216"/>
    <cellStyle name="20% - Accent6 5 6" xfId="17462"/>
    <cellStyle name="20% - Accent6 6" xfId="3217"/>
    <cellStyle name="20% - Accent6 6 2" xfId="3218"/>
    <cellStyle name="20% - Accent6 6 2 2" xfId="3219"/>
    <cellStyle name="20% - Accent6 6 2 2 2" xfId="3220"/>
    <cellStyle name="20% - Accent6 6 2 3" xfId="3221"/>
    <cellStyle name="20% - Accent6 6 2 4" xfId="18571"/>
    <cellStyle name="20% - Accent6 6 3" xfId="3222"/>
    <cellStyle name="20% - Accent6 6 3 2" xfId="3223"/>
    <cellStyle name="20% - Accent6 6 3 3" xfId="19293"/>
    <cellStyle name="20% - Accent6 6 4" xfId="3224"/>
    <cellStyle name="20% - Accent6 6 5" xfId="17766"/>
    <cellStyle name="20% - Accent6 7" xfId="3225"/>
    <cellStyle name="20% - Accent6 7 2" xfId="3226"/>
    <cellStyle name="20% - Accent6 7 2 2" xfId="3227"/>
    <cellStyle name="20% - Accent6 7 2 2 2" xfId="3228"/>
    <cellStyle name="20% - Accent6 7 2 3" xfId="3229"/>
    <cellStyle name="20% - Accent6 7 3" xfId="3230"/>
    <cellStyle name="20% - Accent6 7 3 2" xfId="3231"/>
    <cellStyle name="20% - Accent6 7 4" xfId="3232"/>
    <cellStyle name="20% - Accent6 7 5" xfId="17950"/>
    <cellStyle name="20% - Accent6 8" xfId="3233"/>
    <cellStyle name="20% - Accent6 8 2" xfId="3234"/>
    <cellStyle name="20% - Accent6 8 3" xfId="3235"/>
    <cellStyle name="20% - Accent6 8 4" xfId="18635"/>
    <cellStyle name="20% - Accent6 9" xfId="3236"/>
    <cellStyle name="20% - Accent6 9 2" xfId="3237"/>
    <cellStyle name="20% - Accent6 9 3" xfId="16547"/>
    <cellStyle name="40% - Accent1" xfId="19650" builtinId="31" customBuiltin="1"/>
    <cellStyle name="40% - Accent1 10" xfId="3238"/>
    <cellStyle name="40% - Accent1 10 2" xfId="3239"/>
    <cellStyle name="40% - Accent1 10 3" xfId="19444"/>
    <cellStyle name="40% - Accent1 11" xfId="15964"/>
    <cellStyle name="40% - Accent1 12" xfId="16194"/>
    <cellStyle name="40% - Accent1 2" xfId="15"/>
    <cellStyle name="40% - Accent1 2 2" xfId="3240"/>
    <cellStyle name="40% - Accent1 2 2 2" xfId="3241"/>
    <cellStyle name="40% - Accent1 2 2 2 2" xfId="18400"/>
    <cellStyle name="40% - Accent1 2 2 2 3" xfId="18736"/>
    <cellStyle name="40% - Accent1 2 2 2 4" xfId="17595"/>
    <cellStyle name="40% - Accent1 2 2 2 5" xfId="19812"/>
    <cellStyle name="40% - Accent1 2 2 3" xfId="3242"/>
    <cellStyle name="40% - Accent1 2 2 3 2" xfId="3243"/>
    <cellStyle name="40% - Accent1 2 2 3 2 2" xfId="3244"/>
    <cellStyle name="40% - Accent1 2 2 3 3" xfId="3245"/>
    <cellStyle name="40% - Accent1 2 2 3 4" xfId="17971"/>
    <cellStyle name="40% - Accent1 2 2 4" xfId="3246"/>
    <cellStyle name="40% - Accent1 2 2 4 2" xfId="3247"/>
    <cellStyle name="40% - Accent1 2 2 4 3" xfId="18674"/>
    <cellStyle name="40% - Accent1 2 2 5" xfId="3248"/>
    <cellStyle name="40% - Accent1 2 2 5 2" xfId="16573"/>
    <cellStyle name="40% - Accent1 2 2 6" xfId="3249"/>
    <cellStyle name="40% - Accent1 2 2 6 2" xfId="3250"/>
    <cellStyle name="40% - Accent1 2 2 7" xfId="16280"/>
    <cellStyle name="40% - Accent1 2 3" xfId="3251"/>
    <cellStyle name="40% - Accent1 2 3 2" xfId="3252"/>
    <cellStyle name="40% - Accent1 2 3 2 2" xfId="18410"/>
    <cellStyle name="40% - Accent1 2 3 2 3" xfId="19140"/>
    <cellStyle name="40% - Accent1 2 3 2 4" xfId="17605"/>
    <cellStyle name="40% - Accent1 2 3 3" xfId="18065"/>
    <cellStyle name="40% - Accent1 2 3 4" xfId="18707"/>
    <cellStyle name="40% - Accent1 2 3 5" xfId="17098"/>
    <cellStyle name="40% - Accent1 2 3 6" xfId="19777"/>
    <cellStyle name="40% - Accent1 2 4" xfId="3253"/>
    <cellStyle name="40% - Accent1 2 4 2" xfId="16912"/>
    <cellStyle name="40% - Accent1 2 5" xfId="3254"/>
    <cellStyle name="40% - Accent1 2 5 2" xfId="3255"/>
    <cellStyle name="40% - Accent1 2 5 3" xfId="17970"/>
    <cellStyle name="40% - Accent1 2 6" xfId="3256"/>
    <cellStyle name="40% - Accent1 2 6 2" xfId="18645"/>
    <cellStyle name="40% - Accent1 2 7" xfId="3257"/>
    <cellStyle name="40% - Accent1 2 7 2" xfId="16572"/>
    <cellStyle name="40% - Accent1 2 8" xfId="16292"/>
    <cellStyle name="40% - Accent1 3" xfId="3258"/>
    <cellStyle name="40% - Accent1 3 2" xfId="3259"/>
    <cellStyle name="40% - Accent1 3 2 2" xfId="3260"/>
    <cellStyle name="40% - Accent1 3 2 2 2" xfId="3261"/>
    <cellStyle name="40% - Accent1 3 2 2 2 2" xfId="3262"/>
    <cellStyle name="40% - Accent1 3 2 2 2 3" xfId="18417"/>
    <cellStyle name="40% - Accent1 3 2 2 3" xfId="3263"/>
    <cellStyle name="40% - Accent1 3 2 2 3 2" xfId="19147"/>
    <cellStyle name="40% - Accent1 3 2 2 4" xfId="17612"/>
    <cellStyle name="40% - Accent1 3 2 3" xfId="3264"/>
    <cellStyle name="40% - Accent1 3 2 3 2" xfId="3265"/>
    <cellStyle name="40% - Accent1 3 2 3 3" xfId="18072"/>
    <cellStyle name="40% - Accent1 3 2 4" xfId="3266"/>
    <cellStyle name="40% - Accent1 3 2 4 2" xfId="18720"/>
    <cellStyle name="40% - Accent1 3 2 5" xfId="3267"/>
    <cellStyle name="40% - Accent1 3 2 5 2" xfId="3268"/>
    <cellStyle name="40% - Accent1 3 2 6" xfId="3269"/>
    <cellStyle name="40% - Accent1 3 2 6 2" xfId="3270"/>
    <cellStyle name="40% - Accent1 3 2 7" xfId="17105"/>
    <cellStyle name="40% - Accent1 3 3" xfId="3271"/>
    <cellStyle name="40% - Accent1 3 3 2" xfId="3272"/>
    <cellStyle name="40% - Accent1 3 3 2 2" xfId="3273"/>
    <cellStyle name="40% - Accent1 3 3 3" xfId="3274"/>
    <cellStyle name="40% - Accent1 3 3 4" xfId="16941"/>
    <cellStyle name="40% - Accent1 3 3 5" xfId="19834"/>
    <cellStyle name="40% - Accent1 3 4" xfId="3275"/>
    <cellStyle name="40% - Accent1 3 4 2" xfId="3276"/>
    <cellStyle name="40% - Accent1 3 4 3" xfId="17972"/>
    <cellStyle name="40% - Accent1 3 5" xfId="3277"/>
    <cellStyle name="40% - Accent1 3 5 2" xfId="18658"/>
    <cellStyle name="40% - Accent1 3 6" xfId="3278"/>
    <cellStyle name="40% - Accent1 3 6 2" xfId="3279"/>
    <cellStyle name="40% - Accent1 3 6 3" xfId="16574"/>
    <cellStyle name="40% - Accent1 3 7" xfId="3280"/>
    <cellStyle name="40% - Accent1 3 7 2" xfId="3281"/>
    <cellStyle name="40% - Accent1 3 8" xfId="3282"/>
    <cellStyle name="40% - Accent1 3 9" xfId="16299"/>
    <cellStyle name="40% - Accent1 4" xfId="3283"/>
    <cellStyle name="40% - Accent1 4 2" xfId="3284"/>
    <cellStyle name="40% - Accent1 4 2 2" xfId="3285"/>
    <cellStyle name="40% - Accent1 4 2 2 2" xfId="3286"/>
    <cellStyle name="40% - Accent1 4 2 2 2 2" xfId="3287"/>
    <cellStyle name="40% - Accent1 4 2 2 2 3" xfId="18432"/>
    <cellStyle name="40% - Accent1 4 2 2 3" xfId="3288"/>
    <cellStyle name="40% - Accent1 4 2 2 3 2" xfId="19155"/>
    <cellStyle name="40% - Accent1 4 2 2 4" xfId="17627"/>
    <cellStyle name="40% - Accent1 4 2 3" xfId="3289"/>
    <cellStyle name="40% - Accent1 4 2 3 2" xfId="3290"/>
    <cellStyle name="40% - Accent1 4 2 3 3" xfId="18080"/>
    <cellStyle name="40% - Accent1 4 2 4" xfId="3291"/>
    <cellStyle name="40% - Accent1 4 2 4 2" xfId="18814"/>
    <cellStyle name="40% - Accent1 4 2 5" xfId="3292"/>
    <cellStyle name="40% - Accent1 4 2 5 2" xfId="3293"/>
    <cellStyle name="40% - Accent1 4 2 6" xfId="3294"/>
    <cellStyle name="40% - Accent1 4 2 6 2" xfId="3295"/>
    <cellStyle name="40% - Accent1 4 2 7" xfId="17113"/>
    <cellStyle name="40% - Accent1 4 3" xfId="3296"/>
    <cellStyle name="40% - Accent1 4 3 2" xfId="3297"/>
    <cellStyle name="40% - Accent1 4 3 3" xfId="3298"/>
    <cellStyle name="40% - Accent1 4 3 4" xfId="18688"/>
    <cellStyle name="40% - Accent1 4 4" xfId="3299"/>
    <cellStyle name="40% - Accent1 4 4 2" xfId="3300"/>
    <cellStyle name="40% - Accent1 4 4 3" xfId="16884"/>
    <cellStyle name="40% - Accent1 4 5" xfId="3301"/>
    <cellStyle name="40% - Accent1 4 6" xfId="3302"/>
    <cellStyle name="40% - Accent1 4 6 2" xfId="3303"/>
    <cellStyle name="40% - Accent1 4 7" xfId="3304"/>
    <cellStyle name="40% - Accent1 4 7 2" xfId="3305"/>
    <cellStyle name="40% - Accent1 4 8" xfId="3306"/>
    <cellStyle name="40% - Accent1 4 9" xfId="16315"/>
    <cellStyle name="40% - Accent1 5" xfId="3307"/>
    <cellStyle name="40% - Accent1 5 2" xfId="3308"/>
    <cellStyle name="40% - Accent1 5 2 2" xfId="3309"/>
    <cellStyle name="40% - Accent1 5 2 2 2" xfId="3310"/>
    <cellStyle name="40% - Accent1 5 2 2 2 2" xfId="3311"/>
    <cellStyle name="40% - Accent1 5 2 2 3" xfId="3312"/>
    <cellStyle name="40% - Accent1 5 2 3" xfId="3313"/>
    <cellStyle name="40% - Accent1 5 2 3 2" xfId="3314"/>
    <cellStyle name="40% - Accent1 5 2 4" xfId="3315"/>
    <cellStyle name="40% - Accent1 5 2 5" xfId="18254"/>
    <cellStyle name="40% - Accent1 5 3" xfId="3316"/>
    <cellStyle name="40% - Accent1 5 3 2" xfId="18990"/>
    <cellStyle name="40% - Accent1 5 4" xfId="3317"/>
    <cellStyle name="40% - Accent1 5 5" xfId="17449"/>
    <cellStyle name="40% - Accent1 6" xfId="3318"/>
    <cellStyle name="40% - Accent1 6 2" xfId="3319"/>
    <cellStyle name="40% - Accent1 6 2 2" xfId="3320"/>
    <cellStyle name="40% - Accent1 6 2 3" xfId="3321"/>
    <cellStyle name="40% - Accent1 6 2 4" xfId="18562"/>
    <cellStyle name="40% - Accent1 6 3" xfId="3322"/>
    <cellStyle name="40% - Accent1 6 3 2" xfId="3323"/>
    <cellStyle name="40% - Accent1 6 3 2 2" xfId="3324"/>
    <cellStyle name="40% - Accent1 6 3 3" xfId="3325"/>
    <cellStyle name="40% - Accent1 6 3 4" xfId="19284"/>
    <cellStyle name="40% - Accent1 6 4" xfId="3326"/>
    <cellStyle name="40% - Accent1 6 4 2" xfId="3327"/>
    <cellStyle name="40% - Accent1 6 5" xfId="3328"/>
    <cellStyle name="40% - Accent1 6 6" xfId="17757"/>
    <cellStyle name="40% - Accent1 7" xfId="3329"/>
    <cellStyle name="40% - Accent1 7 2" xfId="3330"/>
    <cellStyle name="40% - Accent1 7 2 2" xfId="3331"/>
    <cellStyle name="40% - Accent1 7 2 2 2" xfId="3332"/>
    <cellStyle name="40% - Accent1 7 2 3" xfId="3333"/>
    <cellStyle name="40% - Accent1 7 3" xfId="3334"/>
    <cellStyle name="40% - Accent1 7 3 2" xfId="3335"/>
    <cellStyle name="40% - Accent1 7 4" xfId="3336"/>
    <cellStyle name="40% - Accent1 7 5" xfId="17941"/>
    <cellStyle name="40% - Accent1 8" xfId="3337"/>
    <cellStyle name="40% - Accent1 8 2" xfId="3338"/>
    <cellStyle name="40% - Accent1 8 3" xfId="3339"/>
    <cellStyle name="40% - Accent1 8 4" xfId="18625"/>
    <cellStyle name="40% - Accent1 9" xfId="3340"/>
    <cellStyle name="40% - Accent1 9 2" xfId="3341"/>
    <cellStyle name="40% - Accent1 9 3" xfId="16528"/>
    <cellStyle name="40% - Accent2" xfId="19654" builtinId="35" customBuiltin="1"/>
    <cellStyle name="40% - Accent2 10" xfId="3342"/>
    <cellStyle name="40% - Accent2 10 2" xfId="3343"/>
    <cellStyle name="40% - Accent2 10 3" xfId="19446"/>
    <cellStyle name="40% - Accent2 11" xfId="15965"/>
    <cellStyle name="40% - Accent2 12" xfId="16198"/>
    <cellStyle name="40% - Accent2 2" xfId="16"/>
    <cellStyle name="40% - Accent2 2 2" xfId="3344"/>
    <cellStyle name="40% - Accent2 2 2 2" xfId="3345"/>
    <cellStyle name="40% - Accent2 2 2 2 2" xfId="18426"/>
    <cellStyle name="40% - Accent2 2 2 2 3" xfId="18738"/>
    <cellStyle name="40% - Accent2 2 2 2 4" xfId="17621"/>
    <cellStyle name="40% - Accent2 2 2 2 5" xfId="19806"/>
    <cellStyle name="40% - Accent2 2 2 3" xfId="3346"/>
    <cellStyle name="40% - Accent2 2 2 3 2" xfId="3347"/>
    <cellStyle name="40% - Accent2 2 2 3 2 2" xfId="3348"/>
    <cellStyle name="40% - Accent2 2 2 3 3" xfId="3349"/>
    <cellStyle name="40% - Accent2 2 2 3 4" xfId="17974"/>
    <cellStyle name="40% - Accent2 2 2 4" xfId="3350"/>
    <cellStyle name="40% - Accent2 2 2 4 2" xfId="3351"/>
    <cellStyle name="40% - Accent2 2 2 4 3" xfId="18676"/>
    <cellStyle name="40% - Accent2 2 2 5" xfId="3352"/>
    <cellStyle name="40% - Accent2 2 2 5 2" xfId="16576"/>
    <cellStyle name="40% - Accent2 2 2 6" xfId="3353"/>
    <cellStyle name="40% - Accent2 2 2 6 2" xfId="3354"/>
    <cellStyle name="40% - Accent2 2 2 7" xfId="16308"/>
    <cellStyle name="40% - Accent2 2 3" xfId="3355"/>
    <cellStyle name="40% - Accent2 2 3 2" xfId="17578"/>
    <cellStyle name="40% - Accent2 2 3 2 2" xfId="18383"/>
    <cellStyle name="40% - Accent2 2 3 2 3" xfId="19119"/>
    <cellStyle name="40% - Accent2 2 3 3" xfId="18045"/>
    <cellStyle name="40% - Accent2 2 3 4" xfId="18709"/>
    <cellStyle name="40% - Accent2 2 3 5" xfId="17075"/>
    <cellStyle name="40% - Accent2 2 3 6" xfId="19778"/>
    <cellStyle name="40% - Accent2 2 4" xfId="3356"/>
    <cellStyle name="40% - Accent2 2 4 2" xfId="16913"/>
    <cellStyle name="40% - Accent2 2 5" xfId="3357"/>
    <cellStyle name="40% - Accent2 2 5 2" xfId="17973"/>
    <cellStyle name="40% - Accent2 2 6" xfId="18647"/>
    <cellStyle name="40% - Accent2 2 7" xfId="16575"/>
    <cellStyle name="40% - Accent2 2 8" xfId="16263"/>
    <cellStyle name="40% - Accent2 3" xfId="3358"/>
    <cellStyle name="40% - Accent2 3 2" xfId="3359"/>
    <cellStyle name="40% - Accent2 3 2 2" xfId="3360"/>
    <cellStyle name="40% - Accent2 3 2 2 2" xfId="3361"/>
    <cellStyle name="40% - Accent2 3 2 2 2 2" xfId="3362"/>
    <cellStyle name="40% - Accent2 3 2 2 2 3" xfId="18390"/>
    <cellStyle name="40% - Accent2 3 2 2 3" xfId="3363"/>
    <cellStyle name="40% - Accent2 3 2 2 3 2" xfId="19126"/>
    <cellStyle name="40% - Accent2 3 2 2 4" xfId="17585"/>
    <cellStyle name="40% - Accent2 3 2 3" xfId="3364"/>
    <cellStyle name="40% - Accent2 3 2 3 2" xfId="3365"/>
    <cellStyle name="40% - Accent2 3 2 3 3" xfId="18052"/>
    <cellStyle name="40% - Accent2 3 2 4" xfId="3366"/>
    <cellStyle name="40% - Accent2 3 2 4 2" xfId="18722"/>
    <cellStyle name="40% - Accent2 3 2 5" xfId="3367"/>
    <cellStyle name="40% - Accent2 3 2 5 2" xfId="3368"/>
    <cellStyle name="40% - Accent2 3 2 6" xfId="3369"/>
    <cellStyle name="40% - Accent2 3 2 6 2" xfId="3370"/>
    <cellStyle name="40% - Accent2 3 2 7" xfId="17082"/>
    <cellStyle name="40% - Accent2 3 3" xfId="3371"/>
    <cellStyle name="40% - Accent2 3 3 2" xfId="3372"/>
    <cellStyle name="40% - Accent2 3 3 2 2" xfId="3373"/>
    <cellStyle name="40% - Accent2 3 3 3" xfId="3374"/>
    <cellStyle name="40% - Accent2 3 3 4" xfId="16942"/>
    <cellStyle name="40% - Accent2 3 3 5" xfId="19838"/>
    <cellStyle name="40% - Accent2 3 4" xfId="3375"/>
    <cellStyle name="40% - Accent2 3 4 2" xfId="3376"/>
    <cellStyle name="40% - Accent2 3 4 3" xfId="17975"/>
    <cellStyle name="40% - Accent2 3 5" xfId="3377"/>
    <cellStyle name="40% - Accent2 3 5 2" xfId="18660"/>
    <cellStyle name="40% - Accent2 3 6" xfId="3378"/>
    <cellStyle name="40% - Accent2 3 6 2" xfId="3379"/>
    <cellStyle name="40% - Accent2 3 6 3" xfId="16577"/>
    <cellStyle name="40% - Accent2 3 7" xfId="3380"/>
    <cellStyle name="40% - Accent2 3 7 2" xfId="3381"/>
    <cellStyle name="40% - Accent2 3 8" xfId="3382"/>
    <cellStyle name="40% - Accent2 3 9" xfId="16270"/>
    <cellStyle name="40% - Accent2 4" xfId="3383"/>
    <cellStyle name="40% - Accent2 4 2" xfId="3384"/>
    <cellStyle name="40% - Accent2 4 2 2" xfId="3385"/>
    <cellStyle name="40% - Accent2 4 2 2 2" xfId="3386"/>
    <cellStyle name="40% - Accent2 4 2 2 2 2" xfId="3387"/>
    <cellStyle name="40% - Accent2 4 2 2 2 3" xfId="18402"/>
    <cellStyle name="40% - Accent2 4 2 2 3" xfId="3388"/>
    <cellStyle name="40% - Accent2 4 2 2 3 2" xfId="19133"/>
    <cellStyle name="40% - Accent2 4 2 2 4" xfId="17597"/>
    <cellStyle name="40% - Accent2 4 2 3" xfId="3389"/>
    <cellStyle name="40% - Accent2 4 2 3 2" xfId="3390"/>
    <cellStyle name="40% - Accent2 4 2 3 3" xfId="18059"/>
    <cellStyle name="40% - Accent2 4 2 4" xfId="3391"/>
    <cellStyle name="40% - Accent2 4 2 4 2" xfId="18806"/>
    <cellStyle name="40% - Accent2 4 2 5" xfId="3392"/>
    <cellStyle name="40% - Accent2 4 2 5 2" xfId="3393"/>
    <cellStyle name="40% - Accent2 4 2 6" xfId="3394"/>
    <cellStyle name="40% - Accent2 4 2 6 2" xfId="3395"/>
    <cellStyle name="40% - Accent2 4 2 7" xfId="17089"/>
    <cellStyle name="40% - Accent2 4 3" xfId="3396"/>
    <cellStyle name="40% - Accent2 4 3 2" xfId="3397"/>
    <cellStyle name="40% - Accent2 4 3 3" xfId="3398"/>
    <cellStyle name="40% - Accent2 4 3 4" xfId="18690"/>
    <cellStyle name="40% - Accent2 4 4" xfId="3399"/>
    <cellStyle name="40% - Accent2 4 4 2" xfId="3400"/>
    <cellStyle name="40% - Accent2 4 4 3" xfId="16885"/>
    <cellStyle name="40% - Accent2 4 5" xfId="3401"/>
    <cellStyle name="40% - Accent2 4 6" xfId="3402"/>
    <cellStyle name="40% - Accent2 4 6 2" xfId="3403"/>
    <cellStyle name="40% - Accent2 4 7" xfId="3404"/>
    <cellStyle name="40% - Accent2 4 7 2" xfId="3405"/>
    <cellStyle name="40% - Accent2 4 8" xfId="3406"/>
    <cellStyle name="40% - Accent2 4 9" xfId="16282"/>
    <cellStyle name="40% - Accent2 5" xfId="3407"/>
    <cellStyle name="40% - Accent2 5 2" xfId="3408"/>
    <cellStyle name="40% - Accent2 5 2 2" xfId="3409"/>
    <cellStyle name="40% - Accent2 5 2 3" xfId="3410"/>
    <cellStyle name="40% - Accent2 5 2 4" xfId="3411"/>
    <cellStyle name="40% - Accent2 5 2 5" xfId="18257"/>
    <cellStyle name="40% - Accent2 5 3" xfId="3412"/>
    <cellStyle name="40% - Accent2 5 3 2" xfId="3413"/>
    <cellStyle name="40% - Accent2 5 3 2 2" xfId="3414"/>
    <cellStyle name="40% - Accent2 5 3 3" xfId="3415"/>
    <cellStyle name="40% - Accent2 5 3 4" xfId="18993"/>
    <cellStyle name="40% - Accent2 5 4" xfId="3416"/>
    <cellStyle name="40% - Accent2 5 4 2" xfId="3417"/>
    <cellStyle name="40% - Accent2 5 5" xfId="3418"/>
    <cellStyle name="40% - Accent2 5 6" xfId="17452"/>
    <cellStyle name="40% - Accent2 6" xfId="3419"/>
    <cellStyle name="40% - Accent2 6 2" xfId="3420"/>
    <cellStyle name="40% - Accent2 6 2 2" xfId="3421"/>
    <cellStyle name="40% - Accent2 6 2 2 2" xfId="3422"/>
    <cellStyle name="40% - Accent2 6 2 3" xfId="3423"/>
    <cellStyle name="40% - Accent2 6 2 4" xfId="18564"/>
    <cellStyle name="40% - Accent2 6 3" xfId="3424"/>
    <cellStyle name="40% - Accent2 6 3 2" xfId="3425"/>
    <cellStyle name="40% - Accent2 6 3 3" xfId="19286"/>
    <cellStyle name="40% - Accent2 6 4" xfId="3426"/>
    <cellStyle name="40% - Accent2 6 5" xfId="17759"/>
    <cellStyle name="40% - Accent2 7" xfId="3427"/>
    <cellStyle name="40% - Accent2 7 2" xfId="3428"/>
    <cellStyle name="40% - Accent2 7 2 2" xfId="3429"/>
    <cellStyle name="40% - Accent2 7 2 2 2" xfId="3430"/>
    <cellStyle name="40% - Accent2 7 2 3" xfId="3431"/>
    <cellStyle name="40% - Accent2 7 3" xfId="3432"/>
    <cellStyle name="40% - Accent2 7 3 2" xfId="3433"/>
    <cellStyle name="40% - Accent2 7 4" xfId="3434"/>
    <cellStyle name="40% - Accent2 7 5" xfId="17943"/>
    <cellStyle name="40% - Accent2 8" xfId="3435"/>
    <cellStyle name="40% - Accent2 8 2" xfId="3436"/>
    <cellStyle name="40% - Accent2 8 3" xfId="3437"/>
    <cellStyle name="40% - Accent2 8 4" xfId="18627"/>
    <cellStyle name="40% - Accent2 9" xfId="3438"/>
    <cellStyle name="40% - Accent2 9 2" xfId="3439"/>
    <cellStyle name="40% - Accent2 9 3" xfId="16532"/>
    <cellStyle name="40% - Accent3" xfId="19658" builtinId="39" customBuiltin="1"/>
    <cellStyle name="40% - Accent3 10" xfId="3440"/>
    <cellStyle name="40% - Accent3 10 2" xfId="3441"/>
    <cellStyle name="40% - Accent3 10 3" xfId="19448"/>
    <cellStyle name="40% - Accent3 11" xfId="15966"/>
    <cellStyle name="40% - Accent3 12" xfId="16202"/>
    <cellStyle name="40% - Accent3 2" xfId="17"/>
    <cellStyle name="40% - Accent3 2 2" xfId="3442"/>
    <cellStyle name="40% - Accent3 2 2 2" xfId="3443"/>
    <cellStyle name="40% - Accent3 2 2 2 2" xfId="18398"/>
    <cellStyle name="40% - Accent3 2 2 2 3" xfId="18740"/>
    <cellStyle name="40% - Accent3 2 2 2 4" xfId="17593"/>
    <cellStyle name="40% - Accent3 2 2 2 5" xfId="19801"/>
    <cellStyle name="40% - Accent3 2 2 3" xfId="3444"/>
    <cellStyle name="40% - Accent3 2 2 3 2" xfId="3445"/>
    <cellStyle name="40% - Accent3 2 2 3 2 2" xfId="3446"/>
    <cellStyle name="40% - Accent3 2 2 3 3" xfId="3447"/>
    <cellStyle name="40% - Accent3 2 2 3 4" xfId="17977"/>
    <cellStyle name="40% - Accent3 2 2 4" xfId="3448"/>
    <cellStyle name="40% - Accent3 2 2 4 2" xfId="3449"/>
    <cellStyle name="40% - Accent3 2 2 4 3" xfId="18678"/>
    <cellStyle name="40% - Accent3 2 2 5" xfId="3450"/>
    <cellStyle name="40% - Accent3 2 2 5 2" xfId="16579"/>
    <cellStyle name="40% - Accent3 2 2 6" xfId="3451"/>
    <cellStyle name="40% - Accent3 2 2 6 2" xfId="3452"/>
    <cellStyle name="40% - Accent3 2 2 7" xfId="16278"/>
    <cellStyle name="40% - Accent3 2 3" xfId="3453"/>
    <cellStyle name="40% - Accent3 2 3 2" xfId="3454"/>
    <cellStyle name="40% - Accent3 2 3 2 2" xfId="18412"/>
    <cellStyle name="40% - Accent3 2 3 2 3" xfId="19142"/>
    <cellStyle name="40% - Accent3 2 3 2 4" xfId="17607"/>
    <cellStyle name="40% - Accent3 2 3 3" xfId="18067"/>
    <cellStyle name="40% - Accent3 2 3 4" xfId="18711"/>
    <cellStyle name="40% - Accent3 2 3 5" xfId="17100"/>
    <cellStyle name="40% - Accent3 2 3 6" xfId="19779"/>
    <cellStyle name="40% - Accent3 2 4" xfId="3455"/>
    <cellStyle name="40% - Accent3 2 4 2" xfId="16914"/>
    <cellStyle name="40% - Accent3 2 5" xfId="3456"/>
    <cellStyle name="40% - Accent3 2 5 2" xfId="3457"/>
    <cellStyle name="40% - Accent3 2 5 3" xfId="17976"/>
    <cellStyle name="40% - Accent3 2 6" xfId="3458"/>
    <cellStyle name="40% - Accent3 2 6 2" xfId="18649"/>
    <cellStyle name="40% - Accent3 2 7" xfId="3459"/>
    <cellStyle name="40% - Accent3 2 7 2" xfId="16578"/>
    <cellStyle name="40% - Accent3 2 8" xfId="16294"/>
    <cellStyle name="40% - Accent3 3" xfId="3460"/>
    <cellStyle name="40% - Accent3 3 2" xfId="3461"/>
    <cellStyle name="40% - Accent3 3 2 2" xfId="3462"/>
    <cellStyle name="40% - Accent3 3 2 2 2" xfId="3463"/>
    <cellStyle name="40% - Accent3 3 2 2 2 2" xfId="3464"/>
    <cellStyle name="40% - Accent3 3 2 2 2 3" xfId="18392"/>
    <cellStyle name="40% - Accent3 3 2 2 3" xfId="3465"/>
    <cellStyle name="40% - Accent3 3 2 2 3 2" xfId="19128"/>
    <cellStyle name="40% - Accent3 3 2 2 4" xfId="17587"/>
    <cellStyle name="40% - Accent3 3 2 3" xfId="3466"/>
    <cellStyle name="40% - Accent3 3 2 3 2" xfId="3467"/>
    <cellStyle name="40% - Accent3 3 2 3 3" xfId="18054"/>
    <cellStyle name="40% - Accent3 3 2 4" xfId="3468"/>
    <cellStyle name="40% - Accent3 3 2 4 2" xfId="18724"/>
    <cellStyle name="40% - Accent3 3 2 5" xfId="3469"/>
    <cellStyle name="40% - Accent3 3 2 5 2" xfId="3470"/>
    <cellStyle name="40% - Accent3 3 2 6" xfId="3471"/>
    <cellStyle name="40% - Accent3 3 2 6 2" xfId="3472"/>
    <cellStyle name="40% - Accent3 3 2 7" xfId="17084"/>
    <cellStyle name="40% - Accent3 3 3" xfId="3473"/>
    <cellStyle name="40% - Accent3 3 3 2" xfId="3474"/>
    <cellStyle name="40% - Accent3 3 3 2 2" xfId="3475"/>
    <cellStyle name="40% - Accent3 3 3 3" xfId="3476"/>
    <cellStyle name="40% - Accent3 3 3 4" xfId="16943"/>
    <cellStyle name="40% - Accent3 3 3 5" xfId="19842"/>
    <cellStyle name="40% - Accent3 3 4" xfId="3477"/>
    <cellStyle name="40% - Accent3 3 4 2" xfId="3478"/>
    <cellStyle name="40% - Accent3 3 4 3" xfId="17978"/>
    <cellStyle name="40% - Accent3 3 5" xfId="3479"/>
    <cellStyle name="40% - Accent3 3 5 2" xfId="18662"/>
    <cellStyle name="40% - Accent3 3 6" xfId="3480"/>
    <cellStyle name="40% - Accent3 3 6 2" xfId="3481"/>
    <cellStyle name="40% - Accent3 3 6 3" xfId="16580"/>
    <cellStyle name="40% - Accent3 3 7" xfId="3482"/>
    <cellStyle name="40% - Accent3 3 7 2" xfId="3483"/>
    <cellStyle name="40% - Accent3 3 8" xfId="3484"/>
    <cellStyle name="40% - Accent3 3 9" xfId="16272"/>
    <cellStyle name="40% - Accent3 4" xfId="3485"/>
    <cellStyle name="40% - Accent3 4 2" xfId="3486"/>
    <cellStyle name="40% - Accent3 4 2 2" xfId="3487"/>
    <cellStyle name="40% - Accent3 4 2 2 2" xfId="3488"/>
    <cellStyle name="40% - Accent3 4 2 2 2 2" xfId="3489"/>
    <cellStyle name="40% - Accent3 4 2 2 2 3" xfId="18404"/>
    <cellStyle name="40% - Accent3 4 2 2 3" xfId="3490"/>
    <cellStyle name="40% - Accent3 4 2 2 3 2" xfId="19135"/>
    <cellStyle name="40% - Accent3 4 2 2 4" xfId="17599"/>
    <cellStyle name="40% - Accent3 4 2 3" xfId="3491"/>
    <cellStyle name="40% - Accent3 4 2 3 2" xfId="3492"/>
    <cellStyle name="40% - Accent3 4 2 3 3" xfId="18061"/>
    <cellStyle name="40% - Accent3 4 2 4" xfId="3493"/>
    <cellStyle name="40% - Accent3 4 2 4 2" xfId="18808"/>
    <cellStyle name="40% - Accent3 4 2 5" xfId="3494"/>
    <cellStyle name="40% - Accent3 4 2 5 2" xfId="3495"/>
    <cellStyle name="40% - Accent3 4 2 6" xfId="3496"/>
    <cellStyle name="40% - Accent3 4 2 6 2" xfId="3497"/>
    <cellStyle name="40% - Accent3 4 2 7" xfId="17091"/>
    <cellStyle name="40% - Accent3 4 3" xfId="3498"/>
    <cellStyle name="40% - Accent3 4 3 2" xfId="3499"/>
    <cellStyle name="40% - Accent3 4 3 3" xfId="3500"/>
    <cellStyle name="40% - Accent3 4 3 4" xfId="18692"/>
    <cellStyle name="40% - Accent3 4 4" xfId="3501"/>
    <cellStyle name="40% - Accent3 4 4 2" xfId="3502"/>
    <cellStyle name="40% - Accent3 4 4 3" xfId="16886"/>
    <cellStyle name="40% - Accent3 4 5" xfId="3503"/>
    <cellStyle name="40% - Accent3 4 6" xfId="3504"/>
    <cellStyle name="40% - Accent3 4 6 2" xfId="3505"/>
    <cellStyle name="40% - Accent3 4 7" xfId="3506"/>
    <cellStyle name="40% - Accent3 4 7 2" xfId="3507"/>
    <cellStyle name="40% - Accent3 4 8" xfId="3508"/>
    <cellStyle name="40% - Accent3 4 9" xfId="16284"/>
    <cellStyle name="40% - Accent3 5" xfId="3509"/>
    <cellStyle name="40% - Accent3 5 2" xfId="3510"/>
    <cellStyle name="40% - Accent3 5 2 2" xfId="3511"/>
    <cellStyle name="40% - Accent3 5 2 2 2" xfId="3512"/>
    <cellStyle name="40% - Accent3 5 2 2 2 2" xfId="3513"/>
    <cellStyle name="40% - Accent3 5 2 2 3" xfId="3514"/>
    <cellStyle name="40% - Accent3 5 2 3" xfId="3515"/>
    <cellStyle name="40% - Accent3 5 2 3 2" xfId="3516"/>
    <cellStyle name="40% - Accent3 5 2 4" xfId="3517"/>
    <cellStyle name="40% - Accent3 5 2 5" xfId="18259"/>
    <cellStyle name="40% - Accent3 5 3" xfId="3518"/>
    <cellStyle name="40% - Accent3 5 3 2" xfId="18995"/>
    <cellStyle name="40% - Accent3 5 4" xfId="3519"/>
    <cellStyle name="40% - Accent3 5 5" xfId="17454"/>
    <cellStyle name="40% - Accent3 6" xfId="3520"/>
    <cellStyle name="40% - Accent3 6 2" xfId="3521"/>
    <cellStyle name="40% - Accent3 6 2 2" xfId="3522"/>
    <cellStyle name="40% - Accent3 6 2 3" xfId="3523"/>
    <cellStyle name="40% - Accent3 6 2 4" xfId="18566"/>
    <cellStyle name="40% - Accent3 6 3" xfId="3524"/>
    <cellStyle name="40% - Accent3 6 3 2" xfId="3525"/>
    <cellStyle name="40% - Accent3 6 3 2 2" xfId="3526"/>
    <cellStyle name="40% - Accent3 6 3 3" xfId="3527"/>
    <cellStyle name="40% - Accent3 6 3 4" xfId="19288"/>
    <cellStyle name="40% - Accent3 6 4" xfId="3528"/>
    <cellStyle name="40% - Accent3 6 4 2" xfId="3529"/>
    <cellStyle name="40% - Accent3 6 5" xfId="3530"/>
    <cellStyle name="40% - Accent3 6 6" xfId="17761"/>
    <cellStyle name="40% - Accent3 7" xfId="3531"/>
    <cellStyle name="40% - Accent3 7 2" xfId="3532"/>
    <cellStyle name="40% - Accent3 7 2 2" xfId="3533"/>
    <cellStyle name="40% - Accent3 7 2 2 2" xfId="3534"/>
    <cellStyle name="40% - Accent3 7 2 3" xfId="3535"/>
    <cellStyle name="40% - Accent3 7 3" xfId="3536"/>
    <cellStyle name="40% - Accent3 7 3 2" xfId="3537"/>
    <cellStyle name="40% - Accent3 7 4" xfId="3538"/>
    <cellStyle name="40% - Accent3 7 5" xfId="17945"/>
    <cellStyle name="40% - Accent3 8" xfId="3539"/>
    <cellStyle name="40% - Accent3 8 2" xfId="3540"/>
    <cellStyle name="40% - Accent3 8 3" xfId="3541"/>
    <cellStyle name="40% - Accent3 8 4" xfId="18630"/>
    <cellStyle name="40% - Accent3 9" xfId="3542"/>
    <cellStyle name="40% - Accent3 9 2" xfId="3543"/>
    <cellStyle name="40% - Accent3 9 3" xfId="16536"/>
    <cellStyle name="40% - Accent4" xfId="19662" builtinId="43" customBuiltin="1"/>
    <cellStyle name="40% - Accent4 10" xfId="3544"/>
    <cellStyle name="40% - Accent4 10 2" xfId="3545"/>
    <cellStyle name="40% - Accent4 10 3" xfId="19450"/>
    <cellStyle name="40% - Accent4 11" xfId="15967"/>
    <cellStyle name="40% - Accent4 12" xfId="16206"/>
    <cellStyle name="40% - Accent4 2" xfId="18"/>
    <cellStyle name="40% - Accent4 2 2" xfId="3546"/>
    <cellStyle name="40% - Accent4 2 2 2" xfId="3547"/>
    <cellStyle name="40% - Accent4 2 2 2 2" xfId="18428"/>
    <cellStyle name="40% - Accent4 2 2 2 3" xfId="18742"/>
    <cellStyle name="40% - Accent4 2 2 2 4" xfId="17623"/>
    <cellStyle name="40% - Accent4 2 2 2 5" xfId="19811"/>
    <cellStyle name="40% - Accent4 2 2 3" xfId="3548"/>
    <cellStyle name="40% - Accent4 2 2 3 2" xfId="3549"/>
    <cellStyle name="40% - Accent4 2 2 3 2 2" xfId="3550"/>
    <cellStyle name="40% - Accent4 2 2 3 3" xfId="3551"/>
    <cellStyle name="40% - Accent4 2 2 3 4" xfId="17980"/>
    <cellStyle name="40% - Accent4 2 2 4" xfId="3552"/>
    <cellStyle name="40% - Accent4 2 2 4 2" xfId="3553"/>
    <cellStyle name="40% - Accent4 2 2 4 3" xfId="18680"/>
    <cellStyle name="40% - Accent4 2 2 5" xfId="3554"/>
    <cellStyle name="40% - Accent4 2 2 5 2" xfId="16582"/>
    <cellStyle name="40% - Accent4 2 2 6" xfId="3555"/>
    <cellStyle name="40% - Accent4 2 2 6 2" xfId="3556"/>
    <cellStyle name="40% - Accent4 2 2 7" xfId="16310"/>
    <cellStyle name="40% - Accent4 2 3" xfId="3557"/>
    <cellStyle name="40% - Accent4 2 3 2" xfId="3558"/>
    <cellStyle name="40% - Accent4 2 3 2 2" xfId="18414"/>
    <cellStyle name="40% - Accent4 2 3 2 3" xfId="19144"/>
    <cellStyle name="40% - Accent4 2 3 2 4" xfId="17609"/>
    <cellStyle name="40% - Accent4 2 3 3" xfId="18069"/>
    <cellStyle name="40% - Accent4 2 3 4" xfId="18713"/>
    <cellStyle name="40% - Accent4 2 3 5" xfId="17102"/>
    <cellStyle name="40% - Accent4 2 3 6" xfId="19780"/>
    <cellStyle name="40% - Accent4 2 4" xfId="3559"/>
    <cellStyle name="40% - Accent4 2 4 2" xfId="16915"/>
    <cellStyle name="40% - Accent4 2 5" xfId="3560"/>
    <cellStyle name="40% - Accent4 2 5 2" xfId="3561"/>
    <cellStyle name="40% - Accent4 2 5 3" xfId="17979"/>
    <cellStyle name="40% - Accent4 2 6" xfId="3562"/>
    <cellStyle name="40% - Accent4 2 6 2" xfId="18651"/>
    <cellStyle name="40% - Accent4 2 7" xfId="3563"/>
    <cellStyle name="40% - Accent4 2 7 2" xfId="16581"/>
    <cellStyle name="40% - Accent4 2 8" xfId="16296"/>
    <cellStyle name="40% - Accent4 3" xfId="3564"/>
    <cellStyle name="40% - Accent4 3 2" xfId="3565"/>
    <cellStyle name="40% - Accent4 3 2 2" xfId="3566"/>
    <cellStyle name="40% - Accent4 3 2 2 2" xfId="3567"/>
    <cellStyle name="40% - Accent4 3 2 2 2 2" xfId="3568"/>
    <cellStyle name="40% - Accent4 3 2 2 2 3" xfId="18419"/>
    <cellStyle name="40% - Accent4 3 2 2 3" xfId="3569"/>
    <cellStyle name="40% - Accent4 3 2 2 3 2" xfId="19149"/>
    <cellStyle name="40% - Accent4 3 2 2 4" xfId="17614"/>
    <cellStyle name="40% - Accent4 3 2 3" xfId="3570"/>
    <cellStyle name="40% - Accent4 3 2 3 2" xfId="3571"/>
    <cellStyle name="40% - Accent4 3 2 3 3" xfId="18074"/>
    <cellStyle name="40% - Accent4 3 2 4" xfId="3572"/>
    <cellStyle name="40% - Accent4 3 2 4 2" xfId="18726"/>
    <cellStyle name="40% - Accent4 3 2 5" xfId="3573"/>
    <cellStyle name="40% - Accent4 3 2 5 2" xfId="3574"/>
    <cellStyle name="40% - Accent4 3 2 6" xfId="3575"/>
    <cellStyle name="40% - Accent4 3 2 6 2" xfId="3576"/>
    <cellStyle name="40% - Accent4 3 2 7" xfId="17107"/>
    <cellStyle name="40% - Accent4 3 3" xfId="3577"/>
    <cellStyle name="40% - Accent4 3 3 2" xfId="3578"/>
    <cellStyle name="40% - Accent4 3 3 2 2" xfId="3579"/>
    <cellStyle name="40% - Accent4 3 3 3" xfId="3580"/>
    <cellStyle name="40% - Accent4 3 3 4" xfId="16944"/>
    <cellStyle name="40% - Accent4 3 3 5" xfId="19846"/>
    <cellStyle name="40% - Accent4 3 4" xfId="3581"/>
    <cellStyle name="40% - Accent4 3 4 2" xfId="3582"/>
    <cellStyle name="40% - Accent4 3 4 3" xfId="17981"/>
    <cellStyle name="40% - Accent4 3 5" xfId="3583"/>
    <cellStyle name="40% - Accent4 3 5 2" xfId="18664"/>
    <cellStyle name="40% - Accent4 3 6" xfId="3584"/>
    <cellStyle name="40% - Accent4 3 6 2" xfId="3585"/>
    <cellStyle name="40% - Accent4 3 6 3" xfId="16583"/>
    <cellStyle name="40% - Accent4 3 7" xfId="3586"/>
    <cellStyle name="40% - Accent4 3 7 2" xfId="3587"/>
    <cellStyle name="40% - Accent4 3 8" xfId="3588"/>
    <cellStyle name="40% - Accent4 3 9" xfId="16301"/>
    <cellStyle name="40% - Accent4 4" xfId="3589"/>
    <cellStyle name="40% - Accent4 4 2" xfId="3590"/>
    <cellStyle name="40% - Accent4 4 2 2" xfId="3591"/>
    <cellStyle name="40% - Accent4 4 2 2 2" xfId="3592"/>
    <cellStyle name="40% - Accent4 4 2 2 2 2" xfId="3593"/>
    <cellStyle name="40% - Accent4 4 2 2 2 3" xfId="18434"/>
    <cellStyle name="40% - Accent4 4 2 2 3" xfId="3594"/>
    <cellStyle name="40% - Accent4 4 2 2 3 2" xfId="19157"/>
    <cellStyle name="40% - Accent4 4 2 2 4" xfId="17629"/>
    <cellStyle name="40% - Accent4 4 2 3" xfId="3595"/>
    <cellStyle name="40% - Accent4 4 2 3 2" xfId="3596"/>
    <cellStyle name="40% - Accent4 4 2 3 3" xfId="18082"/>
    <cellStyle name="40% - Accent4 4 2 4" xfId="3597"/>
    <cellStyle name="40% - Accent4 4 2 4 2" xfId="18816"/>
    <cellStyle name="40% - Accent4 4 2 5" xfId="3598"/>
    <cellStyle name="40% - Accent4 4 2 5 2" xfId="3599"/>
    <cellStyle name="40% - Accent4 4 2 6" xfId="3600"/>
    <cellStyle name="40% - Accent4 4 2 6 2" xfId="3601"/>
    <cellStyle name="40% - Accent4 4 2 7" xfId="17116"/>
    <cellStyle name="40% - Accent4 4 3" xfId="3602"/>
    <cellStyle name="40% - Accent4 4 3 2" xfId="3603"/>
    <cellStyle name="40% - Accent4 4 3 3" xfId="3604"/>
    <cellStyle name="40% - Accent4 4 3 4" xfId="18694"/>
    <cellStyle name="40% - Accent4 4 4" xfId="3605"/>
    <cellStyle name="40% - Accent4 4 4 2" xfId="3606"/>
    <cellStyle name="40% - Accent4 4 4 3" xfId="16887"/>
    <cellStyle name="40% - Accent4 4 5" xfId="3607"/>
    <cellStyle name="40% - Accent4 4 6" xfId="3608"/>
    <cellStyle name="40% - Accent4 4 6 2" xfId="3609"/>
    <cellStyle name="40% - Accent4 4 7" xfId="3610"/>
    <cellStyle name="40% - Accent4 4 7 2" xfId="3611"/>
    <cellStyle name="40% - Accent4 4 8" xfId="3612"/>
    <cellStyle name="40% - Accent4 4 9" xfId="16319"/>
    <cellStyle name="40% - Accent4 5" xfId="3613"/>
    <cellStyle name="40% - Accent4 5 2" xfId="3614"/>
    <cellStyle name="40% - Accent4 5 2 2" xfId="3615"/>
    <cellStyle name="40% - Accent4 5 2 2 2" xfId="3616"/>
    <cellStyle name="40% - Accent4 5 2 2 2 2" xfId="3617"/>
    <cellStyle name="40% - Accent4 5 2 2 3" xfId="3618"/>
    <cellStyle name="40% - Accent4 5 2 3" xfId="3619"/>
    <cellStyle name="40% - Accent4 5 2 3 2" xfId="3620"/>
    <cellStyle name="40% - Accent4 5 2 4" xfId="3621"/>
    <cellStyle name="40% - Accent4 5 2 5" xfId="18262"/>
    <cellStyle name="40% - Accent4 5 3" xfId="3622"/>
    <cellStyle name="40% - Accent4 5 3 2" xfId="18998"/>
    <cellStyle name="40% - Accent4 5 4" xfId="3623"/>
    <cellStyle name="40% - Accent4 5 5" xfId="17457"/>
    <cellStyle name="40% - Accent4 6" xfId="3624"/>
    <cellStyle name="40% - Accent4 6 2" xfId="3625"/>
    <cellStyle name="40% - Accent4 6 2 2" xfId="3626"/>
    <cellStyle name="40% - Accent4 6 2 3" xfId="3627"/>
    <cellStyle name="40% - Accent4 6 2 4" xfId="18568"/>
    <cellStyle name="40% - Accent4 6 3" xfId="3628"/>
    <cellStyle name="40% - Accent4 6 3 2" xfId="3629"/>
    <cellStyle name="40% - Accent4 6 3 2 2" xfId="3630"/>
    <cellStyle name="40% - Accent4 6 3 3" xfId="3631"/>
    <cellStyle name="40% - Accent4 6 3 4" xfId="19290"/>
    <cellStyle name="40% - Accent4 6 4" xfId="3632"/>
    <cellStyle name="40% - Accent4 6 4 2" xfId="3633"/>
    <cellStyle name="40% - Accent4 6 5" xfId="3634"/>
    <cellStyle name="40% - Accent4 6 6" xfId="17763"/>
    <cellStyle name="40% - Accent4 7" xfId="3635"/>
    <cellStyle name="40% - Accent4 7 2" xfId="3636"/>
    <cellStyle name="40% - Accent4 7 2 2" xfId="3637"/>
    <cellStyle name="40% - Accent4 7 2 2 2" xfId="3638"/>
    <cellStyle name="40% - Accent4 7 2 3" xfId="3639"/>
    <cellStyle name="40% - Accent4 7 3" xfId="3640"/>
    <cellStyle name="40% - Accent4 7 3 2" xfId="3641"/>
    <cellStyle name="40% - Accent4 7 4" xfId="3642"/>
    <cellStyle name="40% - Accent4 7 5" xfId="17947"/>
    <cellStyle name="40% - Accent4 8" xfId="3643"/>
    <cellStyle name="40% - Accent4 8 2" xfId="3644"/>
    <cellStyle name="40% - Accent4 8 3" xfId="3645"/>
    <cellStyle name="40% - Accent4 8 4" xfId="18632"/>
    <cellStyle name="40% - Accent4 9" xfId="3646"/>
    <cellStyle name="40% - Accent4 9 2" xfId="3647"/>
    <cellStyle name="40% - Accent4 9 3" xfId="16540"/>
    <cellStyle name="40% - Accent5" xfId="19666" builtinId="47" customBuiltin="1"/>
    <cellStyle name="40% - Accent5 10" xfId="3648"/>
    <cellStyle name="40% - Accent5 10 2" xfId="3649"/>
    <cellStyle name="40% - Accent5 10 3" xfId="19452"/>
    <cellStyle name="40% - Accent5 11" xfId="15968"/>
    <cellStyle name="40% - Accent5 12" xfId="16210"/>
    <cellStyle name="40% - Accent5 2" xfId="19"/>
    <cellStyle name="40% - Accent5 2 2" xfId="3650"/>
    <cellStyle name="40% - Accent5 2 2 2" xfId="3651"/>
    <cellStyle name="40% - Accent5 2 2 2 2" xfId="18430"/>
    <cellStyle name="40% - Accent5 2 2 2 3" xfId="18744"/>
    <cellStyle name="40% - Accent5 2 2 2 4" xfId="17625"/>
    <cellStyle name="40% - Accent5 2 2 2 5" xfId="19809"/>
    <cellStyle name="40% - Accent5 2 2 3" xfId="3652"/>
    <cellStyle name="40% - Accent5 2 2 3 2" xfId="3653"/>
    <cellStyle name="40% - Accent5 2 2 3 2 2" xfId="3654"/>
    <cellStyle name="40% - Accent5 2 2 3 3" xfId="3655"/>
    <cellStyle name="40% - Accent5 2 2 3 4" xfId="17983"/>
    <cellStyle name="40% - Accent5 2 2 4" xfId="3656"/>
    <cellStyle name="40% - Accent5 2 2 4 2" xfId="3657"/>
    <cellStyle name="40% - Accent5 2 2 4 3" xfId="18682"/>
    <cellStyle name="40% - Accent5 2 2 5" xfId="3658"/>
    <cellStyle name="40% - Accent5 2 2 5 2" xfId="16585"/>
    <cellStyle name="40% - Accent5 2 2 6" xfId="3659"/>
    <cellStyle name="40% - Accent5 2 2 6 2" xfId="3660"/>
    <cellStyle name="40% - Accent5 2 2 7" xfId="16312"/>
    <cellStyle name="40% - Accent5 2 3" xfId="3661"/>
    <cellStyle name="40% - Accent5 2 3 2" xfId="17582"/>
    <cellStyle name="40% - Accent5 2 3 2 2" xfId="18387"/>
    <cellStyle name="40% - Accent5 2 3 2 3" xfId="19123"/>
    <cellStyle name="40% - Accent5 2 3 3" xfId="18049"/>
    <cellStyle name="40% - Accent5 2 3 4" xfId="18715"/>
    <cellStyle name="40% - Accent5 2 3 5" xfId="17079"/>
    <cellStyle name="40% - Accent5 2 3 6" xfId="19781"/>
    <cellStyle name="40% - Accent5 2 4" xfId="3662"/>
    <cellStyle name="40% - Accent5 2 4 2" xfId="16916"/>
    <cellStyle name="40% - Accent5 2 5" xfId="3663"/>
    <cellStyle name="40% - Accent5 2 5 2" xfId="17982"/>
    <cellStyle name="40% - Accent5 2 6" xfId="18653"/>
    <cellStyle name="40% - Accent5 2 7" xfId="16584"/>
    <cellStyle name="40% - Accent5 2 8" xfId="16267"/>
    <cellStyle name="40% - Accent5 3" xfId="3664"/>
    <cellStyle name="40% - Accent5 3 2" xfId="3665"/>
    <cellStyle name="40% - Accent5 3 2 2" xfId="3666"/>
    <cellStyle name="40% - Accent5 3 2 2 2" xfId="3667"/>
    <cellStyle name="40% - Accent5 3 2 2 2 2" xfId="3668"/>
    <cellStyle name="40% - Accent5 3 2 2 2 3" xfId="18421"/>
    <cellStyle name="40% - Accent5 3 2 2 3" xfId="3669"/>
    <cellStyle name="40% - Accent5 3 2 2 3 2" xfId="19151"/>
    <cellStyle name="40% - Accent5 3 2 2 4" xfId="17616"/>
    <cellStyle name="40% - Accent5 3 2 3" xfId="3670"/>
    <cellStyle name="40% - Accent5 3 2 3 2" xfId="3671"/>
    <cellStyle name="40% - Accent5 3 2 3 3" xfId="18076"/>
    <cellStyle name="40% - Accent5 3 2 4" xfId="3672"/>
    <cellStyle name="40% - Accent5 3 2 4 2" xfId="18728"/>
    <cellStyle name="40% - Accent5 3 2 5" xfId="3673"/>
    <cellStyle name="40% - Accent5 3 2 5 2" xfId="3674"/>
    <cellStyle name="40% - Accent5 3 2 6" xfId="3675"/>
    <cellStyle name="40% - Accent5 3 2 6 2" xfId="3676"/>
    <cellStyle name="40% - Accent5 3 2 7" xfId="17109"/>
    <cellStyle name="40% - Accent5 3 3" xfId="3677"/>
    <cellStyle name="40% - Accent5 3 3 2" xfId="3678"/>
    <cellStyle name="40% - Accent5 3 3 2 2" xfId="3679"/>
    <cellStyle name="40% - Accent5 3 3 3" xfId="3680"/>
    <cellStyle name="40% - Accent5 3 3 4" xfId="16945"/>
    <cellStyle name="40% - Accent5 3 3 5" xfId="19850"/>
    <cellStyle name="40% - Accent5 3 4" xfId="3681"/>
    <cellStyle name="40% - Accent5 3 4 2" xfId="3682"/>
    <cellStyle name="40% - Accent5 3 4 3" xfId="17984"/>
    <cellStyle name="40% - Accent5 3 5" xfId="3683"/>
    <cellStyle name="40% - Accent5 3 5 2" xfId="18666"/>
    <cellStyle name="40% - Accent5 3 6" xfId="3684"/>
    <cellStyle name="40% - Accent5 3 6 2" xfId="3685"/>
    <cellStyle name="40% - Accent5 3 6 3" xfId="16586"/>
    <cellStyle name="40% - Accent5 3 7" xfId="3686"/>
    <cellStyle name="40% - Accent5 3 7 2" xfId="3687"/>
    <cellStyle name="40% - Accent5 3 8" xfId="3688"/>
    <cellStyle name="40% - Accent5 3 9" xfId="16303"/>
    <cellStyle name="40% - Accent5 4" xfId="3689"/>
    <cellStyle name="40% - Accent5 4 2" xfId="3690"/>
    <cellStyle name="40% - Accent5 4 2 2" xfId="3691"/>
    <cellStyle name="40% - Accent5 4 2 2 2" xfId="3692"/>
    <cellStyle name="40% - Accent5 4 2 2 2 2" xfId="3693"/>
    <cellStyle name="40% - Accent5 4 2 2 2 3" xfId="18436"/>
    <cellStyle name="40% - Accent5 4 2 2 3" xfId="3694"/>
    <cellStyle name="40% - Accent5 4 2 2 3 2" xfId="19159"/>
    <cellStyle name="40% - Accent5 4 2 2 4" xfId="17631"/>
    <cellStyle name="40% - Accent5 4 2 3" xfId="3695"/>
    <cellStyle name="40% - Accent5 4 2 3 2" xfId="3696"/>
    <cellStyle name="40% - Accent5 4 2 3 3" xfId="18084"/>
    <cellStyle name="40% - Accent5 4 2 4" xfId="3697"/>
    <cellStyle name="40% - Accent5 4 2 4 2" xfId="18818"/>
    <cellStyle name="40% - Accent5 4 2 5" xfId="3698"/>
    <cellStyle name="40% - Accent5 4 2 5 2" xfId="3699"/>
    <cellStyle name="40% - Accent5 4 2 6" xfId="3700"/>
    <cellStyle name="40% - Accent5 4 2 6 2" xfId="3701"/>
    <cellStyle name="40% - Accent5 4 2 7" xfId="17118"/>
    <cellStyle name="40% - Accent5 4 3" xfId="3702"/>
    <cellStyle name="40% - Accent5 4 3 2" xfId="3703"/>
    <cellStyle name="40% - Accent5 4 3 3" xfId="3704"/>
    <cellStyle name="40% - Accent5 4 3 4" xfId="18696"/>
    <cellStyle name="40% - Accent5 4 4" xfId="3705"/>
    <cellStyle name="40% - Accent5 4 4 2" xfId="3706"/>
    <cellStyle name="40% - Accent5 4 4 3" xfId="16888"/>
    <cellStyle name="40% - Accent5 4 5" xfId="3707"/>
    <cellStyle name="40% - Accent5 4 6" xfId="3708"/>
    <cellStyle name="40% - Accent5 4 6 2" xfId="3709"/>
    <cellStyle name="40% - Accent5 4 7" xfId="3710"/>
    <cellStyle name="40% - Accent5 4 7 2" xfId="3711"/>
    <cellStyle name="40% - Accent5 4 8" xfId="3712"/>
    <cellStyle name="40% - Accent5 4 9" xfId="16321"/>
    <cellStyle name="40% - Accent5 5" xfId="3713"/>
    <cellStyle name="40% - Accent5 5 2" xfId="3714"/>
    <cellStyle name="40% - Accent5 5 2 2" xfId="3715"/>
    <cellStyle name="40% - Accent5 5 2 3" xfId="3716"/>
    <cellStyle name="40% - Accent5 5 2 4" xfId="3717"/>
    <cellStyle name="40% - Accent5 5 2 5" xfId="18265"/>
    <cellStyle name="40% - Accent5 5 3" xfId="3718"/>
    <cellStyle name="40% - Accent5 5 3 2" xfId="3719"/>
    <cellStyle name="40% - Accent5 5 3 2 2" xfId="3720"/>
    <cellStyle name="40% - Accent5 5 3 3" xfId="3721"/>
    <cellStyle name="40% - Accent5 5 3 4" xfId="19001"/>
    <cellStyle name="40% - Accent5 5 4" xfId="3722"/>
    <cellStyle name="40% - Accent5 5 4 2" xfId="3723"/>
    <cellStyle name="40% - Accent5 5 5" xfId="3724"/>
    <cellStyle name="40% - Accent5 5 6" xfId="17460"/>
    <cellStyle name="40% - Accent5 6" xfId="3725"/>
    <cellStyle name="40% - Accent5 6 2" xfId="3726"/>
    <cellStyle name="40% - Accent5 6 2 2" xfId="3727"/>
    <cellStyle name="40% - Accent5 6 2 2 2" xfId="3728"/>
    <cellStyle name="40% - Accent5 6 2 3" xfId="3729"/>
    <cellStyle name="40% - Accent5 6 2 4" xfId="18570"/>
    <cellStyle name="40% - Accent5 6 3" xfId="3730"/>
    <cellStyle name="40% - Accent5 6 3 2" xfId="3731"/>
    <cellStyle name="40% - Accent5 6 3 3" xfId="19292"/>
    <cellStyle name="40% - Accent5 6 4" xfId="3732"/>
    <cellStyle name="40% - Accent5 6 5" xfId="17765"/>
    <cellStyle name="40% - Accent5 7" xfId="3733"/>
    <cellStyle name="40% - Accent5 7 2" xfId="3734"/>
    <cellStyle name="40% - Accent5 7 2 2" xfId="3735"/>
    <cellStyle name="40% - Accent5 7 2 2 2" xfId="3736"/>
    <cellStyle name="40% - Accent5 7 2 3" xfId="3737"/>
    <cellStyle name="40% - Accent5 7 3" xfId="3738"/>
    <cellStyle name="40% - Accent5 7 3 2" xfId="3739"/>
    <cellStyle name="40% - Accent5 7 4" xfId="3740"/>
    <cellStyle name="40% - Accent5 7 5" xfId="17949"/>
    <cellStyle name="40% - Accent5 8" xfId="3741"/>
    <cellStyle name="40% - Accent5 8 2" xfId="3742"/>
    <cellStyle name="40% - Accent5 8 3" xfId="3743"/>
    <cellStyle name="40% - Accent5 8 4" xfId="18634"/>
    <cellStyle name="40% - Accent5 9" xfId="3744"/>
    <cellStyle name="40% - Accent5 9 2" xfId="3745"/>
    <cellStyle name="40% - Accent5 9 3" xfId="16544"/>
    <cellStyle name="40% - Accent6" xfId="19670" builtinId="51" customBuiltin="1"/>
    <cellStyle name="40% - Accent6 10" xfId="3746"/>
    <cellStyle name="40% - Accent6 10 2" xfId="3747"/>
    <cellStyle name="40% - Accent6 10 3" xfId="19454"/>
    <cellStyle name="40% - Accent6 11" xfId="15969"/>
    <cellStyle name="40% - Accent6 12" xfId="16214"/>
    <cellStyle name="40% - Accent6 2" xfId="20"/>
    <cellStyle name="40% - Accent6 2 2" xfId="3748"/>
    <cellStyle name="40% - Accent6 2 2 2" xfId="3749"/>
    <cellStyle name="40% - Accent6 2 2 2 2" xfId="18446"/>
    <cellStyle name="40% - Accent6 2 2 2 3" xfId="18746"/>
    <cellStyle name="40% - Accent6 2 2 2 4" xfId="17641"/>
    <cellStyle name="40% - Accent6 2 2 2 5" xfId="19803"/>
    <cellStyle name="40% - Accent6 2 2 3" xfId="3750"/>
    <cellStyle name="40% - Accent6 2 2 3 2" xfId="3751"/>
    <cellStyle name="40% - Accent6 2 2 3 2 2" xfId="3752"/>
    <cellStyle name="40% - Accent6 2 2 3 3" xfId="3753"/>
    <cellStyle name="40% - Accent6 2 2 3 4" xfId="17986"/>
    <cellStyle name="40% - Accent6 2 2 4" xfId="3754"/>
    <cellStyle name="40% - Accent6 2 2 4 2" xfId="3755"/>
    <cellStyle name="40% - Accent6 2 2 4 3" xfId="18684"/>
    <cellStyle name="40% - Accent6 2 2 5" xfId="3756"/>
    <cellStyle name="40% - Accent6 2 2 5 2" xfId="16588"/>
    <cellStyle name="40% - Accent6 2 2 6" xfId="3757"/>
    <cellStyle name="40% - Accent6 2 2 6 2" xfId="3758"/>
    <cellStyle name="40% - Accent6 2 2 7" xfId="16329"/>
    <cellStyle name="40% - Accent6 2 3" xfId="3759"/>
    <cellStyle name="40% - Accent6 2 3 2" xfId="3760"/>
    <cellStyle name="40% - Accent6 2 3 2 2" xfId="18389"/>
    <cellStyle name="40% - Accent6 2 3 2 3" xfId="19125"/>
    <cellStyle name="40% - Accent6 2 3 2 4" xfId="17584"/>
    <cellStyle name="40% - Accent6 2 3 3" xfId="18051"/>
    <cellStyle name="40% - Accent6 2 3 4" xfId="18717"/>
    <cellStyle name="40% - Accent6 2 3 5" xfId="17081"/>
    <cellStyle name="40% - Accent6 2 3 6" xfId="19782"/>
    <cellStyle name="40% - Accent6 2 4" xfId="3761"/>
    <cellStyle name="40% - Accent6 2 4 2" xfId="16917"/>
    <cellStyle name="40% - Accent6 2 5" xfId="3762"/>
    <cellStyle name="40% - Accent6 2 5 2" xfId="3763"/>
    <cellStyle name="40% - Accent6 2 5 3" xfId="17985"/>
    <cellStyle name="40% - Accent6 2 6" xfId="3764"/>
    <cellStyle name="40% - Accent6 2 6 2" xfId="18655"/>
    <cellStyle name="40% - Accent6 2 7" xfId="3765"/>
    <cellStyle name="40% - Accent6 2 7 2" xfId="16587"/>
    <cellStyle name="40% - Accent6 2 8" xfId="16269"/>
    <cellStyle name="40% - Accent6 3" xfId="3766"/>
    <cellStyle name="40% - Accent6 3 2" xfId="3767"/>
    <cellStyle name="40% - Accent6 3 2 2" xfId="3768"/>
    <cellStyle name="40% - Accent6 3 2 2 2" xfId="3769"/>
    <cellStyle name="40% - Accent6 3 2 2 2 2" xfId="3770"/>
    <cellStyle name="40% - Accent6 3 2 2 2 3" xfId="18445"/>
    <cellStyle name="40% - Accent6 3 2 2 3" xfId="3771"/>
    <cellStyle name="40% - Accent6 3 2 2 3 2" xfId="19168"/>
    <cellStyle name="40% - Accent6 3 2 2 4" xfId="17640"/>
    <cellStyle name="40% - Accent6 3 2 3" xfId="3772"/>
    <cellStyle name="40% - Accent6 3 2 3 2" xfId="3773"/>
    <cellStyle name="40% - Accent6 3 2 3 3" xfId="18086"/>
    <cellStyle name="40% - Accent6 3 2 4" xfId="3774"/>
    <cellStyle name="40% - Accent6 3 2 4 2" xfId="18730"/>
    <cellStyle name="40% - Accent6 3 2 5" xfId="3775"/>
    <cellStyle name="40% - Accent6 3 2 5 2" xfId="3776"/>
    <cellStyle name="40% - Accent6 3 2 6" xfId="3777"/>
    <cellStyle name="40% - Accent6 3 2 6 2" xfId="3778"/>
    <cellStyle name="40% - Accent6 3 2 7" xfId="17124"/>
    <cellStyle name="40% - Accent6 3 3" xfId="3779"/>
    <cellStyle name="40% - Accent6 3 3 2" xfId="3780"/>
    <cellStyle name="40% - Accent6 3 3 2 2" xfId="3781"/>
    <cellStyle name="40% - Accent6 3 3 3" xfId="3782"/>
    <cellStyle name="40% - Accent6 3 3 4" xfId="16946"/>
    <cellStyle name="40% - Accent6 3 3 5" xfId="19854"/>
    <cellStyle name="40% - Accent6 3 4" xfId="3783"/>
    <cellStyle name="40% - Accent6 3 4 2" xfId="3784"/>
    <cellStyle name="40% - Accent6 3 4 3" xfId="17987"/>
    <cellStyle name="40% - Accent6 3 5" xfId="3785"/>
    <cellStyle name="40% - Accent6 3 5 2" xfId="18668"/>
    <cellStyle name="40% - Accent6 3 6" xfId="3786"/>
    <cellStyle name="40% - Accent6 3 6 2" xfId="3787"/>
    <cellStyle name="40% - Accent6 3 6 3" xfId="16589"/>
    <cellStyle name="40% - Accent6 3 7" xfId="3788"/>
    <cellStyle name="40% - Accent6 3 7 2" xfId="3789"/>
    <cellStyle name="40% - Accent6 3 8" xfId="3790"/>
    <cellStyle name="40% - Accent6 3 9" xfId="16328"/>
    <cellStyle name="40% - Accent6 4" xfId="3791"/>
    <cellStyle name="40% - Accent6 4 2" xfId="3792"/>
    <cellStyle name="40% - Accent6 4 2 2" xfId="3793"/>
    <cellStyle name="40% - Accent6 4 2 2 2" xfId="3794"/>
    <cellStyle name="40% - Accent6 4 2 2 2 2" xfId="3795"/>
    <cellStyle name="40% - Accent6 4 2 2 2 3" xfId="18407"/>
    <cellStyle name="40% - Accent6 4 2 2 3" xfId="3796"/>
    <cellStyle name="40% - Accent6 4 2 2 3 2" xfId="19137"/>
    <cellStyle name="40% - Accent6 4 2 2 4" xfId="17602"/>
    <cellStyle name="40% - Accent6 4 2 3" xfId="3797"/>
    <cellStyle name="40% - Accent6 4 2 3 2" xfId="3798"/>
    <cellStyle name="40% - Accent6 4 2 3 3" xfId="18063"/>
    <cellStyle name="40% - Accent6 4 2 4" xfId="3799"/>
    <cellStyle name="40% - Accent6 4 2 4 2" xfId="18810"/>
    <cellStyle name="40% - Accent6 4 2 5" xfId="3800"/>
    <cellStyle name="40% - Accent6 4 2 5 2" xfId="3801"/>
    <cellStyle name="40% - Accent6 4 2 6" xfId="3802"/>
    <cellStyle name="40% - Accent6 4 2 6 2" xfId="3803"/>
    <cellStyle name="40% - Accent6 4 2 7" xfId="17093"/>
    <cellStyle name="40% - Accent6 4 3" xfId="3804"/>
    <cellStyle name="40% - Accent6 4 3 2" xfId="3805"/>
    <cellStyle name="40% - Accent6 4 3 3" xfId="3806"/>
    <cellStyle name="40% - Accent6 4 3 4" xfId="18698"/>
    <cellStyle name="40% - Accent6 4 4" xfId="3807"/>
    <cellStyle name="40% - Accent6 4 4 2" xfId="3808"/>
    <cellStyle name="40% - Accent6 4 4 3" xfId="16889"/>
    <cellStyle name="40% - Accent6 4 5" xfId="3809"/>
    <cellStyle name="40% - Accent6 4 6" xfId="3810"/>
    <cellStyle name="40% - Accent6 4 6 2" xfId="3811"/>
    <cellStyle name="40% - Accent6 4 7" xfId="3812"/>
    <cellStyle name="40% - Accent6 4 7 2" xfId="3813"/>
    <cellStyle name="40% - Accent6 4 8" xfId="3814"/>
    <cellStyle name="40% - Accent6 4 9" xfId="16287"/>
    <cellStyle name="40% - Accent6 5" xfId="3815"/>
    <cellStyle name="40% - Accent6 5 2" xfId="3816"/>
    <cellStyle name="40% - Accent6 5 2 2" xfId="3817"/>
    <cellStyle name="40% - Accent6 5 2 2 2" xfId="3818"/>
    <cellStyle name="40% - Accent6 5 2 2 2 2" xfId="3819"/>
    <cellStyle name="40% - Accent6 5 2 2 3" xfId="3820"/>
    <cellStyle name="40% - Accent6 5 2 3" xfId="3821"/>
    <cellStyle name="40% - Accent6 5 2 3 2" xfId="3822"/>
    <cellStyle name="40% - Accent6 5 2 4" xfId="3823"/>
    <cellStyle name="40% - Accent6 5 2 5" xfId="18268"/>
    <cellStyle name="40% - Accent6 5 3" xfId="3824"/>
    <cellStyle name="40% - Accent6 5 3 2" xfId="19004"/>
    <cellStyle name="40% - Accent6 5 4" xfId="3825"/>
    <cellStyle name="40% - Accent6 5 5" xfId="17463"/>
    <cellStyle name="40% - Accent6 6" xfId="3826"/>
    <cellStyle name="40% - Accent6 6 2" xfId="3827"/>
    <cellStyle name="40% - Accent6 6 2 2" xfId="3828"/>
    <cellStyle name="40% - Accent6 6 2 3" xfId="3829"/>
    <cellStyle name="40% - Accent6 6 2 4" xfId="18572"/>
    <cellStyle name="40% - Accent6 6 3" xfId="3830"/>
    <cellStyle name="40% - Accent6 6 3 2" xfId="3831"/>
    <cellStyle name="40% - Accent6 6 3 2 2" xfId="3832"/>
    <cellStyle name="40% - Accent6 6 3 3" xfId="3833"/>
    <cellStyle name="40% - Accent6 6 3 4" xfId="19294"/>
    <cellStyle name="40% - Accent6 6 4" xfId="3834"/>
    <cellStyle name="40% - Accent6 6 4 2" xfId="3835"/>
    <cellStyle name="40% - Accent6 6 5" xfId="3836"/>
    <cellStyle name="40% - Accent6 6 6" xfId="17767"/>
    <cellStyle name="40% - Accent6 7" xfId="3837"/>
    <cellStyle name="40% - Accent6 7 2" xfId="3838"/>
    <cellStyle name="40% - Accent6 7 2 2" xfId="3839"/>
    <cellStyle name="40% - Accent6 7 2 2 2" xfId="3840"/>
    <cellStyle name="40% - Accent6 7 2 3" xfId="3841"/>
    <cellStyle name="40% - Accent6 7 3" xfId="3842"/>
    <cellStyle name="40% - Accent6 7 3 2" xfId="3843"/>
    <cellStyle name="40% - Accent6 7 4" xfId="3844"/>
    <cellStyle name="40% - Accent6 7 5" xfId="17951"/>
    <cellStyle name="40% - Accent6 8" xfId="3845"/>
    <cellStyle name="40% - Accent6 8 2" xfId="3846"/>
    <cellStyle name="40% - Accent6 8 3" xfId="3847"/>
    <cellStyle name="40% - Accent6 8 4" xfId="18636"/>
    <cellStyle name="40% - Accent6 9" xfId="3848"/>
    <cellStyle name="40% - Accent6 9 2" xfId="3849"/>
    <cellStyle name="40% - Accent6 9 3" xfId="16548"/>
    <cellStyle name="⁴㉛湝琀" xfId="3851"/>
    <cellStyle name="⁴〮渰琀" xfId="3850"/>
    <cellStyle name="60% - Accent1" xfId="19651" builtinId="32" customBuiltin="1"/>
    <cellStyle name="60% - Accent1 10" xfId="15970"/>
    <cellStyle name="60% - Accent1 11" xfId="16195"/>
    <cellStyle name="60% - Accent1 2" xfId="21"/>
    <cellStyle name="60% - Accent1 2 2" xfId="3852"/>
    <cellStyle name="60% - Accent1 2 2 2" xfId="3853"/>
    <cellStyle name="60% - Accent1 2 2 3" xfId="3854"/>
    <cellStyle name="60% - Accent1 2 3" xfId="3855"/>
    <cellStyle name="60% - Accent1 2 3 2" xfId="3856"/>
    <cellStyle name="60% - Accent1 2 4" xfId="3857"/>
    <cellStyle name="60% - Accent1 2 5" xfId="3858"/>
    <cellStyle name="60% - Accent1 2 6" xfId="3859"/>
    <cellStyle name="60% - Accent1 2 7" xfId="19835"/>
    <cellStyle name="60% - Accent1 3" xfId="3860"/>
    <cellStyle name="60% - Accent1 3 2" xfId="3861"/>
    <cellStyle name="60% - Accent1 3 2 2" xfId="3862"/>
    <cellStyle name="60% - Accent1 3 3" xfId="3863"/>
    <cellStyle name="60% - Accent1 3 4" xfId="3864"/>
    <cellStyle name="60% - Accent1 4" xfId="3865"/>
    <cellStyle name="60% - Accent1 4 2" xfId="3866"/>
    <cellStyle name="60% - Accent1 4 2 2" xfId="3867"/>
    <cellStyle name="60% - Accent1 4 3" xfId="3868"/>
    <cellStyle name="60% - Accent1 5" xfId="3869"/>
    <cellStyle name="60% - Accent1 5 2" xfId="3870"/>
    <cellStyle name="60% - Accent1 5 3" xfId="16529"/>
    <cellStyle name="60% - Accent1 6" xfId="3871"/>
    <cellStyle name="60% - Accent1 7" xfId="3872"/>
    <cellStyle name="60% - Accent1 8" xfId="3873"/>
    <cellStyle name="60% - Accent1 9" xfId="3874"/>
    <cellStyle name="60% - Accent2" xfId="19655" builtinId="36" customBuiltin="1"/>
    <cellStyle name="60% - Accent2 10" xfId="15971"/>
    <cellStyle name="60% - Accent2 11" xfId="16199"/>
    <cellStyle name="60% - Accent2 2" xfId="22"/>
    <cellStyle name="60% - Accent2 2 2" xfId="3875"/>
    <cellStyle name="60% - Accent2 2 2 2" xfId="3876"/>
    <cellStyle name="60% - Accent2 2 2 3" xfId="3877"/>
    <cellStyle name="60% - Accent2 2 3" xfId="3878"/>
    <cellStyle name="60% - Accent2 2 4" xfId="3879"/>
    <cellStyle name="60% - Accent2 2 5" xfId="3880"/>
    <cellStyle name="60% - Accent2 2 6" xfId="3881"/>
    <cellStyle name="60% - Accent2 2 7" xfId="19839"/>
    <cellStyle name="60% - Accent2 3" xfId="3882"/>
    <cellStyle name="60% - Accent2 3 2" xfId="3883"/>
    <cellStyle name="60% - Accent2 3 2 2" xfId="3884"/>
    <cellStyle name="60% - Accent2 4" xfId="3885"/>
    <cellStyle name="60% - Accent2 4 2" xfId="3886"/>
    <cellStyle name="60% - Accent2 4 2 2" xfId="3887"/>
    <cellStyle name="60% - Accent2 5" xfId="3888"/>
    <cellStyle name="60% - Accent2 5 2" xfId="16533"/>
    <cellStyle name="60% - Accent2 6" xfId="3889"/>
    <cellStyle name="60% - Accent2 7" xfId="3890"/>
    <cellStyle name="60% - Accent2 8" xfId="3891"/>
    <cellStyle name="60% - Accent2 9" xfId="3892"/>
    <cellStyle name="60% - Accent3" xfId="19659" builtinId="40" customBuiltin="1"/>
    <cellStyle name="60% - Accent3 10" xfId="15972"/>
    <cellStyle name="60% - Accent3 11" xfId="16203"/>
    <cellStyle name="60% - Accent3 2" xfId="23"/>
    <cellStyle name="60% - Accent3 2 2" xfId="3893"/>
    <cellStyle name="60% - Accent3 2 2 2" xfId="3894"/>
    <cellStyle name="60% - Accent3 2 2 3" xfId="3895"/>
    <cellStyle name="60% - Accent3 2 3" xfId="3896"/>
    <cellStyle name="60% - Accent3 2 3 2" xfId="3897"/>
    <cellStyle name="60% - Accent3 2 4" xfId="3898"/>
    <cellStyle name="60% - Accent3 2 5" xfId="3899"/>
    <cellStyle name="60% - Accent3 2 6" xfId="3900"/>
    <cellStyle name="60% - Accent3 2 7" xfId="19843"/>
    <cellStyle name="60% - Accent3 3" xfId="3901"/>
    <cellStyle name="60% - Accent3 3 2" xfId="3902"/>
    <cellStyle name="60% - Accent3 3 2 2" xfId="3903"/>
    <cellStyle name="60% - Accent3 3 3" xfId="3904"/>
    <cellStyle name="60% - Accent3 3 4" xfId="3905"/>
    <cellStyle name="60% - Accent3 4" xfId="3906"/>
    <cellStyle name="60% - Accent3 4 2" xfId="3907"/>
    <cellStyle name="60% - Accent3 4 2 2" xfId="3908"/>
    <cellStyle name="60% - Accent3 4 3" xfId="3909"/>
    <cellStyle name="60% - Accent3 5" xfId="3910"/>
    <cellStyle name="60% - Accent3 5 2" xfId="3911"/>
    <cellStyle name="60% - Accent3 5 3" xfId="16537"/>
    <cellStyle name="60% - Accent3 6" xfId="3912"/>
    <cellStyle name="60% - Accent3 7" xfId="3913"/>
    <cellStyle name="60% - Accent3 8" xfId="3914"/>
    <cellStyle name="60% - Accent3 9" xfId="3915"/>
    <cellStyle name="60% - Accent4" xfId="19663" builtinId="44" customBuiltin="1"/>
    <cellStyle name="60% - Accent4 10" xfId="15973"/>
    <cellStyle name="60% - Accent4 11" xfId="16207"/>
    <cellStyle name="60% - Accent4 2" xfId="24"/>
    <cellStyle name="60% - Accent4 2 2" xfId="3916"/>
    <cellStyle name="60% - Accent4 2 2 2" xfId="3917"/>
    <cellStyle name="60% - Accent4 2 2 3" xfId="3918"/>
    <cellStyle name="60% - Accent4 2 3" xfId="3919"/>
    <cellStyle name="60% - Accent4 2 3 2" xfId="3920"/>
    <cellStyle name="60% - Accent4 2 4" xfId="3921"/>
    <cellStyle name="60% - Accent4 2 5" xfId="3922"/>
    <cellStyle name="60% - Accent4 2 6" xfId="3923"/>
    <cellStyle name="60% - Accent4 2 7" xfId="19847"/>
    <cellStyle name="60% - Accent4 3" xfId="3924"/>
    <cellStyle name="60% - Accent4 3 2" xfId="3925"/>
    <cellStyle name="60% - Accent4 3 2 2" xfId="3926"/>
    <cellStyle name="60% - Accent4 3 3" xfId="3927"/>
    <cellStyle name="60% - Accent4 3 4" xfId="3928"/>
    <cellStyle name="60% - Accent4 4" xfId="3929"/>
    <cellStyle name="60% - Accent4 4 2" xfId="3930"/>
    <cellStyle name="60% - Accent4 4 2 2" xfId="3931"/>
    <cellStyle name="60% - Accent4 4 3" xfId="3932"/>
    <cellStyle name="60% - Accent4 5" xfId="3933"/>
    <cellStyle name="60% - Accent4 5 2" xfId="3934"/>
    <cellStyle name="60% - Accent4 5 3" xfId="16541"/>
    <cellStyle name="60% - Accent4 6" xfId="3935"/>
    <cellStyle name="60% - Accent4 7" xfId="3936"/>
    <cellStyle name="60% - Accent4 8" xfId="3937"/>
    <cellStyle name="60% - Accent4 9" xfId="3938"/>
    <cellStyle name="60% - Accent5" xfId="19667" builtinId="48" customBuiltin="1"/>
    <cellStyle name="60% - Accent5 10" xfId="15974"/>
    <cellStyle name="60% - Accent5 11" xfId="16211"/>
    <cellStyle name="60% - Accent5 2" xfId="25"/>
    <cellStyle name="60% - Accent5 2 2" xfId="3939"/>
    <cellStyle name="60% - Accent5 2 2 2" xfId="3940"/>
    <cellStyle name="60% - Accent5 2 2 3" xfId="3941"/>
    <cellStyle name="60% - Accent5 2 3" xfId="3942"/>
    <cellStyle name="60% - Accent5 2 4" xfId="3943"/>
    <cellStyle name="60% - Accent5 2 5" xfId="3944"/>
    <cellStyle name="60% - Accent5 2 6" xfId="3945"/>
    <cellStyle name="60% - Accent5 2 7" xfId="19851"/>
    <cellStyle name="60% - Accent5 3" xfId="3946"/>
    <cellStyle name="60% - Accent5 3 2" xfId="3947"/>
    <cellStyle name="60% - Accent5 3 2 2" xfId="3948"/>
    <cellStyle name="60% - Accent5 4" xfId="3949"/>
    <cellStyle name="60% - Accent5 4 2" xfId="3950"/>
    <cellStyle name="60% - Accent5 4 2 2" xfId="3951"/>
    <cellStyle name="60% - Accent5 5" xfId="3952"/>
    <cellStyle name="60% - Accent5 5 2" xfId="16545"/>
    <cellStyle name="60% - Accent5 6" xfId="3953"/>
    <cellStyle name="60% - Accent5 7" xfId="3954"/>
    <cellStyle name="60% - Accent5 8" xfId="3955"/>
    <cellStyle name="60% - Accent5 9" xfId="3956"/>
    <cellStyle name="60% - Accent6" xfId="19671" builtinId="52" customBuiltin="1"/>
    <cellStyle name="60% - Accent6 10" xfId="15975"/>
    <cellStyle name="60% - Accent6 11" xfId="16215"/>
    <cellStyle name="60% - Accent6 2" xfId="26"/>
    <cellStyle name="60% - Accent6 2 2" xfId="3957"/>
    <cellStyle name="60% - Accent6 2 2 2" xfId="3958"/>
    <cellStyle name="60% - Accent6 2 2 3" xfId="3959"/>
    <cellStyle name="60% - Accent6 2 3" xfId="3960"/>
    <cellStyle name="60% - Accent6 2 3 2" xfId="3961"/>
    <cellStyle name="60% - Accent6 2 4" xfId="3962"/>
    <cellStyle name="60% - Accent6 2 5" xfId="3963"/>
    <cellStyle name="60% - Accent6 2 6" xfId="3964"/>
    <cellStyle name="60% - Accent6 2 7" xfId="19855"/>
    <cellStyle name="60% - Accent6 3" xfId="3965"/>
    <cellStyle name="60% - Accent6 3 2" xfId="3966"/>
    <cellStyle name="60% - Accent6 3 2 2" xfId="3967"/>
    <cellStyle name="60% - Accent6 3 3" xfId="3968"/>
    <cellStyle name="60% - Accent6 3 4" xfId="3969"/>
    <cellStyle name="60% - Accent6 4" xfId="3970"/>
    <cellStyle name="60% - Accent6 4 2" xfId="3971"/>
    <cellStyle name="60% - Accent6 4 2 2" xfId="3972"/>
    <cellStyle name="60% - Accent6 4 3" xfId="3973"/>
    <cellStyle name="60% - Accent6 5" xfId="3974"/>
    <cellStyle name="60% - Accent6 5 2" xfId="3975"/>
    <cellStyle name="60% - Accent6 5 3" xfId="16549"/>
    <cellStyle name="60% - Accent6 6" xfId="3976"/>
    <cellStyle name="60% - Accent6 7" xfId="3977"/>
    <cellStyle name="60% - Accent6 8" xfId="3978"/>
    <cellStyle name="60% - Accent6 9" xfId="3979"/>
    <cellStyle name="⁷潒慭彮䍃" xfId="3980"/>
    <cellStyle name="A_green" xfId="27"/>
    <cellStyle name="A_green_NCSC1003" xfId="28"/>
    <cellStyle name="Accent1" xfId="19648" builtinId="29" customBuiltin="1"/>
    <cellStyle name="Accent1 - 20%" xfId="3981"/>
    <cellStyle name="Accent1 - 40%" xfId="3982"/>
    <cellStyle name="Accent1 - 60%" xfId="3983"/>
    <cellStyle name="Accent1 10" xfId="15976"/>
    <cellStyle name="Accent1 11" xfId="16009"/>
    <cellStyle name="Accent1 12" xfId="16008"/>
    <cellStyle name="Accent1 13" xfId="16015"/>
    <cellStyle name="Accent1 14" xfId="16192"/>
    <cellStyle name="Accent1 15" xfId="16164"/>
    <cellStyle name="Accent1 2" xfId="29"/>
    <cellStyle name="Accent1 2 2" xfId="3984"/>
    <cellStyle name="Accent1 2 2 2" xfId="3985"/>
    <cellStyle name="Accent1 2 2 3" xfId="3986"/>
    <cellStyle name="Accent1 2 3" xfId="3987"/>
    <cellStyle name="Accent1 2 3 2" xfId="3988"/>
    <cellStyle name="Accent1 2 4" xfId="3989"/>
    <cellStyle name="Accent1 2 5" xfId="3990"/>
    <cellStyle name="Accent1 2 6" xfId="3991"/>
    <cellStyle name="Accent1 2 7" xfId="19832"/>
    <cellStyle name="Accent1 3" xfId="3992"/>
    <cellStyle name="Accent1 3 2" xfId="3993"/>
    <cellStyle name="Accent1 3 2 2" xfId="3994"/>
    <cellStyle name="Accent1 3 3" xfId="3995"/>
    <cellStyle name="Accent1 3 3 2" xfId="3996"/>
    <cellStyle name="Accent1 3 4" xfId="3997"/>
    <cellStyle name="Accent1 4" xfId="3998"/>
    <cellStyle name="Accent1 4 2" xfId="3999"/>
    <cellStyle name="Accent1 4 2 2" xfId="4000"/>
    <cellStyle name="Accent1 4 3" xfId="4001"/>
    <cellStyle name="Accent1 5" xfId="4002"/>
    <cellStyle name="Accent1 5 2" xfId="4003"/>
    <cellStyle name="Accent1 5 3" xfId="16526"/>
    <cellStyle name="Accent1 6" xfId="4004"/>
    <cellStyle name="Accent1 7" xfId="4005"/>
    <cellStyle name="Accent1 8" xfId="4006"/>
    <cellStyle name="Accent1 9" xfId="4007"/>
    <cellStyle name="Accent2" xfId="19652" builtinId="33" customBuiltin="1"/>
    <cellStyle name="Accent2 - 20%" xfId="4008"/>
    <cellStyle name="Accent2 - 40%" xfId="4009"/>
    <cellStyle name="Accent2 - 60%" xfId="4010"/>
    <cellStyle name="Accent2 10" xfId="15977"/>
    <cellStyle name="Accent2 11" xfId="16010"/>
    <cellStyle name="Accent2 12" xfId="16007"/>
    <cellStyle name="Accent2 13" xfId="16016"/>
    <cellStyle name="Accent2 14" xfId="16196"/>
    <cellStyle name="Accent2 15" xfId="16237"/>
    <cellStyle name="Accent2 2" xfId="30"/>
    <cellStyle name="Accent2 2 2" xfId="4011"/>
    <cellStyle name="Accent2 2 2 2" xfId="4012"/>
    <cellStyle name="Accent2 2 2 3" xfId="4013"/>
    <cellStyle name="Accent2 2 3" xfId="4014"/>
    <cellStyle name="Accent2 2 3 2" xfId="4015"/>
    <cellStyle name="Accent2 2 4" xfId="4016"/>
    <cellStyle name="Accent2 2 5" xfId="4017"/>
    <cellStyle name="Accent2 2 6" xfId="4018"/>
    <cellStyle name="Accent2 2 7" xfId="19836"/>
    <cellStyle name="Accent2 3" xfId="4019"/>
    <cellStyle name="Accent2 3 2" xfId="4020"/>
    <cellStyle name="Accent2 3 2 2" xfId="4021"/>
    <cellStyle name="Accent2 3 3" xfId="4022"/>
    <cellStyle name="Accent2 4" xfId="4023"/>
    <cellStyle name="Accent2 4 2" xfId="4024"/>
    <cellStyle name="Accent2 4 2 2" xfId="4025"/>
    <cellStyle name="Accent2 5" xfId="4026"/>
    <cellStyle name="Accent2 5 2" xfId="16530"/>
    <cellStyle name="Accent2 6" xfId="4027"/>
    <cellStyle name="Accent2 7" xfId="4028"/>
    <cellStyle name="Accent2 8" xfId="4029"/>
    <cellStyle name="Accent2 9" xfId="4030"/>
    <cellStyle name="Accent3" xfId="19656" builtinId="37" customBuiltin="1"/>
    <cellStyle name="Accent3 - 20%" xfId="4031"/>
    <cellStyle name="Accent3 - 40%" xfId="4032"/>
    <cellStyle name="Accent3 - 60%" xfId="4033"/>
    <cellStyle name="Accent3 10" xfId="15978"/>
    <cellStyle name="Accent3 11" xfId="16011"/>
    <cellStyle name="Accent3 12" xfId="16006"/>
    <cellStyle name="Accent3 13" xfId="16017"/>
    <cellStyle name="Accent3 14" xfId="16200"/>
    <cellStyle name="Accent3 15" xfId="16236"/>
    <cellStyle name="Accent3 2" xfId="31"/>
    <cellStyle name="Accent3 2 2" xfId="4034"/>
    <cellStyle name="Accent3 2 2 2" xfId="4035"/>
    <cellStyle name="Accent3 2 2 3" xfId="4036"/>
    <cellStyle name="Accent3 2 3" xfId="4037"/>
    <cellStyle name="Accent3 2 3 2" xfId="4038"/>
    <cellStyle name="Accent3 2 4" xfId="4039"/>
    <cellStyle name="Accent3 2 5" xfId="4040"/>
    <cellStyle name="Accent3 2 6" xfId="4041"/>
    <cellStyle name="Accent3 2 7" xfId="19840"/>
    <cellStyle name="Accent3 3" xfId="4042"/>
    <cellStyle name="Accent3 3 2" xfId="4043"/>
    <cellStyle name="Accent3 3 2 2" xfId="4044"/>
    <cellStyle name="Accent3 3 3" xfId="4045"/>
    <cellStyle name="Accent3 4" xfId="4046"/>
    <cellStyle name="Accent3 4 2" xfId="4047"/>
    <cellStyle name="Accent3 4 2 2" xfId="4048"/>
    <cellStyle name="Accent3 5" xfId="4049"/>
    <cellStyle name="Accent3 5 2" xfId="16534"/>
    <cellStyle name="Accent3 6" xfId="4050"/>
    <cellStyle name="Accent3 7" xfId="4051"/>
    <cellStyle name="Accent3 8" xfId="4052"/>
    <cellStyle name="Accent3 9" xfId="4053"/>
    <cellStyle name="Accent4" xfId="19660" builtinId="41" customBuiltin="1"/>
    <cellStyle name="Accent4 - 20%" xfId="4054"/>
    <cellStyle name="Accent4 - 40%" xfId="4055"/>
    <cellStyle name="Accent4 - 60%" xfId="4056"/>
    <cellStyle name="Accent4 10" xfId="15979"/>
    <cellStyle name="Accent4 11" xfId="16012"/>
    <cellStyle name="Accent4 12" xfId="16005"/>
    <cellStyle name="Accent4 13" xfId="16018"/>
    <cellStyle name="Accent4 14" xfId="16204"/>
    <cellStyle name="Accent4 15" xfId="17050"/>
    <cellStyle name="Accent4 2" xfId="32"/>
    <cellStyle name="Accent4 2 2" xfId="4057"/>
    <cellStyle name="Accent4 2 2 2" xfId="4058"/>
    <cellStyle name="Accent4 2 2 3" xfId="4059"/>
    <cellStyle name="Accent4 2 3" xfId="4060"/>
    <cellStyle name="Accent4 2 3 2" xfId="4061"/>
    <cellStyle name="Accent4 2 4" xfId="4062"/>
    <cellStyle name="Accent4 2 5" xfId="4063"/>
    <cellStyle name="Accent4 2 6" xfId="4064"/>
    <cellStyle name="Accent4 2 7" xfId="19844"/>
    <cellStyle name="Accent4 3" xfId="4065"/>
    <cellStyle name="Accent4 3 2" xfId="4066"/>
    <cellStyle name="Accent4 3 2 2" xfId="4067"/>
    <cellStyle name="Accent4 3 3" xfId="4068"/>
    <cellStyle name="Accent4 3 3 2" xfId="4069"/>
    <cellStyle name="Accent4 3 4" xfId="4070"/>
    <cellStyle name="Accent4 4" xfId="4071"/>
    <cellStyle name="Accent4 4 2" xfId="4072"/>
    <cellStyle name="Accent4 4 2 2" xfId="4073"/>
    <cellStyle name="Accent4 4 3" xfId="4074"/>
    <cellStyle name="Accent4 5" xfId="4075"/>
    <cellStyle name="Accent4 5 2" xfId="4076"/>
    <cellStyle name="Accent4 5 3" xfId="16538"/>
    <cellStyle name="Accent4 6" xfId="4077"/>
    <cellStyle name="Accent4 7" xfId="4078"/>
    <cellStyle name="Accent4 8" xfId="4079"/>
    <cellStyle name="Accent4 9" xfId="4080"/>
    <cellStyle name="Accent5" xfId="19664" builtinId="45" customBuiltin="1"/>
    <cellStyle name="Accent5 - 20%" xfId="4081"/>
    <cellStyle name="Accent5 - 40%" xfId="4082"/>
    <cellStyle name="Accent5 - 60%" xfId="4083"/>
    <cellStyle name="Accent5 10" xfId="15980"/>
    <cellStyle name="Accent5 11" xfId="16013"/>
    <cellStyle name="Accent5 12" xfId="16004"/>
    <cellStyle name="Accent5 13" xfId="16019"/>
    <cellStyle name="Accent5 14" xfId="16208"/>
    <cellStyle name="Accent5 15" xfId="16222"/>
    <cellStyle name="Accent5 2" xfId="33"/>
    <cellStyle name="Accent5 2 2" xfId="4084"/>
    <cellStyle name="Accent5 2 2 2" xfId="4085"/>
    <cellStyle name="Accent5 2 2 3" xfId="4086"/>
    <cellStyle name="Accent5 2 3" xfId="4087"/>
    <cellStyle name="Accent5 2 4" xfId="4088"/>
    <cellStyle name="Accent5 2 5" xfId="4089"/>
    <cellStyle name="Accent5 2 6" xfId="4090"/>
    <cellStyle name="Accent5 2 7" xfId="19848"/>
    <cellStyle name="Accent5 3" xfId="4091"/>
    <cellStyle name="Accent5 3 2" xfId="4092"/>
    <cellStyle name="Accent5 3 2 2" xfId="4093"/>
    <cellStyle name="Accent5 4" xfId="4094"/>
    <cellStyle name="Accent5 4 2" xfId="4095"/>
    <cellStyle name="Accent5 4 2 2" xfId="4096"/>
    <cellStyle name="Accent5 5" xfId="4097"/>
    <cellStyle name="Accent5 5 2" xfId="16542"/>
    <cellStyle name="Accent5 6" xfId="4098"/>
    <cellStyle name="Accent5 7" xfId="4099"/>
    <cellStyle name="Accent5 8" xfId="4100"/>
    <cellStyle name="Accent5 9" xfId="4101"/>
    <cellStyle name="Accent6" xfId="19668" builtinId="49" customBuiltin="1"/>
    <cellStyle name="Accent6 - 20%" xfId="4102"/>
    <cellStyle name="Accent6 - 40%" xfId="4103"/>
    <cellStyle name="Accent6 - 60%" xfId="4104"/>
    <cellStyle name="Accent6 10" xfId="15981"/>
    <cellStyle name="Accent6 11" xfId="16014"/>
    <cellStyle name="Accent6 12" xfId="16003"/>
    <cellStyle name="Accent6 13" xfId="16020"/>
    <cellStyle name="Accent6 14" xfId="16212"/>
    <cellStyle name="Accent6 15" xfId="16824"/>
    <cellStyle name="Accent6 2" xfId="34"/>
    <cellStyle name="Accent6 2 2" xfId="4105"/>
    <cellStyle name="Accent6 2 2 2" xfId="4106"/>
    <cellStyle name="Accent6 2 2 3" xfId="4107"/>
    <cellStyle name="Accent6 2 3" xfId="4108"/>
    <cellStyle name="Accent6 2 4" xfId="4109"/>
    <cellStyle name="Accent6 2 5" xfId="4110"/>
    <cellStyle name="Accent6 2 6" xfId="4111"/>
    <cellStyle name="Accent6 2 7" xfId="19852"/>
    <cellStyle name="Accent6 3" xfId="4112"/>
    <cellStyle name="Accent6 3 2" xfId="4113"/>
    <cellStyle name="Accent6 3 2 2" xfId="4114"/>
    <cellStyle name="Accent6 4" xfId="4115"/>
    <cellStyle name="Accent6 4 2" xfId="4116"/>
    <cellStyle name="Accent6 4 2 2" xfId="4117"/>
    <cellStyle name="Accent6 5" xfId="4118"/>
    <cellStyle name="Accent6 5 2" xfId="16546"/>
    <cellStyle name="Accent6 6" xfId="4119"/>
    <cellStyle name="Accent6 7" xfId="4120"/>
    <cellStyle name="Accent6 8" xfId="4121"/>
    <cellStyle name="Accent6 9" xfId="4122"/>
    <cellStyle name="acerLastROga" xfId="4123"/>
    <cellStyle name="acerROst" xfId="4124"/>
    <cellStyle name="aceryesterdayig" xfId="4125"/>
    <cellStyle name="aceryesterdayLastr," xfId="4126"/>
    <cellStyle name="acetomorrowROLa" xfId="4127"/>
    <cellStyle name="Actual Date" xfId="35"/>
    <cellStyle name="Actual Date 10" xfId="4128"/>
    <cellStyle name="Actual Date 11" xfId="4129"/>
    <cellStyle name="Actual Date 12" xfId="4130"/>
    <cellStyle name="Actual Date 2" xfId="4131"/>
    <cellStyle name="Actual Date 2 2" xfId="4132"/>
    <cellStyle name="Actual Date 3" xfId="4133"/>
    <cellStyle name="Actual Date 4" xfId="4134"/>
    <cellStyle name="Actual Date 5" xfId="4135"/>
    <cellStyle name="Actual Date 6" xfId="4136"/>
    <cellStyle name="Actual Date 6 2" xfId="4137"/>
    <cellStyle name="Actual Date 6 3" xfId="4138"/>
    <cellStyle name="Actual Date 7" xfId="4139"/>
    <cellStyle name="Actual Date 8" xfId="4140"/>
    <cellStyle name="Actual Date 9" xfId="4141"/>
    <cellStyle name="Adjustable" xfId="4142"/>
    <cellStyle name="Adjustable 2" xfId="4143"/>
    <cellStyle name="Adjustable 3" xfId="4144"/>
    <cellStyle name="Adjustable 4" xfId="4145"/>
    <cellStyle name="Bad" xfId="19637" builtinId="27" customBuiltin="1"/>
    <cellStyle name="Bad 10" xfId="15982"/>
    <cellStyle name="Bad 11" xfId="16182"/>
    <cellStyle name="Bad 12" xfId="19561"/>
    <cellStyle name="Bad 2" xfId="36"/>
    <cellStyle name="Bad 2 2" xfId="4146"/>
    <cellStyle name="Bad 2 2 2" xfId="4147"/>
    <cellStyle name="Bad 2 2 3" xfId="4148"/>
    <cellStyle name="Bad 2 3" xfId="4149"/>
    <cellStyle name="Bad 2 3 2" xfId="4150"/>
    <cellStyle name="Bad 2 4" xfId="4151"/>
    <cellStyle name="Bad 2 5" xfId="4152"/>
    <cellStyle name="Bad 2 6" xfId="4153"/>
    <cellStyle name="Bad 2 7" xfId="19822"/>
    <cellStyle name="Bad 3" xfId="4154"/>
    <cellStyle name="Bad 3 2" xfId="4155"/>
    <cellStyle name="Bad 3 2 2" xfId="4156"/>
    <cellStyle name="Bad 4" xfId="4157"/>
    <cellStyle name="Bad 4 2" xfId="4158"/>
    <cellStyle name="Bad 4 2 2" xfId="4159"/>
    <cellStyle name="Bad 5" xfId="4160"/>
    <cellStyle name="Bad 5 2" xfId="16516"/>
    <cellStyle name="Bad 6" xfId="4161"/>
    <cellStyle name="Bad 7" xfId="4162"/>
    <cellStyle name="Bad 8" xfId="4163"/>
    <cellStyle name="Bad 9" xfId="4164"/>
    <cellStyle name="basic" xfId="2296"/>
    <cellStyle name="Best" xfId="4165"/>
    <cellStyle name="Best 2" xfId="4166"/>
    <cellStyle name="Black" xfId="37"/>
    <cellStyle name="bli - Style6" xfId="38"/>
    <cellStyle name="Blue" xfId="39"/>
    <cellStyle name="Blue 2" xfId="4167"/>
    <cellStyle name="Blue 2 10" xfId="15903"/>
    <cellStyle name="Blue 2 2" xfId="15904"/>
    <cellStyle name="Blue 2 3" xfId="15905"/>
    <cellStyle name="Blue 2 4" xfId="15906"/>
    <cellStyle name="Blue 2 5" xfId="15907"/>
    <cellStyle name="Blue 2 6" xfId="15908"/>
    <cellStyle name="Blue 2 7" xfId="15909"/>
    <cellStyle name="Blue 2 8" xfId="15910"/>
    <cellStyle name="Blue 2 9" xfId="15911"/>
    <cellStyle name="Calc" xfId="4168"/>
    <cellStyle name="Calc 2" xfId="4169"/>
    <cellStyle name="Calc Currency (0)" xfId="2297"/>
    <cellStyle name="Calculation" xfId="19641" builtinId="22" customBuiltin="1"/>
    <cellStyle name="Calculation 10" xfId="15983"/>
    <cellStyle name="Calculation 11" xfId="16186"/>
    <cellStyle name="Calculation 2" xfId="40"/>
    <cellStyle name="Calculation 2 2" xfId="4170"/>
    <cellStyle name="Calculation 2 2 2" xfId="4171"/>
    <cellStyle name="Calculation 2 2 3" xfId="4172"/>
    <cellStyle name="Calculation 2 3" xfId="4173"/>
    <cellStyle name="Calculation 2 3 2" xfId="4174"/>
    <cellStyle name="Calculation 2 4" xfId="4175"/>
    <cellStyle name="Calculation 2 5" xfId="4176"/>
    <cellStyle name="Calculation 2 6" xfId="4177"/>
    <cellStyle name="Calculation 2 7" xfId="19826"/>
    <cellStyle name="Calculation 3" xfId="4178"/>
    <cellStyle name="Calculation 3 2" xfId="4179"/>
    <cellStyle name="Calculation 3 2 2" xfId="4180"/>
    <cellStyle name="Calculation 3 3" xfId="4181"/>
    <cellStyle name="Calculation 3 4" xfId="4182"/>
    <cellStyle name="Calculation 4" xfId="4183"/>
    <cellStyle name="Calculation 4 2" xfId="4184"/>
    <cellStyle name="Calculation 4 2 2" xfId="4185"/>
    <cellStyle name="Calculation 4 3" xfId="4186"/>
    <cellStyle name="Calculation 5" xfId="4187"/>
    <cellStyle name="Calculation 5 2" xfId="4188"/>
    <cellStyle name="Calculation 5 3" xfId="16520"/>
    <cellStyle name="Calculation 6" xfId="4189"/>
    <cellStyle name="Calculation 7" xfId="4190"/>
    <cellStyle name="Calculation 8" xfId="4191"/>
    <cellStyle name="Calculation 9" xfId="4192"/>
    <cellStyle name="captionItem" xfId="4193"/>
    <cellStyle name="captionItem (cntr)" xfId="4194"/>
    <cellStyle name="captionItem (cntr) 2" xfId="4195"/>
    <cellStyle name="captionItem (cntr) 2 2" xfId="4196"/>
    <cellStyle name="captionItem (cntr) 3" xfId="4197"/>
    <cellStyle name="captionItem (cntr) 3 2" xfId="4198"/>
    <cellStyle name="captionItem (cntr) 3 2 2" xfId="4199"/>
    <cellStyle name="captionItem (cntr) 3 3" xfId="4200"/>
    <cellStyle name="captionItem (cntr) 4" xfId="4201"/>
    <cellStyle name="captionItem (cntr) 4 2" xfId="4202"/>
    <cellStyle name="captionItem (cntr) 4 2 2" xfId="4203"/>
    <cellStyle name="captionItem (cntr) 4 3" xfId="4204"/>
    <cellStyle name="captionItem (cntr) 5" xfId="4205"/>
    <cellStyle name="captionItem (cntr) 5 2" xfId="4206"/>
    <cellStyle name="captionItem (cntr) 5 2 2" xfId="4207"/>
    <cellStyle name="captionItem (cntr) 5 3" xfId="4208"/>
    <cellStyle name="captionItem (cntr) 6" xfId="4209"/>
    <cellStyle name="captionItem (Lrg)" xfId="4210"/>
    <cellStyle name="captionItem (no pattern)" xfId="4211"/>
    <cellStyle name="captionItem (no pattern) 2" xfId="4212"/>
    <cellStyle name="captionItem (no pattern) 2 2" xfId="4213"/>
    <cellStyle name="captionItem (no pattern) 3" xfId="4214"/>
    <cellStyle name="captionItem (no pattern) 3 2" xfId="4215"/>
    <cellStyle name="captionItem (no pattern) 3 2 2" xfId="4216"/>
    <cellStyle name="captionItem (no pattern) 3 3" xfId="4217"/>
    <cellStyle name="captionItem (no pattern) 4" xfId="4218"/>
    <cellStyle name="captionItem (no pattern) 4 2" xfId="4219"/>
    <cellStyle name="captionItem (no pattern) 4 2 2" xfId="4220"/>
    <cellStyle name="captionItem (no pattern) 4 3" xfId="4221"/>
    <cellStyle name="captionItem (no pattern) 5" xfId="4222"/>
    <cellStyle name="captionItem (no pattern) 5 2" xfId="4223"/>
    <cellStyle name="captionItem (no pattern) 5 2 2" xfId="4224"/>
    <cellStyle name="captionItem (no pattern) 5 3" xfId="4225"/>
    <cellStyle name="captionItem (no pattern) 6" xfId="4226"/>
    <cellStyle name="captionItem 2" xfId="4227"/>
    <cellStyle name="captionItem 2 2" xfId="4228"/>
    <cellStyle name="captionItem 3" xfId="4229"/>
    <cellStyle name="captionItem 3 2" xfId="4230"/>
    <cellStyle name="captionItem 3 2 2" xfId="4231"/>
    <cellStyle name="captionItem 3 3" xfId="4232"/>
    <cellStyle name="captionItem 4" xfId="4233"/>
    <cellStyle name="captionItem 4 2" xfId="4234"/>
    <cellStyle name="captionItem 4 2 2" xfId="4235"/>
    <cellStyle name="captionItem 4 3" xfId="4236"/>
    <cellStyle name="captionItem 5" xfId="4237"/>
    <cellStyle name="captionItem 5 2" xfId="4238"/>
    <cellStyle name="captionItem 5 2 2" xfId="4239"/>
    <cellStyle name="captionItem 5 3" xfId="4240"/>
    <cellStyle name="captionItem 6" xfId="4241"/>
    <cellStyle name="captionItem 6 2" xfId="4242"/>
    <cellStyle name="captionItem 6 2 2" xfId="4243"/>
    <cellStyle name="captionItem 6 3" xfId="4244"/>
    <cellStyle name="captionItem 7" xfId="4245"/>
    <cellStyle name="captionItem 7 2" xfId="4246"/>
    <cellStyle name="captionItem 7 2 2" xfId="4247"/>
    <cellStyle name="captionItem 7 3" xfId="4248"/>
    <cellStyle name="captionItem 8" xfId="4249"/>
    <cellStyle name="captionItem 8 2" xfId="4250"/>
    <cellStyle name="captionItem 9" xfId="4251"/>
    <cellStyle name="captionItem1LghtGrn" xfId="4252"/>
    <cellStyle name="captionItem1LghtGrn 2" xfId="4253"/>
    <cellStyle name="captionItem1LghtGrn 2 2" xfId="4254"/>
    <cellStyle name="captionItem1LghtGrn 3" xfId="4255"/>
    <cellStyle name="captionItem1LghtGrn 3 2" xfId="4256"/>
    <cellStyle name="captionItem1LghtGrn 3 2 2" xfId="4257"/>
    <cellStyle name="captionItem1LghtGrn 3 3" xfId="4258"/>
    <cellStyle name="captionItem1LghtGrn 4" xfId="4259"/>
    <cellStyle name="captionItem1LghtGrn 4 2" xfId="4260"/>
    <cellStyle name="captionItem1LghtGrn 4 2 2" xfId="4261"/>
    <cellStyle name="captionItem1LghtGrn 4 3" xfId="4262"/>
    <cellStyle name="captionItem1LghtGrn 5" xfId="4263"/>
    <cellStyle name="captionItem1LghtGrn 5 2" xfId="4264"/>
    <cellStyle name="captionItem1LghtGrn 5 2 2" xfId="4265"/>
    <cellStyle name="captionItem1LghtGrn 5 3" xfId="4266"/>
    <cellStyle name="captionItem1LghtGrn 6" xfId="4267"/>
    <cellStyle name="captionSection" xfId="4268"/>
    <cellStyle name="captionSection 2" xfId="4269"/>
    <cellStyle name="captionSection 2 2" xfId="15912"/>
    <cellStyle name="captionSection 2 3" xfId="15913"/>
    <cellStyle name="captionSection 2 4" xfId="15914"/>
    <cellStyle name="captionSection 2 5" xfId="15915"/>
    <cellStyle name="captionSection 3" xfId="15916"/>
    <cellStyle name="captionSection 4" xfId="15917"/>
    <cellStyle name="captionSection 5" xfId="15918"/>
    <cellStyle name="captionSection 6" xfId="15919"/>
    <cellStyle name="Centre alignmeN]" xfId="4270"/>
    <cellStyle name="Centre alignmeN] 2" xfId="4271"/>
    <cellStyle name="Centre alignment" xfId="4272"/>
    <cellStyle name="Cents" xfId="41"/>
    <cellStyle name="Check Cell" xfId="19643" builtinId="23" customBuiltin="1"/>
    <cellStyle name="Check Cell 10" xfId="15984"/>
    <cellStyle name="Check Cell 11" xfId="16188"/>
    <cellStyle name="Check Cell 2" xfId="42"/>
    <cellStyle name="Check Cell 2 2" xfId="4273"/>
    <cellStyle name="Check Cell 2 2 2" xfId="4274"/>
    <cellStyle name="Check Cell 2 2 3" xfId="4275"/>
    <cellStyle name="Check Cell 2 3" xfId="4276"/>
    <cellStyle name="Check Cell 2 4" xfId="4277"/>
    <cellStyle name="Check Cell 2 5" xfId="4278"/>
    <cellStyle name="Check Cell 2 6" xfId="4279"/>
    <cellStyle name="Check Cell 2 7" xfId="19828"/>
    <cellStyle name="Check Cell 3" xfId="4280"/>
    <cellStyle name="Check Cell 3 2" xfId="4281"/>
    <cellStyle name="Check Cell 3 2 2" xfId="4282"/>
    <cellStyle name="Check Cell 4" xfId="4283"/>
    <cellStyle name="Check Cell 4 2" xfId="4284"/>
    <cellStyle name="Check Cell 4 2 2" xfId="4285"/>
    <cellStyle name="Check Cell 5" xfId="4286"/>
    <cellStyle name="Check Cell 5 2" xfId="16522"/>
    <cellStyle name="Check Cell 6" xfId="4287"/>
    <cellStyle name="Check Cell 7" xfId="4288"/>
    <cellStyle name="Check Cell 8" xfId="4289"/>
    <cellStyle name="Check Cell 9" xfId="4290"/>
    <cellStyle name="Comma" xfId="43" builtinId="3"/>
    <cellStyle name="Comma  - Style1" xfId="2298"/>
    <cellStyle name="Comma  - Style1 2" xfId="4291"/>
    <cellStyle name="Comma  - Style1 3" xfId="4292"/>
    <cellStyle name="Comma  - Style1 3 2" xfId="4293"/>
    <cellStyle name="Comma  - Style1 4" xfId="4294"/>
    <cellStyle name="Comma  - Style1 5" xfId="4295"/>
    <cellStyle name="Comma  - Style2" xfId="2299"/>
    <cellStyle name="Comma  - Style2 2" xfId="4296"/>
    <cellStyle name="Comma  - Style2 3" xfId="4297"/>
    <cellStyle name="Comma  - Style2 3 2" xfId="4298"/>
    <cellStyle name="Comma  - Style2 4" xfId="4299"/>
    <cellStyle name="Comma  - Style2 5" xfId="4300"/>
    <cellStyle name="Comma  - Style3" xfId="2300"/>
    <cellStyle name="Comma  - Style3 2" xfId="4301"/>
    <cellStyle name="Comma  - Style3 3" xfId="4302"/>
    <cellStyle name="Comma  - Style3 3 2" xfId="4303"/>
    <cellStyle name="Comma  - Style3 4" xfId="4304"/>
    <cellStyle name="Comma  - Style3 5" xfId="4305"/>
    <cellStyle name="Comma  - Style4" xfId="2301"/>
    <cellStyle name="Comma  - Style4 2" xfId="4306"/>
    <cellStyle name="Comma  - Style4 3" xfId="4307"/>
    <cellStyle name="Comma  - Style4 3 2" xfId="4308"/>
    <cellStyle name="Comma  - Style4 4" xfId="4309"/>
    <cellStyle name="Comma  - Style4 5" xfId="4310"/>
    <cellStyle name="Comma  - Style5" xfId="2302"/>
    <cellStyle name="Comma  - Style5 2" xfId="4311"/>
    <cellStyle name="Comma  - Style5 3" xfId="4312"/>
    <cellStyle name="Comma  - Style5 3 2" xfId="4313"/>
    <cellStyle name="Comma  - Style5 4" xfId="4314"/>
    <cellStyle name="Comma  - Style5 5" xfId="4315"/>
    <cellStyle name="Comma  - Style6" xfId="2303"/>
    <cellStyle name="Comma  - Style6 2" xfId="4316"/>
    <cellStyle name="Comma  - Style6 3" xfId="4317"/>
    <cellStyle name="Comma  - Style6 3 2" xfId="4318"/>
    <cellStyle name="Comma  - Style6 4" xfId="4319"/>
    <cellStyle name="Comma  - Style6 5" xfId="4320"/>
    <cellStyle name="Comma  - Style7" xfId="2304"/>
    <cellStyle name="Comma  - Style7 2" xfId="4321"/>
    <cellStyle name="Comma  - Style7 3" xfId="4322"/>
    <cellStyle name="Comma  - Style7 3 2" xfId="4323"/>
    <cellStyle name="Comma  - Style7 4" xfId="4324"/>
    <cellStyle name="Comma  - Style7 5" xfId="4325"/>
    <cellStyle name="Comma  - Style8" xfId="2305"/>
    <cellStyle name="Comma  - Style8 2" xfId="4326"/>
    <cellStyle name="Comma  - Style8 3" xfId="4327"/>
    <cellStyle name="Comma  - Style8 3 2" xfId="4328"/>
    <cellStyle name="Comma  - Style8 4" xfId="4329"/>
    <cellStyle name="Comma  - Style8 5" xfId="4330"/>
    <cellStyle name="Comma ._CCRe8" xfId="4331"/>
    <cellStyle name="Comma .00" xfId="4332"/>
    <cellStyle name="Comma .00 2" xfId="4333"/>
    <cellStyle name="Comma .00 2 2" xfId="4334"/>
    <cellStyle name="Comma .00 3" xfId="4335"/>
    <cellStyle name="Comma .00 3 2" xfId="4336"/>
    <cellStyle name="Comma .00 3 2 2" xfId="4337"/>
    <cellStyle name="Comma .00 3 3" xfId="4338"/>
    <cellStyle name="Comma .00 4" xfId="4339"/>
    <cellStyle name="Comma .00 4 2" xfId="4340"/>
    <cellStyle name="Comma .00 4 2 2" xfId="4341"/>
    <cellStyle name="Comma .00 4 3" xfId="4342"/>
    <cellStyle name="Comma .00 5" xfId="4343"/>
    <cellStyle name="Comma .00 5 2" xfId="4344"/>
    <cellStyle name="Comma .00 5 2 2" xfId="4345"/>
    <cellStyle name="Comma .00 5 3" xfId="4346"/>
    <cellStyle name="Comma .St" xfId="4347"/>
    <cellStyle name="Comma .St 2" xfId="4348"/>
    <cellStyle name="Comma [0] 10" xfId="4349"/>
    <cellStyle name="Comma [0] 10 2" xfId="4350"/>
    <cellStyle name="Comma [0] 11" xfId="4351"/>
    <cellStyle name="Comma [0] 11 2" xfId="4352"/>
    <cellStyle name="Comma [0] 12" xfId="4353"/>
    <cellStyle name="Comma [0] 12 2" xfId="4354"/>
    <cellStyle name="Comma [0] 13" xfId="4355"/>
    <cellStyle name="Comma [0] 13 2" xfId="4356"/>
    <cellStyle name="Comma [0] 14" xfId="4357"/>
    <cellStyle name="Comma [0] 14 2" xfId="4358"/>
    <cellStyle name="Comma [0] 15" xfId="4359"/>
    <cellStyle name="Comma [0] 15 2" xfId="4360"/>
    <cellStyle name="Comma [0] 16" xfId="4361"/>
    <cellStyle name="Comma [0] 16 2" xfId="4362"/>
    <cellStyle name="Comma [0] 17" xfId="4363"/>
    <cellStyle name="Comma [0] 17 2" xfId="4364"/>
    <cellStyle name="Comma [0] 18" xfId="4365"/>
    <cellStyle name="Comma [0] 18 2" xfId="4366"/>
    <cellStyle name="Comma [0] 19" xfId="4367"/>
    <cellStyle name="Comma [0] 19 2" xfId="4368"/>
    <cellStyle name="Comma [0] 2" xfId="44"/>
    <cellStyle name="Comma [0] 2 2" xfId="4369"/>
    <cellStyle name="Comma [0] 2 3" xfId="4370"/>
    <cellStyle name="Comma [0] 20" xfId="4371"/>
    <cellStyle name="Comma [0] 20 2" xfId="4372"/>
    <cellStyle name="Comma [0] 21" xfId="4373"/>
    <cellStyle name="Comma [0] 21 2" xfId="4374"/>
    <cellStyle name="Comma [0] 22" xfId="4375"/>
    <cellStyle name="Comma [0] 22 2" xfId="4376"/>
    <cellStyle name="Comma [0] 23" xfId="4377"/>
    <cellStyle name="Comma [0] 23 2" xfId="4378"/>
    <cellStyle name="Comma [0] 24" xfId="4379"/>
    <cellStyle name="Comma [0] 24 2" xfId="4380"/>
    <cellStyle name="Comma [0] 24 2 2" xfId="4381"/>
    <cellStyle name="Comma [0] 24 3" xfId="4382"/>
    <cellStyle name="Comma [0] 25" xfId="4383"/>
    <cellStyle name="Comma [0] 25 2" xfId="4384"/>
    <cellStyle name="Comma [0] 25 2 2" xfId="4385"/>
    <cellStyle name="Comma [0] 25 3" xfId="4386"/>
    <cellStyle name="Comma [0] 26" xfId="4387"/>
    <cellStyle name="Comma [0] 3" xfId="45"/>
    <cellStyle name="Comma [0] 3 10" xfId="46"/>
    <cellStyle name="Comma [0] 3 11" xfId="47"/>
    <cellStyle name="Comma [0] 3 12" xfId="48"/>
    <cellStyle name="Comma [0] 3 13" xfId="49"/>
    <cellStyle name="Comma [0] 3 14" xfId="50"/>
    <cellStyle name="Comma [0] 3 15" xfId="51"/>
    <cellStyle name="Comma [0] 3 16" xfId="52"/>
    <cellStyle name="Comma [0] 3 17" xfId="4388"/>
    <cellStyle name="Comma [0] 3 18" xfId="4389"/>
    <cellStyle name="Comma [0] 3 2" xfId="53"/>
    <cellStyle name="Comma [0] 3 2 10" xfId="54"/>
    <cellStyle name="Comma [0] 3 2 11" xfId="55"/>
    <cellStyle name="Comma [0] 3 2 12" xfId="56"/>
    <cellStyle name="Comma [0] 3 2 13" xfId="57"/>
    <cellStyle name="Comma [0] 3 2 14" xfId="58"/>
    <cellStyle name="Comma [0] 3 2 15" xfId="59"/>
    <cellStyle name="Comma [0] 3 2 2" xfId="60"/>
    <cellStyle name="Comma [0] 3 2 3" xfId="61"/>
    <cellStyle name="Comma [0] 3 2 4" xfId="62"/>
    <cellStyle name="Comma [0] 3 2 5" xfId="63"/>
    <cellStyle name="Comma [0] 3 2 6" xfId="64"/>
    <cellStyle name="Comma [0] 3 2 7" xfId="65"/>
    <cellStyle name="Comma [0] 3 2 8" xfId="66"/>
    <cellStyle name="Comma [0] 3 2 9" xfId="67"/>
    <cellStyle name="Comma [0] 3 3" xfId="68"/>
    <cellStyle name="Comma [0] 3 4" xfId="69"/>
    <cellStyle name="Comma [0] 3 5" xfId="70"/>
    <cellStyle name="Comma [0] 3 6" xfId="71"/>
    <cellStyle name="Comma [0] 3 7" xfId="72"/>
    <cellStyle name="Comma [0] 3 8" xfId="73"/>
    <cellStyle name="Comma [0] 3 9" xfId="74"/>
    <cellStyle name="Comma [0] 4" xfId="4390"/>
    <cellStyle name="Comma [0] 4 2" xfId="4391"/>
    <cellStyle name="Comma [0] 5" xfId="4392"/>
    <cellStyle name="Comma [0] 5 2" xfId="4393"/>
    <cellStyle name="Comma [0] 6" xfId="4394"/>
    <cellStyle name="Comma [0] 6 2" xfId="4395"/>
    <cellStyle name="Comma [0] 7" xfId="4396"/>
    <cellStyle name="Comma [0] 7 2" xfId="4397"/>
    <cellStyle name="Comma [0] 8" xfId="4398"/>
    <cellStyle name="Comma [0] 8 2" xfId="4399"/>
    <cellStyle name="Comma [0] 9" xfId="4400"/>
    <cellStyle name="Comma [0] 9 2" xfId="4401"/>
    <cellStyle name="Comma [00]" xfId="75"/>
    <cellStyle name="Comma 10" xfId="76"/>
    <cellStyle name="Comma 10 2" xfId="77"/>
    <cellStyle name="Comma 10 2 10" xfId="78"/>
    <cellStyle name="Comma 10 2 11" xfId="79"/>
    <cellStyle name="Comma 10 2 12" xfId="80"/>
    <cellStyle name="Comma 10 2 13" xfId="81"/>
    <cellStyle name="Comma 10 2 14" xfId="82"/>
    <cellStyle name="Comma 10 2 15" xfId="83"/>
    <cellStyle name="Comma 10 2 16" xfId="84"/>
    <cellStyle name="Comma 10 2 17" xfId="4402"/>
    <cellStyle name="Comma 10 2 18" xfId="4403"/>
    <cellStyle name="Comma 10 2 19" xfId="16972"/>
    <cellStyle name="Comma 10 2 2" xfId="85"/>
    <cellStyle name="Comma 10 2 2 10" xfId="86"/>
    <cellStyle name="Comma 10 2 2 11" xfId="87"/>
    <cellStyle name="Comma 10 2 2 12" xfId="88"/>
    <cellStyle name="Comma 10 2 2 13" xfId="89"/>
    <cellStyle name="Comma 10 2 2 14" xfId="90"/>
    <cellStyle name="Comma 10 2 2 15" xfId="91"/>
    <cellStyle name="Comma 10 2 2 16" xfId="4404"/>
    <cellStyle name="Comma 10 2 2 17" xfId="4405"/>
    <cellStyle name="Comma 10 2 2 18" xfId="17521"/>
    <cellStyle name="Comma 10 2 2 2" xfId="92"/>
    <cellStyle name="Comma 10 2 2 2 2" xfId="4406"/>
    <cellStyle name="Comma 10 2 2 2 2 2" xfId="4407"/>
    <cellStyle name="Comma 10 2 2 2 3" xfId="4408"/>
    <cellStyle name="Comma 10 2 2 2 4" xfId="4409"/>
    <cellStyle name="Comma 10 2 2 2 5" xfId="18326"/>
    <cellStyle name="Comma 10 2 2 3" xfId="93"/>
    <cellStyle name="Comma 10 2 2 3 2" xfId="4410"/>
    <cellStyle name="Comma 10 2 2 3 3" xfId="4411"/>
    <cellStyle name="Comma 10 2 2 3 4" xfId="19062"/>
    <cellStyle name="Comma 10 2 2 4" xfId="94"/>
    <cellStyle name="Comma 10 2 2 5" xfId="95"/>
    <cellStyle name="Comma 10 2 2 6" xfId="96"/>
    <cellStyle name="Comma 10 2 2 7" xfId="97"/>
    <cellStyle name="Comma 10 2 2 8" xfId="98"/>
    <cellStyle name="Comma 10 2 2 9" xfId="99"/>
    <cellStyle name="Comma 10 2 3" xfId="100"/>
    <cellStyle name="Comma 10 2 3 2" xfId="4412"/>
    <cellStyle name="Comma 10 2 3 2 2" xfId="4413"/>
    <cellStyle name="Comma 10 2 3 3" xfId="4414"/>
    <cellStyle name="Comma 10 2 3 4" xfId="4415"/>
    <cellStyle name="Comma 10 2 3 5" xfId="18023"/>
    <cellStyle name="Comma 10 2 4" xfId="101"/>
    <cellStyle name="Comma 10 2 4 2" xfId="4416"/>
    <cellStyle name="Comma 10 2 4 2 2" xfId="4417"/>
    <cellStyle name="Comma 10 2 4 3" xfId="4418"/>
    <cellStyle name="Comma 10 2 4 4" xfId="4419"/>
    <cellStyle name="Comma 10 2 4 5" xfId="18782"/>
    <cellStyle name="Comma 10 2 5" xfId="102"/>
    <cellStyle name="Comma 10 2 5 2" xfId="4420"/>
    <cellStyle name="Comma 10 2 5 3" xfId="4421"/>
    <cellStyle name="Comma 10 2 6" xfId="103"/>
    <cellStyle name="Comma 10 2 7" xfId="104"/>
    <cellStyle name="Comma 10 2 8" xfId="105"/>
    <cellStyle name="Comma 10 2 9" xfId="106"/>
    <cellStyle name="Comma 10 3" xfId="4422"/>
    <cellStyle name="Comma 10 3 2" xfId="4423"/>
    <cellStyle name="Comma 10 3 2 2" xfId="4424"/>
    <cellStyle name="Comma 10 3 3" xfId="4425"/>
    <cellStyle name="Comma 10 3 3 2" xfId="4426"/>
    <cellStyle name="Comma 10 3 4" xfId="4427"/>
    <cellStyle name="Comma 10 4" xfId="4428"/>
    <cellStyle name="Comma 10 4 2" xfId="4429"/>
    <cellStyle name="Comma 10 4 2 2" xfId="4430"/>
    <cellStyle name="Comma 10 4 3" xfId="4431"/>
    <cellStyle name="Comma 10 5" xfId="4432"/>
    <cellStyle name="Comma 10 5 2" xfId="4433"/>
    <cellStyle name="Comma 10 5 2 2" xfId="4434"/>
    <cellStyle name="Comma 10 5 3" xfId="4435"/>
    <cellStyle name="Comma 10 6" xfId="4436"/>
    <cellStyle name="Comma 10 6 2" xfId="4437"/>
    <cellStyle name="Comma 10 7" xfId="4438"/>
    <cellStyle name="Comma 10 8" xfId="4439"/>
    <cellStyle name="Comma 100" xfId="107"/>
    <cellStyle name="Comma 100 2" xfId="4440"/>
    <cellStyle name="Comma 100 2 2" xfId="17254"/>
    <cellStyle name="Comma 100 3" xfId="4441"/>
    <cellStyle name="Comma 100 4" xfId="16460"/>
    <cellStyle name="Comma 101" xfId="108"/>
    <cellStyle name="Comma 101 2" xfId="4442"/>
    <cellStyle name="Comma 101 2 2" xfId="17256"/>
    <cellStyle name="Comma 101 3" xfId="4443"/>
    <cellStyle name="Comma 101 4" xfId="16462"/>
    <cellStyle name="Comma 102" xfId="109"/>
    <cellStyle name="Comma 102 2" xfId="4444"/>
    <cellStyle name="Comma 102 2 2" xfId="17258"/>
    <cellStyle name="Comma 102 3" xfId="4445"/>
    <cellStyle name="Comma 102 4" xfId="16464"/>
    <cellStyle name="Comma 103" xfId="110"/>
    <cellStyle name="Comma 103 2" xfId="4446"/>
    <cellStyle name="Comma 103 2 2" xfId="17260"/>
    <cellStyle name="Comma 103 3" xfId="4447"/>
    <cellStyle name="Comma 103 4" xfId="16466"/>
    <cellStyle name="Comma 104" xfId="111"/>
    <cellStyle name="Comma 104 2" xfId="4448"/>
    <cellStyle name="Comma 104 2 2" xfId="17262"/>
    <cellStyle name="Comma 104 3" xfId="16468"/>
    <cellStyle name="Comma 105" xfId="112"/>
    <cellStyle name="Comma 105 2" xfId="4449"/>
    <cellStyle name="Comma 105 2 2" xfId="17264"/>
    <cellStyle name="Comma 105 3" xfId="16470"/>
    <cellStyle name="Comma 106" xfId="4450"/>
    <cellStyle name="Comma 106 2" xfId="4451"/>
    <cellStyle name="Comma 106 2 2" xfId="17266"/>
    <cellStyle name="Comma 106 3" xfId="16472"/>
    <cellStyle name="Comma 107" xfId="4452"/>
    <cellStyle name="Comma 107 2" xfId="4453"/>
    <cellStyle name="Comma 107 2 2" xfId="17268"/>
    <cellStyle name="Comma 107 3" xfId="16474"/>
    <cellStyle name="Comma 108" xfId="4454"/>
    <cellStyle name="Comma 108 2" xfId="17270"/>
    <cellStyle name="Comma 108 3" xfId="16476"/>
    <cellStyle name="Comma 109" xfId="4455"/>
    <cellStyle name="Comma 109 2" xfId="4456"/>
    <cellStyle name="Comma 109 3" xfId="17038"/>
    <cellStyle name="Comma 11" xfId="113"/>
    <cellStyle name="Comma 11 2" xfId="114"/>
    <cellStyle name="Comma 11 2 10" xfId="115"/>
    <cellStyle name="Comma 11 2 11" xfId="116"/>
    <cellStyle name="Comma 11 2 12" xfId="117"/>
    <cellStyle name="Comma 11 2 13" xfId="118"/>
    <cellStyle name="Comma 11 2 14" xfId="119"/>
    <cellStyle name="Comma 11 2 15" xfId="120"/>
    <cellStyle name="Comma 11 2 16" xfId="121"/>
    <cellStyle name="Comma 11 2 17" xfId="4457"/>
    <cellStyle name="Comma 11 2 18" xfId="4458"/>
    <cellStyle name="Comma 11 2 2" xfId="122"/>
    <cellStyle name="Comma 11 2 2 10" xfId="123"/>
    <cellStyle name="Comma 11 2 2 11" xfId="124"/>
    <cellStyle name="Comma 11 2 2 12" xfId="125"/>
    <cellStyle name="Comma 11 2 2 13" xfId="126"/>
    <cellStyle name="Comma 11 2 2 14" xfId="127"/>
    <cellStyle name="Comma 11 2 2 15" xfId="128"/>
    <cellStyle name="Comma 11 2 2 16" xfId="4459"/>
    <cellStyle name="Comma 11 2 2 17" xfId="4460"/>
    <cellStyle name="Comma 11 2 2 2" xfId="129"/>
    <cellStyle name="Comma 11 2 2 2 2" xfId="4461"/>
    <cellStyle name="Comma 11 2 2 2 3" xfId="4462"/>
    <cellStyle name="Comma 11 2 2 3" xfId="130"/>
    <cellStyle name="Comma 11 2 2 4" xfId="131"/>
    <cellStyle name="Comma 11 2 2 5" xfId="132"/>
    <cellStyle name="Comma 11 2 2 6" xfId="133"/>
    <cellStyle name="Comma 11 2 2 7" xfId="134"/>
    <cellStyle name="Comma 11 2 2 8" xfId="135"/>
    <cellStyle name="Comma 11 2 2 9" xfId="136"/>
    <cellStyle name="Comma 11 2 3" xfId="137"/>
    <cellStyle name="Comma 11 2 3 2" xfId="4463"/>
    <cellStyle name="Comma 11 2 3 3" xfId="4464"/>
    <cellStyle name="Comma 11 2 4" xfId="138"/>
    <cellStyle name="Comma 11 2 4 2" xfId="4465"/>
    <cellStyle name="Comma 11 2 4 3" xfId="4466"/>
    <cellStyle name="Comma 11 2 5" xfId="139"/>
    <cellStyle name="Comma 11 2 6" xfId="140"/>
    <cellStyle name="Comma 11 2 7" xfId="141"/>
    <cellStyle name="Comma 11 2 8" xfId="142"/>
    <cellStyle name="Comma 11 2 9" xfId="143"/>
    <cellStyle name="Comma 11 3" xfId="4467"/>
    <cellStyle name="Comma 11 3 2" xfId="4468"/>
    <cellStyle name="Comma 11 3 2 2" xfId="4469"/>
    <cellStyle name="Comma 11 3 3" xfId="4470"/>
    <cellStyle name="Comma 11 3 3 2" xfId="4471"/>
    <cellStyle name="Comma 11 3 4" xfId="4472"/>
    <cellStyle name="Comma 11 4" xfId="4473"/>
    <cellStyle name="Comma 11 4 2" xfId="4474"/>
    <cellStyle name="Comma 11 4 2 2" xfId="4475"/>
    <cellStyle name="Comma 11 4 3" xfId="4476"/>
    <cellStyle name="Comma 11 5" xfId="4477"/>
    <cellStyle name="Comma 11 5 2" xfId="4478"/>
    <cellStyle name="Comma 11 6" xfId="4479"/>
    <cellStyle name="Comma 11 6 2" xfId="4480"/>
    <cellStyle name="Comma 11 7" xfId="4481"/>
    <cellStyle name="Comma 11 8" xfId="4482"/>
    <cellStyle name="Comma 110" xfId="4483"/>
    <cellStyle name="Comma 110 2" xfId="4484"/>
    <cellStyle name="Comma 110 2 2" xfId="18024"/>
    <cellStyle name="Comma 110 3" xfId="18783"/>
    <cellStyle name="Comma 110 4" xfId="16979"/>
    <cellStyle name="Comma 111" xfId="4485"/>
    <cellStyle name="Comma 111 2" xfId="4486"/>
    <cellStyle name="Comma 111 2 2" xfId="18091"/>
    <cellStyle name="Comma 111 3" xfId="18827"/>
    <cellStyle name="Comma 111 4" xfId="17286"/>
    <cellStyle name="Comma 112" xfId="4487"/>
    <cellStyle name="Comma 112 2" xfId="18005"/>
    <cellStyle name="Comma 112 3" xfId="18763"/>
    <cellStyle name="Comma 112 4" xfId="16860"/>
    <cellStyle name="Comma 113" xfId="16001"/>
    <cellStyle name="Comma 113 2" xfId="18012"/>
    <cellStyle name="Comma 113 3" xfId="18770"/>
    <cellStyle name="Comma 113 4" xfId="16867"/>
    <cellStyle name="Comma 114" xfId="16027"/>
    <cellStyle name="Comma 114 2" xfId="18015"/>
    <cellStyle name="Comma 114 3" xfId="18773"/>
    <cellStyle name="Comma 114 4" xfId="16871"/>
    <cellStyle name="Comma 115" xfId="16029"/>
    <cellStyle name="Comma 115 2" xfId="18007"/>
    <cellStyle name="Comma 115 3" xfId="18765"/>
    <cellStyle name="Comma 115 4" xfId="16862"/>
    <cellStyle name="Comma 116" xfId="16031"/>
    <cellStyle name="Comma 116 2" xfId="18009"/>
    <cellStyle name="Comma 116 3" xfId="18767"/>
    <cellStyle name="Comma 116 4" xfId="16864"/>
    <cellStyle name="Comma 117" xfId="16033"/>
    <cellStyle name="Comma 117 2" xfId="18092"/>
    <cellStyle name="Comma 117 3" xfId="18828"/>
    <cellStyle name="Comma 117 4" xfId="17287"/>
    <cellStyle name="Comma 118" xfId="16035"/>
    <cellStyle name="Comma 118 2" xfId="18098"/>
    <cellStyle name="Comma 118 3" xfId="18834"/>
    <cellStyle name="Comma 118 4" xfId="17293"/>
    <cellStyle name="Comma 119" xfId="16037"/>
    <cellStyle name="Comma 119 2" xfId="18094"/>
    <cellStyle name="Comma 119 3" xfId="18830"/>
    <cellStyle name="Comma 119 4" xfId="17289"/>
    <cellStyle name="Comma 12" xfId="144"/>
    <cellStyle name="Comma 12 10" xfId="145"/>
    <cellStyle name="Comma 12 11" xfId="146"/>
    <cellStyle name="Comma 12 12" xfId="147"/>
    <cellStyle name="Comma 12 13" xfId="148"/>
    <cellStyle name="Comma 12 14" xfId="149"/>
    <cellStyle name="Comma 12 15" xfId="150"/>
    <cellStyle name="Comma 12 16" xfId="151"/>
    <cellStyle name="Comma 12 17" xfId="4488"/>
    <cellStyle name="Comma 12 18" xfId="4489"/>
    <cellStyle name="Comma 12 2" xfId="152"/>
    <cellStyle name="Comma 12 2 10" xfId="153"/>
    <cellStyle name="Comma 12 2 11" xfId="154"/>
    <cellStyle name="Comma 12 2 12" xfId="155"/>
    <cellStyle name="Comma 12 2 13" xfId="156"/>
    <cellStyle name="Comma 12 2 14" xfId="157"/>
    <cellStyle name="Comma 12 2 15" xfId="158"/>
    <cellStyle name="Comma 12 2 16" xfId="4490"/>
    <cellStyle name="Comma 12 2 17" xfId="4491"/>
    <cellStyle name="Comma 12 2 2" xfId="159"/>
    <cellStyle name="Comma 12 2 3" xfId="160"/>
    <cellStyle name="Comma 12 2 4" xfId="161"/>
    <cellStyle name="Comma 12 2 5" xfId="162"/>
    <cellStyle name="Comma 12 2 6" xfId="163"/>
    <cellStyle name="Comma 12 2 7" xfId="164"/>
    <cellStyle name="Comma 12 2 8" xfId="165"/>
    <cellStyle name="Comma 12 2 9" xfId="166"/>
    <cellStyle name="Comma 12 3" xfId="167"/>
    <cellStyle name="Comma 12 3 2" xfId="4492"/>
    <cellStyle name="Comma 12 3 2 2" xfId="4493"/>
    <cellStyle name="Comma 12 3 3" xfId="4494"/>
    <cellStyle name="Comma 12 3 4" xfId="4495"/>
    <cellStyle name="Comma 12 4" xfId="168"/>
    <cellStyle name="Comma 12 4 2" xfId="4496"/>
    <cellStyle name="Comma 12 4 3" xfId="4497"/>
    <cellStyle name="Comma 12 5" xfId="169"/>
    <cellStyle name="Comma 12 6" xfId="170"/>
    <cellStyle name="Comma 12 7" xfId="171"/>
    <cellStyle name="Comma 12 8" xfId="172"/>
    <cellStyle name="Comma 12 9" xfId="173"/>
    <cellStyle name="Comma 120" xfId="16039"/>
    <cellStyle name="Comma 120 2" xfId="18013"/>
    <cellStyle name="Comma 120 3" xfId="18771"/>
    <cellStyle name="Comma 120 4" xfId="16868"/>
    <cellStyle name="Comma 121" xfId="16041"/>
    <cellStyle name="Comma 121 2" xfId="18011"/>
    <cellStyle name="Comma 121 3" xfId="18769"/>
    <cellStyle name="Comma 121 4" xfId="16866"/>
    <cellStyle name="Comma 122" xfId="16043"/>
    <cellStyle name="Comma 122 2" xfId="18001"/>
    <cellStyle name="Comma 122 3" xfId="18759"/>
    <cellStyle name="Comma 122 4" xfId="16856"/>
    <cellStyle name="Comma 123" xfId="16045"/>
    <cellStyle name="Comma 123 2" xfId="18000"/>
    <cellStyle name="Comma 123 3" xfId="18758"/>
    <cellStyle name="Comma 123 4" xfId="16855"/>
    <cellStyle name="Comma 124" xfId="16047"/>
    <cellStyle name="Comma 124 2" xfId="18330"/>
    <cellStyle name="Comma 124 3" xfId="19066"/>
    <cellStyle name="Comma 124 4" xfId="17525"/>
    <cellStyle name="Comma 125" xfId="16049"/>
    <cellStyle name="Comma 125 2" xfId="18485"/>
    <cellStyle name="Comma 125 3" xfId="19207"/>
    <cellStyle name="Comma 125 4" xfId="17680"/>
    <cellStyle name="Comma 126" xfId="16078"/>
    <cellStyle name="Comma 126 2" xfId="18145"/>
    <cellStyle name="Comma 126 3" xfId="18881"/>
    <cellStyle name="Comma 126 4" xfId="17340"/>
    <cellStyle name="Comma 127" xfId="16084"/>
    <cellStyle name="Comma 127 2" xfId="18456"/>
    <cellStyle name="Comma 127 3" xfId="19178"/>
    <cellStyle name="Comma 127 4" xfId="17651"/>
    <cellStyle name="Comma 128" xfId="16086"/>
    <cellStyle name="Comma 128 2" xfId="18363"/>
    <cellStyle name="Comma 128 3" xfId="19099"/>
    <cellStyle name="Comma 128 4" xfId="17558"/>
    <cellStyle name="Comma 129" xfId="16088"/>
    <cellStyle name="Comma 129 2" xfId="18173"/>
    <cellStyle name="Comma 129 3" xfId="18909"/>
    <cellStyle name="Comma 129 4" xfId="17368"/>
    <cellStyle name="Comma 13" xfId="174"/>
    <cellStyle name="Comma 13 10" xfId="175"/>
    <cellStyle name="Comma 13 10 2" xfId="4498"/>
    <cellStyle name="Comma 13 10 2 2" xfId="4499"/>
    <cellStyle name="Comma 13 10 3" xfId="4500"/>
    <cellStyle name="Comma 13 10 4" xfId="4501"/>
    <cellStyle name="Comma 13 11" xfId="176"/>
    <cellStyle name="Comma 13 11 2" xfId="4502"/>
    <cellStyle name="Comma 13 11 2 2" xfId="4503"/>
    <cellStyle name="Comma 13 11 3" xfId="4504"/>
    <cellStyle name="Comma 13 11 4" xfId="4505"/>
    <cellStyle name="Comma 13 12" xfId="177"/>
    <cellStyle name="Comma 13 12 2" xfId="4506"/>
    <cellStyle name="Comma 13 12 2 2" xfId="4507"/>
    <cellStyle name="Comma 13 12 3" xfId="4508"/>
    <cellStyle name="Comma 13 12 4" xfId="4509"/>
    <cellStyle name="Comma 13 13" xfId="178"/>
    <cellStyle name="Comma 13 13 2" xfId="4510"/>
    <cellStyle name="Comma 13 13 2 2" xfId="4511"/>
    <cellStyle name="Comma 13 13 3" xfId="4512"/>
    <cellStyle name="Comma 13 13 4" xfId="4513"/>
    <cellStyle name="Comma 13 14" xfId="179"/>
    <cellStyle name="Comma 13 14 2" xfId="4514"/>
    <cellStyle name="Comma 13 14 2 2" xfId="4515"/>
    <cellStyle name="Comma 13 14 3" xfId="4516"/>
    <cellStyle name="Comma 13 14 4" xfId="4517"/>
    <cellStyle name="Comma 13 15" xfId="180"/>
    <cellStyle name="Comma 13 15 2" xfId="4518"/>
    <cellStyle name="Comma 13 15 2 2" xfId="4519"/>
    <cellStyle name="Comma 13 15 3" xfId="4520"/>
    <cellStyle name="Comma 13 15 4" xfId="4521"/>
    <cellStyle name="Comma 13 16" xfId="181"/>
    <cellStyle name="Comma 13 16 2" xfId="4522"/>
    <cellStyle name="Comma 13 16 2 2" xfId="4523"/>
    <cellStyle name="Comma 13 16 3" xfId="4524"/>
    <cellStyle name="Comma 13 16 4" xfId="4525"/>
    <cellStyle name="Comma 13 17" xfId="2367"/>
    <cellStyle name="Comma 13 17 2" xfId="4526"/>
    <cellStyle name="Comma 13 17 2 2" xfId="4527"/>
    <cellStyle name="Comma 13 17 3" xfId="4528"/>
    <cellStyle name="Comma 13 18" xfId="4529"/>
    <cellStyle name="Comma 13 18 2" xfId="4530"/>
    <cellStyle name="Comma 13 18 2 2" xfId="4531"/>
    <cellStyle name="Comma 13 18 3" xfId="4532"/>
    <cellStyle name="Comma 13 19" xfId="4533"/>
    <cellStyle name="Comma 13 19 2" xfId="4534"/>
    <cellStyle name="Comma 13 19 2 2" xfId="4535"/>
    <cellStyle name="Comma 13 19 3" xfId="4536"/>
    <cellStyle name="Comma 13 2" xfId="182"/>
    <cellStyle name="Comma 13 2 10" xfId="183"/>
    <cellStyle name="Comma 13 2 11" xfId="184"/>
    <cellStyle name="Comma 13 2 12" xfId="185"/>
    <cellStyle name="Comma 13 2 13" xfId="186"/>
    <cellStyle name="Comma 13 2 14" xfId="187"/>
    <cellStyle name="Comma 13 2 15" xfId="188"/>
    <cellStyle name="Comma 13 2 16" xfId="4537"/>
    <cellStyle name="Comma 13 2 17" xfId="4538"/>
    <cellStyle name="Comma 13 2 2" xfId="189"/>
    <cellStyle name="Comma 13 2 2 2" xfId="4539"/>
    <cellStyle name="Comma 13 2 2 2 2" xfId="4540"/>
    <cellStyle name="Comma 13 2 2 3" xfId="4541"/>
    <cellStyle name="Comma 13 2 2 4" xfId="4542"/>
    <cellStyle name="Comma 13 2 3" xfId="190"/>
    <cellStyle name="Comma 13 2 3 2" xfId="4543"/>
    <cellStyle name="Comma 13 2 3 2 2" xfId="4544"/>
    <cellStyle name="Comma 13 2 3 3" xfId="4545"/>
    <cellStyle name="Comma 13 2 3 4" xfId="4546"/>
    <cellStyle name="Comma 13 2 4" xfId="191"/>
    <cellStyle name="Comma 13 2 4 2" xfId="4547"/>
    <cellStyle name="Comma 13 2 4 3" xfId="4548"/>
    <cellStyle name="Comma 13 2 5" xfId="192"/>
    <cellStyle name="Comma 13 2 6" xfId="193"/>
    <cellStyle name="Comma 13 2 7" xfId="194"/>
    <cellStyle name="Comma 13 2 8" xfId="195"/>
    <cellStyle name="Comma 13 2 9" xfId="196"/>
    <cellStyle name="Comma 13 20" xfId="4549"/>
    <cellStyle name="Comma 13 20 2" xfId="4550"/>
    <cellStyle name="Comma 13 20 2 2" xfId="4551"/>
    <cellStyle name="Comma 13 20 3" xfId="4552"/>
    <cellStyle name="Comma 13 21" xfId="4553"/>
    <cellStyle name="Comma 13 21 2" xfId="4554"/>
    <cellStyle name="Comma 13 21 2 2" xfId="4555"/>
    <cellStyle name="Comma 13 21 3" xfId="4556"/>
    <cellStyle name="Comma 13 22" xfId="4557"/>
    <cellStyle name="Comma 13 22 2" xfId="4558"/>
    <cellStyle name="Comma 13 22 2 2" xfId="4559"/>
    <cellStyle name="Comma 13 22 3" xfId="4560"/>
    <cellStyle name="Comma 13 23" xfId="4561"/>
    <cellStyle name="Comma 13 23 2" xfId="4562"/>
    <cellStyle name="Comma 13 23 2 2" xfId="4563"/>
    <cellStyle name="Comma 13 23 3" xfId="4564"/>
    <cellStyle name="Comma 13 24" xfId="4565"/>
    <cellStyle name="Comma 13 24 2" xfId="4566"/>
    <cellStyle name="Comma 13 24 2 2" xfId="4567"/>
    <cellStyle name="Comma 13 24 3" xfId="4568"/>
    <cellStyle name="Comma 13 25" xfId="4569"/>
    <cellStyle name="Comma 13 25 2" xfId="4570"/>
    <cellStyle name="Comma 13 25 2 2" xfId="4571"/>
    <cellStyle name="Comma 13 25 3" xfId="4572"/>
    <cellStyle name="Comma 13 26" xfId="4573"/>
    <cellStyle name="Comma 13 26 2" xfId="4574"/>
    <cellStyle name="Comma 13 26 2 2" xfId="4575"/>
    <cellStyle name="Comma 13 26 3" xfId="4576"/>
    <cellStyle name="Comma 13 27" xfId="4577"/>
    <cellStyle name="Comma 13 27 2" xfId="4578"/>
    <cellStyle name="Comma 13 27 2 2" xfId="4579"/>
    <cellStyle name="Comma 13 27 3" xfId="4580"/>
    <cellStyle name="Comma 13 28" xfId="4581"/>
    <cellStyle name="Comma 13 28 2" xfId="4582"/>
    <cellStyle name="Comma 13 28 2 2" xfId="4583"/>
    <cellStyle name="Comma 13 28 3" xfId="4584"/>
    <cellStyle name="Comma 13 29" xfId="4585"/>
    <cellStyle name="Comma 13 29 2" xfId="4586"/>
    <cellStyle name="Comma 13 3" xfId="197"/>
    <cellStyle name="Comma 13 3 2" xfId="4587"/>
    <cellStyle name="Comma 13 3 2 2" xfId="4588"/>
    <cellStyle name="Comma 13 3 3" xfId="4589"/>
    <cellStyle name="Comma 13 3 3 2" xfId="4590"/>
    <cellStyle name="Comma 13 3 3 2 2" xfId="4591"/>
    <cellStyle name="Comma 13 3 3 3" xfId="4592"/>
    <cellStyle name="Comma 13 3 4" xfId="4593"/>
    <cellStyle name="Comma 13 3 4 2" xfId="4594"/>
    <cellStyle name="Comma 13 3 5" xfId="4595"/>
    <cellStyle name="Comma 13 3 6" xfId="4596"/>
    <cellStyle name="Comma 13 30" xfId="4597"/>
    <cellStyle name="Comma 13 30 2" xfId="4598"/>
    <cellStyle name="Comma 13 30 2 2" xfId="4599"/>
    <cellStyle name="Comma 13 30 3" xfId="4600"/>
    <cellStyle name="Comma 13 31" xfId="4601"/>
    <cellStyle name="Comma 13 31 2" xfId="4602"/>
    <cellStyle name="Comma 13 32" xfId="4603"/>
    <cellStyle name="Comma 13 32 2" xfId="4604"/>
    <cellStyle name="Comma 13 33" xfId="4605"/>
    <cellStyle name="Comma 13 4" xfId="198"/>
    <cellStyle name="Comma 13 4 2" xfId="4606"/>
    <cellStyle name="Comma 13 4 2 2" xfId="4607"/>
    <cellStyle name="Comma 13 4 3" xfId="4608"/>
    <cellStyle name="Comma 13 4 3 2" xfId="4609"/>
    <cellStyle name="Comma 13 4 3 2 2" xfId="4610"/>
    <cellStyle name="Comma 13 4 3 3" xfId="4611"/>
    <cellStyle name="Comma 13 4 4" xfId="4612"/>
    <cellStyle name="Comma 13 4 4 2" xfId="4613"/>
    <cellStyle name="Comma 13 4 5" xfId="4614"/>
    <cellStyle name="Comma 13 4 6" xfId="4615"/>
    <cellStyle name="Comma 13 5" xfId="199"/>
    <cellStyle name="Comma 13 5 2" xfId="4616"/>
    <cellStyle name="Comma 13 5 2 2" xfId="4617"/>
    <cellStyle name="Comma 13 5 3" xfId="4618"/>
    <cellStyle name="Comma 13 5 3 2" xfId="4619"/>
    <cellStyle name="Comma 13 5 3 2 2" xfId="4620"/>
    <cellStyle name="Comma 13 5 3 3" xfId="4621"/>
    <cellStyle name="Comma 13 5 4" xfId="4622"/>
    <cellStyle name="Comma 13 5 5" xfId="4623"/>
    <cellStyle name="Comma 13 6" xfId="200"/>
    <cellStyle name="Comma 13 6 2" xfId="4624"/>
    <cellStyle name="Comma 13 6 2 2" xfId="4625"/>
    <cellStyle name="Comma 13 6 3" xfId="4626"/>
    <cellStyle name="Comma 13 6 4" xfId="4627"/>
    <cellStyle name="Comma 13 7" xfId="201"/>
    <cellStyle name="Comma 13 7 2" xfId="4628"/>
    <cellStyle name="Comma 13 7 2 2" xfId="4629"/>
    <cellStyle name="Comma 13 7 3" xfId="4630"/>
    <cellStyle name="Comma 13 7 4" xfId="4631"/>
    <cellStyle name="Comma 13 8" xfId="202"/>
    <cellStyle name="Comma 13 8 2" xfId="4632"/>
    <cellStyle name="Comma 13 8 2 2" xfId="4633"/>
    <cellStyle name="Comma 13 8 3" xfId="4634"/>
    <cellStyle name="Comma 13 8 4" xfId="4635"/>
    <cellStyle name="Comma 13 9" xfId="203"/>
    <cellStyle name="Comma 13 9 2" xfId="4636"/>
    <cellStyle name="Comma 13 9 2 2" xfId="4637"/>
    <cellStyle name="Comma 13 9 3" xfId="4638"/>
    <cellStyle name="Comma 13 9 4" xfId="4639"/>
    <cellStyle name="Comma 130" xfId="16090"/>
    <cellStyle name="Comma 130 2" xfId="18344"/>
    <cellStyle name="Comma 130 3" xfId="19080"/>
    <cellStyle name="Comma 130 4" xfId="17539"/>
    <cellStyle name="Comma 131" xfId="16092"/>
    <cellStyle name="Comma 131 2" xfId="18345"/>
    <cellStyle name="Comma 131 3" xfId="19081"/>
    <cellStyle name="Comma 131 4" xfId="17540"/>
    <cellStyle name="Comma 132" xfId="16094"/>
    <cellStyle name="Comma 132 2" xfId="18508"/>
    <cellStyle name="Comma 132 3" xfId="19230"/>
    <cellStyle name="Comma 132 4" xfId="17703"/>
    <cellStyle name="Comma 133" xfId="17310"/>
    <cellStyle name="Comma 133 2" xfId="18115"/>
    <cellStyle name="Comma 133 3" xfId="18851"/>
    <cellStyle name="Comma 134" xfId="17351"/>
    <cellStyle name="Comma 134 2" xfId="18156"/>
    <cellStyle name="Comma 134 3" xfId="18892"/>
    <cellStyle name="Comma 135" xfId="17370"/>
    <cellStyle name="Comma 135 2" xfId="18175"/>
    <cellStyle name="Comma 135 3" xfId="18911"/>
    <cellStyle name="Comma 136" xfId="17423"/>
    <cellStyle name="Comma 136 2" xfId="18228"/>
    <cellStyle name="Comma 136 3" xfId="18964"/>
    <cellStyle name="Comma 137" xfId="17695"/>
    <cellStyle name="Comma 137 2" xfId="18500"/>
    <cellStyle name="Comma 137 3" xfId="19222"/>
    <cellStyle name="Comma 138" xfId="17535"/>
    <cellStyle name="Comma 138 2" xfId="18340"/>
    <cellStyle name="Comma 138 3" xfId="19076"/>
    <cellStyle name="Comma 139" xfId="17404"/>
    <cellStyle name="Comma 139 2" xfId="18209"/>
    <cellStyle name="Comma 139 3" xfId="18945"/>
    <cellStyle name="Comma 14" xfId="204"/>
    <cellStyle name="Comma 14 10" xfId="205"/>
    <cellStyle name="Comma 14 10 2" xfId="4640"/>
    <cellStyle name="Comma 14 10 2 2" xfId="4641"/>
    <cellStyle name="Comma 14 10 3" xfId="4642"/>
    <cellStyle name="Comma 14 11" xfId="206"/>
    <cellStyle name="Comma 14 11 2" xfId="4643"/>
    <cellStyle name="Comma 14 11 2 2" xfId="4644"/>
    <cellStyle name="Comma 14 11 3" xfId="4645"/>
    <cellStyle name="Comma 14 12" xfId="207"/>
    <cellStyle name="Comma 14 12 2" xfId="4646"/>
    <cellStyle name="Comma 14 12 2 2" xfId="4647"/>
    <cellStyle name="Comma 14 12 3" xfId="4648"/>
    <cellStyle name="Comma 14 13" xfId="208"/>
    <cellStyle name="Comma 14 13 2" xfId="4649"/>
    <cellStyle name="Comma 14 13 2 2" xfId="4650"/>
    <cellStyle name="Comma 14 13 3" xfId="4651"/>
    <cellStyle name="Comma 14 14" xfId="209"/>
    <cellStyle name="Comma 14 14 2" xfId="4652"/>
    <cellStyle name="Comma 14 14 2 2" xfId="4653"/>
    <cellStyle name="Comma 14 14 3" xfId="4654"/>
    <cellStyle name="Comma 14 15" xfId="210"/>
    <cellStyle name="Comma 14 15 2" xfId="4655"/>
    <cellStyle name="Comma 14 15 2 2" xfId="4656"/>
    <cellStyle name="Comma 14 15 3" xfId="4657"/>
    <cellStyle name="Comma 14 16" xfId="4658"/>
    <cellStyle name="Comma 14 16 2" xfId="4659"/>
    <cellStyle name="Comma 14 16 2 2" xfId="4660"/>
    <cellStyle name="Comma 14 16 3" xfId="4661"/>
    <cellStyle name="Comma 14 17" xfId="4662"/>
    <cellStyle name="Comma 14 17 2" xfId="4663"/>
    <cellStyle name="Comma 14 17 2 2" xfId="4664"/>
    <cellStyle name="Comma 14 17 3" xfId="4665"/>
    <cellStyle name="Comma 14 18" xfId="4666"/>
    <cellStyle name="Comma 14 18 2" xfId="4667"/>
    <cellStyle name="Comma 14 18 2 2" xfId="4668"/>
    <cellStyle name="Comma 14 18 3" xfId="4669"/>
    <cellStyle name="Comma 14 19" xfId="4670"/>
    <cellStyle name="Comma 14 19 2" xfId="4671"/>
    <cellStyle name="Comma 14 19 2 2" xfId="4672"/>
    <cellStyle name="Comma 14 19 3" xfId="4673"/>
    <cellStyle name="Comma 14 2" xfId="211"/>
    <cellStyle name="Comma 14 2 2" xfId="4674"/>
    <cellStyle name="Comma 14 2 2 2" xfId="4675"/>
    <cellStyle name="Comma 14 2 3" xfId="4676"/>
    <cellStyle name="Comma 14 2 3 2" xfId="4677"/>
    <cellStyle name="Comma 14 2 3 2 2" xfId="4678"/>
    <cellStyle name="Comma 14 2 3 3" xfId="4679"/>
    <cellStyle name="Comma 14 2 4" xfId="4680"/>
    <cellStyle name="Comma 14 2 4 2" xfId="4681"/>
    <cellStyle name="Comma 14 2 5" xfId="4682"/>
    <cellStyle name="Comma 14 2 6" xfId="4683"/>
    <cellStyle name="Comma 14 20" xfId="4684"/>
    <cellStyle name="Comma 14 20 2" xfId="4685"/>
    <cellStyle name="Comma 14 20 2 2" xfId="4686"/>
    <cellStyle name="Comma 14 20 3" xfId="4687"/>
    <cellStyle name="Comma 14 21" xfId="4688"/>
    <cellStyle name="Comma 14 21 2" xfId="4689"/>
    <cellStyle name="Comma 14 21 2 2" xfId="4690"/>
    <cellStyle name="Comma 14 21 3" xfId="4691"/>
    <cellStyle name="Comma 14 22" xfId="4692"/>
    <cellStyle name="Comma 14 22 2" xfId="4693"/>
    <cellStyle name="Comma 14 22 2 2" xfId="4694"/>
    <cellStyle name="Comma 14 22 3" xfId="4695"/>
    <cellStyle name="Comma 14 23" xfId="4696"/>
    <cellStyle name="Comma 14 23 2" xfId="4697"/>
    <cellStyle name="Comma 14 23 2 2" xfId="4698"/>
    <cellStyle name="Comma 14 23 3" xfId="4699"/>
    <cellStyle name="Comma 14 24" xfId="4700"/>
    <cellStyle name="Comma 14 24 2" xfId="4701"/>
    <cellStyle name="Comma 14 24 2 2" xfId="4702"/>
    <cellStyle name="Comma 14 24 3" xfId="4703"/>
    <cellStyle name="Comma 14 25" xfId="4704"/>
    <cellStyle name="Comma 14 25 2" xfId="4705"/>
    <cellStyle name="Comma 14 25 2 2" xfId="4706"/>
    <cellStyle name="Comma 14 25 3" xfId="4707"/>
    <cellStyle name="Comma 14 26" xfId="4708"/>
    <cellStyle name="Comma 14 26 2" xfId="4709"/>
    <cellStyle name="Comma 14 26 2 2" xfId="4710"/>
    <cellStyle name="Comma 14 26 3" xfId="4711"/>
    <cellStyle name="Comma 14 27" xfId="4712"/>
    <cellStyle name="Comma 14 27 2" xfId="4713"/>
    <cellStyle name="Comma 14 27 2 2" xfId="4714"/>
    <cellStyle name="Comma 14 27 3" xfId="4715"/>
    <cellStyle name="Comma 14 28" xfId="4716"/>
    <cellStyle name="Comma 14 28 2" xfId="4717"/>
    <cellStyle name="Comma 14 28 2 2" xfId="4718"/>
    <cellStyle name="Comma 14 28 3" xfId="4719"/>
    <cellStyle name="Comma 14 29" xfId="4720"/>
    <cellStyle name="Comma 14 29 2" xfId="4721"/>
    <cellStyle name="Comma 14 3" xfId="212"/>
    <cellStyle name="Comma 14 3 2" xfId="4722"/>
    <cellStyle name="Comma 14 3 2 2" xfId="4723"/>
    <cellStyle name="Comma 14 3 3" xfId="4724"/>
    <cellStyle name="Comma 14 3 3 2" xfId="4725"/>
    <cellStyle name="Comma 14 3 3 2 2" xfId="4726"/>
    <cellStyle name="Comma 14 3 3 3" xfId="4727"/>
    <cellStyle name="Comma 14 3 4" xfId="4728"/>
    <cellStyle name="Comma 14 30" xfId="4729"/>
    <cellStyle name="Comma 14 30 2" xfId="4730"/>
    <cellStyle name="Comma 14 30 2 2" xfId="4731"/>
    <cellStyle name="Comma 14 30 3" xfId="4732"/>
    <cellStyle name="Comma 14 31" xfId="4733"/>
    <cellStyle name="Comma 14 31 2" xfId="4734"/>
    <cellStyle name="Comma 14 32" xfId="4735"/>
    <cellStyle name="Comma 14 33" xfId="4736"/>
    <cellStyle name="Comma 14 4" xfId="213"/>
    <cellStyle name="Comma 14 4 2" xfId="4737"/>
    <cellStyle name="Comma 14 4 2 2" xfId="4738"/>
    <cellStyle name="Comma 14 4 3" xfId="4739"/>
    <cellStyle name="Comma 14 4 3 2" xfId="4740"/>
    <cellStyle name="Comma 14 4 3 2 2" xfId="4741"/>
    <cellStyle name="Comma 14 4 3 3" xfId="4742"/>
    <cellStyle name="Comma 14 4 4" xfId="4743"/>
    <cellStyle name="Comma 14 5" xfId="214"/>
    <cellStyle name="Comma 14 5 2" xfId="4744"/>
    <cellStyle name="Comma 14 5 2 2" xfId="4745"/>
    <cellStyle name="Comma 14 5 3" xfId="4746"/>
    <cellStyle name="Comma 14 5 3 2" xfId="4747"/>
    <cellStyle name="Comma 14 5 3 2 2" xfId="4748"/>
    <cellStyle name="Comma 14 5 3 3" xfId="4749"/>
    <cellStyle name="Comma 14 5 4" xfId="4750"/>
    <cellStyle name="Comma 14 6" xfId="215"/>
    <cellStyle name="Comma 14 6 2" xfId="4751"/>
    <cellStyle name="Comma 14 6 2 2" xfId="4752"/>
    <cellStyle name="Comma 14 6 3" xfId="4753"/>
    <cellStyle name="Comma 14 7" xfId="216"/>
    <cellStyle name="Comma 14 7 2" xfId="4754"/>
    <cellStyle name="Comma 14 7 2 2" xfId="4755"/>
    <cellStyle name="Comma 14 7 3" xfId="4756"/>
    <cellStyle name="Comma 14 8" xfId="217"/>
    <cellStyle name="Comma 14 8 2" xfId="4757"/>
    <cellStyle name="Comma 14 8 2 2" xfId="4758"/>
    <cellStyle name="Comma 14 8 3" xfId="4759"/>
    <cellStyle name="Comma 14 9" xfId="218"/>
    <cellStyle name="Comma 14 9 2" xfId="4760"/>
    <cellStyle name="Comma 14 9 2 2" xfId="4761"/>
    <cellStyle name="Comma 14 9 3" xfId="4762"/>
    <cellStyle name="Comma 140" xfId="17428"/>
    <cellStyle name="Comma 140 2" xfId="18233"/>
    <cellStyle name="Comma 140 3" xfId="18969"/>
    <cellStyle name="Comma 141" xfId="17355"/>
    <cellStyle name="Comma 141 2" xfId="18160"/>
    <cellStyle name="Comma 141 3" xfId="18896"/>
    <cellStyle name="Comma 142" xfId="17634"/>
    <cellStyle name="Comma 142 2" xfId="18439"/>
    <cellStyle name="Comma 142 3" xfId="19162"/>
    <cellStyle name="Comma 143" xfId="17542"/>
    <cellStyle name="Comma 143 2" xfId="18347"/>
    <cellStyle name="Comma 143 3" xfId="19083"/>
    <cellStyle name="Comma 144" xfId="17707"/>
    <cellStyle name="Comma 144 2" xfId="18512"/>
    <cellStyle name="Comma 144 3" xfId="19234"/>
    <cellStyle name="Comma 145" xfId="17444"/>
    <cellStyle name="Comma 145 2" xfId="18249"/>
    <cellStyle name="Comma 145 3" xfId="18985"/>
    <cellStyle name="Comma 146" xfId="17393"/>
    <cellStyle name="Comma 146 2" xfId="18198"/>
    <cellStyle name="Comma 146 3" xfId="18934"/>
    <cellStyle name="Comma 147" xfId="17458"/>
    <cellStyle name="Comma 147 2" xfId="18263"/>
    <cellStyle name="Comma 147 3" xfId="18999"/>
    <cellStyle name="Comma 148" xfId="17324"/>
    <cellStyle name="Comma 148 2" xfId="18129"/>
    <cellStyle name="Comma 148 3" xfId="18865"/>
    <cellStyle name="Comma 149" xfId="17438"/>
    <cellStyle name="Comma 149 2" xfId="18243"/>
    <cellStyle name="Comma 149 3" xfId="18979"/>
    <cellStyle name="Comma 15" xfId="219"/>
    <cellStyle name="Comma 15 10" xfId="220"/>
    <cellStyle name="Comma 15 10 2" xfId="4763"/>
    <cellStyle name="Comma 15 10 2 2" xfId="4764"/>
    <cellStyle name="Comma 15 10 3" xfId="4765"/>
    <cellStyle name="Comma 15 11" xfId="221"/>
    <cellStyle name="Comma 15 11 2" xfId="4766"/>
    <cellStyle name="Comma 15 11 2 2" xfId="4767"/>
    <cellStyle name="Comma 15 11 3" xfId="4768"/>
    <cellStyle name="Comma 15 12" xfId="222"/>
    <cellStyle name="Comma 15 12 2" xfId="4769"/>
    <cellStyle name="Comma 15 12 2 2" xfId="4770"/>
    <cellStyle name="Comma 15 12 3" xfId="4771"/>
    <cellStyle name="Comma 15 13" xfId="223"/>
    <cellStyle name="Comma 15 13 2" xfId="4772"/>
    <cellStyle name="Comma 15 13 2 2" xfId="4773"/>
    <cellStyle name="Comma 15 13 3" xfId="4774"/>
    <cellStyle name="Comma 15 14" xfId="224"/>
    <cellStyle name="Comma 15 14 2" xfId="4775"/>
    <cellStyle name="Comma 15 14 2 2" xfId="4776"/>
    <cellStyle name="Comma 15 14 3" xfId="4777"/>
    <cellStyle name="Comma 15 15" xfId="225"/>
    <cellStyle name="Comma 15 15 2" xfId="4778"/>
    <cellStyle name="Comma 15 15 2 2" xfId="4779"/>
    <cellStyle name="Comma 15 15 3" xfId="4780"/>
    <cellStyle name="Comma 15 16" xfId="4781"/>
    <cellStyle name="Comma 15 16 2" xfId="4782"/>
    <cellStyle name="Comma 15 16 2 2" xfId="4783"/>
    <cellStyle name="Comma 15 16 3" xfId="4784"/>
    <cellStyle name="Comma 15 17" xfId="4785"/>
    <cellStyle name="Comma 15 17 2" xfId="4786"/>
    <cellStyle name="Comma 15 17 2 2" xfId="4787"/>
    <cellStyle name="Comma 15 17 3" xfId="4788"/>
    <cellStyle name="Comma 15 18" xfId="4789"/>
    <cellStyle name="Comma 15 18 2" xfId="4790"/>
    <cellStyle name="Comma 15 18 2 2" xfId="4791"/>
    <cellStyle name="Comma 15 18 3" xfId="4792"/>
    <cellStyle name="Comma 15 19" xfId="4793"/>
    <cellStyle name="Comma 15 19 2" xfId="4794"/>
    <cellStyle name="Comma 15 19 2 2" xfId="4795"/>
    <cellStyle name="Comma 15 19 3" xfId="4796"/>
    <cellStyle name="Comma 15 2" xfId="226"/>
    <cellStyle name="Comma 15 2 2" xfId="4797"/>
    <cellStyle name="Comma 15 2 2 2" xfId="4798"/>
    <cellStyle name="Comma 15 2 2 2 2" xfId="4799"/>
    <cellStyle name="Comma 15 2 2 3" xfId="4800"/>
    <cellStyle name="Comma 15 2 3" xfId="4801"/>
    <cellStyle name="Comma 15 2 3 2" xfId="4802"/>
    <cellStyle name="Comma 15 2 3 2 2" xfId="4803"/>
    <cellStyle name="Comma 15 2 3 3" xfId="4804"/>
    <cellStyle name="Comma 15 2 4" xfId="4805"/>
    <cellStyle name="Comma 15 2 4 2" xfId="4806"/>
    <cellStyle name="Comma 15 2 5" xfId="4807"/>
    <cellStyle name="Comma 15 20" xfId="4808"/>
    <cellStyle name="Comma 15 20 2" xfId="4809"/>
    <cellStyle name="Comma 15 20 2 2" xfId="4810"/>
    <cellStyle name="Comma 15 20 3" xfId="4811"/>
    <cellStyle name="Comma 15 21" xfId="4812"/>
    <cellStyle name="Comma 15 21 2" xfId="4813"/>
    <cellStyle name="Comma 15 21 2 2" xfId="4814"/>
    <cellStyle name="Comma 15 21 3" xfId="4815"/>
    <cellStyle name="Comma 15 22" xfId="4816"/>
    <cellStyle name="Comma 15 22 2" xfId="4817"/>
    <cellStyle name="Comma 15 22 2 2" xfId="4818"/>
    <cellStyle name="Comma 15 22 3" xfId="4819"/>
    <cellStyle name="Comma 15 23" xfId="4820"/>
    <cellStyle name="Comma 15 23 2" xfId="4821"/>
    <cellStyle name="Comma 15 23 2 2" xfId="4822"/>
    <cellStyle name="Comma 15 23 3" xfId="4823"/>
    <cellStyle name="Comma 15 24" xfId="4824"/>
    <cellStyle name="Comma 15 24 2" xfId="4825"/>
    <cellStyle name="Comma 15 24 2 2" xfId="4826"/>
    <cellStyle name="Comma 15 24 3" xfId="4827"/>
    <cellStyle name="Comma 15 25" xfId="4828"/>
    <cellStyle name="Comma 15 25 2" xfId="4829"/>
    <cellStyle name="Comma 15 25 2 2" xfId="4830"/>
    <cellStyle name="Comma 15 25 3" xfId="4831"/>
    <cellStyle name="Comma 15 26" xfId="4832"/>
    <cellStyle name="Comma 15 26 2" xfId="4833"/>
    <cellStyle name="Comma 15 26 2 2" xfId="4834"/>
    <cellStyle name="Comma 15 26 3" xfId="4835"/>
    <cellStyle name="Comma 15 27" xfId="4836"/>
    <cellStyle name="Comma 15 27 2" xfId="4837"/>
    <cellStyle name="Comma 15 27 2 2" xfId="4838"/>
    <cellStyle name="Comma 15 27 3" xfId="4839"/>
    <cellStyle name="Comma 15 28" xfId="4840"/>
    <cellStyle name="Comma 15 28 2" xfId="4841"/>
    <cellStyle name="Comma 15 28 2 2" xfId="4842"/>
    <cellStyle name="Comma 15 28 3" xfId="4843"/>
    <cellStyle name="Comma 15 29" xfId="4844"/>
    <cellStyle name="Comma 15 29 2" xfId="4845"/>
    <cellStyle name="Comma 15 3" xfId="227"/>
    <cellStyle name="Comma 15 3 2" xfId="4846"/>
    <cellStyle name="Comma 15 3 2 2" xfId="4847"/>
    <cellStyle name="Comma 15 3 3" xfId="4848"/>
    <cellStyle name="Comma 15 3 3 2" xfId="4849"/>
    <cellStyle name="Comma 15 3 3 2 2" xfId="4850"/>
    <cellStyle name="Comma 15 3 3 3" xfId="4851"/>
    <cellStyle name="Comma 15 3 4" xfId="4852"/>
    <cellStyle name="Comma 15 3 4 2" xfId="4853"/>
    <cellStyle name="Comma 15 3 5" xfId="4854"/>
    <cellStyle name="Comma 15 30" xfId="4855"/>
    <cellStyle name="Comma 15 30 2" xfId="4856"/>
    <cellStyle name="Comma 15 31" xfId="4857"/>
    <cellStyle name="Comma 15 31 2" xfId="4858"/>
    <cellStyle name="Comma 15 31 2 2" xfId="4859"/>
    <cellStyle name="Comma 15 31 3" xfId="4860"/>
    <cellStyle name="Comma 15 32" xfId="4861"/>
    <cellStyle name="Comma 15 32 2" xfId="4862"/>
    <cellStyle name="Comma 15 33" xfId="4863"/>
    <cellStyle name="Comma 15 4" xfId="228"/>
    <cellStyle name="Comma 15 4 2" xfId="4864"/>
    <cellStyle name="Comma 15 4 2 2" xfId="4865"/>
    <cellStyle name="Comma 15 4 3" xfId="4866"/>
    <cellStyle name="Comma 15 4 3 2" xfId="4867"/>
    <cellStyle name="Comma 15 4 3 2 2" xfId="4868"/>
    <cellStyle name="Comma 15 4 3 3" xfId="4869"/>
    <cellStyle name="Comma 15 4 4" xfId="4870"/>
    <cellStyle name="Comma 15 4 4 2" xfId="4871"/>
    <cellStyle name="Comma 15 4 5" xfId="4872"/>
    <cellStyle name="Comma 15 4 6" xfId="4873"/>
    <cellStyle name="Comma 15 5" xfId="229"/>
    <cellStyle name="Comma 15 5 2" xfId="4874"/>
    <cellStyle name="Comma 15 5 2 2" xfId="4875"/>
    <cellStyle name="Comma 15 5 3" xfId="4876"/>
    <cellStyle name="Comma 15 5 3 2" xfId="4877"/>
    <cellStyle name="Comma 15 5 3 2 2" xfId="4878"/>
    <cellStyle name="Comma 15 5 3 3" xfId="4879"/>
    <cellStyle name="Comma 15 5 4" xfId="4880"/>
    <cellStyle name="Comma 15 6" xfId="230"/>
    <cellStyle name="Comma 15 6 2" xfId="4881"/>
    <cellStyle name="Comma 15 6 2 2" xfId="4882"/>
    <cellStyle name="Comma 15 6 3" xfId="4883"/>
    <cellStyle name="Comma 15 7" xfId="231"/>
    <cellStyle name="Comma 15 7 2" xfId="4884"/>
    <cellStyle name="Comma 15 7 2 2" xfId="4885"/>
    <cellStyle name="Comma 15 7 3" xfId="4886"/>
    <cellStyle name="Comma 15 8" xfId="232"/>
    <cellStyle name="Comma 15 8 2" xfId="4887"/>
    <cellStyle name="Comma 15 8 2 2" xfId="4888"/>
    <cellStyle name="Comma 15 8 3" xfId="4889"/>
    <cellStyle name="Comma 15 9" xfId="233"/>
    <cellStyle name="Comma 15 9 2" xfId="4890"/>
    <cellStyle name="Comma 15 9 2 2" xfId="4891"/>
    <cellStyle name="Comma 15 9 3" xfId="4892"/>
    <cellStyle name="Comma 150" xfId="17384"/>
    <cellStyle name="Comma 150 2" xfId="18189"/>
    <cellStyle name="Comma 150 3" xfId="18925"/>
    <cellStyle name="Comma 151" xfId="17513"/>
    <cellStyle name="Comma 151 2" xfId="18318"/>
    <cellStyle name="Comma 151 3" xfId="19054"/>
    <cellStyle name="Comma 152" xfId="17713"/>
    <cellStyle name="Comma 152 2" xfId="18518"/>
    <cellStyle name="Comma 152 3" xfId="19240"/>
    <cellStyle name="Comma 153" xfId="17309"/>
    <cellStyle name="Comma 153 2" xfId="18114"/>
    <cellStyle name="Comma 153 3" xfId="18850"/>
    <cellStyle name="Comma 154" xfId="17515"/>
    <cellStyle name="Comma 154 2" xfId="18320"/>
    <cellStyle name="Comma 154 3" xfId="19056"/>
    <cellStyle name="Comma 155" xfId="17687"/>
    <cellStyle name="Comma 155 2" xfId="18492"/>
    <cellStyle name="Comma 155 3" xfId="19214"/>
    <cellStyle name="Comma 156" xfId="17331"/>
    <cellStyle name="Comma 156 2" xfId="18136"/>
    <cellStyle name="Comma 156 3" xfId="18872"/>
    <cellStyle name="Comma 157" xfId="17684"/>
    <cellStyle name="Comma 157 2" xfId="18489"/>
    <cellStyle name="Comma 157 3" xfId="19211"/>
    <cellStyle name="Comma 158" xfId="17430"/>
    <cellStyle name="Comma 158 2" xfId="18235"/>
    <cellStyle name="Comma 158 3" xfId="18971"/>
    <cellStyle name="Comma 159" xfId="17358"/>
    <cellStyle name="Comma 159 2" xfId="18163"/>
    <cellStyle name="Comma 159 3" xfId="18899"/>
    <cellStyle name="Comma 16" xfId="234"/>
    <cellStyle name="Comma 16 10" xfId="235"/>
    <cellStyle name="Comma 16 10 2" xfId="4893"/>
    <cellStyle name="Comma 16 10 2 2" xfId="4894"/>
    <cellStyle name="Comma 16 10 3" xfId="4895"/>
    <cellStyle name="Comma 16 11" xfId="236"/>
    <cellStyle name="Comma 16 11 2" xfId="4896"/>
    <cellStyle name="Comma 16 11 2 2" xfId="4897"/>
    <cellStyle name="Comma 16 11 3" xfId="4898"/>
    <cellStyle name="Comma 16 12" xfId="237"/>
    <cellStyle name="Comma 16 12 2" xfId="4899"/>
    <cellStyle name="Comma 16 12 2 2" xfId="4900"/>
    <cellStyle name="Comma 16 12 3" xfId="4901"/>
    <cellStyle name="Comma 16 13" xfId="238"/>
    <cellStyle name="Comma 16 13 2" xfId="4902"/>
    <cellStyle name="Comma 16 13 2 2" xfId="4903"/>
    <cellStyle name="Comma 16 13 3" xfId="4904"/>
    <cellStyle name="Comma 16 14" xfId="239"/>
    <cellStyle name="Comma 16 14 2" xfId="4905"/>
    <cellStyle name="Comma 16 14 2 2" xfId="4906"/>
    <cellStyle name="Comma 16 14 3" xfId="4907"/>
    <cellStyle name="Comma 16 15" xfId="240"/>
    <cellStyle name="Comma 16 15 2" xfId="4908"/>
    <cellStyle name="Comma 16 15 2 2" xfId="4909"/>
    <cellStyle name="Comma 16 15 3" xfId="4910"/>
    <cellStyle name="Comma 16 16" xfId="4911"/>
    <cellStyle name="Comma 16 16 2" xfId="4912"/>
    <cellStyle name="Comma 16 16 2 2" xfId="4913"/>
    <cellStyle name="Comma 16 16 3" xfId="4914"/>
    <cellStyle name="Comma 16 17" xfId="4915"/>
    <cellStyle name="Comma 16 17 2" xfId="4916"/>
    <cellStyle name="Comma 16 17 2 2" xfId="4917"/>
    <cellStyle name="Comma 16 17 3" xfId="4918"/>
    <cellStyle name="Comma 16 18" xfId="4919"/>
    <cellStyle name="Comma 16 18 2" xfId="4920"/>
    <cellStyle name="Comma 16 18 2 2" xfId="4921"/>
    <cellStyle name="Comma 16 18 3" xfId="4922"/>
    <cellStyle name="Comma 16 19" xfId="4923"/>
    <cellStyle name="Comma 16 19 2" xfId="4924"/>
    <cellStyle name="Comma 16 19 2 2" xfId="4925"/>
    <cellStyle name="Comma 16 19 3" xfId="4926"/>
    <cellStyle name="Comma 16 2" xfId="241"/>
    <cellStyle name="Comma 16 2 2" xfId="4927"/>
    <cellStyle name="Comma 16 2 2 2" xfId="4928"/>
    <cellStyle name="Comma 16 2 3" xfId="4929"/>
    <cellStyle name="Comma 16 2 3 2" xfId="4930"/>
    <cellStyle name="Comma 16 2 3 2 2" xfId="4931"/>
    <cellStyle name="Comma 16 2 3 3" xfId="4932"/>
    <cellStyle name="Comma 16 2 4" xfId="4933"/>
    <cellStyle name="Comma 16 2 4 2" xfId="4934"/>
    <cellStyle name="Comma 16 2 5" xfId="4935"/>
    <cellStyle name="Comma 16 2 6" xfId="4936"/>
    <cellStyle name="Comma 16 20" xfId="4937"/>
    <cellStyle name="Comma 16 20 2" xfId="4938"/>
    <cellStyle name="Comma 16 20 2 2" xfId="4939"/>
    <cellStyle name="Comma 16 20 3" xfId="4940"/>
    <cellStyle name="Comma 16 21" xfId="4941"/>
    <cellStyle name="Comma 16 21 2" xfId="4942"/>
    <cellStyle name="Comma 16 21 2 2" xfId="4943"/>
    <cellStyle name="Comma 16 21 3" xfId="4944"/>
    <cellStyle name="Comma 16 22" xfId="4945"/>
    <cellStyle name="Comma 16 22 2" xfId="4946"/>
    <cellStyle name="Comma 16 22 2 2" xfId="4947"/>
    <cellStyle name="Comma 16 22 3" xfId="4948"/>
    <cellStyle name="Comma 16 23" xfId="4949"/>
    <cellStyle name="Comma 16 23 2" xfId="4950"/>
    <cellStyle name="Comma 16 23 2 2" xfId="4951"/>
    <cellStyle name="Comma 16 23 3" xfId="4952"/>
    <cellStyle name="Comma 16 24" xfId="4953"/>
    <cellStyle name="Comma 16 24 2" xfId="4954"/>
    <cellStyle name="Comma 16 24 2 2" xfId="4955"/>
    <cellStyle name="Comma 16 24 3" xfId="4956"/>
    <cellStyle name="Comma 16 25" xfId="4957"/>
    <cellStyle name="Comma 16 25 2" xfId="4958"/>
    <cellStyle name="Comma 16 25 2 2" xfId="4959"/>
    <cellStyle name="Comma 16 25 3" xfId="4960"/>
    <cellStyle name="Comma 16 26" xfId="4961"/>
    <cellStyle name="Comma 16 26 2" xfId="4962"/>
    <cellStyle name="Comma 16 26 2 2" xfId="4963"/>
    <cellStyle name="Comma 16 26 3" xfId="4964"/>
    <cellStyle name="Comma 16 27" xfId="4965"/>
    <cellStyle name="Comma 16 27 2" xfId="4966"/>
    <cellStyle name="Comma 16 27 2 2" xfId="4967"/>
    <cellStyle name="Comma 16 27 3" xfId="4968"/>
    <cellStyle name="Comma 16 28" xfId="4969"/>
    <cellStyle name="Comma 16 28 2" xfId="4970"/>
    <cellStyle name="Comma 16 28 2 2" xfId="4971"/>
    <cellStyle name="Comma 16 28 3" xfId="4972"/>
    <cellStyle name="Comma 16 29" xfId="4973"/>
    <cellStyle name="Comma 16 29 2" xfId="4974"/>
    <cellStyle name="Comma 16 3" xfId="242"/>
    <cellStyle name="Comma 16 3 2" xfId="4975"/>
    <cellStyle name="Comma 16 3 2 2" xfId="4976"/>
    <cellStyle name="Comma 16 3 3" xfId="4977"/>
    <cellStyle name="Comma 16 3 3 2" xfId="4978"/>
    <cellStyle name="Comma 16 3 3 2 2" xfId="4979"/>
    <cellStyle name="Comma 16 3 3 3" xfId="4980"/>
    <cellStyle name="Comma 16 3 4" xfId="4981"/>
    <cellStyle name="Comma 16 30" xfId="4982"/>
    <cellStyle name="Comma 16 30 2" xfId="4983"/>
    <cellStyle name="Comma 16 30 2 2" xfId="4984"/>
    <cellStyle name="Comma 16 30 3" xfId="4985"/>
    <cellStyle name="Comma 16 31" xfId="4986"/>
    <cellStyle name="Comma 16 31 2" xfId="4987"/>
    <cellStyle name="Comma 16 32" xfId="4988"/>
    <cellStyle name="Comma 16 33" xfId="4989"/>
    <cellStyle name="Comma 16 4" xfId="243"/>
    <cellStyle name="Comma 16 4 2" xfId="4990"/>
    <cellStyle name="Comma 16 4 2 2" xfId="4991"/>
    <cellStyle name="Comma 16 4 3" xfId="4992"/>
    <cellStyle name="Comma 16 4 3 2" xfId="4993"/>
    <cellStyle name="Comma 16 4 3 2 2" xfId="4994"/>
    <cellStyle name="Comma 16 4 3 3" xfId="4995"/>
    <cellStyle name="Comma 16 4 4" xfId="4996"/>
    <cellStyle name="Comma 16 5" xfId="244"/>
    <cellStyle name="Comma 16 5 2" xfId="4997"/>
    <cellStyle name="Comma 16 5 2 2" xfId="4998"/>
    <cellStyle name="Comma 16 5 3" xfId="4999"/>
    <cellStyle name="Comma 16 5 3 2" xfId="5000"/>
    <cellStyle name="Comma 16 5 3 2 2" xfId="5001"/>
    <cellStyle name="Comma 16 5 3 3" xfId="5002"/>
    <cellStyle name="Comma 16 5 4" xfId="5003"/>
    <cellStyle name="Comma 16 6" xfId="245"/>
    <cellStyle name="Comma 16 6 2" xfId="5004"/>
    <cellStyle name="Comma 16 6 2 2" xfId="5005"/>
    <cellStyle name="Comma 16 6 3" xfId="5006"/>
    <cellStyle name="Comma 16 7" xfId="246"/>
    <cellStyle name="Comma 16 7 2" xfId="5007"/>
    <cellStyle name="Comma 16 7 2 2" xfId="5008"/>
    <cellStyle name="Comma 16 7 3" xfId="5009"/>
    <cellStyle name="Comma 16 8" xfId="247"/>
    <cellStyle name="Comma 16 8 2" xfId="5010"/>
    <cellStyle name="Comma 16 8 2 2" xfId="5011"/>
    <cellStyle name="Comma 16 8 3" xfId="5012"/>
    <cellStyle name="Comma 16 9" xfId="248"/>
    <cellStyle name="Comma 16 9 2" xfId="5013"/>
    <cellStyle name="Comma 16 9 2 2" xfId="5014"/>
    <cellStyle name="Comma 16 9 3" xfId="5015"/>
    <cellStyle name="Comma 160" xfId="17674"/>
    <cellStyle name="Comma 160 2" xfId="18479"/>
    <cellStyle name="Comma 160 3" xfId="19201"/>
    <cellStyle name="Comma 161" xfId="17347"/>
    <cellStyle name="Comma 161 2" xfId="18152"/>
    <cellStyle name="Comma 161 3" xfId="18888"/>
    <cellStyle name="Comma 162" xfId="17415"/>
    <cellStyle name="Comma 162 2" xfId="18220"/>
    <cellStyle name="Comma 162 3" xfId="18956"/>
    <cellStyle name="Comma 163" xfId="17508"/>
    <cellStyle name="Comma 163 2" xfId="18313"/>
    <cellStyle name="Comma 163 3" xfId="19049"/>
    <cellStyle name="Comma 164" xfId="17478"/>
    <cellStyle name="Comma 164 2" xfId="18283"/>
    <cellStyle name="Comma 164 3" xfId="19019"/>
    <cellStyle name="Comma 165" xfId="17383"/>
    <cellStyle name="Comma 165 2" xfId="18188"/>
    <cellStyle name="Comma 165 3" xfId="18924"/>
    <cellStyle name="Comma 166" xfId="17403"/>
    <cellStyle name="Comma 166 2" xfId="18208"/>
    <cellStyle name="Comma 166 3" xfId="18944"/>
    <cellStyle name="Comma 167" xfId="17657"/>
    <cellStyle name="Comma 167 2" xfId="18462"/>
    <cellStyle name="Comma 167 3" xfId="19184"/>
    <cellStyle name="Comma 168" xfId="17332"/>
    <cellStyle name="Comma 168 2" xfId="18137"/>
    <cellStyle name="Comma 168 3" xfId="18873"/>
    <cellStyle name="Comma 169" xfId="17437"/>
    <cellStyle name="Comma 169 2" xfId="18242"/>
    <cellStyle name="Comma 169 3" xfId="18978"/>
    <cellStyle name="Comma 17" xfId="249"/>
    <cellStyle name="Comma 17 10" xfId="250"/>
    <cellStyle name="Comma 17 10 2" xfId="5016"/>
    <cellStyle name="Comma 17 10 2 2" xfId="5017"/>
    <cellStyle name="Comma 17 10 3" xfId="5018"/>
    <cellStyle name="Comma 17 11" xfId="251"/>
    <cellStyle name="Comma 17 11 2" xfId="5019"/>
    <cellStyle name="Comma 17 11 2 2" xfId="5020"/>
    <cellStyle name="Comma 17 11 3" xfId="5021"/>
    <cellStyle name="Comma 17 12" xfId="252"/>
    <cellStyle name="Comma 17 12 2" xfId="5022"/>
    <cellStyle name="Comma 17 12 2 2" xfId="5023"/>
    <cellStyle name="Comma 17 12 3" xfId="5024"/>
    <cellStyle name="Comma 17 13" xfId="253"/>
    <cellStyle name="Comma 17 13 2" xfId="5025"/>
    <cellStyle name="Comma 17 13 2 2" xfId="5026"/>
    <cellStyle name="Comma 17 13 3" xfId="5027"/>
    <cellStyle name="Comma 17 14" xfId="254"/>
    <cellStyle name="Comma 17 14 2" xfId="5028"/>
    <cellStyle name="Comma 17 14 2 2" xfId="5029"/>
    <cellStyle name="Comma 17 14 3" xfId="5030"/>
    <cellStyle name="Comma 17 15" xfId="255"/>
    <cellStyle name="Comma 17 15 2" xfId="5031"/>
    <cellStyle name="Comma 17 15 2 2" xfId="5032"/>
    <cellStyle name="Comma 17 15 3" xfId="5033"/>
    <cellStyle name="Comma 17 16" xfId="5034"/>
    <cellStyle name="Comma 17 16 2" xfId="5035"/>
    <cellStyle name="Comma 17 16 2 2" xfId="5036"/>
    <cellStyle name="Comma 17 16 3" xfId="5037"/>
    <cellStyle name="Comma 17 17" xfId="5038"/>
    <cellStyle name="Comma 17 17 2" xfId="5039"/>
    <cellStyle name="Comma 17 17 2 2" xfId="5040"/>
    <cellStyle name="Comma 17 17 3" xfId="5041"/>
    <cellStyle name="Comma 17 18" xfId="5042"/>
    <cellStyle name="Comma 17 18 2" xfId="5043"/>
    <cellStyle name="Comma 17 18 2 2" xfId="5044"/>
    <cellStyle name="Comma 17 18 3" xfId="5045"/>
    <cellStyle name="Comma 17 19" xfId="5046"/>
    <cellStyle name="Comma 17 19 2" xfId="5047"/>
    <cellStyle name="Comma 17 19 2 2" xfId="5048"/>
    <cellStyle name="Comma 17 19 3" xfId="5049"/>
    <cellStyle name="Comma 17 2" xfId="256"/>
    <cellStyle name="Comma 17 2 2" xfId="5050"/>
    <cellStyle name="Comma 17 2 2 2" xfId="5051"/>
    <cellStyle name="Comma 17 2 3" xfId="5052"/>
    <cellStyle name="Comma 17 2 3 2" xfId="5053"/>
    <cellStyle name="Comma 17 2 3 2 2" xfId="5054"/>
    <cellStyle name="Comma 17 2 3 3" xfId="5055"/>
    <cellStyle name="Comma 17 2 4" xfId="5056"/>
    <cellStyle name="Comma 17 2 4 2" xfId="5057"/>
    <cellStyle name="Comma 17 2 5" xfId="5058"/>
    <cellStyle name="Comma 17 2 6" xfId="5059"/>
    <cellStyle name="Comma 17 20" xfId="5060"/>
    <cellStyle name="Comma 17 20 2" xfId="5061"/>
    <cellStyle name="Comma 17 20 2 2" xfId="5062"/>
    <cellStyle name="Comma 17 20 3" xfId="5063"/>
    <cellStyle name="Comma 17 21" xfId="5064"/>
    <cellStyle name="Comma 17 21 2" xfId="5065"/>
    <cellStyle name="Comma 17 21 2 2" xfId="5066"/>
    <cellStyle name="Comma 17 21 3" xfId="5067"/>
    <cellStyle name="Comma 17 22" xfId="5068"/>
    <cellStyle name="Comma 17 22 2" xfId="5069"/>
    <cellStyle name="Comma 17 22 2 2" xfId="5070"/>
    <cellStyle name="Comma 17 22 3" xfId="5071"/>
    <cellStyle name="Comma 17 23" xfId="5072"/>
    <cellStyle name="Comma 17 23 2" xfId="5073"/>
    <cellStyle name="Comma 17 23 2 2" xfId="5074"/>
    <cellStyle name="Comma 17 23 3" xfId="5075"/>
    <cellStyle name="Comma 17 24" xfId="5076"/>
    <cellStyle name="Comma 17 24 2" xfId="5077"/>
    <cellStyle name="Comma 17 24 2 2" xfId="5078"/>
    <cellStyle name="Comma 17 24 3" xfId="5079"/>
    <cellStyle name="Comma 17 25" xfId="5080"/>
    <cellStyle name="Comma 17 25 2" xfId="5081"/>
    <cellStyle name="Comma 17 25 2 2" xfId="5082"/>
    <cellStyle name="Comma 17 25 3" xfId="5083"/>
    <cellStyle name="Comma 17 26" xfId="5084"/>
    <cellStyle name="Comma 17 26 2" xfId="5085"/>
    <cellStyle name="Comma 17 26 2 2" xfId="5086"/>
    <cellStyle name="Comma 17 26 3" xfId="5087"/>
    <cellStyle name="Comma 17 27" xfId="5088"/>
    <cellStyle name="Comma 17 27 2" xfId="5089"/>
    <cellStyle name="Comma 17 27 2 2" xfId="5090"/>
    <cellStyle name="Comma 17 27 3" xfId="5091"/>
    <cellStyle name="Comma 17 28" xfId="5092"/>
    <cellStyle name="Comma 17 28 2" xfId="5093"/>
    <cellStyle name="Comma 17 28 2 2" xfId="5094"/>
    <cellStyle name="Comma 17 28 3" xfId="5095"/>
    <cellStyle name="Comma 17 29" xfId="5096"/>
    <cellStyle name="Comma 17 29 2" xfId="5097"/>
    <cellStyle name="Comma 17 3" xfId="257"/>
    <cellStyle name="Comma 17 3 2" xfId="5098"/>
    <cellStyle name="Comma 17 3 2 2" xfId="5099"/>
    <cellStyle name="Comma 17 3 3" xfId="5100"/>
    <cellStyle name="Comma 17 3 3 2" xfId="5101"/>
    <cellStyle name="Comma 17 3 3 2 2" xfId="5102"/>
    <cellStyle name="Comma 17 3 3 3" xfId="5103"/>
    <cellStyle name="Comma 17 3 4" xfId="5104"/>
    <cellStyle name="Comma 17 30" xfId="5105"/>
    <cellStyle name="Comma 17 30 2" xfId="5106"/>
    <cellStyle name="Comma 17 30 2 2" xfId="5107"/>
    <cellStyle name="Comma 17 30 3" xfId="5108"/>
    <cellStyle name="Comma 17 31" xfId="5109"/>
    <cellStyle name="Comma 17 31 2" xfId="5110"/>
    <cellStyle name="Comma 17 32" xfId="5111"/>
    <cellStyle name="Comma 17 32 2" xfId="5112"/>
    <cellStyle name="Comma 17 33" xfId="5113"/>
    <cellStyle name="Comma 17 4" xfId="258"/>
    <cellStyle name="Comma 17 4 2" xfId="5114"/>
    <cellStyle name="Comma 17 4 2 2" xfId="5115"/>
    <cellStyle name="Comma 17 4 3" xfId="5116"/>
    <cellStyle name="Comma 17 4 3 2" xfId="5117"/>
    <cellStyle name="Comma 17 4 3 2 2" xfId="5118"/>
    <cellStyle name="Comma 17 4 3 3" xfId="5119"/>
    <cellStyle name="Comma 17 4 4" xfId="5120"/>
    <cellStyle name="Comma 17 5" xfId="259"/>
    <cellStyle name="Comma 17 5 2" xfId="5121"/>
    <cellStyle name="Comma 17 5 2 2" xfId="5122"/>
    <cellStyle name="Comma 17 5 3" xfId="5123"/>
    <cellStyle name="Comma 17 5 3 2" xfId="5124"/>
    <cellStyle name="Comma 17 5 3 2 2" xfId="5125"/>
    <cellStyle name="Comma 17 5 3 3" xfId="5126"/>
    <cellStyle name="Comma 17 5 4" xfId="5127"/>
    <cellStyle name="Comma 17 6" xfId="260"/>
    <cellStyle name="Comma 17 6 2" xfId="5128"/>
    <cellStyle name="Comma 17 6 2 2" xfId="5129"/>
    <cellStyle name="Comma 17 6 3" xfId="5130"/>
    <cellStyle name="Comma 17 7" xfId="261"/>
    <cellStyle name="Comma 17 7 2" xfId="5131"/>
    <cellStyle name="Comma 17 7 2 2" xfId="5132"/>
    <cellStyle name="Comma 17 7 3" xfId="5133"/>
    <cellStyle name="Comma 17 8" xfId="262"/>
    <cellStyle name="Comma 17 8 2" xfId="5134"/>
    <cellStyle name="Comma 17 8 2 2" xfId="5135"/>
    <cellStyle name="Comma 17 8 3" xfId="5136"/>
    <cellStyle name="Comma 17 9" xfId="263"/>
    <cellStyle name="Comma 17 9 2" xfId="5137"/>
    <cellStyle name="Comma 17 9 2 2" xfId="5138"/>
    <cellStyle name="Comma 17 9 3" xfId="5139"/>
    <cellStyle name="Comma 170" xfId="17426"/>
    <cellStyle name="Comma 170 2" xfId="18231"/>
    <cellStyle name="Comma 170 3" xfId="18967"/>
    <cellStyle name="Comma 171" xfId="17381"/>
    <cellStyle name="Comma 171 2" xfId="18186"/>
    <cellStyle name="Comma 171 3" xfId="18922"/>
    <cellStyle name="Comma 172" xfId="17691"/>
    <cellStyle name="Comma 172 2" xfId="18496"/>
    <cellStyle name="Comma 172 3" xfId="19218"/>
    <cellStyle name="Comma 173" xfId="17392"/>
    <cellStyle name="Comma 173 2" xfId="18197"/>
    <cellStyle name="Comma 173 3" xfId="18933"/>
    <cellStyle name="Comma 174" xfId="17496"/>
    <cellStyle name="Comma 174 2" xfId="18301"/>
    <cellStyle name="Comma 174 3" xfId="19037"/>
    <cellStyle name="Comma 175" xfId="17670"/>
    <cellStyle name="Comma 175 2" xfId="18475"/>
    <cellStyle name="Comma 175 3" xfId="19197"/>
    <cellStyle name="Comma 176" xfId="17714"/>
    <cellStyle name="Comma 176 2" xfId="18519"/>
    <cellStyle name="Comma 176 3" xfId="19241"/>
    <cellStyle name="Comma 177" xfId="17694"/>
    <cellStyle name="Comma 177 2" xfId="18499"/>
    <cellStyle name="Comma 177 3" xfId="19221"/>
    <cellStyle name="Comma 178" xfId="17497"/>
    <cellStyle name="Comma 178 2" xfId="18302"/>
    <cellStyle name="Comma 178 3" xfId="19038"/>
    <cellStyle name="Comma 179" xfId="17304"/>
    <cellStyle name="Comma 179 2" xfId="18109"/>
    <cellStyle name="Comma 179 3" xfId="18845"/>
    <cellStyle name="Comma 18" xfId="264"/>
    <cellStyle name="Comma 18 10" xfId="265"/>
    <cellStyle name="Comma 18 10 2" xfId="5140"/>
    <cellStyle name="Comma 18 10 2 2" xfId="5141"/>
    <cellStyle name="Comma 18 10 3" xfId="5142"/>
    <cellStyle name="Comma 18 11" xfId="266"/>
    <cellStyle name="Comma 18 11 2" xfId="5143"/>
    <cellStyle name="Comma 18 11 2 2" xfId="5144"/>
    <cellStyle name="Comma 18 11 3" xfId="5145"/>
    <cellStyle name="Comma 18 12" xfId="267"/>
    <cellStyle name="Comma 18 12 2" xfId="5146"/>
    <cellStyle name="Comma 18 12 2 2" xfId="5147"/>
    <cellStyle name="Comma 18 12 3" xfId="5148"/>
    <cellStyle name="Comma 18 13" xfId="268"/>
    <cellStyle name="Comma 18 13 2" xfId="5149"/>
    <cellStyle name="Comma 18 13 2 2" xfId="5150"/>
    <cellStyle name="Comma 18 13 3" xfId="5151"/>
    <cellStyle name="Comma 18 14" xfId="269"/>
    <cellStyle name="Comma 18 14 2" xfId="5152"/>
    <cellStyle name="Comma 18 14 2 2" xfId="5153"/>
    <cellStyle name="Comma 18 14 3" xfId="5154"/>
    <cellStyle name="Comma 18 15" xfId="270"/>
    <cellStyle name="Comma 18 15 2" xfId="5155"/>
    <cellStyle name="Comma 18 15 2 2" xfId="5156"/>
    <cellStyle name="Comma 18 15 3" xfId="5157"/>
    <cellStyle name="Comma 18 16" xfId="5158"/>
    <cellStyle name="Comma 18 16 2" xfId="5159"/>
    <cellStyle name="Comma 18 16 2 2" xfId="5160"/>
    <cellStyle name="Comma 18 16 3" xfId="5161"/>
    <cellStyle name="Comma 18 17" xfId="5162"/>
    <cellStyle name="Comma 18 17 2" xfId="5163"/>
    <cellStyle name="Comma 18 17 2 2" xfId="5164"/>
    <cellStyle name="Comma 18 17 3" xfId="5165"/>
    <cellStyle name="Comma 18 18" xfId="5166"/>
    <cellStyle name="Comma 18 18 2" xfId="5167"/>
    <cellStyle name="Comma 18 18 2 2" xfId="5168"/>
    <cellStyle name="Comma 18 18 3" xfId="5169"/>
    <cellStyle name="Comma 18 19" xfId="5170"/>
    <cellStyle name="Comma 18 19 2" xfId="5171"/>
    <cellStyle name="Comma 18 19 2 2" xfId="5172"/>
    <cellStyle name="Comma 18 19 3" xfId="5173"/>
    <cellStyle name="Comma 18 2" xfId="271"/>
    <cellStyle name="Comma 18 2 2" xfId="5174"/>
    <cellStyle name="Comma 18 2 2 2" xfId="5175"/>
    <cellStyle name="Comma 18 2 3" xfId="5176"/>
    <cellStyle name="Comma 18 2 3 2" xfId="5177"/>
    <cellStyle name="Comma 18 2 3 2 2" xfId="5178"/>
    <cellStyle name="Comma 18 2 3 3" xfId="5179"/>
    <cellStyle name="Comma 18 2 4" xfId="5180"/>
    <cellStyle name="Comma 18 2 4 2" xfId="5181"/>
    <cellStyle name="Comma 18 2 5" xfId="5182"/>
    <cellStyle name="Comma 18 2 6" xfId="5183"/>
    <cellStyle name="Comma 18 20" xfId="5184"/>
    <cellStyle name="Comma 18 20 2" xfId="5185"/>
    <cellStyle name="Comma 18 20 2 2" xfId="5186"/>
    <cellStyle name="Comma 18 20 3" xfId="5187"/>
    <cellStyle name="Comma 18 21" xfId="5188"/>
    <cellStyle name="Comma 18 21 2" xfId="5189"/>
    <cellStyle name="Comma 18 21 2 2" xfId="5190"/>
    <cellStyle name="Comma 18 21 3" xfId="5191"/>
    <cellStyle name="Comma 18 22" xfId="5192"/>
    <cellStyle name="Comma 18 22 2" xfId="5193"/>
    <cellStyle name="Comma 18 22 2 2" xfId="5194"/>
    <cellStyle name="Comma 18 22 3" xfId="5195"/>
    <cellStyle name="Comma 18 23" xfId="5196"/>
    <cellStyle name="Comma 18 23 2" xfId="5197"/>
    <cellStyle name="Comma 18 23 2 2" xfId="5198"/>
    <cellStyle name="Comma 18 23 3" xfId="5199"/>
    <cellStyle name="Comma 18 24" xfId="5200"/>
    <cellStyle name="Comma 18 24 2" xfId="5201"/>
    <cellStyle name="Comma 18 24 2 2" xfId="5202"/>
    <cellStyle name="Comma 18 24 3" xfId="5203"/>
    <cellStyle name="Comma 18 25" xfId="5204"/>
    <cellStyle name="Comma 18 25 2" xfId="5205"/>
    <cellStyle name="Comma 18 25 2 2" xfId="5206"/>
    <cellStyle name="Comma 18 25 3" xfId="5207"/>
    <cellStyle name="Comma 18 26" xfId="5208"/>
    <cellStyle name="Comma 18 26 2" xfId="5209"/>
    <cellStyle name="Comma 18 26 2 2" xfId="5210"/>
    <cellStyle name="Comma 18 26 3" xfId="5211"/>
    <cellStyle name="Comma 18 27" xfId="5212"/>
    <cellStyle name="Comma 18 27 2" xfId="5213"/>
    <cellStyle name="Comma 18 27 2 2" xfId="5214"/>
    <cellStyle name="Comma 18 27 3" xfId="5215"/>
    <cellStyle name="Comma 18 28" xfId="5216"/>
    <cellStyle name="Comma 18 28 2" xfId="5217"/>
    <cellStyle name="Comma 18 28 2 2" xfId="5218"/>
    <cellStyle name="Comma 18 28 3" xfId="5219"/>
    <cellStyle name="Comma 18 29" xfId="5220"/>
    <cellStyle name="Comma 18 29 2" xfId="5221"/>
    <cellStyle name="Comma 18 3" xfId="272"/>
    <cellStyle name="Comma 18 3 2" xfId="5222"/>
    <cellStyle name="Comma 18 3 2 2" xfId="5223"/>
    <cellStyle name="Comma 18 3 3" xfId="5224"/>
    <cellStyle name="Comma 18 3 3 2" xfId="5225"/>
    <cellStyle name="Comma 18 3 3 2 2" xfId="5226"/>
    <cellStyle name="Comma 18 3 3 3" xfId="5227"/>
    <cellStyle name="Comma 18 3 4" xfId="5228"/>
    <cellStyle name="Comma 18 30" xfId="5229"/>
    <cellStyle name="Comma 18 30 2" xfId="5230"/>
    <cellStyle name="Comma 18 30 2 2" xfId="5231"/>
    <cellStyle name="Comma 18 30 3" xfId="5232"/>
    <cellStyle name="Comma 18 31" xfId="5233"/>
    <cellStyle name="Comma 18 31 2" xfId="5234"/>
    <cellStyle name="Comma 18 32" xfId="5235"/>
    <cellStyle name="Comma 18 33" xfId="5236"/>
    <cellStyle name="Comma 18 4" xfId="273"/>
    <cellStyle name="Comma 18 4 2" xfId="5237"/>
    <cellStyle name="Comma 18 4 2 2" xfId="5238"/>
    <cellStyle name="Comma 18 4 3" xfId="5239"/>
    <cellStyle name="Comma 18 4 3 2" xfId="5240"/>
    <cellStyle name="Comma 18 4 3 2 2" xfId="5241"/>
    <cellStyle name="Comma 18 4 3 3" xfId="5242"/>
    <cellStyle name="Comma 18 4 4" xfId="5243"/>
    <cellStyle name="Comma 18 5" xfId="274"/>
    <cellStyle name="Comma 18 5 2" xfId="5244"/>
    <cellStyle name="Comma 18 5 2 2" xfId="5245"/>
    <cellStyle name="Comma 18 5 3" xfId="5246"/>
    <cellStyle name="Comma 18 5 3 2" xfId="5247"/>
    <cellStyle name="Comma 18 5 3 2 2" xfId="5248"/>
    <cellStyle name="Comma 18 5 3 3" xfId="5249"/>
    <cellStyle name="Comma 18 5 4" xfId="5250"/>
    <cellStyle name="Comma 18 6" xfId="275"/>
    <cellStyle name="Comma 18 6 2" xfId="5251"/>
    <cellStyle name="Comma 18 6 2 2" xfId="5252"/>
    <cellStyle name="Comma 18 6 3" xfId="5253"/>
    <cellStyle name="Comma 18 7" xfId="276"/>
    <cellStyle name="Comma 18 7 2" xfId="5254"/>
    <cellStyle name="Comma 18 7 2 2" xfId="5255"/>
    <cellStyle name="Comma 18 7 3" xfId="5256"/>
    <cellStyle name="Comma 18 8" xfId="277"/>
    <cellStyle name="Comma 18 8 2" xfId="5257"/>
    <cellStyle name="Comma 18 8 2 2" xfId="5258"/>
    <cellStyle name="Comma 18 8 3" xfId="5259"/>
    <cellStyle name="Comma 18 9" xfId="278"/>
    <cellStyle name="Comma 18 9 2" xfId="5260"/>
    <cellStyle name="Comma 18 9 2 2" xfId="5261"/>
    <cellStyle name="Comma 18 9 3" xfId="5262"/>
    <cellStyle name="Comma 180" xfId="17443"/>
    <cellStyle name="Comma 180 2" xfId="18248"/>
    <cellStyle name="Comma 180 3" xfId="18984"/>
    <cellStyle name="Comma 181" xfId="17476"/>
    <cellStyle name="Comma 181 2" xfId="18281"/>
    <cellStyle name="Comma 181 3" xfId="19017"/>
    <cellStyle name="Comma 182" xfId="17669"/>
    <cellStyle name="Comma 182 2" xfId="18474"/>
    <cellStyle name="Comma 182 3" xfId="19196"/>
    <cellStyle name="Comma 183" xfId="17718"/>
    <cellStyle name="Comma 183 2" xfId="18523"/>
    <cellStyle name="Comma 183 3" xfId="19245"/>
    <cellStyle name="Comma 184" xfId="17314"/>
    <cellStyle name="Comma 184 2" xfId="18119"/>
    <cellStyle name="Comma 184 3" xfId="18855"/>
    <cellStyle name="Comma 185" xfId="17333"/>
    <cellStyle name="Comma 185 2" xfId="18138"/>
    <cellStyle name="Comma 185 3" xfId="18874"/>
    <cellStyle name="Comma 186" xfId="17477"/>
    <cellStyle name="Comma 186 2" xfId="18282"/>
    <cellStyle name="Comma 186 3" xfId="19018"/>
    <cellStyle name="Comma 187" xfId="17399"/>
    <cellStyle name="Comma 187 2" xfId="18204"/>
    <cellStyle name="Comma 187 3" xfId="18940"/>
    <cellStyle name="Comma 188" xfId="17369"/>
    <cellStyle name="Comma 188 2" xfId="18174"/>
    <cellStyle name="Comma 188 3" xfId="18910"/>
    <cellStyle name="Comma 189" xfId="17486"/>
    <cellStyle name="Comma 189 2" xfId="18291"/>
    <cellStyle name="Comma 189 3" xfId="19027"/>
    <cellStyle name="Comma 19" xfId="279"/>
    <cellStyle name="Comma 19 10" xfId="280"/>
    <cellStyle name="Comma 19 10 2" xfId="5263"/>
    <cellStyle name="Comma 19 10 2 2" xfId="5264"/>
    <cellStyle name="Comma 19 10 3" xfId="5265"/>
    <cellStyle name="Comma 19 11" xfId="281"/>
    <cellStyle name="Comma 19 11 2" xfId="5266"/>
    <cellStyle name="Comma 19 11 2 2" xfId="5267"/>
    <cellStyle name="Comma 19 11 3" xfId="5268"/>
    <cellStyle name="Comma 19 12" xfId="282"/>
    <cellStyle name="Comma 19 12 2" xfId="5269"/>
    <cellStyle name="Comma 19 12 2 2" xfId="5270"/>
    <cellStyle name="Comma 19 12 3" xfId="5271"/>
    <cellStyle name="Comma 19 13" xfId="283"/>
    <cellStyle name="Comma 19 13 2" xfId="5272"/>
    <cellStyle name="Comma 19 13 2 2" xfId="5273"/>
    <cellStyle name="Comma 19 13 3" xfId="5274"/>
    <cellStyle name="Comma 19 14" xfId="284"/>
    <cellStyle name="Comma 19 14 2" xfId="5275"/>
    <cellStyle name="Comma 19 14 2 2" xfId="5276"/>
    <cellStyle name="Comma 19 14 3" xfId="5277"/>
    <cellStyle name="Comma 19 15" xfId="285"/>
    <cellStyle name="Comma 19 15 2" xfId="5278"/>
    <cellStyle name="Comma 19 15 2 2" xfId="5279"/>
    <cellStyle name="Comma 19 15 3" xfId="5280"/>
    <cellStyle name="Comma 19 16" xfId="5281"/>
    <cellStyle name="Comma 19 16 2" xfId="5282"/>
    <cellStyle name="Comma 19 16 2 2" xfId="5283"/>
    <cellStyle name="Comma 19 16 3" xfId="5284"/>
    <cellStyle name="Comma 19 17" xfId="5285"/>
    <cellStyle name="Comma 19 17 2" xfId="5286"/>
    <cellStyle name="Comma 19 17 2 2" xfId="5287"/>
    <cellStyle name="Comma 19 17 3" xfId="5288"/>
    <cellStyle name="Comma 19 18" xfId="5289"/>
    <cellStyle name="Comma 19 18 2" xfId="5290"/>
    <cellStyle name="Comma 19 18 2 2" xfId="5291"/>
    <cellStyle name="Comma 19 18 3" xfId="5292"/>
    <cellStyle name="Comma 19 19" xfId="5293"/>
    <cellStyle name="Comma 19 19 2" xfId="5294"/>
    <cellStyle name="Comma 19 19 2 2" xfId="5295"/>
    <cellStyle name="Comma 19 19 3" xfId="5296"/>
    <cellStyle name="Comma 19 2" xfId="286"/>
    <cellStyle name="Comma 19 2 2" xfId="5297"/>
    <cellStyle name="Comma 19 2 2 2" xfId="5298"/>
    <cellStyle name="Comma 19 2 3" xfId="5299"/>
    <cellStyle name="Comma 19 2 3 2" xfId="5300"/>
    <cellStyle name="Comma 19 2 3 2 2" xfId="5301"/>
    <cellStyle name="Comma 19 2 3 3" xfId="5302"/>
    <cellStyle name="Comma 19 2 4" xfId="5303"/>
    <cellStyle name="Comma 19 2 4 2" xfId="5304"/>
    <cellStyle name="Comma 19 2 5" xfId="5305"/>
    <cellStyle name="Comma 19 2 6" xfId="5306"/>
    <cellStyle name="Comma 19 20" xfId="5307"/>
    <cellStyle name="Comma 19 20 2" xfId="5308"/>
    <cellStyle name="Comma 19 20 2 2" xfId="5309"/>
    <cellStyle name="Comma 19 20 3" xfId="5310"/>
    <cellStyle name="Comma 19 21" xfId="5311"/>
    <cellStyle name="Comma 19 21 2" xfId="5312"/>
    <cellStyle name="Comma 19 21 2 2" xfId="5313"/>
    <cellStyle name="Comma 19 21 3" xfId="5314"/>
    <cellStyle name="Comma 19 22" xfId="5315"/>
    <cellStyle name="Comma 19 22 2" xfId="5316"/>
    <cellStyle name="Comma 19 22 2 2" xfId="5317"/>
    <cellStyle name="Comma 19 22 3" xfId="5318"/>
    <cellStyle name="Comma 19 23" xfId="5319"/>
    <cellStyle name="Comma 19 23 2" xfId="5320"/>
    <cellStyle name="Comma 19 23 2 2" xfId="5321"/>
    <cellStyle name="Comma 19 23 3" xfId="5322"/>
    <cellStyle name="Comma 19 24" xfId="5323"/>
    <cellStyle name="Comma 19 24 2" xfId="5324"/>
    <cellStyle name="Comma 19 24 2 2" xfId="5325"/>
    <cellStyle name="Comma 19 24 3" xfId="5326"/>
    <cellStyle name="Comma 19 25" xfId="5327"/>
    <cellStyle name="Comma 19 25 2" xfId="5328"/>
    <cellStyle name="Comma 19 25 2 2" xfId="5329"/>
    <cellStyle name="Comma 19 25 3" xfId="5330"/>
    <cellStyle name="Comma 19 26" xfId="5331"/>
    <cellStyle name="Comma 19 26 2" xfId="5332"/>
    <cellStyle name="Comma 19 26 2 2" xfId="5333"/>
    <cellStyle name="Comma 19 26 3" xfId="5334"/>
    <cellStyle name="Comma 19 27" xfId="5335"/>
    <cellStyle name="Comma 19 27 2" xfId="5336"/>
    <cellStyle name="Comma 19 27 2 2" xfId="5337"/>
    <cellStyle name="Comma 19 27 3" xfId="5338"/>
    <cellStyle name="Comma 19 28" xfId="5339"/>
    <cellStyle name="Comma 19 28 2" xfId="5340"/>
    <cellStyle name="Comma 19 28 2 2" xfId="5341"/>
    <cellStyle name="Comma 19 28 3" xfId="5342"/>
    <cellStyle name="Comma 19 29" xfId="5343"/>
    <cellStyle name="Comma 19 29 2" xfId="5344"/>
    <cellStyle name="Comma 19 3" xfId="287"/>
    <cellStyle name="Comma 19 3 2" xfId="5345"/>
    <cellStyle name="Comma 19 3 2 2" xfId="5346"/>
    <cellStyle name="Comma 19 3 3" xfId="5347"/>
    <cellStyle name="Comma 19 3 3 2" xfId="5348"/>
    <cellStyle name="Comma 19 3 3 2 2" xfId="5349"/>
    <cellStyle name="Comma 19 3 3 3" xfId="5350"/>
    <cellStyle name="Comma 19 3 4" xfId="5351"/>
    <cellStyle name="Comma 19 30" xfId="5352"/>
    <cellStyle name="Comma 19 30 2" xfId="5353"/>
    <cellStyle name="Comma 19 30 2 2" xfId="5354"/>
    <cellStyle name="Comma 19 30 3" xfId="5355"/>
    <cellStyle name="Comma 19 31" xfId="5356"/>
    <cellStyle name="Comma 19 31 2" xfId="5357"/>
    <cellStyle name="Comma 19 32" xfId="5358"/>
    <cellStyle name="Comma 19 33" xfId="5359"/>
    <cellStyle name="Comma 19 4" xfId="288"/>
    <cellStyle name="Comma 19 4 2" xfId="5360"/>
    <cellStyle name="Comma 19 4 2 2" xfId="5361"/>
    <cellStyle name="Comma 19 4 3" xfId="5362"/>
    <cellStyle name="Comma 19 4 3 2" xfId="5363"/>
    <cellStyle name="Comma 19 4 3 2 2" xfId="5364"/>
    <cellStyle name="Comma 19 4 3 3" xfId="5365"/>
    <cellStyle name="Comma 19 4 4" xfId="5366"/>
    <cellStyle name="Comma 19 5" xfId="289"/>
    <cellStyle name="Comma 19 5 2" xfId="5367"/>
    <cellStyle name="Comma 19 5 2 2" xfId="5368"/>
    <cellStyle name="Comma 19 5 3" xfId="5369"/>
    <cellStyle name="Comma 19 5 3 2" xfId="5370"/>
    <cellStyle name="Comma 19 5 3 2 2" xfId="5371"/>
    <cellStyle name="Comma 19 5 3 3" xfId="5372"/>
    <cellStyle name="Comma 19 5 4" xfId="5373"/>
    <cellStyle name="Comma 19 6" xfId="290"/>
    <cellStyle name="Comma 19 6 2" xfId="5374"/>
    <cellStyle name="Comma 19 6 2 2" xfId="5375"/>
    <cellStyle name="Comma 19 6 3" xfId="5376"/>
    <cellStyle name="Comma 19 7" xfId="291"/>
    <cellStyle name="Comma 19 7 2" xfId="5377"/>
    <cellStyle name="Comma 19 7 2 2" xfId="5378"/>
    <cellStyle name="Comma 19 7 3" xfId="5379"/>
    <cellStyle name="Comma 19 8" xfId="292"/>
    <cellStyle name="Comma 19 8 2" xfId="5380"/>
    <cellStyle name="Comma 19 8 2 2" xfId="5381"/>
    <cellStyle name="Comma 19 8 3" xfId="5382"/>
    <cellStyle name="Comma 19 9" xfId="293"/>
    <cellStyle name="Comma 19 9 2" xfId="5383"/>
    <cellStyle name="Comma 19 9 2 2" xfId="5384"/>
    <cellStyle name="Comma 19 9 3" xfId="5385"/>
    <cellStyle name="Comma 190" xfId="17643"/>
    <cellStyle name="Comma 190 2" xfId="18448"/>
    <cellStyle name="Comma 190 3" xfId="19170"/>
    <cellStyle name="Comma 191" xfId="17297"/>
    <cellStyle name="Comma 191 2" xfId="18102"/>
    <cellStyle name="Comma 191 3" xfId="18838"/>
    <cellStyle name="Comma 192" xfId="17550"/>
    <cellStyle name="Comma 192 2" xfId="18355"/>
    <cellStyle name="Comma 192 3" xfId="19091"/>
    <cellStyle name="Comma 193" xfId="17667"/>
    <cellStyle name="Comma 193 2" xfId="18472"/>
    <cellStyle name="Comma 193 3" xfId="19194"/>
    <cellStyle name="Comma 194" xfId="17712"/>
    <cellStyle name="Comma 194 2" xfId="18517"/>
    <cellStyle name="Comma 194 3" xfId="19239"/>
    <cellStyle name="Comma 195" xfId="17377"/>
    <cellStyle name="Comma 195 2" xfId="18182"/>
    <cellStyle name="Comma 195 3" xfId="18918"/>
    <cellStyle name="Comma 196" xfId="17705"/>
    <cellStyle name="Comma 196 2" xfId="18510"/>
    <cellStyle name="Comma 196 3" xfId="19232"/>
    <cellStyle name="Comma 197" xfId="17328"/>
    <cellStyle name="Comma 197 2" xfId="18133"/>
    <cellStyle name="Comma 197 3" xfId="18869"/>
    <cellStyle name="Comma 198" xfId="17400"/>
    <cellStyle name="Comma 198 2" xfId="18205"/>
    <cellStyle name="Comma 198 3" xfId="18941"/>
    <cellStyle name="Comma 199" xfId="17360"/>
    <cellStyle name="Comma 199 2" xfId="18165"/>
    <cellStyle name="Comma 199 3" xfId="18901"/>
    <cellStyle name="Comma 2" xfId="294"/>
    <cellStyle name="Comma 2 10" xfId="5386"/>
    <cellStyle name="Comma 2 10 2" xfId="5387"/>
    <cellStyle name="Comma 2 10 2 2" xfId="5388"/>
    <cellStyle name="Comma 2 10 3" xfId="5389"/>
    <cellStyle name="Comma 2 10 3 2" xfId="5390"/>
    <cellStyle name="Comma 2 10 4" xfId="5391"/>
    <cellStyle name="Comma 2 10 4 2" xfId="5392"/>
    <cellStyle name="Comma 2 10 5" xfId="5393"/>
    <cellStyle name="Comma 2 10 5 2" xfId="5394"/>
    <cellStyle name="Comma 2 11" xfId="5395"/>
    <cellStyle name="Comma 2 11 2" xfId="5396"/>
    <cellStyle name="Comma 2 11 2 2" xfId="5397"/>
    <cellStyle name="Comma 2 11 3" xfId="5398"/>
    <cellStyle name="Comma 2 11 3 2" xfId="5399"/>
    <cellStyle name="Comma 2 11 4" xfId="5400"/>
    <cellStyle name="Comma 2 11 4 2" xfId="5401"/>
    <cellStyle name="Comma 2 11 5" xfId="5402"/>
    <cellStyle name="Comma 2 11 5 2" xfId="5403"/>
    <cellStyle name="Comma 2 11 6" xfId="5404"/>
    <cellStyle name="Comma 2 12" xfId="5405"/>
    <cellStyle name="Comma 2 12 2" xfId="5406"/>
    <cellStyle name="Comma 2 12 2 2" xfId="5407"/>
    <cellStyle name="Comma 2 12 3" xfId="5408"/>
    <cellStyle name="Comma 2 12 3 2" xfId="5409"/>
    <cellStyle name="Comma 2 12 4" xfId="5410"/>
    <cellStyle name="Comma 2 12 4 2" xfId="5411"/>
    <cellStyle name="Comma 2 12 5" xfId="5412"/>
    <cellStyle name="Comma 2 12 5 2" xfId="5413"/>
    <cellStyle name="Comma 2 12 6" xfId="5414"/>
    <cellStyle name="Comma 2 13" xfId="5415"/>
    <cellStyle name="Comma 2 13 2" xfId="5416"/>
    <cellStyle name="Comma 2 13 2 2" xfId="5417"/>
    <cellStyle name="Comma 2 13 3" xfId="5418"/>
    <cellStyle name="Comma 2 13 3 2" xfId="5419"/>
    <cellStyle name="Comma 2 13 4" xfId="5420"/>
    <cellStyle name="Comma 2 13 4 2" xfId="5421"/>
    <cellStyle name="Comma 2 13 5" xfId="5422"/>
    <cellStyle name="Comma 2 13 5 2" xfId="5423"/>
    <cellStyle name="Comma 2 13 6" xfId="5424"/>
    <cellStyle name="Comma 2 14" xfId="5425"/>
    <cellStyle name="Comma 2 14 2" xfId="5426"/>
    <cellStyle name="Comma 2 14 2 2" xfId="5427"/>
    <cellStyle name="Comma 2 14 3" xfId="5428"/>
    <cellStyle name="Comma 2 14 3 2" xfId="5429"/>
    <cellStyle name="Comma 2 14 4" xfId="5430"/>
    <cellStyle name="Comma 2 14 4 2" xfId="5431"/>
    <cellStyle name="Comma 2 14 5" xfId="5432"/>
    <cellStyle name="Comma 2 14 5 2" xfId="5433"/>
    <cellStyle name="Comma 2 14 6" xfId="5434"/>
    <cellStyle name="Comma 2 15" xfId="5435"/>
    <cellStyle name="Comma 2 15 2" xfId="5436"/>
    <cellStyle name="Comma 2 16" xfId="5437"/>
    <cellStyle name="Comma 2 16 2" xfId="5438"/>
    <cellStyle name="Comma 2 17" xfId="5439"/>
    <cellStyle name="Comma 2 17 2" xfId="5440"/>
    <cellStyle name="Comma 2 18" xfId="5441"/>
    <cellStyle name="Comma 2 18 2" xfId="5442"/>
    <cellStyle name="Comma 2 19" xfId="5443"/>
    <cellStyle name="Comma 2 19 2" xfId="5444"/>
    <cellStyle name="Comma 2 2" xfId="295"/>
    <cellStyle name="Comma 2 2 10" xfId="5445"/>
    <cellStyle name="Comma 2 2 10 2" xfId="5446"/>
    <cellStyle name="Comma 2 2 11" xfId="5447"/>
    <cellStyle name="Comma 2 2 11 2" xfId="5448"/>
    <cellStyle name="Comma 2 2 12" xfId="5449"/>
    <cellStyle name="Comma 2 2 12 2" xfId="5450"/>
    <cellStyle name="Comma 2 2 13" xfId="5451"/>
    <cellStyle name="Comma 2 2 13 2" xfId="5452"/>
    <cellStyle name="Comma 2 2 14" xfId="5453"/>
    <cellStyle name="Comma 2 2 15" xfId="16288"/>
    <cellStyle name="Comma 2 2 2" xfId="296"/>
    <cellStyle name="Comma 2 2 2 10" xfId="5454"/>
    <cellStyle name="Comma 2 2 2 11" xfId="5455"/>
    <cellStyle name="Comma 2 2 2 12" xfId="19765"/>
    <cellStyle name="Comma 2 2 2 2" xfId="297"/>
    <cellStyle name="Comma 2 2 2 2 10" xfId="5456"/>
    <cellStyle name="Comma 2 2 2 2 11" xfId="18706"/>
    <cellStyle name="Comma 2 2 2 2 2" xfId="5457"/>
    <cellStyle name="Comma 2 2 2 2 2 2" xfId="5458"/>
    <cellStyle name="Comma 2 2 2 2 2 2 2" xfId="5459"/>
    <cellStyle name="Comma 2 2 2 2 2 2 2 2" xfId="5460"/>
    <cellStyle name="Comma 2 2 2 2 2 2 3" xfId="5461"/>
    <cellStyle name="Comma 2 2 2 2 2 3" xfId="5462"/>
    <cellStyle name="Comma 2 2 2 2 3" xfId="5463"/>
    <cellStyle name="Comma 2 2 2 2 3 2" xfId="5464"/>
    <cellStyle name="Comma 2 2 2 2 4" xfId="5465"/>
    <cellStyle name="Comma 2 2 2 2 4 2" xfId="5466"/>
    <cellStyle name="Comma 2 2 2 2 5" xfId="5467"/>
    <cellStyle name="Comma 2 2 2 2 5 2" xfId="5468"/>
    <cellStyle name="Comma 2 2 2 2 6" xfId="5469"/>
    <cellStyle name="Comma 2 2 2 2 6 2" xfId="5470"/>
    <cellStyle name="Comma 2 2 2 2 7" xfId="5471"/>
    <cellStyle name="Comma 2 2 2 2 7 2" xfId="5472"/>
    <cellStyle name="Comma 2 2 2 2 8" xfId="5473"/>
    <cellStyle name="Comma 2 2 2 2 8 2" xfId="5474"/>
    <cellStyle name="Comma 2 2 2 2 9" xfId="5475"/>
    <cellStyle name="Comma 2 2 2 2 9 2" xfId="5476"/>
    <cellStyle name="Comma 2 2 2 3" xfId="5477"/>
    <cellStyle name="Comma 2 2 2 3 2" xfId="5478"/>
    <cellStyle name="Comma 2 2 2 3 2 2" xfId="5479"/>
    <cellStyle name="Comma 2 2 2 3 2 2 2" xfId="5480"/>
    <cellStyle name="Comma 2 2 2 3 2 3" xfId="5481"/>
    <cellStyle name="Comma 2 2 2 3 3" xfId="5482"/>
    <cellStyle name="Comma 2 2 2 3 3 2" xfId="5483"/>
    <cellStyle name="Comma 2 2 2 3 4" xfId="5484"/>
    <cellStyle name="Comma 2 2 2 3 4 2" xfId="5485"/>
    <cellStyle name="Comma 2 2 2 3 5" xfId="5486"/>
    <cellStyle name="Comma 2 2 2 4" xfId="5487"/>
    <cellStyle name="Comma 2 2 2 4 2" xfId="5488"/>
    <cellStyle name="Comma 2 2 2 5" xfId="5489"/>
    <cellStyle name="Comma 2 2 2 5 2" xfId="5490"/>
    <cellStyle name="Comma 2 2 2 6" xfId="5491"/>
    <cellStyle name="Comma 2 2 2 6 2" xfId="5492"/>
    <cellStyle name="Comma 2 2 2 7" xfId="5493"/>
    <cellStyle name="Comma 2 2 2 7 2" xfId="5494"/>
    <cellStyle name="Comma 2 2 2 8" xfId="5495"/>
    <cellStyle name="Comma 2 2 2 8 2" xfId="5496"/>
    <cellStyle name="Comma 2 2 2 9" xfId="5497"/>
    <cellStyle name="Comma 2 2 2 9 2" xfId="5498"/>
    <cellStyle name="Comma 2 2 3" xfId="298"/>
    <cellStyle name="Comma 2 2 3 2" xfId="5499"/>
    <cellStyle name="Comma 2 2 3 2 2" xfId="5500"/>
    <cellStyle name="Comma 2 2 3 2 2 2" xfId="5501"/>
    <cellStyle name="Comma 2 2 3 2 3" xfId="5502"/>
    <cellStyle name="Comma 2 2 3 3" xfId="5503"/>
    <cellStyle name="Comma 2 2 3 4" xfId="5504"/>
    <cellStyle name="Comma 2 2 3 5" xfId="17094"/>
    <cellStyle name="Comma 2 2 4" xfId="299"/>
    <cellStyle name="Comma 2 2 4 2" xfId="5505"/>
    <cellStyle name="Comma 2 2 4 3" xfId="5506"/>
    <cellStyle name="Comma 2 2 4 4" xfId="16784"/>
    <cellStyle name="Comma 2 2 5" xfId="5507"/>
    <cellStyle name="Comma 2 2 5 2" xfId="5508"/>
    <cellStyle name="Comma 2 2 5 2 2" xfId="19364"/>
    <cellStyle name="Comma 2 2 5 3" xfId="18701"/>
    <cellStyle name="Comma 2 2 6" xfId="5509"/>
    <cellStyle name="Comma 2 2 6 2" xfId="5510"/>
    <cellStyle name="Comma 2 2 6 3" xfId="16591"/>
    <cellStyle name="Comma 2 2 7" xfId="5511"/>
    <cellStyle name="Comma 2 2 7 2" xfId="5512"/>
    <cellStyle name="Comma 2 2 8" xfId="5513"/>
    <cellStyle name="Comma 2 2 8 2" xfId="5514"/>
    <cellStyle name="Comma 2 2 9" xfId="5515"/>
    <cellStyle name="Comma 2 2 9 2" xfId="5516"/>
    <cellStyle name="Comma 2 20" xfId="5517"/>
    <cellStyle name="Comma 2 20 2" xfId="5518"/>
    <cellStyle name="Comma 2 21" xfId="5519"/>
    <cellStyle name="Comma 2 21 2" xfId="5520"/>
    <cellStyle name="Comma 2 22" xfId="5521"/>
    <cellStyle name="Comma 2 22 2" xfId="5522"/>
    <cellStyle name="Comma 2 23" xfId="5523"/>
    <cellStyle name="Comma 2 23 2" xfId="5524"/>
    <cellStyle name="Comma 2 24" xfId="5525"/>
    <cellStyle name="Comma 2 3" xfId="300"/>
    <cellStyle name="Comma 2 3 10" xfId="301"/>
    <cellStyle name="Comma 2 3 11" xfId="302"/>
    <cellStyle name="Comma 2 3 12" xfId="303"/>
    <cellStyle name="Comma 2 3 13" xfId="304"/>
    <cellStyle name="Comma 2 3 14" xfId="305"/>
    <cellStyle name="Comma 2 3 15" xfId="306"/>
    <cellStyle name="Comma 2 3 16" xfId="5526"/>
    <cellStyle name="Comma 2 3 17" xfId="5527"/>
    <cellStyle name="Comma 2 3 18" xfId="16592"/>
    <cellStyle name="Comma 2 3 2" xfId="307"/>
    <cellStyle name="Comma 2 3 2 2" xfId="5528"/>
    <cellStyle name="Comma 2 3 2 2 2" xfId="5529"/>
    <cellStyle name="Comma 2 3 2 2 2 2" xfId="5530"/>
    <cellStyle name="Comma 2 3 2 2 2 2 2" xfId="5531"/>
    <cellStyle name="Comma 2 3 2 2 2 2 2 2" xfId="5532"/>
    <cellStyle name="Comma 2 3 2 2 2 2 3" xfId="5533"/>
    <cellStyle name="Comma 2 3 2 2 2 3" xfId="5534"/>
    <cellStyle name="Comma 2 3 2 2 2 3 2" xfId="5535"/>
    <cellStyle name="Comma 2 3 2 2 2 4" xfId="5536"/>
    <cellStyle name="Comma 2 3 2 2 2 4 2" xfId="5537"/>
    <cellStyle name="Comma 2 3 2 2 2 5" xfId="5538"/>
    <cellStyle name="Comma 2 3 2 2 3" xfId="5539"/>
    <cellStyle name="Comma 2 3 2 2 3 2" xfId="5540"/>
    <cellStyle name="Comma 2 3 2 2 3 2 2" xfId="5541"/>
    <cellStyle name="Comma 2 3 2 2 3 3" xfId="5542"/>
    <cellStyle name="Comma 2 3 2 2 3 3 2" xfId="5543"/>
    <cellStyle name="Comma 2 3 2 2 3 4" xfId="5544"/>
    <cellStyle name="Comma 2 3 2 2 4" xfId="5545"/>
    <cellStyle name="Comma 2 3 2 2 4 2" xfId="5546"/>
    <cellStyle name="Comma 2 3 2 2 5" xfId="5547"/>
    <cellStyle name="Comma 2 3 2 2 5 2" xfId="5548"/>
    <cellStyle name="Comma 2 3 2 2 6" xfId="5549"/>
    <cellStyle name="Comma 2 3 2 3" xfId="5550"/>
    <cellStyle name="Comma 2 3 2 3 2" xfId="5551"/>
    <cellStyle name="Comma 2 3 2 3 2 2" xfId="5552"/>
    <cellStyle name="Comma 2 3 2 3 2 2 2" xfId="5553"/>
    <cellStyle name="Comma 2 3 2 3 2 3" xfId="5554"/>
    <cellStyle name="Comma 2 3 2 3 2 3 2" xfId="5555"/>
    <cellStyle name="Comma 2 3 2 3 2 4" xfId="5556"/>
    <cellStyle name="Comma 2 3 2 3 3" xfId="5557"/>
    <cellStyle name="Comma 2 3 2 3 3 2" xfId="5558"/>
    <cellStyle name="Comma 2 3 2 3 4" xfId="5559"/>
    <cellStyle name="Comma 2 3 2 3 4 2" xfId="5560"/>
    <cellStyle name="Comma 2 3 2 3 5" xfId="5561"/>
    <cellStyle name="Comma 2 3 2 4" xfId="5562"/>
    <cellStyle name="Comma 2 3 2 4 2" xfId="5563"/>
    <cellStyle name="Comma 2 3 2 4 2 2" xfId="5564"/>
    <cellStyle name="Comma 2 3 2 4 3" xfId="5565"/>
    <cellStyle name="Comma 2 3 2 4 3 2" xfId="5566"/>
    <cellStyle name="Comma 2 3 2 4 4" xfId="5567"/>
    <cellStyle name="Comma 2 3 2 5" xfId="5568"/>
    <cellStyle name="Comma 2 3 2 5 2" xfId="5569"/>
    <cellStyle name="Comma 2 3 2 6" xfId="5570"/>
    <cellStyle name="Comma 2 3 2 6 2" xfId="5571"/>
    <cellStyle name="Comma 2 3 2 7" xfId="5572"/>
    <cellStyle name="Comma 2 3 2 8" xfId="16965"/>
    <cellStyle name="Comma 2 3 3" xfId="308"/>
    <cellStyle name="Comma 2 3 3 2" xfId="5573"/>
    <cellStyle name="Comma 2 3 3 2 2" xfId="5574"/>
    <cellStyle name="Comma 2 3 3 2 2 2" xfId="5575"/>
    <cellStyle name="Comma 2 3 3 2 3" xfId="5576"/>
    <cellStyle name="Comma 2 3 3 2 3 2" xfId="5577"/>
    <cellStyle name="Comma 2 3 3 2 4" xfId="5578"/>
    <cellStyle name="Comma 2 3 3 3" xfId="5579"/>
    <cellStyle name="Comma 2 3 3 3 2" xfId="5580"/>
    <cellStyle name="Comma 2 3 3 3 2 2" xfId="5581"/>
    <cellStyle name="Comma 2 3 3 3 3" xfId="5582"/>
    <cellStyle name="Comma 2 3 3 4" xfId="5583"/>
    <cellStyle name="Comma 2 3 3 4 2" xfId="5584"/>
    <cellStyle name="Comma 2 3 3 5" xfId="5585"/>
    <cellStyle name="Comma 2 3 3 6" xfId="16927"/>
    <cellStyle name="Comma 2 3 4" xfId="309"/>
    <cellStyle name="Comma 2 3 4 2" xfId="5586"/>
    <cellStyle name="Comma 2 3 4 2 2" xfId="5587"/>
    <cellStyle name="Comma 2 3 4 2 2 2" xfId="5588"/>
    <cellStyle name="Comma 2 3 4 2 3" xfId="5589"/>
    <cellStyle name="Comma 2 3 4 3" xfId="5590"/>
    <cellStyle name="Comma 2 3 4 3 2" xfId="5591"/>
    <cellStyle name="Comma 2 3 4 4" xfId="5592"/>
    <cellStyle name="Comma 2 3 4 5" xfId="17887"/>
    <cellStyle name="Comma 2 3 5" xfId="310"/>
    <cellStyle name="Comma 2 3 5 2" xfId="5593"/>
    <cellStyle name="Comma 2 3 5 2 2" xfId="5594"/>
    <cellStyle name="Comma 2 3 5 3" xfId="5595"/>
    <cellStyle name="Comma 2 3 6" xfId="311"/>
    <cellStyle name="Comma 2 3 6 2" xfId="5596"/>
    <cellStyle name="Comma 2 3 7" xfId="312"/>
    <cellStyle name="Comma 2 3 7 2" xfId="5597"/>
    <cellStyle name="Comma 2 3 7 3" xfId="5598"/>
    <cellStyle name="Comma 2 3 8" xfId="313"/>
    <cellStyle name="Comma 2 3 8 2" xfId="5599"/>
    <cellStyle name="Comma 2 3 8 3" xfId="5600"/>
    <cellStyle name="Comma 2 3 9" xfId="314"/>
    <cellStyle name="Comma 2 3 9 2" xfId="5601"/>
    <cellStyle name="Comma 2 4" xfId="5602"/>
    <cellStyle name="Comma 2 4 10" xfId="5603"/>
    <cellStyle name="Comma 2 4 11" xfId="17773"/>
    <cellStyle name="Comma 2 4 2" xfId="5604"/>
    <cellStyle name="Comma 2 4 2 2" xfId="5605"/>
    <cellStyle name="Comma 2 4 2 2 2" xfId="5606"/>
    <cellStyle name="Comma 2 4 2 2 2 2" xfId="5607"/>
    <cellStyle name="Comma 2 4 2 2 2 2 2" xfId="5608"/>
    <cellStyle name="Comma 2 4 2 2 2 3" xfId="5609"/>
    <cellStyle name="Comma 2 4 2 2 2 3 2" xfId="5610"/>
    <cellStyle name="Comma 2 4 2 2 2 4" xfId="5611"/>
    <cellStyle name="Comma 2 4 2 2 3" xfId="5612"/>
    <cellStyle name="Comma 2 4 2 2 3 2" xfId="5613"/>
    <cellStyle name="Comma 2 4 2 2 3 2 2" xfId="5614"/>
    <cellStyle name="Comma 2 4 2 2 3 3" xfId="5615"/>
    <cellStyle name="Comma 2 4 2 2 4" xfId="5616"/>
    <cellStyle name="Comma 2 4 2 2 4 2" xfId="5617"/>
    <cellStyle name="Comma 2 4 2 2 5" xfId="5618"/>
    <cellStyle name="Comma 2 4 2 3" xfId="5619"/>
    <cellStyle name="Comma 2 4 2 3 2" xfId="5620"/>
    <cellStyle name="Comma 2 4 2 3 2 2" xfId="5621"/>
    <cellStyle name="Comma 2 4 2 3 2 2 2" xfId="5622"/>
    <cellStyle name="Comma 2 4 2 3 2 3" xfId="5623"/>
    <cellStyle name="Comma 2 4 2 3 3" xfId="5624"/>
    <cellStyle name="Comma 2 4 2 3 3 2" xfId="5625"/>
    <cellStyle name="Comma 2 4 2 3 4" xfId="5626"/>
    <cellStyle name="Comma 2 4 2 4" xfId="5627"/>
    <cellStyle name="Comma 2 4 2 4 2" xfId="5628"/>
    <cellStyle name="Comma 2 4 2 4 2 2" xfId="5629"/>
    <cellStyle name="Comma 2 4 2 4 3" xfId="5630"/>
    <cellStyle name="Comma 2 4 2 5" xfId="5631"/>
    <cellStyle name="Comma 2 4 2 5 2" xfId="5632"/>
    <cellStyle name="Comma 2 4 2 6" xfId="5633"/>
    <cellStyle name="Comma 2 4 2 6 2" xfId="5634"/>
    <cellStyle name="Comma 2 4 2 7" xfId="5635"/>
    <cellStyle name="Comma 2 4 3" xfId="5636"/>
    <cellStyle name="Comma 2 4 3 2" xfId="5637"/>
    <cellStyle name="Comma 2 4 3 2 2" xfId="5638"/>
    <cellStyle name="Comma 2 4 3 2 2 2" xfId="5639"/>
    <cellStyle name="Comma 2 4 3 2 2 2 2" xfId="5640"/>
    <cellStyle name="Comma 2 4 3 2 2 3" xfId="5641"/>
    <cellStyle name="Comma 2 4 3 2 3" xfId="5642"/>
    <cellStyle name="Comma 2 4 3 2 3 2" xfId="5643"/>
    <cellStyle name="Comma 2 4 3 2 4" xfId="5644"/>
    <cellStyle name="Comma 2 4 3 2 4 2" xfId="5645"/>
    <cellStyle name="Comma 2 4 3 2 5" xfId="5646"/>
    <cellStyle name="Comma 2 4 3 3" xfId="5647"/>
    <cellStyle name="Comma 2 4 3 3 2" xfId="5648"/>
    <cellStyle name="Comma 2 4 3 3 2 2" xfId="5649"/>
    <cellStyle name="Comma 2 4 3 3 3" xfId="5650"/>
    <cellStyle name="Comma 2 4 3 3 3 2" xfId="5651"/>
    <cellStyle name="Comma 2 4 3 3 4" xfId="5652"/>
    <cellStyle name="Comma 2 4 3 4" xfId="5653"/>
    <cellStyle name="Comma 2 4 3 4 2" xfId="5654"/>
    <cellStyle name="Comma 2 4 3 5" xfId="5655"/>
    <cellStyle name="Comma 2 4 3 5 2" xfId="5656"/>
    <cellStyle name="Comma 2 4 3 6" xfId="5657"/>
    <cellStyle name="Comma 2 4 4" xfId="5658"/>
    <cellStyle name="Comma 2 4 4 2" xfId="5659"/>
    <cellStyle name="Comma 2 4 4 2 2" xfId="5660"/>
    <cellStyle name="Comma 2 4 4 2 2 2" xfId="5661"/>
    <cellStyle name="Comma 2 4 4 2 3" xfId="5662"/>
    <cellStyle name="Comma 2 4 4 2 3 2" xfId="5663"/>
    <cellStyle name="Comma 2 4 4 2 4" xfId="5664"/>
    <cellStyle name="Comma 2 4 4 3" xfId="5665"/>
    <cellStyle name="Comma 2 4 4 3 2" xfId="5666"/>
    <cellStyle name="Comma 2 4 4 4" xfId="5667"/>
    <cellStyle name="Comma 2 4 4 4 2" xfId="5668"/>
    <cellStyle name="Comma 2 4 4 5" xfId="5669"/>
    <cellStyle name="Comma 2 4 5" xfId="5670"/>
    <cellStyle name="Comma 2 4 5 2" xfId="5671"/>
    <cellStyle name="Comma 2 4 5 2 2" xfId="5672"/>
    <cellStyle name="Comma 2 4 5 3" xfId="5673"/>
    <cellStyle name="Comma 2 4 5 3 2" xfId="5674"/>
    <cellStyle name="Comma 2 4 5 4" xfId="5675"/>
    <cellStyle name="Comma 2 4 6" xfId="5676"/>
    <cellStyle name="Comma 2 4 6 2" xfId="5677"/>
    <cellStyle name="Comma 2 4 7" xfId="5678"/>
    <cellStyle name="Comma 2 4 7 2" xfId="5679"/>
    <cellStyle name="Comma 2 4 8" xfId="5680"/>
    <cellStyle name="Comma 2 4 8 2" xfId="5681"/>
    <cellStyle name="Comma 2 4 9" xfId="5682"/>
    <cellStyle name="Comma 2 4 9 2" xfId="5683"/>
    <cellStyle name="Comma 2 5" xfId="5684"/>
    <cellStyle name="Comma 2 5 10" xfId="16590"/>
    <cellStyle name="Comma 2 5 2" xfId="5685"/>
    <cellStyle name="Comma 2 5 2 2" xfId="5686"/>
    <cellStyle name="Comma 2 5 2 2 2" xfId="5687"/>
    <cellStyle name="Comma 2 5 2 2 2 2" xfId="5688"/>
    <cellStyle name="Comma 2 5 2 2 2 2 2" xfId="5689"/>
    <cellStyle name="Comma 2 5 2 2 2 3" xfId="5690"/>
    <cellStyle name="Comma 2 5 2 2 3" xfId="5691"/>
    <cellStyle name="Comma 2 5 2 2 3 2" xfId="5692"/>
    <cellStyle name="Comma 2 5 2 2 4" xfId="5693"/>
    <cellStyle name="Comma 2 5 2 2 4 2" xfId="5694"/>
    <cellStyle name="Comma 2 5 2 2 5" xfId="5695"/>
    <cellStyle name="Comma 2 5 2 3" xfId="5696"/>
    <cellStyle name="Comma 2 5 2 3 2" xfId="5697"/>
    <cellStyle name="Comma 2 5 2 3 2 2" xfId="5698"/>
    <cellStyle name="Comma 2 5 2 3 3" xfId="5699"/>
    <cellStyle name="Comma 2 5 2 3 3 2" xfId="5700"/>
    <cellStyle name="Comma 2 5 2 3 4" xfId="5701"/>
    <cellStyle name="Comma 2 5 2 4" xfId="5702"/>
    <cellStyle name="Comma 2 5 2 4 2" xfId="5703"/>
    <cellStyle name="Comma 2 5 2 5" xfId="5704"/>
    <cellStyle name="Comma 2 5 2 5 2" xfId="5705"/>
    <cellStyle name="Comma 2 5 2 6" xfId="5706"/>
    <cellStyle name="Comma 2 5 3" xfId="5707"/>
    <cellStyle name="Comma 2 5 3 2" xfId="5708"/>
    <cellStyle name="Comma 2 5 3 2 2" xfId="5709"/>
    <cellStyle name="Comma 2 5 3 2 2 2" xfId="5710"/>
    <cellStyle name="Comma 2 5 3 2 3" xfId="5711"/>
    <cellStyle name="Comma 2 5 3 2 3 2" xfId="5712"/>
    <cellStyle name="Comma 2 5 3 2 4" xfId="5713"/>
    <cellStyle name="Comma 2 5 3 3" xfId="5714"/>
    <cellStyle name="Comma 2 5 3 3 2" xfId="5715"/>
    <cellStyle name="Comma 2 5 3 4" xfId="5716"/>
    <cellStyle name="Comma 2 5 3 4 2" xfId="5717"/>
    <cellStyle name="Comma 2 5 3 5" xfId="5718"/>
    <cellStyle name="Comma 2 5 4" xfId="5719"/>
    <cellStyle name="Comma 2 5 4 2" xfId="5720"/>
    <cellStyle name="Comma 2 5 4 2 2" xfId="5721"/>
    <cellStyle name="Comma 2 5 4 3" xfId="5722"/>
    <cellStyle name="Comma 2 5 4 3 2" xfId="5723"/>
    <cellStyle name="Comma 2 5 4 4" xfId="5724"/>
    <cellStyle name="Comma 2 5 5" xfId="5725"/>
    <cellStyle name="Comma 2 5 5 2" xfId="5726"/>
    <cellStyle name="Comma 2 5 6" xfId="5727"/>
    <cellStyle name="Comma 2 5 6 2" xfId="5728"/>
    <cellStyle name="Comma 2 5 7" xfId="5729"/>
    <cellStyle name="Comma 2 5 7 2" xfId="5730"/>
    <cellStyle name="Comma 2 5 8" xfId="5731"/>
    <cellStyle name="Comma 2 5 8 2" xfId="5732"/>
    <cellStyle name="Comma 2 5 9" xfId="5733"/>
    <cellStyle name="Comma 2 6" xfId="5734"/>
    <cellStyle name="Comma 2 6 10" xfId="16507"/>
    <cellStyle name="Comma 2 6 2" xfId="5735"/>
    <cellStyle name="Comma 2 6 2 2" xfId="5736"/>
    <cellStyle name="Comma 2 6 2 2 2" xfId="5737"/>
    <cellStyle name="Comma 2 6 2 2 2 2" xfId="5738"/>
    <cellStyle name="Comma 2 6 2 2 3" xfId="5739"/>
    <cellStyle name="Comma 2 6 2 2 3 2" xfId="5740"/>
    <cellStyle name="Comma 2 6 2 2 4" xfId="5741"/>
    <cellStyle name="Comma 2 6 2 3" xfId="5742"/>
    <cellStyle name="Comma 2 6 2 3 2" xfId="5743"/>
    <cellStyle name="Comma 2 6 2 4" xfId="5744"/>
    <cellStyle name="Comma 2 6 2 4 2" xfId="5745"/>
    <cellStyle name="Comma 2 6 2 5" xfId="5746"/>
    <cellStyle name="Comma 2 6 3" xfId="5747"/>
    <cellStyle name="Comma 2 6 3 2" xfId="5748"/>
    <cellStyle name="Comma 2 6 3 2 2" xfId="5749"/>
    <cellStyle name="Comma 2 6 3 3" xfId="5750"/>
    <cellStyle name="Comma 2 6 3 3 2" xfId="5751"/>
    <cellStyle name="Comma 2 6 3 4" xfId="5752"/>
    <cellStyle name="Comma 2 6 4" xfId="5753"/>
    <cellStyle name="Comma 2 6 4 2" xfId="5754"/>
    <cellStyle name="Comma 2 6 4 2 2" xfId="5755"/>
    <cellStyle name="Comma 2 6 4 3" xfId="5756"/>
    <cellStyle name="Comma 2 6 5" xfId="5757"/>
    <cellStyle name="Comma 2 6 5 2" xfId="5758"/>
    <cellStyle name="Comma 2 6 6" xfId="5759"/>
    <cellStyle name="Comma 2 6 6 2" xfId="5760"/>
    <cellStyle name="Comma 2 6 7" xfId="5761"/>
    <cellStyle name="Comma 2 6 7 2" xfId="5762"/>
    <cellStyle name="Comma 2 6 8" xfId="5763"/>
    <cellStyle name="Comma 2 6 8 2" xfId="5764"/>
    <cellStyle name="Comma 2 6 9" xfId="5765"/>
    <cellStyle name="Comma 2 7" xfId="5766"/>
    <cellStyle name="Comma 2 7 2" xfId="5767"/>
    <cellStyle name="Comma 2 7 2 2" xfId="5768"/>
    <cellStyle name="Comma 2 7 3" xfId="5769"/>
    <cellStyle name="Comma 2 7 3 2" xfId="5770"/>
    <cellStyle name="Comma 2 7 3 2 2" xfId="5771"/>
    <cellStyle name="Comma 2 7 3 3" xfId="5772"/>
    <cellStyle name="Comma 2 7 3 3 2" xfId="5773"/>
    <cellStyle name="Comma 2 7 3 4" xfId="5774"/>
    <cellStyle name="Comma 2 7 4" xfId="5775"/>
    <cellStyle name="Comma 2 7 4 2" xfId="5776"/>
    <cellStyle name="Comma 2 7 4 2 2" xfId="5777"/>
    <cellStyle name="Comma 2 7 4 3" xfId="5778"/>
    <cellStyle name="Comma 2 7 5" xfId="5779"/>
    <cellStyle name="Comma 2 7 5 2" xfId="5780"/>
    <cellStyle name="Comma 2 7 6" xfId="5781"/>
    <cellStyle name="Comma 2 7 6 2" xfId="5782"/>
    <cellStyle name="Comma 2 7 7" xfId="5783"/>
    <cellStyle name="Comma 2 7 7 2" xfId="5784"/>
    <cellStyle name="Comma 2 7 8" xfId="5785"/>
    <cellStyle name="Comma 2 7 8 2" xfId="5786"/>
    <cellStyle name="Comma 2 7 9" xfId="5787"/>
    <cellStyle name="Comma 2 8" xfId="5788"/>
    <cellStyle name="Comma 2 8 2" xfId="5789"/>
    <cellStyle name="Comma 2 8 2 2" xfId="5790"/>
    <cellStyle name="Comma 2 8 2 2 2" xfId="5791"/>
    <cellStyle name="Comma 2 8 2 2 2 2" xfId="5792"/>
    <cellStyle name="Comma 2 8 2 2 3" xfId="5793"/>
    <cellStyle name="Comma 2 8 2 2 3 2" xfId="5794"/>
    <cellStyle name="Comma 2 8 2 2 4" xfId="5795"/>
    <cellStyle name="Comma 2 8 2 3" xfId="5796"/>
    <cellStyle name="Comma 2 8 2 3 2" xfId="5797"/>
    <cellStyle name="Comma 2 8 2 3 2 2" xfId="5798"/>
    <cellStyle name="Comma 2 8 2 3 3" xfId="5799"/>
    <cellStyle name="Comma 2 8 2 4" xfId="5800"/>
    <cellStyle name="Comma 2 8 2 4 2" xfId="5801"/>
    <cellStyle name="Comma 2 8 2 5" xfId="5802"/>
    <cellStyle name="Comma 2 8 2 5 2" xfId="5803"/>
    <cellStyle name="Comma 2 8 2 6" xfId="5804"/>
    <cellStyle name="Comma 2 8 3" xfId="5805"/>
    <cellStyle name="Comma 2 8 3 2" xfId="5806"/>
    <cellStyle name="Comma 2 8 3 2 2" xfId="5807"/>
    <cellStyle name="Comma 2 8 3 3" xfId="5808"/>
    <cellStyle name="Comma 2 8 3 3 2" xfId="5809"/>
    <cellStyle name="Comma 2 8 3 4" xfId="5810"/>
    <cellStyle name="Comma 2 8 4" xfId="5811"/>
    <cellStyle name="Comma 2 8 4 2" xfId="5812"/>
    <cellStyle name="Comma 2 8 4 2 2" xfId="5813"/>
    <cellStyle name="Comma 2 8 4 3" xfId="5814"/>
    <cellStyle name="Comma 2 8 5" xfId="5815"/>
    <cellStyle name="Comma 2 8 5 2" xfId="5816"/>
    <cellStyle name="Comma 2 8 6" xfId="5817"/>
    <cellStyle name="Comma 2 8 6 2" xfId="5818"/>
    <cellStyle name="Comma 2 8 7" xfId="5819"/>
    <cellStyle name="Comma 2 8 7 2" xfId="5820"/>
    <cellStyle name="Comma 2 8 8" xfId="5821"/>
    <cellStyle name="Comma 2 9" xfId="5822"/>
    <cellStyle name="Comma 2 9 2" xfId="5823"/>
    <cellStyle name="Comma 2 9 2 2" xfId="5824"/>
    <cellStyle name="Comma 2 9 3" xfId="5825"/>
    <cellStyle name="Comma 2 9 3 2" xfId="5826"/>
    <cellStyle name="Comma 2 9 4" xfId="5827"/>
    <cellStyle name="Comma 2 9 4 2" xfId="5828"/>
    <cellStyle name="Comma 2 9 5" xfId="5829"/>
    <cellStyle name="Comma 2 9 5 2" xfId="5830"/>
    <cellStyle name="Comma 2 9 6" xfId="5831"/>
    <cellStyle name="Comma 2 9 6 2" xfId="5832"/>
    <cellStyle name="Comma 2 9 7" xfId="5833"/>
    <cellStyle name="Comma 20" xfId="315"/>
    <cellStyle name="Comma 20 10" xfId="316"/>
    <cellStyle name="Comma 20 10 2" xfId="5834"/>
    <cellStyle name="Comma 20 10 2 2" xfId="5835"/>
    <cellStyle name="Comma 20 10 3" xfId="5836"/>
    <cellStyle name="Comma 20 11" xfId="317"/>
    <cellStyle name="Comma 20 11 2" xfId="5837"/>
    <cellStyle name="Comma 20 11 2 2" xfId="5838"/>
    <cellStyle name="Comma 20 11 3" xfId="5839"/>
    <cellStyle name="Comma 20 12" xfId="318"/>
    <cellStyle name="Comma 20 12 2" xfId="5840"/>
    <cellStyle name="Comma 20 12 2 2" xfId="5841"/>
    <cellStyle name="Comma 20 12 3" xfId="5842"/>
    <cellStyle name="Comma 20 13" xfId="319"/>
    <cellStyle name="Comma 20 13 2" xfId="5843"/>
    <cellStyle name="Comma 20 13 2 2" xfId="5844"/>
    <cellStyle name="Comma 20 13 3" xfId="5845"/>
    <cellStyle name="Comma 20 14" xfId="320"/>
    <cellStyle name="Comma 20 14 2" xfId="5846"/>
    <cellStyle name="Comma 20 14 2 2" xfId="5847"/>
    <cellStyle name="Comma 20 14 3" xfId="5848"/>
    <cellStyle name="Comma 20 15" xfId="321"/>
    <cellStyle name="Comma 20 15 2" xfId="5849"/>
    <cellStyle name="Comma 20 15 2 2" xfId="5850"/>
    <cellStyle name="Comma 20 15 3" xfId="5851"/>
    <cellStyle name="Comma 20 16" xfId="5852"/>
    <cellStyle name="Comma 20 16 2" xfId="5853"/>
    <cellStyle name="Comma 20 16 2 2" xfId="5854"/>
    <cellStyle name="Comma 20 16 3" xfId="5855"/>
    <cellStyle name="Comma 20 17" xfId="5856"/>
    <cellStyle name="Comma 20 17 2" xfId="5857"/>
    <cellStyle name="Comma 20 17 2 2" xfId="5858"/>
    <cellStyle name="Comma 20 17 3" xfId="5859"/>
    <cellStyle name="Comma 20 18" xfId="5860"/>
    <cellStyle name="Comma 20 18 2" xfId="5861"/>
    <cellStyle name="Comma 20 18 2 2" xfId="5862"/>
    <cellStyle name="Comma 20 18 3" xfId="5863"/>
    <cellStyle name="Comma 20 19" xfId="5864"/>
    <cellStyle name="Comma 20 19 2" xfId="5865"/>
    <cellStyle name="Comma 20 19 2 2" xfId="5866"/>
    <cellStyle name="Comma 20 19 3" xfId="5867"/>
    <cellStyle name="Comma 20 2" xfId="322"/>
    <cellStyle name="Comma 20 2 2" xfId="5868"/>
    <cellStyle name="Comma 20 2 2 2" xfId="5869"/>
    <cellStyle name="Comma 20 2 3" xfId="5870"/>
    <cellStyle name="Comma 20 2 3 2" xfId="5871"/>
    <cellStyle name="Comma 20 2 3 2 2" xfId="5872"/>
    <cellStyle name="Comma 20 2 3 3" xfId="5873"/>
    <cellStyle name="Comma 20 2 4" xfId="5874"/>
    <cellStyle name="Comma 20 2 4 2" xfId="5875"/>
    <cellStyle name="Comma 20 2 5" xfId="5876"/>
    <cellStyle name="Comma 20 2 6" xfId="5877"/>
    <cellStyle name="Comma 20 20" xfId="5878"/>
    <cellStyle name="Comma 20 20 2" xfId="5879"/>
    <cellStyle name="Comma 20 20 2 2" xfId="5880"/>
    <cellStyle name="Comma 20 20 3" xfId="5881"/>
    <cellStyle name="Comma 20 21" xfId="5882"/>
    <cellStyle name="Comma 20 21 2" xfId="5883"/>
    <cellStyle name="Comma 20 21 2 2" xfId="5884"/>
    <cellStyle name="Comma 20 21 3" xfId="5885"/>
    <cellStyle name="Comma 20 22" xfId="5886"/>
    <cellStyle name="Comma 20 22 2" xfId="5887"/>
    <cellStyle name="Comma 20 22 2 2" xfId="5888"/>
    <cellStyle name="Comma 20 22 3" xfId="5889"/>
    <cellStyle name="Comma 20 23" xfId="5890"/>
    <cellStyle name="Comma 20 23 2" xfId="5891"/>
    <cellStyle name="Comma 20 23 2 2" xfId="5892"/>
    <cellStyle name="Comma 20 23 3" xfId="5893"/>
    <cellStyle name="Comma 20 24" xfId="5894"/>
    <cellStyle name="Comma 20 24 2" xfId="5895"/>
    <cellStyle name="Comma 20 24 2 2" xfId="5896"/>
    <cellStyle name="Comma 20 24 3" xfId="5897"/>
    <cellStyle name="Comma 20 25" xfId="5898"/>
    <cellStyle name="Comma 20 25 2" xfId="5899"/>
    <cellStyle name="Comma 20 25 2 2" xfId="5900"/>
    <cellStyle name="Comma 20 25 3" xfId="5901"/>
    <cellStyle name="Comma 20 26" xfId="5902"/>
    <cellStyle name="Comma 20 26 2" xfId="5903"/>
    <cellStyle name="Comma 20 26 2 2" xfId="5904"/>
    <cellStyle name="Comma 20 26 3" xfId="5905"/>
    <cellStyle name="Comma 20 27" xfId="5906"/>
    <cellStyle name="Comma 20 27 2" xfId="5907"/>
    <cellStyle name="Comma 20 27 2 2" xfId="5908"/>
    <cellStyle name="Comma 20 27 3" xfId="5909"/>
    <cellStyle name="Comma 20 28" xfId="5910"/>
    <cellStyle name="Comma 20 28 2" xfId="5911"/>
    <cellStyle name="Comma 20 28 2 2" xfId="5912"/>
    <cellStyle name="Comma 20 28 3" xfId="5913"/>
    <cellStyle name="Comma 20 29" xfId="5914"/>
    <cellStyle name="Comma 20 29 2" xfId="5915"/>
    <cellStyle name="Comma 20 3" xfId="323"/>
    <cellStyle name="Comma 20 3 2" xfId="5916"/>
    <cellStyle name="Comma 20 3 2 2" xfId="5917"/>
    <cellStyle name="Comma 20 3 3" xfId="5918"/>
    <cellStyle name="Comma 20 3 3 2" xfId="5919"/>
    <cellStyle name="Comma 20 3 3 2 2" xfId="5920"/>
    <cellStyle name="Comma 20 3 3 3" xfId="5921"/>
    <cellStyle name="Comma 20 3 4" xfId="5922"/>
    <cellStyle name="Comma 20 30" xfId="5923"/>
    <cellStyle name="Comma 20 30 2" xfId="5924"/>
    <cellStyle name="Comma 20 30 2 2" xfId="5925"/>
    <cellStyle name="Comma 20 30 3" xfId="5926"/>
    <cellStyle name="Comma 20 31" xfId="5927"/>
    <cellStyle name="Comma 20 31 2" xfId="5928"/>
    <cellStyle name="Comma 20 32" xfId="5929"/>
    <cellStyle name="Comma 20 33" xfId="5930"/>
    <cellStyle name="Comma 20 4" xfId="324"/>
    <cellStyle name="Comma 20 4 2" xfId="5931"/>
    <cellStyle name="Comma 20 4 2 2" xfId="5932"/>
    <cellStyle name="Comma 20 4 3" xfId="5933"/>
    <cellStyle name="Comma 20 4 3 2" xfId="5934"/>
    <cellStyle name="Comma 20 4 3 2 2" xfId="5935"/>
    <cellStyle name="Comma 20 4 3 3" xfId="5936"/>
    <cellStyle name="Comma 20 4 4" xfId="5937"/>
    <cellStyle name="Comma 20 5" xfId="325"/>
    <cellStyle name="Comma 20 5 2" xfId="5938"/>
    <cellStyle name="Comma 20 5 2 2" xfId="5939"/>
    <cellStyle name="Comma 20 5 3" xfId="5940"/>
    <cellStyle name="Comma 20 5 3 2" xfId="5941"/>
    <cellStyle name="Comma 20 5 3 2 2" xfId="5942"/>
    <cellStyle name="Comma 20 5 3 3" xfId="5943"/>
    <cellStyle name="Comma 20 5 4" xfId="5944"/>
    <cellStyle name="Comma 20 6" xfId="326"/>
    <cellStyle name="Comma 20 6 2" xfId="5945"/>
    <cellStyle name="Comma 20 6 2 2" xfId="5946"/>
    <cellStyle name="Comma 20 6 3" xfId="5947"/>
    <cellStyle name="Comma 20 7" xfId="327"/>
    <cellStyle name="Comma 20 7 2" xfId="5948"/>
    <cellStyle name="Comma 20 7 2 2" xfId="5949"/>
    <cellStyle name="Comma 20 7 3" xfId="5950"/>
    <cellStyle name="Comma 20 8" xfId="328"/>
    <cellStyle name="Comma 20 8 2" xfId="5951"/>
    <cellStyle name="Comma 20 8 2 2" xfId="5952"/>
    <cellStyle name="Comma 20 8 3" xfId="5953"/>
    <cellStyle name="Comma 20 9" xfId="329"/>
    <cellStyle name="Comma 20 9 2" xfId="5954"/>
    <cellStyle name="Comma 20 9 2 2" xfId="5955"/>
    <cellStyle name="Comma 20 9 3" xfId="5956"/>
    <cellStyle name="Comma 200" xfId="17367"/>
    <cellStyle name="Comma 200 2" xfId="18172"/>
    <cellStyle name="Comma 200 3" xfId="18908"/>
    <cellStyle name="Comma 201" xfId="17547"/>
    <cellStyle name="Comma 201 2" xfId="18352"/>
    <cellStyle name="Comma 201 3" xfId="19088"/>
    <cellStyle name="Comma 202" xfId="17645"/>
    <cellStyle name="Comma 202 2" xfId="18450"/>
    <cellStyle name="Comma 202 3" xfId="19172"/>
    <cellStyle name="Comma 203" xfId="17422"/>
    <cellStyle name="Comma 203 2" xfId="18227"/>
    <cellStyle name="Comma 203 3" xfId="18963"/>
    <cellStyle name="Comma 204" xfId="17639"/>
    <cellStyle name="Comma 204 2" xfId="18444"/>
    <cellStyle name="Comma 204 3" xfId="19167"/>
    <cellStyle name="Comma 205" xfId="17481"/>
    <cellStyle name="Comma 205 2" xfId="18286"/>
    <cellStyle name="Comma 205 3" xfId="19022"/>
    <cellStyle name="Comma 206" xfId="17336"/>
    <cellStyle name="Comma 206 2" xfId="18141"/>
    <cellStyle name="Comma 206 3" xfId="18877"/>
    <cellStyle name="Comma 207" xfId="17473"/>
    <cellStyle name="Comma 207 2" xfId="18278"/>
    <cellStyle name="Comma 207 3" xfId="19014"/>
    <cellStyle name="Comma 208" xfId="17502"/>
    <cellStyle name="Comma 208 2" xfId="18307"/>
    <cellStyle name="Comma 208 3" xfId="19043"/>
    <cellStyle name="Comma 209" xfId="17298"/>
    <cellStyle name="Comma 209 2" xfId="18103"/>
    <cellStyle name="Comma 209 3" xfId="18839"/>
    <cellStyle name="Comma 21" xfId="330"/>
    <cellStyle name="Comma 21 10" xfId="331"/>
    <cellStyle name="Comma 21 10 2" xfId="5957"/>
    <cellStyle name="Comma 21 10 2 2" xfId="5958"/>
    <cellStyle name="Comma 21 10 3" xfId="5959"/>
    <cellStyle name="Comma 21 11" xfId="332"/>
    <cellStyle name="Comma 21 11 2" xfId="5960"/>
    <cellStyle name="Comma 21 11 2 2" xfId="5961"/>
    <cellStyle name="Comma 21 11 3" xfId="5962"/>
    <cellStyle name="Comma 21 12" xfId="333"/>
    <cellStyle name="Comma 21 12 2" xfId="5963"/>
    <cellStyle name="Comma 21 12 2 2" xfId="5964"/>
    <cellStyle name="Comma 21 12 3" xfId="5965"/>
    <cellStyle name="Comma 21 13" xfId="334"/>
    <cellStyle name="Comma 21 13 2" xfId="5966"/>
    <cellStyle name="Comma 21 13 2 2" xfId="5967"/>
    <cellStyle name="Comma 21 13 3" xfId="5968"/>
    <cellStyle name="Comma 21 14" xfId="335"/>
    <cellStyle name="Comma 21 14 2" xfId="5969"/>
    <cellStyle name="Comma 21 14 2 2" xfId="5970"/>
    <cellStyle name="Comma 21 14 3" xfId="5971"/>
    <cellStyle name="Comma 21 15" xfId="336"/>
    <cellStyle name="Comma 21 15 2" xfId="5972"/>
    <cellStyle name="Comma 21 15 2 2" xfId="5973"/>
    <cellStyle name="Comma 21 15 3" xfId="5974"/>
    <cellStyle name="Comma 21 16" xfId="5975"/>
    <cellStyle name="Comma 21 16 2" xfId="5976"/>
    <cellStyle name="Comma 21 16 2 2" xfId="5977"/>
    <cellStyle name="Comma 21 16 3" xfId="5978"/>
    <cellStyle name="Comma 21 17" xfId="5979"/>
    <cellStyle name="Comma 21 17 2" xfId="5980"/>
    <cellStyle name="Comma 21 17 2 2" xfId="5981"/>
    <cellStyle name="Comma 21 17 3" xfId="5982"/>
    <cellStyle name="Comma 21 18" xfId="5983"/>
    <cellStyle name="Comma 21 18 2" xfId="5984"/>
    <cellStyle name="Comma 21 18 2 2" xfId="5985"/>
    <cellStyle name="Comma 21 18 3" xfId="5986"/>
    <cellStyle name="Comma 21 19" xfId="5987"/>
    <cellStyle name="Comma 21 19 2" xfId="5988"/>
    <cellStyle name="Comma 21 19 2 2" xfId="5989"/>
    <cellStyle name="Comma 21 19 3" xfId="5990"/>
    <cellStyle name="Comma 21 2" xfId="337"/>
    <cellStyle name="Comma 21 2 2" xfId="5991"/>
    <cellStyle name="Comma 21 2 2 2" xfId="5992"/>
    <cellStyle name="Comma 21 2 3" xfId="5993"/>
    <cellStyle name="Comma 21 2 3 2" xfId="5994"/>
    <cellStyle name="Comma 21 2 3 2 2" xfId="5995"/>
    <cellStyle name="Comma 21 2 3 3" xfId="5996"/>
    <cellStyle name="Comma 21 2 4" xfId="5997"/>
    <cellStyle name="Comma 21 2 4 2" xfId="5998"/>
    <cellStyle name="Comma 21 2 5" xfId="5999"/>
    <cellStyle name="Comma 21 2 6" xfId="6000"/>
    <cellStyle name="Comma 21 20" xfId="6001"/>
    <cellStyle name="Comma 21 20 2" xfId="6002"/>
    <cellStyle name="Comma 21 20 2 2" xfId="6003"/>
    <cellStyle name="Comma 21 20 3" xfId="6004"/>
    <cellStyle name="Comma 21 21" xfId="6005"/>
    <cellStyle name="Comma 21 21 2" xfId="6006"/>
    <cellStyle name="Comma 21 21 2 2" xfId="6007"/>
    <cellStyle name="Comma 21 21 3" xfId="6008"/>
    <cellStyle name="Comma 21 22" xfId="6009"/>
    <cellStyle name="Comma 21 22 2" xfId="6010"/>
    <cellStyle name="Comma 21 22 2 2" xfId="6011"/>
    <cellStyle name="Comma 21 22 3" xfId="6012"/>
    <cellStyle name="Comma 21 23" xfId="6013"/>
    <cellStyle name="Comma 21 23 2" xfId="6014"/>
    <cellStyle name="Comma 21 23 2 2" xfId="6015"/>
    <cellStyle name="Comma 21 23 3" xfId="6016"/>
    <cellStyle name="Comma 21 24" xfId="6017"/>
    <cellStyle name="Comma 21 24 2" xfId="6018"/>
    <cellStyle name="Comma 21 24 2 2" xfId="6019"/>
    <cellStyle name="Comma 21 24 3" xfId="6020"/>
    <cellStyle name="Comma 21 25" xfId="6021"/>
    <cellStyle name="Comma 21 25 2" xfId="6022"/>
    <cellStyle name="Comma 21 25 2 2" xfId="6023"/>
    <cellStyle name="Comma 21 25 3" xfId="6024"/>
    <cellStyle name="Comma 21 26" xfId="6025"/>
    <cellStyle name="Comma 21 26 2" xfId="6026"/>
    <cellStyle name="Comma 21 26 2 2" xfId="6027"/>
    <cellStyle name="Comma 21 26 3" xfId="6028"/>
    <cellStyle name="Comma 21 27" xfId="6029"/>
    <cellStyle name="Comma 21 27 2" xfId="6030"/>
    <cellStyle name="Comma 21 27 2 2" xfId="6031"/>
    <cellStyle name="Comma 21 27 3" xfId="6032"/>
    <cellStyle name="Comma 21 28" xfId="6033"/>
    <cellStyle name="Comma 21 28 2" xfId="6034"/>
    <cellStyle name="Comma 21 28 2 2" xfId="6035"/>
    <cellStyle name="Comma 21 28 3" xfId="6036"/>
    <cellStyle name="Comma 21 29" xfId="6037"/>
    <cellStyle name="Comma 21 29 2" xfId="6038"/>
    <cellStyle name="Comma 21 3" xfId="338"/>
    <cellStyle name="Comma 21 3 2" xfId="6039"/>
    <cellStyle name="Comma 21 3 2 2" xfId="6040"/>
    <cellStyle name="Comma 21 3 3" xfId="6041"/>
    <cellStyle name="Comma 21 3 3 2" xfId="6042"/>
    <cellStyle name="Comma 21 3 3 2 2" xfId="6043"/>
    <cellStyle name="Comma 21 3 3 3" xfId="6044"/>
    <cellStyle name="Comma 21 3 4" xfId="6045"/>
    <cellStyle name="Comma 21 3 4 2" xfId="6046"/>
    <cellStyle name="Comma 21 3 5" xfId="6047"/>
    <cellStyle name="Comma 21 3 6" xfId="6048"/>
    <cellStyle name="Comma 21 30" xfId="6049"/>
    <cellStyle name="Comma 21 30 2" xfId="6050"/>
    <cellStyle name="Comma 21 30 2 2" xfId="6051"/>
    <cellStyle name="Comma 21 30 3" xfId="6052"/>
    <cellStyle name="Comma 21 31" xfId="6053"/>
    <cellStyle name="Comma 21 31 2" xfId="6054"/>
    <cellStyle name="Comma 21 32" xfId="6055"/>
    <cellStyle name="Comma 21 32 2" xfId="6056"/>
    <cellStyle name="Comma 21 33" xfId="6057"/>
    <cellStyle name="Comma 21 34" xfId="6058"/>
    <cellStyle name="Comma 21 35" xfId="16096"/>
    <cellStyle name="Comma 21 4" xfId="339"/>
    <cellStyle name="Comma 21 4 2" xfId="6059"/>
    <cellStyle name="Comma 21 4 2 2" xfId="6060"/>
    <cellStyle name="Comma 21 4 3" xfId="6061"/>
    <cellStyle name="Comma 21 4 3 2" xfId="6062"/>
    <cellStyle name="Comma 21 4 3 2 2" xfId="6063"/>
    <cellStyle name="Comma 21 4 3 3" xfId="6064"/>
    <cellStyle name="Comma 21 4 4" xfId="6065"/>
    <cellStyle name="Comma 21 5" xfId="340"/>
    <cellStyle name="Comma 21 5 2" xfId="6066"/>
    <cellStyle name="Comma 21 5 2 2" xfId="6067"/>
    <cellStyle name="Comma 21 5 3" xfId="6068"/>
    <cellStyle name="Comma 21 5 3 2" xfId="6069"/>
    <cellStyle name="Comma 21 5 3 2 2" xfId="6070"/>
    <cellStyle name="Comma 21 5 3 3" xfId="6071"/>
    <cellStyle name="Comma 21 5 4" xfId="6072"/>
    <cellStyle name="Comma 21 6" xfId="341"/>
    <cellStyle name="Comma 21 6 2" xfId="6073"/>
    <cellStyle name="Comma 21 6 2 2" xfId="6074"/>
    <cellStyle name="Comma 21 6 3" xfId="6075"/>
    <cellStyle name="Comma 21 7" xfId="342"/>
    <cellStyle name="Comma 21 7 2" xfId="6076"/>
    <cellStyle name="Comma 21 7 2 2" xfId="6077"/>
    <cellStyle name="Comma 21 7 3" xfId="6078"/>
    <cellStyle name="Comma 21 8" xfId="343"/>
    <cellStyle name="Comma 21 8 2" xfId="6079"/>
    <cellStyle name="Comma 21 8 2 2" xfId="6080"/>
    <cellStyle name="Comma 21 8 3" xfId="6081"/>
    <cellStyle name="Comma 21 9" xfId="344"/>
    <cellStyle name="Comma 21 9 2" xfId="6082"/>
    <cellStyle name="Comma 21 9 2 2" xfId="6083"/>
    <cellStyle name="Comma 21 9 3" xfId="6084"/>
    <cellStyle name="Comma 210" xfId="17531"/>
    <cellStyle name="Comma 210 2" xfId="18336"/>
    <cellStyle name="Comma 210 3" xfId="19072"/>
    <cellStyle name="Comma 211" xfId="17338"/>
    <cellStyle name="Comma 211 2" xfId="18143"/>
    <cellStyle name="Comma 211 3" xfId="18879"/>
    <cellStyle name="Comma 212" xfId="17329"/>
    <cellStyle name="Comma 212 2" xfId="18134"/>
    <cellStyle name="Comma 212 3" xfId="18870"/>
    <cellStyle name="Comma 213" xfId="17374"/>
    <cellStyle name="Comma 213 2" xfId="18179"/>
    <cellStyle name="Comma 213 3" xfId="18915"/>
    <cellStyle name="Comma 214" xfId="17526"/>
    <cellStyle name="Comma 214 2" xfId="18331"/>
    <cellStyle name="Comma 214 3" xfId="19067"/>
    <cellStyle name="Comma 215" xfId="17425"/>
    <cellStyle name="Comma 215 2" xfId="18230"/>
    <cellStyle name="Comma 215 3" xfId="18966"/>
    <cellStyle name="Comma 216" xfId="17311"/>
    <cellStyle name="Comma 216 2" xfId="18116"/>
    <cellStyle name="Comma 216 3" xfId="18852"/>
    <cellStyle name="Comma 217" xfId="17350"/>
    <cellStyle name="Comma 217 2" xfId="18155"/>
    <cellStyle name="Comma 217 3" xfId="18891"/>
    <cellStyle name="Comma 218" xfId="17371"/>
    <cellStyle name="Comma 218 2" xfId="18176"/>
    <cellStyle name="Comma 218 3" xfId="18912"/>
    <cellStyle name="Comma 219" xfId="17427"/>
    <cellStyle name="Comma 219 2" xfId="18232"/>
    <cellStyle name="Comma 219 3" xfId="18968"/>
    <cellStyle name="Comma 22" xfId="345"/>
    <cellStyle name="Comma 22 10" xfId="346"/>
    <cellStyle name="Comma 22 10 2" xfId="6085"/>
    <cellStyle name="Comma 22 10 2 2" xfId="6086"/>
    <cellStyle name="Comma 22 10 3" xfId="6087"/>
    <cellStyle name="Comma 22 11" xfId="347"/>
    <cellStyle name="Comma 22 11 2" xfId="6088"/>
    <cellStyle name="Comma 22 11 2 2" xfId="6089"/>
    <cellStyle name="Comma 22 11 3" xfId="6090"/>
    <cellStyle name="Comma 22 12" xfId="348"/>
    <cellStyle name="Comma 22 12 2" xfId="6091"/>
    <cellStyle name="Comma 22 12 2 2" xfId="6092"/>
    <cellStyle name="Comma 22 12 3" xfId="6093"/>
    <cellStyle name="Comma 22 13" xfId="349"/>
    <cellStyle name="Comma 22 13 2" xfId="6094"/>
    <cellStyle name="Comma 22 13 2 2" xfId="6095"/>
    <cellStyle name="Comma 22 13 3" xfId="6096"/>
    <cellStyle name="Comma 22 14" xfId="350"/>
    <cellStyle name="Comma 22 14 2" xfId="6097"/>
    <cellStyle name="Comma 22 14 2 2" xfId="6098"/>
    <cellStyle name="Comma 22 14 3" xfId="6099"/>
    <cellStyle name="Comma 22 15" xfId="351"/>
    <cellStyle name="Comma 22 15 2" xfId="6100"/>
    <cellStyle name="Comma 22 15 2 2" xfId="6101"/>
    <cellStyle name="Comma 22 15 3" xfId="6102"/>
    <cellStyle name="Comma 22 16" xfId="6103"/>
    <cellStyle name="Comma 22 16 2" xfId="6104"/>
    <cellStyle name="Comma 22 16 2 2" xfId="6105"/>
    <cellStyle name="Comma 22 16 3" xfId="6106"/>
    <cellStyle name="Comma 22 17" xfId="6107"/>
    <cellStyle name="Comma 22 17 2" xfId="6108"/>
    <cellStyle name="Comma 22 17 2 2" xfId="6109"/>
    <cellStyle name="Comma 22 17 3" xfId="6110"/>
    <cellStyle name="Comma 22 18" xfId="6111"/>
    <cellStyle name="Comma 22 18 2" xfId="6112"/>
    <cellStyle name="Comma 22 18 2 2" xfId="6113"/>
    <cellStyle name="Comma 22 18 3" xfId="6114"/>
    <cellStyle name="Comma 22 19" xfId="6115"/>
    <cellStyle name="Comma 22 19 2" xfId="6116"/>
    <cellStyle name="Comma 22 19 2 2" xfId="6117"/>
    <cellStyle name="Comma 22 19 3" xfId="6118"/>
    <cellStyle name="Comma 22 2" xfId="352"/>
    <cellStyle name="Comma 22 2 2" xfId="6119"/>
    <cellStyle name="Comma 22 2 2 2" xfId="6120"/>
    <cellStyle name="Comma 22 2 3" xfId="6121"/>
    <cellStyle name="Comma 22 2 3 2" xfId="6122"/>
    <cellStyle name="Comma 22 2 3 2 2" xfId="6123"/>
    <cellStyle name="Comma 22 2 3 3" xfId="6124"/>
    <cellStyle name="Comma 22 2 4" xfId="6125"/>
    <cellStyle name="Comma 22 2 4 2" xfId="6126"/>
    <cellStyle name="Comma 22 2 5" xfId="6127"/>
    <cellStyle name="Comma 22 2 6" xfId="6128"/>
    <cellStyle name="Comma 22 20" xfId="6129"/>
    <cellStyle name="Comma 22 20 2" xfId="6130"/>
    <cellStyle name="Comma 22 20 2 2" xfId="6131"/>
    <cellStyle name="Comma 22 20 3" xfId="6132"/>
    <cellStyle name="Comma 22 21" xfId="6133"/>
    <cellStyle name="Comma 22 21 2" xfId="6134"/>
    <cellStyle name="Comma 22 21 2 2" xfId="6135"/>
    <cellStyle name="Comma 22 21 3" xfId="6136"/>
    <cellStyle name="Comma 22 22" xfId="6137"/>
    <cellStyle name="Comma 22 22 2" xfId="6138"/>
    <cellStyle name="Comma 22 22 2 2" xfId="6139"/>
    <cellStyle name="Comma 22 22 3" xfId="6140"/>
    <cellStyle name="Comma 22 23" xfId="6141"/>
    <cellStyle name="Comma 22 23 2" xfId="6142"/>
    <cellStyle name="Comma 22 23 2 2" xfId="6143"/>
    <cellStyle name="Comma 22 23 3" xfId="6144"/>
    <cellStyle name="Comma 22 24" xfId="6145"/>
    <cellStyle name="Comma 22 24 2" xfId="6146"/>
    <cellStyle name="Comma 22 24 2 2" xfId="6147"/>
    <cellStyle name="Comma 22 24 3" xfId="6148"/>
    <cellStyle name="Comma 22 25" xfId="6149"/>
    <cellStyle name="Comma 22 25 2" xfId="6150"/>
    <cellStyle name="Comma 22 25 2 2" xfId="6151"/>
    <cellStyle name="Comma 22 25 3" xfId="6152"/>
    <cellStyle name="Comma 22 26" xfId="6153"/>
    <cellStyle name="Comma 22 26 2" xfId="6154"/>
    <cellStyle name="Comma 22 26 2 2" xfId="6155"/>
    <cellStyle name="Comma 22 26 3" xfId="6156"/>
    <cellStyle name="Comma 22 27" xfId="6157"/>
    <cellStyle name="Comma 22 27 2" xfId="6158"/>
    <cellStyle name="Comma 22 27 2 2" xfId="6159"/>
    <cellStyle name="Comma 22 27 3" xfId="6160"/>
    <cellStyle name="Comma 22 28" xfId="6161"/>
    <cellStyle name="Comma 22 28 2" xfId="6162"/>
    <cellStyle name="Comma 22 28 2 2" xfId="6163"/>
    <cellStyle name="Comma 22 28 3" xfId="6164"/>
    <cellStyle name="Comma 22 29" xfId="6165"/>
    <cellStyle name="Comma 22 29 2" xfId="6166"/>
    <cellStyle name="Comma 22 3" xfId="353"/>
    <cellStyle name="Comma 22 3 2" xfId="6167"/>
    <cellStyle name="Comma 22 3 2 2" xfId="6168"/>
    <cellStyle name="Comma 22 3 3" xfId="6169"/>
    <cellStyle name="Comma 22 3 3 2" xfId="6170"/>
    <cellStyle name="Comma 22 3 3 2 2" xfId="6171"/>
    <cellStyle name="Comma 22 3 3 3" xfId="6172"/>
    <cellStyle name="Comma 22 3 4" xfId="6173"/>
    <cellStyle name="Comma 22 30" xfId="6174"/>
    <cellStyle name="Comma 22 30 2" xfId="6175"/>
    <cellStyle name="Comma 22 30 2 2" xfId="6176"/>
    <cellStyle name="Comma 22 30 3" xfId="6177"/>
    <cellStyle name="Comma 22 31" xfId="6178"/>
    <cellStyle name="Comma 22 31 2" xfId="6179"/>
    <cellStyle name="Comma 22 32" xfId="6180"/>
    <cellStyle name="Comma 22 33" xfId="6181"/>
    <cellStyle name="Comma 22 34" xfId="16097"/>
    <cellStyle name="Comma 22 4" xfId="354"/>
    <cellStyle name="Comma 22 4 2" xfId="6182"/>
    <cellStyle name="Comma 22 4 2 2" xfId="6183"/>
    <cellStyle name="Comma 22 4 3" xfId="6184"/>
    <cellStyle name="Comma 22 4 3 2" xfId="6185"/>
    <cellStyle name="Comma 22 4 3 2 2" xfId="6186"/>
    <cellStyle name="Comma 22 4 3 3" xfId="6187"/>
    <cellStyle name="Comma 22 4 4" xfId="6188"/>
    <cellStyle name="Comma 22 5" xfId="355"/>
    <cellStyle name="Comma 22 5 2" xfId="6189"/>
    <cellStyle name="Comma 22 5 2 2" xfId="6190"/>
    <cellStyle name="Comma 22 5 3" xfId="6191"/>
    <cellStyle name="Comma 22 5 3 2" xfId="6192"/>
    <cellStyle name="Comma 22 5 3 2 2" xfId="6193"/>
    <cellStyle name="Comma 22 5 3 3" xfId="6194"/>
    <cellStyle name="Comma 22 5 4" xfId="6195"/>
    <cellStyle name="Comma 22 6" xfId="356"/>
    <cellStyle name="Comma 22 6 2" xfId="6196"/>
    <cellStyle name="Comma 22 6 2 2" xfId="6197"/>
    <cellStyle name="Comma 22 6 3" xfId="6198"/>
    <cellStyle name="Comma 22 7" xfId="357"/>
    <cellStyle name="Comma 22 7 2" xfId="6199"/>
    <cellStyle name="Comma 22 7 2 2" xfId="6200"/>
    <cellStyle name="Comma 22 7 3" xfId="6201"/>
    <cellStyle name="Comma 22 8" xfId="358"/>
    <cellStyle name="Comma 22 8 2" xfId="6202"/>
    <cellStyle name="Comma 22 8 2 2" xfId="6203"/>
    <cellStyle name="Comma 22 8 3" xfId="6204"/>
    <cellStyle name="Comma 22 9" xfId="359"/>
    <cellStyle name="Comma 22 9 2" xfId="6205"/>
    <cellStyle name="Comma 22 9 2 2" xfId="6206"/>
    <cellStyle name="Comma 22 9 3" xfId="6207"/>
    <cellStyle name="Comma 220" xfId="17402"/>
    <cellStyle name="Comma 220 2" xfId="18207"/>
    <cellStyle name="Comma 220 3" xfId="18943"/>
    <cellStyle name="Comma 221" xfId="17556"/>
    <cellStyle name="Comma 221 2" xfId="18361"/>
    <cellStyle name="Comma 221 3" xfId="19097"/>
    <cellStyle name="Comma 222" xfId="17498"/>
    <cellStyle name="Comma 222 2" xfId="18303"/>
    <cellStyle name="Comma 222 3" xfId="19039"/>
    <cellStyle name="Comma 223" xfId="17715"/>
    <cellStyle name="Comma 223 2" xfId="18520"/>
    <cellStyle name="Comma 223 3" xfId="19242"/>
    <cellStyle name="Comma 224" xfId="17509"/>
    <cellStyle name="Comma 224 2" xfId="18314"/>
    <cellStyle name="Comma 224 3" xfId="19050"/>
    <cellStyle name="Comma 225" xfId="17330"/>
    <cellStyle name="Comma 225 2" xfId="18135"/>
    <cellStyle name="Comma 225 3" xfId="18871"/>
    <cellStyle name="Comma 226" xfId="17417"/>
    <cellStyle name="Comma 226 2" xfId="18222"/>
    <cellStyle name="Comma 226 3" xfId="18958"/>
    <cellStyle name="Comma 227" xfId="17408"/>
    <cellStyle name="Comma 227 2" xfId="18213"/>
    <cellStyle name="Comma 227 3" xfId="18949"/>
    <cellStyle name="Comma 228" xfId="17665"/>
    <cellStyle name="Comma 228 2" xfId="18470"/>
    <cellStyle name="Comma 228 3" xfId="19192"/>
    <cellStyle name="Comma 229" xfId="17711"/>
    <cellStyle name="Comma 229 2" xfId="18516"/>
    <cellStyle name="Comma 229 3" xfId="19238"/>
    <cellStyle name="Comma 23" xfId="360"/>
    <cellStyle name="Comma 23 10" xfId="361"/>
    <cellStyle name="Comma 23 10 2" xfId="6208"/>
    <cellStyle name="Comma 23 10 2 2" xfId="6209"/>
    <cellStyle name="Comma 23 10 3" xfId="6210"/>
    <cellStyle name="Comma 23 11" xfId="362"/>
    <cellStyle name="Comma 23 11 2" xfId="6211"/>
    <cellStyle name="Comma 23 11 2 2" xfId="6212"/>
    <cellStyle name="Comma 23 11 3" xfId="6213"/>
    <cellStyle name="Comma 23 12" xfId="363"/>
    <cellStyle name="Comma 23 12 2" xfId="6214"/>
    <cellStyle name="Comma 23 12 2 2" xfId="6215"/>
    <cellStyle name="Comma 23 12 3" xfId="6216"/>
    <cellStyle name="Comma 23 13" xfId="364"/>
    <cellStyle name="Comma 23 13 2" xfId="6217"/>
    <cellStyle name="Comma 23 13 2 2" xfId="6218"/>
    <cellStyle name="Comma 23 13 3" xfId="6219"/>
    <cellStyle name="Comma 23 14" xfId="365"/>
    <cellStyle name="Comma 23 14 2" xfId="6220"/>
    <cellStyle name="Comma 23 14 2 2" xfId="6221"/>
    <cellStyle name="Comma 23 14 3" xfId="6222"/>
    <cellStyle name="Comma 23 15" xfId="366"/>
    <cellStyle name="Comma 23 15 2" xfId="6223"/>
    <cellStyle name="Comma 23 15 2 2" xfId="6224"/>
    <cellStyle name="Comma 23 15 3" xfId="6225"/>
    <cellStyle name="Comma 23 16" xfId="6226"/>
    <cellStyle name="Comma 23 16 2" xfId="6227"/>
    <cellStyle name="Comma 23 16 2 2" xfId="6228"/>
    <cellStyle name="Comma 23 16 3" xfId="6229"/>
    <cellStyle name="Comma 23 17" xfId="6230"/>
    <cellStyle name="Comma 23 17 2" xfId="6231"/>
    <cellStyle name="Comma 23 17 2 2" xfId="6232"/>
    <cellStyle name="Comma 23 17 3" xfId="6233"/>
    <cellStyle name="Comma 23 18" xfId="6234"/>
    <cellStyle name="Comma 23 18 2" xfId="6235"/>
    <cellStyle name="Comma 23 18 2 2" xfId="6236"/>
    <cellStyle name="Comma 23 18 3" xfId="6237"/>
    <cellStyle name="Comma 23 19" xfId="6238"/>
    <cellStyle name="Comma 23 19 2" xfId="6239"/>
    <cellStyle name="Comma 23 19 2 2" xfId="6240"/>
    <cellStyle name="Comma 23 19 3" xfId="6241"/>
    <cellStyle name="Comma 23 2" xfId="367"/>
    <cellStyle name="Comma 23 2 2" xfId="6242"/>
    <cellStyle name="Comma 23 2 2 2" xfId="6243"/>
    <cellStyle name="Comma 23 2 3" xfId="6244"/>
    <cellStyle name="Comma 23 2 3 2" xfId="6245"/>
    <cellStyle name="Comma 23 2 3 2 2" xfId="6246"/>
    <cellStyle name="Comma 23 2 3 3" xfId="6247"/>
    <cellStyle name="Comma 23 2 4" xfId="6248"/>
    <cellStyle name="Comma 23 20" xfId="6249"/>
    <cellStyle name="Comma 23 20 2" xfId="6250"/>
    <cellStyle name="Comma 23 20 2 2" xfId="6251"/>
    <cellStyle name="Comma 23 20 3" xfId="6252"/>
    <cellStyle name="Comma 23 21" xfId="6253"/>
    <cellStyle name="Comma 23 21 2" xfId="6254"/>
    <cellStyle name="Comma 23 21 2 2" xfId="6255"/>
    <cellStyle name="Comma 23 21 3" xfId="6256"/>
    <cellStyle name="Comma 23 22" xfId="6257"/>
    <cellStyle name="Comma 23 22 2" xfId="6258"/>
    <cellStyle name="Comma 23 22 2 2" xfId="6259"/>
    <cellStyle name="Comma 23 22 3" xfId="6260"/>
    <cellStyle name="Comma 23 23" xfId="6261"/>
    <cellStyle name="Comma 23 23 2" xfId="6262"/>
    <cellStyle name="Comma 23 23 2 2" xfId="6263"/>
    <cellStyle name="Comma 23 23 3" xfId="6264"/>
    <cellStyle name="Comma 23 24" xfId="6265"/>
    <cellStyle name="Comma 23 24 2" xfId="6266"/>
    <cellStyle name="Comma 23 24 2 2" xfId="6267"/>
    <cellStyle name="Comma 23 24 3" xfId="6268"/>
    <cellStyle name="Comma 23 25" xfId="6269"/>
    <cellStyle name="Comma 23 25 2" xfId="6270"/>
    <cellStyle name="Comma 23 25 2 2" xfId="6271"/>
    <cellStyle name="Comma 23 25 3" xfId="6272"/>
    <cellStyle name="Comma 23 26" xfId="6273"/>
    <cellStyle name="Comma 23 26 2" xfId="6274"/>
    <cellStyle name="Comma 23 26 2 2" xfId="6275"/>
    <cellStyle name="Comma 23 26 3" xfId="6276"/>
    <cellStyle name="Comma 23 27" xfId="6277"/>
    <cellStyle name="Comma 23 27 2" xfId="6278"/>
    <cellStyle name="Comma 23 27 2 2" xfId="6279"/>
    <cellStyle name="Comma 23 27 3" xfId="6280"/>
    <cellStyle name="Comma 23 28" xfId="6281"/>
    <cellStyle name="Comma 23 28 2" xfId="6282"/>
    <cellStyle name="Comma 23 28 2 2" xfId="6283"/>
    <cellStyle name="Comma 23 28 3" xfId="6284"/>
    <cellStyle name="Comma 23 29" xfId="6285"/>
    <cellStyle name="Comma 23 29 2" xfId="6286"/>
    <cellStyle name="Comma 23 3" xfId="368"/>
    <cellStyle name="Comma 23 3 2" xfId="6287"/>
    <cellStyle name="Comma 23 3 2 2" xfId="6288"/>
    <cellStyle name="Comma 23 3 3" xfId="6289"/>
    <cellStyle name="Comma 23 3 3 2" xfId="6290"/>
    <cellStyle name="Comma 23 3 3 2 2" xfId="6291"/>
    <cellStyle name="Comma 23 3 3 3" xfId="6292"/>
    <cellStyle name="Comma 23 3 4" xfId="6293"/>
    <cellStyle name="Comma 23 30" xfId="6294"/>
    <cellStyle name="Comma 23 30 2" xfId="6295"/>
    <cellStyle name="Comma 23 30 2 2" xfId="6296"/>
    <cellStyle name="Comma 23 30 3" xfId="6297"/>
    <cellStyle name="Comma 23 31" xfId="6298"/>
    <cellStyle name="Comma 23 31 2" xfId="6299"/>
    <cellStyle name="Comma 23 32" xfId="6300"/>
    <cellStyle name="Comma 23 32 2" xfId="6301"/>
    <cellStyle name="Comma 23 33" xfId="6302"/>
    <cellStyle name="Comma 23 34" xfId="6303"/>
    <cellStyle name="Comma 23 35" xfId="16098"/>
    <cellStyle name="Comma 23 4" xfId="369"/>
    <cellStyle name="Comma 23 4 2" xfId="6304"/>
    <cellStyle name="Comma 23 4 2 2" xfId="6305"/>
    <cellStyle name="Comma 23 4 3" xfId="6306"/>
    <cellStyle name="Comma 23 4 3 2" xfId="6307"/>
    <cellStyle name="Comma 23 4 3 2 2" xfId="6308"/>
    <cellStyle name="Comma 23 4 3 3" xfId="6309"/>
    <cellStyle name="Comma 23 4 4" xfId="6310"/>
    <cellStyle name="Comma 23 5" xfId="370"/>
    <cellStyle name="Comma 23 5 2" xfId="6311"/>
    <cellStyle name="Comma 23 5 2 2" xfId="6312"/>
    <cellStyle name="Comma 23 5 3" xfId="6313"/>
    <cellStyle name="Comma 23 5 3 2" xfId="6314"/>
    <cellStyle name="Comma 23 5 3 2 2" xfId="6315"/>
    <cellStyle name="Comma 23 5 3 3" xfId="6316"/>
    <cellStyle name="Comma 23 5 4" xfId="6317"/>
    <cellStyle name="Comma 23 6" xfId="371"/>
    <cellStyle name="Comma 23 6 2" xfId="6318"/>
    <cellStyle name="Comma 23 6 2 2" xfId="6319"/>
    <cellStyle name="Comma 23 6 3" xfId="6320"/>
    <cellStyle name="Comma 23 7" xfId="372"/>
    <cellStyle name="Comma 23 7 2" xfId="6321"/>
    <cellStyle name="Comma 23 7 2 2" xfId="6322"/>
    <cellStyle name="Comma 23 7 3" xfId="6323"/>
    <cellStyle name="Comma 23 8" xfId="373"/>
    <cellStyle name="Comma 23 8 2" xfId="6324"/>
    <cellStyle name="Comma 23 8 2 2" xfId="6325"/>
    <cellStyle name="Comma 23 8 3" xfId="6326"/>
    <cellStyle name="Comma 23 9" xfId="374"/>
    <cellStyle name="Comma 23 9 2" xfId="6327"/>
    <cellStyle name="Comma 23 9 2 2" xfId="6328"/>
    <cellStyle name="Comma 23 9 3" xfId="6329"/>
    <cellStyle name="Comma 230" xfId="17474"/>
    <cellStyle name="Comma 230 2" xfId="18279"/>
    <cellStyle name="Comma 230 3" xfId="19015"/>
    <cellStyle name="Comma 231" xfId="17529"/>
    <cellStyle name="Comma 231 2" xfId="18334"/>
    <cellStyle name="Comma 231 3" xfId="19070"/>
    <cellStyle name="Comma 232" xfId="17662"/>
    <cellStyle name="Comma 232 2" xfId="18467"/>
    <cellStyle name="Comma 232 3" xfId="19189"/>
    <cellStyle name="Comma 233" xfId="17704"/>
    <cellStyle name="Comma 233 2" xfId="18509"/>
    <cellStyle name="Comma 233 3" xfId="19231"/>
    <cellStyle name="Comma 234" xfId="17532"/>
    <cellStyle name="Comma 234 2" xfId="18337"/>
    <cellStyle name="Comma 234 3" xfId="19073"/>
    <cellStyle name="Comma 235" xfId="17467"/>
    <cellStyle name="Comma 235 2" xfId="18272"/>
    <cellStyle name="Comma 235 3" xfId="19008"/>
    <cellStyle name="Comma 236" xfId="17675"/>
    <cellStyle name="Comma 236 2" xfId="18480"/>
    <cellStyle name="Comma 236 3" xfId="19202"/>
    <cellStyle name="Comma 237" xfId="17719"/>
    <cellStyle name="Comma 237 2" xfId="18524"/>
    <cellStyle name="Comma 237 3" xfId="19246"/>
    <cellStyle name="Comma 238" xfId="17353"/>
    <cellStyle name="Comma 238 2" xfId="18158"/>
    <cellStyle name="Comma 238 3" xfId="18894"/>
    <cellStyle name="Comma 239" xfId="17434"/>
    <cellStyle name="Comma 239 2" xfId="18239"/>
    <cellStyle name="Comma 239 3" xfId="18975"/>
    <cellStyle name="Comma 24" xfId="375"/>
    <cellStyle name="Comma 24 10" xfId="376"/>
    <cellStyle name="Comma 24 10 2" xfId="6330"/>
    <cellStyle name="Comma 24 10 2 2" xfId="6331"/>
    <cellStyle name="Comma 24 10 3" xfId="6332"/>
    <cellStyle name="Comma 24 11" xfId="377"/>
    <cellStyle name="Comma 24 11 2" xfId="6333"/>
    <cellStyle name="Comma 24 11 2 2" xfId="6334"/>
    <cellStyle name="Comma 24 11 3" xfId="6335"/>
    <cellStyle name="Comma 24 12" xfId="378"/>
    <cellStyle name="Comma 24 12 2" xfId="6336"/>
    <cellStyle name="Comma 24 12 2 2" xfId="6337"/>
    <cellStyle name="Comma 24 12 3" xfId="6338"/>
    <cellStyle name="Comma 24 13" xfId="379"/>
    <cellStyle name="Comma 24 13 2" xfId="6339"/>
    <cellStyle name="Comma 24 13 2 2" xfId="6340"/>
    <cellStyle name="Comma 24 13 3" xfId="6341"/>
    <cellStyle name="Comma 24 14" xfId="380"/>
    <cellStyle name="Comma 24 14 2" xfId="6342"/>
    <cellStyle name="Comma 24 14 2 2" xfId="6343"/>
    <cellStyle name="Comma 24 14 3" xfId="6344"/>
    <cellStyle name="Comma 24 15" xfId="381"/>
    <cellStyle name="Comma 24 15 2" xfId="6345"/>
    <cellStyle name="Comma 24 15 2 2" xfId="6346"/>
    <cellStyle name="Comma 24 15 3" xfId="6347"/>
    <cellStyle name="Comma 24 16" xfId="6348"/>
    <cellStyle name="Comma 24 16 2" xfId="6349"/>
    <cellStyle name="Comma 24 16 2 2" xfId="6350"/>
    <cellStyle name="Comma 24 16 3" xfId="6351"/>
    <cellStyle name="Comma 24 17" xfId="6352"/>
    <cellStyle name="Comma 24 17 2" xfId="6353"/>
    <cellStyle name="Comma 24 17 2 2" xfId="6354"/>
    <cellStyle name="Comma 24 17 3" xfId="6355"/>
    <cellStyle name="Comma 24 18" xfId="6356"/>
    <cellStyle name="Comma 24 18 2" xfId="6357"/>
    <cellStyle name="Comma 24 18 2 2" xfId="6358"/>
    <cellStyle name="Comma 24 18 3" xfId="6359"/>
    <cellStyle name="Comma 24 19" xfId="6360"/>
    <cellStyle name="Comma 24 19 2" xfId="6361"/>
    <cellStyle name="Comma 24 19 2 2" xfId="6362"/>
    <cellStyle name="Comma 24 19 3" xfId="6363"/>
    <cellStyle name="Comma 24 2" xfId="382"/>
    <cellStyle name="Comma 24 2 2" xfId="6364"/>
    <cellStyle name="Comma 24 2 2 2" xfId="6365"/>
    <cellStyle name="Comma 24 2 3" xfId="6366"/>
    <cellStyle name="Comma 24 2 3 2" xfId="6367"/>
    <cellStyle name="Comma 24 2 3 2 2" xfId="6368"/>
    <cellStyle name="Comma 24 2 3 3" xfId="6369"/>
    <cellStyle name="Comma 24 2 4" xfId="6370"/>
    <cellStyle name="Comma 24 2 4 2" xfId="6371"/>
    <cellStyle name="Comma 24 2 5" xfId="6372"/>
    <cellStyle name="Comma 24 2 6" xfId="6373"/>
    <cellStyle name="Comma 24 20" xfId="6374"/>
    <cellStyle name="Comma 24 20 2" xfId="6375"/>
    <cellStyle name="Comma 24 20 2 2" xfId="6376"/>
    <cellStyle name="Comma 24 20 3" xfId="6377"/>
    <cellStyle name="Comma 24 21" xfId="6378"/>
    <cellStyle name="Comma 24 21 2" xfId="6379"/>
    <cellStyle name="Comma 24 21 2 2" xfId="6380"/>
    <cellStyle name="Comma 24 21 3" xfId="6381"/>
    <cellStyle name="Comma 24 22" xfId="6382"/>
    <cellStyle name="Comma 24 22 2" xfId="6383"/>
    <cellStyle name="Comma 24 22 2 2" xfId="6384"/>
    <cellStyle name="Comma 24 22 3" xfId="6385"/>
    <cellStyle name="Comma 24 23" xfId="6386"/>
    <cellStyle name="Comma 24 23 2" xfId="6387"/>
    <cellStyle name="Comma 24 23 2 2" xfId="6388"/>
    <cellStyle name="Comma 24 23 3" xfId="6389"/>
    <cellStyle name="Comma 24 24" xfId="6390"/>
    <cellStyle name="Comma 24 24 2" xfId="6391"/>
    <cellStyle name="Comma 24 24 2 2" xfId="6392"/>
    <cellStyle name="Comma 24 24 3" xfId="6393"/>
    <cellStyle name="Comma 24 25" xfId="6394"/>
    <cellStyle name="Comma 24 25 2" xfId="6395"/>
    <cellStyle name="Comma 24 25 2 2" xfId="6396"/>
    <cellStyle name="Comma 24 25 3" xfId="6397"/>
    <cellStyle name="Comma 24 26" xfId="6398"/>
    <cellStyle name="Comma 24 26 2" xfId="6399"/>
    <cellStyle name="Comma 24 26 2 2" xfId="6400"/>
    <cellStyle name="Comma 24 26 3" xfId="6401"/>
    <cellStyle name="Comma 24 27" xfId="6402"/>
    <cellStyle name="Comma 24 27 2" xfId="6403"/>
    <cellStyle name="Comma 24 27 2 2" xfId="6404"/>
    <cellStyle name="Comma 24 27 3" xfId="6405"/>
    <cellStyle name="Comma 24 28" xfId="6406"/>
    <cellStyle name="Comma 24 28 2" xfId="6407"/>
    <cellStyle name="Comma 24 28 2 2" xfId="6408"/>
    <cellStyle name="Comma 24 28 3" xfId="6409"/>
    <cellStyle name="Comma 24 29" xfId="6410"/>
    <cellStyle name="Comma 24 29 2" xfId="6411"/>
    <cellStyle name="Comma 24 3" xfId="383"/>
    <cellStyle name="Comma 24 3 2" xfId="6412"/>
    <cellStyle name="Comma 24 3 2 2" xfId="6413"/>
    <cellStyle name="Comma 24 3 3" xfId="6414"/>
    <cellStyle name="Comma 24 3 3 2" xfId="6415"/>
    <cellStyle name="Comma 24 3 3 2 2" xfId="6416"/>
    <cellStyle name="Comma 24 3 3 3" xfId="6417"/>
    <cellStyle name="Comma 24 3 4" xfId="6418"/>
    <cellStyle name="Comma 24 30" xfId="6419"/>
    <cellStyle name="Comma 24 30 2" xfId="6420"/>
    <cellStyle name="Comma 24 30 2 2" xfId="6421"/>
    <cellStyle name="Comma 24 30 3" xfId="6422"/>
    <cellStyle name="Comma 24 31" xfId="6423"/>
    <cellStyle name="Comma 24 31 2" xfId="6424"/>
    <cellStyle name="Comma 24 32" xfId="6425"/>
    <cellStyle name="Comma 24 32 2" xfId="6426"/>
    <cellStyle name="Comma 24 33" xfId="6427"/>
    <cellStyle name="Comma 24 34" xfId="6428"/>
    <cellStyle name="Comma 24 35" xfId="16099"/>
    <cellStyle name="Comma 24 4" xfId="384"/>
    <cellStyle name="Comma 24 4 2" xfId="6429"/>
    <cellStyle name="Comma 24 4 2 2" xfId="6430"/>
    <cellStyle name="Comma 24 4 3" xfId="6431"/>
    <cellStyle name="Comma 24 4 3 2" xfId="6432"/>
    <cellStyle name="Comma 24 4 3 2 2" xfId="6433"/>
    <cellStyle name="Comma 24 4 3 3" xfId="6434"/>
    <cellStyle name="Comma 24 4 4" xfId="6435"/>
    <cellStyle name="Comma 24 5" xfId="385"/>
    <cellStyle name="Comma 24 5 2" xfId="6436"/>
    <cellStyle name="Comma 24 5 2 2" xfId="6437"/>
    <cellStyle name="Comma 24 5 3" xfId="6438"/>
    <cellStyle name="Comma 24 5 3 2" xfId="6439"/>
    <cellStyle name="Comma 24 5 3 2 2" xfId="6440"/>
    <cellStyle name="Comma 24 5 3 3" xfId="6441"/>
    <cellStyle name="Comma 24 5 4" xfId="6442"/>
    <cellStyle name="Comma 24 6" xfId="386"/>
    <cellStyle name="Comma 24 6 2" xfId="6443"/>
    <cellStyle name="Comma 24 6 2 2" xfId="6444"/>
    <cellStyle name="Comma 24 6 3" xfId="6445"/>
    <cellStyle name="Comma 24 7" xfId="387"/>
    <cellStyle name="Comma 24 7 2" xfId="6446"/>
    <cellStyle name="Comma 24 7 2 2" xfId="6447"/>
    <cellStyle name="Comma 24 7 3" xfId="6448"/>
    <cellStyle name="Comma 24 8" xfId="388"/>
    <cellStyle name="Comma 24 8 2" xfId="6449"/>
    <cellStyle name="Comma 24 8 2 2" xfId="6450"/>
    <cellStyle name="Comma 24 8 3" xfId="6451"/>
    <cellStyle name="Comma 24 9" xfId="389"/>
    <cellStyle name="Comma 24 9 2" xfId="6452"/>
    <cellStyle name="Comma 24 9 2 2" xfId="6453"/>
    <cellStyle name="Comma 24 9 3" xfId="6454"/>
    <cellStyle name="Comma 240" xfId="17697"/>
    <cellStyle name="Comma 240 2" xfId="18502"/>
    <cellStyle name="Comma 240 3" xfId="19224"/>
    <cellStyle name="Comma 241" xfId="17323"/>
    <cellStyle name="Comma 241 2" xfId="18128"/>
    <cellStyle name="Comma 241 3" xfId="18864"/>
    <cellStyle name="Comma 242" xfId="17388"/>
    <cellStyle name="Comma 242 2" xfId="18193"/>
    <cellStyle name="Comma 242 3" xfId="18929"/>
    <cellStyle name="Comma 243" xfId="17447"/>
    <cellStyle name="Comma 243 2" xfId="18252"/>
    <cellStyle name="Comma 243 3" xfId="18988"/>
    <cellStyle name="Comma 244" xfId="17663"/>
    <cellStyle name="Comma 244 2" xfId="18468"/>
    <cellStyle name="Comma 244 3" xfId="19190"/>
    <cellStyle name="Comma 245" xfId="17365"/>
    <cellStyle name="Comma 245 2" xfId="18170"/>
    <cellStyle name="Comma 245 3" xfId="18906"/>
    <cellStyle name="Comma 246" xfId="17746"/>
    <cellStyle name="Comma 246 2" xfId="18551"/>
    <cellStyle name="Comma 246 3" xfId="19273"/>
    <cellStyle name="Comma 247" xfId="17753"/>
    <cellStyle name="Comma 247 2" xfId="18558"/>
    <cellStyle name="Comma 247 3" xfId="19280"/>
    <cellStyle name="Comma 248" xfId="17442"/>
    <cellStyle name="Comma 248 2" xfId="18247"/>
    <cellStyle name="Comma 248 3" xfId="18983"/>
    <cellStyle name="Comma 249" xfId="17356"/>
    <cellStyle name="Comma 249 2" xfId="18161"/>
    <cellStyle name="Comma 249 3" xfId="18897"/>
    <cellStyle name="Comma 25" xfId="390"/>
    <cellStyle name="Comma 25 10" xfId="391"/>
    <cellStyle name="Comma 25 10 2" xfId="6455"/>
    <cellStyle name="Comma 25 10 2 2" xfId="6456"/>
    <cellStyle name="Comma 25 10 3" xfId="6457"/>
    <cellStyle name="Comma 25 11" xfId="392"/>
    <cellStyle name="Comma 25 11 2" xfId="6458"/>
    <cellStyle name="Comma 25 11 2 2" xfId="6459"/>
    <cellStyle name="Comma 25 11 3" xfId="6460"/>
    <cellStyle name="Comma 25 12" xfId="393"/>
    <cellStyle name="Comma 25 12 2" xfId="6461"/>
    <cellStyle name="Comma 25 12 2 2" xfId="6462"/>
    <cellStyle name="Comma 25 12 3" xfId="6463"/>
    <cellStyle name="Comma 25 13" xfId="394"/>
    <cellStyle name="Comma 25 13 2" xfId="6464"/>
    <cellStyle name="Comma 25 13 2 2" xfId="6465"/>
    <cellStyle name="Comma 25 13 3" xfId="6466"/>
    <cellStyle name="Comma 25 14" xfId="395"/>
    <cellStyle name="Comma 25 14 2" xfId="6467"/>
    <cellStyle name="Comma 25 14 2 2" xfId="6468"/>
    <cellStyle name="Comma 25 14 3" xfId="6469"/>
    <cellStyle name="Comma 25 15" xfId="396"/>
    <cellStyle name="Comma 25 15 2" xfId="6470"/>
    <cellStyle name="Comma 25 15 2 2" xfId="6471"/>
    <cellStyle name="Comma 25 15 3" xfId="6472"/>
    <cellStyle name="Comma 25 16" xfId="6473"/>
    <cellStyle name="Comma 25 16 2" xfId="6474"/>
    <cellStyle name="Comma 25 16 2 2" xfId="6475"/>
    <cellStyle name="Comma 25 16 3" xfId="6476"/>
    <cellStyle name="Comma 25 17" xfId="6477"/>
    <cellStyle name="Comma 25 17 2" xfId="6478"/>
    <cellStyle name="Comma 25 17 2 2" xfId="6479"/>
    <cellStyle name="Comma 25 17 3" xfId="6480"/>
    <cellStyle name="Comma 25 18" xfId="6481"/>
    <cellStyle name="Comma 25 18 2" xfId="6482"/>
    <cellStyle name="Comma 25 18 2 2" xfId="6483"/>
    <cellStyle name="Comma 25 18 3" xfId="6484"/>
    <cellStyle name="Comma 25 19" xfId="6485"/>
    <cellStyle name="Comma 25 19 2" xfId="6486"/>
    <cellStyle name="Comma 25 19 2 2" xfId="6487"/>
    <cellStyle name="Comma 25 19 3" xfId="6488"/>
    <cellStyle name="Comma 25 2" xfId="397"/>
    <cellStyle name="Comma 25 2 2" xfId="6489"/>
    <cellStyle name="Comma 25 2 2 2" xfId="6490"/>
    <cellStyle name="Comma 25 2 3" xfId="6491"/>
    <cellStyle name="Comma 25 2 3 2" xfId="6492"/>
    <cellStyle name="Comma 25 2 3 2 2" xfId="6493"/>
    <cellStyle name="Comma 25 2 3 3" xfId="6494"/>
    <cellStyle name="Comma 25 2 4" xfId="6495"/>
    <cellStyle name="Comma 25 2 4 2" xfId="6496"/>
    <cellStyle name="Comma 25 2 5" xfId="6497"/>
    <cellStyle name="Comma 25 2 6" xfId="6498"/>
    <cellStyle name="Comma 25 20" xfId="6499"/>
    <cellStyle name="Comma 25 20 2" xfId="6500"/>
    <cellStyle name="Comma 25 20 2 2" xfId="6501"/>
    <cellStyle name="Comma 25 20 3" xfId="6502"/>
    <cellStyle name="Comma 25 21" xfId="6503"/>
    <cellStyle name="Comma 25 21 2" xfId="6504"/>
    <cellStyle name="Comma 25 21 2 2" xfId="6505"/>
    <cellStyle name="Comma 25 21 3" xfId="6506"/>
    <cellStyle name="Comma 25 22" xfId="6507"/>
    <cellStyle name="Comma 25 22 2" xfId="6508"/>
    <cellStyle name="Comma 25 22 2 2" xfId="6509"/>
    <cellStyle name="Comma 25 22 3" xfId="6510"/>
    <cellStyle name="Comma 25 23" xfId="6511"/>
    <cellStyle name="Comma 25 23 2" xfId="6512"/>
    <cellStyle name="Comma 25 23 2 2" xfId="6513"/>
    <cellStyle name="Comma 25 23 3" xfId="6514"/>
    <cellStyle name="Comma 25 24" xfId="6515"/>
    <cellStyle name="Comma 25 24 2" xfId="6516"/>
    <cellStyle name="Comma 25 24 2 2" xfId="6517"/>
    <cellStyle name="Comma 25 24 3" xfId="6518"/>
    <cellStyle name="Comma 25 25" xfId="6519"/>
    <cellStyle name="Comma 25 25 2" xfId="6520"/>
    <cellStyle name="Comma 25 25 2 2" xfId="6521"/>
    <cellStyle name="Comma 25 25 3" xfId="6522"/>
    <cellStyle name="Comma 25 26" xfId="6523"/>
    <cellStyle name="Comma 25 26 2" xfId="6524"/>
    <cellStyle name="Comma 25 26 2 2" xfId="6525"/>
    <cellStyle name="Comma 25 26 3" xfId="6526"/>
    <cellStyle name="Comma 25 27" xfId="6527"/>
    <cellStyle name="Comma 25 27 2" xfId="6528"/>
    <cellStyle name="Comma 25 27 2 2" xfId="6529"/>
    <cellStyle name="Comma 25 27 3" xfId="6530"/>
    <cellStyle name="Comma 25 28" xfId="6531"/>
    <cellStyle name="Comma 25 28 2" xfId="6532"/>
    <cellStyle name="Comma 25 28 2 2" xfId="6533"/>
    <cellStyle name="Comma 25 28 3" xfId="6534"/>
    <cellStyle name="Comma 25 29" xfId="6535"/>
    <cellStyle name="Comma 25 29 2" xfId="6536"/>
    <cellStyle name="Comma 25 3" xfId="398"/>
    <cellStyle name="Comma 25 3 2" xfId="6537"/>
    <cellStyle name="Comma 25 3 2 2" xfId="6538"/>
    <cellStyle name="Comma 25 3 3" xfId="6539"/>
    <cellStyle name="Comma 25 3 3 2" xfId="6540"/>
    <cellStyle name="Comma 25 3 3 2 2" xfId="6541"/>
    <cellStyle name="Comma 25 3 3 3" xfId="6542"/>
    <cellStyle name="Comma 25 3 4" xfId="6543"/>
    <cellStyle name="Comma 25 30" xfId="6544"/>
    <cellStyle name="Comma 25 30 2" xfId="6545"/>
    <cellStyle name="Comma 25 30 2 2" xfId="6546"/>
    <cellStyle name="Comma 25 30 3" xfId="6547"/>
    <cellStyle name="Comma 25 31" xfId="6548"/>
    <cellStyle name="Comma 25 31 2" xfId="6549"/>
    <cellStyle name="Comma 25 32" xfId="6550"/>
    <cellStyle name="Comma 25 32 2" xfId="6551"/>
    <cellStyle name="Comma 25 33" xfId="6552"/>
    <cellStyle name="Comma 25 34" xfId="6553"/>
    <cellStyle name="Comma 25 35" xfId="16100"/>
    <cellStyle name="Comma 25 4" xfId="399"/>
    <cellStyle name="Comma 25 4 2" xfId="6554"/>
    <cellStyle name="Comma 25 4 2 2" xfId="6555"/>
    <cellStyle name="Comma 25 4 3" xfId="6556"/>
    <cellStyle name="Comma 25 4 3 2" xfId="6557"/>
    <cellStyle name="Comma 25 4 3 2 2" xfId="6558"/>
    <cellStyle name="Comma 25 4 3 3" xfId="6559"/>
    <cellStyle name="Comma 25 4 4" xfId="6560"/>
    <cellStyle name="Comma 25 5" xfId="400"/>
    <cellStyle name="Comma 25 5 2" xfId="6561"/>
    <cellStyle name="Comma 25 5 2 2" xfId="6562"/>
    <cellStyle name="Comma 25 5 3" xfId="6563"/>
    <cellStyle name="Comma 25 5 3 2" xfId="6564"/>
    <cellStyle name="Comma 25 5 3 2 2" xfId="6565"/>
    <cellStyle name="Comma 25 5 3 3" xfId="6566"/>
    <cellStyle name="Comma 25 5 4" xfId="6567"/>
    <cellStyle name="Comma 25 6" xfId="401"/>
    <cellStyle name="Comma 25 6 2" xfId="6568"/>
    <cellStyle name="Comma 25 6 2 2" xfId="6569"/>
    <cellStyle name="Comma 25 6 3" xfId="6570"/>
    <cellStyle name="Comma 25 7" xfId="402"/>
    <cellStyle name="Comma 25 7 2" xfId="6571"/>
    <cellStyle name="Comma 25 7 2 2" xfId="6572"/>
    <cellStyle name="Comma 25 7 3" xfId="6573"/>
    <cellStyle name="Comma 25 8" xfId="403"/>
    <cellStyle name="Comma 25 8 2" xfId="6574"/>
    <cellStyle name="Comma 25 8 2 2" xfId="6575"/>
    <cellStyle name="Comma 25 8 3" xfId="6576"/>
    <cellStyle name="Comma 25 9" xfId="404"/>
    <cellStyle name="Comma 25 9 2" xfId="6577"/>
    <cellStyle name="Comma 25 9 2 2" xfId="6578"/>
    <cellStyle name="Comma 25 9 3" xfId="6579"/>
    <cellStyle name="Comma 250" xfId="17731"/>
    <cellStyle name="Comma 250 2" xfId="18536"/>
    <cellStyle name="Comma 250 3" xfId="19258"/>
    <cellStyle name="Comma 251" xfId="17696"/>
    <cellStyle name="Comma 251 2" xfId="18501"/>
    <cellStyle name="Comma 251 3" xfId="19223"/>
    <cellStyle name="Comma 252" xfId="17733"/>
    <cellStyle name="Comma 252 2" xfId="18538"/>
    <cellStyle name="Comma 252 3" xfId="19260"/>
    <cellStyle name="Comma 253" xfId="17750"/>
    <cellStyle name="Comma 253 2" xfId="18555"/>
    <cellStyle name="Comma 253 3" xfId="19277"/>
    <cellStyle name="Comma 254" xfId="17514"/>
    <cellStyle name="Comma 254 2" xfId="18319"/>
    <cellStyle name="Comma 254 3" xfId="19055"/>
    <cellStyle name="Comma 255" xfId="17407"/>
    <cellStyle name="Comma 255 2" xfId="18212"/>
    <cellStyle name="Comma 255 3" xfId="18948"/>
    <cellStyle name="Comma 256" xfId="17721"/>
    <cellStyle name="Comma 256 2" xfId="18526"/>
    <cellStyle name="Comma 256 3" xfId="19248"/>
    <cellStyle name="Comma 257" xfId="17326"/>
    <cellStyle name="Comma 257 2" xfId="18131"/>
    <cellStyle name="Comma 257 3" xfId="18867"/>
    <cellStyle name="Comma 258" xfId="17375"/>
    <cellStyle name="Comma 258 2" xfId="18180"/>
    <cellStyle name="Comma 258 3" xfId="18916"/>
    <cellStyle name="Comma 259" xfId="17414"/>
    <cellStyle name="Comma 259 2" xfId="18219"/>
    <cellStyle name="Comma 259 3" xfId="18955"/>
    <cellStyle name="Comma 26" xfId="405"/>
    <cellStyle name="Comma 26 10" xfId="406"/>
    <cellStyle name="Comma 26 10 2" xfId="6580"/>
    <cellStyle name="Comma 26 10 2 2" xfId="6581"/>
    <cellStyle name="Comma 26 10 3" xfId="6582"/>
    <cellStyle name="Comma 26 11" xfId="407"/>
    <cellStyle name="Comma 26 11 2" xfId="6583"/>
    <cellStyle name="Comma 26 11 2 2" xfId="6584"/>
    <cellStyle name="Comma 26 11 3" xfId="6585"/>
    <cellStyle name="Comma 26 12" xfId="408"/>
    <cellStyle name="Comma 26 12 2" xfId="6586"/>
    <cellStyle name="Comma 26 12 2 2" xfId="6587"/>
    <cellStyle name="Comma 26 12 3" xfId="6588"/>
    <cellStyle name="Comma 26 13" xfId="409"/>
    <cellStyle name="Comma 26 13 2" xfId="6589"/>
    <cellStyle name="Comma 26 13 2 2" xfId="6590"/>
    <cellStyle name="Comma 26 13 3" xfId="6591"/>
    <cellStyle name="Comma 26 14" xfId="410"/>
    <cellStyle name="Comma 26 14 2" xfId="6592"/>
    <cellStyle name="Comma 26 14 2 2" xfId="6593"/>
    <cellStyle name="Comma 26 14 3" xfId="6594"/>
    <cellStyle name="Comma 26 15" xfId="411"/>
    <cellStyle name="Comma 26 15 2" xfId="6595"/>
    <cellStyle name="Comma 26 15 2 2" xfId="6596"/>
    <cellStyle name="Comma 26 15 3" xfId="6597"/>
    <cellStyle name="Comma 26 16" xfId="6598"/>
    <cellStyle name="Comma 26 16 2" xfId="6599"/>
    <cellStyle name="Comma 26 16 2 2" xfId="6600"/>
    <cellStyle name="Comma 26 16 3" xfId="6601"/>
    <cellStyle name="Comma 26 17" xfId="6602"/>
    <cellStyle name="Comma 26 17 2" xfId="6603"/>
    <cellStyle name="Comma 26 17 2 2" xfId="6604"/>
    <cellStyle name="Comma 26 17 3" xfId="6605"/>
    <cellStyle name="Comma 26 18" xfId="6606"/>
    <cellStyle name="Comma 26 18 2" xfId="6607"/>
    <cellStyle name="Comma 26 18 2 2" xfId="6608"/>
    <cellStyle name="Comma 26 18 3" xfId="6609"/>
    <cellStyle name="Comma 26 19" xfId="6610"/>
    <cellStyle name="Comma 26 19 2" xfId="6611"/>
    <cellStyle name="Comma 26 19 2 2" xfId="6612"/>
    <cellStyle name="Comma 26 19 3" xfId="6613"/>
    <cellStyle name="Comma 26 2" xfId="412"/>
    <cellStyle name="Comma 26 2 2" xfId="6614"/>
    <cellStyle name="Comma 26 2 2 2" xfId="6615"/>
    <cellStyle name="Comma 26 2 3" xfId="6616"/>
    <cellStyle name="Comma 26 2 3 2" xfId="6617"/>
    <cellStyle name="Comma 26 2 3 2 2" xfId="6618"/>
    <cellStyle name="Comma 26 2 3 3" xfId="6619"/>
    <cellStyle name="Comma 26 2 4" xfId="6620"/>
    <cellStyle name="Comma 26 2 4 2" xfId="6621"/>
    <cellStyle name="Comma 26 2 5" xfId="6622"/>
    <cellStyle name="Comma 26 2 6" xfId="6623"/>
    <cellStyle name="Comma 26 20" xfId="6624"/>
    <cellStyle name="Comma 26 20 2" xfId="6625"/>
    <cellStyle name="Comma 26 20 2 2" xfId="6626"/>
    <cellStyle name="Comma 26 20 3" xfId="6627"/>
    <cellStyle name="Comma 26 21" xfId="6628"/>
    <cellStyle name="Comma 26 21 2" xfId="6629"/>
    <cellStyle name="Comma 26 21 2 2" xfId="6630"/>
    <cellStyle name="Comma 26 21 3" xfId="6631"/>
    <cellStyle name="Comma 26 22" xfId="6632"/>
    <cellStyle name="Comma 26 22 2" xfId="6633"/>
    <cellStyle name="Comma 26 22 2 2" xfId="6634"/>
    <cellStyle name="Comma 26 22 3" xfId="6635"/>
    <cellStyle name="Comma 26 23" xfId="6636"/>
    <cellStyle name="Comma 26 23 2" xfId="6637"/>
    <cellStyle name="Comma 26 23 2 2" xfId="6638"/>
    <cellStyle name="Comma 26 23 3" xfId="6639"/>
    <cellStyle name="Comma 26 24" xfId="6640"/>
    <cellStyle name="Comma 26 24 2" xfId="6641"/>
    <cellStyle name="Comma 26 24 2 2" xfId="6642"/>
    <cellStyle name="Comma 26 24 3" xfId="6643"/>
    <cellStyle name="Comma 26 25" xfId="6644"/>
    <cellStyle name="Comma 26 25 2" xfId="6645"/>
    <cellStyle name="Comma 26 25 2 2" xfId="6646"/>
    <cellStyle name="Comma 26 25 3" xfId="6647"/>
    <cellStyle name="Comma 26 26" xfId="6648"/>
    <cellStyle name="Comma 26 26 2" xfId="6649"/>
    <cellStyle name="Comma 26 26 2 2" xfId="6650"/>
    <cellStyle name="Comma 26 26 3" xfId="6651"/>
    <cellStyle name="Comma 26 27" xfId="6652"/>
    <cellStyle name="Comma 26 27 2" xfId="6653"/>
    <cellStyle name="Comma 26 27 2 2" xfId="6654"/>
    <cellStyle name="Comma 26 27 3" xfId="6655"/>
    <cellStyle name="Comma 26 28" xfId="6656"/>
    <cellStyle name="Comma 26 28 2" xfId="6657"/>
    <cellStyle name="Comma 26 28 2 2" xfId="6658"/>
    <cellStyle name="Comma 26 28 3" xfId="6659"/>
    <cellStyle name="Comma 26 29" xfId="6660"/>
    <cellStyle name="Comma 26 29 2" xfId="6661"/>
    <cellStyle name="Comma 26 3" xfId="413"/>
    <cellStyle name="Comma 26 3 2" xfId="6662"/>
    <cellStyle name="Comma 26 3 2 2" xfId="6663"/>
    <cellStyle name="Comma 26 3 3" xfId="6664"/>
    <cellStyle name="Comma 26 3 3 2" xfId="6665"/>
    <cellStyle name="Comma 26 3 3 2 2" xfId="6666"/>
    <cellStyle name="Comma 26 3 3 3" xfId="6667"/>
    <cellStyle name="Comma 26 3 4" xfId="6668"/>
    <cellStyle name="Comma 26 30" xfId="6669"/>
    <cellStyle name="Comma 26 30 2" xfId="6670"/>
    <cellStyle name="Comma 26 30 2 2" xfId="6671"/>
    <cellStyle name="Comma 26 30 3" xfId="6672"/>
    <cellStyle name="Comma 26 31" xfId="6673"/>
    <cellStyle name="Comma 26 31 2" xfId="6674"/>
    <cellStyle name="Comma 26 32" xfId="6675"/>
    <cellStyle name="Comma 26 32 2" xfId="6676"/>
    <cellStyle name="Comma 26 33" xfId="6677"/>
    <cellStyle name="Comma 26 34" xfId="6678"/>
    <cellStyle name="Comma 26 35" xfId="16101"/>
    <cellStyle name="Comma 26 4" xfId="414"/>
    <cellStyle name="Comma 26 4 2" xfId="6679"/>
    <cellStyle name="Comma 26 4 2 2" xfId="6680"/>
    <cellStyle name="Comma 26 4 3" xfId="6681"/>
    <cellStyle name="Comma 26 4 3 2" xfId="6682"/>
    <cellStyle name="Comma 26 4 3 2 2" xfId="6683"/>
    <cellStyle name="Comma 26 4 3 3" xfId="6684"/>
    <cellStyle name="Comma 26 4 4" xfId="6685"/>
    <cellStyle name="Comma 26 5" xfId="415"/>
    <cellStyle name="Comma 26 5 2" xfId="6686"/>
    <cellStyle name="Comma 26 5 2 2" xfId="6687"/>
    <cellStyle name="Comma 26 5 3" xfId="6688"/>
    <cellStyle name="Comma 26 5 3 2" xfId="6689"/>
    <cellStyle name="Comma 26 5 3 2 2" xfId="6690"/>
    <cellStyle name="Comma 26 5 3 3" xfId="6691"/>
    <cellStyle name="Comma 26 5 4" xfId="6692"/>
    <cellStyle name="Comma 26 6" xfId="416"/>
    <cellStyle name="Comma 26 6 2" xfId="6693"/>
    <cellStyle name="Comma 26 6 2 2" xfId="6694"/>
    <cellStyle name="Comma 26 6 3" xfId="6695"/>
    <cellStyle name="Comma 26 7" xfId="417"/>
    <cellStyle name="Comma 26 7 2" xfId="6696"/>
    <cellStyle name="Comma 26 7 2 2" xfId="6697"/>
    <cellStyle name="Comma 26 7 3" xfId="6698"/>
    <cellStyle name="Comma 26 8" xfId="418"/>
    <cellStyle name="Comma 26 8 2" xfId="6699"/>
    <cellStyle name="Comma 26 8 2 2" xfId="6700"/>
    <cellStyle name="Comma 26 8 3" xfId="6701"/>
    <cellStyle name="Comma 26 9" xfId="419"/>
    <cellStyle name="Comma 26 9 2" xfId="6702"/>
    <cellStyle name="Comma 26 9 2 2" xfId="6703"/>
    <cellStyle name="Comma 26 9 3" xfId="6704"/>
    <cellStyle name="Comma 260" xfId="17387"/>
    <cellStyle name="Comma 260 2" xfId="18192"/>
    <cellStyle name="Comma 260 3" xfId="18928"/>
    <cellStyle name="Comma 261" xfId="17359"/>
    <cellStyle name="Comma 261 2" xfId="18164"/>
    <cellStyle name="Comma 261 3" xfId="18900"/>
    <cellStyle name="Comma 262" xfId="17726"/>
    <cellStyle name="Comma 262 2" xfId="18531"/>
    <cellStyle name="Comma 262 3" xfId="19253"/>
    <cellStyle name="Comma 263" xfId="17302"/>
    <cellStyle name="Comma 263 2" xfId="18107"/>
    <cellStyle name="Comma 263 3" xfId="18843"/>
    <cellStyle name="Comma 264" xfId="17510"/>
    <cellStyle name="Comma 264 2" xfId="18315"/>
    <cellStyle name="Comma 264 3" xfId="19051"/>
    <cellStyle name="Comma 265" xfId="17548"/>
    <cellStyle name="Comma 265 2" xfId="18353"/>
    <cellStyle name="Comma 265 3" xfId="19089"/>
    <cellStyle name="Comma 266" xfId="17656"/>
    <cellStyle name="Comma 266 2" xfId="18461"/>
    <cellStyle name="Comma 266 3" xfId="19183"/>
    <cellStyle name="Comma 267" xfId="17401"/>
    <cellStyle name="Comma 267 2" xfId="18206"/>
    <cellStyle name="Comma 267 3" xfId="18942"/>
    <cellStyle name="Comma 268" xfId="17396"/>
    <cellStyle name="Comma 268 2" xfId="18201"/>
    <cellStyle name="Comma 268 3" xfId="18937"/>
    <cellStyle name="Comma 269" xfId="17410"/>
    <cellStyle name="Comma 269 2" xfId="18215"/>
    <cellStyle name="Comma 269 3" xfId="18951"/>
    <cellStyle name="Comma 27" xfId="420"/>
    <cellStyle name="Comma 27 10" xfId="421"/>
    <cellStyle name="Comma 27 10 2" xfId="6705"/>
    <cellStyle name="Comma 27 10 2 2" xfId="6706"/>
    <cellStyle name="Comma 27 10 3" xfId="6707"/>
    <cellStyle name="Comma 27 11" xfId="422"/>
    <cellStyle name="Comma 27 11 2" xfId="6708"/>
    <cellStyle name="Comma 27 11 2 2" xfId="6709"/>
    <cellStyle name="Comma 27 11 3" xfId="6710"/>
    <cellStyle name="Comma 27 12" xfId="423"/>
    <cellStyle name="Comma 27 12 2" xfId="6711"/>
    <cellStyle name="Comma 27 12 2 2" xfId="6712"/>
    <cellStyle name="Comma 27 12 3" xfId="6713"/>
    <cellStyle name="Comma 27 13" xfId="424"/>
    <cellStyle name="Comma 27 13 2" xfId="6714"/>
    <cellStyle name="Comma 27 13 2 2" xfId="6715"/>
    <cellStyle name="Comma 27 13 3" xfId="6716"/>
    <cellStyle name="Comma 27 14" xfId="425"/>
    <cellStyle name="Comma 27 14 2" xfId="6717"/>
    <cellStyle name="Comma 27 14 2 2" xfId="6718"/>
    <cellStyle name="Comma 27 14 3" xfId="6719"/>
    <cellStyle name="Comma 27 15" xfId="426"/>
    <cellStyle name="Comma 27 15 2" xfId="6720"/>
    <cellStyle name="Comma 27 15 2 2" xfId="6721"/>
    <cellStyle name="Comma 27 15 3" xfId="6722"/>
    <cellStyle name="Comma 27 16" xfId="6723"/>
    <cellStyle name="Comma 27 16 2" xfId="6724"/>
    <cellStyle name="Comma 27 16 2 2" xfId="6725"/>
    <cellStyle name="Comma 27 16 3" xfId="6726"/>
    <cellStyle name="Comma 27 17" xfId="6727"/>
    <cellStyle name="Comma 27 17 2" xfId="6728"/>
    <cellStyle name="Comma 27 17 2 2" xfId="6729"/>
    <cellStyle name="Comma 27 17 3" xfId="6730"/>
    <cellStyle name="Comma 27 18" xfId="6731"/>
    <cellStyle name="Comma 27 18 2" xfId="6732"/>
    <cellStyle name="Comma 27 18 2 2" xfId="6733"/>
    <cellStyle name="Comma 27 18 3" xfId="6734"/>
    <cellStyle name="Comma 27 19" xfId="6735"/>
    <cellStyle name="Comma 27 19 2" xfId="6736"/>
    <cellStyle name="Comma 27 19 2 2" xfId="6737"/>
    <cellStyle name="Comma 27 19 3" xfId="6738"/>
    <cellStyle name="Comma 27 2" xfId="427"/>
    <cellStyle name="Comma 27 2 2" xfId="6739"/>
    <cellStyle name="Comma 27 2 2 2" xfId="6740"/>
    <cellStyle name="Comma 27 2 3" xfId="6741"/>
    <cellStyle name="Comma 27 2 3 2" xfId="6742"/>
    <cellStyle name="Comma 27 2 3 2 2" xfId="6743"/>
    <cellStyle name="Comma 27 2 3 3" xfId="6744"/>
    <cellStyle name="Comma 27 2 4" xfId="6745"/>
    <cellStyle name="Comma 27 2 4 2" xfId="6746"/>
    <cellStyle name="Comma 27 2 5" xfId="6747"/>
    <cellStyle name="Comma 27 2 6" xfId="6748"/>
    <cellStyle name="Comma 27 20" xfId="6749"/>
    <cellStyle name="Comma 27 20 2" xfId="6750"/>
    <cellStyle name="Comma 27 20 2 2" xfId="6751"/>
    <cellStyle name="Comma 27 20 3" xfId="6752"/>
    <cellStyle name="Comma 27 21" xfId="6753"/>
    <cellStyle name="Comma 27 21 2" xfId="6754"/>
    <cellStyle name="Comma 27 21 2 2" xfId="6755"/>
    <cellStyle name="Comma 27 21 3" xfId="6756"/>
    <cellStyle name="Comma 27 22" xfId="6757"/>
    <cellStyle name="Comma 27 22 2" xfId="6758"/>
    <cellStyle name="Comma 27 22 2 2" xfId="6759"/>
    <cellStyle name="Comma 27 22 3" xfId="6760"/>
    <cellStyle name="Comma 27 23" xfId="6761"/>
    <cellStyle name="Comma 27 23 2" xfId="6762"/>
    <cellStyle name="Comma 27 23 2 2" xfId="6763"/>
    <cellStyle name="Comma 27 23 3" xfId="6764"/>
    <cellStyle name="Comma 27 24" xfId="6765"/>
    <cellStyle name="Comma 27 24 2" xfId="6766"/>
    <cellStyle name="Comma 27 24 2 2" xfId="6767"/>
    <cellStyle name="Comma 27 24 3" xfId="6768"/>
    <cellStyle name="Comma 27 25" xfId="6769"/>
    <cellStyle name="Comma 27 25 2" xfId="6770"/>
    <cellStyle name="Comma 27 25 2 2" xfId="6771"/>
    <cellStyle name="Comma 27 25 3" xfId="6772"/>
    <cellStyle name="Comma 27 26" xfId="6773"/>
    <cellStyle name="Comma 27 26 2" xfId="6774"/>
    <cellStyle name="Comma 27 26 2 2" xfId="6775"/>
    <cellStyle name="Comma 27 26 3" xfId="6776"/>
    <cellStyle name="Comma 27 27" xfId="6777"/>
    <cellStyle name="Comma 27 27 2" xfId="6778"/>
    <cellStyle name="Comma 27 27 2 2" xfId="6779"/>
    <cellStyle name="Comma 27 27 3" xfId="6780"/>
    <cellStyle name="Comma 27 28" xfId="6781"/>
    <cellStyle name="Comma 27 28 2" xfId="6782"/>
    <cellStyle name="Comma 27 28 2 2" xfId="6783"/>
    <cellStyle name="Comma 27 28 3" xfId="6784"/>
    <cellStyle name="Comma 27 29" xfId="6785"/>
    <cellStyle name="Comma 27 29 2" xfId="6786"/>
    <cellStyle name="Comma 27 3" xfId="428"/>
    <cellStyle name="Comma 27 3 2" xfId="6787"/>
    <cellStyle name="Comma 27 3 2 2" xfId="6788"/>
    <cellStyle name="Comma 27 3 3" xfId="6789"/>
    <cellStyle name="Comma 27 3 3 2" xfId="6790"/>
    <cellStyle name="Comma 27 3 3 2 2" xfId="6791"/>
    <cellStyle name="Comma 27 3 3 3" xfId="6792"/>
    <cellStyle name="Comma 27 3 4" xfId="6793"/>
    <cellStyle name="Comma 27 30" xfId="6794"/>
    <cellStyle name="Comma 27 30 2" xfId="6795"/>
    <cellStyle name="Comma 27 30 2 2" xfId="6796"/>
    <cellStyle name="Comma 27 30 3" xfId="6797"/>
    <cellStyle name="Comma 27 31" xfId="6798"/>
    <cellStyle name="Comma 27 31 2" xfId="6799"/>
    <cellStyle name="Comma 27 32" xfId="6800"/>
    <cellStyle name="Comma 27 32 2" xfId="6801"/>
    <cellStyle name="Comma 27 33" xfId="6802"/>
    <cellStyle name="Comma 27 34" xfId="6803"/>
    <cellStyle name="Comma 27 35" xfId="16102"/>
    <cellStyle name="Comma 27 4" xfId="429"/>
    <cellStyle name="Comma 27 4 2" xfId="6804"/>
    <cellStyle name="Comma 27 4 2 2" xfId="6805"/>
    <cellStyle name="Comma 27 4 3" xfId="6806"/>
    <cellStyle name="Comma 27 4 3 2" xfId="6807"/>
    <cellStyle name="Comma 27 4 3 2 2" xfId="6808"/>
    <cellStyle name="Comma 27 4 3 3" xfId="6809"/>
    <cellStyle name="Comma 27 4 4" xfId="6810"/>
    <cellStyle name="Comma 27 5" xfId="430"/>
    <cellStyle name="Comma 27 5 2" xfId="6811"/>
    <cellStyle name="Comma 27 5 2 2" xfId="6812"/>
    <cellStyle name="Comma 27 5 3" xfId="6813"/>
    <cellStyle name="Comma 27 5 3 2" xfId="6814"/>
    <cellStyle name="Comma 27 5 3 2 2" xfId="6815"/>
    <cellStyle name="Comma 27 5 3 3" xfId="6816"/>
    <cellStyle name="Comma 27 5 4" xfId="6817"/>
    <cellStyle name="Comma 27 6" xfId="431"/>
    <cellStyle name="Comma 27 6 2" xfId="6818"/>
    <cellStyle name="Comma 27 6 2 2" xfId="6819"/>
    <cellStyle name="Comma 27 6 3" xfId="6820"/>
    <cellStyle name="Comma 27 7" xfId="432"/>
    <cellStyle name="Comma 27 7 2" xfId="6821"/>
    <cellStyle name="Comma 27 7 2 2" xfId="6822"/>
    <cellStyle name="Comma 27 7 3" xfId="6823"/>
    <cellStyle name="Comma 27 8" xfId="433"/>
    <cellStyle name="Comma 27 8 2" xfId="6824"/>
    <cellStyle name="Comma 27 8 2 2" xfId="6825"/>
    <cellStyle name="Comma 27 8 3" xfId="6826"/>
    <cellStyle name="Comma 27 9" xfId="434"/>
    <cellStyle name="Comma 27 9 2" xfId="6827"/>
    <cellStyle name="Comma 27 9 2 2" xfId="6828"/>
    <cellStyle name="Comma 27 9 3" xfId="6829"/>
    <cellStyle name="Comma 270" xfId="17433"/>
    <cellStyle name="Comma 270 2" xfId="18238"/>
    <cellStyle name="Comma 270 3" xfId="18974"/>
    <cellStyle name="Comma 271" xfId="17322"/>
    <cellStyle name="Comma 271 2" xfId="18127"/>
    <cellStyle name="Comma 271 3" xfId="18863"/>
    <cellStyle name="Comma 272" xfId="17366"/>
    <cellStyle name="Comma 272 2" xfId="18171"/>
    <cellStyle name="Comma 272 3" xfId="18907"/>
    <cellStyle name="Comma 273" xfId="17708"/>
    <cellStyle name="Comma 273 2" xfId="18513"/>
    <cellStyle name="Comma 273 3" xfId="19235"/>
    <cellStyle name="Comma 274" xfId="17475"/>
    <cellStyle name="Comma 274 2" xfId="18280"/>
    <cellStyle name="Comma 274 3" xfId="19016"/>
    <cellStyle name="Comma 275" xfId="17492"/>
    <cellStyle name="Comma 275 2" xfId="18297"/>
    <cellStyle name="Comma 275 3" xfId="19033"/>
    <cellStyle name="Comma 276" xfId="17450"/>
    <cellStyle name="Comma 276 2" xfId="18255"/>
    <cellStyle name="Comma 276 3" xfId="18991"/>
    <cellStyle name="Comma 277" xfId="17420"/>
    <cellStyle name="Comma 277 2" xfId="18225"/>
    <cellStyle name="Comma 277 3" xfId="18961"/>
    <cellStyle name="Comma 278" xfId="17316"/>
    <cellStyle name="Comma 278 2" xfId="18121"/>
    <cellStyle name="Comma 278 3" xfId="18857"/>
    <cellStyle name="Comma 279" xfId="17561"/>
    <cellStyle name="Comma 279 2" xfId="18366"/>
    <cellStyle name="Comma 279 3" xfId="19102"/>
    <cellStyle name="Comma 28" xfId="435"/>
    <cellStyle name="Comma 28 10" xfId="436"/>
    <cellStyle name="Comma 28 10 2" xfId="6830"/>
    <cellStyle name="Comma 28 10 2 2" xfId="6831"/>
    <cellStyle name="Comma 28 10 3" xfId="6832"/>
    <cellStyle name="Comma 28 11" xfId="437"/>
    <cellStyle name="Comma 28 11 2" xfId="6833"/>
    <cellStyle name="Comma 28 11 2 2" xfId="6834"/>
    <cellStyle name="Comma 28 11 3" xfId="6835"/>
    <cellStyle name="Comma 28 12" xfId="438"/>
    <cellStyle name="Comma 28 12 2" xfId="6836"/>
    <cellStyle name="Comma 28 12 2 2" xfId="6837"/>
    <cellStyle name="Comma 28 12 3" xfId="6838"/>
    <cellStyle name="Comma 28 13" xfId="439"/>
    <cellStyle name="Comma 28 13 2" xfId="6839"/>
    <cellStyle name="Comma 28 13 2 2" xfId="6840"/>
    <cellStyle name="Comma 28 13 3" xfId="6841"/>
    <cellStyle name="Comma 28 14" xfId="440"/>
    <cellStyle name="Comma 28 14 2" xfId="6842"/>
    <cellStyle name="Comma 28 14 2 2" xfId="6843"/>
    <cellStyle name="Comma 28 14 3" xfId="6844"/>
    <cellStyle name="Comma 28 15" xfId="441"/>
    <cellStyle name="Comma 28 15 2" xfId="6845"/>
    <cellStyle name="Comma 28 15 2 2" xfId="6846"/>
    <cellStyle name="Comma 28 15 3" xfId="6847"/>
    <cellStyle name="Comma 28 16" xfId="6848"/>
    <cellStyle name="Comma 28 16 2" xfId="6849"/>
    <cellStyle name="Comma 28 16 2 2" xfId="6850"/>
    <cellStyle name="Comma 28 16 3" xfId="6851"/>
    <cellStyle name="Comma 28 17" xfId="6852"/>
    <cellStyle name="Comma 28 17 2" xfId="6853"/>
    <cellStyle name="Comma 28 17 2 2" xfId="6854"/>
    <cellStyle name="Comma 28 17 3" xfId="6855"/>
    <cellStyle name="Comma 28 18" xfId="6856"/>
    <cellStyle name="Comma 28 18 2" xfId="6857"/>
    <cellStyle name="Comma 28 18 2 2" xfId="6858"/>
    <cellStyle name="Comma 28 18 3" xfId="6859"/>
    <cellStyle name="Comma 28 19" xfId="6860"/>
    <cellStyle name="Comma 28 19 2" xfId="6861"/>
    <cellStyle name="Comma 28 19 2 2" xfId="6862"/>
    <cellStyle name="Comma 28 19 3" xfId="6863"/>
    <cellStyle name="Comma 28 2" xfId="442"/>
    <cellStyle name="Comma 28 2 2" xfId="6864"/>
    <cellStyle name="Comma 28 2 2 2" xfId="6865"/>
    <cellStyle name="Comma 28 2 3" xfId="6866"/>
    <cellStyle name="Comma 28 2 3 2" xfId="6867"/>
    <cellStyle name="Comma 28 2 3 2 2" xfId="6868"/>
    <cellStyle name="Comma 28 2 3 3" xfId="6869"/>
    <cellStyle name="Comma 28 2 4" xfId="6870"/>
    <cellStyle name="Comma 28 20" xfId="6871"/>
    <cellStyle name="Comma 28 20 2" xfId="6872"/>
    <cellStyle name="Comma 28 20 2 2" xfId="6873"/>
    <cellStyle name="Comma 28 20 3" xfId="6874"/>
    <cellStyle name="Comma 28 21" xfId="6875"/>
    <cellStyle name="Comma 28 21 2" xfId="6876"/>
    <cellStyle name="Comma 28 21 2 2" xfId="6877"/>
    <cellStyle name="Comma 28 21 3" xfId="6878"/>
    <cellStyle name="Comma 28 22" xfId="6879"/>
    <cellStyle name="Comma 28 22 2" xfId="6880"/>
    <cellStyle name="Comma 28 22 2 2" xfId="6881"/>
    <cellStyle name="Comma 28 22 3" xfId="6882"/>
    <cellStyle name="Comma 28 23" xfId="6883"/>
    <cellStyle name="Comma 28 23 2" xfId="6884"/>
    <cellStyle name="Comma 28 23 2 2" xfId="6885"/>
    <cellStyle name="Comma 28 23 3" xfId="6886"/>
    <cellStyle name="Comma 28 24" xfId="6887"/>
    <cellStyle name="Comma 28 24 2" xfId="6888"/>
    <cellStyle name="Comma 28 24 2 2" xfId="6889"/>
    <cellStyle name="Comma 28 24 3" xfId="6890"/>
    <cellStyle name="Comma 28 25" xfId="6891"/>
    <cellStyle name="Comma 28 25 2" xfId="6892"/>
    <cellStyle name="Comma 28 25 2 2" xfId="6893"/>
    <cellStyle name="Comma 28 25 3" xfId="6894"/>
    <cellStyle name="Comma 28 26" xfId="6895"/>
    <cellStyle name="Comma 28 26 2" xfId="6896"/>
    <cellStyle name="Comma 28 26 2 2" xfId="6897"/>
    <cellStyle name="Comma 28 26 3" xfId="6898"/>
    <cellStyle name="Comma 28 27" xfId="6899"/>
    <cellStyle name="Comma 28 27 2" xfId="6900"/>
    <cellStyle name="Comma 28 27 2 2" xfId="6901"/>
    <cellStyle name="Comma 28 27 3" xfId="6902"/>
    <cellStyle name="Comma 28 28" xfId="6903"/>
    <cellStyle name="Comma 28 28 2" xfId="6904"/>
    <cellStyle name="Comma 28 28 2 2" xfId="6905"/>
    <cellStyle name="Comma 28 28 3" xfId="6906"/>
    <cellStyle name="Comma 28 29" xfId="6907"/>
    <cellStyle name="Comma 28 29 2" xfId="6908"/>
    <cellStyle name="Comma 28 3" xfId="443"/>
    <cellStyle name="Comma 28 3 2" xfId="6909"/>
    <cellStyle name="Comma 28 3 2 2" xfId="6910"/>
    <cellStyle name="Comma 28 3 3" xfId="6911"/>
    <cellStyle name="Comma 28 3 3 2" xfId="6912"/>
    <cellStyle name="Comma 28 3 3 2 2" xfId="6913"/>
    <cellStyle name="Comma 28 3 3 3" xfId="6914"/>
    <cellStyle name="Comma 28 3 4" xfId="6915"/>
    <cellStyle name="Comma 28 30" xfId="6916"/>
    <cellStyle name="Comma 28 30 2" xfId="6917"/>
    <cellStyle name="Comma 28 30 2 2" xfId="6918"/>
    <cellStyle name="Comma 28 30 3" xfId="6919"/>
    <cellStyle name="Comma 28 31" xfId="6920"/>
    <cellStyle name="Comma 28 31 2" xfId="6921"/>
    <cellStyle name="Comma 28 32" xfId="6922"/>
    <cellStyle name="Comma 28 33" xfId="6923"/>
    <cellStyle name="Comma 28 34" xfId="16103"/>
    <cellStyle name="Comma 28 4" xfId="444"/>
    <cellStyle name="Comma 28 4 2" xfId="6924"/>
    <cellStyle name="Comma 28 4 2 2" xfId="6925"/>
    <cellStyle name="Comma 28 4 3" xfId="6926"/>
    <cellStyle name="Comma 28 4 3 2" xfId="6927"/>
    <cellStyle name="Comma 28 4 3 2 2" xfId="6928"/>
    <cellStyle name="Comma 28 4 3 3" xfId="6929"/>
    <cellStyle name="Comma 28 4 4" xfId="6930"/>
    <cellStyle name="Comma 28 5" xfId="445"/>
    <cellStyle name="Comma 28 5 2" xfId="6931"/>
    <cellStyle name="Comma 28 5 2 2" xfId="6932"/>
    <cellStyle name="Comma 28 5 3" xfId="6933"/>
    <cellStyle name="Comma 28 5 3 2" xfId="6934"/>
    <cellStyle name="Comma 28 5 3 2 2" xfId="6935"/>
    <cellStyle name="Comma 28 5 3 3" xfId="6936"/>
    <cellStyle name="Comma 28 5 4" xfId="6937"/>
    <cellStyle name="Comma 28 6" xfId="446"/>
    <cellStyle name="Comma 28 6 2" xfId="6938"/>
    <cellStyle name="Comma 28 6 2 2" xfId="6939"/>
    <cellStyle name="Comma 28 6 3" xfId="6940"/>
    <cellStyle name="Comma 28 7" xfId="447"/>
    <cellStyle name="Comma 28 7 2" xfId="6941"/>
    <cellStyle name="Comma 28 7 2 2" xfId="6942"/>
    <cellStyle name="Comma 28 7 3" xfId="6943"/>
    <cellStyle name="Comma 28 8" xfId="448"/>
    <cellStyle name="Comma 28 8 2" xfId="6944"/>
    <cellStyle name="Comma 28 8 2 2" xfId="6945"/>
    <cellStyle name="Comma 28 8 3" xfId="6946"/>
    <cellStyle name="Comma 28 9" xfId="449"/>
    <cellStyle name="Comma 28 9 2" xfId="6947"/>
    <cellStyle name="Comma 28 9 2 2" xfId="6948"/>
    <cellStyle name="Comma 28 9 3" xfId="6949"/>
    <cellStyle name="Comma 280" xfId="17362"/>
    <cellStyle name="Comma 280 2" xfId="18167"/>
    <cellStyle name="Comma 280 3" xfId="18903"/>
    <cellStyle name="Comma 281" xfId="17346"/>
    <cellStyle name="Comma 281 2" xfId="18151"/>
    <cellStyle name="Comma 281 3" xfId="18887"/>
    <cellStyle name="Comma 282" xfId="17661"/>
    <cellStyle name="Comma 282 2" xfId="18466"/>
    <cellStyle name="Comma 282 3" xfId="19188"/>
    <cellStyle name="Comma 283" xfId="17306"/>
    <cellStyle name="Comma 283 2" xfId="18111"/>
    <cellStyle name="Comma 283 3" xfId="18847"/>
    <cellStyle name="Comma 284" xfId="17673"/>
    <cellStyle name="Comma 284 2" xfId="18478"/>
    <cellStyle name="Comma 284 3" xfId="19200"/>
    <cellStyle name="Comma 285" xfId="17752"/>
    <cellStyle name="Comma 285 2" xfId="18557"/>
    <cellStyle name="Comma 285 3" xfId="19279"/>
    <cellStyle name="Comma 286" xfId="17479"/>
    <cellStyle name="Comma 286 2" xfId="18284"/>
    <cellStyle name="Comma 286 3" xfId="19020"/>
    <cellStyle name="Comma 287" xfId="17441"/>
    <cellStyle name="Comma 287 2" xfId="18246"/>
    <cellStyle name="Comma 287 3" xfId="18982"/>
    <cellStyle name="Comma 288" xfId="17735"/>
    <cellStyle name="Comma 288 2" xfId="18540"/>
    <cellStyle name="Comma 288 3" xfId="19262"/>
    <cellStyle name="Comma 289" xfId="17495"/>
    <cellStyle name="Comma 289 2" xfId="18300"/>
    <cellStyle name="Comma 289 3" xfId="19036"/>
    <cellStyle name="Comma 29" xfId="450"/>
    <cellStyle name="Comma 29 10" xfId="451"/>
    <cellStyle name="Comma 29 10 2" xfId="6950"/>
    <cellStyle name="Comma 29 10 2 2" xfId="6951"/>
    <cellStyle name="Comma 29 10 3" xfId="6952"/>
    <cellStyle name="Comma 29 11" xfId="452"/>
    <cellStyle name="Comma 29 11 2" xfId="6953"/>
    <cellStyle name="Comma 29 11 2 2" xfId="6954"/>
    <cellStyle name="Comma 29 11 3" xfId="6955"/>
    <cellStyle name="Comma 29 12" xfId="453"/>
    <cellStyle name="Comma 29 12 2" xfId="6956"/>
    <cellStyle name="Comma 29 12 2 2" xfId="6957"/>
    <cellStyle name="Comma 29 12 3" xfId="6958"/>
    <cellStyle name="Comma 29 13" xfId="454"/>
    <cellStyle name="Comma 29 13 2" xfId="6959"/>
    <cellStyle name="Comma 29 13 2 2" xfId="6960"/>
    <cellStyle name="Comma 29 13 3" xfId="6961"/>
    <cellStyle name="Comma 29 14" xfId="455"/>
    <cellStyle name="Comma 29 14 2" xfId="6962"/>
    <cellStyle name="Comma 29 14 2 2" xfId="6963"/>
    <cellStyle name="Comma 29 14 3" xfId="6964"/>
    <cellStyle name="Comma 29 15" xfId="456"/>
    <cellStyle name="Comma 29 15 2" xfId="6965"/>
    <cellStyle name="Comma 29 15 2 2" xfId="6966"/>
    <cellStyle name="Comma 29 15 3" xfId="6967"/>
    <cellStyle name="Comma 29 16" xfId="6968"/>
    <cellStyle name="Comma 29 16 2" xfId="6969"/>
    <cellStyle name="Comma 29 16 2 2" xfId="6970"/>
    <cellStyle name="Comma 29 16 3" xfId="6971"/>
    <cellStyle name="Comma 29 17" xfId="6972"/>
    <cellStyle name="Comma 29 17 2" xfId="6973"/>
    <cellStyle name="Comma 29 17 2 2" xfId="6974"/>
    <cellStyle name="Comma 29 17 3" xfId="6975"/>
    <cellStyle name="Comma 29 18" xfId="6976"/>
    <cellStyle name="Comma 29 18 2" xfId="6977"/>
    <cellStyle name="Comma 29 18 2 2" xfId="6978"/>
    <cellStyle name="Comma 29 18 3" xfId="6979"/>
    <cellStyle name="Comma 29 19" xfId="6980"/>
    <cellStyle name="Comma 29 19 2" xfId="6981"/>
    <cellStyle name="Comma 29 19 2 2" xfId="6982"/>
    <cellStyle name="Comma 29 19 3" xfId="6983"/>
    <cellStyle name="Comma 29 2" xfId="457"/>
    <cellStyle name="Comma 29 2 2" xfId="6984"/>
    <cellStyle name="Comma 29 2 2 2" xfId="6985"/>
    <cellStyle name="Comma 29 2 3" xfId="6986"/>
    <cellStyle name="Comma 29 2 3 2" xfId="6987"/>
    <cellStyle name="Comma 29 2 3 2 2" xfId="6988"/>
    <cellStyle name="Comma 29 2 3 3" xfId="6989"/>
    <cellStyle name="Comma 29 2 4" xfId="6990"/>
    <cellStyle name="Comma 29 20" xfId="6991"/>
    <cellStyle name="Comma 29 20 2" xfId="6992"/>
    <cellStyle name="Comma 29 20 2 2" xfId="6993"/>
    <cellStyle name="Comma 29 20 3" xfId="6994"/>
    <cellStyle name="Comma 29 21" xfId="6995"/>
    <cellStyle name="Comma 29 21 2" xfId="6996"/>
    <cellStyle name="Comma 29 21 2 2" xfId="6997"/>
    <cellStyle name="Comma 29 21 3" xfId="6998"/>
    <cellStyle name="Comma 29 22" xfId="6999"/>
    <cellStyle name="Comma 29 22 2" xfId="7000"/>
    <cellStyle name="Comma 29 22 2 2" xfId="7001"/>
    <cellStyle name="Comma 29 22 3" xfId="7002"/>
    <cellStyle name="Comma 29 23" xfId="7003"/>
    <cellStyle name="Comma 29 23 2" xfId="7004"/>
    <cellStyle name="Comma 29 23 2 2" xfId="7005"/>
    <cellStyle name="Comma 29 23 3" xfId="7006"/>
    <cellStyle name="Comma 29 24" xfId="7007"/>
    <cellStyle name="Comma 29 24 2" xfId="7008"/>
    <cellStyle name="Comma 29 24 2 2" xfId="7009"/>
    <cellStyle name="Comma 29 24 3" xfId="7010"/>
    <cellStyle name="Comma 29 25" xfId="7011"/>
    <cellStyle name="Comma 29 25 2" xfId="7012"/>
    <cellStyle name="Comma 29 25 2 2" xfId="7013"/>
    <cellStyle name="Comma 29 25 3" xfId="7014"/>
    <cellStyle name="Comma 29 26" xfId="7015"/>
    <cellStyle name="Comma 29 26 2" xfId="7016"/>
    <cellStyle name="Comma 29 26 2 2" xfId="7017"/>
    <cellStyle name="Comma 29 26 3" xfId="7018"/>
    <cellStyle name="Comma 29 27" xfId="7019"/>
    <cellStyle name="Comma 29 27 2" xfId="7020"/>
    <cellStyle name="Comma 29 27 2 2" xfId="7021"/>
    <cellStyle name="Comma 29 27 3" xfId="7022"/>
    <cellStyle name="Comma 29 28" xfId="7023"/>
    <cellStyle name="Comma 29 28 2" xfId="7024"/>
    <cellStyle name="Comma 29 28 2 2" xfId="7025"/>
    <cellStyle name="Comma 29 28 3" xfId="7026"/>
    <cellStyle name="Comma 29 29" xfId="7027"/>
    <cellStyle name="Comma 29 29 2" xfId="7028"/>
    <cellStyle name="Comma 29 3" xfId="458"/>
    <cellStyle name="Comma 29 3 2" xfId="7029"/>
    <cellStyle name="Comma 29 3 2 2" xfId="7030"/>
    <cellStyle name="Comma 29 3 3" xfId="7031"/>
    <cellStyle name="Comma 29 3 3 2" xfId="7032"/>
    <cellStyle name="Comma 29 3 3 2 2" xfId="7033"/>
    <cellStyle name="Comma 29 3 3 3" xfId="7034"/>
    <cellStyle name="Comma 29 3 4" xfId="7035"/>
    <cellStyle name="Comma 29 30" xfId="7036"/>
    <cellStyle name="Comma 29 30 2" xfId="7037"/>
    <cellStyle name="Comma 29 30 2 2" xfId="7038"/>
    <cellStyle name="Comma 29 30 3" xfId="7039"/>
    <cellStyle name="Comma 29 31" xfId="7040"/>
    <cellStyle name="Comma 29 31 2" xfId="7041"/>
    <cellStyle name="Comma 29 32" xfId="7042"/>
    <cellStyle name="Comma 29 33" xfId="7043"/>
    <cellStyle name="Comma 29 34" xfId="16104"/>
    <cellStyle name="Comma 29 4" xfId="459"/>
    <cellStyle name="Comma 29 4 2" xfId="7044"/>
    <cellStyle name="Comma 29 4 2 2" xfId="7045"/>
    <cellStyle name="Comma 29 4 3" xfId="7046"/>
    <cellStyle name="Comma 29 4 3 2" xfId="7047"/>
    <cellStyle name="Comma 29 4 3 2 2" xfId="7048"/>
    <cellStyle name="Comma 29 4 3 3" xfId="7049"/>
    <cellStyle name="Comma 29 4 4" xfId="7050"/>
    <cellStyle name="Comma 29 5" xfId="460"/>
    <cellStyle name="Comma 29 5 2" xfId="7051"/>
    <cellStyle name="Comma 29 5 2 2" xfId="7052"/>
    <cellStyle name="Comma 29 5 3" xfId="7053"/>
    <cellStyle name="Comma 29 5 3 2" xfId="7054"/>
    <cellStyle name="Comma 29 5 3 2 2" xfId="7055"/>
    <cellStyle name="Comma 29 5 3 3" xfId="7056"/>
    <cellStyle name="Comma 29 5 4" xfId="7057"/>
    <cellStyle name="Comma 29 6" xfId="461"/>
    <cellStyle name="Comma 29 6 2" xfId="7058"/>
    <cellStyle name="Comma 29 6 2 2" xfId="7059"/>
    <cellStyle name="Comma 29 6 3" xfId="7060"/>
    <cellStyle name="Comma 29 7" xfId="462"/>
    <cellStyle name="Comma 29 7 2" xfId="7061"/>
    <cellStyle name="Comma 29 7 2 2" xfId="7062"/>
    <cellStyle name="Comma 29 7 3" xfId="7063"/>
    <cellStyle name="Comma 29 8" xfId="463"/>
    <cellStyle name="Comma 29 8 2" xfId="7064"/>
    <cellStyle name="Comma 29 8 2 2" xfId="7065"/>
    <cellStyle name="Comma 29 8 3" xfId="7066"/>
    <cellStyle name="Comma 29 9" xfId="464"/>
    <cellStyle name="Comma 29 9 2" xfId="7067"/>
    <cellStyle name="Comma 29 9 2 2" xfId="7068"/>
    <cellStyle name="Comma 29 9 3" xfId="7069"/>
    <cellStyle name="Comma 290" xfId="17435"/>
    <cellStyle name="Comma 290 2" xfId="18240"/>
    <cellStyle name="Comma 290 3" xfId="18976"/>
    <cellStyle name="Comma 291" xfId="17751"/>
    <cellStyle name="Comma 291 2" xfId="18556"/>
    <cellStyle name="Comma 291 3" xfId="19278"/>
    <cellStyle name="Comma 292" xfId="17736"/>
    <cellStyle name="Comma 292 2" xfId="18541"/>
    <cellStyle name="Comma 292 3" xfId="19263"/>
    <cellStyle name="Comma 293" xfId="17483"/>
    <cellStyle name="Comma 293 2" xfId="18288"/>
    <cellStyle name="Comma 293 3" xfId="19024"/>
    <cellStyle name="Comma 294" xfId="17348"/>
    <cellStyle name="Comma 294 2" xfId="18153"/>
    <cellStyle name="Comma 294 3" xfId="18889"/>
    <cellStyle name="Comma 295" xfId="17698"/>
    <cellStyle name="Comma 295 2" xfId="18503"/>
    <cellStyle name="Comma 295 3" xfId="19225"/>
    <cellStyle name="Comma 296" xfId="17376"/>
    <cellStyle name="Comma 296 2" xfId="18181"/>
    <cellStyle name="Comma 296 3" xfId="18917"/>
    <cellStyle name="Comma 297" xfId="17740"/>
    <cellStyle name="Comma 297 2" xfId="18545"/>
    <cellStyle name="Comma 297 3" xfId="19267"/>
    <cellStyle name="Comma 298" xfId="17676"/>
    <cellStyle name="Comma 298 2" xfId="18481"/>
    <cellStyle name="Comma 298 3" xfId="19203"/>
    <cellStyle name="Comma 299" xfId="17723"/>
    <cellStyle name="Comma 299 2" xfId="18528"/>
    <cellStyle name="Comma 299 3" xfId="19250"/>
    <cellStyle name="Comma 3" xfId="465"/>
    <cellStyle name="Comma 3 10" xfId="7070"/>
    <cellStyle name="Comma 3 11" xfId="7071"/>
    <cellStyle name="Comma 3 12" xfId="7072"/>
    <cellStyle name="Comma 3 12 2" xfId="7073"/>
    <cellStyle name="Comma 3 13" xfId="7074"/>
    <cellStyle name="Comma 3 14" xfId="19879"/>
    <cellStyle name="Comma 3 2" xfId="466"/>
    <cellStyle name="Comma 3 2 10" xfId="467"/>
    <cellStyle name="Comma 3 2 11" xfId="468"/>
    <cellStyle name="Comma 3 2 12" xfId="469"/>
    <cellStyle name="Comma 3 2 13" xfId="470"/>
    <cellStyle name="Comma 3 2 14" xfId="471"/>
    <cellStyle name="Comma 3 2 15" xfId="472"/>
    <cellStyle name="Comma 3 2 16" xfId="7075"/>
    <cellStyle name="Comma 3 2 17" xfId="7076"/>
    <cellStyle name="Comma 3 2 18" xfId="16053"/>
    <cellStyle name="Comma 3 2 19" xfId="16327"/>
    <cellStyle name="Comma 3 2 2" xfId="473"/>
    <cellStyle name="Comma 3 2 2 2" xfId="7077"/>
    <cellStyle name="Comma 3 2 2 3" xfId="7078"/>
    <cellStyle name="Comma 3 2 2 4" xfId="16961"/>
    <cellStyle name="Comma 3 2 20" xfId="19761"/>
    <cellStyle name="Comma 3 2 3" xfId="474"/>
    <cellStyle name="Comma 3 2 3 2" xfId="7079"/>
    <cellStyle name="Comma 3 2 3 2 2" xfId="7080"/>
    <cellStyle name="Comma 3 2 3 2 2 2" xfId="7081"/>
    <cellStyle name="Comma 3 2 3 2 3" xfId="7082"/>
    <cellStyle name="Comma 3 2 3 3" xfId="7083"/>
    <cellStyle name="Comma 3 2 3 3 2" xfId="7084"/>
    <cellStyle name="Comma 3 2 3 4" xfId="7085"/>
    <cellStyle name="Comma 3 2 3 5" xfId="7086"/>
    <cellStyle name="Comma 3 2 3 6" xfId="17123"/>
    <cellStyle name="Comma 3 2 4" xfId="475"/>
    <cellStyle name="Comma 3 2 4 2" xfId="7087"/>
    <cellStyle name="Comma 3 2 4 2 2" xfId="7088"/>
    <cellStyle name="Comma 3 2 4 3" xfId="7089"/>
    <cellStyle name="Comma 3 2 4 4" xfId="7090"/>
    <cellStyle name="Comma 3 2 4 5" xfId="16922"/>
    <cellStyle name="Comma 3 2 5" xfId="476"/>
    <cellStyle name="Comma 3 2 5 2" xfId="7091"/>
    <cellStyle name="Comma 3 2 5 3" xfId="7092"/>
    <cellStyle name="Comma 3 2 6" xfId="477"/>
    <cellStyle name="Comma 3 2 6 2" xfId="7093"/>
    <cellStyle name="Comma 3 2 6 3" xfId="7094"/>
    <cellStyle name="Comma 3 2 7" xfId="478"/>
    <cellStyle name="Comma 3 2 7 2" xfId="7095"/>
    <cellStyle name="Comma 3 2 7 3" xfId="7096"/>
    <cellStyle name="Comma 3 2 8" xfId="479"/>
    <cellStyle name="Comma 3 2 9" xfId="480"/>
    <cellStyle name="Comma 3 3" xfId="481"/>
    <cellStyle name="Comma 3 3 10" xfId="16313"/>
    <cellStyle name="Comma 3 3 2" xfId="7097"/>
    <cellStyle name="Comma 3 3 2 2" xfId="7098"/>
    <cellStyle name="Comma 3 3 2 3" xfId="7099"/>
    <cellStyle name="Comma 3 3 3" xfId="7100"/>
    <cellStyle name="Comma 3 3 3 2" xfId="7101"/>
    <cellStyle name="Comma 3 3 3 2 2" xfId="7102"/>
    <cellStyle name="Comma 3 3 3 2 2 2" xfId="7103"/>
    <cellStyle name="Comma 3 3 3 2 3" xfId="7104"/>
    <cellStyle name="Comma 3 3 3 3" xfId="7105"/>
    <cellStyle name="Comma 3 3 3 3 2" xfId="7106"/>
    <cellStyle name="Comma 3 3 3 4" xfId="7107"/>
    <cellStyle name="Comma 3 3 3 4 2" xfId="7108"/>
    <cellStyle name="Comma 3 3 3 5" xfId="7109"/>
    <cellStyle name="Comma 3 3 4" xfId="7110"/>
    <cellStyle name="Comma 3 3 4 2" xfId="7111"/>
    <cellStyle name="Comma 3 3 4 2 2" xfId="7112"/>
    <cellStyle name="Comma 3 3 4 3" xfId="7113"/>
    <cellStyle name="Comma 3 3 4 4" xfId="7114"/>
    <cellStyle name="Comma 3 3 5" xfId="7115"/>
    <cellStyle name="Comma 3 3 5 2" xfId="7116"/>
    <cellStyle name="Comma 3 3 5 3" xfId="7117"/>
    <cellStyle name="Comma 3 3 6" xfId="7118"/>
    <cellStyle name="Comma 3 3 6 2" xfId="7119"/>
    <cellStyle name="Comma 3 3 7" xfId="7120"/>
    <cellStyle name="Comma 3 3 8" xfId="7121"/>
    <cellStyle name="Comma 3 3 9" xfId="16054"/>
    <cellStyle name="Comma 3 4" xfId="482"/>
    <cellStyle name="Comma 3 4 2" xfId="7122"/>
    <cellStyle name="Comma 3 4 2 2" xfId="7123"/>
    <cellStyle name="Comma 3 4 2 2 2" xfId="7124"/>
    <cellStyle name="Comma 3 4 2 2 2 2" xfId="7125"/>
    <cellStyle name="Comma 3 4 2 2 3" xfId="7126"/>
    <cellStyle name="Comma 3 4 2 3" xfId="7127"/>
    <cellStyle name="Comma 3 4 2 3 2" xfId="7128"/>
    <cellStyle name="Comma 3 4 2 4" xfId="7129"/>
    <cellStyle name="Comma 3 4 3" xfId="7130"/>
    <cellStyle name="Comma 3 4 3 2" xfId="7131"/>
    <cellStyle name="Comma 3 4 3 2 2" xfId="7132"/>
    <cellStyle name="Comma 3 4 3 3" xfId="7133"/>
    <cellStyle name="Comma 3 4 4" xfId="7134"/>
    <cellStyle name="Comma 3 4 4 2" xfId="7135"/>
    <cellStyle name="Comma 3 4 5" xfId="7136"/>
    <cellStyle name="Comma 3 4 5 2" xfId="7137"/>
    <cellStyle name="Comma 3 4 6" xfId="7138"/>
    <cellStyle name="Comma 3 4 7" xfId="7139"/>
    <cellStyle name="Comma 3 4 8" xfId="16904"/>
    <cellStyle name="Comma 3 5" xfId="483"/>
    <cellStyle name="Comma 3 5 2" xfId="7140"/>
    <cellStyle name="Comma 3 5 2 2" xfId="7141"/>
    <cellStyle name="Comma 3 5 3" xfId="7142"/>
    <cellStyle name="Comma 3 5 4" xfId="7143"/>
    <cellStyle name="Comma 3 5 5" xfId="16751"/>
    <cellStyle name="Comma 3 6" xfId="7144"/>
    <cellStyle name="Comma 3 6 2" xfId="7145"/>
    <cellStyle name="Comma 3 6 2 2" xfId="7146"/>
    <cellStyle name="Comma 3 6 2 2 2" xfId="7147"/>
    <cellStyle name="Comma 3 6 2 2 2 2" xfId="7148"/>
    <cellStyle name="Comma 3 6 2 2 3" xfId="7149"/>
    <cellStyle name="Comma 3 6 2 3" xfId="7150"/>
    <cellStyle name="Comma 3 6 2 3 2" xfId="7151"/>
    <cellStyle name="Comma 3 6 2 4" xfId="7152"/>
    <cellStyle name="Comma 3 6 3" xfId="7153"/>
    <cellStyle name="Comma 3 6 3 2" xfId="7154"/>
    <cellStyle name="Comma 3 6 3 2 2" xfId="7155"/>
    <cellStyle name="Comma 3 6 3 3" xfId="7156"/>
    <cellStyle name="Comma 3 6 4" xfId="7157"/>
    <cellStyle name="Comma 3 6 4 2" xfId="7158"/>
    <cellStyle name="Comma 3 6 5" xfId="7159"/>
    <cellStyle name="Comma 3 6 5 2" xfId="7160"/>
    <cellStyle name="Comma 3 6 6" xfId="7161"/>
    <cellStyle name="Comma 3 6 7" xfId="16593"/>
    <cellStyle name="Comma 3 7" xfId="7162"/>
    <cellStyle name="Comma 3 7 2" xfId="7163"/>
    <cellStyle name="Comma 3 8" xfId="7164"/>
    <cellStyle name="Comma 3 8 2" xfId="7165"/>
    <cellStyle name="Comma 3 9" xfId="7166"/>
    <cellStyle name="Comma 30" xfId="484"/>
    <cellStyle name="Comma 30 10" xfId="485"/>
    <cellStyle name="Comma 30 10 2" xfId="7167"/>
    <cellStyle name="Comma 30 10 2 2" xfId="7168"/>
    <cellStyle name="Comma 30 10 3" xfId="7169"/>
    <cellStyle name="Comma 30 11" xfId="486"/>
    <cellStyle name="Comma 30 11 2" xfId="7170"/>
    <cellStyle name="Comma 30 11 2 2" xfId="7171"/>
    <cellStyle name="Comma 30 11 3" xfId="7172"/>
    <cellStyle name="Comma 30 12" xfId="487"/>
    <cellStyle name="Comma 30 12 2" xfId="7173"/>
    <cellStyle name="Comma 30 12 2 2" xfId="7174"/>
    <cellStyle name="Comma 30 12 3" xfId="7175"/>
    <cellStyle name="Comma 30 13" xfId="488"/>
    <cellStyle name="Comma 30 13 2" xfId="7176"/>
    <cellStyle name="Comma 30 13 2 2" xfId="7177"/>
    <cellStyle name="Comma 30 13 3" xfId="7178"/>
    <cellStyle name="Comma 30 14" xfId="489"/>
    <cellStyle name="Comma 30 14 2" xfId="7179"/>
    <cellStyle name="Comma 30 14 2 2" xfId="7180"/>
    <cellStyle name="Comma 30 14 3" xfId="7181"/>
    <cellStyle name="Comma 30 15" xfId="490"/>
    <cellStyle name="Comma 30 15 2" xfId="7182"/>
    <cellStyle name="Comma 30 15 2 2" xfId="7183"/>
    <cellStyle name="Comma 30 15 3" xfId="7184"/>
    <cellStyle name="Comma 30 16" xfId="7185"/>
    <cellStyle name="Comma 30 16 2" xfId="7186"/>
    <cellStyle name="Comma 30 16 2 2" xfId="7187"/>
    <cellStyle name="Comma 30 16 3" xfId="7188"/>
    <cellStyle name="Comma 30 17" xfId="7189"/>
    <cellStyle name="Comma 30 17 2" xfId="7190"/>
    <cellStyle name="Comma 30 17 2 2" xfId="7191"/>
    <cellStyle name="Comma 30 17 3" xfId="7192"/>
    <cellStyle name="Comma 30 18" xfId="7193"/>
    <cellStyle name="Comma 30 18 2" xfId="7194"/>
    <cellStyle name="Comma 30 18 2 2" xfId="7195"/>
    <cellStyle name="Comma 30 18 3" xfId="7196"/>
    <cellStyle name="Comma 30 19" xfId="7197"/>
    <cellStyle name="Comma 30 19 2" xfId="7198"/>
    <cellStyle name="Comma 30 19 2 2" xfId="7199"/>
    <cellStyle name="Comma 30 19 3" xfId="7200"/>
    <cellStyle name="Comma 30 2" xfId="491"/>
    <cellStyle name="Comma 30 2 2" xfId="7201"/>
    <cellStyle name="Comma 30 2 2 2" xfId="7202"/>
    <cellStyle name="Comma 30 2 3" xfId="7203"/>
    <cellStyle name="Comma 30 2 3 2" xfId="7204"/>
    <cellStyle name="Comma 30 2 3 2 2" xfId="7205"/>
    <cellStyle name="Comma 30 2 3 3" xfId="7206"/>
    <cellStyle name="Comma 30 2 4" xfId="7207"/>
    <cellStyle name="Comma 30 20" xfId="7208"/>
    <cellStyle name="Comma 30 20 2" xfId="7209"/>
    <cellStyle name="Comma 30 20 2 2" xfId="7210"/>
    <cellStyle name="Comma 30 20 3" xfId="7211"/>
    <cellStyle name="Comma 30 21" xfId="7212"/>
    <cellStyle name="Comma 30 21 2" xfId="7213"/>
    <cellStyle name="Comma 30 21 2 2" xfId="7214"/>
    <cellStyle name="Comma 30 21 3" xfId="7215"/>
    <cellStyle name="Comma 30 22" xfId="7216"/>
    <cellStyle name="Comma 30 22 2" xfId="7217"/>
    <cellStyle name="Comma 30 22 2 2" xfId="7218"/>
    <cellStyle name="Comma 30 22 3" xfId="7219"/>
    <cellStyle name="Comma 30 23" xfId="7220"/>
    <cellStyle name="Comma 30 23 2" xfId="7221"/>
    <cellStyle name="Comma 30 23 2 2" xfId="7222"/>
    <cellStyle name="Comma 30 23 3" xfId="7223"/>
    <cellStyle name="Comma 30 24" xfId="7224"/>
    <cellStyle name="Comma 30 24 2" xfId="7225"/>
    <cellStyle name="Comma 30 24 2 2" xfId="7226"/>
    <cellStyle name="Comma 30 24 3" xfId="7227"/>
    <cellStyle name="Comma 30 25" xfId="7228"/>
    <cellStyle name="Comma 30 25 2" xfId="7229"/>
    <cellStyle name="Comma 30 25 2 2" xfId="7230"/>
    <cellStyle name="Comma 30 25 3" xfId="7231"/>
    <cellStyle name="Comma 30 26" xfId="7232"/>
    <cellStyle name="Comma 30 26 2" xfId="7233"/>
    <cellStyle name="Comma 30 26 2 2" xfId="7234"/>
    <cellStyle name="Comma 30 26 3" xfId="7235"/>
    <cellStyle name="Comma 30 27" xfId="7236"/>
    <cellStyle name="Comma 30 27 2" xfId="7237"/>
    <cellStyle name="Comma 30 27 2 2" xfId="7238"/>
    <cellStyle name="Comma 30 27 3" xfId="7239"/>
    <cellStyle name="Comma 30 28" xfId="7240"/>
    <cellStyle name="Comma 30 28 2" xfId="7241"/>
    <cellStyle name="Comma 30 28 2 2" xfId="7242"/>
    <cellStyle name="Comma 30 28 3" xfId="7243"/>
    <cellStyle name="Comma 30 29" xfId="7244"/>
    <cellStyle name="Comma 30 29 2" xfId="7245"/>
    <cellStyle name="Comma 30 3" xfId="492"/>
    <cellStyle name="Comma 30 3 2" xfId="7246"/>
    <cellStyle name="Comma 30 3 2 2" xfId="7247"/>
    <cellStyle name="Comma 30 3 3" xfId="7248"/>
    <cellStyle name="Comma 30 3 3 2" xfId="7249"/>
    <cellStyle name="Comma 30 3 3 2 2" xfId="7250"/>
    <cellStyle name="Comma 30 3 3 3" xfId="7251"/>
    <cellStyle name="Comma 30 3 4" xfId="7252"/>
    <cellStyle name="Comma 30 30" xfId="7253"/>
    <cellStyle name="Comma 30 30 2" xfId="7254"/>
    <cellStyle name="Comma 30 30 2 2" xfId="7255"/>
    <cellStyle name="Comma 30 30 3" xfId="7256"/>
    <cellStyle name="Comma 30 31" xfId="7257"/>
    <cellStyle name="Comma 30 31 2" xfId="7258"/>
    <cellStyle name="Comma 30 32" xfId="7259"/>
    <cellStyle name="Comma 30 32 2" xfId="7260"/>
    <cellStyle name="Comma 30 33" xfId="7261"/>
    <cellStyle name="Comma 30 34" xfId="16105"/>
    <cellStyle name="Comma 30 4" xfId="493"/>
    <cellStyle name="Comma 30 4 2" xfId="7262"/>
    <cellStyle name="Comma 30 4 2 2" xfId="7263"/>
    <cellStyle name="Comma 30 4 3" xfId="7264"/>
    <cellStyle name="Comma 30 4 3 2" xfId="7265"/>
    <cellStyle name="Comma 30 4 3 2 2" xfId="7266"/>
    <cellStyle name="Comma 30 4 3 3" xfId="7267"/>
    <cellStyle name="Comma 30 4 4" xfId="7268"/>
    <cellStyle name="Comma 30 5" xfId="494"/>
    <cellStyle name="Comma 30 5 2" xfId="7269"/>
    <cellStyle name="Comma 30 5 2 2" xfId="7270"/>
    <cellStyle name="Comma 30 5 3" xfId="7271"/>
    <cellStyle name="Comma 30 5 3 2" xfId="7272"/>
    <cellStyle name="Comma 30 5 3 2 2" xfId="7273"/>
    <cellStyle name="Comma 30 5 3 3" xfId="7274"/>
    <cellStyle name="Comma 30 5 4" xfId="7275"/>
    <cellStyle name="Comma 30 6" xfId="495"/>
    <cellStyle name="Comma 30 6 2" xfId="7276"/>
    <cellStyle name="Comma 30 6 2 2" xfId="7277"/>
    <cellStyle name="Comma 30 6 3" xfId="7278"/>
    <cellStyle name="Comma 30 7" xfId="496"/>
    <cellStyle name="Comma 30 7 2" xfId="7279"/>
    <cellStyle name="Comma 30 7 2 2" xfId="7280"/>
    <cellStyle name="Comma 30 7 3" xfId="7281"/>
    <cellStyle name="Comma 30 8" xfId="497"/>
    <cellStyle name="Comma 30 8 2" xfId="7282"/>
    <cellStyle name="Comma 30 8 2 2" xfId="7283"/>
    <cellStyle name="Comma 30 8 3" xfId="7284"/>
    <cellStyle name="Comma 30 9" xfId="498"/>
    <cellStyle name="Comma 30 9 2" xfId="7285"/>
    <cellStyle name="Comma 30 9 2 2" xfId="7286"/>
    <cellStyle name="Comma 30 9 3" xfId="7287"/>
    <cellStyle name="Comma 300" xfId="17638"/>
    <cellStyle name="Comma 300 2" xfId="18443"/>
    <cellStyle name="Comma 300 3" xfId="19166"/>
    <cellStyle name="Comma 301" xfId="17411"/>
    <cellStyle name="Comma 301 2" xfId="18216"/>
    <cellStyle name="Comma 301 3" xfId="18952"/>
    <cellStyle name="Comma 302" xfId="17416"/>
    <cellStyle name="Comma 302 2" xfId="18221"/>
    <cellStyle name="Comma 302 3" xfId="18957"/>
    <cellStyle name="Comma 303" xfId="17413"/>
    <cellStyle name="Comma 303 2" xfId="18218"/>
    <cellStyle name="Comma 303 3" xfId="18954"/>
    <cellStyle name="Comma 304" xfId="18580"/>
    <cellStyle name="Comma 304 2" xfId="19347"/>
    <cellStyle name="Comma 305" xfId="18582"/>
    <cellStyle name="Comma 305 2" xfId="19343"/>
    <cellStyle name="Comma 306" xfId="18584"/>
    <cellStyle name="Comma 306 2" xfId="19310"/>
    <cellStyle name="Comma 307" xfId="18585"/>
    <cellStyle name="Comma 307 2" xfId="19354"/>
    <cellStyle name="Comma 308" xfId="18587"/>
    <cellStyle name="Comma 308 2" xfId="19361"/>
    <cellStyle name="Comma 309" xfId="18589"/>
    <cellStyle name="Comma 309 2" xfId="19357"/>
    <cellStyle name="Comma 31" xfId="499"/>
    <cellStyle name="Comma 31 10" xfId="500"/>
    <cellStyle name="Comma 31 10 2" xfId="7288"/>
    <cellStyle name="Comma 31 10 2 2" xfId="7289"/>
    <cellStyle name="Comma 31 10 3" xfId="7290"/>
    <cellStyle name="Comma 31 11" xfId="501"/>
    <cellStyle name="Comma 31 11 2" xfId="7291"/>
    <cellStyle name="Comma 31 11 2 2" xfId="7292"/>
    <cellStyle name="Comma 31 11 3" xfId="7293"/>
    <cellStyle name="Comma 31 12" xfId="502"/>
    <cellStyle name="Comma 31 12 2" xfId="7294"/>
    <cellStyle name="Comma 31 12 2 2" xfId="7295"/>
    <cellStyle name="Comma 31 12 3" xfId="7296"/>
    <cellStyle name="Comma 31 13" xfId="503"/>
    <cellStyle name="Comma 31 13 2" xfId="7297"/>
    <cellStyle name="Comma 31 13 2 2" xfId="7298"/>
    <cellStyle name="Comma 31 13 3" xfId="7299"/>
    <cellStyle name="Comma 31 14" xfId="504"/>
    <cellStyle name="Comma 31 14 2" xfId="7300"/>
    <cellStyle name="Comma 31 14 2 2" xfId="7301"/>
    <cellStyle name="Comma 31 14 3" xfId="7302"/>
    <cellStyle name="Comma 31 15" xfId="505"/>
    <cellStyle name="Comma 31 15 2" xfId="7303"/>
    <cellStyle name="Comma 31 15 2 2" xfId="7304"/>
    <cellStyle name="Comma 31 15 3" xfId="7305"/>
    <cellStyle name="Comma 31 16" xfId="7306"/>
    <cellStyle name="Comma 31 16 2" xfId="7307"/>
    <cellStyle name="Comma 31 16 2 2" xfId="7308"/>
    <cellStyle name="Comma 31 16 3" xfId="7309"/>
    <cellStyle name="Comma 31 17" xfId="7310"/>
    <cellStyle name="Comma 31 17 2" xfId="7311"/>
    <cellStyle name="Comma 31 17 2 2" xfId="7312"/>
    <cellStyle name="Comma 31 17 3" xfId="7313"/>
    <cellStyle name="Comma 31 18" xfId="7314"/>
    <cellStyle name="Comma 31 18 2" xfId="7315"/>
    <cellStyle name="Comma 31 18 2 2" xfId="7316"/>
    <cellStyle name="Comma 31 18 3" xfId="7317"/>
    <cellStyle name="Comma 31 19" xfId="7318"/>
    <cellStyle name="Comma 31 19 2" xfId="7319"/>
    <cellStyle name="Comma 31 19 2 2" xfId="7320"/>
    <cellStyle name="Comma 31 19 3" xfId="7321"/>
    <cellStyle name="Comma 31 2" xfId="506"/>
    <cellStyle name="Comma 31 2 2" xfId="7322"/>
    <cellStyle name="Comma 31 2 2 2" xfId="7323"/>
    <cellStyle name="Comma 31 2 3" xfId="7324"/>
    <cellStyle name="Comma 31 2 3 2" xfId="7325"/>
    <cellStyle name="Comma 31 2 3 2 2" xfId="7326"/>
    <cellStyle name="Comma 31 2 3 3" xfId="7327"/>
    <cellStyle name="Comma 31 2 4" xfId="7328"/>
    <cellStyle name="Comma 31 20" xfId="7329"/>
    <cellStyle name="Comma 31 20 2" xfId="7330"/>
    <cellStyle name="Comma 31 20 2 2" xfId="7331"/>
    <cellStyle name="Comma 31 20 3" xfId="7332"/>
    <cellStyle name="Comma 31 21" xfId="7333"/>
    <cellStyle name="Comma 31 21 2" xfId="7334"/>
    <cellStyle name="Comma 31 21 2 2" xfId="7335"/>
    <cellStyle name="Comma 31 21 3" xfId="7336"/>
    <cellStyle name="Comma 31 22" xfId="7337"/>
    <cellStyle name="Comma 31 22 2" xfId="7338"/>
    <cellStyle name="Comma 31 22 2 2" xfId="7339"/>
    <cellStyle name="Comma 31 22 3" xfId="7340"/>
    <cellStyle name="Comma 31 23" xfId="7341"/>
    <cellStyle name="Comma 31 23 2" xfId="7342"/>
    <cellStyle name="Comma 31 23 2 2" xfId="7343"/>
    <cellStyle name="Comma 31 23 3" xfId="7344"/>
    <cellStyle name="Comma 31 24" xfId="7345"/>
    <cellStyle name="Comma 31 24 2" xfId="7346"/>
    <cellStyle name="Comma 31 24 2 2" xfId="7347"/>
    <cellStyle name="Comma 31 24 3" xfId="7348"/>
    <cellStyle name="Comma 31 25" xfId="7349"/>
    <cellStyle name="Comma 31 25 2" xfId="7350"/>
    <cellStyle name="Comma 31 25 2 2" xfId="7351"/>
    <cellStyle name="Comma 31 25 3" xfId="7352"/>
    <cellStyle name="Comma 31 26" xfId="7353"/>
    <cellStyle name="Comma 31 26 2" xfId="7354"/>
    <cellStyle name="Comma 31 26 2 2" xfId="7355"/>
    <cellStyle name="Comma 31 26 3" xfId="7356"/>
    <cellStyle name="Comma 31 27" xfId="7357"/>
    <cellStyle name="Comma 31 27 2" xfId="7358"/>
    <cellStyle name="Comma 31 27 2 2" xfId="7359"/>
    <cellStyle name="Comma 31 27 3" xfId="7360"/>
    <cellStyle name="Comma 31 28" xfId="7361"/>
    <cellStyle name="Comma 31 28 2" xfId="7362"/>
    <cellStyle name="Comma 31 28 2 2" xfId="7363"/>
    <cellStyle name="Comma 31 28 3" xfId="7364"/>
    <cellStyle name="Comma 31 29" xfId="7365"/>
    <cellStyle name="Comma 31 29 2" xfId="7366"/>
    <cellStyle name="Comma 31 3" xfId="507"/>
    <cellStyle name="Comma 31 3 2" xfId="7367"/>
    <cellStyle name="Comma 31 3 2 2" xfId="7368"/>
    <cellStyle name="Comma 31 3 3" xfId="7369"/>
    <cellStyle name="Comma 31 3 3 2" xfId="7370"/>
    <cellStyle name="Comma 31 3 3 2 2" xfId="7371"/>
    <cellStyle name="Comma 31 3 3 3" xfId="7372"/>
    <cellStyle name="Comma 31 3 4" xfId="7373"/>
    <cellStyle name="Comma 31 30" xfId="7374"/>
    <cellStyle name="Comma 31 30 2" xfId="7375"/>
    <cellStyle name="Comma 31 30 2 2" xfId="7376"/>
    <cellStyle name="Comma 31 30 3" xfId="7377"/>
    <cellStyle name="Comma 31 31" xfId="7378"/>
    <cellStyle name="Comma 31 31 2" xfId="7379"/>
    <cellStyle name="Comma 31 32" xfId="7380"/>
    <cellStyle name="Comma 31 32 2" xfId="7381"/>
    <cellStyle name="Comma 31 33" xfId="7382"/>
    <cellStyle name="Comma 31 34" xfId="7383"/>
    <cellStyle name="Comma 31 35" xfId="16106"/>
    <cellStyle name="Comma 31 4" xfId="508"/>
    <cellStyle name="Comma 31 4 2" xfId="7384"/>
    <cellStyle name="Comma 31 4 2 2" xfId="7385"/>
    <cellStyle name="Comma 31 4 3" xfId="7386"/>
    <cellStyle name="Comma 31 4 3 2" xfId="7387"/>
    <cellStyle name="Comma 31 4 3 2 2" xfId="7388"/>
    <cellStyle name="Comma 31 4 3 3" xfId="7389"/>
    <cellStyle name="Comma 31 4 4" xfId="7390"/>
    <cellStyle name="Comma 31 5" xfId="509"/>
    <cellStyle name="Comma 31 5 2" xfId="7391"/>
    <cellStyle name="Comma 31 5 2 2" xfId="7392"/>
    <cellStyle name="Comma 31 5 3" xfId="7393"/>
    <cellStyle name="Comma 31 5 3 2" xfId="7394"/>
    <cellStyle name="Comma 31 5 3 2 2" xfId="7395"/>
    <cellStyle name="Comma 31 5 3 3" xfId="7396"/>
    <cellStyle name="Comma 31 5 4" xfId="7397"/>
    <cellStyle name="Comma 31 6" xfId="510"/>
    <cellStyle name="Comma 31 6 2" xfId="7398"/>
    <cellStyle name="Comma 31 6 2 2" xfId="7399"/>
    <cellStyle name="Comma 31 6 3" xfId="7400"/>
    <cellStyle name="Comma 31 7" xfId="511"/>
    <cellStyle name="Comma 31 7 2" xfId="7401"/>
    <cellStyle name="Comma 31 7 2 2" xfId="7402"/>
    <cellStyle name="Comma 31 7 3" xfId="7403"/>
    <cellStyle name="Comma 31 8" xfId="512"/>
    <cellStyle name="Comma 31 8 2" xfId="7404"/>
    <cellStyle name="Comma 31 8 2 2" xfId="7405"/>
    <cellStyle name="Comma 31 8 3" xfId="7406"/>
    <cellStyle name="Comma 31 9" xfId="513"/>
    <cellStyle name="Comma 31 9 2" xfId="7407"/>
    <cellStyle name="Comma 31 9 2 2" xfId="7408"/>
    <cellStyle name="Comma 31 9 3" xfId="7409"/>
    <cellStyle name="Comma 310" xfId="18591"/>
    <cellStyle name="Comma 310 2" xfId="19325"/>
    <cellStyle name="Comma 311" xfId="18593"/>
    <cellStyle name="Comma 311 2" xfId="19366"/>
    <cellStyle name="Comma 312" xfId="18595"/>
    <cellStyle name="Comma 312 2" xfId="19315"/>
    <cellStyle name="Comma 313" xfId="18597"/>
    <cellStyle name="Comma 313 2" xfId="19363"/>
    <cellStyle name="Comma 314" xfId="18599"/>
    <cellStyle name="Comma 314 2" xfId="19308"/>
    <cellStyle name="Comma 315" xfId="18601"/>
    <cellStyle name="Comma 315 2" xfId="19362"/>
    <cellStyle name="Comma 316" xfId="18603"/>
    <cellStyle name="Comma 316 2" xfId="19382"/>
    <cellStyle name="Comma 317" xfId="18605"/>
    <cellStyle name="Comma 317 2" xfId="19376"/>
    <cellStyle name="Comma 318" xfId="18607"/>
    <cellStyle name="Comma 318 2" xfId="19329"/>
    <cellStyle name="Comma 319" xfId="18609"/>
    <cellStyle name="Comma 319 2" xfId="19312"/>
    <cellStyle name="Comma 32" xfId="514"/>
    <cellStyle name="Comma 32 10" xfId="515"/>
    <cellStyle name="Comma 32 10 2" xfId="7410"/>
    <cellStyle name="Comma 32 10 2 2" xfId="7411"/>
    <cellStyle name="Comma 32 10 3" xfId="7412"/>
    <cellStyle name="Comma 32 11" xfId="516"/>
    <cellStyle name="Comma 32 11 2" xfId="7413"/>
    <cellStyle name="Comma 32 11 2 2" xfId="7414"/>
    <cellStyle name="Comma 32 11 3" xfId="7415"/>
    <cellStyle name="Comma 32 12" xfId="517"/>
    <cellStyle name="Comma 32 12 2" xfId="7416"/>
    <cellStyle name="Comma 32 12 2 2" xfId="7417"/>
    <cellStyle name="Comma 32 12 3" xfId="7418"/>
    <cellStyle name="Comma 32 13" xfId="518"/>
    <cellStyle name="Comma 32 13 2" xfId="7419"/>
    <cellStyle name="Comma 32 13 2 2" xfId="7420"/>
    <cellStyle name="Comma 32 13 3" xfId="7421"/>
    <cellStyle name="Comma 32 14" xfId="519"/>
    <cellStyle name="Comma 32 14 2" xfId="7422"/>
    <cellStyle name="Comma 32 14 2 2" xfId="7423"/>
    <cellStyle name="Comma 32 14 3" xfId="7424"/>
    <cellStyle name="Comma 32 15" xfId="520"/>
    <cellStyle name="Comma 32 15 2" xfId="7425"/>
    <cellStyle name="Comma 32 15 2 2" xfId="7426"/>
    <cellStyle name="Comma 32 15 3" xfId="7427"/>
    <cellStyle name="Comma 32 16" xfId="7428"/>
    <cellStyle name="Comma 32 16 2" xfId="7429"/>
    <cellStyle name="Comma 32 16 2 2" xfId="7430"/>
    <cellStyle name="Comma 32 16 3" xfId="7431"/>
    <cellStyle name="Comma 32 17" xfId="7432"/>
    <cellStyle name="Comma 32 17 2" xfId="7433"/>
    <cellStyle name="Comma 32 17 2 2" xfId="7434"/>
    <cellStyle name="Comma 32 17 3" xfId="7435"/>
    <cellStyle name="Comma 32 18" xfId="7436"/>
    <cellStyle name="Comma 32 18 2" xfId="7437"/>
    <cellStyle name="Comma 32 18 2 2" xfId="7438"/>
    <cellStyle name="Comma 32 18 3" xfId="7439"/>
    <cellStyle name="Comma 32 19" xfId="7440"/>
    <cellStyle name="Comma 32 19 2" xfId="7441"/>
    <cellStyle name="Comma 32 19 2 2" xfId="7442"/>
    <cellStyle name="Comma 32 19 3" xfId="7443"/>
    <cellStyle name="Comma 32 2" xfId="521"/>
    <cellStyle name="Comma 32 2 2" xfId="7444"/>
    <cellStyle name="Comma 32 2 2 2" xfId="7445"/>
    <cellStyle name="Comma 32 2 3" xfId="7446"/>
    <cellStyle name="Comma 32 2 3 2" xfId="7447"/>
    <cellStyle name="Comma 32 2 3 2 2" xfId="7448"/>
    <cellStyle name="Comma 32 2 3 3" xfId="7449"/>
    <cellStyle name="Comma 32 2 4" xfId="7450"/>
    <cellStyle name="Comma 32 2 5" xfId="17043"/>
    <cellStyle name="Comma 32 20" xfId="7451"/>
    <cellStyle name="Comma 32 20 2" xfId="7452"/>
    <cellStyle name="Comma 32 20 2 2" xfId="7453"/>
    <cellStyle name="Comma 32 20 3" xfId="7454"/>
    <cellStyle name="Comma 32 21" xfId="7455"/>
    <cellStyle name="Comma 32 21 2" xfId="7456"/>
    <cellStyle name="Comma 32 21 2 2" xfId="7457"/>
    <cellStyle name="Comma 32 21 3" xfId="7458"/>
    <cellStyle name="Comma 32 22" xfId="7459"/>
    <cellStyle name="Comma 32 22 2" xfId="7460"/>
    <cellStyle name="Comma 32 22 2 2" xfId="7461"/>
    <cellStyle name="Comma 32 22 3" xfId="7462"/>
    <cellStyle name="Comma 32 23" xfId="7463"/>
    <cellStyle name="Comma 32 23 2" xfId="7464"/>
    <cellStyle name="Comma 32 23 2 2" xfId="7465"/>
    <cellStyle name="Comma 32 23 3" xfId="7466"/>
    <cellStyle name="Comma 32 24" xfId="7467"/>
    <cellStyle name="Comma 32 24 2" xfId="7468"/>
    <cellStyle name="Comma 32 24 2 2" xfId="7469"/>
    <cellStyle name="Comma 32 24 3" xfId="7470"/>
    <cellStyle name="Comma 32 25" xfId="7471"/>
    <cellStyle name="Comma 32 25 2" xfId="7472"/>
    <cellStyle name="Comma 32 25 2 2" xfId="7473"/>
    <cellStyle name="Comma 32 25 3" xfId="7474"/>
    <cellStyle name="Comma 32 26" xfId="7475"/>
    <cellStyle name="Comma 32 26 2" xfId="7476"/>
    <cellStyle name="Comma 32 26 2 2" xfId="7477"/>
    <cellStyle name="Comma 32 26 3" xfId="7478"/>
    <cellStyle name="Comma 32 27" xfId="7479"/>
    <cellStyle name="Comma 32 27 2" xfId="7480"/>
    <cellStyle name="Comma 32 27 2 2" xfId="7481"/>
    <cellStyle name="Comma 32 27 3" xfId="7482"/>
    <cellStyle name="Comma 32 28" xfId="7483"/>
    <cellStyle name="Comma 32 28 2" xfId="7484"/>
    <cellStyle name="Comma 32 28 2 2" xfId="7485"/>
    <cellStyle name="Comma 32 28 3" xfId="7486"/>
    <cellStyle name="Comma 32 29" xfId="7487"/>
    <cellStyle name="Comma 32 29 2" xfId="7488"/>
    <cellStyle name="Comma 32 3" xfId="522"/>
    <cellStyle name="Comma 32 3 2" xfId="7489"/>
    <cellStyle name="Comma 32 3 2 2" xfId="7490"/>
    <cellStyle name="Comma 32 3 3" xfId="7491"/>
    <cellStyle name="Comma 32 3 3 2" xfId="7492"/>
    <cellStyle name="Comma 32 3 3 2 2" xfId="7493"/>
    <cellStyle name="Comma 32 3 3 3" xfId="7494"/>
    <cellStyle name="Comma 32 3 4" xfId="7495"/>
    <cellStyle name="Comma 32 30" xfId="7496"/>
    <cellStyle name="Comma 32 30 2" xfId="7497"/>
    <cellStyle name="Comma 32 30 2 2" xfId="7498"/>
    <cellStyle name="Comma 32 30 3" xfId="7499"/>
    <cellStyle name="Comma 32 31" xfId="7500"/>
    <cellStyle name="Comma 32 31 2" xfId="7501"/>
    <cellStyle name="Comma 32 32" xfId="7502"/>
    <cellStyle name="Comma 32 32 2" xfId="7503"/>
    <cellStyle name="Comma 32 33" xfId="7504"/>
    <cellStyle name="Comma 32 34" xfId="7505"/>
    <cellStyle name="Comma 32 35" xfId="16227"/>
    <cellStyle name="Comma 32 4" xfId="523"/>
    <cellStyle name="Comma 32 4 2" xfId="7506"/>
    <cellStyle name="Comma 32 4 2 2" xfId="7507"/>
    <cellStyle name="Comma 32 4 3" xfId="7508"/>
    <cellStyle name="Comma 32 4 3 2" xfId="7509"/>
    <cellStyle name="Comma 32 4 3 2 2" xfId="7510"/>
    <cellStyle name="Comma 32 4 3 3" xfId="7511"/>
    <cellStyle name="Comma 32 4 4" xfId="7512"/>
    <cellStyle name="Comma 32 5" xfId="524"/>
    <cellStyle name="Comma 32 5 2" xfId="7513"/>
    <cellStyle name="Comma 32 5 2 2" xfId="7514"/>
    <cellStyle name="Comma 32 5 3" xfId="7515"/>
    <cellStyle name="Comma 32 5 3 2" xfId="7516"/>
    <cellStyle name="Comma 32 5 3 2 2" xfId="7517"/>
    <cellStyle name="Comma 32 5 3 3" xfId="7518"/>
    <cellStyle name="Comma 32 5 4" xfId="7519"/>
    <cellStyle name="Comma 32 6" xfId="525"/>
    <cellStyle name="Comma 32 6 2" xfId="7520"/>
    <cellStyle name="Comma 32 6 2 2" xfId="7521"/>
    <cellStyle name="Comma 32 6 3" xfId="7522"/>
    <cellStyle name="Comma 32 7" xfId="526"/>
    <cellStyle name="Comma 32 7 2" xfId="7523"/>
    <cellStyle name="Comma 32 7 2 2" xfId="7524"/>
    <cellStyle name="Comma 32 7 3" xfId="7525"/>
    <cellStyle name="Comma 32 8" xfId="527"/>
    <cellStyle name="Comma 32 8 2" xfId="7526"/>
    <cellStyle name="Comma 32 8 2 2" xfId="7527"/>
    <cellStyle name="Comma 32 8 3" xfId="7528"/>
    <cellStyle name="Comma 32 9" xfId="528"/>
    <cellStyle name="Comma 32 9 2" xfId="7529"/>
    <cellStyle name="Comma 32 9 2 2" xfId="7530"/>
    <cellStyle name="Comma 32 9 3" xfId="7531"/>
    <cellStyle name="Comma 320" xfId="18611"/>
    <cellStyle name="Comma 320 2" xfId="19346"/>
    <cellStyle name="Comma 321" xfId="18613"/>
    <cellStyle name="Comma 321 2" xfId="19372"/>
    <cellStyle name="Comma 322" xfId="18615"/>
    <cellStyle name="Comma 322 2" xfId="19319"/>
    <cellStyle name="Comma 323" xfId="18617"/>
    <cellStyle name="Comma 323 2" xfId="19344"/>
    <cellStyle name="Comma 324" xfId="18824"/>
    <cellStyle name="Comma 324 2" xfId="19373"/>
    <cellStyle name="Comma 325" xfId="18748"/>
    <cellStyle name="Comma 325 2" xfId="19380"/>
    <cellStyle name="Comma 326" xfId="18751"/>
    <cellStyle name="Comma 326 2" xfId="19349"/>
    <cellStyle name="Comma 327" xfId="7532"/>
    <cellStyle name="Comma 327 2" xfId="7533"/>
    <cellStyle name="Comma 327 3" xfId="19492"/>
    <cellStyle name="Comma 328" xfId="19496"/>
    <cellStyle name="Comma 329" xfId="19498"/>
    <cellStyle name="Comma 33" xfId="529"/>
    <cellStyle name="Comma 33 10" xfId="530"/>
    <cellStyle name="Comma 33 10 2" xfId="7534"/>
    <cellStyle name="Comma 33 10 2 2" xfId="7535"/>
    <cellStyle name="Comma 33 10 3" xfId="7536"/>
    <cellStyle name="Comma 33 11" xfId="531"/>
    <cellStyle name="Comma 33 11 2" xfId="7537"/>
    <cellStyle name="Comma 33 11 2 2" xfId="7538"/>
    <cellStyle name="Comma 33 11 3" xfId="7539"/>
    <cellStyle name="Comma 33 12" xfId="532"/>
    <cellStyle name="Comma 33 12 2" xfId="7540"/>
    <cellStyle name="Comma 33 12 2 2" xfId="7541"/>
    <cellStyle name="Comma 33 12 3" xfId="7542"/>
    <cellStyle name="Comma 33 13" xfId="533"/>
    <cellStyle name="Comma 33 13 2" xfId="7543"/>
    <cellStyle name="Comma 33 13 2 2" xfId="7544"/>
    <cellStyle name="Comma 33 13 3" xfId="7545"/>
    <cellStyle name="Comma 33 14" xfId="534"/>
    <cellStyle name="Comma 33 14 2" xfId="7546"/>
    <cellStyle name="Comma 33 14 2 2" xfId="7547"/>
    <cellStyle name="Comma 33 14 3" xfId="7548"/>
    <cellStyle name="Comma 33 15" xfId="535"/>
    <cellStyle name="Comma 33 15 2" xfId="7549"/>
    <cellStyle name="Comma 33 15 2 2" xfId="7550"/>
    <cellStyle name="Comma 33 15 3" xfId="7551"/>
    <cellStyle name="Comma 33 16" xfId="7552"/>
    <cellStyle name="Comma 33 16 2" xfId="7553"/>
    <cellStyle name="Comma 33 16 2 2" xfId="7554"/>
    <cellStyle name="Comma 33 16 3" xfId="7555"/>
    <cellStyle name="Comma 33 17" xfId="7556"/>
    <cellStyle name="Comma 33 17 2" xfId="7557"/>
    <cellStyle name="Comma 33 17 2 2" xfId="7558"/>
    <cellStyle name="Comma 33 17 3" xfId="7559"/>
    <cellStyle name="Comma 33 18" xfId="7560"/>
    <cellStyle name="Comma 33 18 2" xfId="7561"/>
    <cellStyle name="Comma 33 18 2 2" xfId="7562"/>
    <cellStyle name="Comma 33 18 3" xfId="7563"/>
    <cellStyle name="Comma 33 19" xfId="7564"/>
    <cellStyle name="Comma 33 19 2" xfId="7565"/>
    <cellStyle name="Comma 33 19 2 2" xfId="7566"/>
    <cellStyle name="Comma 33 19 3" xfId="7567"/>
    <cellStyle name="Comma 33 2" xfId="536"/>
    <cellStyle name="Comma 33 2 2" xfId="7568"/>
    <cellStyle name="Comma 33 2 2 2" xfId="7569"/>
    <cellStyle name="Comma 33 2 3" xfId="7570"/>
    <cellStyle name="Comma 33 2 3 2" xfId="7571"/>
    <cellStyle name="Comma 33 2 3 2 2" xfId="7572"/>
    <cellStyle name="Comma 33 2 3 3" xfId="7573"/>
    <cellStyle name="Comma 33 2 4" xfId="7574"/>
    <cellStyle name="Comma 33 2 5" xfId="17044"/>
    <cellStyle name="Comma 33 20" xfId="7575"/>
    <cellStyle name="Comma 33 20 2" xfId="7576"/>
    <cellStyle name="Comma 33 20 2 2" xfId="7577"/>
    <cellStyle name="Comma 33 20 3" xfId="7578"/>
    <cellStyle name="Comma 33 21" xfId="7579"/>
    <cellStyle name="Comma 33 21 2" xfId="7580"/>
    <cellStyle name="Comma 33 21 2 2" xfId="7581"/>
    <cellStyle name="Comma 33 21 3" xfId="7582"/>
    <cellStyle name="Comma 33 22" xfId="7583"/>
    <cellStyle name="Comma 33 22 2" xfId="7584"/>
    <cellStyle name="Comma 33 22 2 2" xfId="7585"/>
    <cellStyle name="Comma 33 22 3" xfId="7586"/>
    <cellStyle name="Comma 33 23" xfId="7587"/>
    <cellStyle name="Comma 33 23 2" xfId="7588"/>
    <cellStyle name="Comma 33 23 2 2" xfId="7589"/>
    <cellStyle name="Comma 33 23 3" xfId="7590"/>
    <cellStyle name="Comma 33 24" xfId="7591"/>
    <cellStyle name="Comma 33 24 2" xfId="7592"/>
    <cellStyle name="Comma 33 24 2 2" xfId="7593"/>
    <cellStyle name="Comma 33 24 3" xfId="7594"/>
    <cellStyle name="Comma 33 25" xfId="7595"/>
    <cellStyle name="Comma 33 25 2" xfId="7596"/>
    <cellStyle name="Comma 33 25 2 2" xfId="7597"/>
    <cellStyle name="Comma 33 25 3" xfId="7598"/>
    <cellStyle name="Comma 33 26" xfId="7599"/>
    <cellStyle name="Comma 33 26 2" xfId="7600"/>
    <cellStyle name="Comma 33 26 2 2" xfId="7601"/>
    <cellStyle name="Comma 33 26 3" xfId="7602"/>
    <cellStyle name="Comma 33 27" xfId="7603"/>
    <cellStyle name="Comma 33 27 2" xfId="7604"/>
    <cellStyle name="Comma 33 27 2 2" xfId="7605"/>
    <cellStyle name="Comma 33 27 3" xfId="7606"/>
    <cellStyle name="Comma 33 28" xfId="7607"/>
    <cellStyle name="Comma 33 28 2" xfId="7608"/>
    <cellStyle name="Comma 33 28 2 2" xfId="7609"/>
    <cellStyle name="Comma 33 28 3" xfId="7610"/>
    <cellStyle name="Comma 33 29" xfId="7611"/>
    <cellStyle name="Comma 33 29 2" xfId="7612"/>
    <cellStyle name="Comma 33 3" xfId="537"/>
    <cellStyle name="Comma 33 3 2" xfId="7613"/>
    <cellStyle name="Comma 33 3 2 2" xfId="7614"/>
    <cellStyle name="Comma 33 3 3" xfId="7615"/>
    <cellStyle name="Comma 33 3 3 2" xfId="7616"/>
    <cellStyle name="Comma 33 3 3 2 2" xfId="7617"/>
    <cellStyle name="Comma 33 3 3 3" xfId="7618"/>
    <cellStyle name="Comma 33 3 4" xfId="7619"/>
    <cellStyle name="Comma 33 30" xfId="7620"/>
    <cellStyle name="Comma 33 30 2" xfId="7621"/>
    <cellStyle name="Comma 33 30 2 2" xfId="7622"/>
    <cellStyle name="Comma 33 30 3" xfId="7623"/>
    <cellStyle name="Comma 33 31" xfId="7624"/>
    <cellStyle name="Comma 33 31 2" xfId="7625"/>
    <cellStyle name="Comma 33 32" xfId="7626"/>
    <cellStyle name="Comma 33 32 2" xfId="7627"/>
    <cellStyle name="Comma 33 33" xfId="7628"/>
    <cellStyle name="Comma 33 34" xfId="7629"/>
    <cellStyle name="Comma 33 35" xfId="16228"/>
    <cellStyle name="Comma 33 4" xfId="538"/>
    <cellStyle name="Comma 33 4 2" xfId="7630"/>
    <cellStyle name="Comma 33 4 2 2" xfId="7631"/>
    <cellStyle name="Comma 33 4 3" xfId="7632"/>
    <cellStyle name="Comma 33 4 3 2" xfId="7633"/>
    <cellStyle name="Comma 33 4 3 2 2" xfId="7634"/>
    <cellStyle name="Comma 33 4 3 3" xfId="7635"/>
    <cellStyle name="Comma 33 4 4" xfId="7636"/>
    <cellStyle name="Comma 33 5" xfId="539"/>
    <cellStyle name="Comma 33 5 2" xfId="7637"/>
    <cellStyle name="Comma 33 5 2 2" xfId="7638"/>
    <cellStyle name="Comma 33 5 3" xfId="7639"/>
    <cellStyle name="Comma 33 5 3 2" xfId="7640"/>
    <cellStyle name="Comma 33 5 3 2 2" xfId="7641"/>
    <cellStyle name="Comma 33 5 3 3" xfId="7642"/>
    <cellStyle name="Comma 33 5 4" xfId="7643"/>
    <cellStyle name="Comma 33 6" xfId="540"/>
    <cellStyle name="Comma 33 6 2" xfId="7644"/>
    <cellStyle name="Comma 33 6 2 2" xfId="7645"/>
    <cellStyle name="Comma 33 6 3" xfId="7646"/>
    <cellStyle name="Comma 33 7" xfId="541"/>
    <cellStyle name="Comma 33 7 2" xfId="7647"/>
    <cellStyle name="Comma 33 7 2 2" xfId="7648"/>
    <cellStyle name="Comma 33 7 3" xfId="7649"/>
    <cellStyle name="Comma 33 8" xfId="542"/>
    <cellStyle name="Comma 33 8 2" xfId="7650"/>
    <cellStyle name="Comma 33 8 2 2" xfId="7651"/>
    <cellStyle name="Comma 33 8 3" xfId="7652"/>
    <cellStyle name="Comma 33 9" xfId="543"/>
    <cellStyle name="Comma 33 9 2" xfId="7653"/>
    <cellStyle name="Comma 33 9 2 2" xfId="7654"/>
    <cellStyle name="Comma 33 9 3" xfId="7655"/>
    <cellStyle name="Comma 330" xfId="19524"/>
    <cellStyle name="Comma 331" xfId="19546"/>
    <cellStyle name="Comma 332" xfId="19554"/>
    <cellStyle name="Comma 333" xfId="19556"/>
    <cellStyle name="Comma 334" xfId="19558"/>
    <cellStyle name="Comma 335" xfId="19560"/>
    <cellStyle name="Comma 336" xfId="19577"/>
    <cellStyle name="Comma 337" xfId="19579"/>
    <cellStyle name="Comma 338" xfId="19581"/>
    <cellStyle name="Comma 339" xfId="19583"/>
    <cellStyle name="Comma 34" xfId="544"/>
    <cellStyle name="Comma 34 10" xfId="545"/>
    <cellStyle name="Comma 34 10 2" xfId="7656"/>
    <cellStyle name="Comma 34 10 2 2" xfId="7657"/>
    <cellStyle name="Comma 34 10 3" xfId="7658"/>
    <cellStyle name="Comma 34 11" xfId="546"/>
    <cellStyle name="Comma 34 11 2" xfId="7659"/>
    <cellStyle name="Comma 34 11 2 2" xfId="7660"/>
    <cellStyle name="Comma 34 11 3" xfId="7661"/>
    <cellStyle name="Comma 34 12" xfId="547"/>
    <cellStyle name="Comma 34 12 2" xfId="7662"/>
    <cellStyle name="Comma 34 12 2 2" xfId="7663"/>
    <cellStyle name="Comma 34 12 3" xfId="7664"/>
    <cellStyle name="Comma 34 13" xfId="548"/>
    <cellStyle name="Comma 34 13 2" xfId="7665"/>
    <cellStyle name="Comma 34 13 2 2" xfId="7666"/>
    <cellStyle name="Comma 34 13 3" xfId="7667"/>
    <cellStyle name="Comma 34 14" xfId="549"/>
    <cellStyle name="Comma 34 14 2" xfId="7668"/>
    <cellStyle name="Comma 34 14 2 2" xfId="7669"/>
    <cellStyle name="Comma 34 14 3" xfId="7670"/>
    <cellStyle name="Comma 34 15" xfId="550"/>
    <cellStyle name="Comma 34 15 2" xfId="7671"/>
    <cellStyle name="Comma 34 15 2 2" xfId="7672"/>
    <cellStyle name="Comma 34 15 3" xfId="7673"/>
    <cellStyle name="Comma 34 16" xfId="7674"/>
    <cellStyle name="Comma 34 16 2" xfId="7675"/>
    <cellStyle name="Comma 34 16 2 2" xfId="7676"/>
    <cellStyle name="Comma 34 16 3" xfId="7677"/>
    <cellStyle name="Comma 34 17" xfId="7678"/>
    <cellStyle name="Comma 34 17 2" xfId="7679"/>
    <cellStyle name="Comma 34 17 2 2" xfId="7680"/>
    <cellStyle name="Comma 34 17 3" xfId="7681"/>
    <cellStyle name="Comma 34 18" xfId="7682"/>
    <cellStyle name="Comma 34 18 2" xfId="7683"/>
    <cellStyle name="Comma 34 18 2 2" xfId="7684"/>
    <cellStyle name="Comma 34 18 3" xfId="7685"/>
    <cellStyle name="Comma 34 19" xfId="7686"/>
    <cellStyle name="Comma 34 19 2" xfId="7687"/>
    <cellStyle name="Comma 34 19 2 2" xfId="7688"/>
    <cellStyle name="Comma 34 19 3" xfId="7689"/>
    <cellStyle name="Comma 34 2" xfId="551"/>
    <cellStyle name="Comma 34 2 2" xfId="7690"/>
    <cellStyle name="Comma 34 2 2 2" xfId="7691"/>
    <cellStyle name="Comma 34 2 3" xfId="7692"/>
    <cellStyle name="Comma 34 2 3 2" xfId="7693"/>
    <cellStyle name="Comma 34 2 3 2 2" xfId="7694"/>
    <cellStyle name="Comma 34 2 3 3" xfId="7695"/>
    <cellStyle name="Comma 34 2 4" xfId="7696"/>
    <cellStyle name="Comma 34 2 5" xfId="17045"/>
    <cellStyle name="Comma 34 20" xfId="7697"/>
    <cellStyle name="Comma 34 20 2" xfId="7698"/>
    <cellStyle name="Comma 34 20 2 2" xfId="7699"/>
    <cellStyle name="Comma 34 20 3" xfId="7700"/>
    <cellStyle name="Comma 34 21" xfId="7701"/>
    <cellStyle name="Comma 34 21 2" xfId="7702"/>
    <cellStyle name="Comma 34 21 2 2" xfId="7703"/>
    <cellStyle name="Comma 34 21 3" xfId="7704"/>
    <cellStyle name="Comma 34 22" xfId="7705"/>
    <cellStyle name="Comma 34 22 2" xfId="7706"/>
    <cellStyle name="Comma 34 22 2 2" xfId="7707"/>
    <cellStyle name="Comma 34 22 3" xfId="7708"/>
    <cellStyle name="Comma 34 23" xfId="7709"/>
    <cellStyle name="Comma 34 23 2" xfId="7710"/>
    <cellStyle name="Comma 34 23 2 2" xfId="7711"/>
    <cellStyle name="Comma 34 23 3" xfId="7712"/>
    <cellStyle name="Comma 34 24" xfId="7713"/>
    <cellStyle name="Comma 34 24 2" xfId="7714"/>
    <cellStyle name="Comma 34 24 2 2" xfId="7715"/>
    <cellStyle name="Comma 34 24 3" xfId="7716"/>
    <cellStyle name="Comma 34 25" xfId="7717"/>
    <cellStyle name="Comma 34 25 2" xfId="7718"/>
    <cellStyle name="Comma 34 25 2 2" xfId="7719"/>
    <cellStyle name="Comma 34 25 3" xfId="7720"/>
    <cellStyle name="Comma 34 26" xfId="7721"/>
    <cellStyle name="Comma 34 26 2" xfId="7722"/>
    <cellStyle name="Comma 34 26 2 2" xfId="7723"/>
    <cellStyle name="Comma 34 26 3" xfId="7724"/>
    <cellStyle name="Comma 34 27" xfId="7725"/>
    <cellStyle name="Comma 34 27 2" xfId="7726"/>
    <cellStyle name="Comma 34 27 2 2" xfId="7727"/>
    <cellStyle name="Comma 34 27 3" xfId="7728"/>
    <cellStyle name="Comma 34 28" xfId="7729"/>
    <cellStyle name="Comma 34 28 2" xfId="7730"/>
    <cellStyle name="Comma 34 28 2 2" xfId="7731"/>
    <cellStyle name="Comma 34 28 3" xfId="7732"/>
    <cellStyle name="Comma 34 29" xfId="7733"/>
    <cellStyle name="Comma 34 29 2" xfId="7734"/>
    <cellStyle name="Comma 34 3" xfId="552"/>
    <cellStyle name="Comma 34 3 2" xfId="7735"/>
    <cellStyle name="Comma 34 3 2 2" xfId="7736"/>
    <cellStyle name="Comma 34 3 3" xfId="7737"/>
    <cellStyle name="Comma 34 3 3 2" xfId="7738"/>
    <cellStyle name="Comma 34 3 3 2 2" xfId="7739"/>
    <cellStyle name="Comma 34 3 3 3" xfId="7740"/>
    <cellStyle name="Comma 34 3 4" xfId="7741"/>
    <cellStyle name="Comma 34 30" xfId="7742"/>
    <cellStyle name="Comma 34 30 2" xfId="7743"/>
    <cellStyle name="Comma 34 30 2 2" xfId="7744"/>
    <cellStyle name="Comma 34 30 3" xfId="7745"/>
    <cellStyle name="Comma 34 31" xfId="7746"/>
    <cellStyle name="Comma 34 31 2" xfId="7747"/>
    <cellStyle name="Comma 34 32" xfId="7748"/>
    <cellStyle name="Comma 34 33" xfId="7749"/>
    <cellStyle name="Comma 34 34" xfId="16229"/>
    <cellStyle name="Comma 34 4" xfId="553"/>
    <cellStyle name="Comma 34 4 2" xfId="7750"/>
    <cellStyle name="Comma 34 4 2 2" xfId="7751"/>
    <cellStyle name="Comma 34 4 3" xfId="7752"/>
    <cellStyle name="Comma 34 4 3 2" xfId="7753"/>
    <cellStyle name="Comma 34 4 3 2 2" xfId="7754"/>
    <cellStyle name="Comma 34 4 3 3" xfId="7755"/>
    <cellStyle name="Comma 34 4 4" xfId="7756"/>
    <cellStyle name="Comma 34 5" xfId="554"/>
    <cellStyle name="Comma 34 5 2" xfId="7757"/>
    <cellStyle name="Comma 34 5 2 2" xfId="7758"/>
    <cellStyle name="Comma 34 5 3" xfId="7759"/>
    <cellStyle name="Comma 34 5 3 2" xfId="7760"/>
    <cellStyle name="Comma 34 5 3 2 2" xfId="7761"/>
    <cellStyle name="Comma 34 5 3 3" xfId="7762"/>
    <cellStyle name="Comma 34 5 4" xfId="7763"/>
    <cellStyle name="Comma 34 6" xfId="555"/>
    <cellStyle name="Comma 34 6 2" xfId="7764"/>
    <cellStyle name="Comma 34 6 2 2" xfId="7765"/>
    <cellStyle name="Comma 34 6 3" xfId="7766"/>
    <cellStyle name="Comma 34 7" xfId="556"/>
    <cellStyle name="Comma 34 7 2" xfId="7767"/>
    <cellStyle name="Comma 34 7 2 2" xfId="7768"/>
    <cellStyle name="Comma 34 7 3" xfId="7769"/>
    <cellStyle name="Comma 34 8" xfId="557"/>
    <cellStyle name="Comma 34 8 2" xfId="7770"/>
    <cellStyle name="Comma 34 8 2 2" xfId="7771"/>
    <cellStyle name="Comma 34 8 3" xfId="7772"/>
    <cellStyle name="Comma 34 9" xfId="558"/>
    <cellStyle name="Comma 34 9 2" xfId="7773"/>
    <cellStyle name="Comma 34 9 2 2" xfId="7774"/>
    <cellStyle name="Comma 34 9 3" xfId="7775"/>
    <cellStyle name="Comma 340" xfId="19585"/>
    <cellStyle name="Comma 341" xfId="19587"/>
    <cellStyle name="Comma 342" xfId="19592"/>
    <cellStyle name="Comma 343" xfId="19673"/>
    <cellStyle name="Comma 344" xfId="19675"/>
    <cellStyle name="Comma 345" xfId="19678"/>
    <cellStyle name="Comma 346" xfId="19682"/>
    <cellStyle name="Comma 347" xfId="19864"/>
    <cellStyle name="Comma 348" xfId="19867"/>
    <cellStyle name="Comma 349" xfId="19870"/>
    <cellStyle name="Comma 35" xfId="559"/>
    <cellStyle name="Comma 35 10" xfId="560"/>
    <cellStyle name="Comma 35 10 2" xfId="7776"/>
    <cellStyle name="Comma 35 10 2 2" xfId="7777"/>
    <cellStyle name="Comma 35 10 3" xfId="7778"/>
    <cellStyle name="Comma 35 11" xfId="561"/>
    <cellStyle name="Comma 35 11 2" xfId="7779"/>
    <cellStyle name="Comma 35 11 2 2" xfId="7780"/>
    <cellStyle name="Comma 35 11 3" xfId="7781"/>
    <cellStyle name="Comma 35 12" xfId="562"/>
    <cellStyle name="Comma 35 12 2" xfId="7782"/>
    <cellStyle name="Comma 35 12 2 2" xfId="7783"/>
    <cellStyle name="Comma 35 12 3" xfId="7784"/>
    <cellStyle name="Comma 35 13" xfId="563"/>
    <cellStyle name="Comma 35 13 2" xfId="7785"/>
    <cellStyle name="Comma 35 13 2 2" xfId="7786"/>
    <cellStyle name="Comma 35 13 3" xfId="7787"/>
    <cellStyle name="Comma 35 14" xfId="564"/>
    <cellStyle name="Comma 35 14 2" xfId="7788"/>
    <cellStyle name="Comma 35 14 2 2" xfId="7789"/>
    <cellStyle name="Comma 35 14 3" xfId="7790"/>
    <cellStyle name="Comma 35 15" xfId="565"/>
    <cellStyle name="Comma 35 15 2" xfId="7791"/>
    <cellStyle name="Comma 35 15 2 2" xfId="7792"/>
    <cellStyle name="Comma 35 15 3" xfId="7793"/>
    <cellStyle name="Comma 35 16" xfId="7794"/>
    <cellStyle name="Comma 35 16 2" xfId="7795"/>
    <cellStyle name="Comma 35 16 2 2" xfId="7796"/>
    <cellStyle name="Comma 35 16 3" xfId="7797"/>
    <cellStyle name="Comma 35 17" xfId="7798"/>
    <cellStyle name="Comma 35 17 2" xfId="7799"/>
    <cellStyle name="Comma 35 17 2 2" xfId="7800"/>
    <cellStyle name="Comma 35 17 3" xfId="7801"/>
    <cellStyle name="Comma 35 18" xfId="7802"/>
    <cellStyle name="Comma 35 18 2" xfId="7803"/>
    <cellStyle name="Comma 35 18 2 2" xfId="7804"/>
    <cellStyle name="Comma 35 18 3" xfId="7805"/>
    <cellStyle name="Comma 35 19" xfId="7806"/>
    <cellStyle name="Comma 35 19 2" xfId="7807"/>
    <cellStyle name="Comma 35 19 2 2" xfId="7808"/>
    <cellStyle name="Comma 35 19 3" xfId="7809"/>
    <cellStyle name="Comma 35 2" xfId="566"/>
    <cellStyle name="Comma 35 2 2" xfId="7810"/>
    <cellStyle name="Comma 35 2 2 2" xfId="7811"/>
    <cellStyle name="Comma 35 2 3" xfId="7812"/>
    <cellStyle name="Comma 35 2 3 2" xfId="7813"/>
    <cellStyle name="Comma 35 2 3 2 2" xfId="7814"/>
    <cellStyle name="Comma 35 2 3 3" xfId="7815"/>
    <cellStyle name="Comma 35 2 4" xfId="7816"/>
    <cellStyle name="Comma 35 2 5" xfId="17119"/>
    <cellStyle name="Comma 35 20" xfId="7817"/>
    <cellStyle name="Comma 35 20 2" xfId="7818"/>
    <cellStyle name="Comma 35 20 2 2" xfId="7819"/>
    <cellStyle name="Comma 35 20 3" xfId="7820"/>
    <cellStyle name="Comma 35 21" xfId="7821"/>
    <cellStyle name="Comma 35 21 2" xfId="7822"/>
    <cellStyle name="Comma 35 21 2 2" xfId="7823"/>
    <cellStyle name="Comma 35 21 3" xfId="7824"/>
    <cellStyle name="Comma 35 22" xfId="7825"/>
    <cellStyle name="Comma 35 22 2" xfId="7826"/>
    <cellStyle name="Comma 35 22 2 2" xfId="7827"/>
    <cellStyle name="Comma 35 22 3" xfId="7828"/>
    <cellStyle name="Comma 35 23" xfId="7829"/>
    <cellStyle name="Comma 35 23 2" xfId="7830"/>
    <cellStyle name="Comma 35 23 2 2" xfId="7831"/>
    <cellStyle name="Comma 35 23 3" xfId="7832"/>
    <cellStyle name="Comma 35 24" xfId="7833"/>
    <cellStyle name="Comma 35 24 2" xfId="7834"/>
    <cellStyle name="Comma 35 24 2 2" xfId="7835"/>
    <cellStyle name="Comma 35 24 3" xfId="7836"/>
    <cellStyle name="Comma 35 25" xfId="7837"/>
    <cellStyle name="Comma 35 25 2" xfId="7838"/>
    <cellStyle name="Comma 35 25 2 2" xfId="7839"/>
    <cellStyle name="Comma 35 25 3" xfId="7840"/>
    <cellStyle name="Comma 35 26" xfId="7841"/>
    <cellStyle name="Comma 35 26 2" xfId="7842"/>
    <cellStyle name="Comma 35 26 2 2" xfId="7843"/>
    <cellStyle name="Comma 35 26 3" xfId="7844"/>
    <cellStyle name="Comma 35 27" xfId="7845"/>
    <cellStyle name="Comma 35 27 2" xfId="7846"/>
    <cellStyle name="Comma 35 27 2 2" xfId="7847"/>
    <cellStyle name="Comma 35 27 3" xfId="7848"/>
    <cellStyle name="Comma 35 28" xfId="7849"/>
    <cellStyle name="Comma 35 28 2" xfId="7850"/>
    <cellStyle name="Comma 35 28 2 2" xfId="7851"/>
    <cellStyle name="Comma 35 28 3" xfId="7852"/>
    <cellStyle name="Comma 35 29" xfId="7853"/>
    <cellStyle name="Comma 35 29 2" xfId="7854"/>
    <cellStyle name="Comma 35 3" xfId="567"/>
    <cellStyle name="Comma 35 3 2" xfId="7855"/>
    <cellStyle name="Comma 35 3 2 2" xfId="7856"/>
    <cellStyle name="Comma 35 3 3" xfId="7857"/>
    <cellStyle name="Comma 35 3 3 2" xfId="7858"/>
    <cellStyle name="Comma 35 3 3 2 2" xfId="7859"/>
    <cellStyle name="Comma 35 3 3 3" xfId="7860"/>
    <cellStyle name="Comma 35 3 4" xfId="7861"/>
    <cellStyle name="Comma 35 3 5" xfId="17035"/>
    <cellStyle name="Comma 35 30" xfId="7862"/>
    <cellStyle name="Comma 35 30 2" xfId="7863"/>
    <cellStyle name="Comma 35 30 2 2" xfId="7864"/>
    <cellStyle name="Comma 35 30 3" xfId="7865"/>
    <cellStyle name="Comma 35 31" xfId="7866"/>
    <cellStyle name="Comma 35 31 2" xfId="7867"/>
    <cellStyle name="Comma 35 32" xfId="7868"/>
    <cellStyle name="Comma 35 33" xfId="7869"/>
    <cellStyle name="Comma 35 34" xfId="16322"/>
    <cellStyle name="Comma 35 4" xfId="568"/>
    <cellStyle name="Comma 35 4 2" xfId="7870"/>
    <cellStyle name="Comma 35 4 2 2" xfId="7871"/>
    <cellStyle name="Comma 35 4 3" xfId="7872"/>
    <cellStyle name="Comma 35 4 3 2" xfId="7873"/>
    <cellStyle name="Comma 35 4 3 2 2" xfId="7874"/>
    <cellStyle name="Comma 35 4 3 3" xfId="7875"/>
    <cellStyle name="Comma 35 4 4" xfId="7876"/>
    <cellStyle name="Comma 35 4 5" xfId="16875"/>
    <cellStyle name="Comma 35 5" xfId="569"/>
    <cellStyle name="Comma 35 5 2" xfId="7877"/>
    <cellStyle name="Comma 35 5 2 2" xfId="7878"/>
    <cellStyle name="Comma 35 5 3" xfId="7879"/>
    <cellStyle name="Comma 35 5 3 2" xfId="7880"/>
    <cellStyle name="Comma 35 5 3 2 2" xfId="7881"/>
    <cellStyle name="Comma 35 5 3 3" xfId="7882"/>
    <cellStyle name="Comma 35 5 4" xfId="7883"/>
    <cellStyle name="Comma 35 5 5" xfId="16502"/>
    <cellStyle name="Comma 35 6" xfId="570"/>
    <cellStyle name="Comma 35 6 2" xfId="7884"/>
    <cellStyle name="Comma 35 6 2 2" xfId="7885"/>
    <cellStyle name="Comma 35 6 3" xfId="7886"/>
    <cellStyle name="Comma 35 7" xfId="571"/>
    <cellStyle name="Comma 35 7 2" xfId="7887"/>
    <cellStyle name="Comma 35 7 2 2" xfId="7888"/>
    <cellStyle name="Comma 35 7 3" xfId="7889"/>
    <cellStyle name="Comma 35 8" xfId="572"/>
    <cellStyle name="Comma 35 8 2" xfId="7890"/>
    <cellStyle name="Comma 35 8 2 2" xfId="7891"/>
    <cellStyle name="Comma 35 8 3" xfId="7892"/>
    <cellStyle name="Comma 35 9" xfId="573"/>
    <cellStyle name="Comma 35 9 2" xfId="7893"/>
    <cellStyle name="Comma 35 9 2 2" xfId="7894"/>
    <cellStyle name="Comma 35 9 3" xfId="7895"/>
    <cellStyle name="Comma 350" xfId="19873"/>
    <cellStyle name="Comma 351" xfId="19875"/>
    <cellStyle name="Comma 352" xfId="19880"/>
    <cellStyle name="Comma 353" xfId="19883"/>
    <cellStyle name="Comma 354" xfId="19886"/>
    <cellStyle name="Comma 355" xfId="19889"/>
    <cellStyle name="Comma 356" xfId="19892"/>
    <cellStyle name="Comma 357" xfId="19895"/>
    <cellStyle name="Comma 358" xfId="19898"/>
    <cellStyle name="Comma 359" xfId="19901"/>
    <cellStyle name="Comma 36" xfId="574"/>
    <cellStyle name="Comma 36 10" xfId="575"/>
    <cellStyle name="Comma 36 10 2" xfId="7896"/>
    <cellStyle name="Comma 36 10 2 2" xfId="7897"/>
    <cellStyle name="Comma 36 10 3" xfId="7898"/>
    <cellStyle name="Comma 36 11" xfId="576"/>
    <cellStyle name="Comma 36 11 2" xfId="7899"/>
    <cellStyle name="Comma 36 11 2 2" xfId="7900"/>
    <cellStyle name="Comma 36 11 3" xfId="7901"/>
    <cellStyle name="Comma 36 12" xfId="577"/>
    <cellStyle name="Comma 36 12 2" xfId="7902"/>
    <cellStyle name="Comma 36 12 2 2" xfId="7903"/>
    <cellStyle name="Comma 36 12 3" xfId="7904"/>
    <cellStyle name="Comma 36 13" xfId="578"/>
    <cellStyle name="Comma 36 13 2" xfId="7905"/>
    <cellStyle name="Comma 36 13 2 2" xfId="7906"/>
    <cellStyle name="Comma 36 13 3" xfId="7907"/>
    <cellStyle name="Comma 36 14" xfId="579"/>
    <cellStyle name="Comma 36 14 2" xfId="7908"/>
    <cellStyle name="Comma 36 14 2 2" xfId="7909"/>
    <cellStyle name="Comma 36 14 3" xfId="7910"/>
    <cellStyle name="Comma 36 15" xfId="580"/>
    <cellStyle name="Comma 36 15 2" xfId="7911"/>
    <cellStyle name="Comma 36 15 2 2" xfId="7912"/>
    <cellStyle name="Comma 36 15 3" xfId="7913"/>
    <cellStyle name="Comma 36 16" xfId="7914"/>
    <cellStyle name="Comma 36 16 2" xfId="7915"/>
    <cellStyle name="Comma 36 16 2 2" xfId="7916"/>
    <cellStyle name="Comma 36 16 3" xfId="7917"/>
    <cellStyle name="Comma 36 17" xfId="7918"/>
    <cellStyle name="Comma 36 17 2" xfId="7919"/>
    <cellStyle name="Comma 36 17 2 2" xfId="7920"/>
    <cellStyle name="Comma 36 17 3" xfId="7921"/>
    <cellStyle name="Comma 36 18" xfId="7922"/>
    <cellStyle name="Comma 36 18 2" xfId="7923"/>
    <cellStyle name="Comma 36 18 2 2" xfId="7924"/>
    <cellStyle name="Comma 36 18 3" xfId="7925"/>
    <cellStyle name="Comma 36 19" xfId="7926"/>
    <cellStyle name="Comma 36 19 2" xfId="7927"/>
    <cellStyle name="Comma 36 19 2 2" xfId="7928"/>
    <cellStyle name="Comma 36 19 3" xfId="7929"/>
    <cellStyle name="Comma 36 2" xfId="581"/>
    <cellStyle name="Comma 36 2 2" xfId="7930"/>
    <cellStyle name="Comma 36 2 2 2" xfId="7931"/>
    <cellStyle name="Comma 36 2 3" xfId="7932"/>
    <cellStyle name="Comma 36 2 3 2" xfId="7933"/>
    <cellStyle name="Comma 36 2 3 2 2" xfId="7934"/>
    <cellStyle name="Comma 36 2 3 3" xfId="7935"/>
    <cellStyle name="Comma 36 2 4" xfId="7936"/>
    <cellStyle name="Comma 36 2 5" xfId="17129"/>
    <cellStyle name="Comma 36 20" xfId="7937"/>
    <cellStyle name="Comma 36 20 2" xfId="7938"/>
    <cellStyle name="Comma 36 20 2 2" xfId="7939"/>
    <cellStyle name="Comma 36 20 3" xfId="7940"/>
    <cellStyle name="Comma 36 21" xfId="7941"/>
    <cellStyle name="Comma 36 21 2" xfId="7942"/>
    <cellStyle name="Comma 36 21 2 2" xfId="7943"/>
    <cellStyle name="Comma 36 21 3" xfId="7944"/>
    <cellStyle name="Comma 36 22" xfId="7945"/>
    <cellStyle name="Comma 36 22 2" xfId="7946"/>
    <cellStyle name="Comma 36 22 2 2" xfId="7947"/>
    <cellStyle name="Comma 36 22 3" xfId="7948"/>
    <cellStyle name="Comma 36 23" xfId="7949"/>
    <cellStyle name="Comma 36 23 2" xfId="7950"/>
    <cellStyle name="Comma 36 23 2 2" xfId="7951"/>
    <cellStyle name="Comma 36 23 3" xfId="7952"/>
    <cellStyle name="Comma 36 24" xfId="7953"/>
    <cellStyle name="Comma 36 24 2" xfId="7954"/>
    <cellStyle name="Comma 36 24 2 2" xfId="7955"/>
    <cellStyle name="Comma 36 24 3" xfId="7956"/>
    <cellStyle name="Comma 36 25" xfId="7957"/>
    <cellStyle name="Comma 36 25 2" xfId="7958"/>
    <cellStyle name="Comma 36 25 2 2" xfId="7959"/>
    <cellStyle name="Comma 36 25 3" xfId="7960"/>
    <cellStyle name="Comma 36 26" xfId="7961"/>
    <cellStyle name="Comma 36 26 2" xfId="7962"/>
    <cellStyle name="Comma 36 26 2 2" xfId="7963"/>
    <cellStyle name="Comma 36 26 3" xfId="7964"/>
    <cellStyle name="Comma 36 27" xfId="7965"/>
    <cellStyle name="Comma 36 27 2" xfId="7966"/>
    <cellStyle name="Comma 36 27 2 2" xfId="7967"/>
    <cellStyle name="Comma 36 27 3" xfId="7968"/>
    <cellStyle name="Comma 36 28" xfId="7969"/>
    <cellStyle name="Comma 36 28 2" xfId="7970"/>
    <cellStyle name="Comma 36 28 2 2" xfId="7971"/>
    <cellStyle name="Comma 36 28 3" xfId="7972"/>
    <cellStyle name="Comma 36 29" xfId="7973"/>
    <cellStyle name="Comma 36 29 2" xfId="7974"/>
    <cellStyle name="Comma 36 3" xfId="582"/>
    <cellStyle name="Comma 36 3 2" xfId="7975"/>
    <cellStyle name="Comma 36 3 2 2" xfId="7976"/>
    <cellStyle name="Comma 36 3 3" xfId="7977"/>
    <cellStyle name="Comma 36 3 3 2" xfId="7978"/>
    <cellStyle name="Comma 36 3 3 2 2" xfId="7979"/>
    <cellStyle name="Comma 36 3 3 3" xfId="7980"/>
    <cellStyle name="Comma 36 3 4" xfId="7981"/>
    <cellStyle name="Comma 36 3 5" xfId="16890"/>
    <cellStyle name="Comma 36 30" xfId="7982"/>
    <cellStyle name="Comma 36 30 2" xfId="7983"/>
    <cellStyle name="Comma 36 30 2 2" xfId="7984"/>
    <cellStyle name="Comma 36 30 3" xfId="7985"/>
    <cellStyle name="Comma 36 31" xfId="7986"/>
    <cellStyle name="Comma 36 31 2" xfId="7987"/>
    <cellStyle name="Comma 36 32" xfId="7988"/>
    <cellStyle name="Comma 36 33" xfId="7989"/>
    <cellStyle name="Comma 36 34" xfId="16335"/>
    <cellStyle name="Comma 36 4" xfId="583"/>
    <cellStyle name="Comma 36 4 2" xfId="7990"/>
    <cellStyle name="Comma 36 4 2 2" xfId="7991"/>
    <cellStyle name="Comma 36 4 3" xfId="7992"/>
    <cellStyle name="Comma 36 4 3 2" xfId="7993"/>
    <cellStyle name="Comma 36 4 3 2 2" xfId="7994"/>
    <cellStyle name="Comma 36 4 3 3" xfId="7995"/>
    <cellStyle name="Comma 36 4 4" xfId="7996"/>
    <cellStyle name="Comma 36 4 5" xfId="16504"/>
    <cellStyle name="Comma 36 5" xfId="584"/>
    <cellStyle name="Comma 36 5 2" xfId="7997"/>
    <cellStyle name="Comma 36 5 2 2" xfId="7998"/>
    <cellStyle name="Comma 36 5 3" xfId="7999"/>
    <cellStyle name="Comma 36 5 3 2" xfId="8000"/>
    <cellStyle name="Comma 36 5 3 2 2" xfId="8001"/>
    <cellStyle name="Comma 36 5 3 3" xfId="8002"/>
    <cellStyle name="Comma 36 5 4" xfId="8003"/>
    <cellStyle name="Comma 36 6" xfId="585"/>
    <cellStyle name="Comma 36 6 2" xfId="8004"/>
    <cellStyle name="Comma 36 6 2 2" xfId="8005"/>
    <cellStyle name="Comma 36 6 3" xfId="8006"/>
    <cellStyle name="Comma 36 7" xfId="586"/>
    <cellStyle name="Comma 36 7 2" xfId="8007"/>
    <cellStyle name="Comma 36 7 2 2" xfId="8008"/>
    <cellStyle name="Comma 36 7 3" xfId="8009"/>
    <cellStyle name="Comma 36 8" xfId="587"/>
    <cellStyle name="Comma 36 8 2" xfId="8010"/>
    <cellStyle name="Comma 36 8 2 2" xfId="8011"/>
    <cellStyle name="Comma 36 8 3" xfId="8012"/>
    <cellStyle name="Comma 36 9" xfId="588"/>
    <cellStyle name="Comma 36 9 2" xfId="8013"/>
    <cellStyle name="Comma 36 9 2 2" xfId="8014"/>
    <cellStyle name="Comma 36 9 3" xfId="8015"/>
    <cellStyle name="Comma 360" xfId="19904"/>
    <cellStyle name="Comma 361" xfId="19908"/>
    <cellStyle name="Comma 362" xfId="19912"/>
    <cellStyle name="Comma 363" xfId="19915"/>
    <cellStyle name="Comma 364" xfId="19920"/>
    <cellStyle name="Comma 365" xfId="19921"/>
    <cellStyle name="Comma 366" xfId="19922"/>
    <cellStyle name="Comma 367" xfId="19923"/>
    <cellStyle name="Comma 368" xfId="19924"/>
    <cellStyle name="Comma 369" xfId="19925"/>
    <cellStyle name="Comma 37" xfId="589"/>
    <cellStyle name="Comma 37 10" xfId="590"/>
    <cellStyle name="Comma 37 10 2" xfId="8016"/>
    <cellStyle name="Comma 37 10 2 2" xfId="8017"/>
    <cellStyle name="Comma 37 10 3" xfId="8018"/>
    <cellStyle name="Comma 37 11" xfId="591"/>
    <cellStyle name="Comma 37 11 2" xfId="8019"/>
    <cellStyle name="Comma 37 11 2 2" xfId="8020"/>
    <cellStyle name="Comma 37 11 3" xfId="8021"/>
    <cellStyle name="Comma 37 12" xfId="592"/>
    <cellStyle name="Comma 37 12 2" xfId="8022"/>
    <cellStyle name="Comma 37 12 2 2" xfId="8023"/>
    <cellStyle name="Comma 37 12 3" xfId="8024"/>
    <cellStyle name="Comma 37 13" xfId="593"/>
    <cellStyle name="Comma 37 13 2" xfId="8025"/>
    <cellStyle name="Comma 37 13 2 2" xfId="8026"/>
    <cellStyle name="Comma 37 13 3" xfId="8027"/>
    <cellStyle name="Comma 37 14" xfId="594"/>
    <cellStyle name="Comma 37 14 2" xfId="8028"/>
    <cellStyle name="Comma 37 14 2 2" xfId="8029"/>
    <cellStyle name="Comma 37 14 3" xfId="8030"/>
    <cellStyle name="Comma 37 15" xfId="595"/>
    <cellStyle name="Comma 37 15 2" xfId="8031"/>
    <cellStyle name="Comma 37 15 2 2" xfId="8032"/>
    <cellStyle name="Comma 37 15 3" xfId="8033"/>
    <cellStyle name="Comma 37 16" xfId="8034"/>
    <cellStyle name="Comma 37 16 2" xfId="8035"/>
    <cellStyle name="Comma 37 16 2 2" xfId="8036"/>
    <cellStyle name="Comma 37 16 3" xfId="8037"/>
    <cellStyle name="Comma 37 17" xfId="8038"/>
    <cellStyle name="Comma 37 17 2" xfId="8039"/>
    <cellStyle name="Comma 37 17 2 2" xfId="8040"/>
    <cellStyle name="Comma 37 17 3" xfId="8041"/>
    <cellStyle name="Comma 37 18" xfId="8042"/>
    <cellStyle name="Comma 37 18 2" xfId="8043"/>
    <cellStyle name="Comma 37 18 2 2" xfId="8044"/>
    <cellStyle name="Comma 37 18 3" xfId="8045"/>
    <cellStyle name="Comma 37 19" xfId="8046"/>
    <cellStyle name="Comma 37 19 2" xfId="8047"/>
    <cellStyle name="Comma 37 19 2 2" xfId="8048"/>
    <cellStyle name="Comma 37 19 3" xfId="8049"/>
    <cellStyle name="Comma 37 2" xfId="596"/>
    <cellStyle name="Comma 37 2 2" xfId="8050"/>
    <cellStyle name="Comma 37 2 2 2" xfId="8051"/>
    <cellStyle name="Comma 37 2 3" xfId="8052"/>
    <cellStyle name="Comma 37 2 3 2" xfId="8053"/>
    <cellStyle name="Comma 37 2 3 2 2" xfId="8054"/>
    <cellStyle name="Comma 37 2 3 3" xfId="8055"/>
    <cellStyle name="Comma 37 2 4" xfId="8056"/>
    <cellStyle name="Comma 37 2 5" xfId="17131"/>
    <cellStyle name="Comma 37 20" xfId="8057"/>
    <cellStyle name="Comma 37 20 2" xfId="8058"/>
    <cellStyle name="Comma 37 20 2 2" xfId="8059"/>
    <cellStyle name="Comma 37 20 3" xfId="8060"/>
    <cellStyle name="Comma 37 21" xfId="8061"/>
    <cellStyle name="Comma 37 21 2" xfId="8062"/>
    <cellStyle name="Comma 37 21 2 2" xfId="8063"/>
    <cellStyle name="Comma 37 21 3" xfId="8064"/>
    <cellStyle name="Comma 37 22" xfId="8065"/>
    <cellStyle name="Comma 37 22 2" xfId="8066"/>
    <cellStyle name="Comma 37 22 2 2" xfId="8067"/>
    <cellStyle name="Comma 37 22 3" xfId="8068"/>
    <cellStyle name="Comma 37 23" xfId="8069"/>
    <cellStyle name="Comma 37 23 2" xfId="8070"/>
    <cellStyle name="Comma 37 23 2 2" xfId="8071"/>
    <cellStyle name="Comma 37 23 3" xfId="8072"/>
    <cellStyle name="Comma 37 24" xfId="8073"/>
    <cellStyle name="Comma 37 24 2" xfId="8074"/>
    <cellStyle name="Comma 37 24 2 2" xfId="8075"/>
    <cellStyle name="Comma 37 24 3" xfId="8076"/>
    <cellStyle name="Comma 37 25" xfId="8077"/>
    <cellStyle name="Comma 37 25 2" xfId="8078"/>
    <cellStyle name="Comma 37 25 2 2" xfId="8079"/>
    <cellStyle name="Comma 37 25 3" xfId="8080"/>
    <cellStyle name="Comma 37 26" xfId="8081"/>
    <cellStyle name="Comma 37 26 2" xfId="8082"/>
    <cellStyle name="Comma 37 26 2 2" xfId="8083"/>
    <cellStyle name="Comma 37 26 3" xfId="8084"/>
    <cellStyle name="Comma 37 27" xfId="8085"/>
    <cellStyle name="Comma 37 27 2" xfId="8086"/>
    <cellStyle name="Comma 37 27 2 2" xfId="8087"/>
    <cellStyle name="Comma 37 27 3" xfId="8088"/>
    <cellStyle name="Comma 37 28" xfId="8089"/>
    <cellStyle name="Comma 37 28 2" xfId="8090"/>
    <cellStyle name="Comma 37 28 2 2" xfId="8091"/>
    <cellStyle name="Comma 37 28 3" xfId="8092"/>
    <cellStyle name="Comma 37 29" xfId="8093"/>
    <cellStyle name="Comma 37 29 2" xfId="8094"/>
    <cellStyle name="Comma 37 3" xfId="597"/>
    <cellStyle name="Comma 37 3 2" xfId="8095"/>
    <cellStyle name="Comma 37 3 2 2" xfId="8096"/>
    <cellStyle name="Comma 37 3 3" xfId="8097"/>
    <cellStyle name="Comma 37 3 3 2" xfId="8098"/>
    <cellStyle name="Comma 37 3 3 2 2" xfId="8099"/>
    <cellStyle name="Comma 37 3 3 3" xfId="8100"/>
    <cellStyle name="Comma 37 3 4" xfId="8101"/>
    <cellStyle name="Comma 37 3 5" xfId="17281"/>
    <cellStyle name="Comma 37 30" xfId="8102"/>
    <cellStyle name="Comma 37 30 2" xfId="8103"/>
    <cellStyle name="Comma 37 30 2 2" xfId="8104"/>
    <cellStyle name="Comma 37 30 3" xfId="8105"/>
    <cellStyle name="Comma 37 31" xfId="8106"/>
    <cellStyle name="Comma 37 31 2" xfId="8107"/>
    <cellStyle name="Comma 37 32" xfId="8108"/>
    <cellStyle name="Comma 37 33" xfId="8109"/>
    <cellStyle name="Comma 37 34" xfId="16337"/>
    <cellStyle name="Comma 37 35" xfId="19520"/>
    <cellStyle name="Comma 37 4" xfId="598"/>
    <cellStyle name="Comma 37 4 2" xfId="8110"/>
    <cellStyle name="Comma 37 4 2 2" xfId="8111"/>
    <cellStyle name="Comma 37 4 3" xfId="8112"/>
    <cellStyle name="Comma 37 4 3 2" xfId="8113"/>
    <cellStyle name="Comma 37 4 3 2 2" xfId="8114"/>
    <cellStyle name="Comma 37 4 3 3" xfId="8115"/>
    <cellStyle name="Comma 37 4 4" xfId="8116"/>
    <cellStyle name="Comma 37 4 5" xfId="16974"/>
    <cellStyle name="Comma 37 5" xfId="599"/>
    <cellStyle name="Comma 37 5 2" xfId="8117"/>
    <cellStyle name="Comma 37 5 2 2" xfId="8118"/>
    <cellStyle name="Comma 37 5 3" xfId="8119"/>
    <cellStyle name="Comma 37 5 3 2" xfId="8120"/>
    <cellStyle name="Comma 37 5 3 2 2" xfId="8121"/>
    <cellStyle name="Comma 37 5 3 3" xfId="8122"/>
    <cellStyle name="Comma 37 5 4" xfId="8123"/>
    <cellStyle name="Comma 37 6" xfId="600"/>
    <cellStyle name="Comma 37 6 2" xfId="8124"/>
    <cellStyle name="Comma 37 6 2 2" xfId="8125"/>
    <cellStyle name="Comma 37 6 3" xfId="8126"/>
    <cellStyle name="Comma 37 7" xfId="601"/>
    <cellStyle name="Comma 37 7 2" xfId="8127"/>
    <cellStyle name="Comma 37 7 2 2" xfId="8128"/>
    <cellStyle name="Comma 37 7 3" xfId="8129"/>
    <cellStyle name="Comma 37 8" xfId="602"/>
    <cellStyle name="Comma 37 8 2" xfId="8130"/>
    <cellStyle name="Comma 37 8 2 2" xfId="8131"/>
    <cellStyle name="Comma 37 8 3" xfId="8132"/>
    <cellStyle name="Comma 37 9" xfId="603"/>
    <cellStyle name="Comma 37 9 2" xfId="8133"/>
    <cellStyle name="Comma 37 9 2 2" xfId="8134"/>
    <cellStyle name="Comma 37 9 3" xfId="8135"/>
    <cellStyle name="Comma 370" xfId="19926"/>
    <cellStyle name="Comma 371" xfId="19927"/>
    <cellStyle name="Comma 372" xfId="19928"/>
    <cellStyle name="Comma 373" xfId="19929"/>
    <cellStyle name="Comma 374" xfId="19930"/>
    <cellStyle name="Comma 38" xfId="604"/>
    <cellStyle name="Comma 38 10" xfId="605"/>
    <cellStyle name="Comma 38 10 2" xfId="8136"/>
    <cellStyle name="Comma 38 10 2 2" xfId="8137"/>
    <cellStyle name="Comma 38 10 3" xfId="8138"/>
    <cellStyle name="Comma 38 11" xfId="606"/>
    <cellStyle name="Comma 38 11 2" xfId="8139"/>
    <cellStyle name="Comma 38 11 2 2" xfId="8140"/>
    <cellStyle name="Comma 38 11 3" xfId="8141"/>
    <cellStyle name="Comma 38 12" xfId="607"/>
    <cellStyle name="Comma 38 12 2" xfId="8142"/>
    <cellStyle name="Comma 38 12 2 2" xfId="8143"/>
    <cellStyle name="Comma 38 12 3" xfId="8144"/>
    <cellStyle name="Comma 38 13" xfId="608"/>
    <cellStyle name="Comma 38 13 2" xfId="8145"/>
    <cellStyle name="Comma 38 13 2 2" xfId="8146"/>
    <cellStyle name="Comma 38 13 3" xfId="8147"/>
    <cellStyle name="Comma 38 14" xfId="609"/>
    <cellStyle name="Comma 38 14 2" xfId="8148"/>
    <cellStyle name="Comma 38 14 2 2" xfId="8149"/>
    <cellStyle name="Comma 38 14 3" xfId="8150"/>
    <cellStyle name="Comma 38 15" xfId="610"/>
    <cellStyle name="Comma 38 15 2" xfId="8151"/>
    <cellStyle name="Comma 38 15 2 2" xfId="8152"/>
    <cellStyle name="Comma 38 15 3" xfId="8153"/>
    <cellStyle name="Comma 38 16" xfId="8154"/>
    <cellStyle name="Comma 38 16 2" xfId="8155"/>
    <cellStyle name="Comma 38 16 2 2" xfId="8156"/>
    <cellStyle name="Comma 38 16 3" xfId="8157"/>
    <cellStyle name="Comma 38 17" xfId="8158"/>
    <cellStyle name="Comma 38 17 2" xfId="8159"/>
    <cellStyle name="Comma 38 17 2 2" xfId="8160"/>
    <cellStyle name="Comma 38 17 3" xfId="8161"/>
    <cellStyle name="Comma 38 18" xfId="8162"/>
    <cellStyle name="Comma 38 18 2" xfId="8163"/>
    <cellStyle name="Comma 38 18 2 2" xfId="8164"/>
    <cellStyle name="Comma 38 18 3" xfId="8165"/>
    <cellStyle name="Comma 38 19" xfId="8166"/>
    <cellStyle name="Comma 38 19 2" xfId="8167"/>
    <cellStyle name="Comma 38 19 2 2" xfId="8168"/>
    <cellStyle name="Comma 38 19 3" xfId="8169"/>
    <cellStyle name="Comma 38 2" xfId="611"/>
    <cellStyle name="Comma 38 2 2" xfId="8170"/>
    <cellStyle name="Comma 38 2 2 2" xfId="8171"/>
    <cellStyle name="Comma 38 2 3" xfId="8172"/>
    <cellStyle name="Comma 38 2 3 2" xfId="8173"/>
    <cellStyle name="Comma 38 2 3 2 2" xfId="8174"/>
    <cellStyle name="Comma 38 2 3 3" xfId="8175"/>
    <cellStyle name="Comma 38 2 4" xfId="8176"/>
    <cellStyle name="Comma 38 2 5" xfId="17120"/>
    <cellStyle name="Comma 38 20" xfId="8177"/>
    <cellStyle name="Comma 38 20 2" xfId="8178"/>
    <cellStyle name="Comma 38 20 2 2" xfId="8179"/>
    <cellStyle name="Comma 38 20 3" xfId="8180"/>
    <cellStyle name="Comma 38 21" xfId="8181"/>
    <cellStyle name="Comma 38 21 2" xfId="8182"/>
    <cellStyle name="Comma 38 21 2 2" xfId="8183"/>
    <cellStyle name="Comma 38 21 3" xfId="8184"/>
    <cellStyle name="Comma 38 22" xfId="8185"/>
    <cellStyle name="Comma 38 22 2" xfId="8186"/>
    <cellStyle name="Comma 38 22 2 2" xfId="8187"/>
    <cellStyle name="Comma 38 22 3" xfId="8188"/>
    <cellStyle name="Comma 38 23" xfId="8189"/>
    <cellStyle name="Comma 38 23 2" xfId="8190"/>
    <cellStyle name="Comma 38 23 2 2" xfId="8191"/>
    <cellStyle name="Comma 38 23 3" xfId="8192"/>
    <cellStyle name="Comma 38 24" xfId="8193"/>
    <cellStyle name="Comma 38 24 2" xfId="8194"/>
    <cellStyle name="Comma 38 24 2 2" xfId="8195"/>
    <cellStyle name="Comma 38 24 3" xfId="8196"/>
    <cellStyle name="Comma 38 25" xfId="8197"/>
    <cellStyle name="Comma 38 25 2" xfId="8198"/>
    <cellStyle name="Comma 38 25 2 2" xfId="8199"/>
    <cellStyle name="Comma 38 25 3" xfId="8200"/>
    <cellStyle name="Comma 38 26" xfId="8201"/>
    <cellStyle name="Comma 38 26 2" xfId="8202"/>
    <cellStyle name="Comma 38 26 2 2" xfId="8203"/>
    <cellStyle name="Comma 38 26 3" xfId="8204"/>
    <cellStyle name="Comma 38 27" xfId="8205"/>
    <cellStyle name="Comma 38 27 2" xfId="8206"/>
    <cellStyle name="Comma 38 27 2 2" xfId="8207"/>
    <cellStyle name="Comma 38 27 3" xfId="8208"/>
    <cellStyle name="Comma 38 28" xfId="8209"/>
    <cellStyle name="Comma 38 28 2" xfId="8210"/>
    <cellStyle name="Comma 38 28 2 2" xfId="8211"/>
    <cellStyle name="Comma 38 28 3" xfId="8212"/>
    <cellStyle name="Comma 38 29" xfId="8213"/>
    <cellStyle name="Comma 38 29 2" xfId="8214"/>
    <cellStyle name="Comma 38 3" xfId="612"/>
    <cellStyle name="Comma 38 3 2" xfId="8215"/>
    <cellStyle name="Comma 38 3 2 2" xfId="8216"/>
    <cellStyle name="Comma 38 3 3" xfId="8217"/>
    <cellStyle name="Comma 38 3 3 2" xfId="8218"/>
    <cellStyle name="Comma 38 3 3 2 2" xfId="8219"/>
    <cellStyle name="Comma 38 3 3 3" xfId="8220"/>
    <cellStyle name="Comma 38 3 4" xfId="8221"/>
    <cellStyle name="Comma 38 3 5" xfId="17280"/>
    <cellStyle name="Comma 38 30" xfId="8222"/>
    <cellStyle name="Comma 38 30 2" xfId="8223"/>
    <cellStyle name="Comma 38 30 2 2" xfId="8224"/>
    <cellStyle name="Comma 38 30 3" xfId="8225"/>
    <cellStyle name="Comma 38 31" xfId="8226"/>
    <cellStyle name="Comma 38 32" xfId="8227"/>
    <cellStyle name="Comma 38 33" xfId="16323"/>
    <cellStyle name="Comma 38 34" xfId="19521"/>
    <cellStyle name="Comma 38 4" xfId="613"/>
    <cellStyle name="Comma 38 4 2" xfId="8228"/>
    <cellStyle name="Comma 38 4 2 2" xfId="8229"/>
    <cellStyle name="Comma 38 4 3" xfId="8230"/>
    <cellStyle name="Comma 38 4 3 2" xfId="8231"/>
    <cellStyle name="Comma 38 4 3 2 2" xfId="8232"/>
    <cellStyle name="Comma 38 4 3 3" xfId="8233"/>
    <cellStyle name="Comma 38 4 4" xfId="8234"/>
    <cellStyle name="Comma 38 4 5" xfId="16977"/>
    <cellStyle name="Comma 38 5" xfId="614"/>
    <cellStyle name="Comma 38 5 2" xfId="8235"/>
    <cellStyle name="Comma 38 5 2 2" xfId="8236"/>
    <cellStyle name="Comma 38 5 3" xfId="8237"/>
    <cellStyle name="Comma 38 5 3 2" xfId="8238"/>
    <cellStyle name="Comma 38 5 3 2 2" xfId="8239"/>
    <cellStyle name="Comma 38 5 3 3" xfId="8240"/>
    <cellStyle name="Comma 38 5 4" xfId="8241"/>
    <cellStyle name="Comma 38 6" xfId="615"/>
    <cellStyle name="Comma 38 6 2" xfId="8242"/>
    <cellStyle name="Comma 38 6 2 2" xfId="8243"/>
    <cellStyle name="Comma 38 6 3" xfId="8244"/>
    <cellStyle name="Comma 38 7" xfId="616"/>
    <cellStyle name="Comma 38 7 2" xfId="8245"/>
    <cellStyle name="Comma 38 7 2 2" xfId="8246"/>
    <cellStyle name="Comma 38 7 3" xfId="8247"/>
    <cellStyle name="Comma 38 8" xfId="617"/>
    <cellStyle name="Comma 38 8 2" xfId="8248"/>
    <cellStyle name="Comma 38 8 2 2" xfId="8249"/>
    <cellStyle name="Comma 38 8 3" xfId="8250"/>
    <cellStyle name="Comma 38 9" xfId="618"/>
    <cellStyle name="Comma 38 9 2" xfId="8251"/>
    <cellStyle name="Comma 38 9 2 2" xfId="8252"/>
    <cellStyle name="Comma 38 9 3" xfId="8253"/>
    <cellStyle name="Comma 39" xfId="619"/>
    <cellStyle name="Comma 39 10" xfId="620"/>
    <cellStyle name="Comma 39 10 2" xfId="8254"/>
    <cellStyle name="Comma 39 10 2 2" xfId="8255"/>
    <cellStyle name="Comma 39 10 3" xfId="8256"/>
    <cellStyle name="Comma 39 11" xfId="621"/>
    <cellStyle name="Comma 39 11 2" xfId="8257"/>
    <cellStyle name="Comma 39 11 2 2" xfId="8258"/>
    <cellStyle name="Comma 39 11 3" xfId="8259"/>
    <cellStyle name="Comma 39 12" xfId="622"/>
    <cellStyle name="Comma 39 12 2" xfId="8260"/>
    <cellStyle name="Comma 39 12 2 2" xfId="8261"/>
    <cellStyle name="Comma 39 12 3" xfId="8262"/>
    <cellStyle name="Comma 39 13" xfId="623"/>
    <cellStyle name="Comma 39 13 2" xfId="8263"/>
    <cellStyle name="Comma 39 13 2 2" xfId="8264"/>
    <cellStyle name="Comma 39 13 3" xfId="8265"/>
    <cellStyle name="Comma 39 14" xfId="624"/>
    <cellStyle name="Comma 39 14 2" xfId="8266"/>
    <cellStyle name="Comma 39 14 2 2" xfId="8267"/>
    <cellStyle name="Comma 39 14 3" xfId="8268"/>
    <cellStyle name="Comma 39 15" xfId="625"/>
    <cellStyle name="Comma 39 15 2" xfId="8269"/>
    <cellStyle name="Comma 39 15 2 2" xfId="8270"/>
    <cellStyle name="Comma 39 15 3" xfId="8271"/>
    <cellStyle name="Comma 39 16" xfId="8272"/>
    <cellStyle name="Comma 39 16 2" xfId="8273"/>
    <cellStyle name="Comma 39 16 2 2" xfId="8274"/>
    <cellStyle name="Comma 39 16 3" xfId="8275"/>
    <cellStyle name="Comma 39 17" xfId="8276"/>
    <cellStyle name="Comma 39 17 2" xfId="8277"/>
    <cellStyle name="Comma 39 17 2 2" xfId="8278"/>
    <cellStyle name="Comma 39 17 3" xfId="8279"/>
    <cellStyle name="Comma 39 18" xfId="8280"/>
    <cellStyle name="Comma 39 18 2" xfId="8281"/>
    <cellStyle name="Comma 39 18 2 2" xfId="8282"/>
    <cellStyle name="Comma 39 18 3" xfId="8283"/>
    <cellStyle name="Comma 39 19" xfId="8284"/>
    <cellStyle name="Comma 39 19 2" xfId="8285"/>
    <cellStyle name="Comma 39 19 2 2" xfId="8286"/>
    <cellStyle name="Comma 39 19 3" xfId="8287"/>
    <cellStyle name="Comma 39 2" xfId="626"/>
    <cellStyle name="Comma 39 2 2" xfId="8288"/>
    <cellStyle name="Comma 39 2 2 2" xfId="8289"/>
    <cellStyle name="Comma 39 2 3" xfId="8290"/>
    <cellStyle name="Comma 39 2 3 2" xfId="8291"/>
    <cellStyle name="Comma 39 2 3 2 2" xfId="8292"/>
    <cellStyle name="Comma 39 2 3 3" xfId="8293"/>
    <cellStyle name="Comma 39 2 4" xfId="8294"/>
    <cellStyle name="Comma 39 2 5" xfId="17132"/>
    <cellStyle name="Comma 39 20" xfId="8295"/>
    <cellStyle name="Comma 39 20 2" xfId="8296"/>
    <cellStyle name="Comma 39 20 2 2" xfId="8297"/>
    <cellStyle name="Comma 39 20 3" xfId="8298"/>
    <cellStyle name="Comma 39 21" xfId="8299"/>
    <cellStyle name="Comma 39 21 2" xfId="8300"/>
    <cellStyle name="Comma 39 21 2 2" xfId="8301"/>
    <cellStyle name="Comma 39 21 3" xfId="8302"/>
    <cellStyle name="Comma 39 22" xfId="8303"/>
    <cellStyle name="Comma 39 22 2" xfId="8304"/>
    <cellStyle name="Comma 39 22 2 2" xfId="8305"/>
    <cellStyle name="Comma 39 22 3" xfId="8306"/>
    <cellStyle name="Comma 39 23" xfId="8307"/>
    <cellStyle name="Comma 39 23 2" xfId="8308"/>
    <cellStyle name="Comma 39 23 2 2" xfId="8309"/>
    <cellStyle name="Comma 39 23 3" xfId="8310"/>
    <cellStyle name="Comma 39 24" xfId="8311"/>
    <cellStyle name="Comma 39 24 2" xfId="8312"/>
    <cellStyle name="Comma 39 24 2 2" xfId="8313"/>
    <cellStyle name="Comma 39 24 3" xfId="8314"/>
    <cellStyle name="Comma 39 25" xfId="8315"/>
    <cellStyle name="Comma 39 25 2" xfId="8316"/>
    <cellStyle name="Comma 39 25 2 2" xfId="8317"/>
    <cellStyle name="Comma 39 25 3" xfId="8318"/>
    <cellStyle name="Comma 39 26" xfId="8319"/>
    <cellStyle name="Comma 39 26 2" xfId="8320"/>
    <cellStyle name="Comma 39 26 2 2" xfId="8321"/>
    <cellStyle name="Comma 39 26 3" xfId="8322"/>
    <cellStyle name="Comma 39 27" xfId="8323"/>
    <cellStyle name="Comma 39 27 2" xfId="8324"/>
    <cellStyle name="Comma 39 27 2 2" xfId="8325"/>
    <cellStyle name="Comma 39 27 3" xfId="8326"/>
    <cellStyle name="Comma 39 28" xfId="8327"/>
    <cellStyle name="Comma 39 28 2" xfId="8328"/>
    <cellStyle name="Comma 39 28 2 2" xfId="8329"/>
    <cellStyle name="Comma 39 28 3" xfId="8330"/>
    <cellStyle name="Comma 39 29" xfId="8331"/>
    <cellStyle name="Comma 39 29 2" xfId="8332"/>
    <cellStyle name="Comma 39 3" xfId="627"/>
    <cellStyle name="Comma 39 3 2" xfId="8333"/>
    <cellStyle name="Comma 39 3 2 2" xfId="8334"/>
    <cellStyle name="Comma 39 3 3" xfId="8335"/>
    <cellStyle name="Comma 39 3 3 2" xfId="8336"/>
    <cellStyle name="Comma 39 3 3 2 2" xfId="8337"/>
    <cellStyle name="Comma 39 3 3 3" xfId="8338"/>
    <cellStyle name="Comma 39 3 4" xfId="8339"/>
    <cellStyle name="Comma 39 3 5" xfId="16981"/>
    <cellStyle name="Comma 39 30" xfId="8340"/>
    <cellStyle name="Comma 39 30 2" xfId="8341"/>
    <cellStyle name="Comma 39 30 2 2" xfId="8342"/>
    <cellStyle name="Comma 39 30 3" xfId="8343"/>
    <cellStyle name="Comma 39 31" xfId="8344"/>
    <cellStyle name="Comma 39 32" xfId="8345"/>
    <cellStyle name="Comma 39 33" xfId="16338"/>
    <cellStyle name="Comma 39 34" xfId="19522"/>
    <cellStyle name="Comma 39 4" xfId="628"/>
    <cellStyle name="Comma 39 4 2" xfId="8346"/>
    <cellStyle name="Comma 39 4 2 2" xfId="8347"/>
    <cellStyle name="Comma 39 4 3" xfId="8348"/>
    <cellStyle name="Comma 39 4 3 2" xfId="8349"/>
    <cellStyle name="Comma 39 4 3 2 2" xfId="8350"/>
    <cellStyle name="Comma 39 4 3 3" xfId="8351"/>
    <cellStyle name="Comma 39 4 4" xfId="8352"/>
    <cellStyle name="Comma 39 5" xfId="629"/>
    <cellStyle name="Comma 39 5 2" xfId="8353"/>
    <cellStyle name="Comma 39 5 2 2" xfId="8354"/>
    <cellStyle name="Comma 39 5 3" xfId="8355"/>
    <cellStyle name="Comma 39 5 3 2" xfId="8356"/>
    <cellStyle name="Comma 39 5 3 2 2" xfId="8357"/>
    <cellStyle name="Comma 39 5 3 3" xfId="8358"/>
    <cellStyle name="Comma 39 5 4" xfId="8359"/>
    <cellStyle name="Comma 39 6" xfId="630"/>
    <cellStyle name="Comma 39 6 2" xfId="8360"/>
    <cellStyle name="Comma 39 6 2 2" xfId="8361"/>
    <cellStyle name="Comma 39 6 3" xfId="8362"/>
    <cellStyle name="Comma 39 7" xfId="631"/>
    <cellStyle name="Comma 39 7 2" xfId="8363"/>
    <cellStyle name="Comma 39 7 2 2" xfId="8364"/>
    <cellStyle name="Comma 39 7 3" xfId="8365"/>
    <cellStyle name="Comma 39 8" xfId="632"/>
    <cellStyle name="Comma 39 8 2" xfId="8366"/>
    <cellStyle name="Comma 39 8 2 2" xfId="8367"/>
    <cellStyle name="Comma 39 8 3" xfId="8368"/>
    <cellStyle name="Comma 39 9" xfId="633"/>
    <cellStyle name="Comma 39 9 2" xfId="8369"/>
    <cellStyle name="Comma 39 9 2 2" xfId="8370"/>
    <cellStyle name="Comma 39 9 3" xfId="8371"/>
    <cellStyle name="Comma 4" xfId="634"/>
    <cellStyle name="Comma 4 10" xfId="635"/>
    <cellStyle name="Comma 4 11" xfId="636"/>
    <cellStyle name="Comma 4 12" xfId="637"/>
    <cellStyle name="Comma 4 13" xfId="638"/>
    <cellStyle name="Comma 4 14" xfId="639"/>
    <cellStyle name="Comma 4 15" xfId="640"/>
    <cellStyle name="Comma 4 16" xfId="8372"/>
    <cellStyle name="Comma 4 17" xfId="8373"/>
    <cellStyle name="Comma 4 18" xfId="16055"/>
    <cellStyle name="Comma 4 19" xfId="16107"/>
    <cellStyle name="Comma 4 2" xfId="641"/>
    <cellStyle name="Comma 4 2 2" xfId="8374"/>
    <cellStyle name="Comma 4 2 3" xfId="8375"/>
    <cellStyle name="Comma 4 2 4" xfId="16056"/>
    <cellStyle name="Comma 4 2 5" xfId="16923"/>
    <cellStyle name="Comma 4 2 6" xfId="19783"/>
    <cellStyle name="Comma 4 20" xfId="19693"/>
    <cellStyle name="Comma 4 3" xfId="642"/>
    <cellStyle name="Comma 4 3 2" xfId="8376"/>
    <cellStyle name="Comma 4 3 2 2" xfId="8377"/>
    <cellStyle name="Comma 4 3 3" xfId="8378"/>
    <cellStyle name="Comma 4 3 4" xfId="8379"/>
    <cellStyle name="Comma 4 3 5" xfId="16057"/>
    <cellStyle name="Comma 4 4" xfId="643"/>
    <cellStyle name="Comma 4 4 2" xfId="8380"/>
    <cellStyle name="Comma 4 4 3" xfId="8381"/>
    <cellStyle name="Comma 4 5" xfId="644"/>
    <cellStyle name="Comma 4 5 2" xfId="8382"/>
    <cellStyle name="Comma 4 5 3" xfId="8383"/>
    <cellStyle name="Comma 4 6" xfId="645"/>
    <cellStyle name="Comma 4 6 2" xfId="8384"/>
    <cellStyle name="Comma 4 6 3" xfId="8385"/>
    <cellStyle name="Comma 4 7" xfId="646"/>
    <cellStyle name="Comma 4 8" xfId="647"/>
    <cellStyle name="Comma 4 9" xfId="648"/>
    <cellStyle name="Comma 40" xfId="649"/>
    <cellStyle name="Comma 40 10" xfId="650"/>
    <cellStyle name="Comma 40 10 2" xfId="8386"/>
    <cellStyle name="Comma 40 10 2 2" xfId="8387"/>
    <cellStyle name="Comma 40 10 3" xfId="8388"/>
    <cellStyle name="Comma 40 11" xfId="651"/>
    <cellStyle name="Comma 40 11 2" xfId="8389"/>
    <cellStyle name="Comma 40 11 2 2" xfId="8390"/>
    <cellStyle name="Comma 40 11 3" xfId="8391"/>
    <cellStyle name="Comma 40 12" xfId="652"/>
    <cellStyle name="Comma 40 12 2" xfId="8392"/>
    <cellStyle name="Comma 40 12 2 2" xfId="8393"/>
    <cellStyle name="Comma 40 12 3" xfId="8394"/>
    <cellStyle name="Comma 40 13" xfId="653"/>
    <cellStyle name="Comma 40 13 2" xfId="8395"/>
    <cellStyle name="Comma 40 13 2 2" xfId="8396"/>
    <cellStyle name="Comma 40 13 3" xfId="8397"/>
    <cellStyle name="Comma 40 14" xfId="654"/>
    <cellStyle name="Comma 40 14 2" xfId="8398"/>
    <cellStyle name="Comma 40 14 2 2" xfId="8399"/>
    <cellStyle name="Comma 40 14 3" xfId="8400"/>
    <cellStyle name="Comma 40 15" xfId="655"/>
    <cellStyle name="Comma 40 15 2" xfId="8401"/>
    <cellStyle name="Comma 40 15 2 2" xfId="8402"/>
    <cellStyle name="Comma 40 15 3" xfId="8403"/>
    <cellStyle name="Comma 40 16" xfId="8404"/>
    <cellStyle name="Comma 40 16 2" xfId="8405"/>
    <cellStyle name="Comma 40 16 2 2" xfId="8406"/>
    <cellStyle name="Comma 40 16 3" xfId="8407"/>
    <cellStyle name="Comma 40 17" xfId="8408"/>
    <cellStyle name="Comma 40 17 2" xfId="8409"/>
    <cellStyle name="Comma 40 17 2 2" xfId="8410"/>
    <cellStyle name="Comma 40 17 3" xfId="8411"/>
    <cellStyle name="Comma 40 18" xfId="8412"/>
    <cellStyle name="Comma 40 18 2" xfId="8413"/>
    <cellStyle name="Comma 40 18 2 2" xfId="8414"/>
    <cellStyle name="Comma 40 18 3" xfId="8415"/>
    <cellStyle name="Comma 40 19" xfId="8416"/>
    <cellStyle name="Comma 40 19 2" xfId="8417"/>
    <cellStyle name="Comma 40 19 2 2" xfId="8418"/>
    <cellStyle name="Comma 40 19 3" xfId="8419"/>
    <cellStyle name="Comma 40 2" xfId="656"/>
    <cellStyle name="Comma 40 2 2" xfId="8420"/>
    <cellStyle name="Comma 40 2 2 2" xfId="8421"/>
    <cellStyle name="Comma 40 2 3" xfId="8422"/>
    <cellStyle name="Comma 40 2 3 2" xfId="8423"/>
    <cellStyle name="Comma 40 2 3 2 2" xfId="8424"/>
    <cellStyle name="Comma 40 2 3 3" xfId="8425"/>
    <cellStyle name="Comma 40 2 4" xfId="8426"/>
    <cellStyle name="Comma 40 2 5" xfId="17134"/>
    <cellStyle name="Comma 40 20" xfId="8427"/>
    <cellStyle name="Comma 40 20 2" xfId="8428"/>
    <cellStyle name="Comma 40 20 2 2" xfId="8429"/>
    <cellStyle name="Comma 40 20 3" xfId="8430"/>
    <cellStyle name="Comma 40 21" xfId="8431"/>
    <cellStyle name="Comma 40 21 2" xfId="8432"/>
    <cellStyle name="Comma 40 21 2 2" xfId="8433"/>
    <cellStyle name="Comma 40 21 3" xfId="8434"/>
    <cellStyle name="Comma 40 22" xfId="8435"/>
    <cellStyle name="Comma 40 22 2" xfId="8436"/>
    <cellStyle name="Comma 40 22 2 2" xfId="8437"/>
    <cellStyle name="Comma 40 22 3" xfId="8438"/>
    <cellStyle name="Comma 40 23" xfId="8439"/>
    <cellStyle name="Comma 40 23 2" xfId="8440"/>
    <cellStyle name="Comma 40 23 2 2" xfId="8441"/>
    <cellStyle name="Comma 40 23 3" xfId="8442"/>
    <cellStyle name="Comma 40 24" xfId="8443"/>
    <cellStyle name="Comma 40 24 2" xfId="8444"/>
    <cellStyle name="Comma 40 24 2 2" xfId="8445"/>
    <cellStyle name="Comma 40 24 3" xfId="8446"/>
    <cellStyle name="Comma 40 25" xfId="8447"/>
    <cellStyle name="Comma 40 25 2" xfId="8448"/>
    <cellStyle name="Comma 40 25 2 2" xfId="8449"/>
    <cellStyle name="Comma 40 25 3" xfId="8450"/>
    <cellStyle name="Comma 40 26" xfId="8451"/>
    <cellStyle name="Comma 40 26 2" xfId="8452"/>
    <cellStyle name="Comma 40 26 2 2" xfId="8453"/>
    <cellStyle name="Comma 40 26 3" xfId="8454"/>
    <cellStyle name="Comma 40 27" xfId="8455"/>
    <cellStyle name="Comma 40 27 2" xfId="8456"/>
    <cellStyle name="Comma 40 27 2 2" xfId="8457"/>
    <cellStyle name="Comma 40 27 3" xfId="8458"/>
    <cellStyle name="Comma 40 28" xfId="8459"/>
    <cellStyle name="Comma 40 28 2" xfId="8460"/>
    <cellStyle name="Comma 40 28 2 2" xfId="8461"/>
    <cellStyle name="Comma 40 28 3" xfId="8462"/>
    <cellStyle name="Comma 40 29" xfId="8463"/>
    <cellStyle name="Comma 40 29 2" xfId="8464"/>
    <cellStyle name="Comma 40 3" xfId="657"/>
    <cellStyle name="Comma 40 3 2" xfId="8465"/>
    <cellStyle name="Comma 40 3 2 2" xfId="8466"/>
    <cellStyle name="Comma 40 3 3" xfId="8467"/>
    <cellStyle name="Comma 40 3 3 2" xfId="8468"/>
    <cellStyle name="Comma 40 3 3 2 2" xfId="8469"/>
    <cellStyle name="Comma 40 3 3 3" xfId="8470"/>
    <cellStyle name="Comma 40 3 4" xfId="8471"/>
    <cellStyle name="Comma 40 3 5" xfId="17273"/>
    <cellStyle name="Comma 40 30" xfId="8472"/>
    <cellStyle name="Comma 40 30 2" xfId="8473"/>
    <cellStyle name="Comma 40 30 2 2" xfId="8474"/>
    <cellStyle name="Comma 40 30 3" xfId="8475"/>
    <cellStyle name="Comma 40 31" xfId="8476"/>
    <cellStyle name="Comma 40 32" xfId="8477"/>
    <cellStyle name="Comma 40 33" xfId="16340"/>
    <cellStyle name="Comma 40 4" xfId="658"/>
    <cellStyle name="Comma 40 4 2" xfId="8478"/>
    <cellStyle name="Comma 40 4 2 2" xfId="8479"/>
    <cellStyle name="Comma 40 4 3" xfId="8480"/>
    <cellStyle name="Comma 40 4 3 2" xfId="8481"/>
    <cellStyle name="Comma 40 4 3 2 2" xfId="8482"/>
    <cellStyle name="Comma 40 4 3 3" xfId="8483"/>
    <cellStyle name="Comma 40 4 4" xfId="8484"/>
    <cellStyle name="Comma 40 4 5" xfId="16984"/>
    <cellStyle name="Comma 40 5" xfId="659"/>
    <cellStyle name="Comma 40 5 2" xfId="8485"/>
    <cellStyle name="Comma 40 5 2 2" xfId="8486"/>
    <cellStyle name="Comma 40 5 3" xfId="8487"/>
    <cellStyle name="Comma 40 5 3 2" xfId="8488"/>
    <cellStyle name="Comma 40 5 3 2 2" xfId="8489"/>
    <cellStyle name="Comma 40 5 3 3" xfId="8490"/>
    <cellStyle name="Comma 40 5 4" xfId="8491"/>
    <cellStyle name="Comma 40 6" xfId="660"/>
    <cellStyle name="Comma 40 6 2" xfId="8492"/>
    <cellStyle name="Comma 40 6 2 2" xfId="8493"/>
    <cellStyle name="Comma 40 6 3" xfId="8494"/>
    <cellStyle name="Comma 40 7" xfId="661"/>
    <cellStyle name="Comma 40 7 2" xfId="8495"/>
    <cellStyle name="Comma 40 7 2 2" xfId="8496"/>
    <cellStyle name="Comma 40 7 3" xfId="8497"/>
    <cellStyle name="Comma 40 8" xfId="662"/>
    <cellStyle name="Comma 40 8 2" xfId="8498"/>
    <cellStyle name="Comma 40 8 2 2" xfId="8499"/>
    <cellStyle name="Comma 40 8 3" xfId="8500"/>
    <cellStyle name="Comma 40 9" xfId="663"/>
    <cellStyle name="Comma 40 9 2" xfId="8501"/>
    <cellStyle name="Comma 40 9 2 2" xfId="8502"/>
    <cellStyle name="Comma 40 9 3" xfId="8503"/>
    <cellStyle name="Comma 41" xfId="664"/>
    <cellStyle name="Comma 41 10" xfId="665"/>
    <cellStyle name="Comma 41 10 2" xfId="8504"/>
    <cellStyle name="Comma 41 10 2 2" xfId="8505"/>
    <cellStyle name="Comma 41 10 3" xfId="8506"/>
    <cellStyle name="Comma 41 11" xfId="666"/>
    <cellStyle name="Comma 41 11 2" xfId="8507"/>
    <cellStyle name="Comma 41 11 2 2" xfId="8508"/>
    <cellStyle name="Comma 41 11 3" xfId="8509"/>
    <cellStyle name="Comma 41 12" xfId="667"/>
    <cellStyle name="Comma 41 12 2" xfId="8510"/>
    <cellStyle name="Comma 41 12 2 2" xfId="8511"/>
    <cellStyle name="Comma 41 12 3" xfId="8512"/>
    <cellStyle name="Comma 41 13" xfId="668"/>
    <cellStyle name="Comma 41 13 2" xfId="8513"/>
    <cellStyle name="Comma 41 13 2 2" xfId="8514"/>
    <cellStyle name="Comma 41 13 3" xfId="8515"/>
    <cellStyle name="Comma 41 14" xfId="669"/>
    <cellStyle name="Comma 41 14 2" xfId="8516"/>
    <cellStyle name="Comma 41 14 2 2" xfId="8517"/>
    <cellStyle name="Comma 41 14 3" xfId="8518"/>
    <cellStyle name="Comma 41 15" xfId="670"/>
    <cellStyle name="Comma 41 15 2" xfId="8519"/>
    <cellStyle name="Comma 41 15 2 2" xfId="8520"/>
    <cellStyle name="Comma 41 15 3" xfId="8521"/>
    <cellStyle name="Comma 41 16" xfId="8522"/>
    <cellStyle name="Comma 41 16 2" xfId="8523"/>
    <cellStyle name="Comma 41 16 2 2" xfId="8524"/>
    <cellStyle name="Comma 41 16 3" xfId="8525"/>
    <cellStyle name="Comma 41 17" xfId="8526"/>
    <cellStyle name="Comma 41 17 2" xfId="8527"/>
    <cellStyle name="Comma 41 17 2 2" xfId="8528"/>
    <cellStyle name="Comma 41 17 3" xfId="8529"/>
    <cellStyle name="Comma 41 18" xfId="8530"/>
    <cellStyle name="Comma 41 18 2" xfId="8531"/>
    <cellStyle name="Comma 41 18 2 2" xfId="8532"/>
    <cellStyle name="Comma 41 18 3" xfId="8533"/>
    <cellStyle name="Comma 41 19" xfId="8534"/>
    <cellStyle name="Comma 41 19 2" xfId="8535"/>
    <cellStyle name="Comma 41 19 2 2" xfId="8536"/>
    <cellStyle name="Comma 41 19 3" xfId="8537"/>
    <cellStyle name="Comma 41 2" xfId="671"/>
    <cellStyle name="Comma 41 2 2" xfId="8538"/>
    <cellStyle name="Comma 41 2 2 2" xfId="8539"/>
    <cellStyle name="Comma 41 2 3" xfId="8540"/>
    <cellStyle name="Comma 41 2 3 2" xfId="8541"/>
    <cellStyle name="Comma 41 2 3 2 2" xfId="8542"/>
    <cellStyle name="Comma 41 2 3 3" xfId="8543"/>
    <cellStyle name="Comma 41 2 4" xfId="8544"/>
    <cellStyle name="Comma 41 2 5" xfId="17136"/>
    <cellStyle name="Comma 41 20" xfId="8545"/>
    <cellStyle name="Comma 41 20 2" xfId="8546"/>
    <cellStyle name="Comma 41 20 2 2" xfId="8547"/>
    <cellStyle name="Comma 41 20 3" xfId="8548"/>
    <cellStyle name="Comma 41 21" xfId="8549"/>
    <cellStyle name="Comma 41 21 2" xfId="8550"/>
    <cellStyle name="Comma 41 21 2 2" xfId="8551"/>
    <cellStyle name="Comma 41 21 3" xfId="8552"/>
    <cellStyle name="Comma 41 22" xfId="8553"/>
    <cellStyle name="Comma 41 22 2" xfId="8554"/>
    <cellStyle name="Comma 41 22 2 2" xfId="8555"/>
    <cellStyle name="Comma 41 22 3" xfId="8556"/>
    <cellStyle name="Comma 41 23" xfId="8557"/>
    <cellStyle name="Comma 41 23 2" xfId="8558"/>
    <cellStyle name="Comma 41 23 2 2" xfId="8559"/>
    <cellStyle name="Comma 41 23 3" xfId="8560"/>
    <cellStyle name="Comma 41 24" xfId="8561"/>
    <cellStyle name="Comma 41 24 2" xfId="8562"/>
    <cellStyle name="Comma 41 24 2 2" xfId="8563"/>
    <cellStyle name="Comma 41 24 3" xfId="8564"/>
    <cellStyle name="Comma 41 25" xfId="8565"/>
    <cellStyle name="Comma 41 25 2" xfId="8566"/>
    <cellStyle name="Comma 41 25 2 2" xfId="8567"/>
    <cellStyle name="Comma 41 25 3" xfId="8568"/>
    <cellStyle name="Comma 41 26" xfId="8569"/>
    <cellStyle name="Comma 41 26 2" xfId="8570"/>
    <cellStyle name="Comma 41 26 2 2" xfId="8571"/>
    <cellStyle name="Comma 41 26 3" xfId="8572"/>
    <cellStyle name="Comma 41 27" xfId="8573"/>
    <cellStyle name="Comma 41 27 2" xfId="8574"/>
    <cellStyle name="Comma 41 27 2 2" xfId="8575"/>
    <cellStyle name="Comma 41 27 3" xfId="8576"/>
    <cellStyle name="Comma 41 28" xfId="8577"/>
    <cellStyle name="Comma 41 28 2" xfId="8578"/>
    <cellStyle name="Comma 41 28 2 2" xfId="8579"/>
    <cellStyle name="Comma 41 28 3" xfId="8580"/>
    <cellStyle name="Comma 41 29" xfId="8581"/>
    <cellStyle name="Comma 41 29 2" xfId="8582"/>
    <cellStyle name="Comma 41 3" xfId="672"/>
    <cellStyle name="Comma 41 3 2" xfId="8583"/>
    <cellStyle name="Comma 41 3 2 2" xfId="8584"/>
    <cellStyle name="Comma 41 3 3" xfId="8585"/>
    <cellStyle name="Comma 41 3 3 2" xfId="8586"/>
    <cellStyle name="Comma 41 3 3 2 2" xfId="8587"/>
    <cellStyle name="Comma 41 3 3 3" xfId="8588"/>
    <cellStyle name="Comma 41 3 4" xfId="8589"/>
    <cellStyle name="Comma 41 3 5" xfId="17051"/>
    <cellStyle name="Comma 41 30" xfId="8590"/>
    <cellStyle name="Comma 41 30 2" xfId="8591"/>
    <cellStyle name="Comma 41 30 2 2" xfId="8592"/>
    <cellStyle name="Comma 41 30 3" xfId="8593"/>
    <cellStyle name="Comma 41 31" xfId="8594"/>
    <cellStyle name="Comma 41 32" xfId="8595"/>
    <cellStyle name="Comma 41 33" xfId="16342"/>
    <cellStyle name="Comma 41 4" xfId="673"/>
    <cellStyle name="Comma 41 4 2" xfId="8596"/>
    <cellStyle name="Comma 41 4 2 2" xfId="8597"/>
    <cellStyle name="Comma 41 4 3" xfId="8598"/>
    <cellStyle name="Comma 41 4 3 2" xfId="8599"/>
    <cellStyle name="Comma 41 4 3 2 2" xfId="8600"/>
    <cellStyle name="Comma 41 4 3 3" xfId="8601"/>
    <cellStyle name="Comma 41 4 4" xfId="8602"/>
    <cellStyle name="Comma 41 4 5" xfId="16987"/>
    <cellStyle name="Comma 41 5" xfId="674"/>
    <cellStyle name="Comma 41 5 2" xfId="8603"/>
    <cellStyle name="Comma 41 5 2 2" xfId="8604"/>
    <cellStyle name="Comma 41 5 3" xfId="8605"/>
    <cellStyle name="Comma 41 5 3 2" xfId="8606"/>
    <cellStyle name="Comma 41 5 3 2 2" xfId="8607"/>
    <cellStyle name="Comma 41 5 3 3" xfId="8608"/>
    <cellStyle name="Comma 41 5 4" xfId="8609"/>
    <cellStyle name="Comma 41 6" xfId="675"/>
    <cellStyle name="Comma 41 6 2" xfId="8610"/>
    <cellStyle name="Comma 41 6 2 2" xfId="8611"/>
    <cellStyle name="Comma 41 6 3" xfId="8612"/>
    <cellStyle name="Comma 41 7" xfId="676"/>
    <cellStyle name="Comma 41 7 2" xfId="8613"/>
    <cellStyle name="Comma 41 7 2 2" xfId="8614"/>
    <cellStyle name="Comma 41 7 3" xfId="8615"/>
    <cellStyle name="Comma 41 8" xfId="677"/>
    <cellStyle name="Comma 41 8 2" xfId="8616"/>
    <cellStyle name="Comma 41 8 2 2" xfId="8617"/>
    <cellStyle name="Comma 41 8 3" xfId="8618"/>
    <cellStyle name="Comma 41 8 4" xfId="8619"/>
    <cellStyle name="Comma 41 9" xfId="678"/>
    <cellStyle name="Comma 41 9 2" xfId="8620"/>
    <cellStyle name="Comma 41 9 2 2" xfId="8621"/>
    <cellStyle name="Comma 41 9 3" xfId="8622"/>
    <cellStyle name="Comma 41 9 4" xfId="8623"/>
    <cellStyle name="Comma 42" xfId="679"/>
    <cellStyle name="Comma 42 10" xfId="680"/>
    <cellStyle name="Comma 42 10 2" xfId="8624"/>
    <cellStyle name="Comma 42 10 2 2" xfId="8625"/>
    <cellStyle name="Comma 42 10 3" xfId="8626"/>
    <cellStyle name="Comma 42 10 4" xfId="8627"/>
    <cellStyle name="Comma 42 11" xfId="681"/>
    <cellStyle name="Comma 42 11 2" xfId="8628"/>
    <cellStyle name="Comma 42 11 2 2" xfId="8629"/>
    <cellStyle name="Comma 42 11 3" xfId="8630"/>
    <cellStyle name="Comma 42 11 4" xfId="8631"/>
    <cellStyle name="Comma 42 12" xfId="682"/>
    <cellStyle name="Comma 42 12 2" xfId="8632"/>
    <cellStyle name="Comma 42 12 2 2" xfId="8633"/>
    <cellStyle name="Comma 42 12 3" xfId="8634"/>
    <cellStyle name="Comma 42 12 4" xfId="8635"/>
    <cellStyle name="Comma 42 13" xfId="683"/>
    <cellStyle name="Comma 42 13 2" xfId="8636"/>
    <cellStyle name="Comma 42 13 2 2" xfId="8637"/>
    <cellStyle name="Comma 42 13 3" xfId="8638"/>
    <cellStyle name="Comma 42 13 4" xfId="8639"/>
    <cellStyle name="Comma 42 14" xfId="684"/>
    <cellStyle name="Comma 42 14 2" xfId="8640"/>
    <cellStyle name="Comma 42 14 2 2" xfId="8641"/>
    <cellStyle name="Comma 42 14 3" xfId="8642"/>
    <cellStyle name="Comma 42 14 4" xfId="8643"/>
    <cellStyle name="Comma 42 15" xfId="685"/>
    <cellStyle name="Comma 42 15 2" xfId="8644"/>
    <cellStyle name="Comma 42 15 2 2" xfId="8645"/>
    <cellStyle name="Comma 42 15 3" xfId="8646"/>
    <cellStyle name="Comma 42 15 4" xfId="8647"/>
    <cellStyle name="Comma 42 16" xfId="8648"/>
    <cellStyle name="Comma 42 16 2" xfId="8649"/>
    <cellStyle name="Comma 42 16 2 2" xfId="8650"/>
    <cellStyle name="Comma 42 16 3" xfId="8651"/>
    <cellStyle name="Comma 42 17" xfId="8652"/>
    <cellStyle name="Comma 42 17 2" xfId="8653"/>
    <cellStyle name="Comma 42 17 2 2" xfId="8654"/>
    <cellStyle name="Comma 42 17 3" xfId="8655"/>
    <cellStyle name="Comma 42 18" xfId="8656"/>
    <cellStyle name="Comma 42 18 2" xfId="8657"/>
    <cellStyle name="Comma 42 18 2 2" xfId="8658"/>
    <cellStyle name="Comma 42 18 3" xfId="8659"/>
    <cellStyle name="Comma 42 19" xfId="8660"/>
    <cellStyle name="Comma 42 19 2" xfId="8661"/>
    <cellStyle name="Comma 42 19 2 2" xfId="8662"/>
    <cellStyle name="Comma 42 19 3" xfId="8663"/>
    <cellStyle name="Comma 42 2" xfId="686"/>
    <cellStyle name="Comma 42 2 2" xfId="8664"/>
    <cellStyle name="Comma 42 2 2 2" xfId="8665"/>
    <cellStyle name="Comma 42 2 3" xfId="8666"/>
    <cellStyle name="Comma 42 2 3 2" xfId="8667"/>
    <cellStyle name="Comma 42 2 3 2 2" xfId="8668"/>
    <cellStyle name="Comma 42 2 3 3" xfId="8669"/>
    <cellStyle name="Comma 42 2 4" xfId="8670"/>
    <cellStyle name="Comma 42 2 5" xfId="8671"/>
    <cellStyle name="Comma 42 2 6" xfId="17138"/>
    <cellStyle name="Comma 42 20" xfId="8672"/>
    <cellStyle name="Comma 42 20 2" xfId="8673"/>
    <cellStyle name="Comma 42 20 2 2" xfId="8674"/>
    <cellStyle name="Comma 42 20 3" xfId="8675"/>
    <cellStyle name="Comma 42 21" xfId="8676"/>
    <cellStyle name="Comma 42 21 2" xfId="8677"/>
    <cellStyle name="Comma 42 21 2 2" xfId="8678"/>
    <cellStyle name="Comma 42 21 3" xfId="8679"/>
    <cellStyle name="Comma 42 22" xfId="8680"/>
    <cellStyle name="Comma 42 22 2" xfId="8681"/>
    <cellStyle name="Comma 42 22 2 2" xfId="8682"/>
    <cellStyle name="Comma 42 22 3" xfId="8683"/>
    <cellStyle name="Comma 42 23" xfId="8684"/>
    <cellStyle name="Comma 42 23 2" xfId="8685"/>
    <cellStyle name="Comma 42 23 2 2" xfId="8686"/>
    <cellStyle name="Comma 42 23 3" xfId="8687"/>
    <cellStyle name="Comma 42 24" xfId="8688"/>
    <cellStyle name="Comma 42 24 2" xfId="8689"/>
    <cellStyle name="Comma 42 24 2 2" xfId="8690"/>
    <cellStyle name="Comma 42 24 3" xfId="8691"/>
    <cellStyle name="Comma 42 25" xfId="8692"/>
    <cellStyle name="Comma 42 25 2" xfId="8693"/>
    <cellStyle name="Comma 42 25 2 2" xfId="8694"/>
    <cellStyle name="Comma 42 25 3" xfId="8695"/>
    <cellStyle name="Comma 42 26" xfId="8696"/>
    <cellStyle name="Comma 42 26 2" xfId="8697"/>
    <cellStyle name="Comma 42 26 2 2" xfId="8698"/>
    <cellStyle name="Comma 42 26 3" xfId="8699"/>
    <cellStyle name="Comma 42 27" xfId="8700"/>
    <cellStyle name="Comma 42 27 2" xfId="8701"/>
    <cellStyle name="Comma 42 27 2 2" xfId="8702"/>
    <cellStyle name="Comma 42 27 3" xfId="8703"/>
    <cellStyle name="Comma 42 28" xfId="8704"/>
    <cellStyle name="Comma 42 28 2" xfId="8705"/>
    <cellStyle name="Comma 42 28 2 2" xfId="8706"/>
    <cellStyle name="Comma 42 28 3" xfId="8707"/>
    <cellStyle name="Comma 42 29" xfId="8708"/>
    <cellStyle name="Comma 42 29 2" xfId="8709"/>
    <cellStyle name="Comma 42 3" xfId="687"/>
    <cellStyle name="Comma 42 3 2" xfId="8710"/>
    <cellStyle name="Comma 42 3 2 2" xfId="8711"/>
    <cellStyle name="Comma 42 3 3" xfId="8712"/>
    <cellStyle name="Comma 42 3 3 2" xfId="8713"/>
    <cellStyle name="Comma 42 3 3 2 2" xfId="8714"/>
    <cellStyle name="Comma 42 3 3 3" xfId="8715"/>
    <cellStyle name="Comma 42 3 4" xfId="8716"/>
    <cellStyle name="Comma 42 3 5" xfId="8717"/>
    <cellStyle name="Comma 42 3 6" xfId="17278"/>
    <cellStyle name="Comma 42 30" xfId="8718"/>
    <cellStyle name="Comma 42 30 2" xfId="8719"/>
    <cellStyle name="Comma 42 30 2 2" xfId="8720"/>
    <cellStyle name="Comma 42 30 3" xfId="8721"/>
    <cellStyle name="Comma 42 31" xfId="8722"/>
    <cellStyle name="Comma 42 32" xfId="8723"/>
    <cellStyle name="Comma 42 33" xfId="16344"/>
    <cellStyle name="Comma 42 4" xfId="688"/>
    <cellStyle name="Comma 42 4 2" xfId="8724"/>
    <cellStyle name="Comma 42 4 2 2" xfId="8725"/>
    <cellStyle name="Comma 42 4 3" xfId="8726"/>
    <cellStyle name="Comma 42 4 3 2" xfId="8727"/>
    <cellStyle name="Comma 42 4 3 2 2" xfId="8728"/>
    <cellStyle name="Comma 42 4 3 3" xfId="8729"/>
    <cellStyle name="Comma 42 4 4" xfId="8730"/>
    <cellStyle name="Comma 42 4 5" xfId="8731"/>
    <cellStyle name="Comma 42 4 6" xfId="16989"/>
    <cellStyle name="Comma 42 5" xfId="689"/>
    <cellStyle name="Comma 42 5 2" xfId="8732"/>
    <cellStyle name="Comma 42 5 2 2" xfId="8733"/>
    <cellStyle name="Comma 42 5 3" xfId="8734"/>
    <cellStyle name="Comma 42 5 3 2" xfId="8735"/>
    <cellStyle name="Comma 42 5 3 2 2" xfId="8736"/>
    <cellStyle name="Comma 42 5 3 3" xfId="8737"/>
    <cellStyle name="Comma 42 5 4" xfId="8738"/>
    <cellStyle name="Comma 42 5 5" xfId="8739"/>
    <cellStyle name="Comma 42 6" xfId="690"/>
    <cellStyle name="Comma 42 6 2" xfId="8740"/>
    <cellStyle name="Comma 42 6 2 2" xfId="8741"/>
    <cellStyle name="Comma 42 6 3" xfId="8742"/>
    <cellStyle name="Comma 42 6 4" xfId="8743"/>
    <cellStyle name="Comma 42 7" xfId="691"/>
    <cellStyle name="Comma 42 7 2" xfId="8744"/>
    <cellStyle name="Comma 42 7 2 2" xfId="8745"/>
    <cellStyle name="Comma 42 7 3" xfId="8746"/>
    <cellStyle name="Comma 42 7 4" xfId="8747"/>
    <cellStyle name="Comma 42 8" xfId="692"/>
    <cellStyle name="Comma 42 8 2" xfId="8748"/>
    <cellStyle name="Comma 42 8 2 2" xfId="8749"/>
    <cellStyle name="Comma 42 8 3" xfId="8750"/>
    <cellStyle name="Comma 42 8 4" xfId="8751"/>
    <cellStyle name="Comma 42 9" xfId="693"/>
    <cellStyle name="Comma 42 9 2" xfId="8752"/>
    <cellStyle name="Comma 42 9 2 2" xfId="8753"/>
    <cellStyle name="Comma 42 9 3" xfId="8754"/>
    <cellStyle name="Comma 42 9 4" xfId="8755"/>
    <cellStyle name="Comma 43" xfId="694"/>
    <cellStyle name="Comma 43 10" xfId="695"/>
    <cellStyle name="Comma 43 10 2" xfId="8756"/>
    <cellStyle name="Comma 43 10 2 2" xfId="8757"/>
    <cellStyle name="Comma 43 10 3" xfId="8758"/>
    <cellStyle name="Comma 43 10 4" xfId="8759"/>
    <cellStyle name="Comma 43 11" xfId="696"/>
    <cellStyle name="Comma 43 11 2" xfId="8760"/>
    <cellStyle name="Comma 43 11 2 2" xfId="8761"/>
    <cellStyle name="Comma 43 11 3" xfId="8762"/>
    <cellStyle name="Comma 43 11 4" xfId="8763"/>
    <cellStyle name="Comma 43 12" xfId="697"/>
    <cellStyle name="Comma 43 12 2" xfId="8764"/>
    <cellStyle name="Comma 43 12 2 2" xfId="8765"/>
    <cellStyle name="Comma 43 12 3" xfId="8766"/>
    <cellStyle name="Comma 43 12 4" xfId="8767"/>
    <cellStyle name="Comma 43 13" xfId="698"/>
    <cellStyle name="Comma 43 13 2" xfId="8768"/>
    <cellStyle name="Comma 43 13 2 2" xfId="8769"/>
    <cellStyle name="Comma 43 13 3" xfId="8770"/>
    <cellStyle name="Comma 43 13 4" xfId="8771"/>
    <cellStyle name="Comma 43 14" xfId="699"/>
    <cellStyle name="Comma 43 14 2" xfId="8772"/>
    <cellStyle name="Comma 43 14 2 2" xfId="8773"/>
    <cellStyle name="Comma 43 14 3" xfId="8774"/>
    <cellStyle name="Comma 43 14 4" xfId="8775"/>
    <cellStyle name="Comma 43 15" xfId="700"/>
    <cellStyle name="Comma 43 15 2" xfId="8776"/>
    <cellStyle name="Comma 43 15 2 2" xfId="8777"/>
    <cellStyle name="Comma 43 15 3" xfId="8778"/>
    <cellStyle name="Comma 43 15 4" xfId="8779"/>
    <cellStyle name="Comma 43 16" xfId="8780"/>
    <cellStyle name="Comma 43 16 2" xfId="8781"/>
    <cellStyle name="Comma 43 16 2 2" xfId="8782"/>
    <cellStyle name="Comma 43 16 3" xfId="8783"/>
    <cellStyle name="Comma 43 17" xfId="8784"/>
    <cellStyle name="Comma 43 17 2" xfId="8785"/>
    <cellStyle name="Comma 43 17 2 2" xfId="8786"/>
    <cellStyle name="Comma 43 17 3" xfId="8787"/>
    <cellStyle name="Comma 43 18" xfId="8788"/>
    <cellStyle name="Comma 43 18 2" xfId="8789"/>
    <cellStyle name="Comma 43 18 2 2" xfId="8790"/>
    <cellStyle name="Comma 43 18 3" xfId="8791"/>
    <cellStyle name="Comma 43 19" xfId="8792"/>
    <cellStyle name="Comma 43 19 2" xfId="8793"/>
    <cellStyle name="Comma 43 19 2 2" xfId="8794"/>
    <cellStyle name="Comma 43 19 3" xfId="8795"/>
    <cellStyle name="Comma 43 2" xfId="701"/>
    <cellStyle name="Comma 43 2 2" xfId="8796"/>
    <cellStyle name="Comma 43 2 2 2" xfId="8797"/>
    <cellStyle name="Comma 43 2 3" xfId="8798"/>
    <cellStyle name="Comma 43 2 3 2" xfId="8799"/>
    <cellStyle name="Comma 43 2 3 2 2" xfId="8800"/>
    <cellStyle name="Comma 43 2 3 3" xfId="8801"/>
    <cellStyle name="Comma 43 2 4" xfId="8802"/>
    <cellStyle name="Comma 43 2 5" xfId="8803"/>
    <cellStyle name="Comma 43 2 6" xfId="17140"/>
    <cellStyle name="Comma 43 20" xfId="8804"/>
    <cellStyle name="Comma 43 20 2" xfId="8805"/>
    <cellStyle name="Comma 43 20 2 2" xfId="8806"/>
    <cellStyle name="Comma 43 20 3" xfId="8807"/>
    <cellStyle name="Comma 43 21" xfId="8808"/>
    <cellStyle name="Comma 43 21 2" xfId="8809"/>
    <cellStyle name="Comma 43 21 2 2" xfId="8810"/>
    <cellStyle name="Comma 43 21 3" xfId="8811"/>
    <cellStyle name="Comma 43 22" xfId="8812"/>
    <cellStyle name="Comma 43 22 2" xfId="8813"/>
    <cellStyle name="Comma 43 22 2 2" xfId="8814"/>
    <cellStyle name="Comma 43 22 3" xfId="8815"/>
    <cellStyle name="Comma 43 23" xfId="8816"/>
    <cellStyle name="Comma 43 23 2" xfId="8817"/>
    <cellStyle name="Comma 43 23 2 2" xfId="8818"/>
    <cellStyle name="Comma 43 23 3" xfId="8819"/>
    <cellStyle name="Comma 43 24" xfId="8820"/>
    <cellStyle name="Comma 43 24 2" xfId="8821"/>
    <cellStyle name="Comma 43 24 2 2" xfId="8822"/>
    <cellStyle name="Comma 43 24 3" xfId="8823"/>
    <cellStyle name="Comma 43 25" xfId="8824"/>
    <cellStyle name="Comma 43 25 2" xfId="8825"/>
    <cellStyle name="Comma 43 25 2 2" xfId="8826"/>
    <cellStyle name="Comma 43 25 3" xfId="8827"/>
    <cellStyle name="Comma 43 26" xfId="8828"/>
    <cellStyle name="Comma 43 26 2" xfId="8829"/>
    <cellStyle name="Comma 43 26 2 2" xfId="8830"/>
    <cellStyle name="Comma 43 26 3" xfId="8831"/>
    <cellStyle name="Comma 43 27" xfId="8832"/>
    <cellStyle name="Comma 43 27 2" xfId="8833"/>
    <cellStyle name="Comma 43 27 2 2" xfId="8834"/>
    <cellStyle name="Comma 43 27 3" xfId="8835"/>
    <cellStyle name="Comma 43 28" xfId="8836"/>
    <cellStyle name="Comma 43 28 2" xfId="8837"/>
    <cellStyle name="Comma 43 28 2 2" xfId="8838"/>
    <cellStyle name="Comma 43 28 3" xfId="8839"/>
    <cellStyle name="Comma 43 29" xfId="8840"/>
    <cellStyle name="Comma 43 29 2" xfId="8841"/>
    <cellStyle name="Comma 43 3" xfId="702"/>
    <cellStyle name="Comma 43 3 2" xfId="8842"/>
    <cellStyle name="Comma 43 3 2 2" xfId="8843"/>
    <cellStyle name="Comma 43 3 3" xfId="8844"/>
    <cellStyle name="Comma 43 3 3 2" xfId="8845"/>
    <cellStyle name="Comma 43 3 3 2 2" xfId="8846"/>
    <cellStyle name="Comma 43 3 3 3" xfId="8847"/>
    <cellStyle name="Comma 43 3 4" xfId="8848"/>
    <cellStyle name="Comma 43 3 5" xfId="8849"/>
    <cellStyle name="Comma 43 3 6" xfId="16993"/>
    <cellStyle name="Comma 43 30" xfId="8850"/>
    <cellStyle name="Comma 43 30 2" xfId="8851"/>
    <cellStyle name="Comma 43 30 2 2" xfId="8852"/>
    <cellStyle name="Comma 43 30 3" xfId="8853"/>
    <cellStyle name="Comma 43 31" xfId="8854"/>
    <cellStyle name="Comma 43 32" xfId="8855"/>
    <cellStyle name="Comma 43 33" xfId="16346"/>
    <cellStyle name="Comma 43 4" xfId="703"/>
    <cellStyle name="Comma 43 4 2" xfId="8856"/>
    <cellStyle name="Comma 43 4 2 2" xfId="8857"/>
    <cellStyle name="Comma 43 4 3" xfId="8858"/>
    <cellStyle name="Comma 43 4 3 2" xfId="8859"/>
    <cellStyle name="Comma 43 4 3 2 2" xfId="8860"/>
    <cellStyle name="Comma 43 4 3 3" xfId="8861"/>
    <cellStyle name="Comma 43 4 4" xfId="8862"/>
    <cellStyle name="Comma 43 4 5" xfId="8863"/>
    <cellStyle name="Comma 43 5" xfId="704"/>
    <cellStyle name="Comma 43 5 2" xfId="8864"/>
    <cellStyle name="Comma 43 5 2 2" xfId="8865"/>
    <cellStyle name="Comma 43 5 3" xfId="8866"/>
    <cellStyle name="Comma 43 5 3 2" xfId="8867"/>
    <cellStyle name="Comma 43 5 3 2 2" xfId="8868"/>
    <cellStyle name="Comma 43 5 3 3" xfId="8869"/>
    <cellStyle name="Comma 43 5 4" xfId="8870"/>
    <cellStyle name="Comma 43 5 5" xfId="8871"/>
    <cellStyle name="Comma 43 6" xfId="705"/>
    <cellStyle name="Comma 43 6 2" xfId="8872"/>
    <cellStyle name="Comma 43 6 2 2" xfId="8873"/>
    <cellStyle name="Comma 43 6 3" xfId="8874"/>
    <cellStyle name="Comma 43 6 4" xfId="8875"/>
    <cellStyle name="Comma 43 7" xfId="706"/>
    <cellStyle name="Comma 43 7 2" xfId="8876"/>
    <cellStyle name="Comma 43 7 2 2" xfId="8877"/>
    <cellStyle name="Comma 43 7 3" xfId="8878"/>
    <cellStyle name="Comma 43 7 4" xfId="8879"/>
    <cellStyle name="Comma 43 8" xfId="707"/>
    <cellStyle name="Comma 43 8 2" xfId="8880"/>
    <cellStyle name="Comma 43 8 2 2" xfId="8881"/>
    <cellStyle name="Comma 43 8 3" xfId="8882"/>
    <cellStyle name="Comma 43 8 4" xfId="8883"/>
    <cellStyle name="Comma 43 9" xfId="708"/>
    <cellStyle name="Comma 43 9 2" xfId="8884"/>
    <cellStyle name="Comma 43 9 2 2" xfId="8885"/>
    <cellStyle name="Comma 43 9 3" xfId="8886"/>
    <cellStyle name="Comma 43 9 4" xfId="8887"/>
    <cellStyle name="Comma 44" xfId="709"/>
    <cellStyle name="Comma 44 10" xfId="710"/>
    <cellStyle name="Comma 44 10 2" xfId="8888"/>
    <cellStyle name="Comma 44 10 2 2" xfId="8889"/>
    <cellStyle name="Comma 44 10 3" xfId="8890"/>
    <cellStyle name="Comma 44 10 4" xfId="8891"/>
    <cellStyle name="Comma 44 11" xfId="711"/>
    <cellStyle name="Comma 44 11 2" xfId="8892"/>
    <cellStyle name="Comma 44 11 2 2" xfId="8893"/>
    <cellStyle name="Comma 44 11 3" xfId="8894"/>
    <cellStyle name="Comma 44 11 4" xfId="8895"/>
    <cellStyle name="Comma 44 12" xfId="712"/>
    <cellStyle name="Comma 44 12 2" xfId="8896"/>
    <cellStyle name="Comma 44 12 2 2" xfId="8897"/>
    <cellStyle name="Comma 44 12 3" xfId="8898"/>
    <cellStyle name="Comma 44 12 4" xfId="8899"/>
    <cellStyle name="Comma 44 13" xfId="713"/>
    <cellStyle name="Comma 44 13 2" xfId="8900"/>
    <cellStyle name="Comma 44 13 2 2" xfId="8901"/>
    <cellStyle name="Comma 44 13 3" xfId="8902"/>
    <cellStyle name="Comma 44 13 4" xfId="8903"/>
    <cellStyle name="Comma 44 14" xfId="714"/>
    <cellStyle name="Comma 44 14 2" xfId="8904"/>
    <cellStyle name="Comma 44 14 2 2" xfId="8905"/>
    <cellStyle name="Comma 44 14 3" xfId="8906"/>
    <cellStyle name="Comma 44 14 4" xfId="8907"/>
    <cellStyle name="Comma 44 15" xfId="715"/>
    <cellStyle name="Comma 44 15 2" xfId="8908"/>
    <cellStyle name="Comma 44 15 2 2" xfId="8909"/>
    <cellStyle name="Comma 44 15 3" xfId="8910"/>
    <cellStyle name="Comma 44 15 4" xfId="8911"/>
    <cellStyle name="Comma 44 16" xfId="8912"/>
    <cellStyle name="Comma 44 16 2" xfId="8913"/>
    <cellStyle name="Comma 44 16 2 2" xfId="8914"/>
    <cellStyle name="Comma 44 16 3" xfId="8915"/>
    <cellStyle name="Comma 44 17" xfId="8916"/>
    <cellStyle name="Comma 44 17 2" xfId="8917"/>
    <cellStyle name="Comma 44 17 2 2" xfId="8918"/>
    <cellStyle name="Comma 44 17 3" xfId="8919"/>
    <cellStyle name="Comma 44 18" xfId="8920"/>
    <cellStyle name="Comma 44 18 2" xfId="8921"/>
    <cellStyle name="Comma 44 18 2 2" xfId="8922"/>
    <cellStyle name="Comma 44 18 3" xfId="8923"/>
    <cellStyle name="Comma 44 19" xfId="8924"/>
    <cellStyle name="Comma 44 19 2" xfId="8925"/>
    <cellStyle name="Comma 44 19 2 2" xfId="8926"/>
    <cellStyle name="Comma 44 19 3" xfId="8927"/>
    <cellStyle name="Comma 44 2" xfId="716"/>
    <cellStyle name="Comma 44 2 2" xfId="8928"/>
    <cellStyle name="Comma 44 2 2 2" xfId="8929"/>
    <cellStyle name="Comma 44 2 3" xfId="8930"/>
    <cellStyle name="Comma 44 2 3 2" xfId="8931"/>
    <cellStyle name="Comma 44 2 3 2 2" xfId="8932"/>
    <cellStyle name="Comma 44 2 3 3" xfId="8933"/>
    <cellStyle name="Comma 44 2 4" xfId="8934"/>
    <cellStyle name="Comma 44 2 5" xfId="8935"/>
    <cellStyle name="Comma 44 2 6" xfId="17142"/>
    <cellStyle name="Comma 44 20" xfId="8936"/>
    <cellStyle name="Comma 44 20 2" xfId="8937"/>
    <cellStyle name="Comma 44 20 2 2" xfId="8938"/>
    <cellStyle name="Comma 44 20 3" xfId="8939"/>
    <cellStyle name="Comma 44 21" xfId="8940"/>
    <cellStyle name="Comma 44 21 2" xfId="8941"/>
    <cellStyle name="Comma 44 21 2 2" xfId="8942"/>
    <cellStyle name="Comma 44 21 3" xfId="8943"/>
    <cellStyle name="Comma 44 22" xfId="8944"/>
    <cellStyle name="Comma 44 22 2" xfId="8945"/>
    <cellStyle name="Comma 44 22 2 2" xfId="8946"/>
    <cellStyle name="Comma 44 22 3" xfId="8947"/>
    <cellStyle name="Comma 44 23" xfId="8948"/>
    <cellStyle name="Comma 44 23 2" xfId="8949"/>
    <cellStyle name="Comma 44 23 2 2" xfId="8950"/>
    <cellStyle name="Comma 44 23 3" xfId="8951"/>
    <cellStyle name="Comma 44 24" xfId="8952"/>
    <cellStyle name="Comma 44 24 2" xfId="8953"/>
    <cellStyle name="Comma 44 24 2 2" xfId="8954"/>
    <cellStyle name="Comma 44 24 3" xfId="8955"/>
    <cellStyle name="Comma 44 25" xfId="8956"/>
    <cellStyle name="Comma 44 25 2" xfId="8957"/>
    <cellStyle name="Comma 44 25 2 2" xfId="8958"/>
    <cellStyle name="Comma 44 25 3" xfId="8959"/>
    <cellStyle name="Comma 44 26" xfId="8960"/>
    <cellStyle name="Comma 44 26 2" xfId="8961"/>
    <cellStyle name="Comma 44 26 2 2" xfId="8962"/>
    <cellStyle name="Comma 44 26 3" xfId="8963"/>
    <cellStyle name="Comma 44 27" xfId="8964"/>
    <cellStyle name="Comma 44 27 2" xfId="8965"/>
    <cellStyle name="Comma 44 27 2 2" xfId="8966"/>
    <cellStyle name="Comma 44 27 3" xfId="8967"/>
    <cellStyle name="Comma 44 28" xfId="8968"/>
    <cellStyle name="Comma 44 28 2" xfId="8969"/>
    <cellStyle name="Comma 44 28 2 2" xfId="8970"/>
    <cellStyle name="Comma 44 28 3" xfId="8971"/>
    <cellStyle name="Comma 44 29" xfId="8972"/>
    <cellStyle name="Comma 44 29 2" xfId="8973"/>
    <cellStyle name="Comma 44 3" xfId="717"/>
    <cellStyle name="Comma 44 3 2" xfId="8974"/>
    <cellStyle name="Comma 44 3 2 2" xfId="8975"/>
    <cellStyle name="Comma 44 3 3" xfId="8976"/>
    <cellStyle name="Comma 44 3 3 2" xfId="8977"/>
    <cellStyle name="Comma 44 3 3 2 2" xfId="8978"/>
    <cellStyle name="Comma 44 3 3 3" xfId="8979"/>
    <cellStyle name="Comma 44 3 4" xfId="8980"/>
    <cellStyle name="Comma 44 3 5" xfId="8981"/>
    <cellStyle name="Comma 44 3 6" xfId="16997"/>
    <cellStyle name="Comma 44 30" xfId="8982"/>
    <cellStyle name="Comma 44 30 2" xfId="8983"/>
    <cellStyle name="Comma 44 30 2 2" xfId="8984"/>
    <cellStyle name="Comma 44 30 3" xfId="8985"/>
    <cellStyle name="Comma 44 31" xfId="8986"/>
    <cellStyle name="Comma 44 32" xfId="8987"/>
    <cellStyle name="Comma 44 33" xfId="16348"/>
    <cellStyle name="Comma 44 4" xfId="718"/>
    <cellStyle name="Comma 44 4 2" xfId="8988"/>
    <cellStyle name="Comma 44 4 2 2" xfId="8989"/>
    <cellStyle name="Comma 44 4 3" xfId="8990"/>
    <cellStyle name="Comma 44 4 3 2" xfId="8991"/>
    <cellStyle name="Comma 44 4 3 2 2" xfId="8992"/>
    <cellStyle name="Comma 44 4 3 3" xfId="8993"/>
    <cellStyle name="Comma 44 4 4" xfId="8994"/>
    <cellStyle name="Comma 44 4 5" xfId="8995"/>
    <cellStyle name="Comma 44 5" xfId="719"/>
    <cellStyle name="Comma 44 5 2" xfId="8996"/>
    <cellStyle name="Comma 44 5 2 2" xfId="8997"/>
    <cellStyle name="Comma 44 5 3" xfId="8998"/>
    <cellStyle name="Comma 44 5 3 2" xfId="8999"/>
    <cellStyle name="Comma 44 5 3 2 2" xfId="9000"/>
    <cellStyle name="Comma 44 5 3 3" xfId="9001"/>
    <cellStyle name="Comma 44 5 4" xfId="9002"/>
    <cellStyle name="Comma 44 5 5" xfId="9003"/>
    <cellStyle name="Comma 44 6" xfId="720"/>
    <cellStyle name="Comma 44 6 2" xfId="9004"/>
    <cellStyle name="Comma 44 6 2 2" xfId="9005"/>
    <cellStyle name="Comma 44 6 3" xfId="9006"/>
    <cellStyle name="Comma 44 6 4" xfId="9007"/>
    <cellStyle name="Comma 44 7" xfId="721"/>
    <cellStyle name="Comma 44 7 2" xfId="9008"/>
    <cellStyle name="Comma 44 7 2 2" xfId="9009"/>
    <cellStyle name="Comma 44 7 3" xfId="9010"/>
    <cellStyle name="Comma 44 7 4" xfId="9011"/>
    <cellStyle name="Comma 44 8" xfId="722"/>
    <cellStyle name="Comma 44 8 2" xfId="9012"/>
    <cellStyle name="Comma 44 8 2 2" xfId="9013"/>
    <cellStyle name="Comma 44 8 3" xfId="9014"/>
    <cellStyle name="Comma 44 8 4" xfId="9015"/>
    <cellStyle name="Comma 44 9" xfId="723"/>
    <cellStyle name="Comma 44 9 2" xfId="9016"/>
    <cellStyle name="Comma 44 9 2 2" xfId="9017"/>
    <cellStyle name="Comma 44 9 3" xfId="9018"/>
    <cellStyle name="Comma 44 9 4" xfId="9019"/>
    <cellStyle name="Comma 45" xfId="724"/>
    <cellStyle name="Comma 45 10" xfId="725"/>
    <cellStyle name="Comma 45 10 2" xfId="9020"/>
    <cellStyle name="Comma 45 10 2 2" xfId="9021"/>
    <cellStyle name="Comma 45 10 3" xfId="9022"/>
    <cellStyle name="Comma 45 10 4" xfId="9023"/>
    <cellStyle name="Comma 45 11" xfId="726"/>
    <cellStyle name="Comma 45 11 2" xfId="9024"/>
    <cellStyle name="Comma 45 11 2 2" xfId="9025"/>
    <cellStyle name="Comma 45 11 3" xfId="9026"/>
    <cellStyle name="Comma 45 11 4" xfId="9027"/>
    <cellStyle name="Comma 45 12" xfId="727"/>
    <cellStyle name="Comma 45 12 2" xfId="9028"/>
    <cellStyle name="Comma 45 12 2 2" xfId="9029"/>
    <cellStyle name="Comma 45 12 3" xfId="9030"/>
    <cellStyle name="Comma 45 12 4" xfId="9031"/>
    <cellStyle name="Comma 45 13" xfId="728"/>
    <cellStyle name="Comma 45 13 2" xfId="9032"/>
    <cellStyle name="Comma 45 13 2 2" xfId="9033"/>
    <cellStyle name="Comma 45 13 3" xfId="9034"/>
    <cellStyle name="Comma 45 13 4" xfId="9035"/>
    <cellStyle name="Comma 45 14" xfId="729"/>
    <cellStyle name="Comma 45 14 2" xfId="9036"/>
    <cellStyle name="Comma 45 14 2 2" xfId="9037"/>
    <cellStyle name="Comma 45 14 3" xfId="9038"/>
    <cellStyle name="Comma 45 14 4" xfId="9039"/>
    <cellStyle name="Comma 45 15" xfId="730"/>
    <cellStyle name="Comma 45 15 2" xfId="9040"/>
    <cellStyle name="Comma 45 15 2 2" xfId="9041"/>
    <cellStyle name="Comma 45 15 3" xfId="9042"/>
    <cellStyle name="Comma 45 15 4" xfId="9043"/>
    <cellStyle name="Comma 45 16" xfId="9044"/>
    <cellStyle name="Comma 45 16 2" xfId="9045"/>
    <cellStyle name="Comma 45 16 2 2" xfId="9046"/>
    <cellStyle name="Comma 45 16 3" xfId="9047"/>
    <cellStyle name="Comma 45 17" xfId="9048"/>
    <cellStyle name="Comma 45 17 2" xfId="9049"/>
    <cellStyle name="Comma 45 17 2 2" xfId="9050"/>
    <cellStyle name="Comma 45 17 3" xfId="9051"/>
    <cellStyle name="Comma 45 18" xfId="9052"/>
    <cellStyle name="Comma 45 18 2" xfId="9053"/>
    <cellStyle name="Comma 45 18 2 2" xfId="9054"/>
    <cellStyle name="Comma 45 18 3" xfId="9055"/>
    <cellStyle name="Comma 45 19" xfId="9056"/>
    <cellStyle name="Comma 45 19 2" xfId="9057"/>
    <cellStyle name="Comma 45 19 2 2" xfId="9058"/>
    <cellStyle name="Comma 45 19 3" xfId="9059"/>
    <cellStyle name="Comma 45 2" xfId="731"/>
    <cellStyle name="Comma 45 2 2" xfId="9060"/>
    <cellStyle name="Comma 45 2 2 2" xfId="9061"/>
    <cellStyle name="Comma 45 2 3" xfId="9062"/>
    <cellStyle name="Comma 45 2 3 2" xfId="9063"/>
    <cellStyle name="Comma 45 2 3 2 2" xfId="9064"/>
    <cellStyle name="Comma 45 2 3 3" xfId="9065"/>
    <cellStyle name="Comma 45 2 4" xfId="9066"/>
    <cellStyle name="Comma 45 2 5" xfId="9067"/>
    <cellStyle name="Comma 45 2 6" xfId="17144"/>
    <cellStyle name="Comma 45 20" xfId="9068"/>
    <cellStyle name="Comma 45 20 2" xfId="9069"/>
    <cellStyle name="Comma 45 20 2 2" xfId="9070"/>
    <cellStyle name="Comma 45 20 3" xfId="9071"/>
    <cellStyle name="Comma 45 21" xfId="9072"/>
    <cellStyle name="Comma 45 21 2" xfId="9073"/>
    <cellStyle name="Comma 45 21 2 2" xfId="9074"/>
    <cellStyle name="Comma 45 21 3" xfId="9075"/>
    <cellStyle name="Comma 45 22" xfId="9076"/>
    <cellStyle name="Comma 45 22 2" xfId="9077"/>
    <cellStyle name="Comma 45 22 2 2" xfId="9078"/>
    <cellStyle name="Comma 45 22 3" xfId="9079"/>
    <cellStyle name="Comma 45 23" xfId="9080"/>
    <cellStyle name="Comma 45 23 2" xfId="9081"/>
    <cellStyle name="Comma 45 23 2 2" xfId="9082"/>
    <cellStyle name="Comma 45 23 3" xfId="9083"/>
    <cellStyle name="Comma 45 24" xfId="9084"/>
    <cellStyle name="Comma 45 24 2" xfId="9085"/>
    <cellStyle name="Comma 45 24 2 2" xfId="9086"/>
    <cellStyle name="Comma 45 24 3" xfId="9087"/>
    <cellStyle name="Comma 45 25" xfId="9088"/>
    <cellStyle name="Comma 45 25 2" xfId="9089"/>
    <cellStyle name="Comma 45 25 2 2" xfId="9090"/>
    <cellStyle name="Comma 45 25 3" xfId="9091"/>
    <cellStyle name="Comma 45 26" xfId="9092"/>
    <cellStyle name="Comma 45 26 2" xfId="9093"/>
    <cellStyle name="Comma 45 26 2 2" xfId="9094"/>
    <cellStyle name="Comma 45 26 3" xfId="9095"/>
    <cellStyle name="Comma 45 27" xfId="9096"/>
    <cellStyle name="Comma 45 27 2" xfId="9097"/>
    <cellStyle name="Comma 45 27 2 2" xfId="9098"/>
    <cellStyle name="Comma 45 27 3" xfId="9099"/>
    <cellStyle name="Comma 45 28" xfId="9100"/>
    <cellStyle name="Comma 45 28 2" xfId="9101"/>
    <cellStyle name="Comma 45 28 2 2" xfId="9102"/>
    <cellStyle name="Comma 45 28 3" xfId="9103"/>
    <cellStyle name="Comma 45 29" xfId="9104"/>
    <cellStyle name="Comma 45 29 2" xfId="9105"/>
    <cellStyle name="Comma 45 3" xfId="732"/>
    <cellStyle name="Comma 45 3 2" xfId="9106"/>
    <cellStyle name="Comma 45 3 2 2" xfId="9107"/>
    <cellStyle name="Comma 45 3 3" xfId="9108"/>
    <cellStyle name="Comma 45 3 3 2" xfId="9109"/>
    <cellStyle name="Comma 45 3 3 2 2" xfId="9110"/>
    <cellStyle name="Comma 45 3 3 3" xfId="9111"/>
    <cellStyle name="Comma 45 3 4" xfId="9112"/>
    <cellStyle name="Comma 45 3 5" xfId="9113"/>
    <cellStyle name="Comma 45 3 6" xfId="17276"/>
    <cellStyle name="Comma 45 30" xfId="9114"/>
    <cellStyle name="Comma 45 30 2" xfId="9115"/>
    <cellStyle name="Comma 45 30 2 2" xfId="9116"/>
    <cellStyle name="Comma 45 30 3" xfId="9117"/>
    <cellStyle name="Comma 45 31" xfId="9118"/>
    <cellStyle name="Comma 45 32" xfId="9119"/>
    <cellStyle name="Comma 45 33" xfId="16350"/>
    <cellStyle name="Comma 45 4" xfId="733"/>
    <cellStyle name="Comma 45 4 2" xfId="9120"/>
    <cellStyle name="Comma 45 4 2 2" xfId="9121"/>
    <cellStyle name="Comma 45 4 3" xfId="9122"/>
    <cellStyle name="Comma 45 4 3 2" xfId="9123"/>
    <cellStyle name="Comma 45 4 3 2 2" xfId="9124"/>
    <cellStyle name="Comma 45 4 3 3" xfId="9125"/>
    <cellStyle name="Comma 45 4 4" xfId="9126"/>
    <cellStyle name="Comma 45 4 5" xfId="9127"/>
    <cellStyle name="Comma 45 4 6" xfId="16991"/>
    <cellStyle name="Comma 45 5" xfId="734"/>
    <cellStyle name="Comma 45 5 2" xfId="9128"/>
    <cellStyle name="Comma 45 5 2 2" xfId="9129"/>
    <cellStyle name="Comma 45 5 3" xfId="9130"/>
    <cellStyle name="Comma 45 5 3 2" xfId="9131"/>
    <cellStyle name="Comma 45 5 3 2 2" xfId="9132"/>
    <cellStyle name="Comma 45 5 3 3" xfId="9133"/>
    <cellStyle name="Comma 45 5 4" xfId="9134"/>
    <cellStyle name="Comma 45 5 5" xfId="9135"/>
    <cellStyle name="Comma 45 6" xfId="735"/>
    <cellStyle name="Comma 45 6 2" xfId="9136"/>
    <cellStyle name="Comma 45 6 2 2" xfId="9137"/>
    <cellStyle name="Comma 45 6 3" xfId="9138"/>
    <cellStyle name="Comma 45 6 4" xfId="9139"/>
    <cellStyle name="Comma 45 7" xfId="736"/>
    <cellStyle name="Comma 45 7 2" xfId="9140"/>
    <cellStyle name="Comma 45 7 2 2" xfId="9141"/>
    <cellStyle name="Comma 45 7 3" xfId="9142"/>
    <cellStyle name="Comma 45 7 4" xfId="9143"/>
    <cellStyle name="Comma 45 8" xfId="737"/>
    <cellStyle name="Comma 45 8 2" xfId="9144"/>
    <cellStyle name="Comma 45 8 2 2" xfId="9145"/>
    <cellStyle name="Comma 45 8 3" xfId="9146"/>
    <cellStyle name="Comma 45 8 4" xfId="9147"/>
    <cellStyle name="Comma 45 9" xfId="738"/>
    <cellStyle name="Comma 45 9 2" xfId="9148"/>
    <cellStyle name="Comma 45 9 2 2" xfId="9149"/>
    <cellStyle name="Comma 45 9 3" xfId="9150"/>
    <cellStyle name="Comma 45 9 4" xfId="9151"/>
    <cellStyle name="Comma 46" xfId="739"/>
    <cellStyle name="Comma 46 10" xfId="740"/>
    <cellStyle name="Comma 46 11" xfId="741"/>
    <cellStyle name="Comma 46 12" xfId="742"/>
    <cellStyle name="Comma 46 13" xfId="743"/>
    <cellStyle name="Comma 46 14" xfId="744"/>
    <cellStyle name="Comma 46 15" xfId="745"/>
    <cellStyle name="Comma 46 16" xfId="9152"/>
    <cellStyle name="Comma 46 17" xfId="9153"/>
    <cellStyle name="Comma 46 18" xfId="16352"/>
    <cellStyle name="Comma 46 2" xfId="746"/>
    <cellStyle name="Comma 46 2 2" xfId="17146"/>
    <cellStyle name="Comma 46 3" xfId="747"/>
    <cellStyle name="Comma 46 3 2" xfId="17030"/>
    <cellStyle name="Comma 46 4" xfId="748"/>
    <cellStyle name="Comma 46 4 2" xfId="16992"/>
    <cellStyle name="Comma 46 5" xfId="749"/>
    <cellStyle name="Comma 46 6" xfId="750"/>
    <cellStyle name="Comma 46 7" xfId="751"/>
    <cellStyle name="Comma 46 8" xfId="752"/>
    <cellStyle name="Comma 46 9" xfId="753"/>
    <cellStyle name="Comma 47" xfId="754"/>
    <cellStyle name="Comma 47 10" xfId="755"/>
    <cellStyle name="Comma 47 11" xfId="756"/>
    <cellStyle name="Comma 47 12" xfId="757"/>
    <cellStyle name="Comma 47 13" xfId="758"/>
    <cellStyle name="Comma 47 14" xfId="759"/>
    <cellStyle name="Comma 47 15" xfId="760"/>
    <cellStyle name="Comma 47 16" xfId="9154"/>
    <cellStyle name="Comma 47 17" xfId="9155"/>
    <cellStyle name="Comma 47 18" xfId="16354"/>
    <cellStyle name="Comma 47 2" xfId="761"/>
    <cellStyle name="Comma 47 2 2" xfId="17148"/>
    <cellStyle name="Comma 47 3" xfId="762"/>
    <cellStyle name="Comma 47 3 2" xfId="17282"/>
    <cellStyle name="Comma 47 4" xfId="763"/>
    <cellStyle name="Comma 47 4 2" xfId="16999"/>
    <cellStyle name="Comma 47 5" xfId="764"/>
    <cellStyle name="Comma 47 6" xfId="765"/>
    <cellStyle name="Comma 47 7" xfId="766"/>
    <cellStyle name="Comma 47 8" xfId="767"/>
    <cellStyle name="Comma 47 9" xfId="768"/>
    <cellStyle name="Comma 48" xfId="769"/>
    <cellStyle name="Comma 48 10" xfId="770"/>
    <cellStyle name="Comma 48 11" xfId="771"/>
    <cellStyle name="Comma 48 12" xfId="772"/>
    <cellStyle name="Comma 48 13" xfId="773"/>
    <cellStyle name="Comma 48 14" xfId="774"/>
    <cellStyle name="Comma 48 15" xfId="775"/>
    <cellStyle name="Comma 48 16" xfId="9156"/>
    <cellStyle name="Comma 48 17" xfId="9157"/>
    <cellStyle name="Comma 48 18" xfId="16356"/>
    <cellStyle name="Comma 48 2" xfId="776"/>
    <cellStyle name="Comma 48 2 2" xfId="17150"/>
    <cellStyle name="Comma 48 3" xfId="777"/>
    <cellStyle name="Comma 48 3 2" xfId="17001"/>
    <cellStyle name="Comma 48 4" xfId="778"/>
    <cellStyle name="Comma 48 5" xfId="779"/>
    <cellStyle name="Comma 48 6" xfId="780"/>
    <cellStyle name="Comma 48 7" xfId="781"/>
    <cellStyle name="Comma 48 8" xfId="782"/>
    <cellStyle name="Comma 48 9" xfId="783"/>
    <cellStyle name="Comma 49" xfId="784"/>
    <cellStyle name="Comma 49 10" xfId="785"/>
    <cellStyle name="Comma 49 11" xfId="786"/>
    <cellStyle name="Comma 49 12" xfId="787"/>
    <cellStyle name="Comma 49 13" xfId="788"/>
    <cellStyle name="Comma 49 14" xfId="789"/>
    <cellStyle name="Comma 49 15" xfId="790"/>
    <cellStyle name="Comma 49 16" xfId="9158"/>
    <cellStyle name="Comma 49 17" xfId="9159"/>
    <cellStyle name="Comma 49 18" xfId="16358"/>
    <cellStyle name="Comma 49 2" xfId="791"/>
    <cellStyle name="Comma 49 2 2" xfId="17152"/>
    <cellStyle name="Comma 49 3" xfId="792"/>
    <cellStyle name="Comma 49 3 2" xfId="17003"/>
    <cellStyle name="Comma 49 4" xfId="793"/>
    <cellStyle name="Comma 49 5" xfId="794"/>
    <cellStyle name="Comma 49 6" xfId="795"/>
    <cellStyle name="Comma 49 7" xfId="796"/>
    <cellStyle name="Comma 49 8" xfId="797"/>
    <cellStyle name="Comma 49 9" xfId="798"/>
    <cellStyle name="Comma 5" xfId="799"/>
    <cellStyle name="Comma 5 2" xfId="9160"/>
    <cellStyle name="Comma 5 2 2" xfId="9161"/>
    <cellStyle name="Comma 5 2 2 2" xfId="9162"/>
    <cellStyle name="Comma 5 2 3" xfId="9163"/>
    <cellStyle name="Comma 5 2 4" xfId="16058"/>
    <cellStyle name="Comma 5 3" xfId="9164"/>
    <cellStyle name="Comma 5 3 2" xfId="9165"/>
    <cellStyle name="Comma 5 3 2 2" xfId="9166"/>
    <cellStyle name="Comma 5 3 3" xfId="9167"/>
    <cellStyle name="Comma 5 3 4" xfId="16059"/>
    <cellStyle name="Comma 5 4" xfId="9168"/>
    <cellStyle name="Comma 5 4 2" xfId="9169"/>
    <cellStyle name="Comma 5 4 2 2" xfId="9170"/>
    <cellStyle name="Comma 5 4 3" xfId="9171"/>
    <cellStyle name="Comma 5 5" xfId="9172"/>
    <cellStyle name="Comma 5 5 2" xfId="9173"/>
    <cellStyle name="Comma 5 6" xfId="9174"/>
    <cellStyle name="Comma 5 7" xfId="9175"/>
    <cellStyle name="Comma 50" xfId="800"/>
    <cellStyle name="Comma 50 10" xfId="801"/>
    <cellStyle name="Comma 50 11" xfId="802"/>
    <cellStyle name="Comma 50 12" xfId="803"/>
    <cellStyle name="Comma 50 13" xfId="804"/>
    <cellStyle name="Comma 50 14" xfId="805"/>
    <cellStyle name="Comma 50 15" xfId="806"/>
    <cellStyle name="Comma 50 16" xfId="9176"/>
    <cellStyle name="Comma 50 17" xfId="9177"/>
    <cellStyle name="Comma 50 18" xfId="16360"/>
    <cellStyle name="Comma 50 2" xfId="807"/>
    <cellStyle name="Comma 50 2 2" xfId="17154"/>
    <cellStyle name="Comma 50 3" xfId="808"/>
    <cellStyle name="Comma 50 3 2" xfId="17005"/>
    <cellStyle name="Comma 50 4" xfId="809"/>
    <cellStyle name="Comma 50 5" xfId="810"/>
    <cellStyle name="Comma 50 6" xfId="811"/>
    <cellStyle name="Comma 50 7" xfId="812"/>
    <cellStyle name="Comma 50 8" xfId="813"/>
    <cellStyle name="Comma 50 9" xfId="814"/>
    <cellStyle name="Comma 51" xfId="815"/>
    <cellStyle name="Comma 51 10" xfId="816"/>
    <cellStyle name="Comma 51 11" xfId="817"/>
    <cellStyle name="Comma 51 12" xfId="818"/>
    <cellStyle name="Comma 51 13" xfId="819"/>
    <cellStyle name="Comma 51 14" xfId="820"/>
    <cellStyle name="Comma 51 15" xfId="821"/>
    <cellStyle name="Comma 51 16" xfId="9178"/>
    <cellStyle name="Comma 51 17" xfId="9179"/>
    <cellStyle name="Comma 51 18" xfId="16362"/>
    <cellStyle name="Comma 51 2" xfId="822"/>
    <cellStyle name="Comma 51 2 2" xfId="17156"/>
    <cellStyle name="Comma 51 3" xfId="823"/>
    <cellStyle name="Comma 51 3 2" xfId="17007"/>
    <cellStyle name="Comma 51 4" xfId="824"/>
    <cellStyle name="Comma 51 5" xfId="825"/>
    <cellStyle name="Comma 51 6" xfId="826"/>
    <cellStyle name="Comma 51 7" xfId="827"/>
    <cellStyle name="Comma 51 8" xfId="828"/>
    <cellStyle name="Comma 51 9" xfId="829"/>
    <cellStyle name="Comma 52" xfId="830"/>
    <cellStyle name="Comma 52 10" xfId="831"/>
    <cellStyle name="Comma 52 11" xfId="832"/>
    <cellStyle name="Comma 52 12" xfId="833"/>
    <cellStyle name="Comma 52 13" xfId="834"/>
    <cellStyle name="Comma 52 14" xfId="835"/>
    <cellStyle name="Comma 52 15" xfId="836"/>
    <cellStyle name="Comma 52 16" xfId="9180"/>
    <cellStyle name="Comma 52 17" xfId="9181"/>
    <cellStyle name="Comma 52 18" xfId="16364"/>
    <cellStyle name="Comma 52 2" xfId="837"/>
    <cellStyle name="Comma 52 2 2" xfId="17158"/>
    <cellStyle name="Comma 52 3" xfId="838"/>
    <cellStyle name="Comma 52 3 2" xfId="17009"/>
    <cellStyle name="Comma 52 4" xfId="839"/>
    <cellStyle name="Comma 52 5" xfId="840"/>
    <cellStyle name="Comma 52 6" xfId="841"/>
    <cellStyle name="Comma 52 7" xfId="842"/>
    <cellStyle name="Comma 52 8" xfId="843"/>
    <cellStyle name="Comma 52 9" xfId="844"/>
    <cellStyle name="Comma 53" xfId="845"/>
    <cellStyle name="Comma 53 10" xfId="846"/>
    <cellStyle name="Comma 53 11" xfId="847"/>
    <cellStyle name="Comma 53 12" xfId="848"/>
    <cellStyle name="Comma 53 13" xfId="849"/>
    <cellStyle name="Comma 53 14" xfId="850"/>
    <cellStyle name="Comma 53 15" xfId="851"/>
    <cellStyle name="Comma 53 16" xfId="9182"/>
    <cellStyle name="Comma 53 17" xfId="9183"/>
    <cellStyle name="Comma 53 18" xfId="16366"/>
    <cellStyle name="Comma 53 2" xfId="852"/>
    <cellStyle name="Comma 53 2 2" xfId="9184"/>
    <cellStyle name="Comma 53 2 3" xfId="9185"/>
    <cellStyle name="Comma 53 2 4" xfId="17160"/>
    <cellStyle name="Comma 53 3" xfId="853"/>
    <cellStyle name="Comma 53 3 2" xfId="9186"/>
    <cellStyle name="Comma 53 3 3" xfId="9187"/>
    <cellStyle name="Comma 53 3 4" xfId="17011"/>
    <cellStyle name="Comma 53 4" xfId="854"/>
    <cellStyle name="Comma 53 5" xfId="855"/>
    <cellStyle name="Comma 53 6" xfId="856"/>
    <cellStyle name="Comma 53 7" xfId="857"/>
    <cellStyle name="Comma 53 8" xfId="858"/>
    <cellStyle name="Comma 53 9" xfId="859"/>
    <cellStyle name="Comma 54" xfId="860"/>
    <cellStyle name="Comma 54 2" xfId="9188"/>
    <cellStyle name="Comma 54 2 2" xfId="17162"/>
    <cellStyle name="Comma 54 3" xfId="9189"/>
    <cellStyle name="Comma 54 3 2" xfId="17012"/>
    <cellStyle name="Comma 54 4" xfId="16368"/>
    <cellStyle name="Comma 55" xfId="861"/>
    <cellStyle name="Comma 55 2" xfId="9190"/>
    <cellStyle name="Comma 55 2 2" xfId="17164"/>
    <cellStyle name="Comma 55 3" xfId="9191"/>
    <cellStyle name="Comma 55 3 2" xfId="17014"/>
    <cellStyle name="Comma 55 4" xfId="16370"/>
    <cellStyle name="Comma 56" xfId="862"/>
    <cellStyle name="Comma 56 2" xfId="9192"/>
    <cellStyle name="Comma 56 2 2" xfId="17166"/>
    <cellStyle name="Comma 56 3" xfId="9193"/>
    <cellStyle name="Comma 56 3 2" xfId="17016"/>
    <cellStyle name="Comma 56 4" xfId="16372"/>
    <cellStyle name="Comma 57" xfId="863"/>
    <cellStyle name="Comma 57 2" xfId="9194"/>
    <cellStyle name="Comma 57 2 2" xfId="17168"/>
    <cellStyle name="Comma 57 3" xfId="9195"/>
    <cellStyle name="Comma 57 3 2" xfId="17018"/>
    <cellStyle name="Comma 57 4" xfId="16374"/>
    <cellStyle name="Comma 58" xfId="864"/>
    <cellStyle name="Comma 58 2" xfId="9196"/>
    <cellStyle name="Comma 58 2 2" xfId="17170"/>
    <cellStyle name="Comma 58 3" xfId="9197"/>
    <cellStyle name="Comma 58 3 2" xfId="17019"/>
    <cellStyle name="Comma 58 4" xfId="16376"/>
    <cellStyle name="Comma 59" xfId="865"/>
    <cellStyle name="Comma 59 2" xfId="9198"/>
    <cellStyle name="Comma 59 2 2" xfId="17172"/>
    <cellStyle name="Comma 59 3" xfId="9199"/>
    <cellStyle name="Comma 59 3 2" xfId="17020"/>
    <cellStyle name="Comma 59 4" xfId="16378"/>
    <cellStyle name="Comma 6" xfId="866"/>
    <cellStyle name="Comma 6 10" xfId="9200"/>
    <cellStyle name="Comma 6 10 2" xfId="9201"/>
    <cellStyle name="Comma 6 10 2 2" xfId="9202"/>
    <cellStyle name="Comma 6 10 2 2 2" xfId="9203"/>
    <cellStyle name="Comma 6 10 2 2 2 2" xfId="9204"/>
    <cellStyle name="Comma 6 10 2 2 3" xfId="9205"/>
    <cellStyle name="Comma 6 10 2 3" xfId="9206"/>
    <cellStyle name="Comma 6 10 2 3 2" xfId="9207"/>
    <cellStyle name="Comma 6 10 2 4" xfId="9208"/>
    <cellStyle name="Comma 6 10 3" xfId="9209"/>
    <cellStyle name="Comma 6 10 3 2" xfId="9210"/>
    <cellStyle name="Comma 6 10 3 2 2" xfId="9211"/>
    <cellStyle name="Comma 6 10 3 3" xfId="9212"/>
    <cellStyle name="Comma 6 10 4" xfId="9213"/>
    <cellStyle name="Comma 6 10 4 2" xfId="9214"/>
    <cellStyle name="Comma 6 10 5" xfId="9215"/>
    <cellStyle name="Comma 6 11" xfId="9216"/>
    <cellStyle name="Comma 6 11 2" xfId="9217"/>
    <cellStyle name="Comma 6 11 2 2" xfId="9218"/>
    <cellStyle name="Comma 6 11 2 2 2" xfId="9219"/>
    <cellStyle name="Comma 6 11 2 3" xfId="9220"/>
    <cellStyle name="Comma 6 11 3" xfId="9221"/>
    <cellStyle name="Comma 6 11 3 2" xfId="9222"/>
    <cellStyle name="Comma 6 11 4" xfId="9223"/>
    <cellStyle name="Comma 6 12" xfId="9224"/>
    <cellStyle name="Comma 6 12 2" xfId="9225"/>
    <cellStyle name="Comma 6 12 2 2" xfId="9226"/>
    <cellStyle name="Comma 6 12 3" xfId="9227"/>
    <cellStyle name="Comma 6 13" xfId="9228"/>
    <cellStyle name="Comma 6 13 2" xfId="9229"/>
    <cellStyle name="Comma 6 14" xfId="9230"/>
    <cellStyle name="Comma 6 14 2" xfId="9231"/>
    <cellStyle name="Comma 6 15" xfId="9232"/>
    <cellStyle name="Comma 6 15 2" xfId="9233"/>
    <cellStyle name="Comma 6 16" xfId="9234"/>
    <cellStyle name="Comma 6 17" xfId="9235"/>
    <cellStyle name="Comma 6 2" xfId="9236"/>
    <cellStyle name="Comma 6 2 2" xfId="9237"/>
    <cellStyle name="Comma 6 2 2 2" xfId="9238"/>
    <cellStyle name="Comma 6 2 2 2 2" xfId="9239"/>
    <cellStyle name="Comma 6 2 2 2 2 2" xfId="9240"/>
    <cellStyle name="Comma 6 2 2 2 2 2 2" xfId="9241"/>
    <cellStyle name="Comma 6 2 2 2 2 3" xfId="9242"/>
    <cellStyle name="Comma 6 2 2 2 3" xfId="9243"/>
    <cellStyle name="Comma 6 2 2 2 3 2" xfId="9244"/>
    <cellStyle name="Comma 6 2 2 2 4" xfId="9245"/>
    <cellStyle name="Comma 6 2 2 3" xfId="9246"/>
    <cellStyle name="Comma 6 2 2 3 2" xfId="9247"/>
    <cellStyle name="Comma 6 2 2 3 2 2" xfId="9248"/>
    <cellStyle name="Comma 6 2 2 3 3" xfId="9249"/>
    <cellStyle name="Comma 6 2 2 4" xfId="9250"/>
    <cellStyle name="Comma 6 2 2 4 2" xfId="9251"/>
    <cellStyle name="Comma 6 2 2 5" xfId="9252"/>
    <cellStyle name="Comma 6 2 3" xfId="9253"/>
    <cellStyle name="Comma 6 2 3 2" xfId="9254"/>
    <cellStyle name="Comma 6 2 4" xfId="9255"/>
    <cellStyle name="Comma 6 2 5" xfId="16060"/>
    <cellStyle name="Comma 6 2 6" xfId="16962"/>
    <cellStyle name="Comma 6 3" xfId="9256"/>
    <cellStyle name="Comma 6 3 2" xfId="9257"/>
    <cellStyle name="Comma 6 3 2 2" xfId="9258"/>
    <cellStyle name="Comma 6 3 2 2 2" xfId="9259"/>
    <cellStyle name="Comma 6 3 2 2 2 2" xfId="9260"/>
    <cellStyle name="Comma 6 3 2 2 3" xfId="9261"/>
    <cellStyle name="Comma 6 3 2 3" xfId="9262"/>
    <cellStyle name="Comma 6 3 2 3 2" xfId="9263"/>
    <cellStyle name="Comma 6 3 2 4" xfId="9264"/>
    <cellStyle name="Comma 6 3 3" xfId="9265"/>
    <cellStyle name="Comma 6 3 3 2" xfId="9266"/>
    <cellStyle name="Comma 6 3 3 2 2" xfId="9267"/>
    <cellStyle name="Comma 6 3 3 3" xfId="9268"/>
    <cellStyle name="Comma 6 3 4" xfId="9269"/>
    <cellStyle name="Comma 6 3 4 2" xfId="9270"/>
    <cellStyle name="Comma 6 3 5" xfId="9271"/>
    <cellStyle name="Comma 6 3 5 2" xfId="9272"/>
    <cellStyle name="Comma 6 3 6" xfId="9273"/>
    <cellStyle name="Comma 6 3 7" xfId="16924"/>
    <cellStyle name="Comma 6 3 8" xfId="19800"/>
    <cellStyle name="Comma 6 4" xfId="9274"/>
    <cellStyle name="Comma 6 4 2" xfId="9275"/>
    <cellStyle name="Comma 6 4 2 2" xfId="9276"/>
    <cellStyle name="Comma 6 4 2 2 2" xfId="9277"/>
    <cellStyle name="Comma 6 4 2 2 2 2" xfId="9278"/>
    <cellStyle name="Comma 6 4 2 2 3" xfId="9279"/>
    <cellStyle name="Comma 6 4 2 3" xfId="9280"/>
    <cellStyle name="Comma 6 4 2 3 2" xfId="9281"/>
    <cellStyle name="Comma 6 4 2 4" xfId="9282"/>
    <cellStyle name="Comma 6 4 3" xfId="9283"/>
    <cellStyle name="Comma 6 4 3 2" xfId="9284"/>
    <cellStyle name="Comma 6 4 3 2 2" xfId="9285"/>
    <cellStyle name="Comma 6 4 3 3" xfId="9286"/>
    <cellStyle name="Comma 6 4 4" xfId="9287"/>
    <cellStyle name="Comma 6 4 4 2" xfId="9288"/>
    <cellStyle name="Comma 6 4 5" xfId="9289"/>
    <cellStyle name="Comma 6 4 5 2" xfId="9290"/>
    <cellStyle name="Comma 6 4 6" xfId="9291"/>
    <cellStyle name="Comma 6 5" xfId="9292"/>
    <cellStyle name="Comma 6 5 2" xfId="9293"/>
    <cellStyle name="Comma 6 5 2 2" xfId="9294"/>
    <cellStyle name="Comma 6 5 2 2 2" xfId="9295"/>
    <cellStyle name="Comma 6 5 2 2 2 2" xfId="9296"/>
    <cellStyle name="Comma 6 5 2 2 3" xfId="9297"/>
    <cellStyle name="Comma 6 5 2 3" xfId="9298"/>
    <cellStyle name="Comma 6 5 2 3 2" xfId="9299"/>
    <cellStyle name="Comma 6 5 2 4" xfId="9300"/>
    <cellStyle name="Comma 6 5 3" xfId="9301"/>
    <cellStyle name="Comma 6 5 3 2" xfId="9302"/>
    <cellStyle name="Comma 6 5 3 2 2" xfId="9303"/>
    <cellStyle name="Comma 6 5 3 3" xfId="9304"/>
    <cellStyle name="Comma 6 5 4" xfId="9305"/>
    <cellStyle name="Comma 6 5 4 2" xfId="9306"/>
    <cellStyle name="Comma 6 5 5" xfId="9307"/>
    <cellStyle name="Comma 6 6" xfId="9308"/>
    <cellStyle name="Comma 6 6 2" xfId="9309"/>
    <cellStyle name="Comma 6 6 2 2" xfId="9310"/>
    <cellStyle name="Comma 6 6 2 2 2" xfId="9311"/>
    <cellStyle name="Comma 6 6 2 2 2 2" xfId="9312"/>
    <cellStyle name="Comma 6 6 2 2 3" xfId="9313"/>
    <cellStyle name="Comma 6 6 2 3" xfId="9314"/>
    <cellStyle name="Comma 6 6 2 3 2" xfId="9315"/>
    <cellStyle name="Comma 6 6 2 4" xfId="9316"/>
    <cellStyle name="Comma 6 6 3" xfId="9317"/>
    <cellStyle name="Comma 6 6 3 2" xfId="9318"/>
    <cellStyle name="Comma 6 6 3 2 2" xfId="9319"/>
    <cellStyle name="Comma 6 6 3 3" xfId="9320"/>
    <cellStyle name="Comma 6 6 4" xfId="9321"/>
    <cellStyle name="Comma 6 6 4 2" xfId="9322"/>
    <cellStyle name="Comma 6 6 5" xfId="9323"/>
    <cellStyle name="Comma 6 7" xfId="9324"/>
    <cellStyle name="Comma 6 7 2" xfId="9325"/>
    <cellStyle name="Comma 6 7 2 2" xfId="9326"/>
    <cellStyle name="Comma 6 7 2 2 2" xfId="9327"/>
    <cellStyle name="Comma 6 7 2 2 2 2" xfId="9328"/>
    <cellStyle name="Comma 6 7 2 2 3" xfId="9329"/>
    <cellStyle name="Comma 6 7 2 3" xfId="9330"/>
    <cellStyle name="Comma 6 7 2 3 2" xfId="9331"/>
    <cellStyle name="Comma 6 7 2 4" xfId="9332"/>
    <cellStyle name="Comma 6 7 3" xfId="9333"/>
    <cellStyle name="Comma 6 7 3 2" xfId="9334"/>
    <cellStyle name="Comma 6 7 3 2 2" xfId="9335"/>
    <cellStyle name="Comma 6 7 3 3" xfId="9336"/>
    <cellStyle name="Comma 6 7 4" xfId="9337"/>
    <cellStyle name="Comma 6 7 4 2" xfId="9338"/>
    <cellStyle name="Comma 6 7 5" xfId="9339"/>
    <cellStyle name="Comma 6 8" xfId="9340"/>
    <cellStyle name="Comma 6 8 2" xfId="9341"/>
    <cellStyle name="Comma 6 8 2 2" xfId="9342"/>
    <cellStyle name="Comma 6 8 2 2 2" xfId="9343"/>
    <cellStyle name="Comma 6 8 2 2 2 2" xfId="9344"/>
    <cellStyle name="Comma 6 8 2 2 3" xfId="9345"/>
    <cellStyle name="Comma 6 8 2 3" xfId="9346"/>
    <cellStyle name="Comma 6 8 2 3 2" xfId="9347"/>
    <cellStyle name="Comma 6 8 2 4" xfId="9348"/>
    <cellStyle name="Comma 6 8 3" xfId="9349"/>
    <cellStyle name="Comma 6 8 3 2" xfId="9350"/>
    <cellStyle name="Comma 6 8 3 2 2" xfId="9351"/>
    <cellStyle name="Comma 6 8 3 3" xfId="9352"/>
    <cellStyle name="Comma 6 8 4" xfId="9353"/>
    <cellStyle name="Comma 6 8 4 2" xfId="9354"/>
    <cellStyle name="Comma 6 8 5" xfId="9355"/>
    <cellStyle name="Comma 6 9" xfId="9356"/>
    <cellStyle name="Comma 6 9 2" xfId="9357"/>
    <cellStyle name="Comma 6 9 2 2" xfId="9358"/>
    <cellStyle name="Comma 6 9 2 2 2" xfId="9359"/>
    <cellStyle name="Comma 6 9 2 2 2 2" xfId="9360"/>
    <cellStyle name="Comma 6 9 2 2 3" xfId="9361"/>
    <cellStyle name="Comma 6 9 2 3" xfId="9362"/>
    <cellStyle name="Comma 6 9 2 3 2" xfId="9363"/>
    <cellStyle name="Comma 6 9 2 4" xfId="9364"/>
    <cellStyle name="Comma 6 9 3" xfId="9365"/>
    <cellStyle name="Comma 6 9 3 2" xfId="9366"/>
    <cellStyle name="Comma 6 9 3 2 2" xfId="9367"/>
    <cellStyle name="Comma 6 9 3 3" xfId="9368"/>
    <cellStyle name="Comma 6 9 4" xfId="9369"/>
    <cellStyle name="Comma 6 9 4 2" xfId="9370"/>
    <cellStyle name="Comma 6 9 5" xfId="9371"/>
    <cellStyle name="Comma 60" xfId="867"/>
    <cellStyle name="Comma 60 2" xfId="868"/>
    <cellStyle name="Comma 60 2 2" xfId="17174"/>
    <cellStyle name="Comma 60 3" xfId="9372"/>
    <cellStyle name="Comma 60 3 2" xfId="17021"/>
    <cellStyle name="Comma 60 4" xfId="9373"/>
    <cellStyle name="Comma 60 5" xfId="16380"/>
    <cellStyle name="Comma 61" xfId="869"/>
    <cellStyle name="Comma 61 2" xfId="870"/>
    <cellStyle name="Comma 61 2 2" xfId="17176"/>
    <cellStyle name="Comma 61 3" xfId="9374"/>
    <cellStyle name="Comma 61 3 2" xfId="17022"/>
    <cellStyle name="Comma 61 4" xfId="9375"/>
    <cellStyle name="Comma 61 5" xfId="16382"/>
    <cellStyle name="Comma 62" xfId="871"/>
    <cellStyle name="Comma 62 2" xfId="9376"/>
    <cellStyle name="Comma 62 2 2" xfId="17178"/>
    <cellStyle name="Comma 62 3" xfId="9377"/>
    <cellStyle name="Comma 62 3 2" xfId="17023"/>
    <cellStyle name="Comma 62 4" xfId="16384"/>
    <cellStyle name="Comma 63" xfId="872"/>
    <cellStyle name="Comma 63 2" xfId="9378"/>
    <cellStyle name="Comma 63 2 2" xfId="17180"/>
    <cellStyle name="Comma 63 3" xfId="9379"/>
    <cellStyle name="Comma 63 3 2" xfId="17024"/>
    <cellStyle name="Comma 63 4" xfId="16386"/>
    <cellStyle name="Comma 64" xfId="873"/>
    <cellStyle name="Comma 64 2" xfId="9380"/>
    <cellStyle name="Comma 64 2 2" xfId="17182"/>
    <cellStyle name="Comma 64 3" xfId="9381"/>
    <cellStyle name="Comma 64 4" xfId="16388"/>
    <cellStyle name="Comma 65" xfId="874"/>
    <cellStyle name="Comma 65 2" xfId="9382"/>
    <cellStyle name="Comma 65 2 2" xfId="17184"/>
    <cellStyle name="Comma 65 3" xfId="9383"/>
    <cellStyle name="Comma 65 4" xfId="16390"/>
    <cellStyle name="Comma 66" xfId="875"/>
    <cellStyle name="Comma 66 2" xfId="9384"/>
    <cellStyle name="Comma 66 2 2" xfId="17186"/>
    <cellStyle name="Comma 66 3" xfId="9385"/>
    <cellStyle name="Comma 66 4" xfId="16392"/>
    <cellStyle name="Comma 67" xfId="876"/>
    <cellStyle name="Comma 67 2" xfId="9386"/>
    <cellStyle name="Comma 67 2 2" xfId="17188"/>
    <cellStyle name="Comma 67 3" xfId="9387"/>
    <cellStyle name="Comma 67 4" xfId="16394"/>
    <cellStyle name="Comma 68" xfId="877"/>
    <cellStyle name="Comma 68 2" xfId="9388"/>
    <cellStyle name="Comma 68 2 2" xfId="17190"/>
    <cellStyle name="Comma 68 3" xfId="9389"/>
    <cellStyle name="Comma 68 4" xfId="16396"/>
    <cellStyle name="Comma 69" xfId="878"/>
    <cellStyle name="Comma 69 2" xfId="9390"/>
    <cellStyle name="Comma 69 2 2" xfId="17192"/>
    <cellStyle name="Comma 69 3" xfId="9391"/>
    <cellStyle name="Comma 69 4" xfId="16398"/>
    <cellStyle name="Comma 7" xfId="879"/>
    <cellStyle name="Comma 7 2" xfId="880"/>
    <cellStyle name="Comma 7 2 10" xfId="881"/>
    <cellStyle name="Comma 7 2 11" xfId="882"/>
    <cellStyle name="Comma 7 2 12" xfId="883"/>
    <cellStyle name="Comma 7 2 13" xfId="884"/>
    <cellStyle name="Comma 7 2 14" xfId="885"/>
    <cellStyle name="Comma 7 2 15" xfId="886"/>
    <cellStyle name="Comma 7 2 16" xfId="887"/>
    <cellStyle name="Comma 7 2 17" xfId="9392"/>
    <cellStyle name="Comma 7 2 18" xfId="9393"/>
    <cellStyle name="Comma 7 2 19" xfId="16061"/>
    <cellStyle name="Comma 7 2 2" xfId="888"/>
    <cellStyle name="Comma 7 2 2 10" xfId="889"/>
    <cellStyle name="Comma 7 2 2 11" xfId="890"/>
    <cellStyle name="Comma 7 2 2 12" xfId="891"/>
    <cellStyle name="Comma 7 2 2 13" xfId="892"/>
    <cellStyle name="Comma 7 2 2 14" xfId="893"/>
    <cellStyle name="Comma 7 2 2 15" xfId="894"/>
    <cellStyle name="Comma 7 2 2 16" xfId="9394"/>
    <cellStyle name="Comma 7 2 2 17" xfId="9395"/>
    <cellStyle name="Comma 7 2 2 2" xfId="895"/>
    <cellStyle name="Comma 7 2 2 3" xfId="896"/>
    <cellStyle name="Comma 7 2 2 4" xfId="897"/>
    <cellStyle name="Comma 7 2 2 5" xfId="898"/>
    <cellStyle name="Comma 7 2 2 6" xfId="899"/>
    <cellStyle name="Comma 7 2 2 7" xfId="900"/>
    <cellStyle name="Comma 7 2 2 8" xfId="901"/>
    <cellStyle name="Comma 7 2 2 9" xfId="902"/>
    <cellStyle name="Comma 7 2 20" xfId="16929"/>
    <cellStyle name="Comma 7 2 3" xfId="903"/>
    <cellStyle name="Comma 7 2 4" xfId="904"/>
    <cellStyle name="Comma 7 2 5" xfId="905"/>
    <cellStyle name="Comma 7 2 6" xfId="906"/>
    <cellStyle name="Comma 7 2 7" xfId="907"/>
    <cellStyle name="Comma 7 2 8" xfId="908"/>
    <cellStyle name="Comma 7 2 9" xfId="909"/>
    <cellStyle name="Comma 7 3" xfId="9396"/>
    <cellStyle name="Comma 7 3 2" xfId="9397"/>
    <cellStyle name="Comma 7 3 2 2" xfId="9398"/>
    <cellStyle name="Comma 7 3 3" xfId="9399"/>
    <cellStyle name="Comma 7 4" xfId="9400"/>
    <cellStyle name="Comma 7 4 2" xfId="9401"/>
    <cellStyle name="Comma 7 4 2 2" xfId="9402"/>
    <cellStyle name="Comma 7 4 3" xfId="9403"/>
    <cellStyle name="Comma 7 5" xfId="9404"/>
    <cellStyle name="Comma 7 5 2" xfId="9405"/>
    <cellStyle name="Comma 7 6" xfId="9406"/>
    <cellStyle name="Comma 7 7" xfId="9407"/>
    <cellStyle name="Comma 70" xfId="910"/>
    <cellStyle name="Comma 70 2" xfId="9408"/>
    <cellStyle name="Comma 70 2 2" xfId="17194"/>
    <cellStyle name="Comma 70 3" xfId="9409"/>
    <cellStyle name="Comma 70 4" xfId="16400"/>
    <cellStyle name="Comma 71" xfId="911"/>
    <cellStyle name="Comma 71 2" xfId="912"/>
    <cellStyle name="Comma 71 2 2" xfId="17196"/>
    <cellStyle name="Comma 71 3" xfId="9410"/>
    <cellStyle name="Comma 71 4" xfId="9411"/>
    <cellStyle name="Comma 71 5" xfId="16402"/>
    <cellStyle name="Comma 72" xfId="913"/>
    <cellStyle name="Comma 72 2" xfId="914"/>
    <cellStyle name="Comma 72 2 2" xfId="17198"/>
    <cellStyle name="Comma 72 3" xfId="9412"/>
    <cellStyle name="Comma 72 4" xfId="9413"/>
    <cellStyle name="Comma 72 5" xfId="16404"/>
    <cellStyle name="Comma 73" xfId="915"/>
    <cellStyle name="Comma 73 2" xfId="916"/>
    <cellStyle name="Comma 73 2 2" xfId="17200"/>
    <cellStyle name="Comma 73 3" xfId="9414"/>
    <cellStyle name="Comma 73 4" xfId="9415"/>
    <cellStyle name="Comma 73 5" xfId="16406"/>
    <cellStyle name="Comma 74" xfId="917"/>
    <cellStyle name="Comma 74 2" xfId="918"/>
    <cellStyle name="Comma 74 2 2" xfId="17202"/>
    <cellStyle name="Comma 74 3" xfId="9416"/>
    <cellStyle name="Comma 74 4" xfId="9417"/>
    <cellStyle name="Comma 74 5" xfId="16408"/>
    <cellStyle name="Comma 75" xfId="919"/>
    <cellStyle name="Comma 75 2" xfId="920"/>
    <cellStyle name="Comma 75 2 2" xfId="17204"/>
    <cellStyle name="Comma 75 3" xfId="9418"/>
    <cellStyle name="Comma 75 4" xfId="9419"/>
    <cellStyle name="Comma 75 5" xfId="16410"/>
    <cellStyle name="Comma 76" xfId="921"/>
    <cellStyle name="Comma 76 2" xfId="922"/>
    <cellStyle name="Comma 76 2 2" xfId="17206"/>
    <cellStyle name="Comma 76 3" xfId="9420"/>
    <cellStyle name="Comma 76 4" xfId="9421"/>
    <cellStyle name="Comma 76 5" xfId="16412"/>
    <cellStyle name="Comma 77" xfId="923"/>
    <cellStyle name="Comma 77 2" xfId="924"/>
    <cellStyle name="Comma 77 2 2" xfId="17208"/>
    <cellStyle name="Comma 77 3" xfId="9422"/>
    <cellStyle name="Comma 77 4" xfId="9423"/>
    <cellStyle name="Comma 77 5" xfId="16414"/>
    <cellStyle name="Comma 78" xfId="925"/>
    <cellStyle name="Comma 78 2" xfId="926"/>
    <cellStyle name="Comma 78 2 2" xfId="17210"/>
    <cellStyle name="Comma 78 3" xfId="9424"/>
    <cellStyle name="Comma 78 4" xfId="9425"/>
    <cellStyle name="Comma 78 5" xfId="16416"/>
    <cellStyle name="Comma 79" xfId="927"/>
    <cellStyle name="Comma 79 2" xfId="928"/>
    <cellStyle name="Comma 79 2 2" xfId="17212"/>
    <cellStyle name="Comma 79 3" xfId="9426"/>
    <cellStyle name="Comma 79 4" xfId="9427"/>
    <cellStyle name="Comma 79 5" xfId="16418"/>
    <cellStyle name="Comma 8" xfId="929"/>
    <cellStyle name="Comma 8 2" xfId="930"/>
    <cellStyle name="Comma 8 2 10" xfId="931"/>
    <cellStyle name="Comma 8 2 11" xfId="932"/>
    <cellStyle name="Comma 8 2 12" xfId="933"/>
    <cellStyle name="Comma 8 2 13" xfId="934"/>
    <cellStyle name="Comma 8 2 14" xfId="935"/>
    <cellStyle name="Comma 8 2 15" xfId="936"/>
    <cellStyle name="Comma 8 2 16" xfId="937"/>
    <cellStyle name="Comma 8 2 17" xfId="9428"/>
    <cellStyle name="Comma 8 2 18" xfId="9429"/>
    <cellStyle name="Comma 8 2 19" xfId="16968"/>
    <cellStyle name="Comma 8 2 2" xfId="938"/>
    <cellStyle name="Comma 8 2 2 10" xfId="939"/>
    <cellStyle name="Comma 8 2 2 11" xfId="940"/>
    <cellStyle name="Comma 8 2 2 12" xfId="941"/>
    <cellStyle name="Comma 8 2 2 13" xfId="942"/>
    <cellStyle name="Comma 8 2 2 14" xfId="943"/>
    <cellStyle name="Comma 8 2 2 15" xfId="944"/>
    <cellStyle name="Comma 8 2 2 16" xfId="9430"/>
    <cellStyle name="Comma 8 2 2 17" xfId="9431"/>
    <cellStyle name="Comma 8 2 2 18" xfId="17518"/>
    <cellStyle name="Comma 8 2 2 2" xfId="945"/>
    <cellStyle name="Comma 8 2 2 2 2" xfId="9432"/>
    <cellStyle name="Comma 8 2 2 2 3" xfId="9433"/>
    <cellStyle name="Comma 8 2 2 2 4" xfId="18323"/>
    <cellStyle name="Comma 8 2 2 3" xfId="946"/>
    <cellStyle name="Comma 8 2 2 3 2" xfId="19059"/>
    <cellStyle name="Comma 8 2 2 4" xfId="947"/>
    <cellStyle name="Comma 8 2 2 5" xfId="948"/>
    <cellStyle name="Comma 8 2 2 6" xfId="949"/>
    <cellStyle name="Comma 8 2 2 7" xfId="950"/>
    <cellStyle name="Comma 8 2 2 8" xfId="951"/>
    <cellStyle name="Comma 8 2 2 9" xfId="952"/>
    <cellStyle name="Comma 8 2 3" xfId="953"/>
    <cellStyle name="Comma 8 2 3 2" xfId="9434"/>
    <cellStyle name="Comma 8 2 3 3" xfId="9435"/>
    <cellStyle name="Comma 8 2 3 4" xfId="18020"/>
    <cellStyle name="Comma 8 2 4" xfId="954"/>
    <cellStyle name="Comma 8 2 4 2" xfId="9436"/>
    <cellStyle name="Comma 8 2 4 3" xfId="9437"/>
    <cellStyle name="Comma 8 2 4 4" xfId="18779"/>
    <cellStyle name="Comma 8 2 5" xfId="955"/>
    <cellStyle name="Comma 8 2 6" xfId="956"/>
    <cellStyle name="Comma 8 2 7" xfId="957"/>
    <cellStyle name="Comma 8 2 8" xfId="958"/>
    <cellStyle name="Comma 8 2 9" xfId="959"/>
    <cellStyle name="Comma 8 3" xfId="9438"/>
    <cellStyle name="Comma 8 3 2" xfId="9439"/>
    <cellStyle name="Comma 8 3 2 2" xfId="9440"/>
    <cellStyle name="Comma 8 3 2 2 2" xfId="18309"/>
    <cellStyle name="Comma 8 3 2 3" xfId="19045"/>
    <cellStyle name="Comma 8 3 2 4" xfId="17504"/>
    <cellStyle name="Comma 8 3 3" xfId="9441"/>
    <cellStyle name="Comma 8 3 3 2" xfId="9442"/>
    <cellStyle name="Comma 8 3 3 3" xfId="18017"/>
    <cellStyle name="Comma 8 3 4" xfId="9443"/>
    <cellStyle name="Comma 8 3 4 2" xfId="18776"/>
    <cellStyle name="Comma 8 3 5" xfId="16933"/>
    <cellStyle name="Comma 8 4" xfId="9444"/>
    <cellStyle name="Comma 8 4 2" xfId="9445"/>
    <cellStyle name="Comma 8 4 2 2" xfId="9446"/>
    <cellStyle name="Comma 8 4 3" xfId="9447"/>
    <cellStyle name="Comma 8 5" xfId="9448"/>
    <cellStyle name="Comma 8 5 2" xfId="9449"/>
    <cellStyle name="Comma 8 6" xfId="9450"/>
    <cellStyle name="Comma 8 6 2" xfId="9451"/>
    <cellStyle name="Comma 8 7" xfId="9452"/>
    <cellStyle name="Comma 8 8" xfId="9453"/>
    <cellStyle name="Comma 80" xfId="960"/>
    <cellStyle name="Comma 80 2" xfId="961"/>
    <cellStyle name="Comma 80 2 2" xfId="17214"/>
    <cellStyle name="Comma 80 3" xfId="9454"/>
    <cellStyle name="Comma 80 4" xfId="9455"/>
    <cellStyle name="Comma 80 5" xfId="16420"/>
    <cellStyle name="Comma 81" xfId="962"/>
    <cellStyle name="Comma 81 2" xfId="963"/>
    <cellStyle name="Comma 81 2 2" xfId="17216"/>
    <cellStyle name="Comma 81 3" xfId="9456"/>
    <cellStyle name="Comma 81 4" xfId="9457"/>
    <cellStyle name="Comma 81 5" xfId="16422"/>
    <cellStyle name="Comma 82" xfId="964"/>
    <cellStyle name="Comma 82 2" xfId="965"/>
    <cellStyle name="Comma 82 2 2" xfId="17218"/>
    <cellStyle name="Comma 82 3" xfId="9458"/>
    <cellStyle name="Comma 82 4" xfId="9459"/>
    <cellStyle name="Comma 82 5" xfId="16424"/>
    <cellStyle name="Comma 83" xfId="966"/>
    <cellStyle name="Comma 83 2" xfId="967"/>
    <cellStyle name="Comma 83 2 2" xfId="17220"/>
    <cellStyle name="Comma 83 3" xfId="9460"/>
    <cellStyle name="Comma 83 4" xfId="9461"/>
    <cellStyle name="Comma 83 5" xfId="16426"/>
    <cellStyle name="Comma 84" xfId="968"/>
    <cellStyle name="Comma 84 2" xfId="969"/>
    <cellStyle name="Comma 84 2 2" xfId="17222"/>
    <cellStyle name="Comma 84 3" xfId="9462"/>
    <cellStyle name="Comma 84 4" xfId="9463"/>
    <cellStyle name="Comma 84 5" xfId="16428"/>
    <cellStyle name="Comma 85" xfId="970"/>
    <cellStyle name="Comma 85 2" xfId="971"/>
    <cellStyle name="Comma 85 2 2" xfId="17224"/>
    <cellStyle name="Comma 85 3" xfId="9464"/>
    <cellStyle name="Comma 85 4" xfId="9465"/>
    <cellStyle name="Comma 85 5" xfId="16430"/>
    <cellStyle name="Comma 86" xfId="972"/>
    <cellStyle name="Comma 86 2" xfId="973"/>
    <cellStyle name="Comma 86 2 2" xfId="17226"/>
    <cellStyle name="Comma 86 3" xfId="9466"/>
    <cellStyle name="Comma 86 4" xfId="9467"/>
    <cellStyle name="Comma 86 5" xfId="16432"/>
    <cellStyle name="Comma 87" xfId="974"/>
    <cellStyle name="Comma 87 2" xfId="9468"/>
    <cellStyle name="Comma 87 2 2" xfId="17228"/>
    <cellStyle name="Comma 87 3" xfId="9469"/>
    <cellStyle name="Comma 87 4" xfId="16434"/>
    <cellStyle name="Comma 88" xfId="975"/>
    <cellStyle name="Comma 88 2" xfId="9470"/>
    <cellStyle name="Comma 88 2 2" xfId="17230"/>
    <cellStyle name="Comma 88 3" xfId="9471"/>
    <cellStyle name="Comma 88 4" xfId="16436"/>
    <cellStyle name="Comma 89" xfId="976"/>
    <cellStyle name="Comma 89 2" xfId="9472"/>
    <cellStyle name="Comma 89 2 2" xfId="17232"/>
    <cellStyle name="Comma 89 3" xfId="9473"/>
    <cellStyle name="Comma 89 4" xfId="16438"/>
    <cellStyle name="Comma 9" xfId="977"/>
    <cellStyle name="Comma 9 2" xfId="978"/>
    <cellStyle name="Comma 9 2 10" xfId="979"/>
    <cellStyle name="Comma 9 2 11" xfId="980"/>
    <cellStyle name="Comma 9 2 12" xfId="981"/>
    <cellStyle name="Comma 9 2 13" xfId="982"/>
    <cellStyle name="Comma 9 2 14" xfId="983"/>
    <cellStyle name="Comma 9 2 15" xfId="984"/>
    <cellStyle name="Comma 9 2 16" xfId="985"/>
    <cellStyle name="Comma 9 2 17" xfId="9474"/>
    <cellStyle name="Comma 9 2 18" xfId="9475"/>
    <cellStyle name="Comma 9 2 19" xfId="16969"/>
    <cellStyle name="Comma 9 2 2" xfId="986"/>
    <cellStyle name="Comma 9 2 2 10" xfId="987"/>
    <cellStyle name="Comma 9 2 2 11" xfId="988"/>
    <cellStyle name="Comma 9 2 2 12" xfId="989"/>
    <cellStyle name="Comma 9 2 2 13" xfId="990"/>
    <cellStyle name="Comma 9 2 2 14" xfId="991"/>
    <cellStyle name="Comma 9 2 2 15" xfId="992"/>
    <cellStyle name="Comma 9 2 2 16" xfId="9476"/>
    <cellStyle name="Comma 9 2 2 17" xfId="9477"/>
    <cellStyle name="Comma 9 2 2 2" xfId="993"/>
    <cellStyle name="Comma 9 2 2 2 2" xfId="9478"/>
    <cellStyle name="Comma 9 2 2 2 3" xfId="9479"/>
    <cellStyle name="Comma 9 2 2 3" xfId="994"/>
    <cellStyle name="Comma 9 2 2 4" xfId="995"/>
    <cellStyle name="Comma 9 2 2 5" xfId="996"/>
    <cellStyle name="Comma 9 2 2 6" xfId="997"/>
    <cellStyle name="Comma 9 2 2 7" xfId="998"/>
    <cellStyle name="Comma 9 2 2 8" xfId="999"/>
    <cellStyle name="Comma 9 2 2 9" xfId="1000"/>
    <cellStyle name="Comma 9 2 3" xfId="1001"/>
    <cellStyle name="Comma 9 2 3 2" xfId="9480"/>
    <cellStyle name="Comma 9 2 3 3" xfId="9481"/>
    <cellStyle name="Comma 9 2 4" xfId="1002"/>
    <cellStyle name="Comma 9 2 4 2" xfId="9482"/>
    <cellStyle name="Comma 9 2 4 3" xfId="9483"/>
    <cellStyle name="Comma 9 2 5" xfId="1003"/>
    <cellStyle name="Comma 9 2 6" xfId="1004"/>
    <cellStyle name="Comma 9 2 7" xfId="1005"/>
    <cellStyle name="Comma 9 2 8" xfId="1006"/>
    <cellStyle name="Comma 9 2 9" xfId="1007"/>
    <cellStyle name="Comma 9 3" xfId="9484"/>
    <cellStyle name="Comma 9 3 2" xfId="9485"/>
    <cellStyle name="Comma 9 3 2 2" xfId="9486"/>
    <cellStyle name="Comma 9 3 3" xfId="9487"/>
    <cellStyle name="Comma 9 3 3 2" xfId="9488"/>
    <cellStyle name="Comma 9 3 4" xfId="9489"/>
    <cellStyle name="Comma 9 4" xfId="9490"/>
    <cellStyle name="Comma 9 4 2" xfId="9491"/>
    <cellStyle name="Comma 9 4 2 2" xfId="9492"/>
    <cellStyle name="Comma 9 4 3" xfId="9493"/>
    <cellStyle name="Comma 9 5" xfId="9494"/>
    <cellStyle name="Comma 9 5 2" xfId="9495"/>
    <cellStyle name="Comma 9 6" xfId="9496"/>
    <cellStyle name="Comma 9 6 2" xfId="9497"/>
    <cellStyle name="Comma 9 7" xfId="9498"/>
    <cellStyle name="Comma 9 8" xfId="9499"/>
    <cellStyle name="Comma 90" xfId="1008"/>
    <cellStyle name="Comma 90 2" xfId="9500"/>
    <cellStyle name="Comma 90 2 2" xfId="17234"/>
    <cellStyle name="Comma 90 3" xfId="9501"/>
    <cellStyle name="Comma 90 4" xfId="16440"/>
    <cellStyle name="Comma 91" xfId="1009"/>
    <cellStyle name="Comma 91 2" xfId="9502"/>
    <cellStyle name="Comma 91 2 2" xfId="17236"/>
    <cellStyle name="Comma 91 3" xfId="9503"/>
    <cellStyle name="Comma 91 4" xfId="16442"/>
    <cellStyle name="Comma 92" xfId="1010"/>
    <cellStyle name="Comma 92 2" xfId="9504"/>
    <cellStyle name="Comma 92 2 2" xfId="17238"/>
    <cellStyle name="Comma 92 3" xfId="9505"/>
    <cellStyle name="Comma 92 4" xfId="16444"/>
    <cellStyle name="Comma 93" xfId="1011"/>
    <cellStyle name="Comma 93 2" xfId="9506"/>
    <cellStyle name="Comma 93 2 2" xfId="17240"/>
    <cellStyle name="Comma 93 3" xfId="9507"/>
    <cellStyle name="Comma 93 4" xfId="16446"/>
    <cellStyle name="Comma 94" xfId="1012"/>
    <cellStyle name="Comma 94 2" xfId="9508"/>
    <cellStyle name="Comma 94 2 2" xfId="17242"/>
    <cellStyle name="Comma 94 3" xfId="9509"/>
    <cellStyle name="Comma 94 4" xfId="16448"/>
    <cellStyle name="Comma 95" xfId="1013"/>
    <cellStyle name="Comma 95 2" xfId="9510"/>
    <cellStyle name="Comma 95 2 2" xfId="17244"/>
    <cellStyle name="Comma 95 3" xfId="9511"/>
    <cellStyle name="Comma 95 4" xfId="16450"/>
    <cellStyle name="Comma 96" xfId="1014"/>
    <cellStyle name="Comma 96 2" xfId="9512"/>
    <cellStyle name="Comma 96 2 2" xfId="17246"/>
    <cellStyle name="Comma 96 3" xfId="9513"/>
    <cellStyle name="Comma 96 4" xfId="16452"/>
    <cellStyle name="Comma 97" xfId="1015"/>
    <cellStyle name="Comma 97 2" xfId="9514"/>
    <cellStyle name="Comma 97 2 2" xfId="17248"/>
    <cellStyle name="Comma 97 3" xfId="9515"/>
    <cellStyle name="Comma 97 4" xfId="16454"/>
    <cellStyle name="Comma 98" xfId="1016"/>
    <cellStyle name="Comma 98 2" xfId="9516"/>
    <cellStyle name="Comma 98 2 2" xfId="17250"/>
    <cellStyle name="Comma 98 3" xfId="9517"/>
    <cellStyle name="Comma 98 4" xfId="16456"/>
    <cellStyle name="Comma 99" xfId="1017"/>
    <cellStyle name="Comma 99 2" xfId="9518"/>
    <cellStyle name="Comma 99 2 2" xfId="17252"/>
    <cellStyle name="Comma 99 3" xfId="9519"/>
    <cellStyle name="Comma 99 4" xfId="16458"/>
    <cellStyle name="Comma Style (brackets)" xfId="9520"/>
    <cellStyle name="Comma Style (brackets) 2" xfId="9521"/>
    <cellStyle name="Comma0" xfId="1018"/>
    <cellStyle name="Comma0 - Style1" xfId="1019"/>
    <cellStyle name="Comma0 - Style1 2" xfId="9522"/>
    <cellStyle name="Comma0 - Style1 3" xfId="9523"/>
    <cellStyle name="Comma0 - Style2" xfId="9524"/>
    <cellStyle name="Comma0 - Style2 2" xfId="9525"/>
    <cellStyle name="Comma0 - Style5" xfId="1020"/>
    <cellStyle name="Comma0 2" xfId="9526"/>
    <cellStyle name="Comma0 2 2" xfId="19695"/>
    <cellStyle name="Comma0 3" xfId="9527"/>
    <cellStyle name="Comma0 3 2" xfId="19696"/>
    <cellStyle name="Comma0 4" xfId="9528"/>
    <cellStyle name="Comma0 4 2" xfId="19697"/>
    <cellStyle name="Comma0 5" xfId="9529"/>
    <cellStyle name="Comma0 5 2" xfId="19698"/>
    <cellStyle name="Comma0 6" xfId="19699"/>
    <cellStyle name="Comma0 7" xfId="19700"/>
    <cellStyle name="Comma0 8" xfId="19694"/>
    <cellStyle name="Comma0_Output.REC" xfId="2306"/>
    <cellStyle name="Comma1 - Style1" xfId="1021"/>
    <cellStyle name="Copied" xfId="2307"/>
    <cellStyle name="Copied 2" xfId="9530"/>
    <cellStyle name="Copied 3" xfId="9531"/>
    <cellStyle name="Currency ." xfId="9532"/>
    <cellStyle name="Currency . 2" xfId="9533"/>
    <cellStyle name="Currency .00" xfId="9534"/>
    <cellStyle name="Currency .00 2" xfId="9535"/>
    <cellStyle name="Currency .00 2 2" xfId="9536"/>
    <cellStyle name="Currency .00 3" xfId="9537"/>
    <cellStyle name="Currency .00 3 2" xfId="9538"/>
    <cellStyle name="Currency .00 3 2 2" xfId="9539"/>
    <cellStyle name="Currency .00 3 3" xfId="9540"/>
    <cellStyle name="Currency .00 4" xfId="9541"/>
    <cellStyle name="Currency .00 4 2" xfId="9542"/>
    <cellStyle name="Currency .00 4 2 2" xfId="9543"/>
    <cellStyle name="Currency .00 4 3" xfId="9544"/>
    <cellStyle name="Currency .00 5" xfId="9545"/>
    <cellStyle name="Currency .00 5 2" xfId="9546"/>
    <cellStyle name="Currency .00 5 2 2" xfId="9547"/>
    <cellStyle name="Currency .00 5 3" xfId="9548"/>
    <cellStyle name="Currency .00 6" xfId="9549"/>
    <cellStyle name="Currency [$0]" xfId="2308"/>
    <cellStyle name="Currency [$0] 2" xfId="9550"/>
    <cellStyle name="Currency [$0] 3" xfId="9551"/>
    <cellStyle name="Currency [£0]" xfId="2309"/>
    <cellStyle name="Currency [£0] 2" xfId="9552"/>
    <cellStyle name="Currency [£0] 3" xfId="9553"/>
    <cellStyle name="Currency [0.00]" xfId="9554"/>
    <cellStyle name="Currency [0.00] 2" xfId="9555"/>
    <cellStyle name="Currency [0] 10" xfId="9556"/>
    <cellStyle name="Currency [0] 10 2" xfId="9557"/>
    <cellStyle name="Currency [0] 11" xfId="9558"/>
    <cellStyle name="Currency [0] 11 2" xfId="9559"/>
    <cellStyle name="Currency [0] 12" xfId="9560"/>
    <cellStyle name="Currency [0] 12 2" xfId="9561"/>
    <cellStyle name="Currency [0] 13" xfId="9562"/>
    <cellStyle name="Currency [0] 13 2" xfId="9563"/>
    <cellStyle name="Currency [0] 14" xfId="9564"/>
    <cellStyle name="Currency [0] 14 2" xfId="9565"/>
    <cellStyle name="Currency [0] 15" xfId="9566"/>
    <cellStyle name="Currency [0] 15 2" xfId="9567"/>
    <cellStyle name="Currency [0] 16" xfId="9568"/>
    <cellStyle name="Currency [0] 16 2" xfId="9569"/>
    <cellStyle name="Currency [0] 17" xfId="9570"/>
    <cellStyle name="Currency [0] 17 2" xfId="9571"/>
    <cellStyle name="Currency [0] 18" xfId="9572"/>
    <cellStyle name="Currency [0] 18 2" xfId="9573"/>
    <cellStyle name="Currency [0] 19" xfId="9574"/>
    <cellStyle name="Currency [0] 19 2" xfId="9575"/>
    <cellStyle name="Currency [0] 2" xfId="1022"/>
    <cellStyle name="Currency [0] 2 10" xfId="1023"/>
    <cellStyle name="Currency [0] 2 11" xfId="1024"/>
    <cellStyle name="Currency [0] 2 12" xfId="1025"/>
    <cellStyle name="Currency [0] 2 13" xfId="1026"/>
    <cellStyle name="Currency [0] 2 14" xfId="1027"/>
    <cellStyle name="Currency [0] 2 15" xfId="1028"/>
    <cellStyle name="Currency [0] 2 16" xfId="1029"/>
    <cellStyle name="Currency [0] 2 17" xfId="9576"/>
    <cellStyle name="Currency [0] 2 18" xfId="9577"/>
    <cellStyle name="Currency [0] 2 2" xfId="1030"/>
    <cellStyle name="Currency [0] 2 2 10" xfId="1031"/>
    <cellStyle name="Currency [0] 2 2 11" xfId="1032"/>
    <cellStyle name="Currency [0] 2 2 12" xfId="1033"/>
    <cellStyle name="Currency [0] 2 2 13" xfId="1034"/>
    <cellStyle name="Currency [0] 2 2 14" xfId="1035"/>
    <cellStyle name="Currency [0] 2 2 15" xfId="1036"/>
    <cellStyle name="Currency [0] 2 2 2" xfId="1037"/>
    <cellStyle name="Currency [0] 2 2 3" xfId="1038"/>
    <cellStyle name="Currency [0] 2 2 4" xfId="1039"/>
    <cellStyle name="Currency [0] 2 2 5" xfId="1040"/>
    <cellStyle name="Currency [0] 2 2 6" xfId="1041"/>
    <cellStyle name="Currency [0] 2 2 7" xfId="1042"/>
    <cellStyle name="Currency [0] 2 2 8" xfId="1043"/>
    <cellStyle name="Currency [0] 2 2 9" xfId="1044"/>
    <cellStyle name="Currency [0] 2 3" xfId="1045"/>
    <cellStyle name="Currency [0] 2 4" xfId="1046"/>
    <cellStyle name="Currency [0] 2 5" xfId="1047"/>
    <cellStyle name="Currency [0] 2 6" xfId="1048"/>
    <cellStyle name="Currency [0] 2 7" xfId="1049"/>
    <cellStyle name="Currency [0] 2 8" xfId="1050"/>
    <cellStyle name="Currency [0] 2 9" xfId="1051"/>
    <cellStyle name="Currency [0] 20" xfId="9578"/>
    <cellStyle name="Currency [0] 20 2" xfId="9579"/>
    <cellStyle name="Currency [0] 21" xfId="9580"/>
    <cellStyle name="Currency [0] 21 2" xfId="9581"/>
    <cellStyle name="Currency [0] 22" xfId="9582"/>
    <cellStyle name="Currency [0] 22 2" xfId="9583"/>
    <cellStyle name="Currency [0] 23" xfId="9584"/>
    <cellStyle name="Currency [0] 23 2" xfId="9585"/>
    <cellStyle name="Currency [0] 24" xfId="9586"/>
    <cellStyle name="Currency [0] 24 2" xfId="9587"/>
    <cellStyle name="Currency [0] 24 2 2" xfId="9588"/>
    <cellStyle name="Currency [0] 24 3" xfId="9589"/>
    <cellStyle name="Currency [0] 25" xfId="9590"/>
    <cellStyle name="Currency [0] 25 2" xfId="9591"/>
    <cellStyle name="Currency [0] 25 2 2" xfId="9592"/>
    <cellStyle name="Currency [0] 25 3" xfId="9593"/>
    <cellStyle name="Currency [0] 3" xfId="9594"/>
    <cellStyle name="Currency [0] 3 2" xfId="9595"/>
    <cellStyle name="Currency [0] 4" xfId="9596"/>
    <cellStyle name="Currency [0] 4 2" xfId="9597"/>
    <cellStyle name="Currency [0] 5" xfId="9598"/>
    <cellStyle name="Currency [0] 5 2" xfId="9599"/>
    <cellStyle name="Currency [0] 6" xfId="9600"/>
    <cellStyle name="Currency [0] 6 2" xfId="9601"/>
    <cellStyle name="Currency [0] 7" xfId="9602"/>
    <cellStyle name="Currency [0] 7 2" xfId="9603"/>
    <cellStyle name="Currency [0] 8" xfId="9604"/>
    <cellStyle name="Currency [0] 8 2" xfId="9605"/>
    <cellStyle name="Currency [0] 9" xfId="9606"/>
    <cellStyle name="Currency [0] 9 2" xfId="9607"/>
    <cellStyle name="Currency [00]" xfId="1052"/>
    <cellStyle name="Currency 10" xfId="1053"/>
    <cellStyle name="Currency 10 2" xfId="1054"/>
    <cellStyle name="Currency 10 2 10" xfId="1055"/>
    <cellStyle name="Currency 10 2 11" xfId="1056"/>
    <cellStyle name="Currency 10 2 12" xfId="1057"/>
    <cellStyle name="Currency 10 2 13" xfId="1058"/>
    <cellStyle name="Currency 10 2 14" xfId="1059"/>
    <cellStyle name="Currency 10 2 15" xfId="1060"/>
    <cellStyle name="Currency 10 2 16" xfId="1061"/>
    <cellStyle name="Currency 10 2 17" xfId="9608"/>
    <cellStyle name="Currency 10 2 18" xfId="9609"/>
    <cellStyle name="Currency 10 2 2" xfId="1062"/>
    <cellStyle name="Currency 10 2 2 10" xfId="1063"/>
    <cellStyle name="Currency 10 2 2 11" xfId="1064"/>
    <cellStyle name="Currency 10 2 2 12" xfId="1065"/>
    <cellStyle name="Currency 10 2 2 13" xfId="1066"/>
    <cellStyle name="Currency 10 2 2 14" xfId="1067"/>
    <cellStyle name="Currency 10 2 2 15" xfId="1068"/>
    <cellStyle name="Currency 10 2 2 2" xfId="1069"/>
    <cellStyle name="Currency 10 2 2 3" xfId="1070"/>
    <cellStyle name="Currency 10 2 2 4" xfId="1071"/>
    <cellStyle name="Currency 10 2 2 5" xfId="1072"/>
    <cellStyle name="Currency 10 2 2 6" xfId="1073"/>
    <cellStyle name="Currency 10 2 2 7" xfId="1074"/>
    <cellStyle name="Currency 10 2 2 8" xfId="1075"/>
    <cellStyle name="Currency 10 2 2 9" xfId="1076"/>
    <cellStyle name="Currency 10 2 3" xfId="1077"/>
    <cellStyle name="Currency 10 2 4" xfId="1078"/>
    <cellStyle name="Currency 10 2 5" xfId="1079"/>
    <cellStyle name="Currency 10 2 6" xfId="1080"/>
    <cellStyle name="Currency 10 2 7" xfId="1081"/>
    <cellStyle name="Currency 10 2 8" xfId="1082"/>
    <cellStyle name="Currency 10 2 9" xfId="1083"/>
    <cellStyle name="Currency 10 3" xfId="9610"/>
    <cellStyle name="Currency 10 3 2" xfId="9611"/>
    <cellStyle name="Currency 10 4" xfId="9612"/>
    <cellStyle name="Currency 10 4 2" xfId="9613"/>
    <cellStyle name="Currency 10 5" xfId="9614"/>
    <cellStyle name="Currency 10 6" xfId="9615"/>
    <cellStyle name="Currency 11" xfId="1084"/>
    <cellStyle name="Currency 11 2" xfId="1085"/>
    <cellStyle name="Currency 11 2 10" xfId="1086"/>
    <cellStyle name="Currency 11 2 11" xfId="1087"/>
    <cellStyle name="Currency 11 2 12" xfId="1088"/>
    <cellStyle name="Currency 11 2 13" xfId="1089"/>
    <cellStyle name="Currency 11 2 14" xfId="1090"/>
    <cellStyle name="Currency 11 2 15" xfId="1091"/>
    <cellStyle name="Currency 11 2 16" xfId="1092"/>
    <cellStyle name="Currency 11 2 17" xfId="9616"/>
    <cellStyle name="Currency 11 2 18" xfId="9617"/>
    <cellStyle name="Currency 11 2 2" xfId="1093"/>
    <cellStyle name="Currency 11 2 2 10" xfId="1094"/>
    <cellStyle name="Currency 11 2 2 11" xfId="1095"/>
    <cellStyle name="Currency 11 2 2 12" xfId="1096"/>
    <cellStyle name="Currency 11 2 2 13" xfId="1097"/>
    <cellStyle name="Currency 11 2 2 14" xfId="1098"/>
    <cellStyle name="Currency 11 2 2 15" xfId="1099"/>
    <cellStyle name="Currency 11 2 2 2" xfId="1100"/>
    <cellStyle name="Currency 11 2 2 3" xfId="1101"/>
    <cellStyle name="Currency 11 2 2 4" xfId="1102"/>
    <cellStyle name="Currency 11 2 2 5" xfId="1103"/>
    <cellStyle name="Currency 11 2 2 6" xfId="1104"/>
    <cellStyle name="Currency 11 2 2 7" xfId="1105"/>
    <cellStyle name="Currency 11 2 2 8" xfId="1106"/>
    <cellStyle name="Currency 11 2 2 9" xfId="1107"/>
    <cellStyle name="Currency 11 2 3" xfId="1108"/>
    <cellStyle name="Currency 11 2 4" xfId="1109"/>
    <cellStyle name="Currency 11 2 5" xfId="1110"/>
    <cellStyle name="Currency 11 2 6" xfId="1111"/>
    <cellStyle name="Currency 11 2 7" xfId="1112"/>
    <cellStyle name="Currency 11 2 8" xfId="1113"/>
    <cellStyle name="Currency 11 2 9" xfId="1114"/>
    <cellStyle name="Currency 11 3" xfId="9618"/>
    <cellStyle name="Currency 11 3 2" xfId="9619"/>
    <cellStyle name="Currency 11 4" xfId="9620"/>
    <cellStyle name="Currency 11 4 2" xfId="9621"/>
    <cellStyle name="Currency 11 5" xfId="9622"/>
    <cellStyle name="Currency 11 6" xfId="9623"/>
    <cellStyle name="Currency 12" xfId="1115"/>
    <cellStyle name="Currency 12 10" xfId="1116"/>
    <cellStyle name="Currency 12 11" xfId="1117"/>
    <cellStyle name="Currency 12 12" xfId="1118"/>
    <cellStyle name="Currency 12 13" xfId="1119"/>
    <cellStyle name="Currency 12 14" xfId="1120"/>
    <cellStyle name="Currency 12 15" xfId="1121"/>
    <cellStyle name="Currency 12 16" xfId="1122"/>
    <cellStyle name="Currency 12 17" xfId="9624"/>
    <cellStyle name="Currency 12 18" xfId="9625"/>
    <cellStyle name="Currency 12 19" xfId="16108"/>
    <cellStyle name="Currency 12 2" xfId="1123"/>
    <cellStyle name="Currency 12 2 10" xfId="1124"/>
    <cellStyle name="Currency 12 2 11" xfId="1125"/>
    <cellStyle name="Currency 12 2 12" xfId="1126"/>
    <cellStyle name="Currency 12 2 13" xfId="1127"/>
    <cellStyle name="Currency 12 2 14" xfId="1128"/>
    <cellStyle name="Currency 12 2 15" xfId="1129"/>
    <cellStyle name="Currency 12 2 16" xfId="9626"/>
    <cellStyle name="Currency 12 2 17" xfId="9627"/>
    <cellStyle name="Currency 12 2 2" xfId="1130"/>
    <cellStyle name="Currency 12 2 3" xfId="1131"/>
    <cellStyle name="Currency 12 2 4" xfId="1132"/>
    <cellStyle name="Currency 12 2 5" xfId="1133"/>
    <cellStyle name="Currency 12 2 6" xfId="1134"/>
    <cellStyle name="Currency 12 2 7" xfId="1135"/>
    <cellStyle name="Currency 12 2 8" xfId="1136"/>
    <cellStyle name="Currency 12 2 9" xfId="1137"/>
    <cellStyle name="Currency 12 3" xfId="1138"/>
    <cellStyle name="Currency 12 3 2" xfId="9628"/>
    <cellStyle name="Currency 12 3 3" xfId="9629"/>
    <cellStyle name="Currency 12 4" xfId="1139"/>
    <cellStyle name="Currency 12 4 2" xfId="9630"/>
    <cellStyle name="Currency 12 4 3" xfId="9631"/>
    <cellStyle name="Currency 12 5" xfId="1140"/>
    <cellStyle name="Currency 12 6" xfId="1141"/>
    <cellStyle name="Currency 12 7" xfId="1142"/>
    <cellStyle name="Currency 12 8" xfId="1143"/>
    <cellStyle name="Currency 12 9" xfId="1144"/>
    <cellStyle name="Currency 13" xfId="1145"/>
    <cellStyle name="Currency 13 10" xfId="1146"/>
    <cellStyle name="Currency 13 11" xfId="1147"/>
    <cellStyle name="Currency 13 12" xfId="1148"/>
    <cellStyle name="Currency 13 13" xfId="1149"/>
    <cellStyle name="Currency 13 14" xfId="1150"/>
    <cellStyle name="Currency 13 15" xfId="1151"/>
    <cellStyle name="Currency 13 16" xfId="1152"/>
    <cellStyle name="Currency 13 17" xfId="9632"/>
    <cellStyle name="Currency 13 18" xfId="9633"/>
    <cellStyle name="Currency 13 19" xfId="16109"/>
    <cellStyle name="Currency 13 2" xfId="1153"/>
    <cellStyle name="Currency 13 2 10" xfId="1154"/>
    <cellStyle name="Currency 13 2 11" xfId="1155"/>
    <cellStyle name="Currency 13 2 12" xfId="1156"/>
    <cellStyle name="Currency 13 2 13" xfId="1157"/>
    <cellStyle name="Currency 13 2 14" xfId="1158"/>
    <cellStyle name="Currency 13 2 15" xfId="1159"/>
    <cellStyle name="Currency 13 2 16" xfId="9634"/>
    <cellStyle name="Currency 13 2 17" xfId="9635"/>
    <cellStyle name="Currency 13 2 2" xfId="1160"/>
    <cellStyle name="Currency 13 2 3" xfId="1161"/>
    <cellStyle name="Currency 13 2 4" xfId="1162"/>
    <cellStyle name="Currency 13 2 5" xfId="1163"/>
    <cellStyle name="Currency 13 2 6" xfId="1164"/>
    <cellStyle name="Currency 13 2 7" xfId="1165"/>
    <cellStyle name="Currency 13 2 8" xfId="1166"/>
    <cellStyle name="Currency 13 2 9" xfId="1167"/>
    <cellStyle name="Currency 13 3" xfId="1168"/>
    <cellStyle name="Currency 13 3 2" xfId="9636"/>
    <cellStyle name="Currency 13 3 3" xfId="9637"/>
    <cellStyle name="Currency 13 4" xfId="1169"/>
    <cellStyle name="Currency 13 4 2" xfId="9638"/>
    <cellStyle name="Currency 13 4 3" xfId="9639"/>
    <cellStyle name="Currency 13 5" xfId="1170"/>
    <cellStyle name="Currency 13 6" xfId="1171"/>
    <cellStyle name="Currency 13 7" xfId="1172"/>
    <cellStyle name="Currency 13 8" xfId="1173"/>
    <cellStyle name="Currency 13 9" xfId="1174"/>
    <cellStyle name="Currency 14" xfId="1175"/>
    <cellStyle name="Currency 14 2" xfId="9640"/>
    <cellStyle name="Currency 14 2 2" xfId="9641"/>
    <cellStyle name="Currency 14 3" xfId="9642"/>
    <cellStyle name="Currency 14 3 2" xfId="9643"/>
    <cellStyle name="Currency 14 4" xfId="9644"/>
    <cellStyle name="Currency 14 4 2" xfId="9645"/>
    <cellStyle name="Currency 14 5" xfId="9646"/>
    <cellStyle name="Currency 14 6" xfId="9647"/>
    <cellStyle name="Currency 15" xfId="1176"/>
    <cellStyle name="Currency 15 2" xfId="9648"/>
    <cellStyle name="Currency 15 2 2" xfId="9649"/>
    <cellStyle name="Currency 15 3" xfId="9650"/>
    <cellStyle name="Currency 15 3 2" xfId="9651"/>
    <cellStyle name="Currency 15 4" xfId="9652"/>
    <cellStyle name="Currency 15 4 2" xfId="9653"/>
    <cellStyle name="Currency 15 5" xfId="9654"/>
    <cellStyle name="Currency 15 6" xfId="9655"/>
    <cellStyle name="Currency 16" xfId="1177"/>
    <cellStyle name="Currency 16 2" xfId="9656"/>
    <cellStyle name="Currency 16 2 2" xfId="9657"/>
    <cellStyle name="Currency 16 3" xfId="9658"/>
    <cellStyle name="Currency 16 3 2" xfId="9659"/>
    <cellStyle name="Currency 16 4" xfId="9660"/>
    <cellStyle name="Currency 16 4 2" xfId="9661"/>
    <cellStyle name="Currency 16 5" xfId="9662"/>
    <cellStyle name="Currency 16 6" xfId="9663"/>
    <cellStyle name="Currency 17" xfId="1178"/>
    <cellStyle name="Currency 17 2" xfId="9664"/>
    <cellStyle name="Currency 17 2 2" xfId="9665"/>
    <cellStyle name="Currency 17 3" xfId="9666"/>
    <cellStyle name="Currency 17 4" xfId="9667"/>
    <cellStyle name="Currency 18" xfId="1179"/>
    <cellStyle name="Currency 18 2" xfId="1180"/>
    <cellStyle name="Currency 18 2 2" xfId="9668"/>
    <cellStyle name="Currency 18 2 3" xfId="9669"/>
    <cellStyle name="Currency 18 3" xfId="9670"/>
    <cellStyle name="Currency 18 4" xfId="9671"/>
    <cellStyle name="Currency 19" xfId="1181"/>
    <cellStyle name="Currency 19 2" xfId="1182"/>
    <cellStyle name="Currency 19 2 2" xfId="9672"/>
    <cellStyle name="Currency 19 2 3" xfId="9673"/>
    <cellStyle name="Currency 19 3" xfId="9674"/>
    <cellStyle name="Currency 19 4" xfId="9675"/>
    <cellStyle name="Currency 2" xfId="1183"/>
    <cellStyle name="Currency 2 2" xfId="1184"/>
    <cellStyle name="Currency 2 2 2" xfId="9676"/>
    <cellStyle name="Currency 2 2 2 2" xfId="9677"/>
    <cellStyle name="Currency 2 2 2 3" xfId="19766"/>
    <cellStyle name="Currency 2 2 3" xfId="9678"/>
    <cellStyle name="Currency 2 2 4" xfId="9679"/>
    <cellStyle name="Currency 2 2 5" xfId="16062"/>
    <cellStyle name="Currency 2 2 6" xfId="16960"/>
    <cellStyle name="Currency 2 3" xfId="1185"/>
    <cellStyle name="Currency 2 3 10" xfId="1186"/>
    <cellStyle name="Currency 2 3 11" xfId="1187"/>
    <cellStyle name="Currency 2 3 12" xfId="1188"/>
    <cellStyle name="Currency 2 3 13" xfId="1189"/>
    <cellStyle name="Currency 2 3 14" xfId="1190"/>
    <cellStyle name="Currency 2 3 15" xfId="1191"/>
    <cellStyle name="Currency 2 3 16" xfId="1192"/>
    <cellStyle name="Currency 2 3 17" xfId="9680"/>
    <cellStyle name="Currency 2 3 18" xfId="9681"/>
    <cellStyle name="Currency 2 3 19" xfId="16905"/>
    <cellStyle name="Currency 2 3 2" xfId="1193"/>
    <cellStyle name="Currency 2 3 2 10" xfId="1194"/>
    <cellStyle name="Currency 2 3 2 11" xfId="1195"/>
    <cellStyle name="Currency 2 3 2 12" xfId="1196"/>
    <cellStyle name="Currency 2 3 2 13" xfId="1197"/>
    <cellStyle name="Currency 2 3 2 14" xfId="1198"/>
    <cellStyle name="Currency 2 3 2 15" xfId="1199"/>
    <cellStyle name="Currency 2 3 2 16" xfId="9682"/>
    <cellStyle name="Currency 2 3 2 17" xfId="9683"/>
    <cellStyle name="Currency 2 3 2 18" xfId="19784"/>
    <cellStyle name="Currency 2 3 2 2" xfId="1200"/>
    <cellStyle name="Currency 2 3 2 3" xfId="1201"/>
    <cellStyle name="Currency 2 3 2 4" xfId="1202"/>
    <cellStyle name="Currency 2 3 2 5" xfId="1203"/>
    <cellStyle name="Currency 2 3 2 6" xfId="1204"/>
    <cellStyle name="Currency 2 3 2 7" xfId="1205"/>
    <cellStyle name="Currency 2 3 2 8" xfId="1206"/>
    <cellStyle name="Currency 2 3 2 9" xfId="1207"/>
    <cellStyle name="Currency 2 3 3" xfId="1208"/>
    <cellStyle name="Currency 2 3 4" xfId="1209"/>
    <cellStyle name="Currency 2 3 5" xfId="1210"/>
    <cellStyle name="Currency 2 3 6" xfId="1211"/>
    <cellStyle name="Currency 2 3 7" xfId="1212"/>
    <cellStyle name="Currency 2 3 8" xfId="1213"/>
    <cellStyle name="Currency 2 3 9" xfId="1214"/>
    <cellStyle name="Currency 2 4" xfId="9684"/>
    <cellStyle name="Currency 2 4 2" xfId="9685"/>
    <cellStyle name="Currency 2 4 2 2" xfId="9686"/>
    <cellStyle name="Currency 2 4 3" xfId="9687"/>
    <cellStyle name="Currency 2 4 4" xfId="19815"/>
    <cellStyle name="Currency 2 5" xfId="9688"/>
    <cellStyle name="Currency 2 5 2" xfId="9689"/>
    <cellStyle name="Currency 2 5 2 2" xfId="9690"/>
    <cellStyle name="Currency 2 5 3" xfId="9691"/>
    <cellStyle name="Currency 2 6" xfId="9692"/>
    <cellStyle name="Currency 2 7" xfId="9693"/>
    <cellStyle name="Currency 20" xfId="1215"/>
    <cellStyle name="Currency 20 2" xfId="9694"/>
    <cellStyle name="Currency 20 2 2" xfId="9695"/>
    <cellStyle name="Currency 20 3" xfId="9696"/>
    <cellStyle name="Currency 20 4" xfId="9697"/>
    <cellStyle name="Currency 21" xfId="1216"/>
    <cellStyle name="Currency 21 2" xfId="9698"/>
    <cellStyle name="Currency 21 2 2" xfId="9699"/>
    <cellStyle name="Currency 21 3" xfId="9700"/>
    <cellStyle name="Currency 21 4" xfId="9701"/>
    <cellStyle name="Currency 22" xfId="1217"/>
    <cellStyle name="Currency 22 2" xfId="9702"/>
    <cellStyle name="Currency 22 2 2" xfId="9703"/>
    <cellStyle name="Currency 22 3" xfId="9704"/>
    <cellStyle name="Currency 22 4" xfId="9705"/>
    <cellStyle name="Currency 23" xfId="1218"/>
    <cellStyle name="Currency 23 2" xfId="9706"/>
    <cellStyle name="Currency 23 2 2" xfId="9707"/>
    <cellStyle name="Currency 23 3" xfId="9708"/>
    <cellStyle name="Currency 23 4" xfId="9709"/>
    <cellStyle name="Currency 24" xfId="1219"/>
    <cellStyle name="Currency 24 2" xfId="9710"/>
    <cellStyle name="Currency 24 2 2" xfId="9711"/>
    <cellStyle name="Currency 24 3" xfId="9712"/>
    <cellStyle name="Currency 24 3 2" xfId="9713"/>
    <cellStyle name="Currency 24 4" xfId="9714"/>
    <cellStyle name="Currency 24 5" xfId="9715"/>
    <cellStyle name="Currency 25" xfId="1220"/>
    <cellStyle name="Currency 25 2" xfId="9716"/>
    <cellStyle name="Currency 25 2 2" xfId="9717"/>
    <cellStyle name="Currency 25 3" xfId="9718"/>
    <cellStyle name="Currency 25 3 2" xfId="9719"/>
    <cellStyle name="Currency 25 4" xfId="9720"/>
    <cellStyle name="Currency 25 5" xfId="9721"/>
    <cellStyle name="Currency 26" xfId="1221"/>
    <cellStyle name="Currency 26 2" xfId="9722"/>
    <cellStyle name="Currency 26 2 2" xfId="9723"/>
    <cellStyle name="Currency 26 3" xfId="9724"/>
    <cellStyle name="Currency 26 3 2" xfId="9725"/>
    <cellStyle name="Currency 26 4" xfId="9726"/>
    <cellStyle name="Currency 26 5" xfId="9727"/>
    <cellStyle name="Currency 27" xfId="1222"/>
    <cellStyle name="Currency 27 2" xfId="9728"/>
    <cellStyle name="Currency 27 2 2" xfId="9729"/>
    <cellStyle name="Currency 27 3" xfId="9730"/>
    <cellStyle name="Currency 27 3 2" xfId="9731"/>
    <cellStyle name="Currency 27 4" xfId="9732"/>
    <cellStyle name="Currency 27 5" xfId="9733"/>
    <cellStyle name="Currency 28" xfId="1223"/>
    <cellStyle name="Currency 28 2" xfId="9734"/>
    <cellStyle name="Currency 28 3" xfId="9735"/>
    <cellStyle name="Currency 29" xfId="1224"/>
    <cellStyle name="Currency 29 2" xfId="1225"/>
    <cellStyle name="Currency 29 3" xfId="9736"/>
    <cellStyle name="Currency 29 4" xfId="9737"/>
    <cellStyle name="Currency 3" xfId="1226"/>
    <cellStyle name="Currency 3 2" xfId="1227"/>
    <cellStyle name="Currency 3 2 10" xfId="1228"/>
    <cellStyle name="Currency 3 2 11" xfId="1229"/>
    <cellStyle name="Currency 3 2 12" xfId="1230"/>
    <cellStyle name="Currency 3 2 13" xfId="1231"/>
    <cellStyle name="Currency 3 2 14" xfId="1232"/>
    <cellStyle name="Currency 3 2 15" xfId="1233"/>
    <cellStyle name="Currency 3 2 16" xfId="1234"/>
    <cellStyle name="Currency 3 2 17" xfId="9738"/>
    <cellStyle name="Currency 3 2 18" xfId="9739"/>
    <cellStyle name="Currency 3 2 19" xfId="16063"/>
    <cellStyle name="Currency 3 2 2" xfId="1235"/>
    <cellStyle name="Currency 3 2 2 10" xfId="1236"/>
    <cellStyle name="Currency 3 2 2 11" xfId="1237"/>
    <cellStyle name="Currency 3 2 2 12" xfId="1238"/>
    <cellStyle name="Currency 3 2 2 13" xfId="1239"/>
    <cellStyle name="Currency 3 2 2 14" xfId="1240"/>
    <cellStyle name="Currency 3 2 2 15" xfId="1241"/>
    <cellStyle name="Currency 3 2 2 16" xfId="9740"/>
    <cellStyle name="Currency 3 2 2 17" xfId="9741"/>
    <cellStyle name="Currency 3 2 2 2" xfId="1242"/>
    <cellStyle name="Currency 3 2 2 3" xfId="1243"/>
    <cellStyle name="Currency 3 2 2 4" xfId="1244"/>
    <cellStyle name="Currency 3 2 2 5" xfId="1245"/>
    <cellStyle name="Currency 3 2 2 6" xfId="1246"/>
    <cellStyle name="Currency 3 2 2 7" xfId="1247"/>
    <cellStyle name="Currency 3 2 2 8" xfId="1248"/>
    <cellStyle name="Currency 3 2 2 9" xfId="1249"/>
    <cellStyle name="Currency 3 2 20" xfId="16963"/>
    <cellStyle name="Currency 3 2 21" xfId="19762"/>
    <cellStyle name="Currency 3 2 3" xfId="1250"/>
    <cellStyle name="Currency 3 2 3 2" xfId="9742"/>
    <cellStyle name="Currency 3 2 3 3" xfId="9743"/>
    <cellStyle name="Currency 3 2 4" xfId="1251"/>
    <cellStyle name="Currency 3 2 5" xfId="1252"/>
    <cellStyle name="Currency 3 2 6" xfId="1253"/>
    <cellStyle name="Currency 3 2 7" xfId="1254"/>
    <cellStyle name="Currency 3 2 8" xfId="1255"/>
    <cellStyle name="Currency 3 2 9" xfId="1256"/>
    <cellStyle name="Currency 3 3" xfId="9744"/>
    <cellStyle name="Currency 3 3 2" xfId="9745"/>
    <cellStyle name="Currency 3 3 2 2" xfId="9746"/>
    <cellStyle name="Currency 3 3 3" xfId="9747"/>
    <cellStyle name="Currency 3 3 4" xfId="16064"/>
    <cellStyle name="Currency 3 3 5" xfId="16925"/>
    <cellStyle name="Currency 3 4" xfId="9748"/>
    <cellStyle name="Currency 3 4 2" xfId="9749"/>
    <cellStyle name="Currency 3 5" xfId="9750"/>
    <cellStyle name="Currency 3 5 2" xfId="9751"/>
    <cellStyle name="Currency 3 6" xfId="9752"/>
    <cellStyle name="Currency 3 7" xfId="9753"/>
    <cellStyle name="Currency 30" xfId="1257"/>
    <cellStyle name="Currency 30 2" xfId="1258"/>
    <cellStyle name="Currency 30 3" xfId="9754"/>
    <cellStyle name="Currency 30 4" xfId="9755"/>
    <cellStyle name="Currency 31" xfId="1259"/>
    <cellStyle name="Currency 31 2" xfId="1260"/>
    <cellStyle name="Currency 31 2 2" xfId="9756"/>
    <cellStyle name="Currency 31 2 3" xfId="9757"/>
    <cellStyle name="Currency 31 3" xfId="9758"/>
    <cellStyle name="Currency 31 4" xfId="9759"/>
    <cellStyle name="Currency 32" xfId="1261"/>
    <cellStyle name="Currency 32 2" xfId="1262"/>
    <cellStyle name="Currency 32 2 2" xfId="9760"/>
    <cellStyle name="Currency 32 2 3" xfId="9761"/>
    <cellStyle name="Currency 32 3" xfId="9762"/>
    <cellStyle name="Currency 32 4" xfId="9763"/>
    <cellStyle name="Currency 33" xfId="1263"/>
    <cellStyle name="Currency 33 2" xfId="1264"/>
    <cellStyle name="Currency 33 3" xfId="9764"/>
    <cellStyle name="Currency 33 4" xfId="9765"/>
    <cellStyle name="Currency 34" xfId="1265"/>
    <cellStyle name="Currency 34 2" xfId="1266"/>
    <cellStyle name="Currency 34 3" xfId="9766"/>
    <cellStyle name="Currency 34 4" xfId="9767"/>
    <cellStyle name="Currency 35" xfId="1267"/>
    <cellStyle name="Currency 35 2" xfId="1268"/>
    <cellStyle name="Currency 36" xfId="1269"/>
    <cellStyle name="Currency 36 2" xfId="1270"/>
    <cellStyle name="Currency 37" xfId="19589"/>
    <cellStyle name="Currency 38" xfId="19590"/>
    <cellStyle name="Currency 4" xfId="1271"/>
    <cellStyle name="Currency 4 2" xfId="1272"/>
    <cellStyle name="Currency 4 2 10" xfId="1273"/>
    <cellStyle name="Currency 4 2 11" xfId="1274"/>
    <cellStyle name="Currency 4 2 12" xfId="1275"/>
    <cellStyle name="Currency 4 2 13" xfId="1276"/>
    <cellStyle name="Currency 4 2 14" xfId="1277"/>
    <cellStyle name="Currency 4 2 15" xfId="1278"/>
    <cellStyle name="Currency 4 2 16" xfId="1279"/>
    <cellStyle name="Currency 4 2 17" xfId="9768"/>
    <cellStyle name="Currency 4 2 18" xfId="9769"/>
    <cellStyle name="Currency 4 2 19" xfId="16066"/>
    <cellStyle name="Currency 4 2 2" xfId="1280"/>
    <cellStyle name="Currency 4 2 2 10" xfId="1281"/>
    <cellStyle name="Currency 4 2 2 11" xfId="1282"/>
    <cellStyle name="Currency 4 2 2 12" xfId="1283"/>
    <cellStyle name="Currency 4 2 2 13" xfId="1284"/>
    <cellStyle name="Currency 4 2 2 14" xfId="1285"/>
    <cellStyle name="Currency 4 2 2 15" xfId="1286"/>
    <cellStyle name="Currency 4 2 2 16" xfId="9770"/>
    <cellStyle name="Currency 4 2 2 17" xfId="9771"/>
    <cellStyle name="Currency 4 2 2 2" xfId="1287"/>
    <cellStyle name="Currency 4 2 2 3" xfId="1288"/>
    <cellStyle name="Currency 4 2 2 4" xfId="1289"/>
    <cellStyle name="Currency 4 2 2 5" xfId="1290"/>
    <cellStyle name="Currency 4 2 2 6" xfId="1291"/>
    <cellStyle name="Currency 4 2 2 7" xfId="1292"/>
    <cellStyle name="Currency 4 2 2 8" xfId="1293"/>
    <cellStyle name="Currency 4 2 2 9" xfId="1294"/>
    <cellStyle name="Currency 4 2 20" xfId="19785"/>
    <cellStyle name="Currency 4 2 3" xfId="1295"/>
    <cellStyle name="Currency 4 2 3 2" xfId="9772"/>
    <cellStyle name="Currency 4 2 3 3" xfId="9773"/>
    <cellStyle name="Currency 4 2 4" xfId="1296"/>
    <cellStyle name="Currency 4 2 5" xfId="1297"/>
    <cellStyle name="Currency 4 2 6" xfId="1298"/>
    <cellStyle name="Currency 4 2 7" xfId="1299"/>
    <cellStyle name="Currency 4 2 8" xfId="1300"/>
    <cellStyle name="Currency 4 2 9" xfId="1301"/>
    <cellStyle name="Currency 4 3" xfId="9774"/>
    <cellStyle name="Currency 4 3 2" xfId="9775"/>
    <cellStyle name="Currency 4 3 3" xfId="16067"/>
    <cellStyle name="Currency 4 4" xfId="9776"/>
    <cellStyle name="Currency 4 4 2" xfId="9777"/>
    <cellStyle name="Currency 4 5" xfId="9778"/>
    <cellStyle name="Currency 4 6" xfId="9779"/>
    <cellStyle name="Currency 4 7" xfId="16065"/>
    <cellStyle name="Currency 4 8" xfId="19701"/>
    <cellStyle name="Currency 5" xfId="1302"/>
    <cellStyle name="Currency 5 2" xfId="1303"/>
    <cellStyle name="Currency 5 2 10" xfId="1304"/>
    <cellStyle name="Currency 5 2 11" xfId="1305"/>
    <cellStyle name="Currency 5 2 12" xfId="1306"/>
    <cellStyle name="Currency 5 2 13" xfId="1307"/>
    <cellStyle name="Currency 5 2 14" xfId="1308"/>
    <cellStyle name="Currency 5 2 15" xfId="1309"/>
    <cellStyle name="Currency 5 2 16" xfId="1310"/>
    <cellStyle name="Currency 5 2 17" xfId="9780"/>
    <cellStyle name="Currency 5 2 18" xfId="9781"/>
    <cellStyle name="Currency 5 2 19" xfId="16068"/>
    <cellStyle name="Currency 5 2 2" xfId="1311"/>
    <cellStyle name="Currency 5 2 2 10" xfId="1312"/>
    <cellStyle name="Currency 5 2 2 11" xfId="1313"/>
    <cellStyle name="Currency 5 2 2 12" xfId="1314"/>
    <cellStyle name="Currency 5 2 2 13" xfId="1315"/>
    <cellStyle name="Currency 5 2 2 14" xfId="1316"/>
    <cellStyle name="Currency 5 2 2 15" xfId="1317"/>
    <cellStyle name="Currency 5 2 2 16" xfId="9782"/>
    <cellStyle name="Currency 5 2 2 17" xfId="9783"/>
    <cellStyle name="Currency 5 2 2 2" xfId="1318"/>
    <cellStyle name="Currency 5 2 2 3" xfId="1319"/>
    <cellStyle name="Currency 5 2 2 4" xfId="1320"/>
    <cellStyle name="Currency 5 2 2 5" xfId="1321"/>
    <cellStyle name="Currency 5 2 2 6" xfId="1322"/>
    <cellStyle name="Currency 5 2 2 7" xfId="1323"/>
    <cellStyle name="Currency 5 2 2 8" xfId="1324"/>
    <cellStyle name="Currency 5 2 2 9" xfId="1325"/>
    <cellStyle name="Currency 5 2 3" xfId="1326"/>
    <cellStyle name="Currency 5 2 4" xfId="1327"/>
    <cellStyle name="Currency 5 2 5" xfId="1328"/>
    <cellStyle name="Currency 5 2 6" xfId="1329"/>
    <cellStyle name="Currency 5 2 7" xfId="1330"/>
    <cellStyle name="Currency 5 2 8" xfId="1331"/>
    <cellStyle name="Currency 5 2 9" xfId="1332"/>
    <cellStyle name="Currency 5 3" xfId="9784"/>
    <cellStyle name="Currency 5 3 2" xfId="9785"/>
    <cellStyle name="Currency 5 3 3" xfId="16069"/>
    <cellStyle name="Currency 5 4" xfId="9786"/>
    <cellStyle name="Currency 5 4 2" xfId="9787"/>
    <cellStyle name="Currency 5 5" xfId="9788"/>
    <cellStyle name="Currency 5 6" xfId="9789"/>
    <cellStyle name="Currency 5 7" xfId="19798"/>
    <cellStyle name="Currency 6" xfId="1333"/>
    <cellStyle name="Currency 6 2" xfId="1334"/>
    <cellStyle name="Currency 6 2 10" xfId="1335"/>
    <cellStyle name="Currency 6 2 11" xfId="1336"/>
    <cellStyle name="Currency 6 2 12" xfId="1337"/>
    <cellStyle name="Currency 6 2 13" xfId="1338"/>
    <cellStyle name="Currency 6 2 14" xfId="1339"/>
    <cellStyle name="Currency 6 2 15" xfId="1340"/>
    <cellStyle name="Currency 6 2 16" xfId="1341"/>
    <cellStyle name="Currency 6 2 17" xfId="9790"/>
    <cellStyle name="Currency 6 2 18" xfId="9791"/>
    <cellStyle name="Currency 6 2 19" xfId="16070"/>
    <cellStyle name="Currency 6 2 2" xfId="1342"/>
    <cellStyle name="Currency 6 2 2 10" xfId="1343"/>
    <cellStyle name="Currency 6 2 2 11" xfId="1344"/>
    <cellStyle name="Currency 6 2 2 12" xfId="1345"/>
    <cellStyle name="Currency 6 2 2 13" xfId="1346"/>
    <cellStyle name="Currency 6 2 2 14" xfId="1347"/>
    <cellStyle name="Currency 6 2 2 15" xfId="1348"/>
    <cellStyle name="Currency 6 2 2 16" xfId="9792"/>
    <cellStyle name="Currency 6 2 2 17" xfId="9793"/>
    <cellStyle name="Currency 6 2 2 2" xfId="1349"/>
    <cellStyle name="Currency 6 2 2 3" xfId="1350"/>
    <cellStyle name="Currency 6 2 2 4" xfId="1351"/>
    <cellStyle name="Currency 6 2 2 5" xfId="1352"/>
    <cellStyle name="Currency 6 2 2 6" xfId="1353"/>
    <cellStyle name="Currency 6 2 2 7" xfId="1354"/>
    <cellStyle name="Currency 6 2 2 8" xfId="1355"/>
    <cellStyle name="Currency 6 2 2 9" xfId="1356"/>
    <cellStyle name="Currency 6 2 3" xfId="1357"/>
    <cellStyle name="Currency 6 2 4" xfId="1358"/>
    <cellStyle name="Currency 6 2 5" xfId="1359"/>
    <cellStyle name="Currency 6 2 6" xfId="1360"/>
    <cellStyle name="Currency 6 2 7" xfId="1361"/>
    <cellStyle name="Currency 6 2 8" xfId="1362"/>
    <cellStyle name="Currency 6 2 9" xfId="1363"/>
    <cellStyle name="Currency 6 3" xfId="9794"/>
    <cellStyle name="Currency 6 3 2" xfId="9795"/>
    <cellStyle name="Currency 6 4" xfId="9796"/>
    <cellStyle name="Currency 6 4 2" xfId="9797"/>
    <cellStyle name="Currency 6 5" xfId="9798"/>
    <cellStyle name="Currency 6 6" xfId="9799"/>
    <cellStyle name="Currency 7" xfId="1364"/>
    <cellStyle name="Currency 7 2" xfId="1365"/>
    <cellStyle name="Currency 7 2 10" xfId="1366"/>
    <cellStyle name="Currency 7 2 11" xfId="1367"/>
    <cellStyle name="Currency 7 2 12" xfId="1368"/>
    <cellStyle name="Currency 7 2 13" xfId="1369"/>
    <cellStyle name="Currency 7 2 14" xfId="1370"/>
    <cellStyle name="Currency 7 2 15" xfId="1371"/>
    <cellStyle name="Currency 7 2 16" xfId="1372"/>
    <cellStyle name="Currency 7 2 17" xfId="9800"/>
    <cellStyle name="Currency 7 2 18" xfId="9801"/>
    <cellStyle name="Currency 7 2 19" xfId="16071"/>
    <cellStyle name="Currency 7 2 2" xfId="1373"/>
    <cellStyle name="Currency 7 2 2 10" xfId="1374"/>
    <cellStyle name="Currency 7 2 2 11" xfId="1375"/>
    <cellStyle name="Currency 7 2 2 12" xfId="1376"/>
    <cellStyle name="Currency 7 2 2 13" xfId="1377"/>
    <cellStyle name="Currency 7 2 2 14" xfId="1378"/>
    <cellStyle name="Currency 7 2 2 15" xfId="1379"/>
    <cellStyle name="Currency 7 2 2 16" xfId="9802"/>
    <cellStyle name="Currency 7 2 2 17" xfId="9803"/>
    <cellStyle name="Currency 7 2 2 2" xfId="1380"/>
    <cellStyle name="Currency 7 2 2 3" xfId="1381"/>
    <cellStyle name="Currency 7 2 2 4" xfId="1382"/>
    <cellStyle name="Currency 7 2 2 5" xfId="1383"/>
    <cellStyle name="Currency 7 2 2 6" xfId="1384"/>
    <cellStyle name="Currency 7 2 2 7" xfId="1385"/>
    <cellStyle name="Currency 7 2 2 8" xfId="1386"/>
    <cellStyle name="Currency 7 2 2 9" xfId="1387"/>
    <cellStyle name="Currency 7 2 3" xfId="1388"/>
    <cellStyle name="Currency 7 2 4" xfId="1389"/>
    <cellStyle name="Currency 7 2 5" xfId="1390"/>
    <cellStyle name="Currency 7 2 6" xfId="1391"/>
    <cellStyle name="Currency 7 2 7" xfId="1392"/>
    <cellStyle name="Currency 7 2 8" xfId="1393"/>
    <cellStyle name="Currency 7 2 9" xfId="1394"/>
    <cellStyle name="Currency 7 3" xfId="9804"/>
    <cellStyle name="Currency 7 3 2" xfId="9805"/>
    <cellStyle name="Currency 7 4" xfId="9806"/>
    <cellStyle name="Currency 7 4 2" xfId="9807"/>
    <cellStyle name="Currency 7 5" xfId="9808"/>
    <cellStyle name="Currency 7 6" xfId="9809"/>
    <cellStyle name="Currency 8" xfId="1395"/>
    <cellStyle name="Currency 8 2" xfId="1396"/>
    <cellStyle name="Currency 8 2 10" xfId="1397"/>
    <cellStyle name="Currency 8 2 11" xfId="1398"/>
    <cellStyle name="Currency 8 2 12" xfId="1399"/>
    <cellStyle name="Currency 8 2 13" xfId="1400"/>
    <cellStyle name="Currency 8 2 14" xfId="1401"/>
    <cellStyle name="Currency 8 2 15" xfId="1402"/>
    <cellStyle name="Currency 8 2 16" xfId="1403"/>
    <cellStyle name="Currency 8 2 17" xfId="9810"/>
    <cellStyle name="Currency 8 2 18" xfId="9811"/>
    <cellStyle name="Currency 8 2 2" xfId="1404"/>
    <cellStyle name="Currency 8 2 2 10" xfId="1405"/>
    <cellStyle name="Currency 8 2 2 11" xfId="1406"/>
    <cellStyle name="Currency 8 2 2 12" xfId="1407"/>
    <cellStyle name="Currency 8 2 2 13" xfId="1408"/>
    <cellStyle name="Currency 8 2 2 14" xfId="1409"/>
    <cellStyle name="Currency 8 2 2 15" xfId="1410"/>
    <cellStyle name="Currency 8 2 2 2" xfId="1411"/>
    <cellStyle name="Currency 8 2 2 3" xfId="1412"/>
    <cellStyle name="Currency 8 2 2 4" xfId="1413"/>
    <cellStyle name="Currency 8 2 2 5" xfId="1414"/>
    <cellStyle name="Currency 8 2 2 6" xfId="1415"/>
    <cellStyle name="Currency 8 2 2 7" xfId="1416"/>
    <cellStyle name="Currency 8 2 2 8" xfId="1417"/>
    <cellStyle name="Currency 8 2 2 9" xfId="1418"/>
    <cellStyle name="Currency 8 2 3" xfId="1419"/>
    <cellStyle name="Currency 8 2 4" xfId="1420"/>
    <cellStyle name="Currency 8 2 5" xfId="1421"/>
    <cellStyle name="Currency 8 2 6" xfId="1422"/>
    <cellStyle name="Currency 8 2 7" xfId="1423"/>
    <cellStyle name="Currency 8 2 8" xfId="1424"/>
    <cellStyle name="Currency 8 2 9" xfId="1425"/>
    <cellStyle name="Currency 8 3" xfId="9812"/>
    <cellStyle name="Currency 8 3 2" xfId="9813"/>
    <cellStyle name="Currency 8 4" xfId="9814"/>
    <cellStyle name="Currency 8 4 2" xfId="9815"/>
    <cellStyle name="Currency 8 5" xfId="9816"/>
    <cellStyle name="Currency 8 6" xfId="9817"/>
    <cellStyle name="Currency 9" xfId="1426"/>
    <cellStyle name="Currency 9 2" xfId="1427"/>
    <cellStyle name="Currency 9 2 10" xfId="1428"/>
    <cellStyle name="Currency 9 2 11" xfId="1429"/>
    <cellStyle name="Currency 9 2 12" xfId="1430"/>
    <cellStyle name="Currency 9 2 13" xfId="1431"/>
    <cellStyle name="Currency 9 2 14" xfId="1432"/>
    <cellStyle name="Currency 9 2 15" xfId="1433"/>
    <cellStyle name="Currency 9 2 16" xfId="1434"/>
    <cellStyle name="Currency 9 2 17" xfId="9818"/>
    <cellStyle name="Currency 9 2 18" xfId="9819"/>
    <cellStyle name="Currency 9 2 2" xfId="1435"/>
    <cellStyle name="Currency 9 2 2 10" xfId="1436"/>
    <cellStyle name="Currency 9 2 2 11" xfId="1437"/>
    <cellStyle name="Currency 9 2 2 12" xfId="1438"/>
    <cellStyle name="Currency 9 2 2 13" xfId="1439"/>
    <cellStyle name="Currency 9 2 2 14" xfId="1440"/>
    <cellStyle name="Currency 9 2 2 15" xfId="1441"/>
    <cellStyle name="Currency 9 2 2 2" xfId="1442"/>
    <cellStyle name="Currency 9 2 2 3" xfId="1443"/>
    <cellStyle name="Currency 9 2 2 4" xfId="1444"/>
    <cellStyle name="Currency 9 2 2 5" xfId="1445"/>
    <cellStyle name="Currency 9 2 2 6" xfId="1446"/>
    <cellStyle name="Currency 9 2 2 7" xfId="1447"/>
    <cellStyle name="Currency 9 2 2 8" xfId="1448"/>
    <cellStyle name="Currency 9 2 2 9" xfId="1449"/>
    <cellStyle name="Currency 9 2 3" xfId="1450"/>
    <cellStyle name="Currency 9 2 4" xfId="1451"/>
    <cellStyle name="Currency 9 2 5" xfId="1452"/>
    <cellStyle name="Currency 9 2 6" xfId="1453"/>
    <cellStyle name="Currency 9 2 7" xfId="1454"/>
    <cellStyle name="Currency 9 2 8" xfId="1455"/>
    <cellStyle name="Currency 9 2 9" xfId="1456"/>
    <cellStyle name="Currency 9 3" xfId="9820"/>
    <cellStyle name="Currency 9 3 2" xfId="9821"/>
    <cellStyle name="Currency 9 4" xfId="9822"/>
    <cellStyle name="Currency 9 4 2" xfId="9823"/>
    <cellStyle name="Currency 9 5" xfId="9824"/>
    <cellStyle name="Currency 9 6" xfId="9825"/>
    <cellStyle name="Currency0" xfId="1457"/>
    <cellStyle name="Currency0 2" xfId="9826"/>
    <cellStyle name="Currency0 2 2" xfId="19703"/>
    <cellStyle name="Currency0 3" xfId="9827"/>
    <cellStyle name="Currency0 3 2" xfId="19704"/>
    <cellStyle name="Currency0 4" xfId="16110"/>
    <cellStyle name="Currency0 4 2" xfId="19705"/>
    <cellStyle name="Currency0 5" xfId="19706"/>
    <cellStyle name="Currency0 6" xfId="19707"/>
    <cellStyle name="Currency0 7" xfId="19708"/>
    <cellStyle name="Currency0 8" xfId="19702"/>
    <cellStyle name="Daen" xfId="9828"/>
    <cellStyle name="Daen 2" xfId="9829"/>
    <cellStyle name="data inp" xfId="9830"/>
    <cellStyle name="data inp 2" xfId="9831"/>
    <cellStyle name="data input" xfId="9832"/>
    <cellStyle name="data input 2" xfId="9833"/>
    <cellStyle name="Date" xfId="1458"/>
    <cellStyle name="Date 10" xfId="9834"/>
    <cellStyle name="Date 11" xfId="9835"/>
    <cellStyle name="Date 12" xfId="16111"/>
    <cellStyle name="Date 13" xfId="19709"/>
    <cellStyle name="Date 2" xfId="1459"/>
    <cellStyle name="Date 2 2" xfId="9836"/>
    <cellStyle name="Date 2 2 2" xfId="9837"/>
    <cellStyle name="Date 2 3" xfId="9838"/>
    <cellStyle name="Date 2 3 2" xfId="9839"/>
    <cellStyle name="Date 2 4" xfId="9840"/>
    <cellStyle name="Date 2 5" xfId="9841"/>
    <cellStyle name="Date 2 6" xfId="16813"/>
    <cellStyle name="Date 2 7" xfId="19710"/>
    <cellStyle name="Date 3" xfId="1460"/>
    <cellStyle name="Date 3 2" xfId="9842"/>
    <cellStyle name="Date 3 3" xfId="9843"/>
    <cellStyle name="Date 3 4" xfId="19711"/>
    <cellStyle name="Date 4" xfId="9844"/>
    <cellStyle name="Date 4 2" xfId="9845"/>
    <cellStyle name="Date 4 3" xfId="19712"/>
    <cellStyle name="Date 5" xfId="9846"/>
    <cellStyle name="Date 5 2" xfId="9847"/>
    <cellStyle name="Date 5 3" xfId="19713"/>
    <cellStyle name="Date 6" xfId="9848"/>
    <cellStyle name="Date 6 2" xfId="9849"/>
    <cellStyle name="Date 6 3" xfId="19714"/>
    <cellStyle name="Date 7" xfId="9850"/>
    <cellStyle name="Date 7 2" xfId="9851"/>
    <cellStyle name="Date 7 3" xfId="19715"/>
    <cellStyle name="Date 8" xfId="9852"/>
    <cellStyle name="Date 8 2" xfId="9853"/>
    <cellStyle name="Date 9" xfId="9854"/>
    <cellStyle name="Date 9 2" xfId="9855"/>
    <cellStyle name="Date long" xfId="9856"/>
    <cellStyle name="Date long 2" xfId="9857"/>
    <cellStyle name="Date long 2 2" xfId="9858"/>
    <cellStyle name="Date long 2 2 2" xfId="9859"/>
    <cellStyle name="Date long 2 3" xfId="9860"/>
    <cellStyle name="Date Long 3" xfId="9861"/>
    <cellStyle name="Date long 3 2" xfId="9862"/>
    <cellStyle name="Date long 3 2 2" xfId="9863"/>
    <cellStyle name="Date long 3 3" xfId="9864"/>
    <cellStyle name="Date long 3 3 2" xfId="9865"/>
    <cellStyle name="Date Long 3 4" xfId="9866"/>
    <cellStyle name="Date Long 4" xfId="9867"/>
    <cellStyle name="Date long 4 2" xfId="9868"/>
    <cellStyle name="Date long 4 2 2" xfId="9869"/>
    <cellStyle name="Date long 4 3" xfId="9870"/>
    <cellStyle name="Date long 4 3 2" xfId="9871"/>
    <cellStyle name="Date Long 4 4" xfId="9872"/>
    <cellStyle name="Date Long 5" xfId="9873"/>
    <cellStyle name="Date long 5 2" xfId="9874"/>
    <cellStyle name="Date long 5 2 2" xfId="9875"/>
    <cellStyle name="Date long 5 3" xfId="9876"/>
    <cellStyle name="Date long 5 3 2" xfId="9877"/>
    <cellStyle name="Date Long 5 4" xfId="9878"/>
    <cellStyle name="Date long 6" xfId="9879"/>
    <cellStyle name="Date lot_" xfId="9880"/>
    <cellStyle name="Date sho_C" xfId="9881"/>
    <cellStyle name="Date short" xfId="9882"/>
    <cellStyle name="Date short 2" xfId="9883"/>
    <cellStyle name="Date short 2 2" xfId="9884"/>
    <cellStyle name="Date short 2 2 2" xfId="9885"/>
    <cellStyle name="Date short 2 3" xfId="9886"/>
    <cellStyle name="Date Short 3" xfId="9887"/>
    <cellStyle name="Date short 3 2" xfId="9888"/>
    <cellStyle name="Date short 3 2 2" xfId="9889"/>
    <cellStyle name="Date short 3 3" xfId="9890"/>
    <cellStyle name="Date short 3 3 2" xfId="9891"/>
    <cellStyle name="Date Short 3 4" xfId="9892"/>
    <cellStyle name="Date Short 4" xfId="9893"/>
    <cellStyle name="Date short 4 2" xfId="9894"/>
    <cellStyle name="Date short 4 2 2" xfId="9895"/>
    <cellStyle name="Date short 4 3" xfId="9896"/>
    <cellStyle name="Date short 4 3 2" xfId="9897"/>
    <cellStyle name="Date Short 4 4" xfId="9898"/>
    <cellStyle name="Date Short 5" xfId="9899"/>
    <cellStyle name="Date short 5 2" xfId="9900"/>
    <cellStyle name="Date short 5 2 2" xfId="9901"/>
    <cellStyle name="Date short 5 3" xfId="9902"/>
    <cellStyle name="Date short 5 3 2" xfId="9903"/>
    <cellStyle name="Date Short 5 4" xfId="9904"/>
    <cellStyle name="Date short 6" xfId="9905"/>
    <cellStyle name="Date_Certification" xfId="9906"/>
    <cellStyle name="DateTime" xfId="9907"/>
    <cellStyle name="DateTime 2" xfId="9908"/>
    <cellStyle name="Day" xfId="9909"/>
    <cellStyle name="Day 2" xfId="9910"/>
    <cellStyle name="Day 2 2" xfId="9911"/>
    <cellStyle name="Day 3" xfId="9912"/>
    <cellStyle name="Decimal  .0" xfId="9913"/>
    <cellStyle name="Decimal  .0 2" xfId="9914"/>
    <cellStyle name="Decimal  .0 3" xfId="16112"/>
    <cellStyle name="Dezimal [0]_Compiling Utility Macros" xfId="1461"/>
    <cellStyle name="Dezimal_Compiling Utility Macros" xfId="1462"/>
    <cellStyle name="Dollars" xfId="9915"/>
    <cellStyle name="Dollars &amp; Cents" xfId="2310"/>
    <cellStyle name="Dollars &amp; Cents 2" xfId="9916"/>
    <cellStyle name="Dollars &amp; Cents 3" xfId="9917"/>
    <cellStyle name="Dollars 2" xfId="9918"/>
    <cellStyle name="Dollars(0)" xfId="9919"/>
    <cellStyle name="Dollars(0) 2" xfId="9920"/>
    <cellStyle name="Dollars_2003-10-29 JB demo" xfId="9921"/>
    <cellStyle name="Edge" xfId="1463"/>
    <cellStyle name="ellow]" xfId="9922"/>
    <cellStyle name="ellow] 2" xfId="9923"/>
    <cellStyle name="Emphasis 1" xfId="9924"/>
    <cellStyle name="Emphasis 1 2" xfId="9925"/>
    <cellStyle name="Emphasis 2" xfId="9926"/>
    <cellStyle name="Emphasis 2 2" xfId="9927"/>
    <cellStyle name="Emphasis 3" xfId="9928"/>
    <cellStyle name="Emphasis 3 2" xfId="9929"/>
    <cellStyle name="Entered" xfId="2311"/>
    <cellStyle name="Entered 2" xfId="9930"/>
    <cellStyle name="Entered 3" xfId="9931"/>
    <cellStyle name="Euro" xfId="1464"/>
    <cellStyle name="Euro 2" xfId="9932"/>
    <cellStyle name="Euro 2 2" xfId="9933"/>
    <cellStyle name="Euro 3" xfId="9934"/>
    <cellStyle name="Euro 3 2" xfId="9935"/>
    <cellStyle name="Euro 3 2 2" xfId="9936"/>
    <cellStyle name="Euro 3 3" xfId="9937"/>
    <cellStyle name="Euro 4" xfId="9938"/>
    <cellStyle name="Euro 4 2" xfId="9939"/>
    <cellStyle name="Euro 4 2 2" xfId="9940"/>
    <cellStyle name="Euro 4 3" xfId="9941"/>
    <cellStyle name="Euro 5" xfId="9942"/>
    <cellStyle name="Euro 5 2" xfId="9943"/>
    <cellStyle name="Euro 5 2 2" xfId="9944"/>
    <cellStyle name="Euro 5 3" xfId="9945"/>
    <cellStyle name="Euro 6" xfId="9946"/>
    <cellStyle name="Euro 7" xfId="9947"/>
    <cellStyle name="Explanatory Text" xfId="19646" builtinId="53" customBuiltin="1"/>
    <cellStyle name="Explanatory Text 10" xfId="9948"/>
    <cellStyle name="Explanatory Text 11" xfId="15985"/>
    <cellStyle name="Explanatory Text 12" xfId="16190"/>
    <cellStyle name="Explanatory Text 2" xfId="1465"/>
    <cellStyle name="Explanatory Text 2 2" xfId="9949"/>
    <cellStyle name="Explanatory Text 2 2 2" xfId="9950"/>
    <cellStyle name="Explanatory Text 2 2 2 2" xfId="9951"/>
    <cellStyle name="Explanatory Text 2 2 3" xfId="9952"/>
    <cellStyle name="Explanatory Text 2 2 3 2" xfId="9953"/>
    <cellStyle name="Explanatory Text 2 2 4" xfId="9954"/>
    <cellStyle name="Explanatory Text 2 3" xfId="9955"/>
    <cellStyle name="Explanatory Text 2 3 2" xfId="9956"/>
    <cellStyle name="Explanatory Text 2 4" xfId="9957"/>
    <cellStyle name="Explanatory Text 2 4 2" xfId="9958"/>
    <cellStyle name="Explanatory Text 2 5" xfId="9959"/>
    <cellStyle name="Explanatory Text 2 6" xfId="9960"/>
    <cellStyle name="Explanatory Text 2 7" xfId="19830"/>
    <cellStyle name="Explanatory Text 3" xfId="9961"/>
    <cellStyle name="Explanatory Text 3 2" xfId="9962"/>
    <cellStyle name="Explanatory Text 3 2 2" xfId="9963"/>
    <cellStyle name="Explanatory Text 3 2 2 2" xfId="9964"/>
    <cellStyle name="Explanatory Text 3 2 3" xfId="9965"/>
    <cellStyle name="Explanatory Text 3 3" xfId="9966"/>
    <cellStyle name="Explanatory Text 3 4" xfId="16947"/>
    <cellStyle name="Explanatory Text 4" xfId="9967"/>
    <cellStyle name="Explanatory Text 4 2" xfId="9968"/>
    <cellStyle name="Explanatory Text 4 2 2" xfId="9969"/>
    <cellStyle name="Explanatory Text 4 3" xfId="9970"/>
    <cellStyle name="Explanatory Text 4 3 2" xfId="9971"/>
    <cellStyle name="Explanatory Text 4 4" xfId="9972"/>
    <cellStyle name="Explanatory Text 4 5" xfId="16891"/>
    <cellStyle name="Explanatory Text 5" xfId="9973"/>
    <cellStyle name="Explanatory Text 5 2" xfId="9974"/>
    <cellStyle name="Explanatory Text 5 3" xfId="16524"/>
    <cellStyle name="Explanatory Text 6" xfId="9975"/>
    <cellStyle name="Explanatory Text 6 2" xfId="9976"/>
    <cellStyle name="Explanatory Text 7" xfId="9977"/>
    <cellStyle name="Explanatory Text 7 2" xfId="9978"/>
    <cellStyle name="Explanatory Text 8" xfId="9979"/>
    <cellStyle name="Explanatory Text 8 2" xfId="9980"/>
    <cellStyle name="Explanatory Text 9" xfId="9981"/>
    <cellStyle name="Explanatory Text 9 2" xfId="9982"/>
    <cellStyle name="ey" xfId="9983"/>
    <cellStyle name="ey 2" xfId="9984"/>
    <cellStyle name="EY House" xfId="2312"/>
    <cellStyle name="f" xfId="9985"/>
    <cellStyle name="f 2" xfId="9986"/>
    <cellStyle name="F2" xfId="2313"/>
    <cellStyle name="F3" xfId="2314"/>
    <cellStyle name="F4" xfId="2315"/>
    <cellStyle name="F5" xfId="2316"/>
    <cellStyle name="F6" xfId="2317"/>
    <cellStyle name="F7" xfId="2318"/>
    <cellStyle name="F8" xfId="2319"/>
    <cellStyle name="Fixed" xfId="1466"/>
    <cellStyle name="Fixed 0" xfId="9987"/>
    <cellStyle name="Fixed 0 2" xfId="9988"/>
    <cellStyle name="Fixed 0 2 2" xfId="9989"/>
    <cellStyle name="Fixed 0 3" xfId="9990"/>
    <cellStyle name="Fixed 0 3 2" xfId="9991"/>
    <cellStyle name="Fixed 0 3 2 2" xfId="9992"/>
    <cellStyle name="Fixed 0 3 3" xfId="9993"/>
    <cellStyle name="Fixed 0 4" xfId="9994"/>
    <cellStyle name="Fixed 0 4 2" xfId="9995"/>
    <cellStyle name="Fixed 0 4 2 2" xfId="9996"/>
    <cellStyle name="Fixed 0 4 3" xfId="9997"/>
    <cellStyle name="Fixed 0 5" xfId="9998"/>
    <cellStyle name="Fixed 0 5 2" xfId="9999"/>
    <cellStyle name="Fixed 0 5 2 2" xfId="10000"/>
    <cellStyle name="Fixed 0 5 3" xfId="10001"/>
    <cellStyle name="Fixed 0 6" xfId="10002"/>
    <cellStyle name="Fixed 0.00_CCR" xfId="10003"/>
    <cellStyle name="Fixed 0.0000" xfId="10004"/>
    <cellStyle name="Fixed 0.0000 2" xfId="10005"/>
    <cellStyle name="Fixed 0.0000 2 2" xfId="10006"/>
    <cellStyle name="Fixed 0.0000 3" xfId="10007"/>
    <cellStyle name="Fixed 0.0000 3 2" xfId="10008"/>
    <cellStyle name="Fixed 0.0000 3 2 2" xfId="10009"/>
    <cellStyle name="Fixed 0.0000 3 3" xfId="10010"/>
    <cellStyle name="Fixed 0.0000 4" xfId="10011"/>
    <cellStyle name="Fixed 0.0000 4 2" xfId="10012"/>
    <cellStyle name="Fixed 0.0000 4 2 2" xfId="10013"/>
    <cellStyle name="Fixed 0.0000 4 3" xfId="10014"/>
    <cellStyle name="Fixed 0.0000 5" xfId="10015"/>
    <cellStyle name="Fixed 0.0000 5 2" xfId="10016"/>
    <cellStyle name="Fixed 0.0000 5 2 2" xfId="10017"/>
    <cellStyle name="Fixed 0.0000 5 3" xfId="10018"/>
    <cellStyle name="Fixed 0.0000 6" xfId="10019"/>
    <cellStyle name="Fixed 0.00AR" xfId="10020"/>
    <cellStyle name="Fixed 0.00AR 2" xfId="10021"/>
    <cellStyle name="Fixed 10" xfId="10022"/>
    <cellStyle name="Fixed 10 2" xfId="10023"/>
    <cellStyle name="Fixed 11" xfId="10024"/>
    <cellStyle name="Fixed 11 2" xfId="10025"/>
    <cellStyle name="Fixed 12" xfId="10026"/>
    <cellStyle name="Fixed 12 2" xfId="10027"/>
    <cellStyle name="Fixed 13" xfId="10028"/>
    <cellStyle name="Fixed 13 2" xfId="10029"/>
    <cellStyle name="Fixed 14" xfId="10030"/>
    <cellStyle name="Fixed 14 2" xfId="10031"/>
    <cellStyle name="Fixed 15" xfId="10032"/>
    <cellStyle name="Fixed 15 2" xfId="10033"/>
    <cellStyle name="Fixed 16" xfId="10034"/>
    <cellStyle name="Fixed 16 2" xfId="10035"/>
    <cellStyle name="Fixed 17" xfId="10036"/>
    <cellStyle name="Fixed 17 2" xfId="10037"/>
    <cellStyle name="Fixed 18" xfId="10038"/>
    <cellStyle name="Fixed 18 2" xfId="10039"/>
    <cellStyle name="Fixed 19" xfId="10040"/>
    <cellStyle name="Fixed 19 2" xfId="10041"/>
    <cellStyle name="Fixed 2" xfId="1467"/>
    <cellStyle name="Fixed 2 2" xfId="10042"/>
    <cellStyle name="Fixed 2 2 2" xfId="10043"/>
    <cellStyle name="Fixed 2 3" xfId="10044"/>
    <cellStyle name="Fixed 2 4" xfId="10045"/>
    <cellStyle name="Fixed 2 5" xfId="19717"/>
    <cellStyle name="Fixed 20" xfId="10046"/>
    <cellStyle name="Fixed 20 2" xfId="10047"/>
    <cellStyle name="Fixed 21" xfId="10048"/>
    <cellStyle name="Fixed 21 2" xfId="10049"/>
    <cellStyle name="Fixed 22" xfId="10050"/>
    <cellStyle name="Fixed 22 2" xfId="10051"/>
    <cellStyle name="Fixed 23" xfId="10052"/>
    <cellStyle name="Fixed 23 2" xfId="10053"/>
    <cellStyle name="Fixed 24" xfId="10054"/>
    <cellStyle name="Fixed 24 2" xfId="10055"/>
    <cellStyle name="Fixed 25" xfId="10056"/>
    <cellStyle name="Fixed 25 2" xfId="10057"/>
    <cellStyle name="Fixed 26" xfId="10058"/>
    <cellStyle name="Fixed 26 2" xfId="10059"/>
    <cellStyle name="Fixed 27" xfId="10060"/>
    <cellStyle name="Fixed 27 2" xfId="10061"/>
    <cellStyle name="Fixed 28" xfId="10062"/>
    <cellStyle name="Fixed 28 2" xfId="10063"/>
    <cellStyle name="Fixed 29" xfId="10064"/>
    <cellStyle name="Fixed 29 2" xfId="10065"/>
    <cellStyle name="Fixed 3" xfId="1468"/>
    <cellStyle name="Fixed 3 2" xfId="10066"/>
    <cellStyle name="Fixed 3 3" xfId="10067"/>
    <cellStyle name="Fixed 3 4" xfId="19718"/>
    <cellStyle name="Fixed 30" xfId="10068"/>
    <cellStyle name="Fixed 30 2" xfId="10069"/>
    <cellStyle name="Fixed 30 2 2" xfId="10070"/>
    <cellStyle name="Fixed 30 3" xfId="10071"/>
    <cellStyle name="Fixed 31" xfId="10072"/>
    <cellStyle name="Fixed 31 2" xfId="10073"/>
    <cellStyle name="Fixed 32" xfId="10074"/>
    <cellStyle name="Fixed 32 2" xfId="10075"/>
    <cellStyle name="Fixed 33" xfId="10076"/>
    <cellStyle name="Fixed 33 2" xfId="10077"/>
    <cellStyle name="Fixed 33 2 2" xfId="10078"/>
    <cellStyle name="Fixed 33 3" xfId="10079"/>
    <cellStyle name="Fixed 33 3 2" xfId="10080"/>
    <cellStyle name="Fixed 33 4" xfId="10081"/>
    <cellStyle name="Fixed 34" xfId="10082"/>
    <cellStyle name="Fixed 34 2" xfId="10083"/>
    <cellStyle name="Fixed 35" xfId="10084"/>
    <cellStyle name="Fixed 35 2" xfId="10085"/>
    <cellStyle name="Fixed 36" xfId="10086"/>
    <cellStyle name="Fixed 36 2" xfId="10087"/>
    <cellStyle name="Fixed 37" xfId="10088"/>
    <cellStyle name="Fixed 37 2" xfId="10089"/>
    <cellStyle name="Fixed 38" xfId="10090"/>
    <cellStyle name="Fixed 38 2" xfId="10091"/>
    <cellStyle name="Fixed 39" xfId="10092"/>
    <cellStyle name="Fixed 39 2" xfId="10093"/>
    <cellStyle name="Fixed 4" xfId="10094"/>
    <cellStyle name="Fixed 4 2" xfId="10095"/>
    <cellStyle name="Fixed 4 3" xfId="19719"/>
    <cellStyle name="Fixed 40" xfId="10096"/>
    <cellStyle name="Fixed 40 2" xfId="10097"/>
    <cellStyle name="Fixed 41" xfId="10098"/>
    <cellStyle name="Fixed 41 2" xfId="10099"/>
    <cellStyle name="Fixed 42" xfId="10100"/>
    <cellStyle name="Fixed 42 2" xfId="10101"/>
    <cellStyle name="Fixed 43" xfId="10102"/>
    <cellStyle name="Fixed 43 2" xfId="10103"/>
    <cellStyle name="Fixed 44" xfId="10104"/>
    <cellStyle name="Fixed 44 2" xfId="10105"/>
    <cellStyle name="Fixed 45" xfId="10106"/>
    <cellStyle name="Fixed 45 2" xfId="10107"/>
    <cellStyle name="Fixed 46" xfId="10108"/>
    <cellStyle name="Fixed 46 2" xfId="10109"/>
    <cellStyle name="Fixed 47" xfId="10110"/>
    <cellStyle name="Fixed 47 2" xfId="10111"/>
    <cellStyle name="Fixed 48" xfId="10112"/>
    <cellStyle name="Fixed 48 2" xfId="10113"/>
    <cellStyle name="Fixed 49" xfId="10114"/>
    <cellStyle name="Fixed 49 2" xfId="10115"/>
    <cellStyle name="Fixed 5" xfId="10116"/>
    <cellStyle name="Fixed 5 2" xfId="10117"/>
    <cellStyle name="Fixed 5 3" xfId="19720"/>
    <cellStyle name="Fixed 50" xfId="10118"/>
    <cellStyle name="Fixed 50 2" xfId="10119"/>
    <cellStyle name="Fixed 51" xfId="10120"/>
    <cellStyle name="Fixed 51 2" xfId="10121"/>
    <cellStyle name="Fixed 52" xfId="10122"/>
    <cellStyle name="Fixed 52 2" xfId="10123"/>
    <cellStyle name="Fixed 53" xfId="10124"/>
    <cellStyle name="Fixed 53 2" xfId="10125"/>
    <cellStyle name="Fixed 54" xfId="10126"/>
    <cellStyle name="Fixed 54 2" xfId="10127"/>
    <cellStyle name="Fixed 55" xfId="10128"/>
    <cellStyle name="Fixed 55 2" xfId="10129"/>
    <cellStyle name="Fixed 56" xfId="10130"/>
    <cellStyle name="Fixed 56 2" xfId="10131"/>
    <cellStyle name="Fixed 57" xfId="10132"/>
    <cellStyle name="Fixed 57 2" xfId="10133"/>
    <cellStyle name="Fixed 58" xfId="10134"/>
    <cellStyle name="Fixed 58 2" xfId="10135"/>
    <cellStyle name="Fixed 59" xfId="10136"/>
    <cellStyle name="Fixed 6" xfId="10137"/>
    <cellStyle name="Fixed 6 2" xfId="10138"/>
    <cellStyle name="Fixed 6 3" xfId="19721"/>
    <cellStyle name="Fixed 60" xfId="10139"/>
    <cellStyle name="Fixed 61" xfId="19716"/>
    <cellStyle name="Fixed 7" xfId="10140"/>
    <cellStyle name="Fixed 7 2" xfId="10141"/>
    <cellStyle name="Fixed 7 3" xfId="19722"/>
    <cellStyle name="Fixed 8" xfId="10142"/>
    <cellStyle name="Fixed 8 2" xfId="10143"/>
    <cellStyle name="Fixed 8 2 2" xfId="10144"/>
    <cellStyle name="Fixed 8 3" xfId="10145"/>
    <cellStyle name="Fixed 9" xfId="10146"/>
    <cellStyle name="Fixed 9 2" xfId="10147"/>
    <cellStyle name="Fixed_CCR0_" xfId="10148"/>
    <cellStyle name="Fixed1 - Style1" xfId="1469"/>
    <cellStyle name="Fixed1 - Style1 2" xfId="10149"/>
    <cellStyle name="Fixed1 - Style1 3" xfId="10150"/>
    <cellStyle name="fred" xfId="2320"/>
    <cellStyle name="fred 2" xfId="10151"/>
    <cellStyle name="fred 3" xfId="10152"/>
    <cellStyle name="Fred%" xfId="2321"/>
    <cellStyle name="Fred% 2" xfId="10153"/>
    <cellStyle name="Fred% 3" xfId="10154"/>
    <cellStyle name="Good" xfId="19636" builtinId="26" customBuiltin="1"/>
    <cellStyle name="Good 10" xfId="10155"/>
    <cellStyle name="Good 11" xfId="15986"/>
    <cellStyle name="Good 12" xfId="16181"/>
    <cellStyle name="Good 2" xfId="1470"/>
    <cellStyle name="Good 2 2" xfId="10156"/>
    <cellStyle name="Good 2 2 2" xfId="10157"/>
    <cellStyle name="Good 2 2 2 2" xfId="10158"/>
    <cellStyle name="Good 2 2 3" xfId="10159"/>
    <cellStyle name="Good 2 2 3 2" xfId="10160"/>
    <cellStyle name="Good 2 2 4" xfId="10161"/>
    <cellStyle name="Good 2 3" xfId="10162"/>
    <cellStyle name="Good 2 3 2" xfId="10163"/>
    <cellStyle name="Good 2 4" xfId="10164"/>
    <cellStyle name="Good 2 4 2" xfId="10165"/>
    <cellStyle name="Good 2 5" xfId="10166"/>
    <cellStyle name="Good 2 5 2" xfId="10167"/>
    <cellStyle name="Good 2 6" xfId="10168"/>
    <cellStyle name="Good 2 7" xfId="10169"/>
    <cellStyle name="Good 2 8" xfId="19821"/>
    <cellStyle name="Good 3" xfId="10170"/>
    <cellStyle name="Good 3 2" xfId="10171"/>
    <cellStyle name="Good 3 2 2" xfId="10172"/>
    <cellStyle name="Good 3 2 2 2" xfId="10173"/>
    <cellStyle name="Good 3 2 3" xfId="10174"/>
    <cellStyle name="Good 3 3" xfId="10175"/>
    <cellStyle name="Good 3 4" xfId="16948"/>
    <cellStyle name="Good 4" xfId="10176"/>
    <cellStyle name="Good 4 2" xfId="10177"/>
    <cellStyle name="Good 4 2 2" xfId="10178"/>
    <cellStyle name="Good 4 2 2 2" xfId="10179"/>
    <cellStyle name="Good 4 2 3" xfId="10180"/>
    <cellStyle name="Good 4 3" xfId="10181"/>
    <cellStyle name="Good 4 4" xfId="16892"/>
    <cellStyle name="Good 5" xfId="10182"/>
    <cellStyle name="Good 5 2" xfId="10183"/>
    <cellStyle name="Good 5 3" xfId="16515"/>
    <cellStyle name="Good 6" xfId="10184"/>
    <cellStyle name="Good 6 2" xfId="10185"/>
    <cellStyle name="Good 7" xfId="10186"/>
    <cellStyle name="Good 7 2" xfId="10187"/>
    <cellStyle name="Good 8" xfId="10188"/>
    <cellStyle name="Good 8 2" xfId="10189"/>
    <cellStyle name="Good 9" xfId="10190"/>
    <cellStyle name="Good 9 2" xfId="10191"/>
    <cellStyle name="Gr" xfId="10192"/>
    <cellStyle name="Gr 2" xfId="10193"/>
    <cellStyle name="Green" xfId="1471"/>
    <cellStyle name="Grey" xfId="1472"/>
    <cellStyle name="Grey 2" xfId="10194"/>
    <cellStyle name="Grey 2 2" xfId="10195"/>
    <cellStyle name="Grey 2 2 2" xfId="10196"/>
    <cellStyle name="Grey 2 3" xfId="10197"/>
    <cellStyle name="Grey 3" xfId="10198"/>
    <cellStyle name="Grey 3 2" xfId="10199"/>
    <cellStyle name="Grey 3 2 2" xfId="10200"/>
    <cellStyle name="Grey 3 3" xfId="10201"/>
    <cellStyle name="Grey 4" xfId="10202"/>
    <cellStyle name="Grey 4 2" xfId="10203"/>
    <cellStyle name="Grey 4 2 2" xfId="10204"/>
    <cellStyle name="Grey 4 3" xfId="10205"/>
    <cellStyle name="Grey 5" xfId="10206"/>
    <cellStyle name="Grey 5 2" xfId="10207"/>
    <cellStyle name="Grey 6" xfId="10208"/>
    <cellStyle name="Grey 7" xfId="10209"/>
    <cellStyle name="HE" xfId="10210"/>
    <cellStyle name="HE 2" xfId="10211"/>
    <cellStyle name="HEADER" xfId="1473"/>
    <cellStyle name="Header (center)" xfId="10212"/>
    <cellStyle name="Header (center) 2" xfId="10213"/>
    <cellStyle name="Header (left)" xfId="10214"/>
    <cellStyle name="Header (left) 2" xfId="10215"/>
    <cellStyle name="Header (right)" xfId="10216"/>
    <cellStyle name="Header (right) 2" xfId="10217"/>
    <cellStyle name="Header 10" xfId="10218"/>
    <cellStyle name="Header 10 2" xfId="10219"/>
    <cellStyle name="Header 11" xfId="10220"/>
    <cellStyle name="Header 11 2" xfId="10221"/>
    <cellStyle name="Header 12" xfId="10222"/>
    <cellStyle name="Header 12 2" xfId="10223"/>
    <cellStyle name="HEADER 13" xfId="10224"/>
    <cellStyle name="HEADER 13 2" xfId="10225"/>
    <cellStyle name="HEADER 14" xfId="10226"/>
    <cellStyle name="HEADER 14 2" xfId="10227"/>
    <cellStyle name="HEADER 15" xfId="10228"/>
    <cellStyle name="HEADER 15 2" xfId="10229"/>
    <cellStyle name="Header 16" xfId="10230"/>
    <cellStyle name="Header 16 2" xfId="10231"/>
    <cellStyle name="HEADER 17" xfId="10232"/>
    <cellStyle name="HEADER 18" xfId="10233"/>
    <cellStyle name="HEADER 19" xfId="10234"/>
    <cellStyle name="HEADER 2" xfId="10235"/>
    <cellStyle name="HEADER 2 2" xfId="10236"/>
    <cellStyle name="HEADER 2 2 2" xfId="10237"/>
    <cellStyle name="HEADER 2 3" xfId="10238"/>
    <cellStyle name="HEADER 2 3 2" xfId="10239"/>
    <cellStyle name="HEADER 2 4" xfId="10240"/>
    <cellStyle name="HEADER 2 4 2" xfId="10241"/>
    <cellStyle name="Header 2 5" xfId="10242"/>
    <cellStyle name="Header 2 5 2" xfId="10243"/>
    <cellStyle name="Header 2 6" xfId="10244"/>
    <cellStyle name="Header 2 6 2" xfId="10245"/>
    <cellStyle name="HEADER 2 7" xfId="10246"/>
    <cellStyle name="HEADER 20" xfId="10247"/>
    <cellStyle name="Header 3" xfId="10248"/>
    <cellStyle name="Header 3 2" xfId="10249"/>
    <cellStyle name="Header 4" xfId="10250"/>
    <cellStyle name="Header 4 2" xfId="10251"/>
    <cellStyle name="HEADER 5" xfId="10252"/>
    <cellStyle name="HEADER 5 2" xfId="10253"/>
    <cellStyle name="HEADER 6" xfId="10254"/>
    <cellStyle name="HEADER 6 2" xfId="10255"/>
    <cellStyle name="HEADER 7" xfId="10256"/>
    <cellStyle name="HEADER 7 2" xfId="10257"/>
    <cellStyle name="HEADER 8" xfId="10258"/>
    <cellStyle name="HEADER 8 2" xfId="10259"/>
    <cellStyle name="HEADER 9" xfId="10260"/>
    <cellStyle name="HEADER 9 2" xfId="10261"/>
    <cellStyle name="Header_2006 BBP Ops - Cash3" xfId="10262"/>
    <cellStyle name="Header1" xfId="2322"/>
    <cellStyle name="header1 10" xfId="10263"/>
    <cellStyle name="Header1 11" xfId="10264"/>
    <cellStyle name="Header1 11 2" xfId="10265"/>
    <cellStyle name="Header1 12" xfId="10266"/>
    <cellStyle name="Header1 13" xfId="15920"/>
    <cellStyle name="Header1 14" xfId="15921"/>
    <cellStyle name="Header1 15" xfId="15922"/>
    <cellStyle name="Header1 16" xfId="15923"/>
    <cellStyle name="Header1 17" xfId="15924"/>
    <cellStyle name="Header1 18" xfId="15925"/>
    <cellStyle name="Header1 19" xfId="15926"/>
    <cellStyle name="Header1 2" xfId="10267"/>
    <cellStyle name="header1 2 2" xfId="10268"/>
    <cellStyle name="header1 2 2 2" xfId="10269"/>
    <cellStyle name="Header1 2 3" xfId="10270"/>
    <cellStyle name="Header1 20" xfId="15927"/>
    <cellStyle name="Header1 21" xfId="15928"/>
    <cellStyle name="Header1 22" xfId="15929"/>
    <cellStyle name="Header1 23" xfId="15930"/>
    <cellStyle name="Header1 24" xfId="15931"/>
    <cellStyle name="Header1 25" xfId="15932"/>
    <cellStyle name="Header1 26" xfId="15933"/>
    <cellStyle name="Header1 27" xfId="15934"/>
    <cellStyle name="Header1 28" xfId="15935"/>
    <cellStyle name="Header1 29" xfId="15936"/>
    <cellStyle name="Header1 3" xfId="10271"/>
    <cellStyle name="Header1 3 2" xfId="10272"/>
    <cellStyle name="header1 4" xfId="10273"/>
    <cellStyle name="header1 4 2" xfId="10274"/>
    <cellStyle name="header1 5" xfId="10275"/>
    <cellStyle name="header1 5 2" xfId="10276"/>
    <cellStyle name="Header1 6" xfId="10277"/>
    <cellStyle name="Header1 6 2" xfId="10278"/>
    <cellStyle name="header1 7" xfId="10279"/>
    <cellStyle name="header1 7 2" xfId="10280"/>
    <cellStyle name="header1 8" xfId="10281"/>
    <cellStyle name="header1 8 2" xfId="10282"/>
    <cellStyle name="header1 9" xfId="10283"/>
    <cellStyle name="header1 9 2" xfId="10284"/>
    <cellStyle name="Header2" xfId="2323"/>
    <cellStyle name="header2 10" xfId="10285"/>
    <cellStyle name="Header2 11" xfId="10286"/>
    <cellStyle name="Header2 2" xfId="10287"/>
    <cellStyle name="header2 2 2" xfId="10288"/>
    <cellStyle name="header2 2 2 2" xfId="10289"/>
    <cellStyle name="Header2 2 3" xfId="10290"/>
    <cellStyle name="Header2 3" xfId="10291"/>
    <cellStyle name="Header2 3 2" xfId="10292"/>
    <cellStyle name="header2 4" xfId="10293"/>
    <cellStyle name="header2 4 2" xfId="10294"/>
    <cellStyle name="header2 5" xfId="10295"/>
    <cellStyle name="header2 5 2" xfId="10296"/>
    <cellStyle name="Header2 6" xfId="10297"/>
    <cellStyle name="Header2 6 2" xfId="10298"/>
    <cellStyle name="header2 7" xfId="10299"/>
    <cellStyle name="header2 7 2" xfId="10300"/>
    <cellStyle name="header2 8" xfId="10301"/>
    <cellStyle name="header2 8 2" xfId="10302"/>
    <cellStyle name="header2 9" xfId="10303"/>
    <cellStyle name="header2 9 2" xfId="10304"/>
    <cellStyle name="header3" xfId="10305"/>
    <cellStyle name="header3 2" xfId="10306"/>
    <cellStyle name="HEADING" xfId="1474"/>
    <cellStyle name="Heading 1" xfId="19632" builtinId="16" customBuiltin="1"/>
    <cellStyle name="Heading 1 10" xfId="10307"/>
    <cellStyle name="Heading 1 11" xfId="15987"/>
    <cellStyle name="Heading 1 12" xfId="16177"/>
    <cellStyle name="Heading 1 2" xfId="1475"/>
    <cellStyle name="Heading 1 2 10" xfId="19723"/>
    <cellStyle name="Heading 1 2 2" xfId="10308"/>
    <cellStyle name="Heading 1 2 2 2" xfId="10309"/>
    <cellStyle name="Heading 1 2 2 2 2" xfId="10310"/>
    <cellStyle name="Heading 1 2 2 3" xfId="10311"/>
    <cellStyle name="Heading 1 2 2 3 2" xfId="10312"/>
    <cellStyle name="Heading 1 2 2 4" xfId="10313"/>
    <cellStyle name="Heading 1 2 2 5" xfId="19724"/>
    <cellStyle name="Heading 1 2 3" xfId="10314"/>
    <cellStyle name="Heading 1 2 3 2" xfId="10315"/>
    <cellStyle name="Heading 1 2 3 2 2" xfId="10316"/>
    <cellStyle name="Heading 1 2 3 3" xfId="10317"/>
    <cellStyle name="Heading 1 2 4" xfId="10318"/>
    <cellStyle name="Heading 1 2 4 2" xfId="10319"/>
    <cellStyle name="Heading 1 2 4 2 2" xfId="10320"/>
    <cellStyle name="Heading 1 2 4 3" xfId="10321"/>
    <cellStyle name="Heading 1 2 5" xfId="10322"/>
    <cellStyle name="Heading 1 2 5 2" xfId="10323"/>
    <cellStyle name="Heading 1 2 6" xfId="10324"/>
    <cellStyle name="Heading 1 2 6 2" xfId="10325"/>
    <cellStyle name="Heading 1 2 7" xfId="10326"/>
    <cellStyle name="Heading 1 2 7 2" xfId="10327"/>
    <cellStyle name="Heading 1 2 8" xfId="10328"/>
    <cellStyle name="Heading 1 2 9" xfId="10329"/>
    <cellStyle name="Heading 1 3" xfId="10330"/>
    <cellStyle name="Heading 1 3 2" xfId="10331"/>
    <cellStyle name="Heading 1 3 2 2" xfId="10332"/>
    <cellStyle name="Heading 1 3 2 2 2" xfId="10333"/>
    <cellStyle name="Heading 1 3 2 3" xfId="10334"/>
    <cellStyle name="Heading 1 3 3" xfId="10335"/>
    <cellStyle name="Heading 1 3 3 2" xfId="10336"/>
    <cellStyle name="Heading 1 3 4" xfId="10337"/>
    <cellStyle name="Heading 1 3 5" xfId="16949"/>
    <cellStyle name="Heading 1 3 6" xfId="19725"/>
    <cellStyle name="Heading 1 4" xfId="10338"/>
    <cellStyle name="Heading 1 4 2" xfId="10339"/>
    <cellStyle name="Heading 1 4 2 2" xfId="10340"/>
    <cellStyle name="Heading 1 4 2 2 2" xfId="10341"/>
    <cellStyle name="Heading 1 4 2 3" xfId="10342"/>
    <cellStyle name="Heading 1 4 3" xfId="10343"/>
    <cellStyle name="Heading 1 4 3 2" xfId="10344"/>
    <cellStyle name="Heading 1 4 4" xfId="10345"/>
    <cellStyle name="Heading 1 4 5" xfId="16893"/>
    <cellStyle name="Heading 1 4 6" xfId="19726"/>
    <cellStyle name="Heading 1 5" xfId="10346"/>
    <cellStyle name="Heading 1 5 2" xfId="10347"/>
    <cellStyle name="Heading 1 5 3" xfId="16511"/>
    <cellStyle name="Heading 1 5 4" xfId="19727"/>
    <cellStyle name="Heading 1 6" xfId="10348"/>
    <cellStyle name="Heading 1 6 2" xfId="10349"/>
    <cellStyle name="Heading 1 6 3" xfId="19728"/>
    <cellStyle name="Heading 1 7" xfId="10350"/>
    <cellStyle name="Heading 1 7 2" xfId="10351"/>
    <cellStyle name="Heading 1 7 3" xfId="19729"/>
    <cellStyle name="Heading 1 8" xfId="10352"/>
    <cellStyle name="Heading 1 8 2" xfId="10353"/>
    <cellStyle name="Heading 1 8 3" xfId="19730"/>
    <cellStyle name="Heading 1 9" xfId="10354"/>
    <cellStyle name="Heading 1 9 2" xfId="10355"/>
    <cellStyle name="Heading 1 9 3" xfId="19817"/>
    <cellStyle name="Heading 2" xfId="19633" builtinId="17" customBuiltin="1"/>
    <cellStyle name="Heading 2 10" xfId="10356"/>
    <cellStyle name="Heading 2 11" xfId="15988"/>
    <cellStyle name="Heading 2 12" xfId="16178"/>
    <cellStyle name="Heading 2 2" xfId="1476"/>
    <cellStyle name="Heading 2 2 10" xfId="19731"/>
    <cellStyle name="Heading 2 2 2" xfId="10357"/>
    <cellStyle name="Heading 2 2 2 2" xfId="10358"/>
    <cellStyle name="Heading 2 2 2 2 2" xfId="10359"/>
    <cellStyle name="Heading 2 2 2 3" xfId="10360"/>
    <cellStyle name="Heading 2 2 2 3 2" xfId="10361"/>
    <cellStyle name="Heading 2 2 2 4" xfId="10362"/>
    <cellStyle name="Heading 2 2 2 5" xfId="19732"/>
    <cellStyle name="Heading 2 2 3" xfId="10363"/>
    <cellStyle name="Heading 2 2 3 2" xfId="10364"/>
    <cellStyle name="Heading 2 2 3 2 2" xfId="10365"/>
    <cellStyle name="Heading 2 2 3 3" xfId="10366"/>
    <cellStyle name="Heading 2 2 4" xfId="10367"/>
    <cellStyle name="Heading 2 2 4 2" xfId="10368"/>
    <cellStyle name="Heading 2 2 4 2 2" xfId="10369"/>
    <cellStyle name="Heading 2 2 4 3" xfId="10370"/>
    <cellStyle name="Heading 2 2 5" xfId="10371"/>
    <cellStyle name="Heading 2 2 5 2" xfId="10372"/>
    <cellStyle name="Heading 2 2 6" xfId="10373"/>
    <cellStyle name="Heading 2 2 6 2" xfId="10374"/>
    <cellStyle name="Heading 2 2 7" xfId="10375"/>
    <cellStyle name="Heading 2 2 7 2" xfId="10376"/>
    <cellStyle name="Heading 2 2 8" xfId="10377"/>
    <cellStyle name="Heading 2 2 9" xfId="10378"/>
    <cellStyle name="Heading 2 3" xfId="10379"/>
    <cellStyle name="Heading 2 3 2" xfId="10380"/>
    <cellStyle name="Heading 2 3 2 2" xfId="10381"/>
    <cellStyle name="Heading 2 3 2 2 2" xfId="10382"/>
    <cellStyle name="Heading 2 3 2 3" xfId="10383"/>
    <cellStyle name="Heading 2 3 3" xfId="10384"/>
    <cellStyle name="Heading 2 3 3 2" xfId="10385"/>
    <cellStyle name="Heading 2 3 4" xfId="10386"/>
    <cellStyle name="Heading 2 3 5" xfId="16950"/>
    <cellStyle name="Heading 2 3 6" xfId="19733"/>
    <cellStyle name="Heading 2 4" xfId="10387"/>
    <cellStyle name="Heading 2 4 2" xfId="10388"/>
    <cellStyle name="Heading 2 4 2 2" xfId="10389"/>
    <cellStyle name="Heading 2 4 2 2 2" xfId="10390"/>
    <cellStyle name="Heading 2 4 2 3" xfId="10391"/>
    <cellStyle name="Heading 2 4 3" xfId="10392"/>
    <cellStyle name="Heading 2 4 3 2" xfId="10393"/>
    <cellStyle name="Heading 2 4 4" xfId="10394"/>
    <cellStyle name="Heading 2 4 5" xfId="16894"/>
    <cellStyle name="Heading 2 4 6" xfId="19734"/>
    <cellStyle name="Heading 2 5" xfId="10395"/>
    <cellStyle name="Heading 2 5 2" xfId="10396"/>
    <cellStyle name="Heading 2 5 3" xfId="16512"/>
    <cellStyle name="Heading 2 5 4" xfId="19735"/>
    <cellStyle name="Heading 2 6" xfId="10397"/>
    <cellStyle name="Heading 2 6 2" xfId="10398"/>
    <cellStyle name="Heading 2 6 3" xfId="19736"/>
    <cellStyle name="Heading 2 7" xfId="10399"/>
    <cellStyle name="Heading 2 7 2" xfId="10400"/>
    <cellStyle name="Heading 2 7 3" xfId="19737"/>
    <cellStyle name="Heading 2 8" xfId="10401"/>
    <cellStyle name="Heading 2 8 2" xfId="10402"/>
    <cellStyle name="Heading 2 8 3" xfId="19738"/>
    <cellStyle name="Heading 2 9" xfId="10403"/>
    <cellStyle name="Heading 2 9 2" xfId="10404"/>
    <cellStyle name="Heading 2 9 3" xfId="19818"/>
    <cellStyle name="Heading 3" xfId="19634" builtinId="18" customBuiltin="1"/>
    <cellStyle name="Heading 3 10" xfId="10405"/>
    <cellStyle name="Heading 3 11" xfId="15989"/>
    <cellStyle name="Heading 3 12" xfId="16179"/>
    <cellStyle name="Heading 3 2" xfId="1477"/>
    <cellStyle name="Heading 3 2 10" xfId="15937"/>
    <cellStyle name="Heading 3 2 11" xfId="15938"/>
    <cellStyle name="Heading 3 2 12" xfId="15939"/>
    <cellStyle name="Heading 3 2 13" xfId="15940"/>
    <cellStyle name="Heading 3 2 14" xfId="15941"/>
    <cellStyle name="Heading 3 2 15" xfId="15942"/>
    <cellStyle name="Heading 3 2 16" xfId="15943"/>
    <cellStyle name="Heading 3 2 17" xfId="19819"/>
    <cellStyle name="Heading 3 2 2" xfId="10406"/>
    <cellStyle name="Heading 3 2 2 2" xfId="10407"/>
    <cellStyle name="Heading 3 2 2 2 2" xfId="10408"/>
    <cellStyle name="Heading 3 2 2 3" xfId="10409"/>
    <cellStyle name="Heading 3 2 2 3 2" xfId="10410"/>
    <cellStyle name="Heading 3 2 2 4" xfId="10411"/>
    <cellStyle name="Heading 3 2 3" xfId="10412"/>
    <cellStyle name="Heading 3 2 3 2" xfId="10413"/>
    <cellStyle name="Heading 3 2 3 2 2" xfId="10414"/>
    <cellStyle name="Heading 3 2 3 3" xfId="10415"/>
    <cellStyle name="Heading 3 2 4" xfId="10416"/>
    <cellStyle name="Heading 3 2 4 2" xfId="10417"/>
    <cellStyle name="Heading 3 2 5" xfId="10418"/>
    <cellStyle name="Heading 3 2 6" xfId="10419"/>
    <cellStyle name="Heading 3 2 7" xfId="15944"/>
    <cellStyle name="Heading 3 2 8" xfId="15945"/>
    <cellStyle name="Heading 3 2 9" xfId="15946"/>
    <cellStyle name="Heading 3 3" xfId="10420"/>
    <cellStyle name="Heading 3 3 2" xfId="10421"/>
    <cellStyle name="Heading 3 3 2 2" xfId="10422"/>
    <cellStyle name="Heading 3 3 2 2 2" xfId="10423"/>
    <cellStyle name="Heading 3 3 2 3" xfId="10424"/>
    <cellStyle name="Heading 3 3 3" xfId="10425"/>
    <cellStyle name="Heading 3 3 3 2" xfId="10426"/>
    <cellStyle name="Heading 3 3 4" xfId="10427"/>
    <cellStyle name="Heading 3 3 5" xfId="16951"/>
    <cellStyle name="Heading 3 4" xfId="10428"/>
    <cellStyle name="Heading 3 4 2" xfId="10429"/>
    <cellStyle name="Heading 3 4 2 2" xfId="10430"/>
    <cellStyle name="Heading 3 4 2 2 2" xfId="10431"/>
    <cellStyle name="Heading 3 4 2 3" xfId="10432"/>
    <cellStyle name="Heading 3 4 3" xfId="10433"/>
    <cellStyle name="Heading 3 4 3 2" xfId="10434"/>
    <cellStyle name="Heading 3 4 4" xfId="10435"/>
    <cellStyle name="Heading 3 4 5" xfId="16895"/>
    <cellStyle name="Heading 3 5" xfId="10436"/>
    <cellStyle name="Heading 3 5 2" xfId="10437"/>
    <cellStyle name="Heading 3 5 3" xfId="16513"/>
    <cellStyle name="Heading 3 6" xfId="10438"/>
    <cellStyle name="Heading 3 6 2" xfId="10439"/>
    <cellStyle name="Heading 3 7" xfId="10440"/>
    <cellStyle name="Heading 3 7 2" xfId="10441"/>
    <cellStyle name="Heading 3 8" xfId="10442"/>
    <cellStyle name="Heading 3 8 2" xfId="10443"/>
    <cellStyle name="Heading 3 9" xfId="10444"/>
    <cellStyle name="Heading 3 9 2" xfId="10445"/>
    <cellStyle name="Heading 4" xfId="19635" builtinId="19" customBuiltin="1"/>
    <cellStyle name="Heading 4 10" xfId="10446"/>
    <cellStyle name="Heading 4 11" xfId="15990"/>
    <cellStyle name="Heading 4 12" xfId="16180"/>
    <cellStyle name="Heading 4 2" xfId="1478"/>
    <cellStyle name="Heading 4 2 2" xfId="10447"/>
    <cellStyle name="Heading 4 2 2 2" xfId="10448"/>
    <cellStyle name="Heading 4 2 2 2 2" xfId="10449"/>
    <cellStyle name="Heading 4 2 2 3" xfId="10450"/>
    <cellStyle name="Heading 4 2 2 3 2" xfId="10451"/>
    <cellStyle name="Heading 4 2 2 4" xfId="10452"/>
    <cellStyle name="Heading 4 2 3" xfId="10453"/>
    <cellStyle name="Heading 4 2 3 2" xfId="10454"/>
    <cellStyle name="Heading 4 2 3 2 2" xfId="10455"/>
    <cellStyle name="Heading 4 2 3 3" xfId="10456"/>
    <cellStyle name="Heading 4 2 4" xfId="10457"/>
    <cellStyle name="Heading 4 2 4 2" xfId="10458"/>
    <cellStyle name="Heading 4 2 5" xfId="10459"/>
    <cellStyle name="Heading 4 2 6" xfId="10460"/>
    <cellStyle name="Heading 4 2 7" xfId="19820"/>
    <cellStyle name="Heading 4 3" xfId="10461"/>
    <cellStyle name="Heading 4 3 2" xfId="10462"/>
    <cellStyle name="Heading 4 3 2 2" xfId="10463"/>
    <cellStyle name="Heading 4 3 2 2 2" xfId="10464"/>
    <cellStyle name="Heading 4 3 2 3" xfId="10465"/>
    <cellStyle name="Heading 4 3 3" xfId="10466"/>
    <cellStyle name="Heading 4 3 3 2" xfId="10467"/>
    <cellStyle name="Heading 4 3 4" xfId="10468"/>
    <cellStyle name="Heading 4 3 5" xfId="16952"/>
    <cellStyle name="Heading 4 4" xfId="10469"/>
    <cellStyle name="Heading 4 4 2" xfId="10470"/>
    <cellStyle name="Heading 4 4 2 2" xfId="10471"/>
    <cellStyle name="Heading 4 4 2 2 2" xfId="10472"/>
    <cellStyle name="Heading 4 4 2 3" xfId="10473"/>
    <cellStyle name="Heading 4 4 3" xfId="10474"/>
    <cellStyle name="Heading 4 4 3 2" xfId="10475"/>
    <cellStyle name="Heading 4 4 4" xfId="10476"/>
    <cellStyle name="Heading 4 4 5" xfId="16896"/>
    <cellStyle name="Heading 4 5" xfId="10477"/>
    <cellStyle name="Heading 4 5 2" xfId="10478"/>
    <cellStyle name="Heading 4 5 3" xfId="16514"/>
    <cellStyle name="Heading 4 6" xfId="10479"/>
    <cellStyle name="Heading 4 6 2" xfId="10480"/>
    <cellStyle name="Heading 4 7" xfId="10481"/>
    <cellStyle name="Heading 4 7 2" xfId="10482"/>
    <cellStyle name="Heading 4 8" xfId="10483"/>
    <cellStyle name="Heading 4 8 2" xfId="10484"/>
    <cellStyle name="Heading 4 9" xfId="10485"/>
    <cellStyle name="Heading 4 9 2" xfId="10486"/>
    <cellStyle name="Heading1" xfId="1479"/>
    <cellStyle name="Heading1 10" xfId="10487"/>
    <cellStyle name="Heading1 10 2" xfId="10488"/>
    <cellStyle name="Heading1 11" xfId="10489"/>
    <cellStyle name="Heading1 11 2" xfId="10490"/>
    <cellStyle name="Heading1 12" xfId="10491"/>
    <cellStyle name="Heading1 12 2" xfId="10492"/>
    <cellStyle name="Heading1 13" xfId="10493"/>
    <cellStyle name="Heading1 13 2" xfId="10494"/>
    <cellStyle name="Heading1 14" xfId="10495"/>
    <cellStyle name="Heading1 14 2" xfId="10496"/>
    <cellStyle name="Heading1 15" xfId="10497"/>
    <cellStyle name="Heading1 15 2" xfId="10498"/>
    <cellStyle name="Heading1 16" xfId="10499"/>
    <cellStyle name="Heading1 16 2" xfId="10500"/>
    <cellStyle name="Heading1 17" xfId="10501"/>
    <cellStyle name="Heading1 17 2" xfId="10502"/>
    <cellStyle name="Heading1 18" xfId="10503"/>
    <cellStyle name="Heading1 18 2" xfId="10504"/>
    <cellStyle name="Heading1 19" xfId="10505"/>
    <cellStyle name="Heading1 19 2" xfId="10506"/>
    <cellStyle name="Heading1 2" xfId="10507"/>
    <cellStyle name="Heading1 2 2" xfId="10508"/>
    <cellStyle name="Heading1 2 2 2" xfId="10509"/>
    <cellStyle name="Heading1 2 3" xfId="10510"/>
    <cellStyle name="Heading1 20" xfId="10511"/>
    <cellStyle name="Heading1 20 2" xfId="10512"/>
    <cellStyle name="Heading1 21" xfId="10513"/>
    <cellStyle name="Heading1 21 2" xfId="10514"/>
    <cellStyle name="Heading1 22" xfId="10515"/>
    <cellStyle name="Heading1 22 2" xfId="10516"/>
    <cellStyle name="Heading1 23" xfId="10517"/>
    <cellStyle name="Heading1 23 2" xfId="10518"/>
    <cellStyle name="Heading1 24" xfId="10519"/>
    <cellStyle name="Heading1 24 2" xfId="10520"/>
    <cellStyle name="Heading1 25" xfId="10521"/>
    <cellStyle name="Heading1 25 2" xfId="10522"/>
    <cellStyle name="Heading1 26" xfId="10523"/>
    <cellStyle name="Heading1 26 2" xfId="10524"/>
    <cellStyle name="Heading1 27" xfId="10525"/>
    <cellStyle name="Heading1 27 2" xfId="10526"/>
    <cellStyle name="Heading1 28" xfId="10527"/>
    <cellStyle name="Heading1 28 2" xfId="10528"/>
    <cellStyle name="Heading1 29" xfId="10529"/>
    <cellStyle name="Heading1 29 2" xfId="10530"/>
    <cellStyle name="Heading1 3" xfId="10531"/>
    <cellStyle name="Heading1 3 2" xfId="10532"/>
    <cellStyle name="Heading1 3 2 2" xfId="10533"/>
    <cellStyle name="Heading1 3 3" xfId="10534"/>
    <cellStyle name="Heading1 3 3 2" xfId="10535"/>
    <cellStyle name="Heading1 3 4" xfId="10536"/>
    <cellStyle name="Heading1 3 4 2" xfId="10537"/>
    <cellStyle name="Heading1 3 5" xfId="10538"/>
    <cellStyle name="Heading1 30" xfId="10539"/>
    <cellStyle name="Heading1 30 2" xfId="10540"/>
    <cellStyle name="Heading1 31" xfId="10541"/>
    <cellStyle name="Heading1 31 2" xfId="10542"/>
    <cellStyle name="Heading1 32" xfId="10543"/>
    <cellStyle name="Heading1 32 2" xfId="10544"/>
    <cellStyle name="Heading1 32 2 2" xfId="10545"/>
    <cellStyle name="Heading1 32 3" xfId="10546"/>
    <cellStyle name="Heading1 32 3 2" xfId="10547"/>
    <cellStyle name="Heading1 32 4" xfId="10548"/>
    <cellStyle name="Heading1 33" xfId="10549"/>
    <cellStyle name="Heading1 33 2" xfId="10550"/>
    <cellStyle name="Heading1 34" xfId="10551"/>
    <cellStyle name="Heading1 34 2" xfId="10552"/>
    <cellStyle name="Heading1 35" xfId="10553"/>
    <cellStyle name="Heading1 36" xfId="10554"/>
    <cellStyle name="Heading1 4" xfId="10555"/>
    <cellStyle name="Heading1 4 2" xfId="10556"/>
    <cellStyle name="Heading1 5" xfId="10557"/>
    <cellStyle name="Heading1 5 2" xfId="10558"/>
    <cellStyle name="Heading1 6" xfId="10559"/>
    <cellStyle name="Heading1 6 2" xfId="10560"/>
    <cellStyle name="Heading1 7" xfId="10561"/>
    <cellStyle name="Heading1 7 2" xfId="10562"/>
    <cellStyle name="Heading1 8" xfId="10563"/>
    <cellStyle name="Heading1 8 2" xfId="10564"/>
    <cellStyle name="Heading1 8 2 2" xfId="10565"/>
    <cellStyle name="Heading1 8 3" xfId="10566"/>
    <cellStyle name="Heading1 9" xfId="10567"/>
    <cellStyle name="Heading1 9 2" xfId="10568"/>
    <cellStyle name="Heading2" xfId="1480"/>
    <cellStyle name="Heading2 10" xfId="10569"/>
    <cellStyle name="Heading2 10 2" xfId="10570"/>
    <cellStyle name="Heading2 11" xfId="10571"/>
    <cellStyle name="Heading2 11 2" xfId="10572"/>
    <cellStyle name="Heading2 12" xfId="10573"/>
    <cellStyle name="Heading2 12 2" xfId="10574"/>
    <cellStyle name="Heading2 13" xfId="10575"/>
    <cellStyle name="Heading2 13 2" xfId="10576"/>
    <cellStyle name="Heading2 14" xfId="10577"/>
    <cellStyle name="Heading2 14 2" xfId="10578"/>
    <cellStyle name="Heading2 15" xfId="10579"/>
    <cellStyle name="Heading2 15 2" xfId="10580"/>
    <cellStyle name="Heading2 16" xfId="10581"/>
    <cellStyle name="Heading2 16 2" xfId="10582"/>
    <cellStyle name="Heading2 17" xfId="10583"/>
    <cellStyle name="Heading2 17 2" xfId="10584"/>
    <cellStyle name="Heading2 18" xfId="10585"/>
    <cellStyle name="Heading2 18 2" xfId="10586"/>
    <cellStyle name="Heading2 19" xfId="10587"/>
    <cellStyle name="Heading2 19 2" xfId="10588"/>
    <cellStyle name="Heading2 2" xfId="10589"/>
    <cellStyle name="Heading2 2 2" xfId="10590"/>
    <cellStyle name="Heading2 2 2 2" xfId="10591"/>
    <cellStyle name="Heading2 2 3" xfId="10592"/>
    <cellStyle name="Heading2 20" xfId="10593"/>
    <cellStyle name="Heading2 20 2" xfId="10594"/>
    <cellStyle name="Heading2 21" xfId="10595"/>
    <cellStyle name="Heading2 21 2" xfId="10596"/>
    <cellStyle name="Heading2 22" xfId="10597"/>
    <cellStyle name="Heading2 22 2" xfId="10598"/>
    <cellStyle name="Heading2 23" xfId="10599"/>
    <cellStyle name="Heading2 23 2" xfId="10600"/>
    <cellStyle name="Heading2 24" xfId="10601"/>
    <cellStyle name="Heading2 24 2" xfId="10602"/>
    <cellStyle name="Heading2 25" xfId="10603"/>
    <cellStyle name="Heading2 25 2" xfId="10604"/>
    <cellStyle name="Heading2 26" xfId="10605"/>
    <cellStyle name="Heading2 26 2" xfId="10606"/>
    <cellStyle name="Heading2 27" xfId="10607"/>
    <cellStyle name="Heading2 27 2" xfId="10608"/>
    <cellStyle name="Heading2 28" xfId="10609"/>
    <cellStyle name="Heading2 28 2" xfId="10610"/>
    <cellStyle name="Heading2 29" xfId="10611"/>
    <cellStyle name="Heading2 29 2" xfId="10612"/>
    <cellStyle name="Heading2 3" xfId="10613"/>
    <cellStyle name="Heading2 3 2" xfId="10614"/>
    <cellStyle name="Heading2 3 2 2" xfId="10615"/>
    <cellStyle name="Heading2 3 3" xfId="10616"/>
    <cellStyle name="Heading2 3 3 2" xfId="10617"/>
    <cellStyle name="Heading2 3 4" xfId="10618"/>
    <cellStyle name="Heading2 3 4 2" xfId="10619"/>
    <cellStyle name="Heading2 3 5" xfId="10620"/>
    <cellStyle name="Heading2 30" xfId="10621"/>
    <cellStyle name="Heading2 30 2" xfId="10622"/>
    <cellStyle name="Heading2 31" xfId="10623"/>
    <cellStyle name="Heading2 31 2" xfId="10624"/>
    <cellStyle name="Heading2 32" xfId="10625"/>
    <cellStyle name="Heading2 32 2" xfId="10626"/>
    <cellStyle name="Heading2 32 2 2" xfId="10627"/>
    <cellStyle name="Heading2 32 3" xfId="10628"/>
    <cellStyle name="Heading2 32 3 2" xfId="10629"/>
    <cellStyle name="Heading2 32 4" xfId="10630"/>
    <cellStyle name="Heading2 33" xfId="10631"/>
    <cellStyle name="Heading2 33 2" xfId="10632"/>
    <cellStyle name="Heading2 34" xfId="10633"/>
    <cellStyle name="Heading2 34 2" xfId="10634"/>
    <cellStyle name="Heading2 35" xfId="10635"/>
    <cellStyle name="Heading2 36" xfId="10636"/>
    <cellStyle name="Heading2 4" xfId="10637"/>
    <cellStyle name="Heading2 4 2" xfId="10638"/>
    <cellStyle name="Heading2 5" xfId="10639"/>
    <cellStyle name="Heading2 5 2" xfId="10640"/>
    <cellStyle name="Heading2 6" xfId="10641"/>
    <cellStyle name="Heading2 6 2" xfId="10642"/>
    <cellStyle name="Heading2 7" xfId="10643"/>
    <cellStyle name="Heading2 7 2" xfId="10644"/>
    <cellStyle name="Heading2 8" xfId="10645"/>
    <cellStyle name="Heading2 8 2" xfId="10646"/>
    <cellStyle name="Heading2 8 2 2" xfId="10647"/>
    <cellStyle name="Heading2 8 3" xfId="10648"/>
    <cellStyle name="Heading2 9" xfId="10649"/>
    <cellStyle name="Heading2 9 2" xfId="10650"/>
    <cellStyle name="HeadlineStyle" xfId="2324"/>
    <cellStyle name="HeadlineStyleJustified" xfId="2325"/>
    <cellStyle name="HELast" xfId="10651"/>
    <cellStyle name="HELast 2" xfId="10652"/>
    <cellStyle name="HEtomorrow" xfId="10653"/>
    <cellStyle name="HEtomorrow 2" xfId="10654"/>
    <cellStyle name="HEtomorrowLast" xfId="10655"/>
    <cellStyle name="HEtomorrowLast 2" xfId="10656"/>
    <cellStyle name="HEyesterday" xfId="10657"/>
    <cellStyle name="HEyesterday 2" xfId="10658"/>
    <cellStyle name="HEyesterdayLast" xfId="10659"/>
    <cellStyle name="HEyesterdayLast 2" xfId="10660"/>
    <cellStyle name="HIGHLIGHT" xfId="1481"/>
    <cellStyle name="HIGHLIGHT 2" xfId="10661"/>
    <cellStyle name="HIGHLIGHT 2 2" xfId="10662"/>
    <cellStyle name="HIGHLIGHT 3" xfId="10663"/>
    <cellStyle name="HIGHLIGHT 4" xfId="10664"/>
    <cellStyle name="hilite" xfId="10665"/>
    <cellStyle name="hilite 2" xfId="10666"/>
    <cellStyle name="hilite 3" xfId="16114"/>
    <cellStyle name="Hyperlink 2" xfId="10667"/>
    <cellStyle name="Hyperlink 2 10" xfId="10668"/>
    <cellStyle name="Hyperlink 2 11" xfId="16072"/>
    <cellStyle name="Hyperlink 2 12" xfId="16115"/>
    <cellStyle name="Hyperlink 2 13" xfId="19906"/>
    <cellStyle name="Hyperlink 2 2" xfId="1482"/>
    <cellStyle name="Hyperlink 2 2 2" xfId="10669"/>
    <cellStyle name="Hyperlink 2 2 3" xfId="10670"/>
    <cellStyle name="Hyperlink 2 2 4" xfId="16073"/>
    <cellStyle name="Hyperlink 2 2 5" xfId="16324"/>
    <cellStyle name="Hyperlink 2 3" xfId="1483"/>
    <cellStyle name="Hyperlink 2 3 2" xfId="10671"/>
    <cellStyle name="Hyperlink 2 3 3" xfId="10672"/>
    <cellStyle name="Hyperlink 2 4" xfId="1484"/>
    <cellStyle name="Hyperlink 2 4 2" xfId="10673"/>
    <cellStyle name="Hyperlink 2 4 3" xfId="10674"/>
    <cellStyle name="Hyperlink 2 5" xfId="1485"/>
    <cellStyle name="Hyperlink 2 5 2" xfId="10675"/>
    <cellStyle name="Hyperlink 2 5 3" xfId="10676"/>
    <cellStyle name="Hyperlink 2 6" xfId="1486"/>
    <cellStyle name="Hyperlink 2 6 2" xfId="10677"/>
    <cellStyle name="Hyperlink 2 6 3" xfId="10678"/>
    <cellStyle name="Hyperlink 2 7" xfId="1487"/>
    <cellStyle name="Hyperlink 2 7 2" xfId="10679"/>
    <cellStyle name="Hyperlink 2 7 3" xfId="10680"/>
    <cellStyle name="Hyperlink 2 8" xfId="10681"/>
    <cellStyle name="Hyperlink 2 8 2" xfId="10682"/>
    <cellStyle name="Hyperlink 2 9" xfId="10683"/>
    <cellStyle name="Hyperlink 2 9 2" xfId="10684"/>
    <cellStyle name="Hyperlink 3" xfId="10685"/>
    <cellStyle name="Hyperlink 3 2" xfId="10686"/>
    <cellStyle name="Hyperlink 3 2 2" xfId="10687"/>
    <cellStyle name="Hyperlink 3 3" xfId="10688"/>
    <cellStyle name="Hyperlink 3 3 2" xfId="10689"/>
    <cellStyle name="Hyperlink 3 4" xfId="10690"/>
    <cellStyle name="Hyperlink 3 4 2" xfId="10691"/>
    <cellStyle name="Hyperlink 3 5" xfId="10692"/>
    <cellStyle name="Hyperlink 3 5 2" xfId="10693"/>
    <cellStyle name="Hyperlink 3 6" xfId="10694"/>
    <cellStyle name="Hyperlink 3 7" xfId="16116"/>
    <cellStyle name="Hyperlink 4" xfId="10695"/>
    <cellStyle name="Hyperlink 4 2" xfId="10696"/>
    <cellStyle name="Hyperlink 4 2 2" xfId="17122"/>
    <cellStyle name="Hyperlink 4 3" xfId="16786"/>
    <cellStyle name="Hyperlink 4 4" xfId="16326"/>
    <cellStyle name="Hyperlink 4 5" xfId="19910"/>
    <cellStyle name="Hyperlink 5" xfId="10697"/>
    <cellStyle name="Hyperlink 5 2" xfId="10698"/>
    <cellStyle name="Hyperlink 8" xfId="19739"/>
    <cellStyle name="Import" xfId="10699"/>
    <cellStyle name="Import 2" xfId="10700"/>
    <cellStyle name="Import 2 2" xfId="10701"/>
    <cellStyle name="Import 3" xfId="10702"/>
    <cellStyle name="Import 3 2" xfId="10703"/>
    <cellStyle name="Import 3 2 2" xfId="10704"/>
    <cellStyle name="Import 3 3" xfId="10705"/>
    <cellStyle name="Import 4" xfId="10706"/>
    <cellStyle name="Import 4 2" xfId="10707"/>
    <cellStyle name="Import 4 2 2" xfId="10708"/>
    <cellStyle name="Import 4 3" xfId="10709"/>
    <cellStyle name="Import 5" xfId="10710"/>
    <cellStyle name="Import 5 2" xfId="10711"/>
    <cellStyle name="Import 5 2 2" xfId="10712"/>
    <cellStyle name="Import 5 3" xfId="10713"/>
    <cellStyle name="Import 6" xfId="10714"/>
    <cellStyle name="Input" xfId="19639" builtinId="20" customBuiltin="1"/>
    <cellStyle name="Input [yello" xfId="10715"/>
    <cellStyle name="Input [yello 2" xfId="10716"/>
    <cellStyle name="Input [yellow]" xfId="1488"/>
    <cellStyle name="Input [yellow] 2" xfId="10717"/>
    <cellStyle name="Input [yellow] 2 2" xfId="10718"/>
    <cellStyle name="Input [yellow] 2 2 2" xfId="10719"/>
    <cellStyle name="Input [yellow] 2 3" xfId="10720"/>
    <cellStyle name="Input [yellow] 3" xfId="10721"/>
    <cellStyle name="Input [yellow] 3 2" xfId="10722"/>
    <cellStyle name="Input [yellow] 3 2 2" xfId="10723"/>
    <cellStyle name="Input [yellow] 3 3" xfId="10724"/>
    <cellStyle name="Input [yellow] 4" xfId="10725"/>
    <cellStyle name="Input [yellow] 4 2" xfId="10726"/>
    <cellStyle name="Input [yellow] 4 2 2" xfId="10727"/>
    <cellStyle name="Input [yellow] 4 3" xfId="10728"/>
    <cellStyle name="Input [yellow] 5" xfId="10729"/>
    <cellStyle name="Input [yellow] 5 2" xfId="10730"/>
    <cellStyle name="Input [yellow] 6" xfId="10731"/>
    <cellStyle name="Input [yellow] 7" xfId="10732"/>
    <cellStyle name="Input 10" xfId="10733"/>
    <cellStyle name="Input 10 2" xfId="10734"/>
    <cellStyle name="Input 10 3" xfId="19327"/>
    <cellStyle name="Input 11" xfId="10735"/>
    <cellStyle name="Input 11 2" xfId="10736"/>
    <cellStyle name="Input 11 3" xfId="19359"/>
    <cellStyle name="Input 12" xfId="10737"/>
    <cellStyle name="Input 12 2" xfId="10738"/>
    <cellStyle name="Input 12 3" xfId="19324"/>
    <cellStyle name="Input 13" xfId="10739"/>
    <cellStyle name="Input 13 2" xfId="10740"/>
    <cellStyle name="Input 13 3" xfId="19385"/>
    <cellStyle name="Input 14" xfId="10741"/>
    <cellStyle name="Input 14 2" xfId="10742"/>
    <cellStyle name="Input 14 3" xfId="19353"/>
    <cellStyle name="Input 15" xfId="10743"/>
    <cellStyle name="Input 15 2" xfId="10744"/>
    <cellStyle name="Input 15 3" xfId="19381"/>
    <cellStyle name="Input 16" xfId="10745"/>
    <cellStyle name="Input 16 2" xfId="10746"/>
    <cellStyle name="Input 16 3" xfId="19369"/>
    <cellStyle name="Input 17" xfId="10747"/>
    <cellStyle name="Input 17 2" xfId="10748"/>
    <cellStyle name="Input 17 3" xfId="19379"/>
    <cellStyle name="Input 18" xfId="10749"/>
    <cellStyle name="Input 18 2" xfId="10750"/>
    <cellStyle name="Input 18 3" xfId="19378"/>
    <cellStyle name="Input 19" xfId="10751"/>
    <cellStyle name="Input 19 2" xfId="10752"/>
    <cellStyle name="Input 19 3" xfId="19342"/>
    <cellStyle name="Input 2" xfId="1489"/>
    <cellStyle name="Input 2 2" xfId="10753"/>
    <cellStyle name="Input 2 2 2" xfId="10754"/>
    <cellStyle name="Input 2 2 2 2" xfId="10755"/>
    <cellStyle name="Input 2 2 3" xfId="10756"/>
    <cellStyle name="Input 2 2 3 2" xfId="10757"/>
    <cellStyle name="Input 2 2 4" xfId="10758"/>
    <cellStyle name="Input 2 3" xfId="10759"/>
    <cellStyle name="Input 2 3 2" xfId="10760"/>
    <cellStyle name="Input 2 4" xfId="10761"/>
    <cellStyle name="Input 2 4 2" xfId="10762"/>
    <cellStyle name="Input 2 5" xfId="10763"/>
    <cellStyle name="Input 2 5 2" xfId="10764"/>
    <cellStyle name="Input 2 6" xfId="10765"/>
    <cellStyle name="Input 2 7" xfId="10766"/>
    <cellStyle name="Input 2 8" xfId="19824"/>
    <cellStyle name="Input 20" xfId="10767"/>
    <cellStyle name="Input 20 2" xfId="10768"/>
    <cellStyle name="Input 20 3" xfId="19368"/>
    <cellStyle name="Input 21" xfId="10769"/>
    <cellStyle name="Input 21 2" xfId="19370"/>
    <cellStyle name="Input 22" xfId="10770"/>
    <cellStyle name="Input 22 2" xfId="19311"/>
    <cellStyle name="Input 23" xfId="10771"/>
    <cellStyle name="Input 23 2" xfId="19330"/>
    <cellStyle name="Input 24" xfId="15991"/>
    <cellStyle name="Input 24 2" xfId="19323"/>
    <cellStyle name="Input 25" xfId="16021"/>
    <cellStyle name="Input 26" xfId="16023"/>
    <cellStyle name="Input 27" xfId="16025"/>
    <cellStyle name="Input 28" xfId="16184"/>
    <cellStyle name="Input 29" xfId="16831"/>
    <cellStyle name="Input 3" xfId="1490"/>
    <cellStyle name="Input 3 2" xfId="10772"/>
    <cellStyle name="Input 3 2 2" xfId="10773"/>
    <cellStyle name="Input 3 2 2 2" xfId="10774"/>
    <cellStyle name="Input 3 2 3" xfId="10775"/>
    <cellStyle name="Input 3 3" xfId="10776"/>
    <cellStyle name="Input 3 4" xfId="10777"/>
    <cellStyle name="Input 4" xfId="1491"/>
    <cellStyle name="Input 4 2" xfId="10778"/>
    <cellStyle name="Input 4 2 2" xfId="10779"/>
    <cellStyle name="Input 4 2 2 2" xfId="10780"/>
    <cellStyle name="Input 4 2 3" xfId="10781"/>
    <cellStyle name="Input 4 3" xfId="10782"/>
    <cellStyle name="Input 4 4" xfId="10783"/>
    <cellStyle name="Input 5" xfId="1492"/>
    <cellStyle name="Input 5 2" xfId="10784"/>
    <cellStyle name="Input 5 2 2" xfId="10785"/>
    <cellStyle name="Input 5 3" xfId="10786"/>
    <cellStyle name="Input 5 4" xfId="10787"/>
    <cellStyle name="Input 6" xfId="1493"/>
    <cellStyle name="Input 6 2" xfId="10788"/>
    <cellStyle name="Input 6 2 2" xfId="10789"/>
    <cellStyle name="Input 6 3" xfId="10790"/>
    <cellStyle name="Input 6 4" xfId="10791"/>
    <cellStyle name="Input 7" xfId="1494"/>
    <cellStyle name="Input 7 2" xfId="10792"/>
    <cellStyle name="Input 7 2 2" xfId="10793"/>
    <cellStyle name="Input 7 3" xfId="10794"/>
    <cellStyle name="Input 7 4" xfId="10795"/>
    <cellStyle name="Input 7 5" xfId="16518"/>
    <cellStyle name="Input 8" xfId="10796"/>
    <cellStyle name="Input 8 2" xfId="10797"/>
    <cellStyle name="Input 8 2 2" xfId="10798"/>
    <cellStyle name="Input 8 3" xfId="10799"/>
    <cellStyle name="Input 8 4" xfId="19309"/>
    <cellStyle name="Input 9" xfId="10800"/>
    <cellStyle name="Input 9 2" xfId="10801"/>
    <cellStyle name="Input 9 2 2" xfId="10802"/>
    <cellStyle name="Input 9 3" xfId="10803"/>
    <cellStyle name="Input 9 4" xfId="19356"/>
    <cellStyle name="Item" xfId="10804"/>
    <cellStyle name="Item (boxed)" xfId="10805"/>
    <cellStyle name="Item (boxed) 2" xfId="10806"/>
    <cellStyle name="Item (boxed) 2 2" xfId="10807"/>
    <cellStyle name="Item (boxed) 3" xfId="10808"/>
    <cellStyle name="Item (boxed) 3 2" xfId="10809"/>
    <cellStyle name="Item (boxed) 3 2 2" xfId="10810"/>
    <cellStyle name="Item (boxed) 3 3" xfId="10811"/>
    <cellStyle name="Item (boxed) 4" xfId="10812"/>
    <cellStyle name="Item (boxed) 4 2" xfId="10813"/>
    <cellStyle name="Item (boxed) 4 2 2" xfId="10814"/>
    <cellStyle name="Item (boxed) 4 3" xfId="10815"/>
    <cellStyle name="Item (boxed) 5" xfId="10816"/>
    <cellStyle name="Item (boxed) 5 2" xfId="10817"/>
    <cellStyle name="Item (boxed) 5 2 2" xfId="10818"/>
    <cellStyle name="Item (boxed) 5 3" xfId="10819"/>
    <cellStyle name="Item (boxed) 6" xfId="10820"/>
    <cellStyle name="Item 2" xfId="10821"/>
    <cellStyle name="Item 2 2" xfId="10822"/>
    <cellStyle name="Item 3" xfId="10823"/>
    <cellStyle name="Item 3 2" xfId="10824"/>
    <cellStyle name="Item 3 2 2" xfId="10825"/>
    <cellStyle name="Item 3 3" xfId="10826"/>
    <cellStyle name="Item 4" xfId="10827"/>
    <cellStyle name="Item 4 2" xfId="10828"/>
    <cellStyle name="Item 4 2 2" xfId="10829"/>
    <cellStyle name="Item 4 3" xfId="10830"/>
    <cellStyle name="Item 5" xfId="10831"/>
    <cellStyle name="Item 5 2" xfId="10832"/>
    <cellStyle name="Item 5 2 2" xfId="10833"/>
    <cellStyle name="Item 5 3" xfId="10834"/>
    <cellStyle name="Item 6" xfId="10835"/>
    <cellStyle name="Item 6 2" xfId="10836"/>
    <cellStyle name="Item 6 2 2" xfId="10837"/>
    <cellStyle name="Item 6 3" xfId="10838"/>
    <cellStyle name="Item 7" xfId="10839"/>
    <cellStyle name="Item 7 2" xfId="10840"/>
    <cellStyle name="Item 7 2 2" xfId="10841"/>
    <cellStyle name="Item 7 3" xfId="10842"/>
    <cellStyle name="Item 8" xfId="10843"/>
    <cellStyle name="Item 8 2" xfId="10844"/>
    <cellStyle name="Item 9" xfId="10845"/>
    <cellStyle name="Item_PnL Summary" xfId="10846"/>
    <cellStyle name="ItemLast" xfId="10847"/>
    <cellStyle name="ItemLast 2" xfId="10848"/>
    <cellStyle name="ItemLast 2 2" xfId="10849"/>
    <cellStyle name="ItemLast 3" xfId="10850"/>
    <cellStyle name="ItemLast 3 2" xfId="10851"/>
    <cellStyle name="ItemLast 3 2 2" xfId="10852"/>
    <cellStyle name="ItemLast 3 3" xfId="10853"/>
    <cellStyle name="ItemLast 4" xfId="10854"/>
    <cellStyle name="ItemLast 4 2" xfId="10855"/>
    <cellStyle name="ItemLast 4 2 2" xfId="10856"/>
    <cellStyle name="ItemLast 4 3" xfId="10857"/>
    <cellStyle name="ItemLast 5" xfId="10858"/>
    <cellStyle name="ItemLast 5 2" xfId="10859"/>
    <cellStyle name="ItemLast 5 2 2" xfId="10860"/>
    <cellStyle name="ItemLast 5 3" xfId="10861"/>
    <cellStyle name="ItemLast 6" xfId="10862"/>
    <cellStyle name="ItemLastRO" xfId="10863"/>
    <cellStyle name="ItemLastRO 2" xfId="10864"/>
    <cellStyle name="ItemLastRO 2 2" xfId="10865"/>
    <cellStyle name="ItemLastRO 3" xfId="10866"/>
    <cellStyle name="ItemLastRO 3 2" xfId="10867"/>
    <cellStyle name="ItemLastRO 3 2 2" xfId="10868"/>
    <cellStyle name="ItemLastRO 3 3" xfId="10869"/>
    <cellStyle name="ItemLastRO 4" xfId="10870"/>
    <cellStyle name="ItemLastRO 4 2" xfId="10871"/>
    <cellStyle name="ItemLastRO 4 2 2" xfId="10872"/>
    <cellStyle name="ItemLastRO 4 3" xfId="10873"/>
    <cellStyle name="ItemLastRO 5" xfId="10874"/>
    <cellStyle name="ItemLastRO 5 2" xfId="10875"/>
    <cellStyle name="ItemLastRO 5 2 2" xfId="10876"/>
    <cellStyle name="ItemLastRO 5 3" xfId="10877"/>
    <cellStyle name="ItemLastRO 6" xfId="10878"/>
    <cellStyle name="ItemRO" xfId="10879"/>
    <cellStyle name="ItemRO 2" xfId="10880"/>
    <cellStyle name="Itemtomorrow" xfId="10881"/>
    <cellStyle name="Itemtomorrow 2" xfId="10882"/>
    <cellStyle name="ItemtomorrowLast" xfId="10883"/>
    <cellStyle name="ItemtomorrowLast 2" xfId="10884"/>
    <cellStyle name="ItemtomorrowLastRO" xfId="10885"/>
    <cellStyle name="ItemtomorrowLastRO 2" xfId="10886"/>
    <cellStyle name="ItemtomorrowRO" xfId="10887"/>
    <cellStyle name="ItemtomorrowRO 2" xfId="10888"/>
    <cellStyle name="Itemyesterday" xfId="10889"/>
    <cellStyle name="Itemyesterday 2" xfId="10890"/>
    <cellStyle name="ItemyesterdayLast" xfId="10891"/>
    <cellStyle name="ItemyesterdayLast 2" xfId="10892"/>
    <cellStyle name="LeapYears" xfId="1495"/>
    <cellStyle name="Link" xfId="10893"/>
    <cellStyle name="Link 2" xfId="10894"/>
    <cellStyle name="Linked Cell" xfId="19642" builtinId="24" customBuiltin="1"/>
    <cellStyle name="Linked Cell 10" xfId="10895"/>
    <cellStyle name="Linked Cell 11" xfId="15992"/>
    <cellStyle name="Linked Cell 12" xfId="16187"/>
    <cellStyle name="Linked Cell 2" xfId="1496"/>
    <cellStyle name="Linked Cell 2 2" xfId="10896"/>
    <cellStyle name="Linked Cell 2 2 2" xfId="10897"/>
    <cellStyle name="Linked Cell 2 2 2 2" xfId="10898"/>
    <cellStyle name="Linked Cell 2 2 3" xfId="10899"/>
    <cellStyle name="Linked Cell 2 2 3 2" xfId="10900"/>
    <cellStyle name="Linked Cell 2 2 4" xfId="10901"/>
    <cellStyle name="Linked Cell 2 3" xfId="10902"/>
    <cellStyle name="Linked Cell 2 3 2" xfId="10903"/>
    <cellStyle name="Linked Cell 2 4" xfId="10904"/>
    <cellStyle name="Linked Cell 2 4 2" xfId="10905"/>
    <cellStyle name="Linked Cell 2 5" xfId="10906"/>
    <cellStyle name="Linked Cell 2 6" xfId="10907"/>
    <cellStyle name="Linked Cell 2 7" xfId="19827"/>
    <cellStyle name="Linked Cell 3" xfId="10908"/>
    <cellStyle name="Linked Cell 3 2" xfId="10909"/>
    <cellStyle name="Linked Cell 3 2 2" xfId="10910"/>
    <cellStyle name="Linked Cell 3 2 2 2" xfId="10911"/>
    <cellStyle name="Linked Cell 3 2 3" xfId="10912"/>
    <cellStyle name="Linked Cell 3 3" xfId="10913"/>
    <cellStyle name="Linked Cell 3 4" xfId="16953"/>
    <cellStyle name="Linked Cell 4" xfId="10914"/>
    <cellStyle name="Linked Cell 4 2" xfId="10915"/>
    <cellStyle name="Linked Cell 4 2 2" xfId="10916"/>
    <cellStyle name="Linked Cell 4 3" xfId="10917"/>
    <cellStyle name="Linked Cell 4 3 2" xfId="10918"/>
    <cellStyle name="Linked Cell 4 4" xfId="10919"/>
    <cellStyle name="Linked Cell 4 5" xfId="16897"/>
    <cellStyle name="Linked Cell 5" xfId="10920"/>
    <cellStyle name="Linked Cell 5 2" xfId="10921"/>
    <cellStyle name="Linked Cell 5 3" xfId="16521"/>
    <cellStyle name="Linked Cell 6" xfId="10922"/>
    <cellStyle name="Linked Cell 6 2" xfId="10923"/>
    <cellStyle name="Linked Cell 7" xfId="10924"/>
    <cellStyle name="Linked Cell 7 2" xfId="10925"/>
    <cellStyle name="Linked Cell 8" xfId="10926"/>
    <cellStyle name="Linked Cell 8 2" xfId="10927"/>
    <cellStyle name="Linked Cell 9" xfId="10928"/>
    <cellStyle name="Linked Cell 9 2" xfId="10929"/>
    <cellStyle name="Maintenance" xfId="1497"/>
    <cellStyle name="Milliers [0]_Open&amp;Close" xfId="2326"/>
    <cellStyle name="Milliers_Open&amp;Close" xfId="2327"/>
    <cellStyle name="Moneda [0]_Mex-Braz-Arg" xfId="1498"/>
    <cellStyle name="Moneda_Mex-Braz-Arg" xfId="1499"/>
    <cellStyle name="Monétaire [0]_Open&amp;Close" xfId="2328"/>
    <cellStyle name="Monétaire_Open&amp;Close" xfId="2329"/>
    <cellStyle name="Month" xfId="10930"/>
    <cellStyle name="Month 2" xfId="10931"/>
    <cellStyle name="Month 2 2" xfId="10932"/>
    <cellStyle name="Month 3" xfId="10933"/>
    <cellStyle name="Neutral" xfId="19638" builtinId="28" customBuiltin="1"/>
    <cellStyle name="Neutral 10" xfId="10934"/>
    <cellStyle name="Neutral 11" xfId="15993"/>
    <cellStyle name="Neutral 12" xfId="16183"/>
    <cellStyle name="Neutral 2" xfId="1500"/>
    <cellStyle name="Neutral 2 2" xfId="10935"/>
    <cellStyle name="Neutral 2 2 2" xfId="10936"/>
    <cellStyle name="Neutral 2 2 2 2" xfId="10937"/>
    <cellStyle name="Neutral 2 2 3" xfId="10938"/>
    <cellStyle name="Neutral 2 2 3 2" xfId="10939"/>
    <cellStyle name="Neutral 2 2 4" xfId="10940"/>
    <cellStyle name="Neutral 2 3" xfId="10941"/>
    <cellStyle name="Neutral 2 3 2" xfId="10942"/>
    <cellStyle name="Neutral 2 4" xfId="10943"/>
    <cellStyle name="Neutral 2 4 2" xfId="10944"/>
    <cellStyle name="Neutral 2 5" xfId="10945"/>
    <cellStyle name="Neutral 2 5 2" xfId="10946"/>
    <cellStyle name="Neutral 2 6" xfId="10947"/>
    <cellStyle name="Neutral 2 7" xfId="10948"/>
    <cellStyle name="Neutral 2 8" xfId="19823"/>
    <cellStyle name="Neutral 3" xfId="10949"/>
    <cellStyle name="Neutral 3 2" xfId="10950"/>
    <cellStyle name="Neutral 3 2 2" xfId="10951"/>
    <cellStyle name="Neutral 3 2 2 2" xfId="10952"/>
    <cellStyle name="Neutral 3 2 3" xfId="10953"/>
    <cellStyle name="Neutral 3 3" xfId="10954"/>
    <cellStyle name="Neutral 3 4" xfId="16954"/>
    <cellStyle name="Neutral 4" xfId="10955"/>
    <cellStyle name="Neutral 4 2" xfId="10956"/>
    <cellStyle name="Neutral 4 2 2" xfId="10957"/>
    <cellStyle name="Neutral 4 2 2 2" xfId="10958"/>
    <cellStyle name="Neutral 4 2 3" xfId="10959"/>
    <cellStyle name="Neutral 4 3" xfId="10960"/>
    <cellStyle name="Neutral 4 4" xfId="16898"/>
    <cellStyle name="Neutral 5" xfId="10961"/>
    <cellStyle name="Neutral 5 2" xfId="10962"/>
    <cellStyle name="Neutral 5 3" xfId="16517"/>
    <cellStyle name="Neutral 6" xfId="10963"/>
    <cellStyle name="Neutral 6 2" xfId="10964"/>
    <cellStyle name="Neutral 7" xfId="10965"/>
    <cellStyle name="Neutral 7 2" xfId="10966"/>
    <cellStyle name="Neutral 8" xfId="10967"/>
    <cellStyle name="Neutral 8 2" xfId="10968"/>
    <cellStyle name="Neutral 9" xfId="10969"/>
    <cellStyle name="Neutral 9 2" xfId="10970"/>
    <cellStyle name="NIS" xfId="1501"/>
    <cellStyle name="no dec" xfId="1502"/>
    <cellStyle name="no dec 2" xfId="10971"/>
    <cellStyle name="no dec 2 2" xfId="10972"/>
    <cellStyle name="no dec 2 2 2" xfId="10973"/>
    <cellStyle name="no dec 2 3" xfId="10974"/>
    <cellStyle name="no dec 3" xfId="10975"/>
    <cellStyle name="no dec 3 2" xfId="10976"/>
    <cellStyle name="no dec 4" xfId="10977"/>
    <cellStyle name="no dec 4 2" xfId="10978"/>
    <cellStyle name="no dec 5" xfId="10979"/>
    <cellStyle name="no dec 5 2" xfId="10980"/>
    <cellStyle name="no dec 6" xfId="10981"/>
    <cellStyle name="no dec 6 2" xfId="10982"/>
    <cellStyle name="no dec 6 2 2" xfId="10983"/>
    <cellStyle name="no dec 6 3" xfId="10984"/>
    <cellStyle name="no dec 6 3 2" xfId="10985"/>
    <cellStyle name="no dec 6 4" xfId="10986"/>
    <cellStyle name="no dec 7" xfId="10987"/>
    <cellStyle name="no dec 8" xfId="10988"/>
    <cellStyle name="no dst" xfId="10989"/>
    <cellStyle name="no dst 2" xfId="10990"/>
    <cellStyle name="NoPattern" xfId="10991"/>
    <cellStyle name="NoPattern 2" xfId="10992"/>
    <cellStyle name="Normal" xfId="0" builtinId="0"/>
    <cellStyle name="Normal - Styl_CCR" xfId="10993"/>
    <cellStyle name="Normal - Style1" xfId="1503"/>
    <cellStyle name="Normal - Style1 2" xfId="1504"/>
    <cellStyle name="Normal - Style1 2 2" xfId="10994"/>
    <cellStyle name="Normal - Style1 2 3" xfId="10995"/>
    <cellStyle name="Normal - Style1 2 4" xfId="10996"/>
    <cellStyle name="Normal - Style1 2 5" xfId="10997"/>
    <cellStyle name="Normal - Style1 2 6" xfId="10998"/>
    <cellStyle name="Normal - Style1 2 7" xfId="10999"/>
    <cellStyle name="Normal - Style1 3" xfId="1505"/>
    <cellStyle name="Normal - Style1 3 2" xfId="11000"/>
    <cellStyle name="Normal - Style1 3 3" xfId="11001"/>
    <cellStyle name="Normal - Style1 4" xfId="11002"/>
    <cellStyle name="Normal - Style1 5" xfId="11003"/>
    <cellStyle name="Normal - Style1 6" xfId="11004"/>
    <cellStyle name="Normal - Style1 7" xfId="11005"/>
    <cellStyle name="Normal - Style1 8" xfId="11006"/>
    <cellStyle name="Normal - Style1 9" xfId="16117"/>
    <cellStyle name="Normal - Style2" xfId="2330"/>
    <cellStyle name="Normal - Style2 2" xfId="11007"/>
    <cellStyle name="Normal - Style2 2 2" xfId="16814"/>
    <cellStyle name="Normal - Style2 3" xfId="11008"/>
    <cellStyle name="Normal - Style2 3 2" xfId="16754"/>
    <cellStyle name="Normal - Style2 4" xfId="16118"/>
    <cellStyle name="Normal - Style3" xfId="2331"/>
    <cellStyle name="Normal - Style3 2" xfId="11009"/>
    <cellStyle name="Normal - Style3 2 2" xfId="16815"/>
    <cellStyle name="Normal - Style3 3" xfId="11010"/>
    <cellStyle name="Normal - Style3 3 2" xfId="16755"/>
    <cellStyle name="Normal - Style3 4" xfId="16119"/>
    <cellStyle name="Normal - Style4" xfId="2332"/>
    <cellStyle name="Normal - Style4 2" xfId="11011"/>
    <cellStyle name="Normal - Style4 2 2" xfId="16816"/>
    <cellStyle name="Normal - Style4 3" xfId="11012"/>
    <cellStyle name="Normal - Style4 3 2" xfId="16756"/>
    <cellStyle name="Normal - Style4 4" xfId="16120"/>
    <cellStyle name="Normal - Style5" xfId="2333"/>
    <cellStyle name="Normal - Style5 2" xfId="11013"/>
    <cellStyle name="Normal - Style5 2 2" xfId="16817"/>
    <cellStyle name="Normal - Style5 3" xfId="11014"/>
    <cellStyle name="Normal - Style5 3 2" xfId="16757"/>
    <cellStyle name="Normal - Style5 4" xfId="16121"/>
    <cellStyle name="Normal - Style6" xfId="2334"/>
    <cellStyle name="Normal - Style6 2" xfId="11015"/>
    <cellStyle name="Normal - Style6 2 2" xfId="16818"/>
    <cellStyle name="Normal - Style6 3" xfId="11016"/>
    <cellStyle name="Normal - Style6 3 2" xfId="16758"/>
    <cellStyle name="Normal - Style6 4" xfId="16122"/>
    <cellStyle name="Normal - Style7" xfId="2335"/>
    <cellStyle name="Normal - Style7 2" xfId="11017"/>
    <cellStyle name="Normal - Style7 2 2" xfId="16819"/>
    <cellStyle name="Normal - Style7 3" xfId="11018"/>
    <cellStyle name="Normal - Style7 3 2" xfId="16759"/>
    <cellStyle name="Normal - Style7 4" xfId="16123"/>
    <cellStyle name="Normal - Style8" xfId="2336"/>
    <cellStyle name="Normal - Style8 2" xfId="11019"/>
    <cellStyle name="Normal - Style8 2 2" xfId="16820"/>
    <cellStyle name="Normal - Style8 3" xfId="11020"/>
    <cellStyle name="Normal - Style8 3 2" xfId="16760"/>
    <cellStyle name="Normal - Style8 4" xfId="16124"/>
    <cellStyle name="Normal - Styln" xfId="11021"/>
    <cellStyle name="Normal (bottom)" xfId="11022"/>
    <cellStyle name="Normal (bottom) 2" xfId="11023"/>
    <cellStyle name="Normal (bottom) 3" xfId="11024"/>
    <cellStyle name="Normal (bottom) 3 2" xfId="11025"/>
    <cellStyle name="Normal (bottom) 4" xfId="11026"/>
    <cellStyle name="Normal (bottom) 4 2" xfId="11027"/>
    <cellStyle name="Normal (bottom) 5" xfId="11028"/>
    <cellStyle name="Normal (bottom) 5 2" xfId="11029"/>
    <cellStyle name="Normal (grey)" xfId="11030"/>
    <cellStyle name="Normal (left)" xfId="11031"/>
    <cellStyle name="Normal (left) 2" xfId="11032"/>
    <cellStyle name="Normal (left) 3" xfId="11033"/>
    <cellStyle name="Normal (left) 3 2" xfId="11034"/>
    <cellStyle name="Normal (left) 4" xfId="11035"/>
    <cellStyle name="Normal (left) 4 2" xfId="11036"/>
    <cellStyle name="Normal (left) 5" xfId="11037"/>
    <cellStyle name="Normal (left) 5 2" xfId="11038"/>
    <cellStyle name="Normal (middle)" xfId="11039"/>
    <cellStyle name="Normal (middle) 2" xfId="11040"/>
    <cellStyle name="Normal (middle) 3" xfId="11041"/>
    <cellStyle name="Normal (middle) 3 2" xfId="11042"/>
    <cellStyle name="Normal (middle) 4" xfId="11043"/>
    <cellStyle name="Normal (middle) 4 2" xfId="11044"/>
    <cellStyle name="Normal (middle) 5" xfId="11045"/>
    <cellStyle name="Normal (middle) 5 2" xfId="11046"/>
    <cellStyle name="Normal (right)" xfId="11047"/>
    <cellStyle name="Normal (right) 2" xfId="11048"/>
    <cellStyle name="Normal (right) 3" xfId="11049"/>
    <cellStyle name="Normal (right) 3 2" xfId="11050"/>
    <cellStyle name="Normal (right) 4" xfId="11051"/>
    <cellStyle name="Normal (right) 4 2" xfId="11052"/>
    <cellStyle name="Normal (right) 5" xfId="11053"/>
    <cellStyle name="Normal (right) 5 2" xfId="11054"/>
    <cellStyle name="Normal (top)" xfId="11055"/>
    <cellStyle name="Normal (white)" xfId="11056"/>
    <cellStyle name="Normal (white) 2" xfId="11057"/>
    <cellStyle name="Normal (white) 3" xfId="11058"/>
    <cellStyle name="Normal (white) 3 2" xfId="11059"/>
    <cellStyle name="Normal (white) 4" xfId="11060"/>
    <cellStyle name="Normal (white) 4 2" xfId="11061"/>
    <cellStyle name="Normal (white) 5" xfId="11062"/>
    <cellStyle name="Normal (white) 5 2" xfId="11063"/>
    <cellStyle name="Normal 10" xfId="1506"/>
    <cellStyle name="Normal 10 10" xfId="11064"/>
    <cellStyle name="Normal 10 10 2" xfId="11065"/>
    <cellStyle name="Normal 10 10 3" xfId="11066"/>
    <cellStyle name="Normal 10 10 4" xfId="11067"/>
    <cellStyle name="Normal 10 10 5" xfId="11068"/>
    <cellStyle name="Normal 10 11" xfId="11069"/>
    <cellStyle name="Normal 10 11 2" xfId="11070"/>
    <cellStyle name="Normal 10 11 3" xfId="11071"/>
    <cellStyle name="Normal 10 11 4" xfId="11072"/>
    <cellStyle name="Normal 10 11 5" xfId="11073"/>
    <cellStyle name="Normal 10 12" xfId="11074"/>
    <cellStyle name="Normal 10 12 2" xfId="11075"/>
    <cellStyle name="Normal 10 12 3" xfId="11076"/>
    <cellStyle name="Normal 10 12 4" xfId="11077"/>
    <cellStyle name="Normal 10 13" xfId="11078"/>
    <cellStyle name="Normal 10 13 2" xfId="11079"/>
    <cellStyle name="Normal 10 13 3" xfId="11080"/>
    <cellStyle name="Normal 10 13 4" xfId="11081"/>
    <cellStyle name="Normal 10 14" xfId="11082"/>
    <cellStyle name="Normal 10 14 2" xfId="11083"/>
    <cellStyle name="Normal 10 14 3" xfId="11084"/>
    <cellStyle name="Normal 10 14 4" xfId="11085"/>
    <cellStyle name="Normal 10 15" xfId="11086"/>
    <cellStyle name="Normal 10 15 2" xfId="11087"/>
    <cellStyle name="Normal 10 15 3" xfId="11088"/>
    <cellStyle name="Normal 10 15 4" xfId="11089"/>
    <cellStyle name="Normal 10 16" xfId="11090"/>
    <cellStyle name="Normal 10 16 2" xfId="11091"/>
    <cellStyle name="Normal 10 16 3" xfId="11092"/>
    <cellStyle name="Normal 10 16 4" xfId="11093"/>
    <cellStyle name="Normal 10 17" xfId="11094"/>
    <cellStyle name="Normal 10 17 2" xfId="11095"/>
    <cellStyle name="Normal 10 17 3" xfId="11096"/>
    <cellStyle name="Normal 10 17 4" xfId="11097"/>
    <cellStyle name="Normal 10 18" xfId="11098"/>
    <cellStyle name="Normal 10 18 2" xfId="11099"/>
    <cellStyle name="Normal 10 18 2 2" xfId="11100"/>
    <cellStyle name="Normal 10 18 2 2 2" xfId="11101"/>
    <cellStyle name="Normal 10 18 2 3" xfId="11102"/>
    <cellStyle name="Normal 10 18 3" xfId="11103"/>
    <cellStyle name="Normal 10 18 3 2" xfId="11104"/>
    <cellStyle name="Normal 10 18 4" xfId="11105"/>
    <cellStyle name="Normal 10 19" xfId="11106"/>
    <cellStyle name="Normal 10 2" xfId="11107"/>
    <cellStyle name="Normal 10 2 10" xfId="16931"/>
    <cellStyle name="Normal 10 2 2" xfId="11108"/>
    <cellStyle name="Normal 10 2 2 2" xfId="11109"/>
    <cellStyle name="Normal 10 2 2 2 2" xfId="11110"/>
    <cellStyle name="Normal 10 2 2 2 2 2" xfId="11111"/>
    <cellStyle name="Normal 10 2 2 2 2 3" xfId="11112"/>
    <cellStyle name="Normal 10 2 2 2 3" xfId="11113"/>
    <cellStyle name="Normal 10 2 2 2 3 2" xfId="11114"/>
    <cellStyle name="Normal 10 2 2 2 4" xfId="11115"/>
    <cellStyle name="Normal 10 2 2 3" xfId="11116"/>
    <cellStyle name="Normal 10 2 2 3 2" xfId="11117"/>
    <cellStyle name="Normal 10 2 2 3 2 2" xfId="11118"/>
    <cellStyle name="Normal 10 2 2 3 3" xfId="11119"/>
    <cellStyle name="Normal 10 2 2 4" xfId="11120"/>
    <cellStyle name="Normal 10 2 2 4 2" xfId="11121"/>
    <cellStyle name="Normal 10 2 2 5" xfId="11122"/>
    <cellStyle name="Normal 10 2 2 6" xfId="11123"/>
    <cellStyle name="Normal 10 2 2 7" xfId="11124"/>
    <cellStyle name="Normal 10 2 2 8" xfId="11125"/>
    <cellStyle name="Normal 10 2 3" xfId="11126"/>
    <cellStyle name="Normal 10 2 3 2" xfId="11127"/>
    <cellStyle name="Normal 10 2 3 2 2" xfId="11128"/>
    <cellStyle name="Normal 10 2 3 2 3" xfId="11129"/>
    <cellStyle name="Normal 10 2 3 3" xfId="11130"/>
    <cellStyle name="Normal 10 2 3 3 2" xfId="11131"/>
    <cellStyle name="Normal 10 2 3 4" xfId="11132"/>
    <cellStyle name="Normal 10 2 3 5" xfId="11133"/>
    <cellStyle name="Normal 10 2 4" xfId="11134"/>
    <cellStyle name="Normal 10 2 4 2" xfId="11135"/>
    <cellStyle name="Normal 10 2 4 2 2" xfId="11136"/>
    <cellStyle name="Normal 10 2 4 3" xfId="11137"/>
    <cellStyle name="Normal 10 2 4 4" xfId="11138"/>
    <cellStyle name="Normal 10 2 5" xfId="11139"/>
    <cellStyle name="Normal 10 2 5 2" xfId="11140"/>
    <cellStyle name="Normal 10 2 6" xfId="11141"/>
    <cellStyle name="Normal 10 2 7" xfId="11142"/>
    <cellStyle name="Normal 10 2 8" xfId="11143"/>
    <cellStyle name="Normal 10 2 9" xfId="11144"/>
    <cellStyle name="Normal 10 20" xfId="11145"/>
    <cellStyle name="Normal 10 21" xfId="11146"/>
    <cellStyle name="Normal 10 22" xfId="16160"/>
    <cellStyle name="Normal 10 3" xfId="11147"/>
    <cellStyle name="Normal 10 3 2" xfId="11148"/>
    <cellStyle name="Normal 10 3 2 2" xfId="11149"/>
    <cellStyle name="Normal 10 3 2 2 2" xfId="11150"/>
    <cellStyle name="Normal 10 3 2 2 3" xfId="11151"/>
    <cellStyle name="Normal 10 3 2 3" xfId="11152"/>
    <cellStyle name="Normal 10 3 2 3 2" xfId="11153"/>
    <cellStyle name="Normal 10 3 2 4" xfId="11154"/>
    <cellStyle name="Normal 10 3 2 5" xfId="11155"/>
    <cellStyle name="Normal 10 3 2 6" xfId="11156"/>
    <cellStyle name="Normal 10 3 2 7" xfId="11157"/>
    <cellStyle name="Normal 10 3 3" xfId="11158"/>
    <cellStyle name="Normal 10 3 3 2" xfId="11159"/>
    <cellStyle name="Normal 10 3 3 2 2" xfId="11160"/>
    <cellStyle name="Normal 10 3 3 3" xfId="11161"/>
    <cellStyle name="Normal 10 3 3 4" xfId="11162"/>
    <cellStyle name="Normal 10 3 4" xfId="11163"/>
    <cellStyle name="Normal 10 3 4 2" xfId="11164"/>
    <cellStyle name="Normal 10 3 4 3" xfId="11165"/>
    <cellStyle name="Normal 10 3 5" xfId="11166"/>
    <cellStyle name="Normal 10 3 6" xfId="11167"/>
    <cellStyle name="Normal 10 3 7" xfId="11168"/>
    <cellStyle name="Normal 10 3 8" xfId="11169"/>
    <cellStyle name="Normal 10 3 9" xfId="16766"/>
    <cellStyle name="Normal 10 4" xfId="11170"/>
    <cellStyle name="Normal 10 4 2" xfId="11171"/>
    <cellStyle name="Normal 10 4 2 2" xfId="11172"/>
    <cellStyle name="Normal 10 4 2 2 2" xfId="11173"/>
    <cellStyle name="Normal 10 4 2 2 3" xfId="11174"/>
    <cellStyle name="Normal 10 4 2 3" xfId="11175"/>
    <cellStyle name="Normal 10 4 2 4" xfId="11176"/>
    <cellStyle name="Normal 10 4 2 5" xfId="11177"/>
    <cellStyle name="Normal 10 4 2 6" xfId="11178"/>
    <cellStyle name="Normal 10 4 2 7" xfId="11179"/>
    <cellStyle name="Normal 10 4 3" xfId="11180"/>
    <cellStyle name="Normal 10 4 3 2" xfId="11181"/>
    <cellStyle name="Normal 10 4 3 3" xfId="11182"/>
    <cellStyle name="Normal 10 4 3 4" xfId="11183"/>
    <cellStyle name="Normal 10 4 4" xfId="11184"/>
    <cellStyle name="Normal 10 4 4 2" xfId="11185"/>
    <cellStyle name="Normal 10 4 4 3" xfId="11186"/>
    <cellStyle name="Normal 10 4 5" xfId="11187"/>
    <cellStyle name="Normal 10 4 6" xfId="11188"/>
    <cellStyle name="Normal 10 4 7" xfId="11189"/>
    <cellStyle name="Normal 10 4 8" xfId="11190"/>
    <cellStyle name="Normal 10 4 9" xfId="17873"/>
    <cellStyle name="Normal 10 5" xfId="11191"/>
    <cellStyle name="Normal 10 5 2" xfId="11192"/>
    <cellStyle name="Normal 10 5 2 2" xfId="11193"/>
    <cellStyle name="Normal 10 5 2 3" xfId="11194"/>
    <cellStyle name="Normal 10 5 2 4" xfId="11195"/>
    <cellStyle name="Normal 10 5 2 5" xfId="11196"/>
    <cellStyle name="Normal 10 5 3" xfId="11197"/>
    <cellStyle name="Normal 10 5 3 2" xfId="11198"/>
    <cellStyle name="Normal 10 5 3 3" xfId="11199"/>
    <cellStyle name="Normal 10 5 3 4" xfId="11200"/>
    <cellStyle name="Normal 10 5 4" xfId="11201"/>
    <cellStyle name="Normal 10 5 4 2" xfId="11202"/>
    <cellStyle name="Normal 10 5 4 3" xfId="11203"/>
    <cellStyle name="Normal 10 5 5" xfId="11204"/>
    <cellStyle name="Normal 10 5 6" xfId="11205"/>
    <cellStyle name="Normal 10 5 7" xfId="16594"/>
    <cellStyle name="Normal 10 6" xfId="11206"/>
    <cellStyle name="Normal 10 6 2" xfId="11207"/>
    <cellStyle name="Normal 10 6 2 2" xfId="11208"/>
    <cellStyle name="Normal 10 6 2 3" xfId="11209"/>
    <cellStyle name="Normal 10 6 2 4" xfId="11210"/>
    <cellStyle name="Normal 10 6 3" xfId="11211"/>
    <cellStyle name="Normal 10 6 3 2" xfId="11212"/>
    <cellStyle name="Normal 10 6 4" xfId="11213"/>
    <cellStyle name="Normal 10 6 4 2" xfId="11214"/>
    <cellStyle name="Normal 10 6 5" xfId="11215"/>
    <cellStyle name="Normal 10 7" xfId="11216"/>
    <cellStyle name="Normal 10 7 2" xfId="11217"/>
    <cellStyle name="Normal 10 7 2 2" xfId="11218"/>
    <cellStyle name="Normal 10 7 3" xfId="11219"/>
    <cellStyle name="Normal 10 7 4" xfId="11220"/>
    <cellStyle name="Normal 10 7 5" xfId="11221"/>
    <cellStyle name="Normal 10 8" xfId="11222"/>
    <cellStyle name="Normal 10 8 2" xfId="11223"/>
    <cellStyle name="Normal 10 8 3" xfId="11224"/>
    <cellStyle name="Normal 10 8 4" xfId="11225"/>
    <cellStyle name="Normal 10 8 5" xfId="11226"/>
    <cellStyle name="Normal 10 9" xfId="11227"/>
    <cellStyle name="Normal 10 9 2" xfId="11228"/>
    <cellStyle name="Normal 10 9 3" xfId="11229"/>
    <cellStyle name="Normal 10 9 4" xfId="11230"/>
    <cellStyle name="Normal 10 9 5" xfId="11231"/>
    <cellStyle name="Normal 100" xfId="1507"/>
    <cellStyle name="Normal 100 2" xfId="2366"/>
    <cellStyle name="Normal 100 2 2" xfId="17126"/>
    <cellStyle name="Normal 100 3" xfId="11232"/>
    <cellStyle name="Normal 100 4" xfId="11233"/>
    <cellStyle name="Normal 100 5" xfId="16331"/>
    <cellStyle name="Normal 101" xfId="2282"/>
    <cellStyle name="Normal 101 2" xfId="11234"/>
    <cellStyle name="Normal 101 2 2" xfId="17130"/>
    <cellStyle name="Normal 101 3" xfId="11235"/>
    <cellStyle name="Normal 101 4" xfId="16336"/>
    <cellStyle name="Normal 102" xfId="11236"/>
    <cellStyle name="Normal 102 2" xfId="17073"/>
    <cellStyle name="Normal 102 3" xfId="16261"/>
    <cellStyle name="Normal 103" xfId="11237"/>
    <cellStyle name="Normal 103 2" xfId="17133"/>
    <cellStyle name="Normal 103 3" xfId="16339"/>
    <cellStyle name="Normal 104" xfId="11238"/>
    <cellStyle name="Normal 104 2" xfId="17135"/>
    <cellStyle name="Normal 104 3" xfId="16341"/>
    <cellStyle name="Normal 105" xfId="11239"/>
    <cellStyle name="Normal 105 2" xfId="17137"/>
    <cellStyle name="Normal 105 3" xfId="16343"/>
    <cellStyle name="Normal 106" xfId="11240"/>
    <cellStyle name="Normal 106 2" xfId="17139"/>
    <cellStyle name="Normal 106 3" xfId="16345"/>
    <cellStyle name="Normal 107" xfId="11241"/>
    <cellStyle name="Normal 107 2" xfId="17141"/>
    <cellStyle name="Normal 107 3" xfId="16347"/>
    <cellStyle name="Normal 108" xfId="11242"/>
    <cellStyle name="Normal 108 2" xfId="17143"/>
    <cellStyle name="Normal 108 3" xfId="16349"/>
    <cellStyle name="Normal 109" xfId="11243"/>
    <cellStyle name="Normal 109 2" xfId="17145"/>
    <cellStyle name="Normal 109 3" xfId="16351"/>
    <cellStyle name="Normal 11" xfId="1508"/>
    <cellStyle name="Normal 11 10" xfId="11244"/>
    <cellStyle name="Normal 11 10 2" xfId="11245"/>
    <cellStyle name="Normal 11 10 3" xfId="11246"/>
    <cellStyle name="Normal 11 10 4" xfId="11247"/>
    <cellStyle name="Normal 11 10 5" xfId="11248"/>
    <cellStyle name="Normal 11 11" xfId="11249"/>
    <cellStyle name="Normal 11 11 2" xfId="11250"/>
    <cellStyle name="Normal 11 11 3" xfId="11251"/>
    <cellStyle name="Normal 11 11 4" xfId="11252"/>
    <cellStyle name="Normal 11 12" xfId="11253"/>
    <cellStyle name="Normal 11 12 2" xfId="11254"/>
    <cellStyle name="Normal 11 12 3" xfId="11255"/>
    <cellStyle name="Normal 11 12 4" xfId="11256"/>
    <cellStyle name="Normal 11 13" xfId="11257"/>
    <cellStyle name="Normal 11 13 2" xfId="11258"/>
    <cellStyle name="Normal 11 13 3" xfId="11259"/>
    <cellStyle name="Normal 11 13 4" xfId="11260"/>
    <cellStyle name="Normal 11 14" xfId="11261"/>
    <cellStyle name="Normal 11 14 2" xfId="11262"/>
    <cellStyle name="Normal 11 14 3" xfId="11263"/>
    <cellStyle name="Normal 11 14 4" xfId="11264"/>
    <cellStyle name="Normal 11 15" xfId="11265"/>
    <cellStyle name="Normal 11 15 2" xfId="11266"/>
    <cellStyle name="Normal 11 15 3" xfId="11267"/>
    <cellStyle name="Normal 11 15 4" xfId="11268"/>
    <cellStyle name="Normal 11 16" xfId="11269"/>
    <cellStyle name="Normal 11 16 2" xfId="11270"/>
    <cellStyle name="Normal 11 16 3" xfId="11271"/>
    <cellStyle name="Normal 11 16 4" xfId="11272"/>
    <cellStyle name="Normal 11 17" xfId="11273"/>
    <cellStyle name="Normal 11 17 2" xfId="11274"/>
    <cellStyle name="Normal 11 17 3" xfId="11275"/>
    <cellStyle name="Normal 11 17 4" xfId="11276"/>
    <cellStyle name="Normal 11 18" xfId="11277"/>
    <cellStyle name="Normal 11 18 2" xfId="11278"/>
    <cellStyle name="Normal 11 18 2 2" xfId="11279"/>
    <cellStyle name="Normal 11 18 2 2 2" xfId="11280"/>
    <cellStyle name="Normal 11 18 2 3" xfId="11281"/>
    <cellStyle name="Normal 11 18 3" xfId="11282"/>
    <cellStyle name="Normal 11 18 3 2" xfId="11283"/>
    <cellStyle name="Normal 11 18 4" xfId="11284"/>
    <cellStyle name="Normal 11 19" xfId="11285"/>
    <cellStyle name="Normal 11 2" xfId="11286"/>
    <cellStyle name="Normal 11 2 2" xfId="11287"/>
    <cellStyle name="Normal 11 2 2 2" xfId="11288"/>
    <cellStyle name="Normal 11 2 2 2 2" xfId="11289"/>
    <cellStyle name="Normal 11 2 2 2 3" xfId="11290"/>
    <cellStyle name="Normal 11 2 2 2 4" xfId="18322"/>
    <cellStyle name="Normal 11 2 2 3" xfId="11291"/>
    <cellStyle name="Normal 11 2 2 3 2" xfId="11292"/>
    <cellStyle name="Normal 11 2 2 3 3" xfId="19058"/>
    <cellStyle name="Normal 11 2 2 4" xfId="11293"/>
    <cellStyle name="Normal 11 2 2 5" xfId="11294"/>
    <cellStyle name="Normal 11 2 2 6" xfId="11295"/>
    <cellStyle name="Normal 11 2 2 7" xfId="11296"/>
    <cellStyle name="Normal 11 2 2 8" xfId="17517"/>
    <cellStyle name="Normal 11 2 3" xfId="11297"/>
    <cellStyle name="Normal 11 2 3 2" xfId="11298"/>
    <cellStyle name="Normal 11 2 3 2 2" xfId="11299"/>
    <cellStyle name="Normal 11 2 3 3" xfId="11300"/>
    <cellStyle name="Normal 11 2 3 4" xfId="11301"/>
    <cellStyle name="Normal 11 2 3 5" xfId="18019"/>
    <cellStyle name="Normal 11 2 4" xfId="11302"/>
    <cellStyle name="Normal 11 2 4 2" xfId="11303"/>
    <cellStyle name="Normal 11 2 4 3" xfId="11304"/>
    <cellStyle name="Normal 11 2 4 4" xfId="18778"/>
    <cellStyle name="Normal 11 2 5" xfId="11305"/>
    <cellStyle name="Normal 11 2 6" xfId="11306"/>
    <cellStyle name="Normal 11 2 7" xfId="11307"/>
    <cellStyle name="Normal 11 2 8" xfId="11308"/>
    <cellStyle name="Normal 11 2 9" xfId="16967"/>
    <cellStyle name="Normal 11 20" xfId="11309"/>
    <cellStyle name="Normal 11 21" xfId="11310"/>
    <cellStyle name="Normal 11 22" xfId="16161"/>
    <cellStyle name="Normal 11 3" xfId="11311"/>
    <cellStyle name="Normal 11 3 2" xfId="11312"/>
    <cellStyle name="Normal 11 3 2 2" xfId="11313"/>
    <cellStyle name="Normal 11 3 2 2 2" xfId="18308"/>
    <cellStyle name="Normal 11 3 2 3" xfId="11314"/>
    <cellStyle name="Normal 11 3 2 3 2" xfId="19044"/>
    <cellStyle name="Normal 11 3 2 4" xfId="11315"/>
    <cellStyle name="Normal 11 3 2 5" xfId="11316"/>
    <cellStyle name="Normal 11 3 2 6" xfId="17503"/>
    <cellStyle name="Normal 11 3 3" xfId="11317"/>
    <cellStyle name="Normal 11 3 3 2" xfId="18016"/>
    <cellStyle name="Normal 11 3 4" xfId="11318"/>
    <cellStyle name="Normal 11 3 4 2" xfId="18775"/>
    <cellStyle name="Normal 11 3 5" xfId="11319"/>
    <cellStyle name="Normal 11 3 6" xfId="16932"/>
    <cellStyle name="Normal 11 4" xfId="11320"/>
    <cellStyle name="Normal 11 4 2" xfId="11321"/>
    <cellStyle name="Normal 11 4 2 2" xfId="11322"/>
    <cellStyle name="Normal 11 4 2 3" xfId="11323"/>
    <cellStyle name="Normal 11 4 2 4" xfId="11324"/>
    <cellStyle name="Normal 11 4 2 5" xfId="11325"/>
    <cellStyle name="Normal 11 4 2 6" xfId="11326"/>
    <cellStyle name="Normal 11 4 3" xfId="11327"/>
    <cellStyle name="Normal 11 4 3 2" xfId="11328"/>
    <cellStyle name="Normal 11 4 3 3" xfId="11329"/>
    <cellStyle name="Normal 11 4 4" xfId="11330"/>
    <cellStyle name="Normal 11 4 4 2" xfId="11331"/>
    <cellStyle name="Normal 11 4 5" xfId="11332"/>
    <cellStyle name="Normal 11 4 6" xfId="11333"/>
    <cellStyle name="Normal 11 4 7" xfId="11334"/>
    <cellStyle name="Normal 11 4 8" xfId="16767"/>
    <cellStyle name="Normal 11 5" xfId="11335"/>
    <cellStyle name="Normal 11 5 2" xfId="11336"/>
    <cellStyle name="Normal 11 5 2 2" xfId="11337"/>
    <cellStyle name="Normal 11 5 2 3" xfId="11338"/>
    <cellStyle name="Normal 11 5 2 4" xfId="11339"/>
    <cellStyle name="Normal 11 5 2 5" xfId="11340"/>
    <cellStyle name="Normal 11 5 2 6" xfId="11341"/>
    <cellStyle name="Normal 11 5 3" xfId="11342"/>
    <cellStyle name="Normal 11 5 3 2" xfId="11343"/>
    <cellStyle name="Normal 11 5 4" xfId="11344"/>
    <cellStyle name="Normal 11 5 4 2" xfId="11345"/>
    <cellStyle name="Normal 11 5 5" xfId="11346"/>
    <cellStyle name="Normal 11 5 6" xfId="11347"/>
    <cellStyle name="Normal 11 5 7" xfId="17819"/>
    <cellStyle name="Normal 11 6" xfId="11348"/>
    <cellStyle name="Normal 11 6 2" xfId="11349"/>
    <cellStyle name="Normal 11 6 2 2" xfId="11350"/>
    <cellStyle name="Normal 11 6 3" xfId="11351"/>
    <cellStyle name="Normal 11 6 4" xfId="11352"/>
    <cellStyle name="Normal 11 6 5" xfId="11353"/>
    <cellStyle name="Normal 11 6 6" xfId="16595"/>
    <cellStyle name="Normal 11 7" xfId="11354"/>
    <cellStyle name="Normal 11 7 2" xfId="11355"/>
    <cellStyle name="Normal 11 7 3" xfId="11356"/>
    <cellStyle name="Normal 11 7 4" xfId="11357"/>
    <cellStyle name="Normal 11 7 5" xfId="11358"/>
    <cellStyle name="Normal 11 8" xfId="11359"/>
    <cellStyle name="Normal 11 8 2" xfId="11360"/>
    <cellStyle name="Normal 11 8 3" xfId="11361"/>
    <cellStyle name="Normal 11 8 4" xfId="11362"/>
    <cellStyle name="Normal 11 8 5" xfId="11363"/>
    <cellStyle name="Normal 11 9" xfId="11364"/>
    <cellStyle name="Normal 11 9 2" xfId="11365"/>
    <cellStyle name="Normal 11 9 3" xfId="11366"/>
    <cellStyle name="Normal 11 9 4" xfId="11367"/>
    <cellStyle name="Normal 11 9 5" xfId="11368"/>
    <cellStyle name="Normal 110" xfId="11369"/>
    <cellStyle name="Normal 110 2" xfId="17147"/>
    <cellStyle name="Normal 110 3" xfId="16353"/>
    <cellStyle name="Normal 111" xfId="11370"/>
    <cellStyle name="Normal 111 2" xfId="17149"/>
    <cellStyle name="Normal 111 3" xfId="16355"/>
    <cellStyle name="Normal 112" xfId="11371"/>
    <cellStyle name="Normal 112 2" xfId="17151"/>
    <cellStyle name="Normal 112 3" xfId="16357"/>
    <cellStyle name="Normal 113" xfId="11372"/>
    <cellStyle name="Normal 113 2" xfId="17153"/>
    <cellStyle name="Normal 113 3" xfId="16359"/>
    <cellStyle name="Normal 114" xfId="11373"/>
    <cellStyle name="Normal 114 2" xfId="17155"/>
    <cellStyle name="Normal 114 3" xfId="16361"/>
    <cellStyle name="Normal 115" xfId="11374"/>
    <cellStyle name="Normal 115 2" xfId="17157"/>
    <cellStyle name="Normal 115 3" xfId="16363"/>
    <cellStyle name="Normal 116" xfId="11375"/>
    <cellStyle name="Normal 116 2" xfId="17159"/>
    <cellStyle name="Normal 116 3" xfId="16365"/>
    <cellStyle name="Normal 117" xfId="11376"/>
    <cellStyle name="Normal 117 2" xfId="17161"/>
    <cellStyle name="Normal 117 3" xfId="16367"/>
    <cellStyle name="Normal 118" xfId="11377"/>
    <cellStyle name="Normal 118 2" xfId="17163"/>
    <cellStyle name="Normal 118 3" xfId="16369"/>
    <cellStyle name="Normal 119" xfId="11378"/>
    <cellStyle name="Normal 119 2" xfId="17165"/>
    <cellStyle name="Normal 119 3" xfId="16371"/>
    <cellStyle name="Normal 12" xfId="1509"/>
    <cellStyle name="Normal 12 10" xfId="11379"/>
    <cellStyle name="Normal 12 10 2" xfId="11380"/>
    <cellStyle name="Normal 12 10 3" xfId="11381"/>
    <cellStyle name="Normal 12 10 4" xfId="11382"/>
    <cellStyle name="Normal 12 11" xfId="11383"/>
    <cellStyle name="Normal 12 11 2" xfId="11384"/>
    <cellStyle name="Normal 12 11 3" xfId="11385"/>
    <cellStyle name="Normal 12 11 4" xfId="11386"/>
    <cellStyle name="Normal 12 12" xfId="11387"/>
    <cellStyle name="Normal 12 12 2" xfId="11388"/>
    <cellStyle name="Normal 12 12 3" xfId="11389"/>
    <cellStyle name="Normal 12 12 4" xfId="11390"/>
    <cellStyle name="Normal 12 13" xfId="11391"/>
    <cellStyle name="Normal 12 13 2" xfId="11392"/>
    <cellStyle name="Normal 12 13 3" xfId="11393"/>
    <cellStyle name="Normal 12 13 4" xfId="11394"/>
    <cellStyle name="Normal 12 14" xfId="11395"/>
    <cellStyle name="Normal 12 14 2" xfId="11396"/>
    <cellStyle name="Normal 12 14 3" xfId="11397"/>
    <cellStyle name="Normal 12 14 4" xfId="11398"/>
    <cellStyle name="Normal 12 15" xfId="11399"/>
    <cellStyle name="Normal 12 15 2" xfId="11400"/>
    <cellStyle name="Normal 12 15 3" xfId="11401"/>
    <cellStyle name="Normal 12 15 4" xfId="11402"/>
    <cellStyle name="Normal 12 16" xfId="11403"/>
    <cellStyle name="Normal 12 16 2" xfId="11404"/>
    <cellStyle name="Normal 12 16 3" xfId="11405"/>
    <cellStyle name="Normal 12 16 4" xfId="11406"/>
    <cellStyle name="Normal 12 17" xfId="11407"/>
    <cellStyle name="Normal 12 17 2" xfId="11408"/>
    <cellStyle name="Normal 12 17 3" xfId="11409"/>
    <cellStyle name="Normal 12 17 4" xfId="11410"/>
    <cellStyle name="Normal 12 18" xfId="11411"/>
    <cellStyle name="Normal 12 18 2" xfId="11412"/>
    <cellStyle name="Normal 12 18 2 2" xfId="11413"/>
    <cellStyle name="Normal 12 18 2 2 2" xfId="11414"/>
    <cellStyle name="Normal 12 18 2 3" xfId="11415"/>
    <cellStyle name="Normal 12 18 3" xfId="11416"/>
    <cellStyle name="Normal 12 18 3 2" xfId="11417"/>
    <cellStyle name="Normal 12 18 4" xfId="11418"/>
    <cellStyle name="Normal 12 19" xfId="11419"/>
    <cellStyle name="Normal 12 2" xfId="11420"/>
    <cellStyle name="Normal 12 2 2" xfId="11421"/>
    <cellStyle name="Normal 12 2 2 2" xfId="11422"/>
    <cellStyle name="Normal 12 2 2 2 2" xfId="11423"/>
    <cellStyle name="Normal 12 2 2 2 3" xfId="11424"/>
    <cellStyle name="Normal 12 2 2 3" xfId="11425"/>
    <cellStyle name="Normal 12 2 2 3 2" xfId="11426"/>
    <cellStyle name="Normal 12 2 2 4" xfId="11427"/>
    <cellStyle name="Normal 12 2 2 5" xfId="11428"/>
    <cellStyle name="Normal 12 2 2 6" xfId="11429"/>
    <cellStyle name="Normal 12 2 2 7" xfId="11430"/>
    <cellStyle name="Normal 12 2 3" xfId="11431"/>
    <cellStyle name="Normal 12 2 3 2" xfId="11432"/>
    <cellStyle name="Normal 12 2 3 2 2" xfId="11433"/>
    <cellStyle name="Normal 12 2 3 2 2 2" xfId="18324"/>
    <cellStyle name="Normal 12 2 3 2 3" xfId="19060"/>
    <cellStyle name="Normal 12 2 3 2 4" xfId="17519"/>
    <cellStyle name="Normal 12 2 3 3" xfId="11434"/>
    <cellStyle name="Normal 12 2 3 3 2" xfId="18021"/>
    <cellStyle name="Normal 12 2 3 4" xfId="11435"/>
    <cellStyle name="Normal 12 2 3 4 2" xfId="18780"/>
    <cellStyle name="Normal 12 2 3 5" xfId="16970"/>
    <cellStyle name="Normal 12 2 4" xfId="11436"/>
    <cellStyle name="Normal 12 2 4 2" xfId="11437"/>
    <cellStyle name="Normal 12 2 4 3" xfId="11438"/>
    <cellStyle name="Normal 12 2 5" xfId="11439"/>
    <cellStyle name="Normal 12 2 5 2" xfId="17774"/>
    <cellStyle name="Normal 12 2 6" xfId="11440"/>
    <cellStyle name="Normal 12 2 6 2" xfId="16597"/>
    <cellStyle name="Normal 12 2 7" xfId="11441"/>
    <cellStyle name="Normal 12 2 8" xfId="11442"/>
    <cellStyle name="Normal 12 20" xfId="11443"/>
    <cellStyle name="Normal 12 21" xfId="11444"/>
    <cellStyle name="Normal 12 3" xfId="11445"/>
    <cellStyle name="Normal 12 3 2" xfId="11446"/>
    <cellStyle name="Normal 12 3 2 2" xfId="11447"/>
    <cellStyle name="Normal 12 3 2 3" xfId="11448"/>
    <cellStyle name="Normal 12 3 2 4" xfId="11449"/>
    <cellStyle name="Normal 12 3 2 5" xfId="11450"/>
    <cellStyle name="Normal 12 3 2 6" xfId="11451"/>
    <cellStyle name="Normal 12 3 3" xfId="11452"/>
    <cellStyle name="Normal 12 3 3 2" xfId="11453"/>
    <cellStyle name="Normal 12 3 3 3" xfId="11454"/>
    <cellStyle name="Normal 12 3 4" xfId="11455"/>
    <cellStyle name="Normal 12 3 4 2" xfId="11456"/>
    <cellStyle name="Normal 12 3 5" xfId="11457"/>
    <cellStyle name="Normal 12 3 6" xfId="11458"/>
    <cellStyle name="Normal 12 3 7" xfId="11459"/>
    <cellStyle name="Normal 12 4" xfId="11460"/>
    <cellStyle name="Normal 12 4 2" xfId="11461"/>
    <cellStyle name="Normal 12 4 2 2" xfId="11462"/>
    <cellStyle name="Normal 12 4 2 2 2" xfId="18310"/>
    <cellStyle name="Normal 12 4 2 3" xfId="11463"/>
    <cellStyle name="Normal 12 4 2 3 2" xfId="19046"/>
    <cellStyle name="Normal 12 4 2 4" xfId="11464"/>
    <cellStyle name="Normal 12 4 2 5" xfId="11465"/>
    <cellStyle name="Normal 12 4 2 6" xfId="11466"/>
    <cellStyle name="Normal 12 4 2 7" xfId="17505"/>
    <cellStyle name="Normal 12 4 3" xfId="11467"/>
    <cellStyle name="Normal 12 4 3 2" xfId="11468"/>
    <cellStyle name="Normal 12 4 3 3" xfId="18018"/>
    <cellStyle name="Normal 12 4 4" xfId="11469"/>
    <cellStyle name="Normal 12 4 4 2" xfId="11470"/>
    <cellStyle name="Normal 12 4 4 3" xfId="18777"/>
    <cellStyle name="Normal 12 4 5" xfId="11471"/>
    <cellStyle name="Normal 12 4 6" xfId="11472"/>
    <cellStyle name="Normal 12 4 7" xfId="16934"/>
    <cellStyle name="Normal 12 5" xfId="11473"/>
    <cellStyle name="Normal 12 5 2" xfId="11474"/>
    <cellStyle name="Normal 12 5 2 2" xfId="11475"/>
    <cellStyle name="Normal 12 5 2 3" xfId="11476"/>
    <cellStyle name="Normal 12 5 2 4" xfId="11477"/>
    <cellStyle name="Normal 12 5 2 5" xfId="11478"/>
    <cellStyle name="Normal 12 5 3" xfId="11479"/>
    <cellStyle name="Normal 12 5 3 2" xfId="11480"/>
    <cellStyle name="Normal 12 5 4" xfId="11481"/>
    <cellStyle name="Normal 12 5 4 2" xfId="11482"/>
    <cellStyle name="Normal 12 5 5" xfId="11483"/>
    <cellStyle name="Normal 12 5 6" xfId="11484"/>
    <cellStyle name="Normal 12 6" xfId="11485"/>
    <cellStyle name="Normal 12 6 2" xfId="11486"/>
    <cellStyle name="Normal 12 6 3" xfId="11487"/>
    <cellStyle name="Normal 12 6 4" xfId="11488"/>
    <cellStyle name="Normal 12 6 5" xfId="11489"/>
    <cellStyle name="Normal 12 6 6" xfId="17816"/>
    <cellStyle name="Normal 12 7" xfId="11490"/>
    <cellStyle name="Normal 12 7 2" xfId="11491"/>
    <cellStyle name="Normal 12 7 3" xfId="11492"/>
    <cellStyle name="Normal 12 7 4" xfId="11493"/>
    <cellStyle name="Normal 12 7 5" xfId="11494"/>
    <cellStyle name="Normal 12 7 6" xfId="16596"/>
    <cellStyle name="Normal 12 8" xfId="11495"/>
    <cellStyle name="Normal 12 8 2" xfId="11496"/>
    <cellStyle name="Normal 12 8 3" xfId="11497"/>
    <cellStyle name="Normal 12 8 4" xfId="11498"/>
    <cellStyle name="Normal 12 9" xfId="11499"/>
    <cellStyle name="Normal 12 9 2" xfId="11500"/>
    <cellStyle name="Normal 12 9 3" xfId="11501"/>
    <cellStyle name="Normal 12 9 4" xfId="11502"/>
    <cellStyle name="Normal 120" xfId="11503"/>
    <cellStyle name="Normal 120 2" xfId="17167"/>
    <cellStyle name="Normal 120 3" xfId="16373"/>
    <cellStyle name="Normal 121" xfId="11504"/>
    <cellStyle name="Normal 121 2" xfId="17169"/>
    <cellStyle name="Normal 121 3" xfId="16375"/>
    <cellStyle name="Normal 122" xfId="11505"/>
    <cellStyle name="Normal 122 2" xfId="17171"/>
    <cellStyle name="Normal 122 3" xfId="16377"/>
    <cellStyle name="Normal 123" xfId="11506"/>
    <cellStyle name="Normal 123 2" xfId="17173"/>
    <cellStyle name="Normal 123 3" xfId="16379"/>
    <cellStyle name="Normal 124" xfId="11507"/>
    <cellStyle name="Normal 124 2" xfId="17175"/>
    <cellStyle name="Normal 124 3" xfId="16381"/>
    <cellStyle name="Normal 125" xfId="11508"/>
    <cellStyle name="Normal 125 2" xfId="17177"/>
    <cellStyle name="Normal 125 3" xfId="16383"/>
    <cellStyle name="Normal 126" xfId="11509"/>
    <cellStyle name="Normal 126 2" xfId="17179"/>
    <cellStyle name="Normal 126 3" xfId="16385"/>
    <cellStyle name="Normal 127" xfId="11510"/>
    <cellStyle name="Normal 127 2" xfId="17181"/>
    <cellStyle name="Normal 127 3" xfId="16387"/>
    <cellStyle name="Normal 128" xfId="11511"/>
    <cellStyle name="Normal 128 2" xfId="17183"/>
    <cellStyle name="Normal 128 3" xfId="16389"/>
    <cellStyle name="Normal 129" xfId="11512"/>
    <cellStyle name="Normal 129 2" xfId="17185"/>
    <cellStyle name="Normal 129 3" xfId="16391"/>
    <cellStyle name="Normal 13" xfId="1510"/>
    <cellStyle name="Normal 13 10" xfId="11513"/>
    <cellStyle name="Normal 13 10 2" xfId="11514"/>
    <cellStyle name="Normal 13 10 3" xfId="11515"/>
    <cellStyle name="Normal 13 10 4" xfId="11516"/>
    <cellStyle name="Normal 13 11" xfId="11517"/>
    <cellStyle name="Normal 13 11 2" xfId="11518"/>
    <cellStyle name="Normal 13 11 3" xfId="11519"/>
    <cellStyle name="Normal 13 11 4" xfId="11520"/>
    <cellStyle name="Normal 13 12" xfId="11521"/>
    <cellStyle name="Normal 13 12 2" xfId="11522"/>
    <cellStyle name="Normal 13 12 3" xfId="11523"/>
    <cellStyle name="Normal 13 12 4" xfId="11524"/>
    <cellStyle name="Normal 13 13" xfId="11525"/>
    <cellStyle name="Normal 13 13 2" xfId="11526"/>
    <cellStyle name="Normal 13 13 3" xfId="11527"/>
    <cellStyle name="Normal 13 13 4" xfId="11528"/>
    <cellStyle name="Normal 13 14" xfId="11529"/>
    <cellStyle name="Normal 13 14 2" xfId="11530"/>
    <cellStyle name="Normal 13 14 3" xfId="11531"/>
    <cellStyle name="Normal 13 14 4" xfId="11532"/>
    <cellStyle name="Normal 13 15" xfId="11533"/>
    <cellStyle name="Normal 13 15 2" xfId="11534"/>
    <cellStyle name="Normal 13 15 3" xfId="11535"/>
    <cellStyle name="Normal 13 15 4" xfId="11536"/>
    <cellStyle name="Normal 13 16" xfId="11537"/>
    <cellStyle name="Normal 13 16 2" xfId="11538"/>
    <cellStyle name="Normal 13 16 3" xfId="11539"/>
    <cellStyle name="Normal 13 16 4" xfId="11540"/>
    <cellStyle name="Normal 13 17" xfId="11541"/>
    <cellStyle name="Normal 13 17 2" xfId="11542"/>
    <cellStyle name="Normal 13 17 3" xfId="11543"/>
    <cellStyle name="Normal 13 17 4" xfId="11544"/>
    <cellStyle name="Normal 13 18" xfId="11545"/>
    <cellStyle name="Normal 13 18 2" xfId="11546"/>
    <cellStyle name="Normal 13 18 2 2" xfId="11547"/>
    <cellStyle name="Normal 13 18 2 2 2" xfId="11548"/>
    <cellStyle name="Normal 13 18 2 3" xfId="11549"/>
    <cellStyle name="Normal 13 18 3" xfId="11550"/>
    <cellStyle name="Normal 13 18 3 2" xfId="11551"/>
    <cellStyle name="Normal 13 18 4" xfId="11552"/>
    <cellStyle name="Normal 13 19" xfId="11553"/>
    <cellStyle name="Normal 13 2" xfId="11554"/>
    <cellStyle name="Normal 13 2 2" xfId="11555"/>
    <cellStyle name="Normal 13 2 2 2" xfId="11556"/>
    <cellStyle name="Normal 13 2 2 2 2" xfId="11557"/>
    <cellStyle name="Normal 13 2 2 2 3" xfId="11558"/>
    <cellStyle name="Normal 13 2 2 3" xfId="11559"/>
    <cellStyle name="Normal 13 2 2 3 2" xfId="11560"/>
    <cellStyle name="Normal 13 2 2 4" xfId="11561"/>
    <cellStyle name="Normal 13 2 2 5" xfId="11562"/>
    <cellStyle name="Normal 13 2 3" xfId="11563"/>
    <cellStyle name="Normal 13 2 3 2" xfId="11564"/>
    <cellStyle name="Normal 13 2 3 2 2" xfId="11565"/>
    <cellStyle name="Normal 13 2 3 3" xfId="11566"/>
    <cellStyle name="Normal 13 2 3 4" xfId="11567"/>
    <cellStyle name="Normal 13 2 4" xfId="11568"/>
    <cellStyle name="Normal 13 2 4 2" xfId="11569"/>
    <cellStyle name="Normal 13 2 4 3" xfId="11570"/>
    <cellStyle name="Normal 13 2 5" xfId="11571"/>
    <cellStyle name="Normal 13 2 6" xfId="11572"/>
    <cellStyle name="Normal 13 2 7" xfId="16234"/>
    <cellStyle name="Normal 13 20" xfId="11573"/>
    <cellStyle name="Normal 13 21" xfId="11574"/>
    <cellStyle name="Normal 13 3" xfId="11575"/>
    <cellStyle name="Normal 13 3 2" xfId="11576"/>
    <cellStyle name="Normal 13 3 2 2" xfId="11577"/>
    <cellStyle name="Normal 13 3 2 3" xfId="11578"/>
    <cellStyle name="Normal 13 3 2 4" xfId="11579"/>
    <cellStyle name="Normal 13 3 2 5" xfId="17042"/>
    <cellStyle name="Normal 13 3 3" xfId="11580"/>
    <cellStyle name="Normal 13 3 3 2" xfId="11581"/>
    <cellStyle name="Normal 13 3 3 2 2" xfId="18325"/>
    <cellStyle name="Normal 13 3 3 3" xfId="11582"/>
    <cellStyle name="Normal 13 3 3 3 2" xfId="19061"/>
    <cellStyle name="Normal 13 3 3 4" xfId="17520"/>
    <cellStyle name="Normal 13 3 4" xfId="11583"/>
    <cellStyle name="Normal 13 3 4 2" xfId="11584"/>
    <cellStyle name="Normal 13 3 4 3" xfId="18022"/>
    <cellStyle name="Normal 13 3 5" xfId="11585"/>
    <cellStyle name="Normal 13 3 5 2" xfId="18781"/>
    <cellStyle name="Normal 13 3 6" xfId="16971"/>
    <cellStyle name="Normal 13 3 7" xfId="16226"/>
    <cellStyle name="Normal 13 4" xfId="11586"/>
    <cellStyle name="Normal 13 4 2" xfId="11587"/>
    <cellStyle name="Normal 13 4 2 2" xfId="11588"/>
    <cellStyle name="Normal 13 4 2 3" xfId="11589"/>
    <cellStyle name="Normal 13 4 3" xfId="11590"/>
    <cellStyle name="Normal 13 4 3 2" xfId="11591"/>
    <cellStyle name="Normal 13 4 4" xfId="11592"/>
    <cellStyle name="Normal 13 4 5" xfId="11593"/>
    <cellStyle name="Normal 13 4 6" xfId="16220"/>
    <cellStyle name="Normal 13 5" xfId="11594"/>
    <cellStyle name="Normal 13 5 2" xfId="11595"/>
    <cellStyle name="Normal 13 5 2 2" xfId="11596"/>
    <cellStyle name="Normal 13 5 2 3" xfId="16783"/>
    <cellStyle name="Normal 13 5 3" xfId="11597"/>
    <cellStyle name="Normal 13 5 4" xfId="11598"/>
    <cellStyle name="Normal 13 5 5" xfId="11599"/>
    <cellStyle name="Normal 13 5 6" xfId="16219"/>
    <cellStyle name="Normal 13 6" xfId="11600"/>
    <cellStyle name="Normal 13 6 2" xfId="11601"/>
    <cellStyle name="Normal 13 6 3" xfId="11602"/>
    <cellStyle name="Normal 13 6 4" xfId="11603"/>
    <cellStyle name="Normal 13 6 5" xfId="11604"/>
    <cellStyle name="Normal 13 6 6" xfId="17988"/>
    <cellStyle name="Normal 13 7" xfId="11605"/>
    <cellStyle name="Normal 13 7 2" xfId="11606"/>
    <cellStyle name="Normal 13 7 3" xfId="11607"/>
    <cellStyle name="Normal 13 7 4" xfId="11608"/>
    <cellStyle name="Normal 13 7 5" xfId="11609"/>
    <cellStyle name="Normal 13 7 6" xfId="18623"/>
    <cellStyle name="Normal 13 8" xfId="11610"/>
    <cellStyle name="Normal 13 8 2" xfId="11611"/>
    <cellStyle name="Normal 13 8 3" xfId="11612"/>
    <cellStyle name="Normal 13 8 4" xfId="11613"/>
    <cellStyle name="Normal 13 8 5" xfId="16598"/>
    <cellStyle name="Normal 13 9" xfId="11614"/>
    <cellStyle name="Normal 13 9 2" xfId="11615"/>
    <cellStyle name="Normal 13 9 3" xfId="11616"/>
    <cellStyle name="Normal 13 9 4" xfId="11617"/>
    <cellStyle name="Normal 130" xfId="11618"/>
    <cellStyle name="Normal 130 2" xfId="17187"/>
    <cellStyle name="Normal 130 3" xfId="16393"/>
    <cellStyle name="Normal 131" xfId="11619"/>
    <cellStyle name="Normal 131 2" xfId="17189"/>
    <cellStyle name="Normal 131 3" xfId="16395"/>
    <cellStyle name="Normal 132" xfId="11620"/>
    <cellStyle name="Normal 132 2" xfId="17191"/>
    <cellStyle name="Normal 132 3" xfId="16397"/>
    <cellStyle name="Normal 133" xfId="11621"/>
    <cellStyle name="Normal 133 2" xfId="17193"/>
    <cellStyle name="Normal 133 3" xfId="16399"/>
    <cellStyle name="Normal 134" xfId="11622"/>
    <cellStyle name="Normal 134 2" xfId="17195"/>
    <cellStyle name="Normal 134 3" xfId="16401"/>
    <cellStyle name="Normal 135" xfId="11623"/>
    <cellStyle name="Normal 135 2" xfId="17197"/>
    <cellStyle name="Normal 135 3" xfId="16403"/>
    <cellStyle name="Normal 136" xfId="11624"/>
    <cellStyle name="Normal 136 2" xfId="17199"/>
    <cellStyle name="Normal 136 3" xfId="16405"/>
    <cellStyle name="Normal 137" xfId="11625"/>
    <cellStyle name="Normal 137 2" xfId="17201"/>
    <cellStyle name="Normal 137 3" xfId="16407"/>
    <cellStyle name="Normal 138" xfId="11626"/>
    <cellStyle name="Normal 138 2" xfId="17203"/>
    <cellStyle name="Normal 138 3" xfId="16409"/>
    <cellStyle name="Normal 139" xfId="11627"/>
    <cellStyle name="Normal 139 2" xfId="17205"/>
    <cellStyle name="Normal 139 3" xfId="16411"/>
    <cellStyle name="Normal 14" xfId="1511"/>
    <cellStyle name="Normal 14 10" xfId="11628"/>
    <cellStyle name="Normal 14 10 2" xfId="11629"/>
    <cellStyle name="Normal 14 10 3" xfId="11630"/>
    <cellStyle name="Normal 14 10 4" xfId="11631"/>
    <cellStyle name="Normal 14 11" xfId="11632"/>
    <cellStyle name="Normal 14 11 2" xfId="11633"/>
    <cellStyle name="Normal 14 11 3" xfId="11634"/>
    <cellStyle name="Normal 14 11 4" xfId="11635"/>
    <cellStyle name="Normal 14 12" xfId="11636"/>
    <cellStyle name="Normal 14 12 2" xfId="11637"/>
    <cellStyle name="Normal 14 12 3" xfId="11638"/>
    <cellStyle name="Normal 14 12 4" xfId="11639"/>
    <cellStyle name="Normal 14 13" xfId="11640"/>
    <cellStyle name="Normal 14 13 2" xfId="11641"/>
    <cellStyle name="Normal 14 13 3" xfId="11642"/>
    <cellStyle name="Normal 14 13 4" xfId="11643"/>
    <cellStyle name="Normal 14 14" xfId="11644"/>
    <cellStyle name="Normal 14 14 2" xfId="11645"/>
    <cellStyle name="Normal 14 14 3" xfId="11646"/>
    <cellStyle name="Normal 14 14 4" xfId="11647"/>
    <cellStyle name="Normal 14 15" xfId="11648"/>
    <cellStyle name="Normal 14 15 2" xfId="11649"/>
    <cellStyle name="Normal 14 15 3" xfId="11650"/>
    <cellStyle name="Normal 14 15 4" xfId="11651"/>
    <cellStyle name="Normal 14 16" xfId="11652"/>
    <cellStyle name="Normal 14 16 2" xfId="11653"/>
    <cellStyle name="Normal 14 16 3" xfId="11654"/>
    <cellStyle name="Normal 14 16 4" xfId="11655"/>
    <cellStyle name="Normal 14 17" xfId="11656"/>
    <cellStyle name="Normal 14 17 2" xfId="11657"/>
    <cellStyle name="Normal 14 17 3" xfId="11658"/>
    <cellStyle name="Normal 14 17 4" xfId="11659"/>
    <cellStyle name="Normal 14 18" xfId="11660"/>
    <cellStyle name="Normal 14 18 2" xfId="11661"/>
    <cellStyle name="Normal 14 18 2 2" xfId="11662"/>
    <cellStyle name="Normal 14 18 2 2 2" xfId="11663"/>
    <cellStyle name="Normal 14 18 2 3" xfId="11664"/>
    <cellStyle name="Normal 14 18 3" xfId="11665"/>
    <cellStyle name="Normal 14 18 3 2" xfId="11666"/>
    <cellStyle name="Normal 14 18 4" xfId="11667"/>
    <cellStyle name="Normal 14 19" xfId="11668"/>
    <cellStyle name="Normal 14 2" xfId="11669"/>
    <cellStyle name="Normal 14 2 2" xfId="11670"/>
    <cellStyle name="Normal 14 2 2 2" xfId="11671"/>
    <cellStyle name="Normal 14 2 2 2 2" xfId="11672"/>
    <cellStyle name="Normal 14 2 2 2 3" xfId="11673"/>
    <cellStyle name="Normal 14 2 2 3" xfId="11674"/>
    <cellStyle name="Normal 14 2 2 3 2" xfId="11675"/>
    <cellStyle name="Normal 14 2 2 4" xfId="11676"/>
    <cellStyle name="Normal 14 2 2 5" xfId="11677"/>
    <cellStyle name="Normal 14 2 2 6" xfId="11678"/>
    <cellStyle name="Normal 14 2 2 7" xfId="11679"/>
    <cellStyle name="Normal 14 2 3" xfId="11680"/>
    <cellStyle name="Normal 14 2 3 2" xfId="11681"/>
    <cellStyle name="Normal 14 2 3 2 2" xfId="11682"/>
    <cellStyle name="Normal 14 2 3 3" xfId="11683"/>
    <cellStyle name="Normal 14 2 3 4" xfId="11684"/>
    <cellStyle name="Normal 14 2 4" xfId="11685"/>
    <cellStyle name="Normal 14 2 4 2" xfId="11686"/>
    <cellStyle name="Normal 14 2 4 3" xfId="11687"/>
    <cellStyle name="Normal 14 2 5" xfId="11688"/>
    <cellStyle name="Normal 14 2 6" xfId="11689"/>
    <cellStyle name="Normal 14 2 7" xfId="11690"/>
    <cellStyle name="Normal 14 2 8" xfId="11691"/>
    <cellStyle name="Normal 14 20" xfId="11692"/>
    <cellStyle name="Normal 14 21" xfId="11693"/>
    <cellStyle name="Normal 14 3" xfId="11694"/>
    <cellStyle name="Normal 14 3 2" xfId="11695"/>
    <cellStyle name="Normal 14 3 2 2" xfId="11696"/>
    <cellStyle name="Normal 14 3 2 3" xfId="11697"/>
    <cellStyle name="Normal 14 3 2 4" xfId="11698"/>
    <cellStyle name="Normal 14 3 2 5" xfId="11699"/>
    <cellStyle name="Normal 14 3 2 6" xfId="11700"/>
    <cellStyle name="Normal 14 3 3" xfId="11701"/>
    <cellStyle name="Normal 14 3 3 2" xfId="11702"/>
    <cellStyle name="Normal 14 3 3 3" xfId="11703"/>
    <cellStyle name="Normal 14 3 4" xfId="11704"/>
    <cellStyle name="Normal 14 3 4 2" xfId="11705"/>
    <cellStyle name="Normal 14 3 5" xfId="11706"/>
    <cellStyle name="Normal 14 3 6" xfId="11707"/>
    <cellStyle name="Normal 14 3 7" xfId="11708"/>
    <cellStyle name="Normal 14 3 8" xfId="19816"/>
    <cellStyle name="Normal 14 4" xfId="11709"/>
    <cellStyle name="Normal 14 4 2" xfId="11710"/>
    <cellStyle name="Normal 14 4 2 2" xfId="11711"/>
    <cellStyle name="Normal 14 4 2 3" xfId="11712"/>
    <cellStyle name="Normal 14 4 2 4" xfId="11713"/>
    <cellStyle name="Normal 14 4 2 5" xfId="11714"/>
    <cellStyle name="Normal 14 4 2 6" xfId="11715"/>
    <cellStyle name="Normal 14 4 3" xfId="11716"/>
    <cellStyle name="Normal 14 4 3 2" xfId="11717"/>
    <cellStyle name="Normal 14 4 4" xfId="11718"/>
    <cellStyle name="Normal 14 4 4 2" xfId="11719"/>
    <cellStyle name="Normal 14 4 5" xfId="11720"/>
    <cellStyle name="Normal 14 4 6" xfId="11721"/>
    <cellStyle name="Normal 14 4 7" xfId="17902"/>
    <cellStyle name="Normal 14 5" xfId="11722"/>
    <cellStyle name="Normal 14 5 2" xfId="11723"/>
    <cellStyle name="Normal 14 5 2 2" xfId="11724"/>
    <cellStyle name="Normal 14 5 2 3" xfId="11725"/>
    <cellStyle name="Normal 14 5 2 4" xfId="11726"/>
    <cellStyle name="Normal 14 5 2 5" xfId="11727"/>
    <cellStyle name="Normal 14 5 3" xfId="11728"/>
    <cellStyle name="Normal 14 5 3 2" xfId="11729"/>
    <cellStyle name="Normal 14 5 4" xfId="11730"/>
    <cellStyle name="Normal 14 5 4 2" xfId="11731"/>
    <cellStyle name="Normal 14 5 5" xfId="11732"/>
    <cellStyle name="Normal 14 5 6" xfId="11733"/>
    <cellStyle name="Normal 14 5 7" xfId="16599"/>
    <cellStyle name="Normal 14 6" xfId="11734"/>
    <cellStyle name="Normal 14 6 2" xfId="11735"/>
    <cellStyle name="Normal 14 6 3" xfId="11736"/>
    <cellStyle name="Normal 14 6 4" xfId="11737"/>
    <cellStyle name="Normal 14 6 5" xfId="11738"/>
    <cellStyle name="Normal 14 7" xfId="11739"/>
    <cellStyle name="Normal 14 7 2" xfId="11740"/>
    <cellStyle name="Normal 14 7 3" xfId="11741"/>
    <cellStyle name="Normal 14 7 4" xfId="11742"/>
    <cellStyle name="Normal 14 8" xfId="11743"/>
    <cellStyle name="Normal 14 8 2" xfId="11744"/>
    <cellStyle name="Normal 14 8 3" xfId="11745"/>
    <cellStyle name="Normal 14 8 4" xfId="11746"/>
    <cellStyle name="Normal 14 9" xfId="11747"/>
    <cellStyle name="Normal 14 9 2" xfId="11748"/>
    <cellStyle name="Normal 14 9 3" xfId="11749"/>
    <cellStyle name="Normal 14 9 4" xfId="11750"/>
    <cellStyle name="Normal 140" xfId="11751"/>
    <cellStyle name="Normal 140 2" xfId="17207"/>
    <cellStyle name="Normal 140 3" xfId="16413"/>
    <cellStyle name="Normal 141" xfId="11752"/>
    <cellStyle name="Normal 141 2" xfId="17209"/>
    <cellStyle name="Normal 141 3" xfId="16415"/>
    <cellStyle name="Normal 142" xfId="11753"/>
    <cellStyle name="Normal 142 2" xfId="17211"/>
    <cellStyle name="Normal 142 3" xfId="16417"/>
    <cellStyle name="Normal 143" xfId="11754"/>
    <cellStyle name="Normal 143 2" xfId="17213"/>
    <cellStyle name="Normal 143 3" xfId="16419"/>
    <cellStyle name="Normal 144" xfId="11755"/>
    <cellStyle name="Normal 144 2" xfId="17215"/>
    <cellStyle name="Normal 144 3" xfId="16421"/>
    <cellStyle name="Normal 145" xfId="11756"/>
    <cellStyle name="Normal 145 2" xfId="17217"/>
    <cellStyle name="Normal 145 3" xfId="16423"/>
    <cellStyle name="Normal 146" xfId="11757"/>
    <cellStyle name="Normal 146 2" xfId="17219"/>
    <cellStyle name="Normal 146 3" xfId="16425"/>
    <cellStyle name="Normal 147" xfId="11758"/>
    <cellStyle name="Normal 147 2" xfId="17221"/>
    <cellStyle name="Normal 147 3" xfId="16427"/>
    <cellStyle name="Normal 148" xfId="11759"/>
    <cellStyle name="Normal 148 2" xfId="17223"/>
    <cellStyle name="Normal 148 3" xfId="16429"/>
    <cellStyle name="Normal 149" xfId="11760"/>
    <cellStyle name="Normal 149 2" xfId="17225"/>
    <cellStyle name="Normal 149 3" xfId="16431"/>
    <cellStyle name="Normal 15" xfId="1512"/>
    <cellStyle name="Normal 15 10" xfId="11761"/>
    <cellStyle name="Normal 15 2" xfId="11762"/>
    <cellStyle name="Normal 15 2 2" xfId="11763"/>
    <cellStyle name="Normal 15 2 2 2" xfId="11764"/>
    <cellStyle name="Normal 15 2 2 2 2" xfId="11765"/>
    <cellStyle name="Normal 15 2 2 3" xfId="11766"/>
    <cellStyle name="Normal 15 2 2 4" xfId="11767"/>
    <cellStyle name="Normal 15 2 3" xfId="11768"/>
    <cellStyle name="Normal 15 2 3 2" xfId="11769"/>
    <cellStyle name="Normal 15 2 4" xfId="11770"/>
    <cellStyle name="Normal 15 2 5" xfId="11771"/>
    <cellStyle name="Normal 15 3" xfId="11772"/>
    <cellStyle name="Normal 15 3 2" xfId="11773"/>
    <cellStyle name="Normal 15 3 2 2" xfId="11774"/>
    <cellStyle name="Normal 15 3 2 2 2" xfId="11775"/>
    <cellStyle name="Normal 15 3 2 3" xfId="11776"/>
    <cellStyle name="Normal 15 3 2 4" xfId="11777"/>
    <cellStyle name="Normal 15 3 3" xfId="11778"/>
    <cellStyle name="Normal 15 3 3 2" xfId="11779"/>
    <cellStyle name="Normal 15 3 4" xfId="11780"/>
    <cellStyle name="Normal 15 3 5" xfId="11781"/>
    <cellStyle name="Normal 15 3 6" xfId="19856"/>
    <cellStyle name="Normal 15 4" xfId="11782"/>
    <cellStyle name="Normal 15 4 2" xfId="11783"/>
    <cellStyle name="Normal 15 4 2 2" xfId="11784"/>
    <cellStyle name="Normal 15 4 2 2 2" xfId="11785"/>
    <cellStyle name="Normal 15 4 2 3" xfId="11786"/>
    <cellStyle name="Normal 15 4 2 4" xfId="11787"/>
    <cellStyle name="Normal 15 4 3" xfId="11788"/>
    <cellStyle name="Normal 15 4 3 2" xfId="11789"/>
    <cellStyle name="Normal 15 4 4" xfId="11790"/>
    <cellStyle name="Normal 15 4 5" xfId="11791"/>
    <cellStyle name="Normal 15 4 6" xfId="17788"/>
    <cellStyle name="Normal 15 5" xfId="11792"/>
    <cellStyle name="Normal 15 5 2" xfId="11793"/>
    <cellStyle name="Normal 15 5 2 2" xfId="11794"/>
    <cellStyle name="Normal 15 5 2 3" xfId="11795"/>
    <cellStyle name="Normal 15 5 3" xfId="11796"/>
    <cellStyle name="Normal 15 5 4" xfId="11797"/>
    <cellStyle name="Normal 15 5 5" xfId="16553"/>
    <cellStyle name="Normal 15 6" xfId="11798"/>
    <cellStyle name="Normal 15 6 2" xfId="11799"/>
    <cellStyle name="Normal 15 7" xfId="11800"/>
    <cellStyle name="Normal 15 8" xfId="11801"/>
    <cellStyle name="Normal 15 9" xfId="11802"/>
    <cellStyle name="Normal 150" xfId="11803"/>
    <cellStyle name="Normal 150 2" xfId="17227"/>
    <cellStyle name="Normal 150 3" xfId="16433"/>
    <cellStyle name="Normal 151" xfId="11804"/>
    <cellStyle name="Normal 151 2" xfId="17229"/>
    <cellStyle name="Normal 151 3" xfId="16435"/>
    <cellStyle name="Normal 152" xfId="11805"/>
    <cellStyle name="Normal 152 2" xfId="17231"/>
    <cellStyle name="Normal 152 3" xfId="16437"/>
    <cellStyle name="Normal 153" xfId="11806"/>
    <cellStyle name="Normal 153 2" xfId="17233"/>
    <cellStyle name="Normal 153 3" xfId="16439"/>
    <cellStyle name="Normal 154" xfId="11807"/>
    <cellStyle name="Normal 154 2" xfId="17235"/>
    <cellStyle name="Normal 154 3" xfId="16441"/>
    <cellStyle name="Normal 155" xfId="11808"/>
    <cellStyle name="Normal 155 2" xfId="17237"/>
    <cellStyle name="Normal 155 3" xfId="16443"/>
    <cellStyle name="Normal 156" xfId="11809"/>
    <cellStyle name="Normal 156 2" xfId="17239"/>
    <cellStyle name="Normal 156 3" xfId="16445"/>
    <cellStyle name="Normal 157" xfId="11810"/>
    <cellStyle name="Normal 157 2" xfId="17241"/>
    <cellStyle name="Normal 157 3" xfId="16447"/>
    <cellStyle name="Normal 158" xfId="11811"/>
    <cellStyle name="Normal 158 2" xfId="17243"/>
    <cellStyle name="Normal 158 3" xfId="16449"/>
    <cellStyle name="Normal 159" xfId="11812"/>
    <cellStyle name="Normal 159 2" xfId="17245"/>
    <cellStyle name="Normal 159 3" xfId="16451"/>
    <cellStyle name="Normal 16" xfId="1513"/>
    <cellStyle name="Normal 16 2" xfId="11813"/>
    <cellStyle name="Normal 16 2 2" xfId="11814"/>
    <cellStyle name="Normal 16 2 2 2" xfId="11815"/>
    <cellStyle name="Normal 16 2 2 2 2" xfId="11816"/>
    <cellStyle name="Normal 16 2 2 3" xfId="11817"/>
    <cellStyle name="Normal 16 2 3" xfId="11818"/>
    <cellStyle name="Normal 16 2 3 2" xfId="11819"/>
    <cellStyle name="Normal 16 2 4" xfId="11820"/>
    <cellStyle name="Normal 16 2 5" xfId="11821"/>
    <cellStyle name="Normal 16 3" xfId="11822"/>
    <cellStyle name="Normal 16 4" xfId="11823"/>
    <cellStyle name="Normal 16 5" xfId="11824"/>
    <cellStyle name="Normal 16 6" xfId="11825"/>
    <cellStyle name="Normal 16 7" xfId="11826"/>
    <cellStyle name="Normal 16 8" xfId="11827"/>
    <cellStyle name="Normal 160" xfId="15957"/>
    <cellStyle name="Normal 160 2" xfId="17247"/>
    <cellStyle name="Normal 160 3" xfId="16453"/>
    <cellStyle name="Normal 161" xfId="15999"/>
    <cellStyle name="Normal 161 2" xfId="17249"/>
    <cellStyle name="Normal 161 3" xfId="16455"/>
    <cellStyle name="Normal 162" xfId="16022"/>
    <cellStyle name="Normal 162 2" xfId="17251"/>
    <cellStyle name="Normal 162 3" xfId="16457"/>
    <cellStyle name="Normal 163" xfId="16024"/>
    <cellStyle name="Normal 163 2" xfId="17253"/>
    <cellStyle name="Normal 163 3" xfId="16459"/>
    <cellStyle name="Normal 164" xfId="16002"/>
    <cellStyle name="Normal 164 2" xfId="17255"/>
    <cellStyle name="Normal 164 3" xfId="16461"/>
    <cellStyle name="Normal 164 4" xfId="19574"/>
    <cellStyle name="Normal 165" xfId="16026"/>
    <cellStyle name="Normal 165 2" xfId="17257"/>
    <cellStyle name="Normal 165 3" xfId="16463"/>
    <cellStyle name="Normal 166" xfId="16028"/>
    <cellStyle name="Normal 166 2" xfId="17259"/>
    <cellStyle name="Normal 166 3" xfId="16465"/>
    <cellStyle name="Normal 167" xfId="16030"/>
    <cellStyle name="Normal 167 2" xfId="17261"/>
    <cellStyle name="Normal 167 3" xfId="16467"/>
    <cellStyle name="Normal 168" xfId="16032"/>
    <cellStyle name="Normal 168 2" xfId="17263"/>
    <cellStyle name="Normal 168 3" xfId="16469"/>
    <cellStyle name="Normal 169" xfId="16034"/>
    <cellStyle name="Normal 169 2" xfId="17265"/>
    <cellStyle name="Normal 169 3" xfId="16471"/>
    <cellStyle name="Normal 17" xfId="1514"/>
    <cellStyle name="Normal 17 10" xfId="19909"/>
    <cellStyle name="Normal 17 10 2" xfId="19961"/>
    <cellStyle name="Normal 17 2" xfId="11828"/>
    <cellStyle name="Normal 17 2 2" xfId="11829"/>
    <cellStyle name="Normal 17 2 2 2" xfId="11830"/>
    <cellStyle name="Normal 17 2 2 2 2" xfId="11831"/>
    <cellStyle name="Normal 17 2 2 3" xfId="11832"/>
    <cellStyle name="Normal 17 2 3" xfId="11833"/>
    <cellStyle name="Normal 17 2 3 2" xfId="11834"/>
    <cellStyle name="Normal 17 2 4" xfId="11835"/>
    <cellStyle name="Normal 17 2 5" xfId="11836"/>
    <cellStyle name="Normal 17 2 6" xfId="17047"/>
    <cellStyle name="Normal 17 3" xfId="11837"/>
    <cellStyle name="Normal 17 4" xfId="11838"/>
    <cellStyle name="Normal 17 5" xfId="11839"/>
    <cellStyle name="Normal 17 6" xfId="11840"/>
    <cellStyle name="Normal 17 7" xfId="11841"/>
    <cellStyle name="Normal 17 8" xfId="11842"/>
    <cellStyle name="Normal 17 9" xfId="11843"/>
    <cellStyle name="Normal 170" xfId="16036"/>
    <cellStyle name="Normal 170 2" xfId="17267"/>
    <cellStyle name="Normal 170 3" xfId="16473"/>
    <cellStyle name="Normal 171" xfId="16038"/>
    <cellStyle name="Normal 171 2" xfId="17269"/>
    <cellStyle name="Normal 171 3" xfId="16475"/>
    <cellStyle name="Normal 172" xfId="16040"/>
    <cellStyle name="Normal 172 2" xfId="17271"/>
    <cellStyle name="Normal 172 3" xfId="16477"/>
    <cellStyle name="Normal 173" xfId="16042"/>
    <cellStyle name="Normal 173 2" xfId="17034"/>
    <cellStyle name="Normal 173 3" xfId="19493"/>
    <cellStyle name="Normal 173 4" xfId="16216"/>
    <cellStyle name="Normal 173 5" xfId="19594"/>
    <cellStyle name="Normal 174" xfId="16044"/>
    <cellStyle name="Normal 174 2" xfId="17999"/>
    <cellStyle name="Normal 174 3" xfId="18757"/>
    <cellStyle name="Normal 174 4" xfId="16854"/>
    <cellStyle name="Normal 174 5" xfId="19595"/>
    <cellStyle name="Normal 175" xfId="16046"/>
    <cellStyle name="Normal 175 2" xfId="18003"/>
    <cellStyle name="Normal 175 3" xfId="18761"/>
    <cellStyle name="Normal 175 4" xfId="16858"/>
    <cellStyle name="Normal 175 5" xfId="19596"/>
    <cellStyle name="Normal 176" xfId="16048"/>
    <cellStyle name="Normal 176 2" xfId="18008"/>
    <cellStyle name="Normal 176 3" xfId="18766"/>
    <cellStyle name="Normal 176 4" xfId="16863"/>
    <cellStyle name="Normal 176 5" xfId="19597"/>
    <cellStyle name="Normal 177" xfId="16050"/>
    <cellStyle name="Normal 177 2" xfId="18095"/>
    <cellStyle name="Normal 177 3" xfId="18831"/>
    <cellStyle name="Normal 177 4" xfId="17290"/>
    <cellStyle name="Normal 177 5" xfId="19598"/>
    <cellStyle name="Normal 177 5 2" xfId="19919"/>
    <cellStyle name="Normal 178" xfId="16052"/>
    <cellStyle name="Normal 178 2" xfId="18002"/>
    <cellStyle name="Normal 178 3" xfId="18760"/>
    <cellStyle name="Normal 178 4" xfId="16857"/>
    <cellStyle name="Normal 179" xfId="16077"/>
    <cellStyle name="Normal 179 2" xfId="18004"/>
    <cellStyle name="Normal 179 3" xfId="18762"/>
    <cellStyle name="Normal 179 4" xfId="16859"/>
    <cellStyle name="Normal 18" xfId="1515"/>
    <cellStyle name="Normal 18 2" xfId="11844"/>
    <cellStyle name="Normal 18 3" xfId="11845"/>
    <cellStyle name="Normal 18 4" xfId="11846"/>
    <cellStyle name="Normal 18 5" xfId="11847"/>
    <cellStyle name="Normal 18 6" xfId="11848"/>
    <cellStyle name="Normal 18 7" xfId="11849"/>
    <cellStyle name="Normal 18 8" xfId="11850"/>
    <cellStyle name="Normal 18 9" xfId="11851"/>
    <cellStyle name="Normal 180" xfId="16079"/>
    <cellStyle name="Normal 180 2" xfId="18010"/>
    <cellStyle name="Normal 180 3" xfId="18768"/>
    <cellStyle name="Normal 180 4" xfId="16865"/>
    <cellStyle name="Normal 181" xfId="16080"/>
    <cellStyle name="Normal 181 2" xfId="18006"/>
    <cellStyle name="Normal 181 3" xfId="18764"/>
    <cellStyle name="Normal 181 4" xfId="16861"/>
    <cellStyle name="Normal 182" xfId="16081"/>
    <cellStyle name="Normal 182 2" xfId="18093"/>
    <cellStyle name="Normal 182 3" xfId="18829"/>
    <cellStyle name="Normal 182 4" xfId="17288"/>
    <cellStyle name="Normal 183" xfId="16082"/>
    <cellStyle name="Normal 183 2" xfId="18097"/>
    <cellStyle name="Normal 183 3" xfId="18833"/>
    <cellStyle name="Normal 183 4" xfId="17292"/>
    <cellStyle name="Normal 183 5" xfId="19599"/>
    <cellStyle name="Normal 184" xfId="16083"/>
    <cellStyle name="Normal 184 2" xfId="18090"/>
    <cellStyle name="Normal 184 3" xfId="18826"/>
    <cellStyle name="Normal 184 4" xfId="17285"/>
    <cellStyle name="Normal 184 5" xfId="19600"/>
    <cellStyle name="Normal 185" xfId="16085"/>
    <cellStyle name="Normal 185 2" xfId="18096"/>
    <cellStyle name="Normal 185 3" xfId="18832"/>
    <cellStyle name="Normal 185 4" xfId="17291"/>
    <cellStyle name="Normal 185 5" xfId="19601"/>
    <cellStyle name="Normal 186" xfId="16087"/>
    <cellStyle name="Normal 186 2" xfId="18089"/>
    <cellStyle name="Normal 186 3" xfId="18825"/>
    <cellStyle name="Normal 186 4" xfId="17284"/>
    <cellStyle name="Normal 186 5" xfId="19602"/>
    <cellStyle name="Normal 187" xfId="16089"/>
    <cellStyle name="Normal 187 2" xfId="18099"/>
    <cellStyle name="Normal 187 3" xfId="18835"/>
    <cellStyle name="Normal 187 4" xfId="17294"/>
    <cellStyle name="Normal 187 5" xfId="19603"/>
    <cellStyle name="Normal 188" xfId="16091"/>
    <cellStyle name="Normal 188 2" xfId="18100"/>
    <cellStyle name="Normal 188 3" xfId="18836"/>
    <cellStyle name="Normal 188 4" xfId="17295"/>
    <cellStyle name="Normal 188 5" xfId="19604"/>
    <cellStyle name="Normal 189" xfId="16093"/>
    <cellStyle name="Normal 189 2" xfId="18159"/>
    <cellStyle name="Normal 189 3" xfId="18895"/>
    <cellStyle name="Normal 189 4" xfId="17354"/>
    <cellStyle name="Normal 19" xfId="1516"/>
    <cellStyle name="Normal 19 10" xfId="16230"/>
    <cellStyle name="Normal 19 2" xfId="2368"/>
    <cellStyle name="Normal 19 2 2" xfId="11852"/>
    <cellStyle name="Normal 19 2 2 2" xfId="11853"/>
    <cellStyle name="Normal 19 2 2 2 2" xfId="11854"/>
    <cellStyle name="Normal 19 2 2 2 3" xfId="18379"/>
    <cellStyle name="Normal 19 2 2 3" xfId="11855"/>
    <cellStyle name="Normal 19 2 2 3 2" xfId="19115"/>
    <cellStyle name="Normal 19 2 2 4" xfId="17574"/>
    <cellStyle name="Normal 19 2 3" xfId="11856"/>
    <cellStyle name="Normal 19 2 3 2" xfId="11857"/>
    <cellStyle name="Normal 19 2 3 3" xfId="18041"/>
    <cellStyle name="Normal 19 2 4" xfId="11858"/>
    <cellStyle name="Normal 19 2 4 2" xfId="18800"/>
    <cellStyle name="Normal 19 2 5" xfId="11859"/>
    <cellStyle name="Normal 19 2 5 2" xfId="17065"/>
    <cellStyle name="Normal 19 2 6" xfId="16496"/>
    <cellStyle name="Normal 19 2 7" xfId="16253"/>
    <cellStyle name="Normal 19 3" xfId="11860"/>
    <cellStyle name="Normal 19 3 2" xfId="11861"/>
    <cellStyle name="Normal 19 3 2 2" xfId="11862"/>
    <cellStyle name="Normal 19 3 2 2 2" xfId="11863"/>
    <cellStyle name="Normal 19 3 2 2 3" xfId="18362"/>
    <cellStyle name="Normal 19 3 2 3" xfId="11864"/>
    <cellStyle name="Normal 19 3 2 3 2" xfId="19098"/>
    <cellStyle name="Normal 19 3 2 4" xfId="17557"/>
    <cellStyle name="Normal 19 3 3" xfId="11865"/>
    <cellStyle name="Normal 19 3 3 2" xfId="11866"/>
    <cellStyle name="Normal 19 3 3 3" xfId="18028"/>
    <cellStyle name="Normal 19 3 4" xfId="11867"/>
    <cellStyle name="Normal 19 3 4 2" xfId="18787"/>
    <cellStyle name="Normal 19 3 5" xfId="11868"/>
    <cellStyle name="Normal 19 3 6" xfId="17046"/>
    <cellStyle name="Normal 19 4" xfId="11869"/>
    <cellStyle name="Normal 19 4 2" xfId="11870"/>
    <cellStyle name="Normal 19 4 2 2" xfId="11871"/>
    <cellStyle name="Normal 19 4 2 2 2" xfId="11872"/>
    <cellStyle name="Normal 19 4 2 3" xfId="11873"/>
    <cellStyle name="Normal 19 4 3" xfId="11874"/>
    <cellStyle name="Normal 19 4 3 2" xfId="11875"/>
    <cellStyle name="Normal 19 4 4" xfId="11876"/>
    <cellStyle name="Normal 19 4 5" xfId="11877"/>
    <cellStyle name="Normal 19 4 6" xfId="17279"/>
    <cellStyle name="Normal 19 5" xfId="11878"/>
    <cellStyle name="Normal 19 5 2" xfId="11879"/>
    <cellStyle name="Normal 19 5 2 2" xfId="11880"/>
    <cellStyle name="Normal 19 5 3" xfId="11881"/>
    <cellStyle name="Normal 19 5 4" xfId="11882"/>
    <cellStyle name="Normal 19 5 5" xfId="16869"/>
    <cellStyle name="Normal 19 6" xfId="11883"/>
    <cellStyle name="Normal 19 6 2" xfId="11884"/>
    <cellStyle name="Normal 19 6 3" xfId="11885"/>
    <cellStyle name="Normal 19 6 4" xfId="16482"/>
    <cellStyle name="Normal 19 7" xfId="11886"/>
    <cellStyle name="Normal 19 8" xfId="11887"/>
    <cellStyle name="Normal 19 9" xfId="11888"/>
    <cellStyle name="Normal 190" xfId="17394"/>
    <cellStyle name="Normal 190 2" xfId="18199"/>
    <cellStyle name="Normal 190 3" xfId="18935"/>
    <cellStyle name="Normal 191" xfId="17485"/>
    <cellStyle name="Normal 191 2" xfId="18290"/>
    <cellStyle name="Normal 191 3" xfId="19026"/>
    <cellStyle name="Normal 192" xfId="17352"/>
    <cellStyle name="Normal 192 2" xfId="18157"/>
    <cellStyle name="Normal 192 3" xfId="18893"/>
    <cellStyle name="Normal 193" xfId="17395"/>
    <cellStyle name="Normal 193 2" xfId="18200"/>
    <cellStyle name="Normal 193 3" xfId="18936"/>
    <cellStyle name="Normal 194" xfId="17412"/>
    <cellStyle name="Normal 194 2" xfId="18217"/>
    <cellStyle name="Normal 194 3" xfId="18953"/>
    <cellStyle name="Normal 194 4" xfId="19563"/>
    <cellStyle name="Normal 195" xfId="17424"/>
    <cellStyle name="Normal 195 2" xfId="18229"/>
    <cellStyle name="Normal 195 3" xfId="18965"/>
    <cellStyle name="Normal 196" xfId="17528"/>
    <cellStyle name="Normal 196 2" xfId="18333"/>
    <cellStyle name="Normal 196 3" xfId="19069"/>
    <cellStyle name="Normal 197" xfId="17303"/>
    <cellStyle name="Normal 197 2" xfId="18108"/>
    <cellStyle name="Normal 197 3" xfId="18844"/>
    <cellStyle name="Normal 197 4" xfId="19562"/>
    <cellStyle name="Normal 198" xfId="17337"/>
    <cellStyle name="Normal 198 2" xfId="18142"/>
    <cellStyle name="Normal 198 3" xfId="18878"/>
    <cellStyle name="Normal 198 4" xfId="19567"/>
    <cellStyle name="Normal 199" xfId="17506"/>
    <cellStyle name="Normal 199 2" xfId="18311"/>
    <cellStyle name="Normal 199 3" xfId="19047"/>
    <cellStyle name="Normal 199 4" xfId="19568"/>
    <cellStyle name="Normal 2" xfId="1517"/>
    <cellStyle name="Normal 2 10" xfId="1518"/>
    <cellStyle name="Normal 2 10 10" xfId="11889"/>
    <cellStyle name="Normal 2 10 11" xfId="11890"/>
    <cellStyle name="Normal 2 10 12" xfId="17845"/>
    <cellStyle name="Normal 2 10 2" xfId="11891"/>
    <cellStyle name="Normal 2 10 2 2" xfId="11892"/>
    <cellStyle name="Normal 2 10 2 2 2" xfId="11893"/>
    <cellStyle name="Normal 2 10 2 3" xfId="11894"/>
    <cellStyle name="Normal 2 10 2 4" xfId="11895"/>
    <cellStyle name="Normal 2 10 2 5" xfId="11896"/>
    <cellStyle name="Normal 2 10 3" xfId="11897"/>
    <cellStyle name="Normal 2 10 3 2" xfId="11898"/>
    <cellStyle name="Normal 2 10 4" xfId="11899"/>
    <cellStyle name="Normal 2 10 4 2" xfId="11900"/>
    <cellStyle name="Normal 2 10 5" xfId="11901"/>
    <cellStyle name="Normal 2 10 6" xfId="11902"/>
    <cellStyle name="Normal 2 10 7" xfId="11903"/>
    <cellStyle name="Normal 2 10 8" xfId="11904"/>
    <cellStyle name="Normal 2 10 9" xfId="11905"/>
    <cellStyle name="Normal 2 11" xfId="1519"/>
    <cellStyle name="Normal 2 11 2" xfId="11906"/>
    <cellStyle name="Normal 2 11 2 2" xfId="11907"/>
    <cellStyle name="Normal 2 11 2 3" xfId="11908"/>
    <cellStyle name="Normal 2 11 3" xfId="11909"/>
    <cellStyle name="Normal 2 11 3 2" xfId="11910"/>
    <cellStyle name="Normal 2 11 4" xfId="11911"/>
    <cellStyle name="Normal 2 11 4 2" xfId="11912"/>
    <cellStyle name="Normal 2 11 5" xfId="11913"/>
    <cellStyle name="Normal 2 11 6" xfId="11914"/>
    <cellStyle name="Normal 2 11 7" xfId="11915"/>
    <cellStyle name="Normal 2 11 8" xfId="16600"/>
    <cellStyle name="Normal 2 12" xfId="1520"/>
    <cellStyle name="Normal 2 12 2" xfId="11916"/>
    <cellStyle name="Normal 2 12 2 2" xfId="11917"/>
    <cellStyle name="Normal 2 12 3" xfId="11918"/>
    <cellStyle name="Normal 2 12 3 2" xfId="11919"/>
    <cellStyle name="Normal 2 12 4" xfId="11920"/>
    <cellStyle name="Normal 2 12 4 2" xfId="11921"/>
    <cellStyle name="Normal 2 12 5" xfId="11922"/>
    <cellStyle name="Normal 2 12 6" xfId="11923"/>
    <cellStyle name="Normal 2 12 7" xfId="11924"/>
    <cellStyle name="Normal 2 12 8" xfId="11925"/>
    <cellStyle name="Normal 2 13" xfId="1521"/>
    <cellStyle name="Normal 2 13 2" xfId="11926"/>
    <cellStyle name="Normal 2 13 3" xfId="11927"/>
    <cellStyle name="Normal 2 13 4" xfId="11928"/>
    <cellStyle name="Normal 2 13 5" xfId="11929"/>
    <cellStyle name="Normal 2 13 6" xfId="11930"/>
    <cellStyle name="Normal 2 13 7" xfId="11931"/>
    <cellStyle name="Normal 2 14" xfId="1522"/>
    <cellStyle name="Normal 2 14 2" xfId="11932"/>
    <cellStyle name="Normal 2 14 3" xfId="11933"/>
    <cellStyle name="Normal 2 14 4" xfId="11934"/>
    <cellStyle name="Normal 2 14 5" xfId="11935"/>
    <cellStyle name="Normal 2 14 6" xfId="11936"/>
    <cellStyle name="Normal 2 14 7" xfId="11937"/>
    <cellStyle name="Normal 2 15" xfId="1523"/>
    <cellStyle name="Normal 2 15 2" xfId="11938"/>
    <cellStyle name="Normal 2 15 3" xfId="11939"/>
    <cellStyle name="Normal 2 15 4" xfId="11940"/>
    <cellStyle name="Normal 2 15 5" xfId="11941"/>
    <cellStyle name="Normal 2 15 6" xfId="11942"/>
    <cellStyle name="Normal 2 15 7" xfId="11943"/>
    <cellStyle name="Normal 2 16" xfId="1524"/>
    <cellStyle name="Normal 2 16 2" xfId="11944"/>
    <cellStyle name="Normal 2 16 3" xfId="11945"/>
    <cellStyle name="Normal 2 16 4" xfId="11946"/>
    <cellStyle name="Normal 2 16 5" xfId="11947"/>
    <cellStyle name="Normal 2 16 6" xfId="11948"/>
    <cellStyle name="Normal 2 16 7" xfId="11949"/>
    <cellStyle name="Normal 2 17" xfId="1525"/>
    <cellStyle name="Normal 2 17 2" xfId="11950"/>
    <cellStyle name="Normal 2 17 3" xfId="11951"/>
    <cellStyle name="Normal 2 17 4" xfId="11952"/>
    <cellStyle name="Normal 2 17 5" xfId="11953"/>
    <cellStyle name="Normal 2 17 6" xfId="11954"/>
    <cellStyle name="Normal 2 17 7" xfId="11955"/>
    <cellStyle name="Normal 2 18" xfId="1526"/>
    <cellStyle name="Normal 2 18 2" xfId="11956"/>
    <cellStyle name="Normal 2 18 2 2" xfId="11957"/>
    <cellStyle name="Normal 2 18 3" xfId="11958"/>
    <cellStyle name="Normal 2 18 4" xfId="11959"/>
    <cellStyle name="Normal 2 18 5" xfId="11960"/>
    <cellStyle name="Normal 2 18 6" xfId="11961"/>
    <cellStyle name="Normal 2 18 7" xfId="11962"/>
    <cellStyle name="Normal 2 19" xfId="1527"/>
    <cellStyle name="Normal 2 19 2" xfId="11963"/>
    <cellStyle name="Normal 2 19 2 2" xfId="11964"/>
    <cellStyle name="Normal 2 19 3" xfId="11965"/>
    <cellStyle name="Normal 2 19 3 2" xfId="11966"/>
    <cellStyle name="Normal 2 19 3 3" xfId="11967"/>
    <cellStyle name="Normal 2 19 4" xfId="11968"/>
    <cellStyle name="Normal 2 19 5" xfId="11969"/>
    <cellStyle name="Normal 2 19 6" xfId="11970"/>
    <cellStyle name="Normal 2 19 7" xfId="11971"/>
    <cellStyle name="Normal 2 2" xfId="1528"/>
    <cellStyle name="Normal 2 2 10" xfId="11972"/>
    <cellStyle name="Normal 2 2 11" xfId="11973"/>
    <cellStyle name="Normal 2 2 12" xfId="11974"/>
    <cellStyle name="Normal 2 2 13" xfId="11975"/>
    <cellStyle name="Normal 2 2 14" xfId="11976"/>
    <cellStyle name="Normal 2 2 15" xfId="11977"/>
    <cellStyle name="Normal 2 2 16" xfId="11978"/>
    <cellStyle name="Normal 2 2 17" xfId="11979"/>
    <cellStyle name="Normal 2 2 18" xfId="16162"/>
    <cellStyle name="Normal 2 2 2" xfId="1529"/>
    <cellStyle name="Normal 2 2 2 10" xfId="11980"/>
    <cellStyle name="Normal 2 2 2 11" xfId="16163"/>
    <cellStyle name="Normal 2 2 2 12" xfId="19764"/>
    <cellStyle name="Normal 2 2 2 2" xfId="1530"/>
    <cellStyle name="Normal 2 2 2 2 2" xfId="11981"/>
    <cellStyle name="Normal 2 2 2 2 2 2" xfId="11982"/>
    <cellStyle name="Normal 2 2 2 2 2 3" xfId="11983"/>
    <cellStyle name="Normal 2 2 2 2 3" xfId="11984"/>
    <cellStyle name="Normal 2 2 2 2 3 2" xfId="11985"/>
    <cellStyle name="Normal 2 2 2 2 4" xfId="11986"/>
    <cellStyle name="Normal 2 2 2 2 5" xfId="11987"/>
    <cellStyle name="Normal 2 2 2 2 6" xfId="11988"/>
    <cellStyle name="Normal 2 2 2 3" xfId="11989"/>
    <cellStyle name="Normal 2 2 2 3 2" xfId="11990"/>
    <cellStyle name="Normal 2 2 2 3 2 2" xfId="11991"/>
    <cellStyle name="Normal 2 2 2 3 3" xfId="11992"/>
    <cellStyle name="Normal 2 2 2 3 4" xfId="16769"/>
    <cellStyle name="Normal 2 2 2 4" xfId="11993"/>
    <cellStyle name="Normal 2 2 2 4 2" xfId="11994"/>
    <cellStyle name="Normal 2 2 2 4 3" xfId="17787"/>
    <cellStyle name="Normal 2 2 2 5" xfId="11995"/>
    <cellStyle name="Normal 2 2 2 5 2" xfId="16602"/>
    <cellStyle name="Normal 2 2 2 6" xfId="11996"/>
    <cellStyle name="Normal 2 2 2 7" xfId="11997"/>
    <cellStyle name="Normal 2 2 2 8" xfId="11998"/>
    <cellStyle name="Normal 2 2 2 9" xfId="11999"/>
    <cellStyle name="Normal 2 2 3" xfId="1531"/>
    <cellStyle name="Normal 2 2 3 2" xfId="12000"/>
    <cellStyle name="Normal 2 2 3 3" xfId="12001"/>
    <cellStyle name="Normal 2 2 3 3 2" xfId="12002"/>
    <cellStyle name="Normal 2 2 3 3 3" xfId="12003"/>
    <cellStyle name="Normal 2 2 3 4" xfId="12004"/>
    <cellStyle name="Normal 2 2 3 4 2" xfId="12005"/>
    <cellStyle name="Normal 2 2 3 5" xfId="12006"/>
    <cellStyle name="Normal 2 2 3 6" xfId="12007"/>
    <cellStyle name="Normal 2 2 3 7" xfId="12008"/>
    <cellStyle name="Normal 2 2 3 8" xfId="12009"/>
    <cellStyle name="Normal 2 2 4" xfId="1532"/>
    <cellStyle name="Normal 2 2 4 2" xfId="12010"/>
    <cellStyle name="Normal 2 2 4 2 2" xfId="12011"/>
    <cellStyle name="Normal 2 2 4 2 3" xfId="12012"/>
    <cellStyle name="Normal 2 2 4 3" xfId="12013"/>
    <cellStyle name="Normal 2 2 4 4" xfId="12014"/>
    <cellStyle name="Normal 2 2 4 5" xfId="12015"/>
    <cellStyle name="Normal 2 2 4 6" xfId="12016"/>
    <cellStyle name="Normal 2 2 4 7" xfId="12017"/>
    <cellStyle name="Normal 2 2 4 8" xfId="16768"/>
    <cellStyle name="Normal 2 2 5" xfId="12018"/>
    <cellStyle name="Normal 2 2 5 2" xfId="12019"/>
    <cellStyle name="Normal 2 2 5 3" xfId="12020"/>
    <cellStyle name="Normal 2 2 5 4" xfId="17775"/>
    <cellStyle name="Normal 2 2 6" xfId="12021"/>
    <cellStyle name="Normal 2 2 6 2" xfId="12022"/>
    <cellStyle name="Normal 2 2 6 3" xfId="16601"/>
    <cellStyle name="Normal 2 2 7" xfId="12023"/>
    <cellStyle name="Normal 2 2 8" xfId="12024"/>
    <cellStyle name="Normal 2 2 9" xfId="12025"/>
    <cellStyle name="Normal 2 20" xfId="1533"/>
    <cellStyle name="Normal 2 20 2" xfId="12026"/>
    <cellStyle name="Normal 2 20 2 2" xfId="12027"/>
    <cellStyle name="Normal 2 20 3" xfId="12028"/>
    <cellStyle name="Normal 2 20 4" xfId="12029"/>
    <cellStyle name="Normal 2 20 5" xfId="12030"/>
    <cellStyle name="Normal 2 21" xfId="1534"/>
    <cellStyle name="Normal 2 21 2" xfId="12031"/>
    <cellStyle name="Normal 2 21 2 2" xfId="12032"/>
    <cellStyle name="Normal 2 21 2 2 2" xfId="12033"/>
    <cellStyle name="Normal 2 21 2 3" xfId="12034"/>
    <cellStyle name="Normal 2 21 3" xfId="12035"/>
    <cellStyle name="Normal 2 21 3 2" xfId="12036"/>
    <cellStyle name="Normal 2 21 4" xfId="12037"/>
    <cellStyle name="Normal 2 21 5" xfId="12038"/>
    <cellStyle name="Normal 2 21 6" xfId="12039"/>
    <cellStyle name="Normal 2 21 7" xfId="12040"/>
    <cellStyle name="Normal 2 22" xfId="1535"/>
    <cellStyle name="Normal 2 22 2" xfId="12041"/>
    <cellStyle name="Normal 2 22 2 2" xfId="12042"/>
    <cellStyle name="Normal 2 22 2 2 2" xfId="12043"/>
    <cellStyle name="Normal 2 22 2 3" xfId="12044"/>
    <cellStyle name="Normal 2 22 3" xfId="12045"/>
    <cellStyle name="Normal 2 22 3 2" xfId="12046"/>
    <cellStyle name="Normal 2 22 4" xfId="12047"/>
    <cellStyle name="Normal 2 22 5" xfId="12048"/>
    <cellStyle name="Normal 2 22 6" xfId="12049"/>
    <cellStyle name="Normal 2 22 7" xfId="12050"/>
    <cellStyle name="Normal 2 23" xfId="1536"/>
    <cellStyle name="Normal 2 23 2" xfId="12051"/>
    <cellStyle name="Normal 2 23 2 2" xfId="12052"/>
    <cellStyle name="Normal 2 23 2 2 2" xfId="12053"/>
    <cellStyle name="Normal 2 23 2 3" xfId="12054"/>
    <cellStyle name="Normal 2 23 3" xfId="12055"/>
    <cellStyle name="Normal 2 23 3 2" xfId="12056"/>
    <cellStyle name="Normal 2 23 4" xfId="12057"/>
    <cellStyle name="Normal 2 23 5" xfId="12058"/>
    <cellStyle name="Normal 2 23 6" xfId="12059"/>
    <cellStyle name="Normal 2 24" xfId="1537"/>
    <cellStyle name="Normal 2 24 2" xfId="12060"/>
    <cellStyle name="Normal 2 24 3" xfId="12061"/>
    <cellStyle name="Normal 2 25" xfId="1538"/>
    <cellStyle name="Normal 2 25 2" xfId="12062"/>
    <cellStyle name="Normal 2 25 3" xfId="12063"/>
    <cellStyle name="Normal 2 26" xfId="1539"/>
    <cellStyle name="Normal 2 26 2" xfId="12064"/>
    <cellStyle name="Normal 2 26 3" xfId="12065"/>
    <cellStyle name="Normal 2 27" xfId="1540"/>
    <cellStyle name="Normal 2 27 2" xfId="12066"/>
    <cellStyle name="Normal 2 27 2 2" xfId="12067"/>
    <cellStyle name="Normal 2 27 2 2 2" xfId="12068"/>
    <cellStyle name="Normal 2 27 2 3" xfId="12069"/>
    <cellStyle name="Normal 2 27 3" xfId="12070"/>
    <cellStyle name="Normal 2 27 3 2" xfId="12071"/>
    <cellStyle name="Normal 2 27 4" xfId="12072"/>
    <cellStyle name="Normal 2 27 5" xfId="12073"/>
    <cellStyle name="Normal 2 27 6" xfId="12074"/>
    <cellStyle name="Normal 2 28" xfId="1541"/>
    <cellStyle name="Normal 2 28 2" xfId="12075"/>
    <cellStyle name="Normal 2 28 3" xfId="12076"/>
    <cellStyle name="Normal 2 29" xfId="1542"/>
    <cellStyle name="Normal 2 29 2" xfId="12077"/>
    <cellStyle name="Normal 2 29 3" xfId="12078"/>
    <cellStyle name="Normal 2 3" xfId="1543"/>
    <cellStyle name="Normal 2 3 10" xfId="12079"/>
    <cellStyle name="Normal 2 3 2" xfId="12080"/>
    <cellStyle name="Normal 2 3 2 2" xfId="12081"/>
    <cellStyle name="Normal 2 3 2 2 2" xfId="16170"/>
    <cellStyle name="Normal 2 3 2 2 2 2" xfId="16836"/>
    <cellStyle name="Normal 2 3 2 2 2 3" xfId="16787"/>
    <cellStyle name="Normal 2 3 2 2 2 4" xfId="17777"/>
    <cellStyle name="Normal 2 3 2 2 2 5" xfId="16606"/>
    <cellStyle name="Normal 2 3 2 2 3" xfId="16821"/>
    <cellStyle name="Normal 2 3 2 2 4" xfId="16770"/>
    <cellStyle name="Normal 2 3 2 2 5" xfId="17848"/>
    <cellStyle name="Normal 2 3 2 2 6" xfId="16605"/>
    <cellStyle name="Normal 2 3 2 3" xfId="12082"/>
    <cellStyle name="Normal 2 3 2 3 2" xfId="16835"/>
    <cellStyle name="Normal 2 3 2 3 3" xfId="16788"/>
    <cellStyle name="Normal 2 3 2 3 4" xfId="17835"/>
    <cellStyle name="Normal 2 3 2 3 5" xfId="16607"/>
    <cellStyle name="Normal 2 3 2 4" xfId="12083"/>
    <cellStyle name="Normal 2 3 2 5" xfId="12084"/>
    <cellStyle name="Normal 2 3 2 6" xfId="17872"/>
    <cellStyle name="Normal 2 3 2 7" xfId="16604"/>
    <cellStyle name="Normal 2 3 2 8" xfId="19756"/>
    <cellStyle name="Normal 2 3 3" xfId="12085"/>
    <cellStyle name="Normal 2 3 3 2" xfId="12086"/>
    <cellStyle name="Normal 2 3 3 2 2" xfId="16837"/>
    <cellStyle name="Normal 2 3 3 2 3" xfId="16789"/>
    <cellStyle name="Normal 2 3 3 2 4" xfId="17898"/>
    <cellStyle name="Normal 2 3 3 2 5" xfId="16609"/>
    <cellStyle name="Normal 2 3 3 3" xfId="16822"/>
    <cellStyle name="Normal 2 3 3 4" xfId="16771"/>
    <cellStyle name="Normal 2 3 3 5" xfId="17842"/>
    <cellStyle name="Normal 2 3 3 6" xfId="16608"/>
    <cellStyle name="Normal 2 3 4" xfId="12087"/>
    <cellStyle name="Normal 2 3 4 2" xfId="12088"/>
    <cellStyle name="Normal 2 3 4 3" xfId="16790"/>
    <cellStyle name="Normal 2 3 4 4" xfId="17849"/>
    <cellStyle name="Normal 2 3 4 5" xfId="16610"/>
    <cellStyle name="Normal 2 3 5" xfId="12089"/>
    <cellStyle name="Normal 2 3 6" xfId="12090"/>
    <cellStyle name="Normal 2 3 7" xfId="12091"/>
    <cellStyle name="Normal 2 3 7 2" xfId="17868"/>
    <cellStyle name="Normal 2 3 8" xfId="12092"/>
    <cellStyle name="Normal 2 3 8 2" xfId="16603"/>
    <cellStyle name="Normal 2 3 9" xfId="12093"/>
    <cellStyle name="Normal 2 30" xfId="1544"/>
    <cellStyle name="Normal 2 30 2" xfId="12094"/>
    <cellStyle name="Normal 2 30 3" xfId="12095"/>
    <cellStyle name="Normal 2 31" xfId="1545"/>
    <cellStyle name="Normal 2 32" xfId="1546"/>
    <cellStyle name="Normal 2 33" xfId="1547"/>
    <cellStyle name="Normal 2 34" xfId="1548"/>
    <cellStyle name="Normal 2 35" xfId="1549"/>
    <cellStyle name="Normal 2 36" xfId="1550"/>
    <cellStyle name="Normal 2 37" xfId="1551"/>
    <cellStyle name="Normal 2 38" xfId="1552"/>
    <cellStyle name="Normal 2 39" xfId="1553"/>
    <cellStyle name="Normal 2 4" xfId="1554"/>
    <cellStyle name="Normal 2 4 2" xfId="12096"/>
    <cellStyle name="Normal 2 4 2 2" xfId="12097"/>
    <cellStyle name="Normal 2 4 2 2 2" xfId="16838"/>
    <cellStyle name="Normal 2 4 2 2 3" xfId="16791"/>
    <cellStyle name="Normal 2 4 2 2 4" xfId="17779"/>
    <cellStyle name="Normal 2 4 2 2 5" xfId="16613"/>
    <cellStyle name="Normal 2 4 2 2 6" xfId="19857"/>
    <cellStyle name="Normal 2 4 2 3" xfId="16823"/>
    <cellStyle name="Normal 2 4 2 3 2" xfId="19814"/>
    <cellStyle name="Normal 2 4 2 4" xfId="16772"/>
    <cellStyle name="Normal 2 4 2 5" xfId="17807"/>
    <cellStyle name="Normal 2 4 2 6" xfId="16612"/>
    <cellStyle name="Normal 2 4 2 7" xfId="19755"/>
    <cellStyle name="Normal 2 4 3" xfId="12098"/>
    <cellStyle name="Normal 2 4 3 2" xfId="12099"/>
    <cellStyle name="Normal 2 4 3 3" xfId="16792"/>
    <cellStyle name="Normal 2 4 3 4" xfId="17830"/>
    <cellStyle name="Normal 2 4 3 5" xfId="16614"/>
    <cellStyle name="Normal 2 4 3 6" xfId="19791"/>
    <cellStyle name="Normal 2 4 4" xfId="12100"/>
    <cellStyle name="Normal 2 4 4 2" xfId="12101"/>
    <cellStyle name="Normal 2 4 5" xfId="12102"/>
    <cellStyle name="Normal 2 4 6" xfId="12103"/>
    <cellStyle name="Normal 2 4 6 2" xfId="17877"/>
    <cellStyle name="Normal 2 4 7" xfId="12104"/>
    <cellStyle name="Normal 2 4 7 2" xfId="16611"/>
    <cellStyle name="Normal 2 4 8" xfId="12105"/>
    <cellStyle name="Normal 2 4 9" xfId="19688"/>
    <cellStyle name="Normal 2 40" xfId="1555"/>
    <cellStyle name="Normal 2 41" xfId="1556"/>
    <cellStyle name="Normal 2 42" xfId="1557"/>
    <cellStyle name="Normal 2 43" xfId="1558"/>
    <cellStyle name="Normal 2 44" xfId="12106"/>
    <cellStyle name="Normal 2 45" xfId="12107"/>
    <cellStyle name="Normal 2 46" xfId="16000"/>
    <cellStyle name="Normal 2 47" xfId="16125"/>
    <cellStyle name="Normal 2 48" xfId="19683"/>
    <cellStyle name="Normal 2 5" xfId="1559"/>
    <cellStyle name="Normal 2 5 2" xfId="12108"/>
    <cellStyle name="Normal 2 5 2 2" xfId="12109"/>
    <cellStyle name="Normal 2 5 2 2 2" xfId="19860"/>
    <cellStyle name="Normal 2 5 2 3" xfId="16793"/>
    <cellStyle name="Normal 2 5 2 4" xfId="17778"/>
    <cellStyle name="Normal 2 5 2 5" xfId="16616"/>
    <cellStyle name="Normal 2 5 2 6" xfId="19769"/>
    <cellStyle name="Normal 2 5 3" xfId="12110"/>
    <cellStyle name="Normal 2 5 3 2" xfId="12111"/>
    <cellStyle name="Normal 2 5 3 3" xfId="19796"/>
    <cellStyle name="Normal 2 5 4" xfId="12112"/>
    <cellStyle name="Normal 2 5 4 2" xfId="12113"/>
    <cellStyle name="Normal 2 5 5" xfId="12114"/>
    <cellStyle name="Normal 2 5 5 2" xfId="17782"/>
    <cellStyle name="Normal 2 5 6" xfId="12115"/>
    <cellStyle name="Normal 2 5 6 2" xfId="16615"/>
    <cellStyle name="Normal 2 5 7" xfId="12116"/>
    <cellStyle name="Normal 2 5 8" xfId="12117"/>
    <cellStyle name="Normal 2 5 9" xfId="19691"/>
    <cellStyle name="Normal 2 6" xfId="1560"/>
    <cellStyle name="Normal 2 6 10" xfId="12118"/>
    <cellStyle name="Normal 2 6 11" xfId="12119"/>
    <cellStyle name="Normal 2 6 12" xfId="19754"/>
    <cellStyle name="Normal 2 6 13" xfId="19911"/>
    <cellStyle name="Normal 2 6 2" xfId="12120"/>
    <cellStyle name="Normal 2 6 2 10" xfId="19790"/>
    <cellStyle name="Normal 2 6 2 2" xfId="12121"/>
    <cellStyle name="Normal 2 6 2 2 2" xfId="12122"/>
    <cellStyle name="Normal 2 6 2 2 2 2" xfId="12123"/>
    <cellStyle name="Normal 2 6 2 2 2 3" xfId="12124"/>
    <cellStyle name="Normal 2 6 2 2 3" xfId="12125"/>
    <cellStyle name="Normal 2 6 2 2 3 2" xfId="12126"/>
    <cellStyle name="Normal 2 6 2 2 4" xfId="12127"/>
    <cellStyle name="Normal 2 6 2 3" xfId="12128"/>
    <cellStyle name="Normal 2 6 2 3 2" xfId="12129"/>
    <cellStyle name="Normal 2 6 2 3 2 2" xfId="12130"/>
    <cellStyle name="Normal 2 6 2 3 3" xfId="12131"/>
    <cellStyle name="Normal 2 6 2 4" xfId="12132"/>
    <cellStyle name="Normal 2 6 2 4 2" xfId="12133"/>
    <cellStyle name="Normal 2 6 2 5" xfId="12134"/>
    <cellStyle name="Normal 2 6 2 6" xfId="12135"/>
    <cellStyle name="Normal 2 6 2 7" xfId="12136"/>
    <cellStyle name="Normal 2 6 2 8" xfId="12137"/>
    <cellStyle name="Normal 2 6 2 9" xfId="16617"/>
    <cellStyle name="Normal 2 6 3" xfId="12138"/>
    <cellStyle name="Normal 2 6 3 2" xfId="12139"/>
    <cellStyle name="Normal 2 6 3 2 2" xfId="12140"/>
    <cellStyle name="Normal 2 6 3 2 3" xfId="12141"/>
    <cellStyle name="Normal 2 6 3 3" xfId="12142"/>
    <cellStyle name="Normal 2 6 3 3 2" xfId="12143"/>
    <cellStyle name="Normal 2 6 3 4" xfId="12144"/>
    <cellStyle name="Normal 2 6 3 5" xfId="12145"/>
    <cellStyle name="Normal 2 6 4" xfId="12146"/>
    <cellStyle name="Normal 2 6 4 2" xfId="12147"/>
    <cellStyle name="Normal 2 6 4 2 2" xfId="12148"/>
    <cellStyle name="Normal 2 6 4 3" xfId="12149"/>
    <cellStyle name="Normal 2 6 4 4" xfId="12150"/>
    <cellStyle name="Normal 2 6 5" xfId="12151"/>
    <cellStyle name="Normal 2 6 5 2" xfId="12152"/>
    <cellStyle name="Normal 2 6 6" xfId="12153"/>
    <cellStyle name="Normal 2 6 7" xfId="12154"/>
    <cellStyle name="Normal 2 6 8" xfId="12155"/>
    <cellStyle name="Normal 2 6 9" xfId="12156"/>
    <cellStyle name="Normal 2 7" xfId="1561"/>
    <cellStyle name="Normal 2 7 10" xfId="12157"/>
    <cellStyle name="Normal 2 7 2" xfId="12158"/>
    <cellStyle name="Normal 2 7 2 2" xfId="12159"/>
    <cellStyle name="Normal 2 7 2 2 2" xfId="12160"/>
    <cellStyle name="Normal 2 7 2 2 3" xfId="12161"/>
    <cellStyle name="Normal 2 7 2 3" xfId="12162"/>
    <cellStyle name="Normal 2 7 2 3 2" xfId="12163"/>
    <cellStyle name="Normal 2 7 2 4" xfId="12164"/>
    <cellStyle name="Normal 2 7 2 5" xfId="12165"/>
    <cellStyle name="Normal 2 7 3" xfId="12166"/>
    <cellStyle name="Normal 2 7 3 2" xfId="12167"/>
    <cellStyle name="Normal 2 7 3 2 2" xfId="12168"/>
    <cellStyle name="Normal 2 7 3 3" xfId="12169"/>
    <cellStyle name="Normal 2 7 3 4" xfId="12170"/>
    <cellStyle name="Normal 2 7 4" xfId="12171"/>
    <cellStyle name="Normal 2 7 4 2" xfId="12172"/>
    <cellStyle name="Normal 2 7 4 3" xfId="12173"/>
    <cellStyle name="Normal 2 7 5" xfId="12174"/>
    <cellStyle name="Normal 2 7 6" xfId="12175"/>
    <cellStyle name="Normal 2 7 7" xfId="12176"/>
    <cellStyle name="Normal 2 7 8" xfId="12177"/>
    <cellStyle name="Normal 2 7 9" xfId="12178"/>
    <cellStyle name="Normal 2 8" xfId="1562"/>
    <cellStyle name="Normal 2 8 10" xfId="12179"/>
    <cellStyle name="Normal 2 8 11" xfId="16618"/>
    <cellStyle name="Normal 2 8 2" xfId="12180"/>
    <cellStyle name="Normal 2 8 2 2" xfId="12181"/>
    <cellStyle name="Normal 2 8 2 2 2" xfId="12182"/>
    <cellStyle name="Normal 2 8 2 2 3" xfId="12183"/>
    <cellStyle name="Normal 2 8 2 3" xfId="12184"/>
    <cellStyle name="Normal 2 8 2 4" xfId="12185"/>
    <cellStyle name="Normal 2 8 2 5" xfId="12186"/>
    <cellStyle name="Normal 2 8 3" xfId="12187"/>
    <cellStyle name="Normal 2 8 3 2" xfId="12188"/>
    <cellStyle name="Normal 2 8 3 3" xfId="12189"/>
    <cellStyle name="Normal 2 8 3 4" xfId="12190"/>
    <cellStyle name="Normal 2 8 4" xfId="12191"/>
    <cellStyle name="Normal 2 8 4 2" xfId="12192"/>
    <cellStyle name="Normal 2 8 4 3" xfId="12193"/>
    <cellStyle name="Normal 2 8 5" xfId="12194"/>
    <cellStyle name="Normal 2 8 6" xfId="12195"/>
    <cellStyle name="Normal 2 8 7" xfId="12196"/>
    <cellStyle name="Normal 2 8 8" xfId="12197"/>
    <cellStyle name="Normal 2 8 9" xfId="12198"/>
    <cellStyle name="Normal 2 9" xfId="1563"/>
    <cellStyle name="Normal 2 9 2" xfId="12199"/>
    <cellStyle name="Normal 2 9 2 2" xfId="12200"/>
    <cellStyle name="Normal 2 9 2 2 2" xfId="12201"/>
    <cellStyle name="Normal 2 9 2 2 3" xfId="12202"/>
    <cellStyle name="Normal 2 9 2 3" xfId="12203"/>
    <cellStyle name="Normal 2 9 2 4" xfId="12204"/>
    <cellStyle name="Normal 2 9 2 5" xfId="12205"/>
    <cellStyle name="Normal 2 9 3" xfId="12206"/>
    <cellStyle name="Normal 2 9 3 2" xfId="12207"/>
    <cellStyle name="Normal 2 9 3 3" xfId="12208"/>
    <cellStyle name="Normal 2 9 3 4" xfId="12209"/>
    <cellStyle name="Normal 2 9 4" xfId="12210"/>
    <cellStyle name="Normal 2 9 4 2" xfId="12211"/>
    <cellStyle name="Normal 2 9 5" xfId="12212"/>
    <cellStyle name="Normal 2 9 6" xfId="12213"/>
    <cellStyle name="Normal 2 9 7" xfId="12214"/>
    <cellStyle name="Normal 2 9 8" xfId="12215"/>
    <cellStyle name="Normal 2 9 9" xfId="16761"/>
    <cellStyle name="Normal 20" xfId="1564"/>
    <cellStyle name="Normal 20 2" xfId="2369"/>
    <cellStyle name="Normal 20 2 2" xfId="17576"/>
    <cellStyle name="Normal 20 2 2 2" xfId="18381"/>
    <cellStyle name="Normal 20 2 2 3" xfId="19117"/>
    <cellStyle name="Normal 20 2 3" xfId="18043"/>
    <cellStyle name="Normal 20 2 4" xfId="18802"/>
    <cellStyle name="Normal 20 2 5" xfId="17067"/>
    <cellStyle name="Normal 20 2 6" xfId="16498"/>
    <cellStyle name="Normal 20 2 7" xfId="16255"/>
    <cellStyle name="Normal 20 3" xfId="12216"/>
    <cellStyle name="Normal 20 3 2" xfId="17560"/>
    <cellStyle name="Normal 20 3 2 2" xfId="18365"/>
    <cellStyle name="Normal 20 3 2 3" xfId="19101"/>
    <cellStyle name="Normal 20 3 3" xfId="18030"/>
    <cellStyle name="Normal 20 3 4" xfId="18789"/>
    <cellStyle name="Normal 20 3 5" xfId="17049"/>
    <cellStyle name="Normal 20 4" xfId="12217"/>
    <cellStyle name="Normal 20 4 2" xfId="17029"/>
    <cellStyle name="Normal 20 5" xfId="12218"/>
    <cellStyle name="Normal 20 5 2" xfId="16872"/>
    <cellStyle name="Normal 20 6" xfId="12219"/>
    <cellStyle name="Normal 20 6 2" xfId="16484"/>
    <cellStyle name="Normal 20 7" xfId="12220"/>
    <cellStyle name="Normal 20 8" xfId="16233"/>
    <cellStyle name="Normal 200" xfId="17551"/>
    <cellStyle name="Normal 200 2" xfId="18356"/>
    <cellStyle name="Normal 200 3" xfId="19092"/>
    <cellStyle name="Normal 200 4" xfId="19569"/>
    <cellStyle name="Normal 201" xfId="17717"/>
    <cellStyle name="Normal 201 2" xfId="18522"/>
    <cellStyle name="Normal 201 3" xfId="19244"/>
    <cellStyle name="Normal 201 4" xfId="19570"/>
    <cellStyle name="Normal 202" xfId="17678"/>
    <cellStyle name="Normal 202 2" xfId="18483"/>
    <cellStyle name="Normal 202 3" xfId="19205"/>
    <cellStyle name="Normal 202 4" xfId="19571"/>
    <cellStyle name="Normal 203" xfId="17722"/>
    <cellStyle name="Normal 203 2" xfId="18527"/>
    <cellStyle name="Normal 203 3" xfId="19249"/>
    <cellStyle name="Normal 203 4" xfId="19572"/>
    <cellStyle name="Normal 204" xfId="17512"/>
    <cellStyle name="Normal 204 2" xfId="18317"/>
    <cellStyle name="Normal 204 3" xfId="19053"/>
    <cellStyle name="Normal 204 4" xfId="19573"/>
    <cellStyle name="Normal 205" xfId="17320"/>
    <cellStyle name="Normal 205 2" xfId="18125"/>
    <cellStyle name="Normal 205 3" xfId="18861"/>
    <cellStyle name="Normal 206" xfId="17652"/>
    <cellStyle name="Normal 206 2" xfId="18457"/>
    <cellStyle name="Normal 206 3" xfId="19179"/>
    <cellStyle name="Normal 206 4" xfId="19565"/>
    <cellStyle name="Normal 207" xfId="17471"/>
    <cellStyle name="Normal 207 2" xfId="18276"/>
    <cellStyle name="Normal 207 3" xfId="19012"/>
    <cellStyle name="Normal 207 4" xfId="19564"/>
    <cellStyle name="Normal 208" xfId="17325"/>
    <cellStyle name="Normal 208 2" xfId="18130"/>
    <cellStyle name="Normal 208 3" xfId="18866"/>
    <cellStyle name="Normal 209" xfId="17421"/>
    <cellStyle name="Normal 209 2" xfId="18226"/>
    <cellStyle name="Normal 209 3" xfId="18962"/>
    <cellStyle name="Normal 209 4" xfId="19566"/>
    <cellStyle name="Normal 21" xfId="1565"/>
    <cellStyle name="Normal 21 10" xfId="12221"/>
    <cellStyle name="Normal 21 11" xfId="16231"/>
    <cellStyle name="Normal 21 2" xfId="12222"/>
    <cellStyle name="Normal 21 2 2" xfId="12223"/>
    <cellStyle name="Normal 21 2 2 2" xfId="12224"/>
    <cellStyle name="Normal 21 2 2 2 2" xfId="12225"/>
    <cellStyle name="Normal 21 2 2 2 3" xfId="18380"/>
    <cellStyle name="Normal 21 2 2 3" xfId="12226"/>
    <cellStyle name="Normal 21 2 2 3 2" xfId="19116"/>
    <cellStyle name="Normal 21 2 2 4" xfId="17575"/>
    <cellStyle name="Normal 21 2 3" xfId="12227"/>
    <cellStyle name="Normal 21 2 3 2" xfId="12228"/>
    <cellStyle name="Normal 21 2 3 3" xfId="18042"/>
    <cellStyle name="Normal 21 2 4" xfId="12229"/>
    <cellStyle name="Normal 21 2 4 2" xfId="18801"/>
    <cellStyle name="Normal 21 2 5" xfId="12230"/>
    <cellStyle name="Normal 21 2 5 2" xfId="17066"/>
    <cellStyle name="Normal 21 2 6" xfId="16497"/>
    <cellStyle name="Normal 21 2 7" xfId="16254"/>
    <cellStyle name="Normal 21 3" xfId="12231"/>
    <cellStyle name="Normal 21 3 2" xfId="12232"/>
    <cellStyle name="Normal 21 3 2 2" xfId="12233"/>
    <cellStyle name="Normal 21 3 2 2 2" xfId="12234"/>
    <cellStyle name="Normal 21 3 2 2 3" xfId="18364"/>
    <cellStyle name="Normal 21 3 2 3" xfId="12235"/>
    <cellStyle name="Normal 21 3 2 3 2" xfId="19100"/>
    <cellStyle name="Normal 21 3 2 4" xfId="17559"/>
    <cellStyle name="Normal 21 3 3" xfId="12236"/>
    <cellStyle name="Normal 21 3 3 2" xfId="12237"/>
    <cellStyle name="Normal 21 3 3 3" xfId="18029"/>
    <cellStyle name="Normal 21 3 4" xfId="12238"/>
    <cellStyle name="Normal 21 3 4 2" xfId="18788"/>
    <cellStyle name="Normal 21 3 5" xfId="12239"/>
    <cellStyle name="Normal 21 3 6" xfId="17048"/>
    <cellStyle name="Normal 21 4" xfId="12240"/>
    <cellStyle name="Normal 21 4 2" xfId="12241"/>
    <cellStyle name="Normal 21 4 2 2" xfId="12242"/>
    <cellStyle name="Normal 21 4 2 2 2" xfId="12243"/>
    <cellStyle name="Normal 21 4 2 3" xfId="12244"/>
    <cellStyle name="Normal 21 4 3" xfId="12245"/>
    <cellStyle name="Normal 21 4 3 2" xfId="12246"/>
    <cellStyle name="Normal 21 4 4" xfId="12247"/>
    <cellStyle name="Normal 21 4 5" xfId="12248"/>
    <cellStyle name="Normal 21 4 6" xfId="17031"/>
    <cellStyle name="Normal 21 5" xfId="12249"/>
    <cellStyle name="Normal 21 5 2" xfId="12250"/>
    <cellStyle name="Normal 21 5 2 2" xfId="12251"/>
    <cellStyle name="Normal 21 5 3" xfId="12252"/>
    <cellStyle name="Normal 21 5 4" xfId="12253"/>
    <cellStyle name="Normal 21 5 5" xfId="16873"/>
    <cellStyle name="Normal 21 6" xfId="12254"/>
    <cellStyle name="Normal 21 6 2" xfId="12255"/>
    <cellStyle name="Normal 21 6 3" xfId="12256"/>
    <cellStyle name="Normal 21 6 4" xfId="16483"/>
    <cellStyle name="Normal 21 7" xfId="12257"/>
    <cellStyle name="Normal 21 8" xfId="12258"/>
    <cellStyle name="Normal 21 9" xfId="12259"/>
    <cellStyle name="Normal 210" xfId="17693"/>
    <cellStyle name="Normal 210 2" xfId="18498"/>
    <cellStyle name="Normal 210 3" xfId="19220"/>
    <cellStyle name="Normal 211" xfId="17537"/>
    <cellStyle name="Normal 211 2" xfId="18342"/>
    <cellStyle name="Normal 211 3" xfId="19078"/>
    <cellStyle name="Normal 212" xfId="17385"/>
    <cellStyle name="Normal 212 2" xfId="18190"/>
    <cellStyle name="Normal 212 3" xfId="18926"/>
    <cellStyle name="Normal 213" xfId="17357"/>
    <cellStyle name="Normal 213 2" xfId="18162"/>
    <cellStyle name="Normal 213 3" xfId="18898"/>
    <cellStyle name="Normal 214" xfId="17522"/>
    <cellStyle name="Normal 214 2" xfId="18327"/>
    <cellStyle name="Normal 214 3" xfId="19063"/>
    <cellStyle name="Normal 215" xfId="17544"/>
    <cellStyle name="Normal 215 2" xfId="18349"/>
    <cellStyle name="Normal 215 3" xfId="19085"/>
    <cellStyle name="Normal 216" xfId="17710"/>
    <cellStyle name="Normal 216 2" xfId="18515"/>
    <cellStyle name="Normal 216 3" xfId="19237"/>
    <cellStyle name="Normal 217" xfId="17491"/>
    <cellStyle name="Normal 217 2" xfId="18296"/>
    <cellStyle name="Normal 217 3" xfId="19032"/>
    <cellStyle name="Normal 218" xfId="17685"/>
    <cellStyle name="Normal 218 2" xfId="18490"/>
    <cellStyle name="Normal 218 3" xfId="19212"/>
    <cellStyle name="Normal 219" xfId="17654"/>
    <cellStyle name="Normal 219 2" xfId="18459"/>
    <cellStyle name="Normal 219 3" xfId="19181"/>
    <cellStyle name="Normal 22" xfId="1566"/>
    <cellStyle name="Normal 22 2" xfId="2370"/>
    <cellStyle name="Normal 22 2 2" xfId="16240"/>
    <cellStyle name="Normal 22 3" xfId="12260"/>
    <cellStyle name="Normal 22 4" xfId="12261"/>
    <cellStyle name="Normal 220" xfId="17494"/>
    <cellStyle name="Normal 220 2" xfId="18299"/>
    <cellStyle name="Normal 220 3" xfId="19035"/>
    <cellStyle name="Normal 221" xfId="17725"/>
    <cellStyle name="Normal 221 2" xfId="18530"/>
    <cellStyle name="Normal 221 3" xfId="19252"/>
    <cellStyle name="Normal 222" xfId="17493"/>
    <cellStyle name="Normal 222 2" xfId="18298"/>
    <cellStyle name="Normal 222 3" xfId="19034"/>
    <cellStyle name="Normal 223" xfId="17334"/>
    <cellStyle name="Normal 223 2" xfId="18139"/>
    <cellStyle name="Normal 223 3" xfId="18875"/>
    <cellStyle name="Normal 224" xfId="17682"/>
    <cellStyle name="Normal 224 2" xfId="18487"/>
    <cellStyle name="Normal 224 3" xfId="19209"/>
    <cellStyle name="Normal 225" xfId="17724"/>
    <cellStyle name="Normal 225 2" xfId="18529"/>
    <cellStyle name="Normal 225 3" xfId="19251"/>
    <cellStyle name="Normal 226" xfId="17445"/>
    <cellStyle name="Normal 226 2" xfId="18250"/>
    <cellStyle name="Normal 226 3" xfId="18986"/>
    <cellStyle name="Normal 227" xfId="17378"/>
    <cellStyle name="Normal 227 2" xfId="18183"/>
    <cellStyle name="Normal 227 3" xfId="18919"/>
    <cellStyle name="Normal 228" xfId="17318"/>
    <cellStyle name="Normal 228 2" xfId="18123"/>
    <cellStyle name="Normal 228 3" xfId="18859"/>
    <cellStyle name="Normal 229" xfId="17671"/>
    <cellStyle name="Normal 229 2" xfId="18476"/>
    <cellStyle name="Normal 229 3" xfId="19198"/>
    <cellStyle name="Normal 23" xfId="1567"/>
    <cellStyle name="Normal 23 2" xfId="2371"/>
    <cellStyle name="Normal 23 2 2" xfId="12262"/>
    <cellStyle name="Normal 23 2 2 2" xfId="12263"/>
    <cellStyle name="Normal 23 2 2 2 2" xfId="12264"/>
    <cellStyle name="Normal 23 2 2 3" xfId="12265"/>
    <cellStyle name="Normal 23 2 3" xfId="12266"/>
    <cellStyle name="Normal 23 2 3 2" xfId="12267"/>
    <cellStyle name="Normal 23 2 4" xfId="12268"/>
    <cellStyle name="Normal 23 3" xfId="12269"/>
    <cellStyle name="Normal 23 3 2" xfId="12270"/>
    <cellStyle name="Normal 23 3 2 2" xfId="12271"/>
    <cellStyle name="Normal 23 3 2 2 2" xfId="12272"/>
    <cellStyle name="Normal 23 3 2 3" xfId="12273"/>
    <cellStyle name="Normal 23 3 3" xfId="12274"/>
    <cellStyle name="Normal 23 3 3 2" xfId="12275"/>
    <cellStyle name="Normal 23 3 4" xfId="12276"/>
    <cellStyle name="Normal 23 3 5" xfId="17274"/>
    <cellStyle name="Normal 23 4" xfId="12277"/>
    <cellStyle name="Normal 23 4 2" xfId="12278"/>
    <cellStyle name="Normal 23 4 2 2" xfId="12279"/>
    <cellStyle name="Normal 23 4 2 2 2" xfId="12280"/>
    <cellStyle name="Normal 23 4 2 3" xfId="12281"/>
    <cellStyle name="Normal 23 4 3" xfId="12282"/>
    <cellStyle name="Normal 23 4 3 2" xfId="12283"/>
    <cellStyle name="Normal 23 4 4" xfId="12284"/>
    <cellStyle name="Normal 23 4 5" xfId="16874"/>
    <cellStyle name="Normal 23 5" xfId="12285"/>
    <cellStyle name="Normal 23 5 2" xfId="12286"/>
    <cellStyle name="Normal 23 5 2 2" xfId="12287"/>
    <cellStyle name="Normal 23 5 3" xfId="12288"/>
    <cellStyle name="Normal 23 6" xfId="12289"/>
    <cellStyle name="Normal 23 6 2" xfId="12290"/>
    <cellStyle name="Normal 23 7" xfId="12291"/>
    <cellStyle name="Normal 23 8" xfId="12292"/>
    <cellStyle name="Normal 23 9" xfId="12293"/>
    <cellStyle name="Normal 230" xfId="17500"/>
    <cellStyle name="Normal 230 2" xfId="18305"/>
    <cellStyle name="Normal 230 3" xfId="19041"/>
    <cellStyle name="Normal 231" xfId="17489"/>
    <cellStyle name="Normal 231 2" xfId="18294"/>
    <cellStyle name="Normal 231 3" xfId="19030"/>
    <cellStyle name="Normal 232" xfId="17419"/>
    <cellStyle name="Normal 232 2" xfId="18224"/>
    <cellStyle name="Normal 232 3" xfId="18960"/>
    <cellStyle name="Normal 233" xfId="17361"/>
    <cellStyle name="Normal 233 2" xfId="18166"/>
    <cellStyle name="Normal 233 3" xfId="18902"/>
    <cellStyle name="Normal 234" xfId="17464"/>
    <cellStyle name="Normal 234 2" xfId="18269"/>
    <cellStyle name="Normal 234 3" xfId="19005"/>
    <cellStyle name="Normal 235" xfId="17666"/>
    <cellStyle name="Normal 235 2" xfId="18471"/>
    <cellStyle name="Normal 235 3" xfId="19193"/>
    <cellStyle name="Normal 236" xfId="17516"/>
    <cellStyle name="Normal 236 2" xfId="18321"/>
    <cellStyle name="Normal 236 3" xfId="19057"/>
    <cellStyle name="Normal 237" xfId="17686"/>
    <cellStyle name="Normal 237 2" xfId="18491"/>
    <cellStyle name="Normal 237 3" xfId="19213"/>
    <cellStyle name="Normal 238" xfId="17653"/>
    <cellStyle name="Normal 238 2" xfId="18458"/>
    <cellStyle name="Normal 238 3" xfId="19180"/>
    <cellStyle name="Normal 239" xfId="17313"/>
    <cellStyle name="Normal 239 2" xfId="18118"/>
    <cellStyle name="Normal 239 3" xfId="18854"/>
    <cellStyle name="Normal 24" xfId="1568"/>
    <cellStyle name="Normal 24 2" xfId="12294"/>
    <cellStyle name="Normal 24 2 2" xfId="12295"/>
    <cellStyle name="Normal 24 2 2 2" xfId="12296"/>
    <cellStyle name="Normal 24 2 2 2 2" xfId="12297"/>
    <cellStyle name="Normal 24 2 2 3" xfId="12298"/>
    <cellStyle name="Normal 24 2 3" xfId="12299"/>
    <cellStyle name="Normal 24 2 3 2" xfId="12300"/>
    <cellStyle name="Normal 24 2 4" xfId="12301"/>
    <cellStyle name="Normal 24 3" xfId="12302"/>
    <cellStyle name="Normal 24 3 2" xfId="12303"/>
    <cellStyle name="Normal 24 3 2 2" xfId="12304"/>
    <cellStyle name="Normal 24 3 2 2 2" xfId="12305"/>
    <cellStyle name="Normal 24 3 2 3" xfId="12306"/>
    <cellStyle name="Normal 24 3 3" xfId="12307"/>
    <cellStyle name="Normal 24 3 3 2" xfId="12308"/>
    <cellStyle name="Normal 24 3 4" xfId="12309"/>
    <cellStyle name="Normal 24 3 5" xfId="17283"/>
    <cellStyle name="Normal 24 4" xfId="12310"/>
    <cellStyle name="Normal 24 4 2" xfId="12311"/>
    <cellStyle name="Normal 24 4 2 2" xfId="12312"/>
    <cellStyle name="Normal 24 4 2 2 2" xfId="12313"/>
    <cellStyle name="Normal 24 4 2 3" xfId="12314"/>
    <cellStyle name="Normal 24 4 3" xfId="12315"/>
    <cellStyle name="Normal 24 4 3 2" xfId="12316"/>
    <cellStyle name="Normal 24 4 4" xfId="12317"/>
    <cellStyle name="Normal 24 4 5" xfId="16876"/>
    <cellStyle name="Normal 24 5" xfId="12318"/>
    <cellStyle name="Normal 24 5 2" xfId="12319"/>
    <cellStyle name="Normal 24 5 2 2" xfId="12320"/>
    <cellStyle name="Normal 24 5 3" xfId="12321"/>
    <cellStyle name="Normal 24 6" xfId="12322"/>
    <cellStyle name="Normal 24 6 2" xfId="12323"/>
    <cellStyle name="Normal 24 7" xfId="12324"/>
    <cellStyle name="Normal 24 8" xfId="12325"/>
    <cellStyle name="Normal 240" xfId="17664"/>
    <cellStyle name="Normal 240 2" xfId="18469"/>
    <cellStyle name="Normal 240 3" xfId="19191"/>
    <cellStyle name="Normal 241" xfId="17709"/>
    <cellStyle name="Normal 241 2" xfId="18514"/>
    <cellStyle name="Normal 241 3" xfId="19236"/>
    <cellStyle name="Normal 242" xfId="17440"/>
    <cellStyle name="Normal 242 2" xfId="18245"/>
    <cellStyle name="Normal 242 3" xfId="18981"/>
    <cellStyle name="Normal 243" xfId="17562"/>
    <cellStyle name="Normal 243 2" xfId="18367"/>
    <cellStyle name="Normal 243 3" xfId="19103"/>
    <cellStyle name="Normal 244" xfId="17465"/>
    <cellStyle name="Normal 244 2" xfId="18270"/>
    <cellStyle name="Normal 244 3" xfId="19006"/>
    <cellStyle name="Normal 245" xfId="17305"/>
    <cellStyle name="Normal 245 2" xfId="18110"/>
    <cellStyle name="Normal 245 3" xfId="18846"/>
    <cellStyle name="Normal 246" xfId="17636"/>
    <cellStyle name="Normal 246 2" xfId="18441"/>
    <cellStyle name="Normal 246 3" xfId="19164"/>
    <cellStyle name="Normal 247" xfId="17315"/>
    <cellStyle name="Normal 247 2" xfId="18120"/>
    <cellStyle name="Normal 247 3" xfId="18856"/>
    <cellStyle name="Normal 248" xfId="17470"/>
    <cellStyle name="Normal 248 2" xfId="18275"/>
    <cellStyle name="Normal 248 3" xfId="19011"/>
    <cellStyle name="Normal 249" xfId="17335"/>
    <cellStyle name="Normal 249 2" xfId="18140"/>
    <cellStyle name="Normal 249 3" xfId="18876"/>
    <cellStyle name="Normal 25" xfId="1569"/>
    <cellStyle name="Normal 25 2" xfId="12326"/>
    <cellStyle name="Normal 250" xfId="17432"/>
    <cellStyle name="Normal 250 2" xfId="18237"/>
    <cellStyle name="Normal 250 3" xfId="18973"/>
    <cellStyle name="Normal 251" xfId="17472"/>
    <cellStyle name="Normal 251 2" xfId="18277"/>
    <cellStyle name="Normal 251 3" xfId="19013"/>
    <cellStyle name="Normal 252" xfId="17439"/>
    <cellStyle name="Normal 252 2" xfId="18244"/>
    <cellStyle name="Normal 252 3" xfId="18980"/>
    <cellStyle name="Normal 253" xfId="17418"/>
    <cellStyle name="Normal 253 2" xfId="18223"/>
    <cellStyle name="Normal 253 3" xfId="18959"/>
    <cellStyle name="Normal 254" xfId="17296"/>
    <cellStyle name="Normal 254 2" xfId="18101"/>
    <cellStyle name="Normal 254 3" xfId="18837"/>
    <cellStyle name="Normal 255" xfId="17339"/>
    <cellStyle name="Normal 255 2" xfId="18144"/>
    <cellStyle name="Normal 255 3" xfId="18880"/>
    <cellStyle name="Normal 256" xfId="17307"/>
    <cellStyle name="Normal 256 2" xfId="18112"/>
    <cellStyle name="Normal 256 3" xfId="18848"/>
    <cellStyle name="Normal 257" xfId="17341"/>
    <cellStyle name="Normal 257 2" xfId="18146"/>
    <cellStyle name="Normal 257 3" xfId="18882"/>
    <cellStyle name="Normal 258" xfId="17650"/>
    <cellStyle name="Normal 258 2" xfId="18455"/>
    <cellStyle name="Normal 258 3" xfId="19177"/>
    <cellStyle name="Normal 259" xfId="17409"/>
    <cellStyle name="Normal 259 2" xfId="18214"/>
    <cellStyle name="Normal 259 3" xfId="18950"/>
    <cellStyle name="Normal 26" xfId="1570"/>
    <cellStyle name="Normal 26 2" xfId="12327"/>
    <cellStyle name="Normal 26 3" xfId="12328"/>
    <cellStyle name="Normal 26 3 2" xfId="16877"/>
    <cellStyle name="Normal 26 4" xfId="12329"/>
    <cellStyle name="Normal 260" xfId="17555"/>
    <cellStyle name="Normal 260 2" xfId="18360"/>
    <cellStyle name="Normal 260 3" xfId="19096"/>
    <cellStyle name="Normal 261" xfId="17659"/>
    <cellStyle name="Normal 261 2" xfId="18464"/>
    <cellStyle name="Normal 261 3" xfId="19186"/>
    <cellStyle name="Normal 262" xfId="17299"/>
    <cellStyle name="Normal 262 2" xfId="18104"/>
    <cellStyle name="Normal 262 3" xfId="18840"/>
    <cellStyle name="Normal 263" xfId="17490"/>
    <cellStyle name="Normal 263 2" xfId="18295"/>
    <cellStyle name="Normal 263 3" xfId="19031"/>
    <cellStyle name="Normal 264" xfId="17469"/>
    <cellStyle name="Normal 264 2" xfId="18274"/>
    <cellStyle name="Normal 264 3" xfId="19010"/>
    <cellStyle name="Normal 265" xfId="17327"/>
    <cellStyle name="Normal 265 2" xfId="18132"/>
    <cellStyle name="Normal 265 3" xfId="18868"/>
    <cellStyle name="Normal 266" xfId="17398"/>
    <cellStyle name="Normal 266 2" xfId="18203"/>
    <cellStyle name="Normal 266 3" xfId="18939"/>
    <cellStyle name="Normal 267" xfId="17466"/>
    <cellStyle name="Normal 267 2" xfId="18271"/>
    <cellStyle name="Normal 267 3" xfId="19007"/>
    <cellStyle name="Normal 268" xfId="17386"/>
    <cellStyle name="Normal 268 2" xfId="18191"/>
    <cellStyle name="Normal 268 3" xfId="18927"/>
    <cellStyle name="Normal 269" xfId="17319"/>
    <cellStyle name="Normal 269 2" xfId="18124"/>
    <cellStyle name="Normal 269 3" xfId="18860"/>
    <cellStyle name="Normal 27" xfId="1571"/>
    <cellStyle name="Normal 27 2" xfId="12330"/>
    <cellStyle name="Normal 27 2 2" xfId="12331"/>
    <cellStyle name="Normal 27 2 2 2" xfId="12332"/>
    <cellStyle name="Normal 27 2 3" xfId="12333"/>
    <cellStyle name="Normal 27 3" xfId="12334"/>
    <cellStyle name="Normal 27 3 2" xfId="12335"/>
    <cellStyle name="Normal 27 3 3" xfId="17037"/>
    <cellStyle name="Normal 27 4" xfId="12336"/>
    <cellStyle name="Normal 27 4 2" xfId="16973"/>
    <cellStyle name="Normal 27 5" xfId="12337"/>
    <cellStyle name="Normal 27 6" xfId="12338"/>
    <cellStyle name="Normal 270" xfId="17702"/>
    <cellStyle name="Normal 270 2" xfId="18507"/>
    <cellStyle name="Normal 270 3" xfId="19229"/>
    <cellStyle name="Normal 271" xfId="17461"/>
    <cellStyle name="Normal 271 2" xfId="18266"/>
    <cellStyle name="Normal 271 3" xfId="19002"/>
    <cellStyle name="Normal 272" xfId="17527"/>
    <cellStyle name="Normal 272 2" xfId="18332"/>
    <cellStyle name="Normal 272 3" xfId="19068"/>
    <cellStyle name="Normal 273" xfId="17679"/>
    <cellStyle name="Normal 273 2" xfId="18484"/>
    <cellStyle name="Normal 273 3" xfId="19206"/>
    <cellStyle name="Normal 274" xfId="17344"/>
    <cellStyle name="Normal 274 2" xfId="18149"/>
    <cellStyle name="Normal 274 3" xfId="18885"/>
    <cellStyle name="Normal 275" xfId="17649"/>
    <cellStyle name="Normal 275 2" xfId="18454"/>
    <cellStyle name="Normal 275 3" xfId="19176"/>
    <cellStyle name="Normal 276" xfId="17364"/>
    <cellStyle name="Normal 276 2" xfId="18169"/>
    <cellStyle name="Normal 276 3" xfId="18905"/>
    <cellStyle name="Normal 277" xfId="17391"/>
    <cellStyle name="Normal 277 2" xfId="18196"/>
    <cellStyle name="Normal 277 3" xfId="18932"/>
    <cellStyle name="Normal 278" xfId="17487"/>
    <cellStyle name="Normal 278 2" xfId="18292"/>
    <cellStyle name="Normal 278 3" xfId="19028"/>
    <cellStyle name="Normal 279" xfId="17536"/>
    <cellStyle name="Normal 279 2" xfId="18341"/>
    <cellStyle name="Normal 279 3" xfId="19077"/>
    <cellStyle name="Normal 28" xfId="1572"/>
    <cellStyle name="Normal 28 2" xfId="12339"/>
    <cellStyle name="Normal 28 3" xfId="12340"/>
    <cellStyle name="Normal 28 3 2" xfId="17032"/>
    <cellStyle name="Normal 28 4" xfId="16976"/>
    <cellStyle name="Normal 280" xfId="17545"/>
    <cellStyle name="Normal 280 2" xfId="18350"/>
    <cellStyle name="Normal 280 3" xfId="19086"/>
    <cellStyle name="Normal 281" xfId="17716"/>
    <cellStyle name="Normal 281 2" xfId="18521"/>
    <cellStyle name="Normal 281 3" xfId="19243"/>
    <cellStyle name="Normal 282" xfId="17499"/>
    <cellStyle name="Normal 282 2" xfId="18304"/>
    <cellStyle name="Normal 282 3" xfId="19040"/>
    <cellStyle name="Normal 283" xfId="17507"/>
    <cellStyle name="Normal 283 2" xfId="18312"/>
    <cellStyle name="Normal 283 3" xfId="19048"/>
    <cellStyle name="Normal 284" xfId="17658"/>
    <cellStyle name="Normal 284 2" xfId="18463"/>
    <cellStyle name="Normal 284 3" xfId="19185"/>
    <cellStyle name="Normal 285" xfId="17700"/>
    <cellStyle name="Normal 285 2" xfId="18505"/>
    <cellStyle name="Normal 285 3" xfId="19227"/>
    <cellStyle name="Normal 286" xfId="17534"/>
    <cellStyle name="Normal 286 2" xfId="18339"/>
    <cellStyle name="Normal 286 3" xfId="19075"/>
    <cellStyle name="Normal 287" xfId="17689"/>
    <cellStyle name="Normal 287 2" xfId="18494"/>
    <cellStyle name="Normal 287 3" xfId="19216"/>
    <cellStyle name="Normal 288" xfId="17431"/>
    <cellStyle name="Normal 288 2" xfId="18236"/>
    <cellStyle name="Normal 288 3" xfId="18972"/>
    <cellStyle name="Normal 289" xfId="17380"/>
    <cellStyle name="Normal 289 2" xfId="18185"/>
    <cellStyle name="Normal 289 3" xfId="18921"/>
    <cellStyle name="Normal 29" xfId="1573"/>
    <cellStyle name="Normal 29 2" xfId="12341"/>
    <cellStyle name="Normal 29 2 2" xfId="12342"/>
    <cellStyle name="Normal 29 3" xfId="12343"/>
    <cellStyle name="Normal 29 3 2" xfId="16980"/>
    <cellStyle name="Normal 29 4" xfId="12344"/>
    <cellStyle name="Normal 290" xfId="17677"/>
    <cellStyle name="Normal 290 2" xfId="18482"/>
    <cellStyle name="Normal 290 3" xfId="19204"/>
    <cellStyle name="Normal 291" xfId="17345"/>
    <cellStyle name="Normal 291 2" xfId="18150"/>
    <cellStyle name="Normal 291 3" xfId="18886"/>
    <cellStyle name="Normal 292" xfId="17648"/>
    <cellStyle name="Normal 292 2" xfId="18453"/>
    <cellStyle name="Normal 292 3" xfId="19175"/>
    <cellStyle name="Normal 293" xfId="17389"/>
    <cellStyle name="Normal 293 2" xfId="18194"/>
    <cellStyle name="Normal 293 3" xfId="18930"/>
    <cellStyle name="Normal 294" xfId="17543"/>
    <cellStyle name="Normal 294 2" xfId="18348"/>
    <cellStyle name="Normal 294 3" xfId="19084"/>
    <cellStyle name="Normal 295" xfId="17603"/>
    <cellStyle name="Normal 295 2" xfId="18408"/>
    <cellStyle name="Normal 295 3" xfId="19138"/>
    <cellStyle name="Normal 296" xfId="17317"/>
    <cellStyle name="Normal 296 2" xfId="18122"/>
    <cellStyle name="Normal 296 3" xfId="18858"/>
    <cellStyle name="Normal 297" xfId="17482"/>
    <cellStyle name="Normal 297 2" xfId="18287"/>
    <cellStyle name="Normal 297 3" xfId="19023"/>
    <cellStyle name="Normal 298" xfId="17660"/>
    <cellStyle name="Normal 298 2" xfId="18465"/>
    <cellStyle name="Normal 298 3" xfId="19187"/>
    <cellStyle name="Normal 299" xfId="17701"/>
    <cellStyle name="Normal 299 2" xfId="18506"/>
    <cellStyle name="Normal 299 3" xfId="19228"/>
    <cellStyle name="Normal 3" xfId="1574"/>
    <cellStyle name="Normal 3 10" xfId="12345"/>
    <cellStyle name="Normal 3 10 2" xfId="12346"/>
    <cellStyle name="Normal 3 10 2 2" xfId="12347"/>
    <cellStyle name="Normal 3 10 2 2 2" xfId="12348"/>
    <cellStyle name="Normal 3 10 2 2 3" xfId="12349"/>
    <cellStyle name="Normal 3 10 2 3" xfId="12350"/>
    <cellStyle name="Normal 3 10 2 4" xfId="12351"/>
    <cellStyle name="Normal 3 10 2 5" xfId="12352"/>
    <cellStyle name="Normal 3 10 3" xfId="12353"/>
    <cellStyle name="Normal 3 10 3 2" xfId="12354"/>
    <cellStyle name="Normal 3 10 3 3" xfId="12355"/>
    <cellStyle name="Normal 3 10 3 4" xfId="12356"/>
    <cellStyle name="Normal 3 10 4" xfId="12357"/>
    <cellStyle name="Normal 3 10 4 2" xfId="12358"/>
    <cellStyle name="Normal 3 10 5" xfId="12359"/>
    <cellStyle name="Normal 3 10 6" xfId="12360"/>
    <cellStyle name="Normal 3 11" xfId="12361"/>
    <cellStyle name="Normal 3 11 2" xfId="12362"/>
    <cellStyle name="Normal 3 11 2 2" xfId="12363"/>
    <cellStyle name="Normal 3 11 3" xfId="12364"/>
    <cellStyle name="Normal 3 11 4" xfId="12365"/>
    <cellStyle name="Normal 3 11 5" xfId="12366"/>
    <cellStyle name="Normal 3 12" xfId="12367"/>
    <cellStyle name="Normal 3 12 2" xfId="12368"/>
    <cellStyle name="Normal 3 12 2 2" xfId="12369"/>
    <cellStyle name="Normal 3 12 2 3" xfId="12370"/>
    <cellStyle name="Normal 3 12 2 4" xfId="12371"/>
    <cellStyle name="Normal 3 12 3" xfId="12372"/>
    <cellStyle name="Normal 3 12 4" xfId="12373"/>
    <cellStyle name="Normal 3 12 5" xfId="12374"/>
    <cellStyle name="Normal 3 13" xfId="12375"/>
    <cellStyle name="Normal 3 13 2" xfId="12376"/>
    <cellStyle name="Normal 3 13 2 2" xfId="12377"/>
    <cellStyle name="Normal 3 13 3" xfId="12378"/>
    <cellStyle name="Normal 3 13 3 2" xfId="12379"/>
    <cellStyle name="Normal 3 13 4" xfId="12380"/>
    <cellStyle name="Normal 3 13 5" xfId="12381"/>
    <cellStyle name="Normal 3 14" xfId="12382"/>
    <cellStyle name="Normal 3 14 2" xfId="12383"/>
    <cellStyle name="Normal 3 14 2 2" xfId="12384"/>
    <cellStyle name="Normal 3 14 3" xfId="12385"/>
    <cellStyle name="Normal 3 14 3 2" xfId="12386"/>
    <cellStyle name="Normal 3 14 4" xfId="12387"/>
    <cellStyle name="Normal 3 14 4 2" xfId="12388"/>
    <cellStyle name="Normal 3 14 5" xfId="12389"/>
    <cellStyle name="Normal 3 15" xfId="12390"/>
    <cellStyle name="Normal 3 15 2" xfId="12391"/>
    <cellStyle name="Normal 3 15 3" xfId="12392"/>
    <cellStyle name="Normal 3 15 4" xfId="12393"/>
    <cellStyle name="Normal 3 15 5" xfId="12394"/>
    <cellStyle name="Normal 3 16" xfId="12395"/>
    <cellStyle name="Normal 3 16 2" xfId="12396"/>
    <cellStyle name="Normal 3 16 3" xfId="12397"/>
    <cellStyle name="Normal 3 16 4" xfId="12398"/>
    <cellStyle name="Normal 3 16 5" xfId="12399"/>
    <cellStyle name="Normal 3 17" xfId="12400"/>
    <cellStyle name="Normal 3 17 2" xfId="12401"/>
    <cellStyle name="Normal 3 17 3" xfId="12402"/>
    <cellStyle name="Normal 3 17 4" xfId="12403"/>
    <cellStyle name="Normal 3 17 5" xfId="12404"/>
    <cellStyle name="Normal 3 18" xfId="12405"/>
    <cellStyle name="Normal 3 18 2" xfId="12406"/>
    <cellStyle name="Normal 3 18 2 2" xfId="12407"/>
    <cellStyle name="Normal 3 18 2 2 2" xfId="12408"/>
    <cellStyle name="Normal 3 18 2 3" xfId="12409"/>
    <cellStyle name="Normal 3 18 3" xfId="12410"/>
    <cellStyle name="Normal 3 18 3 2" xfId="12411"/>
    <cellStyle name="Normal 3 18 4" xfId="12412"/>
    <cellStyle name="Normal 3 18 5" xfId="12413"/>
    <cellStyle name="Normal 3 19" xfId="12414"/>
    <cellStyle name="Normal 3 19 2" xfId="12415"/>
    <cellStyle name="Normal 3 19 3" xfId="12416"/>
    <cellStyle name="Normal 3 2" xfId="1575"/>
    <cellStyle name="Normal 3 2 10" xfId="18700"/>
    <cellStyle name="Normal 3 2 10 2" xfId="19350"/>
    <cellStyle name="Normal 3 2 11" xfId="19692"/>
    <cellStyle name="Normal 3 2 2" xfId="1576"/>
    <cellStyle name="Normal 3 2 2 2" xfId="12417"/>
    <cellStyle name="Normal 3 2 2 2 2" xfId="16165"/>
    <cellStyle name="Normal 3 2 2 2 2 2" xfId="16172"/>
    <cellStyle name="Normal 3 2 2 2 2 2 2" xfId="16841"/>
    <cellStyle name="Normal 3 2 2 2 2 2 3" xfId="16794"/>
    <cellStyle name="Normal 3 2 2 2 2 2 4" xfId="17884"/>
    <cellStyle name="Normal 3 2 2 2 2 2 5" xfId="16624"/>
    <cellStyle name="Normal 3 2 2 2 2 3" xfId="16827"/>
    <cellStyle name="Normal 3 2 2 2 2 4" xfId="16775"/>
    <cellStyle name="Normal 3 2 2 2 2 5" xfId="17832"/>
    <cellStyle name="Normal 3 2 2 2 2 6" xfId="16623"/>
    <cellStyle name="Normal 3 2 2 2 3" xfId="16171"/>
    <cellStyle name="Normal 3 2 2 2 3 2" xfId="16840"/>
    <cellStyle name="Normal 3 2 2 2 3 3" xfId="16795"/>
    <cellStyle name="Normal 3 2 2 2 3 4" xfId="17826"/>
    <cellStyle name="Normal 3 2 2 2 3 5" xfId="16625"/>
    <cellStyle name="Normal 3 2 2 2 4" xfId="16826"/>
    <cellStyle name="Normal 3 2 2 2 5" xfId="16774"/>
    <cellStyle name="Normal 3 2 2 2 6" xfId="17857"/>
    <cellStyle name="Normal 3 2 2 2 7" xfId="16622"/>
    <cellStyle name="Normal 3 2 2 3" xfId="12418"/>
    <cellStyle name="Normal 3 2 2 3 2" xfId="16173"/>
    <cellStyle name="Normal 3 2 2 3 2 2" xfId="16842"/>
    <cellStyle name="Normal 3 2 2 3 2 3" xfId="16796"/>
    <cellStyle name="Normal 3 2 2 3 2 4" xfId="17891"/>
    <cellStyle name="Normal 3 2 2 3 2 5" xfId="16627"/>
    <cellStyle name="Normal 3 2 2 3 3" xfId="16828"/>
    <cellStyle name="Normal 3 2 2 3 4" xfId="16776"/>
    <cellStyle name="Normal 3 2 2 3 5" xfId="17903"/>
    <cellStyle name="Normal 3 2 2 3 6" xfId="16626"/>
    <cellStyle name="Normal 3 2 2 4" xfId="12419"/>
    <cellStyle name="Normal 3 2 2 4 2" xfId="16839"/>
    <cellStyle name="Normal 3 2 2 4 3" xfId="16797"/>
    <cellStyle name="Normal 3 2 2 4 4" xfId="17894"/>
    <cellStyle name="Normal 3 2 2 4 5" xfId="16628"/>
    <cellStyle name="Normal 3 2 2 5" xfId="12420"/>
    <cellStyle name="Normal 3 2 2 6" xfId="16773"/>
    <cellStyle name="Normal 3 2 2 7" xfId="17899"/>
    <cellStyle name="Normal 3 2 2 8" xfId="16621"/>
    <cellStyle name="Normal 3 2 2 8 2" xfId="19304"/>
    <cellStyle name="Normal 3 2 2 9" xfId="18705"/>
    <cellStyle name="Normal 3 2 3" xfId="12421"/>
    <cellStyle name="Normal 3 2 3 2" xfId="12422"/>
    <cellStyle name="Normal 3 2 3 2 2" xfId="16175"/>
    <cellStyle name="Normal 3 2 3 2 2 2" xfId="16844"/>
    <cellStyle name="Normal 3 2 3 2 2 3" xfId="16798"/>
    <cellStyle name="Normal 3 2 3 2 2 4" xfId="17783"/>
    <cellStyle name="Normal 3 2 3 2 2 5" xfId="16631"/>
    <cellStyle name="Normal 3 2 3 2 3" xfId="16830"/>
    <cellStyle name="Normal 3 2 3 2 4" xfId="16778"/>
    <cellStyle name="Normal 3 2 3 2 5" xfId="17820"/>
    <cellStyle name="Normal 3 2 3 2 6" xfId="16630"/>
    <cellStyle name="Normal 3 2 3 3" xfId="16174"/>
    <cellStyle name="Normal 3 2 3 3 2" xfId="16843"/>
    <cellStyle name="Normal 3 2 3 3 3" xfId="16799"/>
    <cellStyle name="Normal 3 2 3 3 4" xfId="17866"/>
    <cellStyle name="Normal 3 2 3 3 5" xfId="16632"/>
    <cellStyle name="Normal 3 2 3 4" xfId="16829"/>
    <cellStyle name="Normal 3 2 3 5" xfId="16777"/>
    <cellStyle name="Normal 3 2 3 6" xfId="17837"/>
    <cellStyle name="Normal 3 2 3 7" xfId="16629"/>
    <cellStyle name="Normal 3 2 4" xfId="12423"/>
    <cellStyle name="Normal 3 2 4 2" xfId="12424"/>
    <cellStyle name="Normal 3 2 4 2 2" xfId="16845"/>
    <cellStyle name="Normal 3 2 4 2 3" xfId="16800"/>
    <cellStyle name="Normal 3 2 4 2 4" xfId="17795"/>
    <cellStyle name="Normal 3 2 4 2 5" xfId="16634"/>
    <cellStyle name="Normal 3 2 4 2 6" xfId="19797"/>
    <cellStyle name="Normal 3 2 4 3" xfId="12425"/>
    <cellStyle name="Normal 3 2 4 4" xfId="12426"/>
    <cellStyle name="Normal 3 2 4 5" xfId="12427"/>
    <cellStyle name="Normal 3 2 4 5 2" xfId="17810"/>
    <cellStyle name="Normal 3 2 4 6" xfId="16633"/>
    <cellStyle name="Normal 3 2 4 7" xfId="19770"/>
    <cellStyle name="Normal 3 2 5" xfId="12428"/>
    <cellStyle name="Normal 3 2 5 2" xfId="12429"/>
    <cellStyle name="Normal 3 2 5 3" xfId="16801"/>
    <cellStyle name="Normal 3 2 5 4" xfId="17836"/>
    <cellStyle name="Normal 3 2 5 5" xfId="16635"/>
    <cellStyle name="Normal 3 2 6" xfId="12430"/>
    <cellStyle name="Normal 3 2 6 2" xfId="12431"/>
    <cellStyle name="Normal 3 2 6 2 2" xfId="17095"/>
    <cellStyle name="Normal 3 2 6 3" xfId="16825"/>
    <cellStyle name="Normal 3 2 6 4" xfId="16289"/>
    <cellStyle name="Normal 3 2 7" xfId="12432"/>
    <cellStyle name="Normal 3 2 8" xfId="12433"/>
    <cellStyle name="Normal 3 2 8 2" xfId="17825"/>
    <cellStyle name="Normal 3 2 9" xfId="16620"/>
    <cellStyle name="Normal 3 2 9 2" xfId="19303"/>
    <cellStyle name="Normal 3 2 9 2 2" xfId="19390"/>
    <cellStyle name="Normal 3 20" xfId="12434"/>
    <cellStyle name="Normal 3 20 2" xfId="12435"/>
    <cellStyle name="Normal 3 20 3" xfId="12436"/>
    <cellStyle name="Normal 3 21" xfId="12437"/>
    <cellStyle name="Normal 3 21 2" xfId="12438"/>
    <cellStyle name="Normal 3 22" xfId="12439"/>
    <cellStyle name="Normal 3 22 2" xfId="12440"/>
    <cellStyle name="Normal 3 23" xfId="12441"/>
    <cellStyle name="Normal 3 23 2" xfId="12442"/>
    <cellStyle name="Normal 3 24" xfId="12443"/>
    <cellStyle name="Normal 3 25" xfId="12444"/>
    <cellStyle name="Normal 3 26" xfId="12445"/>
    <cellStyle name="Normal 3 27" xfId="12446"/>
    <cellStyle name="Normal 3 28" xfId="12447"/>
    <cellStyle name="Normal 3 29" xfId="12448"/>
    <cellStyle name="Normal 3 3" xfId="1577"/>
    <cellStyle name="Normal 3 3 10" xfId="1578"/>
    <cellStyle name="Normal 3 3 11" xfId="1579"/>
    <cellStyle name="Normal 3 3 12" xfId="1580"/>
    <cellStyle name="Normal 3 3 13" xfId="1581"/>
    <cellStyle name="Normal 3 3 14" xfId="1582"/>
    <cellStyle name="Normal 3 3 15" xfId="1583"/>
    <cellStyle name="Normal 3 3 16" xfId="12449"/>
    <cellStyle name="Normal 3 3 17" xfId="12450"/>
    <cellStyle name="Normal 3 3 18" xfId="16074"/>
    <cellStyle name="Normal 3 3 19" xfId="16290"/>
    <cellStyle name="Normal 3 3 2" xfId="1584"/>
    <cellStyle name="Normal 3 3 2 2" xfId="12451"/>
    <cellStyle name="Normal 3 3 2 2 2" xfId="12452"/>
    <cellStyle name="Normal 3 3 2 2 2 2" xfId="12453"/>
    <cellStyle name="Normal 3 3 2 2 2 3" xfId="12454"/>
    <cellStyle name="Normal 3 3 2 2 3" xfId="12455"/>
    <cellStyle name="Normal 3 3 2 2 3 2" xfId="12456"/>
    <cellStyle name="Normal 3 3 2 2 4" xfId="12457"/>
    <cellStyle name="Normal 3 3 2 3" xfId="12458"/>
    <cellStyle name="Normal 3 3 2 3 2" xfId="12459"/>
    <cellStyle name="Normal 3 3 2 3 2 2" xfId="12460"/>
    <cellStyle name="Normal 3 3 2 3 3" xfId="12461"/>
    <cellStyle name="Normal 3 3 2 4" xfId="12462"/>
    <cellStyle name="Normal 3 3 2 4 2" xfId="12463"/>
    <cellStyle name="Normal 3 3 2 5" xfId="12464"/>
    <cellStyle name="Normal 3 3 2 6" xfId="12465"/>
    <cellStyle name="Normal 3 3 2 7" xfId="12466"/>
    <cellStyle name="Normal 3 3 2 8" xfId="12467"/>
    <cellStyle name="Normal 3 3 3" xfId="1585"/>
    <cellStyle name="Normal 3 3 3 2" xfId="12468"/>
    <cellStyle name="Normal 3 3 3 2 2" xfId="12469"/>
    <cellStyle name="Normal 3 3 3 2 3" xfId="12470"/>
    <cellStyle name="Normal 3 3 3 3" xfId="12471"/>
    <cellStyle name="Normal 3 3 3 3 2" xfId="12472"/>
    <cellStyle name="Normal 3 3 3 4" xfId="12473"/>
    <cellStyle name="Normal 3 3 3 5" xfId="12474"/>
    <cellStyle name="Normal 3 3 3 6" xfId="12475"/>
    <cellStyle name="Normal 3 3 3 7" xfId="12476"/>
    <cellStyle name="Normal 3 3 3 8" xfId="17096"/>
    <cellStyle name="Normal 3 3 4" xfId="1586"/>
    <cellStyle name="Normal 3 3 4 2" xfId="12477"/>
    <cellStyle name="Normal 3 3 4 2 2" xfId="12478"/>
    <cellStyle name="Normal 3 3 4 3" xfId="12479"/>
    <cellStyle name="Normal 3 3 4 4" xfId="12480"/>
    <cellStyle name="Normal 3 3 4 5" xfId="12481"/>
    <cellStyle name="Normal 3 3 4 6" xfId="12482"/>
    <cellStyle name="Normal 3 3 4 7" xfId="16785"/>
    <cellStyle name="Normal 3 3 5" xfId="1587"/>
    <cellStyle name="Normal 3 3 5 2" xfId="12483"/>
    <cellStyle name="Normal 3 3 5 3" xfId="12484"/>
    <cellStyle name="Normal 3 3 5 4" xfId="12485"/>
    <cellStyle name="Normal 3 3 6" xfId="1588"/>
    <cellStyle name="Normal 3 3 6 2" xfId="12486"/>
    <cellStyle name="Normal 3 3 6 3" xfId="12487"/>
    <cellStyle name="Normal 3 3 7" xfId="1589"/>
    <cellStyle name="Normal 3 3 7 2" xfId="12488"/>
    <cellStyle name="Normal 3 3 7 3" xfId="12489"/>
    <cellStyle name="Normal 3 3 8" xfId="1590"/>
    <cellStyle name="Normal 3 3 8 2" xfId="12490"/>
    <cellStyle name="Normal 3 3 8 3" xfId="12491"/>
    <cellStyle name="Normal 3 3 9" xfId="1591"/>
    <cellStyle name="Normal 3 3 9 2" xfId="12492"/>
    <cellStyle name="Normal 3 3 9 3" xfId="12493"/>
    <cellStyle name="Normal 3 30" xfId="16126"/>
    <cellStyle name="Normal 3 4" xfId="1592"/>
    <cellStyle name="Normal 3 4 2" xfId="12494"/>
    <cellStyle name="Normal 3 4 2 2" xfId="12495"/>
    <cellStyle name="Normal 3 4 3" xfId="12496"/>
    <cellStyle name="Normal 3 4 3 2" xfId="12497"/>
    <cellStyle name="Normal 3 4 4" xfId="12498"/>
    <cellStyle name="Normal 3 4 4 2" xfId="12499"/>
    <cellStyle name="Normal 3 4 5" xfId="12500"/>
    <cellStyle name="Normal 3 4 6" xfId="12501"/>
    <cellStyle name="Normal 3 4 7" xfId="12502"/>
    <cellStyle name="Normal 3 4 8" xfId="16636"/>
    <cellStyle name="Normal 3 5" xfId="1593"/>
    <cellStyle name="Normal 3 5 10" xfId="16762"/>
    <cellStyle name="Normal 3 5 2" xfId="12503"/>
    <cellStyle name="Normal 3 5 2 2" xfId="12504"/>
    <cellStyle name="Normal 3 5 2 2 2" xfId="12505"/>
    <cellStyle name="Normal 3 5 2 2 2 2" xfId="12506"/>
    <cellStyle name="Normal 3 5 2 2 2 3" xfId="12507"/>
    <cellStyle name="Normal 3 5 2 2 3" xfId="12508"/>
    <cellStyle name="Normal 3 5 2 2 3 2" xfId="12509"/>
    <cellStyle name="Normal 3 5 2 2 4" xfId="12510"/>
    <cellStyle name="Normal 3 5 2 3" xfId="12511"/>
    <cellStyle name="Normal 3 5 2 3 2" xfId="12512"/>
    <cellStyle name="Normal 3 5 2 3 2 2" xfId="12513"/>
    <cellStyle name="Normal 3 5 2 3 3" xfId="12514"/>
    <cellStyle name="Normal 3 5 2 4" xfId="12515"/>
    <cellStyle name="Normal 3 5 2 4 2" xfId="12516"/>
    <cellStyle name="Normal 3 5 2 5" xfId="12517"/>
    <cellStyle name="Normal 3 5 2 6" xfId="12518"/>
    <cellStyle name="Normal 3 5 3" xfId="12519"/>
    <cellStyle name="Normal 3 5 3 2" xfId="12520"/>
    <cellStyle name="Normal 3 5 3 2 2" xfId="12521"/>
    <cellStyle name="Normal 3 5 3 2 3" xfId="12522"/>
    <cellStyle name="Normal 3 5 3 3" xfId="12523"/>
    <cellStyle name="Normal 3 5 3 3 2" xfId="12524"/>
    <cellStyle name="Normal 3 5 3 4" xfId="12525"/>
    <cellStyle name="Normal 3 5 3 5" xfId="12526"/>
    <cellStyle name="Normal 3 5 4" xfId="12527"/>
    <cellStyle name="Normal 3 5 4 2" xfId="12528"/>
    <cellStyle name="Normal 3 5 4 2 2" xfId="12529"/>
    <cellStyle name="Normal 3 5 4 3" xfId="12530"/>
    <cellStyle name="Normal 3 5 4 4" xfId="12531"/>
    <cellStyle name="Normal 3 5 5" xfId="12532"/>
    <cellStyle name="Normal 3 5 5 2" xfId="12533"/>
    <cellStyle name="Normal 3 5 6" xfId="12534"/>
    <cellStyle name="Normal 3 5 7" xfId="12535"/>
    <cellStyle name="Normal 3 5 8" xfId="12536"/>
    <cellStyle name="Normal 3 5 9" xfId="12537"/>
    <cellStyle name="Normal 3 6" xfId="1594"/>
    <cellStyle name="Normal 3 6 2" xfId="12538"/>
    <cellStyle name="Normal 3 6 3" xfId="12539"/>
    <cellStyle name="Normal 3 6 4" xfId="12540"/>
    <cellStyle name="Normal 3 6 5" xfId="12541"/>
    <cellStyle name="Normal 3 6 6" xfId="12542"/>
    <cellStyle name="Normal 3 6 7" xfId="12543"/>
    <cellStyle name="Normal 3 6 8" xfId="17881"/>
    <cellStyle name="Normal 3 6 9" xfId="19759"/>
    <cellStyle name="Normal 3 7" xfId="12544"/>
    <cellStyle name="Normal 3 7 2" xfId="12545"/>
    <cellStyle name="Normal 3 7 2 2" xfId="12546"/>
    <cellStyle name="Normal 3 7 2 2 2" xfId="12547"/>
    <cellStyle name="Normal 3 7 2 2 2 2" xfId="12548"/>
    <cellStyle name="Normal 3 7 2 2 2 3" xfId="12549"/>
    <cellStyle name="Normal 3 7 2 2 3" xfId="12550"/>
    <cellStyle name="Normal 3 7 2 2 3 2" xfId="12551"/>
    <cellStyle name="Normal 3 7 2 2 4" xfId="12552"/>
    <cellStyle name="Normal 3 7 2 3" xfId="12553"/>
    <cellStyle name="Normal 3 7 2 3 2" xfId="12554"/>
    <cellStyle name="Normal 3 7 2 3 2 2" xfId="12555"/>
    <cellStyle name="Normal 3 7 2 3 3" xfId="12556"/>
    <cellStyle name="Normal 3 7 2 4" xfId="12557"/>
    <cellStyle name="Normal 3 7 2 4 2" xfId="12558"/>
    <cellStyle name="Normal 3 7 2 5" xfId="12559"/>
    <cellStyle name="Normal 3 7 2 6" xfId="12560"/>
    <cellStyle name="Normal 3 7 3" xfId="12561"/>
    <cellStyle name="Normal 3 7 3 2" xfId="12562"/>
    <cellStyle name="Normal 3 7 3 2 2" xfId="12563"/>
    <cellStyle name="Normal 3 7 3 2 3" xfId="12564"/>
    <cellStyle name="Normal 3 7 3 3" xfId="12565"/>
    <cellStyle name="Normal 3 7 3 3 2" xfId="12566"/>
    <cellStyle name="Normal 3 7 3 4" xfId="12567"/>
    <cellStyle name="Normal 3 7 3 5" xfId="12568"/>
    <cellStyle name="Normal 3 7 4" xfId="12569"/>
    <cellStyle name="Normal 3 7 4 2" xfId="12570"/>
    <cellStyle name="Normal 3 7 4 2 2" xfId="12571"/>
    <cellStyle name="Normal 3 7 4 3" xfId="12572"/>
    <cellStyle name="Normal 3 7 4 4" xfId="12573"/>
    <cellStyle name="Normal 3 7 5" xfId="12574"/>
    <cellStyle name="Normal 3 7 5 2" xfId="12575"/>
    <cellStyle name="Normal 3 7 6" xfId="12576"/>
    <cellStyle name="Normal 3 7 7" xfId="12577"/>
    <cellStyle name="Normal 3 7 8" xfId="16619"/>
    <cellStyle name="Normal 3 8" xfId="12578"/>
    <cellStyle name="Normal 3 8 2" xfId="12579"/>
    <cellStyle name="Normal 3 8 2 2" xfId="12580"/>
    <cellStyle name="Normal 3 8 2 2 2" xfId="12581"/>
    <cellStyle name="Normal 3 8 2 2 3" xfId="12582"/>
    <cellStyle name="Normal 3 8 2 3" xfId="12583"/>
    <cellStyle name="Normal 3 8 2 3 2" xfId="12584"/>
    <cellStyle name="Normal 3 8 2 4" xfId="12585"/>
    <cellStyle name="Normal 3 8 2 5" xfId="12586"/>
    <cellStyle name="Normal 3 8 3" xfId="12587"/>
    <cellStyle name="Normal 3 8 3 2" xfId="12588"/>
    <cellStyle name="Normal 3 8 3 2 2" xfId="12589"/>
    <cellStyle name="Normal 3 8 3 3" xfId="12590"/>
    <cellStyle name="Normal 3 8 3 4" xfId="12591"/>
    <cellStyle name="Normal 3 8 4" xfId="12592"/>
    <cellStyle name="Normal 3 8 4 2" xfId="12593"/>
    <cellStyle name="Normal 3 8 4 3" xfId="12594"/>
    <cellStyle name="Normal 3 8 5" xfId="12595"/>
    <cellStyle name="Normal 3 8 6" xfId="12596"/>
    <cellStyle name="Normal 3 8 7" xfId="16508"/>
    <cellStyle name="Normal 3 9" xfId="12597"/>
    <cellStyle name="Normal 3 9 2" xfId="12598"/>
    <cellStyle name="Normal 3 9 2 2" xfId="12599"/>
    <cellStyle name="Normal 3 9 2 2 2" xfId="12600"/>
    <cellStyle name="Normal 3 9 2 2 3" xfId="12601"/>
    <cellStyle name="Normal 3 9 2 3" xfId="12602"/>
    <cellStyle name="Normal 3 9 2 4" xfId="12603"/>
    <cellStyle name="Normal 3 9 2 5" xfId="12604"/>
    <cellStyle name="Normal 3 9 3" xfId="12605"/>
    <cellStyle name="Normal 3 9 3 2" xfId="12606"/>
    <cellStyle name="Normal 3 9 3 3" xfId="12607"/>
    <cellStyle name="Normal 3 9 3 4" xfId="12608"/>
    <cellStyle name="Normal 3 9 4" xfId="12609"/>
    <cellStyle name="Normal 3 9 4 2" xfId="12610"/>
    <cellStyle name="Normal 3 9 4 3" xfId="12611"/>
    <cellStyle name="Normal 3 9 5" xfId="12612"/>
    <cellStyle name="Normal 3 9 6" xfId="12613"/>
    <cellStyle name="Normal 30" xfId="1595"/>
    <cellStyle name="Normal 30 2" xfId="12614"/>
    <cellStyle name="Normal 30 3" xfId="17036"/>
    <cellStyle name="Normal 30 4" xfId="16983"/>
    <cellStyle name="Normal 300" xfId="17488"/>
    <cellStyle name="Normal 300 2" xfId="18293"/>
    <cellStyle name="Normal 300 3" xfId="19029"/>
    <cellStyle name="Normal 301" xfId="17523"/>
    <cellStyle name="Normal 301 2" xfId="18328"/>
    <cellStyle name="Normal 301 3" xfId="19064"/>
    <cellStyle name="Normal 302" xfId="17681"/>
    <cellStyle name="Normal 302 2" xfId="18486"/>
    <cellStyle name="Normal 302 3" xfId="19208"/>
    <cellStyle name="Normal 303" xfId="17511"/>
    <cellStyle name="Normal 303 2" xfId="18316"/>
    <cellStyle name="Normal 303 3" xfId="19052"/>
    <cellStyle name="Normal 304" xfId="17321"/>
    <cellStyle name="Normal 304 2" xfId="18126"/>
    <cellStyle name="Normal 304 3" xfId="18862"/>
    <cellStyle name="Normal 305" xfId="17373"/>
    <cellStyle name="Normal 305 2" xfId="18178"/>
    <cellStyle name="Normal 305 3" xfId="18914"/>
    <cellStyle name="Normal 306" xfId="17646"/>
    <cellStyle name="Normal 306 2" xfId="18451"/>
    <cellStyle name="Normal 306 3" xfId="19173"/>
    <cellStyle name="Normal 307" xfId="17745"/>
    <cellStyle name="Normal 307 2" xfId="18550"/>
    <cellStyle name="Normal 307 3" xfId="19272"/>
    <cellStyle name="Normal 308" xfId="17524"/>
    <cellStyle name="Normal 308 2" xfId="18329"/>
    <cellStyle name="Normal 308 3" xfId="19065"/>
    <cellStyle name="Normal 309" xfId="17741"/>
    <cellStyle name="Normal 309 2" xfId="18546"/>
    <cellStyle name="Normal 309 3" xfId="19268"/>
    <cellStyle name="Normal 31" xfId="1596"/>
    <cellStyle name="Normal 31 2" xfId="12615"/>
    <cellStyle name="Normal 31 2 2" xfId="17571"/>
    <cellStyle name="Normal 31 2 2 2" xfId="18376"/>
    <cellStyle name="Normal 31 2 2 3" xfId="19112"/>
    <cellStyle name="Normal 31 2 3" xfId="18038"/>
    <cellStyle name="Normal 31 2 4" xfId="18797"/>
    <cellStyle name="Normal 31 2 5" xfId="17062"/>
    <cellStyle name="Normal 31 2 6" xfId="16493"/>
    <cellStyle name="Normal 31 2 7" xfId="16250"/>
    <cellStyle name="Normal 31 3" xfId="17039"/>
    <cellStyle name="Normal 31 3 2" xfId="17552"/>
    <cellStyle name="Normal 31 3 2 2" xfId="18357"/>
    <cellStyle name="Normal 31 3 2 3" xfId="19093"/>
    <cellStyle name="Normal 31 3 3" xfId="18025"/>
    <cellStyle name="Normal 31 3 4" xfId="18784"/>
    <cellStyle name="Normal 31 4" xfId="17025"/>
    <cellStyle name="Normal 31 5" xfId="16986"/>
    <cellStyle name="Normal 31 6" xfId="16479"/>
    <cellStyle name="Normal 31 7" xfId="16221"/>
    <cellStyle name="Normal 310" xfId="17732"/>
    <cellStyle name="Normal 310 2" xfId="18537"/>
    <cellStyle name="Normal 310 3" xfId="19259"/>
    <cellStyle name="Normal 311" xfId="17312"/>
    <cellStyle name="Normal 311 2" xfId="18117"/>
    <cellStyle name="Normal 311 3" xfId="18853"/>
    <cellStyle name="Normal 312" xfId="17342"/>
    <cellStyle name="Normal 312 2" xfId="18147"/>
    <cellStyle name="Normal 312 3" xfId="18883"/>
    <cellStyle name="Normal 313" xfId="17720"/>
    <cellStyle name="Normal 313 2" xfId="18525"/>
    <cellStyle name="Normal 313 3" xfId="19247"/>
    <cellStyle name="Normal 314" xfId="17436"/>
    <cellStyle name="Normal 314 2" xfId="18241"/>
    <cellStyle name="Normal 314 3" xfId="18977"/>
    <cellStyle name="Normal 315" xfId="17727"/>
    <cellStyle name="Normal 315 2" xfId="18532"/>
    <cellStyle name="Normal 315 3" xfId="19254"/>
    <cellStyle name="Normal 316" xfId="17632"/>
    <cellStyle name="Normal 316 2" xfId="18437"/>
    <cellStyle name="Normal 316 3" xfId="19160"/>
    <cellStyle name="Normal 317" xfId="17429"/>
    <cellStyle name="Normal 317 2" xfId="18234"/>
    <cellStyle name="Normal 317 3" xfId="18970"/>
    <cellStyle name="Normal 318" xfId="17397"/>
    <cellStyle name="Normal 318 2" xfId="18202"/>
    <cellStyle name="Normal 318 3" xfId="18938"/>
    <cellStyle name="Normal 319" xfId="17300"/>
    <cellStyle name="Normal 319 2" xfId="18105"/>
    <cellStyle name="Normal 319 3" xfId="18841"/>
    <cellStyle name="Normal 32" xfId="1597"/>
    <cellStyle name="Normal 32 2" xfId="2372"/>
    <cellStyle name="Normal 32 2 2" xfId="17572"/>
    <cellStyle name="Normal 32 2 2 2" xfId="18377"/>
    <cellStyle name="Normal 32 2 2 3" xfId="19113"/>
    <cellStyle name="Normal 32 2 3" xfId="18039"/>
    <cellStyle name="Normal 32 2 4" xfId="18798"/>
    <cellStyle name="Normal 32 2 5" xfId="17063"/>
    <cellStyle name="Normal 32 2 6" xfId="16494"/>
    <cellStyle name="Normal 32 2 7" xfId="16251"/>
    <cellStyle name="Normal 32 3" xfId="12616"/>
    <cellStyle name="Normal 32 3 2" xfId="17553"/>
    <cellStyle name="Normal 32 3 2 2" xfId="18358"/>
    <cellStyle name="Normal 32 3 2 3" xfId="19094"/>
    <cellStyle name="Normal 32 3 3" xfId="18026"/>
    <cellStyle name="Normal 32 3 4" xfId="18785"/>
    <cellStyle name="Normal 32 3 5" xfId="17040"/>
    <cellStyle name="Normal 32 4" xfId="17033"/>
    <cellStyle name="Normal 32 5" xfId="16988"/>
    <cellStyle name="Normal 32 6" xfId="16480"/>
    <cellStyle name="Normal 32 7" xfId="16224"/>
    <cellStyle name="Normal 320" xfId="17382"/>
    <cellStyle name="Normal 320 2" xfId="18187"/>
    <cellStyle name="Normal 320 3" xfId="18923"/>
    <cellStyle name="Normal 321" xfId="17406"/>
    <cellStyle name="Normal 321 2" xfId="18211"/>
    <cellStyle name="Normal 321 3" xfId="18947"/>
    <cellStyle name="Normal 322" xfId="17729"/>
    <cellStyle name="Normal 322 2" xfId="18534"/>
    <cellStyle name="Normal 322 3" xfId="19256"/>
    <cellStyle name="Normal 323" xfId="17468"/>
    <cellStyle name="Normal 323 2" xfId="18273"/>
    <cellStyle name="Normal 323 3" xfId="19009"/>
    <cellStyle name="Normal 324" xfId="17546"/>
    <cellStyle name="Normal 324 2" xfId="18351"/>
    <cellStyle name="Normal 324 3" xfId="19087"/>
    <cellStyle name="Normal 325" xfId="17549"/>
    <cellStyle name="Normal 325 2" xfId="18354"/>
    <cellStyle name="Normal 325 3" xfId="19090"/>
    <cellStyle name="Normal 326" xfId="17541"/>
    <cellStyle name="Normal 326 2" xfId="18346"/>
    <cellStyle name="Normal 326 3" xfId="19082"/>
    <cellStyle name="Normal 327" xfId="17738"/>
    <cellStyle name="Normal 327 2" xfId="18543"/>
    <cellStyle name="Normal 327 3" xfId="19265"/>
    <cellStyle name="Normal 328" xfId="17647"/>
    <cellStyle name="Normal 328 2" xfId="18452"/>
    <cellStyle name="Normal 328 3" xfId="19174"/>
    <cellStyle name="Normal 329" xfId="17308"/>
    <cellStyle name="Normal 329 2" xfId="18113"/>
    <cellStyle name="Normal 329 3" xfId="18849"/>
    <cellStyle name="Normal 33" xfId="1598"/>
    <cellStyle name="Normal 33 2" xfId="12617"/>
    <cellStyle name="Normal 33 2 2" xfId="12618"/>
    <cellStyle name="Normal 33 3" xfId="12619"/>
    <cellStyle name="Normal 33 4" xfId="12620"/>
    <cellStyle name="Normal 33 5" xfId="16238"/>
    <cellStyle name="Normal 330" xfId="17480"/>
    <cellStyle name="Normal 330 2" xfId="18285"/>
    <cellStyle name="Normal 330 3" xfId="19021"/>
    <cellStyle name="Normal 331" xfId="17405"/>
    <cellStyle name="Normal 331 2" xfId="18210"/>
    <cellStyle name="Normal 331 3" xfId="18946"/>
    <cellStyle name="Normal 332" xfId="17747"/>
    <cellStyle name="Normal 332 2" xfId="18552"/>
    <cellStyle name="Normal 332 3" xfId="19274"/>
    <cellStyle name="Normal 333" xfId="17455"/>
    <cellStyle name="Normal 333 2" xfId="18260"/>
    <cellStyle name="Normal 333 3" xfId="18996"/>
    <cellStyle name="Normal 334" xfId="17343"/>
    <cellStyle name="Normal 334 2" xfId="18148"/>
    <cellStyle name="Normal 334 3" xfId="18884"/>
    <cellStyle name="Normal 335" xfId="17688"/>
    <cellStyle name="Normal 335 2" xfId="18493"/>
    <cellStyle name="Normal 335 3" xfId="19215"/>
    <cellStyle name="Normal 336" xfId="17730"/>
    <cellStyle name="Normal 336 2" xfId="18535"/>
    <cellStyle name="Normal 336 3" xfId="19257"/>
    <cellStyle name="Normal 337" xfId="17637"/>
    <cellStyle name="Normal 337 2" xfId="18442"/>
    <cellStyle name="Normal 337 3" xfId="19165"/>
    <cellStyle name="Normal 338" xfId="17390"/>
    <cellStyle name="Normal 338 2" xfId="18195"/>
    <cellStyle name="Normal 338 3" xfId="18931"/>
    <cellStyle name="Normal 339" xfId="17668"/>
    <cellStyle name="Normal 339 2" xfId="18473"/>
    <cellStyle name="Normal 339 3" xfId="19195"/>
    <cellStyle name="Normal 34" xfId="1599"/>
    <cellStyle name="Normal 34 2" xfId="2283"/>
    <cellStyle name="Normal 34 2 2" xfId="12621"/>
    <cellStyle name="Normal 34 2 2 2" xfId="18378"/>
    <cellStyle name="Normal 34 2 2 3" xfId="19114"/>
    <cellStyle name="Normal 34 2 2 4" xfId="17573"/>
    <cellStyle name="Normal 34 2 3" xfId="12622"/>
    <cellStyle name="Normal 34 2 3 2" xfId="18040"/>
    <cellStyle name="Normal 34 2 4" xfId="18799"/>
    <cellStyle name="Normal 34 2 5" xfId="17064"/>
    <cellStyle name="Normal 34 2 6" xfId="16495"/>
    <cellStyle name="Normal 34 2 7" xfId="16252"/>
    <cellStyle name="Normal 34 3" xfId="12623"/>
    <cellStyle name="Normal 34 3 2" xfId="17554"/>
    <cellStyle name="Normal 34 3 2 2" xfId="18359"/>
    <cellStyle name="Normal 34 3 2 3" xfId="19095"/>
    <cellStyle name="Normal 34 3 3" xfId="18027"/>
    <cellStyle name="Normal 34 3 4" xfId="18786"/>
    <cellStyle name="Normal 34 3 5" xfId="17041"/>
    <cellStyle name="Normal 34 4" xfId="17272"/>
    <cellStyle name="Normal 34 5" xfId="16990"/>
    <cellStyle name="Normal 34 6" xfId="16481"/>
    <cellStyle name="Normal 34 7" xfId="16225"/>
    <cellStyle name="Normal 340" xfId="17699"/>
    <cellStyle name="Normal 340 2" xfId="18504"/>
    <cellStyle name="Normal 340 3" xfId="19226"/>
    <cellStyle name="Normal 341" xfId="17533"/>
    <cellStyle name="Normal 341 2" xfId="18338"/>
    <cellStyle name="Normal 341 3" xfId="19074"/>
    <cellStyle name="Normal 342" xfId="17744"/>
    <cellStyle name="Normal 342 2" xfId="18549"/>
    <cellStyle name="Normal 342 3" xfId="19271"/>
    <cellStyle name="Normal 343" xfId="17748"/>
    <cellStyle name="Normal 343 2" xfId="18553"/>
    <cellStyle name="Normal 343 3" xfId="19275"/>
    <cellStyle name="Normal 344" xfId="17743"/>
    <cellStyle name="Normal 344 2" xfId="18548"/>
    <cellStyle name="Normal 344 3" xfId="19270"/>
    <cellStyle name="Normal 345" xfId="17372"/>
    <cellStyle name="Normal 345 2" xfId="18177"/>
    <cellStyle name="Normal 345 3" xfId="18913"/>
    <cellStyle name="Normal 346" xfId="17739"/>
    <cellStyle name="Normal 346 2" xfId="18544"/>
    <cellStyle name="Normal 346 3" xfId="19266"/>
    <cellStyle name="Normal 347" xfId="17749"/>
    <cellStyle name="Normal 347 2" xfId="18554"/>
    <cellStyle name="Normal 347 3" xfId="19276"/>
    <cellStyle name="Normal 348" xfId="17538"/>
    <cellStyle name="Normal 348 2" xfId="18343"/>
    <cellStyle name="Normal 348 3" xfId="19079"/>
    <cellStyle name="Normal 349" xfId="17737"/>
    <cellStyle name="Normal 349 2" xfId="18542"/>
    <cellStyle name="Normal 349 3" xfId="19264"/>
    <cellStyle name="Normal 35" xfId="1600"/>
    <cellStyle name="Normal 35 2" xfId="12624"/>
    <cellStyle name="Normal 35 2 2" xfId="17054"/>
    <cellStyle name="Normal 35 3" xfId="16996"/>
    <cellStyle name="Normal 35 4" xfId="16486"/>
    <cellStyle name="Normal 35 5" xfId="16242"/>
    <cellStyle name="Normal 350" xfId="17501"/>
    <cellStyle name="Normal 350 2" xfId="18306"/>
    <cellStyle name="Normal 350 3" xfId="19042"/>
    <cellStyle name="Normal 351" xfId="17564"/>
    <cellStyle name="Normal 351 2" xfId="18369"/>
    <cellStyle name="Normal 351 3" xfId="19105"/>
    <cellStyle name="Normal 352" xfId="17301"/>
    <cellStyle name="Normal 352 2" xfId="18106"/>
    <cellStyle name="Normal 352 3" xfId="18842"/>
    <cellStyle name="Normal 353" xfId="17633"/>
    <cellStyle name="Normal 353 2" xfId="18438"/>
    <cellStyle name="Normal 353 3" xfId="19161"/>
    <cellStyle name="Normal 354" xfId="17692"/>
    <cellStyle name="Normal 354 2" xfId="18497"/>
    <cellStyle name="Normal 354 3" xfId="19219"/>
    <cellStyle name="Normal 355" xfId="17672"/>
    <cellStyle name="Normal 355 2" xfId="18477"/>
    <cellStyle name="Normal 355 3" xfId="19199"/>
    <cellStyle name="Normal 356" xfId="17742"/>
    <cellStyle name="Normal 356 2" xfId="18547"/>
    <cellStyle name="Normal 356 3" xfId="19269"/>
    <cellStyle name="Normal 357" xfId="17690"/>
    <cellStyle name="Normal 357 2" xfId="18495"/>
    <cellStyle name="Normal 357 3" xfId="19217"/>
    <cellStyle name="Normal 358" xfId="17706"/>
    <cellStyle name="Normal 358 2" xfId="18511"/>
    <cellStyle name="Normal 358 3" xfId="19233"/>
    <cellStyle name="Normal 359" xfId="17728"/>
    <cellStyle name="Normal 359 2" xfId="18533"/>
    <cellStyle name="Normal 359 3" xfId="19255"/>
    <cellStyle name="Normal 36" xfId="1601"/>
    <cellStyle name="Normal 36 2" xfId="12625"/>
    <cellStyle name="Normal 36 2 2" xfId="17068"/>
    <cellStyle name="Normal 36 3" xfId="16994"/>
    <cellStyle name="Normal 36 4" xfId="16499"/>
    <cellStyle name="Normal 36 5" xfId="16256"/>
    <cellStyle name="Normal 360" xfId="17734"/>
    <cellStyle name="Normal 360 2" xfId="18539"/>
    <cellStyle name="Normal 360 3" xfId="19261"/>
    <cellStyle name="Normal 361" xfId="17683"/>
    <cellStyle name="Normal 361 2" xfId="18488"/>
    <cellStyle name="Normal 361 3" xfId="19210"/>
    <cellStyle name="Normal 362" xfId="17530"/>
    <cellStyle name="Normal 362 2" xfId="18335"/>
    <cellStyle name="Normal 362 3" xfId="19071"/>
    <cellStyle name="Normal 363" xfId="17484"/>
    <cellStyle name="Normal 363 2" xfId="18289"/>
    <cellStyle name="Normal 363 3" xfId="19025"/>
    <cellStyle name="Normal 364" xfId="17363"/>
    <cellStyle name="Normal 364 2" xfId="18168"/>
    <cellStyle name="Normal 364 3" xfId="18904"/>
    <cellStyle name="Normal 365" xfId="17349"/>
    <cellStyle name="Normal 365 2" xfId="18154"/>
    <cellStyle name="Normal 365 3" xfId="18890"/>
    <cellStyle name="Normal 366" xfId="17655"/>
    <cellStyle name="Normal 366 2" xfId="18460"/>
    <cellStyle name="Normal 366 3" xfId="19182"/>
    <cellStyle name="Normal 367" xfId="17379"/>
    <cellStyle name="Normal 367 2" xfId="18184"/>
    <cellStyle name="Normal 367 3" xfId="18920"/>
    <cellStyle name="Normal 368" xfId="17754"/>
    <cellStyle name="Normal 368 2" xfId="18559"/>
    <cellStyle name="Normal 368 3" xfId="19281"/>
    <cellStyle name="Normal 369" xfId="16749"/>
    <cellStyle name="Normal 369 2" xfId="19348"/>
    <cellStyle name="Normal 37" xfId="1602"/>
    <cellStyle name="Normal 37 2" xfId="12626"/>
    <cellStyle name="Normal 37 2 2" xfId="17070"/>
    <cellStyle name="Normal 37 3" xfId="16995"/>
    <cellStyle name="Normal 37 4" xfId="16500"/>
    <cellStyle name="Normal 37 5" xfId="16258"/>
    <cellStyle name="Normal 370" xfId="16853"/>
    <cellStyle name="Normal 370 2" xfId="19328"/>
    <cellStyle name="Normal 371" xfId="17768"/>
    <cellStyle name="Normal 371 2" xfId="19314"/>
    <cellStyle name="Normal 372" xfId="17769"/>
    <cellStyle name="Normal 372 2" xfId="19360"/>
    <cellStyle name="Normal 373" xfId="16550"/>
    <cellStyle name="Normal 374" xfId="16551"/>
    <cellStyle name="Normal 375" xfId="17916"/>
    <cellStyle name="Normal 376" xfId="17914"/>
    <cellStyle name="Normal 377" xfId="17918"/>
    <cellStyle name="Normal 378" xfId="17915"/>
    <cellStyle name="Normal 379" xfId="17917"/>
    <cellStyle name="Normal 38" xfId="1603"/>
    <cellStyle name="Normal 38 2" xfId="12627"/>
    <cellStyle name="Normal 38 2 2" xfId="17563"/>
    <cellStyle name="Normal 38 2 2 2" xfId="18368"/>
    <cellStyle name="Normal 38 2 2 3" xfId="19104"/>
    <cellStyle name="Normal 38 2 3" xfId="18031"/>
    <cellStyle name="Normal 38 2 4" xfId="18790"/>
    <cellStyle name="Normal 38 2 5" xfId="17053"/>
    <cellStyle name="Normal 38 3" xfId="17275"/>
    <cellStyle name="Normal 38 4" xfId="16998"/>
    <cellStyle name="Normal 38 5" xfId="16485"/>
    <cellStyle name="Normal 38 6" xfId="16241"/>
    <cellStyle name="Normal 380" xfId="17919"/>
    <cellStyle name="Normal 381" xfId="17920"/>
    <cellStyle name="Normal 382" xfId="17921"/>
    <cellStyle name="Normal 383" xfId="17922"/>
    <cellStyle name="Normal 384" xfId="17923"/>
    <cellStyle name="Normal 385" xfId="17924"/>
    <cellStyle name="Normal 386" xfId="17925"/>
    <cellStyle name="Normal 387" xfId="17926"/>
    <cellStyle name="Normal 388" xfId="17927"/>
    <cellStyle name="Normal 389" xfId="17928"/>
    <cellStyle name="Normal 39" xfId="1604"/>
    <cellStyle name="Normal 39 2" xfId="12628"/>
    <cellStyle name="Normal 39 2 2" xfId="17567"/>
    <cellStyle name="Normal 39 2 2 2" xfId="18372"/>
    <cellStyle name="Normal 39 2 2 3" xfId="19108"/>
    <cellStyle name="Normal 39 2 3" xfId="18034"/>
    <cellStyle name="Normal 39 2 4" xfId="18793"/>
    <cellStyle name="Normal 39 2 5" xfId="17058"/>
    <cellStyle name="Normal 39 3" xfId="17000"/>
    <cellStyle name="Normal 39 4" xfId="16489"/>
    <cellStyle name="Normal 39 5" xfId="16246"/>
    <cellStyle name="Normal 390" xfId="17929"/>
    <cellStyle name="Normal 391" xfId="17930"/>
    <cellStyle name="Normal 392" xfId="17931"/>
    <cellStyle name="Normal 393" xfId="17932"/>
    <cellStyle name="Normal 394" xfId="17933"/>
    <cellStyle name="Normal 395" xfId="17934"/>
    <cellStyle name="Normal 396" xfId="17935"/>
    <cellStyle name="Normal 397" xfId="17936"/>
    <cellStyle name="Normal 398" xfId="17937"/>
    <cellStyle name="Normal 399" xfId="17938"/>
    <cellStyle name="Normal 4" xfId="1605"/>
    <cellStyle name="Normal 4 10" xfId="12629"/>
    <cellStyle name="Normal 4 10 10" xfId="16637"/>
    <cellStyle name="Normal 4 10 11" xfId="19575"/>
    <cellStyle name="Normal 4 10 2" xfId="12630"/>
    <cellStyle name="Normal 4 10 2 10" xfId="12631"/>
    <cellStyle name="Normal 4 10 2 11" xfId="12632"/>
    <cellStyle name="Normal 4 10 2 2" xfId="12633"/>
    <cellStyle name="Normal 4 10 2 2 2" xfId="12634"/>
    <cellStyle name="Normal 4 10 2 2 2 2" xfId="12635"/>
    <cellStyle name="Normal 4 10 2 2 3" xfId="12636"/>
    <cellStyle name="Normal 4 10 2 2 4" xfId="12637"/>
    <cellStyle name="Normal 4 10 2 3" xfId="12638"/>
    <cellStyle name="Normal 4 10 2 4" xfId="12639"/>
    <cellStyle name="Normal 4 10 2 5" xfId="12640"/>
    <cellStyle name="Normal 4 10 2 6" xfId="12641"/>
    <cellStyle name="Normal 4 10 2 7" xfId="12642"/>
    <cellStyle name="Normal 4 10 2 8" xfId="12643"/>
    <cellStyle name="Normal 4 10 2 9" xfId="12644"/>
    <cellStyle name="Normal 4 10 3" xfId="12645"/>
    <cellStyle name="Normal 4 10 3 2" xfId="12646"/>
    <cellStyle name="Normal 4 10 3 3" xfId="12647"/>
    <cellStyle name="Normal 4 10 3 4" xfId="12648"/>
    <cellStyle name="Normal 4 10 4" xfId="12649"/>
    <cellStyle name="Normal 4 10 4 2" xfId="12650"/>
    <cellStyle name="Normal 4 10 5" xfId="12651"/>
    <cellStyle name="Normal 4 10 6" xfId="12652"/>
    <cellStyle name="Normal 4 10 7" xfId="12653"/>
    <cellStyle name="Normal 4 10 8" xfId="12654"/>
    <cellStyle name="Normal 4 10 9" xfId="12655"/>
    <cellStyle name="Normal 4 11" xfId="12656"/>
    <cellStyle name="Normal 4 11 10" xfId="12657"/>
    <cellStyle name="Normal 4 11 11" xfId="12658"/>
    <cellStyle name="Normal 4 11 12" xfId="18640"/>
    <cellStyle name="Normal 4 11 2" xfId="12659"/>
    <cellStyle name="Normal 4 11 2 2" xfId="12660"/>
    <cellStyle name="Normal 4 11 2 2 2" xfId="12661"/>
    <cellStyle name="Normal 4 11 2 2 3" xfId="12662"/>
    <cellStyle name="Normal 4 11 2 3" xfId="12663"/>
    <cellStyle name="Normal 4 11 2 4" xfId="12664"/>
    <cellStyle name="Normal 4 11 2 5" xfId="12665"/>
    <cellStyle name="Normal 4 11 2 6" xfId="12666"/>
    <cellStyle name="Normal 4 11 2 7" xfId="12667"/>
    <cellStyle name="Normal 4 11 3" xfId="12668"/>
    <cellStyle name="Normal 4 11 3 2" xfId="12669"/>
    <cellStyle name="Normal 4 11 4" xfId="12670"/>
    <cellStyle name="Normal 4 11 4 2" xfId="12671"/>
    <cellStyle name="Normal 4 11 5" xfId="12672"/>
    <cellStyle name="Normal 4 11 6" xfId="12673"/>
    <cellStyle name="Normal 4 11 7" xfId="12674"/>
    <cellStyle name="Normal 4 11 8" xfId="12675"/>
    <cellStyle name="Normal 4 11 9" xfId="12676"/>
    <cellStyle name="Normal 4 12" xfId="12677"/>
    <cellStyle name="Normal 4 12 2" xfId="12678"/>
    <cellStyle name="Normal 4 12 2 2" xfId="12679"/>
    <cellStyle name="Normal 4 12 2 3" xfId="12680"/>
    <cellStyle name="Normal 4 12 2 4" xfId="12681"/>
    <cellStyle name="Normal 4 12 2 5" xfId="12682"/>
    <cellStyle name="Normal 4 12 2 6" xfId="12683"/>
    <cellStyle name="Normal 4 12 3" xfId="12684"/>
    <cellStyle name="Normal 4 12 3 2" xfId="12685"/>
    <cellStyle name="Normal 4 12 4" xfId="12686"/>
    <cellStyle name="Normal 4 12 4 2" xfId="12687"/>
    <cellStyle name="Normal 4 12 5" xfId="12688"/>
    <cellStyle name="Normal 4 12 6" xfId="12689"/>
    <cellStyle name="Normal 4 12 7" xfId="12690"/>
    <cellStyle name="Normal 4 13" xfId="12691"/>
    <cellStyle name="Normal 4 13 2" xfId="12692"/>
    <cellStyle name="Normal 4 13 2 2" xfId="12693"/>
    <cellStyle name="Normal 4 13 2 3" xfId="12694"/>
    <cellStyle name="Normal 4 13 2 4" xfId="12695"/>
    <cellStyle name="Normal 4 13 2 5" xfId="12696"/>
    <cellStyle name="Normal 4 13 2 6" xfId="12697"/>
    <cellStyle name="Normal 4 13 3" xfId="12698"/>
    <cellStyle name="Normal 4 13 3 2" xfId="12699"/>
    <cellStyle name="Normal 4 13 4" xfId="12700"/>
    <cellStyle name="Normal 4 13 4 2" xfId="12701"/>
    <cellStyle name="Normal 4 13 5" xfId="12702"/>
    <cellStyle name="Normal 4 13 6" xfId="12703"/>
    <cellStyle name="Normal 4 14" xfId="12704"/>
    <cellStyle name="Normal 4 14 2" xfId="12705"/>
    <cellStyle name="Normal 4 14 2 2" xfId="12706"/>
    <cellStyle name="Normal 4 14 2 3" xfId="12707"/>
    <cellStyle name="Normal 4 14 2 4" xfId="12708"/>
    <cellStyle name="Normal 4 14 2 5" xfId="12709"/>
    <cellStyle name="Normal 4 14 3" xfId="12710"/>
    <cellStyle name="Normal 4 14 3 2" xfId="12711"/>
    <cellStyle name="Normal 4 14 4" xfId="12712"/>
    <cellStyle name="Normal 4 14 4 2" xfId="12713"/>
    <cellStyle name="Normal 4 14 5" xfId="12714"/>
    <cellStyle name="Normal 4 14 6" xfId="12715"/>
    <cellStyle name="Normal 4 15" xfId="12716"/>
    <cellStyle name="Normal 4 15 2" xfId="12717"/>
    <cellStyle name="Normal 4 15 2 2" xfId="12718"/>
    <cellStyle name="Normal 4 15 2 3" xfId="12719"/>
    <cellStyle name="Normal 4 15 2 4" xfId="12720"/>
    <cellStyle name="Normal 4 15 2 5" xfId="12721"/>
    <cellStyle name="Normal 4 15 3" xfId="12722"/>
    <cellStyle name="Normal 4 15 3 2" xfId="12723"/>
    <cellStyle name="Normal 4 15 4" xfId="12724"/>
    <cellStyle name="Normal 4 15 4 2" xfId="12725"/>
    <cellStyle name="Normal 4 15 5" xfId="12726"/>
    <cellStyle name="Normal 4 15 6" xfId="12727"/>
    <cellStyle name="Normal 4 16" xfId="12728"/>
    <cellStyle name="Normal 4 16 2" xfId="12729"/>
    <cellStyle name="Normal 4 16 2 2" xfId="12730"/>
    <cellStyle name="Normal 4 16 3" xfId="12731"/>
    <cellStyle name="Normal 4 16 3 2" xfId="12732"/>
    <cellStyle name="Normal 4 16 4" xfId="12733"/>
    <cellStyle name="Normal 4 16 4 2" xfId="12734"/>
    <cellStyle name="Normal 4 16 5" xfId="12735"/>
    <cellStyle name="Normal 4 16 6" xfId="12736"/>
    <cellStyle name="Normal 4 17" xfId="12737"/>
    <cellStyle name="Normal 4 17 2" xfId="12738"/>
    <cellStyle name="Normal 4 17 2 2" xfId="12739"/>
    <cellStyle name="Normal 4 17 3" xfId="12740"/>
    <cellStyle name="Normal 4 17 3 2" xfId="12741"/>
    <cellStyle name="Normal 4 17 4" xfId="12742"/>
    <cellStyle name="Normal 4 17 4 2" xfId="12743"/>
    <cellStyle name="Normal 4 17 5" xfId="12744"/>
    <cellStyle name="Normal 4 17 6" xfId="12745"/>
    <cellStyle name="Normal 4 18" xfId="12746"/>
    <cellStyle name="Normal 4 18 2" xfId="12747"/>
    <cellStyle name="Normal 4 18 3" xfId="12748"/>
    <cellStyle name="Normal 4 18 4" xfId="12749"/>
    <cellStyle name="Normal 4 18 5" xfId="12750"/>
    <cellStyle name="Normal 4 18 6" xfId="12751"/>
    <cellStyle name="Normal 4 19" xfId="12752"/>
    <cellStyle name="Normal 4 19 2" xfId="12753"/>
    <cellStyle name="Normal 4 19 3" xfId="12754"/>
    <cellStyle name="Normal 4 19 4" xfId="12755"/>
    <cellStyle name="Normal 4 19 5" xfId="12756"/>
    <cellStyle name="Normal 4 19 6" xfId="12757"/>
    <cellStyle name="Normal 4 2" xfId="1606"/>
    <cellStyle name="Normal 4 2 10" xfId="12758"/>
    <cellStyle name="Normal 4 2 10 2" xfId="18669"/>
    <cellStyle name="Normal 4 2 11" xfId="12759"/>
    <cellStyle name="Normal 4 2 12" xfId="16075"/>
    <cellStyle name="Normal 4 2 13" xfId="19689"/>
    <cellStyle name="Normal 4 2 2" xfId="12760"/>
    <cellStyle name="Normal 4 2 2 10" xfId="19767"/>
    <cellStyle name="Normal 4 2 2 2" xfId="12761"/>
    <cellStyle name="Normal 4 2 2 2 2" xfId="16176"/>
    <cellStyle name="Normal 4 2 2 2 2 2" xfId="16847"/>
    <cellStyle name="Normal 4 2 2 2 2 3" xfId="16802"/>
    <cellStyle name="Normal 4 2 2 2 2 4" xfId="17794"/>
    <cellStyle name="Normal 4 2 2 2 2 5" xfId="16641"/>
    <cellStyle name="Normal 4 2 2 2 2 6" xfId="19862"/>
    <cellStyle name="Normal 4 2 2 2 3" xfId="16832"/>
    <cellStyle name="Normal 4 2 2 2 4" xfId="16779"/>
    <cellStyle name="Normal 4 2 2 2 5" xfId="17831"/>
    <cellStyle name="Normal 4 2 2 2 6" xfId="16640"/>
    <cellStyle name="Normal 4 2 2 2 7" xfId="19794"/>
    <cellStyle name="Normal 4 2 2 3" xfId="12762"/>
    <cellStyle name="Normal 4 2 2 3 2" xfId="16846"/>
    <cellStyle name="Normal 4 2 2 3 3" xfId="16803"/>
    <cellStyle name="Normal 4 2 2 3 4" xfId="17861"/>
    <cellStyle name="Normal 4 2 2 3 5" xfId="16642"/>
    <cellStyle name="Normal 4 2 2 4" xfId="12763"/>
    <cellStyle name="Normal 4 2 2 5" xfId="12764"/>
    <cellStyle name="Normal 4 2 2 6" xfId="17797"/>
    <cellStyle name="Normal 4 2 2 7" xfId="17912"/>
    <cellStyle name="Normal 4 2 2 7 2" xfId="18577"/>
    <cellStyle name="Normal 4 2 2 7 3" xfId="19300"/>
    <cellStyle name="Normal 4 2 2 8" xfId="16639"/>
    <cellStyle name="Normal 4 2 2 9" xfId="18731"/>
    <cellStyle name="Normal 4 2 3" xfId="12765"/>
    <cellStyle name="Normal 4 2 3 2" xfId="12766"/>
    <cellStyle name="Normal 4 2 3 2 2" xfId="16848"/>
    <cellStyle name="Normal 4 2 3 2 3" xfId="16804"/>
    <cellStyle name="Normal 4 2 3 2 4" xfId="17817"/>
    <cellStyle name="Normal 4 2 3 2 5" xfId="16644"/>
    <cellStyle name="Normal 4 2 3 3" xfId="16833"/>
    <cellStyle name="Normal 4 2 3 4" xfId="16780"/>
    <cellStyle name="Normal 4 2 3 5" xfId="17824"/>
    <cellStyle name="Normal 4 2 3 6" xfId="16643"/>
    <cellStyle name="Normal 4 2 3 7" xfId="19740"/>
    <cellStyle name="Normal 4 2 4" xfId="12767"/>
    <cellStyle name="Normal 4 2 4 2" xfId="12768"/>
    <cellStyle name="Normal 4 2 4 3" xfId="16805"/>
    <cellStyle name="Normal 4 2 4 4" xfId="17834"/>
    <cellStyle name="Normal 4 2 4 5" xfId="16645"/>
    <cellStyle name="Normal 4 2 5" xfId="12769"/>
    <cellStyle name="Normal 4 2 5 2" xfId="12770"/>
    <cellStyle name="Normal 4 2 5 2 2" xfId="12771"/>
    <cellStyle name="Normal 4 2 5 2 2 2" xfId="12772"/>
    <cellStyle name="Normal 4 2 5 2 2 2 2" xfId="18423"/>
    <cellStyle name="Normal 4 2 5 2 2 3" xfId="19153"/>
    <cellStyle name="Normal 4 2 5 2 2 4" xfId="17618"/>
    <cellStyle name="Normal 4 2 5 2 3" xfId="12773"/>
    <cellStyle name="Normal 4 2 5 2 3 2" xfId="18078"/>
    <cellStyle name="Normal 4 2 5 2 4" xfId="18812"/>
    <cellStyle name="Normal 4 2 5 2 5" xfId="17111"/>
    <cellStyle name="Normal 4 2 5 3" xfId="12774"/>
    <cellStyle name="Normal 4 2 5 3 2" xfId="12775"/>
    <cellStyle name="Normal 4 2 5 4" xfId="12776"/>
    <cellStyle name="Normal 4 2 5 4 2" xfId="17989"/>
    <cellStyle name="Normal 4 2 5 5" xfId="12777"/>
    <cellStyle name="Normal 4 2 5 5 2" xfId="18747"/>
    <cellStyle name="Normal 4 2 5 6" xfId="16646"/>
    <cellStyle name="Normal 4 2 5 7" xfId="16305"/>
    <cellStyle name="Normal 4 2 6" xfId="12778"/>
    <cellStyle name="Normal 4 2 6 2" xfId="16647"/>
    <cellStyle name="Normal 4 2 7" xfId="12779"/>
    <cellStyle name="Normal 4 2 8" xfId="12780"/>
    <cellStyle name="Normal 4 2 8 2" xfId="17827"/>
    <cellStyle name="Normal 4 2 9" xfId="12781"/>
    <cellStyle name="Normal 4 2 9 2" xfId="16638"/>
    <cellStyle name="Normal 4 20" xfId="12782"/>
    <cellStyle name="Normal 4 20 2" xfId="12783"/>
    <cellStyle name="Normal 4 20 2 2" xfId="12784"/>
    <cellStyle name="Normal 4 20 2 2 2" xfId="12785"/>
    <cellStyle name="Normal 4 20 2 3" xfId="12786"/>
    <cellStyle name="Normal 4 20 2 4" xfId="12787"/>
    <cellStyle name="Normal 4 20 3" xfId="12788"/>
    <cellStyle name="Normal 4 20 3 2" xfId="12789"/>
    <cellStyle name="Normal 4 20 4" xfId="12790"/>
    <cellStyle name="Normal 4 20 5" xfId="12791"/>
    <cellStyle name="Normal 4 21" xfId="12792"/>
    <cellStyle name="Normal 4 21 2" xfId="12793"/>
    <cellStyle name="Normal 4 21 2 2" xfId="12794"/>
    <cellStyle name="Normal 4 21 2 3" xfId="12795"/>
    <cellStyle name="Normal 4 21 3" xfId="12796"/>
    <cellStyle name="Normal 4 21 3 2" xfId="12797"/>
    <cellStyle name="Normal 4 21 4" xfId="12798"/>
    <cellStyle name="Normal 4 21 5" xfId="12799"/>
    <cellStyle name="Normal 4 22" xfId="12800"/>
    <cellStyle name="Normal 4 22 2" xfId="12801"/>
    <cellStyle name="Normal 4 22 2 2" xfId="12802"/>
    <cellStyle name="Normal 4 22 3" xfId="12803"/>
    <cellStyle name="Normal 4 22 4" xfId="12804"/>
    <cellStyle name="Normal 4 23" xfId="12805"/>
    <cellStyle name="Normal 4 23 2" xfId="12806"/>
    <cellStyle name="Normal 4 24" xfId="12807"/>
    <cellStyle name="Normal 4 25" xfId="12808"/>
    <cellStyle name="Normal 4 26" xfId="12809"/>
    <cellStyle name="Normal 4 27" xfId="12810"/>
    <cellStyle name="Normal 4 28" xfId="12811"/>
    <cellStyle name="Normal 4 29" xfId="12812"/>
    <cellStyle name="Normal 4 3" xfId="1607"/>
    <cellStyle name="Normal 4 3 10" xfId="12813"/>
    <cellStyle name="Normal 4 3 11" xfId="12814"/>
    <cellStyle name="Normal 4 3 12" xfId="19758"/>
    <cellStyle name="Normal 4 3 2" xfId="12815"/>
    <cellStyle name="Normal 4 3 2 2" xfId="12816"/>
    <cellStyle name="Normal 4 3 2 2 2" xfId="12817"/>
    <cellStyle name="Normal 4 3 2 2 2 2" xfId="12818"/>
    <cellStyle name="Normal 4 3 2 2 2 3" xfId="12819"/>
    <cellStyle name="Normal 4 3 2 2 3" xfId="12820"/>
    <cellStyle name="Normal 4 3 2 2 3 2" xfId="12821"/>
    <cellStyle name="Normal 4 3 2 2 4" xfId="12822"/>
    <cellStyle name="Normal 4 3 2 2 4 2" xfId="17896"/>
    <cellStyle name="Normal 4 3 2 2 5" xfId="16650"/>
    <cellStyle name="Normal 4 3 2 2 6" xfId="19861"/>
    <cellStyle name="Normal 4 3 2 3" xfId="12823"/>
    <cellStyle name="Normal 4 3 2 3 2" xfId="12824"/>
    <cellStyle name="Normal 4 3 2 3 2 2" xfId="12825"/>
    <cellStyle name="Normal 4 3 2 3 3" xfId="12826"/>
    <cellStyle name="Normal 4 3 2 4" xfId="12827"/>
    <cellStyle name="Normal 4 3 2 4 2" xfId="12828"/>
    <cellStyle name="Normal 4 3 2 5" xfId="12829"/>
    <cellStyle name="Normal 4 3 2 5 2" xfId="17869"/>
    <cellStyle name="Normal 4 3 2 6" xfId="12830"/>
    <cellStyle name="Normal 4 3 2 6 2" xfId="16649"/>
    <cellStyle name="Normal 4 3 2 7" xfId="12831"/>
    <cellStyle name="Normal 4 3 2 8" xfId="12832"/>
    <cellStyle name="Normal 4 3 2 9" xfId="19792"/>
    <cellStyle name="Normal 4 3 3" xfId="12833"/>
    <cellStyle name="Normal 4 3 3 2" xfId="12834"/>
    <cellStyle name="Normal 4 3 3 2 2" xfId="12835"/>
    <cellStyle name="Normal 4 3 3 2 3" xfId="12836"/>
    <cellStyle name="Normal 4 3 3 3" xfId="12837"/>
    <cellStyle name="Normal 4 3 3 3 2" xfId="12838"/>
    <cellStyle name="Normal 4 3 3 4" xfId="12839"/>
    <cellStyle name="Normal 4 3 3 4 2" xfId="17798"/>
    <cellStyle name="Normal 4 3 3 5" xfId="12840"/>
    <cellStyle name="Normal 4 3 3 5 2" xfId="16651"/>
    <cellStyle name="Normal 4 3 4" xfId="12841"/>
    <cellStyle name="Normal 4 3 4 2" xfId="12842"/>
    <cellStyle name="Normal 4 3 4 2 2" xfId="12843"/>
    <cellStyle name="Normal 4 3 4 3" xfId="12844"/>
    <cellStyle name="Normal 4 3 4 4" xfId="12845"/>
    <cellStyle name="Normal 4 3 5" xfId="12846"/>
    <cellStyle name="Normal 4 3 5 2" xfId="12847"/>
    <cellStyle name="Normal 4 3 5 2 2" xfId="12848"/>
    <cellStyle name="Normal 4 3 5 2 2 2" xfId="12849"/>
    <cellStyle name="Normal 4 3 5 2 3" xfId="12850"/>
    <cellStyle name="Normal 4 3 5 2 4" xfId="12851"/>
    <cellStyle name="Normal 4 3 5 3" xfId="12852"/>
    <cellStyle name="Normal 4 3 5 3 2" xfId="12853"/>
    <cellStyle name="Normal 4 3 5 4" xfId="12854"/>
    <cellStyle name="Normal 4 3 5 5" xfId="12855"/>
    <cellStyle name="Normal 4 3 6" xfId="12856"/>
    <cellStyle name="Normal 4 3 6 2" xfId="12857"/>
    <cellStyle name="Normal 4 3 6 3" xfId="17776"/>
    <cellStyle name="Normal 4 3 7" xfId="12858"/>
    <cellStyle name="Normal 4 3 7 2" xfId="18574"/>
    <cellStyle name="Normal 4 3 7 3" xfId="19297"/>
    <cellStyle name="Normal 4 3 7 4" xfId="17909"/>
    <cellStyle name="Normal 4 3 8" xfId="12859"/>
    <cellStyle name="Normal 4 3 8 2" xfId="16648"/>
    <cellStyle name="Normal 4 3 9" xfId="12860"/>
    <cellStyle name="Normal 4 3 9 2" xfId="18637"/>
    <cellStyle name="Normal 4 30" xfId="19684"/>
    <cellStyle name="Normal 4 4" xfId="1608"/>
    <cellStyle name="Normal 4 4 2" xfId="12861"/>
    <cellStyle name="Normal 4 4 2 2" xfId="12862"/>
    <cellStyle name="Normal 4 4 2 3" xfId="16806"/>
    <cellStyle name="Normal 4 4 2 4" xfId="17904"/>
    <cellStyle name="Normal 4 4 2 5" xfId="16653"/>
    <cellStyle name="Normal 4 4 2 6" xfId="19808"/>
    <cellStyle name="Normal 4 4 3" xfId="12863"/>
    <cellStyle name="Normal 4 4 3 2" xfId="12864"/>
    <cellStyle name="Normal 4 4 4" xfId="12865"/>
    <cellStyle name="Normal 4 4 4 2" xfId="12866"/>
    <cellStyle name="Normal 4 4 5" xfId="12867"/>
    <cellStyle name="Normal 4 4 5 2" xfId="12868"/>
    <cellStyle name="Normal 4 4 5 2 2" xfId="12869"/>
    <cellStyle name="Normal 4 4 5 2 2 2" xfId="12870"/>
    <cellStyle name="Normal 4 4 5 2 3" xfId="12871"/>
    <cellStyle name="Normal 4 4 5 3" xfId="12872"/>
    <cellStyle name="Normal 4 4 5 3 2" xfId="12873"/>
    <cellStyle name="Normal 4 4 5 4" xfId="12874"/>
    <cellStyle name="Normal 4 4 5 5" xfId="12875"/>
    <cellStyle name="Normal 4 4 5 6" xfId="17880"/>
    <cellStyle name="Normal 4 4 6" xfId="12876"/>
    <cellStyle name="Normal 4 4 6 2" xfId="16652"/>
    <cellStyle name="Normal 4 4 7" xfId="12877"/>
    <cellStyle name="Normal 4 4 8" xfId="12878"/>
    <cellStyle name="Normal 4 5" xfId="1609"/>
    <cellStyle name="Normal 4 5 10" xfId="12879"/>
    <cellStyle name="Normal 4 5 11" xfId="12880"/>
    <cellStyle name="Normal 4 5 12" xfId="16332"/>
    <cellStyle name="Normal 4 5 2" xfId="12881"/>
    <cellStyle name="Normal 4 5 2 2" xfId="12882"/>
    <cellStyle name="Normal 4 5 2 2 2" xfId="12883"/>
    <cellStyle name="Normal 4 5 2 2 2 2" xfId="12884"/>
    <cellStyle name="Normal 4 5 2 2 2 3" xfId="12885"/>
    <cellStyle name="Normal 4 5 2 2 3" xfId="12886"/>
    <cellStyle name="Normal 4 5 2 2 3 2" xfId="12887"/>
    <cellStyle name="Normal 4 5 2 2 4" xfId="12888"/>
    <cellStyle name="Normal 4 5 2 2 5" xfId="18449"/>
    <cellStyle name="Normal 4 5 2 3" xfId="12889"/>
    <cellStyle name="Normal 4 5 2 3 2" xfId="12890"/>
    <cellStyle name="Normal 4 5 2 3 2 2" xfId="12891"/>
    <cellStyle name="Normal 4 5 2 3 3" xfId="12892"/>
    <cellStyle name="Normal 4 5 2 3 4" xfId="19171"/>
    <cellStyle name="Normal 4 5 2 4" xfId="12893"/>
    <cellStyle name="Normal 4 5 2 4 2" xfId="12894"/>
    <cellStyle name="Normal 4 5 2 5" xfId="12895"/>
    <cellStyle name="Normal 4 5 2 6" xfId="12896"/>
    <cellStyle name="Normal 4 5 2 7" xfId="12897"/>
    <cellStyle name="Normal 4 5 2 8" xfId="12898"/>
    <cellStyle name="Normal 4 5 2 9" xfId="17644"/>
    <cellStyle name="Normal 4 5 3" xfId="12899"/>
    <cellStyle name="Normal 4 5 3 2" xfId="12900"/>
    <cellStyle name="Normal 4 5 3 2 2" xfId="12901"/>
    <cellStyle name="Normal 4 5 3 2 3" xfId="12902"/>
    <cellStyle name="Normal 4 5 3 2 4" xfId="18088"/>
    <cellStyle name="Normal 4 5 3 3" xfId="12903"/>
    <cellStyle name="Normal 4 5 3 3 2" xfId="12904"/>
    <cellStyle name="Normal 4 5 3 3 3" xfId="18821"/>
    <cellStyle name="Normal 4 5 3 4" xfId="12905"/>
    <cellStyle name="Normal 4 5 3 5" xfId="12906"/>
    <cellStyle name="Normal 4 5 3 6" xfId="17127"/>
    <cellStyle name="Normal 4 5 4" xfId="12907"/>
    <cellStyle name="Normal 4 5 4 2" xfId="12908"/>
    <cellStyle name="Normal 4 5 4 2 2" xfId="12909"/>
    <cellStyle name="Normal 4 5 4 3" xfId="12910"/>
    <cellStyle name="Normal 4 5 4 4" xfId="12911"/>
    <cellStyle name="Normal 4 5 4 5" xfId="17823"/>
    <cellStyle name="Normal 4 5 5" xfId="12912"/>
    <cellStyle name="Normal 4 5 5 2" xfId="12913"/>
    <cellStyle name="Normal 4 5 5 2 2" xfId="12914"/>
    <cellStyle name="Normal 4 5 5 2 2 2" xfId="12915"/>
    <cellStyle name="Normal 4 5 5 2 3" xfId="12916"/>
    <cellStyle name="Normal 4 5 5 2 4" xfId="12917"/>
    <cellStyle name="Normal 4 5 5 3" xfId="12918"/>
    <cellStyle name="Normal 4 5 5 3 2" xfId="12919"/>
    <cellStyle name="Normal 4 5 5 4" xfId="12920"/>
    <cellStyle name="Normal 4 5 5 5" xfId="12921"/>
    <cellStyle name="Normal 4 5 5 6" xfId="16654"/>
    <cellStyle name="Normal 4 5 6" xfId="12922"/>
    <cellStyle name="Normal 4 5 7" xfId="12923"/>
    <cellStyle name="Normal 4 5 8" xfId="12924"/>
    <cellStyle name="Normal 4 5 9" xfId="12925"/>
    <cellStyle name="Normal 4 6" xfId="1610"/>
    <cellStyle name="Normal 4 6 2" xfId="12926"/>
    <cellStyle name="Normal 4 6 2 2" xfId="12927"/>
    <cellStyle name="Normal 4 6 2 3" xfId="17990"/>
    <cellStyle name="Normal 4 6 3" xfId="12928"/>
    <cellStyle name="Normal 4 6 3 2" xfId="12929"/>
    <cellStyle name="Normal 4 6 3 3" xfId="18628"/>
    <cellStyle name="Normal 4 6 4" xfId="12930"/>
    <cellStyle name="Normal 4 6 4 2" xfId="12931"/>
    <cellStyle name="Normal 4 6 5" xfId="12932"/>
    <cellStyle name="Normal 4 6 5 2" xfId="12933"/>
    <cellStyle name="Normal 4 6 5 2 2" xfId="12934"/>
    <cellStyle name="Normal 4 6 5 2 2 2" xfId="12935"/>
    <cellStyle name="Normal 4 6 5 2 3" xfId="12936"/>
    <cellStyle name="Normal 4 6 5 3" xfId="12937"/>
    <cellStyle name="Normal 4 6 5 3 2" xfId="12938"/>
    <cellStyle name="Normal 4 6 5 4" xfId="12939"/>
    <cellStyle name="Normal 4 6 5 5" xfId="12940"/>
    <cellStyle name="Normal 4 6 6" xfId="12941"/>
    <cellStyle name="Normal 4 6 7" xfId="12942"/>
    <cellStyle name="Normal 4 6 8" xfId="12943"/>
    <cellStyle name="Normal 4 6 9" xfId="16655"/>
    <cellStyle name="Normal 4 7" xfId="1611"/>
    <cellStyle name="Normal 4 7 10" xfId="12944"/>
    <cellStyle name="Normal 4 7 11" xfId="12945"/>
    <cellStyle name="Normal 4 7 12" xfId="16656"/>
    <cellStyle name="Normal 4 7 13" xfId="19504"/>
    <cellStyle name="Normal 4 7 2" xfId="12946"/>
    <cellStyle name="Normal 4 7 2 2" xfId="12947"/>
    <cellStyle name="Normal 4 7 2 2 2" xfId="12948"/>
    <cellStyle name="Normal 4 7 2 2 2 2" xfId="12949"/>
    <cellStyle name="Normal 4 7 2 2 2 3" xfId="12950"/>
    <cellStyle name="Normal 4 7 2 2 3" xfId="12951"/>
    <cellStyle name="Normal 4 7 2 2 3 2" xfId="12952"/>
    <cellStyle name="Normal 4 7 2 2 4" xfId="12953"/>
    <cellStyle name="Normal 4 7 2 3" xfId="12954"/>
    <cellStyle name="Normal 4 7 2 3 2" xfId="12955"/>
    <cellStyle name="Normal 4 7 2 3 2 2" xfId="12956"/>
    <cellStyle name="Normal 4 7 2 3 3" xfId="12957"/>
    <cellStyle name="Normal 4 7 2 4" xfId="12958"/>
    <cellStyle name="Normal 4 7 2 4 2" xfId="12959"/>
    <cellStyle name="Normal 4 7 2 5" xfId="12960"/>
    <cellStyle name="Normal 4 7 2 6" xfId="12961"/>
    <cellStyle name="Normal 4 7 2 7" xfId="12962"/>
    <cellStyle name="Normal 4 7 2 8" xfId="12963"/>
    <cellStyle name="Normal 4 7 3" xfId="12964"/>
    <cellStyle name="Normal 4 7 3 2" xfId="12965"/>
    <cellStyle name="Normal 4 7 3 2 2" xfId="12966"/>
    <cellStyle name="Normal 4 7 3 2 3" xfId="12967"/>
    <cellStyle name="Normal 4 7 3 3" xfId="12968"/>
    <cellStyle name="Normal 4 7 3 3 2" xfId="12969"/>
    <cellStyle name="Normal 4 7 3 4" xfId="12970"/>
    <cellStyle name="Normal 4 7 3 5" xfId="12971"/>
    <cellStyle name="Normal 4 7 4" xfId="12972"/>
    <cellStyle name="Normal 4 7 4 2" xfId="12973"/>
    <cellStyle name="Normal 4 7 4 2 2" xfId="12974"/>
    <cellStyle name="Normal 4 7 4 3" xfId="12975"/>
    <cellStyle name="Normal 4 7 4 4" xfId="12976"/>
    <cellStyle name="Normal 4 7 5" xfId="12977"/>
    <cellStyle name="Normal 4 7 5 2" xfId="12978"/>
    <cellStyle name="Normal 4 7 5 2 2" xfId="12979"/>
    <cellStyle name="Normal 4 7 5 2 2 2" xfId="12980"/>
    <cellStyle name="Normal 4 7 5 2 3" xfId="12981"/>
    <cellStyle name="Normal 4 7 5 2 4" xfId="12982"/>
    <cellStyle name="Normal 4 7 5 3" xfId="12983"/>
    <cellStyle name="Normal 4 7 5 3 2" xfId="12984"/>
    <cellStyle name="Normal 4 7 5 4" xfId="12985"/>
    <cellStyle name="Normal 4 7 5 5" xfId="12986"/>
    <cellStyle name="Normal 4 7 6" xfId="12987"/>
    <cellStyle name="Normal 4 7 7" xfId="12988"/>
    <cellStyle name="Normal 4 7 8" xfId="12989"/>
    <cellStyle name="Normal 4 7 9" xfId="12990"/>
    <cellStyle name="Normal 4 8" xfId="1612"/>
    <cellStyle name="Normal 4 8 10" xfId="12991"/>
    <cellStyle name="Normal 4 8 11" xfId="16763"/>
    <cellStyle name="Normal 4 8 2" xfId="12992"/>
    <cellStyle name="Normal 4 8 2 2" xfId="12993"/>
    <cellStyle name="Normal 4 8 2 2 2" xfId="12994"/>
    <cellStyle name="Normal 4 8 2 2 3" xfId="12995"/>
    <cellStyle name="Normal 4 8 2 3" xfId="12996"/>
    <cellStyle name="Normal 4 8 2 3 2" xfId="12997"/>
    <cellStyle name="Normal 4 8 2 4" xfId="12998"/>
    <cellStyle name="Normal 4 8 2 5" xfId="12999"/>
    <cellStyle name="Normal 4 8 2 6" xfId="13000"/>
    <cellStyle name="Normal 4 8 2 7" xfId="13001"/>
    <cellStyle name="Normal 4 8 3" xfId="13002"/>
    <cellStyle name="Normal 4 8 3 2" xfId="13003"/>
    <cellStyle name="Normal 4 8 3 2 2" xfId="13004"/>
    <cellStyle name="Normal 4 8 3 3" xfId="13005"/>
    <cellStyle name="Normal 4 8 3 4" xfId="13006"/>
    <cellStyle name="Normal 4 8 4" xfId="13007"/>
    <cellStyle name="Normal 4 8 4 2" xfId="13008"/>
    <cellStyle name="Normal 4 8 4 3" xfId="13009"/>
    <cellStyle name="Normal 4 8 5" xfId="13010"/>
    <cellStyle name="Normal 4 8 5 2" xfId="13011"/>
    <cellStyle name="Normal 4 8 5 2 2" xfId="13012"/>
    <cellStyle name="Normal 4 8 5 2 2 2" xfId="13013"/>
    <cellStyle name="Normal 4 8 5 2 3" xfId="13014"/>
    <cellStyle name="Normal 4 8 5 3" xfId="13015"/>
    <cellStyle name="Normal 4 8 5 3 2" xfId="13016"/>
    <cellStyle name="Normal 4 8 5 4" xfId="13017"/>
    <cellStyle name="Normal 4 8 5 5" xfId="13018"/>
    <cellStyle name="Normal 4 8 6" xfId="13019"/>
    <cellStyle name="Normal 4 8 7" xfId="13020"/>
    <cellStyle name="Normal 4 8 8" xfId="13021"/>
    <cellStyle name="Normal 4 8 9" xfId="13022"/>
    <cellStyle name="Normal 4 9" xfId="1613"/>
    <cellStyle name="Normal 4 9 10" xfId="13023"/>
    <cellStyle name="Normal 4 9 11" xfId="17805"/>
    <cellStyle name="Normal 4 9 2" xfId="13024"/>
    <cellStyle name="Normal 4 9 2 2" xfId="13025"/>
    <cellStyle name="Normal 4 9 2 2 2" xfId="13026"/>
    <cellStyle name="Normal 4 9 2 2 3" xfId="13027"/>
    <cellStyle name="Normal 4 9 2 3" xfId="13028"/>
    <cellStyle name="Normal 4 9 2 4" xfId="13029"/>
    <cellStyle name="Normal 4 9 2 5" xfId="13030"/>
    <cellStyle name="Normal 4 9 2 6" xfId="13031"/>
    <cellStyle name="Normal 4 9 2 7" xfId="13032"/>
    <cellStyle name="Normal 4 9 3" xfId="13033"/>
    <cellStyle name="Normal 4 9 3 2" xfId="13034"/>
    <cellStyle name="Normal 4 9 3 3" xfId="13035"/>
    <cellStyle name="Normal 4 9 3 4" xfId="13036"/>
    <cellStyle name="Normal 4 9 4" xfId="13037"/>
    <cellStyle name="Normal 4 9 4 2" xfId="13038"/>
    <cellStyle name="Normal 4 9 4 3" xfId="13039"/>
    <cellStyle name="Normal 4 9 5" xfId="13040"/>
    <cellStyle name="Normal 4 9 6" xfId="13041"/>
    <cellStyle name="Normal 4 9 7" xfId="13042"/>
    <cellStyle name="Normal 4 9 8" xfId="13043"/>
    <cellStyle name="Normal 4 9 9" xfId="13044"/>
    <cellStyle name="Normal 40" xfId="1614"/>
    <cellStyle name="Normal 40 2" xfId="13045"/>
    <cellStyle name="Normal 40 2 2" xfId="17568"/>
    <cellStyle name="Normal 40 2 2 2" xfId="18373"/>
    <cellStyle name="Normal 40 2 2 3" xfId="19109"/>
    <cellStyle name="Normal 40 2 3" xfId="18035"/>
    <cellStyle name="Normal 40 2 4" xfId="18794"/>
    <cellStyle name="Normal 40 2 5" xfId="17059"/>
    <cellStyle name="Normal 40 3" xfId="17002"/>
    <cellStyle name="Normal 40 4" xfId="16490"/>
    <cellStyle name="Normal 40 5" xfId="16247"/>
    <cellStyle name="Normal 400" xfId="17998"/>
    <cellStyle name="Normal 401" xfId="18579"/>
    <cellStyle name="Normal 401 2" xfId="19351"/>
    <cellStyle name="Normal 402" xfId="18581"/>
    <cellStyle name="Normal 402 2" xfId="19321"/>
    <cellStyle name="Normal 403" xfId="18583"/>
    <cellStyle name="Normal 403 2" xfId="19367"/>
    <cellStyle name="Normal 404" xfId="18586"/>
    <cellStyle name="Normal 404 2" xfId="19331"/>
    <cellStyle name="Normal 405" xfId="18588"/>
    <cellStyle name="Normal 405 2" xfId="19352"/>
    <cellStyle name="Normal 406" xfId="18590"/>
    <cellStyle name="Normal 406 2" xfId="19336"/>
    <cellStyle name="Normal 407" xfId="18592"/>
    <cellStyle name="Normal 407 2" xfId="19345"/>
    <cellStyle name="Normal 408" xfId="18594"/>
    <cellStyle name="Normal 408 2" xfId="19386"/>
    <cellStyle name="Normal 409" xfId="18596"/>
    <cellStyle name="Normal 409 2" xfId="19333"/>
    <cellStyle name="Normal 41" xfId="1615"/>
    <cellStyle name="Normal 41 2" xfId="13046"/>
    <cellStyle name="Normal 41 2 2" xfId="17565"/>
    <cellStyle name="Normal 41 2 2 2" xfId="18370"/>
    <cellStyle name="Normal 41 2 2 3" xfId="19106"/>
    <cellStyle name="Normal 41 2 3" xfId="18032"/>
    <cellStyle name="Normal 41 2 4" xfId="18791"/>
    <cellStyle name="Normal 41 2 5" xfId="17055"/>
    <cellStyle name="Normal 41 3" xfId="13047"/>
    <cellStyle name="Normal 41 3 2" xfId="17004"/>
    <cellStyle name="Normal 41 4" xfId="16487"/>
    <cellStyle name="Normal 41 5" xfId="16243"/>
    <cellStyle name="Normal 410" xfId="18598"/>
    <cellStyle name="Normal 410 2" xfId="19322"/>
    <cellStyle name="Normal 411" xfId="18600"/>
    <cellStyle name="Normal 411 2" xfId="19387"/>
    <cellStyle name="Normal 412" xfId="18602"/>
    <cellStyle name="Normal 412 2" xfId="19375"/>
    <cellStyle name="Normal 413" xfId="18604"/>
    <cellStyle name="Normal 413 2" xfId="19341"/>
    <cellStyle name="Normal 414" xfId="18606"/>
    <cellStyle name="Normal 414 2" xfId="19365"/>
    <cellStyle name="Normal 415" xfId="18608"/>
    <cellStyle name="Normal 415 2" xfId="19313"/>
    <cellStyle name="Normal 416" xfId="18610"/>
    <cellStyle name="Normal 416 2" xfId="19335"/>
    <cellStyle name="Normal 417" xfId="18612"/>
    <cellStyle name="Normal 417 2" xfId="19339"/>
    <cellStyle name="Normal 418" xfId="18614"/>
    <cellStyle name="Normal 418 2" xfId="19388"/>
    <cellStyle name="Normal 419" xfId="18616"/>
    <cellStyle name="Normal 419 2" xfId="19340"/>
    <cellStyle name="Normal 42" xfId="1616"/>
    <cellStyle name="Normal 42 2" xfId="13048"/>
    <cellStyle name="Normal 42 2 2" xfId="17570"/>
    <cellStyle name="Normal 42 2 2 2" xfId="18375"/>
    <cellStyle name="Normal 42 2 2 3" xfId="19111"/>
    <cellStyle name="Normal 42 2 3" xfId="18037"/>
    <cellStyle name="Normal 42 2 4" xfId="18796"/>
    <cellStyle name="Normal 42 2 5" xfId="17061"/>
    <cellStyle name="Normal 42 3" xfId="13049"/>
    <cellStyle name="Normal 42 3 2" xfId="17006"/>
    <cellStyle name="Normal 42 4" xfId="16492"/>
    <cellStyle name="Normal 42 5" xfId="16249"/>
    <cellStyle name="Normal 420" xfId="18618"/>
    <cellStyle name="Normal 420 2" xfId="19383"/>
    <cellStyle name="Normal 421" xfId="18619"/>
    <cellStyle name="Normal 422" xfId="18621"/>
    <cellStyle name="Normal 423" xfId="18699"/>
    <cellStyle name="Normal 424" xfId="18620"/>
    <cellStyle name="Normal 425" xfId="18753"/>
    <cellStyle name="Normal 426" xfId="19295"/>
    <cellStyle name="Normal 427" xfId="18822"/>
    <cellStyle name="Normal 428" xfId="18774"/>
    <cellStyle name="Normal 429" xfId="18756"/>
    <cellStyle name="Normal 43" xfId="1617"/>
    <cellStyle name="Normal 43 2" xfId="13050"/>
    <cellStyle name="Normal 43 2 2" xfId="17566"/>
    <cellStyle name="Normal 43 2 2 2" xfId="18371"/>
    <cellStyle name="Normal 43 2 2 3" xfId="19107"/>
    <cellStyle name="Normal 43 2 3" xfId="18033"/>
    <cellStyle name="Normal 43 2 4" xfId="18792"/>
    <cellStyle name="Normal 43 2 5" xfId="17056"/>
    <cellStyle name="Normal 43 3" xfId="17008"/>
    <cellStyle name="Normal 43 4" xfId="16488"/>
    <cellStyle name="Normal 43 5" xfId="16244"/>
    <cellStyle name="Normal 430" xfId="18823"/>
    <cellStyle name="Normal 431" xfId="18754"/>
    <cellStyle name="Normal 431 2" xfId="19332"/>
    <cellStyle name="Normal 432" xfId="18755"/>
    <cellStyle name="Normal 432 2" xfId="19316"/>
    <cellStyle name="Normal 433" xfId="19305"/>
    <cellStyle name="Normal 433 2" xfId="19391"/>
    <cellStyle name="Normal 434" xfId="16506"/>
    <cellStyle name="Normal 435" xfId="19306"/>
    <cellStyle name="Normal 436" xfId="19320"/>
    <cellStyle name="Normal 437" xfId="19307"/>
    <cellStyle name="Normal 438" xfId="19326"/>
    <cellStyle name="Normal 439" xfId="19377"/>
    <cellStyle name="Normal 44" xfId="1618"/>
    <cellStyle name="Normal 44 2" xfId="17060"/>
    <cellStyle name="Normal 44 2 2" xfId="17569"/>
    <cellStyle name="Normal 44 2 2 2" xfId="18374"/>
    <cellStyle name="Normal 44 2 2 3" xfId="19110"/>
    <cellStyle name="Normal 44 2 3" xfId="18036"/>
    <cellStyle name="Normal 44 2 4" xfId="18795"/>
    <cellStyle name="Normal 44 3" xfId="17010"/>
    <cellStyle name="Normal 44 4" xfId="16491"/>
    <cellStyle name="Normal 44 5" xfId="16248"/>
    <cellStyle name="Normal 440" xfId="19317"/>
    <cellStyle name="Normal 441" xfId="19318"/>
    <cellStyle name="Normal 442" xfId="19355"/>
    <cellStyle name="Normal 443" xfId="19374"/>
    <cellStyle name="Normal 444" xfId="19338"/>
    <cellStyle name="Normal 445" xfId="19358"/>
    <cellStyle name="Normal 446" xfId="19337"/>
    <cellStyle name="Normal 447" xfId="19334"/>
    <cellStyle name="Normal 448" xfId="19392"/>
    <cellStyle name="Normal 449" xfId="19389"/>
    <cellStyle name="Normal 45" xfId="1619"/>
    <cellStyle name="Normal 45 2" xfId="17027"/>
    <cellStyle name="Normal 45 3" xfId="17013"/>
    <cellStyle name="Normal 45 4" xfId="16501"/>
    <cellStyle name="Normal 45 5" xfId="16217"/>
    <cellStyle name="Normal 450" xfId="19371"/>
    <cellStyle name="Normal 451" xfId="19384"/>
    <cellStyle name="Normal 452" xfId="16505"/>
    <cellStyle name="Normal 453" xfId="16764"/>
    <cellStyle name="Normal 454" xfId="19395"/>
    <cellStyle name="Normal 455" xfId="19429"/>
    <cellStyle name="Normal 456" xfId="19416"/>
    <cellStyle name="Normal 457" xfId="19415"/>
    <cellStyle name="Normal 458" xfId="19425"/>
    <cellStyle name="Normal 459" xfId="19424"/>
    <cellStyle name="Normal 46" xfId="1620"/>
    <cellStyle name="Normal 46 2" xfId="17072"/>
    <cellStyle name="Normal 46 3" xfId="17015"/>
    <cellStyle name="Normal 46 4" xfId="16503"/>
    <cellStyle name="Normal 46 5" xfId="16260"/>
    <cellStyle name="Normal 460" xfId="19438"/>
    <cellStyle name="Normal 461" xfId="19404"/>
    <cellStyle name="Normal 462" xfId="19422"/>
    <cellStyle name="Normal 463" xfId="19394"/>
    <cellStyle name="Normal 464" xfId="19397"/>
    <cellStyle name="Normal 465" xfId="19442"/>
    <cellStyle name="Normal 466" xfId="19411"/>
    <cellStyle name="Normal 467" xfId="19418"/>
    <cellStyle name="Normal 468" xfId="19433"/>
    <cellStyle name="Normal 469" xfId="19405"/>
    <cellStyle name="Normal 47" xfId="1621"/>
    <cellStyle name="Normal 47 2" xfId="17115"/>
    <cellStyle name="Normal 47 3" xfId="17017"/>
    <cellStyle name="Normal 47 4" xfId="16318"/>
    <cellStyle name="Normal 470" xfId="19435"/>
    <cellStyle name="Normal 471" xfId="19419"/>
    <cellStyle name="Normal 472" xfId="16752"/>
    <cellStyle name="Normal 473" xfId="19396"/>
    <cellStyle name="Normal 474" xfId="19400"/>
    <cellStyle name="Normal 475" xfId="19407"/>
    <cellStyle name="Normal 476" xfId="19417"/>
    <cellStyle name="Normal 477" xfId="19421"/>
    <cellStyle name="Normal 478" xfId="19406"/>
    <cellStyle name="Normal 479" xfId="19403"/>
    <cellStyle name="Normal 48" xfId="1622"/>
    <cellStyle name="Normal 480" xfId="19401"/>
    <cellStyle name="Normal 481" xfId="19420"/>
    <cellStyle name="Normal 482" xfId="19414"/>
    <cellStyle name="Normal 483" xfId="19441"/>
    <cellStyle name="Normal 484" xfId="19431"/>
    <cellStyle name="Normal 485" xfId="19423"/>
    <cellStyle name="Normal 486" xfId="19409"/>
    <cellStyle name="Normal 487" xfId="19432"/>
    <cellStyle name="Normal 488" xfId="16509"/>
    <cellStyle name="Normal 489" xfId="19399"/>
    <cellStyle name="Normal 49" xfId="1623"/>
    <cellStyle name="Normal 490" xfId="19427"/>
    <cellStyle name="Normal 491" xfId="19426"/>
    <cellStyle name="Normal 492" xfId="19434"/>
    <cellStyle name="Normal 493" xfId="19440"/>
    <cellStyle name="Normal 494" xfId="19413"/>
    <cellStyle name="Normal 495" xfId="19412"/>
    <cellStyle name="Normal 496" xfId="19410"/>
    <cellStyle name="Normal 497" xfId="19436"/>
    <cellStyle name="Normal 498" xfId="16753"/>
    <cellStyle name="Normal 499" xfId="19393"/>
    <cellStyle name="Normal 5" xfId="1624"/>
    <cellStyle name="Normal 5 10" xfId="13051"/>
    <cellStyle name="Normal 5 10 10" xfId="16657"/>
    <cellStyle name="Normal 5 10 2" xfId="13052"/>
    <cellStyle name="Normal 5 10 2 2" xfId="13053"/>
    <cellStyle name="Normal 5 10 2 2 2" xfId="13054"/>
    <cellStyle name="Normal 5 10 2 2 3" xfId="13055"/>
    <cellStyle name="Normal 5 10 2 3" xfId="13056"/>
    <cellStyle name="Normal 5 10 2 4" xfId="13057"/>
    <cellStyle name="Normal 5 10 2 5" xfId="13058"/>
    <cellStyle name="Normal 5 10 2 6" xfId="13059"/>
    <cellStyle name="Normal 5 10 2 7" xfId="13060"/>
    <cellStyle name="Normal 5 10 3" xfId="13061"/>
    <cellStyle name="Normal 5 10 3 2" xfId="13062"/>
    <cellStyle name="Normal 5 10 4" xfId="13063"/>
    <cellStyle name="Normal 5 10 4 2" xfId="13064"/>
    <cellStyle name="Normal 5 10 5" xfId="13065"/>
    <cellStyle name="Normal 5 10 6" xfId="13066"/>
    <cellStyle name="Normal 5 10 7" xfId="13067"/>
    <cellStyle name="Normal 5 10 8" xfId="13068"/>
    <cellStyle name="Normal 5 10 9" xfId="13069"/>
    <cellStyle name="Normal 5 11" xfId="13070"/>
    <cellStyle name="Normal 5 11 2" xfId="13071"/>
    <cellStyle name="Normal 5 11 2 2" xfId="13072"/>
    <cellStyle name="Normal 5 11 2 3" xfId="13073"/>
    <cellStyle name="Normal 5 11 2 4" xfId="13074"/>
    <cellStyle name="Normal 5 11 2 5" xfId="13075"/>
    <cellStyle name="Normal 5 11 2 6" xfId="13076"/>
    <cellStyle name="Normal 5 11 3" xfId="13077"/>
    <cellStyle name="Normal 5 11 3 2" xfId="13078"/>
    <cellStyle name="Normal 5 11 4" xfId="13079"/>
    <cellStyle name="Normal 5 11 4 2" xfId="13080"/>
    <cellStyle name="Normal 5 11 5" xfId="13081"/>
    <cellStyle name="Normal 5 11 6" xfId="13082"/>
    <cellStyle name="Normal 5 11 7" xfId="13083"/>
    <cellStyle name="Normal 5 11 8" xfId="18642"/>
    <cellStyle name="Normal 5 12" xfId="13084"/>
    <cellStyle name="Normal 5 12 2" xfId="13085"/>
    <cellStyle name="Normal 5 12 2 2" xfId="13086"/>
    <cellStyle name="Normal 5 12 2 3" xfId="13087"/>
    <cellStyle name="Normal 5 12 2 4" xfId="13088"/>
    <cellStyle name="Normal 5 12 2 5" xfId="13089"/>
    <cellStyle name="Normal 5 12 2 6" xfId="13090"/>
    <cellStyle name="Normal 5 12 3" xfId="13091"/>
    <cellStyle name="Normal 5 12 4" xfId="13092"/>
    <cellStyle name="Normal 5 12 5" xfId="13093"/>
    <cellStyle name="Normal 5 13" xfId="13094"/>
    <cellStyle name="Normal 5 13 2" xfId="13095"/>
    <cellStyle name="Normal 5 13 2 2" xfId="13096"/>
    <cellStyle name="Normal 5 13 3" xfId="13097"/>
    <cellStyle name="Normal 5 13 4" xfId="13098"/>
    <cellStyle name="Normal 5 13 5" xfId="13099"/>
    <cellStyle name="Normal 5 14" xfId="13100"/>
    <cellStyle name="Normal 5 14 2" xfId="13101"/>
    <cellStyle name="Normal 5 14 2 2" xfId="13102"/>
    <cellStyle name="Normal 5 14 3" xfId="13103"/>
    <cellStyle name="Normal 5 14 4" xfId="13104"/>
    <cellStyle name="Normal 5 14 5" xfId="13105"/>
    <cellStyle name="Normal 5 15" xfId="13106"/>
    <cellStyle name="Normal 5 15 2" xfId="13107"/>
    <cellStyle name="Normal 5 15 2 2" xfId="13108"/>
    <cellStyle name="Normal 5 15 3" xfId="13109"/>
    <cellStyle name="Normal 5 15 4" xfId="13110"/>
    <cellStyle name="Normal 5 15 5" xfId="13111"/>
    <cellStyle name="Normal 5 16" xfId="13112"/>
    <cellStyle name="Normal 5 16 2" xfId="13113"/>
    <cellStyle name="Normal 5 16 2 2" xfId="13114"/>
    <cellStyle name="Normal 5 16 3" xfId="13115"/>
    <cellStyle name="Normal 5 16 4" xfId="13116"/>
    <cellStyle name="Normal 5 16 5" xfId="13117"/>
    <cellStyle name="Normal 5 17" xfId="13118"/>
    <cellStyle name="Normal 5 17 2" xfId="13119"/>
    <cellStyle name="Normal 5 17 2 2" xfId="13120"/>
    <cellStyle name="Normal 5 17 3" xfId="13121"/>
    <cellStyle name="Normal 5 17 4" xfId="13122"/>
    <cellStyle name="Normal 5 17 5" xfId="13123"/>
    <cellStyle name="Normal 5 18" xfId="13124"/>
    <cellStyle name="Normal 5 18 2" xfId="13125"/>
    <cellStyle name="Normal 5 18 3" xfId="13126"/>
    <cellStyle name="Normal 5 18 4" xfId="13127"/>
    <cellStyle name="Normal 5 18 5" xfId="13128"/>
    <cellStyle name="Normal 5 18 6" xfId="13129"/>
    <cellStyle name="Normal 5 19" xfId="13130"/>
    <cellStyle name="Normal 5 19 2" xfId="13131"/>
    <cellStyle name="Normal 5 19 2 2" xfId="13132"/>
    <cellStyle name="Normal 5 19 2 2 2" xfId="13133"/>
    <cellStyle name="Normal 5 19 2 3" xfId="13134"/>
    <cellStyle name="Normal 5 19 2 4" xfId="13135"/>
    <cellStyle name="Normal 5 19 3" xfId="13136"/>
    <cellStyle name="Normal 5 19 3 2" xfId="13137"/>
    <cellStyle name="Normal 5 19 4" xfId="13138"/>
    <cellStyle name="Normal 5 19 5" xfId="13139"/>
    <cellStyle name="Normal 5 2" xfId="1625"/>
    <cellStyle name="Normal 5 2 10" xfId="13140"/>
    <cellStyle name="Normal 5 2 10 2" xfId="18671"/>
    <cellStyle name="Normal 5 2 11" xfId="13141"/>
    <cellStyle name="Normal 5 2 2" xfId="13142"/>
    <cellStyle name="Normal 5 2 2 2" xfId="13143"/>
    <cellStyle name="Normal 5 2 2 2 2" xfId="13144"/>
    <cellStyle name="Normal 5 2 2 2 2 2" xfId="13145"/>
    <cellStyle name="Normal 5 2 2 2 2 3" xfId="13146"/>
    <cellStyle name="Normal 5 2 2 2 2 4" xfId="17900"/>
    <cellStyle name="Normal 5 2 2 2 2 5" xfId="16661"/>
    <cellStyle name="Normal 5 2 2 2 3" xfId="13147"/>
    <cellStyle name="Normal 5 2 2 2 3 2" xfId="13148"/>
    <cellStyle name="Normal 5 2 2 2 4" xfId="13149"/>
    <cellStyle name="Normal 5 2 2 2 5" xfId="17789"/>
    <cellStyle name="Normal 5 2 2 2 6" xfId="16660"/>
    <cellStyle name="Normal 5 2 2 3" xfId="13150"/>
    <cellStyle name="Normal 5 2 2 3 2" xfId="13151"/>
    <cellStyle name="Normal 5 2 2 3 2 2" xfId="13152"/>
    <cellStyle name="Normal 5 2 2 3 3" xfId="13153"/>
    <cellStyle name="Normal 5 2 2 3 4" xfId="17818"/>
    <cellStyle name="Normal 5 2 2 3 5" xfId="16662"/>
    <cellStyle name="Normal 5 2 2 4" xfId="13154"/>
    <cellStyle name="Normal 5 2 2 4 2" xfId="13155"/>
    <cellStyle name="Normal 5 2 2 5" xfId="13156"/>
    <cellStyle name="Normal 5 2 2 6" xfId="13157"/>
    <cellStyle name="Normal 5 2 2 6 2" xfId="17893"/>
    <cellStyle name="Normal 5 2 2 7" xfId="13158"/>
    <cellStyle name="Normal 5 2 2 7 2" xfId="18578"/>
    <cellStyle name="Normal 5 2 2 7 3" xfId="19301"/>
    <cellStyle name="Normal 5 2 2 7 4" xfId="17913"/>
    <cellStyle name="Normal 5 2 2 8" xfId="13159"/>
    <cellStyle name="Normal 5 2 2 8 2" xfId="16659"/>
    <cellStyle name="Normal 5 2 2 9" xfId="18733"/>
    <cellStyle name="Normal 5 2 3" xfId="13160"/>
    <cellStyle name="Normal 5 2 3 2" xfId="13161"/>
    <cellStyle name="Normal 5 2 3 2 2" xfId="16849"/>
    <cellStyle name="Normal 5 2 3 2 3" xfId="16807"/>
    <cellStyle name="Normal 5 2 3 2 4" xfId="17812"/>
    <cellStyle name="Normal 5 2 3 2 5" xfId="16664"/>
    <cellStyle name="Normal 5 2 3 3" xfId="13162"/>
    <cellStyle name="Normal 5 2 3 3 2" xfId="13163"/>
    <cellStyle name="Normal 5 2 3 3 3" xfId="13164"/>
    <cellStyle name="Normal 5 2 3 4" xfId="13165"/>
    <cellStyle name="Normal 5 2 3 4 2" xfId="13166"/>
    <cellStyle name="Normal 5 2 3 5" xfId="13167"/>
    <cellStyle name="Normal 5 2 3 5 2" xfId="17846"/>
    <cellStyle name="Normal 5 2 3 6" xfId="13168"/>
    <cellStyle name="Normal 5 2 3 6 2" xfId="16663"/>
    <cellStyle name="Normal 5 2 3 7" xfId="19760"/>
    <cellStyle name="Normal 5 2 4" xfId="13169"/>
    <cellStyle name="Normal 5 2 4 2" xfId="13170"/>
    <cellStyle name="Normal 5 2 4 2 2" xfId="13171"/>
    <cellStyle name="Normal 5 2 4 2 3" xfId="13172"/>
    <cellStyle name="Normal 5 2 4 3" xfId="13173"/>
    <cellStyle name="Normal 5 2 4 4" xfId="13174"/>
    <cellStyle name="Normal 5 2 4 4 2" xfId="17879"/>
    <cellStyle name="Normal 5 2 4 5" xfId="13175"/>
    <cellStyle name="Normal 5 2 4 5 2" xfId="16665"/>
    <cellStyle name="Normal 5 2 5" xfId="13176"/>
    <cellStyle name="Normal 5 2 5 2" xfId="13177"/>
    <cellStyle name="Normal 5 2 5 2 2" xfId="13178"/>
    <cellStyle name="Normal 5 2 5 2 2 2" xfId="13179"/>
    <cellStyle name="Normal 5 2 5 2 2 2 2" xfId="18395"/>
    <cellStyle name="Normal 5 2 5 2 2 3" xfId="19131"/>
    <cellStyle name="Normal 5 2 5 2 2 4" xfId="17590"/>
    <cellStyle name="Normal 5 2 5 2 3" xfId="13180"/>
    <cellStyle name="Normal 5 2 5 2 3 2" xfId="18057"/>
    <cellStyle name="Normal 5 2 5 2 4" xfId="13181"/>
    <cellStyle name="Normal 5 2 5 2 4 2" xfId="18804"/>
    <cellStyle name="Normal 5 2 5 2 5" xfId="17087"/>
    <cellStyle name="Normal 5 2 5 3" xfId="13182"/>
    <cellStyle name="Normal 5 2 5 3 2" xfId="13183"/>
    <cellStyle name="Normal 5 2 5 4" xfId="13184"/>
    <cellStyle name="Normal 5 2 5 4 2" xfId="17991"/>
    <cellStyle name="Normal 5 2 5 5" xfId="13185"/>
    <cellStyle name="Normal 5 2 5 5 2" xfId="18749"/>
    <cellStyle name="Normal 5 2 5 6" xfId="16666"/>
    <cellStyle name="Normal 5 2 5 7" xfId="16275"/>
    <cellStyle name="Normal 5 2 6" xfId="13186"/>
    <cellStyle name="Normal 5 2 6 2" xfId="16667"/>
    <cellStyle name="Normal 5 2 7" xfId="13187"/>
    <cellStyle name="Normal 5 2 8" xfId="13188"/>
    <cellStyle name="Normal 5 2 8 2" xfId="17790"/>
    <cellStyle name="Normal 5 2 9" xfId="13189"/>
    <cellStyle name="Normal 5 2 9 2" xfId="16658"/>
    <cellStyle name="Normal 5 20" xfId="13190"/>
    <cellStyle name="Normal 5 20 2" xfId="13191"/>
    <cellStyle name="Normal 5 20 3" xfId="13192"/>
    <cellStyle name="Normal 5 21" xfId="13193"/>
    <cellStyle name="Normal 5 21 2" xfId="13194"/>
    <cellStyle name="Normal 5 21 3" xfId="13195"/>
    <cellStyle name="Normal 5 22" xfId="13196"/>
    <cellStyle name="Normal 5 22 2" xfId="13197"/>
    <cellStyle name="Normal 5 22 3" xfId="13198"/>
    <cellStyle name="Normal 5 23" xfId="13199"/>
    <cellStyle name="Normal 5 23 2" xfId="13200"/>
    <cellStyle name="Normal 5 24" xfId="13201"/>
    <cellStyle name="Normal 5 24 2" xfId="13202"/>
    <cellStyle name="Normal 5 25" xfId="13203"/>
    <cellStyle name="Normal 5 26" xfId="13204"/>
    <cellStyle name="Normal 5 27" xfId="13205"/>
    <cellStyle name="Normal 5 28" xfId="16159"/>
    <cellStyle name="Normal 5 29" xfId="16166"/>
    <cellStyle name="Normal 5 3" xfId="13206"/>
    <cellStyle name="Normal 5 3 2" xfId="13207"/>
    <cellStyle name="Normal 5 3 2 2" xfId="13208"/>
    <cellStyle name="Normal 5 3 2 2 2" xfId="16851"/>
    <cellStyle name="Normal 5 3 2 2 3" xfId="16808"/>
    <cellStyle name="Normal 5 3 2 2 4" xfId="17886"/>
    <cellStyle name="Normal 5 3 2 2 5" xfId="16670"/>
    <cellStyle name="Normal 5 3 2 3" xfId="16834"/>
    <cellStyle name="Normal 5 3 2 4" xfId="16781"/>
    <cellStyle name="Normal 5 3 2 5" xfId="17856"/>
    <cellStyle name="Normal 5 3 2 6" xfId="16669"/>
    <cellStyle name="Normal 5 3 3" xfId="13209"/>
    <cellStyle name="Normal 5 3 3 2" xfId="16850"/>
    <cellStyle name="Normal 5 3 3 3" xfId="16809"/>
    <cellStyle name="Normal 5 3 3 4" xfId="17853"/>
    <cellStyle name="Normal 5 3 3 5" xfId="16671"/>
    <cellStyle name="Normal 5 3 4" xfId="13210"/>
    <cellStyle name="Normal 5 3 5" xfId="13211"/>
    <cellStyle name="Normal 5 3 6" xfId="17847"/>
    <cellStyle name="Normal 5 3 7" xfId="17910"/>
    <cellStyle name="Normal 5 3 7 2" xfId="18575"/>
    <cellStyle name="Normal 5 3 7 3" xfId="19298"/>
    <cellStyle name="Normal 5 3 8" xfId="16668"/>
    <cellStyle name="Normal 5 3 9" xfId="18703"/>
    <cellStyle name="Normal 5 4" xfId="13212"/>
    <cellStyle name="Normal 5 4 2" xfId="13213"/>
    <cellStyle name="Normal 5 4 2 2" xfId="13214"/>
    <cellStyle name="Normal 5 4 2 2 2" xfId="13215"/>
    <cellStyle name="Normal 5 4 2 2 2 2" xfId="13216"/>
    <cellStyle name="Normal 5 4 2 2 2 3" xfId="13217"/>
    <cellStyle name="Normal 5 4 2 2 3" xfId="13218"/>
    <cellStyle name="Normal 5 4 2 2 3 2" xfId="13219"/>
    <cellStyle name="Normal 5 4 2 2 4" xfId="13220"/>
    <cellStyle name="Normal 5 4 2 3" xfId="13221"/>
    <cellStyle name="Normal 5 4 2 3 2" xfId="13222"/>
    <cellStyle name="Normal 5 4 2 3 2 2" xfId="13223"/>
    <cellStyle name="Normal 5 4 2 3 3" xfId="13224"/>
    <cellStyle name="Normal 5 4 2 4" xfId="13225"/>
    <cellStyle name="Normal 5 4 2 4 2" xfId="13226"/>
    <cellStyle name="Normal 5 4 2 4 3" xfId="17828"/>
    <cellStyle name="Normal 5 4 2 5" xfId="13227"/>
    <cellStyle name="Normal 5 4 2 5 2" xfId="16673"/>
    <cellStyle name="Normal 5 4 2 6" xfId="13228"/>
    <cellStyle name="Normal 5 4 2 7" xfId="13229"/>
    <cellStyle name="Normal 5 4 2 8" xfId="13230"/>
    <cellStyle name="Normal 5 4 3" xfId="13231"/>
    <cellStyle name="Normal 5 4 3 2" xfId="13232"/>
    <cellStyle name="Normal 5 4 3 2 2" xfId="13233"/>
    <cellStyle name="Normal 5 4 3 2 3" xfId="13234"/>
    <cellStyle name="Normal 5 4 3 3" xfId="13235"/>
    <cellStyle name="Normal 5 4 3 3 2" xfId="13236"/>
    <cellStyle name="Normal 5 4 3 4" xfId="13237"/>
    <cellStyle name="Normal 5 4 3 5" xfId="13238"/>
    <cellStyle name="Normal 5 4 4" xfId="13239"/>
    <cellStyle name="Normal 5 4 4 2" xfId="13240"/>
    <cellStyle name="Normal 5 4 4 2 2" xfId="13241"/>
    <cellStyle name="Normal 5 4 4 3" xfId="13242"/>
    <cellStyle name="Normal 5 4 4 4" xfId="13243"/>
    <cellStyle name="Normal 5 4 5" xfId="13244"/>
    <cellStyle name="Normal 5 4 5 2" xfId="13245"/>
    <cellStyle name="Normal 5 4 5 3" xfId="17803"/>
    <cellStyle name="Normal 5 4 6" xfId="13246"/>
    <cellStyle name="Normal 5 4 6 2" xfId="16672"/>
    <cellStyle name="Normal 5 4 7" xfId="13247"/>
    <cellStyle name="Normal 5 4 8" xfId="13248"/>
    <cellStyle name="Normal 5 4 9" xfId="13249"/>
    <cellStyle name="Normal 5 5" xfId="13250"/>
    <cellStyle name="Normal 5 5 2" xfId="13251"/>
    <cellStyle name="Normal 5 5 2 2" xfId="13252"/>
    <cellStyle name="Normal 5 5 2 2 2" xfId="18409"/>
    <cellStyle name="Normal 5 5 2 3" xfId="19139"/>
    <cellStyle name="Normal 5 5 2 4" xfId="17604"/>
    <cellStyle name="Normal 5 5 3" xfId="13253"/>
    <cellStyle name="Normal 5 5 3 2" xfId="18064"/>
    <cellStyle name="Normal 5 5 3 3" xfId="18811"/>
    <cellStyle name="Normal 5 5 3 4" xfId="17097"/>
    <cellStyle name="Normal 5 5 4" xfId="13254"/>
    <cellStyle name="Normal 5 5 4 2" xfId="17801"/>
    <cellStyle name="Normal 5 5 5" xfId="13255"/>
    <cellStyle name="Normal 5 5 5 2" xfId="16674"/>
    <cellStyle name="Normal 5 5 6" xfId="16510"/>
    <cellStyle name="Normal 5 5 7" xfId="16291"/>
    <cellStyle name="Normal 5 6" xfId="13256"/>
    <cellStyle name="Normal 5 6 10" xfId="16675"/>
    <cellStyle name="Normal 5 6 2" xfId="13257"/>
    <cellStyle name="Normal 5 6 2 2" xfId="13258"/>
    <cellStyle name="Normal 5 6 2 2 2" xfId="13259"/>
    <cellStyle name="Normal 5 6 2 2 2 2" xfId="13260"/>
    <cellStyle name="Normal 5 6 2 2 2 3" xfId="13261"/>
    <cellStyle name="Normal 5 6 2 2 3" xfId="13262"/>
    <cellStyle name="Normal 5 6 2 2 3 2" xfId="13263"/>
    <cellStyle name="Normal 5 6 2 2 4" xfId="13264"/>
    <cellStyle name="Normal 5 6 2 3" xfId="13265"/>
    <cellStyle name="Normal 5 6 2 3 2" xfId="13266"/>
    <cellStyle name="Normal 5 6 2 3 2 2" xfId="13267"/>
    <cellStyle name="Normal 5 6 2 3 3" xfId="13268"/>
    <cellStyle name="Normal 5 6 2 4" xfId="13269"/>
    <cellStyle name="Normal 5 6 2 4 2" xfId="13270"/>
    <cellStyle name="Normal 5 6 2 5" xfId="13271"/>
    <cellStyle name="Normal 5 6 2 6" xfId="13272"/>
    <cellStyle name="Normal 5 6 2 7" xfId="13273"/>
    <cellStyle name="Normal 5 6 2 8" xfId="13274"/>
    <cellStyle name="Normal 5 6 2 9" xfId="17992"/>
    <cellStyle name="Normal 5 6 3" xfId="13275"/>
    <cellStyle name="Normal 5 6 3 2" xfId="13276"/>
    <cellStyle name="Normal 5 6 3 2 2" xfId="13277"/>
    <cellStyle name="Normal 5 6 3 2 3" xfId="13278"/>
    <cellStyle name="Normal 5 6 3 3" xfId="13279"/>
    <cellStyle name="Normal 5 6 3 3 2" xfId="13280"/>
    <cellStyle name="Normal 5 6 3 4" xfId="13281"/>
    <cellStyle name="Normal 5 6 3 5" xfId="13282"/>
    <cellStyle name="Normal 5 6 3 6" xfId="18750"/>
    <cellStyle name="Normal 5 6 4" xfId="13283"/>
    <cellStyle name="Normal 5 6 4 2" xfId="13284"/>
    <cellStyle name="Normal 5 6 4 2 2" xfId="13285"/>
    <cellStyle name="Normal 5 6 4 3" xfId="13286"/>
    <cellStyle name="Normal 5 6 4 4" xfId="13287"/>
    <cellStyle name="Normal 5 6 5" xfId="13288"/>
    <cellStyle name="Normal 5 6 5 2" xfId="13289"/>
    <cellStyle name="Normal 5 6 6" xfId="13290"/>
    <cellStyle name="Normal 5 6 7" xfId="13291"/>
    <cellStyle name="Normal 5 6 8" xfId="13292"/>
    <cellStyle name="Normal 5 6 9" xfId="13293"/>
    <cellStyle name="Normal 5 7" xfId="13294"/>
    <cellStyle name="Normal 5 7 2" xfId="13295"/>
    <cellStyle name="Normal 5 7 2 2" xfId="13296"/>
    <cellStyle name="Normal 5 7 2 2 2" xfId="13297"/>
    <cellStyle name="Normal 5 7 2 2 3" xfId="13298"/>
    <cellStyle name="Normal 5 7 2 3" xfId="13299"/>
    <cellStyle name="Normal 5 7 2 3 2" xfId="13300"/>
    <cellStyle name="Normal 5 7 2 4" xfId="13301"/>
    <cellStyle name="Normal 5 7 2 5" xfId="13302"/>
    <cellStyle name="Normal 5 7 2 6" xfId="13303"/>
    <cellStyle name="Normal 5 7 2 7" xfId="13304"/>
    <cellStyle name="Normal 5 7 3" xfId="13305"/>
    <cellStyle name="Normal 5 7 3 2" xfId="13306"/>
    <cellStyle name="Normal 5 7 3 2 2" xfId="13307"/>
    <cellStyle name="Normal 5 7 3 3" xfId="13308"/>
    <cellStyle name="Normal 5 7 3 4" xfId="13309"/>
    <cellStyle name="Normal 5 7 4" xfId="13310"/>
    <cellStyle name="Normal 5 7 4 2" xfId="13311"/>
    <cellStyle name="Normal 5 7 4 3" xfId="13312"/>
    <cellStyle name="Normal 5 7 5" xfId="13313"/>
    <cellStyle name="Normal 5 7 6" xfId="13314"/>
    <cellStyle name="Normal 5 7 7" xfId="13315"/>
    <cellStyle name="Normal 5 7 8" xfId="13316"/>
    <cellStyle name="Normal 5 7 9" xfId="16676"/>
    <cellStyle name="Normal 5 8" xfId="13317"/>
    <cellStyle name="Normal 5 8 2" xfId="13318"/>
    <cellStyle name="Normal 5 8 2 2" xfId="13319"/>
    <cellStyle name="Normal 5 8 2 2 2" xfId="13320"/>
    <cellStyle name="Normal 5 8 2 2 3" xfId="13321"/>
    <cellStyle name="Normal 5 8 2 3" xfId="13322"/>
    <cellStyle name="Normal 5 8 2 4" xfId="13323"/>
    <cellStyle name="Normal 5 8 2 5" xfId="13324"/>
    <cellStyle name="Normal 5 8 2 6" xfId="13325"/>
    <cellStyle name="Normal 5 8 2 7" xfId="13326"/>
    <cellStyle name="Normal 5 8 3" xfId="13327"/>
    <cellStyle name="Normal 5 8 3 2" xfId="13328"/>
    <cellStyle name="Normal 5 8 3 3" xfId="13329"/>
    <cellStyle name="Normal 5 8 3 4" xfId="13330"/>
    <cellStyle name="Normal 5 8 4" xfId="13331"/>
    <cellStyle name="Normal 5 8 4 2" xfId="13332"/>
    <cellStyle name="Normal 5 8 5" xfId="13333"/>
    <cellStyle name="Normal 5 8 6" xfId="13334"/>
    <cellStyle name="Normal 5 8 7" xfId="13335"/>
    <cellStyle name="Normal 5 8 8" xfId="13336"/>
    <cellStyle name="Normal 5 8 9" xfId="16765"/>
    <cellStyle name="Normal 5 9" xfId="13337"/>
    <cellStyle name="Normal 5 9 2" xfId="13338"/>
    <cellStyle name="Normal 5 9 2 2" xfId="13339"/>
    <cellStyle name="Normal 5 9 2 3" xfId="13340"/>
    <cellStyle name="Normal 5 9 2 4" xfId="13341"/>
    <cellStyle name="Normal 5 9 2 5" xfId="13342"/>
    <cellStyle name="Normal 5 9 2 6" xfId="13343"/>
    <cellStyle name="Normal 5 9 3" xfId="13344"/>
    <cellStyle name="Normal 5 9 3 2" xfId="13345"/>
    <cellStyle name="Normal 5 9 4" xfId="13346"/>
    <cellStyle name="Normal 5 9 4 2" xfId="13347"/>
    <cellStyle name="Normal 5 9 5" xfId="13348"/>
    <cellStyle name="Normal 5 9 6" xfId="13349"/>
    <cellStyle name="Normal 5 9 7" xfId="13350"/>
    <cellStyle name="Normal 5 9 8" xfId="17791"/>
    <cellStyle name="Normal 50" xfId="1626"/>
    <cellStyle name="Normal 500" xfId="19402"/>
    <cellStyle name="Normal 501" xfId="16750"/>
    <cellStyle name="Normal 502" xfId="19398"/>
    <cellStyle name="Normal 503" xfId="19408"/>
    <cellStyle name="Normal 504" xfId="19439"/>
    <cellStyle name="Normal 505" xfId="19430"/>
    <cellStyle name="Normal 506" xfId="19437"/>
    <cellStyle name="Normal 507" xfId="19428"/>
    <cellStyle name="Normal 508" xfId="19455"/>
    <cellStyle name="Normal 509" xfId="19465"/>
    <cellStyle name="Normal 51" xfId="1627"/>
    <cellStyle name="Normal 510" xfId="19460"/>
    <cellStyle name="Normal 511" xfId="19488"/>
    <cellStyle name="Normal 512" xfId="19467"/>
    <cellStyle name="Normal 513" xfId="19463"/>
    <cellStyle name="Normal 514" xfId="19459"/>
    <cellStyle name="Normal 515" xfId="19457"/>
    <cellStyle name="Normal 516" xfId="19476"/>
    <cellStyle name="Normal 517" xfId="19484"/>
    <cellStyle name="Normal 518" xfId="19483"/>
    <cellStyle name="Normal 519" xfId="19481"/>
    <cellStyle name="Normal 52" xfId="1628"/>
    <cellStyle name="Normal 520" xfId="19458"/>
    <cellStyle name="Normal 521" xfId="19487"/>
    <cellStyle name="Normal 522" xfId="19462"/>
    <cellStyle name="Normal 523" xfId="19490"/>
    <cellStyle name="Normal 524" xfId="19486"/>
    <cellStyle name="Normal 525" xfId="19469"/>
    <cellStyle name="Normal 526" xfId="19478"/>
    <cellStyle name="Normal 527" xfId="19479"/>
    <cellStyle name="Normal 528" xfId="19461"/>
    <cellStyle name="Normal 529" xfId="19470"/>
    <cellStyle name="Normal 53" xfId="1629"/>
    <cellStyle name="Normal 530" xfId="19474"/>
    <cellStyle name="Normal 531" xfId="19473"/>
    <cellStyle name="Normal 532" xfId="19477"/>
    <cellStyle name="Normal 533" xfId="19482"/>
    <cellStyle name="Normal 534" xfId="19475"/>
    <cellStyle name="Normal 535" xfId="19471"/>
    <cellStyle name="Normal 536" xfId="19472"/>
    <cellStyle name="Normal 537" xfId="19485"/>
    <cellStyle name="Normal 538" xfId="19480"/>
    <cellStyle name="Normal 539" xfId="19464"/>
    <cellStyle name="Normal 54" xfId="1630"/>
    <cellStyle name="Normal 540" xfId="19489"/>
    <cellStyle name="Normal 541" xfId="19456"/>
    <cellStyle name="Normal 542" xfId="19468"/>
    <cellStyle name="Normal 543" xfId="19491"/>
    <cellStyle name="Normal 544" xfId="19494"/>
    <cellStyle name="Normal 545" xfId="16478"/>
    <cellStyle name="Normal 546" xfId="19495"/>
    <cellStyle name="Normal 547" xfId="19497"/>
    <cellStyle name="Normal 548" xfId="16095"/>
    <cellStyle name="Normal 549" xfId="16921"/>
    <cellStyle name="Normal 55" xfId="1631"/>
    <cellStyle name="Normal 550" xfId="16167"/>
    <cellStyle name="Normal 550 2" xfId="19916"/>
    <cellStyle name="Normal 551" xfId="19518"/>
    <cellStyle name="Normal 551 2" xfId="19918"/>
    <cellStyle name="Normal 552" xfId="19502"/>
    <cellStyle name="Normal 552 2" xfId="19917"/>
    <cellStyle name="Normal 553" xfId="19505"/>
    <cellStyle name="Normal 554" xfId="19501"/>
    <cellStyle name="Normal 555" xfId="19503"/>
    <cellStyle name="Normal 556" xfId="16113"/>
    <cellStyle name="Normal 557" xfId="19511"/>
    <cellStyle name="Normal 558" xfId="19516"/>
    <cellStyle name="Normal 559" xfId="19512"/>
    <cellStyle name="Normal 56" xfId="1632"/>
    <cellStyle name="Normal 560" xfId="19515"/>
    <cellStyle name="Normal 561" xfId="19510"/>
    <cellStyle name="Normal 562" xfId="19507"/>
    <cellStyle name="Normal 563" xfId="19508"/>
    <cellStyle name="Normal 564" xfId="19514"/>
    <cellStyle name="Normal 565" xfId="19509"/>
    <cellStyle name="Normal 566" xfId="19499"/>
    <cellStyle name="Normal 567" xfId="19517"/>
    <cellStyle name="Normal 568" xfId="19506"/>
    <cellStyle name="Normal 569" xfId="19500"/>
    <cellStyle name="Normal 57" xfId="1633"/>
    <cellStyle name="Normal 570" xfId="19513"/>
    <cellStyle name="Normal 571" xfId="19519"/>
    <cellStyle name="Normal 571 2" xfId="19605"/>
    <cellStyle name="Normal 572" xfId="19525"/>
    <cellStyle name="Normal 572 2" xfId="19607"/>
    <cellStyle name="Normal 573" xfId="19527"/>
    <cellStyle name="Normal 573 2" xfId="19609"/>
    <cellStyle name="Normal 574" xfId="19528"/>
    <cellStyle name="Normal 574 2" xfId="19610"/>
    <cellStyle name="Normal 575" xfId="19529"/>
    <cellStyle name="Normal 575 2" xfId="19611"/>
    <cellStyle name="Normal 576" xfId="19530"/>
    <cellStyle name="Normal 576 2" xfId="19612"/>
    <cellStyle name="Normal 577" xfId="19523"/>
    <cellStyle name="Normal 577 2" xfId="19606"/>
    <cellStyle name="Normal 578" xfId="19531"/>
    <cellStyle name="Normal 578 2" xfId="19613"/>
    <cellStyle name="Normal 579" xfId="19532"/>
    <cellStyle name="Normal 579 2" xfId="19614"/>
    <cellStyle name="Normal 58" xfId="1634"/>
    <cellStyle name="Normal 58 2" xfId="13351"/>
    <cellStyle name="Normal 58 3" xfId="13352"/>
    <cellStyle name="Normal 580" xfId="19526"/>
    <cellStyle name="Normal 580 2" xfId="19608"/>
    <cellStyle name="Normal 581" xfId="19533"/>
    <cellStyle name="Normal 581 2" xfId="19615"/>
    <cellStyle name="Normal 582" xfId="19534"/>
    <cellStyle name="Normal 582 2" xfId="19616"/>
    <cellStyle name="Normal 583" xfId="19535"/>
    <cellStyle name="Normal 583 2" xfId="19617"/>
    <cellStyle name="Normal 584" xfId="19536"/>
    <cellStyle name="Normal 584 2" xfId="19618"/>
    <cellStyle name="Normal 585" xfId="19537"/>
    <cellStyle name="Normal 585 2" xfId="19619"/>
    <cellStyle name="Normal 586" xfId="19538"/>
    <cellStyle name="Normal 586 2" xfId="19620"/>
    <cellStyle name="Normal 587" xfId="19539"/>
    <cellStyle name="Normal 587 2" xfId="19621"/>
    <cellStyle name="Normal 588" xfId="19540"/>
    <cellStyle name="Normal 588 2" xfId="19622"/>
    <cellStyle name="Normal 589" xfId="19541"/>
    <cellStyle name="Normal 589 2" xfId="19623"/>
    <cellStyle name="Normal 59" xfId="1635"/>
    <cellStyle name="Normal 59 2" xfId="13353"/>
    <cellStyle name="Normal 59 3" xfId="13354"/>
    <cellStyle name="Normal 59 4" xfId="13355"/>
    <cellStyle name="Normal 590" xfId="19542"/>
    <cellStyle name="Normal 590 2" xfId="19624"/>
    <cellStyle name="Normal 591" xfId="19543"/>
    <cellStyle name="Normal 591 2" xfId="19625"/>
    <cellStyle name="Normal 592" xfId="19544"/>
    <cellStyle name="Normal 592 2" xfId="19626"/>
    <cellStyle name="Normal 593" xfId="19545"/>
    <cellStyle name="Normal 593 2" xfId="19627"/>
    <cellStyle name="Normal 594" xfId="19548"/>
    <cellStyle name="Normal 594 2" xfId="19628"/>
    <cellStyle name="Normal 595" xfId="19549"/>
    <cellStyle name="Normal 596" xfId="19550"/>
    <cellStyle name="Normal 597" xfId="19551"/>
    <cellStyle name="Normal 598" xfId="19552"/>
    <cellStyle name="Normal 599" xfId="19553"/>
    <cellStyle name="Normal 599 2" xfId="19629"/>
    <cellStyle name="Normal 6" xfId="1636"/>
    <cellStyle name="Normal 6 10" xfId="13356"/>
    <cellStyle name="Normal 6 10 2" xfId="13357"/>
    <cellStyle name="Normal 6 10 2 2" xfId="13358"/>
    <cellStyle name="Normal 6 10 2 3" xfId="13359"/>
    <cellStyle name="Normal 6 10 2 4" xfId="13360"/>
    <cellStyle name="Normal 6 10 2 5" xfId="13361"/>
    <cellStyle name="Normal 6 10 3" xfId="13362"/>
    <cellStyle name="Normal 6 10 3 2" xfId="13363"/>
    <cellStyle name="Normal 6 10 4" xfId="13364"/>
    <cellStyle name="Normal 6 10 4 2" xfId="13365"/>
    <cellStyle name="Normal 6 10 5" xfId="13366"/>
    <cellStyle name="Normal 6 10 6" xfId="13367"/>
    <cellStyle name="Normal 6 11" xfId="13368"/>
    <cellStyle name="Normal 6 11 2" xfId="13369"/>
    <cellStyle name="Normal 6 11 2 2" xfId="13370"/>
    <cellStyle name="Normal 6 11 3" xfId="13371"/>
    <cellStyle name="Normal 6 11 3 2" xfId="13372"/>
    <cellStyle name="Normal 6 11 4" xfId="13373"/>
    <cellStyle name="Normal 6 11 4 2" xfId="13374"/>
    <cellStyle name="Normal 6 11 5" xfId="13375"/>
    <cellStyle name="Normal 6 11 6" xfId="13376"/>
    <cellStyle name="Normal 6 12" xfId="13377"/>
    <cellStyle name="Normal 6 12 2" xfId="13378"/>
    <cellStyle name="Normal 6 12 2 2" xfId="13379"/>
    <cellStyle name="Normal 6 12 3" xfId="13380"/>
    <cellStyle name="Normal 6 12 4" xfId="13381"/>
    <cellStyle name="Normal 6 12 5" xfId="13382"/>
    <cellStyle name="Normal 6 13" xfId="13383"/>
    <cellStyle name="Normal 6 13 2" xfId="13384"/>
    <cellStyle name="Normal 6 13 2 2" xfId="13385"/>
    <cellStyle name="Normal 6 13 3" xfId="13386"/>
    <cellStyle name="Normal 6 13 4" xfId="13387"/>
    <cellStyle name="Normal 6 13 5" xfId="13388"/>
    <cellStyle name="Normal 6 14" xfId="13389"/>
    <cellStyle name="Normal 6 14 2" xfId="13390"/>
    <cellStyle name="Normal 6 14 2 2" xfId="13391"/>
    <cellStyle name="Normal 6 14 3" xfId="13392"/>
    <cellStyle name="Normal 6 14 4" xfId="13393"/>
    <cellStyle name="Normal 6 14 5" xfId="13394"/>
    <cellStyle name="Normal 6 15" xfId="13395"/>
    <cellStyle name="Normal 6 15 2" xfId="13396"/>
    <cellStyle name="Normal 6 15 2 2" xfId="13397"/>
    <cellStyle name="Normal 6 15 3" xfId="13398"/>
    <cellStyle name="Normal 6 15 4" xfId="13399"/>
    <cellStyle name="Normal 6 15 5" xfId="13400"/>
    <cellStyle name="Normal 6 16" xfId="13401"/>
    <cellStyle name="Normal 6 16 2" xfId="13402"/>
    <cellStyle name="Normal 6 16 2 2" xfId="13403"/>
    <cellStyle name="Normal 6 16 3" xfId="13404"/>
    <cellStyle name="Normal 6 16 4" xfId="13405"/>
    <cellStyle name="Normal 6 16 5" xfId="13406"/>
    <cellStyle name="Normal 6 17" xfId="13407"/>
    <cellStyle name="Normal 6 17 2" xfId="13408"/>
    <cellStyle name="Normal 6 17 2 2" xfId="13409"/>
    <cellStyle name="Normal 6 17 3" xfId="13410"/>
    <cellStyle name="Normal 6 17 4" xfId="13411"/>
    <cellStyle name="Normal 6 17 5" xfId="13412"/>
    <cellStyle name="Normal 6 18" xfId="13413"/>
    <cellStyle name="Normal 6 18 2" xfId="13414"/>
    <cellStyle name="Normal 6 18 2 2" xfId="13415"/>
    <cellStyle name="Normal 6 18 2 2 2" xfId="13416"/>
    <cellStyle name="Normal 6 18 2 3" xfId="13417"/>
    <cellStyle name="Normal 6 18 2 4" xfId="13418"/>
    <cellStyle name="Normal 6 18 3" xfId="13419"/>
    <cellStyle name="Normal 6 18 3 2" xfId="13420"/>
    <cellStyle name="Normal 6 18 4" xfId="13421"/>
    <cellStyle name="Normal 6 18 5" xfId="13422"/>
    <cellStyle name="Normal 6 19" xfId="13423"/>
    <cellStyle name="Normal 6 19 2" xfId="13424"/>
    <cellStyle name="Normal 6 19 3" xfId="13425"/>
    <cellStyle name="Normal 6 2" xfId="1637"/>
    <cellStyle name="Normal 6 2 10" xfId="13426"/>
    <cellStyle name="Normal 6 2 11" xfId="13427"/>
    <cellStyle name="Normal 6 2 12" xfId="19757"/>
    <cellStyle name="Normal 6 2 2" xfId="13428"/>
    <cellStyle name="Normal 6 2 2 2" xfId="13429"/>
    <cellStyle name="Normal 6 2 2 2 2" xfId="13430"/>
    <cellStyle name="Normal 6 2 2 2 2 2" xfId="13431"/>
    <cellStyle name="Normal 6 2 2 2 2 3" xfId="13432"/>
    <cellStyle name="Normal 6 2 2 2 2 4" xfId="17800"/>
    <cellStyle name="Normal 6 2 2 2 2 5" xfId="16681"/>
    <cellStyle name="Normal 6 2 2 2 3" xfId="13433"/>
    <cellStyle name="Normal 6 2 2 2 3 2" xfId="13434"/>
    <cellStyle name="Normal 6 2 2 2 4" xfId="13435"/>
    <cellStyle name="Normal 6 2 2 2 5" xfId="13436"/>
    <cellStyle name="Normal 6 2 2 2 5 2" xfId="17829"/>
    <cellStyle name="Normal 6 2 2 2 6" xfId="13437"/>
    <cellStyle name="Normal 6 2 2 2 6 2" xfId="16680"/>
    <cellStyle name="Normal 6 2 2 3" xfId="13438"/>
    <cellStyle name="Normal 6 2 2 3 2" xfId="13439"/>
    <cellStyle name="Normal 6 2 2 3 2 2" xfId="13440"/>
    <cellStyle name="Normal 6 2 2 3 3" xfId="13441"/>
    <cellStyle name="Normal 6 2 2 3 4" xfId="17878"/>
    <cellStyle name="Normal 6 2 2 3 5" xfId="16682"/>
    <cellStyle name="Normal 6 2 2 4" xfId="13442"/>
    <cellStyle name="Normal 6 2 2 4 2" xfId="13443"/>
    <cellStyle name="Normal 6 2 2 5" xfId="13444"/>
    <cellStyle name="Normal 6 2 2 6" xfId="13445"/>
    <cellStyle name="Normal 6 2 2 6 2" xfId="17792"/>
    <cellStyle name="Normal 6 2 2 7" xfId="13446"/>
    <cellStyle name="Normal 6 2 2 7 2" xfId="16679"/>
    <cellStyle name="Normal 6 2 2 8" xfId="13447"/>
    <cellStyle name="Normal 6 2 3" xfId="13448"/>
    <cellStyle name="Normal 6 2 3 2" xfId="13449"/>
    <cellStyle name="Normal 6 2 3 2 2" xfId="13450"/>
    <cellStyle name="Normal 6 2 3 2 3" xfId="13451"/>
    <cellStyle name="Normal 6 2 3 2 4" xfId="17785"/>
    <cellStyle name="Normal 6 2 3 2 5" xfId="16684"/>
    <cellStyle name="Normal 6 2 3 3" xfId="13452"/>
    <cellStyle name="Normal 6 2 3 3 2" xfId="13453"/>
    <cellStyle name="Normal 6 2 3 4" xfId="13454"/>
    <cellStyle name="Normal 6 2 3 5" xfId="13455"/>
    <cellStyle name="Normal 6 2 3 5 2" xfId="17870"/>
    <cellStyle name="Normal 6 2 3 6" xfId="13456"/>
    <cellStyle name="Normal 6 2 3 6 2" xfId="16683"/>
    <cellStyle name="Normal 6 2 3 7" xfId="13457"/>
    <cellStyle name="Normal 6 2 4" xfId="13458"/>
    <cellStyle name="Normal 6 2 4 2" xfId="13459"/>
    <cellStyle name="Normal 6 2 4 2 2" xfId="13460"/>
    <cellStyle name="Normal 6 2 4 3" xfId="13461"/>
    <cellStyle name="Normal 6 2 4 4" xfId="13462"/>
    <cellStyle name="Normal 6 2 4 4 2" xfId="17772"/>
    <cellStyle name="Normal 6 2 4 5" xfId="16685"/>
    <cellStyle name="Normal 6 2 5" xfId="13463"/>
    <cellStyle name="Normal 6 2 5 2" xfId="13464"/>
    <cellStyle name="Normal 6 2 5 3" xfId="13465"/>
    <cellStyle name="Normal 6 2 6" xfId="13466"/>
    <cellStyle name="Normal 6 2 6 2" xfId="13467"/>
    <cellStyle name="Normal 6 2 7" xfId="13468"/>
    <cellStyle name="Normal 6 2 7 2" xfId="17811"/>
    <cellStyle name="Normal 6 2 8" xfId="13469"/>
    <cellStyle name="Normal 6 2 8 2" xfId="16678"/>
    <cellStyle name="Normal 6 2 9" xfId="13470"/>
    <cellStyle name="Normal 6 20" xfId="13471"/>
    <cellStyle name="Normal 6 20 2" xfId="13472"/>
    <cellStyle name="Normal 6 20 3" xfId="13473"/>
    <cellStyle name="Normal 6 21" xfId="13474"/>
    <cellStyle name="Normal 6 21 2" xfId="13475"/>
    <cellStyle name="Normal 6 21 3" xfId="13476"/>
    <cellStyle name="Normal 6 22" xfId="13477"/>
    <cellStyle name="Normal 6 22 2" xfId="13478"/>
    <cellStyle name="Normal 6 23" xfId="13479"/>
    <cellStyle name="Normal 6 23 2" xfId="13480"/>
    <cellStyle name="Normal 6 24" xfId="13481"/>
    <cellStyle name="Normal 6 24 2" xfId="13482"/>
    <cellStyle name="Normal 6 25" xfId="13483"/>
    <cellStyle name="Normal 6 26" xfId="13484"/>
    <cellStyle name="Normal 6 27" xfId="13485"/>
    <cellStyle name="Normal 6 28" xfId="13486"/>
    <cellStyle name="Normal 6 29" xfId="13487"/>
    <cellStyle name="Normal 6 3" xfId="1638"/>
    <cellStyle name="Normal 6 3 10" xfId="13488"/>
    <cellStyle name="Normal 6 3 2" xfId="13489"/>
    <cellStyle name="Normal 6 3 2 2" xfId="13490"/>
    <cellStyle name="Normal 6 3 2 2 2" xfId="13491"/>
    <cellStyle name="Normal 6 3 2 2 3" xfId="13492"/>
    <cellStyle name="Normal 6 3 2 2 4" xfId="17833"/>
    <cellStyle name="Normal 6 3 2 2 5" xfId="16688"/>
    <cellStyle name="Normal 6 3 2 3" xfId="13493"/>
    <cellStyle name="Normal 6 3 2 3 2" xfId="13494"/>
    <cellStyle name="Normal 6 3 2 4" xfId="13495"/>
    <cellStyle name="Normal 6 3 2 5" xfId="13496"/>
    <cellStyle name="Normal 6 3 2 5 2" xfId="17822"/>
    <cellStyle name="Normal 6 3 2 6" xfId="13497"/>
    <cellStyle name="Normal 6 3 2 6 2" xfId="16687"/>
    <cellStyle name="Normal 6 3 2 7" xfId="13498"/>
    <cellStyle name="Normal 6 3 3" xfId="13499"/>
    <cellStyle name="Normal 6 3 3 2" xfId="13500"/>
    <cellStyle name="Normal 6 3 3 2 2" xfId="13501"/>
    <cellStyle name="Normal 6 3 3 3" xfId="13502"/>
    <cellStyle name="Normal 6 3 3 4" xfId="13503"/>
    <cellStyle name="Normal 6 3 3 4 2" xfId="17806"/>
    <cellStyle name="Normal 6 3 3 5" xfId="16689"/>
    <cellStyle name="Normal 6 3 4" xfId="13504"/>
    <cellStyle name="Normal 6 3 4 2" xfId="13505"/>
    <cellStyle name="Normal 6 3 4 3" xfId="13506"/>
    <cellStyle name="Normal 6 3 5" xfId="13507"/>
    <cellStyle name="Normal 6 3 6" xfId="13508"/>
    <cellStyle name="Normal 6 3 6 2" xfId="17882"/>
    <cellStyle name="Normal 6 3 7" xfId="13509"/>
    <cellStyle name="Normal 6 3 7 2" xfId="16686"/>
    <cellStyle name="Normal 6 3 8" xfId="13510"/>
    <cellStyle name="Normal 6 3 9" xfId="13511"/>
    <cellStyle name="Normal 6 30" xfId="13512"/>
    <cellStyle name="Normal 6 31" xfId="13513"/>
    <cellStyle name="Normal 6 32" xfId="19685"/>
    <cellStyle name="Normal 6 33" xfId="19878"/>
    <cellStyle name="Normal 6 4" xfId="13514"/>
    <cellStyle name="Normal 6 4 2" xfId="13515"/>
    <cellStyle name="Normal 6 4 2 2" xfId="13516"/>
    <cellStyle name="Normal 6 4 2 2 2" xfId="13517"/>
    <cellStyle name="Normal 6 4 2 2 3" xfId="13518"/>
    <cellStyle name="Normal 6 4 2 3" xfId="13519"/>
    <cellStyle name="Normal 6 4 2 3 2" xfId="13520"/>
    <cellStyle name="Normal 6 4 2 4" xfId="13521"/>
    <cellStyle name="Normal 6 4 2 4 2" xfId="17843"/>
    <cellStyle name="Normal 6 4 2 5" xfId="13522"/>
    <cellStyle name="Normal 6 4 2 5 2" xfId="16691"/>
    <cellStyle name="Normal 6 4 2 6" xfId="13523"/>
    <cellStyle name="Normal 6 4 2 7" xfId="13524"/>
    <cellStyle name="Normal 6 4 3" xfId="13525"/>
    <cellStyle name="Normal 6 4 3 2" xfId="13526"/>
    <cellStyle name="Normal 6 4 3 2 2" xfId="13527"/>
    <cellStyle name="Normal 6 4 3 3" xfId="13528"/>
    <cellStyle name="Normal 6 4 3 4" xfId="13529"/>
    <cellStyle name="Normal 6 4 4" xfId="13530"/>
    <cellStyle name="Normal 6 4 4 2" xfId="13531"/>
    <cellStyle name="Normal 6 4 4 3" xfId="13532"/>
    <cellStyle name="Normal 6 4 5" xfId="13533"/>
    <cellStyle name="Normal 6 4 5 2" xfId="17808"/>
    <cellStyle name="Normal 6 4 6" xfId="13534"/>
    <cellStyle name="Normal 6 4 6 2" xfId="16690"/>
    <cellStyle name="Normal 6 4 7" xfId="13535"/>
    <cellStyle name="Normal 6 4 8" xfId="13536"/>
    <cellStyle name="Normal 6 5" xfId="13537"/>
    <cellStyle name="Normal 6 5 2" xfId="13538"/>
    <cellStyle name="Normal 6 5 2 2" xfId="13539"/>
    <cellStyle name="Normal 6 5 2 2 2" xfId="13540"/>
    <cellStyle name="Normal 6 5 2 2 3" xfId="13541"/>
    <cellStyle name="Normal 6 5 2 3" xfId="13542"/>
    <cellStyle name="Normal 6 5 2 4" xfId="13543"/>
    <cellStyle name="Normal 6 5 2 5" xfId="13544"/>
    <cellStyle name="Normal 6 5 2 6" xfId="13545"/>
    <cellStyle name="Normal 6 5 2 7" xfId="13546"/>
    <cellStyle name="Normal 6 5 3" xfId="13547"/>
    <cellStyle name="Normal 6 5 3 2" xfId="13548"/>
    <cellStyle name="Normal 6 5 3 3" xfId="13549"/>
    <cellStyle name="Normal 6 5 3 4" xfId="13550"/>
    <cellStyle name="Normal 6 5 4" xfId="13551"/>
    <cellStyle name="Normal 6 5 4 2" xfId="13552"/>
    <cellStyle name="Normal 6 5 4 3" xfId="13553"/>
    <cellStyle name="Normal 6 5 4 4" xfId="17839"/>
    <cellStyle name="Normal 6 5 5" xfId="13554"/>
    <cellStyle name="Normal 6 5 5 2" xfId="16692"/>
    <cellStyle name="Normal 6 5 6" xfId="13555"/>
    <cellStyle name="Normal 6 5 7" xfId="13556"/>
    <cellStyle name="Normal 6 5 8" xfId="13557"/>
    <cellStyle name="Normal 6 6" xfId="13558"/>
    <cellStyle name="Normal 6 6 2" xfId="13559"/>
    <cellStyle name="Normal 6 6 2 2" xfId="13560"/>
    <cellStyle name="Normal 6 6 2 3" xfId="13561"/>
    <cellStyle name="Normal 6 6 2 4" xfId="13562"/>
    <cellStyle name="Normal 6 6 2 5" xfId="13563"/>
    <cellStyle name="Normal 6 6 2 6" xfId="13564"/>
    <cellStyle name="Normal 6 6 3" xfId="13565"/>
    <cellStyle name="Normal 6 6 3 2" xfId="13566"/>
    <cellStyle name="Normal 6 6 3 3" xfId="13567"/>
    <cellStyle name="Normal 6 6 4" xfId="13568"/>
    <cellStyle name="Normal 6 6 4 2" xfId="13569"/>
    <cellStyle name="Normal 6 6 5" xfId="13570"/>
    <cellStyle name="Normal 6 6 6" xfId="13571"/>
    <cellStyle name="Normal 6 6 7" xfId="13572"/>
    <cellStyle name="Normal 6 7" xfId="13573"/>
    <cellStyle name="Normal 6 7 2" xfId="13574"/>
    <cellStyle name="Normal 6 7 2 2" xfId="13575"/>
    <cellStyle name="Normal 6 7 2 3" xfId="13576"/>
    <cellStyle name="Normal 6 7 2 4" xfId="13577"/>
    <cellStyle name="Normal 6 7 2 5" xfId="13578"/>
    <cellStyle name="Normal 6 7 2 6" xfId="13579"/>
    <cellStyle name="Normal 6 7 3" xfId="13580"/>
    <cellStyle name="Normal 6 7 3 2" xfId="13581"/>
    <cellStyle name="Normal 6 7 3 3" xfId="13582"/>
    <cellStyle name="Normal 6 7 4" xfId="13583"/>
    <cellStyle name="Normal 6 7 4 2" xfId="13584"/>
    <cellStyle name="Normal 6 7 5" xfId="13585"/>
    <cellStyle name="Normal 6 7 6" xfId="13586"/>
    <cellStyle name="Normal 6 7 7" xfId="13587"/>
    <cellStyle name="Normal 6 7 8" xfId="16693"/>
    <cellStyle name="Normal 6 8" xfId="13588"/>
    <cellStyle name="Normal 6 8 2" xfId="13589"/>
    <cellStyle name="Normal 6 8 2 2" xfId="13590"/>
    <cellStyle name="Normal 6 8 2 3" xfId="13591"/>
    <cellStyle name="Normal 6 8 2 4" xfId="13592"/>
    <cellStyle name="Normal 6 8 2 5" xfId="13593"/>
    <cellStyle name="Normal 6 8 2 6" xfId="13594"/>
    <cellStyle name="Normal 6 8 3" xfId="13595"/>
    <cellStyle name="Normal 6 8 3 2" xfId="13596"/>
    <cellStyle name="Normal 6 8 4" xfId="13597"/>
    <cellStyle name="Normal 6 8 4 2" xfId="13598"/>
    <cellStyle name="Normal 6 8 5" xfId="13599"/>
    <cellStyle name="Normal 6 8 6" xfId="13600"/>
    <cellStyle name="Normal 6 8 7" xfId="13601"/>
    <cellStyle name="Normal 6 8 8" xfId="17771"/>
    <cellStyle name="Normal 6 9" xfId="13602"/>
    <cellStyle name="Normal 6 9 2" xfId="13603"/>
    <cellStyle name="Normal 6 9 2 2" xfId="13604"/>
    <cellStyle name="Normal 6 9 2 3" xfId="13605"/>
    <cellStyle name="Normal 6 9 2 4" xfId="13606"/>
    <cellStyle name="Normal 6 9 2 5" xfId="13607"/>
    <cellStyle name="Normal 6 9 3" xfId="13608"/>
    <cellStyle name="Normal 6 9 3 2" xfId="13609"/>
    <cellStyle name="Normal 6 9 4" xfId="13610"/>
    <cellStyle name="Normal 6 9 4 2" xfId="13611"/>
    <cellStyle name="Normal 6 9 5" xfId="13612"/>
    <cellStyle name="Normal 6 9 6" xfId="13613"/>
    <cellStyle name="Normal 6 9 7" xfId="16677"/>
    <cellStyle name="Normal 60" xfId="1639"/>
    <cellStyle name="Normal 60 2" xfId="13614"/>
    <cellStyle name="Normal 60 3" xfId="13615"/>
    <cellStyle name="Normal 60 4" xfId="13616"/>
    <cellStyle name="Normal 600" xfId="19555"/>
    <cellStyle name="Normal 600 2" xfId="19630"/>
    <cellStyle name="Normal 601" xfId="19557"/>
    <cellStyle name="Normal 601 2" xfId="19631"/>
    <cellStyle name="Normal 602" xfId="19559"/>
    <cellStyle name="Normal 603" xfId="19576"/>
    <cellStyle name="Normal 604" xfId="19578"/>
    <cellStyle name="Normal 605" xfId="19580"/>
    <cellStyle name="Normal 606" xfId="19582"/>
    <cellStyle name="Normal 607" xfId="19584"/>
    <cellStyle name="Normal 608" xfId="19586"/>
    <cellStyle name="Normal 609" xfId="19593"/>
    <cellStyle name="Normal 61" xfId="1640"/>
    <cellStyle name="Normal 61 2" xfId="13617"/>
    <cellStyle name="Normal 610" xfId="19672"/>
    <cellStyle name="Normal 611" xfId="19674"/>
    <cellStyle name="Normal 611 2" xfId="19942"/>
    <cellStyle name="Normal 612" xfId="19677"/>
    <cellStyle name="Normal 612 2" xfId="19943"/>
    <cellStyle name="Normal 613" xfId="19681"/>
    <cellStyle name="Normal 613 2" xfId="19945"/>
    <cellStyle name="Normal 614" xfId="19863"/>
    <cellStyle name="Normal 614 2" xfId="19946"/>
    <cellStyle name="Normal 615" xfId="19866"/>
    <cellStyle name="Normal 615 2" xfId="19947"/>
    <cellStyle name="Normal 616" xfId="19869"/>
    <cellStyle name="Normal 616 2" xfId="19948"/>
    <cellStyle name="Normal 617" xfId="19872"/>
    <cellStyle name="Normal 617 2" xfId="19949"/>
    <cellStyle name="Normal 618" xfId="19874"/>
    <cellStyle name="Normal 618 2" xfId="19950"/>
    <cellStyle name="Normal 619" xfId="19877"/>
    <cellStyle name="Normal 619 2" xfId="19951"/>
    <cellStyle name="Normal 62" xfId="1641"/>
    <cellStyle name="Normal 62 2" xfId="13618"/>
    <cellStyle name="Normal 620" xfId="19882"/>
    <cellStyle name="Normal 620 2" xfId="19952"/>
    <cellStyle name="Normal 621" xfId="19885"/>
    <cellStyle name="Normal 621 2" xfId="19953"/>
    <cellStyle name="Normal 622" xfId="19888"/>
    <cellStyle name="Normal 622 2" xfId="19954"/>
    <cellStyle name="Normal 623" xfId="19891"/>
    <cellStyle name="Normal 623 2" xfId="19955"/>
    <cellStyle name="Normal 624" xfId="19894"/>
    <cellStyle name="Normal 624 2" xfId="19956"/>
    <cellStyle name="Normal 625" xfId="19897"/>
    <cellStyle name="Normal 625 2" xfId="19957"/>
    <cellStyle name="Normal 626" xfId="19900"/>
    <cellStyle name="Normal 626 2" xfId="19958"/>
    <cellStyle name="Normal 627" xfId="19903"/>
    <cellStyle name="Normal 627 2" xfId="19959"/>
    <cellStyle name="Normal 628" xfId="19907"/>
    <cellStyle name="Normal 628 2" xfId="19960"/>
    <cellStyle name="Normal 629" xfId="19913"/>
    <cellStyle name="Normal 63" xfId="1642"/>
    <cellStyle name="Normal 63 2" xfId="13619"/>
    <cellStyle name="Normal 630" xfId="19914"/>
    <cellStyle name="Normal 631" xfId="19931"/>
    <cellStyle name="Normal 632" xfId="19932"/>
    <cellStyle name="Normal 633" xfId="19933"/>
    <cellStyle name="Normal 634" xfId="19934"/>
    <cellStyle name="Normal 635" xfId="19935"/>
    <cellStyle name="Normal 636" xfId="19936"/>
    <cellStyle name="Normal 637" xfId="19937"/>
    <cellStyle name="Normal 638" xfId="19938"/>
    <cellStyle name="Normal 639" xfId="19939"/>
    <cellStyle name="Normal 64" xfId="1643"/>
    <cellStyle name="Normal 64 2" xfId="13620"/>
    <cellStyle name="Normal 640" xfId="19940"/>
    <cellStyle name="Normal 641" xfId="19941"/>
    <cellStyle name="Normal 65" xfId="1644"/>
    <cellStyle name="Normal 65 2" xfId="13621"/>
    <cellStyle name="Normal 66" xfId="1645"/>
    <cellStyle name="Normal 66 2" xfId="13622"/>
    <cellStyle name="Normal 66 3" xfId="13623"/>
    <cellStyle name="Normal 66 4" xfId="13624"/>
    <cellStyle name="Normal 67" xfId="1646"/>
    <cellStyle name="Normal 67 2" xfId="13625"/>
    <cellStyle name="Normal 67 3" xfId="13626"/>
    <cellStyle name="Normal 67 4" xfId="13627"/>
    <cellStyle name="Normal 68" xfId="1647"/>
    <cellStyle name="Normal 68 2" xfId="13628"/>
    <cellStyle name="Normal 68 3" xfId="13629"/>
    <cellStyle name="Normal 69" xfId="1648"/>
    <cellStyle name="Normal 69 2" xfId="13630"/>
    <cellStyle name="Normal 69 3" xfId="13631"/>
    <cellStyle name="Normal 7" xfId="1649"/>
    <cellStyle name="Normal 7 10" xfId="13632"/>
    <cellStyle name="Normal 7 10 2" xfId="13633"/>
    <cellStyle name="Normal 7 10 3" xfId="13634"/>
    <cellStyle name="Normal 7 10 4" xfId="13635"/>
    <cellStyle name="Normal 7 10 5" xfId="13636"/>
    <cellStyle name="Normal 7 10 6" xfId="16694"/>
    <cellStyle name="Normal 7 11" xfId="13637"/>
    <cellStyle name="Normal 7 11 2" xfId="13638"/>
    <cellStyle name="Normal 7 11 3" xfId="13639"/>
    <cellStyle name="Normal 7 11 4" xfId="13640"/>
    <cellStyle name="Normal 7 11 5" xfId="13641"/>
    <cellStyle name="Normal 7 11 6" xfId="18656"/>
    <cellStyle name="Normal 7 12" xfId="13642"/>
    <cellStyle name="Normal 7 12 2" xfId="13643"/>
    <cellStyle name="Normal 7 12 3" xfId="13644"/>
    <cellStyle name="Normal 7 12 4" xfId="13645"/>
    <cellStyle name="Normal 7 12 5" xfId="13646"/>
    <cellStyle name="Normal 7 13" xfId="13647"/>
    <cellStyle name="Normal 7 13 2" xfId="13648"/>
    <cellStyle name="Normal 7 13 3" xfId="13649"/>
    <cellStyle name="Normal 7 13 4" xfId="13650"/>
    <cellStyle name="Normal 7 14" xfId="13651"/>
    <cellStyle name="Normal 7 14 2" xfId="13652"/>
    <cellStyle name="Normal 7 14 3" xfId="13653"/>
    <cellStyle name="Normal 7 14 4" xfId="13654"/>
    <cellStyle name="Normal 7 15" xfId="13655"/>
    <cellStyle name="Normal 7 15 2" xfId="13656"/>
    <cellStyle name="Normal 7 15 3" xfId="13657"/>
    <cellStyle name="Normal 7 15 4" xfId="13658"/>
    <cellStyle name="Normal 7 16" xfId="13659"/>
    <cellStyle name="Normal 7 16 2" xfId="13660"/>
    <cellStyle name="Normal 7 16 3" xfId="13661"/>
    <cellStyle name="Normal 7 16 4" xfId="13662"/>
    <cellStyle name="Normal 7 17" xfId="13663"/>
    <cellStyle name="Normal 7 17 2" xfId="13664"/>
    <cellStyle name="Normal 7 17 3" xfId="13665"/>
    <cellStyle name="Normal 7 17 4" xfId="13666"/>
    <cellStyle name="Normal 7 18" xfId="13667"/>
    <cellStyle name="Normal 7 18 2" xfId="13668"/>
    <cellStyle name="Normal 7 18 2 2" xfId="13669"/>
    <cellStyle name="Normal 7 18 2 2 2" xfId="13670"/>
    <cellStyle name="Normal 7 18 2 3" xfId="13671"/>
    <cellStyle name="Normal 7 18 3" xfId="13672"/>
    <cellStyle name="Normal 7 18 3 2" xfId="13673"/>
    <cellStyle name="Normal 7 18 4" xfId="13674"/>
    <cellStyle name="Normal 7 19" xfId="13675"/>
    <cellStyle name="Normal 7 2" xfId="1650"/>
    <cellStyle name="Normal 7 2 10" xfId="1651"/>
    <cellStyle name="Normal 7 2 10 2" xfId="18718"/>
    <cellStyle name="Normal 7 2 11" xfId="1652"/>
    <cellStyle name="Normal 7 2 12" xfId="1653"/>
    <cellStyle name="Normal 7 2 13" xfId="1654"/>
    <cellStyle name="Normal 7 2 14" xfId="1655"/>
    <cellStyle name="Normal 7 2 15" xfId="1656"/>
    <cellStyle name="Normal 7 2 16" xfId="13676"/>
    <cellStyle name="Normal 7 2 17" xfId="13677"/>
    <cellStyle name="Normal 7 2 18" xfId="19763"/>
    <cellStyle name="Normal 7 2 2" xfId="1657"/>
    <cellStyle name="Normal 7 2 2 10" xfId="13678"/>
    <cellStyle name="Normal 7 2 2 11" xfId="19793"/>
    <cellStyle name="Normal 7 2 2 2" xfId="13679"/>
    <cellStyle name="Normal 7 2 2 2 2" xfId="13680"/>
    <cellStyle name="Normal 7 2 2 2 2 2" xfId="13681"/>
    <cellStyle name="Normal 7 2 2 2 2 3" xfId="13682"/>
    <cellStyle name="Normal 7 2 2 2 2 4" xfId="17859"/>
    <cellStyle name="Normal 7 2 2 2 2 5" xfId="16698"/>
    <cellStyle name="Normal 7 2 2 2 3" xfId="13683"/>
    <cellStyle name="Normal 7 2 2 2 3 2" xfId="13684"/>
    <cellStyle name="Normal 7 2 2 2 4" xfId="13685"/>
    <cellStyle name="Normal 7 2 2 2 5" xfId="17840"/>
    <cellStyle name="Normal 7 2 2 2 6" xfId="16697"/>
    <cellStyle name="Normal 7 2 2 3" xfId="13686"/>
    <cellStyle name="Normal 7 2 2 3 2" xfId="13687"/>
    <cellStyle name="Normal 7 2 2 3 2 2" xfId="13688"/>
    <cellStyle name="Normal 7 2 2 3 3" xfId="13689"/>
    <cellStyle name="Normal 7 2 2 3 4" xfId="17815"/>
    <cellStyle name="Normal 7 2 2 3 5" xfId="16699"/>
    <cellStyle name="Normal 7 2 2 4" xfId="13690"/>
    <cellStyle name="Normal 7 2 2 4 2" xfId="13691"/>
    <cellStyle name="Normal 7 2 2 5" xfId="13692"/>
    <cellStyle name="Normal 7 2 2 6" xfId="13693"/>
    <cellStyle name="Normal 7 2 2 6 2" xfId="17907"/>
    <cellStyle name="Normal 7 2 2 7" xfId="13694"/>
    <cellStyle name="Normal 7 2 2 7 2" xfId="16696"/>
    <cellStyle name="Normal 7 2 2 8" xfId="13695"/>
    <cellStyle name="Normal 7 2 2 9" xfId="13696"/>
    <cellStyle name="Normal 7 2 3" xfId="1658"/>
    <cellStyle name="Normal 7 2 3 2" xfId="13697"/>
    <cellStyle name="Normal 7 2 3 2 2" xfId="13698"/>
    <cellStyle name="Normal 7 2 3 2 3" xfId="13699"/>
    <cellStyle name="Normal 7 2 3 2 4" xfId="17860"/>
    <cellStyle name="Normal 7 2 3 2 5" xfId="16701"/>
    <cellStyle name="Normal 7 2 3 3" xfId="13700"/>
    <cellStyle name="Normal 7 2 3 3 2" xfId="13701"/>
    <cellStyle name="Normal 7 2 3 4" xfId="13702"/>
    <cellStyle name="Normal 7 2 3 5" xfId="13703"/>
    <cellStyle name="Normal 7 2 3 5 2" xfId="17813"/>
    <cellStyle name="Normal 7 2 3 6" xfId="13704"/>
    <cellStyle name="Normal 7 2 3 6 2" xfId="16700"/>
    <cellStyle name="Normal 7 2 3 7" xfId="13705"/>
    <cellStyle name="Normal 7 2 4" xfId="1659"/>
    <cellStyle name="Normal 7 2 4 2" xfId="13706"/>
    <cellStyle name="Normal 7 2 4 2 2" xfId="13707"/>
    <cellStyle name="Normal 7 2 4 3" xfId="13708"/>
    <cellStyle name="Normal 7 2 4 4" xfId="13709"/>
    <cellStyle name="Normal 7 2 4 4 2" xfId="17793"/>
    <cellStyle name="Normal 7 2 4 5" xfId="13710"/>
    <cellStyle name="Normal 7 2 4 5 2" xfId="16702"/>
    <cellStyle name="Normal 7 2 4 6" xfId="13711"/>
    <cellStyle name="Normal 7 2 5" xfId="1660"/>
    <cellStyle name="Normal 7 2 5 2" xfId="13712"/>
    <cellStyle name="Normal 7 2 5 2 2" xfId="13713"/>
    <cellStyle name="Normal 7 2 5 2 2 2" xfId="13714"/>
    <cellStyle name="Normal 7 2 5 2 3" xfId="13715"/>
    <cellStyle name="Normal 7 2 5 2 4" xfId="13716"/>
    <cellStyle name="Normal 7 2 5 3" xfId="13717"/>
    <cellStyle name="Normal 7 2 5 3 2" xfId="13718"/>
    <cellStyle name="Normal 7 2 5 4" xfId="13719"/>
    <cellStyle name="Normal 7 2 5 5" xfId="13720"/>
    <cellStyle name="Normal 7 2 5 6" xfId="13721"/>
    <cellStyle name="Normal 7 2 5 7" xfId="13722"/>
    <cellStyle name="Normal 7 2 6" xfId="1661"/>
    <cellStyle name="Normal 7 2 6 2" xfId="13723"/>
    <cellStyle name="Normal 7 2 6 3" xfId="13724"/>
    <cellStyle name="Normal 7 2 6 4" xfId="13725"/>
    <cellStyle name="Normal 7 2 7" xfId="1662"/>
    <cellStyle name="Normal 7 2 7 2" xfId="13726"/>
    <cellStyle name="Normal 7 2 7 3" xfId="13727"/>
    <cellStyle name="Normal 7 2 7 4" xfId="17874"/>
    <cellStyle name="Normal 7 2 8" xfId="1663"/>
    <cellStyle name="Normal 7 2 8 2" xfId="13728"/>
    <cellStyle name="Normal 7 2 8 2 2" xfId="18576"/>
    <cellStyle name="Normal 7 2 8 3" xfId="13729"/>
    <cellStyle name="Normal 7 2 8 3 2" xfId="19299"/>
    <cellStyle name="Normal 7 2 8 4" xfId="17911"/>
    <cellStyle name="Normal 7 2 9" xfId="1664"/>
    <cellStyle name="Normal 7 2 9 2" xfId="13730"/>
    <cellStyle name="Normal 7 2 9 3" xfId="13731"/>
    <cellStyle name="Normal 7 2 9 4" xfId="16695"/>
    <cellStyle name="Normal 7 20" xfId="13732"/>
    <cellStyle name="Normal 7 20 2" xfId="13733"/>
    <cellStyle name="Normal 7 20 2 2" xfId="13734"/>
    <cellStyle name="Normal 7 20 3" xfId="13735"/>
    <cellStyle name="Normal 7 21" xfId="13736"/>
    <cellStyle name="Normal 7 21 2" xfId="13737"/>
    <cellStyle name="Normal 7 22" xfId="13738"/>
    <cellStyle name="Normal 7 23" xfId="13739"/>
    <cellStyle name="Normal 7 24" xfId="13740"/>
    <cellStyle name="Normal 7 25" xfId="13741"/>
    <cellStyle name="Normal 7 26" xfId="13742"/>
    <cellStyle name="Normal 7 27" xfId="19687"/>
    <cellStyle name="Normal 7 3" xfId="1665"/>
    <cellStyle name="Normal 7 3 10" xfId="13743"/>
    <cellStyle name="Normal 7 3 2" xfId="13744"/>
    <cellStyle name="Normal 7 3 2 2" xfId="13745"/>
    <cellStyle name="Normal 7 3 2 2 2" xfId="13746"/>
    <cellStyle name="Normal 7 3 2 2 3" xfId="13747"/>
    <cellStyle name="Normal 7 3 2 2 4" xfId="17867"/>
    <cellStyle name="Normal 7 3 2 2 5" xfId="16705"/>
    <cellStyle name="Normal 7 3 2 3" xfId="13748"/>
    <cellStyle name="Normal 7 3 2 3 2" xfId="13749"/>
    <cellStyle name="Normal 7 3 2 4" xfId="13750"/>
    <cellStyle name="Normal 7 3 2 5" xfId="13751"/>
    <cellStyle name="Normal 7 3 2 5 2" xfId="17885"/>
    <cellStyle name="Normal 7 3 2 6" xfId="16704"/>
    <cellStyle name="Normal 7 3 3" xfId="13752"/>
    <cellStyle name="Normal 7 3 3 2" xfId="13753"/>
    <cellStyle name="Normal 7 3 3 2 2" xfId="13754"/>
    <cellStyle name="Normal 7 3 3 3" xfId="13755"/>
    <cellStyle name="Normal 7 3 3 4" xfId="13756"/>
    <cellStyle name="Normal 7 3 3 4 2" xfId="17865"/>
    <cellStyle name="Normal 7 3 3 5" xfId="16706"/>
    <cellStyle name="Normal 7 3 4" xfId="13757"/>
    <cellStyle name="Normal 7 3 4 2" xfId="13758"/>
    <cellStyle name="Normal 7 3 4 3" xfId="13759"/>
    <cellStyle name="Normal 7 3 5" xfId="13760"/>
    <cellStyle name="Normal 7 3 6" xfId="13761"/>
    <cellStyle name="Normal 7 3 6 2" xfId="17804"/>
    <cellStyle name="Normal 7 3 7" xfId="13762"/>
    <cellStyle name="Normal 7 3 7 2" xfId="16703"/>
    <cellStyle name="Normal 7 3 8" xfId="13763"/>
    <cellStyle name="Normal 7 3 9" xfId="13764"/>
    <cellStyle name="Normal 7 4" xfId="13765"/>
    <cellStyle name="Normal 7 4 2" xfId="13766"/>
    <cellStyle name="Normal 7 4 2 2" xfId="13767"/>
    <cellStyle name="Normal 7 4 2 2 2" xfId="13768"/>
    <cellStyle name="Normal 7 4 2 2 3" xfId="13769"/>
    <cellStyle name="Normal 7 4 2 3" xfId="13770"/>
    <cellStyle name="Normal 7 4 2 4" xfId="13771"/>
    <cellStyle name="Normal 7 4 2 4 2" xfId="17863"/>
    <cellStyle name="Normal 7 4 2 5" xfId="13772"/>
    <cellStyle name="Normal 7 4 2 5 2" xfId="16708"/>
    <cellStyle name="Normal 7 4 3" xfId="13773"/>
    <cellStyle name="Normal 7 4 3 2" xfId="13774"/>
    <cellStyle name="Normal 7 4 3 3" xfId="13775"/>
    <cellStyle name="Normal 7 4 3 4" xfId="13776"/>
    <cellStyle name="Normal 7 4 4" xfId="13777"/>
    <cellStyle name="Normal 7 4 4 2" xfId="13778"/>
    <cellStyle name="Normal 7 4 4 3" xfId="13779"/>
    <cellStyle name="Normal 7 4 5" xfId="13780"/>
    <cellStyle name="Normal 7 4 5 2" xfId="17864"/>
    <cellStyle name="Normal 7 4 6" xfId="13781"/>
    <cellStyle name="Normal 7 4 6 2" xfId="16707"/>
    <cellStyle name="Normal 7 5" xfId="13782"/>
    <cellStyle name="Normal 7 5 2" xfId="13783"/>
    <cellStyle name="Normal 7 5 2 2" xfId="13784"/>
    <cellStyle name="Normal 7 5 3" xfId="13785"/>
    <cellStyle name="Normal 7 5 3 2" xfId="13786"/>
    <cellStyle name="Normal 7 5 3 3" xfId="13787"/>
    <cellStyle name="Normal 7 5 3 4" xfId="13788"/>
    <cellStyle name="Normal 7 5 4" xfId="13789"/>
    <cellStyle name="Normal 7 5 4 2" xfId="13790"/>
    <cellStyle name="Normal 7 5 4 3" xfId="13791"/>
    <cellStyle name="Normal 7 5 4 4" xfId="17838"/>
    <cellStyle name="Normal 7 5 5" xfId="13792"/>
    <cellStyle name="Normal 7 5 5 2" xfId="16709"/>
    <cellStyle name="Normal 7 5 6" xfId="13793"/>
    <cellStyle name="Normal 7 6" xfId="13794"/>
    <cellStyle name="Normal 7 6 2" xfId="13795"/>
    <cellStyle name="Normal 7 6 2 2" xfId="13796"/>
    <cellStyle name="Normal 7 6 2 2 2" xfId="18388"/>
    <cellStyle name="Normal 7 6 2 2 3" xfId="19124"/>
    <cellStyle name="Normal 7 6 2 2 4" xfId="17583"/>
    <cellStyle name="Normal 7 6 2 3" xfId="13797"/>
    <cellStyle name="Normal 7 6 2 3 2" xfId="18050"/>
    <cellStyle name="Normal 7 6 2 4" xfId="13798"/>
    <cellStyle name="Normal 7 6 2 4 2" xfId="18803"/>
    <cellStyle name="Normal 7 6 2 5" xfId="17080"/>
    <cellStyle name="Normal 7 6 3" xfId="13799"/>
    <cellStyle name="Normal 7 6 3 2" xfId="13800"/>
    <cellStyle name="Normal 7 6 4" xfId="13801"/>
    <cellStyle name="Normal 7 6 4 2" xfId="13802"/>
    <cellStyle name="Normal 7 6 4 3" xfId="17993"/>
    <cellStyle name="Normal 7 6 5" xfId="13803"/>
    <cellStyle name="Normal 7 6 5 2" xfId="18752"/>
    <cellStyle name="Normal 7 6 6" xfId="16710"/>
    <cellStyle name="Normal 7 6 7" xfId="16268"/>
    <cellStyle name="Normal 7 7" xfId="13804"/>
    <cellStyle name="Normal 7 7 2" xfId="13805"/>
    <cellStyle name="Normal 7 7 2 2" xfId="13806"/>
    <cellStyle name="Normal 7 7 3" xfId="13807"/>
    <cellStyle name="Normal 7 7 4" xfId="13808"/>
    <cellStyle name="Normal 7 7 5" xfId="13809"/>
    <cellStyle name="Normal 7 7 6" xfId="16711"/>
    <cellStyle name="Normal 7 8" xfId="13810"/>
    <cellStyle name="Normal 7 8 2" xfId="13811"/>
    <cellStyle name="Normal 7 8 3" xfId="13812"/>
    <cellStyle name="Normal 7 8 4" xfId="13813"/>
    <cellStyle name="Normal 7 8 5" xfId="13814"/>
    <cellStyle name="Normal 7 9" xfId="13815"/>
    <cellStyle name="Normal 7 9 2" xfId="13816"/>
    <cellStyle name="Normal 7 9 3" xfId="13817"/>
    <cellStyle name="Normal 7 9 4" xfId="13818"/>
    <cellStyle name="Normal 7 9 5" xfId="13819"/>
    <cellStyle name="Normal 7 9 6" xfId="17876"/>
    <cellStyle name="Normal 70" xfId="1666"/>
    <cellStyle name="Normal 70 2" xfId="13820"/>
    <cellStyle name="Normal 70 3" xfId="13821"/>
    <cellStyle name="Normal 71" xfId="1667"/>
    <cellStyle name="Normal 71 2" xfId="13822"/>
    <cellStyle name="Normal 71 3" xfId="13823"/>
    <cellStyle name="Normal 72" xfId="1668"/>
    <cellStyle name="Normal 72 2" xfId="13824"/>
    <cellStyle name="Normal 72 3" xfId="13825"/>
    <cellStyle name="Normal 73" xfId="1669"/>
    <cellStyle name="Normal 73 2" xfId="13826"/>
    <cellStyle name="Normal 73 3" xfId="13827"/>
    <cellStyle name="Normal 74" xfId="1670"/>
    <cellStyle name="Normal 74 2" xfId="13828"/>
    <cellStyle name="Normal 74 3" xfId="13829"/>
    <cellStyle name="Normal 75" xfId="1671"/>
    <cellStyle name="Normal 75 2" xfId="13830"/>
    <cellStyle name="Normal 75 3" xfId="13831"/>
    <cellStyle name="Normal 76" xfId="1672"/>
    <cellStyle name="Normal 76 2" xfId="13832"/>
    <cellStyle name="Normal 76 3" xfId="13833"/>
    <cellStyle name="Normal 77" xfId="1673"/>
    <cellStyle name="Normal 77 2" xfId="13834"/>
    <cellStyle name="Normal 77 3" xfId="13835"/>
    <cellStyle name="Normal 78" xfId="1674"/>
    <cellStyle name="Normal 78 2" xfId="13836"/>
    <cellStyle name="Normal 78 3" xfId="13837"/>
    <cellStyle name="Normal 79" xfId="1675"/>
    <cellStyle name="Normal 79 2" xfId="13838"/>
    <cellStyle name="Normal 79 3" xfId="13839"/>
    <cellStyle name="Normal 8" xfId="1676"/>
    <cellStyle name="Normal 8 10" xfId="13840"/>
    <cellStyle name="Normal 8 10 2" xfId="13841"/>
    <cellStyle name="Normal 8 10 2 2" xfId="13842"/>
    <cellStyle name="Normal 8 10 3" xfId="13843"/>
    <cellStyle name="Normal 8 10 3 2" xfId="13844"/>
    <cellStyle name="Normal 8 10 4" xfId="13845"/>
    <cellStyle name="Normal 8 10 4 2" xfId="13846"/>
    <cellStyle name="Normal 8 10 5" xfId="13847"/>
    <cellStyle name="Normal 8 10 6" xfId="13848"/>
    <cellStyle name="Normal 8 10 7" xfId="18685"/>
    <cellStyle name="Normal 8 11" xfId="13849"/>
    <cellStyle name="Normal 8 11 2" xfId="13850"/>
    <cellStyle name="Normal 8 11 2 2" xfId="13851"/>
    <cellStyle name="Normal 8 11 3" xfId="13852"/>
    <cellStyle name="Normal 8 11 3 2" xfId="13853"/>
    <cellStyle name="Normal 8 11 4" xfId="13854"/>
    <cellStyle name="Normal 8 11 4 2" xfId="13855"/>
    <cellStyle name="Normal 8 11 5" xfId="13856"/>
    <cellStyle name="Normal 8 11 6" xfId="13857"/>
    <cellStyle name="Normal 8 12" xfId="13858"/>
    <cellStyle name="Normal 8 12 2" xfId="13859"/>
    <cellStyle name="Normal 8 12 2 2" xfId="13860"/>
    <cellStyle name="Normal 8 12 3" xfId="13861"/>
    <cellStyle name="Normal 8 12 4" xfId="13862"/>
    <cellStyle name="Normal 8 12 5" xfId="13863"/>
    <cellStyle name="Normal 8 13" xfId="13864"/>
    <cellStyle name="Normal 8 13 2" xfId="13865"/>
    <cellStyle name="Normal 8 13 2 2" xfId="13866"/>
    <cellStyle name="Normal 8 13 3" xfId="13867"/>
    <cellStyle name="Normal 8 13 4" xfId="13868"/>
    <cellStyle name="Normal 8 13 5" xfId="13869"/>
    <cellStyle name="Normal 8 14" xfId="13870"/>
    <cellStyle name="Normal 8 14 2" xfId="13871"/>
    <cellStyle name="Normal 8 14 2 2" xfId="13872"/>
    <cellStyle name="Normal 8 14 3" xfId="13873"/>
    <cellStyle name="Normal 8 14 4" xfId="13874"/>
    <cellStyle name="Normal 8 14 5" xfId="13875"/>
    <cellStyle name="Normal 8 15" xfId="13876"/>
    <cellStyle name="Normal 8 15 2" xfId="13877"/>
    <cellStyle name="Normal 8 15 2 2" xfId="13878"/>
    <cellStyle name="Normal 8 15 3" xfId="13879"/>
    <cellStyle name="Normal 8 15 4" xfId="13880"/>
    <cellStyle name="Normal 8 15 5" xfId="13881"/>
    <cellStyle name="Normal 8 16" xfId="13882"/>
    <cellStyle name="Normal 8 16 2" xfId="13883"/>
    <cellStyle name="Normal 8 16 2 2" xfId="13884"/>
    <cellStyle name="Normal 8 16 3" xfId="13885"/>
    <cellStyle name="Normal 8 16 4" xfId="13886"/>
    <cellStyle name="Normal 8 16 5" xfId="13887"/>
    <cellStyle name="Normal 8 17" xfId="13888"/>
    <cellStyle name="Normal 8 17 2" xfId="13889"/>
    <cellStyle name="Normal 8 17 2 2" xfId="13890"/>
    <cellStyle name="Normal 8 17 3" xfId="13891"/>
    <cellStyle name="Normal 8 17 4" xfId="13892"/>
    <cellStyle name="Normal 8 17 5" xfId="13893"/>
    <cellStyle name="Normal 8 18" xfId="13894"/>
    <cellStyle name="Normal 8 18 2" xfId="13895"/>
    <cellStyle name="Normal 8 18 2 2" xfId="13896"/>
    <cellStyle name="Normal 8 18 2 2 2" xfId="13897"/>
    <cellStyle name="Normal 8 18 2 3" xfId="13898"/>
    <cellStyle name="Normal 8 18 2 4" xfId="13899"/>
    <cellStyle name="Normal 8 18 3" xfId="13900"/>
    <cellStyle name="Normal 8 18 3 2" xfId="13901"/>
    <cellStyle name="Normal 8 18 4" xfId="13902"/>
    <cellStyle name="Normal 8 18 5" xfId="13903"/>
    <cellStyle name="Normal 8 19" xfId="13904"/>
    <cellStyle name="Normal 8 19 2" xfId="13905"/>
    <cellStyle name="Normal 8 19 3" xfId="13906"/>
    <cellStyle name="Normal 8 2" xfId="13907"/>
    <cellStyle name="Normal 8 2 2" xfId="13908"/>
    <cellStyle name="Normal 8 2 2 2" xfId="13909"/>
    <cellStyle name="Normal 8 2 2 2 2" xfId="13910"/>
    <cellStyle name="Normal 8 2 2 2 2 2" xfId="13911"/>
    <cellStyle name="Normal 8 2 2 2 2 3" xfId="13912"/>
    <cellStyle name="Normal 8 2 2 2 2 4" xfId="17802"/>
    <cellStyle name="Normal 8 2 2 2 2 5" xfId="16716"/>
    <cellStyle name="Normal 8 2 2 2 3" xfId="13913"/>
    <cellStyle name="Normal 8 2 2 2 3 2" xfId="13914"/>
    <cellStyle name="Normal 8 2 2 2 4" xfId="13915"/>
    <cellStyle name="Normal 8 2 2 2 5" xfId="17875"/>
    <cellStyle name="Normal 8 2 2 2 6" xfId="16715"/>
    <cellStyle name="Normal 8 2 2 3" xfId="13916"/>
    <cellStyle name="Normal 8 2 2 3 2" xfId="13917"/>
    <cellStyle name="Normal 8 2 2 3 2 2" xfId="13918"/>
    <cellStyle name="Normal 8 2 2 3 3" xfId="13919"/>
    <cellStyle name="Normal 8 2 2 3 4" xfId="17906"/>
    <cellStyle name="Normal 8 2 2 3 5" xfId="16717"/>
    <cellStyle name="Normal 8 2 2 4" xfId="13920"/>
    <cellStyle name="Normal 8 2 2 4 2" xfId="13921"/>
    <cellStyle name="Normal 8 2 2 5" xfId="13922"/>
    <cellStyle name="Normal 8 2 2 6" xfId="13923"/>
    <cellStyle name="Normal 8 2 2 6 2" xfId="17784"/>
    <cellStyle name="Normal 8 2 2 7" xfId="13924"/>
    <cellStyle name="Normal 8 2 2 7 2" xfId="16714"/>
    <cellStyle name="Normal 8 2 2 8" xfId="13925"/>
    <cellStyle name="Normal 8 2 3" xfId="13926"/>
    <cellStyle name="Normal 8 2 3 2" xfId="13927"/>
    <cellStyle name="Normal 8 2 3 2 2" xfId="13928"/>
    <cellStyle name="Normal 8 2 3 2 3" xfId="13929"/>
    <cellStyle name="Normal 8 2 3 2 4" xfId="17786"/>
    <cellStyle name="Normal 8 2 3 2 5" xfId="16719"/>
    <cellStyle name="Normal 8 2 3 3" xfId="13930"/>
    <cellStyle name="Normal 8 2 3 3 2" xfId="13931"/>
    <cellStyle name="Normal 8 2 3 4" xfId="13932"/>
    <cellStyle name="Normal 8 2 3 5" xfId="13933"/>
    <cellStyle name="Normal 8 2 3 5 2" xfId="17821"/>
    <cellStyle name="Normal 8 2 3 6" xfId="16718"/>
    <cellStyle name="Normal 8 2 4" xfId="13934"/>
    <cellStyle name="Normal 8 2 4 2" xfId="13935"/>
    <cellStyle name="Normal 8 2 4 2 2" xfId="13936"/>
    <cellStyle name="Normal 8 2 4 3" xfId="13937"/>
    <cellStyle name="Normal 8 2 4 4" xfId="13938"/>
    <cellStyle name="Normal 8 2 4 4 2" xfId="17905"/>
    <cellStyle name="Normal 8 2 4 5" xfId="16720"/>
    <cellStyle name="Normal 8 2 5" xfId="13939"/>
    <cellStyle name="Normal 8 2 5 2" xfId="13940"/>
    <cellStyle name="Normal 8 2 6" xfId="13941"/>
    <cellStyle name="Normal 8 2 7" xfId="13942"/>
    <cellStyle name="Normal 8 2 7 2" xfId="17770"/>
    <cellStyle name="Normal 8 2 8" xfId="13943"/>
    <cellStyle name="Normal 8 2 8 2" xfId="16713"/>
    <cellStyle name="Normal 8 2 9" xfId="13944"/>
    <cellStyle name="Normal 8 20" xfId="13945"/>
    <cellStyle name="Normal 8 20 2" xfId="13946"/>
    <cellStyle name="Normal 8 21" xfId="13947"/>
    <cellStyle name="Normal 8 21 2" xfId="13948"/>
    <cellStyle name="Normal 8 22" xfId="13949"/>
    <cellStyle name="Normal 8 22 2" xfId="13950"/>
    <cellStyle name="Normal 8 23" xfId="13951"/>
    <cellStyle name="Normal 8 23 2" xfId="13952"/>
    <cellStyle name="Normal 8 24" xfId="13953"/>
    <cellStyle name="Normal 8 24 2" xfId="13954"/>
    <cellStyle name="Normal 8 25" xfId="13955"/>
    <cellStyle name="Normal 8 26" xfId="13956"/>
    <cellStyle name="Normal 8 27" xfId="13957"/>
    <cellStyle name="Normal 8 28" xfId="13958"/>
    <cellStyle name="Normal 8 29" xfId="13959"/>
    <cellStyle name="Normal 8 3" xfId="13960"/>
    <cellStyle name="Normal 8 3 2" xfId="13961"/>
    <cellStyle name="Normal 8 3 2 2" xfId="13962"/>
    <cellStyle name="Normal 8 3 2 2 2" xfId="13963"/>
    <cellStyle name="Normal 8 3 2 2 3" xfId="13964"/>
    <cellStyle name="Normal 8 3 2 2 4" xfId="17799"/>
    <cellStyle name="Normal 8 3 2 2 5" xfId="16723"/>
    <cellStyle name="Normal 8 3 2 3" xfId="13965"/>
    <cellStyle name="Normal 8 3 2 3 2" xfId="13966"/>
    <cellStyle name="Normal 8 3 2 4" xfId="13967"/>
    <cellStyle name="Normal 8 3 2 5" xfId="13968"/>
    <cellStyle name="Normal 8 3 2 5 2" xfId="17890"/>
    <cellStyle name="Normal 8 3 2 6" xfId="13969"/>
    <cellStyle name="Normal 8 3 2 6 2" xfId="16722"/>
    <cellStyle name="Normal 8 3 2 7" xfId="13970"/>
    <cellStyle name="Normal 8 3 3" xfId="13971"/>
    <cellStyle name="Normal 8 3 3 2" xfId="13972"/>
    <cellStyle name="Normal 8 3 3 2 2" xfId="13973"/>
    <cellStyle name="Normal 8 3 3 3" xfId="13974"/>
    <cellStyle name="Normal 8 3 3 4" xfId="13975"/>
    <cellStyle name="Normal 8 3 3 4 2" xfId="17780"/>
    <cellStyle name="Normal 8 3 3 5" xfId="16724"/>
    <cellStyle name="Normal 8 3 4" xfId="13976"/>
    <cellStyle name="Normal 8 3 4 2" xfId="13977"/>
    <cellStyle name="Normal 8 3 4 3" xfId="13978"/>
    <cellStyle name="Normal 8 3 5" xfId="13979"/>
    <cellStyle name="Normal 8 3 6" xfId="13980"/>
    <cellStyle name="Normal 8 3 6 2" xfId="17809"/>
    <cellStyle name="Normal 8 3 7" xfId="13981"/>
    <cellStyle name="Normal 8 3 7 2" xfId="16721"/>
    <cellStyle name="Normal 8 3 8" xfId="13982"/>
    <cellStyle name="Normal 8 3 9" xfId="19741"/>
    <cellStyle name="Normal 8 4" xfId="13983"/>
    <cellStyle name="Normal 8 4 2" xfId="13984"/>
    <cellStyle name="Normal 8 4 2 2" xfId="13985"/>
    <cellStyle name="Normal 8 4 2 2 2" xfId="13986"/>
    <cellStyle name="Normal 8 4 2 2 3" xfId="13987"/>
    <cellStyle name="Normal 8 4 2 3" xfId="13988"/>
    <cellStyle name="Normal 8 4 2 4" xfId="13989"/>
    <cellStyle name="Normal 8 4 2 4 2" xfId="17841"/>
    <cellStyle name="Normal 8 4 2 5" xfId="13990"/>
    <cellStyle name="Normal 8 4 2 5 2" xfId="16726"/>
    <cellStyle name="Normal 8 4 2 6" xfId="13991"/>
    <cellStyle name="Normal 8 4 2 7" xfId="13992"/>
    <cellStyle name="Normal 8 4 3" xfId="13993"/>
    <cellStyle name="Normal 8 4 3 2" xfId="13994"/>
    <cellStyle name="Normal 8 4 3 3" xfId="13995"/>
    <cellStyle name="Normal 8 4 3 4" xfId="13996"/>
    <cellStyle name="Normal 8 4 4" xfId="13997"/>
    <cellStyle name="Normal 8 4 4 2" xfId="13998"/>
    <cellStyle name="Normal 8 4 4 3" xfId="13999"/>
    <cellStyle name="Normal 8 4 5" xfId="14000"/>
    <cellStyle name="Normal 8 4 5 2" xfId="17888"/>
    <cellStyle name="Normal 8 4 6" xfId="14001"/>
    <cellStyle name="Normal 8 4 6 2" xfId="16725"/>
    <cellStyle name="Normal 8 4 7" xfId="14002"/>
    <cellStyle name="Normal 8 4 8" xfId="14003"/>
    <cellStyle name="Normal 8 5" xfId="14004"/>
    <cellStyle name="Normal 8 5 2" xfId="14005"/>
    <cellStyle name="Normal 8 5 2 2" xfId="14006"/>
    <cellStyle name="Normal 8 5 2 3" xfId="14007"/>
    <cellStyle name="Normal 8 5 2 4" xfId="14008"/>
    <cellStyle name="Normal 8 5 2 5" xfId="14009"/>
    <cellStyle name="Normal 8 5 3" xfId="14010"/>
    <cellStyle name="Normal 8 5 3 2" xfId="14011"/>
    <cellStyle name="Normal 8 5 3 3" xfId="14012"/>
    <cellStyle name="Normal 8 5 3 4" xfId="14013"/>
    <cellStyle name="Normal 8 5 4" xfId="14014"/>
    <cellStyle name="Normal 8 5 4 2" xfId="14015"/>
    <cellStyle name="Normal 8 5 4 3" xfId="14016"/>
    <cellStyle name="Normal 8 5 4 4" xfId="17871"/>
    <cellStyle name="Normal 8 5 5" xfId="14017"/>
    <cellStyle name="Normal 8 5 5 2" xfId="16727"/>
    <cellStyle name="Normal 8 5 6" xfId="14018"/>
    <cellStyle name="Normal 8 6" xfId="14019"/>
    <cellStyle name="Normal 8 6 2" xfId="14020"/>
    <cellStyle name="Normal 8 6 2 2" xfId="14021"/>
    <cellStyle name="Normal 8 6 2 2 2" xfId="18401"/>
    <cellStyle name="Normal 8 6 2 2 3" xfId="19132"/>
    <cellStyle name="Normal 8 6 2 2 4" xfId="17596"/>
    <cellStyle name="Normal 8 6 2 3" xfId="14022"/>
    <cellStyle name="Normal 8 6 2 3 2" xfId="18058"/>
    <cellStyle name="Normal 8 6 2 4" xfId="14023"/>
    <cellStyle name="Normal 8 6 2 4 2" xfId="18805"/>
    <cellStyle name="Normal 8 6 2 5" xfId="14024"/>
    <cellStyle name="Normal 8 6 2 6" xfId="14025"/>
    <cellStyle name="Normal 8 6 2 7" xfId="14026"/>
    <cellStyle name="Normal 8 6 2 8" xfId="17088"/>
    <cellStyle name="Normal 8 6 3" xfId="14027"/>
    <cellStyle name="Normal 8 6 3 2" xfId="14028"/>
    <cellStyle name="Normal 8 6 4" xfId="14029"/>
    <cellStyle name="Normal 8 6 4 2" xfId="14030"/>
    <cellStyle name="Normal 8 6 5" xfId="14031"/>
    <cellStyle name="Normal 8 6 6" xfId="16281"/>
    <cellStyle name="Normal 8 7" xfId="14032"/>
    <cellStyle name="Normal 8 7 2" xfId="14033"/>
    <cellStyle name="Normal 8 7 2 2" xfId="14034"/>
    <cellStyle name="Normal 8 7 2 3" xfId="14035"/>
    <cellStyle name="Normal 8 7 2 4" xfId="14036"/>
    <cellStyle name="Normal 8 7 2 5" xfId="14037"/>
    <cellStyle name="Normal 8 7 3" xfId="14038"/>
    <cellStyle name="Normal 8 7 3 2" xfId="14039"/>
    <cellStyle name="Normal 8 7 4" xfId="14040"/>
    <cellStyle name="Normal 8 7 4 2" xfId="14041"/>
    <cellStyle name="Normal 8 7 5" xfId="14042"/>
    <cellStyle name="Normal 8 7 6" xfId="14043"/>
    <cellStyle name="Normal 8 7 7" xfId="16728"/>
    <cellStyle name="Normal 8 8" xfId="14044"/>
    <cellStyle name="Normal 8 8 2" xfId="14045"/>
    <cellStyle name="Normal 8 8 2 2" xfId="14046"/>
    <cellStyle name="Normal 8 8 3" xfId="14047"/>
    <cellStyle name="Normal 8 8 3 2" xfId="14048"/>
    <cellStyle name="Normal 8 8 4" xfId="14049"/>
    <cellStyle name="Normal 8 8 4 2" xfId="14050"/>
    <cellStyle name="Normal 8 8 5" xfId="14051"/>
    <cellStyle name="Normal 8 8 6" xfId="14052"/>
    <cellStyle name="Normal 8 8 7" xfId="17889"/>
    <cellStyle name="Normal 8 9" xfId="14053"/>
    <cellStyle name="Normal 8 9 2" xfId="14054"/>
    <cellStyle name="Normal 8 9 2 2" xfId="14055"/>
    <cellStyle name="Normal 8 9 3" xfId="14056"/>
    <cellStyle name="Normal 8 9 3 2" xfId="14057"/>
    <cellStyle name="Normal 8 9 4" xfId="14058"/>
    <cellStyle name="Normal 8 9 4 2" xfId="14059"/>
    <cellStyle name="Normal 8 9 5" xfId="14060"/>
    <cellStyle name="Normal 8 9 6" xfId="14061"/>
    <cellStyle name="Normal 8 9 7" xfId="16712"/>
    <cellStyle name="Normal 80" xfId="1677"/>
    <cellStyle name="Normal 80 2" xfId="14062"/>
    <cellStyle name="Normal 80 3" xfId="14063"/>
    <cellStyle name="Normal 81" xfId="1678"/>
    <cellStyle name="Normal 81 2" xfId="14064"/>
    <cellStyle name="Normal 81 3" xfId="14065"/>
    <cellStyle name="Normal 82" xfId="1679"/>
    <cellStyle name="Normal 82 2" xfId="14066"/>
    <cellStyle name="Normal 82 3" xfId="14067"/>
    <cellStyle name="Normal 83" xfId="1680"/>
    <cellStyle name="Normal 83 2" xfId="14068"/>
    <cellStyle name="Normal 83 3" xfId="14069"/>
    <cellStyle name="Normal 84" xfId="1681"/>
    <cellStyle name="Normal 84 2" xfId="14070"/>
    <cellStyle name="Normal 84 3" xfId="14071"/>
    <cellStyle name="Normal 85" xfId="1682"/>
    <cellStyle name="Normal 85 2" xfId="14072"/>
    <cellStyle name="Normal 85 3" xfId="14073"/>
    <cellStyle name="Normal 86" xfId="1683"/>
    <cellStyle name="Normal 86 2" xfId="14074"/>
    <cellStyle name="Normal 86 3" xfId="14075"/>
    <cellStyle name="Normal 87" xfId="1684"/>
    <cellStyle name="Normal 87 2" xfId="14076"/>
    <cellStyle name="Normal 87 3" xfId="14077"/>
    <cellStyle name="Normal 88" xfId="1685"/>
    <cellStyle name="Normal 88 2" xfId="14078"/>
    <cellStyle name="Normal 88 3" xfId="14079"/>
    <cellStyle name="Normal 89" xfId="1686"/>
    <cellStyle name="Normal 89 2" xfId="14080"/>
    <cellStyle name="Normal 89 3" xfId="14081"/>
    <cellStyle name="Normal 9" xfId="1687"/>
    <cellStyle name="Normal 9 10" xfId="14082"/>
    <cellStyle name="Normal 9 10 2" xfId="14083"/>
    <cellStyle name="Normal 9 10 3" xfId="14084"/>
    <cellStyle name="Normal 9 10 4" xfId="14085"/>
    <cellStyle name="Normal 9 10 5" xfId="14086"/>
    <cellStyle name="Normal 9 10 6" xfId="16729"/>
    <cellStyle name="Normal 9 11" xfId="14087"/>
    <cellStyle name="Normal 9 11 2" xfId="14088"/>
    <cellStyle name="Normal 9 11 3" xfId="14089"/>
    <cellStyle name="Normal 9 11 4" xfId="14090"/>
    <cellStyle name="Normal 9 11 5" xfId="14091"/>
    <cellStyle name="Normal 9 12" xfId="14092"/>
    <cellStyle name="Normal 9 12 2" xfId="14093"/>
    <cellStyle name="Normal 9 12 3" xfId="14094"/>
    <cellStyle name="Normal 9 12 4" xfId="14095"/>
    <cellStyle name="Normal 9 13" xfId="14096"/>
    <cellStyle name="Normal 9 13 2" xfId="14097"/>
    <cellStyle name="Normal 9 13 3" xfId="14098"/>
    <cellStyle name="Normal 9 13 4" xfId="14099"/>
    <cellStyle name="Normal 9 14" xfId="14100"/>
    <cellStyle name="Normal 9 14 2" xfId="14101"/>
    <cellStyle name="Normal 9 14 3" xfId="14102"/>
    <cellStyle name="Normal 9 14 4" xfId="14103"/>
    <cellStyle name="Normal 9 15" xfId="14104"/>
    <cellStyle name="Normal 9 15 2" xfId="14105"/>
    <cellStyle name="Normal 9 15 3" xfId="14106"/>
    <cellStyle name="Normal 9 15 4" xfId="14107"/>
    <cellStyle name="Normal 9 16" xfId="14108"/>
    <cellStyle name="Normal 9 16 2" xfId="14109"/>
    <cellStyle name="Normal 9 16 3" xfId="14110"/>
    <cellStyle name="Normal 9 16 4" xfId="14111"/>
    <cellStyle name="Normal 9 17" xfId="14112"/>
    <cellStyle name="Normal 9 17 2" xfId="14113"/>
    <cellStyle name="Normal 9 17 3" xfId="14114"/>
    <cellStyle name="Normal 9 17 4" xfId="14115"/>
    <cellStyle name="Normal 9 18" xfId="14116"/>
    <cellStyle name="Normal 9 18 2" xfId="14117"/>
    <cellStyle name="Normal 9 18 2 2" xfId="14118"/>
    <cellStyle name="Normal 9 18 2 2 2" xfId="14119"/>
    <cellStyle name="Normal 9 18 2 3" xfId="14120"/>
    <cellStyle name="Normal 9 18 3" xfId="14121"/>
    <cellStyle name="Normal 9 18 3 2" xfId="14122"/>
    <cellStyle name="Normal 9 18 4" xfId="14123"/>
    <cellStyle name="Normal 9 19" xfId="14124"/>
    <cellStyle name="Normal 9 2" xfId="14125"/>
    <cellStyle name="Normal 9 2 2" xfId="14126"/>
    <cellStyle name="Normal 9 2 2 10" xfId="14127"/>
    <cellStyle name="Normal 9 2 2 11" xfId="14128"/>
    <cellStyle name="Normal 9 2 2 2" xfId="14129"/>
    <cellStyle name="Normal 9 2 2 2 2" xfId="14130"/>
    <cellStyle name="Normal 9 2 2 2 2 2" xfId="14131"/>
    <cellStyle name="Normal 9 2 2 2 2 3" xfId="16810"/>
    <cellStyle name="Normal 9 2 2 2 2 4" xfId="17897"/>
    <cellStyle name="Normal 9 2 2 2 2 5" xfId="16733"/>
    <cellStyle name="Normal 9 2 2 2 3" xfId="14132"/>
    <cellStyle name="Normal 9 2 2 2 4" xfId="14133"/>
    <cellStyle name="Normal 9 2 2 2 5" xfId="14134"/>
    <cellStyle name="Normal 9 2 2 2 5 2" xfId="17895"/>
    <cellStyle name="Normal 9 2 2 2 6" xfId="14135"/>
    <cellStyle name="Normal 9 2 2 2 6 2" xfId="16732"/>
    <cellStyle name="Normal 9 2 2 3" xfId="14136"/>
    <cellStyle name="Normal 9 2 2 3 2" xfId="14137"/>
    <cellStyle name="Normal 9 2 2 3 2 2" xfId="14138"/>
    <cellStyle name="Normal 9 2 2 3 3" xfId="14139"/>
    <cellStyle name="Normal 9 2 2 3 4" xfId="14140"/>
    <cellStyle name="Normal 9 2 2 3 4 2" xfId="17781"/>
    <cellStyle name="Normal 9 2 2 3 5" xfId="16734"/>
    <cellStyle name="Normal 9 2 2 4" xfId="14141"/>
    <cellStyle name="Normal 9 2 2 5" xfId="14142"/>
    <cellStyle name="Normal 9 2 2 6" xfId="14143"/>
    <cellStyle name="Normal 9 2 2 6 2" xfId="17883"/>
    <cellStyle name="Normal 9 2 2 7" xfId="14144"/>
    <cellStyle name="Normal 9 2 2 7 2" xfId="16731"/>
    <cellStyle name="Normal 9 2 2 8" xfId="14145"/>
    <cellStyle name="Normal 9 2 2 9" xfId="14146"/>
    <cellStyle name="Normal 9 2 3" xfId="14147"/>
    <cellStyle name="Normal 9 2 3 2" xfId="14148"/>
    <cellStyle name="Normal 9 2 3 2 2" xfId="16852"/>
    <cellStyle name="Normal 9 2 3 2 3" xfId="16811"/>
    <cellStyle name="Normal 9 2 3 2 4" xfId="17850"/>
    <cellStyle name="Normal 9 2 3 2 5" xfId="16736"/>
    <cellStyle name="Normal 9 2 3 3" xfId="14149"/>
    <cellStyle name="Normal 9 2 3 4" xfId="16782"/>
    <cellStyle name="Normal 9 2 3 5" xfId="17892"/>
    <cellStyle name="Normal 9 2 3 6" xfId="16735"/>
    <cellStyle name="Normal 9 2 4" xfId="14150"/>
    <cellStyle name="Normal 9 2 4 2" xfId="14151"/>
    <cellStyle name="Normal 9 2 4 3" xfId="16812"/>
    <cellStyle name="Normal 9 2 4 4" xfId="17852"/>
    <cellStyle name="Normal 9 2 4 5" xfId="16737"/>
    <cellStyle name="Normal 9 2 5" xfId="14152"/>
    <cellStyle name="Normal 9 2 6" xfId="14153"/>
    <cellStyle name="Normal 9 2 7" xfId="14154"/>
    <cellStyle name="Normal 9 2 7 2" xfId="17814"/>
    <cellStyle name="Normal 9 2 8" xfId="14155"/>
    <cellStyle name="Normal 9 2 8 2" xfId="19302"/>
    <cellStyle name="Normal 9 2 8 3" xfId="16730"/>
    <cellStyle name="Normal 9 2 9" xfId="18638"/>
    <cellStyle name="Normal 9 20" xfId="14156"/>
    <cellStyle name="Normal 9 21" xfId="14157"/>
    <cellStyle name="Normal 9 22" xfId="14158"/>
    <cellStyle name="Normal 9 23" xfId="19742"/>
    <cellStyle name="Normal 9 3" xfId="14159"/>
    <cellStyle name="Normal 9 3 2" xfId="14160"/>
    <cellStyle name="Normal 9 3 2 2" xfId="14161"/>
    <cellStyle name="Normal 9 3 2 2 2" xfId="14162"/>
    <cellStyle name="Normal 9 3 2 2 3" xfId="14163"/>
    <cellStyle name="Normal 9 3 2 2 4" xfId="17854"/>
    <cellStyle name="Normal 9 3 2 2 5" xfId="16740"/>
    <cellStyle name="Normal 9 3 2 3" xfId="14164"/>
    <cellStyle name="Normal 9 3 2 3 2" xfId="14165"/>
    <cellStyle name="Normal 9 3 2 4" xfId="14166"/>
    <cellStyle name="Normal 9 3 2 5" xfId="14167"/>
    <cellStyle name="Normal 9 3 2 5 2" xfId="17858"/>
    <cellStyle name="Normal 9 3 2 6" xfId="14168"/>
    <cellStyle name="Normal 9 3 2 6 2" xfId="16739"/>
    <cellStyle name="Normal 9 3 2 7" xfId="14169"/>
    <cellStyle name="Normal 9 3 3" xfId="14170"/>
    <cellStyle name="Normal 9 3 3 2" xfId="14171"/>
    <cellStyle name="Normal 9 3 3 2 2" xfId="14172"/>
    <cellStyle name="Normal 9 3 3 3" xfId="14173"/>
    <cellStyle name="Normal 9 3 3 4" xfId="14174"/>
    <cellStyle name="Normal 9 3 3 4 2" xfId="17855"/>
    <cellStyle name="Normal 9 3 3 5" xfId="16741"/>
    <cellStyle name="Normal 9 3 4" xfId="14175"/>
    <cellStyle name="Normal 9 3 4 2" xfId="14176"/>
    <cellStyle name="Normal 9 3 4 3" xfId="14177"/>
    <cellStyle name="Normal 9 3 5" xfId="14178"/>
    <cellStyle name="Normal 9 3 6" xfId="14179"/>
    <cellStyle name="Normal 9 3 6 2" xfId="17844"/>
    <cellStyle name="Normal 9 3 7" xfId="14180"/>
    <cellStyle name="Normal 9 3 7 2" xfId="16738"/>
    <cellStyle name="Normal 9 3 8" xfId="14181"/>
    <cellStyle name="Normal 9 4" xfId="14182"/>
    <cellStyle name="Normal 9 4 2" xfId="14183"/>
    <cellStyle name="Normal 9 4 2 2" xfId="14184"/>
    <cellStyle name="Normal 9 4 2 3" xfId="14185"/>
    <cellStyle name="Normal 9 4 2 4" xfId="14186"/>
    <cellStyle name="Normal 9 4 2 4 2" xfId="17862"/>
    <cellStyle name="Normal 9 4 2 5" xfId="14187"/>
    <cellStyle name="Normal 9 4 2 5 2" xfId="16743"/>
    <cellStyle name="Normal 9 4 3" xfId="14188"/>
    <cellStyle name="Normal 9 4 4" xfId="14189"/>
    <cellStyle name="Normal 9 4 5" xfId="14190"/>
    <cellStyle name="Normal 9 4 5 2" xfId="17901"/>
    <cellStyle name="Normal 9 4 6" xfId="16742"/>
    <cellStyle name="Normal 9 5" xfId="14191"/>
    <cellStyle name="Normal 9 5 2" xfId="14192"/>
    <cellStyle name="Normal 9 5 2 2" xfId="14193"/>
    <cellStyle name="Normal 9 5 2 3" xfId="14194"/>
    <cellStyle name="Normal 9 5 2 4" xfId="14195"/>
    <cellStyle name="Normal 9 5 2 5" xfId="14196"/>
    <cellStyle name="Normal 9 5 3" xfId="14197"/>
    <cellStyle name="Normal 9 5 3 2" xfId="14198"/>
    <cellStyle name="Normal 9 5 3 3" xfId="14199"/>
    <cellStyle name="Normal 9 5 3 4" xfId="14200"/>
    <cellStyle name="Normal 9 5 4" xfId="14201"/>
    <cellStyle name="Normal 9 5 4 2" xfId="14202"/>
    <cellStyle name="Normal 9 5 4 3" xfId="14203"/>
    <cellStyle name="Normal 9 5 4 4" xfId="17796"/>
    <cellStyle name="Normal 9 5 5" xfId="14204"/>
    <cellStyle name="Normal 9 5 5 2" xfId="16744"/>
    <cellStyle name="Normal 9 5 6" xfId="14205"/>
    <cellStyle name="Normal 9 6" xfId="14206"/>
    <cellStyle name="Normal 9 6 2" xfId="14207"/>
    <cellStyle name="Normal 9 6 2 2" xfId="14208"/>
    <cellStyle name="Normal 9 6 2 3" xfId="14209"/>
    <cellStyle name="Normal 9 6 2 4" xfId="14210"/>
    <cellStyle name="Normal 9 6 3" xfId="14211"/>
    <cellStyle name="Normal 9 6 3 2" xfId="14212"/>
    <cellStyle name="Normal 9 6 4" xfId="14213"/>
    <cellStyle name="Normal 9 6 4 2" xfId="14214"/>
    <cellStyle name="Normal 9 6 5" xfId="14215"/>
    <cellStyle name="Normal 9 6 6" xfId="14216"/>
    <cellStyle name="Normal 9 6 7" xfId="14217"/>
    <cellStyle name="Normal 9 7" xfId="14218"/>
    <cellStyle name="Normal 9 7 2" xfId="14219"/>
    <cellStyle name="Normal 9 7 2 2" xfId="14220"/>
    <cellStyle name="Normal 9 7 3" xfId="14221"/>
    <cellStyle name="Normal 9 7 4" xfId="14222"/>
    <cellStyle name="Normal 9 7 5" xfId="14223"/>
    <cellStyle name="Normal 9 8" xfId="14224"/>
    <cellStyle name="Normal 9 8 2" xfId="14225"/>
    <cellStyle name="Normal 9 8 3" xfId="14226"/>
    <cellStyle name="Normal 9 8 4" xfId="14227"/>
    <cellStyle name="Normal 9 8 5" xfId="14228"/>
    <cellStyle name="Normal 9 8 6" xfId="17851"/>
    <cellStyle name="Normal 9 9" xfId="14229"/>
    <cellStyle name="Normal 9 9 2" xfId="14230"/>
    <cellStyle name="Normal 9 9 2 2" xfId="18573"/>
    <cellStyle name="Normal 9 9 3" xfId="14231"/>
    <cellStyle name="Normal 9 9 3 2" xfId="19296"/>
    <cellStyle name="Normal 9 9 4" xfId="14232"/>
    <cellStyle name="Normal 9 9 5" xfId="14233"/>
    <cellStyle name="Normal 9 9 6" xfId="17908"/>
    <cellStyle name="Normal 90" xfId="1688"/>
    <cellStyle name="Normal 90 2" xfId="14234"/>
    <cellStyle name="Normal 90 3" xfId="14235"/>
    <cellStyle name="Normal 91" xfId="1689"/>
    <cellStyle name="Normal 91 2" xfId="14236"/>
    <cellStyle name="Normal 91 3" xfId="14237"/>
    <cellStyle name="Normal 92" xfId="1690"/>
    <cellStyle name="Normal 92 2" xfId="14238"/>
    <cellStyle name="Normal 92 3" xfId="14239"/>
    <cellStyle name="Normal 93" xfId="1691"/>
    <cellStyle name="Normal 93 2" xfId="14240"/>
    <cellStyle name="Normal 93 3" xfId="14241"/>
    <cellStyle name="Normal 94" xfId="1692"/>
    <cellStyle name="Normal 94 2" xfId="14242"/>
    <cellStyle name="Normal 94 3" xfId="14243"/>
    <cellStyle name="Normal 95" xfId="1693"/>
    <cellStyle name="Normal 95 2" xfId="14244"/>
    <cellStyle name="Normal 95 3" xfId="14245"/>
    <cellStyle name="Normal 96" xfId="1694"/>
    <cellStyle name="Normal 96 2" xfId="14246"/>
    <cellStyle name="Normal 96 3" xfId="14247"/>
    <cellStyle name="Normal 97" xfId="1695"/>
    <cellStyle name="Normal 97 2" xfId="14248"/>
    <cellStyle name="Normal 97 3" xfId="14249"/>
    <cellStyle name="Normal 97 4" xfId="14250"/>
    <cellStyle name="Normal 98" xfId="1696"/>
    <cellStyle name="Normal 98 2" xfId="14251"/>
    <cellStyle name="Normal 98 3" xfId="14252"/>
    <cellStyle name="Normal 99" xfId="1697"/>
    <cellStyle name="Normal 99 2" xfId="14253"/>
    <cellStyle name="Normal 99 2 2" xfId="17128"/>
    <cellStyle name="Normal 99 3" xfId="14254"/>
    <cellStyle name="Normal 99 4" xfId="16334"/>
    <cellStyle name="Normal[0]" xfId="14255"/>
    <cellStyle name="Normal[hi" xfId="14256"/>
    <cellStyle name="Normal_3a. InState Operational RE" xfId="19968"/>
    <cellStyle name="Normal_3b. InState &lt; 1" xfId="19965"/>
    <cellStyle name="Normal_3c. InState Small Hydro" xfId="19966"/>
    <cellStyle name="Normal_3d. Operational RE All 2018" xfId="19967"/>
    <cellStyle name="Normal_3e. OOS RPS" xfId="19969"/>
    <cellStyle name="Normal_5. Excluded List" xfId="19970"/>
    <cellStyle name="Normal_All IDs" xfId="19973"/>
    <cellStyle name="Normal_AppendixF1" xfId="19964"/>
    <cellStyle name="Normal_CED 2002 consumption" xfId="19963"/>
    <cellStyle name="Normal_Form 1.4NetPeak" xfId="19962"/>
    <cellStyle name="Normal_Sheet2_1" xfId="19971"/>
    <cellStyle name="Normal_Sheet2_1 2" xfId="19974"/>
    <cellStyle name="NormalRO" xfId="14257"/>
    <cellStyle name="NormalUP" xfId="14258"/>
    <cellStyle name="NormalUP 2" xfId="14259"/>
    <cellStyle name="NormalUP 3" xfId="14260"/>
    <cellStyle name="NormalUP 3 2" xfId="14261"/>
    <cellStyle name="NormalUP 4" xfId="14262"/>
    <cellStyle name="NormalUP 4 2" xfId="14263"/>
    <cellStyle name="NormalUP 5" xfId="14264"/>
    <cellStyle name="NormalUP 5 2" xfId="14265"/>
    <cellStyle name="Note" xfId="19645" builtinId="10" customBuiltin="1"/>
    <cellStyle name="Note 10" xfId="14266"/>
    <cellStyle name="Note 10 2" xfId="18622"/>
    <cellStyle name="Note 11" xfId="15994"/>
    <cellStyle name="Note 11 2" xfId="19466"/>
    <cellStyle name="Note 2" xfId="2337"/>
    <cellStyle name="Note 2 10" xfId="14267"/>
    <cellStyle name="Note 2 11" xfId="14268"/>
    <cellStyle name="Note 2 12" xfId="14269"/>
    <cellStyle name="Note 2 13" xfId="14270"/>
    <cellStyle name="Note 2 14" xfId="14271"/>
    <cellStyle name="Note 2 15" xfId="16076"/>
    <cellStyle name="Note 2 16" xfId="16266"/>
    <cellStyle name="Note 2 17" xfId="19686"/>
    <cellStyle name="Note 2 2" xfId="1698"/>
    <cellStyle name="Note 2 2 10" xfId="14272"/>
    <cellStyle name="Note 2 2 11" xfId="14273"/>
    <cellStyle name="Note 2 2 12" xfId="14274"/>
    <cellStyle name="Note 2 2 13" xfId="16276"/>
    <cellStyle name="Note 2 2 14" xfId="19690"/>
    <cellStyle name="Note 2 2 2" xfId="14275"/>
    <cellStyle name="Note 2 2 2 2" xfId="14276"/>
    <cellStyle name="Note 2 2 2 2 2" xfId="14277"/>
    <cellStyle name="Note 2 2 2 2 2 2" xfId="14278"/>
    <cellStyle name="Note 2 2 2 2 3" xfId="14279"/>
    <cellStyle name="Note 2 2 2 2 4" xfId="14280"/>
    <cellStyle name="Note 2 2 2 2 5" xfId="14281"/>
    <cellStyle name="Note 2 2 2 2 6" xfId="14282"/>
    <cellStyle name="Note 2 2 2 2 7" xfId="18396"/>
    <cellStyle name="Note 2 2 2 2 8" xfId="19859"/>
    <cellStyle name="Note 2 2 2 3" xfId="14283"/>
    <cellStyle name="Note 2 2 2 3 2" xfId="14284"/>
    <cellStyle name="Note 2 2 2 3 3" xfId="18732"/>
    <cellStyle name="Note 2 2 2 4" xfId="14285"/>
    <cellStyle name="Note 2 2 2 5" xfId="14286"/>
    <cellStyle name="Note 2 2 2 6" xfId="14287"/>
    <cellStyle name="Note 2 2 2 7" xfId="14288"/>
    <cellStyle name="Note 2 2 2 8" xfId="17591"/>
    <cellStyle name="Note 2 2 2 9" xfId="19768"/>
    <cellStyle name="Note 2 2 3" xfId="14289"/>
    <cellStyle name="Note 2 2 3 2" xfId="14290"/>
    <cellStyle name="Note 2 2 3 3" xfId="14291"/>
    <cellStyle name="Note 2 2 3 4" xfId="14292"/>
    <cellStyle name="Note 2 2 3 5" xfId="17995"/>
    <cellStyle name="Note 2 2 3 6" xfId="19795"/>
    <cellStyle name="Note 2 2 4" xfId="14293"/>
    <cellStyle name="Note 2 2 4 2" xfId="18670"/>
    <cellStyle name="Note 2 2 5" xfId="14294"/>
    <cellStyle name="Note 2 2 5 2" xfId="16746"/>
    <cellStyle name="Note 2 2 6" xfId="14295"/>
    <cellStyle name="Note 2 2 7" xfId="14296"/>
    <cellStyle name="Note 2 2 8" xfId="14297"/>
    <cellStyle name="Note 2 2 9" xfId="14298"/>
    <cellStyle name="Note 2 3" xfId="14299"/>
    <cellStyle name="Note 2 3 2" xfId="14300"/>
    <cellStyle name="Note 2 3 2 2" xfId="18386"/>
    <cellStyle name="Note 2 3 2 3" xfId="19122"/>
    <cellStyle name="Note 2 3 2 4" xfId="17581"/>
    <cellStyle name="Note 2 3 2 5" xfId="19805"/>
    <cellStyle name="Note 2 3 3" xfId="18048"/>
    <cellStyle name="Note 2 3 4" xfId="18639"/>
    <cellStyle name="Note 2 3 5" xfId="17078"/>
    <cellStyle name="Note 2 3 6" xfId="19744"/>
    <cellStyle name="Note 2 4" xfId="14301"/>
    <cellStyle name="Note 2 4 2" xfId="14302"/>
    <cellStyle name="Note 2 4 2 2" xfId="14303"/>
    <cellStyle name="Note 2 4 3" xfId="14304"/>
    <cellStyle name="Note 2 4 4" xfId="14305"/>
    <cellStyle name="Note 2 4 5" xfId="14306"/>
    <cellStyle name="Note 2 4 6" xfId="14307"/>
    <cellStyle name="Note 2 4 7" xfId="14308"/>
    <cellStyle name="Note 2 4 8" xfId="16918"/>
    <cellStyle name="Note 2 4 9" xfId="19787"/>
    <cellStyle name="Note 2 5" xfId="14309"/>
    <cellStyle name="Note 2 5 2" xfId="14310"/>
    <cellStyle name="Note 2 5 3" xfId="14311"/>
    <cellStyle name="Note 2 5 4" xfId="17994"/>
    <cellStyle name="Note 2 6" xfId="14312"/>
    <cellStyle name="Note 2 6 2" xfId="18641"/>
    <cellStyle name="Note 2 7" xfId="14313"/>
    <cellStyle name="Note 2 7 2" xfId="16745"/>
    <cellStyle name="Note 2 8" xfId="14314"/>
    <cellStyle name="Note 2 9" xfId="14315"/>
    <cellStyle name="Note 3" xfId="14316"/>
    <cellStyle name="Note 3 2" xfId="14317"/>
    <cellStyle name="Note 3 2 2" xfId="14318"/>
    <cellStyle name="Note 3 2 2 2" xfId="18424"/>
    <cellStyle name="Note 3 2 2 3" xfId="18734"/>
    <cellStyle name="Note 3 2 2 4" xfId="17619"/>
    <cellStyle name="Note 3 2 3" xfId="14319"/>
    <cellStyle name="Note 3 2 3 2" xfId="17997"/>
    <cellStyle name="Note 3 2 4" xfId="14320"/>
    <cellStyle name="Note 3 2 4 2" xfId="18672"/>
    <cellStyle name="Note 3 2 5" xfId="14321"/>
    <cellStyle name="Note 3 2 5 2" xfId="16748"/>
    <cellStyle name="Note 3 2 6" xfId="14322"/>
    <cellStyle name="Note 3 2 7" xfId="16306"/>
    <cellStyle name="Note 3 2 8" xfId="19788"/>
    <cellStyle name="Note 3 3" xfId="14323"/>
    <cellStyle name="Note 3 3 2" xfId="14324"/>
    <cellStyle name="Note 3 3 2 2" xfId="18385"/>
    <cellStyle name="Note 3 3 2 3" xfId="19121"/>
    <cellStyle name="Note 3 3 2 4" xfId="17580"/>
    <cellStyle name="Note 3 3 3" xfId="18047"/>
    <cellStyle name="Note 3 3 4" xfId="18702"/>
    <cellStyle name="Note 3 3 5" xfId="17077"/>
    <cellStyle name="Note 3 4" xfId="14325"/>
    <cellStyle name="Note 3 4 2" xfId="14326"/>
    <cellStyle name="Note 3 4 3" xfId="16955"/>
    <cellStyle name="Note 3 5" xfId="14327"/>
    <cellStyle name="Note 3 5 2" xfId="17996"/>
    <cellStyle name="Note 3 6" xfId="14328"/>
    <cellStyle name="Note 3 6 2" xfId="18643"/>
    <cellStyle name="Note 3 7" xfId="14329"/>
    <cellStyle name="Note 3 7 2" xfId="16747"/>
    <cellStyle name="Note 3 8" xfId="16265"/>
    <cellStyle name="Note 3 9" xfId="19745"/>
    <cellStyle name="Note 4" xfId="14330"/>
    <cellStyle name="Note 4 2" xfId="14331"/>
    <cellStyle name="Note 4 2 2" xfId="14332"/>
    <cellStyle name="Note 4 2 2 2" xfId="14333"/>
    <cellStyle name="Note 4 2 2 2 2" xfId="14334"/>
    <cellStyle name="Note 4 2 2 2 3" xfId="18447"/>
    <cellStyle name="Note 4 2 2 3" xfId="14335"/>
    <cellStyle name="Note 4 2 2 3 2" xfId="19169"/>
    <cellStyle name="Note 4 2 2 4" xfId="17642"/>
    <cellStyle name="Note 4 2 3" xfId="14336"/>
    <cellStyle name="Note 4 2 3 2" xfId="14337"/>
    <cellStyle name="Note 4 2 3 3" xfId="18087"/>
    <cellStyle name="Note 4 2 4" xfId="14338"/>
    <cellStyle name="Note 4 2 4 2" xfId="18820"/>
    <cellStyle name="Note 4 2 5" xfId="14339"/>
    <cellStyle name="Note 4 2 6" xfId="17125"/>
    <cellStyle name="Note 4 2 7" xfId="19807"/>
    <cellStyle name="Note 4 3" xfId="14340"/>
    <cellStyle name="Note 4 3 2" xfId="18686"/>
    <cellStyle name="Note 4 4" xfId="14341"/>
    <cellStyle name="Note 4 4 2" xfId="16899"/>
    <cellStyle name="Note 4 5" xfId="14342"/>
    <cellStyle name="Note 4 6" xfId="14343"/>
    <cellStyle name="Note 4 7" xfId="14344"/>
    <cellStyle name="Note 4 8" xfId="16330"/>
    <cellStyle name="Note 4 9" xfId="19743"/>
    <cellStyle name="Note 5" xfId="14345"/>
    <cellStyle name="Note 5 2" xfId="14346"/>
    <cellStyle name="Note 5 2 2" xfId="14347"/>
    <cellStyle name="Note 5 2 2 2" xfId="14348"/>
    <cellStyle name="Note 5 2 2 2 2" xfId="14349"/>
    <cellStyle name="Note 5 2 2 3" xfId="14350"/>
    <cellStyle name="Note 5 2 3" xfId="14351"/>
    <cellStyle name="Note 5 2 3 2" xfId="14352"/>
    <cellStyle name="Note 5 2 4" xfId="14353"/>
    <cellStyle name="Note 5 2 5" xfId="14354"/>
    <cellStyle name="Note 5 2 6" xfId="18014"/>
    <cellStyle name="Note 5 3" xfId="14355"/>
    <cellStyle name="Note 5 3 2" xfId="18772"/>
    <cellStyle name="Note 5 4" xfId="14356"/>
    <cellStyle name="Note 5 5" xfId="14357"/>
    <cellStyle name="Note 5 6" xfId="14358"/>
    <cellStyle name="Note 5 7" xfId="16870"/>
    <cellStyle name="Note 5 8" xfId="19786"/>
    <cellStyle name="Note 6" xfId="14359"/>
    <cellStyle name="Note 6 2" xfId="14360"/>
    <cellStyle name="Note 6 2 2" xfId="18251"/>
    <cellStyle name="Note 6 3" xfId="14361"/>
    <cellStyle name="Note 6 3 2" xfId="14362"/>
    <cellStyle name="Note 6 3 2 2" xfId="14363"/>
    <cellStyle name="Note 6 3 3" xfId="14364"/>
    <cellStyle name="Note 6 3 4" xfId="18987"/>
    <cellStyle name="Note 6 4" xfId="14365"/>
    <cellStyle name="Note 6 4 2" xfId="14366"/>
    <cellStyle name="Note 6 5" xfId="14367"/>
    <cellStyle name="Note 6 6" xfId="14368"/>
    <cellStyle name="Note 6 7" xfId="17446"/>
    <cellStyle name="Note 7" xfId="14369"/>
    <cellStyle name="Note 7 2" xfId="14370"/>
    <cellStyle name="Note 7 2 2" xfId="14371"/>
    <cellStyle name="Note 7 2 2 2" xfId="14372"/>
    <cellStyle name="Note 7 2 3" xfId="14373"/>
    <cellStyle name="Note 7 2 4" xfId="18560"/>
    <cellStyle name="Note 7 3" xfId="14374"/>
    <cellStyle name="Note 7 3 2" xfId="14375"/>
    <cellStyle name="Note 7 3 3" xfId="19282"/>
    <cellStyle name="Note 7 4" xfId="14376"/>
    <cellStyle name="Note 7 5" xfId="14377"/>
    <cellStyle name="Note 7 6" xfId="17755"/>
    <cellStyle name="Note 8" xfId="14378"/>
    <cellStyle name="Note 8 2" xfId="14379"/>
    <cellStyle name="Note 8 3" xfId="16552"/>
    <cellStyle name="Note 9" xfId="14380"/>
    <cellStyle name="Note 9 2" xfId="17939"/>
    <cellStyle name="nPlodedDetails" xfId="14381"/>
    <cellStyle name="NullValueStyle" xfId="14382"/>
    <cellStyle name="NullValueStyle 2" xfId="14383"/>
    <cellStyle name="NullValueStyle 3" xfId="14384"/>
    <cellStyle name="NullValueStyle 4" xfId="14385"/>
    <cellStyle name="ook63" xfId="14386"/>
    <cellStyle name="ook6D" xfId="14387"/>
    <cellStyle name="Output" xfId="19640" builtinId="21" customBuiltin="1"/>
    <cellStyle name="Output 10" xfId="14388"/>
    <cellStyle name="Output 11" xfId="15995"/>
    <cellStyle name="Output 12" xfId="16185"/>
    <cellStyle name="Output 2" xfId="1699"/>
    <cellStyle name="Output 2 2" xfId="14389"/>
    <cellStyle name="Output 2 2 2" xfId="14390"/>
    <cellStyle name="Output 2 2 3" xfId="14391"/>
    <cellStyle name="Output 2 3" xfId="14392"/>
    <cellStyle name="Output 2 3 2" xfId="14393"/>
    <cellStyle name="Output 2 4" xfId="14394"/>
    <cellStyle name="Output 2 5" xfId="14395"/>
    <cellStyle name="Output 2 6" xfId="14396"/>
    <cellStyle name="Output 2 7" xfId="14397"/>
    <cellStyle name="Output 2 8" xfId="14398"/>
    <cellStyle name="Output 2 9" xfId="19825"/>
    <cellStyle name="Output 3" xfId="14399"/>
    <cellStyle name="Output 3 2" xfId="14400"/>
    <cellStyle name="Output 3 2 2" xfId="14401"/>
    <cellStyle name="Output 3 3" xfId="14402"/>
    <cellStyle name="Output 3 4" xfId="14403"/>
    <cellStyle name="Output 3 5" xfId="14404"/>
    <cellStyle name="Output 3 6" xfId="16956"/>
    <cellStyle name="Output 4" xfId="14405"/>
    <cellStyle name="Output 4 2" xfId="14406"/>
    <cellStyle name="Output 4 2 2" xfId="14407"/>
    <cellStyle name="Output 4 3" xfId="14408"/>
    <cellStyle name="Output 4 4" xfId="16900"/>
    <cellStyle name="Output 5" xfId="14409"/>
    <cellStyle name="Output 5 2" xfId="14410"/>
    <cellStyle name="Output 5 3" xfId="16519"/>
    <cellStyle name="Output 6" xfId="14411"/>
    <cellStyle name="Output 7" xfId="14412"/>
    <cellStyle name="Output 8" xfId="14413"/>
    <cellStyle name="Output 9" xfId="14414"/>
    <cellStyle name="pb_page_heading_LS" xfId="2338"/>
    <cellStyle name="Percen - Style1" xfId="14415"/>
    <cellStyle name="Percen - Style2" xfId="1700"/>
    <cellStyle name="Percent" xfId="19972" builtinId="5"/>
    <cellStyle name="Percent (0)" xfId="14416"/>
    <cellStyle name="Percent (2)" xfId="14417"/>
    <cellStyle name="Percent .00" xfId="14418"/>
    <cellStyle name="Percent .00 2" xfId="14419"/>
    <cellStyle name="Percent .00 3" xfId="14420"/>
    <cellStyle name="Percent .00 3 2" xfId="14421"/>
    <cellStyle name="Percent .00 4" xfId="14422"/>
    <cellStyle name="Percent .00 4 2" xfId="14423"/>
    <cellStyle name="Percent .00 5" xfId="14424"/>
    <cellStyle name="Percent .00 5 2" xfId="14425"/>
    <cellStyle name="Percent .n" xfId="14426"/>
    <cellStyle name="Percent [0%]" xfId="2339"/>
    <cellStyle name="Percent [0.00%]" xfId="2340"/>
    <cellStyle name="Percent [2]" xfId="1701"/>
    <cellStyle name="Percent [2] 10" xfId="14427"/>
    <cellStyle name="Percent [2] 11" xfId="14428"/>
    <cellStyle name="Percent [2] 12" xfId="14429"/>
    <cellStyle name="Percent [2] 13" xfId="14430"/>
    <cellStyle name="Percent [2] 14" xfId="14431"/>
    <cellStyle name="Percent [2] 15" xfId="14432"/>
    <cellStyle name="Percent [2] 16" xfId="14433"/>
    <cellStyle name="Percent [2] 17" xfId="14434"/>
    <cellStyle name="Percent [2] 18" xfId="14435"/>
    <cellStyle name="Percent [2] 19" xfId="14436"/>
    <cellStyle name="Percent [2] 2" xfId="14437"/>
    <cellStyle name="Percent [2] 20" xfId="14438"/>
    <cellStyle name="Percent [2] 21" xfId="14439"/>
    <cellStyle name="Percent [2] 22" xfId="14440"/>
    <cellStyle name="Percent [2] 23" xfId="14441"/>
    <cellStyle name="Percent [2] 24" xfId="14442"/>
    <cellStyle name="Percent [2] 25" xfId="14443"/>
    <cellStyle name="Percent [2] 26" xfId="14444"/>
    <cellStyle name="Percent [2] 27" xfId="14445"/>
    <cellStyle name="Percent [2] 28" xfId="14446"/>
    <cellStyle name="Percent [2] 29" xfId="14447"/>
    <cellStyle name="Percent [2] 3" xfId="14448"/>
    <cellStyle name="Percent [2] 3 2" xfId="14449"/>
    <cellStyle name="Percent [2] 30" xfId="14450"/>
    <cellStyle name="Percent [2] 31" xfId="14451"/>
    <cellStyle name="Percent [2] 32" xfId="14452"/>
    <cellStyle name="Percent [2] 32 2" xfId="14453"/>
    <cellStyle name="Percent [2] 32 3" xfId="14454"/>
    <cellStyle name="Percent [2] 33" xfId="14455"/>
    <cellStyle name="Percent [2] 34" xfId="14456"/>
    <cellStyle name="Percent [2] 35" xfId="14457"/>
    <cellStyle name="Percent [2] 4" xfId="14458"/>
    <cellStyle name="Percent [2] 4 2" xfId="14459"/>
    <cellStyle name="Percent [2] 5" xfId="14460"/>
    <cellStyle name="Percent [2] 5 2" xfId="14461"/>
    <cellStyle name="Percent [2] 6" xfId="14462"/>
    <cellStyle name="Percent [2] 7" xfId="14463"/>
    <cellStyle name="Percent [2] 8" xfId="14464"/>
    <cellStyle name="Percent [2] 8 2" xfId="14465"/>
    <cellStyle name="Percent [2] 9" xfId="14466"/>
    <cellStyle name="Percent [n" xfId="14467"/>
    <cellStyle name="Percent 0%" xfId="1702"/>
    <cellStyle name="Percent 10" xfId="1703"/>
    <cellStyle name="Percent 10 2" xfId="14468"/>
    <cellStyle name="Percent 10 2 2" xfId="14469"/>
    <cellStyle name="Percent 10 2 2 2" xfId="14470"/>
    <cellStyle name="Percent 10 2 3" xfId="14471"/>
    <cellStyle name="Percent 10 2 4" xfId="14472"/>
    <cellStyle name="Percent 10 3" xfId="14473"/>
    <cellStyle name="Percent 10 3 2" xfId="14474"/>
    <cellStyle name="Percent 10 3 3" xfId="14475"/>
    <cellStyle name="Percent 10 4" xfId="14476"/>
    <cellStyle name="Percent 10 5" xfId="14477"/>
    <cellStyle name="Percent 10 6" xfId="14478"/>
    <cellStyle name="Percent 10 7" xfId="14479"/>
    <cellStyle name="Percent 10 8" xfId="14480"/>
    <cellStyle name="Percent 100" xfId="14481"/>
    <cellStyle name="Percent 101" xfId="14482"/>
    <cellStyle name="Percent 102" xfId="14483"/>
    <cellStyle name="Percent 103" xfId="14484"/>
    <cellStyle name="Percent 104" xfId="14485"/>
    <cellStyle name="Percent 105" xfId="14486"/>
    <cellStyle name="Percent 106" xfId="14487"/>
    <cellStyle name="Percent 107" xfId="14488"/>
    <cellStyle name="Percent 108" xfId="14489"/>
    <cellStyle name="Percent 109" xfId="14490"/>
    <cellStyle name="Percent 11" xfId="1704"/>
    <cellStyle name="Percent 11 2" xfId="14491"/>
    <cellStyle name="Percent 11 2 2" xfId="14492"/>
    <cellStyle name="Percent 11 2 2 2" xfId="14493"/>
    <cellStyle name="Percent 11 2 3" xfId="14494"/>
    <cellStyle name="Percent 11 2 4" xfId="14495"/>
    <cellStyle name="Percent 11 2 5" xfId="14496"/>
    <cellStyle name="Percent 11 3" xfId="14497"/>
    <cellStyle name="Percent 11 3 2" xfId="14498"/>
    <cellStyle name="Percent 11 4" xfId="14499"/>
    <cellStyle name="Percent 11 4 2" xfId="14500"/>
    <cellStyle name="Percent 11 5" xfId="14501"/>
    <cellStyle name="Percent 11 6" xfId="14502"/>
    <cellStyle name="Percent 11 7" xfId="14503"/>
    <cellStyle name="Percent 11 8" xfId="14504"/>
    <cellStyle name="Percent 110" xfId="14505"/>
    <cellStyle name="Percent 111" xfId="14506"/>
    <cellStyle name="Percent 112" xfId="14507"/>
    <cellStyle name="Percent 113" xfId="14508"/>
    <cellStyle name="Percent 114" xfId="14509"/>
    <cellStyle name="Percent 115" xfId="14510"/>
    <cellStyle name="Percent 116" xfId="14511"/>
    <cellStyle name="Percent 117" xfId="14512"/>
    <cellStyle name="Percent 118" xfId="14513"/>
    <cellStyle name="Percent 119" xfId="14514"/>
    <cellStyle name="Percent 12" xfId="1705"/>
    <cellStyle name="Percent 12 2" xfId="14515"/>
    <cellStyle name="Percent 12 2 2" xfId="14516"/>
    <cellStyle name="Percent 12 2 3" xfId="14517"/>
    <cellStyle name="Percent 12 3" xfId="14518"/>
    <cellStyle name="Percent 12 3 2" xfId="14519"/>
    <cellStyle name="Percent 12 4" xfId="14520"/>
    <cellStyle name="Percent 12 4 2" xfId="14521"/>
    <cellStyle name="Percent 12 5" xfId="14522"/>
    <cellStyle name="Percent 12 6" xfId="14523"/>
    <cellStyle name="Percent 12 7" xfId="14524"/>
    <cellStyle name="Percent 12 8" xfId="14525"/>
    <cellStyle name="Percent 120" xfId="14526"/>
    <cellStyle name="Percent 121" xfId="14527"/>
    <cellStyle name="Percent 122" xfId="14528"/>
    <cellStyle name="Percent 123" xfId="14529"/>
    <cellStyle name="Percent 124" xfId="14530"/>
    <cellStyle name="Percent 125" xfId="14531"/>
    <cellStyle name="Percent 126" xfId="14532"/>
    <cellStyle name="Percent 127" xfId="14533"/>
    <cellStyle name="Percent 128" xfId="14534"/>
    <cellStyle name="Percent 129" xfId="14535"/>
    <cellStyle name="Percent 13" xfId="1706"/>
    <cellStyle name="Percent 13 10" xfId="1707"/>
    <cellStyle name="Percent 13 11" xfId="1708"/>
    <cellStyle name="Percent 13 12" xfId="1709"/>
    <cellStyle name="Percent 13 13" xfId="1710"/>
    <cellStyle name="Percent 13 14" xfId="1711"/>
    <cellStyle name="Percent 13 15" xfId="1712"/>
    <cellStyle name="Percent 13 16" xfId="14536"/>
    <cellStyle name="Percent 13 17" xfId="14537"/>
    <cellStyle name="Percent 13 18" xfId="16128"/>
    <cellStyle name="Percent 13 2" xfId="1713"/>
    <cellStyle name="Percent 13 2 2" xfId="14538"/>
    <cellStyle name="Percent 13 2 3" xfId="14539"/>
    <cellStyle name="Percent 13 2 4" xfId="14540"/>
    <cellStyle name="Percent 13 3" xfId="1714"/>
    <cellStyle name="Percent 13 3 2" xfId="14541"/>
    <cellStyle name="Percent 13 3 3" xfId="14542"/>
    <cellStyle name="Percent 13 4" xfId="1715"/>
    <cellStyle name="Percent 13 4 2" xfId="14543"/>
    <cellStyle name="Percent 13 4 3" xfId="14544"/>
    <cellStyle name="Percent 13 5" xfId="1716"/>
    <cellStyle name="Percent 13 5 2" xfId="14545"/>
    <cellStyle name="Percent 13 5 3" xfId="14546"/>
    <cellStyle name="Percent 13 6" xfId="1717"/>
    <cellStyle name="Percent 13 6 2" xfId="14547"/>
    <cellStyle name="Percent 13 6 3" xfId="14548"/>
    <cellStyle name="Percent 13 7" xfId="1718"/>
    <cellStyle name="Percent 13 8" xfId="1719"/>
    <cellStyle name="Percent 13 9" xfId="1720"/>
    <cellStyle name="Percent 130" xfId="14549"/>
    <cellStyle name="Percent 131" xfId="14550"/>
    <cellStyle name="Percent 132" xfId="14551"/>
    <cellStyle name="Percent 133" xfId="14552"/>
    <cellStyle name="Percent 134" xfId="14553"/>
    <cellStyle name="Percent 135" xfId="14554"/>
    <cellStyle name="Percent 136" xfId="14555"/>
    <cellStyle name="Percent 137" xfId="14556"/>
    <cellStyle name="Percent 138" xfId="14557"/>
    <cellStyle name="Percent 139" xfId="14558"/>
    <cellStyle name="Percent 14" xfId="1721"/>
    <cellStyle name="Percent 14 10" xfId="1722"/>
    <cellStyle name="Percent 14 11" xfId="1723"/>
    <cellStyle name="Percent 14 12" xfId="1724"/>
    <cellStyle name="Percent 14 13" xfId="1725"/>
    <cellStyle name="Percent 14 14" xfId="1726"/>
    <cellStyle name="Percent 14 15" xfId="1727"/>
    <cellStyle name="Percent 14 16" xfId="14559"/>
    <cellStyle name="Percent 14 17" xfId="14560"/>
    <cellStyle name="Percent 14 18" xfId="16129"/>
    <cellStyle name="Percent 14 2" xfId="1728"/>
    <cellStyle name="Percent 14 2 2" xfId="14561"/>
    <cellStyle name="Percent 14 2 3" xfId="14562"/>
    <cellStyle name="Percent 14 2 4" xfId="14563"/>
    <cellStyle name="Percent 14 3" xfId="1729"/>
    <cellStyle name="Percent 14 3 2" xfId="14564"/>
    <cellStyle name="Percent 14 3 3" xfId="14565"/>
    <cellStyle name="Percent 14 4" xfId="1730"/>
    <cellStyle name="Percent 14 4 2" xfId="14566"/>
    <cellStyle name="Percent 14 4 3" xfId="14567"/>
    <cellStyle name="Percent 14 5" xfId="1731"/>
    <cellStyle name="Percent 14 5 2" xfId="14568"/>
    <cellStyle name="Percent 14 5 3" xfId="14569"/>
    <cellStyle name="Percent 14 6" xfId="1732"/>
    <cellStyle name="Percent 14 6 2" xfId="14570"/>
    <cellStyle name="Percent 14 6 3" xfId="14571"/>
    <cellStyle name="Percent 14 7" xfId="1733"/>
    <cellStyle name="Percent 14 8" xfId="1734"/>
    <cellStyle name="Percent 14 9" xfId="1735"/>
    <cellStyle name="Percent 140" xfId="14572"/>
    <cellStyle name="Percent 141" xfId="14573"/>
    <cellStyle name="Percent 142" xfId="14574"/>
    <cellStyle name="Percent 143" xfId="14575"/>
    <cellStyle name="Percent 144" xfId="14576"/>
    <cellStyle name="Percent 145" xfId="14577"/>
    <cellStyle name="Percent 146" xfId="14578"/>
    <cellStyle name="Percent 147" xfId="14579"/>
    <cellStyle name="Percent 148" xfId="14580"/>
    <cellStyle name="Percent 149" xfId="14581"/>
    <cellStyle name="Percent 149 2" xfId="14582"/>
    <cellStyle name="Percent 15" xfId="1736"/>
    <cellStyle name="Percent 15 10" xfId="1737"/>
    <cellStyle name="Percent 15 11" xfId="1738"/>
    <cellStyle name="Percent 15 12" xfId="1739"/>
    <cellStyle name="Percent 15 13" xfId="1740"/>
    <cellStyle name="Percent 15 14" xfId="1741"/>
    <cellStyle name="Percent 15 15" xfId="1742"/>
    <cellStyle name="Percent 15 16" xfId="14583"/>
    <cellStyle name="Percent 15 17" xfId="14584"/>
    <cellStyle name="Percent 15 18" xfId="16130"/>
    <cellStyle name="Percent 15 2" xfId="1743"/>
    <cellStyle name="Percent 15 2 2" xfId="14585"/>
    <cellStyle name="Percent 15 2 3" xfId="14586"/>
    <cellStyle name="Percent 15 2 4" xfId="14587"/>
    <cellStyle name="Percent 15 2 5" xfId="14588"/>
    <cellStyle name="Percent 15 2 6" xfId="14589"/>
    <cellStyle name="Percent 15 2 7" xfId="14590"/>
    <cellStyle name="Percent 15 3" xfId="1744"/>
    <cellStyle name="Percent 15 3 2" xfId="14591"/>
    <cellStyle name="Percent 15 3 3" xfId="14592"/>
    <cellStyle name="Percent 15 4" xfId="1745"/>
    <cellStyle name="Percent 15 4 2" xfId="14593"/>
    <cellStyle name="Percent 15 4 3" xfId="14594"/>
    <cellStyle name="Percent 15 5" xfId="1746"/>
    <cellStyle name="Percent 15 5 2" xfId="14595"/>
    <cellStyle name="Percent 15 5 3" xfId="14596"/>
    <cellStyle name="Percent 15 6" xfId="1747"/>
    <cellStyle name="Percent 15 6 2" xfId="14597"/>
    <cellStyle name="Percent 15 6 3" xfId="14598"/>
    <cellStyle name="Percent 15 7" xfId="1748"/>
    <cellStyle name="Percent 15 7 2" xfId="14599"/>
    <cellStyle name="Percent 15 7 3" xfId="14600"/>
    <cellStyle name="Percent 15 8" xfId="1749"/>
    <cellStyle name="Percent 15 8 2" xfId="14601"/>
    <cellStyle name="Percent 15 8 3" xfId="14602"/>
    <cellStyle name="Percent 15 9" xfId="1750"/>
    <cellStyle name="Percent 150" xfId="14603"/>
    <cellStyle name="Percent 150 2" xfId="14604"/>
    <cellStyle name="Percent 151" xfId="14605"/>
    <cellStyle name="Percent 152" xfId="14606"/>
    <cellStyle name="Percent 153" xfId="14607"/>
    <cellStyle name="Percent 153 2" xfId="14608"/>
    <cellStyle name="Percent 153 3" xfId="14609"/>
    <cellStyle name="Percent 154" xfId="14610"/>
    <cellStyle name="Percent 154 2" xfId="14611"/>
    <cellStyle name="Percent 154 3" xfId="14612"/>
    <cellStyle name="Percent 155" xfId="14613"/>
    <cellStyle name="Percent 156" xfId="14614"/>
    <cellStyle name="Percent 157" xfId="14615"/>
    <cellStyle name="Percent 158" xfId="14616"/>
    <cellStyle name="Percent 159" xfId="14617"/>
    <cellStyle name="Percent 16" xfId="1751"/>
    <cellStyle name="Percent 16 10" xfId="1752"/>
    <cellStyle name="Percent 16 11" xfId="1753"/>
    <cellStyle name="Percent 16 12" xfId="1754"/>
    <cellStyle name="Percent 16 13" xfId="1755"/>
    <cellStyle name="Percent 16 14" xfId="1756"/>
    <cellStyle name="Percent 16 15" xfId="1757"/>
    <cellStyle name="Percent 16 16" xfId="14618"/>
    <cellStyle name="Percent 16 17" xfId="14619"/>
    <cellStyle name="Percent 16 18" xfId="16131"/>
    <cellStyle name="Percent 16 2" xfId="1758"/>
    <cellStyle name="Percent 16 2 2" xfId="14620"/>
    <cellStyle name="Percent 16 2 3" xfId="14621"/>
    <cellStyle name="Percent 16 2 4" xfId="14622"/>
    <cellStyle name="Percent 16 2 5" xfId="14623"/>
    <cellStyle name="Percent 16 2 6" xfId="14624"/>
    <cellStyle name="Percent 16 3" xfId="1759"/>
    <cellStyle name="Percent 16 3 2" xfId="14625"/>
    <cellStyle name="Percent 16 3 3" xfId="14626"/>
    <cellStyle name="Percent 16 4" xfId="1760"/>
    <cellStyle name="Percent 16 4 2" xfId="14627"/>
    <cellStyle name="Percent 16 4 3" xfId="14628"/>
    <cellStyle name="Percent 16 5" xfId="1761"/>
    <cellStyle name="Percent 16 5 2" xfId="14629"/>
    <cellStyle name="Percent 16 5 3" xfId="14630"/>
    <cellStyle name="Percent 16 6" xfId="1762"/>
    <cellStyle name="Percent 16 6 2" xfId="14631"/>
    <cellStyle name="Percent 16 6 3" xfId="14632"/>
    <cellStyle name="Percent 16 7" xfId="1763"/>
    <cellStyle name="Percent 16 7 2" xfId="14633"/>
    <cellStyle name="Percent 16 7 3" xfId="14634"/>
    <cellStyle name="Percent 16 8" xfId="1764"/>
    <cellStyle name="Percent 16 9" xfId="1765"/>
    <cellStyle name="Percent 160" xfId="14635"/>
    <cellStyle name="Percent 161" xfId="14636"/>
    <cellStyle name="Percent 162" xfId="14637"/>
    <cellStyle name="Percent 163" xfId="14638"/>
    <cellStyle name="Percent 164" xfId="14639"/>
    <cellStyle name="Percent 165" xfId="14640"/>
    <cellStyle name="Percent 166" xfId="14641"/>
    <cellStyle name="Percent 167" xfId="14642"/>
    <cellStyle name="Percent 168" xfId="14643"/>
    <cellStyle name="Percent 169" xfId="14644"/>
    <cellStyle name="Percent 17" xfId="1766"/>
    <cellStyle name="Percent 17 10" xfId="1767"/>
    <cellStyle name="Percent 17 11" xfId="1768"/>
    <cellStyle name="Percent 17 12" xfId="1769"/>
    <cellStyle name="Percent 17 13" xfId="1770"/>
    <cellStyle name="Percent 17 14" xfId="1771"/>
    <cellStyle name="Percent 17 15" xfId="1772"/>
    <cellStyle name="Percent 17 16" xfId="14645"/>
    <cellStyle name="Percent 17 17" xfId="14646"/>
    <cellStyle name="Percent 17 18" xfId="16132"/>
    <cellStyle name="Percent 17 2" xfId="1773"/>
    <cellStyle name="Percent 17 2 2" xfId="14647"/>
    <cellStyle name="Percent 17 2 3" xfId="14648"/>
    <cellStyle name="Percent 17 3" xfId="1774"/>
    <cellStyle name="Percent 17 3 2" xfId="14649"/>
    <cellStyle name="Percent 17 3 3" xfId="14650"/>
    <cellStyle name="Percent 17 4" xfId="1775"/>
    <cellStyle name="Percent 17 4 2" xfId="14651"/>
    <cellStyle name="Percent 17 4 3" xfId="14652"/>
    <cellStyle name="Percent 17 5" xfId="1776"/>
    <cellStyle name="Percent 17 5 2" xfId="14653"/>
    <cellStyle name="Percent 17 5 3" xfId="14654"/>
    <cellStyle name="Percent 17 6" xfId="1777"/>
    <cellStyle name="Percent 17 6 2" xfId="14655"/>
    <cellStyle name="Percent 17 6 3" xfId="14656"/>
    <cellStyle name="Percent 17 7" xfId="1778"/>
    <cellStyle name="Percent 17 8" xfId="1779"/>
    <cellStyle name="Percent 17 9" xfId="1780"/>
    <cellStyle name="Percent 170" xfId="14657"/>
    <cellStyle name="Percent 171" xfId="14658"/>
    <cellStyle name="Percent 172" xfId="14659"/>
    <cellStyle name="Percent 173" xfId="14660"/>
    <cellStyle name="Percent 174" xfId="14661"/>
    <cellStyle name="Percent 175" xfId="14662"/>
    <cellStyle name="Percent 176" xfId="14663"/>
    <cellStyle name="Percent 177" xfId="14664"/>
    <cellStyle name="Percent 178" xfId="14665"/>
    <cellStyle name="Percent 179" xfId="14666"/>
    <cellStyle name="Percent 18" xfId="1781"/>
    <cellStyle name="Percent 18 10" xfId="1782"/>
    <cellStyle name="Percent 18 11" xfId="1783"/>
    <cellStyle name="Percent 18 12" xfId="1784"/>
    <cellStyle name="Percent 18 13" xfId="1785"/>
    <cellStyle name="Percent 18 14" xfId="1786"/>
    <cellStyle name="Percent 18 15" xfId="1787"/>
    <cellStyle name="Percent 18 16" xfId="14667"/>
    <cellStyle name="Percent 18 17" xfId="14668"/>
    <cellStyle name="Percent 18 18" xfId="16133"/>
    <cellStyle name="Percent 18 2" xfId="1788"/>
    <cellStyle name="Percent 18 2 2" xfId="14669"/>
    <cellStyle name="Percent 18 2 3" xfId="14670"/>
    <cellStyle name="Percent 18 3" xfId="1789"/>
    <cellStyle name="Percent 18 3 2" xfId="14671"/>
    <cellStyle name="Percent 18 3 3" xfId="14672"/>
    <cellStyle name="Percent 18 4" xfId="1790"/>
    <cellStyle name="Percent 18 4 2" xfId="14673"/>
    <cellStyle name="Percent 18 4 3" xfId="14674"/>
    <cellStyle name="Percent 18 5" xfId="1791"/>
    <cellStyle name="Percent 18 5 2" xfId="14675"/>
    <cellStyle name="Percent 18 5 3" xfId="14676"/>
    <cellStyle name="Percent 18 6" xfId="1792"/>
    <cellStyle name="Percent 18 6 2" xfId="14677"/>
    <cellStyle name="Percent 18 6 3" xfId="14678"/>
    <cellStyle name="Percent 18 7" xfId="1793"/>
    <cellStyle name="Percent 18 8" xfId="1794"/>
    <cellStyle name="Percent 18 9" xfId="1795"/>
    <cellStyle name="Percent 180" xfId="14679"/>
    <cellStyle name="Percent 181" xfId="14680"/>
    <cellStyle name="Percent 182" xfId="16127"/>
    <cellStyle name="Percent 183" xfId="16333"/>
    <cellStyle name="Percent 184" xfId="19547"/>
    <cellStyle name="Percent 185" xfId="19591"/>
    <cellStyle name="Percent 186" xfId="19588"/>
    <cellStyle name="Percent 187" xfId="19676"/>
    <cellStyle name="Percent 188" xfId="19679"/>
    <cellStyle name="Percent 189" xfId="19680"/>
    <cellStyle name="Percent 189 2" xfId="19944"/>
    <cellStyle name="Percent 19" xfId="1796"/>
    <cellStyle name="Percent 19 10" xfId="1797"/>
    <cellStyle name="Percent 19 11" xfId="1798"/>
    <cellStyle name="Percent 19 12" xfId="1799"/>
    <cellStyle name="Percent 19 13" xfId="1800"/>
    <cellStyle name="Percent 19 14" xfId="1801"/>
    <cellStyle name="Percent 19 15" xfId="1802"/>
    <cellStyle name="Percent 19 16" xfId="14681"/>
    <cellStyle name="Percent 19 17" xfId="14682"/>
    <cellStyle name="Percent 19 18" xfId="16134"/>
    <cellStyle name="Percent 19 2" xfId="1803"/>
    <cellStyle name="Percent 19 2 2" xfId="14683"/>
    <cellStyle name="Percent 19 2 3" xfId="14684"/>
    <cellStyle name="Percent 19 3" xfId="1804"/>
    <cellStyle name="Percent 19 3 2" xfId="14685"/>
    <cellStyle name="Percent 19 3 3" xfId="14686"/>
    <cellStyle name="Percent 19 4" xfId="1805"/>
    <cellStyle name="Percent 19 4 2" xfId="14687"/>
    <cellStyle name="Percent 19 4 3" xfId="14688"/>
    <cellStyle name="Percent 19 5" xfId="1806"/>
    <cellStyle name="Percent 19 5 2" xfId="14689"/>
    <cellStyle name="Percent 19 5 3" xfId="14690"/>
    <cellStyle name="Percent 19 6" xfId="1807"/>
    <cellStyle name="Percent 19 6 2" xfId="14691"/>
    <cellStyle name="Percent 19 6 3" xfId="14692"/>
    <cellStyle name="Percent 19 7" xfId="1808"/>
    <cellStyle name="Percent 19 8" xfId="1809"/>
    <cellStyle name="Percent 19 9" xfId="1810"/>
    <cellStyle name="Percent 190" xfId="19865"/>
    <cellStyle name="Percent 191" xfId="19868"/>
    <cellStyle name="Percent 192" xfId="19871"/>
    <cellStyle name="Percent 193" xfId="19876"/>
    <cellStyle name="Percent 194" xfId="19881"/>
    <cellStyle name="Percent 195" xfId="19884"/>
    <cellStyle name="Percent 196" xfId="19887"/>
    <cellStyle name="Percent 197" xfId="19890"/>
    <cellStyle name="Percent 198" xfId="19893"/>
    <cellStyle name="Percent 199" xfId="19896"/>
    <cellStyle name="Percent 2" xfId="1811"/>
    <cellStyle name="Percent 2 10" xfId="14693"/>
    <cellStyle name="Percent 2 11" xfId="14694"/>
    <cellStyle name="Percent 2 12" xfId="14695"/>
    <cellStyle name="Percent 2 13" xfId="14696"/>
    <cellStyle name="Percent 2 2" xfId="1812"/>
    <cellStyle name="Percent 2 2 2" xfId="1813"/>
    <cellStyle name="Percent 2 2 2 2" xfId="14697"/>
    <cellStyle name="Percent 2 2 2 3" xfId="14698"/>
    <cellStyle name="Percent 2 2 2 4" xfId="14699"/>
    <cellStyle name="Percent 2 2 3" xfId="14700"/>
    <cellStyle name="Percent 2 2 4" xfId="14701"/>
    <cellStyle name="Percent 2 2 5" xfId="14702"/>
    <cellStyle name="Percent 2 2 6" xfId="14703"/>
    <cellStyle name="Percent 2 2 7" xfId="14704"/>
    <cellStyle name="Percent 2 3" xfId="1814"/>
    <cellStyle name="Percent 2 3 2" xfId="14705"/>
    <cellStyle name="Percent 2 3 2 2" xfId="16966"/>
    <cellStyle name="Percent 2 3 3" xfId="14706"/>
    <cellStyle name="Percent 2 3 4" xfId="14707"/>
    <cellStyle name="Percent 2 3 5" xfId="16928"/>
    <cellStyle name="Percent 2 4" xfId="1815"/>
    <cellStyle name="Percent 2 4 2" xfId="14708"/>
    <cellStyle name="Percent 2 4 3" xfId="14709"/>
    <cellStyle name="Percent 2 4 4" xfId="14710"/>
    <cellStyle name="Percent 2 5" xfId="14711"/>
    <cellStyle name="Percent 2 6" xfId="14712"/>
    <cellStyle name="Percent 2 7" xfId="14713"/>
    <cellStyle name="Percent 2 8" xfId="14714"/>
    <cellStyle name="Percent 2 9" xfId="14715"/>
    <cellStyle name="Percent 20" xfId="1816"/>
    <cellStyle name="Percent 20 10" xfId="1817"/>
    <cellStyle name="Percent 20 11" xfId="1818"/>
    <cellStyle name="Percent 20 12" xfId="1819"/>
    <cellStyle name="Percent 20 13" xfId="1820"/>
    <cellStyle name="Percent 20 14" xfId="1821"/>
    <cellStyle name="Percent 20 15" xfId="1822"/>
    <cellStyle name="Percent 20 16" xfId="14716"/>
    <cellStyle name="Percent 20 17" xfId="14717"/>
    <cellStyle name="Percent 20 18" xfId="16135"/>
    <cellStyle name="Percent 20 2" xfId="1823"/>
    <cellStyle name="Percent 20 2 2" xfId="14718"/>
    <cellStyle name="Percent 20 2 3" xfId="14719"/>
    <cellStyle name="Percent 20 3" xfId="1824"/>
    <cellStyle name="Percent 20 3 2" xfId="14720"/>
    <cellStyle name="Percent 20 3 3" xfId="14721"/>
    <cellStyle name="Percent 20 4" xfId="1825"/>
    <cellStyle name="Percent 20 4 2" xfId="14722"/>
    <cellStyle name="Percent 20 4 3" xfId="14723"/>
    <cellStyle name="Percent 20 5" xfId="1826"/>
    <cellStyle name="Percent 20 5 2" xfId="14724"/>
    <cellStyle name="Percent 20 5 3" xfId="14725"/>
    <cellStyle name="Percent 20 6" xfId="1827"/>
    <cellStyle name="Percent 20 6 2" xfId="14726"/>
    <cellStyle name="Percent 20 6 3" xfId="14727"/>
    <cellStyle name="Percent 20 7" xfId="1828"/>
    <cellStyle name="Percent 20 8" xfId="1829"/>
    <cellStyle name="Percent 20 9" xfId="1830"/>
    <cellStyle name="Percent 200" xfId="19899"/>
    <cellStyle name="Percent 201" xfId="19902"/>
    <cellStyle name="Percent 202" xfId="19905"/>
    <cellStyle name="Percent 21" xfId="1831"/>
    <cellStyle name="Percent 21 10" xfId="1832"/>
    <cellStyle name="Percent 21 11" xfId="1833"/>
    <cellStyle name="Percent 21 12" xfId="1834"/>
    <cellStyle name="Percent 21 13" xfId="1835"/>
    <cellStyle name="Percent 21 14" xfId="1836"/>
    <cellStyle name="Percent 21 15" xfId="1837"/>
    <cellStyle name="Percent 21 16" xfId="14728"/>
    <cellStyle name="Percent 21 17" xfId="14729"/>
    <cellStyle name="Percent 21 18" xfId="16136"/>
    <cellStyle name="Percent 21 2" xfId="1838"/>
    <cellStyle name="Percent 21 2 2" xfId="14730"/>
    <cellStyle name="Percent 21 2 3" xfId="14731"/>
    <cellStyle name="Percent 21 3" xfId="1839"/>
    <cellStyle name="Percent 21 3 2" xfId="14732"/>
    <cellStyle name="Percent 21 3 3" xfId="14733"/>
    <cellStyle name="Percent 21 4" xfId="1840"/>
    <cellStyle name="Percent 21 4 2" xfId="14734"/>
    <cellStyle name="Percent 21 4 3" xfId="14735"/>
    <cellStyle name="Percent 21 5" xfId="1841"/>
    <cellStyle name="Percent 21 5 2" xfId="14736"/>
    <cellStyle name="Percent 21 5 3" xfId="14737"/>
    <cellStyle name="Percent 21 6" xfId="1842"/>
    <cellStyle name="Percent 21 6 2" xfId="14738"/>
    <cellStyle name="Percent 21 6 3" xfId="14739"/>
    <cellStyle name="Percent 21 7" xfId="1843"/>
    <cellStyle name="Percent 21 8" xfId="1844"/>
    <cellStyle name="Percent 21 9" xfId="1845"/>
    <cellStyle name="Percent 22" xfId="1846"/>
    <cellStyle name="Percent 22 10" xfId="1847"/>
    <cellStyle name="Percent 22 11" xfId="1848"/>
    <cellStyle name="Percent 22 12" xfId="1849"/>
    <cellStyle name="Percent 22 13" xfId="1850"/>
    <cellStyle name="Percent 22 14" xfId="1851"/>
    <cellStyle name="Percent 22 15" xfId="1852"/>
    <cellStyle name="Percent 22 16" xfId="14740"/>
    <cellStyle name="Percent 22 17" xfId="14741"/>
    <cellStyle name="Percent 22 18" xfId="16137"/>
    <cellStyle name="Percent 22 2" xfId="1853"/>
    <cellStyle name="Percent 22 2 2" xfId="14742"/>
    <cellStyle name="Percent 22 2 3" xfId="14743"/>
    <cellStyle name="Percent 22 3" xfId="1854"/>
    <cellStyle name="Percent 22 3 2" xfId="14744"/>
    <cellStyle name="Percent 22 3 3" xfId="14745"/>
    <cellStyle name="Percent 22 4" xfId="1855"/>
    <cellStyle name="Percent 22 4 2" xfId="14746"/>
    <cellStyle name="Percent 22 4 3" xfId="14747"/>
    <cellStyle name="Percent 22 5" xfId="1856"/>
    <cellStyle name="Percent 22 5 2" xfId="14748"/>
    <cellStyle name="Percent 22 5 3" xfId="14749"/>
    <cellStyle name="Percent 22 6" xfId="1857"/>
    <cellStyle name="Percent 22 7" xfId="1858"/>
    <cellStyle name="Percent 22 8" xfId="1859"/>
    <cellStyle name="Percent 22 9" xfId="1860"/>
    <cellStyle name="Percent 23" xfId="1861"/>
    <cellStyle name="Percent 23 10" xfId="1862"/>
    <cellStyle name="Percent 23 11" xfId="1863"/>
    <cellStyle name="Percent 23 12" xfId="1864"/>
    <cellStyle name="Percent 23 13" xfId="1865"/>
    <cellStyle name="Percent 23 14" xfId="1866"/>
    <cellStyle name="Percent 23 15" xfId="1867"/>
    <cellStyle name="Percent 23 16" xfId="14750"/>
    <cellStyle name="Percent 23 17" xfId="14751"/>
    <cellStyle name="Percent 23 18" xfId="16138"/>
    <cellStyle name="Percent 23 2" xfId="1868"/>
    <cellStyle name="Percent 23 2 2" xfId="14752"/>
    <cellStyle name="Percent 23 2 3" xfId="14753"/>
    <cellStyle name="Percent 23 3" xfId="1869"/>
    <cellStyle name="Percent 23 3 2" xfId="14754"/>
    <cellStyle name="Percent 23 3 3" xfId="14755"/>
    <cellStyle name="Percent 23 4" xfId="1870"/>
    <cellStyle name="Percent 23 4 2" xfId="14756"/>
    <cellStyle name="Percent 23 4 3" xfId="14757"/>
    <cellStyle name="Percent 23 5" xfId="1871"/>
    <cellStyle name="Percent 23 5 2" xfId="14758"/>
    <cellStyle name="Percent 23 5 3" xfId="14759"/>
    <cellStyle name="Percent 23 6" xfId="1872"/>
    <cellStyle name="Percent 23 7" xfId="1873"/>
    <cellStyle name="Percent 23 8" xfId="1874"/>
    <cellStyle name="Percent 23 9" xfId="1875"/>
    <cellStyle name="Percent 24" xfId="1876"/>
    <cellStyle name="Percent 24 10" xfId="1877"/>
    <cellStyle name="Percent 24 11" xfId="1878"/>
    <cellStyle name="Percent 24 12" xfId="1879"/>
    <cellStyle name="Percent 24 13" xfId="1880"/>
    <cellStyle name="Percent 24 14" xfId="1881"/>
    <cellStyle name="Percent 24 15" xfId="1882"/>
    <cellStyle name="Percent 24 16" xfId="14760"/>
    <cellStyle name="Percent 24 17" xfId="14761"/>
    <cellStyle name="Percent 24 18" xfId="16139"/>
    <cellStyle name="Percent 24 2" xfId="1883"/>
    <cellStyle name="Percent 24 2 2" xfId="14762"/>
    <cellStyle name="Percent 24 2 3" xfId="14763"/>
    <cellStyle name="Percent 24 2 4" xfId="14764"/>
    <cellStyle name="Percent 24 3" xfId="1884"/>
    <cellStyle name="Percent 24 3 2" xfId="14765"/>
    <cellStyle name="Percent 24 3 3" xfId="14766"/>
    <cellStyle name="Percent 24 4" xfId="1885"/>
    <cellStyle name="Percent 24 4 2" xfId="14767"/>
    <cellStyle name="Percent 24 4 3" xfId="14768"/>
    <cellStyle name="Percent 24 5" xfId="1886"/>
    <cellStyle name="Percent 24 5 2" xfId="14769"/>
    <cellStyle name="Percent 24 5 3" xfId="14770"/>
    <cellStyle name="Percent 24 6" xfId="1887"/>
    <cellStyle name="Percent 24 7" xfId="1888"/>
    <cellStyle name="Percent 24 8" xfId="1889"/>
    <cellStyle name="Percent 24 9" xfId="1890"/>
    <cellStyle name="Percent 25" xfId="1891"/>
    <cellStyle name="Percent 25 10" xfId="1892"/>
    <cellStyle name="Percent 25 11" xfId="1893"/>
    <cellStyle name="Percent 25 12" xfId="1894"/>
    <cellStyle name="Percent 25 13" xfId="1895"/>
    <cellStyle name="Percent 25 14" xfId="1896"/>
    <cellStyle name="Percent 25 15" xfId="1897"/>
    <cellStyle name="Percent 25 16" xfId="14771"/>
    <cellStyle name="Percent 25 17" xfId="14772"/>
    <cellStyle name="Percent 25 18" xfId="16140"/>
    <cellStyle name="Percent 25 2" xfId="1898"/>
    <cellStyle name="Percent 25 2 2" xfId="14773"/>
    <cellStyle name="Percent 25 2 3" xfId="14774"/>
    <cellStyle name="Percent 25 2 4" xfId="14775"/>
    <cellStyle name="Percent 25 3" xfId="1899"/>
    <cellStyle name="Percent 25 3 2" xfId="14776"/>
    <cellStyle name="Percent 25 3 3" xfId="14777"/>
    <cellStyle name="Percent 25 4" xfId="1900"/>
    <cellStyle name="Percent 25 4 2" xfId="14778"/>
    <cellStyle name="Percent 25 4 3" xfId="14779"/>
    <cellStyle name="Percent 25 5" xfId="1901"/>
    <cellStyle name="Percent 25 5 2" xfId="14780"/>
    <cellStyle name="Percent 25 5 3" xfId="14781"/>
    <cellStyle name="Percent 25 6" xfId="1902"/>
    <cellStyle name="Percent 25 7" xfId="1903"/>
    <cellStyle name="Percent 25 8" xfId="1904"/>
    <cellStyle name="Percent 25 9" xfId="1905"/>
    <cellStyle name="Percent 26" xfId="1906"/>
    <cellStyle name="Percent 26 10" xfId="1907"/>
    <cellStyle name="Percent 26 11" xfId="1908"/>
    <cellStyle name="Percent 26 12" xfId="1909"/>
    <cellStyle name="Percent 26 13" xfId="1910"/>
    <cellStyle name="Percent 26 14" xfId="1911"/>
    <cellStyle name="Percent 26 15" xfId="1912"/>
    <cellStyle name="Percent 26 16" xfId="14782"/>
    <cellStyle name="Percent 26 17" xfId="14783"/>
    <cellStyle name="Percent 26 18" xfId="16141"/>
    <cellStyle name="Percent 26 2" xfId="1913"/>
    <cellStyle name="Percent 26 2 2" xfId="14784"/>
    <cellStyle name="Percent 26 2 3" xfId="14785"/>
    <cellStyle name="Percent 26 3" xfId="1914"/>
    <cellStyle name="Percent 26 3 2" xfId="14786"/>
    <cellStyle name="Percent 26 3 3" xfId="14787"/>
    <cellStyle name="Percent 26 4" xfId="1915"/>
    <cellStyle name="Percent 26 4 2" xfId="14788"/>
    <cellStyle name="Percent 26 4 3" xfId="14789"/>
    <cellStyle name="Percent 26 5" xfId="1916"/>
    <cellStyle name="Percent 26 5 2" xfId="14790"/>
    <cellStyle name="Percent 26 5 3" xfId="14791"/>
    <cellStyle name="Percent 26 6" xfId="1917"/>
    <cellStyle name="Percent 26 7" xfId="1918"/>
    <cellStyle name="Percent 26 8" xfId="1919"/>
    <cellStyle name="Percent 26 9" xfId="1920"/>
    <cellStyle name="Percent 27" xfId="1921"/>
    <cellStyle name="Percent 27 10" xfId="1922"/>
    <cellStyle name="Percent 27 11" xfId="1923"/>
    <cellStyle name="Percent 27 12" xfId="1924"/>
    <cellStyle name="Percent 27 13" xfId="1925"/>
    <cellStyle name="Percent 27 14" xfId="1926"/>
    <cellStyle name="Percent 27 15" xfId="1927"/>
    <cellStyle name="Percent 27 16" xfId="14792"/>
    <cellStyle name="Percent 27 17" xfId="14793"/>
    <cellStyle name="Percent 27 18" xfId="16142"/>
    <cellStyle name="Percent 27 2" xfId="1928"/>
    <cellStyle name="Percent 27 2 2" xfId="14794"/>
    <cellStyle name="Percent 27 2 3" xfId="14795"/>
    <cellStyle name="Percent 27 3" xfId="1929"/>
    <cellStyle name="Percent 27 3 2" xfId="14796"/>
    <cellStyle name="Percent 27 3 3" xfId="14797"/>
    <cellStyle name="Percent 27 4" xfId="1930"/>
    <cellStyle name="Percent 27 4 2" xfId="14798"/>
    <cellStyle name="Percent 27 4 3" xfId="14799"/>
    <cellStyle name="Percent 27 5" xfId="1931"/>
    <cellStyle name="Percent 27 5 2" xfId="14800"/>
    <cellStyle name="Percent 27 5 3" xfId="14801"/>
    <cellStyle name="Percent 27 6" xfId="1932"/>
    <cellStyle name="Percent 27 7" xfId="1933"/>
    <cellStyle name="Percent 27 8" xfId="1934"/>
    <cellStyle name="Percent 27 9" xfId="1935"/>
    <cellStyle name="Percent 28" xfId="1936"/>
    <cellStyle name="Percent 28 10" xfId="1937"/>
    <cellStyle name="Percent 28 11" xfId="1938"/>
    <cellStyle name="Percent 28 12" xfId="1939"/>
    <cellStyle name="Percent 28 13" xfId="1940"/>
    <cellStyle name="Percent 28 14" xfId="1941"/>
    <cellStyle name="Percent 28 15" xfId="1942"/>
    <cellStyle name="Percent 28 16" xfId="14802"/>
    <cellStyle name="Percent 28 17" xfId="14803"/>
    <cellStyle name="Percent 28 18" xfId="16143"/>
    <cellStyle name="Percent 28 2" xfId="1943"/>
    <cellStyle name="Percent 28 2 2" xfId="14804"/>
    <cellStyle name="Percent 28 2 3" xfId="14805"/>
    <cellStyle name="Percent 28 3" xfId="1944"/>
    <cellStyle name="Percent 28 3 2" xfId="14806"/>
    <cellStyle name="Percent 28 3 3" xfId="14807"/>
    <cellStyle name="Percent 28 4" xfId="1945"/>
    <cellStyle name="Percent 28 4 2" xfId="14808"/>
    <cellStyle name="Percent 28 4 3" xfId="14809"/>
    <cellStyle name="Percent 28 5" xfId="1946"/>
    <cellStyle name="Percent 28 5 2" xfId="14810"/>
    <cellStyle name="Percent 28 5 3" xfId="14811"/>
    <cellStyle name="Percent 28 6" xfId="1947"/>
    <cellStyle name="Percent 28 7" xfId="1948"/>
    <cellStyle name="Percent 28 8" xfId="1949"/>
    <cellStyle name="Percent 28 9" xfId="1950"/>
    <cellStyle name="Percent 29" xfId="1951"/>
    <cellStyle name="Percent 29 10" xfId="1952"/>
    <cellStyle name="Percent 29 11" xfId="1953"/>
    <cellStyle name="Percent 29 12" xfId="1954"/>
    <cellStyle name="Percent 29 13" xfId="1955"/>
    <cellStyle name="Percent 29 14" xfId="1956"/>
    <cellStyle name="Percent 29 15" xfId="1957"/>
    <cellStyle name="Percent 29 16" xfId="14812"/>
    <cellStyle name="Percent 29 17" xfId="14813"/>
    <cellStyle name="Percent 29 18" xfId="16144"/>
    <cellStyle name="Percent 29 2" xfId="1958"/>
    <cellStyle name="Percent 29 2 2" xfId="14814"/>
    <cellStyle name="Percent 29 2 3" xfId="14815"/>
    <cellStyle name="Percent 29 3" xfId="1959"/>
    <cellStyle name="Percent 29 3 2" xfId="14816"/>
    <cellStyle name="Percent 29 3 3" xfId="14817"/>
    <cellStyle name="Percent 29 4" xfId="1960"/>
    <cellStyle name="Percent 29 4 2" xfId="14818"/>
    <cellStyle name="Percent 29 4 3" xfId="14819"/>
    <cellStyle name="Percent 29 5" xfId="1961"/>
    <cellStyle name="Percent 29 5 2" xfId="14820"/>
    <cellStyle name="Percent 29 5 3" xfId="14821"/>
    <cellStyle name="Percent 29 6" xfId="1962"/>
    <cellStyle name="Percent 29 7" xfId="1963"/>
    <cellStyle name="Percent 29 8" xfId="1964"/>
    <cellStyle name="Percent 29 9" xfId="1965"/>
    <cellStyle name="Percent 3" xfId="14822"/>
    <cellStyle name="Percent 3 2" xfId="1966"/>
    <cellStyle name="Percent 3 2 10" xfId="1967"/>
    <cellStyle name="Percent 3 2 11" xfId="1968"/>
    <cellStyle name="Percent 3 2 12" xfId="1969"/>
    <cellStyle name="Percent 3 2 13" xfId="1970"/>
    <cellStyle name="Percent 3 2 14" xfId="1971"/>
    <cellStyle name="Percent 3 2 15" xfId="1972"/>
    <cellStyle name="Percent 3 2 16" xfId="1973"/>
    <cellStyle name="Percent 3 2 17" xfId="14823"/>
    <cellStyle name="Percent 3 2 18" xfId="14824"/>
    <cellStyle name="Percent 3 2 19" xfId="16964"/>
    <cellStyle name="Percent 3 2 2" xfId="1974"/>
    <cellStyle name="Percent 3 2 2 10" xfId="1975"/>
    <cellStyle name="Percent 3 2 2 11" xfId="1976"/>
    <cellStyle name="Percent 3 2 2 12" xfId="1977"/>
    <cellStyle name="Percent 3 2 2 13" xfId="1978"/>
    <cellStyle name="Percent 3 2 2 14" xfId="1979"/>
    <cellStyle name="Percent 3 2 2 15" xfId="1980"/>
    <cellStyle name="Percent 3 2 2 16" xfId="14825"/>
    <cellStyle name="Percent 3 2 2 17" xfId="14826"/>
    <cellStyle name="Percent 3 2 2 2" xfId="1981"/>
    <cellStyle name="Percent 3 2 2 2 2" xfId="14827"/>
    <cellStyle name="Percent 3 2 2 2 3" xfId="14828"/>
    <cellStyle name="Percent 3 2 2 3" xfId="1982"/>
    <cellStyle name="Percent 3 2 2 4" xfId="1983"/>
    <cellStyle name="Percent 3 2 2 5" xfId="1984"/>
    <cellStyle name="Percent 3 2 2 6" xfId="1985"/>
    <cellStyle name="Percent 3 2 2 7" xfId="1986"/>
    <cellStyle name="Percent 3 2 2 8" xfId="1987"/>
    <cellStyle name="Percent 3 2 2 9" xfId="1988"/>
    <cellStyle name="Percent 3 2 3" xfId="1989"/>
    <cellStyle name="Percent 3 2 3 2" xfId="14829"/>
    <cellStyle name="Percent 3 2 3 3" xfId="14830"/>
    <cellStyle name="Percent 3 2 4" xfId="1990"/>
    <cellStyle name="Percent 3 2 4 2" xfId="14831"/>
    <cellStyle name="Percent 3 2 4 3" xfId="14832"/>
    <cellStyle name="Percent 3 2 5" xfId="1991"/>
    <cellStyle name="Percent 3 2 5 2" xfId="14833"/>
    <cellStyle name="Percent 3 2 5 3" xfId="14834"/>
    <cellStyle name="Percent 3 2 6" xfId="1992"/>
    <cellStyle name="Percent 3 2 7" xfId="1993"/>
    <cellStyle name="Percent 3 2 8" xfId="1994"/>
    <cellStyle name="Percent 3 2 9" xfId="1995"/>
    <cellStyle name="Percent 3 3" xfId="14835"/>
    <cellStyle name="Percent 3 3 2" xfId="14836"/>
    <cellStyle name="Percent 3 3 3" xfId="16926"/>
    <cellStyle name="Percent 3 4" xfId="14837"/>
    <cellStyle name="Percent 3 5" xfId="14838"/>
    <cellStyle name="Percent 3 6" xfId="14839"/>
    <cellStyle name="Percent 3 7" xfId="14840"/>
    <cellStyle name="Percent 3 8" xfId="14841"/>
    <cellStyle name="Percent 3 9" xfId="14842"/>
    <cellStyle name="Percent 30" xfId="1996"/>
    <cellStyle name="Percent 30 10" xfId="1997"/>
    <cellStyle name="Percent 30 11" xfId="1998"/>
    <cellStyle name="Percent 30 12" xfId="1999"/>
    <cellStyle name="Percent 30 13" xfId="2000"/>
    <cellStyle name="Percent 30 14" xfId="2001"/>
    <cellStyle name="Percent 30 15" xfId="2002"/>
    <cellStyle name="Percent 30 16" xfId="14843"/>
    <cellStyle name="Percent 30 17" xfId="14844"/>
    <cellStyle name="Percent 30 18" xfId="16145"/>
    <cellStyle name="Percent 30 2" xfId="2003"/>
    <cellStyle name="Percent 30 2 2" xfId="14845"/>
    <cellStyle name="Percent 30 2 3" xfId="14846"/>
    <cellStyle name="Percent 30 3" xfId="2004"/>
    <cellStyle name="Percent 30 3 2" xfId="14847"/>
    <cellStyle name="Percent 30 3 3" xfId="14848"/>
    <cellStyle name="Percent 30 4" xfId="2005"/>
    <cellStyle name="Percent 30 4 2" xfId="14849"/>
    <cellStyle name="Percent 30 4 3" xfId="14850"/>
    <cellStyle name="Percent 30 5" xfId="2006"/>
    <cellStyle name="Percent 30 6" xfId="2007"/>
    <cellStyle name="Percent 30 7" xfId="2008"/>
    <cellStyle name="Percent 30 8" xfId="2009"/>
    <cellStyle name="Percent 30 9" xfId="2010"/>
    <cellStyle name="Percent 31" xfId="2011"/>
    <cellStyle name="Percent 31 10" xfId="2012"/>
    <cellStyle name="Percent 31 11" xfId="2013"/>
    <cellStyle name="Percent 31 12" xfId="2014"/>
    <cellStyle name="Percent 31 13" xfId="2015"/>
    <cellStyle name="Percent 31 14" xfId="2016"/>
    <cellStyle name="Percent 31 15" xfId="2017"/>
    <cellStyle name="Percent 31 16" xfId="14851"/>
    <cellStyle name="Percent 31 17" xfId="14852"/>
    <cellStyle name="Percent 31 18" xfId="16146"/>
    <cellStyle name="Percent 31 2" xfId="2018"/>
    <cellStyle name="Percent 31 2 2" xfId="14853"/>
    <cellStyle name="Percent 31 2 3" xfId="14854"/>
    <cellStyle name="Percent 31 3" xfId="2019"/>
    <cellStyle name="Percent 31 3 2" xfId="14855"/>
    <cellStyle name="Percent 31 3 3" xfId="14856"/>
    <cellStyle name="Percent 31 4" xfId="2020"/>
    <cellStyle name="Percent 31 4 2" xfId="14857"/>
    <cellStyle name="Percent 31 4 3" xfId="14858"/>
    <cellStyle name="Percent 31 5" xfId="2021"/>
    <cellStyle name="Percent 31 6" xfId="2022"/>
    <cellStyle name="Percent 31 7" xfId="2023"/>
    <cellStyle name="Percent 31 8" xfId="2024"/>
    <cellStyle name="Percent 31 9" xfId="2025"/>
    <cellStyle name="Percent 32" xfId="2026"/>
    <cellStyle name="Percent 32 10" xfId="2027"/>
    <cellStyle name="Percent 32 11" xfId="2028"/>
    <cellStyle name="Percent 32 12" xfId="2029"/>
    <cellStyle name="Percent 32 13" xfId="2030"/>
    <cellStyle name="Percent 32 14" xfId="2031"/>
    <cellStyle name="Percent 32 15" xfId="2032"/>
    <cellStyle name="Percent 32 16" xfId="14859"/>
    <cellStyle name="Percent 32 17" xfId="14860"/>
    <cellStyle name="Percent 32 18" xfId="16147"/>
    <cellStyle name="Percent 32 2" xfId="2033"/>
    <cellStyle name="Percent 32 2 2" xfId="14861"/>
    <cellStyle name="Percent 32 2 3" xfId="14862"/>
    <cellStyle name="Percent 32 2 4" xfId="16169"/>
    <cellStyle name="Percent 32 3" xfId="2034"/>
    <cellStyle name="Percent 32 3 2" xfId="14863"/>
    <cellStyle name="Percent 32 3 3" xfId="14864"/>
    <cellStyle name="Percent 32 4" xfId="2035"/>
    <cellStyle name="Percent 32 4 2" xfId="14865"/>
    <cellStyle name="Percent 32 4 3" xfId="14866"/>
    <cellStyle name="Percent 32 5" xfId="2036"/>
    <cellStyle name="Percent 32 6" xfId="2037"/>
    <cellStyle name="Percent 32 7" xfId="2038"/>
    <cellStyle name="Percent 32 8" xfId="2039"/>
    <cellStyle name="Percent 32 9" xfId="2040"/>
    <cellStyle name="Percent 33" xfId="2041"/>
    <cellStyle name="Percent 33 10" xfId="2042"/>
    <cellStyle name="Percent 33 11" xfId="2043"/>
    <cellStyle name="Percent 33 12" xfId="2044"/>
    <cellStyle name="Percent 33 13" xfId="2045"/>
    <cellStyle name="Percent 33 14" xfId="2046"/>
    <cellStyle name="Percent 33 15" xfId="2047"/>
    <cellStyle name="Percent 33 16" xfId="14867"/>
    <cellStyle name="Percent 33 17" xfId="14868"/>
    <cellStyle name="Percent 33 18" xfId="16168"/>
    <cellStyle name="Percent 33 2" xfId="2048"/>
    <cellStyle name="Percent 33 2 2" xfId="14869"/>
    <cellStyle name="Percent 33 2 3" xfId="14870"/>
    <cellStyle name="Percent 33 3" xfId="2049"/>
    <cellStyle name="Percent 33 3 2" xfId="14871"/>
    <cellStyle name="Percent 33 3 3" xfId="14872"/>
    <cellStyle name="Percent 33 4" xfId="2050"/>
    <cellStyle name="Percent 33 4 2" xfId="14873"/>
    <cellStyle name="Percent 33 4 3" xfId="14874"/>
    <cellStyle name="Percent 33 5" xfId="2051"/>
    <cellStyle name="Percent 33 6" xfId="2052"/>
    <cellStyle name="Percent 33 7" xfId="2053"/>
    <cellStyle name="Percent 33 8" xfId="2054"/>
    <cellStyle name="Percent 33 9" xfId="2055"/>
    <cellStyle name="Percent 34" xfId="2056"/>
    <cellStyle name="Percent 34 10" xfId="2057"/>
    <cellStyle name="Percent 34 11" xfId="2058"/>
    <cellStyle name="Percent 34 12" xfId="2059"/>
    <cellStyle name="Percent 34 13" xfId="2060"/>
    <cellStyle name="Percent 34 14" xfId="2061"/>
    <cellStyle name="Percent 34 15" xfId="2062"/>
    <cellStyle name="Percent 34 16" xfId="14875"/>
    <cellStyle name="Percent 34 17" xfId="14876"/>
    <cellStyle name="Percent 34 18" xfId="16232"/>
    <cellStyle name="Percent 34 2" xfId="2063"/>
    <cellStyle name="Percent 34 2 2" xfId="14877"/>
    <cellStyle name="Percent 34 2 3" xfId="14878"/>
    <cellStyle name="Percent 34 3" xfId="2064"/>
    <cellStyle name="Percent 34 3 2" xfId="14879"/>
    <cellStyle name="Percent 34 3 3" xfId="14880"/>
    <cellStyle name="Percent 34 4" xfId="2065"/>
    <cellStyle name="Percent 34 4 2" xfId="14881"/>
    <cellStyle name="Percent 34 4 3" xfId="14882"/>
    <cellStyle name="Percent 34 5" xfId="2066"/>
    <cellStyle name="Percent 34 6" xfId="2067"/>
    <cellStyle name="Percent 34 7" xfId="2068"/>
    <cellStyle name="Percent 34 8" xfId="2069"/>
    <cellStyle name="Percent 34 9" xfId="2070"/>
    <cellStyle name="Percent 35" xfId="2071"/>
    <cellStyle name="Percent 35 10" xfId="2072"/>
    <cellStyle name="Percent 35 11" xfId="2073"/>
    <cellStyle name="Percent 35 12" xfId="2074"/>
    <cellStyle name="Percent 35 13" xfId="2075"/>
    <cellStyle name="Percent 35 14" xfId="2076"/>
    <cellStyle name="Percent 35 15" xfId="2077"/>
    <cellStyle name="Percent 35 16" xfId="14883"/>
    <cellStyle name="Percent 35 17" xfId="14884"/>
    <cellStyle name="Percent 35 18" xfId="16235"/>
    <cellStyle name="Percent 35 2" xfId="2078"/>
    <cellStyle name="Percent 35 2 2" xfId="14885"/>
    <cellStyle name="Percent 35 2 3" xfId="14886"/>
    <cellStyle name="Percent 35 3" xfId="2079"/>
    <cellStyle name="Percent 35 3 2" xfId="14887"/>
    <cellStyle name="Percent 35 3 3" xfId="14888"/>
    <cellStyle name="Percent 35 4" xfId="2080"/>
    <cellStyle name="Percent 35 4 2" xfId="14889"/>
    <cellStyle name="Percent 35 4 3" xfId="14890"/>
    <cellStyle name="Percent 35 5" xfId="2081"/>
    <cellStyle name="Percent 35 6" xfId="2082"/>
    <cellStyle name="Percent 35 7" xfId="2083"/>
    <cellStyle name="Percent 35 8" xfId="2084"/>
    <cellStyle name="Percent 35 9" xfId="2085"/>
    <cellStyle name="Percent 36" xfId="2086"/>
    <cellStyle name="Percent 36 10" xfId="2087"/>
    <cellStyle name="Percent 36 11" xfId="2088"/>
    <cellStyle name="Percent 36 12" xfId="2089"/>
    <cellStyle name="Percent 36 13" xfId="2090"/>
    <cellStyle name="Percent 36 14" xfId="2091"/>
    <cellStyle name="Percent 36 15" xfId="2092"/>
    <cellStyle name="Percent 36 16" xfId="14891"/>
    <cellStyle name="Percent 36 17" xfId="14892"/>
    <cellStyle name="Percent 36 18" xfId="16223"/>
    <cellStyle name="Percent 36 2" xfId="2093"/>
    <cellStyle name="Percent 36 2 2" xfId="14893"/>
    <cellStyle name="Percent 36 2 3" xfId="14894"/>
    <cellStyle name="Percent 36 3" xfId="2094"/>
    <cellStyle name="Percent 36 3 2" xfId="14895"/>
    <cellStyle name="Percent 36 3 3" xfId="14896"/>
    <cellStyle name="Percent 36 4" xfId="2095"/>
    <cellStyle name="Percent 36 4 2" xfId="14897"/>
    <cellStyle name="Percent 36 4 3" xfId="14898"/>
    <cellStyle name="Percent 36 5" xfId="2096"/>
    <cellStyle name="Percent 36 6" xfId="2097"/>
    <cellStyle name="Percent 36 7" xfId="2098"/>
    <cellStyle name="Percent 36 8" xfId="2099"/>
    <cellStyle name="Percent 36 9" xfId="2100"/>
    <cellStyle name="Percent 37" xfId="2101"/>
    <cellStyle name="Percent 37 10" xfId="2102"/>
    <cellStyle name="Percent 37 11" xfId="2103"/>
    <cellStyle name="Percent 37 12" xfId="2104"/>
    <cellStyle name="Percent 37 13" xfId="2105"/>
    <cellStyle name="Percent 37 14" xfId="2106"/>
    <cellStyle name="Percent 37 15" xfId="2107"/>
    <cellStyle name="Percent 37 16" xfId="14899"/>
    <cellStyle name="Percent 37 17" xfId="14900"/>
    <cellStyle name="Percent 37 18" xfId="16239"/>
    <cellStyle name="Percent 37 2" xfId="2108"/>
    <cellStyle name="Percent 37 2 2" xfId="14901"/>
    <cellStyle name="Percent 37 2 3" xfId="14902"/>
    <cellStyle name="Percent 37 2 4" xfId="17052"/>
    <cellStyle name="Percent 37 3" xfId="2109"/>
    <cellStyle name="Percent 37 3 2" xfId="14903"/>
    <cellStyle name="Percent 37 3 3" xfId="14904"/>
    <cellStyle name="Percent 37 3 4" xfId="17028"/>
    <cellStyle name="Percent 37 4" xfId="2110"/>
    <cellStyle name="Percent 37 4 2" xfId="14905"/>
    <cellStyle name="Percent 37 4 3" xfId="14906"/>
    <cellStyle name="Percent 37 4 4" xfId="16975"/>
    <cellStyle name="Percent 37 5" xfId="2111"/>
    <cellStyle name="Percent 37 6" xfId="2112"/>
    <cellStyle name="Percent 37 7" xfId="2113"/>
    <cellStyle name="Percent 37 8" xfId="2114"/>
    <cellStyle name="Percent 37 9" xfId="2115"/>
    <cellStyle name="Percent 38" xfId="2116"/>
    <cellStyle name="Percent 38 10" xfId="2117"/>
    <cellStyle name="Percent 38 11" xfId="2118"/>
    <cellStyle name="Percent 38 12" xfId="2119"/>
    <cellStyle name="Percent 38 13" xfId="2120"/>
    <cellStyle name="Percent 38 14" xfId="2121"/>
    <cellStyle name="Percent 38 15" xfId="2122"/>
    <cellStyle name="Percent 38 16" xfId="14907"/>
    <cellStyle name="Percent 38 17" xfId="14908"/>
    <cellStyle name="Percent 38 18" xfId="16245"/>
    <cellStyle name="Percent 38 2" xfId="2123"/>
    <cellStyle name="Percent 38 2 2" xfId="14909"/>
    <cellStyle name="Percent 38 2 3" xfId="14910"/>
    <cellStyle name="Percent 38 2 4" xfId="17057"/>
    <cellStyle name="Percent 38 3" xfId="2124"/>
    <cellStyle name="Percent 38 3 2" xfId="14911"/>
    <cellStyle name="Percent 38 3 3" xfId="14912"/>
    <cellStyle name="Percent 38 3 4" xfId="17026"/>
    <cellStyle name="Percent 38 4" xfId="2125"/>
    <cellStyle name="Percent 38 4 2" xfId="14913"/>
    <cellStyle name="Percent 38 4 3" xfId="14914"/>
    <cellStyle name="Percent 38 4 4" xfId="16978"/>
    <cellStyle name="Percent 38 5" xfId="2126"/>
    <cellStyle name="Percent 38 6" xfId="2127"/>
    <cellStyle name="Percent 38 7" xfId="2128"/>
    <cellStyle name="Percent 38 8" xfId="2129"/>
    <cellStyle name="Percent 38 9" xfId="2130"/>
    <cellStyle name="Percent 39" xfId="2131"/>
    <cellStyle name="Percent 39 10" xfId="2132"/>
    <cellStyle name="Percent 39 11" xfId="2133"/>
    <cellStyle name="Percent 39 12" xfId="2134"/>
    <cellStyle name="Percent 39 13" xfId="2135"/>
    <cellStyle name="Percent 39 14" xfId="2136"/>
    <cellStyle name="Percent 39 15" xfId="2137"/>
    <cellStyle name="Percent 39 16" xfId="14915"/>
    <cellStyle name="Percent 39 17" xfId="14916"/>
    <cellStyle name="Percent 39 18" xfId="16257"/>
    <cellStyle name="Percent 39 2" xfId="2138"/>
    <cellStyle name="Percent 39 2 2" xfId="14917"/>
    <cellStyle name="Percent 39 2 3" xfId="14918"/>
    <cellStyle name="Percent 39 2 4" xfId="17069"/>
    <cellStyle name="Percent 39 3" xfId="2139"/>
    <cellStyle name="Percent 39 3 2" xfId="14919"/>
    <cellStyle name="Percent 39 3 3" xfId="14920"/>
    <cellStyle name="Percent 39 3 4" xfId="16982"/>
    <cellStyle name="Percent 39 4" xfId="2140"/>
    <cellStyle name="Percent 39 4 2" xfId="14921"/>
    <cellStyle name="Percent 39 4 3" xfId="14922"/>
    <cellStyle name="Percent 39 5" xfId="2141"/>
    <cellStyle name="Percent 39 6" xfId="2142"/>
    <cellStyle name="Percent 39 7" xfId="2143"/>
    <cellStyle name="Percent 39 8" xfId="2144"/>
    <cellStyle name="Percent 39 9" xfId="2145"/>
    <cellStyle name="Percent 4" xfId="2146"/>
    <cellStyle name="Percent 4 2" xfId="14923"/>
    <cellStyle name="Percent 4 2 2" xfId="14924"/>
    <cellStyle name="Percent 4 2 2 2" xfId="14925"/>
    <cellStyle name="Percent 4 2 2 2 2" xfId="14926"/>
    <cellStyle name="Percent 4 2 2 2 2 2" xfId="14927"/>
    <cellStyle name="Percent 4 2 2 2 3" xfId="14928"/>
    <cellStyle name="Percent 4 2 2 3" xfId="14929"/>
    <cellStyle name="Percent 4 2 2 3 2" xfId="14930"/>
    <cellStyle name="Percent 4 2 2 4" xfId="14931"/>
    <cellStyle name="Percent 4 2 3" xfId="14932"/>
    <cellStyle name="Percent 4 2 4" xfId="16930"/>
    <cellStyle name="Percent 4 3" xfId="14933"/>
    <cellStyle name="Percent 4 4" xfId="14934"/>
    <cellStyle name="Percent 4 4 2" xfId="14935"/>
    <cellStyle name="Percent 4 4 2 2" xfId="14936"/>
    <cellStyle name="Percent 4 4 2 2 2" xfId="14937"/>
    <cellStyle name="Percent 4 4 2 3" xfId="14938"/>
    <cellStyle name="Percent 4 4 3" xfId="14939"/>
    <cellStyle name="Percent 4 4 3 2" xfId="14940"/>
    <cellStyle name="Percent 4 4 4" xfId="14941"/>
    <cellStyle name="Percent 4 5" xfId="14942"/>
    <cellStyle name="Percent 4 6" xfId="14943"/>
    <cellStyle name="Percent 4 7" xfId="14944"/>
    <cellStyle name="Percent 4 8" xfId="14945"/>
    <cellStyle name="Percent 40" xfId="2147"/>
    <cellStyle name="Percent 40 10" xfId="2148"/>
    <cellStyle name="Percent 40 11" xfId="2149"/>
    <cellStyle name="Percent 40 12" xfId="2150"/>
    <cellStyle name="Percent 40 13" xfId="2151"/>
    <cellStyle name="Percent 40 14" xfId="2152"/>
    <cellStyle name="Percent 40 15" xfId="2153"/>
    <cellStyle name="Percent 40 16" xfId="14946"/>
    <cellStyle name="Percent 40 17" xfId="14947"/>
    <cellStyle name="Percent 40 18" xfId="16259"/>
    <cellStyle name="Percent 40 2" xfId="2154"/>
    <cellStyle name="Percent 40 2 2" xfId="14948"/>
    <cellStyle name="Percent 40 2 3" xfId="14949"/>
    <cellStyle name="Percent 40 2 4" xfId="17071"/>
    <cellStyle name="Percent 40 3" xfId="2155"/>
    <cellStyle name="Percent 40 3 2" xfId="14950"/>
    <cellStyle name="Percent 40 3 3" xfId="14951"/>
    <cellStyle name="Percent 40 3 4" xfId="17277"/>
    <cellStyle name="Percent 40 4" xfId="2156"/>
    <cellStyle name="Percent 40 4 2" xfId="14952"/>
    <cellStyle name="Percent 40 4 3" xfId="14953"/>
    <cellStyle name="Percent 40 4 4" xfId="16985"/>
    <cellStyle name="Percent 40 5" xfId="2157"/>
    <cellStyle name="Percent 40 6" xfId="2158"/>
    <cellStyle name="Percent 40 7" xfId="2159"/>
    <cellStyle name="Percent 40 8" xfId="2160"/>
    <cellStyle name="Percent 40 9" xfId="2161"/>
    <cellStyle name="Percent 41" xfId="2162"/>
    <cellStyle name="Percent 41 10" xfId="2163"/>
    <cellStyle name="Percent 41 11" xfId="2164"/>
    <cellStyle name="Percent 41 12" xfId="2165"/>
    <cellStyle name="Percent 41 13" xfId="2166"/>
    <cellStyle name="Percent 41 14" xfId="2167"/>
    <cellStyle name="Percent 41 15" xfId="2168"/>
    <cellStyle name="Percent 41 16" xfId="14954"/>
    <cellStyle name="Percent 41 17" xfId="14955"/>
    <cellStyle name="Percent 41 18" xfId="16218"/>
    <cellStyle name="Percent 41 2" xfId="2169"/>
    <cellStyle name="Percent 41 2 2" xfId="14956"/>
    <cellStyle name="Percent 41 2 3" xfId="14957"/>
    <cellStyle name="Percent 41 3" xfId="2170"/>
    <cellStyle name="Percent 41 3 2" xfId="14958"/>
    <cellStyle name="Percent 41 3 3" xfId="14959"/>
    <cellStyle name="Percent 41 4" xfId="2171"/>
    <cellStyle name="Percent 41 4 2" xfId="14960"/>
    <cellStyle name="Percent 41 4 3" xfId="14961"/>
    <cellStyle name="Percent 41 5" xfId="2172"/>
    <cellStyle name="Percent 41 6" xfId="2173"/>
    <cellStyle name="Percent 41 7" xfId="2174"/>
    <cellStyle name="Percent 41 8" xfId="2175"/>
    <cellStyle name="Percent 41 9" xfId="2176"/>
    <cellStyle name="Percent 42" xfId="2177"/>
    <cellStyle name="Percent 42 10" xfId="2178"/>
    <cellStyle name="Percent 42 11" xfId="2179"/>
    <cellStyle name="Percent 42 12" xfId="2180"/>
    <cellStyle name="Percent 42 13" xfId="2181"/>
    <cellStyle name="Percent 42 14" xfId="2182"/>
    <cellStyle name="Percent 42 15" xfId="2183"/>
    <cellStyle name="Percent 42 16" xfId="14962"/>
    <cellStyle name="Percent 42 17" xfId="14963"/>
    <cellStyle name="Percent 42 18" xfId="16317"/>
    <cellStyle name="Percent 42 2" xfId="2184"/>
    <cellStyle name="Percent 42 2 2" xfId="14964"/>
    <cellStyle name="Percent 42 2 3" xfId="14965"/>
    <cellStyle name="Percent 42 3" xfId="2185"/>
    <cellStyle name="Percent 42 3 2" xfId="14966"/>
    <cellStyle name="Percent 42 3 3" xfId="14967"/>
    <cellStyle name="Percent 42 4" xfId="2186"/>
    <cellStyle name="Percent 42 4 2" xfId="14968"/>
    <cellStyle name="Percent 42 4 3" xfId="14969"/>
    <cellStyle name="Percent 42 5" xfId="2187"/>
    <cellStyle name="Percent 42 6" xfId="2188"/>
    <cellStyle name="Percent 42 7" xfId="2189"/>
    <cellStyle name="Percent 42 8" xfId="2190"/>
    <cellStyle name="Percent 42 9" xfId="2191"/>
    <cellStyle name="Percent 43" xfId="2192"/>
    <cellStyle name="Percent 43 2" xfId="14970"/>
    <cellStyle name="Percent 43 3" xfId="14971"/>
    <cellStyle name="Percent 43 4" xfId="14972"/>
    <cellStyle name="Percent 43 5" xfId="14973"/>
    <cellStyle name="Percent 43 6" xfId="14974"/>
    <cellStyle name="Percent 44" xfId="2193"/>
    <cellStyle name="Percent 44 2" xfId="14975"/>
    <cellStyle name="Percent 44 3" xfId="14976"/>
    <cellStyle name="Percent 44 4" xfId="14977"/>
    <cellStyle name="Percent 44 5" xfId="14978"/>
    <cellStyle name="Percent 44 6" xfId="14979"/>
    <cellStyle name="Percent 45" xfId="2194"/>
    <cellStyle name="Percent 45 2" xfId="14980"/>
    <cellStyle name="Percent 45 3" xfId="14981"/>
    <cellStyle name="Percent 45 4" xfId="14982"/>
    <cellStyle name="Percent 45 5" xfId="14983"/>
    <cellStyle name="Percent 45 6" xfId="14984"/>
    <cellStyle name="Percent 46" xfId="2195"/>
    <cellStyle name="Percent 46 2" xfId="14985"/>
    <cellStyle name="Percent 46 3" xfId="14986"/>
    <cellStyle name="Percent 46 4" xfId="14987"/>
    <cellStyle name="Percent 46 5" xfId="14988"/>
    <cellStyle name="Percent 46 6" xfId="14989"/>
    <cellStyle name="Percent 47" xfId="2196"/>
    <cellStyle name="Percent 47 2" xfId="2197"/>
    <cellStyle name="Percent 47 2 2" xfId="14990"/>
    <cellStyle name="Percent 47 2 3" xfId="14991"/>
    <cellStyle name="Percent 47 3" xfId="14992"/>
    <cellStyle name="Percent 47 4" xfId="14993"/>
    <cellStyle name="Percent 47 5" xfId="14994"/>
    <cellStyle name="Percent 47 6" xfId="14995"/>
    <cellStyle name="Percent 48" xfId="2198"/>
    <cellStyle name="Percent 48 2" xfId="2199"/>
    <cellStyle name="Percent 48 2 2" xfId="14996"/>
    <cellStyle name="Percent 48 2 3" xfId="14997"/>
    <cellStyle name="Percent 48 3" xfId="14998"/>
    <cellStyle name="Percent 48 4" xfId="14999"/>
    <cellStyle name="Percent 48 5" xfId="15000"/>
    <cellStyle name="Percent 48 6" xfId="15001"/>
    <cellStyle name="Percent 49" xfId="2200"/>
    <cellStyle name="Percent 49 2" xfId="15002"/>
    <cellStyle name="Percent 49 3" xfId="15003"/>
    <cellStyle name="Percent 49 4" xfId="15004"/>
    <cellStyle name="Percent 49 5" xfId="15005"/>
    <cellStyle name="Percent 49 6" xfId="15006"/>
    <cellStyle name="Percent 5" xfId="2201"/>
    <cellStyle name="Percent 5 10" xfId="15007"/>
    <cellStyle name="Percent 5 11" xfId="15008"/>
    <cellStyle name="Percent 5 12" xfId="19789"/>
    <cellStyle name="Percent 5 2" xfId="15009"/>
    <cellStyle name="Percent 5 2 2" xfId="15010"/>
    <cellStyle name="Percent 5 2 3" xfId="15011"/>
    <cellStyle name="Percent 5 3" xfId="15012"/>
    <cellStyle name="Percent 5 3 2" xfId="15013"/>
    <cellStyle name="Percent 5 4" xfId="15014"/>
    <cellStyle name="Percent 5 4 2" xfId="15015"/>
    <cellStyle name="Percent 5 5" xfId="15016"/>
    <cellStyle name="Percent 5 6" xfId="15017"/>
    <cellStyle name="Percent 5 7" xfId="15018"/>
    <cellStyle name="Percent 5 8" xfId="15019"/>
    <cellStyle name="Percent 5 9" xfId="15020"/>
    <cellStyle name="Percent 50" xfId="2202"/>
    <cellStyle name="Percent 50 2" xfId="15021"/>
    <cellStyle name="Percent 50 3" xfId="15022"/>
    <cellStyle name="Percent 50 4" xfId="15023"/>
    <cellStyle name="Percent 50 5" xfId="15024"/>
    <cellStyle name="Percent 50 6" xfId="15025"/>
    <cellStyle name="Percent 51" xfId="2203"/>
    <cellStyle name="Percent 51 2" xfId="15026"/>
    <cellStyle name="Percent 51 3" xfId="15027"/>
    <cellStyle name="Percent 51 4" xfId="15028"/>
    <cellStyle name="Percent 51 5" xfId="15029"/>
    <cellStyle name="Percent 51 6" xfId="15030"/>
    <cellStyle name="Percent 52" xfId="2204"/>
    <cellStyle name="Percent 52 2" xfId="15031"/>
    <cellStyle name="Percent 52 3" xfId="15032"/>
    <cellStyle name="Percent 52 4" xfId="15033"/>
    <cellStyle name="Percent 52 5" xfId="15034"/>
    <cellStyle name="Percent 52 6" xfId="15035"/>
    <cellStyle name="Percent 53" xfId="2205"/>
    <cellStyle name="Percent 53 2" xfId="15036"/>
    <cellStyle name="Percent 53 3" xfId="15037"/>
    <cellStyle name="Percent 53 4" xfId="15038"/>
    <cellStyle name="Percent 53 5" xfId="15039"/>
    <cellStyle name="Percent 53 6" xfId="15040"/>
    <cellStyle name="Percent 54" xfId="2206"/>
    <cellStyle name="Percent 54 2" xfId="15041"/>
    <cellStyle name="Percent 54 3" xfId="15042"/>
    <cellStyle name="Percent 54 4" xfId="15043"/>
    <cellStyle name="Percent 54 5" xfId="15044"/>
    <cellStyle name="Percent 54 6" xfId="15045"/>
    <cellStyle name="Percent 55" xfId="2207"/>
    <cellStyle name="Percent 55 2" xfId="15046"/>
    <cellStyle name="Percent 55 3" xfId="15047"/>
    <cellStyle name="Percent 55 4" xfId="15048"/>
    <cellStyle name="Percent 55 5" xfId="15049"/>
    <cellStyle name="Percent 55 6" xfId="15050"/>
    <cellStyle name="Percent 56" xfId="2208"/>
    <cellStyle name="Percent 56 2" xfId="15051"/>
    <cellStyle name="Percent 56 3" xfId="15052"/>
    <cellStyle name="Percent 56 4" xfId="15053"/>
    <cellStyle name="Percent 56 5" xfId="15054"/>
    <cellStyle name="Percent 56 6" xfId="15055"/>
    <cellStyle name="Percent 57" xfId="2209"/>
    <cellStyle name="Percent 57 2" xfId="15056"/>
    <cellStyle name="Percent 57 3" xfId="15057"/>
    <cellStyle name="Percent 57 4" xfId="15058"/>
    <cellStyle name="Percent 57 5" xfId="15059"/>
    <cellStyle name="Percent 57 6" xfId="15060"/>
    <cellStyle name="Percent 58" xfId="2210"/>
    <cellStyle name="Percent 58 2" xfId="2211"/>
    <cellStyle name="Percent 58 2 2" xfId="15061"/>
    <cellStyle name="Percent 58 2 3" xfId="15062"/>
    <cellStyle name="Percent 58 3" xfId="15063"/>
    <cellStyle name="Percent 58 4" xfId="15064"/>
    <cellStyle name="Percent 58 5" xfId="15065"/>
    <cellStyle name="Percent 58 6" xfId="15066"/>
    <cellStyle name="Percent 59" xfId="2212"/>
    <cellStyle name="Percent 59 2" xfId="2213"/>
    <cellStyle name="Percent 59 2 2" xfId="15067"/>
    <cellStyle name="Percent 59 2 3" xfId="15068"/>
    <cellStyle name="Percent 59 3" xfId="15069"/>
    <cellStyle name="Percent 59 4" xfId="15070"/>
    <cellStyle name="Percent 59 5" xfId="15071"/>
    <cellStyle name="Percent 59 6" xfId="15072"/>
    <cellStyle name="Percent 6" xfId="2214"/>
    <cellStyle name="Percent 6 2" xfId="15073"/>
    <cellStyle name="Percent 6 2 2" xfId="15074"/>
    <cellStyle name="Percent 6 2 3" xfId="15075"/>
    <cellStyle name="Percent 6 2 4" xfId="15076"/>
    <cellStyle name="Percent 6 2 5" xfId="15077"/>
    <cellStyle name="Percent 6 2 6" xfId="15078"/>
    <cellStyle name="Percent 6 3" xfId="15079"/>
    <cellStyle name="Percent 6 4" xfId="15080"/>
    <cellStyle name="Percent 6 5" xfId="15081"/>
    <cellStyle name="Percent 6 6" xfId="15082"/>
    <cellStyle name="Percent 6 7" xfId="15083"/>
    <cellStyle name="Percent 6 8" xfId="15084"/>
    <cellStyle name="Percent 6 9" xfId="15085"/>
    <cellStyle name="Percent 60" xfId="2215"/>
    <cellStyle name="Percent 60 2" xfId="2216"/>
    <cellStyle name="Percent 60 2 2" xfId="15086"/>
    <cellStyle name="Percent 60 2 3" xfId="15087"/>
    <cellStyle name="Percent 60 3" xfId="15088"/>
    <cellStyle name="Percent 60 4" xfId="15089"/>
    <cellStyle name="Percent 60 5" xfId="15090"/>
    <cellStyle name="Percent 60 6" xfId="15091"/>
    <cellStyle name="Percent 61" xfId="2217"/>
    <cellStyle name="Percent 61 2" xfId="2218"/>
    <cellStyle name="Percent 61 2 2" xfId="15092"/>
    <cellStyle name="Percent 61 2 3" xfId="15093"/>
    <cellStyle name="Percent 61 3" xfId="15094"/>
    <cellStyle name="Percent 61 4" xfId="15095"/>
    <cellStyle name="Percent 61 5" xfId="15096"/>
    <cellStyle name="Percent 61 6" xfId="15097"/>
    <cellStyle name="Percent 62" xfId="2219"/>
    <cellStyle name="Percent 62 2" xfId="2220"/>
    <cellStyle name="Percent 62 2 2" xfId="15098"/>
    <cellStyle name="Percent 62 2 3" xfId="15099"/>
    <cellStyle name="Percent 62 3" xfId="15100"/>
    <cellStyle name="Percent 62 4" xfId="15101"/>
    <cellStyle name="Percent 62 5" xfId="15102"/>
    <cellStyle name="Percent 62 6" xfId="15103"/>
    <cellStyle name="Percent 63" xfId="2221"/>
    <cellStyle name="Percent 63 2" xfId="2222"/>
    <cellStyle name="Percent 63 2 2" xfId="15104"/>
    <cellStyle name="Percent 63 2 3" xfId="15105"/>
    <cellStyle name="Percent 63 3" xfId="15106"/>
    <cellStyle name="Percent 63 4" xfId="15107"/>
    <cellStyle name="Percent 63 5" xfId="15108"/>
    <cellStyle name="Percent 63 6" xfId="15109"/>
    <cellStyle name="Percent 64" xfId="2223"/>
    <cellStyle name="Percent 64 2" xfId="2224"/>
    <cellStyle name="Percent 64 2 2" xfId="15110"/>
    <cellStyle name="Percent 64 2 3" xfId="15111"/>
    <cellStyle name="Percent 64 3" xfId="15112"/>
    <cellStyle name="Percent 64 4" xfId="15113"/>
    <cellStyle name="Percent 64 5" xfId="15114"/>
    <cellStyle name="Percent 64 6" xfId="15115"/>
    <cellStyle name="Percent 65" xfId="2225"/>
    <cellStyle name="Percent 65 2" xfId="2226"/>
    <cellStyle name="Percent 65 2 2" xfId="15116"/>
    <cellStyle name="Percent 65 2 3" xfId="15117"/>
    <cellStyle name="Percent 65 3" xfId="15118"/>
    <cellStyle name="Percent 65 4" xfId="15119"/>
    <cellStyle name="Percent 65 5" xfId="15120"/>
    <cellStyle name="Percent 65 6" xfId="15121"/>
    <cellStyle name="Percent 66" xfId="2227"/>
    <cellStyle name="Percent 66 2" xfId="2228"/>
    <cellStyle name="Percent 66 2 2" xfId="15122"/>
    <cellStyle name="Percent 66 2 3" xfId="15123"/>
    <cellStyle name="Percent 66 3" xfId="15124"/>
    <cellStyle name="Percent 66 4" xfId="15125"/>
    <cellStyle name="Percent 66 5" xfId="15126"/>
    <cellStyle name="Percent 66 6" xfId="15127"/>
    <cellStyle name="Percent 67" xfId="2229"/>
    <cellStyle name="Percent 67 2" xfId="2230"/>
    <cellStyle name="Percent 67 2 2" xfId="15128"/>
    <cellStyle name="Percent 67 2 3" xfId="15129"/>
    <cellStyle name="Percent 67 3" xfId="15130"/>
    <cellStyle name="Percent 67 4" xfId="15131"/>
    <cellStyle name="Percent 67 5" xfId="15132"/>
    <cellStyle name="Percent 67 6" xfId="15133"/>
    <cellStyle name="Percent 68" xfId="2231"/>
    <cellStyle name="Percent 68 2" xfId="2232"/>
    <cellStyle name="Percent 68 2 2" xfId="15134"/>
    <cellStyle name="Percent 68 2 3" xfId="15135"/>
    <cellStyle name="Percent 68 3" xfId="15136"/>
    <cellStyle name="Percent 68 4" xfId="15137"/>
    <cellStyle name="Percent 68 5" xfId="15138"/>
    <cellStyle name="Percent 68 6" xfId="15139"/>
    <cellStyle name="Percent 69" xfId="2233"/>
    <cellStyle name="Percent 69 2" xfId="2234"/>
    <cellStyle name="Percent 69 2 2" xfId="15140"/>
    <cellStyle name="Percent 69 2 3" xfId="15141"/>
    <cellStyle name="Percent 69 3" xfId="15142"/>
    <cellStyle name="Percent 69 4" xfId="15143"/>
    <cellStyle name="Percent 69 5" xfId="15144"/>
    <cellStyle name="Percent 69 6" xfId="15145"/>
    <cellStyle name="Percent 7" xfId="2235"/>
    <cellStyle name="Percent 7 10" xfId="15146"/>
    <cellStyle name="Percent 7 11" xfId="15147"/>
    <cellStyle name="Percent 7 2" xfId="15148"/>
    <cellStyle name="Percent 7 2 2" xfId="15149"/>
    <cellStyle name="Percent 7 2 2 2" xfId="15150"/>
    <cellStyle name="Percent 7 2 2 3" xfId="15151"/>
    <cellStyle name="Percent 7 2 3" xfId="15152"/>
    <cellStyle name="Percent 7 2 4" xfId="15153"/>
    <cellStyle name="Percent 7 3" xfId="15154"/>
    <cellStyle name="Percent 7 3 2" xfId="15155"/>
    <cellStyle name="Percent 7 3 2 2" xfId="15156"/>
    <cellStyle name="Percent 7 3 3" xfId="15157"/>
    <cellStyle name="Percent 7 4" xfId="15158"/>
    <cellStyle name="Percent 7 4 2" xfId="15159"/>
    <cellStyle name="Percent 7 5" xfId="15160"/>
    <cellStyle name="Percent 7 5 2" xfId="15161"/>
    <cellStyle name="Percent 7 6" xfId="15162"/>
    <cellStyle name="Percent 7 7" xfId="15163"/>
    <cellStyle name="Percent 7 8" xfId="15164"/>
    <cellStyle name="Percent 7 9" xfId="15165"/>
    <cellStyle name="Percent 70" xfId="2236"/>
    <cellStyle name="Percent 70 2" xfId="2237"/>
    <cellStyle name="Percent 70 2 2" xfId="15166"/>
    <cellStyle name="Percent 70 2 3" xfId="15167"/>
    <cellStyle name="Percent 70 3" xfId="15168"/>
    <cellStyle name="Percent 70 4" xfId="15169"/>
    <cellStyle name="Percent 70 5" xfId="15170"/>
    <cellStyle name="Percent 70 6" xfId="15171"/>
    <cellStyle name="Percent 71" xfId="2238"/>
    <cellStyle name="Percent 71 2" xfId="2239"/>
    <cellStyle name="Percent 71 3" xfId="15172"/>
    <cellStyle name="Percent 71 4" xfId="15173"/>
    <cellStyle name="Percent 72" xfId="2240"/>
    <cellStyle name="Percent 72 2" xfId="2241"/>
    <cellStyle name="Percent 72 3" xfId="15174"/>
    <cellStyle name="Percent 72 4" xfId="15175"/>
    <cellStyle name="Percent 73" xfId="2242"/>
    <cellStyle name="Percent 73 2" xfId="2243"/>
    <cellStyle name="Percent 73 3" xfId="15176"/>
    <cellStyle name="Percent 73 4" xfId="15177"/>
    <cellStyle name="Percent 74" xfId="2244"/>
    <cellStyle name="Percent 74 2" xfId="15178"/>
    <cellStyle name="Percent 74 3" xfId="15179"/>
    <cellStyle name="Percent 75" xfId="2245"/>
    <cellStyle name="Percent 75 2" xfId="15180"/>
    <cellStyle name="Percent 75 3" xfId="15181"/>
    <cellStyle name="Percent 76" xfId="2246"/>
    <cellStyle name="Percent 76 2" xfId="15182"/>
    <cellStyle name="Percent 76 3" xfId="15183"/>
    <cellStyle name="Percent 77" xfId="2247"/>
    <cellStyle name="Percent 77 2" xfId="15184"/>
    <cellStyle name="Percent 77 3" xfId="15185"/>
    <cellStyle name="Percent 78" xfId="2248"/>
    <cellStyle name="Percent 78 2" xfId="15186"/>
    <cellStyle name="Percent 78 3" xfId="15187"/>
    <cellStyle name="Percent 79" xfId="2249"/>
    <cellStyle name="Percent 79 2" xfId="15188"/>
    <cellStyle name="Percent 79 3" xfId="15189"/>
    <cellStyle name="Percent 8" xfId="2250"/>
    <cellStyle name="Percent 8 10" xfId="15190"/>
    <cellStyle name="Percent 8 2" xfId="15191"/>
    <cellStyle name="Percent 8 2 2" xfId="15192"/>
    <cellStyle name="Percent 8 2 2 2" xfId="15193"/>
    <cellStyle name="Percent 8 2 2 3" xfId="15194"/>
    <cellStyle name="Percent 8 2 3" xfId="15195"/>
    <cellStyle name="Percent 8 2 4" xfId="15196"/>
    <cellStyle name="Percent 8 3" xfId="15197"/>
    <cellStyle name="Percent 8 3 2" xfId="15198"/>
    <cellStyle name="Percent 8 3 2 2" xfId="15199"/>
    <cellStyle name="Percent 8 3 3" xfId="15200"/>
    <cellStyle name="Percent 8 4" xfId="15201"/>
    <cellStyle name="Percent 8 4 2" xfId="15202"/>
    <cellStyle name="Percent 8 5" xfId="15203"/>
    <cellStyle name="Percent 8 5 2" xfId="15204"/>
    <cellStyle name="Percent 8 6" xfId="15205"/>
    <cellStyle name="Percent 8 7" xfId="15206"/>
    <cellStyle name="Percent 8 8" xfId="15207"/>
    <cellStyle name="Percent 8 9" xfId="15208"/>
    <cellStyle name="Percent 80" xfId="2251"/>
    <cellStyle name="Percent 80 2" xfId="15209"/>
    <cellStyle name="Percent 80 3" xfId="15210"/>
    <cellStyle name="Percent 81" xfId="2252"/>
    <cellStyle name="Percent 81 2" xfId="15211"/>
    <cellStyle name="Percent 81 3" xfId="15212"/>
    <cellStyle name="Percent 82" xfId="2253"/>
    <cellStyle name="Percent 82 2" xfId="15213"/>
    <cellStyle name="Percent 82 3" xfId="15214"/>
    <cellStyle name="Percent 83" xfId="2254"/>
    <cellStyle name="Percent 83 2" xfId="15215"/>
    <cellStyle name="Percent 83 3" xfId="15216"/>
    <cellStyle name="Percent 84" xfId="2255"/>
    <cellStyle name="Percent 84 2" xfId="15217"/>
    <cellStyle name="Percent 84 3" xfId="15218"/>
    <cellStyle name="Percent 85" xfId="2256"/>
    <cellStyle name="Percent 85 2" xfId="15219"/>
    <cellStyle name="Percent 85 3" xfId="15220"/>
    <cellStyle name="Percent 86" xfId="2257"/>
    <cellStyle name="Percent 86 2" xfId="15221"/>
    <cellStyle name="Percent 86 3" xfId="15222"/>
    <cellStyle name="Percent 87" xfId="2258"/>
    <cellStyle name="Percent 87 2" xfId="15223"/>
    <cellStyle name="Percent 87 3" xfId="15224"/>
    <cellStyle name="Percent 88" xfId="2259"/>
    <cellStyle name="Percent 88 2" xfId="15225"/>
    <cellStyle name="Percent 88 3" xfId="15226"/>
    <cellStyle name="Percent 89" xfId="2260"/>
    <cellStyle name="Percent 89 2" xfId="15227"/>
    <cellStyle name="Percent 89 3" xfId="15228"/>
    <cellStyle name="Percent 9" xfId="2261"/>
    <cellStyle name="Percent 9 2" xfId="15229"/>
    <cellStyle name="Percent 9 2 2" xfId="15230"/>
    <cellStyle name="Percent 9 2 2 2" xfId="15231"/>
    <cellStyle name="Percent 9 2 3" xfId="15232"/>
    <cellStyle name="Percent 9 2 4" xfId="15233"/>
    <cellStyle name="Percent 9 3" xfId="15234"/>
    <cellStyle name="Percent 9 3 2" xfId="15235"/>
    <cellStyle name="Percent 9 3 3" xfId="15236"/>
    <cellStyle name="Percent 9 4" xfId="15237"/>
    <cellStyle name="Percent 9 5" xfId="15238"/>
    <cellStyle name="Percent 9 6" xfId="15239"/>
    <cellStyle name="Percent 9 7" xfId="15240"/>
    <cellStyle name="Percent 9 8" xfId="15241"/>
    <cellStyle name="Percent 90" xfId="2262"/>
    <cellStyle name="Percent 90 2" xfId="15242"/>
    <cellStyle name="Percent 90 3" xfId="15243"/>
    <cellStyle name="Percent 91" xfId="15244"/>
    <cellStyle name="Percent 92" xfId="15245"/>
    <cellStyle name="Percent 93" xfId="15246"/>
    <cellStyle name="Percent 94" xfId="15247"/>
    <cellStyle name="Percent 95" xfId="15248"/>
    <cellStyle name="Percent 96" xfId="15249"/>
    <cellStyle name="Percent 97" xfId="15250"/>
    <cellStyle name="Percent 98" xfId="15251"/>
    <cellStyle name="Percent 99" xfId="15252"/>
    <cellStyle name="Pink" xfId="2263"/>
    <cellStyle name="pricedatabold" xfId="15253"/>
    <cellStyle name="pricedatanorm" xfId="15254"/>
    <cellStyle name="PSChar" xfId="15255"/>
    <cellStyle name="PSChar 2" xfId="15256"/>
    <cellStyle name="PSDate" xfId="15257"/>
    <cellStyle name="PSDate 2" xfId="15258"/>
    <cellStyle name="PSDec" xfId="15259"/>
    <cellStyle name="PSDec 2" xfId="15260"/>
    <cellStyle name="PSHeading" xfId="15261"/>
    <cellStyle name="PSHeading 2" xfId="15262"/>
    <cellStyle name="PSInt" xfId="15263"/>
    <cellStyle name="PSInt 2" xfId="15264"/>
    <cellStyle name="PSSpacer" xfId="15265"/>
    <cellStyle name="PSSpacer 2" xfId="15266"/>
    <cellStyle name="Punctuated 0." xfId="15267"/>
    <cellStyle name="Punctuated 0.00" xfId="15268"/>
    <cellStyle name="Read-Only" xfId="15269"/>
    <cellStyle name="Read-Only (bottom table)" xfId="15270"/>
    <cellStyle name="Read-Only (calc)" xfId="15271"/>
    <cellStyle name="Read-Only (calc, left)" xfId="15272"/>
    <cellStyle name="Read-Only (calc, no border)" xfId="15273"/>
    <cellStyle name="Read-Only (header)" xfId="15274"/>
    <cellStyle name="Read-Only (header, center)" xfId="15275"/>
    <cellStyle name="Read-Only (header, left)" xfId="15276"/>
    <cellStyle name="Read-Only (header, no border)" xfId="15277"/>
    <cellStyle name="Read-Only (header, no border, left)" xfId="15278"/>
    <cellStyle name="Read-Only (left)" xfId="15279"/>
    <cellStyle name="Read-Only (no border)" xfId="15280"/>
    <cellStyle name="Read-Only (no border,vcenter)" xfId="15281"/>
    <cellStyle name="Read-Only (noalign)" xfId="15282"/>
    <cellStyle name="Read-Only lrg" xfId="15283"/>
    <cellStyle name="Red" xfId="2264"/>
    <cellStyle name="Remote" xfId="2341"/>
    <cellStyle name="Remote 2" xfId="15284"/>
    <cellStyle name="Remote 3" xfId="15285"/>
    <cellStyle name="Revenue" xfId="2342"/>
    <cellStyle name="Revenue 2" xfId="15286"/>
    <cellStyle name="Revenue 3" xfId="15287"/>
    <cellStyle name="RevList" xfId="2343"/>
    <cellStyle name="RevList 2" xfId="15288"/>
    <cellStyle name="RevList 3" xfId="15289"/>
    <cellStyle name="RMB" xfId="2265"/>
    <cellStyle name="Rmb [0]" xfId="2266"/>
    <cellStyle name="RMB 0.00" xfId="2267"/>
    <cellStyle name="SAPBEXstdData" xfId="15290"/>
    <cellStyle name="SAPBEXstdData 2" xfId="16148"/>
    <cellStyle name="Sheet Title" xfId="15291"/>
    <cellStyle name="small" xfId="15292"/>
    <cellStyle name="small 2" xfId="16149"/>
    <cellStyle name="SpacerLastRO" xfId="15293"/>
    <cellStyle name="SpacerLastRO 2" xfId="15294"/>
    <cellStyle name="SpacerLastRO 3" xfId="15295"/>
    <cellStyle name="SpacerLastRO 4" xfId="15296"/>
    <cellStyle name="SpacerRO" xfId="15297"/>
    <cellStyle name="SpacerRO 2" xfId="15298"/>
    <cellStyle name="SpacerRO 3" xfId="15299"/>
    <cellStyle name="SpacerRO 3 2" xfId="15300"/>
    <cellStyle name="SpacerRO 4" xfId="15301"/>
    <cellStyle name="SpacerRO 4 2" xfId="15302"/>
    <cellStyle name="SpacerRO 5" xfId="15303"/>
    <cellStyle name="SpacerRO 5 2" xfId="15304"/>
    <cellStyle name="Spaceryesterday" xfId="15305"/>
    <cellStyle name="SpaceryesterdayLast" xfId="15306"/>
    <cellStyle name="SpacetomorrowRO" xfId="15307"/>
    <cellStyle name="Special" xfId="2268"/>
    <cellStyle name="Standard_Anpassen der Amortisation" xfId="2269"/>
    <cellStyle name="sterday]" xfId="15308"/>
    <cellStyle name="Style 1" xfId="2270"/>
    <cellStyle name="Style 1 10" xfId="15309"/>
    <cellStyle name="Style 1 11" xfId="15310"/>
    <cellStyle name="Style 1 12" xfId="15311"/>
    <cellStyle name="Style 1 2" xfId="15312"/>
    <cellStyle name="Style 1 2 2" xfId="15313"/>
    <cellStyle name="Style 1 2 3" xfId="15314"/>
    <cellStyle name="Style 1 2 4" xfId="15315"/>
    <cellStyle name="Style 1 2 5" xfId="15316"/>
    <cellStyle name="Style 1 2 6" xfId="15317"/>
    <cellStyle name="Style 1 3" xfId="15318"/>
    <cellStyle name="Style 1 3 2" xfId="15319"/>
    <cellStyle name="Style 1 3 3" xfId="15320"/>
    <cellStyle name="Style 1 3 4" xfId="15321"/>
    <cellStyle name="Style 1 3 5" xfId="15322"/>
    <cellStyle name="Style 1 4" xfId="15323"/>
    <cellStyle name="Style 1 4 2" xfId="15324"/>
    <cellStyle name="Style 1 4 3" xfId="15325"/>
    <cellStyle name="Style 1 5" xfId="15326"/>
    <cellStyle name="Style 1 6" xfId="15327"/>
    <cellStyle name="Style 1 7" xfId="15328"/>
    <cellStyle name="Style 1 8" xfId="15329"/>
    <cellStyle name="Style 1 9" xfId="15330"/>
    <cellStyle name="Style 10" xfId="15331"/>
    <cellStyle name="Style 100" xfId="15332"/>
    <cellStyle name="Style 101" xfId="15333"/>
    <cellStyle name="Style 102" xfId="15334"/>
    <cellStyle name="Style 103" xfId="15335"/>
    <cellStyle name="Style 104" xfId="15336"/>
    <cellStyle name="Style 105" xfId="15337"/>
    <cellStyle name="Style 106" xfId="15338"/>
    <cellStyle name="Style 106 2" xfId="15339"/>
    <cellStyle name="Style 107" xfId="15340"/>
    <cellStyle name="Style 108" xfId="15341"/>
    <cellStyle name="Style 109" xfId="15342"/>
    <cellStyle name="Style 11" xfId="15343"/>
    <cellStyle name="Style 110" xfId="15344"/>
    <cellStyle name="Style 111" xfId="15345"/>
    <cellStyle name="Style 112" xfId="15346"/>
    <cellStyle name="Style 113" xfId="15347"/>
    <cellStyle name="Style 114" xfId="15348"/>
    <cellStyle name="Style 115" xfId="15349"/>
    <cellStyle name="Style 12" xfId="15350"/>
    <cellStyle name="Style 13" xfId="15351"/>
    <cellStyle name="Style 14" xfId="15352"/>
    <cellStyle name="Style 15" xfId="15353"/>
    <cellStyle name="Style 16" xfId="15354"/>
    <cellStyle name="Style 17" xfId="15355"/>
    <cellStyle name="Style 18" xfId="15356"/>
    <cellStyle name="Style 19" xfId="15357"/>
    <cellStyle name="Style 2" xfId="15358"/>
    <cellStyle name="Style 20" xfId="15359"/>
    <cellStyle name="Style 21" xfId="2344"/>
    <cellStyle name="Style 21 2" xfId="15360"/>
    <cellStyle name="Style 21 3" xfId="15361"/>
    <cellStyle name="Style 21 4" xfId="15362"/>
    <cellStyle name="Style 21 5" xfId="15363"/>
    <cellStyle name="Style 21 6" xfId="15364"/>
    <cellStyle name="Style 21 7" xfId="15365"/>
    <cellStyle name="Style 22" xfId="2345"/>
    <cellStyle name="Style 22 10" xfId="16150"/>
    <cellStyle name="Style 22 2" xfId="15366"/>
    <cellStyle name="Style 22 2 2" xfId="15367"/>
    <cellStyle name="Style 22 3" xfId="15368"/>
    <cellStyle name="Style 22 4" xfId="15369"/>
    <cellStyle name="Style 22 5" xfId="15370"/>
    <cellStyle name="Style 22 6" xfId="15371"/>
    <cellStyle name="Style 22 7" xfId="15372"/>
    <cellStyle name="Style 22 8" xfId="15373"/>
    <cellStyle name="Style 22 9" xfId="15374"/>
    <cellStyle name="Style 23" xfId="2346"/>
    <cellStyle name="Style 23 2" xfId="15375"/>
    <cellStyle name="Style 23 2 2" xfId="15376"/>
    <cellStyle name="Style 23 3" xfId="15377"/>
    <cellStyle name="Style 23 4" xfId="15378"/>
    <cellStyle name="Style 23 5" xfId="15379"/>
    <cellStyle name="Style 23 6" xfId="15380"/>
    <cellStyle name="Style 23 7" xfId="15381"/>
    <cellStyle name="Style 23 8" xfId="15382"/>
    <cellStyle name="Style 23 9" xfId="16151"/>
    <cellStyle name="Style 24" xfId="2347"/>
    <cellStyle name="Style 24 2" xfId="15383"/>
    <cellStyle name="Style 24 2 2" xfId="15384"/>
    <cellStyle name="Style 24 3" xfId="15385"/>
    <cellStyle name="Style 24 4" xfId="15386"/>
    <cellStyle name="Style 24 5" xfId="15387"/>
    <cellStyle name="Style 24 6" xfId="15388"/>
    <cellStyle name="Style 24 7" xfId="15389"/>
    <cellStyle name="Style 24 8" xfId="15390"/>
    <cellStyle name="Style 24 9" xfId="16152"/>
    <cellStyle name="Style 25" xfId="2348"/>
    <cellStyle name="Style 25 2" xfId="15391"/>
    <cellStyle name="Style 25 3" xfId="15392"/>
    <cellStyle name="Style 25 4" xfId="15393"/>
    <cellStyle name="Style 25 5" xfId="15394"/>
    <cellStyle name="Style 25 6" xfId="15395"/>
    <cellStyle name="Style 26" xfId="2349"/>
    <cellStyle name="Style 26 2" xfId="15396"/>
    <cellStyle name="Style 26 3" xfId="15397"/>
    <cellStyle name="Style 26 4" xfId="15398"/>
    <cellStyle name="Style 26 5" xfId="15399"/>
    <cellStyle name="Style 26 6" xfId="15400"/>
    <cellStyle name="Style 27" xfId="2350"/>
    <cellStyle name="Style 27 2" xfId="15401"/>
    <cellStyle name="Style 27 3" xfId="15402"/>
    <cellStyle name="Style 27 4" xfId="15403"/>
    <cellStyle name="Style 27 5" xfId="15404"/>
    <cellStyle name="Style 27 6" xfId="15405"/>
    <cellStyle name="Style 28" xfId="2351"/>
    <cellStyle name="Style 28 2" xfId="15406"/>
    <cellStyle name="Style 28 3" xfId="15407"/>
    <cellStyle name="Style 28 4" xfId="15408"/>
    <cellStyle name="Style 28 5" xfId="15409"/>
    <cellStyle name="Style 28 6" xfId="15410"/>
    <cellStyle name="Style 29" xfId="2352"/>
    <cellStyle name="Style 29 2" xfId="15411"/>
    <cellStyle name="Style 29 3" xfId="15412"/>
    <cellStyle name="Style 29 4" xfId="15413"/>
    <cellStyle name="Style 29 5" xfId="15414"/>
    <cellStyle name="Style 29 6" xfId="15415"/>
    <cellStyle name="Style 3" xfId="15416"/>
    <cellStyle name="Style 3 2" xfId="15417"/>
    <cellStyle name="Style 30" xfId="2353"/>
    <cellStyle name="Style 30 2" xfId="15418"/>
    <cellStyle name="Style 30 3" xfId="15419"/>
    <cellStyle name="Style 30 4" xfId="15420"/>
    <cellStyle name="Style 30 5" xfId="15421"/>
    <cellStyle name="Style 30 6" xfId="15422"/>
    <cellStyle name="Style 31" xfId="2354"/>
    <cellStyle name="Style 31 2" xfId="15423"/>
    <cellStyle name="Style 31 3" xfId="15424"/>
    <cellStyle name="Style 31 4" xfId="15425"/>
    <cellStyle name="Style 31 5" xfId="15426"/>
    <cellStyle name="Style 31 6" xfId="15427"/>
    <cellStyle name="Style 32" xfId="2355"/>
    <cellStyle name="Style 32 2" xfId="15428"/>
    <cellStyle name="Style 32 3" xfId="15429"/>
    <cellStyle name="Style 32 4" xfId="15430"/>
    <cellStyle name="Style 32 5" xfId="15431"/>
    <cellStyle name="Style 32 6" xfId="15432"/>
    <cellStyle name="Style 33" xfId="2356"/>
    <cellStyle name="Style 33 2" xfId="15433"/>
    <cellStyle name="Style 33 3" xfId="15434"/>
    <cellStyle name="Style 33 4" xfId="15435"/>
    <cellStyle name="Style 33 5" xfId="15436"/>
    <cellStyle name="Style 33 6" xfId="15437"/>
    <cellStyle name="Style 34" xfId="2357"/>
    <cellStyle name="Style 34 2" xfId="15438"/>
    <cellStyle name="Style 34 3" xfId="15439"/>
    <cellStyle name="Style 34 4" xfId="15440"/>
    <cellStyle name="Style 34 5" xfId="15441"/>
    <cellStyle name="Style 34 6" xfId="15442"/>
    <cellStyle name="Style 35" xfId="2358"/>
    <cellStyle name="Style 35 2" xfId="15443"/>
    <cellStyle name="Style 35 3" xfId="15444"/>
    <cellStyle name="Style 35 4" xfId="15445"/>
    <cellStyle name="Style 35 5" xfId="15446"/>
    <cellStyle name="Style 35 6" xfId="15447"/>
    <cellStyle name="Style 35 7" xfId="15448"/>
    <cellStyle name="Style 36" xfId="2359"/>
    <cellStyle name="Style 36 2" xfId="15449"/>
    <cellStyle name="Style 36 3" xfId="15450"/>
    <cellStyle name="Style 36 4" xfId="15451"/>
    <cellStyle name="Style 36 5" xfId="15452"/>
    <cellStyle name="Style 36 6" xfId="15453"/>
    <cellStyle name="Style 36 7" xfId="15454"/>
    <cellStyle name="Style 37" xfId="15455"/>
    <cellStyle name="Style 38" xfId="15456"/>
    <cellStyle name="Style 39" xfId="2360"/>
    <cellStyle name="Style 39 10" xfId="15947"/>
    <cellStyle name="Style 39 11" xfId="15948"/>
    <cellStyle name="Style 39 12" xfId="15949"/>
    <cellStyle name="Style 39 13" xfId="15950"/>
    <cellStyle name="Style 39 2" xfId="15457"/>
    <cellStyle name="Style 39 3" xfId="15458"/>
    <cellStyle name="Style 39 4" xfId="15951"/>
    <cellStyle name="Style 39 5" xfId="15952"/>
    <cellStyle name="Style 39 6" xfId="15953"/>
    <cellStyle name="Style 39 7" xfId="15954"/>
    <cellStyle name="Style 39 8" xfId="15955"/>
    <cellStyle name="Style 39 9" xfId="15956"/>
    <cellStyle name="Style 4" xfId="15459"/>
    <cellStyle name="Style 4 2" xfId="15460"/>
    <cellStyle name="Style 40" xfId="15461"/>
    <cellStyle name="Style 41" xfId="15462"/>
    <cellStyle name="Style 42" xfId="15463"/>
    <cellStyle name="Style 43" xfId="15464"/>
    <cellStyle name="Style 44" xfId="15465"/>
    <cellStyle name="Style 45" xfId="15466"/>
    <cellStyle name="Style 46" xfId="15467"/>
    <cellStyle name="Style 47" xfId="15468"/>
    <cellStyle name="Style 48" xfId="15469"/>
    <cellStyle name="Style 49" xfId="15470"/>
    <cellStyle name="Style 5" xfId="15471"/>
    <cellStyle name="Style 50" xfId="15472"/>
    <cellStyle name="Style 51" xfId="15473"/>
    <cellStyle name="Style 52" xfId="15474"/>
    <cellStyle name="Style 53" xfId="15475"/>
    <cellStyle name="Style 54" xfId="15476"/>
    <cellStyle name="Style 55" xfId="15477"/>
    <cellStyle name="Style 56" xfId="15478"/>
    <cellStyle name="Style 57" xfId="15479"/>
    <cellStyle name="Style 58" xfId="15480"/>
    <cellStyle name="Style 59" xfId="15481"/>
    <cellStyle name="Style 6" xfId="15482"/>
    <cellStyle name="Style 6 2" xfId="15483"/>
    <cellStyle name="Style 60" xfId="15484"/>
    <cellStyle name="Style 61" xfId="15485"/>
    <cellStyle name="Style 62" xfId="15486"/>
    <cellStyle name="Style 63" xfId="15487"/>
    <cellStyle name="Style 64" xfId="15488"/>
    <cellStyle name="Style 65" xfId="15489"/>
    <cellStyle name="Style 66" xfId="15490"/>
    <cellStyle name="Style 67" xfId="15491"/>
    <cellStyle name="Style 68" xfId="15492"/>
    <cellStyle name="Style 69" xfId="15493"/>
    <cellStyle name="Style 7" xfId="15494"/>
    <cellStyle name="Style 70" xfId="15495"/>
    <cellStyle name="Style 71" xfId="15496"/>
    <cellStyle name="Style 72" xfId="15497"/>
    <cellStyle name="Style 73" xfId="15498"/>
    <cellStyle name="Style 74" xfId="15499"/>
    <cellStyle name="Style 75" xfId="15500"/>
    <cellStyle name="Style 76" xfId="15501"/>
    <cellStyle name="Style 77" xfId="15502"/>
    <cellStyle name="Style 78" xfId="15503"/>
    <cellStyle name="Style 79" xfId="15504"/>
    <cellStyle name="Style 8" xfId="15505"/>
    <cellStyle name="Style 80" xfId="15506"/>
    <cellStyle name="Style 81" xfId="15507"/>
    <cellStyle name="Style 82" xfId="15508"/>
    <cellStyle name="Style 83" xfId="15509"/>
    <cellStyle name="Style 84" xfId="15510"/>
    <cellStyle name="Style 85" xfId="15511"/>
    <cellStyle name="Style 86" xfId="15512"/>
    <cellStyle name="Style 87" xfId="15513"/>
    <cellStyle name="Style 88" xfId="15514"/>
    <cellStyle name="Style 89" xfId="15515"/>
    <cellStyle name="Style 9" xfId="15516"/>
    <cellStyle name="Style 90" xfId="15517"/>
    <cellStyle name="Style 91" xfId="15518"/>
    <cellStyle name="Style 92" xfId="15519"/>
    <cellStyle name="Style 93" xfId="15520"/>
    <cellStyle name="Style 94" xfId="15521"/>
    <cellStyle name="Style 95" xfId="15522"/>
    <cellStyle name="Style 96" xfId="15523"/>
    <cellStyle name="Style 97" xfId="15524"/>
    <cellStyle name="Style 98" xfId="15525"/>
    <cellStyle name="Style 99" xfId="15526"/>
    <cellStyle name="STYLE1" xfId="2361"/>
    <cellStyle name="STYLE2" xfId="2362"/>
    <cellStyle name="Subtotal" xfId="2363"/>
    <cellStyle name="Subtotal 2" xfId="15527"/>
    <cellStyle name="Subtotal 3" xfId="15528"/>
    <cellStyle name="Table Data" xfId="15529"/>
    <cellStyle name="Table Headings Bold" xfId="15530"/>
    <cellStyle name="test a style" xfId="2364"/>
    <cellStyle name="test a style 2" xfId="15531"/>
    <cellStyle name="test a style 3" xfId="15532"/>
    <cellStyle name="Times New Rom_CCRr," xfId="15533"/>
    <cellStyle name="Times New Roman" xfId="2271"/>
    <cellStyle name="Times New Roman 2" xfId="15534"/>
    <cellStyle name="Times New Roman 3" xfId="15535"/>
    <cellStyle name="Times New RomLa" xfId="15536"/>
    <cellStyle name="Title" xfId="16051" builtinId="15" customBuiltin="1"/>
    <cellStyle name="Title 10" xfId="15996"/>
    <cellStyle name="Title 2" xfId="2272"/>
    <cellStyle name="Title 2 2" xfId="15537"/>
    <cellStyle name="Title 2 2 2" xfId="15538"/>
    <cellStyle name="Title 2 2 3" xfId="16919"/>
    <cellStyle name="Title 2 3" xfId="15539"/>
    <cellStyle name="Title 2 4" xfId="15540"/>
    <cellStyle name="Title 2 5" xfId="15541"/>
    <cellStyle name="Title 2 6" xfId="15542"/>
    <cellStyle name="Title 2 7" xfId="15543"/>
    <cellStyle name="Title 2 8" xfId="16153"/>
    <cellStyle name="Title 3" xfId="15544"/>
    <cellStyle name="Title 3 2" xfId="15545"/>
    <cellStyle name="Title 3 2 2" xfId="15546"/>
    <cellStyle name="Title 3 2 3" xfId="16957"/>
    <cellStyle name="Title 3 3" xfId="15547"/>
    <cellStyle name="Title 3 4" xfId="15548"/>
    <cellStyle name="Title 3 5" xfId="15549"/>
    <cellStyle name="Title 3 6" xfId="16154"/>
    <cellStyle name="Title 4" xfId="15550"/>
    <cellStyle name="Title 4 2" xfId="15551"/>
    <cellStyle name="Title 4 2 2" xfId="15552"/>
    <cellStyle name="Title 4 3" xfId="15553"/>
    <cellStyle name="Title 4 4" xfId="15554"/>
    <cellStyle name="Title 4 5" xfId="16901"/>
    <cellStyle name="Title 5" xfId="15555"/>
    <cellStyle name="Title 6" xfId="15556"/>
    <cellStyle name="Title 7" xfId="15557"/>
    <cellStyle name="Title 8" xfId="15558"/>
    <cellStyle name="Title 9" xfId="15559"/>
    <cellStyle name="Total" xfId="19647" builtinId="25" customBuiltin="1"/>
    <cellStyle name="Total 10" xfId="15560"/>
    <cellStyle name="Total 10 2" xfId="15561"/>
    <cellStyle name="Total 10 3" xfId="15562"/>
    <cellStyle name="Total 10 4" xfId="15563"/>
    <cellStyle name="Total 10 5" xfId="15564"/>
    <cellStyle name="Total 11" xfId="15565"/>
    <cellStyle name="Total 11 2" xfId="15566"/>
    <cellStyle name="Total 11 3" xfId="15567"/>
    <cellStyle name="Total 11 4" xfId="15568"/>
    <cellStyle name="Total 11 5" xfId="15569"/>
    <cellStyle name="Total 12" xfId="15570"/>
    <cellStyle name="Total 12 2" xfId="15571"/>
    <cellStyle name="Total 12 3" xfId="15572"/>
    <cellStyle name="Total 12 4" xfId="15573"/>
    <cellStyle name="Total 12 5" xfId="15574"/>
    <cellStyle name="Total 13" xfId="15575"/>
    <cellStyle name="Total 13 2" xfId="15576"/>
    <cellStyle name="Total 13 3" xfId="15577"/>
    <cellStyle name="Total 13 4" xfId="15578"/>
    <cellStyle name="Total 13 5" xfId="15579"/>
    <cellStyle name="Total 14" xfId="15580"/>
    <cellStyle name="Total 15" xfId="15581"/>
    <cellStyle name="Total 15 2" xfId="15582"/>
    <cellStyle name="Total 15 3" xfId="15583"/>
    <cellStyle name="Total 16" xfId="15584"/>
    <cellStyle name="Total 17" xfId="15997"/>
    <cellStyle name="Total 18" xfId="16191"/>
    <cellStyle name="Total 2" xfId="2273"/>
    <cellStyle name="Total 2 10" xfId="15585"/>
    <cellStyle name="Total 2 11" xfId="15586"/>
    <cellStyle name="Total 2 12" xfId="15587"/>
    <cellStyle name="Total 2 13" xfId="15588"/>
    <cellStyle name="Total 2 14" xfId="15589"/>
    <cellStyle name="Total 2 15" xfId="15590"/>
    <cellStyle name="Total 2 16" xfId="15591"/>
    <cellStyle name="Total 2 17" xfId="15592"/>
    <cellStyle name="Total 2 18" xfId="15593"/>
    <cellStyle name="Total 2 19" xfId="15594"/>
    <cellStyle name="Total 2 2" xfId="15595"/>
    <cellStyle name="Total 2 2 2" xfId="15596"/>
    <cellStyle name="Total 2 2 3" xfId="15597"/>
    <cellStyle name="Total 2 2 4" xfId="16920"/>
    <cellStyle name="Total 2 2 5" xfId="19747"/>
    <cellStyle name="Total 2 20" xfId="15598"/>
    <cellStyle name="Total 2 21" xfId="15599"/>
    <cellStyle name="Total 2 22" xfId="15600"/>
    <cellStyle name="Total 2 23" xfId="15601"/>
    <cellStyle name="Total 2 24" xfId="15602"/>
    <cellStyle name="Total 2 25" xfId="15603"/>
    <cellStyle name="Total 2 25 2" xfId="15604"/>
    <cellStyle name="Total 2 26" xfId="15605"/>
    <cellStyle name="Total 2 27" xfId="15606"/>
    <cellStyle name="Total 2 28" xfId="15607"/>
    <cellStyle name="Total 2 29" xfId="15608"/>
    <cellStyle name="Total 2 3" xfId="15609"/>
    <cellStyle name="Total 2 3 2" xfId="15610"/>
    <cellStyle name="Total 2 30" xfId="15611"/>
    <cellStyle name="Total 2 31" xfId="15612"/>
    <cellStyle name="Total 2 32" xfId="15613"/>
    <cellStyle name="Total 2 33" xfId="16155"/>
    <cellStyle name="Total 2 34" xfId="19746"/>
    <cellStyle name="Total 2 4" xfId="15614"/>
    <cellStyle name="Total 2 4 2" xfId="15615"/>
    <cellStyle name="Total 2 5" xfId="15616"/>
    <cellStyle name="Total 2 6" xfId="15617"/>
    <cellStyle name="Total 2 7" xfId="15618"/>
    <cellStyle name="Total 2 8" xfId="15619"/>
    <cellStyle name="Total 2 9" xfId="15620"/>
    <cellStyle name="Total 3" xfId="15621"/>
    <cellStyle name="Total 3 10" xfId="15622"/>
    <cellStyle name="Total 3 11" xfId="15623"/>
    <cellStyle name="Total 3 12" xfId="15624"/>
    <cellStyle name="Total 3 13" xfId="15625"/>
    <cellStyle name="Total 3 14" xfId="15626"/>
    <cellStyle name="Total 3 15" xfId="15627"/>
    <cellStyle name="Total 3 16" xfId="15628"/>
    <cellStyle name="Total 3 17" xfId="15629"/>
    <cellStyle name="Total 3 18" xfId="15630"/>
    <cellStyle name="Total 3 19" xfId="15631"/>
    <cellStyle name="Total 3 2" xfId="15632"/>
    <cellStyle name="Total 3 2 2" xfId="15633"/>
    <cellStyle name="Total 3 2 3" xfId="16958"/>
    <cellStyle name="Total 3 20" xfId="15634"/>
    <cellStyle name="Total 3 21" xfId="15635"/>
    <cellStyle name="Total 3 22" xfId="15636"/>
    <cellStyle name="Total 3 23" xfId="15637"/>
    <cellStyle name="Total 3 24" xfId="15638"/>
    <cellStyle name="Total 3 25" xfId="15639"/>
    <cellStyle name="Total 3 25 2" xfId="15640"/>
    <cellStyle name="Total 3 26" xfId="15641"/>
    <cellStyle name="Total 3 27" xfId="16156"/>
    <cellStyle name="Total 3 28" xfId="19748"/>
    <cellStyle name="Total 3 3" xfId="15642"/>
    <cellStyle name="Total 3 4" xfId="15643"/>
    <cellStyle name="Total 3 5" xfId="15644"/>
    <cellStyle name="Total 3 6" xfId="15645"/>
    <cellStyle name="Total 3 7" xfId="15646"/>
    <cellStyle name="Total 3 8" xfId="15647"/>
    <cellStyle name="Total 3 9" xfId="15648"/>
    <cellStyle name="Total 4" xfId="15649"/>
    <cellStyle name="Total 4 10" xfId="15650"/>
    <cellStyle name="Total 4 11" xfId="15651"/>
    <cellStyle name="Total 4 12" xfId="15652"/>
    <cellStyle name="Total 4 13" xfId="15653"/>
    <cellStyle name="Total 4 14" xfId="15654"/>
    <cellStyle name="Total 4 15" xfId="15655"/>
    <cellStyle name="Total 4 16" xfId="15656"/>
    <cellStyle name="Total 4 17" xfId="15657"/>
    <cellStyle name="Total 4 18" xfId="15658"/>
    <cellStyle name="Total 4 19" xfId="15659"/>
    <cellStyle name="Total 4 2" xfId="15660"/>
    <cellStyle name="Total 4 2 2" xfId="15661"/>
    <cellStyle name="Total 4 20" xfId="15662"/>
    <cellStyle name="Total 4 21" xfId="15663"/>
    <cellStyle name="Total 4 22" xfId="15664"/>
    <cellStyle name="Total 4 23" xfId="15665"/>
    <cellStyle name="Total 4 24" xfId="15666"/>
    <cellStyle name="Total 4 25" xfId="15667"/>
    <cellStyle name="Total 4 25 2" xfId="15668"/>
    <cellStyle name="Total 4 26" xfId="15669"/>
    <cellStyle name="Total 4 27" xfId="15670"/>
    <cellStyle name="Total 4 28" xfId="16902"/>
    <cellStyle name="Total 4 29" xfId="19749"/>
    <cellStyle name="Total 4 3" xfId="15671"/>
    <cellStyle name="Total 4 4" xfId="15672"/>
    <cellStyle name="Total 4 5" xfId="15673"/>
    <cellStyle name="Total 4 6" xfId="15674"/>
    <cellStyle name="Total 4 7" xfId="15675"/>
    <cellStyle name="Total 4 8" xfId="15676"/>
    <cellStyle name="Total 4 9" xfId="15677"/>
    <cellStyle name="Total 5" xfId="15678"/>
    <cellStyle name="Total 5 10" xfId="15679"/>
    <cellStyle name="Total 5 11" xfId="15680"/>
    <cellStyle name="Total 5 12" xfId="15681"/>
    <cellStyle name="Total 5 13" xfId="15682"/>
    <cellStyle name="Total 5 14" xfId="15683"/>
    <cellStyle name="Total 5 15" xfId="15684"/>
    <cellStyle name="Total 5 16" xfId="15685"/>
    <cellStyle name="Total 5 17" xfId="15686"/>
    <cellStyle name="Total 5 18" xfId="15687"/>
    <cellStyle name="Total 5 19" xfId="15688"/>
    <cellStyle name="Total 5 2" xfId="15689"/>
    <cellStyle name="Total 5 20" xfId="15690"/>
    <cellStyle name="Total 5 21" xfId="15691"/>
    <cellStyle name="Total 5 22" xfId="15692"/>
    <cellStyle name="Total 5 23" xfId="15693"/>
    <cellStyle name="Total 5 24" xfId="15694"/>
    <cellStyle name="Total 5 25" xfId="15695"/>
    <cellStyle name="Total 5 26" xfId="16525"/>
    <cellStyle name="Total 5 27" xfId="19750"/>
    <cellStyle name="Total 5 3" xfId="15696"/>
    <cellStyle name="Total 5 4" xfId="15697"/>
    <cellStyle name="Total 5 5" xfId="15698"/>
    <cellStyle name="Total 5 6" xfId="15699"/>
    <cellStyle name="Total 5 7" xfId="15700"/>
    <cellStyle name="Total 5 8" xfId="15701"/>
    <cellStyle name="Total 5 9" xfId="15702"/>
    <cellStyle name="Total 6" xfId="15703"/>
    <cellStyle name="Total 6 10" xfId="15704"/>
    <cellStyle name="Total 6 11" xfId="15705"/>
    <cellStyle name="Total 6 12" xfId="15706"/>
    <cellStyle name="Total 6 13" xfId="15707"/>
    <cellStyle name="Total 6 14" xfId="15708"/>
    <cellStyle name="Total 6 15" xfId="15709"/>
    <cellStyle name="Total 6 16" xfId="15710"/>
    <cellStyle name="Total 6 17" xfId="15711"/>
    <cellStyle name="Total 6 18" xfId="15712"/>
    <cellStyle name="Total 6 19" xfId="15713"/>
    <cellStyle name="Total 6 2" xfId="15714"/>
    <cellStyle name="Total 6 20" xfId="15715"/>
    <cellStyle name="Total 6 21" xfId="15716"/>
    <cellStyle name="Total 6 22" xfId="15717"/>
    <cellStyle name="Total 6 23" xfId="15718"/>
    <cellStyle name="Total 6 24" xfId="15719"/>
    <cellStyle name="Total 6 25" xfId="15720"/>
    <cellStyle name="Total 6 26" xfId="19751"/>
    <cellStyle name="Total 6 3" xfId="15721"/>
    <cellStyle name="Total 6 4" xfId="15722"/>
    <cellStyle name="Total 6 5" xfId="15723"/>
    <cellStyle name="Total 6 6" xfId="15724"/>
    <cellStyle name="Total 6 7" xfId="15725"/>
    <cellStyle name="Total 6 8" xfId="15726"/>
    <cellStyle name="Total 6 9" xfId="15727"/>
    <cellStyle name="Total 7" xfId="15728"/>
    <cellStyle name="Total 7 2" xfId="15729"/>
    <cellStyle name="Total 7 3" xfId="15730"/>
    <cellStyle name="Total 7 4" xfId="15731"/>
    <cellStyle name="Total 7 5" xfId="15732"/>
    <cellStyle name="Total 7 6" xfId="15733"/>
    <cellStyle name="Total 7 7" xfId="19752"/>
    <cellStyle name="Total 8" xfId="15734"/>
    <cellStyle name="Total 8 2" xfId="15735"/>
    <cellStyle name="Total 8 3" xfId="15736"/>
    <cellStyle name="Total 8 4" xfId="15737"/>
    <cellStyle name="Total 8 5" xfId="15738"/>
    <cellStyle name="Total 8 6" xfId="15739"/>
    <cellStyle name="Total 8 7" xfId="19753"/>
    <cellStyle name="Total 9" xfId="15740"/>
    <cellStyle name="Total 9 2" xfId="15741"/>
    <cellStyle name="Total 9 3" xfId="15742"/>
    <cellStyle name="Total 9 4" xfId="15743"/>
    <cellStyle name="Total 9 5" xfId="15744"/>
    <cellStyle name="Total 9 6" xfId="15745"/>
    <cellStyle name="Total 9 7" xfId="19831"/>
    <cellStyle name="Unprot" xfId="2274"/>
    <cellStyle name="Unprot 2" xfId="15746"/>
    <cellStyle name="Unprot 2 2" xfId="15747"/>
    <cellStyle name="Unprot 3" xfId="15748"/>
    <cellStyle name="Unprot 3 2" xfId="15749"/>
    <cellStyle name="Unprot 4" xfId="15750"/>
    <cellStyle name="Unprot 4 2" xfId="15751"/>
    <cellStyle name="Unprot 5" xfId="15752"/>
    <cellStyle name="Unprot 6" xfId="15753"/>
    <cellStyle name="Unprot 7" xfId="15754"/>
    <cellStyle name="Unprot 8" xfId="15755"/>
    <cellStyle name="Unprot$" xfId="2275"/>
    <cellStyle name="Unprot$ 2" xfId="15756"/>
    <cellStyle name="Unprot$ 2 2" xfId="15757"/>
    <cellStyle name="Unprot$ 2 3" xfId="15758"/>
    <cellStyle name="Unprot$ 2 4" xfId="15759"/>
    <cellStyle name="Unprot$ 3" xfId="15760"/>
    <cellStyle name="Unprot$ 4" xfId="15761"/>
    <cellStyle name="Unprot$ 5" xfId="15762"/>
    <cellStyle name="Unprot$ 6" xfId="15763"/>
    <cellStyle name="Unprot$ 6 2" xfId="15764"/>
    <cellStyle name="Unprot$ 6 3" xfId="15765"/>
    <cellStyle name="Unprot$ 7" xfId="15766"/>
    <cellStyle name="Unprot$ 8" xfId="15767"/>
    <cellStyle name="Unprot$ 9" xfId="15768"/>
    <cellStyle name="Unprot_2011 ERRA Nov Cost Model_v2" xfId="15769"/>
    <cellStyle name="Unprotect" xfId="2276"/>
    <cellStyle name="Unprotect 2" xfId="15770"/>
    <cellStyle name="Unprotect 3" xfId="15771"/>
    <cellStyle name="Unprotect 4" xfId="15772"/>
    <cellStyle name="Unprotected" xfId="15773"/>
    <cellStyle name="Unprotected 2" xfId="16157"/>
    <cellStyle name="User_Defined_A" xfId="2277"/>
    <cellStyle name="UserInput" xfId="15774"/>
    <cellStyle name="UserInput (no border)" xfId="15775"/>
    <cellStyle name="UserInput (no border) 2" xfId="15776"/>
    <cellStyle name="UserInput (no border) Lrg" xfId="15777"/>
    <cellStyle name="UserInput (no border)_Counterparties" xfId="15778"/>
    <cellStyle name="UserInput (no border, left)" xfId="15779"/>
    <cellStyle name="UserInput (no border, left) 2" xfId="15780"/>
    <cellStyle name="UserInput (no border, no font)" xfId="15781"/>
    <cellStyle name="UserInput (no border, no font) 2" xfId="15782"/>
    <cellStyle name="UserInput (no border,bold)" xfId="15783"/>
    <cellStyle name="UserInput (white)" xfId="15784"/>
    <cellStyle name="UserInput (white) 2" xfId="15785"/>
    <cellStyle name="UserInput 10" xfId="15786"/>
    <cellStyle name="UserInput 11" xfId="15787"/>
    <cellStyle name="UserInput 12" xfId="15788"/>
    <cellStyle name="UserInput 13" xfId="15789"/>
    <cellStyle name="UserInput 14" xfId="15790"/>
    <cellStyle name="UserInput 2" xfId="15791"/>
    <cellStyle name="UserInput 3" xfId="15792"/>
    <cellStyle name="UserInput 4" xfId="15793"/>
    <cellStyle name="UserInput 5" xfId="15794"/>
    <cellStyle name="UserInput 6" xfId="15795"/>
    <cellStyle name="UserInput 7" xfId="15796"/>
    <cellStyle name="UserInput 8" xfId="15797"/>
    <cellStyle name="UserInput 9" xfId="15798"/>
    <cellStyle name="UserInput_04-06 Production Month" xfId="15799"/>
    <cellStyle name="Value" xfId="2365"/>
    <cellStyle name="Value 2" xfId="15800"/>
    <cellStyle name="Value 3" xfId="15801"/>
    <cellStyle name="Vert18" xfId="15802"/>
    <cellStyle name="Vert18 2" xfId="15803"/>
    <cellStyle name="Vert26" xfId="15804"/>
    <cellStyle name="Währung [0]_Compiling Utility Macros" xfId="2278"/>
    <cellStyle name="Währung_Compiling Utility Macros" xfId="2279"/>
    <cellStyle name="Warning Text" xfId="19644" builtinId="11" customBuiltin="1"/>
    <cellStyle name="Warning Text 10" xfId="15805"/>
    <cellStyle name="Warning Text 11" xfId="15998"/>
    <cellStyle name="Warning Text 12" xfId="16189"/>
    <cellStyle name="Warning Text 2" xfId="2280"/>
    <cellStyle name="Warning Text 2 2" xfId="15806"/>
    <cellStyle name="Warning Text 2 2 2" xfId="15807"/>
    <cellStyle name="Warning Text 2 2 3" xfId="15808"/>
    <cellStyle name="Warning Text 2 3" xfId="15809"/>
    <cellStyle name="Warning Text 2 4" xfId="15810"/>
    <cellStyle name="Warning Text 2 5" xfId="15811"/>
    <cellStyle name="Warning Text 2 6" xfId="15812"/>
    <cellStyle name="Warning Text 2 7" xfId="15813"/>
    <cellStyle name="Warning Text 2 8" xfId="15814"/>
    <cellStyle name="Warning Text 2 9" xfId="19829"/>
    <cellStyle name="Warning Text 3" xfId="15815"/>
    <cellStyle name="Warning Text 3 2" xfId="15816"/>
    <cellStyle name="Warning Text 3 2 2" xfId="15817"/>
    <cellStyle name="Warning Text 3 3" xfId="15818"/>
    <cellStyle name="Warning Text 3 4" xfId="16959"/>
    <cellStyle name="Warning Text 4" xfId="15819"/>
    <cellStyle name="Warning Text 4 2" xfId="15820"/>
    <cellStyle name="Warning Text 4 2 2" xfId="15821"/>
    <cellStyle name="Warning Text 4 3" xfId="15822"/>
    <cellStyle name="Warning Text 4 4" xfId="16903"/>
    <cellStyle name="Warning Text 5" xfId="15823"/>
    <cellStyle name="Warning Text 5 2" xfId="16523"/>
    <cellStyle name="Warning Text 6" xfId="15824"/>
    <cellStyle name="Warning Text 7" xfId="15825"/>
    <cellStyle name="Warning Text 8" xfId="15826"/>
    <cellStyle name="Warning Text 9" xfId="15827"/>
    <cellStyle name="Year" xfId="15828"/>
    <cellStyle name="Year 2" xfId="16158"/>
    <cellStyle name="Yellow" xfId="2281"/>
    <cellStyle name="⠠散瑮牥搩 䠀礀瀀攀爀氀椀渀欀" xfId="15848"/>
    <cellStyle name="⠠敬瑦爩搩 䠀礀瀀攀爀氀椀" xfId="15850"/>
    <cellStyle name="⠠楲桧⥴搩 䠀礀瀀攀爀氀椀渀" xfId="15861"/>
    <cellStyle name="ㅧ氲畣慬楴湯䡳礀" xfId="15829"/>
    <cellStyle name="㉧氲畣慬楴湯䡳礀" xfId="15830"/>
    <cellStyle name="匠祴敬弱䍃R礀瀀攀爀氀椀渀欀" xfId="15831"/>
    <cellStyle name="匠祴敬琱嵎⡜␢⌢⌬〣〮⥜〰〰〰" xfId="15832"/>
    <cellStyle name="匠祴敬琲嵎⡜␢⌢⌬〣〮⥜〰〰〰" xfId="15833"/>
    <cellStyle name="匠祴敬琳嵎⡜␢⌢⌬〣〮⥜〰〰〰" xfId="15834"/>
    <cellStyle name="匠祴敬琴嵎⡜␢⌢⌬〣〮⥜〰〰〰" xfId="15835"/>
    <cellStyle name="匠祴敬琵嵎⡜␢⌢⌬〣〮⥜〰〰〰" xfId="15836"/>
    <cellStyle name="匠祴敬琶嵎⡜␢⌢⌬〣〮⥜〰〰〰" xfId="15837"/>
    <cellStyle name="匠祴敬琷嵎⡜␢⌢⌬〣〮⥜〰〰〰" xfId="15838"/>
    <cellStyle name="匠祴敬琸嵎⡜␢⌢⌬〣〮⥜〰〰〰" xfId="15839"/>
    <cellStyle name="弰䍃敒琸嵎⡜␢⌢⌬" xfId="15840"/>
    <cellStyle name="彤偅⁌䅄䅔剃 嬀　崀" xfId="15841"/>
    <cellStyle name="愀 嬀　崀" xfId="15842"/>
    <cellStyle name="愠楬湧敭瑮嵎⡜␢⌢⌬〣〮⥜〰〰〰" xfId="15843"/>
    <cellStyle name="慴椠灮瑵䍟剃礀 嬀　" xfId="15844"/>
    <cellStyle name="损污畣慬楴湯䡳礀瀀攀爀氀椀渀欀" xfId="15845"/>
    <cellStyle name="⁥敎⁷潒慭" xfId="15846"/>
    <cellStyle name="⁳敎⁷潒慭彮䍃牒瘬散瑮牥 敬瑦" xfId="15847"/>
    <cellStyle name="敬瑦洩弩䍃R礀瀀攀爀氀椀渀" xfId="15849"/>
    <cellStyle name="整椠灮瑵" xfId="15851"/>
    <cellStyle name="整氠湯瑧䍟剃礀 嬀" xfId="15852"/>
    <cellStyle name="整猠潨瑲䍟剃礀 嬀　" xfId="15853"/>
    <cellStyle name="整䕟䱐䐠呁剁礀 嬀　崀" xfId="15854"/>
    <cellStyle name="敹䕟䱐" xfId="15855"/>
    <cellStyle name="桝瑩⥥弩䍃R礀瀀" xfId="15856"/>
    <cellStyle name="桝瑩⥥弩䍃R礀瀀攀" xfId="15857"/>
    <cellStyle name="桷瑩⥥弩䍃R礀瀀攀爀氀椀渀欀" xfId="15858"/>
    <cellStyle name="業摤敬弩䍃R礀瀀攀爀氀椀渀欀" xfId="15859"/>
    <cellStyle name="楲桧⥴弩䍃R礀瀀攀爀氀椀渀欀" xfId="15860"/>
    <cellStyle name="氀漀眀攀搀 " xfId="15862"/>
    <cellStyle name="⁧氱畣慬楴湯䡳礀瀀" xfId="15863"/>
    <cellStyle name="⁧氲畣慬楴湯䡳礀瀀" xfId="15864"/>
    <cellStyle name="汮⁹戨瑯潴⁭慴汢⥥攀爀氀椀渀欀" xfId="15865"/>
    <cellStyle name="汮⁹挨污⥣⁭慴汢⥥攀爀氀椀渀欀" xfId="15866"/>
    <cellStyle name="汮⁹挨污Ᵽ氠晥⥴⥥攀爀氀椀渀欀" xfId="15867"/>
    <cellStyle name="汮⁹挨污Ᵽ渠⁯潢摲牥爩氀椀渀欀" xfId="15868"/>
    <cellStyle name="汮⁹栨慥敤⥲⁯潢摲牥爩氀椀渀欀" xfId="15873"/>
    <cellStyle name="汮⁹栨慥敤Ⱳ挠湥整⥲爩氀椀渀欀" xfId="15869"/>
    <cellStyle name="汮⁹栨慥敤Ⱳ氠晥⥴⥲爩氀椀渀欀" xfId="15870"/>
    <cellStyle name="汮⁹栨慥敤Ⱳ渠⁯潢摲牥‬敬瑦欩" xfId="15871"/>
    <cellStyle name="汮⁹栨慥敤Ⱳ渠⁯潢摲牥氩椀渀欀" xfId="15872"/>
    <cellStyle name="汮⁹氨晥⥴Ⱳ渠⁯潢摲牥‬敬瑦欩" xfId="15874"/>
    <cellStyle name="汮⁹渨慯楬湧爩瘬散瑮牥 敬瑦欩" xfId="15875"/>
    <cellStyle name="汮⁹渨⁯潢摲牥 潢摲牥‬敬瑦欩" xfId="15876"/>
    <cellStyle name="汮⁹渨⁯潢摲牥瘬散瑮牥 敬瑦欩" xfId="15877"/>
    <cellStyle name="汮⁹牬慧楬湧爩瘬散瑮牥 敬" xfId="15878"/>
    <cellStyle name="汮摹〠〮0䌀R礀瀀" xfId="15879"/>
    <cellStyle name="潢瑴浯弩䍃R礀瀀攀爀氀椀渀欀" xfId="15880"/>
    <cellStyle name="潴⥰⥴弩䍃R礀瀀攀爀氀椀" xfId="15881"/>
    <cellStyle name="爀氀椀渀欀" xfId="15882"/>
    <cellStyle name="牥慤嵹渀欀" xfId="15883"/>
    <cellStyle name="牥湉異⁴渨⁯潢摲牥 牌瑧牥 敬瑦欩" xfId="15884"/>
    <cellStyle name="牥湉異⁴渨⁯潢摲牥戬汯⥤湯⥴敬瑦欩" xfId="15885"/>
    <cellStyle name="牥湉異⁴渨⁯潢摲牥‬敬瑦爩 敬瑦欩" xfId="15886"/>
    <cellStyle name="牥湉異⁴渨⁯潢摲牥‬潮映湯⥴敬瑦欩" xfId="15887"/>
    <cellStyle name="牥湉異⁴渨⁯潢摲牥瘩散瑮牥 敬瑦欩" xfId="15888"/>
    <cellStyle name="牥湉異⁴潒慭彮䍃牒" xfId="15889"/>
    <cellStyle name="牥湉異⁴眨楨整搩牥戬汯⥤湯⥴敬瑦欩" xfId="15890"/>
    <cellStyle name="牥湉異彴慣捬汵瑡潩獮汯⥤湯⥴敬瑦欩" xfId="15891"/>
    <cellStyle name="牧祥洩弩䍃R礀瀀攀爀氀椀渀" xfId="15892"/>
    <cellStyle name="牮慤嵹渀欀" xfId="15893"/>
    <cellStyle name="瑡摥〠〮0䌀R礀瀀攀爀氀椀渀欀" xfId="15894"/>
    <cellStyle name="異彴慣捬汵瑡" xfId="15895"/>
    <cellStyle name="祣⸠〰䍟剃" xfId="15897"/>
    <cellStyle name="祣攰渀挀礀 嬀　崀" xfId="15896"/>
    <cellStyle name="䑆㈠〰〶‱䕒佃嵎⡜␢⌢⌬〣〮⥜〰〰" xfId="15899"/>
    <cellStyle name="䕤䱐䐠呁剁" xfId="15900"/>
    <cellStyle name="⁤䰰䐠呁剁礀 " xfId="15901"/>
    <cellStyle name="䱐" xfId="15902"/>
  </cellStyles>
  <dxfs count="7">
    <dxf>
      <font>
        <color rgb="FFFF0000"/>
      </font>
    </dxf>
    <dxf>
      <font>
        <color rgb="FFFF0000"/>
      </font>
      <fill>
        <patternFill patternType="none">
          <bgColor auto="1"/>
        </patternFill>
      </fill>
    </dxf>
    <dxf>
      <numFmt numFmtId="19" formatCode="m/d/yyyy"/>
    </dxf>
    <dxf>
      <numFmt numFmtId="19" formatCode="m/d/yyyy"/>
    </dxf>
    <dxf>
      <fill>
        <patternFill patternType="solid">
          <fgColor rgb="FFFFFF00"/>
          <bgColor rgb="FF000000"/>
        </patternFill>
      </fill>
    </dxf>
    <dxf>
      <font>
        <color rgb="FFFF0000"/>
      </font>
    </dxf>
    <dxf>
      <font>
        <color rgb="FFFF0000"/>
      </font>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115794</xdr:colOff>
      <xdr:row>4</xdr:row>
      <xdr:rowOff>67235</xdr:rowOff>
    </xdr:from>
    <xdr:to>
      <xdr:col>1</xdr:col>
      <xdr:colOff>907677</xdr:colOff>
      <xdr:row>28</xdr:row>
      <xdr:rowOff>156881</xdr:rowOff>
    </xdr:to>
    <xdr:sp macro="" textlink="">
      <xdr:nvSpPr>
        <xdr:cNvPr id="2" name="TextBox 1"/>
        <xdr:cNvSpPr txBox="1"/>
      </xdr:nvSpPr>
      <xdr:spPr>
        <a:xfrm>
          <a:off x="115794" y="1994647"/>
          <a:ext cx="8658412" cy="5726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The following tables include lists of operational generators assumed eligible for California’s Renewables Portfolio Standard (RPS). These lists and estimated generation are provided annually by Energy Commission staff to support standardized statewide planning assumptions. </a:t>
          </a:r>
        </a:p>
        <a:p>
          <a:endParaRPr lang="en-US" sz="1300">
            <a:solidFill>
              <a:schemeClr val="dk1"/>
            </a:solidFill>
            <a:effectLst/>
            <a:latin typeface="Arial" panose="020B0604020202020204" pitchFamily="34" charset="0"/>
            <a:ea typeface="+mn-ea"/>
            <a:cs typeface="Arial" panose="020B0604020202020204" pitchFamily="34" charset="0"/>
          </a:endParaRPr>
        </a:p>
        <a:p>
          <a:r>
            <a:rPr lang="en-US" sz="1300">
              <a:solidFill>
                <a:schemeClr val="dk1"/>
              </a:solidFill>
              <a:effectLst/>
              <a:latin typeface="Arial" panose="020B0604020202020204" pitchFamily="34" charset="0"/>
              <a:ea typeface="+mn-ea"/>
              <a:cs typeface="Arial" panose="020B0604020202020204" pitchFamily="34" charset="0"/>
            </a:rPr>
            <a:t>The amount of operational renewable generation is critical for developing planning assumptions that comply with California’s renewable energy policy goals. The Energy Commission uses these estimates to develop an annual statewide Planning Renewable Net Short (PRNS). </a:t>
          </a:r>
        </a:p>
        <a:p>
          <a:endParaRPr lang="en-US" sz="1300">
            <a:solidFill>
              <a:schemeClr val="dk1"/>
            </a:solidFill>
            <a:effectLst/>
            <a:latin typeface="Arial" panose="020B0604020202020204" pitchFamily="34" charset="0"/>
            <a:ea typeface="+mn-ea"/>
            <a:cs typeface="Arial" panose="020B0604020202020204" pitchFamily="34" charset="0"/>
          </a:endParaRPr>
        </a:p>
        <a:p>
          <a:r>
            <a:rPr lang="en-US" sz="1300">
              <a:solidFill>
                <a:schemeClr val="dk1"/>
              </a:solidFill>
              <a:effectLst/>
              <a:latin typeface="Arial" panose="020B0604020202020204" pitchFamily="34" charset="0"/>
              <a:ea typeface="+mn-ea"/>
              <a:cs typeface="Arial" panose="020B0604020202020204" pitchFamily="34" charset="0"/>
            </a:rPr>
            <a:t>The following tables were developed using the </a:t>
          </a:r>
          <a:r>
            <a:rPr lang="en-US" sz="1300" i="1">
              <a:solidFill>
                <a:schemeClr val="dk1"/>
              </a:solidFill>
              <a:effectLst/>
              <a:latin typeface="Arial" panose="020B0604020202020204" pitchFamily="34" charset="0"/>
              <a:ea typeface="+mn-ea"/>
              <a:cs typeface="Arial" panose="020B0604020202020204" pitchFamily="34" charset="0"/>
            </a:rPr>
            <a:t>2017 Integrated Energy Policy Report (California Energy</a:t>
          </a:r>
          <a:r>
            <a:rPr lang="en-US" sz="1300" i="1" baseline="0">
              <a:solidFill>
                <a:schemeClr val="dk1"/>
              </a:solidFill>
              <a:effectLst/>
              <a:latin typeface="Arial" panose="020B0604020202020204" pitchFamily="34" charset="0"/>
              <a:ea typeface="+mn-ea"/>
              <a:cs typeface="Arial" panose="020B0604020202020204" pitchFamily="34" charset="0"/>
            </a:rPr>
            <a:t> Demand Forecast 2018-2030 Revised Forecast, Mid AAEE-AAPV) </a:t>
          </a:r>
          <a:r>
            <a:rPr lang="en-US" sz="1300">
              <a:solidFill>
                <a:schemeClr val="dk1"/>
              </a:solidFill>
              <a:effectLst/>
              <a:latin typeface="Arial" panose="020B0604020202020204" pitchFamily="34" charset="0"/>
              <a:ea typeface="+mn-ea"/>
              <a:cs typeface="Arial" panose="020B0604020202020204" pitchFamily="34" charset="0"/>
            </a:rPr>
            <a:t>data and assumptions with the methodology outlined in the November 2011 report </a:t>
          </a:r>
          <a:r>
            <a:rPr lang="en-US" sz="1300" i="1">
              <a:solidFill>
                <a:schemeClr val="dk1"/>
              </a:solidFill>
              <a:effectLst/>
              <a:latin typeface="Arial" panose="020B0604020202020204" pitchFamily="34" charset="0"/>
              <a:ea typeface="+mn-ea"/>
              <a:cs typeface="Arial" panose="020B0604020202020204" pitchFamily="34" charset="0"/>
            </a:rPr>
            <a:t>Method to Calculate the Amount of New Renewable Generation Needed to Comply With Policy Goals</a:t>
          </a:r>
          <a:r>
            <a:rPr lang="en-US" sz="1300">
              <a:solidFill>
                <a:schemeClr val="dk1"/>
              </a:solidFill>
              <a:effectLst/>
              <a:latin typeface="Arial" panose="020B0604020202020204" pitchFamily="34" charset="0"/>
              <a:ea typeface="+mn-ea"/>
              <a:cs typeface="Arial" panose="020B0604020202020204" pitchFamily="34" charset="0"/>
            </a:rPr>
            <a:t>. http://www.energy.ca.gov/2011_energypolicy/documents/index.html#03082011</a:t>
          </a:r>
        </a:p>
        <a:p>
          <a:endParaRPr lang="en-US" sz="1300">
            <a:solidFill>
              <a:schemeClr val="dk1"/>
            </a:solidFill>
            <a:effectLst/>
            <a:latin typeface="Arial" panose="020B0604020202020204" pitchFamily="34" charset="0"/>
            <a:ea typeface="+mn-ea"/>
            <a:cs typeface="Arial" panose="020B0604020202020204" pitchFamily="34" charset="0"/>
          </a:endParaRPr>
        </a:p>
        <a:p>
          <a:r>
            <a:rPr lang="en-US" sz="1300">
              <a:solidFill>
                <a:schemeClr val="dk1"/>
              </a:solidFill>
              <a:effectLst/>
              <a:latin typeface="Arial" panose="020B0604020202020204" pitchFamily="34" charset="0"/>
              <a:ea typeface="+mn-ea"/>
              <a:cs typeface="Arial" panose="020B0604020202020204" pitchFamily="34" charset="0"/>
            </a:rPr>
            <a:t>This report provides a method to calculate a statewide planning renewable net short. Operational RPS-eligible renewable generation is a key component in this calculation and also a key component in transmission and generation planning simulation models. The planning renewable net short should not be confused with the procurement net short calculation made by each investor-owned utility for the California Public Utilities Commission’s Renewables Portfolio Standard procurement proceeding. The major differences between the two calculations are the scope of the analysis and the inclusion of unbuilt contracted projects. For resource planning purposes, electricity generation models require a snapshot of the physical system within the political boundary of California to answer various planning questions. Procurement plans require a snapshot of energy under contract with a utility or a group of utilities within a balancing area to answer procurement questions.</a:t>
          </a:r>
        </a:p>
        <a:p>
          <a:endParaRPr lang="en-US" sz="1300">
            <a:solidFill>
              <a:schemeClr val="dk1"/>
            </a:solidFill>
            <a:effectLst/>
            <a:latin typeface="Arial" panose="020B0604020202020204" pitchFamily="34" charset="0"/>
            <a:ea typeface="+mn-ea"/>
            <a:cs typeface="Arial" panose="020B0604020202020204" pitchFamily="34" charset="0"/>
          </a:endParaRPr>
        </a:p>
        <a:p>
          <a:r>
            <a:rPr lang="en-US" sz="1300">
              <a:solidFill>
                <a:sysClr val="windowText" lastClr="000000"/>
              </a:solidFill>
              <a:effectLst/>
              <a:latin typeface="Arial" panose="020B0604020202020204" pitchFamily="34" charset="0"/>
              <a:ea typeface="+mn-ea"/>
              <a:cs typeface="Arial" panose="020B0604020202020204" pitchFamily="34" charset="0"/>
            </a:rPr>
            <a:t>June 2018 revision includes missing RPS-eligible</a:t>
          </a:r>
          <a:r>
            <a:rPr lang="en-US" sz="1300" baseline="0">
              <a:solidFill>
                <a:sysClr val="windowText" lastClr="000000"/>
              </a:solidFill>
              <a:effectLst/>
              <a:latin typeface="Arial" panose="020B0604020202020204" pitchFamily="34" charset="0"/>
              <a:ea typeface="+mn-ea"/>
              <a:cs typeface="Arial" panose="020B0604020202020204" pitchFamily="34" charset="0"/>
            </a:rPr>
            <a:t> Quarterly Fuel and Energy Report (QFER) renewable information to the calculation (Table 3aa) and corrected  RPS-eligible generation for mixed biomass/NG plants (Table 3a). Table 2 in the Summary worksheet reflects the calculations up to June 2018. </a:t>
          </a:r>
        </a:p>
        <a:p>
          <a:r>
            <a:rPr lang="en-US" sz="1300">
              <a:solidFill>
                <a:schemeClr val="dk1"/>
              </a:solidFill>
              <a:effectLst/>
              <a:latin typeface="Arial" panose="020B0604020202020204" pitchFamily="34" charset="0"/>
              <a:ea typeface="+mn-ea"/>
              <a:cs typeface="Arial" panose="020B0604020202020204" pitchFamily="34" charset="0"/>
            </a:rPr>
            <a:t> </a:t>
          </a:r>
        </a:p>
        <a:p>
          <a:r>
            <a:rPr lang="en-US" sz="1300">
              <a:solidFill>
                <a:schemeClr val="dk1"/>
              </a:solidFill>
              <a:effectLst/>
              <a:latin typeface="Arial" panose="020B0604020202020204" pitchFamily="34" charset="0"/>
              <a:ea typeface="+mn-ea"/>
              <a:cs typeface="Arial" panose="020B0604020202020204" pitchFamily="34" charset="0"/>
            </a:rPr>
            <a:t>For more information contact Angela Tanghetti (angela.tanghetti@energy.ca.gov)</a:t>
          </a:r>
          <a:r>
            <a:rPr lang="en-US" sz="1300" baseline="0">
              <a:solidFill>
                <a:schemeClr val="dk1"/>
              </a:solidFill>
              <a:effectLst/>
              <a:latin typeface="Arial" panose="020B0604020202020204" pitchFamily="34" charset="0"/>
              <a:ea typeface="+mn-ea"/>
              <a:cs typeface="Arial" panose="020B0604020202020204" pitchFamily="34" charset="0"/>
            </a:rPr>
            <a:t> or Hazel Aragon  (hazel.aragon@energy.ca.gov) </a:t>
          </a:r>
          <a:r>
            <a:rPr lang="en-US" sz="1300">
              <a:solidFill>
                <a:schemeClr val="dk1"/>
              </a:solidFill>
              <a:effectLst/>
              <a:latin typeface="Arial" panose="020B0604020202020204" pitchFamily="34" charset="0"/>
              <a:ea typeface="+mn-ea"/>
              <a:cs typeface="Arial" panose="020B0604020202020204" pitchFamily="34" charset="0"/>
            </a:rPr>
            <a:t>of the Supply Analysis Office within the Energy Assessments Division.</a:t>
          </a:r>
        </a:p>
        <a:p>
          <a:endParaRPr lang="en-US" sz="13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c\Home\CED%202005\F&amp;I\2004-10-25_DEMAND_FORM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ED%202005\F&amp;I\2004-10-25_DEMAND_FORM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NIT_320\CED%202009\Revised\ControlAreaworkfiles\revisedEnergyandPeakforecastbyL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cell r="U10"/>
          <cell r="V10"/>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cell r="U11"/>
          <cell r="V11"/>
        </row>
        <row r="12">
          <cell r="N12" t="str">
            <v>Engineering</v>
          </cell>
          <cell r="O12">
            <v>36230</v>
          </cell>
          <cell r="P12">
            <v>36344</v>
          </cell>
          <cell r="Q12">
            <v>250</v>
          </cell>
          <cell r="R12">
            <v>16</v>
          </cell>
          <cell r="S12">
            <v>114</v>
          </cell>
          <cell r="T12"/>
          <cell r="U12"/>
          <cell r="V12"/>
        </row>
        <row r="13">
          <cell r="C13" t="str">
            <v>ENGINEERING</v>
          </cell>
          <cell r="F13" t="str">
            <v>TESTING</v>
          </cell>
          <cell r="N13" t="str">
            <v>Testing</v>
          </cell>
          <cell r="O13">
            <v>36277</v>
          </cell>
          <cell r="P13">
            <v>36359.5</v>
          </cell>
          <cell r="Q13">
            <v>400</v>
          </cell>
          <cell r="R13">
            <v>11</v>
          </cell>
          <cell r="S13">
            <v>82.5</v>
          </cell>
          <cell r="T13"/>
          <cell r="U13"/>
          <cell r="V13"/>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cell r="U14"/>
          <cell r="V14"/>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cell r="U20"/>
          <cell r="V20"/>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cell r="U21"/>
          <cell r="V21"/>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cell r="U22"/>
          <cell r="V22"/>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cell r="U23"/>
          <cell r="V23"/>
        </row>
        <row r="24">
          <cell r="N24" t="str">
            <v>Engineering</v>
          </cell>
          <cell r="O24">
            <v>36261</v>
          </cell>
          <cell r="P24">
            <v>36375</v>
          </cell>
          <cell r="Q24">
            <v>250</v>
          </cell>
          <cell r="R24">
            <v>17</v>
          </cell>
          <cell r="S24">
            <v>114</v>
          </cell>
          <cell r="T24"/>
          <cell r="U24"/>
          <cell r="V24"/>
        </row>
        <row r="25">
          <cell r="C25" t="str">
            <v>ENGINEERING</v>
          </cell>
          <cell r="F25" t="str">
            <v>TESTING</v>
          </cell>
          <cell r="N25" t="str">
            <v>Testing</v>
          </cell>
          <cell r="O25">
            <v>36308</v>
          </cell>
          <cell r="P25">
            <v>36390.5</v>
          </cell>
          <cell r="Q25">
            <v>400</v>
          </cell>
          <cell r="R25">
            <v>12</v>
          </cell>
          <cell r="S25">
            <v>82.5</v>
          </cell>
          <cell r="T25"/>
          <cell r="U25"/>
          <cell r="V25"/>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cell r="U26"/>
          <cell r="V26"/>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cell r="U32"/>
          <cell r="V32"/>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cell r="U33"/>
          <cell r="V33"/>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cell r="U34"/>
          <cell r="V34"/>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cell r="U35"/>
          <cell r="V35"/>
        </row>
        <row r="36">
          <cell r="N36" t="str">
            <v>Engineering</v>
          </cell>
          <cell r="O36">
            <v>36306</v>
          </cell>
          <cell r="P36">
            <v>36420</v>
          </cell>
          <cell r="Q36">
            <v>250</v>
          </cell>
          <cell r="R36">
            <v>16</v>
          </cell>
          <cell r="S36">
            <v>114</v>
          </cell>
          <cell r="T36"/>
          <cell r="U36"/>
          <cell r="V36"/>
        </row>
        <row r="37">
          <cell r="C37" t="str">
            <v>ENGINEERING</v>
          </cell>
          <cell r="F37" t="str">
            <v>TESTING</v>
          </cell>
          <cell r="N37" t="str">
            <v>Testing</v>
          </cell>
          <cell r="O37">
            <v>36353</v>
          </cell>
          <cell r="P37">
            <v>36435.5</v>
          </cell>
          <cell r="Q37">
            <v>400</v>
          </cell>
          <cell r="R37">
            <v>12</v>
          </cell>
          <cell r="S37">
            <v>82.5</v>
          </cell>
          <cell r="T37"/>
          <cell r="U37"/>
          <cell r="V37"/>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cell r="U38"/>
          <cell r="V38"/>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cell r="U44"/>
          <cell r="V44"/>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cell r="U45"/>
          <cell r="V45"/>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cell r="U46"/>
          <cell r="V46"/>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cell r="U47"/>
          <cell r="V47"/>
        </row>
        <row r="48">
          <cell r="N48" t="str">
            <v>Engineering</v>
          </cell>
          <cell r="O48">
            <v>36370</v>
          </cell>
          <cell r="P48">
            <v>36484</v>
          </cell>
          <cell r="Q48">
            <v>250</v>
          </cell>
          <cell r="R48">
            <v>16</v>
          </cell>
          <cell r="S48">
            <v>114</v>
          </cell>
          <cell r="T48"/>
          <cell r="U48"/>
          <cell r="V48"/>
        </row>
        <row r="49">
          <cell r="C49" t="str">
            <v>ENGINEERING</v>
          </cell>
          <cell r="F49" t="str">
            <v>TESTING</v>
          </cell>
          <cell r="N49" t="str">
            <v>Testing</v>
          </cell>
          <cell r="O49">
            <v>36417</v>
          </cell>
          <cell r="P49">
            <v>36499.5</v>
          </cell>
          <cell r="Q49">
            <v>400</v>
          </cell>
          <cell r="R49">
            <v>11</v>
          </cell>
          <cell r="S49">
            <v>82.5</v>
          </cell>
          <cell r="T49"/>
          <cell r="U49"/>
          <cell r="V49"/>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cell r="U50"/>
          <cell r="V50"/>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cell r="U56"/>
          <cell r="V56"/>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cell r="U57"/>
          <cell r="V57"/>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cell r="U58"/>
          <cell r="V58"/>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cell r="U59"/>
          <cell r="V59"/>
        </row>
        <row r="60">
          <cell r="N60" t="str">
            <v>Engineering</v>
          </cell>
          <cell r="O60">
            <v>36401</v>
          </cell>
          <cell r="P60">
            <v>36515</v>
          </cell>
          <cell r="Q60">
            <v>250</v>
          </cell>
          <cell r="R60">
            <v>17</v>
          </cell>
          <cell r="S60">
            <v>114</v>
          </cell>
          <cell r="T60"/>
          <cell r="U60"/>
          <cell r="V60"/>
        </row>
        <row r="61">
          <cell r="C61" t="str">
            <v>ENGINEERING</v>
          </cell>
          <cell r="F61" t="str">
            <v>TESTING</v>
          </cell>
          <cell r="N61" t="str">
            <v>Testing</v>
          </cell>
          <cell r="O61">
            <v>36448</v>
          </cell>
          <cell r="P61">
            <v>36530.5</v>
          </cell>
          <cell r="Q61">
            <v>400</v>
          </cell>
          <cell r="R61">
            <v>12</v>
          </cell>
          <cell r="S61">
            <v>82.5</v>
          </cell>
          <cell r="T61"/>
          <cell r="U61"/>
          <cell r="V61"/>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cell r="U62"/>
          <cell r="V62"/>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cell r="U68"/>
          <cell r="V68"/>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cell r="U69"/>
          <cell r="V69"/>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cell r="U70"/>
          <cell r="V70"/>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cell r="U71"/>
          <cell r="V71"/>
        </row>
        <row r="72">
          <cell r="N72" t="str">
            <v>Engineering</v>
          </cell>
          <cell r="O72">
            <v>36446</v>
          </cell>
          <cell r="P72">
            <v>36560</v>
          </cell>
          <cell r="Q72">
            <v>250</v>
          </cell>
          <cell r="R72">
            <v>16</v>
          </cell>
          <cell r="S72">
            <v>114</v>
          </cell>
          <cell r="T72"/>
          <cell r="U72"/>
          <cell r="V72"/>
        </row>
        <row r="73">
          <cell r="C73" t="str">
            <v>ENGINEERING</v>
          </cell>
          <cell r="F73" t="str">
            <v>TESTING</v>
          </cell>
          <cell r="N73" t="str">
            <v>Testing</v>
          </cell>
          <cell r="O73">
            <v>36493</v>
          </cell>
          <cell r="P73">
            <v>36575.5</v>
          </cell>
          <cell r="Q73">
            <v>400</v>
          </cell>
          <cell r="R73">
            <v>12</v>
          </cell>
          <cell r="S73">
            <v>82.5</v>
          </cell>
          <cell r="T73"/>
          <cell r="U73"/>
          <cell r="V73"/>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cell r="U74"/>
          <cell r="V74"/>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cell r="U80"/>
          <cell r="V80"/>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cell r="U81"/>
          <cell r="V81"/>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cell r="U82"/>
          <cell r="V82"/>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cell r="U83"/>
          <cell r="V83"/>
        </row>
        <row r="84">
          <cell r="N84" t="str">
            <v>Engineering</v>
          </cell>
          <cell r="O84">
            <v>36490</v>
          </cell>
          <cell r="P84">
            <v>36604</v>
          </cell>
          <cell r="Q84">
            <v>250</v>
          </cell>
          <cell r="R84">
            <v>16</v>
          </cell>
          <cell r="S84">
            <v>114</v>
          </cell>
          <cell r="T84"/>
          <cell r="U84"/>
          <cell r="V84"/>
        </row>
        <row r="85">
          <cell r="C85" t="str">
            <v>ENGINEERING</v>
          </cell>
          <cell r="F85" t="str">
            <v>TESTING</v>
          </cell>
          <cell r="N85" t="str">
            <v>Testing</v>
          </cell>
          <cell r="O85">
            <v>36537</v>
          </cell>
          <cell r="P85">
            <v>36619.5</v>
          </cell>
          <cell r="Q85">
            <v>400</v>
          </cell>
          <cell r="R85">
            <v>12</v>
          </cell>
          <cell r="S85">
            <v>82.5</v>
          </cell>
          <cell r="T85"/>
          <cell r="U85"/>
          <cell r="V85"/>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cell r="U86"/>
          <cell r="V86"/>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cell r="U92"/>
          <cell r="V92"/>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cell r="U93"/>
          <cell r="V93"/>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cell r="U94"/>
          <cell r="V94"/>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cell r="U95"/>
          <cell r="V95"/>
        </row>
        <row r="96">
          <cell r="N96" t="str">
            <v>Engineering</v>
          </cell>
          <cell r="O96">
            <v>36531</v>
          </cell>
          <cell r="P96">
            <v>36645</v>
          </cell>
          <cell r="Q96">
            <v>250</v>
          </cell>
          <cell r="R96">
            <v>16</v>
          </cell>
          <cell r="S96">
            <v>114</v>
          </cell>
          <cell r="T96"/>
          <cell r="U96"/>
          <cell r="V96"/>
        </row>
        <row r="97">
          <cell r="C97" t="str">
            <v>ENGINEERING</v>
          </cell>
          <cell r="F97" t="str">
            <v>TESTING</v>
          </cell>
          <cell r="N97" t="str">
            <v>Testing</v>
          </cell>
          <cell r="O97">
            <v>36578</v>
          </cell>
          <cell r="P97">
            <v>36660.5</v>
          </cell>
          <cell r="Q97">
            <v>400</v>
          </cell>
          <cell r="R97">
            <v>10</v>
          </cell>
          <cell r="S97">
            <v>82.5</v>
          </cell>
          <cell r="T97"/>
          <cell r="U97"/>
          <cell r="V97"/>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cell r="U98"/>
          <cell r="V98"/>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cell r="U104"/>
          <cell r="V104"/>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cell r="U105"/>
          <cell r="V105"/>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cell r="U106"/>
          <cell r="V106"/>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cell r="U107"/>
          <cell r="V107"/>
        </row>
        <row r="108">
          <cell r="N108" t="str">
            <v>Engineering</v>
          </cell>
          <cell r="O108">
            <v>36566</v>
          </cell>
          <cell r="P108">
            <v>36680</v>
          </cell>
          <cell r="Q108">
            <v>250</v>
          </cell>
          <cell r="R108">
            <v>12</v>
          </cell>
          <cell r="S108">
            <v>114</v>
          </cell>
          <cell r="T108"/>
          <cell r="U108"/>
          <cell r="V108"/>
        </row>
        <row r="109">
          <cell r="C109" t="str">
            <v>ENGINEERING</v>
          </cell>
          <cell r="F109" t="str">
            <v>TESTING</v>
          </cell>
          <cell r="N109" t="str">
            <v>Testing</v>
          </cell>
          <cell r="O109">
            <v>36613</v>
          </cell>
          <cell r="P109">
            <v>36695.5</v>
          </cell>
          <cell r="Q109">
            <v>400</v>
          </cell>
          <cell r="R109">
            <v>5</v>
          </cell>
          <cell r="S109">
            <v>82.5</v>
          </cell>
          <cell r="T109"/>
          <cell r="U109"/>
          <cell r="V109"/>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cell r="U110"/>
          <cell r="V110"/>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cell r="U116"/>
          <cell r="V116"/>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cell r="U117"/>
          <cell r="V117"/>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cell r="U118"/>
          <cell r="V118"/>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cell r="U119"/>
          <cell r="V119"/>
        </row>
        <row r="120">
          <cell r="N120" t="str">
            <v>Engineering</v>
          </cell>
          <cell r="O120">
            <v>36600</v>
          </cell>
          <cell r="P120">
            <v>36714</v>
          </cell>
          <cell r="Q120">
            <v>250</v>
          </cell>
          <cell r="R120">
            <v>7</v>
          </cell>
          <cell r="S120">
            <v>114</v>
          </cell>
          <cell r="T120"/>
          <cell r="U120"/>
          <cell r="V120"/>
        </row>
        <row r="121">
          <cell r="C121" t="str">
            <v>ENGINEERING</v>
          </cell>
          <cell r="F121" t="str">
            <v>TESTING</v>
          </cell>
          <cell r="N121" t="str">
            <v>Testing</v>
          </cell>
          <cell r="O121">
            <v>36647</v>
          </cell>
          <cell r="P121">
            <v>36729.5</v>
          </cell>
          <cell r="Q121">
            <v>400</v>
          </cell>
          <cell r="R121">
            <v>1</v>
          </cell>
          <cell r="S121">
            <v>82.5</v>
          </cell>
          <cell r="T121"/>
          <cell r="U121"/>
          <cell r="V121"/>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cell r="U122"/>
          <cell r="V122"/>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cell r="U130"/>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cell r="U131"/>
          <cell r="V131"/>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cell r="U138"/>
          <cell r="V138"/>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cell r="U139"/>
          <cell r="V139"/>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cell r="U140"/>
          <cell r="V140"/>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cell r="U148"/>
          <cell r="V148"/>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cell r="U149"/>
          <cell r="V149"/>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cell r="U150"/>
          <cell r="V150"/>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cell r="U158"/>
          <cell r="V158"/>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cell r="U159"/>
          <cell r="V159"/>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cell r="U160"/>
          <cell r="V160"/>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1.1"/>
      <sheetName val="Form1.2"/>
      <sheetName val="Form1.3"/>
      <sheetName val="Form1.4"/>
      <sheetName val="Form1.5"/>
      <sheetName val="Form1.6"/>
      <sheetName val="Form1.7"/>
      <sheetName val="Form2.1"/>
      <sheetName val="Form2.2"/>
      <sheetName val="Form2.3"/>
      <sheetName val="Form2.4"/>
      <sheetName val="Form3.1a"/>
      <sheetName val="Form3.1b"/>
      <sheetName val="Form3.2"/>
      <sheetName val="Form3.3"/>
      <sheetName val="Form3.4"/>
    </sheetNames>
    <sheetDataSet>
      <sheetData sheetId="0" refreshError="1"/>
      <sheetData sheetId="1" refreshError="1">
        <row r="3">
          <cell r="C3"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1.1"/>
      <sheetName val="Form1.2"/>
      <sheetName val="Form1.3"/>
      <sheetName val="Form1.4"/>
      <sheetName val="Form1.5"/>
      <sheetName val="Form1.6"/>
      <sheetName val="Form1.7"/>
      <sheetName val="Form2.1"/>
      <sheetName val="Form2.2"/>
      <sheetName val="Form2.3"/>
      <sheetName val="Form2.4"/>
      <sheetName val="Form3.1a"/>
      <sheetName val="Form3.1b"/>
      <sheetName val="Form3.2"/>
      <sheetName val="Form3.3"/>
      <sheetName val="Form3.4"/>
    </sheetNames>
    <sheetDataSet>
      <sheetData sheetId="0" refreshError="1"/>
      <sheetData sheetId="1" refreshError="1">
        <row r="3">
          <cell r="C3"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ks2008"/>
      <sheetName val="peakbyagency"/>
      <sheetName val="LU"/>
      <sheetName val="copkdata"/>
      <sheetName val="planreanel"/>
      <sheetName val="BApeakTable"/>
      <sheetName val="BApeakTable1in20"/>
      <sheetName val="BApeakTable1in10"/>
      <sheetName val="BApeakTable1in5"/>
      <sheetName val="BANELTable"/>
      <sheetName val="nelbyagency"/>
      <sheetName val="salesbyagency"/>
      <sheetName val="qfer"/>
      <sheetName val="baynb"/>
      <sheetName val="Sheet1"/>
    </sheetNames>
    <sheetDataSet>
      <sheetData sheetId="0" refreshError="1"/>
      <sheetData sheetId="1" refreshError="1"/>
      <sheetData sheetId="2" refreshError="1"/>
      <sheetData sheetId="3" refreshError="1"/>
      <sheetData sheetId="4">
        <row r="4">
          <cell r="B4">
            <v>2007</v>
          </cell>
        </row>
      </sheetData>
      <sheetData sheetId="5" refreshError="1"/>
      <sheetData sheetId="6" refreshError="1"/>
      <sheetData sheetId="7">
        <row r="93">
          <cell r="A93" t="str">
            <v>Control Area</v>
          </cell>
          <cell r="B93" t="str">
            <v>onein5</v>
          </cell>
          <cell r="C93" t="str">
            <v>1-in-10</v>
          </cell>
          <cell r="D93" t="str">
            <v>1-in-20</v>
          </cell>
        </row>
        <row r="94">
          <cell r="A94" t="str">
            <v>PGE</v>
          </cell>
          <cell r="B94">
            <v>1.0569999999999999</v>
          </cell>
          <cell r="C94">
            <v>1.073</v>
          </cell>
          <cell r="D94">
            <v>1.087</v>
          </cell>
        </row>
        <row r="95">
          <cell r="A95" t="str">
            <v>SCE</v>
          </cell>
          <cell r="B95">
            <v>1.0680000000000001</v>
          </cell>
          <cell r="C95">
            <v>1.0880000000000001</v>
          </cell>
          <cell r="D95">
            <v>1.1040000000000001</v>
          </cell>
        </row>
        <row r="96">
          <cell r="A96" t="str">
            <v>SDGE</v>
          </cell>
          <cell r="B96">
            <v>1.0780000000000001</v>
          </cell>
          <cell r="C96">
            <v>1.1000000000000001</v>
          </cell>
          <cell r="D96">
            <v>1.119</v>
          </cell>
        </row>
        <row r="97">
          <cell r="A97" t="str">
            <v>LADWP</v>
          </cell>
          <cell r="B97">
            <v>1.0663</v>
          </cell>
          <cell r="C97">
            <v>1.0851</v>
          </cell>
          <cell r="D97">
            <v>1.1013999999999999</v>
          </cell>
        </row>
        <row r="98">
          <cell r="A98" t="str">
            <v>SMUD</v>
          </cell>
          <cell r="B98">
            <v>1.0724899999999999</v>
          </cell>
          <cell r="C98">
            <v>1.09301</v>
          </cell>
          <cell r="D98">
            <v>1.11083</v>
          </cell>
        </row>
        <row r="99">
          <cell r="A99" t="str">
            <v>TID</v>
          </cell>
          <cell r="B99">
            <v>1.0527599999999999</v>
          </cell>
          <cell r="C99">
            <v>1.0677000000000001</v>
          </cell>
          <cell r="D99">
            <v>1.08066</v>
          </cell>
        </row>
        <row r="100">
          <cell r="A100" t="str">
            <v>IID</v>
          </cell>
          <cell r="B100">
            <v>1.0676000000000001</v>
          </cell>
          <cell r="C100">
            <v>1.0780000000000001</v>
          </cell>
          <cell r="D100">
            <v>1.117</v>
          </cell>
        </row>
        <row r="101">
          <cell r="A101" t="str">
            <v>LADWPBA</v>
          </cell>
          <cell r="B101">
            <v>1.07633</v>
          </cell>
          <cell r="C101">
            <v>1.0979399999999999</v>
          </cell>
          <cell r="D101">
            <v>1.1167</v>
          </cell>
        </row>
        <row r="102">
          <cell r="A102" t="str">
            <v>SMUDBA</v>
          </cell>
          <cell r="B102">
            <v>1.0710999999999999</v>
          </cell>
          <cell r="C102">
            <v>1.0912299999999999</v>
          </cell>
          <cell r="D102">
            <v>1.1087</v>
          </cell>
        </row>
        <row r="103">
          <cell r="A103" t="str">
            <v>TID</v>
          </cell>
          <cell r="B103">
            <v>1.0653900000000001</v>
          </cell>
          <cell r="C103">
            <v>1.0839000000000001</v>
          </cell>
          <cell r="D103">
            <v>1.0999699999999999</v>
          </cell>
        </row>
        <row r="104">
          <cell r="A104" t="str">
            <v>SP26</v>
          </cell>
          <cell r="B104">
            <v>1.0730999999999999</v>
          </cell>
          <cell r="C104">
            <v>1.09379</v>
          </cell>
          <cell r="D104">
            <v>1.11175</v>
          </cell>
        </row>
        <row r="105">
          <cell r="A105" t="str">
            <v>GBAY</v>
          </cell>
          <cell r="B105">
            <v>1.0579099999999999</v>
          </cell>
          <cell r="C105">
            <v>1.0743100000000001</v>
          </cell>
          <cell r="D105">
            <v>1.0885400000000001</v>
          </cell>
        </row>
        <row r="106">
          <cell r="A106" t="str">
            <v>BCVTOTAL</v>
          </cell>
          <cell r="B106">
            <v>1.054</v>
          </cell>
          <cell r="C106">
            <v>1.069</v>
          </cell>
          <cell r="D106">
            <v>1.0820000000000001</v>
          </cell>
        </row>
        <row r="107">
          <cell r="A107" t="str">
            <v>labasinlra</v>
          </cell>
          <cell r="B107">
            <v>1.077</v>
          </cell>
          <cell r="C107">
            <v>1.0980000000000001</v>
          </cell>
          <cell r="D107">
            <v>1.117</v>
          </cell>
        </row>
        <row r="108">
          <cell r="C108">
            <v>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ragon, Hazel@Energy" refreshedDate="43276.664815625001" createdVersion="6" refreshedVersion="6" minRefreshableVersion="3" recordCount="1451">
  <cacheSource type="worksheet">
    <worksheetSource ref="B1:D1452" sheet="5. Renewable Generation"/>
  </cacheSource>
  <cacheFields count="3">
    <cacheField name="FacilityName" numFmtId="0">
      <sharedItems/>
    </cacheField>
    <cacheField name="ResourceType" numFmtId="0">
      <sharedItems count="10">
        <s v="Photovoltaic"/>
        <s v="Wind"/>
        <s v="Biomass"/>
        <s v="Geothermal"/>
        <s v="Landfill Gas"/>
        <s v="Biomethane"/>
        <s v="Solar Thermal"/>
        <s v="Small Hydro"/>
        <s v="Solar"/>
        <s v="Solar PV"/>
      </sharedItems>
    </cacheField>
    <cacheField name="2017 (GWh)" numFmtId="0">
      <sharedItems containsSemiMixedTypes="0" containsString="0" containsNumber="1" minValue="-2.4469900000002198" maxValue="1237.5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51">
  <r>
    <s v="2081_Terzian"/>
    <x v="0"/>
    <n v="3.0259999999999998"/>
  </r>
  <r>
    <s v="2097 Helton"/>
    <x v="0"/>
    <n v="3.6259999999999999"/>
  </r>
  <r>
    <s v="2127_Harris"/>
    <x v="0"/>
    <n v="2.6459999999999999"/>
  </r>
  <r>
    <s v="2143 Dacy"/>
    <x v="0"/>
    <n v="0.91249999999999987"/>
  </r>
  <r>
    <s v="2275 Hattesen"/>
    <x v="0"/>
    <n v="1.0292999999999999"/>
  </r>
  <r>
    <s v="3880 NORTH MISSION ROAD"/>
    <x v="0"/>
    <n v="8.1"/>
  </r>
  <r>
    <s v="85A"/>
    <x v="1"/>
    <n v="16.381200195312498"/>
  </r>
  <r>
    <s v="85B"/>
    <x v="1"/>
    <n v="19.491599609375001"/>
  </r>
  <r>
    <s v="ABEC Bidart-Old River"/>
    <x v="2"/>
    <n v="12.125"/>
  </r>
  <r>
    <s v="Adams East, LLC"/>
    <x v="0"/>
    <n v="50.368000000000002"/>
  </r>
  <r>
    <s v="Adelanto Solar"/>
    <x v="0"/>
    <n v="17.178999999999998"/>
  </r>
  <r>
    <s v="Adelanto Solar I"/>
    <x v="0"/>
    <n v="59.606000000000002"/>
  </r>
  <r>
    <s v="Adelanto Solar II"/>
    <x v="0"/>
    <n v="18.396999999999998"/>
  </r>
  <r>
    <s v="Adera Solar"/>
    <x v="0"/>
    <n v="39.393999999999998"/>
  </r>
  <r>
    <s v="Adobe Solar"/>
    <x v="0"/>
    <n v="49.613999999999997"/>
  </r>
  <r>
    <s v="Aerojet I (3.6MW) Solar Plant"/>
    <x v="0"/>
    <n v="5.96"/>
  </r>
  <r>
    <s v="Aerojet II (2.4MW) Solar Plant"/>
    <x v="0"/>
    <n v="3.456"/>
  </r>
  <r>
    <s v="Aidlin #1"/>
    <x v="3"/>
    <n v="115.59"/>
  </r>
  <r>
    <s v="Alamo Solar LLC"/>
    <x v="0"/>
    <n v="51.003999999999998"/>
  </r>
  <r>
    <s v="Alhambra Solar Facility"/>
    <x v="0"/>
    <n v="134.142"/>
  </r>
  <r>
    <s v="Alpine Solar"/>
    <x v="0"/>
    <n v="162.935"/>
  </r>
  <r>
    <s v="Alta I Wind Energy Center"/>
    <x v="1"/>
    <n v="369.964"/>
  </r>
  <r>
    <s v="Alta II Wind Energy Center"/>
    <x v="1"/>
    <n v="326.07900000000001"/>
  </r>
  <r>
    <s v="Alta III Wind Energy Center"/>
    <x v="1"/>
    <n v="350.65800000000002"/>
  </r>
  <r>
    <s v="Alta IV Wind Energy Center"/>
    <x v="1"/>
    <n v="164.31100000000001"/>
  </r>
  <r>
    <s v="Alta V Wind Energy Center"/>
    <x v="1"/>
    <n v="265.95999999999998"/>
  </r>
  <r>
    <s v="Alta Wind VIII"/>
    <x v="1"/>
    <n v="251.38"/>
  </r>
  <r>
    <s v="Alta X Wind Energy Center"/>
    <x v="1"/>
    <n v="343.48"/>
  </r>
  <r>
    <s v="Alta XI Wind Energy Center"/>
    <x v="1"/>
    <n v="237.24600000000001"/>
  </r>
  <r>
    <s v="Altamont Gas Recovery, Unit 1-4"/>
    <x v="4"/>
    <n v="40.515999999999998"/>
  </r>
  <r>
    <s v="Altech III"/>
    <x v="1"/>
    <n v="21.521800781250001"/>
  </r>
  <r>
    <s v="Ameresco Forward LLC"/>
    <x v="4"/>
    <n v="32.578000000000003"/>
  </r>
  <r>
    <s v="Ameresco Johnson Canyon"/>
    <x v="4"/>
    <n v="9.35"/>
  </r>
  <r>
    <s v="Ameresco San Joaquin LLC"/>
    <x v="4"/>
    <n v="31.934999999999999"/>
  </r>
  <r>
    <s v="Ameresco Santa Cruz Energy"/>
    <x v="4"/>
    <n v="19.536999999999999"/>
  </r>
  <r>
    <s v="Ameresco Vasco Road LLC"/>
    <x v="4"/>
    <n v="33.130000000000003"/>
  </r>
  <r>
    <s v="American Solar Greenworks LLC"/>
    <x v="0"/>
    <n v="14.234999999999999"/>
  </r>
  <r>
    <s v="Anaheim Solar Energy Plant"/>
    <x v="0"/>
    <n v="4.4000000000000004"/>
  </r>
  <r>
    <s v="Anheuser-Busch"/>
    <x v="1"/>
    <n v="2.9478701171875001"/>
  </r>
  <r>
    <s v="Anheuser-Busch #2"/>
    <x v="1"/>
    <n v="3.61447998046875"/>
  </r>
  <r>
    <s v="Antelope Big Sky Ranch LLC"/>
    <x v="0"/>
    <n v="56.415999999999997"/>
  </r>
  <r>
    <s v="Antelope DSR 1 - Big Sky Solar 1"/>
    <x v="0"/>
    <n v="131.923"/>
  </r>
  <r>
    <s v="Antelope DSR 2 - Big Sky Solar 2"/>
    <x v="0"/>
    <n v="14.247999999999999"/>
  </r>
  <r>
    <s v="Antelope Valley Solar Ranch 1"/>
    <x v="0"/>
    <n v="607.93600000000004"/>
  </r>
  <r>
    <s v="AP North Lake Solar - Diamond Valley Lake Solar"/>
    <x v="0"/>
    <n v="41.997"/>
  </r>
  <r>
    <s v="Arkansas Solar Facility"/>
    <x v="0"/>
    <n v="135.40299999999999"/>
  </r>
  <r>
    <s v="Arrache 4006"/>
    <x v="0"/>
    <n v="1.752"/>
  </r>
  <r>
    <s v="Arrache 4013"/>
    <x v="0"/>
    <n v="2.6280000000000001"/>
  </r>
  <r>
    <s v="Arrache 8083-1"/>
    <x v="0"/>
    <n v="2.6280000000000001"/>
  </r>
  <r>
    <s v="Arrache 8083-2"/>
    <x v="0"/>
    <n v="2.6280000000000001"/>
  </r>
  <r>
    <s v="Arrache 8083-3"/>
    <x v="0"/>
    <n v="1.752"/>
  </r>
  <r>
    <s v="Aspiration Solar"/>
    <x v="0"/>
    <n v="3.7879999999999998"/>
  </r>
  <r>
    <s v="Atwell Island PV Solar Generating Facility"/>
    <x v="0"/>
    <n v="38.073999999999998"/>
  </r>
  <r>
    <s v="Atwell Island West LLC CED"/>
    <x v="0"/>
    <n v="55.713000000000001"/>
  </r>
  <r>
    <s v="Augustine Energy PV"/>
    <x v="0"/>
    <n v="5.2560000000000002"/>
  </r>
  <r>
    <s v="Avenal Solar 2"/>
    <x v="0"/>
    <n v="17.301000000000002"/>
  </r>
  <r>
    <s v="Avenal Solar Park"/>
    <x v="0"/>
    <n v="10.667"/>
  </r>
  <r>
    <s v="Bakersfield 1"/>
    <x v="0"/>
    <n v="0"/>
  </r>
  <r>
    <s v="Bakersfield 111"/>
    <x v="0"/>
    <n v="3.44"/>
  </r>
  <r>
    <s v="Bakersfield Industrial PV 1"/>
    <x v="0"/>
    <n v="0"/>
  </r>
  <r>
    <s v="Beacon 1"/>
    <x v="0"/>
    <n v="101.616"/>
  </r>
  <r>
    <s v="Beacon 2"/>
    <x v="0"/>
    <n v="32.849999999999994"/>
  </r>
  <r>
    <s v="Beacon 3"/>
    <x v="0"/>
    <n v="137.29400000000001"/>
  </r>
  <r>
    <s v="Beacon 5"/>
    <x v="0"/>
    <n v="26.28"/>
  </r>
  <r>
    <s v="Beacon Solar 4 (Hecate Energy )"/>
    <x v="0"/>
    <n v="123.14700000000001"/>
  </r>
  <r>
    <s v="Bear Creek Solar"/>
    <x v="0"/>
    <n v="3.3"/>
  </r>
  <r>
    <s v="Big Geyser #13"/>
    <x v="3"/>
    <n v="372.40699999999998"/>
  </r>
  <r>
    <s v="Blackwell Solar"/>
    <x v="0"/>
    <n v="33.107999999999997"/>
  </r>
  <r>
    <s v="Blythe 1 Solar"/>
    <x v="0"/>
    <n v="44.009300781249998"/>
  </r>
  <r>
    <s v="Blythe Solar 110 LLC"/>
    <x v="0"/>
    <n v="271.55200000000002"/>
  </r>
  <r>
    <s v="Blythe Solar II"/>
    <x v="0"/>
    <n v="349.06700000000001"/>
  </r>
  <r>
    <s v="Boessow (Van Connett Solar Farm)"/>
    <x v="0"/>
    <n v="5.24"/>
  </r>
  <r>
    <s v="Borrego I"/>
    <x v="0"/>
    <n v="69.024000000000001"/>
  </r>
  <r>
    <s v="Bowerman Power"/>
    <x v="4"/>
    <n v="145.91399999999999"/>
  </r>
  <r>
    <s v="Brea Expansion Plant"/>
    <x v="4"/>
    <n v="218.7"/>
  </r>
  <r>
    <s v="Buena Vista Biomass Power, LLC"/>
    <x v="2"/>
    <n v="1.1999999731779E-4"/>
  </r>
  <r>
    <s v="Buena Vista Energy LLC"/>
    <x v="1"/>
    <n v="86.415601562500001"/>
  </r>
  <r>
    <s v="Buford Five Points Solar Park LLC"/>
    <x v="0"/>
    <n v="149.876"/>
  </r>
  <r>
    <s v="Buford Giffen Solar"/>
    <x v="0"/>
    <n v="29.513999999999999"/>
  </r>
  <r>
    <s v="Burney Forest Products"/>
    <x v="2"/>
    <n v="169.11799999999999"/>
  </r>
  <r>
    <s v="Butte County Neal Road Landfill"/>
    <x v="4"/>
    <n v="16.116"/>
  </r>
  <r>
    <s v="Cabazon Wind"/>
    <x v="1"/>
    <n v="62.757800781249998"/>
  </r>
  <r>
    <s v="Cabazon Wind Partners, LLC"/>
    <x v="1"/>
    <n v="116.822"/>
  </r>
  <r>
    <s v="Calabasas Gas-to-Energy"/>
    <x v="4"/>
    <n v="36.975069946288997"/>
  </r>
  <r>
    <s v="California Dept of Public Health At Richmond"/>
    <x v="0"/>
    <n v="4.0660999999999996"/>
  </r>
  <r>
    <s v="California Flats North"/>
    <x v="0"/>
    <n v="46.686101562499999"/>
  </r>
  <r>
    <s v="California PV Energy at ISD WWTP"/>
    <x v="0"/>
    <n v="2.4090000000000003"/>
  </r>
  <r>
    <s v="California Valley Solar Ranch"/>
    <x v="0"/>
    <n v="660.50599999999997"/>
  </r>
  <r>
    <s v="Calipatria Solar Farm 70SM1"/>
    <x v="0"/>
    <n v="45.554000000000002"/>
  </r>
  <r>
    <s v="Calistoga #19"/>
    <x v="3"/>
    <n v="468.73200000000003"/>
  </r>
  <r>
    <s v="CalRENEW-1"/>
    <x v="0"/>
    <n v="9.25"/>
  </r>
  <r>
    <s v="Camelot, LLC"/>
    <x v="0"/>
    <n v="126.807"/>
  </r>
  <r>
    <s v="Cameron Ridge"/>
    <x v="1"/>
    <n v="167.738"/>
  </r>
  <r>
    <s v="Campo Verde Solar Project - Mt Signal"/>
    <x v="0"/>
    <n v="351.45499999999998"/>
  </r>
  <r>
    <s v="Cantua Creek SPVP"/>
    <x v="0"/>
    <n v="39.822000000000003"/>
  </r>
  <r>
    <s v="Cascade Solar"/>
    <x v="0"/>
    <n v="55.548999999999999"/>
  </r>
  <r>
    <s v="Castor Solar Project"/>
    <x v="0"/>
    <n v="3.2850000000000001"/>
  </r>
  <r>
    <s v="Catalina Solar Phase I-II"/>
    <x v="0"/>
    <n v="269.21899999999999"/>
  </r>
  <r>
    <s v="Catalina Two LLC"/>
    <x v="0"/>
    <n v="55.518000000000001"/>
  </r>
  <r>
    <s v="CE Turbo LLC"/>
    <x v="3"/>
    <n v="73.078000000000003"/>
  </r>
  <r>
    <s v="CED Corcoran, LLC"/>
    <x v="0"/>
    <n v="50.674999999999997"/>
  </r>
  <r>
    <s v="CED Ducor Solar 1 LLC"/>
    <x v="0"/>
    <n v="56.122999999999998"/>
  </r>
  <r>
    <s v="CED Ducor Solar 2 LLC"/>
    <x v="0"/>
    <n v="53.255000000000003"/>
  </r>
  <r>
    <s v="CED Ducor Solar 3 LLC"/>
    <x v="0"/>
    <n v="39.551000000000002"/>
  </r>
  <r>
    <s v="CED Ducor Solar 4 LLC"/>
    <x v="0"/>
    <n v="53.415999999999997"/>
  </r>
  <r>
    <s v="CED Oro Loma 1"/>
    <x v="0"/>
    <n v="52.591999999999999"/>
  </r>
  <r>
    <s v="CED Oro Loma 2"/>
    <x v="0"/>
    <n v="21.9"/>
  </r>
  <r>
    <s v="CED White River Solar - City of Alpaugh"/>
    <x v="0"/>
    <n v="51.774999999999999"/>
  </r>
  <r>
    <s v="Cemex BMQ"/>
    <x v="1"/>
    <n v="3.3832900390625"/>
  </r>
  <r>
    <s v="Cemex Madison"/>
    <x v="1"/>
    <n v="1.8306099853515601"/>
  </r>
  <r>
    <s v="Cemex River Plant"/>
    <x v="1"/>
    <n v="3.0849099121093699"/>
  </r>
  <r>
    <s v="Centinela Solar Energy"/>
    <x v="0"/>
    <n v="467.59800000000001"/>
  </r>
  <r>
    <s v="Central Antelope Dry Ranch B"/>
    <x v="0"/>
    <n v="2.19"/>
  </r>
  <r>
    <s v="Central Antelope Dry Ranch C"/>
    <x v="0"/>
    <n v="37.164999999999999"/>
  </r>
  <r>
    <s v="Central LF (Sonoma) Phase I Units 1-4"/>
    <x v="4"/>
    <n v="6.6379999999999999"/>
  </r>
  <r>
    <s v="Central LF (Sonoma) Phase II Units 1-4"/>
    <x v="4"/>
    <n v="16.382999999999999"/>
  </r>
  <r>
    <s v="Champagne Solar PV"/>
    <x v="0"/>
    <n v="2.1360000000000001"/>
  </r>
  <r>
    <s v="CHASE 4680 SAN FERNANDO"/>
    <x v="0"/>
    <n v="0"/>
  </r>
  <r>
    <s v="Chiquita Canyon"/>
    <x v="4"/>
    <n v="48.037999999999997"/>
  </r>
  <r>
    <s v="Chowchilla II Biomass"/>
    <x v="2"/>
    <n v="70.138999999999996"/>
  </r>
  <r>
    <s v="Citizen Solar B"/>
    <x v="0"/>
    <n v="11.592000000000001"/>
  </r>
  <r>
    <s v="City of Soledad"/>
    <x v="1"/>
    <n v="4.0242099609375002"/>
  </r>
  <r>
    <s v="Cloverdale Solar I"/>
    <x v="0"/>
    <n v="2.5259999999999998"/>
  </r>
  <r>
    <s v="Cobb Creek #12"/>
    <x v="3"/>
    <n v="390.84699999999998"/>
  </r>
  <r>
    <s v="Cold Canyon Landfill Project (aka Toro)"/>
    <x v="4"/>
    <n v="10.045999999999999"/>
  </r>
  <r>
    <s v="Collins Pine Co Project"/>
    <x v="2"/>
    <n v="12.711"/>
  </r>
  <r>
    <s v="Colon PV"/>
    <x v="0"/>
    <n v="2.8"/>
  </r>
  <r>
    <s v="Colton Solar One LLC"/>
    <x v="0"/>
    <n v="4.9000000000000004"/>
  </r>
  <r>
    <s v="Colton Solar Two LLC"/>
    <x v="0"/>
    <n v="2.1"/>
  </r>
  <r>
    <s v="Columbia Solar Energy, LLC"/>
    <x v="0"/>
    <n v="41.316000000000003"/>
  </r>
  <r>
    <s v="Columbia Two, LLC"/>
    <x v="0"/>
    <n v="42.069000000000003"/>
  </r>
  <r>
    <s v="Community I, LLC"/>
    <x v="0"/>
    <n v="13.64"/>
  </r>
  <r>
    <s v="Community Solar"/>
    <x v="0"/>
    <n v="28.908000000000001"/>
  </r>
  <r>
    <s v="Coram California Development, L.P. (AKA CORAM BRODIE)"/>
    <x v="1"/>
    <n v="261.392"/>
  </r>
  <r>
    <s v="Coram Energy LLC"/>
    <x v="1"/>
    <n v="45.973800781249999"/>
  </r>
  <r>
    <s v="Coram Tehachapi LP"/>
    <x v="1"/>
    <n v="12.5535"/>
  </r>
  <r>
    <s v="Corcoran 2 Solar LLC CED"/>
    <x v="0"/>
    <n v="50.255000000000003"/>
  </r>
  <r>
    <s v="Corcoran 3 Solar"/>
    <x v="0"/>
    <n v="51.352499999999999"/>
  </r>
  <r>
    <s v="Corcoran Irrigation District Solar, LLC"/>
    <x v="0"/>
    <n v="52.472000000000001"/>
  </r>
  <r>
    <s v="Coronal Lost Hills (f/k/a Twisselman Solar)"/>
    <x v="0"/>
    <n v="52.093000000000004"/>
  </r>
  <r>
    <s v="Coronus Adelanto West 1"/>
    <x v="0"/>
    <n v="3.1880000000000002"/>
  </r>
  <r>
    <s v="Coronus Adelanto West 2"/>
    <x v="0"/>
    <n v="3.3740000000000001"/>
  </r>
  <r>
    <s v="Coso Energy Developers"/>
    <x v="3"/>
    <n v="272.20409960937502"/>
  </r>
  <r>
    <s v="Coso Finance Partners"/>
    <x v="3"/>
    <n v="475.33"/>
  </r>
  <r>
    <s v="Coso Power Developers"/>
    <x v="3"/>
    <n v="407.12599999999998"/>
  </r>
  <r>
    <s v="COSUMNES POWER PLANT"/>
    <x v="5"/>
    <n v="19.831"/>
  </r>
  <r>
    <s v="Cottonwood Carport Solar"/>
    <x v="0"/>
    <n v="1.2"/>
  </r>
  <r>
    <s v="Cottonwood Corcoran City"/>
    <x v="0"/>
    <n v="27.675999999999998"/>
  </r>
  <r>
    <s v="Cottonwood Goose Lake LLC"/>
    <x v="0"/>
    <n v="34.850999999999999"/>
  </r>
  <r>
    <s v="Creelman (SDG&amp;E Solar Energy Project)"/>
    <x v="0"/>
    <n v="0"/>
  </r>
  <r>
    <s v="CVFA CARSON Cogen 1"/>
    <x v="5"/>
    <n v="0"/>
  </r>
  <r>
    <s v="Del Ranch Company (formerly A W Hoch)"/>
    <x v="3"/>
    <n v="299.58999999999997"/>
  </r>
  <r>
    <s v="Delano Land 1"/>
    <x v="0"/>
    <n v="0"/>
  </r>
  <r>
    <s v="Desert Green Solar Farm LLC"/>
    <x v="0"/>
    <n v="13.436999999999999"/>
  </r>
  <r>
    <s v="Desert Hot Springs Solar"/>
    <x v="0"/>
    <n v="6.0666666666666673"/>
  </r>
  <r>
    <s v="Desert Stateline Solar Facility"/>
    <x v="0"/>
    <n v="657.74300000000005"/>
  </r>
  <r>
    <s v="Desert Sunlight 250"/>
    <x v="0"/>
    <n v="618.20100000000002"/>
  </r>
  <r>
    <s v="Desert Sunlight 300"/>
    <x v="0"/>
    <n v="702.928"/>
  </r>
  <r>
    <s v="Diablo Wind LLC"/>
    <x v="1"/>
    <n v="61.055999999999997"/>
  </r>
  <r>
    <s v="Diamond Valley Solar Project"/>
    <x v="0"/>
    <n v="2.4"/>
  </r>
  <r>
    <s v="Difwind Farms LTD I"/>
    <x v="1"/>
    <n v="8.3080996093750006"/>
  </r>
  <r>
    <s v="Difwind Farms LTD II"/>
    <x v="1"/>
    <n v="4.3466801757812501"/>
  </r>
  <r>
    <s v="Difwind Farms LTD V"/>
    <x v="1"/>
    <n v="10.747999999999999"/>
  </r>
  <r>
    <s v="Difwind Farms Ltd VI"/>
    <x v="1"/>
    <n v="32.646000000000001"/>
  </r>
  <r>
    <s v="Dillon Wind"/>
    <x v="1"/>
    <n v="125.16500000000001"/>
  </r>
  <r>
    <s v="Dinuba Energy"/>
    <x v="2"/>
    <n v="2.39999994635581E-4"/>
  </r>
  <r>
    <s v="Division 1"/>
    <x v="0"/>
    <n v="3.1500000000000004"/>
  </r>
  <r>
    <s v="Division 2"/>
    <x v="0"/>
    <n v="2.0499999999999998"/>
  </r>
  <r>
    <s v="Division 3"/>
    <x v="0"/>
    <n v="2.0499999999999998"/>
  </r>
  <r>
    <s v="Dom Solar Lessor I LP"/>
    <x v="0"/>
    <n v="11.778549999999999"/>
  </r>
  <r>
    <s v="Dulles"/>
    <x v="0"/>
    <n v="3.1709999999999998"/>
  </r>
  <r>
    <s v="Dutch Energy Wind Farm"/>
    <x v="1"/>
    <n v="16.60769921875"/>
  </r>
  <r>
    <s v="Eagle Rock #11"/>
    <x v="3"/>
    <n v="611.03800000000001"/>
  </r>
  <r>
    <s v="East Winds Project"/>
    <x v="1"/>
    <n v="6.6151201171874998"/>
  </r>
  <r>
    <s v="EBMUD WWTP Digester Gas Turbine"/>
    <x v="2"/>
    <n v="22.774000000000001"/>
  </r>
  <r>
    <s v="EBMUD WWTP Power Generation Station"/>
    <x v="2"/>
    <n v="27.954000000000001"/>
  </r>
  <r>
    <s v="ECPV Sol Orchard El Centro PV Plant"/>
    <x v="0"/>
    <n v="51.923000000000002"/>
  </r>
  <r>
    <s v="EDF Renewable Windfarm V Inc"/>
    <x v="1"/>
    <n v="23.308300781250001"/>
  </r>
  <r>
    <s v="Edom Hills Project 1, LLC"/>
    <x v="1"/>
    <n v="42.85769921875"/>
  </r>
  <r>
    <s v="EE Kettleman Solar 1"/>
    <x v="0"/>
    <n v="50.918999999999997"/>
  </r>
  <r>
    <s v="El Nido Biomass"/>
    <x v="2"/>
    <n v="75.268000000000001"/>
  </r>
  <r>
    <s v="El Sobrante Landfill, 1-3"/>
    <x v="4"/>
    <n v="19.042999999999999"/>
  </r>
  <r>
    <s v="Elevation Solar C"/>
    <x v="0"/>
    <n v="110.408"/>
  </r>
  <r>
    <s v="Enerparc CA2 LLC"/>
    <x v="0"/>
    <n v="3.5539999999999998"/>
  </r>
  <r>
    <s v="EUIPH Wind Farm"/>
    <x v="1"/>
    <n v="37.103000000000002"/>
  </r>
  <r>
    <s v="Exeter"/>
    <x v="0"/>
    <n v="6.9"/>
  </r>
  <r>
    <s v="Expressway Solar A"/>
    <x v="0"/>
    <n v="4.819"/>
  </r>
  <r>
    <s v="Expressway Solar B"/>
    <x v="0"/>
    <n v="4.3010000000000002"/>
  </r>
  <r>
    <s v="Expressway Solar C2"/>
    <x v="0"/>
    <n v="3.5249999999999999"/>
  </r>
  <r>
    <s v="FAA Norcal TRACON"/>
    <x v="0"/>
    <n v="1.6519999999999999"/>
  </r>
  <r>
    <s v="Fairhaven"/>
    <x v="2"/>
    <n v="1.0131099853515599"/>
  </r>
  <r>
    <s v="Fall River Mills Project A &amp; B"/>
    <x v="0"/>
    <n v="7.69"/>
  </r>
  <r>
    <s v="Five Points Solar Station"/>
    <x v="0"/>
    <n v="27.709"/>
  </r>
  <r>
    <s v="FPL Energy Montezuma Winds LLC"/>
    <x v="1"/>
    <n v="88.736000000000004"/>
  </r>
  <r>
    <s v="Franchise Tax Board At Sacramento"/>
    <x v="0"/>
    <n v="4.9201999999999995"/>
  </r>
  <r>
    <s v="Freeway Springs"/>
    <x v="0"/>
    <n v="3.3730000000000002"/>
  </r>
  <r>
    <s v="Fresno Solar South"/>
    <x v="0"/>
    <n v="3.169"/>
  </r>
  <r>
    <s v="Fresno Solar West"/>
    <x v="0"/>
    <n v="2.9710000000000001"/>
  </r>
  <r>
    <s v="Frontier I Solar LLC"/>
    <x v="0"/>
    <n v="51.692"/>
  </r>
  <r>
    <s v="Garland Solar"/>
    <x v="0"/>
    <n v="297.28300000000002"/>
  </r>
  <r>
    <s v="Garnet Solar Power Generation Station 1"/>
    <x v="0"/>
    <n v="9.1470000000000002"/>
  </r>
  <r>
    <s v="Garnet Wind Energy Center"/>
    <x v="1"/>
    <n v="17.232199218750001"/>
  </r>
  <r>
    <s v="Gas Utilization Facility (Pt. Loma Sewage TP), Unit 1"/>
    <x v="2"/>
    <n v="38.017000000000003"/>
  </r>
  <r>
    <s v="Gates Solar Station"/>
    <x v="0"/>
    <n v="42.377000000000002"/>
  </r>
  <r>
    <s v="GEM II"/>
    <x v="3"/>
    <n v="1.1999999731779E-4"/>
  </r>
  <r>
    <s v="GEM III"/>
    <x v="3"/>
    <n v="110.795"/>
  </r>
  <r>
    <s v="Genentech Inc. - Vacaville"/>
    <x v="0"/>
    <n v="5.15"/>
  </r>
  <r>
    <s v="Genesis Solar"/>
    <x v="0"/>
    <n v="627.88599999999997"/>
  </r>
  <r>
    <s v="Geothermal 1"/>
    <x v="3"/>
    <n v="417.04899999999998"/>
  </r>
  <r>
    <s v="Geothermal 2"/>
    <x v="3"/>
    <n v="355.35110999989496"/>
  </r>
  <r>
    <s v="Giffen Solar Park LLC"/>
    <x v="0"/>
    <n v="28.954999999999998"/>
  </r>
  <r>
    <s v="Giffen Solar Station"/>
    <x v="0"/>
    <n v="18.173999999999999"/>
  </r>
  <r>
    <s v="GLENARM - UNITS 2, 3, 4"/>
    <x v="5"/>
    <n v="0"/>
  </r>
  <r>
    <s v="Golden Hills"/>
    <x v="1"/>
    <n v="280.31"/>
  </r>
  <r>
    <s v="Golden Springs Building C1"/>
    <x v="0"/>
    <n v="1.897"/>
  </r>
  <r>
    <s v="Golden Springs Building D1"/>
    <x v="0"/>
    <n v="2.0640000000000001"/>
  </r>
  <r>
    <s v="Golden Springs Building F"/>
    <x v="0"/>
    <n v="2.4929999999999999"/>
  </r>
  <r>
    <s v="Golden Springs Building G"/>
    <x v="0"/>
    <n v="2.4830000000000001"/>
  </r>
  <r>
    <s v="GOLDEN SPRINGS BUILDING H"/>
    <x v="0"/>
    <n v="2.8039999999999998"/>
  </r>
  <r>
    <s v="Golden Springs Building L"/>
    <x v="0"/>
    <n v="1.788"/>
  </r>
  <r>
    <s v="GOLDEN SPRINGS BUILDING M"/>
    <x v="0"/>
    <n v="3.218"/>
  </r>
  <r>
    <s v="Grant #20"/>
    <x v="3"/>
    <n v="312.27600000000001"/>
  </r>
  <r>
    <s v="Grasslands EPWF"/>
    <x v="0"/>
    <n v="4.6719999999999997"/>
  </r>
  <r>
    <s v="Grasslands RES-BCT"/>
    <x v="0"/>
    <n v="4.6100000000000003"/>
  </r>
  <r>
    <s v="Grayson 3-5"/>
    <x v="5"/>
    <n v="429.08"/>
  </r>
  <r>
    <s v="Green Acres Solar Farm PV1"/>
    <x v="0"/>
    <n v="2.3199999999999998"/>
  </r>
  <r>
    <s v="Green Acres Solar FarmPV2"/>
    <x v="0"/>
    <n v="6.72"/>
  </r>
  <r>
    <s v="Green Power I"/>
    <x v="1"/>
    <n v="25.2715"/>
  </r>
  <r>
    <s v="Gridley Main One"/>
    <x v="0"/>
    <n v="1.9730000000000001"/>
  </r>
  <r>
    <s v="Gridley Main Two"/>
    <x v="0"/>
    <n v="4.0010000000000003"/>
  </r>
  <r>
    <s v="Grundman-Wilkinson Solar Farm (Bruceville Road)"/>
    <x v="0"/>
    <n v="31.597900390625"/>
  </r>
  <r>
    <s v="Guernsey Solar Station"/>
    <x v="0"/>
    <n v="44.078000000000003"/>
  </r>
  <r>
    <s v="Harbor Generating Station"/>
    <x v="5"/>
    <n v="0"/>
  </r>
  <r>
    <s v="Hatchet Ridge Wind, LLC"/>
    <x v="1"/>
    <n v="292.43"/>
  </r>
  <r>
    <s v="Hay Road - Silicon Valley Biomass"/>
    <x v="4"/>
    <n v="11.523"/>
  </r>
  <r>
    <s v="Haynes Generating Station"/>
    <x v="5"/>
    <n v="0.78200000000000003"/>
  </r>
  <r>
    <s v="Hayworth Solar Farm"/>
    <x v="0"/>
    <n v="61.173999999999999"/>
  </r>
  <r>
    <s v="Heber Geothermal Co"/>
    <x v="3"/>
    <n v="311.36399999999998"/>
  </r>
  <r>
    <s v="Heber Solar Facility"/>
    <x v="0"/>
    <n v="26.242999999999999"/>
  </r>
  <r>
    <s v="Heliocentric"/>
    <x v="0"/>
    <n v="3.1469999999999998"/>
  </r>
  <r>
    <s v="Helzel &amp; Schwarzhoff 88"/>
    <x v="1"/>
    <n v="1.7133333333333336"/>
  </r>
  <r>
    <s v="Henrietta Solar"/>
    <x v="0"/>
    <n v="262.07799999999997"/>
  </r>
  <r>
    <s v="Hesperia Solar PV"/>
    <x v="0"/>
    <n v="3.2930000000000001"/>
  </r>
  <r>
    <s v="High Winds"/>
    <x v="1"/>
    <n v="306.85300000000001"/>
  </r>
  <r>
    <s v="Highlander Solar 1 (Duke Energy) SEPV8"/>
    <x v="0"/>
    <n v="32.972000000000001"/>
  </r>
  <r>
    <s v="Highlander Solar 2 (Duke Energy) SEPV9"/>
    <x v="0"/>
    <n v="25.62"/>
  </r>
  <r>
    <s v="HL Power Company"/>
    <x v="2"/>
    <n v="160.916"/>
  </r>
  <r>
    <s v="Hollister Solar"/>
    <x v="0"/>
    <n v="3.9449999999999998"/>
  </r>
  <r>
    <s v="Horn 4097"/>
    <x v="0"/>
    <n v="2.6280000000000001"/>
  </r>
  <r>
    <s v="Huron Solar Station"/>
    <x v="0"/>
    <n v="40.412999999999997"/>
  </r>
  <r>
    <s v="Hyperion Digester Gas Utilization Project"/>
    <x v="4"/>
    <n v="49.274999999999999"/>
  </r>
  <r>
    <s v="IEUA"/>
    <x v="1"/>
    <n v="0.474279998779296"/>
  </r>
  <r>
    <s v="Imperial Solar Energy Center South"/>
    <x v="0"/>
    <n v="280.55599999999998"/>
  </r>
  <r>
    <s v="Imperial Solar Energy Center West"/>
    <x v="0"/>
    <n v="390.55599999999998"/>
  </r>
  <r>
    <s v="Imperial Valley Solar Company (IVSC) 2 LLC"/>
    <x v="0"/>
    <n v="48.209000000000003"/>
  </r>
  <r>
    <s v="Industry MetroLink PV 1"/>
    <x v="0"/>
    <n v="1.151"/>
  </r>
  <r>
    <s v="Industry Solar Power Generation Station 1"/>
    <x v="0"/>
    <n v="4.1360000000000001"/>
  </r>
  <r>
    <s v="Intel Corporation - Intel"/>
    <x v="0"/>
    <n v="1.651"/>
  </r>
  <r>
    <s v="Intel Corporation Phase 2"/>
    <x v="0"/>
    <n v="1.653"/>
  </r>
  <r>
    <s v="International Turbine Research, Inc."/>
    <x v="1"/>
    <n v="20.957000000000001"/>
  </r>
  <r>
    <s v="Ivanhoe"/>
    <x v="0"/>
    <n v="6.85"/>
  </r>
  <r>
    <s v="Ivanpah 1"/>
    <x v="6"/>
    <n v="238.80799999999999"/>
  </r>
  <r>
    <s v="Ivanpah 2"/>
    <x v="6"/>
    <n v="236.82499999999999"/>
  </r>
  <r>
    <s v="Ivanpah 3"/>
    <x v="6"/>
    <n v="243.78800000000001"/>
  </r>
  <r>
    <s v="IVS1 Imperial Valley Solar 1"/>
    <x v="0"/>
    <n v="510.08600000000001"/>
  </r>
  <r>
    <s v="IVSC1"/>
    <x v="0"/>
    <n v="51.706000000000003"/>
  </r>
  <r>
    <s v="J J Elmore"/>
    <x v="3"/>
    <n v="286.53300000000002"/>
  </r>
  <r>
    <s v="J M Leathers"/>
    <x v="3"/>
    <n v="363.61500000000001"/>
  </r>
  <r>
    <s v="Jacumba Solar Farm"/>
    <x v="0"/>
    <n v="22.048099609375001"/>
  </r>
  <r>
    <s v="John Featherstone (FKA Hudson Ranch Power I)"/>
    <x v="3"/>
    <n v="424.267"/>
  </r>
  <r>
    <s v="Jurupa Valley Solar PV"/>
    <x v="0"/>
    <n v="3.3319999999999999"/>
  </r>
  <r>
    <s v="Kansas South"/>
    <x v="0"/>
    <n v="46.267898437500001"/>
  </r>
  <r>
    <s v="Kansas, LLC"/>
    <x v="0"/>
    <n v="53.392000000000003"/>
  </r>
  <r>
    <s v="Karen Avenue Wind Farm"/>
    <x v="1"/>
    <n v="27.253"/>
  </r>
  <r>
    <s v="Keller Canyon Landfill (Pittsburg)"/>
    <x v="4"/>
    <n v="28.927"/>
  </r>
  <r>
    <s v="Kent South, LLC"/>
    <x v="0"/>
    <n v="53.16"/>
  </r>
  <r>
    <s v="Kern Solar Ranch"/>
    <x v="0"/>
    <n v="40.9"/>
  </r>
  <r>
    <s v="Kettering 1"/>
    <x v="0"/>
    <n v="2.1"/>
  </r>
  <r>
    <s v="Kettering 2"/>
    <x v="0"/>
    <n v="2"/>
  </r>
  <r>
    <s v="Kettleman Solar"/>
    <x v="0"/>
    <n v="2.38"/>
  </r>
  <r>
    <s v="Kiefer Landfill Gas-to-Energy Facility"/>
    <x v="4"/>
    <n v="67.566000000000003"/>
  </r>
  <r>
    <s v="Kingbird Solar A"/>
    <x v="0"/>
    <n v="59.396999999999998"/>
  </r>
  <r>
    <s v="Kingbird Solar B"/>
    <x v="0"/>
    <n v="59.396999999999998"/>
  </r>
  <r>
    <s v="Kingsburg 1 &amp; 2"/>
    <x v="0"/>
    <n v="7.358080078125"/>
  </r>
  <r>
    <s v="Kost (Fleshman Solar Farm)"/>
    <x v="0"/>
    <n v="5.2430000000000003"/>
  </r>
  <r>
    <s v="Kumeyaay Wind Farm"/>
    <x v="1"/>
    <n v="118.31699999999999"/>
  </r>
  <r>
    <s v="L-8 Solar Project"/>
    <x v="0"/>
    <n v="2.1749999999999998"/>
  </r>
  <r>
    <s v="La Joya Del Sol"/>
    <x v="0"/>
    <n v="3.4340000000000002"/>
  </r>
  <r>
    <s v="Lake One (Biomethane)"/>
    <x v="5"/>
    <n v="0"/>
  </r>
  <r>
    <s v="Lakeview #17"/>
    <x v="3"/>
    <n v="475.02"/>
  </r>
  <r>
    <s v="Lancaster B"/>
    <x v="0"/>
    <n v="6.7489999999999997"/>
  </r>
  <r>
    <s v="Lancaster Dry Farm Ranch B LLC"/>
    <x v="0"/>
    <n v="12.836"/>
  </r>
  <r>
    <s v="Lancaster Little Rock C Solar PV"/>
    <x v="0"/>
    <n v="12.840999999999999"/>
  </r>
  <r>
    <s v="Lancaster Solar 1"/>
    <x v="0"/>
    <n v="3.2269999999999999"/>
  </r>
  <r>
    <s v="Lancaster Solar 2"/>
    <x v="0"/>
    <n v="3.4119999999999999"/>
  </r>
  <r>
    <s v="Lancaster WAD B"/>
    <x v="0"/>
    <n v="5.9269999999999996"/>
  </r>
  <r>
    <s v="Landpro 8159"/>
    <x v="0"/>
    <n v="3.05"/>
  </r>
  <r>
    <s v="Landpro 8160-61-1"/>
    <x v="0"/>
    <n v="3.85"/>
  </r>
  <r>
    <s v="Landpro 8160-61-2"/>
    <x v="0"/>
    <n v="3.87"/>
  </r>
  <r>
    <s v="LAPC Carport Shade Structures (Los Angeles Pierce College)"/>
    <x v="0"/>
    <n v="3.3130000000000002"/>
  </r>
  <r>
    <s v="Lemoore 1"/>
    <x v="0"/>
    <n v="3.7610000000000001"/>
  </r>
  <r>
    <s v="Lincoln Landfill - WPWMA"/>
    <x v="4"/>
    <n v="27"/>
  </r>
  <r>
    <s v="Lindberg Field Solar 2 LLC"/>
    <x v="0"/>
    <n v="4.8899999999999997"/>
  </r>
  <r>
    <s v="Lindsay"/>
    <x v="0"/>
    <n v="7.85"/>
  </r>
  <r>
    <s v="Little Rock Pham"/>
    <x v="0"/>
    <n v="9.3140000000000001"/>
  </r>
  <r>
    <s v="Lone Valley Solar Park 1"/>
    <x v="0"/>
    <n v="23.287199218750001"/>
  </r>
  <r>
    <s v="Lone Valley Solar Park 2"/>
    <x v="0"/>
    <n v="50.615601562499997"/>
  </r>
  <r>
    <s v="Longboat Solar"/>
    <x v="0"/>
    <n v="58.844000000000001"/>
  </r>
  <r>
    <s v="Lost Hills Solar"/>
    <x v="0"/>
    <n v="55.472999999999999"/>
  </r>
  <r>
    <s v="MA 4035"/>
    <x v="0"/>
    <n v="2.6280000000000001"/>
  </r>
  <r>
    <s v="Madera 1 PV"/>
    <x v="0"/>
    <n v="0"/>
  </r>
  <r>
    <s v="Magnolia Power Project (Biomethane portion)"/>
    <x v="5"/>
    <n v="0"/>
  </r>
  <r>
    <s v="Malburg Generating Station"/>
    <x v="5"/>
    <n v="0"/>
  </r>
  <r>
    <s v="Mammoth Pacific I"/>
    <x v="3"/>
    <n v="56.956000000000003"/>
  </r>
  <r>
    <s v="Mammoth Pacific II"/>
    <x v="3"/>
    <n v="62.165999999999997"/>
  </r>
  <r>
    <s v="Manteca Land PV"/>
    <x v="0"/>
    <n v="0"/>
  </r>
  <r>
    <s v="Manzana Wind"/>
    <x v="1"/>
    <n v="504.55799999999999"/>
  </r>
  <r>
    <s v="Maricopa West Solar PV"/>
    <x v="0"/>
    <n v="47.405999999999999"/>
  </r>
  <r>
    <s v="Marinos Ventures LLC"/>
    <x v="0"/>
    <n v="0"/>
  </r>
  <r>
    <s v="McCabe #5-#6"/>
    <x v="3"/>
    <n v="680.05"/>
  </r>
  <r>
    <s v="McCoy Station"/>
    <x v="0"/>
    <n v="745.18600000000004"/>
  </r>
  <r>
    <s v="MCE Solar One"/>
    <x v="0"/>
    <n v="1.91625"/>
  </r>
  <r>
    <s v="McHenry Solar Farm"/>
    <x v="0"/>
    <n v="62.52"/>
  </r>
  <r>
    <s v="Mecca Plant"/>
    <x v="2"/>
    <n v="346.04899999999998"/>
  </r>
  <r>
    <s v="Merced Solar"/>
    <x v="0"/>
    <n v="3.5379999999999998"/>
  </r>
  <r>
    <s v="Meridian Vineyards Solar"/>
    <x v="0"/>
    <n v="1.7589999999999999"/>
  </r>
  <r>
    <s v="Mesa Crest (lilac)"/>
    <x v="0"/>
    <n v="7.6719999999999997"/>
  </r>
  <r>
    <s v="Mesa Wind Power Corporation"/>
    <x v="1"/>
    <n v="5.2110000000000003"/>
  </r>
  <r>
    <s v="Midway II"/>
    <x v="0"/>
    <n v="51.839101562499998"/>
  </r>
  <r>
    <s v="Midway Solar Farm I"/>
    <x v="0"/>
    <n v="73"/>
  </r>
  <r>
    <s v="Milliken Sanitary Landfill Solar"/>
    <x v="0"/>
    <n v="2.581"/>
  </r>
  <r>
    <s v="Miramar Energy LLC"/>
    <x v="4"/>
    <n v="25.611999999999998"/>
  </r>
  <r>
    <s v="Mission Solar"/>
    <x v="0"/>
    <n v="3.5419999999999998"/>
  </r>
  <r>
    <s v="MM Lopez Energy LLC"/>
    <x v="4"/>
    <n v="23.437999999999999"/>
  </r>
  <r>
    <s v="MM Prima Deshecha Energy LLC, Unit 1-2"/>
    <x v="4"/>
    <n v="49.128"/>
  </r>
  <r>
    <s v="MM San Diego LLC - Miramar Landfill"/>
    <x v="4"/>
    <n v="51.223999999999997"/>
  </r>
  <r>
    <s v="MM San Diego LLC - North City"/>
    <x v="4"/>
    <n v="29.684000000000001"/>
  </r>
  <r>
    <s v="MM Tajiguas Energy LLC"/>
    <x v="4"/>
    <n v="25.222000000000001"/>
  </r>
  <r>
    <s v="MM Tulare Energy LLC"/>
    <x v="5"/>
    <n v="0"/>
  </r>
  <r>
    <s v="MM West Covina LLC, Gen 2"/>
    <x v="4"/>
    <n v="46.619"/>
  </r>
  <r>
    <s v="MM Yolo Power LLC Facility, 1-5"/>
    <x v="4"/>
    <n v="10.941000000000001"/>
  </r>
  <r>
    <s v="MN Mid Valley Genco LLC, 1-2"/>
    <x v="4"/>
    <n v="11.791600000000001"/>
  </r>
  <r>
    <s v="Mogul Energy"/>
    <x v="1"/>
    <n v="9.9999997764825801E-6"/>
  </r>
  <r>
    <s v="Mojave 16, 17, 18"/>
    <x v="1"/>
    <n v="105.08799999999999"/>
  </r>
  <r>
    <s v="Mojave 3"/>
    <x v="1"/>
    <n v="56.668101562499999"/>
  </r>
  <r>
    <s v="Mojave 4"/>
    <x v="1"/>
    <n v="70.584398437499999"/>
  </r>
  <r>
    <s v="Mojave 5"/>
    <x v="1"/>
    <n v="56.622500000000002"/>
  </r>
  <r>
    <s v="Mojave Solar Project"/>
    <x v="6"/>
    <n v="593.30100000000004"/>
  </r>
  <r>
    <s v="Mojave West"/>
    <x v="0"/>
    <n v="57.113"/>
  </r>
  <r>
    <s v="Monterey Regional Water Pollution Control Cogen"/>
    <x v="4"/>
    <n v="9.2370000000000001"/>
  </r>
  <r>
    <s v="Montezuma Wind II"/>
    <x v="1"/>
    <n v="178.42599999999999"/>
  </r>
  <r>
    <s v="Morelos Del Sol"/>
    <x v="0"/>
    <n v="38.805"/>
  </r>
  <r>
    <s v="Morgan Lancaster I, LLC"/>
    <x v="0"/>
    <n v="4.0579999999999998"/>
  </r>
  <r>
    <s v="Moscone Center Esplanade A"/>
    <x v="0"/>
    <n v="0"/>
  </r>
  <r>
    <s v="Moscone Center Esplanade B"/>
    <x v="0"/>
    <n v="0"/>
  </r>
  <r>
    <s v="Moscone Center South Lobby"/>
    <x v="0"/>
    <n v="0"/>
  </r>
  <r>
    <s v="Mountain View I"/>
    <x v="1"/>
    <n v="104.527"/>
  </r>
  <r>
    <s v="Mountain View II"/>
    <x v="1"/>
    <n v="51.7258984375"/>
  </r>
  <r>
    <s v="Mountain View III"/>
    <x v="1"/>
    <n v="63.396601562500003"/>
  </r>
  <r>
    <s v="Mountain View IV"/>
    <x v="1"/>
    <n v="128.85599999999999"/>
  </r>
  <r>
    <s v="Mt Poso (coal conversion)"/>
    <x v="2"/>
    <n v="235.23400000000001"/>
  </r>
  <r>
    <s v="Mustang Hills LLC"/>
    <x v="1"/>
    <n v="289.37599999999998"/>
  </r>
  <r>
    <s v="Navajo Solar Power Generation Station 1"/>
    <x v="0"/>
    <n v="4.2729999999999997"/>
  </r>
  <r>
    <s v="Naval Air Weapons Station China Lake"/>
    <x v="0"/>
    <n v="28.475000000000001"/>
  </r>
  <r>
    <s v="Newberry Spring"/>
    <x v="0"/>
    <n v="2.6280000000000001"/>
  </r>
  <r>
    <s v="Nickel 1 (&quot;NLH1&quot;)"/>
    <x v="0"/>
    <n v="2.9710000000000001"/>
  </r>
  <r>
    <s v="Nicolis"/>
    <x v="0"/>
    <n v="50.804000000000002"/>
  </r>
  <r>
    <s v="Nordhoff Place"/>
    <x v="0"/>
    <n v="0"/>
  </r>
  <r>
    <s v="North Bay Solar 1"/>
    <x v="0"/>
    <n v="2.3530000000000002"/>
  </r>
  <r>
    <s v="North Brawley"/>
    <x v="3"/>
    <n v="54.143999999999998"/>
  </r>
  <r>
    <s v="North City Cogeneration Facility Expansion (NCCFE)"/>
    <x v="5"/>
    <n v="8.2590000000000003"/>
  </r>
  <r>
    <s v="North Kern State Prison"/>
    <x v="0"/>
    <n v="2.0379999999999998"/>
  </r>
  <r>
    <s v="North Lancaster Ranch"/>
    <x v="0"/>
    <n v="39.523000000000003"/>
  </r>
  <r>
    <s v="North Palm Springs 1A"/>
    <x v="0"/>
    <n v="3.2"/>
  </r>
  <r>
    <s v="North Palm Springs 4A"/>
    <x v="0"/>
    <n v="3.5059999999999998"/>
  </r>
  <r>
    <s v="North Sky River, LLC"/>
    <x v="1"/>
    <n v="485.69099999999997"/>
  </r>
  <r>
    <s v="North Star Solar 1"/>
    <x v="0"/>
    <n v="157.14099999999999"/>
  </r>
  <r>
    <s v="Novato Solar (Cooley Quarry)"/>
    <x v="0"/>
    <n v="2.19"/>
  </r>
  <r>
    <s v="Nove Power Plant"/>
    <x v="4"/>
    <n v="1.2570099999997699"/>
  </r>
  <r>
    <s v="NRG Solar Blythe II LLC"/>
    <x v="0"/>
    <n v="46.293999999999997"/>
  </r>
  <r>
    <s v="Nunn 8135"/>
    <x v="0"/>
    <n v="1.752"/>
  </r>
  <r>
    <s v="Oak Creek Wind Power"/>
    <x v="1"/>
    <n v="62.261398437499999"/>
  </r>
  <r>
    <s v="Oakley Solar Project"/>
    <x v="0"/>
    <n v="2.2869999999999999"/>
  </r>
  <r>
    <s v="Oasis Power Partners, LLC"/>
    <x v="1"/>
    <n v="174.02"/>
  </r>
  <r>
    <s v="Oasis Solar"/>
    <x v="0"/>
    <n v="57.91"/>
  </r>
  <r>
    <s v="Ocotillo Express LLC"/>
    <x v="1"/>
    <n v="541.95299999999997"/>
  </r>
  <r>
    <s v="Old River One, LLC"/>
    <x v="0"/>
    <n v="51.116999999999997"/>
  </r>
  <r>
    <s v="One Ten Partners, LLC"/>
    <x v="0"/>
    <n v="2.1666666666666665"/>
  </r>
  <r>
    <s v="Orion 1 Solar"/>
    <x v="0"/>
    <n v="29.895"/>
  </r>
  <r>
    <s v="Orion 2 Solar"/>
    <x v="0"/>
    <n v="19.782"/>
  </r>
  <r>
    <s v="Ormesa 1H"/>
    <x v="3"/>
    <n v="1.1999999731779E-4"/>
  </r>
  <r>
    <s v="Ormesa Geothermal II"/>
    <x v="3"/>
    <n v="137.053"/>
  </r>
  <r>
    <s v="Ormesa I"/>
    <x v="3"/>
    <n v="103.533"/>
  </r>
  <r>
    <s v="Ostrom Road aka G2 Energy Project"/>
    <x v="4"/>
    <n v="24.614999999999998"/>
  </r>
  <r>
    <s v="Otay 3 Power Station"/>
    <x v="4"/>
    <n v="21.867999999999999"/>
  </r>
  <r>
    <s v="Otay Unit 5"/>
    <x v="4"/>
    <n v="21.867999999999999"/>
  </r>
  <r>
    <s v="Otay Unit 6"/>
    <x v="4"/>
    <n v="21.867999999999999"/>
  </r>
  <r>
    <s v="Otay, Unit 1 and 2"/>
    <x v="4"/>
    <n v="16.689"/>
  </r>
  <r>
    <s v="Otoe Solar Power Generation Station 1"/>
    <x v="0"/>
    <n v="3.5209999999999999"/>
  </r>
  <r>
    <s v="Owens Valley Solar Project 5"/>
    <x v="0"/>
    <n v="6.57"/>
  </r>
  <r>
    <s v="Ox Mountain Landfill aka Half Moon Bay"/>
    <x v="2"/>
    <n v="83.95"/>
  </r>
  <r>
    <s v="Pacific Cruise Ship Terminals Berth 93"/>
    <x v="0"/>
    <n v="1.92719995117187"/>
  </r>
  <r>
    <s v="Pacific Ultrapower Chinese"/>
    <x v="2"/>
    <n v="118.669"/>
  </r>
  <r>
    <s v="Pacific Wind Project, LLC"/>
    <x v="1"/>
    <n v="309.71100000000001"/>
  </r>
  <r>
    <s v="Painted Hills Wind Developers"/>
    <x v="1"/>
    <n v="31.82269921875"/>
  </r>
  <r>
    <s v="Pala (SDG&amp;E Solar Energy Project)"/>
    <x v="0"/>
    <n v="0"/>
  </r>
  <r>
    <s v="Palm Springs SD - Cathedral City HS"/>
    <x v="0"/>
    <n v="1.677"/>
  </r>
  <r>
    <s v="Palm Springs SD - Palm Springs HS"/>
    <x v="0"/>
    <n v="1.667"/>
  </r>
  <r>
    <s v="Palm Springs SD - Rancho Mirage HS"/>
    <x v="0"/>
    <n v="1.772"/>
  </r>
  <r>
    <s v="Palmdale East"/>
    <x v="0"/>
    <n v="24.452999999999999"/>
  </r>
  <r>
    <s v="Panoche Valley Solar"/>
    <x v="0"/>
    <n v="9.9990898437499993"/>
  </r>
  <r>
    <s v="PARK MERIDIAN 1"/>
    <x v="0"/>
    <n v="3.012"/>
  </r>
  <r>
    <s v="Pine Tree Solar Project"/>
    <x v="0"/>
    <n v="14.733000000000001"/>
  </r>
  <r>
    <s v="Pine Tree Wind Power Plant"/>
    <x v="1"/>
    <n v="277.81400000000002"/>
  </r>
  <r>
    <s v="Pinyon Pines Winds I"/>
    <x v="1"/>
    <n v="319.58100000000002"/>
  </r>
  <r>
    <s v="Pinyon Pines Winds II"/>
    <x v="1"/>
    <n v="230.441"/>
  </r>
  <r>
    <s v="Plant No 2, Gen 1-6"/>
    <x v="2"/>
    <n v="53.016179768674"/>
  </r>
  <r>
    <s v="Pleasant Valley State Prison"/>
    <x v="0"/>
    <n v="2.9790000000000001"/>
  </r>
  <r>
    <s v="Ples I"/>
    <x v="3"/>
    <n v="97.325000000000003"/>
  </r>
  <r>
    <s v="Point Pleasant (Lawrence Solar Farm)"/>
    <x v="0"/>
    <n v="1.48"/>
  </r>
  <r>
    <s v="Pollution Control Monterey Reg'l Water"/>
    <x v="0"/>
    <n v="1.6220000000000001"/>
  </r>
  <r>
    <s v="Port of Stockton District Energy Facility"/>
    <x v="2"/>
    <n v="274.73599999999999"/>
  </r>
  <r>
    <s v="Portal Ridge Solar B"/>
    <x v="0"/>
    <n v="49.189"/>
  </r>
  <r>
    <s v="Portal Ridge Solar C"/>
    <x v="0"/>
    <n v="23.670999999999999"/>
  </r>
  <r>
    <s v="Porterville 1"/>
    <x v="0"/>
    <n v="2"/>
  </r>
  <r>
    <s v="Porterville 2"/>
    <x v="0"/>
    <n v="2"/>
  </r>
  <r>
    <s v="Porterville 5"/>
    <x v="0"/>
    <n v="3"/>
  </r>
  <r>
    <s v="Porterville Waste Water Treatment Solar Plant"/>
    <x v="0"/>
    <n v="1.8100350000000001"/>
  </r>
  <r>
    <s v="Potrero Hills"/>
    <x v="4"/>
    <n v="61.536000000000001"/>
  </r>
  <r>
    <s v="Powhatan Solar Power Generation Station 1"/>
    <x v="0"/>
    <n v="4.3499999999999996"/>
  </r>
  <r>
    <s v="Procter &amp; Gamble - Oxnard"/>
    <x v="0"/>
    <n v="1.8140000000000001"/>
  </r>
  <r>
    <s v="Puente Hills Energy Recovery"/>
    <x v="4"/>
    <n v="270.94"/>
  </r>
  <r>
    <s v="Puente Hills Gas-to-Energy Facility, Phase II"/>
    <x v="4"/>
    <n v="28.063600000000001"/>
  </r>
  <r>
    <s v="Putah Creek Solar Farm"/>
    <x v="0"/>
    <n v="4.7569999999999997"/>
  </r>
  <r>
    <s v="Quick Silver #16"/>
    <x v="3"/>
    <n v="391.25599999999997"/>
  </r>
  <r>
    <s v="Quinto Solar PV Project"/>
    <x v="0"/>
    <n v="282.02100000000002"/>
  </r>
  <r>
    <s v="Radiance Solar 4"/>
    <x v="0"/>
    <n v="3.4009999999999998"/>
  </r>
  <r>
    <s v="Radiance Solar 5"/>
    <x v="0"/>
    <n v="3.3839999999999999"/>
  </r>
  <r>
    <s v="Ramona 1 &amp; 2"/>
    <x v="0"/>
    <n v="12.172000000000001"/>
  </r>
  <r>
    <s v="Ramona Solar Energy Facility"/>
    <x v="0"/>
    <n v="0.185"/>
  </r>
  <r>
    <s v="RANCHO CUCAMONGA DISTRIBUTION CENTER 1"/>
    <x v="0"/>
    <n v="3.4159999999999999"/>
  </r>
  <r>
    <s v="Rancho Seco Solar, LLC"/>
    <x v="0"/>
    <n v="23.68"/>
  </r>
  <r>
    <s v="RCWMD Badlands Power Plant"/>
    <x v="4"/>
    <n v="2.9980000000000002"/>
  </r>
  <r>
    <s v="RE Astoria"/>
    <x v="0"/>
    <n v="270.96300000000002"/>
  </r>
  <r>
    <s v="RE Astoria 2"/>
    <x v="0"/>
    <n v="211.39699999999999"/>
  </r>
  <r>
    <s v="RE Barren Ridge 1"/>
    <x v="0"/>
    <n v="177.96799999999999"/>
  </r>
  <r>
    <s v="RE Bruceville Solar 1"/>
    <x v="0"/>
    <n v="11.16"/>
  </r>
  <r>
    <s v="RE Bruceville Solar 2"/>
    <x v="0"/>
    <n v="11.936"/>
  </r>
  <r>
    <s v="RE Bruceville Solar 3"/>
    <x v="0"/>
    <n v="10.797000000000001"/>
  </r>
  <r>
    <s v="RE Columbia 3"/>
    <x v="0"/>
    <n v="25.248000000000001"/>
  </r>
  <r>
    <s v="RE Dillard Road 1"/>
    <x v="0"/>
    <n v="6.8339999999999996"/>
  </r>
  <r>
    <s v="RE Dillard Road 2"/>
    <x v="0"/>
    <n v="6.8079999999999998"/>
  </r>
  <r>
    <s v="RE Dillard Road 3"/>
    <x v="0"/>
    <n v="6.82"/>
  </r>
  <r>
    <s v="RE Kammerer Road 1"/>
    <x v="0"/>
    <n v="11.157999999999999"/>
  </r>
  <r>
    <s v="RE Kammerer Road 2"/>
    <x v="0"/>
    <n v="11.372999999999999"/>
  </r>
  <r>
    <s v="RE Kammerer Road 3"/>
    <x v="0"/>
    <n v="11.55"/>
  </r>
  <r>
    <s v="RE McKenzie 1"/>
    <x v="0"/>
    <n v="11.848000000000001"/>
  </r>
  <r>
    <s v="RE McKenzie 2"/>
    <x v="0"/>
    <n v="11.932"/>
  </r>
  <r>
    <s v="RE McKenzie 3"/>
    <x v="0"/>
    <n v="11.33"/>
  </r>
  <r>
    <s v="RE McKenzie 4"/>
    <x v="0"/>
    <n v="11.814"/>
  </r>
  <r>
    <s v="RE McKenzie 5"/>
    <x v="0"/>
    <n v="11.005000000000001"/>
  </r>
  <r>
    <s v="RE McKenzie 6"/>
    <x v="0"/>
    <n v="12.019"/>
  </r>
  <r>
    <s v="RE Mohican"/>
    <x v="0"/>
    <n v="1.133"/>
  </r>
  <r>
    <s v="RE Mustang"/>
    <x v="0"/>
    <n v="79.971000000000004"/>
  </r>
  <r>
    <s v="RE Mustang 3"/>
    <x v="0"/>
    <n v="105.078"/>
  </r>
  <r>
    <s v="RE Mustang 4"/>
    <x v="0"/>
    <n v="79.784000000000006"/>
  </r>
  <r>
    <s v="RE North Face"/>
    <x v="0"/>
    <n v="0.53600000000000003"/>
  </r>
  <r>
    <s v="RE Rio Grande"/>
    <x v="0"/>
    <n v="11.718"/>
  </r>
  <r>
    <s v="RE Rosamond One"/>
    <x v="0"/>
    <n v="57.673999999999999"/>
  </r>
  <r>
    <s v="RE Rosamond Two"/>
    <x v="0"/>
    <n v="49.494999999999997"/>
  </r>
  <r>
    <s v="RE Tranquillity"/>
    <x v="0"/>
    <n v="235.458"/>
  </r>
  <r>
    <s v="RE Victor Phelan Solar One"/>
    <x v="0"/>
    <n v="47.220999999999997"/>
  </r>
  <r>
    <s v="Redcrest Solar Farm"/>
    <x v="0"/>
    <n v="40.378"/>
  </r>
  <r>
    <s v="Redwood 4 Solar Farm"/>
    <x v="0"/>
    <n v="0"/>
  </r>
  <r>
    <s v="Redwood Renewable Energy Facility"/>
    <x v="4"/>
    <n v="14.552"/>
  </r>
  <r>
    <s v="Regulus Solar"/>
    <x v="0"/>
    <n v="154.49299999999999"/>
  </r>
  <r>
    <s v="Ridge Line #7-#8"/>
    <x v="3"/>
    <n v="660.22500000000002"/>
  </r>
  <r>
    <s v="Ridgetop Energy"/>
    <x v="1"/>
    <n v="48.345601562500001"/>
  </r>
  <r>
    <s v="Ridgetop Energy II"/>
    <x v="1"/>
    <n v="144.09100000000001"/>
  </r>
  <r>
    <s v="Rio Bravo Fresno"/>
    <x v="2"/>
    <n v="184.929"/>
  </r>
  <r>
    <s v="Rio Bravo Rocklin"/>
    <x v="2"/>
    <n v="164.30199999999999"/>
  </r>
  <r>
    <s v="Rio Bravo Solar 1"/>
    <x v="0"/>
    <n v="53.792999999999999"/>
  </r>
  <r>
    <s v="Rio Bravo Solar 2"/>
    <x v="0"/>
    <n v="53.600999999999999"/>
  </r>
  <r>
    <s v="Rising Tree Wind Farm I"/>
    <x v="1"/>
    <n v="251.06700000000001"/>
  </r>
  <r>
    <s v="Rising Tree Wind Farm II"/>
    <x v="1"/>
    <n v="54.593199218750001"/>
  </r>
  <r>
    <s v="Rising Tree Wind Farm III LLC"/>
    <x v="1"/>
    <n v="334.68299999999999"/>
  </r>
  <r>
    <s v="Robert O. Schulz Solar Farm #1 and 2"/>
    <x v="0"/>
    <n v="2.8570000000000002"/>
  </r>
  <r>
    <s v="Rodeo Solar C2"/>
    <x v="0"/>
    <n v="3.7789999999999999"/>
  </r>
  <r>
    <s v="Rodeo Solar D2"/>
    <x v="0"/>
    <n v="3.774"/>
  </r>
  <r>
    <s v="Rutan"/>
    <x v="0"/>
    <n v="1.752"/>
  </r>
  <r>
    <s v="Sacramento Soleil, LLC"/>
    <x v="0"/>
    <n v="1.7204999999999999"/>
  </r>
  <r>
    <s v="Safeway Tracy"/>
    <x v="1"/>
    <n v="2.9120900878906202"/>
  </r>
  <r>
    <s v="Salton Sea Unit 1"/>
    <x v="3"/>
    <n v="71.376000000000005"/>
  </r>
  <r>
    <s v="Salton Sea Unit 2"/>
    <x v="3"/>
    <n v="100.873"/>
  </r>
  <r>
    <s v="Salton Sea Unit 3"/>
    <x v="3"/>
    <n v="347.25900000000001"/>
  </r>
  <r>
    <s v="Salton Sea Unit 4"/>
    <x v="3"/>
    <n v="312.94900000000001"/>
  </r>
  <r>
    <s v="Salton Sea Unit 5"/>
    <x v="3"/>
    <n v="334.77100000000002"/>
  </r>
  <r>
    <s v="San Benito Smart Park"/>
    <x v="0"/>
    <n v="3.5390000000000001"/>
  </r>
  <r>
    <s v="San Diego - Alta Rd. EMDF Canopy"/>
    <x v="0"/>
    <n v="1.6439999999999999"/>
  </r>
  <r>
    <s v="San Gorgonio Farms Wind Farm"/>
    <x v="1"/>
    <n v="86.019203125000004"/>
  </r>
  <r>
    <s v="San Gorgonio Westwinds II"/>
    <x v="1"/>
    <n v="110.54900000000001"/>
  </r>
  <r>
    <s v="San Gorgonio Wind"/>
    <x v="1"/>
    <n v="167.06399999999999"/>
  </r>
  <r>
    <s v="San Marcos"/>
    <x v="4"/>
    <n v="13.154"/>
  </r>
  <r>
    <s v="San Rafael Airport"/>
    <x v="0"/>
    <n v="0"/>
  </r>
  <r>
    <s v="Sand Drag"/>
    <x v="0"/>
    <n v="33.935000000000002"/>
  </r>
  <r>
    <s v="Santa Clara 85C"/>
    <x v="1"/>
    <n v="16.3"/>
  </r>
  <r>
    <s v="Santa Cruz Energy LLC"/>
    <x v="4"/>
    <n v="10.247"/>
  </r>
  <r>
    <s v="Santa Maria II LFG Power Plant"/>
    <x v="4"/>
    <n v="8.2840000000000007"/>
  </r>
  <r>
    <s v="SCE - Corona"/>
    <x v="0"/>
    <n v="1.8009999999999999"/>
  </r>
  <r>
    <s v="SCE - Snowline - Duncan Road (North)"/>
    <x v="0"/>
    <n v="4.0030000000000001"/>
  </r>
  <r>
    <s v="SCE - Snowline - Duncan Road (South)"/>
    <x v="0"/>
    <n v="2.5209999999999999"/>
  </r>
  <r>
    <s v="SCE - Snowline - White Road (Central)"/>
    <x v="0"/>
    <n v="3.948"/>
  </r>
  <r>
    <s v="SCE - Snowline - White Road (North)"/>
    <x v="0"/>
    <n v="4.0449999999999999"/>
  </r>
  <r>
    <s v="Scheid Vineyards"/>
    <x v="1"/>
    <n v="0.84546002197265602"/>
  </r>
  <r>
    <s v="Scotia"/>
    <x v="2"/>
    <n v="70.074119999997308"/>
  </r>
  <r>
    <s v="Second Imperial Geothermal Co SIGC Plant"/>
    <x v="3"/>
    <n v="286.23899999999998"/>
  </r>
  <r>
    <s v="SEGS III"/>
    <x v="6"/>
    <n v="42.564999999999998"/>
  </r>
  <r>
    <s v="SEGS IV"/>
    <x v="6"/>
    <n v="43.750999999999998"/>
  </r>
  <r>
    <s v="SEGS IX"/>
    <x v="6"/>
    <n v="151.66200000000001"/>
  </r>
  <r>
    <s v="SEGS V"/>
    <x v="6"/>
    <n v="51.640999999999998"/>
  </r>
  <r>
    <s v="SEGS VI"/>
    <x v="6"/>
    <n v="45.91"/>
  </r>
  <r>
    <s v="SEGS VII"/>
    <x v="6"/>
    <n v="43.707999999999998"/>
  </r>
  <r>
    <s v="SEGS VIII"/>
    <x v="6"/>
    <n v="143.75299999999999"/>
  </r>
  <r>
    <s v="SEPV 1 Palmdale (GASNA)"/>
    <x v="0"/>
    <n v="4.9470000000000001"/>
  </r>
  <r>
    <s v="SEPV 18 Palmdale"/>
    <x v="0"/>
    <n v="5.7030000000000003"/>
  </r>
  <r>
    <s v="SEPV 2 Twentynine 29 Palms(GASNA)"/>
    <x v="0"/>
    <n v="4.3499999999999996"/>
  </r>
  <r>
    <s v="Sequoia PV1"/>
    <x v="0"/>
    <n v="13.827999999999999"/>
  </r>
  <r>
    <s v="Sequoia PV2"/>
    <x v="0"/>
    <n v="5.7910000000000004"/>
  </r>
  <r>
    <s v="Sequoia PV3"/>
    <x v="0"/>
    <n v="5.8520000000000003"/>
  </r>
  <r>
    <s v="Seville I"/>
    <x v="0"/>
    <n v="61.731999999999999"/>
  </r>
  <r>
    <s v="Seville II"/>
    <x v="0"/>
    <n v="92.064999999999998"/>
  </r>
  <r>
    <s v="SF Service Center Solar Array 1"/>
    <x v="0"/>
    <n v="0"/>
  </r>
  <r>
    <s v="SF Service Center Solar Array 2"/>
    <x v="0"/>
    <n v="0"/>
  </r>
  <r>
    <s v="Shafter Solar"/>
    <x v="0"/>
    <n v="52.359000000000002"/>
  </r>
  <r>
    <s v="Shiloh I Wind"/>
    <x v="1"/>
    <n v="354.64"/>
  </r>
  <r>
    <s v="Shiloh III Wind Project, LLC"/>
    <x v="1"/>
    <n v="250.578"/>
  </r>
  <r>
    <s v="Shiloh IV Wind Project, LLC"/>
    <x v="1"/>
    <n v="268.221"/>
  </r>
  <r>
    <s v="Shiloh Wind Project 2, LLC"/>
    <x v="1"/>
    <n v="376.60500000000002"/>
  </r>
  <r>
    <s v="Siemens Industry Inc."/>
    <x v="0"/>
    <n v="1.6240000000000001"/>
  </r>
  <r>
    <s v="Sierra Nevada Brewing Solar"/>
    <x v="0"/>
    <n v="0"/>
  </r>
  <r>
    <s v="Sierra Solar Greenworks"/>
    <x v="0"/>
    <n v="44.033000000000001"/>
  </r>
  <r>
    <s v="Simi Valley Landfill, 1-2"/>
    <x v="4"/>
    <n v="13.8606"/>
  </r>
  <r>
    <s v="Sky River Partnership"/>
    <x v="1"/>
    <n v="141.989"/>
  </r>
  <r>
    <s v="Socrates #18"/>
    <x v="3"/>
    <n v="354.46499999999997"/>
  </r>
  <r>
    <s v="Solano Wind 1,2"/>
    <x v="1"/>
    <n v="200.40899999999999"/>
  </r>
  <r>
    <s v="Solano Wind 3"/>
    <x v="1"/>
    <n v="332.36799999999999"/>
  </r>
  <r>
    <s v="Solar Star I (MidAmerican)"/>
    <x v="0"/>
    <n v="905.62"/>
  </r>
  <r>
    <s v="Solar Star II (MidAmerican)"/>
    <x v="0"/>
    <n v="768.25199999999995"/>
  </r>
  <r>
    <s v="Soledad"/>
    <x v="0"/>
    <n v="2.363"/>
  </r>
  <r>
    <s v="Solverde 1"/>
    <x v="0"/>
    <n v="223.268"/>
  </r>
  <r>
    <s v="Sonoma #3"/>
    <x v="3"/>
    <n v="421.66899999999998"/>
  </r>
  <r>
    <s v="Sonora 1"/>
    <x v="0"/>
    <n v="2.9780000000000002"/>
  </r>
  <r>
    <s v="Sonora Solar Facility"/>
    <x v="0"/>
    <n v="135.44"/>
  </r>
  <r>
    <s v="South Kern Solar 1 (1) (SKIC 2012 PV RFO - 1)"/>
    <x v="0"/>
    <n v="22.239000000000001"/>
  </r>
  <r>
    <s v="Southeast Digester Gas Cogen Plant"/>
    <x v="2"/>
    <n v="2.141"/>
  </r>
  <r>
    <s v="Southeast Wastwater Treatment Plant/CCSF"/>
    <x v="0"/>
    <n v="3.2429999999999999"/>
  </r>
  <r>
    <s v="SPI - Burney"/>
    <x v="2"/>
    <n v="98.421000000000006"/>
  </r>
  <r>
    <s v="SPI - Lincoln"/>
    <x v="2"/>
    <n v="91.132999999999996"/>
  </r>
  <r>
    <s v="SPI - Quincy"/>
    <x v="2"/>
    <n v="105.53700000000001"/>
  </r>
  <r>
    <s v="SPI - Sonora - Restarted 1/1/2012 (Shut Down 9/28/2009)"/>
    <x v="2"/>
    <n v="29.646000000000001"/>
  </r>
  <r>
    <s v="SPI Anderson II"/>
    <x v="2"/>
    <n v="138.131"/>
  </r>
  <r>
    <s v="Springbok Solar Farm 1"/>
    <x v="0"/>
    <n v="299.24200000000002"/>
  </r>
  <r>
    <s v="Springbok Solar Farm 2"/>
    <x v="0"/>
    <n v="417.61700000000002"/>
  </r>
  <r>
    <s v="SPS Alpuagh 50"/>
    <x v="0"/>
    <n v="127.884"/>
  </r>
  <r>
    <s v="SPS Alpuagh North"/>
    <x v="0"/>
    <n v="50.281999999999996"/>
  </r>
  <r>
    <s v="SPVP002 Chino Rooftop Solar"/>
    <x v="0"/>
    <n v="0.64200000000000002"/>
  </r>
  <r>
    <s v="SPVP003 Rialto"/>
    <x v="0"/>
    <n v="1.147"/>
  </r>
  <r>
    <s v="SPVP005 Redland"/>
    <x v="0"/>
    <n v="4.2309999999999999"/>
  </r>
  <r>
    <s v="SPVP006 Ontario"/>
    <x v="0"/>
    <n v="3.7320000000000002"/>
  </r>
  <r>
    <s v="SPVP007 Redlands"/>
    <x v="0"/>
    <n v="4.1429999999999998"/>
  </r>
  <r>
    <s v="SPVP008 Ontario"/>
    <x v="0"/>
    <n v="3.5190000000000001"/>
  </r>
  <r>
    <s v="SPVP009 Ontario"/>
    <x v="0"/>
    <n v="1.7470000000000001"/>
  </r>
  <r>
    <s v="SPVP010 Fontana"/>
    <x v="0"/>
    <n v="1.6240000000000001"/>
  </r>
  <r>
    <s v="SPVP011 Redlands"/>
    <x v="0"/>
    <n v="6.2030000000000003"/>
  </r>
  <r>
    <s v="SPVP013 Redlands"/>
    <x v="0"/>
    <n v="3.722"/>
  </r>
  <r>
    <s v="SPVP015 Fontana AND SPVP001"/>
    <x v="0"/>
    <n v="3.75"/>
  </r>
  <r>
    <s v="SPVP016 Redlands"/>
    <x v="0"/>
    <n v="1.696"/>
  </r>
  <r>
    <s v="SPVP017 Fontana"/>
    <x v="0"/>
    <n v="3.9369999999999998"/>
  </r>
  <r>
    <s v="SPVP018 Fontana (Etiwanda)"/>
    <x v="0"/>
    <n v="1.8580000000000001"/>
  </r>
  <r>
    <s v="SPVP022 Redlands"/>
    <x v="0"/>
    <n v="3.8370000000000002"/>
  </r>
  <r>
    <s v="SPVP023 Fontana"/>
    <x v="0"/>
    <n v="3.8660000000000001"/>
  </r>
  <r>
    <s v="SPVP026 Rialto"/>
    <x v="0"/>
    <n v="10.192"/>
  </r>
  <r>
    <s v="SPVP027 Rialto"/>
    <x v="0"/>
    <n v="2.948"/>
  </r>
  <r>
    <s v="SPVP028 San Bernardino"/>
    <x v="0"/>
    <n v="4.8810000000000002"/>
  </r>
  <r>
    <s v="SPVP032 Ontario - KENNEDY 2"/>
    <x v="0"/>
    <n v="2.351"/>
  </r>
  <r>
    <s v="SPVP033 Ontario - KENNEDY 3"/>
    <x v="0"/>
    <n v="1.64"/>
  </r>
  <r>
    <s v="SPVP042 Porterville (Vestal)"/>
    <x v="0"/>
    <n v="8.1340000000000003"/>
  </r>
  <r>
    <s v="SPVP044 Perris"/>
    <x v="0"/>
    <n v="8.952"/>
  </r>
  <r>
    <s v="SPVP048 Redlands #10"/>
    <x v="0"/>
    <n v="8.4670000000000005"/>
  </r>
  <r>
    <s v="SR Solis Rocket, LLC"/>
    <x v="0"/>
    <n v="34.602000000000004"/>
  </r>
  <r>
    <s v="SS 15710 San Antonio West LLC"/>
    <x v="0"/>
    <n v="2.879"/>
  </r>
  <r>
    <s v="Stanford Solar Generating Station"/>
    <x v="0"/>
    <n v="118.25999999999999"/>
  </r>
  <r>
    <s v="Stanislaus Resource Recovery Facility"/>
    <x v="2"/>
    <n v="153.40100000000001"/>
  </r>
  <r>
    <s v="Staples - La Mirada"/>
    <x v="0"/>
    <n v="1.7"/>
  </r>
  <r>
    <s v="Strata Roof 1"/>
    <x v="0"/>
    <n v="1.5740000000000001"/>
  </r>
  <r>
    <s v="Stroud Solar Station"/>
    <x v="0"/>
    <n v="34.750999999999998"/>
  </r>
  <r>
    <s v="Sulphur Springs #14"/>
    <x v="3"/>
    <n v="420.072"/>
  </r>
  <r>
    <s v="Summer Solar"/>
    <x v="0"/>
    <n v="56.063000000000002"/>
  </r>
  <r>
    <s v="Summer Solar A2"/>
    <x v="0"/>
    <n v="3.7290000000000001"/>
  </r>
  <r>
    <s v="Summer Solar B2"/>
    <x v="0"/>
    <n v="3.7730000000000001"/>
  </r>
  <r>
    <s v="Summer Solar C2"/>
    <x v="0"/>
    <n v="3.637"/>
  </r>
  <r>
    <s v="Summer Solar D2"/>
    <x v="0"/>
    <n v="2.2269999999999999"/>
  </r>
  <r>
    <s v="Summer Solar North"/>
    <x v="0"/>
    <n v="15.752000000000001"/>
  </r>
  <r>
    <s v="Sun City Project LLC"/>
    <x v="0"/>
    <n v="35.509"/>
  </r>
  <r>
    <s v="Sun Harvest Solar NDP1"/>
    <x v="0"/>
    <n v="3.6739999999999999"/>
  </r>
  <r>
    <s v="Sunanza"/>
    <x v="0"/>
    <n v="1.825"/>
  </r>
  <r>
    <s v="SunE - Dupont Ontario"/>
    <x v="0"/>
    <n v="1.9670000000000001"/>
  </r>
  <r>
    <s v="SunE - Jurupa Fontana"/>
    <x v="0"/>
    <n v="2.0840000000000001"/>
  </r>
  <r>
    <s v="SunE - Oxnard"/>
    <x v="0"/>
    <n v="4.7300000000000004"/>
  </r>
  <r>
    <s v="SunE - ROCHESTER"/>
    <x v="0"/>
    <n v="1.756"/>
  </r>
  <r>
    <s v="SunE - San Bernardino"/>
    <x v="0"/>
    <n v="3.3290000000000002"/>
  </r>
  <r>
    <s v="SunE - Torrance"/>
    <x v="0"/>
    <n v="1.72"/>
  </r>
  <r>
    <s v="SunE E Philadelphia Ontario"/>
    <x v="0"/>
    <n v="2.2770000000000001"/>
  </r>
  <r>
    <s v="SunE- Redlands"/>
    <x v="0"/>
    <n v="3.206"/>
  </r>
  <r>
    <s v="Sunnyvale Water Pollution Control Plant"/>
    <x v="4"/>
    <n v="8.3279999999999994"/>
  </r>
  <r>
    <s v="Sunray 2 (formerly SEGS I)"/>
    <x v="0"/>
    <n v="33.509"/>
  </r>
  <r>
    <s v="Sunray 3 (formerly SEGS II)"/>
    <x v="0"/>
    <n v="20.756099609374999"/>
  </r>
  <r>
    <s v="Sunset Reservoir North Basin"/>
    <x v="0"/>
    <n v="6.5449999999999999"/>
  </r>
  <r>
    <s v="Sunshine Gas Producers Renewable Energy Project"/>
    <x v="4"/>
    <n v="141.84800000000001"/>
  </r>
  <r>
    <s v="Superior Farms"/>
    <x v="1"/>
    <n v="1.5497099609375"/>
  </r>
  <r>
    <s v="Sutter Landing Solar"/>
    <x v="0"/>
    <n v="2.25"/>
  </r>
  <r>
    <s v="Sycamore Landfill San Diego"/>
    <x v="4"/>
    <n v="16.667999999999999"/>
  </r>
  <r>
    <s v="TA High Desert Antelope Power Plant"/>
    <x v="0"/>
    <n v="55.250999999999998"/>
  </r>
  <r>
    <s v="Tahquitz High School"/>
    <x v="0"/>
    <n v="1.665"/>
  </r>
  <r>
    <s v="Taylor Farms"/>
    <x v="1"/>
    <n v="3.6615000000000002"/>
  </r>
  <r>
    <s v="Teichert Vernalis"/>
    <x v="1"/>
    <n v="1.8293299560546801"/>
  </r>
  <r>
    <s v="Temescal Canyon RV"/>
    <x v="0"/>
    <n v="2.2291999511718701"/>
  </r>
  <r>
    <s v="Tequesquite Landfill Solar Project"/>
    <x v="0"/>
    <n v="14.683999999999999"/>
  </r>
  <r>
    <s v="TERRA FRANCESCO"/>
    <x v="0"/>
    <n v="3.0470000000000002"/>
  </r>
  <r>
    <s v="Terra-Gen 251 Wind"/>
    <x v="1"/>
    <n v="24.457999999999998"/>
  </r>
  <r>
    <s v="Terra-Gen Mojave Windfarms"/>
    <x v="1"/>
    <n v="55.586101562499998"/>
  </r>
  <r>
    <s v="Terra-Gen VG Wind"/>
    <x v="1"/>
    <n v="9.9831103515624999"/>
  </r>
  <r>
    <s v="Thunderhill Solar"/>
    <x v="0"/>
    <n v="69.350000000000009"/>
  </r>
  <r>
    <s v="Toland Road Landfill"/>
    <x v="4"/>
    <n v="1.498"/>
  </r>
  <r>
    <s v="Topaz Solar Farms LLC"/>
    <x v="0"/>
    <n v="1237.53"/>
  </r>
  <r>
    <s v="Total Energy Facilities"/>
    <x v="2"/>
    <n v="152.49600000000001"/>
  </r>
  <r>
    <s v="Tropico Solar"/>
    <x v="0"/>
    <n v="35.427999999999997"/>
  </r>
  <r>
    <s v="U.S. National Leasing LLC (Depot Park)"/>
    <x v="0"/>
    <n v="4.0060000000000002"/>
  </r>
  <r>
    <s v="UCSD Solar PV System"/>
    <x v="0"/>
    <n v="2.2949999999999999"/>
  </r>
  <r>
    <s v="US GSA - Sacramento"/>
    <x v="0"/>
    <n v="0"/>
  </r>
  <r>
    <s v="US Topco (Soccer Center)"/>
    <x v="0"/>
    <n v="6.7249999999999996"/>
  </r>
  <r>
    <s v="USPS FIT 1A"/>
    <x v="0"/>
    <n v="3.7229999999999999"/>
  </r>
  <r>
    <s v="USPS FIT 1B"/>
    <x v="0"/>
    <n v="7.008"/>
  </r>
  <r>
    <s v="USPS FIT 2A"/>
    <x v="0"/>
    <n v="6.351"/>
  </r>
  <r>
    <s v="USPS FIT 2B"/>
    <x v="0"/>
    <n v="6.1319999999999997"/>
  </r>
  <r>
    <s v="Vaca Dixon Solar Station"/>
    <x v="0"/>
    <n v="3.4340000000000002"/>
  </r>
  <r>
    <s v="Valley Center (CA) Solar"/>
    <x v="0"/>
    <n v="3.8325000000000005"/>
  </r>
  <r>
    <s v="Valley Center 1 &amp; 2"/>
    <x v="0"/>
    <n v="18.202999999999999"/>
  </r>
  <r>
    <s v="Valley Generating Station"/>
    <x v="5"/>
    <n v="3.0710000000000002"/>
  </r>
  <r>
    <s v="Vandenberg Solar Project"/>
    <x v="0"/>
    <n v="0"/>
  </r>
  <r>
    <s v="Vasco Wind Energy Center"/>
    <x v="1"/>
    <n v="233.404"/>
  </r>
  <r>
    <s v="Vega Solar"/>
    <x v="0"/>
    <n v="52.155000000000001"/>
  </r>
  <r>
    <s v="Venable Solar 1"/>
    <x v="0"/>
    <n v="3.1829999999999998"/>
  </r>
  <r>
    <s v="Venable Solar 2"/>
    <x v="0"/>
    <n v="3.4020000000000001"/>
  </r>
  <r>
    <s v="Victor Dry Farm Ranch A"/>
    <x v="0"/>
    <n v="10.042"/>
  </r>
  <r>
    <s v="Victor Dry Farm Ranch B"/>
    <x v="0"/>
    <n v="10.071"/>
  </r>
  <r>
    <s v="Victor Mesa Linda B2 LLC"/>
    <x v="0"/>
    <n v="3.698"/>
  </r>
  <r>
    <s v="Victor Mesa Linda C2 LLC"/>
    <x v="0"/>
    <n v="3.69"/>
  </r>
  <r>
    <s v="Victor Mesa Linda D2 LLC"/>
    <x v="0"/>
    <n v="3.6859999999999999"/>
  </r>
  <r>
    <s v="Victor Mesa Linda E2 LLC"/>
    <x v="0"/>
    <n v="3.7570000000000001"/>
  </r>
  <r>
    <s v="Victory Gardens IV"/>
    <x v="1"/>
    <n v="31.492999999999999"/>
  </r>
  <r>
    <s v="Vinam 9011"/>
    <x v="0"/>
    <n v="2.6280000000000001"/>
  </r>
  <r>
    <s v="Vintner Solar Project"/>
    <x v="0"/>
    <n v="3.9729999999999999"/>
  </r>
  <r>
    <s v="Vulcan, Gen 1"/>
    <x v="3"/>
    <n v="310.54399999999998"/>
  </r>
  <r>
    <s v="Wadham"/>
    <x v="2"/>
    <n v="187.149"/>
  </r>
  <r>
    <s v="WAGNER WIND, LLC"/>
    <x v="1"/>
    <n v="17.614599609374999"/>
  </r>
  <r>
    <s v="Walgreens - Moreno Valley"/>
    <x v="0"/>
    <n v="1.653"/>
  </r>
  <r>
    <s v="Wal-Mart Red Bluff"/>
    <x v="1"/>
    <n v="2.1306899414062501"/>
  </r>
  <r>
    <s v="Watts 3115"/>
    <x v="0"/>
    <n v="5.2560000000000002"/>
  </r>
  <r>
    <s v="Weed Cogeneration Plant"/>
    <x v="2"/>
    <n v="66.427000000000007"/>
  </r>
  <r>
    <s v="West Antelope Solar Park"/>
    <x v="0"/>
    <n v="58.746000000000002"/>
  </r>
  <r>
    <s v="West Gates Solar Station"/>
    <x v="0"/>
    <n v="21.553999999999998"/>
  </r>
  <r>
    <s v="Western Antelope Blue Sky Ranch A"/>
    <x v="0"/>
    <n v="52.723999999999997"/>
  </r>
  <r>
    <s v="Western Antelope Blue Sky Ranch B LLC"/>
    <x v="0"/>
    <n v="53.959000000000003"/>
  </r>
  <r>
    <s v="Western Antelope Dry Ranch"/>
    <x v="0"/>
    <n v="27.138999999999999"/>
  </r>
  <r>
    <s v="Westlands Solar Farms"/>
    <x v="0"/>
    <n v="43.423000000000002"/>
  </r>
  <r>
    <s v="Westmont 300A"/>
    <x v="0"/>
    <n v="5.9130000000000003"/>
  </r>
  <r>
    <s v="Westmont 300B"/>
    <x v="0"/>
    <n v="6.56562"/>
  </r>
  <r>
    <s v="Westmont 301"/>
    <x v="0"/>
    <n v="4.38"/>
  </r>
  <r>
    <s v="Westmont 400A"/>
    <x v="0"/>
    <n v="4.1609999999999996"/>
  </r>
  <r>
    <s v="Westmont 400B"/>
    <x v="0"/>
    <n v="3.9420000000000002"/>
  </r>
  <r>
    <s v="Westmont 401"/>
    <x v="0"/>
    <n v="5.2559999999999993"/>
  </r>
  <r>
    <s v="Westside Solar Energy Center"/>
    <x v="0"/>
    <n v="46.015999999999998"/>
  </r>
  <r>
    <s v="Westside Solar Power PV1"/>
    <x v="0"/>
    <n v="5.0419999999999998"/>
  </r>
  <r>
    <s v="Westside Solar Station"/>
    <x v="0"/>
    <n v="25.385000000000002"/>
  </r>
  <r>
    <s v="Westwind Partners, LLC"/>
    <x v="1"/>
    <n v="9.8333333333333339"/>
  </r>
  <r>
    <s v="Wheelabrator Shasta"/>
    <x v="2"/>
    <n v="401.83411999999703"/>
  </r>
  <r>
    <s v="White River Solar 2, LLC (White River West)"/>
    <x v="0"/>
    <n v="50.960999999999999"/>
  </r>
  <r>
    <s v="Whitehorn Solar LLC"/>
    <x v="0"/>
    <n v="5.68"/>
  </r>
  <r>
    <s v="Whitewater Hill Partners, LLC"/>
    <x v="1"/>
    <n v="165.042"/>
  </r>
  <r>
    <s v="Whitney Point Solar"/>
    <x v="0"/>
    <n v="36.941000000000003"/>
  </r>
  <r>
    <s v="Wildwood Solar I"/>
    <x v="0"/>
    <n v="45.670999999999999"/>
  </r>
  <r>
    <s v="Wildwood Solar II"/>
    <x v="0"/>
    <n v="40.417999999999999"/>
  </r>
  <r>
    <s v="Wind Resource I"/>
    <x v="1"/>
    <n v="14.071799804687499"/>
  </r>
  <r>
    <s v="Wind Resource II"/>
    <x v="1"/>
    <n v="48.64080078125"/>
  </r>
  <r>
    <s v="Wind Stream Operations 6039"/>
    <x v="1"/>
    <n v="7.6111601562500004"/>
  </r>
  <r>
    <s v="Wind Stream Operations 6040"/>
    <x v="1"/>
    <n v="8.8182402343750006"/>
  </r>
  <r>
    <s v="Wind Stream Operations 6041"/>
    <x v="1"/>
    <n v="4.8424599609375001"/>
  </r>
  <r>
    <s v="Wind Stream Operations 6042"/>
    <x v="1"/>
    <n v="8.5384404296874994"/>
  </r>
  <r>
    <s v="Wind Stream Operations 6111"/>
    <x v="1"/>
    <n v="7.3345898437499999"/>
  </r>
  <r>
    <s v="Windland Inc Boxcar I"/>
    <x v="1"/>
    <n v="16.900500000000001"/>
  </r>
  <r>
    <s v="Windland Inc Boxcar II"/>
    <x v="1"/>
    <n v="18.268000000000001"/>
  </r>
  <r>
    <s v="Windstar Energy, LLC"/>
    <x v="1"/>
    <n v="285.38400000000001"/>
  </r>
  <r>
    <s v="Wintec Energy #2-A"/>
    <x v="1"/>
    <n v="3.5422199707031199"/>
  </r>
  <r>
    <s v="Wintec Energy, Ltd."/>
    <x v="1"/>
    <n v="2.0439100341796799"/>
  </r>
  <r>
    <s v="Woodland Biomass Power Ltd"/>
    <x v="2"/>
    <n v="183.81700000000001"/>
  </r>
  <r>
    <s v="Woodmere Solar Farm"/>
    <x v="0"/>
    <n v="36.518000000000001"/>
  </r>
  <r>
    <s v="Yolo County Solar Project"/>
    <x v="0"/>
    <n v="1.93"/>
  </r>
  <r>
    <s v="Zero Waste to Energy"/>
    <x v="2"/>
    <n v="5.7480000000000002"/>
  </r>
  <r>
    <s v="2041_Alvares"/>
    <x v="0"/>
    <n v="0.32800000000000001"/>
  </r>
  <r>
    <s v="2056_Jardine"/>
    <x v="0"/>
    <n v="1.3140000000000001"/>
  </r>
  <r>
    <s v="2059_Scherz"/>
    <x v="0"/>
    <n v="0.98499999999999999"/>
  </r>
  <r>
    <s v="2065-Rogers"/>
    <x v="0"/>
    <n v="0.65700000000000003"/>
  </r>
  <r>
    <s v="2094_Buzzelle"/>
    <x v="0"/>
    <n v="1.6419999999999999"/>
  </r>
  <r>
    <s v="2096_Cotton"/>
    <x v="0"/>
    <n v="1.3140000000000001"/>
  </r>
  <r>
    <s v="2102_Christensen"/>
    <x v="0"/>
    <n v="1.3140000000000001"/>
  </r>
  <r>
    <s v="2103_Hill"/>
    <x v="0"/>
    <n v="0.98499999999999999"/>
  </r>
  <r>
    <s v="2113_Fritzjarrell"/>
    <x v="0"/>
    <n v="1.3140000000000001"/>
  </r>
  <r>
    <s v="2125_Jarvis"/>
    <x v="0"/>
    <n v="1.3140000000000001"/>
  </r>
  <r>
    <s v="2158_Foote"/>
    <x v="0"/>
    <n v="1.136584"/>
  </r>
  <r>
    <s v="2158-Stroing"/>
    <x v="0"/>
    <n v="0.98499999999999999"/>
  </r>
  <r>
    <s v="21717 Nordhoff"/>
    <x v="0"/>
    <n v="0.1448904"/>
  </r>
  <r>
    <s v="2179-Smotherman"/>
    <x v="0"/>
    <n v="0.65700000000000003"/>
  </r>
  <r>
    <s v="2192_Ramirez"/>
    <x v="0"/>
    <n v="0"/>
  </r>
  <r>
    <s v="ABEC Bidart-Stockale #1"/>
    <x v="2"/>
    <n v="0"/>
  </r>
  <r>
    <s v="ABEC New Hope Dairy Digester"/>
    <x v="2"/>
    <n v="1.4089320000000001"/>
  </r>
  <r>
    <s v="Alvarado Solar"/>
    <x v="0"/>
    <n v="7.2217000000000003E-2"/>
  </r>
  <r>
    <s v="Amylin Pharmaceuticals"/>
    <x v="0"/>
    <n v="0.17083000000000001"/>
  </r>
  <r>
    <s v="APEX 646-460"/>
    <x v="0"/>
    <n v="1.9"/>
  </r>
  <r>
    <s v="AT&amp;T Park Solar Arrays"/>
    <x v="0"/>
    <n v="0.124613"/>
  </r>
  <r>
    <s v="Blake's Landing - 80kW Generator"/>
    <x v="2"/>
    <n v="0"/>
  </r>
  <r>
    <s v="CA - Port of Oakland - Site 1"/>
    <x v="0"/>
    <n v="1.046"/>
  </r>
  <r>
    <s v="CA - Santa Clara - Tasman Parking"/>
    <x v="0"/>
    <n v="0.58341600000000005"/>
  </r>
  <r>
    <s v="Cal Expo Parking Solarport"/>
    <x v="0"/>
    <n v="0.29599999999999999"/>
  </r>
  <r>
    <s v="Capelin Distribution Center"/>
    <x v="0"/>
    <n v="0.40150000000000002"/>
  </r>
  <r>
    <s v="Castelanelli Bros Dairy"/>
    <x v="2"/>
    <n v="1.1092280000000001"/>
  </r>
  <r>
    <s v="Cathay LA - Solar Project"/>
    <x v="0"/>
    <n v="0.67802400000000007"/>
  </r>
  <r>
    <s v="Chatsmouth LLC Solar Project 1"/>
    <x v="0"/>
    <n v="0.876"/>
  </r>
  <r>
    <s v="Chinatown Library"/>
    <x v="0"/>
    <n v="1.4291E-2"/>
  </r>
  <r>
    <s v="Chinatown Public Health"/>
    <x v="0"/>
    <n v="2.9447000000000001E-2"/>
  </r>
  <r>
    <s v="City Distribution Division"/>
    <x v="0"/>
    <n v="0.13003400000000001"/>
  </r>
  <r>
    <s v="City Hall - City of Rancho Cucamonga"/>
    <x v="0"/>
    <n v="0.19622400000000001"/>
  </r>
  <r>
    <s v="CITY OF WATSONVILLE"/>
    <x v="2"/>
    <n v="9.3629999999999998E-3"/>
  </r>
  <r>
    <s v="Clover Flat LandFill Gas"/>
    <x v="4"/>
    <n v="4.7300769999999996"/>
  </r>
  <r>
    <s v="Corona, CA (1351 Railroad) W12DG-C"/>
    <x v="0"/>
    <n v="1.85"/>
  </r>
  <r>
    <s v="Cost Plus Plaza"/>
    <x v="0"/>
    <n v="0.19797600000000001"/>
  </r>
  <r>
    <s v="Davies Symphony Hall Solar"/>
    <x v="0"/>
    <n v="0.214228"/>
  </r>
  <r>
    <s v="Del Sur Elementary School"/>
    <x v="0"/>
    <n v="5.6124E-2"/>
  </r>
  <r>
    <s v="Diamond Pet Food Processors of Ripon"/>
    <x v="0"/>
    <n v="2.2644600000000001"/>
  </r>
  <r>
    <s v="Diamond Ranch HS"/>
    <x v="0"/>
    <n v="1.6293600000000001"/>
  </r>
  <r>
    <s v="Downtown High School"/>
    <x v="0"/>
    <n v="2.0389999999999998E-2"/>
  </r>
  <r>
    <s v="Fairbairn Water Treatment Plant"/>
    <x v="0"/>
    <n v="2.2283250000000003"/>
  </r>
  <r>
    <s v="Fairfield Grossmont Trolley"/>
    <x v="0"/>
    <n v="0.11457199999999999"/>
  </r>
  <r>
    <s v="Fiscalini Farms Digester"/>
    <x v="2"/>
    <n v="2.5289999999999999"/>
  </r>
  <r>
    <s v="Foster Farms Dairy"/>
    <x v="0"/>
    <n v="2.2992897600000002"/>
  </r>
  <r>
    <s v="FRITO LAY"/>
    <x v="0"/>
    <n v="2.3137963200000002"/>
  </r>
  <r>
    <s v="Geothermal Solar Unit 1"/>
    <x v="0"/>
    <n v="0.59287000000000001"/>
  </r>
  <r>
    <s v="Geothermal Solar Unit 2"/>
    <x v="0"/>
    <n v="0.59287000000000001"/>
  </r>
  <r>
    <s v="Glendale Community College- Glen Solar 1"/>
    <x v="0"/>
    <n v="0.34399999999999997"/>
  </r>
  <r>
    <s v="Hedge PV"/>
    <x v="0"/>
    <n v="0.26400000000000001"/>
  </r>
  <r>
    <s v="Hunter Industries"/>
    <x v="0"/>
    <n v="0.18381800000000001"/>
  </r>
  <r>
    <s v="Hydro Solar"/>
    <x v="0"/>
    <n v="5.0000000000000001E-3"/>
  </r>
  <r>
    <s v="IKEA Solar"/>
    <x v="0"/>
    <n v="1.6220000000000001"/>
  </r>
  <r>
    <s v="Inland Empire Utilities Agency, Regional Plant No. 2"/>
    <x v="2"/>
    <n v="1.5226109999999999"/>
  </r>
  <r>
    <s v="Innovative Cold Storage Enterprises"/>
    <x v="0"/>
    <n v="0.791412"/>
  </r>
  <r>
    <s v="Jenny Strand Solar Park"/>
    <x v="0"/>
    <n v="2.2283249999999999"/>
  </r>
  <r>
    <s v="KINGSBURG 3"/>
    <x v="0"/>
    <n v="1.485031"/>
  </r>
  <r>
    <s v="KSI Solar Whiteman, LLC"/>
    <x v="0"/>
    <n v="0.58341600000000005"/>
  </r>
  <r>
    <s v="Ladera Ranch I"/>
    <x v="0"/>
    <n v="0.11799999999999999"/>
  </r>
  <r>
    <s v="LAX Logistic industrial Center A,B - Hannah Solar"/>
    <x v="0"/>
    <n v="1.459416"/>
  </r>
  <r>
    <s v="LAX Logistics Industrial Center A, B - Hannah Solar"/>
    <x v="0"/>
    <n v="1.459416"/>
  </r>
  <r>
    <s v="Layline Distribution Center - MRB Solar LLC"/>
    <x v="0"/>
    <n v="1.459416"/>
  </r>
  <r>
    <s v="Los Rios Community College District- Parking Garage"/>
    <x v="0"/>
    <n v="0.44500800000000001"/>
  </r>
  <r>
    <s v="Mastercraft 96.64kW Solar PV"/>
    <x v="0"/>
    <n v="0.16994400000000001"/>
  </r>
  <r>
    <s v="Maxine Hall Elementary School"/>
    <x v="0"/>
    <n v="4.2472000000000003E-2"/>
  </r>
  <r>
    <s v="MTA Ways and Structure Facility 700 Pennsylvania Ave."/>
    <x v="0"/>
    <n v="0.15610099999999999"/>
  </r>
  <r>
    <s v="MTA Woods Bus Facility Muni Woods Motor Coach Facility"/>
    <x v="0"/>
    <n v="0.14737500000000001"/>
  </r>
  <r>
    <s v="North Figueroa &amp; Ave. 58-59 Center"/>
    <x v="0"/>
    <n v="0.23827200000000001"/>
  </r>
  <r>
    <s v="North Point Water Pollution Control Facility"/>
    <x v="0"/>
    <n v="0.24515799999999999"/>
  </r>
  <r>
    <s v="NR Border Valley Trading"/>
    <x v="0"/>
    <n v="0.52209821585775484"/>
  </r>
  <r>
    <s v="NR Cal Almond"/>
    <x v="0"/>
    <n v="0.54159996512014463"/>
  </r>
  <r>
    <s v="NR City of Patterson Wastewater #1"/>
    <x v="0"/>
    <n v="0.75533743134358156"/>
  </r>
  <r>
    <s v="NR City of Patterson Wastewater #2"/>
    <x v="0"/>
    <n v="0.36587101021422264"/>
  </r>
  <r>
    <s v="NR Cortez Growers Inc"/>
    <x v="0"/>
    <n v="1.002903041203725"/>
  </r>
  <r>
    <s v="NR Costco Wholesale"/>
    <x v="0"/>
    <n v="0.70965330442716701"/>
  </r>
  <r>
    <s v="NR Cunningham Ranch"/>
    <x v="0"/>
    <n v="0.35839439205677576"/>
  </r>
  <r>
    <s v="NR Grower Direct Nut"/>
    <x v="0"/>
    <n v="0.73707230903879217"/>
  </r>
  <r>
    <s v="NR Hughson Nut Inc"/>
    <x v="0"/>
    <n v="0.55626891937581979"/>
  </r>
  <r>
    <s v="NR Mid-Valley Nut Cold Storage"/>
    <x v="0"/>
    <n v="0.44964893306591763"/>
  </r>
  <r>
    <s v="NR Montpelier Orchards"/>
    <x v="0"/>
    <n v="0.99257080976142842"/>
  </r>
  <r>
    <s v="NR Northern Merced Hulling-North"/>
    <x v="0"/>
    <n v="0.87827520785262636"/>
  </r>
  <r>
    <s v="NR Northern Merced Hulling-South"/>
    <x v="0"/>
    <n v="0.68810472433840386"/>
  </r>
  <r>
    <s v="NR Pohl and Holmes Inc"/>
    <x v="0"/>
    <n v="0.62343055586619278"/>
  </r>
  <r>
    <s v="NR Roy Johnson Farms"/>
    <x v="0"/>
    <n v="0.55929652330649693"/>
  </r>
  <r>
    <s v="NR Spycher Brothers Farms #1"/>
    <x v="0"/>
    <n v="0.68401106268565737"/>
  </r>
  <r>
    <s v="NR Spycher Brothers Farms #2"/>
    <x v="0"/>
    <n v="0.48585225330739479"/>
  </r>
  <r>
    <s v="NR W.W. Grainger, Inc."/>
    <x v="0"/>
    <n v="1.4015105519472553"/>
  </r>
  <r>
    <s v="NR-Braden Farms, Inc./RMB Hulling, LLC."/>
    <x v="0"/>
    <n v="0.7163907892306457"/>
  </r>
  <r>
    <s v="One Miracle Property, LLC"/>
    <x v="0"/>
    <n v="1.5086390000000001"/>
  </r>
  <r>
    <s v="Ortigalita Power Co."/>
    <x v="2"/>
    <n v="8.3799999999999999E-4"/>
  </r>
  <r>
    <s v="Oxen Solar One"/>
    <x v="0"/>
    <n v="0.14016000000000001"/>
  </r>
  <r>
    <s v="Pacific Station"/>
    <x v="0"/>
    <n v="0.188219"/>
  </r>
  <r>
    <s v="Pasadena Windsor Resevoir"/>
    <x v="0"/>
    <n v="0.83599999999999997"/>
  </r>
  <r>
    <s v="Peacock Solar Project"/>
    <x v="0"/>
    <n v="1.73448"/>
  </r>
  <r>
    <s v="Pier 96"/>
    <x v="0"/>
    <n v="6.8479999999999999E-2"/>
  </r>
  <r>
    <s v="Port LA Solar FIT Project"/>
    <x v="0"/>
    <n v="1.6013280000000003"/>
  </r>
  <r>
    <s v="Raley's Distribution Center- A"/>
    <x v="0"/>
    <n v="0.87424800000000003"/>
  </r>
  <r>
    <s v="Raley's Distribution Center- B"/>
    <x v="0"/>
    <n v="0.87424800000000003"/>
  </r>
  <r>
    <s v="Raley's Distribution Center Ph. 2"/>
    <x v="0"/>
    <n v="1.2807120000000001"/>
  </r>
  <r>
    <s v="Ratto Bros Inc"/>
    <x v="0"/>
    <n v="2.3367300000000002"/>
  </r>
  <r>
    <s v="RE Dillard Road 4"/>
    <x v="0"/>
    <n v="0.83499999999999996"/>
  </r>
  <r>
    <s v="Saf Keep Melrose"/>
    <x v="0"/>
    <n v="0.25242816000000001"/>
  </r>
  <r>
    <s v="Saf Keep San Fernando"/>
    <x v="0"/>
    <n v="0.25242816000000001"/>
  </r>
  <r>
    <s v="Sanford-burnham Medical Research Institute I"/>
    <x v="0"/>
    <n v="0.37715300000000002"/>
  </r>
  <r>
    <s v="SD Community College District- Skills Center"/>
    <x v="0"/>
    <n v="9.0128E-2"/>
  </r>
  <r>
    <s v="SFPUC Southeastern Plant Solar"/>
    <x v="0"/>
    <n v="0.12761700000000001"/>
  </r>
  <r>
    <s v="Sirius Solar"/>
    <x v="0"/>
    <n v="8.5300000000000003E-4"/>
  </r>
  <r>
    <s v="SMUD ECOC"/>
    <x v="0"/>
    <n v="2.3343210000000001"/>
  </r>
  <r>
    <s v="SPVP012 Ontario"/>
    <x v="0"/>
    <n v="0.69599999999999995"/>
  </r>
  <r>
    <s v="SunE - Mira Loma"/>
    <x v="0"/>
    <n v="0.876"/>
  </r>
  <r>
    <s v="SUNE PICO RIVERA"/>
    <x v="0"/>
    <n v="1.5980000000000001"/>
  </r>
  <r>
    <s v="Tangen Building"/>
    <x v="0"/>
    <n v="5.4311999999999999E-2"/>
  </r>
  <r>
    <s v="The Wine Group"/>
    <x v="0"/>
    <n v="2.2885499999999999"/>
  </r>
  <r>
    <s v="TKG Engineering"/>
    <x v="0"/>
    <n v="6.6789000000000001E-2"/>
  </r>
  <r>
    <s v="Towers at Bressi Ranch"/>
    <x v="0"/>
    <n v="0.12501799999999999"/>
  </r>
  <r>
    <s v="University of Californa Mesa"/>
    <x v="0"/>
    <n v="1.5768000000000002"/>
  </r>
  <r>
    <s v="University of California Social Sciences"/>
    <x v="0"/>
    <n v="1.5768000000000002"/>
  </r>
  <r>
    <s v="USDA Forest Service San Dimas Technology"/>
    <x v="0"/>
    <n v="0.438"/>
  </r>
  <r>
    <s v="Van Nuys Air 7855 Hayvenhurst- Hannah Solar"/>
    <x v="0"/>
    <n v="1.1668320000000001"/>
  </r>
  <r>
    <s v="Van Steyn Dairy Digester"/>
    <x v="2"/>
    <n v="0.15340599999999999"/>
  </r>
  <r>
    <s v="Van Warmderdam Dairy Digester"/>
    <x v="2"/>
    <n v="1.563199"/>
  </r>
  <r>
    <s v="Verizon Data Services"/>
    <x v="0"/>
    <n v="0.81468000000000007"/>
  </r>
  <r>
    <s v="Villa Sorriso Solar AKA Robin Williams Solar Power Gen"/>
    <x v="0"/>
    <n v="5.5009999999999998E-3"/>
  </r>
  <r>
    <s v="Wilco Investments"/>
    <x v="0"/>
    <n v="0.694272"/>
  </r>
  <r>
    <s v="Alta"/>
    <x v="7"/>
    <n v="3.4769999999999999"/>
  </r>
  <r>
    <s v="Angels"/>
    <x v="7"/>
    <n v="6.8390000000000004"/>
  </r>
  <r>
    <s v="Arbuckle Mountain Hydro"/>
    <x v="7"/>
    <n v="0"/>
  </r>
  <r>
    <s v="Azusa"/>
    <x v="7"/>
    <n v="9.9999997764825801E-6"/>
  </r>
  <r>
    <s v="Badger Filtration Plant"/>
    <x v="7"/>
    <n v="0"/>
  </r>
  <r>
    <s v="Baker Creek Hydro"/>
    <x v="7"/>
    <n v="4.6529999999999996"/>
  </r>
  <r>
    <s v="Bear Creek"/>
    <x v="7"/>
    <n v="8.8239999999999998"/>
  </r>
  <r>
    <s v="Bear Valley"/>
    <x v="7"/>
    <n v="2.5459999999999998"/>
  </r>
  <r>
    <s v="Beardsley"/>
    <x v="7"/>
    <n v="83.86"/>
  </r>
  <r>
    <s v="Bidwell Ditch"/>
    <x v="7"/>
    <n v="8.9719999999999995"/>
  </r>
  <r>
    <s v="Big Creek Water Works"/>
    <x v="7"/>
    <n v="0"/>
  </r>
  <r>
    <s v="Big Pine"/>
    <x v="7"/>
    <n v="12.959"/>
  </r>
  <r>
    <s v="Bishop Creek 2"/>
    <x v="7"/>
    <n v="44.287999999999997"/>
  </r>
  <r>
    <s v="Bishop Creek 3"/>
    <x v="7"/>
    <n v="44.058999999999997"/>
  </r>
  <r>
    <s v="Bishop Creek 4"/>
    <x v="7"/>
    <n v="30.864999999999998"/>
  </r>
  <r>
    <s v="Bishop Creek 5"/>
    <x v="7"/>
    <n v="19.937999999999999"/>
  </r>
  <r>
    <s v="Bishop Creek 6"/>
    <x v="7"/>
    <n v="12.427"/>
  </r>
  <r>
    <s v="Black Butte"/>
    <x v="7"/>
    <n v="17.818000000000001"/>
  </r>
  <r>
    <s v="Bogus Creek - Lower Cold Springs"/>
    <x v="7"/>
    <n v="0.125"/>
  </r>
  <r>
    <s v="Bogus Creek - Upper Cold Springs"/>
    <x v="7"/>
    <n v="0.125"/>
  </r>
  <r>
    <s v="Borel"/>
    <x v="7"/>
    <n v="-0.308"/>
  </r>
  <r>
    <s v="Bowman"/>
    <x v="7"/>
    <n v="20.462"/>
  </r>
  <r>
    <s v="Box Canyon"/>
    <x v="7"/>
    <n v="25.294"/>
  </r>
  <r>
    <s v="Buckeye Hydroelectric Project"/>
    <x v="7"/>
    <n v="0"/>
  </r>
  <r>
    <s v="Burney Creek"/>
    <x v="7"/>
    <n v="10.717000000000001"/>
  </r>
  <r>
    <s v="Calaveras Hydro #1"/>
    <x v="7"/>
    <n v="0.16634975000000002"/>
  </r>
  <r>
    <s v="Calaveras Hydro #2"/>
    <x v="7"/>
    <n v="0.19068949999999998"/>
  </r>
  <r>
    <s v="Calaveras Hydro #3"/>
    <x v="7"/>
    <n v="8.8726749999999993E-2"/>
  </r>
  <r>
    <s v="California Water Service Company"/>
    <x v="7"/>
    <n v="0.1113072785"/>
  </r>
  <r>
    <s v="Camanche"/>
    <x v="7"/>
    <n v="58.362000000000002"/>
  </r>
  <r>
    <s v="Camp Far West"/>
    <x v="7"/>
    <n v="40.505000000000003"/>
  </r>
  <r>
    <s v="Canal Creek Power Plant"/>
    <x v="7"/>
    <n v="0"/>
  </r>
  <r>
    <s v="Cedar Flat"/>
    <x v="7"/>
    <n v="0.33450000000000002"/>
  </r>
  <r>
    <s v="Centerville"/>
    <x v="7"/>
    <n v="1.9999999552965103E-5"/>
  </r>
  <r>
    <s v="Charcoal Ravine"/>
    <x v="7"/>
    <n v="2.5000000000000001E-4"/>
  </r>
  <r>
    <s v="Chili Bar"/>
    <x v="7"/>
    <n v="43.383000000000003"/>
  </r>
  <r>
    <s v="Clover Creek (Mega Hydro #1)"/>
    <x v="7"/>
    <n v="0"/>
  </r>
  <r>
    <s v="CLOVER LEAF"/>
    <x v="7"/>
    <n v="0"/>
  </r>
  <r>
    <s v="Coleman"/>
    <x v="7"/>
    <n v="59.052999999999997"/>
  </r>
  <r>
    <s v="Combie North Powerhouse"/>
    <x v="7"/>
    <n v="0"/>
  </r>
  <r>
    <s v="Combie South (3 @ 500kW = 1.5MW)"/>
    <x v="7"/>
    <n v="8.4559999999999995"/>
  </r>
  <r>
    <s v="Conejo Hydro"/>
    <x v="7"/>
    <n v="0"/>
  </r>
  <r>
    <s v="Copco 1"/>
    <x v="7"/>
    <n v="107.72199999999999"/>
  </r>
  <r>
    <s v="Copco 2"/>
    <x v="7"/>
    <n v="138.29"/>
  </r>
  <r>
    <s v="Corona"/>
    <x v="7"/>
    <n v="1.139"/>
  </r>
  <r>
    <s v="Cottonwood"/>
    <x v="7"/>
    <n v="4.1589999999999998"/>
  </r>
  <r>
    <s v="Cove Hydroelectric"/>
    <x v="7"/>
    <n v="18.239999999999998"/>
  </r>
  <r>
    <s v="Cow Creek"/>
    <x v="7"/>
    <n v="7.6379999999999999"/>
  </r>
  <r>
    <s v="Cox Ave Hydro"/>
    <x v="7"/>
    <n v="0"/>
  </r>
  <r>
    <s v="Coyote Creek"/>
    <x v="7"/>
    <n v="9.9999997764825801E-6"/>
  </r>
  <r>
    <s v="Crane Valley"/>
    <x v="7"/>
    <n v="3.302"/>
  </r>
  <r>
    <s v="Daniel M. Bates"/>
    <x v="7"/>
    <n v="0.21865649999999998"/>
  </r>
  <r>
    <s v="De Sabla"/>
    <x v="7"/>
    <n v="27.707000000000001"/>
  </r>
  <r>
    <s v="Deadwood Creek"/>
    <x v="7"/>
    <n v="0"/>
  </r>
  <r>
    <s v="Deer Creek"/>
    <x v="7"/>
    <n v="13.749000000000001"/>
  </r>
  <r>
    <s v="Desert Power Company"/>
    <x v="7"/>
    <n v="0"/>
  </r>
  <r>
    <s v="Diamond Valley Lake"/>
    <x v="7"/>
    <n v="23.715"/>
  </r>
  <r>
    <s v="Digger Creek Hydro"/>
    <x v="7"/>
    <n v="0"/>
  </r>
  <r>
    <s v="Division Creek"/>
    <x v="7"/>
    <n v="9.9999997764825801E-6"/>
  </r>
  <r>
    <s v="Double Weir"/>
    <x v="7"/>
    <n v="0"/>
  </r>
  <r>
    <s v="Drop 1"/>
    <x v="7"/>
    <n v="6.7320099999997698"/>
  </r>
  <r>
    <s v="Drop 2"/>
    <x v="7"/>
    <n v="42.917999999999999"/>
  </r>
  <r>
    <s v="Drop 3"/>
    <x v="7"/>
    <n v="40.747"/>
  </r>
  <r>
    <s v="Drop 4"/>
    <x v="7"/>
    <n v="17.051119999997301"/>
  </r>
  <r>
    <s v="Drop 5"/>
    <x v="7"/>
    <n v="12.016009999999699"/>
  </r>
  <r>
    <s v="Dutch Flat #1"/>
    <x v="7"/>
    <n v="77.203000000000003"/>
  </r>
  <r>
    <s v="Dutch Flat 2"/>
    <x v="7"/>
    <n v="144.68"/>
  </r>
  <r>
    <s v="Eagle Hydro"/>
    <x v="7"/>
    <n v="0.11771625000000001"/>
  </r>
  <r>
    <s v="East Highline"/>
    <x v="7"/>
    <n v="4.1760000000000002"/>
  </r>
  <r>
    <s v="East Portal Generator"/>
    <x v="7"/>
    <n v="5.8949999999999996"/>
  </r>
  <r>
    <s v="EJM McFadden"/>
    <x v="7"/>
    <n v="0"/>
  </r>
  <r>
    <s v="El Dorado"/>
    <x v="7"/>
    <n v="75.078999999999994"/>
  </r>
  <r>
    <s v="Eric And Debbie Wattenburg"/>
    <x v="7"/>
    <n v="5.5750000000000001E-2"/>
  </r>
  <r>
    <s v="Etiwanda"/>
    <x v="7"/>
    <n v="82.42"/>
  </r>
  <r>
    <s v="Fairfield Power Plant Papazian"/>
    <x v="7"/>
    <n v="0"/>
  </r>
  <r>
    <s v="Fall Creek"/>
    <x v="7"/>
    <n v="7.8719999999999999"/>
  </r>
  <r>
    <s v="Fish Power"/>
    <x v="7"/>
    <n v="1.1679999999999999"/>
  </r>
  <r>
    <s v="Five Bears Hydroelectric"/>
    <x v="7"/>
    <n v="0"/>
  </r>
  <r>
    <s v="Fontana"/>
    <x v="7"/>
    <n v="3.4929999999999999"/>
  </r>
  <r>
    <s v="Foothill"/>
    <x v="7"/>
    <n v="42.634999999999998"/>
  </r>
  <r>
    <s v="Forks of Butte Hydro Project"/>
    <x v="7"/>
    <n v="61.298000000000002"/>
  </r>
  <r>
    <s v="Frankenheimer"/>
    <x v="7"/>
    <n v="10.16"/>
  </r>
  <r>
    <s v="Franklin"/>
    <x v="7"/>
    <n v="9.9999997764825801E-6"/>
  </r>
  <r>
    <s v="French Meadows"/>
    <x v="7"/>
    <n v="105.532"/>
  </r>
  <r>
    <s v="Friant Fishwater Release Hydroelectric"/>
    <x v="7"/>
    <n v="0"/>
  </r>
  <r>
    <s v="Fullerton Hydro"/>
    <x v="7"/>
    <n v="0"/>
  </r>
  <r>
    <s v="Gibraltar Conduit Plant"/>
    <x v="7"/>
    <n v="7.7074999999999995E-4"/>
  </r>
  <r>
    <s v="Goose Valley Hydro"/>
    <x v="7"/>
    <n v="8.8249999999999995E-2"/>
  </r>
  <r>
    <s v="Gosselin Hydroelectric Plant"/>
    <x v="7"/>
    <n v="6.0010000000000003"/>
  </r>
  <r>
    <s v="Graeagle"/>
    <x v="7"/>
    <n v="2.9279999999999999"/>
  </r>
  <r>
    <s v="Grizzly"/>
    <x v="7"/>
    <n v="91.212999999999994"/>
  </r>
  <r>
    <s v="Haiwee"/>
    <x v="7"/>
    <n v="16.495999999999999"/>
  </r>
  <r>
    <s v="Halsey"/>
    <x v="7"/>
    <n v="31.488"/>
  </r>
  <r>
    <s v="Hamilton Branch"/>
    <x v="7"/>
    <n v="8.2730099999997684"/>
  </r>
  <r>
    <s v="Hammeken"/>
    <x v="7"/>
    <n v="0"/>
  </r>
  <r>
    <s v="Hat Creek #1"/>
    <x v="7"/>
    <n v="34.497999999999998"/>
  </r>
  <r>
    <s v="Hat Creek #2"/>
    <x v="7"/>
    <n v="41.698"/>
  </r>
  <r>
    <s v="Hat Creek Hereford Ranch"/>
    <x v="7"/>
    <n v="0"/>
  </r>
  <r>
    <s v="Hatchet Creek Project"/>
    <x v="7"/>
    <n v="14.388999999999999"/>
  </r>
  <r>
    <s v="Haypress Hydroelectric Inc"/>
    <x v="7"/>
    <n v="11.561999999999999"/>
  </r>
  <r>
    <s v="Hell Hole"/>
    <x v="7"/>
    <n v="47.084000000000003"/>
  </r>
  <r>
    <s v="Hi Head Hydro Incorporated"/>
    <x v="7"/>
    <n v="0.49362024999999998"/>
  </r>
  <r>
    <s v="Hickman"/>
    <x v="7"/>
    <n v="3.8580000000000001"/>
  </r>
  <r>
    <s v="High Line Canal"/>
    <x v="7"/>
    <n v="0.315"/>
  </r>
  <r>
    <s v="Hogan"/>
    <x v="7"/>
    <n v="13.454499999999999"/>
  </r>
  <r>
    <s v="Indian Valley Dam"/>
    <x v="7"/>
    <n v="3.6000099999997701"/>
  </r>
  <r>
    <s v="Inskip"/>
    <x v="7"/>
    <n v="10.739000000000001"/>
  </r>
  <r>
    <s v="Iron Gate"/>
    <x v="7"/>
    <n v="108.851"/>
  </r>
  <r>
    <s v="Isabella"/>
    <x v="7"/>
    <n v="56.467119999997301"/>
  </r>
  <r>
    <s v="Isabella Fish Flow Hydroelectric Project"/>
    <x v="7"/>
    <n v="1.3030777500000001"/>
  </r>
  <r>
    <s v="Jackson Valley Hydo"/>
    <x v="7"/>
    <n v="0"/>
  </r>
  <r>
    <s v="James B. Peter"/>
    <x v="7"/>
    <n v="2.4250000000000001E-2"/>
  </r>
  <r>
    <s v="James Crane Hydro"/>
    <x v="7"/>
    <n v="1.25E-3"/>
  </r>
  <r>
    <s v="John Neerhout Jr."/>
    <x v="7"/>
    <n v="9.75E-3"/>
  </r>
  <r>
    <s v="Jones Fork"/>
    <x v="7"/>
    <n v="40.590000000000003"/>
  </r>
  <r>
    <s v="Kanaka"/>
    <x v="7"/>
    <n v="4.1289999999999996"/>
  </r>
  <r>
    <s v="Kaweah 1"/>
    <x v="7"/>
    <n v="7.5369999999999999"/>
  </r>
  <r>
    <s v="Kaweah 2"/>
    <x v="7"/>
    <n v="7.1539999999999999"/>
  </r>
  <r>
    <s v="Kaweah 3"/>
    <x v="7"/>
    <n v="19.806999999999999"/>
  </r>
  <r>
    <s v="Kekawaka"/>
    <x v="7"/>
    <n v="12.92"/>
  </r>
  <r>
    <s v="Kelly Ridge"/>
    <x v="7"/>
    <n v="6.9691000976562503"/>
  </r>
  <r>
    <s v="Kerckhoff No. 1 Powerhouse"/>
    <x v="7"/>
    <n v="73.210203125000007"/>
  </r>
  <r>
    <s v="Kern Canyon"/>
    <x v="7"/>
    <n v="0.29910998535156197"/>
  </r>
  <r>
    <s v="Kern River 1"/>
    <x v="7"/>
    <n v="169.46299999999999"/>
  </r>
  <r>
    <s v="Kilarc"/>
    <x v="7"/>
    <n v="8.9300099999997684"/>
  </r>
  <r>
    <s v="Kings River Hydro Co."/>
    <x v="7"/>
    <n v="0"/>
  </r>
  <r>
    <s v="La Grange"/>
    <x v="7"/>
    <n v="5.593"/>
  </r>
  <r>
    <s v="Lake Mendocino"/>
    <x v="7"/>
    <n v="10.2879897460937"/>
  </r>
  <r>
    <s v="Lassen Station Hydro"/>
    <x v="7"/>
    <n v="0"/>
  </r>
  <r>
    <s v="Lewiston"/>
    <x v="7"/>
    <n v="0.61399999999999999"/>
  </r>
  <r>
    <s v="Lime Saddle"/>
    <x v="7"/>
    <n v="5.1440000000000001"/>
  </r>
  <r>
    <s v="Lincoln Metering and Hydroelectric Station"/>
    <x v="7"/>
    <n v="0.313919"/>
  </r>
  <r>
    <s v="Lofton Ranch"/>
    <x v="7"/>
    <n v="0.16450000000000001"/>
  </r>
  <r>
    <s v="Lost Creek 1"/>
    <x v="7"/>
    <n v="5.3929999999999998"/>
  </r>
  <r>
    <s v="Lost Creek 2"/>
    <x v="7"/>
    <n v="0"/>
  </r>
  <r>
    <s v="Lundy"/>
    <x v="7"/>
    <n v="16.798999999999999"/>
  </r>
  <r>
    <s v="Lytle Creek"/>
    <x v="7"/>
    <n v="2.069"/>
  </r>
  <r>
    <s v="Madera Canal (Station 980, 1174, 1302, 1923)"/>
    <x v="7"/>
    <n v="13.77"/>
  </r>
  <r>
    <s v="Mammoth Pool Fish Water Generator"/>
    <x v="7"/>
    <n v="0"/>
  </r>
  <r>
    <s v="Matthews Dam Hydro"/>
    <x v="7"/>
    <n v="0"/>
  </r>
  <r>
    <s v="McSwain"/>
    <x v="7"/>
    <n v="55.128"/>
  </r>
  <r>
    <s v="Merced Falls"/>
    <x v="7"/>
    <n v="13.175000000000001"/>
  </r>
  <r>
    <s v="Merced ID (Parker)"/>
    <x v="7"/>
    <n v="3.7189999999999999"/>
  </r>
  <r>
    <s v="Mill &amp; Sulphur Creek"/>
    <x v="7"/>
    <n v="0"/>
  </r>
  <r>
    <s v="Mill Creek 1"/>
    <x v="7"/>
    <n v="4.9779999999999998"/>
  </r>
  <r>
    <s v="Mill Creek 2"/>
    <x v="7"/>
    <n v="1.1160000000000001"/>
  </r>
  <r>
    <s v="Mill Creek No. 3"/>
    <x v="7"/>
    <n v="13.391999999999999"/>
  </r>
  <r>
    <s v="Mine Water Discharge System"/>
    <x v="7"/>
    <n v="0.48899999999999999"/>
  </r>
  <r>
    <s v="Moccasin Low Head"/>
    <x v="7"/>
    <n v="0"/>
  </r>
  <r>
    <s v="Monte Vista Water District"/>
    <x v="7"/>
    <n v="0.29794549999999997"/>
  </r>
  <r>
    <s v="Montgomery Creek Hydro"/>
    <x v="7"/>
    <n v="10.494999999999999"/>
  </r>
  <r>
    <s v="Monticello"/>
    <x v="7"/>
    <n v="58.725999999999999"/>
  </r>
  <r>
    <s v="Muck Valley Hydroelectric"/>
    <x v="7"/>
    <n v="93.226398437499995"/>
  </r>
  <r>
    <s v="Murphys"/>
    <x v="7"/>
    <n v="18.573"/>
  </r>
  <r>
    <s v="Nacimiento Hydro Project"/>
    <x v="7"/>
    <n v="18.760999999999999"/>
  </r>
  <r>
    <s v="Narrows 1"/>
    <x v="7"/>
    <n v="61.387"/>
  </r>
  <r>
    <s v="Nelson Creek"/>
    <x v="7"/>
    <n v="2.1749999999999998"/>
  </r>
  <r>
    <s v="Newcastle"/>
    <x v="7"/>
    <n v="14.162000000000001"/>
  </r>
  <r>
    <s v="Nimbus"/>
    <x v="7"/>
    <n v="64.650000000000006"/>
  </r>
  <r>
    <s v="North Hollywood"/>
    <x v="7"/>
    <n v="9.9999997764825801E-6"/>
  </r>
  <r>
    <s v="Oak Flat"/>
    <x v="7"/>
    <n v="4.0960000000000001"/>
  </r>
  <r>
    <s v="Olsen"/>
    <x v="7"/>
    <n v="17.724"/>
  </r>
  <r>
    <s v="Ontario 1"/>
    <x v="7"/>
    <n v="1.0980000000000001"/>
  </r>
  <r>
    <s v="Ontario 2"/>
    <x v="7"/>
    <n v="1.246"/>
  </r>
  <r>
    <s v="Ontario Hydroelectric Station (Station No. 1)"/>
    <x v="7"/>
    <n v="0"/>
  </r>
  <r>
    <s v="Oxbow"/>
    <x v="7"/>
    <n v="18.91"/>
  </r>
  <r>
    <s v="Pardee Power Plant"/>
    <x v="7"/>
    <n v="186.2"/>
  </r>
  <r>
    <s v="Paul Luckey"/>
    <x v="7"/>
    <n v="3.4750000000000003E-2"/>
  </r>
  <r>
    <s v="Perris"/>
    <x v="7"/>
    <n v="31.91"/>
  </r>
  <r>
    <s v="Phoenix"/>
    <x v="7"/>
    <n v="6.4580000000000002"/>
  </r>
  <r>
    <s v="Pleasant Valley"/>
    <x v="7"/>
    <n v="13.573"/>
  </r>
  <r>
    <s v="Point Loma Hydro"/>
    <x v="7"/>
    <n v="0"/>
  </r>
  <r>
    <s v="Ponderoda Bailey Creek"/>
    <x v="7"/>
    <n v="5.2720000000000002"/>
  </r>
  <r>
    <s v="Poole"/>
    <x v="7"/>
    <n v="39.173000000000002"/>
  </r>
  <r>
    <s v="Portal"/>
    <x v="7"/>
    <n v="33.308999999999997"/>
  </r>
  <r>
    <s v="Potter Valley"/>
    <x v="7"/>
    <n v="19.439"/>
  </r>
  <r>
    <s v="Quinten Luallen"/>
    <x v="7"/>
    <n v="32.79"/>
  </r>
  <r>
    <s v="Rancho Penasquitos"/>
    <x v="7"/>
    <n v="9.782"/>
  </r>
  <r>
    <s v="Red Mountain"/>
    <x v="7"/>
    <n v="33.515000000000001"/>
  </r>
  <r>
    <s v="Rio Bravo Hydroelectric"/>
    <x v="7"/>
    <n v="47.854999999999997"/>
  </r>
  <r>
    <s v="Rio Hondo Power Plant"/>
    <x v="7"/>
    <n v="9.9999997764825801E-6"/>
  </r>
  <r>
    <s v="Roaring Creek"/>
    <x v="7"/>
    <n v="4.0430000000000001"/>
  </r>
  <r>
    <s v="Robbs Peak"/>
    <x v="7"/>
    <n v="93.453999999999994"/>
  </r>
  <r>
    <s v="Rock Creek L.P."/>
    <x v="7"/>
    <n v="2.0619999999999998"/>
  </r>
  <r>
    <s v="Rock Creek Water District"/>
    <x v="7"/>
    <n v="0"/>
  </r>
  <r>
    <s v="Roger Miller"/>
    <x v="7"/>
    <n v="0"/>
  </r>
  <r>
    <s v="Rollins"/>
    <x v="7"/>
    <n v="86.912000000000006"/>
  </r>
  <r>
    <s v="Rush Creek"/>
    <x v="7"/>
    <n v="51.64"/>
  </r>
  <r>
    <s v="Salmon Creek Hydroelectric Project"/>
    <x v="7"/>
    <n v="0"/>
  </r>
  <r>
    <s v="San Bernardino MWD"/>
    <x v="7"/>
    <n v="8.8390250000000004E-2"/>
  </r>
  <r>
    <s v="San Dimas Wash/Padua"/>
    <x v="7"/>
    <n v="0.377"/>
  </r>
  <r>
    <s v="San Fernando"/>
    <x v="7"/>
    <n v="21.678009999999698"/>
  </r>
  <r>
    <s v="San Gabriel Hydroelectric Project"/>
    <x v="7"/>
    <n v="10.0119997558593"/>
  </r>
  <r>
    <s v="San Joaquin #1A"/>
    <x v="7"/>
    <n v="9.9999997764825801E-6"/>
  </r>
  <r>
    <s v="San Joaquin #2"/>
    <x v="7"/>
    <n v="6.7229999999999999"/>
  </r>
  <r>
    <s v="San Joaquin #3"/>
    <x v="7"/>
    <n v="1.1559999999999999"/>
  </r>
  <r>
    <s v="San Luis Bypass"/>
    <x v="7"/>
    <n v="0"/>
  </r>
  <r>
    <s v="Sand Bar"/>
    <x v="7"/>
    <n v="126.13500000000001"/>
  </r>
  <r>
    <s v="Santa Ana 1"/>
    <x v="7"/>
    <n v="5.593"/>
  </r>
  <r>
    <s v="Santa Ana 3"/>
    <x v="7"/>
    <n v="9.0419999999999998"/>
  </r>
  <r>
    <s v="Santa Clara Valley Water Dist."/>
    <x v="7"/>
    <n v="0"/>
  </r>
  <r>
    <s v="Santa Rosa Hydro"/>
    <x v="7"/>
    <n v="8.5615999999999998E-2"/>
  </r>
  <r>
    <s v="Sawtelle"/>
    <x v="7"/>
    <n v="9.9999997764825801E-6"/>
  </r>
  <r>
    <s v="Schaads Hydro"/>
    <x v="7"/>
    <n v="0.13625000000000001"/>
  </r>
  <r>
    <s v="Scotts Flat Powerhouse"/>
    <x v="7"/>
    <n v="0"/>
  </r>
  <r>
    <s v="Sepulveda Canyon"/>
    <x v="7"/>
    <n v="21.77"/>
  </r>
  <r>
    <s v="SGE Site #1"/>
    <x v="7"/>
    <n v="2.6749999999999999E-2"/>
  </r>
  <r>
    <s v="Sierra"/>
    <x v="7"/>
    <n v="3.82"/>
  </r>
  <r>
    <s v="Silver Springs"/>
    <x v="7"/>
    <n v="0"/>
  </r>
  <r>
    <s v="Siphon Drop Power Plant"/>
    <x v="7"/>
    <n v="0"/>
  </r>
  <r>
    <s v="Slab Creek"/>
    <x v="7"/>
    <n v="4.1000000000000002E-2"/>
  </r>
  <r>
    <s v="Slate Creek"/>
    <x v="7"/>
    <n v="9.09"/>
  </r>
  <r>
    <s v="Sly Creek"/>
    <x v="7"/>
    <n v="39.220999999999997"/>
  </r>
  <r>
    <s v="Snow Creek Project"/>
    <x v="7"/>
    <n v="0"/>
  </r>
  <r>
    <s v="South"/>
    <x v="7"/>
    <n v="14.132"/>
  </r>
  <r>
    <s v="Spaulding #1"/>
    <x v="7"/>
    <n v="42.817"/>
  </r>
  <r>
    <s v="Spaulding #2"/>
    <x v="7"/>
    <n v="10.295"/>
  </r>
  <r>
    <s v="Spaulding #3"/>
    <x v="7"/>
    <n v="26.096"/>
  </r>
  <r>
    <s v="Spicer"/>
    <x v="7"/>
    <n v="35.375"/>
  </r>
  <r>
    <s v="Spring Gap"/>
    <x v="7"/>
    <n v="29.673999999999999"/>
  </r>
  <r>
    <s v="Springville Reservoir"/>
    <x v="7"/>
    <n v="1.4850000000000001"/>
  </r>
  <r>
    <s v="Stampede"/>
    <x v="7"/>
    <n v="13.538"/>
  </r>
  <r>
    <s v="Stone Drop"/>
    <x v="7"/>
    <n v="0"/>
  </r>
  <r>
    <s v="Stony Gorge"/>
    <x v="7"/>
    <n v="13.331"/>
  </r>
  <r>
    <s v="Sutter's Mill"/>
    <x v="7"/>
    <n v="0.15024999999999999"/>
  </r>
  <r>
    <s v="Swiss America"/>
    <x v="7"/>
    <n v="4.3499999999999997E-2"/>
  </r>
  <r>
    <s v="Temescal"/>
    <x v="7"/>
    <n v="1.1539999999999999"/>
  </r>
  <r>
    <s v="Terminal Storage - Hydro Generator"/>
    <x v="7"/>
    <n v="0"/>
  </r>
  <r>
    <s v="Terminus Hydroelectric Project"/>
    <x v="7"/>
    <n v="72.700999999999993"/>
  </r>
  <r>
    <s v="Three Forks"/>
    <x v="7"/>
    <n v="7.7030000000000003"/>
  </r>
  <r>
    <s v="Three Valleys MWD (Miramar)"/>
    <x v="7"/>
    <n v="0"/>
  </r>
  <r>
    <s v="Toadtown"/>
    <x v="7"/>
    <n v="3.2669999999999999"/>
  </r>
  <r>
    <s v="Tom Benninghoven"/>
    <x v="7"/>
    <n v="1.6750000000000001E-2"/>
  </r>
  <r>
    <s v="Tulare Success"/>
    <x v="7"/>
    <n v="4.9950000000000001"/>
  </r>
  <r>
    <s v="Tule"/>
    <x v="7"/>
    <n v="-2.4469900000002198"/>
  </r>
  <r>
    <s v="Tule River"/>
    <x v="7"/>
    <n v="5.6230000000000002"/>
  </r>
  <r>
    <s v="Tulloch"/>
    <x v="7"/>
    <n v="139.57389843749999"/>
  </r>
  <r>
    <s v="Tunnel Hill Hydroelectric Project"/>
    <x v="7"/>
    <n v="0"/>
  </r>
  <r>
    <s v="Turlock Lake"/>
    <x v="7"/>
    <n v="5.1539999999999999"/>
  </r>
  <r>
    <s v="TURNIP"/>
    <x v="7"/>
    <n v="0"/>
  </r>
  <r>
    <s v="Twin Valley Hydro T&amp;G Hydro"/>
    <x v="7"/>
    <n v="0"/>
  </r>
  <r>
    <s v="Upper Dawson"/>
    <x v="7"/>
    <n v="10.772"/>
  </r>
  <r>
    <s v="Valley Pumping Plant"/>
    <x v="7"/>
    <n v="0.12475"/>
  </r>
  <r>
    <s v="Valley View"/>
    <x v="7"/>
    <n v="9.9999997764825801E-6"/>
  </r>
  <r>
    <s v="Van Horne Turbine Generator"/>
    <x v="7"/>
    <n v="0"/>
  </r>
  <r>
    <s v="Vanjop No. 1"/>
    <x v="7"/>
    <n v="0"/>
  </r>
  <r>
    <s v="Venice"/>
    <x v="7"/>
    <n v="2.2250900878906199"/>
  </r>
  <r>
    <s v="Virginia Ranch Dam"/>
    <x v="7"/>
    <n v="0"/>
  </r>
  <r>
    <s v="Volta #1"/>
    <x v="7"/>
    <n v="54.334000000000003"/>
  </r>
  <r>
    <s v="Volta #2"/>
    <x v="7"/>
    <n v="5.7889999999999997"/>
  </r>
  <r>
    <s v="Warm Springs"/>
    <x v="7"/>
    <n v="3.3559999999999999"/>
  </r>
  <r>
    <s v="Water Wheel Ranch"/>
    <x v="7"/>
    <n v="0"/>
  </r>
  <r>
    <s v="Waterman Turnout Hydroelectric Station"/>
    <x v="7"/>
    <n v="0"/>
  </r>
  <r>
    <s v="West Point"/>
    <x v="7"/>
    <n v="87.947000000000003"/>
  </r>
  <r>
    <s v="Whiskeytown"/>
    <x v="7"/>
    <n v="26.475000000000001"/>
  </r>
  <r>
    <s v="White Mountain Ranch LLC"/>
    <x v="7"/>
    <n v="0.41275000000000001"/>
  </r>
  <r>
    <s v="Whitewater Hydroelectric Plant"/>
    <x v="7"/>
    <n v="7.173"/>
  </r>
  <r>
    <s v="Wise"/>
    <x v="7"/>
    <n v="59.064999999999998"/>
  </r>
  <r>
    <s v="Wishon Powerhouse"/>
    <x v="7"/>
    <n v="34.8071899414062"/>
  </r>
  <r>
    <s v="Wolfsen Bypass"/>
    <x v="7"/>
    <n v="0"/>
  </r>
  <r>
    <s v="Woodward"/>
    <x v="7"/>
    <n v="3.0659999999999998"/>
  </r>
  <r>
    <s v="Wright Ranch Hydroelectric"/>
    <x v="7"/>
    <n v="0"/>
  </r>
  <r>
    <s v="Agua Caliente PV 1 - PV 5"/>
    <x v="0"/>
    <n v="709.92899999999997"/>
  </r>
  <r>
    <s v="Arlington Valley Solar Energy II "/>
    <x v="0"/>
    <n v="357.98700000000002"/>
  </r>
  <r>
    <s v="Ashton"/>
    <x v="7"/>
    <n v="0.56267729529730814"/>
  </r>
  <r>
    <s v="Bend"/>
    <x v="7"/>
    <n v="3.5030908843754503E-2"/>
  </r>
  <r>
    <s v="Bennett Creek Windfarm, LLC"/>
    <x v="1"/>
    <n v="0"/>
  </r>
  <r>
    <s v="Big Fork"/>
    <x v="7"/>
    <n v="0.32736727754771361"/>
  </r>
  <r>
    <s v="Big Horn 1 "/>
    <x v="1"/>
    <n v="410.75700000000001"/>
  </r>
  <r>
    <s v="Big Horn 2"/>
    <x v="1"/>
    <n v="41.572000000000003"/>
  </r>
  <r>
    <s v="Blackspring Ridge IA"/>
    <x v="1"/>
    <n v="0"/>
  </r>
  <r>
    <s v="Blackspring Ridge IB"/>
    <x v="1"/>
    <n v="0"/>
  </r>
  <r>
    <s v="Blundell"/>
    <x v="3"/>
    <n v="3.8012428418678494"/>
  </r>
  <r>
    <s v="Broadview Energy JN, LLC"/>
    <x v="1"/>
    <n v="481.214"/>
  </r>
  <r>
    <s v="Broadview Energy KW, LLC"/>
    <x v="1"/>
    <n v="390.755"/>
  </r>
  <r>
    <s v="Cape Scott Wind Farm"/>
    <x v="1"/>
    <n v="339.40300000000002"/>
  </r>
  <r>
    <s v="Clearwater 3 and 4"/>
    <x v="7"/>
    <n v="40.5"/>
  </r>
  <r>
    <s v="Copper Mountain I (CM48)"/>
    <x v="0"/>
    <n v="19.321000000000002"/>
  </r>
  <r>
    <s v="Copper Mountain I El Dorado (CM10)"/>
    <x v="0"/>
    <n v="19.321000000000002"/>
  </r>
  <r>
    <s v="Copper Mountain II "/>
    <x v="0"/>
    <n v="366.36099999999999"/>
  </r>
  <r>
    <s v="Copper Mountain III "/>
    <x v="0"/>
    <n v="607.76099999999997"/>
  </r>
  <r>
    <s v="Copper Mountain Solar 4, LLC"/>
    <x v="0"/>
    <n v="249.01499999999999"/>
  </r>
  <r>
    <s v="CSE Arizona Facility"/>
    <x v="2"/>
    <n v="0"/>
  </r>
  <r>
    <s v="Dokie"/>
    <x v="1"/>
    <n v="337.71899999999999"/>
  </r>
  <r>
    <s v="Don A. Campbell 1 Geothermal Energy Project Wild Rose"/>
    <x v="3"/>
    <n v="167.691"/>
  </r>
  <r>
    <s v="Double A Dairy Digester"/>
    <x v="2"/>
    <n v="0"/>
  </r>
  <r>
    <s v="Energia Sierra Juarez"/>
    <x v="1"/>
    <n v="443.38200000000001"/>
  </r>
  <r>
    <s v="Fish Creek"/>
    <x v="7"/>
    <n v="0"/>
  </r>
  <r>
    <s v="Foote Creek 2 &amp; 3"/>
    <x v="7"/>
    <n v="2.0830000000000002"/>
  </r>
  <r>
    <s v="Goshen Phase II"/>
    <x v="1"/>
    <n v="382.30599999999998"/>
  </r>
  <r>
    <s v="Grady Wind Center"/>
    <x v="1"/>
    <n v="0"/>
  </r>
  <r>
    <s v="H.W. Hill Landfill Gas Power Plant AKA ROOSEVELT BIOGAS"/>
    <x v="4"/>
    <n v="117.851"/>
  </r>
  <r>
    <s v="Halkirk Wind"/>
    <x v="1"/>
    <n v="0"/>
  </r>
  <r>
    <s v="Horse Butte Wind"/>
    <x v="1"/>
    <n v="45.025433000000007"/>
  </r>
  <r>
    <s v="Hot Springs Windfarm, LLC, Mountain Wind Power II; Nine Canyon Wind Project - Phase 3"/>
    <x v="1"/>
    <n v="0"/>
  </r>
  <r>
    <s v="Iberdrola Renewables, Inc. (Simpson Biomass, Tacoma, WA)"/>
    <x v="2"/>
    <n v="430.12"/>
  </r>
  <r>
    <s v="Juniper Canyon Wind Power"/>
    <x v="1"/>
    <n v="259.64"/>
  </r>
  <r>
    <s v="Kettle Falls Biomass (Avista) 1 &amp; 2"/>
    <x v="2"/>
    <n v="169.047"/>
  </r>
  <r>
    <s v="Kittitas Valley Wind Farm"/>
    <x v="1"/>
    <n v="211.46100000000001"/>
  </r>
  <r>
    <s v="Latigo"/>
    <x v="1"/>
    <n v="2.3606558637171471"/>
  </r>
  <r>
    <s v="Leaning Juniper"/>
    <x v="1"/>
    <n v="2.3763777966622741"/>
  </r>
  <r>
    <s v="Leaning Juniper Wind Power II"/>
    <x v="1"/>
    <n v="206.18199999999999"/>
  </r>
  <r>
    <s v="Mesquite Solar 1"/>
    <x v="0"/>
    <n v="413.72899999999998"/>
  </r>
  <r>
    <s v="Mesquite Solar 2"/>
    <x v="0"/>
    <n v="290.90800000000002"/>
  </r>
  <r>
    <s v="Milford Wind 1"/>
    <x v="1"/>
    <n v="442.50099999999998"/>
  </r>
  <r>
    <s v="Milford Wind 2"/>
    <x v="1"/>
    <n v="246.02500000000001"/>
  </r>
  <r>
    <s v="Milford Wind WT11"/>
    <x v="1"/>
    <n v="0"/>
  </r>
  <r>
    <s v="Naturener Glacier 1"/>
    <x v="1"/>
    <n v="287.99599999999998"/>
  </r>
  <r>
    <s v="Naturener Glacier 2"/>
    <x v="1"/>
    <n v="286.81"/>
  </r>
  <r>
    <s v="Nippon"/>
    <x v="2"/>
    <n v="0"/>
  </r>
  <r>
    <s v="Oneida"/>
    <x v="7"/>
    <n v="0"/>
  </r>
  <r>
    <s v="Palouse Wind "/>
    <x v="1"/>
    <n v="21.632999999999999"/>
  </r>
  <r>
    <s v="Patua Hot Springs"/>
    <x v="3"/>
    <n v="3.8759999999999999"/>
  </r>
  <r>
    <s v="Pavant Solar II LLC"/>
    <x v="0"/>
    <n v="3.62"/>
  </r>
  <r>
    <s v="Pebble Springs"/>
    <x v="1"/>
    <n v="183.697"/>
  </r>
  <r>
    <s v="Pilgrim Stage Station Wind Park"/>
    <x v="1"/>
    <n v="0"/>
  </r>
  <r>
    <s v="Pioneer"/>
    <x v="7"/>
    <n v="0.41417371702241162"/>
  </r>
  <r>
    <s v="Pioneer Wind"/>
    <x v="1"/>
    <n v="4.1160325730594618"/>
  </r>
  <r>
    <s v="Pleasant Valley (WEST Wyoming Wind Energy Center)"/>
    <x v="1"/>
    <n v="312.19900000000001"/>
  </r>
  <r>
    <s v="Quality Wind"/>
    <x v="1"/>
    <n v="418.17099999999999"/>
  </r>
  <r>
    <s v="Rattlesnake Road Wind Farm"/>
    <x v="1"/>
    <n v="0"/>
  </r>
  <r>
    <s v="Rim Rock"/>
    <x v="1"/>
    <n v="0"/>
  </r>
  <r>
    <s v="Rock River"/>
    <x v="1"/>
    <n v="2.2533193273383749"/>
  </r>
  <r>
    <s v="Roosevelt Biogas"/>
    <x v="2"/>
    <n v="0"/>
  </r>
  <r>
    <s v="Salt Lake Landfill Gas Recovery"/>
    <x v="2"/>
    <n v="0"/>
  </r>
  <r>
    <s v="Shepherds Flat North (North Hurlburt)"/>
    <x v="1"/>
    <n v="458.68400000000003"/>
  </r>
  <r>
    <s v="Shepherds Flat Central (South Hurlburt)"/>
    <x v="1"/>
    <n v="492.99700000000001"/>
  </r>
  <r>
    <s v="Shepherds Flat South (Horseshoe Bend)"/>
    <x v="1"/>
    <n v="517.053"/>
  </r>
  <r>
    <s v="Silver State Solar Power South"/>
    <x v="0"/>
    <n v="711.15899999999999"/>
  </r>
  <r>
    <s v="Simpson Biomass"/>
    <x v="2"/>
    <n v="0"/>
  </r>
  <r>
    <s v="Slide Creek"/>
    <x v="7"/>
    <n v="0"/>
  </r>
  <r>
    <s v="Soda Springs"/>
    <x v="7"/>
    <n v="0"/>
  </r>
  <r>
    <s v="Star Point"/>
    <x v="1"/>
    <n v="0"/>
  </r>
  <r>
    <s v="Stotz Southern Generation"/>
    <x v="2"/>
    <n v="3.5390000000000001"/>
  </r>
  <r>
    <s v="Terra-Gen Dixie Valley (NV)"/>
    <x v="3"/>
    <n v="488.98500000000001"/>
  </r>
  <r>
    <s v="Thermo No.1 BE-01"/>
    <x v="3"/>
    <n v="63.593000000000004"/>
  </r>
  <r>
    <s v="TRANS JORDAN"/>
    <x v="5"/>
    <n v="23.171645000000002"/>
  </r>
  <r>
    <s v="Vantage Wind"/>
    <x v="1"/>
    <n v="0"/>
  </r>
  <r>
    <s v="Willow Creek"/>
    <x v="1"/>
    <n v="139.036"/>
  </r>
  <r>
    <s v="Windy Flats Wind Project/ Windy Points"/>
    <x v="1"/>
    <n v="569.03700000000003"/>
  </r>
  <r>
    <s v="Wolverine"/>
    <x v="1"/>
    <n v="19.120999999999999"/>
  </r>
  <r>
    <s v=" Limon Wind I, LLC - Limon Wind I"/>
    <x v="1"/>
    <n v="56.634"/>
  </r>
  <r>
    <s v=" Limon Wind III, LLC - Limon Wind III, LLC"/>
    <x v="1"/>
    <n v="12.571999999999999"/>
  </r>
  <r>
    <s v=" Limon Wind III, LLC - Limon Wind III, LLC"/>
    <x v="1"/>
    <n v="76.394000000000005"/>
  </r>
  <r>
    <s v="Arizona Electric Power Cooperative Inc. - SunAnza Solar Facility"/>
    <x v="8"/>
    <n v="1.298"/>
  </r>
  <r>
    <s v="Big Top - Big Top LLC"/>
    <x v="1"/>
    <n v="0.621"/>
  </r>
  <r>
    <s v="Biglow Canyon Wind Farm - Biglow Canyon 3"/>
    <x v="1"/>
    <n v="106.681"/>
  </r>
  <r>
    <s v="Biglow Canyon Wind Farm - Biglow Canyon 3"/>
    <x v="1"/>
    <n v="42.866999999999997"/>
  </r>
  <r>
    <s v="Biglow Canyon Wind Farm - Biglow Canyon 3"/>
    <x v="1"/>
    <n v="42.866999999999997"/>
  </r>
  <r>
    <s v="Biglow Canyon Wind Farm - Biglow Canyon 3"/>
    <x v="1"/>
    <n v="43.432000000000002"/>
  </r>
  <r>
    <s v="Biglow Canyon Wind Farm - Biglow Phase 2"/>
    <x v="1"/>
    <n v="161.53800000000001"/>
  </r>
  <r>
    <s v="Biglow Canyon Wind Farm - Biglow Phase 2"/>
    <x v="1"/>
    <n v="55.793999999999997"/>
  </r>
  <r>
    <s v="Biglow Canyon Wind Farm - Biglow Phase 2"/>
    <x v="1"/>
    <n v="55.793999999999997"/>
  </r>
  <r>
    <s v="Biglow Canyon Wind Farm - Biglow Phase 2"/>
    <x v="1"/>
    <n v="11.907999999999999"/>
  </r>
  <r>
    <s v="Biglow Canyon Wind Farm - Biglow Phase 2"/>
    <x v="1"/>
    <n v="34.215000000000003"/>
  </r>
  <r>
    <s v="Biogas"/>
    <x v="2"/>
    <n v="1.9179999999999999"/>
  </r>
  <r>
    <s v="Black Cap Solar"/>
    <x v="8"/>
    <n v="0"/>
  </r>
  <r>
    <s v="Black Cap Solar, LLC (LU)"/>
    <x v="8"/>
    <n v="0"/>
  </r>
  <r>
    <s v="Bourdet, Peter M. (LU)"/>
    <x v="8"/>
    <n v="0"/>
  </r>
  <r>
    <s v="Butter Creek Power LLC - Butter Creek Power LLC"/>
    <x v="1"/>
    <n v="2.1680000000000001"/>
  </r>
  <r>
    <s v="Campbell Hill - Campbell Hill"/>
    <x v="1"/>
    <n v="11.411"/>
  </r>
  <r>
    <s v="Campbell Hill - Campbell Hill"/>
    <x v="1"/>
    <n v="2.2890000000000001"/>
  </r>
  <r>
    <s v="Campbell Hill - Campbell Hill"/>
    <x v="1"/>
    <n v="13.458"/>
  </r>
  <r>
    <s v="Campbell Hill Windpower"/>
    <x v="1"/>
    <n v="6"/>
  </r>
  <r>
    <s v="Cedar Creek - Cedar Creek"/>
    <x v="1"/>
    <n v="103.989"/>
  </r>
  <r>
    <s v="Cedar Creek - Cedar Creek"/>
    <x v="1"/>
    <n v="28.608000000000001"/>
  </r>
  <r>
    <s v="Cedar Creek - Cedar Creek"/>
    <x v="1"/>
    <n v="49.265999999999998"/>
  </r>
  <r>
    <s v="Cedar Creek - Cedar Creek"/>
    <x v="1"/>
    <n v="49.265999999999998"/>
  </r>
  <r>
    <s v="Cedar Creek - Cedar Creek"/>
    <x v="1"/>
    <n v="4.2590000000000003"/>
  </r>
  <r>
    <s v="Cedar Creek - Cedar Creek"/>
    <x v="1"/>
    <n v="121.643"/>
  </r>
  <r>
    <s v="Cedar Creek II - Cedar Creek II"/>
    <x v="1"/>
    <n v="40"/>
  </r>
  <r>
    <s v="Cedar Creek II - Cedar Creek II"/>
    <x v="1"/>
    <n v="55.734000000000002"/>
  </r>
  <r>
    <s v="Cedar Creek II - Cedar Creek II"/>
    <x v="1"/>
    <n v="55.734000000000002"/>
  </r>
  <r>
    <s v="Cedar Creek II - Cedar Creek II"/>
    <x v="1"/>
    <n v="65.811999999999998"/>
  </r>
  <r>
    <s v="Cedar Creek II - Cedar Creek II"/>
    <x v="1"/>
    <n v="118.184"/>
  </r>
  <r>
    <s v="Cedar Creek II - Cedar Creek II "/>
    <x v="1"/>
    <n v="28.498000000000001"/>
  </r>
  <r>
    <s v="Chevron U.S.A. Inc. (LU)"/>
    <x v="1"/>
    <n v="0.62782410093789387"/>
  </r>
  <r>
    <s v="Crook County Solar 1, LLC (LU)"/>
    <x v="8"/>
    <n v="0"/>
  </r>
  <r>
    <s v="Don A Campbell II Geothermal Power Plant "/>
    <x v="3"/>
    <n v="163.53700000000001"/>
  </r>
  <r>
    <s v="Dunlap 1"/>
    <x v="1"/>
    <n v="5.3616523186780167"/>
  </r>
  <r>
    <s v="Dunlap I - Dunlap I"/>
    <x v="1"/>
    <n v="14"/>
  </r>
  <r>
    <s v="Dunlap I - Dunlap I"/>
    <x v="1"/>
    <n v="13.454000000000001"/>
  </r>
  <r>
    <s v="Dunlap I Wind Farm"/>
    <x v="1"/>
    <n v="3"/>
  </r>
  <r>
    <s v="Eagle Point"/>
    <x v="7"/>
    <n v="0.28041517488828493"/>
  </r>
  <r>
    <s v="East Side"/>
    <x v="7"/>
    <n v="0"/>
  </r>
  <r>
    <s v="El Cabo Wind LLC"/>
    <x v="1"/>
    <n v="0"/>
  </r>
  <r>
    <s v="El Cabo Wind LLC"/>
    <x v="1"/>
    <n v="3.9321960425972813E-4"/>
  </r>
  <r>
    <s v="El Cabo Wind LLC"/>
    <x v="1"/>
    <n v="53.437131780395745"/>
  </r>
  <r>
    <s v="Elkhorn Valley Wind Farm"/>
    <x v="1"/>
    <n v="51.694000000000003"/>
  </r>
  <r>
    <s v="Elkhorn Valley Wind Farm"/>
    <x v="1"/>
    <n v="53.942999999999998"/>
  </r>
  <r>
    <s v="Elkhorn Valley Wind Farm - Elkhorn Valley Wind Farm"/>
    <x v="1"/>
    <n v="1.127"/>
  </r>
  <r>
    <s v="Elkhorn Valley Wind Farm - Elkhorn Valley Wind Farm"/>
    <x v="1"/>
    <n v="25"/>
  </r>
  <r>
    <s v="Elkhorn Valley Wind Farm - Elkhorn Valley Wind Farm"/>
    <x v="1"/>
    <n v="53.091999999999999"/>
  </r>
  <r>
    <s v="Enterprise Solar, LLC (LU)"/>
    <x v="8"/>
    <n v="3.4232143066066625"/>
  </r>
  <r>
    <s v="Eurus Combine Hills I, LLC (LU)"/>
    <x v="1"/>
    <n v="0"/>
  </r>
  <r>
    <s v="Four Corners Windfarm - Four Corners Windfarm LLC"/>
    <x v="1"/>
    <n v="4.6929999999999996"/>
  </r>
  <r>
    <s v="Four Mile Canyon Windfarm - Four Mile Canyon Windfarm LLC"/>
    <x v="1"/>
    <n v="4.274"/>
  </r>
  <r>
    <s v="Glenrock"/>
    <x v="1"/>
    <n v="4.0948613876275273"/>
  </r>
  <r>
    <s v="Glenrock I - Glenrock I"/>
    <x v="1"/>
    <n v="8"/>
  </r>
  <r>
    <s v="Glenrock I - Glenrock I"/>
    <x v="1"/>
    <n v="13.366"/>
  </r>
  <r>
    <s v="Glenrock I Wind Farm"/>
    <x v="1"/>
    <n v="4.5"/>
  </r>
  <r>
    <s v="Glenrock III"/>
    <x v="1"/>
    <n v="1.5180823699588688"/>
  </r>
  <r>
    <s v="Glenrock III - Glenrock III"/>
    <x v="1"/>
    <n v="1.9"/>
  </r>
  <r>
    <s v="Glenrock III - Glenrock III"/>
    <x v="1"/>
    <n v="5.1349999999999998"/>
  </r>
  <r>
    <s v="Glenrock III Wind Farm"/>
    <x v="1"/>
    <n v="0.6"/>
  </r>
  <r>
    <s v="Goodnoe Hills"/>
    <x v="1"/>
    <n v="2.9294235000291211"/>
  </r>
  <r>
    <s v="Granite"/>
    <x v="7"/>
    <n v="0.11411375795900158"/>
  </r>
  <r>
    <s v="Gunlock"/>
    <x v="7"/>
    <n v="2.8146839175548281E-2"/>
  </r>
  <r>
    <s v="Hammerich 1 &amp; 2 (LU)"/>
    <x v="8"/>
    <n v="0"/>
  </r>
  <r>
    <s v="Harvest Wind"/>
    <x v="1"/>
    <n v="30.856999999999999"/>
  </r>
  <r>
    <s v="Harvest Wind"/>
    <x v="1"/>
    <n v="16.855"/>
  </r>
  <r>
    <s v="Harvest Wind"/>
    <x v="1"/>
    <n v="9.657"/>
  </r>
  <r>
    <s v="Harvest Wind - Harvest Wind"/>
    <x v="1"/>
    <n v="0.47"/>
  </r>
  <r>
    <s v="Harvest Wind - Harvest Wind"/>
    <x v="1"/>
    <n v="0.47"/>
  </r>
  <r>
    <s v="High Plains"/>
    <x v="1"/>
    <n v="4.2724581738571938"/>
  </r>
  <r>
    <s v="High Plains - High Plains"/>
    <x v="1"/>
    <n v="9"/>
  </r>
  <r>
    <s v="High Plains - High Plains"/>
    <x v="1"/>
    <n v="12.920999999999999"/>
  </r>
  <r>
    <s v="J Bar 9 Ranch, Inc. (LU)"/>
    <x v="1"/>
    <n v="8.5478470381274597E-4"/>
  </r>
  <r>
    <s v="Joseph Community Solar LLC (LU)"/>
    <x v="8"/>
    <n v="0"/>
  </r>
  <r>
    <s v="Keeton 1 &amp; 2 (LU)"/>
    <x v="8"/>
    <n v="0"/>
  </r>
  <r>
    <s v="Klondike III - Klondike Wind Power III LLC"/>
    <x v="1"/>
    <n v="0.53"/>
  </r>
  <r>
    <s v="Klondike III - Klondike Wind Power III LLC"/>
    <x v="1"/>
    <n v="0.53"/>
  </r>
  <r>
    <s v="KLONDIKE WIND"/>
    <x v="1"/>
    <n v="22.045000000000002"/>
  </r>
  <r>
    <s v="Last Chance"/>
    <x v="7"/>
    <n v="5.6858446816115696E-2"/>
  </r>
  <r>
    <s v="Lifton"/>
    <x v="7"/>
    <n v="-1.5676140907423038E-2"/>
  </r>
  <r>
    <s v="Limon Wind - Limon Wind I"/>
    <x v="1"/>
    <n v="25.7"/>
  </r>
  <r>
    <s v="Limon Wind II - Limon Wind II, LLC"/>
    <x v="1"/>
    <n v="76.751000000000005"/>
  </r>
  <r>
    <s v="Limon Wind II, LLC - Limon Wind II"/>
    <x v="1"/>
    <n v="9.4"/>
  </r>
  <r>
    <s v="Limon Wind III, LLC"/>
    <x v="1"/>
    <n v="33.341999999999999"/>
  </r>
  <r>
    <s v="Limon Wind III, LLC - Limon Wind III"/>
    <x v="1"/>
    <n v="7.8920000000000003"/>
  </r>
  <r>
    <s v="Limon Wind III, LLC - Limon Wind III, LLC"/>
    <x v="1"/>
    <n v="18.465"/>
  </r>
  <r>
    <s v="Linden Wind Project "/>
    <x v="1"/>
    <n v="118.69"/>
  </r>
  <r>
    <s v="Logan Wind Energy - Logan"/>
    <x v="1"/>
    <n v="105.941"/>
  </r>
  <r>
    <s v="Logan Wind Energy - Logan"/>
    <x v="1"/>
    <n v="5.0620000000000003"/>
  </r>
  <r>
    <s v="Logan Wind Energy - Logan"/>
    <x v="1"/>
    <n v="97.783000000000001"/>
  </r>
  <r>
    <s v="Logan Wind Energy - Logan"/>
    <x v="1"/>
    <n v="80.126999999999995"/>
  </r>
  <r>
    <s v="Logan Wind Energy - Logan"/>
    <x v="1"/>
    <n v="119.3"/>
  </r>
  <r>
    <s v="Longview Pulp Mill - Seven Turbine"/>
    <x v="2"/>
    <n v="27.239000000000001"/>
  </r>
  <r>
    <s v="Longview Pulp Mill - Seven Turbine"/>
    <x v="2"/>
    <n v="4.0780000000000003"/>
  </r>
  <r>
    <s v="LONGVIEW PULP MILL - SEVEN TURBINE"/>
    <x v="2"/>
    <n v="10.23"/>
  </r>
  <r>
    <s v="Longview Pulp Mill - Six Turbine"/>
    <x v="2"/>
    <n v="23.12"/>
  </r>
  <r>
    <s v="Longview Pulp Mill - Six Turbine"/>
    <x v="2"/>
    <n v="3.589"/>
  </r>
  <r>
    <s v="LONGVIEW PULP MILL - SIX TURBINE"/>
    <x v="2"/>
    <n v="8.6780000000000008"/>
  </r>
  <r>
    <s v="Macho Springs Solar"/>
    <x v="8"/>
    <n v="49.661999999999999"/>
  </r>
  <r>
    <s v="Marengo I"/>
    <x v="1"/>
    <n v="4.8164523177711667"/>
  </r>
  <r>
    <s v="Marengo II "/>
    <x v="1"/>
    <n v="2.3409042314540454"/>
  </r>
  <r>
    <s v="McFadden Ridge - McFadden Ridge"/>
    <x v="1"/>
    <n v="2"/>
  </r>
  <r>
    <s v="McFadden Ridge - McFadden Ridge"/>
    <x v="1"/>
    <n v="3.524"/>
  </r>
  <r>
    <s v="McFadden Ridge I"/>
    <x v="1"/>
    <n v="1.2907096387446784"/>
  </r>
  <r>
    <s v="Meikle Wind"/>
    <x v="1"/>
    <n v="8.3070000000000004"/>
  </r>
  <r>
    <s v="Meikle Wind "/>
    <x v="1"/>
    <n v="98.180999999999997"/>
  </r>
  <r>
    <s v="Meikle Wind - Meikle Wind"/>
    <x v="1"/>
    <n v="5.9210000000000003"/>
  </r>
  <r>
    <s v="Meikle Wind - Meikle Wind"/>
    <x v="1"/>
    <n v="85.358999999999995"/>
  </r>
  <r>
    <s v="Meikle Wind - Meikle Wind"/>
    <x v="1"/>
    <n v="85.358999999999995"/>
  </r>
  <r>
    <s v="Meikle Wind - Meikle Wind"/>
    <x v="1"/>
    <n v="65.248999999999995"/>
  </r>
  <r>
    <s v="Meikle Wind Energy Limited Partnership"/>
    <x v="1"/>
    <n v="20.457999999999998"/>
  </r>
  <r>
    <s v="Meikle Wind Energy Limited Partnership"/>
    <x v="1"/>
    <n v="64.466999999999999"/>
  </r>
  <r>
    <s v="Mesquite Solar 3, LLC"/>
    <x v="8"/>
    <n v="258.06299999999999"/>
  </r>
  <r>
    <s v="Mesquite Solar 3, LLC - Mesquite Solar 3 (1)"/>
    <x v="8"/>
    <n v="70.906999999999996"/>
  </r>
  <r>
    <s v="Moapa Southern Piaute Solar Project"/>
    <x v="8"/>
    <n v="621.66700000000003"/>
  </r>
  <r>
    <s v="Monroe Street HED"/>
    <x v="7"/>
    <n v="17.651"/>
  </r>
  <r>
    <s v="Monroe Street HED - Monroe Street HED"/>
    <x v="7"/>
    <n v="14.843999999999999"/>
  </r>
  <r>
    <s v="Monroe Street HED - Monroe Street HED"/>
    <x v="7"/>
    <n v="33.603999999999999"/>
  </r>
  <r>
    <s v="Morgan Stanley - Harvest Wind - Harvest Wind"/>
    <x v="1"/>
    <n v="8.3420000000000005"/>
  </r>
  <r>
    <s v="Morgan Stanley - Klondike III - Klondike Wind Power III LLC"/>
    <x v="1"/>
    <n v="11.728999999999999"/>
  </r>
  <r>
    <s v="Morgan Stanley - Seneca Sustainable Energy - Seneca Sustainable Energy"/>
    <x v="2"/>
    <n v="3.4289999999999998"/>
  </r>
  <r>
    <s v="Mountain Wind Power  II, LLC"/>
    <x v="1"/>
    <n v="1.5"/>
  </r>
  <r>
    <s v="Mountain Wind Power  LLC"/>
    <x v="1"/>
    <n v="1.5"/>
  </r>
  <r>
    <s v="Mountain Wind Power II, LLC (LU)"/>
    <x v="1"/>
    <n v="3.3109017021306948"/>
  </r>
  <r>
    <s v="Mountain Wind Power, LLC (LU)"/>
    <x v="1"/>
    <n v="2.5149902947930518"/>
  </r>
  <r>
    <s v="Neal Hot Springs Unit #1"/>
    <x v="3"/>
    <n v="23.306000000000001"/>
  </r>
  <r>
    <s v="Nevada Irrigation District - Bowman Hydro Project"/>
    <x v="7"/>
    <n v="4.3079999999999998"/>
  </r>
  <r>
    <s v="NextEra Energy Marketing, LLC."/>
    <x v="1"/>
    <n v="10"/>
  </r>
  <r>
    <s v="Nine Mile HED"/>
    <x v="7"/>
    <n v="10.753"/>
  </r>
  <r>
    <s v="Nine Mile HED - Nine Mile HED"/>
    <x v="7"/>
    <n v="10.455"/>
  </r>
  <r>
    <s v="Nine Mile HED - Nine Mile HED"/>
    <x v="7"/>
    <n v="3.339"/>
  </r>
  <r>
    <s v="Nine Mile HED 2"/>
    <x v="7"/>
    <n v="2.391"/>
  </r>
  <r>
    <s v="Nine Mile HED 2 - Nine Mile HED 2"/>
    <x v="7"/>
    <n v="24.701000000000001"/>
  </r>
  <r>
    <s v="Nine Mile HED 2 - Nine Mile HED 2"/>
    <x v="7"/>
    <n v="17.818999999999999"/>
  </r>
  <r>
    <s v="Obsidian Renewables, LLC (LU)"/>
    <x v="8"/>
    <n v="0"/>
  </r>
  <r>
    <s v="Oregon Solar Incentive (LU)"/>
    <x v="8"/>
    <n v="0"/>
  </r>
  <r>
    <s v="Oregon Trail Windfarm LLC - Oregon Trail Windfarm LLC"/>
    <x v="1"/>
    <n v="4.327"/>
  </r>
  <r>
    <s v="Other - Luning Solar"/>
    <x v="8"/>
    <n v="0"/>
  </r>
  <r>
    <s v="Pacific Canyon Windfarm LLC - Pacific Canyon Windfarm LLC"/>
    <x v="1"/>
    <n v="3.113"/>
  </r>
  <r>
    <s v="Paris"/>
    <x v="7"/>
    <n v="5.1180234140788164E-2"/>
  </r>
  <r>
    <s v="Pavant Solar III, LLC (LU)"/>
    <x v="8"/>
    <n v="0.73491641311557643"/>
  </r>
  <r>
    <s v="Peetz Table - Peetz Table Wind Energy"/>
    <x v="1"/>
    <n v="24.92"/>
  </r>
  <r>
    <s v="Peetz Table - Peetz Table Wind Energy"/>
    <x v="1"/>
    <n v="1.27"/>
  </r>
  <r>
    <s v="Peetz Table Wind Energy - Peetz Table"/>
    <x v="1"/>
    <n v="0"/>
  </r>
  <r>
    <s v="Peetz Table Wind Energy - Peetz Table"/>
    <x v="1"/>
    <n v="167.12100000000001"/>
  </r>
  <r>
    <s v="Peetz Table Wind Energy - Peetz Table "/>
    <x v="1"/>
    <n v="17.146000000000001"/>
  </r>
  <r>
    <s v="Peetz Wind Table Energy "/>
    <x v="1"/>
    <n v="24.754999999999999"/>
  </r>
  <r>
    <s v="Port Angeles Mill "/>
    <x v="2"/>
    <n v="0"/>
  </r>
  <r>
    <s v="Port Angeles Mill - CoGen No. 11"/>
    <x v="2"/>
    <n v="0.68899999999999995"/>
  </r>
  <r>
    <s v="Port Angeles Mill - CoGen No. 11"/>
    <x v="2"/>
    <n v="0.251"/>
  </r>
  <r>
    <s v="Port Angeles Mill - CoGen No. 11"/>
    <x v="2"/>
    <n v="0.251"/>
  </r>
  <r>
    <s v="Port Angeles Mill - CoGen No. 11 - Nippon Paper Co-Generation"/>
    <x v="2"/>
    <n v="0.11899999999999999"/>
  </r>
  <r>
    <s v="Port Angeles Mill - CoGen No. 11/Nippon Paper Co-Generation"/>
    <x v="2"/>
    <n v="0.61499999999999999"/>
  </r>
  <r>
    <s v="Port Angeles Mill - CoGen No. 11/Nippon Paper Co-Generation"/>
    <x v="2"/>
    <n v="2.012"/>
  </r>
  <r>
    <s v="Portland General Electric"/>
    <x v="1"/>
    <n v="10"/>
  </r>
  <r>
    <s v="Post Falls 2"/>
    <x v="7"/>
    <n v="2.6179999999999999"/>
  </r>
  <r>
    <s v="Post Falls 3"/>
    <x v="7"/>
    <n v="2.6179999999999999"/>
  </r>
  <r>
    <s v="Post Falls 4"/>
    <x v="7"/>
    <n v="2.9660000000000002"/>
  </r>
  <r>
    <s v="Post Falls HED"/>
    <x v="7"/>
    <n v="5.5339999999999998"/>
  </r>
  <r>
    <s v="Post Falls HED - Post Falls 2"/>
    <x v="7"/>
    <n v="2.6520000000000001"/>
  </r>
  <r>
    <s v="Post Falls HED - Post Falls 3"/>
    <x v="7"/>
    <n v="2.6520000000000001"/>
  </r>
  <r>
    <s v="Post Falls HED - Post Falls 4"/>
    <x v="7"/>
    <n v="2.8570000000000002"/>
  </r>
  <r>
    <s v="Post Falls HED - Post Falls HED"/>
    <x v="7"/>
    <n v="9.2050000000000001"/>
  </r>
  <r>
    <s v="Prospect No. 1"/>
    <x v="7"/>
    <n v="0.32216224926199677"/>
  </r>
  <r>
    <s v="Prospect No. 3"/>
    <x v="7"/>
    <n v="0.62245116851392801"/>
  </r>
  <r>
    <s v="Prospect No. 4"/>
    <x v="7"/>
    <n v="7.019919380062177E-2"/>
  </r>
  <r>
    <s v="Rolling Hills"/>
    <x v="1"/>
    <n v="3.6176015066612219"/>
  </r>
  <r>
    <s v="Rolling Hills - Rolling Hills"/>
    <x v="1"/>
    <n v="7.5"/>
  </r>
  <r>
    <s v="Rolling Hills - Rolling Hills"/>
    <x v="1"/>
    <n v="12.055"/>
  </r>
  <r>
    <s v="Rolling Hills Wind"/>
    <x v="1"/>
    <n v="5.5"/>
  </r>
  <r>
    <s v="Roseburg Forest Products Company (LU) Weed"/>
    <x v="2"/>
    <n v="0.57287934916947669"/>
  </r>
  <r>
    <s v="San Gorgonio Westwinds II LLC"/>
    <x v="1"/>
    <n v="28.012089999999997"/>
  </r>
  <r>
    <s v="Sand Cove"/>
    <x v="7"/>
    <n v="2.335393922916967E-2"/>
  </r>
  <r>
    <s v="Sand Ranch Windfarm LLC - Sand Ranch Windfarm LLC"/>
    <x v="1"/>
    <n v="3.8130000000000002"/>
  </r>
  <r>
    <s v="SENECA SUSTAINABLE ENERGY"/>
    <x v="2"/>
    <n v="89.165999999999997"/>
  </r>
  <r>
    <s v="Seven Mile Hill"/>
    <x v="1"/>
    <n v="5.103721034302521"/>
  </r>
  <r>
    <s v="Seven Mile Hill I - Seven Mile Hill I"/>
    <x v="1"/>
    <n v="16.2"/>
  </r>
  <r>
    <s v="Seven Mile Hill I - Seven Mile Hill I"/>
    <x v="1"/>
    <n v="13.326000000000001"/>
  </r>
  <r>
    <s v="Seven Mile Hill I Wind"/>
    <x v="1"/>
    <n v="5.5"/>
  </r>
  <r>
    <s v="Seven Mile Hill II"/>
    <x v="1"/>
    <n v="1.0119124491886105"/>
  </r>
  <r>
    <s v="Seven Mile Hill II - Seven Mile Hill II"/>
    <x v="1"/>
    <n v="1"/>
  </r>
  <r>
    <s v="Seven Mile Hill II - Seven Mile Hill II"/>
    <x v="1"/>
    <n v="2.625"/>
  </r>
  <r>
    <s v="Sierra Pacific Burlington"/>
    <x v="2"/>
    <n v="44.838999999999999"/>
  </r>
  <r>
    <s v="Sierra Pacific Industries (Burlington, contract I-908)"/>
    <x v="2"/>
    <n v="72.557000000000002"/>
  </r>
  <r>
    <s v="Solar"/>
    <x v="8"/>
    <n v="35"/>
  </r>
  <r>
    <s v="Solwatt LLC (LU)"/>
    <x v="8"/>
    <n v="0"/>
  </r>
  <r>
    <s v="St. Anthony Hydro, LLC (LU)"/>
    <x v="7"/>
    <n v="8.4135237275283145E-2"/>
  </r>
  <r>
    <s v="Stairs"/>
    <x v="7"/>
    <n v="8.6134822921702242E-2"/>
  </r>
  <r>
    <s v="Steamboat II"/>
    <x v="3"/>
    <n v="64.066999999999993"/>
  </r>
  <r>
    <s v="Steamboat II"/>
    <x v="3"/>
    <n v="70.856999999999999"/>
  </r>
  <r>
    <s v="Surprise Valley Electrification Corp. (LU)"/>
    <x v="3"/>
    <n v="2.3460787317146261E-2"/>
  </r>
  <r>
    <s v="Swalley Irrigation District (LU)"/>
    <x v="7"/>
    <n v="3.3657147712626873E-2"/>
  </r>
  <r>
    <s v="The Confederated Tribe of Warm Springs Utilities (LU)"/>
    <x v="8"/>
    <n v="0"/>
  </r>
  <r>
    <s v="Three Buttes Windpower, LLC (LU)"/>
    <x v="1"/>
    <n v="4.756220524177504"/>
  </r>
  <r>
    <s v="Three Mile Canyon Wind - Threemile Canyon Wind"/>
    <x v="1"/>
    <n v="4.0250000000000004"/>
  </r>
  <r>
    <s v="Tieton"/>
    <x v="7"/>
    <n v="31.664000000000001"/>
  </r>
  <r>
    <s v="TIETON HYDROPOWER - TURBINE 1"/>
    <x v="7"/>
    <n v="12.997"/>
  </r>
  <r>
    <s v="TIETON HYDROPOWER - TURBINE 2"/>
    <x v="7"/>
    <n v="17.202000000000002"/>
  </r>
  <r>
    <s v="Top of the World - Top of the World"/>
    <x v="1"/>
    <n v="19"/>
  </r>
  <r>
    <s v="Top of the World - Top of the World"/>
    <x v="1"/>
    <n v="24.216000000000001"/>
  </r>
  <r>
    <s v="Top of The World Wind Energy LLC (LU)"/>
    <x v="1"/>
    <n v="9.3346000379242522"/>
  </r>
  <r>
    <s v="Triple-G Dairy Biogas"/>
    <x v="2"/>
    <n v="3.4369999999999998"/>
  </r>
  <r>
    <s v="Tucannon River Wind Farm - Tucannon River 1"/>
    <x v="1"/>
    <n v="144.71799999999999"/>
  </r>
  <r>
    <s v="Tucannon River Wind Farm - Tucannon River 1"/>
    <x v="1"/>
    <n v="2.8809999999999998"/>
  </r>
  <r>
    <s v="Tucannon River Wind Farm - Tucannon River 1"/>
    <x v="1"/>
    <n v="60.011000000000003"/>
  </r>
  <r>
    <s v="Tucannon River Wind Farm - Tucannon River 1"/>
    <x v="1"/>
    <n v="68.182000000000002"/>
  </r>
  <r>
    <s v="Tucannon River Wind Farm - Tucannon River 1"/>
    <x v="1"/>
    <n v="68.182000000000002"/>
  </r>
  <r>
    <s v="Tucannon River Wind Farm - Tucannon River 2"/>
    <x v="1"/>
    <n v="137.00200000000001"/>
  </r>
  <r>
    <s v="Tucannon River Wind Farm - Tucannon River 2"/>
    <x v="1"/>
    <n v="15.211"/>
  </r>
  <r>
    <s v="Tucannon River Wind Farm - Tucannon River 2"/>
    <x v="1"/>
    <n v="67.007999999999996"/>
  </r>
  <r>
    <s v="Tucannon River Wind Farm - Tucannon River 2"/>
    <x v="1"/>
    <n v="33.156999999999996"/>
  </r>
  <r>
    <s v="Tucannon River Wind Farm - Tucannon River 2"/>
    <x v="1"/>
    <n v="33.156999999999996"/>
  </r>
  <r>
    <s v="Tungsten"/>
    <x v="3"/>
    <n v="28.917000000000002"/>
  </r>
  <r>
    <s v="Tuolumne Wind Project"/>
    <x v="1"/>
    <n v="339.73099999999999"/>
  </r>
  <r>
    <s v="Tuolumne Wind Project"/>
    <x v="1"/>
    <n v="8.5724957139143732E-3"/>
  </r>
  <r>
    <s v="U.S. Dept of the Interior - Bureau of Land Management (LU)"/>
    <x v="1"/>
    <n v="3.8160031420211876E-4"/>
  </r>
  <r>
    <s v="United States Air Force at Hill Air Force Base (LU)"/>
    <x v="2"/>
    <n v="0.15195324511528369"/>
  </r>
  <r>
    <s v="Upper Falls HED"/>
    <x v="7"/>
    <n v="3.7250000000000001"/>
  </r>
  <r>
    <s v="Upper Falls HED - Upper Falls HED"/>
    <x v="7"/>
    <n v="22.276"/>
  </r>
  <r>
    <s v="Vansycle II - Vansycle II"/>
    <x v="1"/>
    <n v="149.77199999999999"/>
  </r>
  <r>
    <s v="Veyo"/>
    <x v="7"/>
    <n v="3.922851229997781E-3"/>
  </r>
  <r>
    <s v="Viva Naughton"/>
    <x v="7"/>
    <n v="6.8535416430700533E-3"/>
  </r>
  <r>
    <s v="Wagon Trail LLC - Wagon Trail LLC"/>
    <x v="1"/>
    <n v="1.1859999999999999"/>
  </r>
  <r>
    <s v="Wallowa Falls"/>
    <x v="7"/>
    <n v="7.0855546341049402E-2"/>
  </r>
  <r>
    <s v="Ward Butte Windfarm LLC - Ward Butte Windfarm LLC"/>
    <x v="1"/>
    <n v="2.9460000000000002"/>
  </r>
  <r>
    <s v="Weber"/>
    <x v="7"/>
    <n v="-1.037952854629763E-3"/>
  </r>
  <r>
    <s v="West Side"/>
    <x v="7"/>
    <n v="-2.2896018852127127E-4"/>
  </r>
  <r>
    <s v="White Creek Wind 1"/>
    <x v="1"/>
    <n v="5.3179999999999996"/>
  </r>
  <r>
    <s v="Wind"/>
    <x v="1"/>
    <n v="15"/>
  </r>
  <r>
    <s v="Wind"/>
    <x v="1"/>
    <n v="82.597999999999999"/>
  </r>
  <r>
    <s v="Wind"/>
    <x v="1"/>
    <n v="18.077000000000002"/>
  </r>
  <r>
    <s v="Wind"/>
    <x v="1"/>
    <n v="40"/>
  </r>
  <r>
    <s v="Wind"/>
    <x v="1"/>
    <n v="6.923"/>
  </r>
  <r>
    <s v="Wyoming Wind "/>
    <x v="1"/>
    <n v="11.510999999999999"/>
  </r>
  <r>
    <s v="Madera Power (offline 3/28/2012 - repowered 2013)"/>
    <x v="2"/>
    <n v="1.1999999999999999E-4"/>
  </r>
  <r>
    <s v="Blue Lake"/>
    <x v="2"/>
    <n v="1.1999999999999999E-4"/>
  </r>
  <r>
    <s v="Toyon Landfill Gas Conversion LLC (Indef Shutdown 6/2015)"/>
    <x v="2"/>
    <n v="2.0000000000000002E-5"/>
  </r>
  <r>
    <s v="Ivanhoe Solar"/>
    <x v="9"/>
    <n v="6.5830000000000002"/>
  </r>
  <r>
    <s v="Snowline - White Road (South)"/>
    <x v="9"/>
    <n v="4.0839999999999996"/>
  </r>
  <r>
    <s v="Enerparc CA1 LLC"/>
    <x v="9"/>
    <n v="3.605"/>
  </r>
  <r>
    <s v="Algonquin Power SKIC 20 Solar LLC"/>
    <x v="9"/>
    <n v="48.271000000000001"/>
  </r>
  <r>
    <s v="Castor Solar Project"/>
    <x v="9"/>
    <n v="2.7869999999999999"/>
  </r>
  <r>
    <s v="Exeter Solar"/>
    <x v="9"/>
    <n v="6.6059999999999999"/>
  </r>
  <r>
    <s v="Lindsay Solar"/>
    <x v="9"/>
    <n v="7.452"/>
  </r>
  <r>
    <s v="Bayshore Solar B"/>
    <x v="9"/>
    <n v="4.5791000000000004"/>
  </r>
  <r>
    <s v="Bayshore Solar C"/>
    <x v="9"/>
    <n v="3.8921000000000001"/>
  </r>
  <r>
    <s v="Bayshore Solar A"/>
    <x v="9"/>
    <n v="3.6471"/>
  </r>
  <r>
    <s v="US-TOPCO: Kettering Site 1"/>
    <x v="9"/>
    <n v="2.0150000000000001"/>
  </r>
  <r>
    <s v="Port of Oakland"/>
    <x v="9"/>
    <n v="1.6220000000000001"/>
  </r>
  <r>
    <s v="Campbell Soup Supply Company LLC"/>
    <x v="9"/>
    <n v="3.9180000000000001"/>
  </r>
  <r>
    <s v="Ecos Energy   LLC_(Bear Creek Solar Project)"/>
    <x v="9"/>
    <n v="1.9710000000000001"/>
  </r>
  <r>
    <s v="Ignite Solar LLC_(Achomawi)"/>
    <x v="9"/>
    <n v="7.69"/>
  </r>
  <r>
    <s v="Ignite Solar LLC_(Ahjumawi)"/>
    <x v="9"/>
    <n v="1.9710000000000001"/>
  </r>
  <r>
    <s v="Cloverdale Solar 1  LLC_(FSEC1)"/>
    <x v="9"/>
    <n v="2.9430000000000001"/>
  </r>
  <r>
    <s v="Pristine Sun Fund 5 LLC_(2040_Alvares)"/>
    <x v="9"/>
    <n v="1.9710000000000001"/>
  </r>
  <r>
    <s v="Pumpjack Solar 1 PV"/>
    <x v="9"/>
    <n v="49.686"/>
  </r>
  <r>
    <s v="Bottle Rock Power"/>
    <x v="3"/>
    <n v="8.9999999999999992E-5"/>
  </r>
  <r>
    <s v="Golden Acorn Casino"/>
    <x v="1"/>
    <n v="3.6980200000000001"/>
  </r>
  <r>
    <s v="Foothill Feeder"/>
    <x v="7"/>
    <n v="52.668999999999997"/>
  </r>
  <r>
    <s v="Lake Mathews"/>
    <x v="7"/>
    <n v="1.6659999999999999"/>
  </r>
  <r>
    <s v="San Dimas Hydro Recovery Plant"/>
    <x v="7"/>
    <n v="54.133000000000003"/>
  </r>
  <r>
    <s v="Yorba Linda"/>
    <x v="7"/>
    <n v="12.416"/>
  </r>
  <r>
    <s v="Middle Haypress Hydroelectric"/>
    <x v="7"/>
    <n v="11.317"/>
  </r>
  <r>
    <s v="Kirkwood (1-3)"/>
    <x v="7"/>
    <n v="524.26900000000001"/>
  </r>
  <r>
    <s v="Middle Gorge"/>
    <x v="7"/>
    <n v="141.739"/>
  </r>
  <r>
    <s v="Rock Creek Powerhouse"/>
    <x v="7"/>
    <n v="47.377227999999995"/>
  </r>
  <r>
    <s v="San Francisquito 1"/>
    <x v="7"/>
    <n v="276.745"/>
  </r>
  <r>
    <s v="San Francisquito 2"/>
    <x v="7"/>
    <n v="93.787119999997302"/>
  </r>
  <r>
    <s v="Upper Gorge"/>
    <x v="7"/>
    <n v="134.27699999999999"/>
  </r>
  <r>
    <s v="Friant-Kern Hydro Facility (River Outlet, Madera Canal, F-K)"/>
    <x v="7"/>
    <n v="133.47100976562501"/>
  </r>
  <r>
    <s v="Pilot Knob"/>
    <x v="7"/>
    <n v="25.5790900000035"/>
  </r>
  <r>
    <s v="Merced Irrigation District"/>
    <x v="7"/>
    <n v="114.6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4:I15" firstHeaderRow="1" firstDataRow="1" firstDataCol="1"/>
  <pivotFields count="3">
    <pivotField showAll="0"/>
    <pivotField axis="axisRow" showAll="0">
      <items count="11">
        <item x="2"/>
        <item x="5"/>
        <item x="3"/>
        <item x="4"/>
        <item x="0"/>
        <item x="7"/>
        <item x="8"/>
        <item x="6"/>
        <item x="1"/>
        <item x="9"/>
        <item t="default"/>
      </items>
    </pivotField>
    <pivotField dataField="1" showAll="0"/>
  </pivotFields>
  <rowFields count="1">
    <field x="1"/>
  </rowFields>
  <rowItems count="11">
    <i>
      <x/>
    </i>
    <i>
      <x v="1"/>
    </i>
    <i>
      <x v="2"/>
    </i>
    <i>
      <x v="3"/>
    </i>
    <i>
      <x v="4"/>
    </i>
    <i>
      <x v="5"/>
    </i>
    <i>
      <x v="6"/>
    </i>
    <i>
      <x v="7"/>
    </i>
    <i>
      <x v="8"/>
    </i>
    <i>
      <x v="9"/>
    </i>
    <i t="grand">
      <x/>
    </i>
  </rowItems>
  <colItems count="1">
    <i/>
  </colItems>
  <dataFields count="1">
    <dataField name="Sum of 2017 (GWh)"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2" displayName="Table2" ref="A1:O3878" totalsRowShown="0">
  <tableColumns count="15">
    <tableColumn id="1" name="RPSID"/>
    <tableColumn id="2" name="RPSIDSuffix"/>
    <tableColumn id="3" name="FacilityName"/>
    <tableColumn id="4" name="RPS ID">
      <calculatedColumnFormula>CONCATENATE(A2,B2)</calculatedColumnFormula>
    </tableColumn>
    <tableColumn id="5" name="CertificationType"/>
    <tableColumn id="6" name="FacilityCity"/>
    <tableColumn id="7" name="FacilityState"/>
    <tableColumn id="8" name="FacilityCountry"/>
    <tableColumn id="9" name="CommercialOperationsDate" dataDxfId="3"/>
    <tableColumn id="10" name="NameplateCapacity"/>
    <tableColumn id="11" name="Technology"/>
    <tableColumn id="12" name="EligibilityDate" dataDxfId="2"/>
    <tableColumn id="13" name="OrganizationName"/>
    <tableColumn id="14" name="FacilityOwner"/>
    <tableColumn id="15" name="CertificationStatu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energy.ca.gov/almanac/electricity_data/web_qfer/Annual_Generation.php?goSort=SumOfPriFuelUseMMBTU&amp;year=2017" TargetMode="External"/><Relationship Id="rId3" Type="http://schemas.openxmlformats.org/officeDocument/2006/relationships/hyperlink" Target="http://www.energy.ca.gov/almanac/electricity_data/web_qfer/Annual_Generation.php?goSort=plant_table.companyName&amp;year=2017" TargetMode="External"/><Relationship Id="rId7" Type="http://schemas.openxmlformats.org/officeDocument/2006/relationships/hyperlink" Target="http://www.energy.ca.gov/almanac/electricity_data/web_qfer/Annual_Generation.php?goSort=SumOfPriFuelUseMMBTU&amp;year=2017" TargetMode="External"/><Relationship Id="rId2" Type="http://schemas.openxmlformats.org/officeDocument/2006/relationships/hyperlink" Target="http://www.energy.ca.gov/almanac/electricity_data/web_qfer/Annual_Generation.php?goSort=annual.plantID&amp;year=2016" TargetMode="External"/><Relationship Id="rId1" Type="http://schemas.openxmlformats.org/officeDocument/2006/relationships/hyperlink" Target="http://www.energy.ca.gov/almanac/electricity_data/web_qfer/Annual_Generation.php?goSort=annual.expr1&amp;year=2017" TargetMode="External"/><Relationship Id="rId6" Type="http://schemas.openxmlformats.org/officeDocument/2006/relationships/hyperlink" Target="http://www.energy.ca.gov/almanac/electricity_data/web_qfer/Annual_Generation.php?goSort=SumOfnetMWh&amp;year=2017" TargetMode="External"/><Relationship Id="rId11" Type="http://schemas.openxmlformats.org/officeDocument/2006/relationships/printerSettings" Target="../printerSettings/printerSettings8.bin"/><Relationship Id="rId5" Type="http://schemas.openxmlformats.org/officeDocument/2006/relationships/hyperlink" Target="http://www.energy.ca.gov/almanac/electricity_data/web_qfer/Annual_Generation.php?goSort=plant_table.plantName&amp;year=2017" TargetMode="External"/><Relationship Id="rId10" Type="http://schemas.openxmlformats.org/officeDocument/2006/relationships/hyperlink" Target="http://www.energy.ca.gov/almanac/electricity_data/web_qfer/Annual_Generation.php?goSort=SumOfSecFuelUseMMBTU&amp;year=2017" TargetMode="External"/><Relationship Id="rId4" Type="http://schemas.openxmlformats.org/officeDocument/2006/relationships/hyperlink" Target="http://www.energy.ca.gov/almanac/electricity_data/web_qfer/Annual_Generation.php?goSort=plant_table.plantID&amp;year=2017" TargetMode="External"/><Relationship Id="rId9" Type="http://schemas.openxmlformats.org/officeDocument/2006/relationships/hyperlink" Target="http://www.energy.ca.gov/almanac/electricity_data/web_qfer/Annual_Generation.php?goSort=SumOfSecFuelUseMMBTU&amp;year=20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4"/>
  <sheetViews>
    <sheetView view="pageBreakPreview" zoomScale="85" zoomScaleNormal="100" zoomScaleSheetLayoutView="85" workbookViewId="0">
      <selection activeCell="G23" sqref="G23"/>
    </sheetView>
  </sheetViews>
  <sheetFormatPr defaultRowHeight="15"/>
  <cols>
    <col min="1" max="1" width="124.7109375" style="2" customWidth="1"/>
    <col min="2" max="2" width="16.7109375" style="2" customWidth="1"/>
    <col min="3" max="4" width="9.140625" style="2"/>
    <col min="5" max="5" width="13.28515625" style="2" customWidth="1"/>
    <col min="6" max="6" width="9.140625" style="2"/>
    <col min="7" max="7" width="16.140625" style="2" bestFit="1" customWidth="1"/>
    <col min="8" max="8" width="17.5703125" style="2" bestFit="1" customWidth="1"/>
    <col min="9" max="256" width="9.140625" style="2"/>
    <col min="257" max="257" width="107.140625" style="2" bestFit="1" customWidth="1"/>
    <col min="258" max="512" width="9.140625" style="2"/>
    <col min="513" max="513" width="107.140625" style="2" bestFit="1" customWidth="1"/>
    <col min="514" max="768" width="9.140625" style="2"/>
    <col min="769" max="769" width="107.140625" style="2" bestFit="1" customWidth="1"/>
    <col min="770" max="1024" width="9.140625" style="2"/>
    <col min="1025" max="1025" width="107.140625" style="2" bestFit="1" customWidth="1"/>
    <col min="1026" max="1280" width="9.140625" style="2"/>
    <col min="1281" max="1281" width="107.140625" style="2" bestFit="1" customWidth="1"/>
    <col min="1282" max="1536" width="9.140625" style="2"/>
    <col min="1537" max="1537" width="107.140625" style="2" bestFit="1" customWidth="1"/>
    <col min="1538" max="1792" width="9.140625" style="2"/>
    <col min="1793" max="1793" width="107.140625" style="2" bestFit="1" customWidth="1"/>
    <col min="1794" max="2048" width="9.140625" style="2"/>
    <col min="2049" max="2049" width="107.140625" style="2" bestFit="1" customWidth="1"/>
    <col min="2050" max="2304" width="9.140625" style="2"/>
    <col min="2305" max="2305" width="107.140625" style="2" bestFit="1" customWidth="1"/>
    <col min="2306" max="2560" width="9.140625" style="2"/>
    <col min="2561" max="2561" width="107.140625" style="2" bestFit="1" customWidth="1"/>
    <col min="2562" max="2816" width="9.140625" style="2"/>
    <col min="2817" max="2817" width="107.140625" style="2" bestFit="1" customWidth="1"/>
    <col min="2818" max="3072" width="9.140625" style="2"/>
    <col min="3073" max="3073" width="107.140625" style="2" bestFit="1" customWidth="1"/>
    <col min="3074" max="3328" width="9.140625" style="2"/>
    <col min="3329" max="3329" width="107.140625" style="2" bestFit="1" customWidth="1"/>
    <col min="3330" max="3584" width="9.140625" style="2"/>
    <col min="3585" max="3585" width="107.140625" style="2" bestFit="1" customWidth="1"/>
    <col min="3586" max="3840" width="9.140625" style="2"/>
    <col min="3841" max="3841" width="107.140625" style="2" bestFit="1" customWidth="1"/>
    <col min="3842" max="4096" width="9.140625" style="2"/>
    <col min="4097" max="4097" width="107.140625" style="2" bestFit="1" customWidth="1"/>
    <col min="4098" max="4352" width="9.140625" style="2"/>
    <col min="4353" max="4353" width="107.140625" style="2" bestFit="1" customWidth="1"/>
    <col min="4354" max="4608" width="9.140625" style="2"/>
    <col min="4609" max="4609" width="107.140625" style="2" bestFit="1" customWidth="1"/>
    <col min="4610" max="4864" width="9.140625" style="2"/>
    <col min="4865" max="4865" width="107.140625" style="2" bestFit="1" customWidth="1"/>
    <col min="4866" max="5120" width="9.140625" style="2"/>
    <col min="5121" max="5121" width="107.140625" style="2" bestFit="1" customWidth="1"/>
    <col min="5122" max="5376" width="9.140625" style="2"/>
    <col min="5377" max="5377" width="107.140625" style="2" bestFit="1" customWidth="1"/>
    <col min="5378" max="5632" width="9.140625" style="2"/>
    <col min="5633" max="5633" width="107.140625" style="2" bestFit="1" customWidth="1"/>
    <col min="5634" max="5888" width="9.140625" style="2"/>
    <col min="5889" max="5889" width="107.140625" style="2" bestFit="1" customWidth="1"/>
    <col min="5890" max="6144" width="9.140625" style="2"/>
    <col min="6145" max="6145" width="107.140625" style="2" bestFit="1" customWidth="1"/>
    <col min="6146" max="6400" width="9.140625" style="2"/>
    <col min="6401" max="6401" width="107.140625" style="2" bestFit="1" customWidth="1"/>
    <col min="6402" max="6656" width="9.140625" style="2"/>
    <col min="6657" max="6657" width="107.140625" style="2" bestFit="1" customWidth="1"/>
    <col min="6658" max="6912" width="9.140625" style="2"/>
    <col min="6913" max="6913" width="107.140625" style="2" bestFit="1" customWidth="1"/>
    <col min="6914" max="7168" width="9.140625" style="2"/>
    <col min="7169" max="7169" width="107.140625" style="2" bestFit="1" customWidth="1"/>
    <col min="7170" max="7424" width="9.140625" style="2"/>
    <col min="7425" max="7425" width="107.140625" style="2" bestFit="1" customWidth="1"/>
    <col min="7426" max="7680" width="9.140625" style="2"/>
    <col min="7681" max="7681" width="107.140625" style="2" bestFit="1" customWidth="1"/>
    <col min="7682" max="7936" width="9.140625" style="2"/>
    <col min="7937" max="7937" width="107.140625" style="2" bestFit="1" customWidth="1"/>
    <col min="7938" max="8192" width="9.140625" style="2"/>
    <col min="8193" max="8193" width="107.140625" style="2" bestFit="1" customWidth="1"/>
    <col min="8194" max="8448" width="9.140625" style="2"/>
    <col min="8449" max="8449" width="107.140625" style="2" bestFit="1" customWidth="1"/>
    <col min="8450" max="8704" width="9.140625" style="2"/>
    <col min="8705" max="8705" width="107.140625" style="2" bestFit="1" customWidth="1"/>
    <col min="8706" max="8960" width="9.140625" style="2"/>
    <col min="8961" max="8961" width="107.140625" style="2" bestFit="1" customWidth="1"/>
    <col min="8962" max="9216" width="9.140625" style="2"/>
    <col min="9217" max="9217" width="107.140625" style="2" bestFit="1" customWidth="1"/>
    <col min="9218" max="9472" width="9.140625" style="2"/>
    <col min="9473" max="9473" width="107.140625" style="2" bestFit="1" customWidth="1"/>
    <col min="9474" max="9728" width="9.140625" style="2"/>
    <col min="9729" max="9729" width="107.140625" style="2" bestFit="1" customWidth="1"/>
    <col min="9730" max="9984" width="9.140625" style="2"/>
    <col min="9985" max="9985" width="107.140625" style="2" bestFit="1" customWidth="1"/>
    <col min="9986" max="10240" width="9.140625" style="2"/>
    <col min="10241" max="10241" width="107.140625" style="2" bestFit="1" customWidth="1"/>
    <col min="10242" max="10496" width="9.140625" style="2"/>
    <col min="10497" max="10497" width="107.140625" style="2" bestFit="1" customWidth="1"/>
    <col min="10498" max="10752" width="9.140625" style="2"/>
    <col min="10753" max="10753" width="107.140625" style="2" bestFit="1" customWidth="1"/>
    <col min="10754" max="11008" width="9.140625" style="2"/>
    <col min="11009" max="11009" width="107.140625" style="2" bestFit="1" customWidth="1"/>
    <col min="11010" max="11264" width="9.140625" style="2"/>
    <col min="11265" max="11265" width="107.140625" style="2" bestFit="1" customWidth="1"/>
    <col min="11266" max="11520" width="9.140625" style="2"/>
    <col min="11521" max="11521" width="107.140625" style="2" bestFit="1" customWidth="1"/>
    <col min="11522" max="11776" width="9.140625" style="2"/>
    <col min="11777" max="11777" width="107.140625" style="2" bestFit="1" customWidth="1"/>
    <col min="11778" max="12032" width="9.140625" style="2"/>
    <col min="12033" max="12033" width="107.140625" style="2" bestFit="1" customWidth="1"/>
    <col min="12034" max="12288" width="9.140625" style="2"/>
    <col min="12289" max="12289" width="107.140625" style="2" bestFit="1" customWidth="1"/>
    <col min="12290" max="12544" width="9.140625" style="2"/>
    <col min="12545" max="12545" width="107.140625" style="2" bestFit="1" customWidth="1"/>
    <col min="12546" max="12800" width="9.140625" style="2"/>
    <col min="12801" max="12801" width="107.140625" style="2" bestFit="1" customWidth="1"/>
    <col min="12802" max="13056" width="9.140625" style="2"/>
    <col min="13057" max="13057" width="107.140625" style="2" bestFit="1" customWidth="1"/>
    <col min="13058" max="13312" width="9.140625" style="2"/>
    <col min="13313" max="13313" width="107.140625" style="2" bestFit="1" customWidth="1"/>
    <col min="13314" max="13568" width="9.140625" style="2"/>
    <col min="13569" max="13569" width="107.140625" style="2" bestFit="1" customWidth="1"/>
    <col min="13570" max="13824" width="9.140625" style="2"/>
    <col min="13825" max="13825" width="107.140625" style="2" bestFit="1" customWidth="1"/>
    <col min="13826" max="14080" width="9.140625" style="2"/>
    <col min="14081" max="14081" width="107.140625" style="2" bestFit="1" customWidth="1"/>
    <col min="14082" max="14336" width="9.140625" style="2"/>
    <col min="14337" max="14337" width="107.140625" style="2" bestFit="1" customWidth="1"/>
    <col min="14338" max="14592" width="9.140625" style="2"/>
    <col min="14593" max="14593" width="107.140625" style="2" bestFit="1" customWidth="1"/>
    <col min="14594" max="14848" width="9.140625" style="2"/>
    <col min="14849" max="14849" width="107.140625" style="2" bestFit="1" customWidth="1"/>
    <col min="14850" max="15104" width="9.140625" style="2"/>
    <col min="15105" max="15105" width="107.140625" style="2" bestFit="1" customWidth="1"/>
    <col min="15106" max="15360" width="9.140625" style="2"/>
    <col min="15361" max="15361" width="107.140625" style="2" bestFit="1" customWidth="1"/>
    <col min="15362" max="15616" width="9.140625" style="2"/>
    <col min="15617" max="15617" width="107.140625" style="2" bestFit="1" customWidth="1"/>
    <col min="15618" max="15872" width="9.140625" style="2"/>
    <col min="15873" max="15873" width="107.140625" style="2" bestFit="1" customWidth="1"/>
    <col min="15874" max="16128" width="9.140625" style="2"/>
    <col min="16129" max="16129" width="107.140625" style="2" bestFit="1" customWidth="1"/>
    <col min="16130" max="16384" width="9.140625" style="2"/>
  </cols>
  <sheetData>
    <row r="1" spans="1:1" ht="87" customHeight="1">
      <c r="A1" s="14" t="s">
        <v>1852</v>
      </c>
    </row>
    <row r="3" spans="1:1" ht="15" customHeight="1">
      <c r="A3" s="186" t="s">
        <v>1855</v>
      </c>
    </row>
    <row r="5" spans="1:1" ht="11.25" customHeight="1"/>
    <row r="9" spans="1:1">
      <c r="A9" s="3"/>
    </row>
    <row r="12" spans="1:1" ht="96.75" customHeight="1"/>
    <row r="17" spans="1:1" ht="26.25" customHeight="1"/>
    <row r="18" spans="1:1">
      <c r="A18" s="6"/>
    </row>
    <row r="19" spans="1:1">
      <c r="A19" s="6"/>
    </row>
    <row r="20" spans="1:1">
      <c r="A20" s="6"/>
    </row>
    <row r="21" spans="1:1">
      <c r="A21" s="6"/>
    </row>
    <row r="22" spans="1:1">
      <c r="A22" s="6"/>
    </row>
    <row r="23" spans="1:1">
      <c r="A23" s="6"/>
    </row>
    <row r="24" spans="1:1" ht="8.25" customHeight="1">
      <c r="A24" s="6"/>
    </row>
    <row r="25" spans="1:1" ht="8.25" customHeight="1">
      <c r="A25" s="6"/>
    </row>
    <row r="26" spans="1:1" ht="18" customHeight="1">
      <c r="A26" s="6"/>
    </row>
    <row r="27" spans="1:1" ht="18" customHeight="1">
      <c r="A27" s="6"/>
    </row>
    <row r="28" spans="1:1" ht="18" customHeight="1">
      <c r="A28" s="6"/>
    </row>
    <row r="29" spans="1:1" ht="18" customHeight="1">
      <c r="A29" s="6"/>
    </row>
    <row r="30" spans="1:1" ht="18" customHeight="1">
      <c r="A30" s="13" t="s">
        <v>1853</v>
      </c>
    </row>
    <row r="31" spans="1:1" ht="15.75">
      <c r="A31" s="15" t="s">
        <v>17443</v>
      </c>
    </row>
    <row r="32" spans="1:1" ht="15.75">
      <c r="A32" s="15" t="s">
        <v>5948</v>
      </c>
    </row>
    <row r="33" spans="1:8" ht="15.75">
      <c r="A33" s="16" t="s">
        <v>5950</v>
      </c>
    </row>
    <row r="34" spans="1:8" ht="15.75">
      <c r="A34" s="16" t="s">
        <v>17444</v>
      </c>
    </row>
    <row r="35" spans="1:8" ht="15.75">
      <c r="A35" s="48" t="s">
        <v>5949</v>
      </c>
    </row>
    <row r="36" spans="1:8" ht="18.95" customHeight="1">
      <c r="A36" s="48" t="s">
        <v>8817</v>
      </c>
    </row>
    <row r="37" spans="1:8" ht="15.75">
      <c r="A37" s="17" t="s">
        <v>8818</v>
      </c>
    </row>
    <row r="38" spans="1:8" ht="15.75">
      <c r="A38" s="16" t="s">
        <v>8826</v>
      </c>
    </row>
    <row r="39" spans="1:8" ht="15.75">
      <c r="A39" s="16" t="s">
        <v>17447</v>
      </c>
    </row>
    <row r="40" spans="1:8" ht="15.75">
      <c r="A40" s="16" t="s">
        <v>8819</v>
      </c>
    </row>
    <row r="41" spans="1:8" ht="15.75">
      <c r="A41" s="5" t="s">
        <v>15</v>
      </c>
      <c r="G41" s="4"/>
    </row>
    <row r="42" spans="1:8" ht="9.75" customHeight="1">
      <c r="A42" s="6"/>
      <c r="H42" s="4"/>
    </row>
    <row r="43" spans="1:8" ht="18" customHeight="1">
      <c r="A43" s="7" t="s">
        <v>90</v>
      </c>
    </row>
    <row r="44" spans="1:8">
      <c r="A44" s="8" t="s">
        <v>429</v>
      </c>
    </row>
    <row r="45" spans="1:8">
      <c r="A45" s="9" t="s">
        <v>89</v>
      </c>
    </row>
    <row r="46" spans="1:8">
      <c r="A46" s="10" t="s">
        <v>430</v>
      </c>
    </row>
    <row r="47" spans="1:8">
      <c r="A47" s="11" t="s">
        <v>17446</v>
      </c>
    </row>
    <row r="48" spans="1:8">
      <c r="A48" s="9" t="s">
        <v>17448</v>
      </c>
    </row>
    <row r="49" spans="1:1">
      <c r="A49" s="9" t="s">
        <v>92</v>
      </c>
    </row>
    <row r="50" spans="1:1">
      <c r="A50" s="9" t="s">
        <v>17445</v>
      </c>
    </row>
    <row r="51" spans="1:1">
      <c r="A51" s="9" t="s">
        <v>93</v>
      </c>
    </row>
    <row r="52" spans="1:1">
      <c r="A52" s="12" t="s">
        <v>17449</v>
      </c>
    </row>
    <row r="53" spans="1:1">
      <c r="A53" s="9" t="s">
        <v>88</v>
      </c>
    </row>
    <row r="54" spans="1:1">
      <c r="A54" s="6" t="s">
        <v>91</v>
      </c>
    </row>
  </sheetData>
  <customSheetViews>
    <customSheetView guid="{579D8FAB-C7C9-41D7-8A00-91E1C6D8DF47}" scale="85" showPageBreaks="1" fitToPage="1" view="pageBreakPreview" topLeftCell="A16">
      <selection activeCell="A38" sqref="A38"/>
      <pageMargins left="0.75" right="0.75" top="1" bottom="1" header="0.5" footer="0.5"/>
      <printOptions horizontalCentered="1"/>
      <pageSetup scale="44" orientation="portrait" horizontalDpi="300" verticalDpi="300" r:id="rId1"/>
    </customSheetView>
  </customSheetViews>
  <printOptions horizontalCentered="1"/>
  <pageMargins left="0.75" right="0.75" top="1" bottom="1" header="0.5" footer="0.5"/>
  <pageSetup scale="42"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3594"/>
  <sheetViews>
    <sheetView topLeftCell="A2" workbookViewId="0">
      <selection activeCell="P2702" sqref="P2702"/>
    </sheetView>
  </sheetViews>
  <sheetFormatPr defaultRowHeight="15"/>
  <cols>
    <col min="1" max="2" width="42.5703125" style="165" customWidth="1"/>
    <col min="3" max="3" width="7.140625" style="166" bestFit="1" customWidth="1"/>
    <col min="4" max="4" width="12" style="166" customWidth="1"/>
    <col min="5" max="7" width="19.85546875" style="166" customWidth="1"/>
    <col min="8" max="8" width="12.28515625" style="166" customWidth="1"/>
    <col min="9" max="12" width="9.5703125" style="166" customWidth="1"/>
    <col min="13" max="13" width="10.42578125" style="166" bestFit="1" customWidth="1"/>
    <col min="14" max="16" width="10.85546875" style="167" customWidth="1"/>
    <col min="17" max="16384" width="9.140625" style="165"/>
  </cols>
  <sheetData>
    <row r="1" spans="1:16">
      <c r="A1" s="164" t="s">
        <v>8825</v>
      </c>
    </row>
    <row r="2" spans="1:16" s="170" customFormat="1" ht="60">
      <c r="A2" s="168" t="s">
        <v>617</v>
      </c>
      <c r="B2" s="168" t="s">
        <v>618</v>
      </c>
      <c r="C2" s="168" t="s">
        <v>4319</v>
      </c>
      <c r="D2" s="168" t="s">
        <v>4318</v>
      </c>
      <c r="E2" s="168" t="s">
        <v>4317</v>
      </c>
      <c r="F2" s="168" t="s">
        <v>4316</v>
      </c>
      <c r="G2" s="168" t="s">
        <v>4315</v>
      </c>
      <c r="H2" s="168" t="s">
        <v>4314</v>
      </c>
      <c r="I2" s="168" t="s">
        <v>4313</v>
      </c>
      <c r="J2" s="168" t="s">
        <v>4312</v>
      </c>
      <c r="K2" s="168" t="s">
        <v>4311</v>
      </c>
      <c r="L2" s="168" t="s">
        <v>403</v>
      </c>
      <c r="M2" s="168" t="s">
        <v>4310</v>
      </c>
      <c r="N2" s="169" t="s">
        <v>619</v>
      </c>
      <c r="O2" s="169" t="s">
        <v>620</v>
      </c>
      <c r="P2" s="169" t="s">
        <v>621</v>
      </c>
    </row>
    <row r="3" spans="1:16" s="19" customFormat="1" hidden="1">
      <c r="A3" s="19" t="s">
        <v>509</v>
      </c>
      <c r="B3" s="19" t="s">
        <v>4</v>
      </c>
      <c r="C3" s="51" t="s">
        <v>629</v>
      </c>
      <c r="D3" s="51" t="s">
        <v>3982</v>
      </c>
      <c r="E3" s="51" t="s">
        <v>4</v>
      </c>
      <c r="F3" s="51" t="s">
        <v>4</v>
      </c>
      <c r="G3" s="51"/>
      <c r="H3" s="51" t="s">
        <v>4309</v>
      </c>
      <c r="I3" s="51"/>
      <c r="J3" s="51"/>
      <c r="K3" s="51" t="s">
        <v>4285</v>
      </c>
      <c r="L3" s="51"/>
      <c r="M3" s="51"/>
      <c r="N3" s="53">
        <v>15000</v>
      </c>
      <c r="O3" s="53"/>
      <c r="P3" s="53">
        <v>15000</v>
      </c>
    </row>
    <row r="4" spans="1:16" s="19" customFormat="1" hidden="1">
      <c r="A4" s="19" t="s">
        <v>1993</v>
      </c>
      <c r="B4" s="19" t="s">
        <v>4308</v>
      </c>
      <c r="C4" s="51" t="s">
        <v>629</v>
      </c>
      <c r="D4" s="51" t="s">
        <v>3982</v>
      </c>
      <c r="E4" s="51" t="s">
        <v>4</v>
      </c>
      <c r="F4" s="51" t="s">
        <v>4</v>
      </c>
      <c r="G4" s="51"/>
      <c r="H4" s="51" t="s">
        <v>796</v>
      </c>
      <c r="I4" s="51" t="s">
        <v>2646</v>
      </c>
      <c r="J4" s="51" t="s">
        <v>2645</v>
      </c>
      <c r="K4" s="51"/>
      <c r="L4" s="51"/>
      <c r="M4" s="51"/>
      <c r="N4" s="53">
        <v>218066</v>
      </c>
      <c r="O4" s="53">
        <v>193311</v>
      </c>
      <c r="P4" s="53">
        <v>24755</v>
      </c>
    </row>
    <row r="5" spans="1:16" s="19" customFormat="1" hidden="1">
      <c r="A5" s="19" t="s">
        <v>2019</v>
      </c>
      <c r="B5" s="19" t="s">
        <v>4307</v>
      </c>
      <c r="C5" s="51" t="s">
        <v>629</v>
      </c>
      <c r="D5" s="51" t="s">
        <v>3982</v>
      </c>
      <c r="E5" s="51" t="s">
        <v>4</v>
      </c>
      <c r="F5" s="51" t="s">
        <v>4</v>
      </c>
      <c r="G5" s="51" t="s">
        <v>4</v>
      </c>
      <c r="H5" s="51" t="s">
        <v>796</v>
      </c>
      <c r="I5" s="51"/>
      <c r="J5" s="51" t="s">
        <v>2646</v>
      </c>
      <c r="K5" s="51" t="s">
        <v>2645</v>
      </c>
      <c r="L5" s="51">
        <v>56563</v>
      </c>
      <c r="M5" s="51"/>
      <c r="N5" s="53">
        <v>17146</v>
      </c>
      <c r="O5" s="53">
        <v>0</v>
      </c>
      <c r="P5" s="53">
        <v>17146</v>
      </c>
    </row>
    <row r="6" spans="1:16" s="19" customFormat="1" hidden="1">
      <c r="A6" s="19" t="s">
        <v>624</v>
      </c>
      <c r="B6" s="19" t="s">
        <v>1354</v>
      </c>
      <c r="C6" s="51" t="s">
        <v>629</v>
      </c>
      <c r="D6" s="51" t="s">
        <v>3982</v>
      </c>
      <c r="E6" s="51" t="s">
        <v>4</v>
      </c>
      <c r="F6" s="51" t="s">
        <v>4</v>
      </c>
      <c r="G6" s="51" t="s">
        <v>4</v>
      </c>
      <c r="H6" s="51" t="s">
        <v>796</v>
      </c>
      <c r="I6" s="51"/>
      <c r="J6" s="51">
        <v>60816</v>
      </c>
      <c r="K6" s="51" t="s">
        <v>2645</v>
      </c>
      <c r="L6" s="51"/>
      <c r="M6" s="51"/>
      <c r="N6" s="53">
        <v>17146</v>
      </c>
      <c r="O6" s="53">
        <v>17146</v>
      </c>
      <c r="P6" s="53">
        <v>0</v>
      </c>
    </row>
    <row r="7" spans="1:16" s="19" customFormat="1" hidden="1">
      <c r="A7" s="19" t="s">
        <v>1989</v>
      </c>
      <c r="B7" s="19" t="s">
        <v>1354</v>
      </c>
      <c r="C7" s="51" t="s">
        <v>629</v>
      </c>
      <c r="D7" s="51" t="s">
        <v>3982</v>
      </c>
      <c r="E7" s="51" t="s">
        <v>4</v>
      </c>
      <c r="F7" s="51" t="s">
        <v>4</v>
      </c>
      <c r="G7" s="51"/>
      <c r="H7" s="51" t="s">
        <v>796</v>
      </c>
      <c r="I7" s="51"/>
      <c r="J7" s="51" t="s">
        <v>2646</v>
      </c>
      <c r="K7" s="51" t="s">
        <v>2645</v>
      </c>
      <c r="L7" s="51"/>
      <c r="M7" s="51"/>
      <c r="N7" s="53">
        <v>167121</v>
      </c>
      <c r="O7" s="53">
        <v>0</v>
      </c>
      <c r="P7" s="53">
        <v>167121</v>
      </c>
    </row>
    <row r="8" spans="1:16" s="19" customFormat="1" hidden="1">
      <c r="A8" s="19" t="s">
        <v>2121</v>
      </c>
      <c r="B8" s="19" t="s">
        <v>4306</v>
      </c>
      <c r="C8" s="51" t="s">
        <v>629</v>
      </c>
      <c r="D8" s="51" t="s">
        <v>3982</v>
      </c>
      <c r="E8" s="51" t="s">
        <v>4</v>
      </c>
      <c r="F8" s="51" t="s">
        <v>4</v>
      </c>
      <c r="G8" s="51" t="s">
        <v>4</v>
      </c>
      <c r="H8" s="51" t="s">
        <v>796</v>
      </c>
      <c r="I8" s="51"/>
      <c r="J8" s="51" t="s">
        <v>2646</v>
      </c>
      <c r="K8" s="51" t="s">
        <v>2645</v>
      </c>
      <c r="L8" s="51">
        <v>56563</v>
      </c>
      <c r="M8" s="51"/>
      <c r="N8" s="53">
        <v>24920</v>
      </c>
      <c r="O8" s="53">
        <v>0</v>
      </c>
      <c r="P8" s="53">
        <v>24920</v>
      </c>
    </row>
    <row r="9" spans="1:16" s="19" customFormat="1" hidden="1">
      <c r="A9" s="19" t="s">
        <v>2279</v>
      </c>
      <c r="B9" s="19" t="s">
        <v>4306</v>
      </c>
      <c r="C9" s="51" t="s">
        <v>629</v>
      </c>
      <c r="D9" s="51" t="s">
        <v>3982</v>
      </c>
      <c r="E9" s="51" t="s">
        <v>4</v>
      </c>
      <c r="F9" s="51" t="s">
        <v>4</v>
      </c>
      <c r="G9" s="51"/>
      <c r="H9" s="51" t="s">
        <v>796</v>
      </c>
      <c r="I9" s="51"/>
      <c r="J9" s="51" t="s">
        <v>2646</v>
      </c>
      <c r="K9" s="51" t="s">
        <v>2645</v>
      </c>
      <c r="L9" s="51">
        <v>56563</v>
      </c>
      <c r="M9" s="51"/>
      <c r="N9" s="53">
        <v>1270</v>
      </c>
      <c r="O9" s="53">
        <v>0</v>
      </c>
      <c r="P9" s="53">
        <v>1270</v>
      </c>
    </row>
    <row r="10" spans="1:16" s="19" customFormat="1" hidden="1">
      <c r="A10" s="19" t="s">
        <v>1994</v>
      </c>
      <c r="B10" s="19" t="s">
        <v>4304</v>
      </c>
      <c r="C10" s="51" t="s">
        <v>629</v>
      </c>
      <c r="D10" s="51" t="s">
        <v>3982</v>
      </c>
      <c r="E10" s="51" t="s">
        <v>4</v>
      </c>
      <c r="F10" s="51" t="s">
        <v>4</v>
      </c>
      <c r="G10" s="51"/>
      <c r="H10" s="51" t="s">
        <v>796</v>
      </c>
      <c r="I10" s="51" t="s">
        <v>4305</v>
      </c>
      <c r="J10" s="51" t="s">
        <v>4303</v>
      </c>
      <c r="K10" s="51"/>
      <c r="L10" s="51"/>
      <c r="M10" s="51"/>
      <c r="N10" s="53">
        <v>105941</v>
      </c>
      <c r="O10" s="53"/>
      <c r="P10" s="53">
        <v>105941</v>
      </c>
    </row>
    <row r="11" spans="1:16" s="19" customFormat="1" hidden="1">
      <c r="A11" s="19" t="s">
        <v>624</v>
      </c>
      <c r="B11" s="19" t="s">
        <v>4304</v>
      </c>
      <c r="C11" s="51" t="s">
        <v>629</v>
      </c>
      <c r="D11" s="51" t="s">
        <v>3982</v>
      </c>
      <c r="E11" s="51" t="s">
        <v>4</v>
      </c>
      <c r="F11" s="51" t="s">
        <v>4</v>
      </c>
      <c r="G11" s="51" t="s">
        <v>4</v>
      </c>
      <c r="H11" s="51" t="s">
        <v>796</v>
      </c>
      <c r="I11" s="51"/>
      <c r="J11" s="51">
        <v>60817</v>
      </c>
      <c r="K11" s="51" t="s">
        <v>4303</v>
      </c>
      <c r="L11" s="51"/>
      <c r="M11" s="51"/>
      <c r="N11" s="53">
        <v>182972</v>
      </c>
      <c r="O11" s="53">
        <v>177910</v>
      </c>
      <c r="P11" s="53">
        <v>5062</v>
      </c>
    </row>
    <row r="12" spans="1:16" s="19" customFormat="1" hidden="1">
      <c r="A12" s="19" t="s">
        <v>2019</v>
      </c>
      <c r="B12" s="19" t="s">
        <v>4304</v>
      </c>
      <c r="C12" s="51" t="s">
        <v>629</v>
      </c>
      <c r="D12" s="51" t="s">
        <v>3982</v>
      </c>
      <c r="E12" s="51" t="s">
        <v>4</v>
      </c>
      <c r="F12" s="51" t="s">
        <v>4</v>
      </c>
      <c r="G12" s="51" t="s">
        <v>4</v>
      </c>
      <c r="H12" s="51" t="s">
        <v>796</v>
      </c>
      <c r="I12" s="51"/>
      <c r="J12" s="51" t="s">
        <v>4305</v>
      </c>
      <c r="K12" s="51" t="s">
        <v>4303</v>
      </c>
      <c r="L12" s="51">
        <v>56613</v>
      </c>
      <c r="M12" s="51"/>
      <c r="N12" s="53">
        <v>97783</v>
      </c>
      <c r="O12" s="53">
        <v>0</v>
      </c>
      <c r="P12" s="53">
        <v>97783</v>
      </c>
    </row>
    <row r="13" spans="1:16" s="19" customFormat="1" hidden="1">
      <c r="A13" s="19" t="s">
        <v>2268</v>
      </c>
      <c r="B13" s="19" t="s">
        <v>4304</v>
      </c>
      <c r="C13" s="51" t="s">
        <v>629</v>
      </c>
      <c r="D13" s="51" t="s">
        <v>3982</v>
      </c>
      <c r="E13" s="51" t="s">
        <v>4</v>
      </c>
      <c r="F13" s="51" t="s">
        <v>4</v>
      </c>
      <c r="G13" s="51"/>
      <c r="H13" s="51" t="s">
        <v>796</v>
      </c>
      <c r="I13" s="51"/>
      <c r="J13" s="51" t="s">
        <v>4305</v>
      </c>
      <c r="K13" s="51" t="s">
        <v>4303</v>
      </c>
      <c r="L13" s="51">
        <v>56613</v>
      </c>
      <c r="M13" s="51"/>
      <c r="N13" s="53">
        <v>80127</v>
      </c>
      <c r="O13" s="53">
        <v>0</v>
      </c>
      <c r="P13" s="53">
        <v>80127</v>
      </c>
    </row>
    <row r="14" spans="1:16" s="19" customFormat="1" hidden="1">
      <c r="A14" s="19" t="s">
        <v>2024</v>
      </c>
      <c r="B14" s="19" t="s">
        <v>4304</v>
      </c>
      <c r="C14" s="51" t="s">
        <v>629</v>
      </c>
      <c r="D14" s="51" t="s">
        <v>3982</v>
      </c>
      <c r="E14" s="51" t="s">
        <v>4</v>
      </c>
      <c r="F14" s="51" t="s">
        <v>4</v>
      </c>
      <c r="G14" s="51" t="s">
        <v>4</v>
      </c>
      <c r="H14" s="51" t="s">
        <v>796</v>
      </c>
      <c r="I14" s="51"/>
      <c r="J14" s="51"/>
      <c r="K14" s="51" t="s">
        <v>4303</v>
      </c>
      <c r="L14" s="51"/>
      <c r="M14" s="51"/>
      <c r="N14" s="53">
        <v>119300</v>
      </c>
      <c r="O14" s="53"/>
      <c r="P14" s="53">
        <v>119300</v>
      </c>
    </row>
    <row r="15" spans="1:16" s="19" customFormat="1" hidden="1">
      <c r="A15" s="19" t="s">
        <v>1989</v>
      </c>
      <c r="B15" s="19" t="s">
        <v>1163</v>
      </c>
      <c r="C15" s="51" t="s">
        <v>629</v>
      </c>
      <c r="D15" s="51" t="s">
        <v>3982</v>
      </c>
      <c r="E15" s="51" t="s">
        <v>4</v>
      </c>
      <c r="F15" s="51" t="s">
        <v>4</v>
      </c>
      <c r="G15" s="51"/>
      <c r="H15" s="51" t="s">
        <v>796</v>
      </c>
      <c r="I15" s="51"/>
      <c r="J15" s="51" t="s">
        <v>4286</v>
      </c>
      <c r="K15" s="51" t="s">
        <v>4285</v>
      </c>
      <c r="L15" s="51"/>
      <c r="M15" s="51"/>
      <c r="N15" s="53">
        <v>18465</v>
      </c>
      <c r="O15" s="53">
        <v>0</v>
      </c>
      <c r="P15" s="53">
        <v>18465</v>
      </c>
    </row>
    <row r="16" spans="1:16" s="19" customFormat="1" hidden="1">
      <c r="A16" s="19" t="s">
        <v>2276</v>
      </c>
      <c r="B16" s="19" t="s">
        <v>4302</v>
      </c>
      <c r="C16" s="51" t="s">
        <v>629</v>
      </c>
      <c r="D16" s="51" t="s">
        <v>3982</v>
      </c>
      <c r="E16" s="51" t="s">
        <v>4</v>
      </c>
      <c r="F16" s="51" t="s">
        <v>4</v>
      </c>
      <c r="G16" s="51"/>
      <c r="H16" s="51" t="s">
        <v>796</v>
      </c>
      <c r="I16" s="51"/>
      <c r="J16" s="51" t="s">
        <v>4286</v>
      </c>
      <c r="K16" s="51" t="s">
        <v>4285</v>
      </c>
      <c r="L16" s="51">
        <v>59083</v>
      </c>
      <c r="M16" s="51"/>
      <c r="N16" s="53">
        <v>7892</v>
      </c>
      <c r="O16" s="53">
        <v>0</v>
      </c>
      <c r="P16" s="53">
        <v>7892</v>
      </c>
    </row>
    <row r="17" spans="1:16" s="19" customFormat="1" hidden="1">
      <c r="A17" s="19" t="s">
        <v>1983</v>
      </c>
      <c r="B17" s="19" t="s">
        <v>1162</v>
      </c>
      <c r="C17" s="51" t="s">
        <v>629</v>
      </c>
      <c r="D17" s="51" t="s">
        <v>3982</v>
      </c>
      <c r="E17" s="51" t="s">
        <v>4</v>
      </c>
      <c r="F17" s="51" t="s">
        <v>4</v>
      </c>
      <c r="G17" s="51"/>
      <c r="H17" s="51" t="s">
        <v>796</v>
      </c>
      <c r="I17" s="51"/>
      <c r="J17" s="51" t="s">
        <v>4286</v>
      </c>
      <c r="K17" s="51" t="s">
        <v>4285</v>
      </c>
      <c r="L17" s="51"/>
      <c r="M17" s="51"/>
      <c r="N17" s="53">
        <v>33342</v>
      </c>
      <c r="O17" s="53"/>
      <c r="P17" s="53">
        <v>33342</v>
      </c>
    </row>
    <row r="18" spans="1:16" s="19" customFormat="1" hidden="1">
      <c r="A18" s="19" t="s">
        <v>2019</v>
      </c>
      <c r="B18" s="19" t="s">
        <v>4301</v>
      </c>
      <c r="C18" s="51" t="s">
        <v>629</v>
      </c>
      <c r="D18" s="51" t="s">
        <v>3982</v>
      </c>
      <c r="E18" s="51" t="s">
        <v>4</v>
      </c>
      <c r="F18" s="51" t="s">
        <v>4</v>
      </c>
      <c r="G18" s="51" t="s">
        <v>4</v>
      </c>
      <c r="H18" s="51" t="s">
        <v>796</v>
      </c>
      <c r="I18" s="51"/>
      <c r="J18" s="51" t="s">
        <v>4283</v>
      </c>
      <c r="K18" s="51" t="s">
        <v>4300</v>
      </c>
      <c r="L18" s="51">
        <v>58127</v>
      </c>
      <c r="M18" s="51"/>
      <c r="N18" s="53">
        <v>9400</v>
      </c>
      <c r="O18" s="53">
        <v>0</v>
      </c>
      <c r="P18" s="53">
        <v>9400</v>
      </c>
    </row>
    <row r="19" spans="1:16" s="19" customFormat="1" hidden="1">
      <c r="A19" s="19" t="s">
        <v>1989</v>
      </c>
      <c r="B19" s="19" t="s">
        <v>1161</v>
      </c>
      <c r="C19" s="51" t="s">
        <v>629</v>
      </c>
      <c r="D19" s="51" t="s">
        <v>3982</v>
      </c>
      <c r="E19" s="51" t="s">
        <v>4</v>
      </c>
      <c r="F19" s="51" t="s">
        <v>4</v>
      </c>
      <c r="G19" s="51"/>
      <c r="H19" s="51" t="s">
        <v>796</v>
      </c>
      <c r="I19" s="51"/>
      <c r="J19" s="51" t="s">
        <v>4283</v>
      </c>
      <c r="K19" s="51" t="s">
        <v>4300</v>
      </c>
      <c r="L19" s="51"/>
      <c r="M19" s="51"/>
      <c r="N19" s="53">
        <v>76751</v>
      </c>
      <c r="O19" s="53">
        <v>0</v>
      </c>
      <c r="P19" s="53">
        <v>76751</v>
      </c>
    </row>
    <row r="20" spans="1:16" s="19" customFormat="1" hidden="1">
      <c r="A20" s="19" t="s">
        <v>1989</v>
      </c>
      <c r="B20" s="19" t="s">
        <v>1160</v>
      </c>
      <c r="C20" s="51" t="s">
        <v>629</v>
      </c>
      <c r="D20" s="51" t="s">
        <v>3982</v>
      </c>
      <c r="E20" s="51" t="s">
        <v>4</v>
      </c>
      <c r="F20" s="51" t="s">
        <v>4</v>
      </c>
      <c r="G20" s="51"/>
      <c r="H20" s="51" t="s">
        <v>796</v>
      </c>
      <c r="I20" s="51"/>
      <c r="J20" s="51" t="s">
        <v>4283</v>
      </c>
      <c r="K20" s="51" t="s">
        <v>4282</v>
      </c>
      <c r="L20" s="51"/>
      <c r="M20" s="51"/>
      <c r="N20" s="53">
        <v>25700</v>
      </c>
      <c r="O20" s="53">
        <v>0</v>
      </c>
      <c r="P20" s="53">
        <v>25700</v>
      </c>
    </row>
    <row r="21" spans="1:16" s="19" customFormat="1" hidden="1">
      <c r="A21" s="19" t="s">
        <v>2149</v>
      </c>
      <c r="B21" s="19" t="s">
        <v>1144</v>
      </c>
      <c r="C21" s="51" t="s">
        <v>629</v>
      </c>
      <c r="D21" s="51" t="s">
        <v>3982</v>
      </c>
      <c r="E21" s="51" t="s">
        <v>4</v>
      </c>
      <c r="F21" s="51" t="s">
        <v>2010</v>
      </c>
      <c r="G21" s="51" t="s">
        <v>4</v>
      </c>
      <c r="H21" s="51" t="s">
        <v>51</v>
      </c>
      <c r="I21" s="51"/>
      <c r="J21" s="51" t="s">
        <v>4299</v>
      </c>
      <c r="K21" s="51" t="s">
        <v>4298</v>
      </c>
      <c r="L21" s="51">
        <v>59965</v>
      </c>
      <c r="M21" s="51"/>
      <c r="N21" s="53">
        <v>2360.655863717147</v>
      </c>
      <c r="O21" s="53">
        <v>0</v>
      </c>
      <c r="P21" s="53">
        <v>2360.655863717147</v>
      </c>
    </row>
    <row r="22" spans="1:16" s="19" customFormat="1" hidden="1">
      <c r="A22" s="19" t="s">
        <v>1986</v>
      </c>
      <c r="B22" s="19" t="s">
        <v>4297</v>
      </c>
      <c r="C22" s="51" t="s">
        <v>629</v>
      </c>
      <c r="D22" s="51" t="s">
        <v>3982</v>
      </c>
      <c r="E22" s="51" t="s">
        <v>4</v>
      </c>
      <c r="F22" s="51" t="s">
        <v>4</v>
      </c>
      <c r="G22" s="51"/>
      <c r="H22" s="51" t="s">
        <v>481</v>
      </c>
      <c r="I22" s="51"/>
      <c r="J22" s="51" t="s">
        <v>2445</v>
      </c>
      <c r="K22" s="51" t="s">
        <v>2444</v>
      </c>
      <c r="L22" s="51"/>
      <c r="M22" s="51"/>
      <c r="N22" s="53">
        <v>0</v>
      </c>
      <c r="O22" s="53"/>
      <c r="P22" s="53">
        <v>0</v>
      </c>
    </row>
    <row r="23" spans="1:16" s="19" customFormat="1" hidden="1">
      <c r="A23" s="19" t="s">
        <v>1985</v>
      </c>
      <c r="B23" s="19" t="s">
        <v>4297</v>
      </c>
      <c r="C23" s="51" t="s">
        <v>629</v>
      </c>
      <c r="D23" s="51" t="s">
        <v>3982</v>
      </c>
      <c r="E23" s="51" t="s">
        <v>4</v>
      </c>
      <c r="F23" s="51" t="s">
        <v>4</v>
      </c>
      <c r="G23" s="51"/>
      <c r="H23" s="51" t="s">
        <v>481</v>
      </c>
      <c r="I23" s="51"/>
      <c r="J23" s="51" t="s">
        <v>2445</v>
      </c>
      <c r="K23" s="51" t="s">
        <v>2444</v>
      </c>
      <c r="L23" s="51"/>
      <c r="M23" s="51"/>
      <c r="N23" s="53">
        <v>0.39321960425972813</v>
      </c>
      <c r="O23" s="53"/>
      <c r="P23" s="53">
        <v>0.39321960425972813</v>
      </c>
    </row>
    <row r="24" spans="1:16" s="19" customFormat="1" hidden="1">
      <c r="A24" s="19" t="s">
        <v>1984</v>
      </c>
      <c r="B24" s="19" t="s">
        <v>4297</v>
      </c>
      <c r="C24" s="51" t="s">
        <v>629</v>
      </c>
      <c r="D24" s="51" t="s">
        <v>3982</v>
      </c>
      <c r="E24" s="51" t="s">
        <v>4</v>
      </c>
      <c r="F24" s="51" t="s">
        <v>4</v>
      </c>
      <c r="G24" s="51"/>
      <c r="H24" s="51" t="s">
        <v>481</v>
      </c>
      <c r="I24" s="51"/>
      <c r="J24" s="51" t="s">
        <v>2445</v>
      </c>
      <c r="K24" s="51" t="s">
        <v>2444</v>
      </c>
      <c r="L24" s="51"/>
      <c r="M24" s="51"/>
      <c r="N24" s="53">
        <v>53437.131780395743</v>
      </c>
      <c r="O24" s="53"/>
      <c r="P24" s="53">
        <v>53437.131780395743</v>
      </c>
    </row>
    <row r="25" spans="1:16" s="19" customFormat="1" hidden="1">
      <c r="A25" s="19" t="s">
        <v>624</v>
      </c>
      <c r="B25" s="19" t="s">
        <v>799</v>
      </c>
      <c r="C25" s="51" t="s">
        <v>629</v>
      </c>
      <c r="D25" s="51" t="s">
        <v>3982</v>
      </c>
      <c r="E25" s="51" t="s">
        <v>4</v>
      </c>
      <c r="F25" s="51" t="s">
        <v>4</v>
      </c>
      <c r="G25" s="51" t="s">
        <v>4</v>
      </c>
      <c r="H25" s="51" t="s">
        <v>796</v>
      </c>
      <c r="I25" s="51"/>
      <c r="J25" s="51">
        <v>61384</v>
      </c>
      <c r="K25" s="51" t="s">
        <v>2196</v>
      </c>
      <c r="L25" s="51">
        <v>57210</v>
      </c>
      <c r="M25" s="51"/>
      <c r="N25" s="53">
        <v>268228</v>
      </c>
      <c r="O25" s="53">
        <v>239730</v>
      </c>
      <c r="P25" s="53">
        <v>28498</v>
      </c>
    </row>
    <row r="26" spans="1:16" s="19" customFormat="1" hidden="1">
      <c r="A26" s="19" t="s">
        <v>1994</v>
      </c>
      <c r="B26" s="19" t="s">
        <v>798</v>
      </c>
      <c r="C26" s="51" t="s">
        <v>629</v>
      </c>
      <c r="D26" s="51" t="s">
        <v>3982</v>
      </c>
      <c r="E26" s="51" t="s">
        <v>4</v>
      </c>
      <c r="F26" s="51" t="s">
        <v>4</v>
      </c>
      <c r="G26" s="51"/>
      <c r="H26" s="51" t="s">
        <v>796</v>
      </c>
      <c r="I26" s="51" t="s">
        <v>4296</v>
      </c>
      <c r="J26" s="51" t="s">
        <v>2196</v>
      </c>
      <c r="K26" s="51"/>
      <c r="L26" s="51"/>
      <c r="M26" s="51"/>
      <c r="N26" s="53">
        <v>40000</v>
      </c>
      <c r="O26" s="53"/>
      <c r="P26" s="53">
        <v>40000</v>
      </c>
    </row>
    <row r="27" spans="1:16" s="19" customFormat="1" hidden="1">
      <c r="A27" s="19" t="s">
        <v>2189</v>
      </c>
      <c r="B27" s="19" t="s">
        <v>798</v>
      </c>
      <c r="C27" s="51" t="s">
        <v>629</v>
      </c>
      <c r="D27" s="51" t="s">
        <v>3982</v>
      </c>
      <c r="E27" s="51" t="s">
        <v>4</v>
      </c>
      <c r="F27" s="51" t="s">
        <v>4</v>
      </c>
      <c r="G27" s="51" t="s">
        <v>4</v>
      </c>
      <c r="H27" s="51" t="s">
        <v>796</v>
      </c>
      <c r="I27" s="51"/>
      <c r="J27" s="51">
        <v>61384</v>
      </c>
      <c r="K27" s="51" t="s">
        <v>2196</v>
      </c>
      <c r="L27" s="51"/>
      <c r="M27" s="51"/>
      <c r="N27" s="53">
        <v>55734</v>
      </c>
      <c r="O27" s="53"/>
      <c r="P27" s="53">
        <v>55734</v>
      </c>
    </row>
    <row r="28" spans="1:16" s="19" customFormat="1" hidden="1">
      <c r="A28" s="19" t="s">
        <v>1982</v>
      </c>
      <c r="B28" s="19" t="s">
        <v>798</v>
      </c>
      <c r="C28" s="51" t="s">
        <v>629</v>
      </c>
      <c r="D28" s="51" t="s">
        <v>3982</v>
      </c>
      <c r="E28" s="51" t="s">
        <v>4</v>
      </c>
      <c r="F28" s="51" t="s">
        <v>4</v>
      </c>
      <c r="G28" s="51"/>
      <c r="H28" s="51" t="s">
        <v>796</v>
      </c>
      <c r="I28" s="51"/>
      <c r="J28" s="51">
        <v>61384</v>
      </c>
      <c r="K28" s="51" t="s">
        <v>2196</v>
      </c>
      <c r="L28" s="51"/>
      <c r="M28" s="51"/>
      <c r="N28" s="53">
        <v>55734</v>
      </c>
      <c r="O28" s="53"/>
      <c r="P28" s="53">
        <v>55734</v>
      </c>
    </row>
    <row r="29" spans="1:16" s="19" customFormat="1" hidden="1">
      <c r="A29" s="19" t="s">
        <v>2019</v>
      </c>
      <c r="B29" s="19" t="s">
        <v>798</v>
      </c>
      <c r="C29" s="51" t="s">
        <v>629</v>
      </c>
      <c r="D29" s="51" t="s">
        <v>3982</v>
      </c>
      <c r="E29" s="51" t="s">
        <v>4</v>
      </c>
      <c r="F29" s="51" t="s">
        <v>4</v>
      </c>
      <c r="G29" s="51" t="s">
        <v>4</v>
      </c>
      <c r="H29" s="51" t="s">
        <v>796</v>
      </c>
      <c r="I29" s="51"/>
      <c r="J29" s="51" t="s">
        <v>4296</v>
      </c>
      <c r="K29" s="51" t="s">
        <v>2196</v>
      </c>
      <c r="L29" s="51">
        <v>57210</v>
      </c>
      <c r="M29" s="51"/>
      <c r="N29" s="53">
        <v>65812</v>
      </c>
      <c r="O29" s="53">
        <v>0</v>
      </c>
      <c r="P29" s="53">
        <v>65812</v>
      </c>
    </row>
    <row r="30" spans="1:16" s="19" customFormat="1" hidden="1">
      <c r="A30" s="19" t="s">
        <v>2268</v>
      </c>
      <c r="B30" s="19" t="s">
        <v>798</v>
      </c>
      <c r="C30" s="51" t="s">
        <v>629</v>
      </c>
      <c r="D30" s="51" t="s">
        <v>3982</v>
      </c>
      <c r="E30" s="51" t="s">
        <v>4</v>
      </c>
      <c r="F30" s="51" t="s">
        <v>4</v>
      </c>
      <c r="G30" s="51"/>
      <c r="H30" s="51" t="s">
        <v>796</v>
      </c>
      <c r="I30" s="51"/>
      <c r="J30" s="51" t="s">
        <v>4296</v>
      </c>
      <c r="K30" s="51" t="s">
        <v>2196</v>
      </c>
      <c r="L30" s="51">
        <v>57210</v>
      </c>
      <c r="M30" s="51"/>
      <c r="N30" s="53">
        <v>118184</v>
      </c>
      <c r="O30" s="53">
        <v>0</v>
      </c>
      <c r="P30" s="53">
        <v>118184</v>
      </c>
    </row>
    <row r="31" spans="1:16" s="19" customFormat="1" hidden="1">
      <c r="A31" s="19" t="s">
        <v>1994</v>
      </c>
      <c r="B31" s="19" t="s">
        <v>797</v>
      </c>
      <c r="C31" s="51" t="s">
        <v>629</v>
      </c>
      <c r="D31" s="51" t="s">
        <v>3982</v>
      </c>
      <c r="E31" s="51" t="s">
        <v>4</v>
      </c>
      <c r="F31" s="51" t="s">
        <v>4</v>
      </c>
      <c r="G31" s="51"/>
      <c r="H31" s="51" t="s">
        <v>796</v>
      </c>
      <c r="I31" s="51" t="s">
        <v>4295</v>
      </c>
      <c r="J31" s="51" t="s">
        <v>4294</v>
      </c>
      <c r="K31" s="51"/>
      <c r="L31" s="51"/>
      <c r="M31" s="51"/>
      <c r="N31" s="53">
        <v>103989</v>
      </c>
      <c r="O31" s="53"/>
      <c r="P31" s="53">
        <v>103989</v>
      </c>
    </row>
    <row r="32" spans="1:16" s="19" customFormat="1" hidden="1">
      <c r="A32" s="19" t="s">
        <v>624</v>
      </c>
      <c r="B32" s="19" t="s">
        <v>797</v>
      </c>
      <c r="C32" s="51" t="s">
        <v>629</v>
      </c>
      <c r="D32" s="51" t="s">
        <v>3982</v>
      </c>
      <c r="E32" s="51" t="s">
        <v>4</v>
      </c>
      <c r="F32" s="51" t="s">
        <v>4</v>
      </c>
      <c r="G32" s="51" t="s">
        <v>4</v>
      </c>
      <c r="H32" s="51" t="s">
        <v>796</v>
      </c>
      <c r="I32" s="51"/>
      <c r="J32" s="51">
        <v>60822</v>
      </c>
      <c r="K32" s="51" t="s">
        <v>4294</v>
      </c>
      <c r="L32" s="51">
        <v>56371</v>
      </c>
      <c r="M32" s="51"/>
      <c r="N32" s="53">
        <v>203776</v>
      </c>
      <c r="O32" s="53">
        <v>175168</v>
      </c>
      <c r="P32" s="53">
        <v>28608</v>
      </c>
    </row>
    <row r="33" spans="1:16" s="19" customFormat="1" hidden="1">
      <c r="A33" s="19" t="s">
        <v>2189</v>
      </c>
      <c r="B33" s="19" t="s">
        <v>797</v>
      </c>
      <c r="C33" s="51" t="s">
        <v>629</v>
      </c>
      <c r="D33" s="51" t="s">
        <v>3982</v>
      </c>
      <c r="E33" s="51" t="s">
        <v>4</v>
      </c>
      <c r="F33" s="51" t="s">
        <v>4</v>
      </c>
      <c r="G33" s="51" t="s">
        <v>4</v>
      </c>
      <c r="H33" s="51" t="s">
        <v>796</v>
      </c>
      <c r="I33" s="51"/>
      <c r="J33" s="51">
        <v>60822</v>
      </c>
      <c r="K33" s="51" t="s">
        <v>4294</v>
      </c>
      <c r="L33" s="51"/>
      <c r="M33" s="51"/>
      <c r="N33" s="53">
        <v>49266</v>
      </c>
      <c r="O33" s="53"/>
      <c r="P33" s="53">
        <v>49266</v>
      </c>
    </row>
    <row r="34" spans="1:16" s="19" customFormat="1" hidden="1">
      <c r="A34" s="19" t="s">
        <v>1982</v>
      </c>
      <c r="B34" s="19" t="s">
        <v>797</v>
      </c>
      <c r="C34" s="51" t="s">
        <v>629</v>
      </c>
      <c r="D34" s="51" t="s">
        <v>3982</v>
      </c>
      <c r="E34" s="51" t="s">
        <v>4</v>
      </c>
      <c r="F34" s="51" t="s">
        <v>4</v>
      </c>
      <c r="G34" s="51"/>
      <c r="H34" s="51" t="s">
        <v>796</v>
      </c>
      <c r="I34" s="51"/>
      <c r="J34" s="51">
        <v>60822</v>
      </c>
      <c r="K34" s="51" t="s">
        <v>4294</v>
      </c>
      <c r="L34" s="51"/>
      <c r="M34" s="51"/>
      <c r="N34" s="53">
        <v>49266</v>
      </c>
      <c r="O34" s="53"/>
      <c r="P34" s="53">
        <v>49266</v>
      </c>
    </row>
    <row r="35" spans="1:16" s="19" customFormat="1" hidden="1">
      <c r="A35" s="19" t="s">
        <v>2019</v>
      </c>
      <c r="B35" s="19" t="s">
        <v>797</v>
      </c>
      <c r="C35" s="51" t="s">
        <v>629</v>
      </c>
      <c r="D35" s="51" t="s">
        <v>3982</v>
      </c>
      <c r="E35" s="51" t="s">
        <v>4</v>
      </c>
      <c r="F35" s="51" t="s">
        <v>4</v>
      </c>
      <c r="G35" s="51" t="s">
        <v>4</v>
      </c>
      <c r="H35" s="51" t="s">
        <v>796</v>
      </c>
      <c r="I35" s="51"/>
      <c r="J35" s="51" t="s">
        <v>4295</v>
      </c>
      <c r="K35" s="51" t="s">
        <v>4294</v>
      </c>
      <c r="L35" s="51">
        <v>56371</v>
      </c>
      <c r="M35" s="51"/>
      <c r="N35" s="53">
        <v>4259</v>
      </c>
      <c r="O35" s="53">
        <v>0</v>
      </c>
      <c r="P35" s="53">
        <v>4259</v>
      </c>
    </row>
    <row r="36" spans="1:16" s="19" customFormat="1" hidden="1">
      <c r="A36" s="19" t="s">
        <v>2268</v>
      </c>
      <c r="B36" s="19" t="s">
        <v>797</v>
      </c>
      <c r="C36" s="51" t="s">
        <v>629</v>
      </c>
      <c r="D36" s="51" t="s">
        <v>3982</v>
      </c>
      <c r="E36" s="51" t="s">
        <v>4</v>
      </c>
      <c r="F36" s="51" t="s">
        <v>4</v>
      </c>
      <c r="G36" s="51"/>
      <c r="H36" s="51" t="s">
        <v>796</v>
      </c>
      <c r="I36" s="51"/>
      <c r="J36" s="51" t="s">
        <v>4295</v>
      </c>
      <c r="K36" s="51" t="s">
        <v>4294</v>
      </c>
      <c r="L36" s="51">
        <v>56371</v>
      </c>
      <c r="M36" s="51"/>
      <c r="N36" s="53">
        <v>121643</v>
      </c>
      <c r="O36" s="53">
        <v>0</v>
      </c>
      <c r="P36" s="53">
        <v>121643</v>
      </c>
    </row>
    <row r="37" spans="1:16" s="19" customFormat="1" hidden="1">
      <c r="A37" s="19" t="s">
        <v>2024</v>
      </c>
      <c r="B37" s="19" t="s">
        <v>4293</v>
      </c>
      <c r="C37" s="51" t="s">
        <v>629</v>
      </c>
      <c r="D37" s="51" t="s">
        <v>3982</v>
      </c>
      <c r="E37" s="51" t="s">
        <v>4</v>
      </c>
      <c r="F37" s="51" t="s">
        <v>4</v>
      </c>
      <c r="G37" s="51" t="s">
        <v>4</v>
      </c>
      <c r="H37" s="51" t="s">
        <v>481</v>
      </c>
      <c r="I37" s="51"/>
      <c r="J37" s="51"/>
      <c r="K37" s="51" t="s">
        <v>4288</v>
      </c>
      <c r="L37" s="51"/>
      <c r="M37" s="51"/>
      <c r="N37" s="53">
        <v>118666</v>
      </c>
      <c r="O37" s="53"/>
      <c r="P37" s="53">
        <v>118666</v>
      </c>
    </row>
    <row r="38" spans="1:16" s="19" customFormat="1" hidden="1">
      <c r="A38" s="19" t="s">
        <v>2024</v>
      </c>
      <c r="B38" s="19" t="s">
        <v>4292</v>
      </c>
      <c r="C38" s="51" t="s">
        <v>629</v>
      </c>
      <c r="D38" s="51" t="s">
        <v>3982</v>
      </c>
      <c r="E38" s="51" t="s">
        <v>4</v>
      </c>
      <c r="F38" s="51" t="s">
        <v>4</v>
      </c>
      <c r="G38" s="51" t="s">
        <v>4</v>
      </c>
      <c r="H38" s="51" t="s">
        <v>481</v>
      </c>
      <c r="I38" s="51"/>
      <c r="J38" s="51"/>
      <c r="K38" s="51" t="s">
        <v>4290</v>
      </c>
      <c r="L38" s="51"/>
      <c r="M38" s="51"/>
      <c r="N38" s="53">
        <v>73365</v>
      </c>
      <c r="O38" s="53"/>
      <c r="P38" s="53">
        <v>73365</v>
      </c>
    </row>
    <row r="39" spans="1:16" s="19" customFormat="1" hidden="1">
      <c r="A39" s="19" t="s">
        <v>1986</v>
      </c>
      <c r="B39" s="19" t="s">
        <v>482</v>
      </c>
      <c r="C39" s="51" t="s">
        <v>629</v>
      </c>
      <c r="D39" s="51" t="s">
        <v>3982</v>
      </c>
      <c r="E39" s="51" t="s">
        <v>4</v>
      </c>
      <c r="F39" s="51" t="s">
        <v>4</v>
      </c>
      <c r="G39" s="51"/>
      <c r="H39" s="51" t="s">
        <v>481</v>
      </c>
      <c r="I39" s="51"/>
      <c r="J39" s="51" t="s">
        <v>4291</v>
      </c>
      <c r="K39" s="51" t="s">
        <v>4290</v>
      </c>
      <c r="L39" s="51"/>
      <c r="M39" s="51"/>
      <c r="N39" s="53">
        <v>0</v>
      </c>
      <c r="O39" s="53"/>
      <c r="P39" s="53">
        <v>0</v>
      </c>
    </row>
    <row r="40" spans="1:16" s="19" customFormat="1" hidden="1">
      <c r="A40" s="19" t="s">
        <v>1985</v>
      </c>
      <c r="B40" s="19" t="s">
        <v>482</v>
      </c>
      <c r="C40" s="51" t="s">
        <v>629</v>
      </c>
      <c r="D40" s="51" t="s">
        <v>3982</v>
      </c>
      <c r="E40" s="51" t="s">
        <v>4</v>
      </c>
      <c r="F40" s="51" t="s">
        <v>4</v>
      </c>
      <c r="G40" s="51"/>
      <c r="H40" s="51" t="s">
        <v>481</v>
      </c>
      <c r="I40" s="51"/>
      <c r="J40" s="51" t="s">
        <v>4291</v>
      </c>
      <c r="K40" s="51" t="s">
        <v>4290</v>
      </c>
      <c r="L40" s="51"/>
      <c r="M40" s="51"/>
      <c r="N40" s="53">
        <v>2.3355143091653323</v>
      </c>
      <c r="O40" s="53"/>
      <c r="P40" s="53">
        <v>2.3355143091653323</v>
      </c>
    </row>
    <row r="41" spans="1:16" s="19" customFormat="1" hidden="1">
      <c r="A41" s="19" t="s">
        <v>1984</v>
      </c>
      <c r="B41" s="19" t="s">
        <v>482</v>
      </c>
      <c r="C41" s="51" t="s">
        <v>629</v>
      </c>
      <c r="D41" s="51" t="s">
        <v>3982</v>
      </c>
      <c r="E41" s="51" t="s">
        <v>4</v>
      </c>
      <c r="F41" s="51" t="s">
        <v>4</v>
      </c>
      <c r="G41" s="51"/>
      <c r="H41" s="51" t="s">
        <v>481</v>
      </c>
      <c r="I41" s="51"/>
      <c r="J41" s="51" t="s">
        <v>4291</v>
      </c>
      <c r="K41" s="51" t="s">
        <v>4290</v>
      </c>
      <c r="L41" s="51"/>
      <c r="M41" s="51"/>
      <c r="N41" s="53">
        <v>317388.00548569084</v>
      </c>
      <c r="O41" s="53"/>
      <c r="P41" s="53">
        <v>317388.00548569084</v>
      </c>
    </row>
    <row r="42" spans="1:16" s="19" customFormat="1" hidden="1">
      <c r="A42" s="19" t="s">
        <v>1986</v>
      </c>
      <c r="B42" s="19" t="s">
        <v>480</v>
      </c>
      <c r="C42" s="51" t="s">
        <v>629</v>
      </c>
      <c r="D42" s="51" t="s">
        <v>3982</v>
      </c>
      <c r="E42" s="51" t="s">
        <v>4</v>
      </c>
      <c r="F42" s="51" t="s">
        <v>4</v>
      </c>
      <c r="G42" s="51"/>
      <c r="H42" s="51" t="s">
        <v>481</v>
      </c>
      <c r="I42" s="51"/>
      <c r="J42" s="51" t="s">
        <v>4289</v>
      </c>
      <c r="K42" s="51" t="s">
        <v>4288</v>
      </c>
      <c r="L42" s="51"/>
      <c r="M42" s="51"/>
      <c r="N42" s="53">
        <v>0</v>
      </c>
      <c r="O42" s="53"/>
      <c r="P42" s="53">
        <v>0</v>
      </c>
    </row>
    <row r="43" spans="1:16" s="19" customFormat="1" hidden="1">
      <c r="A43" s="19" t="s">
        <v>1985</v>
      </c>
      <c r="B43" s="19" t="s">
        <v>480</v>
      </c>
      <c r="C43" s="51" t="s">
        <v>629</v>
      </c>
      <c r="D43" s="51" t="s">
        <v>3982</v>
      </c>
      <c r="E43" s="51" t="s">
        <v>4</v>
      </c>
      <c r="F43" s="51" t="s">
        <v>4</v>
      </c>
      <c r="G43" s="51"/>
      <c r="H43" s="51" t="s">
        <v>481</v>
      </c>
      <c r="I43" s="51"/>
      <c r="J43" s="51" t="s">
        <v>4289</v>
      </c>
      <c r="K43" s="51" t="s">
        <v>4288</v>
      </c>
      <c r="L43" s="51"/>
      <c r="M43" s="51"/>
      <c r="N43" s="53">
        <v>2.6678093077179286</v>
      </c>
      <c r="O43" s="53"/>
      <c r="P43" s="53">
        <v>2.6678093077179286</v>
      </c>
    </row>
    <row r="44" spans="1:16" s="19" customFormat="1" hidden="1">
      <c r="A44" s="19" t="s">
        <v>1984</v>
      </c>
      <c r="B44" s="19" t="s">
        <v>480</v>
      </c>
      <c r="C44" s="51" t="s">
        <v>629</v>
      </c>
      <c r="D44" s="51" t="s">
        <v>3982</v>
      </c>
      <c r="E44" s="51" t="s">
        <v>4</v>
      </c>
      <c r="F44" s="51" t="s">
        <v>4</v>
      </c>
      <c r="G44" s="51"/>
      <c r="H44" s="51" t="s">
        <v>481</v>
      </c>
      <c r="I44" s="51"/>
      <c r="J44" s="51" t="s">
        <v>4289</v>
      </c>
      <c r="K44" s="51" t="s">
        <v>4288</v>
      </c>
      <c r="L44" s="51"/>
      <c r="M44" s="51"/>
      <c r="N44" s="53">
        <v>362545.7021906923</v>
      </c>
      <c r="O44" s="53"/>
      <c r="P44" s="53">
        <v>362545.7021906923</v>
      </c>
    </row>
    <row r="45" spans="1:16" s="19" customFormat="1" hidden="1">
      <c r="A45" s="19" t="s">
        <v>2123</v>
      </c>
      <c r="B45" s="19" t="s">
        <v>4287</v>
      </c>
      <c r="C45" s="51" t="s">
        <v>629</v>
      </c>
      <c r="D45" s="51" t="s">
        <v>3982</v>
      </c>
      <c r="E45" s="51" t="s">
        <v>4</v>
      </c>
      <c r="F45" s="51" t="s">
        <v>4</v>
      </c>
      <c r="G45" s="51" t="s">
        <v>4</v>
      </c>
      <c r="H45" s="51" t="s">
        <v>796</v>
      </c>
      <c r="I45" s="51"/>
      <c r="J45" s="51" t="s">
        <v>4286</v>
      </c>
      <c r="K45" s="51" t="s">
        <v>4285</v>
      </c>
      <c r="L45" s="51">
        <v>59083</v>
      </c>
      <c r="M45" s="51"/>
      <c r="N45" s="53">
        <v>12572</v>
      </c>
      <c r="O45" s="53">
        <v>0</v>
      </c>
      <c r="P45" s="53">
        <v>12572</v>
      </c>
    </row>
    <row r="46" spans="1:16" s="19" customFormat="1" hidden="1">
      <c r="A46" s="19" t="s">
        <v>2019</v>
      </c>
      <c r="B46" s="19" t="s">
        <v>4287</v>
      </c>
      <c r="C46" s="51" t="s">
        <v>629</v>
      </c>
      <c r="D46" s="51" t="s">
        <v>3982</v>
      </c>
      <c r="E46" s="51" t="s">
        <v>4</v>
      </c>
      <c r="F46" s="51" t="s">
        <v>4</v>
      </c>
      <c r="G46" s="51" t="s">
        <v>4</v>
      </c>
      <c r="H46" s="51" t="s">
        <v>796</v>
      </c>
      <c r="I46" s="51"/>
      <c r="J46" s="51" t="s">
        <v>4286</v>
      </c>
      <c r="K46" s="51" t="s">
        <v>4285</v>
      </c>
      <c r="L46" s="51">
        <v>59083</v>
      </c>
      <c r="M46" s="51"/>
      <c r="N46" s="53">
        <v>76394</v>
      </c>
      <c r="O46" s="53">
        <v>0</v>
      </c>
      <c r="P46" s="53">
        <v>76394</v>
      </c>
    </row>
    <row r="47" spans="1:16" s="19" customFormat="1" hidden="1">
      <c r="A47" s="19" t="s">
        <v>2019</v>
      </c>
      <c r="B47" s="19" t="s">
        <v>4284</v>
      </c>
      <c r="C47" s="51" t="s">
        <v>629</v>
      </c>
      <c r="D47" s="51" t="s">
        <v>3982</v>
      </c>
      <c r="E47" s="51" t="s">
        <v>4</v>
      </c>
      <c r="F47" s="51" t="s">
        <v>4</v>
      </c>
      <c r="G47" s="51" t="s">
        <v>4</v>
      </c>
      <c r="H47" s="51" t="s">
        <v>796</v>
      </c>
      <c r="I47" s="51"/>
      <c r="J47" s="51" t="s">
        <v>4283</v>
      </c>
      <c r="K47" s="51" t="s">
        <v>4282</v>
      </c>
      <c r="L47" s="51">
        <v>58126</v>
      </c>
      <c r="M47" s="51"/>
      <c r="N47" s="53">
        <v>56634</v>
      </c>
      <c r="O47" s="53">
        <v>0</v>
      </c>
      <c r="P47" s="53">
        <v>56634</v>
      </c>
    </row>
    <row r="48" spans="1:16" s="19" customFormat="1" hidden="1">
      <c r="A48" s="19" t="s">
        <v>509</v>
      </c>
      <c r="B48" s="19" t="s">
        <v>460</v>
      </c>
      <c r="C48" s="51" t="s">
        <v>629</v>
      </c>
      <c r="D48" s="51" t="s">
        <v>3982</v>
      </c>
      <c r="E48" s="51" t="s">
        <v>460</v>
      </c>
      <c r="F48" s="51" t="s">
        <v>460</v>
      </c>
      <c r="G48" s="51"/>
      <c r="H48" s="51" t="s">
        <v>1468</v>
      </c>
      <c r="I48" s="51"/>
      <c r="J48" s="51"/>
      <c r="K48" s="51" t="s">
        <v>4275</v>
      </c>
      <c r="L48" s="51"/>
      <c r="M48" s="51"/>
      <c r="N48" s="53">
        <v>35000</v>
      </c>
      <c r="O48" s="53"/>
      <c r="P48" s="53">
        <v>35000</v>
      </c>
    </row>
    <row r="49" spans="1:16" s="19" customFormat="1" hidden="1">
      <c r="A49" s="19" t="s">
        <v>2149</v>
      </c>
      <c r="B49" s="19" t="s">
        <v>1349</v>
      </c>
      <c r="C49" s="51" t="s">
        <v>629</v>
      </c>
      <c r="D49" s="51" t="s">
        <v>3982</v>
      </c>
      <c r="E49" s="51" t="s">
        <v>460</v>
      </c>
      <c r="F49" s="51" t="s">
        <v>4073</v>
      </c>
      <c r="G49" s="51" t="s">
        <v>460</v>
      </c>
      <c r="H49" s="51" t="s">
        <v>51</v>
      </c>
      <c r="I49" s="51"/>
      <c r="J49" s="51" t="s">
        <v>4280</v>
      </c>
      <c r="K49" s="51"/>
      <c r="L49" s="51">
        <v>59702</v>
      </c>
      <c r="M49" s="51"/>
      <c r="N49" s="53">
        <v>1801.1840110591365</v>
      </c>
      <c r="O49" s="53">
        <v>0</v>
      </c>
      <c r="P49" s="53">
        <v>1801.1840110591365</v>
      </c>
    </row>
    <row r="50" spans="1:16" s="19" customFormat="1" hidden="1">
      <c r="A50" s="19" t="s">
        <v>2149</v>
      </c>
      <c r="B50" s="19" t="s">
        <v>1348</v>
      </c>
      <c r="C50" s="51" t="s">
        <v>629</v>
      </c>
      <c r="D50" s="51" t="s">
        <v>3982</v>
      </c>
      <c r="E50" s="51" t="s">
        <v>460</v>
      </c>
      <c r="F50" s="51" t="s">
        <v>4073</v>
      </c>
      <c r="G50" s="51" t="s">
        <v>460</v>
      </c>
      <c r="H50" s="51" t="s">
        <v>51</v>
      </c>
      <c r="I50" s="51"/>
      <c r="J50" s="51" t="s">
        <v>4281</v>
      </c>
      <c r="K50" s="51"/>
      <c r="L50" s="51">
        <v>60886</v>
      </c>
      <c r="M50" s="51"/>
      <c r="N50" s="53">
        <v>734.91641311557646</v>
      </c>
      <c r="O50" s="53">
        <v>0</v>
      </c>
      <c r="P50" s="53">
        <v>734.91641311557646</v>
      </c>
    </row>
    <row r="51" spans="1:16" s="19" customFormat="1" hidden="1">
      <c r="A51" s="19" t="s">
        <v>2149</v>
      </c>
      <c r="B51" s="19" t="s">
        <v>1347</v>
      </c>
      <c r="C51" s="51" t="s">
        <v>629</v>
      </c>
      <c r="D51" s="51" t="s">
        <v>3982</v>
      </c>
      <c r="E51" s="51" t="s">
        <v>460</v>
      </c>
      <c r="F51" s="51" t="s">
        <v>4073</v>
      </c>
      <c r="G51" s="51" t="s">
        <v>460</v>
      </c>
      <c r="H51" s="51" t="s">
        <v>51</v>
      </c>
      <c r="I51" s="51"/>
      <c r="J51" s="51" t="s">
        <v>4280</v>
      </c>
      <c r="K51" s="51"/>
      <c r="L51" s="51">
        <v>60449</v>
      </c>
      <c r="M51" s="51"/>
      <c r="N51" s="53">
        <v>1819.0886978015001</v>
      </c>
      <c r="O51" s="53">
        <v>0</v>
      </c>
      <c r="P51" s="53">
        <v>1819.0886978015001</v>
      </c>
    </row>
    <row r="52" spans="1:16" s="19" customFormat="1" hidden="1">
      <c r="A52" s="19" t="s">
        <v>2438</v>
      </c>
      <c r="B52" s="19" t="s">
        <v>4279</v>
      </c>
      <c r="C52" s="51" t="s">
        <v>629</v>
      </c>
      <c r="D52" s="51" t="s">
        <v>3982</v>
      </c>
      <c r="E52" s="51" t="s">
        <v>460</v>
      </c>
      <c r="F52" s="51" t="s">
        <v>460</v>
      </c>
      <c r="G52" s="51"/>
      <c r="H52" s="51" t="s">
        <v>50</v>
      </c>
      <c r="I52" s="51"/>
      <c r="J52" s="51">
        <v>63261</v>
      </c>
      <c r="K52" s="51" t="s">
        <v>4278</v>
      </c>
      <c r="L52" s="51" t="s">
        <v>461</v>
      </c>
      <c r="M52" s="51"/>
      <c r="N52" s="53">
        <v>0</v>
      </c>
      <c r="O52" s="53"/>
      <c r="P52" s="53">
        <v>0</v>
      </c>
    </row>
    <row r="53" spans="1:16" s="19" customFormat="1" hidden="1">
      <c r="A53" s="19" t="s">
        <v>41</v>
      </c>
      <c r="B53" s="19" t="s">
        <v>1234</v>
      </c>
      <c r="C53" s="51" t="s">
        <v>629</v>
      </c>
      <c r="D53" s="51" t="s">
        <v>3982</v>
      </c>
      <c r="E53" s="51" t="s">
        <v>460</v>
      </c>
      <c r="F53" s="51" t="s">
        <v>460</v>
      </c>
      <c r="G53" s="51"/>
      <c r="H53" s="51" t="s">
        <v>50</v>
      </c>
      <c r="I53" s="51"/>
      <c r="J53" s="51">
        <v>62019</v>
      </c>
      <c r="K53" s="51" t="s">
        <v>4277</v>
      </c>
      <c r="L53" s="51"/>
      <c r="M53" s="51"/>
      <c r="N53" s="53">
        <v>621667</v>
      </c>
      <c r="O53" s="53"/>
      <c r="P53" s="53">
        <v>621667</v>
      </c>
    </row>
    <row r="54" spans="1:16" s="19" customFormat="1" hidden="1">
      <c r="A54" s="19" t="s">
        <v>1983</v>
      </c>
      <c r="B54" s="19" t="s">
        <v>1194</v>
      </c>
      <c r="C54" s="51" t="s">
        <v>629</v>
      </c>
      <c r="D54" s="51" t="s">
        <v>3982</v>
      </c>
      <c r="E54" s="51" t="s">
        <v>460</v>
      </c>
      <c r="F54" s="51" t="s">
        <v>460</v>
      </c>
      <c r="G54" s="51"/>
      <c r="H54" s="51" t="s">
        <v>481</v>
      </c>
      <c r="I54" s="51"/>
      <c r="J54" s="51" t="s">
        <v>4276</v>
      </c>
      <c r="K54" s="51" t="s">
        <v>4275</v>
      </c>
      <c r="L54" s="51"/>
      <c r="M54" s="51"/>
      <c r="N54" s="53">
        <v>49662</v>
      </c>
      <c r="O54" s="53"/>
      <c r="P54" s="53">
        <v>49662</v>
      </c>
    </row>
    <row r="55" spans="1:16" s="19" customFormat="1" hidden="1">
      <c r="A55" s="19" t="s">
        <v>2149</v>
      </c>
      <c r="B55" s="19" t="s">
        <v>945</v>
      </c>
      <c r="C55" s="51" t="s">
        <v>629</v>
      </c>
      <c r="D55" s="51" t="s">
        <v>3982</v>
      </c>
      <c r="E55" s="51" t="s">
        <v>460</v>
      </c>
      <c r="F55" s="51" t="s">
        <v>4073</v>
      </c>
      <c r="G55" s="51" t="s">
        <v>460</v>
      </c>
      <c r="H55" s="51" t="s">
        <v>51</v>
      </c>
      <c r="I55" s="51"/>
      <c r="J55" s="51" t="s">
        <v>455</v>
      </c>
      <c r="K55" s="51" t="s">
        <v>4274</v>
      </c>
      <c r="L55" s="51">
        <v>59386</v>
      </c>
      <c r="M55" s="51"/>
      <c r="N55" s="53">
        <v>3423.2143066066624</v>
      </c>
      <c r="O55" s="53">
        <v>0</v>
      </c>
      <c r="P55" s="53">
        <v>3423.2143066066624</v>
      </c>
    </row>
    <row r="56" spans="1:16" s="19" customFormat="1" hidden="1">
      <c r="A56" s="19" t="s">
        <v>39</v>
      </c>
      <c r="B56" s="19" t="s">
        <v>4273</v>
      </c>
      <c r="C56" s="51" t="s">
        <v>629</v>
      </c>
      <c r="D56" s="51" t="s">
        <v>3982</v>
      </c>
      <c r="E56" s="51" t="s">
        <v>460</v>
      </c>
      <c r="F56" s="51" t="s">
        <v>460</v>
      </c>
      <c r="G56" s="51"/>
      <c r="H56" s="51" t="s">
        <v>52</v>
      </c>
      <c r="I56" s="51"/>
      <c r="J56" s="51" t="s">
        <v>4272</v>
      </c>
      <c r="K56" s="51" t="s">
        <v>4271</v>
      </c>
      <c r="L56" s="51">
        <v>57680</v>
      </c>
      <c r="M56" s="51"/>
      <c r="N56" s="53">
        <v>357984.56000000006</v>
      </c>
      <c r="O56" s="53"/>
      <c r="P56" s="53">
        <v>357984.56000000006</v>
      </c>
    </row>
    <row r="57" spans="1:16" s="19" customFormat="1" hidden="1">
      <c r="A57" s="19" t="s">
        <v>1962</v>
      </c>
      <c r="B57" s="19" t="s">
        <v>4270</v>
      </c>
      <c r="C57" s="51" t="s">
        <v>629</v>
      </c>
      <c r="D57" s="51" t="s">
        <v>3982</v>
      </c>
      <c r="E57" s="51" t="s">
        <v>460</v>
      </c>
      <c r="F57" s="51" t="s">
        <v>460</v>
      </c>
      <c r="G57" s="51"/>
      <c r="H57" s="51" t="s">
        <v>675</v>
      </c>
      <c r="I57" s="51"/>
      <c r="J57" s="51">
        <v>63420</v>
      </c>
      <c r="K57" s="51" t="s">
        <v>4269</v>
      </c>
      <c r="L57" s="51"/>
      <c r="M57" s="51"/>
      <c r="N57" s="53">
        <v>1298</v>
      </c>
      <c r="O57" s="53"/>
      <c r="P57" s="53">
        <v>1298</v>
      </c>
    </row>
    <row r="58" spans="1:16" s="19" customFormat="1" hidden="1">
      <c r="A58" s="19" t="s">
        <v>2149</v>
      </c>
      <c r="B58" s="19" t="s">
        <v>576</v>
      </c>
      <c r="C58" s="51" t="s">
        <v>629</v>
      </c>
      <c r="D58" s="51" t="s">
        <v>3982</v>
      </c>
      <c r="E58" s="51" t="s">
        <v>103</v>
      </c>
      <c r="F58" s="51" t="s">
        <v>684</v>
      </c>
      <c r="G58" s="51" t="s">
        <v>103</v>
      </c>
      <c r="H58" s="51" t="s">
        <v>51</v>
      </c>
      <c r="I58" s="51"/>
      <c r="J58" s="51" t="s">
        <v>4268</v>
      </c>
      <c r="K58" s="51"/>
      <c r="L58" s="51">
        <v>3661</v>
      </c>
      <c r="M58" s="51"/>
      <c r="N58" s="53">
        <v>-1.0379528546297629</v>
      </c>
      <c r="O58" s="53">
        <v>0</v>
      </c>
      <c r="P58" s="53">
        <v>-1.0379528546297629</v>
      </c>
    </row>
    <row r="59" spans="1:16" s="19" customFormat="1" hidden="1">
      <c r="A59" s="19" t="s">
        <v>2149</v>
      </c>
      <c r="B59" s="19" t="s">
        <v>1725</v>
      </c>
      <c r="C59" s="51" t="s">
        <v>629</v>
      </c>
      <c r="D59" s="51" t="s">
        <v>3982</v>
      </c>
      <c r="E59" s="51" t="s">
        <v>103</v>
      </c>
      <c r="F59" s="51" t="s">
        <v>1888</v>
      </c>
      <c r="G59" s="51" t="s">
        <v>103</v>
      </c>
      <c r="H59" s="51" t="s">
        <v>51</v>
      </c>
      <c r="I59" s="51"/>
      <c r="J59" s="51" t="s">
        <v>4267</v>
      </c>
      <c r="K59" s="51"/>
      <c r="L59" s="51">
        <v>3635</v>
      </c>
      <c r="M59" s="51"/>
      <c r="N59" s="53">
        <v>3.9228512299977809</v>
      </c>
      <c r="O59" s="53">
        <v>0</v>
      </c>
      <c r="P59" s="53">
        <v>3.9228512299977809</v>
      </c>
    </row>
    <row r="60" spans="1:16" s="19" customFormat="1" hidden="1">
      <c r="A60" s="19" t="s">
        <v>2149</v>
      </c>
      <c r="B60" s="19" t="s">
        <v>573</v>
      </c>
      <c r="C60" s="51" t="s">
        <v>629</v>
      </c>
      <c r="D60" s="51" t="s">
        <v>3982</v>
      </c>
      <c r="E60" s="51" t="s">
        <v>103</v>
      </c>
      <c r="F60" s="51" t="s">
        <v>1888</v>
      </c>
      <c r="G60" s="51" t="s">
        <v>103</v>
      </c>
      <c r="H60" s="51" t="s">
        <v>51</v>
      </c>
      <c r="I60" s="51"/>
      <c r="J60" s="51" t="s">
        <v>4266</v>
      </c>
      <c r="K60" s="51"/>
      <c r="L60" s="51">
        <v>3659</v>
      </c>
      <c r="M60" s="51"/>
      <c r="N60" s="53">
        <v>86.134822921702238</v>
      </c>
      <c r="O60" s="53">
        <v>0</v>
      </c>
      <c r="P60" s="53">
        <v>86.134822921702238</v>
      </c>
    </row>
    <row r="61" spans="1:16" s="19" customFormat="1" hidden="1">
      <c r="A61" s="19" t="s">
        <v>2149</v>
      </c>
      <c r="B61" s="19" t="s">
        <v>1475</v>
      </c>
      <c r="C61" s="51" t="s">
        <v>629</v>
      </c>
      <c r="D61" s="51" t="s">
        <v>3982</v>
      </c>
      <c r="E61" s="51" t="s">
        <v>103</v>
      </c>
      <c r="F61" s="51" t="s">
        <v>1888</v>
      </c>
      <c r="G61" s="51" t="s">
        <v>103</v>
      </c>
      <c r="H61" s="51" t="s">
        <v>51</v>
      </c>
      <c r="I61" s="51"/>
      <c r="J61" s="51" t="s">
        <v>4265</v>
      </c>
      <c r="K61" s="51"/>
      <c r="L61" s="51">
        <v>3636</v>
      </c>
      <c r="M61" s="51"/>
      <c r="N61" s="53">
        <v>23.353939229169669</v>
      </c>
      <c r="O61" s="53">
        <v>0</v>
      </c>
      <c r="P61" s="53">
        <v>23.353939229169669</v>
      </c>
    </row>
    <row r="62" spans="1:16" s="19" customFormat="1" hidden="1">
      <c r="A62" s="19" t="s">
        <v>2149</v>
      </c>
      <c r="B62" s="19" t="s">
        <v>468</v>
      </c>
      <c r="C62" s="51" t="s">
        <v>629</v>
      </c>
      <c r="D62" s="51" t="s">
        <v>3982</v>
      </c>
      <c r="E62" s="51" t="s">
        <v>103</v>
      </c>
      <c r="F62" s="51" t="s">
        <v>1888</v>
      </c>
      <c r="G62" s="51" t="s">
        <v>103</v>
      </c>
      <c r="H62" s="51" t="s">
        <v>51</v>
      </c>
      <c r="I62" s="51"/>
      <c r="J62" s="51" t="s">
        <v>4264</v>
      </c>
      <c r="K62" s="51"/>
      <c r="L62" s="51">
        <v>3656</v>
      </c>
      <c r="M62" s="51"/>
      <c r="N62" s="53">
        <v>414.17371702241161</v>
      </c>
      <c r="O62" s="53">
        <v>0</v>
      </c>
      <c r="P62" s="53">
        <v>414.17371702241161</v>
      </c>
    </row>
    <row r="63" spans="1:16" s="19" customFormat="1" hidden="1">
      <c r="A63" s="19" t="s">
        <v>1989</v>
      </c>
      <c r="B63" s="19" t="s">
        <v>4263</v>
      </c>
      <c r="C63" s="51" t="s">
        <v>629</v>
      </c>
      <c r="D63" s="51" t="s">
        <v>3982</v>
      </c>
      <c r="E63" s="51" t="s">
        <v>103</v>
      </c>
      <c r="F63" s="51" t="s">
        <v>688</v>
      </c>
      <c r="G63" s="51"/>
      <c r="H63" s="51" t="s">
        <v>50</v>
      </c>
      <c r="I63" s="51"/>
      <c r="J63" s="51"/>
      <c r="K63" s="51" t="s">
        <v>4262</v>
      </c>
      <c r="L63" s="51"/>
      <c r="M63" s="51"/>
      <c r="N63" s="53">
        <v>4308</v>
      </c>
      <c r="O63" s="53">
        <v>0</v>
      </c>
      <c r="P63" s="53">
        <v>4308</v>
      </c>
    </row>
    <row r="64" spans="1:16" s="19" customFormat="1" hidden="1">
      <c r="A64" s="19" t="s">
        <v>2149</v>
      </c>
      <c r="B64" s="19" t="s">
        <v>1045</v>
      </c>
      <c r="C64" s="51" t="s">
        <v>629</v>
      </c>
      <c r="D64" s="51" t="s">
        <v>3982</v>
      </c>
      <c r="E64" s="51" t="s">
        <v>103</v>
      </c>
      <c r="F64" s="51" t="s">
        <v>1888</v>
      </c>
      <c r="G64" s="51" t="s">
        <v>103</v>
      </c>
      <c r="H64" s="51" t="s">
        <v>51</v>
      </c>
      <c r="I64" s="51"/>
      <c r="J64" s="51" t="s">
        <v>4261</v>
      </c>
      <c r="K64" s="51"/>
      <c r="L64" s="51">
        <v>3634</v>
      </c>
      <c r="M64" s="51"/>
      <c r="N64" s="53">
        <v>28.14683917554828</v>
      </c>
      <c r="O64" s="53">
        <v>0</v>
      </c>
      <c r="P64" s="53">
        <v>28.14683917554828</v>
      </c>
    </row>
    <row r="65" spans="1:16" s="19" customFormat="1" hidden="1">
      <c r="A65" s="19" t="s">
        <v>2149</v>
      </c>
      <c r="B65" s="19" t="s">
        <v>561</v>
      </c>
      <c r="C65" s="51" t="s">
        <v>629</v>
      </c>
      <c r="D65" s="51" t="s">
        <v>3982</v>
      </c>
      <c r="E65" s="51" t="s">
        <v>103</v>
      </c>
      <c r="F65" s="51" t="s">
        <v>1888</v>
      </c>
      <c r="G65" s="51" t="s">
        <v>103</v>
      </c>
      <c r="H65" s="51" t="s">
        <v>51</v>
      </c>
      <c r="I65" s="51"/>
      <c r="J65" s="51" t="s">
        <v>4260</v>
      </c>
      <c r="K65" s="51"/>
      <c r="L65" s="51">
        <v>3651</v>
      </c>
      <c r="M65" s="51"/>
      <c r="N65" s="53">
        <v>114.11375795900159</v>
      </c>
      <c r="O65" s="53">
        <v>0</v>
      </c>
      <c r="P65" s="53">
        <v>114.11375795900159</v>
      </c>
    </row>
    <row r="66" spans="1:16" s="19" customFormat="1" hidden="1">
      <c r="A66" s="19" t="s">
        <v>16</v>
      </c>
      <c r="B66" s="19" t="s">
        <v>1330</v>
      </c>
      <c r="C66" s="51" t="s">
        <v>629</v>
      </c>
      <c r="D66" s="51" t="s">
        <v>3982</v>
      </c>
      <c r="E66" s="51" t="s">
        <v>902</v>
      </c>
      <c r="F66" s="51" t="s">
        <v>902</v>
      </c>
      <c r="G66" s="51"/>
      <c r="H66" s="51" t="s">
        <v>52</v>
      </c>
      <c r="I66" s="51"/>
      <c r="J66" s="51"/>
      <c r="K66" s="51"/>
      <c r="L66" s="51">
        <v>6008</v>
      </c>
      <c r="M66" s="51"/>
      <c r="N66" s="53">
        <v>19064</v>
      </c>
      <c r="O66" s="53">
        <v>5116</v>
      </c>
      <c r="P66" s="53">
        <v>13948</v>
      </c>
    </row>
    <row r="67" spans="1:16" s="19" customFormat="1" hidden="1">
      <c r="A67" s="19" t="s">
        <v>631</v>
      </c>
      <c r="B67" s="19" t="s">
        <v>1330</v>
      </c>
      <c r="C67" s="51" t="s">
        <v>629</v>
      </c>
      <c r="D67" s="51" t="s">
        <v>3982</v>
      </c>
      <c r="E67" s="51" t="s">
        <v>902</v>
      </c>
      <c r="F67" s="51" t="s">
        <v>902</v>
      </c>
      <c r="G67" s="51"/>
      <c r="H67" s="51" t="s">
        <v>52</v>
      </c>
      <c r="I67" s="51"/>
      <c r="J67" s="51"/>
      <c r="K67" s="51"/>
      <c r="L67" s="51">
        <v>6008</v>
      </c>
      <c r="M67" s="51"/>
      <c r="N67" s="53">
        <v>19170</v>
      </c>
      <c r="O67" s="53">
        <v>3853</v>
      </c>
      <c r="P67" s="53">
        <v>15317</v>
      </c>
    </row>
    <row r="68" spans="1:16" s="19" customFormat="1" hidden="1">
      <c r="A68" s="19" t="s">
        <v>692</v>
      </c>
      <c r="B68" s="19" t="s">
        <v>1330</v>
      </c>
      <c r="C68" s="51" t="s">
        <v>629</v>
      </c>
      <c r="D68" s="51" t="s">
        <v>3982</v>
      </c>
      <c r="E68" s="51" t="s">
        <v>902</v>
      </c>
      <c r="F68" s="51" t="s">
        <v>902</v>
      </c>
      <c r="G68" s="51"/>
      <c r="H68" s="51" t="s">
        <v>675</v>
      </c>
      <c r="I68" s="51"/>
      <c r="J68" s="51"/>
      <c r="K68" s="51"/>
      <c r="L68" s="51" t="s">
        <v>4259</v>
      </c>
      <c r="M68" s="51"/>
      <c r="N68" s="53">
        <v>18955.5</v>
      </c>
      <c r="O68" s="53">
        <v>14258.54</v>
      </c>
      <c r="P68" s="53">
        <v>4696.9599999999991</v>
      </c>
    </row>
    <row r="69" spans="1:16" s="19" customFormat="1" hidden="1">
      <c r="A69" s="19" t="s">
        <v>1986</v>
      </c>
      <c r="B69" s="19" t="s">
        <v>1329</v>
      </c>
      <c r="C69" s="51" t="s">
        <v>629</v>
      </c>
      <c r="D69" s="51" t="s">
        <v>3982</v>
      </c>
      <c r="E69" s="51" t="s">
        <v>902</v>
      </c>
      <c r="F69" s="51" t="s">
        <v>902</v>
      </c>
      <c r="G69" s="51"/>
      <c r="H69" s="51" t="s">
        <v>52</v>
      </c>
      <c r="I69" s="51"/>
      <c r="J69" s="51" t="s">
        <v>44</v>
      </c>
      <c r="K69" s="51" t="s">
        <v>44</v>
      </c>
      <c r="L69" s="51">
        <v>6008</v>
      </c>
      <c r="M69" s="51"/>
      <c r="N69" s="53">
        <v>0</v>
      </c>
      <c r="O69" s="53">
        <v>0</v>
      </c>
      <c r="P69" s="53">
        <v>0</v>
      </c>
    </row>
    <row r="70" spans="1:16" s="19" customFormat="1" hidden="1">
      <c r="A70" s="19" t="s">
        <v>1985</v>
      </c>
      <c r="B70" s="19" t="s">
        <v>1329</v>
      </c>
      <c r="C70" s="51" t="s">
        <v>629</v>
      </c>
      <c r="D70" s="51" t="s">
        <v>3982</v>
      </c>
      <c r="E70" s="51" t="s">
        <v>902</v>
      </c>
      <c r="F70" s="51" t="s">
        <v>902</v>
      </c>
      <c r="G70" s="51"/>
      <c r="H70" s="51" t="s">
        <v>52</v>
      </c>
      <c r="I70" s="51"/>
      <c r="J70" s="51" t="s">
        <v>44</v>
      </c>
      <c r="K70" s="51" t="s">
        <v>44</v>
      </c>
      <c r="L70" s="51">
        <v>6008</v>
      </c>
      <c r="M70" s="51"/>
      <c r="N70" s="53">
        <v>37.599993565704693</v>
      </c>
      <c r="O70" s="53">
        <v>0</v>
      </c>
      <c r="P70" s="53">
        <v>37.599993565704693</v>
      </c>
    </row>
    <row r="71" spans="1:16" s="19" customFormat="1" hidden="1">
      <c r="A71" s="19" t="s">
        <v>1984</v>
      </c>
      <c r="B71" s="19" t="s">
        <v>1329</v>
      </c>
      <c r="C71" s="51" t="s">
        <v>629</v>
      </c>
      <c r="D71" s="51" t="s">
        <v>3982</v>
      </c>
      <c r="E71" s="51" t="s">
        <v>902</v>
      </c>
      <c r="F71" s="51" t="s">
        <v>902</v>
      </c>
      <c r="G71" s="51"/>
      <c r="H71" s="51" t="s">
        <v>52</v>
      </c>
      <c r="I71" s="51"/>
      <c r="J71" s="51" t="s">
        <v>44</v>
      </c>
      <c r="K71" s="51" t="s">
        <v>44</v>
      </c>
      <c r="L71" s="51">
        <v>6008</v>
      </c>
      <c r="M71" s="51"/>
      <c r="N71" s="53">
        <v>5109704.0670064343</v>
      </c>
      <c r="O71" s="53">
        <v>0</v>
      </c>
      <c r="P71" s="53">
        <v>5109704.0670064343</v>
      </c>
    </row>
    <row r="72" spans="1:16" s="19" customFormat="1" hidden="1">
      <c r="A72" s="19" t="s">
        <v>41</v>
      </c>
      <c r="B72" s="19" t="s">
        <v>1328</v>
      </c>
      <c r="C72" s="51" t="s">
        <v>629</v>
      </c>
      <c r="D72" s="51" t="s">
        <v>3982</v>
      </c>
      <c r="E72" s="51" t="s">
        <v>902</v>
      </c>
      <c r="F72" s="51" t="s">
        <v>902</v>
      </c>
      <c r="G72" s="51"/>
      <c r="H72" s="51" t="s">
        <v>52</v>
      </c>
      <c r="I72" s="51"/>
      <c r="J72" s="51"/>
      <c r="K72" s="51"/>
      <c r="L72" s="51">
        <v>6008</v>
      </c>
      <c r="M72" s="51"/>
      <c r="N72" s="53">
        <v>2937603</v>
      </c>
      <c r="O72" s="53">
        <v>733084.92790016392</v>
      </c>
      <c r="P72" s="53">
        <v>2204518.0720998361</v>
      </c>
    </row>
    <row r="73" spans="1:16" s="19" customFormat="1" hidden="1">
      <c r="A73" s="19" t="s">
        <v>45</v>
      </c>
      <c r="B73" s="19" t="s">
        <v>1326</v>
      </c>
      <c r="C73" s="51" t="s">
        <v>629</v>
      </c>
      <c r="D73" s="51" t="s">
        <v>3982</v>
      </c>
      <c r="E73" s="51" t="s">
        <v>902</v>
      </c>
      <c r="F73" s="51" t="s">
        <v>902</v>
      </c>
      <c r="G73" s="51"/>
      <c r="H73" s="51" t="s">
        <v>4258</v>
      </c>
      <c r="I73" s="51"/>
      <c r="J73" s="51"/>
      <c r="K73" s="51"/>
      <c r="L73" s="51"/>
      <c r="M73" s="51"/>
      <c r="N73" s="53">
        <v>84108</v>
      </c>
      <c r="O73" s="53">
        <v>2761</v>
      </c>
      <c r="P73" s="53">
        <v>81347</v>
      </c>
    </row>
    <row r="74" spans="1:16" s="19" customFormat="1" hidden="1">
      <c r="A74" s="19" t="s">
        <v>652</v>
      </c>
      <c r="B74" s="19" t="s">
        <v>1325</v>
      </c>
      <c r="C74" s="51" t="s">
        <v>629</v>
      </c>
      <c r="D74" s="51" t="s">
        <v>3982</v>
      </c>
      <c r="E74" s="51" t="s">
        <v>902</v>
      </c>
      <c r="F74" s="51" t="s">
        <v>902</v>
      </c>
      <c r="G74" s="51" t="s">
        <v>52</v>
      </c>
      <c r="H74" s="51" t="s">
        <v>52</v>
      </c>
      <c r="I74" s="51"/>
      <c r="J74" s="51"/>
      <c r="K74" s="51"/>
      <c r="L74" s="51"/>
      <c r="M74" s="51"/>
      <c r="N74" s="53">
        <v>83527</v>
      </c>
      <c r="O74" s="53"/>
      <c r="P74" s="53">
        <v>83527</v>
      </c>
    </row>
    <row r="75" spans="1:16" s="19" customFormat="1" hidden="1">
      <c r="A75" s="19" t="s">
        <v>54</v>
      </c>
      <c r="B75" s="19" t="s">
        <v>1325</v>
      </c>
      <c r="C75" s="51" t="s">
        <v>629</v>
      </c>
      <c r="D75" s="51" t="s">
        <v>3982</v>
      </c>
      <c r="E75" s="51" t="s">
        <v>902</v>
      </c>
      <c r="F75" s="51" t="s">
        <v>902</v>
      </c>
      <c r="G75" s="51"/>
      <c r="H75" s="51" t="s">
        <v>675</v>
      </c>
      <c r="I75" s="51"/>
      <c r="J75" s="51"/>
      <c r="K75" s="51"/>
      <c r="L75" s="51">
        <v>6008</v>
      </c>
      <c r="M75" s="51"/>
      <c r="N75" s="53">
        <v>124874</v>
      </c>
      <c r="O75" s="53"/>
      <c r="P75" s="53">
        <v>124874</v>
      </c>
    </row>
    <row r="76" spans="1:16" s="19" customFormat="1" hidden="1">
      <c r="A76" s="19" t="s">
        <v>128</v>
      </c>
      <c r="B76" s="19" t="s">
        <v>1325</v>
      </c>
      <c r="C76" s="51" t="s">
        <v>629</v>
      </c>
      <c r="D76" s="51" t="s">
        <v>3982</v>
      </c>
      <c r="E76" s="51" t="s">
        <v>902</v>
      </c>
      <c r="F76" s="51" t="s">
        <v>902</v>
      </c>
      <c r="G76" s="51"/>
      <c r="H76" s="51" t="s">
        <v>675</v>
      </c>
      <c r="I76" s="51"/>
      <c r="J76" s="51"/>
      <c r="K76" s="51"/>
      <c r="L76" s="51">
        <v>6008</v>
      </c>
      <c r="M76" s="51"/>
      <c r="N76" s="53">
        <v>103499</v>
      </c>
      <c r="O76" s="53">
        <v>98</v>
      </c>
      <c r="P76" s="53">
        <v>103401</v>
      </c>
    </row>
    <row r="77" spans="1:16" s="19" customFormat="1" hidden="1">
      <c r="A77" s="19" t="s">
        <v>509</v>
      </c>
      <c r="B77" s="19" t="s">
        <v>1327</v>
      </c>
      <c r="C77" s="51" t="s">
        <v>629</v>
      </c>
      <c r="D77" s="51" t="s">
        <v>3982</v>
      </c>
      <c r="E77" s="51" t="s">
        <v>902</v>
      </c>
      <c r="F77" s="51" t="s">
        <v>902</v>
      </c>
      <c r="G77" s="51"/>
      <c r="H77" s="51" t="s">
        <v>675</v>
      </c>
      <c r="I77" s="51"/>
      <c r="J77" s="51"/>
      <c r="K77" s="51"/>
      <c r="L77" s="51"/>
      <c r="M77" s="51"/>
      <c r="N77" s="53">
        <v>93640</v>
      </c>
      <c r="O77" s="53"/>
      <c r="P77" s="53">
        <v>93640</v>
      </c>
    </row>
    <row r="78" spans="1:16" s="19" customFormat="1" hidden="1">
      <c r="A78" s="19" t="s">
        <v>39</v>
      </c>
      <c r="B78" s="19" t="s">
        <v>1796</v>
      </c>
      <c r="C78" s="51" t="s">
        <v>629</v>
      </c>
      <c r="D78" s="51" t="s">
        <v>3982</v>
      </c>
      <c r="E78" s="51" t="s">
        <v>622</v>
      </c>
      <c r="F78" s="51" t="s">
        <v>622</v>
      </c>
      <c r="G78" s="51"/>
      <c r="H78" s="51" t="s">
        <v>52</v>
      </c>
      <c r="I78" s="51"/>
      <c r="J78" s="51" t="s">
        <v>2009</v>
      </c>
      <c r="K78" s="51" t="s">
        <v>2009</v>
      </c>
      <c r="L78" s="51">
        <v>54694</v>
      </c>
      <c r="M78" s="51"/>
      <c r="N78" s="53">
        <v>13364.01</v>
      </c>
      <c r="O78" s="53"/>
      <c r="P78" s="53">
        <v>13364.01</v>
      </c>
    </row>
    <row r="79" spans="1:16" s="19" customFormat="1" hidden="1">
      <c r="A79" s="19" t="s">
        <v>54</v>
      </c>
      <c r="B79" s="19" t="s">
        <v>4257</v>
      </c>
      <c r="C79" s="51" t="s">
        <v>629</v>
      </c>
      <c r="D79" s="51" t="s">
        <v>3982</v>
      </c>
      <c r="E79" s="51" t="s">
        <v>622</v>
      </c>
      <c r="F79" s="51" t="s">
        <v>4256</v>
      </c>
      <c r="G79" s="51"/>
      <c r="H79" s="51" t="s">
        <v>675</v>
      </c>
      <c r="I79" s="51"/>
      <c r="J79" s="51"/>
      <c r="K79" s="51"/>
      <c r="L79" s="51">
        <v>120</v>
      </c>
      <c r="M79" s="51"/>
      <c r="N79" s="53">
        <v>163360</v>
      </c>
      <c r="O79" s="53"/>
      <c r="P79" s="53">
        <v>163360</v>
      </c>
    </row>
    <row r="80" spans="1:16" s="19" customFormat="1" hidden="1">
      <c r="A80" s="19" t="s">
        <v>2149</v>
      </c>
      <c r="B80" s="19" t="s">
        <v>1633</v>
      </c>
      <c r="C80" s="51" t="s">
        <v>629</v>
      </c>
      <c r="D80" s="51" t="s">
        <v>3982</v>
      </c>
      <c r="E80" s="51" t="s">
        <v>622</v>
      </c>
      <c r="F80" s="51" t="s">
        <v>622</v>
      </c>
      <c r="G80" s="51" t="s">
        <v>622</v>
      </c>
      <c r="H80" s="51" t="s">
        <v>51</v>
      </c>
      <c r="I80" s="51"/>
      <c r="J80" s="51"/>
      <c r="K80" s="51"/>
      <c r="L80" s="51">
        <v>56509</v>
      </c>
      <c r="M80" s="51"/>
      <c r="N80" s="53">
        <v>107.18423001322216</v>
      </c>
      <c r="O80" s="53">
        <v>0</v>
      </c>
      <c r="P80" s="53">
        <v>107.18423001322216</v>
      </c>
    </row>
    <row r="81" spans="1:16" s="19" customFormat="1" hidden="1">
      <c r="A81" s="19" t="s">
        <v>1964</v>
      </c>
      <c r="B81" s="19" t="s">
        <v>1263</v>
      </c>
      <c r="C81" s="51" t="s">
        <v>629</v>
      </c>
      <c r="D81" s="51" t="s">
        <v>3982</v>
      </c>
      <c r="E81" s="51" t="s">
        <v>622</v>
      </c>
      <c r="F81" s="51" t="s">
        <v>622</v>
      </c>
      <c r="G81" s="51"/>
      <c r="H81" s="51" t="s">
        <v>1096</v>
      </c>
      <c r="I81" s="51"/>
      <c r="J81" s="51"/>
      <c r="K81" s="51"/>
      <c r="L81" s="51"/>
      <c r="M81" s="51"/>
      <c r="N81" s="53">
        <v>14734.172</v>
      </c>
      <c r="O81" s="53">
        <v>3045.9409999999998</v>
      </c>
      <c r="P81" s="53">
        <v>11688.231</v>
      </c>
    </row>
    <row r="82" spans="1:16" s="19" customFormat="1" hidden="1">
      <c r="A82" s="19" t="s">
        <v>2149</v>
      </c>
      <c r="B82" s="19" t="s">
        <v>1142</v>
      </c>
      <c r="C82" s="51" t="s">
        <v>629</v>
      </c>
      <c r="D82" s="51" t="s">
        <v>3982</v>
      </c>
      <c r="E82" s="51" t="s">
        <v>622</v>
      </c>
      <c r="F82" s="51" t="s">
        <v>622</v>
      </c>
      <c r="G82" s="51" t="s">
        <v>622</v>
      </c>
      <c r="H82" s="51" t="s">
        <v>51</v>
      </c>
      <c r="I82" s="51"/>
      <c r="J82" s="51"/>
      <c r="K82" s="51" t="s">
        <v>4255</v>
      </c>
      <c r="L82" s="51">
        <v>56237</v>
      </c>
      <c r="M82" s="51"/>
      <c r="N82" s="53">
        <v>27910.416935000467</v>
      </c>
      <c r="O82" s="53">
        <v>3675.6924624909811</v>
      </c>
      <c r="P82" s="53">
        <v>24234.724472509486</v>
      </c>
    </row>
    <row r="83" spans="1:16" s="19" customFormat="1" hidden="1">
      <c r="A83" s="19" t="s">
        <v>2149</v>
      </c>
      <c r="B83" s="19" t="s">
        <v>1141</v>
      </c>
      <c r="C83" s="51" t="s">
        <v>629</v>
      </c>
      <c r="D83" s="51" t="s">
        <v>3982</v>
      </c>
      <c r="E83" s="51" t="s">
        <v>622</v>
      </c>
      <c r="F83" s="51" t="s">
        <v>622</v>
      </c>
      <c r="G83" s="51" t="s">
        <v>622</v>
      </c>
      <c r="H83" s="51" t="s">
        <v>51</v>
      </c>
      <c r="I83" s="51"/>
      <c r="J83" s="51"/>
      <c r="K83" s="51"/>
      <c r="L83" s="51">
        <v>56237</v>
      </c>
      <c r="M83" s="51"/>
      <c r="N83" s="53">
        <v>17207.458392267607</v>
      </c>
      <c r="O83" s="53">
        <v>1853.4119854151272</v>
      </c>
      <c r="P83" s="53">
        <v>15354.04640685248</v>
      </c>
    </row>
    <row r="84" spans="1:16" s="19" customFormat="1" hidden="1">
      <c r="A84" s="19" t="s">
        <v>631</v>
      </c>
      <c r="B84" s="19" t="s">
        <v>4254</v>
      </c>
      <c r="C84" s="51" t="s">
        <v>629</v>
      </c>
      <c r="D84" s="51" t="s">
        <v>3982</v>
      </c>
      <c r="E84" s="51" t="s">
        <v>622</v>
      </c>
      <c r="F84" s="51" t="s">
        <v>633</v>
      </c>
      <c r="G84" s="51"/>
      <c r="H84" s="51" t="s">
        <v>52</v>
      </c>
      <c r="I84" s="51"/>
      <c r="J84" s="51"/>
      <c r="K84" s="51"/>
      <c r="L84" s="51"/>
      <c r="M84" s="51"/>
      <c r="N84" s="53">
        <v>1015</v>
      </c>
      <c r="O84" s="53"/>
      <c r="P84" s="53">
        <v>1015</v>
      </c>
    </row>
    <row r="85" spans="1:16" s="19" customFormat="1" hidden="1">
      <c r="A85" s="19" t="s">
        <v>631</v>
      </c>
      <c r="B85" s="19" t="s">
        <v>4253</v>
      </c>
      <c r="C85" s="51" t="s">
        <v>629</v>
      </c>
      <c r="D85" s="51" t="s">
        <v>3982</v>
      </c>
      <c r="E85" s="51" t="s">
        <v>622</v>
      </c>
      <c r="F85" s="51" t="s">
        <v>633</v>
      </c>
      <c r="G85" s="51"/>
      <c r="H85" s="51" t="s">
        <v>52</v>
      </c>
      <c r="I85" s="51"/>
      <c r="J85" s="51"/>
      <c r="K85" s="51"/>
      <c r="L85" s="51"/>
      <c r="M85" s="51"/>
      <c r="N85" s="53">
        <v>1601</v>
      </c>
      <c r="O85" s="53"/>
      <c r="P85" s="53">
        <v>1601</v>
      </c>
    </row>
    <row r="86" spans="1:16" s="19" customFormat="1" hidden="1">
      <c r="A86" s="19" t="s">
        <v>2149</v>
      </c>
      <c r="B86" s="19" t="s">
        <v>986</v>
      </c>
      <c r="C86" s="51" t="s">
        <v>629</v>
      </c>
      <c r="D86" s="51" t="s">
        <v>3982</v>
      </c>
      <c r="E86" s="51" t="s">
        <v>622</v>
      </c>
      <c r="F86" s="51" t="s">
        <v>622</v>
      </c>
      <c r="G86" s="51" t="s">
        <v>622</v>
      </c>
      <c r="H86" s="51" t="s">
        <v>51</v>
      </c>
      <c r="I86" s="51"/>
      <c r="J86" s="51"/>
      <c r="K86" s="51"/>
      <c r="L86" s="51">
        <v>3648</v>
      </c>
      <c r="M86" s="51"/>
      <c r="N86" s="53">
        <v>387.00314097767989</v>
      </c>
      <c r="O86" s="53">
        <v>0</v>
      </c>
      <c r="P86" s="53">
        <v>387.00314097767989</v>
      </c>
    </row>
    <row r="87" spans="1:16" s="19" customFormat="1" hidden="1">
      <c r="A87" s="19" t="s">
        <v>2149</v>
      </c>
      <c r="B87" s="19" t="s">
        <v>985</v>
      </c>
      <c r="C87" s="51" t="s">
        <v>629</v>
      </c>
      <c r="D87" s="51" t="s">
        <v>3982</v>
      </c>
      <c r="E87" s="51" t="s">
        <v>622</v>
      </c>
      <c r="F87" s="51" t="s">
        <v>622</v>
      </c>
      <c r="G87" s="51" t="s">
        <v>622</v>
      </c>
      <c r="H87" s="51" t="s">
        <v>51</v>
      </c>
      <c r="I87" s="51"/>
      <c r="J87" s="51"/>
      <c r="K87" s="51"/>
      <c r="L87" s="51">
        <v>3648</v>
      </c>
      <c r="M87" s="51"/>
      <c r="N87" s="53">
        <v>866.54992409883243</v>
      </c>
      <c r="O87" s="53">
        <v>0</v>
      </c>
      <c r="P87" s="53">
        <v>866.54992409883243</v>
      </c>
    </row>
    <row r="88" spans="1:16" s="19" customFormat="1" hidden="1">
      <c r="A88" s="19" t="s">
        <v>2149</v>
      </c>
      <c r="B88" s="19" t="s">
        <v>876</v>
      </c>
      <c r="C88" s="51" t="s">
        <v>629</v>
      </c>
      <c r="D88" s="51" t="s">
        <v>3982</v>
      </c>
      <c r="E88" s="51" t="s">
        <v>622</v>
      </c>
      <c r="F88" s="51" t="s">
        <v>622</v>
      </c>
      <c r="G88" s="51" t="s">
        <v>622</v>
      </c>
      <c r="H88" s="51" t="s">
        <v>51</v>
      </c>
      <c r="I88" s="51"/>
      <c r="J88" s="51"/>
      <c r="K88" s="51" t="s">
        <v>4252</v>
      </c>
      <c r="L88" s="51">
        <v>56102</v>
      </c>
      <c r="M88" s="51"/>
      <c r="N88" s="53">
        <v>16116.018773870623</v>
      </c>
      <c r="O88" s="53">
        <v>411.82731118487527</v>
      </c>
      <c r="P88" s="53">
        <v>15704.191462685747</v>
      </c>
    </row>
    <row r="89" spans="1:16" s="19" customFormat="1" hidden="1">
      <c r="A89" s="19" t="s">
        <v>1962</v>
      </c>
      <c r="B89" s="19" t="s">
        <v>2650</v>
      </c>
      <c r="C89" s="51" t="s">
        <v>629</v>
      </c>
      <c r="D89" s="51" t="s">
        <v>3982</v>
      </c>
      <c r="E89" s="51" t="s">
        <v>622</v>
      </c>
      <c r="F89" s="51" t="s">
        <v>677</v>
      </c>
      <c r="G89" s="51"/>
      <c r="H89" s="51" t="s">
        <v>675</v>
      </c>
      <c r="I89" s="51"/>
      <c r="J89" s="51"/>
      <c r="K89" s="51"/>
      <c r="L89" s="51"/>
      <c r="M89" s="51"/>
      <c r="N89" s="53">
        <v>324</v>
      </c>
      <c r="O89" s="53"/>
      <c r="P89" s="53">
        <v>324</v>
      </c>
    </row>
    <row r="90" spans="1:16" s="19" customFormat="1" hidden="1">
      <c r="A90" s="19" t="s">
        <v>1962</v>
      </c>
      <c r="B90" s="19" t="s">
        <v>4227</v>
      </c>
      <c r="C90" s="51" t="s">
        <v>629</v>
      </c>
      <c r="D90" s="51" t="s">
        <v>3982</v>
      </c>
      <c r="E90" s="51" t="s">
        <v>622</v>
      </c>
      <c r="F90" s="51" t="s">
        <v>1174</v>
      </c>
      <c r="G90" s="51"/>
      <c r="H90" s="51" t="s">
        <v>675</v>
      </c>
      <c r="I90" s="51"/>
      <c r="J90" s="51"/>
      <c r="K90" s="51"/>
      <c r="L90" s="51"/>
      <c r="M90" s="51"/>
      <c r="N90" s="53">
        <v>1452</v>
      </c>
      <c r="O90" s="53"/>
      <c r="P90" s="53">
        <v>1452</v>
      </c>
    </row>
    <row r="91" spans="1:16" s="19" customFormat="1" hidden="1">
      <c r="A91" s="19" t="s">
        <v>41</v>
      </c>
      <c r="B91" s="19" t="s">
        <v>669</v>
      </c>
      <c r="C91" s="51" t="s">
        <v>629</v>
      </c>
      <c r="D91" s="51" t="s">
        <v>3982</v>
      </c>
      <c r="E91" s="51" t="s">
        <v>622</v>
      </c>
      <c r="F91" s="51" t="s">
        <v>622</v>
      </c>
      <c r="G91" s="51"/>
      <c r="H91" s="51" t="s">
        <v>50</v>
      </c>
      <c r="I91" s="51"/>
      <c r="J91" s="51"/>
      <c r="K91" s="51"/>
      <c r="L91" s="51">
        <v>55514</v>
      </c>
      <c r="M91" s="51"/>
      <c r="N91" s="53">
        <v>3076859</v>
      </c>
      <c r="O91" s="53">
        <v>767836.55183289584</v>
      </c>
      <c r="P91" s="53">
        <v>2309022.4481671043</v>
      </c>
    </row>
    <row r="92" spans="1:16" s="19" customFormat="1" hidden="1">
      <c r="A92" s="19" t="s">
        <v>993</v>
      </c>
      <c r="B92" s="19" t="s">
        <v>1339</v>
      </c>
      <c r="C92" s="51" t="s">
        <v>629</v>
      </c>
      <c r="D92" s="51" t="s">
        <v>1879</v>
      </c>
      <c r="E92" s="51" t="s">
        <v>676</v>
      </c>
      <c r="F92" s="51" t="s">
        <v>1341</v>
      </c>
      <c r="G92" s="51"/>
      <c r="H92" s="51" t="s">
        <v>859</v>
      </c>
      <c r="I92" s="51"/>
      <c r="J92" s="51"/>
      <c r="K92" s="51"/>
      <c r="L92" s="51" t="s">
        <v>1970</v>
      </c>
      <c r="M92" s="51"/>
      <c r="N92" s="53">
        <v>24391</v>
      </c>
      <c r="O92" s="53"/>
      <c r="P92" s="53">
        <v>24391</v>
      </c>
    </row>
    <row r="93" spans="1:16" s="19" customFormat="1" hidden="1">
      <c r="A93" s="19" t="s">
        <v>19</v>
      </c>
      <c r="B93" s="19" t="s">
        <v>1339</v>
      </c>
      <c r="C93" s="51" t="s">
        <v>629</v>
      </c>
      <c r="D93" s="51" t="s">
        <v>1879</v>
      </c>
      <c r="E93" s="51" t="s">
        <v>676</v>
      </c>
      <c r="F93" s="51" t="s">
        <v>725</v>
      </c>
      <c r="G93" s="51"/>
      <c r="H93" s="51" t="s">
        <v>1340</v>
      </c>
      <c r="I93" s="51"/>
      <c r="J93" s="51"/>
      <c r="K93" s="51"/>
      <c r="L93" s="51" t="s">
        <v>4251</v>
      </c>
      <c r="M93" s="51"/>
      <c r="N93" s="53">
        <v>8751</v>
      </c>
      <c r="O93" s="53"/>
      <c r="P93" s="53">
        <v>8751</v>
      </c>
    </row>
    <row r="94" spans="1:16" s="19" customFormat="1" hidden="1">
      <c r="A94" s="19" t="s">
        <v>54</v>
      </c>
      <c r="B94" s="19" t="s">
        <v>1337</v>
      </c>
      <c r="C94" s="51" t="s">
        <v>629</v>
      </c>
      <c r="D94" s="51" t="s">
        <v>1879</v>
      </c>
      <c r="E94" s="51" t="s">
        <v>676</v>
      </c>
      <c r="F94" s="51" t="s">
        <v>676</v>
      </c>
      <c r="G94" s="51"/>
      <c r="H94" s="51" t="s">
        <v>4241</v>
      </c>
      <c r="I94" s="51"/>
      <c r="J94" s="51"/>
      <c r="K94" s="51"/>
      <c r="L94" s="51" t="s">
        <v>4240</v>
      </c>
      <c r="M94" s="51"/>
      <c r="N94" s="53">
        <v>155746</v>
      </c>
      <c r="O94" s="53"/>
      <c r="P94" s="53">
        <v>155746</v>
      </c>
    </row>
    <row r="95" spans="1:16" s="19" customFormat="1" hidden="1">
      <c r="A95" s="19" t="s">
        <v>16</v>
      </c>
      <c r="B95" s="19" t="s">
        <v>1081</v>
      </c>
      <c r="C95" s="51" t="s">
        <v>629</v>
      </c>
      <c r="D95" s="51" t="s">
        <v>3982</v>
      </c>
      <c r="E95" s="51" t="s">
        <v>676</v>
      </c>
      <c r="F95" s="51" t="s">
        <v>4250</v>
      </c>
      <c r="G95" s="51"/>
      <c r="H95" s="51" t="s">
        <v>50</v>
      </c>
      <c r="I95" s="51"/>
      <c r="J95" s="51"/>
      <c r="K95" s="51"/>
      <c r="L95" s="51">
        <v>8902</v>
      </c>
      <c r="M95" s="51"/>
      <c r="N95" s="53">
        <v>3679</v>
      </c>
      <c r="O95" s="53">
        <v>987</v>
      </c>
      <c r="P95" s="53">
        <v>2692</v>
      </c>
    </row>
    <row r="96" spans="1:16" s="19" customFormat="1" hidden="1">
      <c r="A96" s="19" t="s">
        <v>1986</v>
      </c>
      <c r="B96" s="19" t="s">
        <v>1080</v>
      </c>
      <c r="C96" s="51" t="s">
        <v>629</v>
      </c>
      <c r="D96" s="51" t="s">
        <v>3982</v>
      </c>
      <c r="E96" s="51" t="s">
        <v>676</v>
      </c>
      <c r="F96" s="51" t="s">
        <v>676</v>
      </c>
      <c r="G96" s="51"/>
      <c r="H96" s="51" t="s">
        <v>50</v>
      </c>
      <c r="I96" s="51"/>
      <c r="J96" s="51" t="s">
        <v>44</v>
      </c>
      <c r="K96" s="51" t="s">
        <v>44</v>
      </c>
      <c r="L96" s="51">
        <v>154</v>
      </c>
      <c r="M96" s="51"/>
      <c r="N96" s="53">
        <v>0</v>
      </c>
      <c r="O96" s="53"/>
      <c r="P96" s="53">
        <v>0</v>
      </c>
    </row>
    <row r="97" spans="1:16" s="19" customFormat="1" hidden="1">
      <c r="A97" s="19" t="s">
        <v>1985</v>
      </c>
      <c r="B97" s="19" t="s">
        <v>1080</v>
      </c>
      <c r="C97" s="51" t="s">
        <v>629</v>
      </c>
      <c r="D97" s="51" t="s">
        <v>3982</v>
      </c>
      <c r="E97" s="51" t="s">
        <v>676</v>
      </c>
      <c r="F97" s="51" t="s">
        <v>676</v>
      </c>
      <c r="G97" s="51"/>
      <c r="H97" s="51" t="s">
        <v>50</v>
      </c>
      <c r="I97" s="51"/>
      <c r="J97" s="51" t="s">
        <v>44</v>
      </c>
      <c r="K97" s="51" t="s">
        <v>44</v>
      </c>
      <c r="L97" s="51">
        <v>154</v>
      </c>
      <c r="M97" s="51"/>
      <c r="N97" s="53">
        <v>6.4695567990234562</v>
      </c>
      <c r="O97" s="53"/>
      <c r="P97" s="53">
        <v>6.4695567990234562</v>
      </c>
    </row>
    <row r="98" spans="1:16" s="19" customFormat="1" hidden="1">
      <c r="A98" s="19" t="s">
        <v>1984</v>
      </c>
      <c r="B98" s="19" t="s">
        <v>1080</v>
      </c>
      <c r="C98" s="51" t="s">
        <v>629</v>
      </c>
      <c r="D98" s="51" t="s">
        <v>3982</v>
      </c>
      <c r="E98" s="51" t="s">
        <v>676</v>
      </c>
      <c r="F98" s="51" t="s">
        <v>676</v>
      </c>
      <c r="G98" s="51"/>
      <c r="H98" s="51" t="s">
        <v>50</v>
      </c>
      <c r="I98" s="51"/>
      <c r="J98" s="51" t="s">
        <v>44</v>
      </c>
      <c r="K98" s="51" t="s">
        <v>44</v>
      </c>
      <c r="L98" s="51">
        <v>154</v>
      </c>
      <c r="M98" s="51"/>
      <c r="N98" s="53">
        <v>879189.53044320096</v>
      </c>
      <c r="O98" s="53">
        <v>0</v>
      </c>
      <c r="P98" s="53">
        <v>879189.53044320096</v>
      </c>
    </row>
    <row r="99" spans="1:16" s="19" customFormat="1" hidden="1">
      <c r="A99" s="19" t="s">
        <v>692</v>
      </c>
      <c r="B99" s="19" t="s">
        <v>1078</v>
      </c>
      <c r="C99" s="51" t="s">
        <v>629</v>
      </c>
      <c r="D99" s="51" t="s">
        <v>3982</v>
      </c>
      <c r="E99" s="51" t="s">
        <v>676</v>
      </c>
      <c r="F99" s="51" t="s">
        <v>676</v>
      </c>
      <c r="G99" s="51"/>
      <c r="H99" s="51" t="s">
        <v>1079</v>
      </c>
      <c r="I99" s="51"/>
      <c r="J99" s="51"/>
      <c r="K99" s="51"/>
      <c r="L99" s="51" t="s">
        <v>4249</v>
      </c>
      <c r="M99" s="51"/>
      <c r="N99" s="53">
        <v>1469</v>
      </c>
      <c r="O99" s="53">
        <v>7.02</v>
      </c>
      <c r="P99" s="53">
        <v>1461.98</v>
      </c>
    </row>
    <row r="100" spans="1:16" s="19" customFormat="1" hidden="1">
      <c r="A100" s="19" t="s">
        <v>41</v>
      </c>
      <c r="B100" s="19" t="s">
        <v>1077</v>
      </c>
      <c r="C100" s="51" t="s">
        <v>629</v>
      </c>
      <c r="D100" s="51" t="s">
        <v>3982</v>
      </c>
      <c r="E100" s="51" t="s">
        <v>676</v>
      </c>
      <c r="F100" s="51" t="s">
        <v>676</v>
      </c>
      <c r="G100" s="51"/>
      <c r="H100" s="51" t="s">
        <v>1073</v>
      </c>
      <c r="I100" s="51"/>
      <c r="J100" s="51"/>
      <c r="K100" s="51"/>
      <c r="L100" s="51" t="s">
        <v>4248</v>
      </c>
      <c r="M100" s="51"/>
      <c r="N100" s="53">
        <v>482224</v>
      </c>
      <c r="O100" s="53">
        <v>120340.00042610544</v>
      </c>
      <c r="P100" s="53">
        <v>361883.99957389454</v>
      </c>
    </row>
    <row r="101" spans="1:16" s="19" customFormat="1" hidden="1">
      <c r="A101" s="19" t="s">
        <v>660</v>
      </c>
      <c r="B101" s="19" t="s">
        <v>1075</v>
      </c>
      <c r="C101" s="51" t="s">
        <v>629</v>
      </c>
      <c r="D101" s="51" t="s">
        <v>3982</v>
      </c>
      <c r="E101" s="51" t="s">
        <v>676</v>
      </c>
      <c r="F101" s="51" t="s">
        <v>962</v>
      </c>
      <c r="G101" s="51"/>
      <c r="H101" s="51" t="s">
        <v>50</v>
      </c>
      <c r="I101" s="51"/>
      <c r="J101" s="51"/>
      <c r="K101" s="51"/>
      <c r="L101" s="51">
        <v>154</v>
      </c>
      <c r="M101" s="51"/>
      <c r="N101" s="53">
        <v>38167</v>
      </c>
      <c r="O101" s="53">
        <v>0</v>
      </c>
      <c r="P101" s="53">
        <v>38167</v>
      </c>
    </row>
    <row r="102" spans="1:16" s="19" customFormat="1" hidden="1">
      <c r="A102" s="19" t="s">
        <v>631</v>
      </c>
      <c r="B102" s="19" t="s">
        <v>1075</v>
      </c>
      <c r="C102" s="51" t="s">
        <v>629</v>
      </c>
      <c r="D102" s="51" t="s">
        <v>3982</v>
      </c>
      <c r="E102" s="51" t="s">
        <v>676</v>
      </c>
      <c r="F102" s="51" t="s">
        <v>1076</v>
      </c>
      <c r="G102" s="51"/>
      <c r="H102" s="51" t="s">
        <v>50</v>
      </c>
      <c r="I102" s="51"/>
      <c r="J102" s="51"/>
      <c r="K102" s="51"/>
      <c r="L102" s="51" t="s">
        <v>4247</v>
      </c>
      <c r="M102" s="51"/>
      <c r="N102" s="53">
        <v>2984</v>
      </c>
      <c r="O102" s="53">
        <v>466</v>
      </c>
      <c r="P102" s="53">
        <v>2518</v>
      </c>
    </row>
    <row r="103" spans="1:16" s="19" customFormat="1" hidden="1">
      <c r="A103" s="19" t="s">
        <v>652</v>
      </c>
      <c r="B103" s="19" t="s">
        <v>1071</v>
      </c>
      <c r="C103" s="51" t="s">
        <v>629</v>
      </c>
      <c r="D103" s="51" t="s">
        <v>3982</v>
      </c>
      <c r="E103" s="51" t="s">
        <v>676</v>
      </c>
      <c r="F103" s="51" t="s">
        <v>676</v>
      </c>
      <c r="G103" s="51" t="s">
        <v>50</v>
      </c>
      <c r="H103" s="51" t="s">
        <v>50</v>
      </c>
      <c r="I103" s="51"/>
      <c r="J103" s="51"/>
      <c r="K103" s="51"/>
      <c r="L103" s="51"/>
      <c r="M103" s="51"/>
      <c r="N103" s="53">
        <v>18730</v>
      </c>
      <c r="O103" s="53"/>
      <c r="P103" s="53">
        <v>18730</v>
      </c>
    </row>
    <row r="104" spans="1:16" s="19" customFormat="1" hidden="1">
      <c r="A104" s="19" t="s">
        <v>509</v>
      </c>
      <c r="B104" s="19" t="s">
        <v>1071</v>
      </c>
      <c r="C104" s="51" t="s">
        <v>629</v>
      </c>
      <c r="D104" s="51" t="s">
        <v>3982</v>
      </c>
      <c r="E104" s="51" t="s">
        <v>676</v>
      </c>
      <c r="F104" s="51" t="s">
        <v>676</v>
      </c>
      <c r="G104" s="51"/>
      <c r="H104" s="51" t="s">
        <v>1074</v>
      </c>
      <c r="I104" s="51"/>
      <c r="J104" s="51"/>
      <c r="K104" s="51"/>
      <c r="L104" s="51"/>
      <c r="M104" s="51"/>
      <c r="N104" s="53">
        <v>20728</v>
      </c>
      <c r="O104" s="53"/>
      <c r="P104" s="53">
        <v>20728</v>
      </c>
    </row>
    <row r="105" spans="1:16" s="19" customFormat="1" hidden="1">
      <c r="A105" s="19" t="s">
        <v>128</v>
      </c>
      <c r="B105" s="19" t="s">
        <v>1071</v>
      </c>
      <c r="C105" s="51" t="s">
        <v>629</v>
      </c>
      <c r="D105" s="51" t="s">
        <v>3982</v>
      </c>
      <c r="E105" s="51" t="s">
        <v>676</v>
      </c>
      <c r="F105" s="51" t="s">
        <v>676</v>
      </c>
      <c r="G105" s="51"/>
      <c r="H105" s="51" t="s">
        <v>859</v>
      </c>
      <c r="I105" s="51"/>
      <c r="J105" s="51"/>
      <c r="K105" s="51"/>
      <c r="L105" s="51" t="s">
        <v>4246</v>
      </c>
      <c r="M105" s="51"/>
      <c r="N105" s="53">
        <v>28709</v>
      </c>
      <c r="O105" s="53"/>
      <c r="P105" s="53">
        <v>28709</v>
      </c>
    </row>
    <row r="106" spans="1:16" s="19" customFormat="1" hidden="1">
      <c r="A106" s="19" t="s">
        <v>45</v>
      </c>
      <c r="B106" s="19" t="s">
        <v>1072</v>
      </c>
      <c r="C106" s="51" t="s">
        <v>629</v>
      </c>
      <c r="D106" s="51" t="s">
        <v>3982</v>
      </c>
      <c r="E106" s="51" t="s">
        <v>676</v>
      </c>
      <c r="F106" s="51" t="s">
        <v>676</v>
      </c>
      <c r="G106" s="51"/>
      <c r="H106" s="51" t="s">
        <v>1073</v>
      </c>
      <c r="I106" s="51"/>
      <c r="J106" s="51"/>
      <c r="K106" s="51"/>
      <c r="L106" s="51"/>
      <c r="M106" s="51"/>
      <c r="N106" s="53">
        <v>50667</v>
      </c>
      <c r="O106" s="53">
        <v>0</v>
      </c>
      <c r="P106" s="53">
        <v>50667</v>
      </c>
    </row>
    <row r="107" spans="1:16" s="19" customFormat="1" hidden="1">
      <c r="A107" s="19" t="s">
        <v>2149</v>
      </c>
      <c r="B107" s="19" t="s">
        <v>878</v>
      </c>
      <c r="C107" s="51" t="s">
        <v>629</v>
      </c>
      <c r="D107" s="51" t="s">
        <v>3982</v>
      </c>
      <c r="E107" s="51" t="s">
        <v>676</v>
      </c>
      <c r="F107" s="51" t="s">
        <v>777</v>
      </c>
      <c r="G107" s="51" t="s">
        <v>676</v>
      </c>
      <c r="H107" s="51" t="s">
        <v>51</v>
      </c>
      <c r="I107" s="51"/>
      <c r="J107" s="51" t="s">
        <v>4245</v>
      </c>
      <c r="K107" s="51"/>
      <c r="L107" s="51">
        <v>3646</v>
      </c>
      <c r="M107" s="51"/>
      <c r="N107" s="53">
        <v>1993.6185745995101</v>
      </c>
      <c r="O107" s="53">
        <v>0</v>
      </c>
      <c r="P107" s="53">
        <v>1993.6185745995101</v>
      </c>
    </row>
    <row r="108" spans="1:16" s="19" customFormat="1" hidden="1">
      <c r="A108" s="19" t="s">
        <v>1988</v>
      </c>
      <c r="B108" s="19" t="s">
        <v>4244</v>
      </c>
      <c r="C108" s="51" t="s">
        <v>629</v>
      </c>
      <c r="D108" s="51" t="s">
        <v>3982</v>
      </c>
      <c r="E108" s="51" t="s">
        <v>676</v>
      </c>
      <c r="F108" s="51" t="s">
        <v>676</v>
      </c>
      <c r="G108" s="51"/>
      <c r="H108" s="51" t="s">
        <v>50</v>
      </c>
      <c r="I108" s="51"/>
      <c r="J108" s="51"/>
      <c r="K108" s="51"/>
      <c r="L108" s="51">
        <v>466</v>
      </c>
      <c r="M108" s="51"/>
      <c r="N108" s="53">
        <v>1060</v>
      </c>
      <c r="O108" s="53"/>
      <c r="P108" s="53">
        <v>1060</v>
      </c>
    </row>
    <row r="109" spans="1:16" s="19" customFormat="1" hidden="1">
      <c r="A109" s="19" t="s">
        <v>1197</v>
      </c>
      <c r="B109" s="19" t="s">
        <v>4243</v>
      </c>
      <c r="C109" s="51" t="s">
        <v>629</v>
      </c>
      <c r="D109" s="51" t="s">
        <v>3982</v>
      </c>
      <c r="E109" s="51" t="s">
        <v>676</v>
      </c>
      <c r="F109" s="51" t="s">
        <v>725</v>
      </c>
      <c r="G109" s="51"/>
      <c r="H109" s="51" t="s">
        <v>50</v>
      </c>
      <c r="I109" s="51"/>
      <c r="J109" s="51"/>
      <c r="K109" s="51"/>
      <c r="L109" s="51">
        <v>154</v>
      </c>
      <c r="M109" s="51"/>
      <c r="N109" s="53">
        <v>1064</v>
      </c>
      <c r="O109" s="53"/>
      <c r="P109" s="53">
        <v>1064</v>
      </c>
    </row>
    <row r="110" spans="1:16" s="19" customFormat="1" hidden="1">
      <c r="A110" s="19" t="s">
        <v>19</v>
      </c>
      <c r="B110" s="19" t="s">
        <v>4243</v>
      </c>
      <c r="C110" s="51" t="s">
        <v>629</v>
      </c>
      <c r="D110" s="51" t="s">
        <v>3982</v>
      </c>
      <c r="E110" s="51" t="s">
        <v>676</v>
      </c>
      <c r="F110" s="51" t="s">
        <v>725</v>
      </c>
      <c r="G110" s="51"/>
      <c r="H110" s="51" t="s">
        <v>50</v>
      </c>
      <c r="I110" s="51"/>
      <c r="J110" s="51"/>
      <c r="K110" s="51"/>
      <c r="L110" s="51">
        <v>154</v>
      </c>
      <c r="M110" s="51"/>
      <c r="N110" s="53">
        <v>1986</v>
      </c>
      <c r="O110" s="53"/>
      <c r="P110" s="53">
        <v>1986</v>
      </c>
    </row>
    <row r="111" spans="1:16" s="19" customFormat="1" hidden="1">
      <c r="A111" s="19" t="s">
        <v>54</v>
      </c>
      <c r="B111" s="19" t="s">
        <v>4242</v>
      </c>
      <c r="C111" s="51" t="s">
        <v>629</v>
      </c>
      <c r="D111" s="51" t="s">
        <v>3982</v>
      </c>
      <c r="E111" s="51" t="s">
        <v>676</v>
      </c>
      <c r="F111" s="51" t="s">
        <v>676</v>
      </c>
      <c r="G111" s="51"/>
      <c r="H111" s="51" t="s">
        <v>4241</v>
      </c>
      <c r="I111" s="51"/>
      <c r="J111" s="51"/>
      <c r="K111" s="51"/>
      <c r="L111" s="51" t="s">
        <v>4240</v>
      </c>
      <c r="M111" s="51"/>
      <c r="N111" s="53">
        <v>2129</v>
      </c>
      <c r="O111" s="53"/>
      <c r="P111" s="53">
        <v>2129</v>
      </c>
    </row>
    <row r="112" spans="1:16" s="19" customFormat="1" hidden="1">
      <c r="A112" s="19" t="s">
        <v>1962</v>
      </c>
      <c r="B112" s="19" t="s">
        <v>4239</v>
      </c>
      <c r="C112" s="51" t="s">
        <v>629</v>
      </c>
      <c r="D112" s="51" t="s">
        <v>3982</v>
      </c>
      <c r="E112" s="51" t="s">
        <v>676</v>
      </c>
      <c r="F112" s="51" t="s">
        <v>63</v>
      </c>
      <c r="G112" s="51"/>
      <c r="H112" s="51" t="s">
        <v>675</v>
      </c>
      <c r="I112" s="51"/>
      <c r="J112" s="51"/>
      <c r="K112" s="51"/>
      <c r="L112" s="51"/>
      <c r="M112" s="51"/>
      <c r="N112" s="53">
        <v>568</v>
      </c>
      <c r="O112" s="53"/>
      <c r="P112" s="53">
        <v>568</v>
      </c>
    </row>
    <row r="113" spans="1:16" s="19" customFormat="1" hidden="1">
      <c r="A113" s="19" t="s">
        <v>41</v>
      </c>
      <c r="B113" s="19" t="s">
        <v>4238</v>
      </c>
      <c r="C113" s="51" t="s">
        <v>629</v>
      </c>
      <c r="D113" s="51" t="s">
        <v>3982</v>
      </c>
      <c r="E113" s="51" t="s">
        <v>3</v>
      </c>
      <c r="F113" s="51" t="s">
        <v>3</v>
      </c>
      <c r="G113" s="51"/>
      <c r="H113" s="51" t="s">
        <v>50</v>
      </c>
      <c r="I113" s="51"/>
      <c r="J113" s="51">
        <v>63319</v>
      </c>
      <c r="K113" s="51" t="s">
        <v>2439</v>
      </c>
      <c r="L113" s="51"/>
      <c r="M113" s="51"/>
      <c r="N113" s="53">
        <v>28917</v>
      </c>
      <c r="O113" s="53"/>
      <c r="P113" s="53">
        <v>28917</v>
      </c>
    </row>
    <row r="114" spans="1:16" s="19" customFormat="1" hidden="1">
      <c r="A114" s="19" t="s">
        <v>660</v>
      </c>
      <c r="B114" s="19" t="s">
        <v>1637</v>
      </c>
      <c r="C114" s="51" t="s">
        <v>629</v>
      </c>
      <c r="D114" s="51" t="s">
        <v>3982</v>
      </c>
      <c r="E114" s="51" t="s">
        <v>3</v>
      </c>
      <c r="F114" s="51" t="s">
        <v>3</v>
      </c>
      <c r="G114" s="51"/>
      <c r="H114" s="51" t="s">
        <v>51</v>
      </c>
      <c r="I114" s="51"/>
      <c r="J114" s="51" t="s">
        <v>4237</v>
      </c>
      <c r="K114" s="51" t="s">
        <v>134</v>
      </c>
      <c r="L114" s="51">
        <v>57353</v>
      </c>
      <c r="M114" s="51"/>
      <c r="N114" s="53">
        <v>63593</v>
      </c>
      <c r="O114" s="53"/>
      <c r="P114" s="53">
        <v>63593</v>
      </c>
    </row>
    <row r="115" spans="1:16" s="19" customFormat="1" hidden="1">
      <c r="A115" s="19" t="s">
        <v>2438</v>
      </c>
      <c r="B115" s="19" t="s">
        <v>4236</v>
      </c>
      <c r="C115" s="51" t="s">
        <v>629</v>
      </c>
      <c r="D115" s="51" t="s">
        <v>3982</v>
      </c>
      <c r="E115" s="51" t="s">
        <v>3</v>
      </c>
      <c r="F115" s="51" t="s">
        <v>3</v>
      </c>
      <c r="G115" s="51"/>
      <c r="H115" s="51" t="s">
        <v>50</v>
      </c>
      <c r="I115" s="51"/>
      <c r="J115" s="51">
        <v>60676</v>
      </c>
      <c r="K115" s="51" t="s">
        <v>4235</v>
      </c>
      <c r="L115" s="51">
        <v>54665</v>
      </c>
      <c r="M115" s="51"/>
      <c r="N115" s="53">
        <v>64067</v>
      </c>
      <c r="O115" s="53"/>
      <c r="P115" s="53">
        <v>64067</v>
      </c>
    </row>
    <row r="116" spans="1:16" s="19" customFormat="1" hidden="1">
      <c r="A116" s="19" t="s">
        <v>2438</v>
      </c>
      <c r="B116" s="19" t="s">
        <v>4236</v>
      </c>
      <c r="C116" s="51" t="s">
        <v>629</v>
      </c>
      <c r="D116" s="51" t="s">
        <v>3982</v>
      </c>
      <c r="E116" s="51" t="s">
        <v>3</v>
      </c>
      <c r="F116" s="51" t="s">
        <v>3</v>
      </c>
      <c r="G116" s="51"/>
      <c r="H116" s="51" t="s">
        <v>50</v>
      </c>
      <c r="I116" s="51"/>
      <c r="J116" s="51">
        <v>60676</v>
      </c>
      <c r="K116" s="51" t="s">
        <v>4235</v>
      </c>
      <c r="L116" s="51">
        <v>54665</v>
      </c>
      <c r="M116" s="51"/>
      <c r="N116" s="53">
        <v>70857</v>
      </c>
      <c r="O116" s="53"/>
      <c r="P116" s="53">
        <v>70857</v>
      </c>
    </row>
    <row r="117" spans="1:16" s="19" customFormat="1" hidden="1">
      <c r="A117" s="19" t="s">
        <v>624</v>
      </c>
      <c r="B117" s="19" t="s">
        <v>1342</v>
      </c>
      <c r="C117" s="51" t="s">
        <v>629</v>
      </c>
      <c r="D117" s="51" t="s">
        <v>3982</v>
      </c>
      <c r="E117" s="51" t="s">
        <v>3</v>
      </c>
      <c r="F117" s="51" t="s">
        <v>3</v>
      </c>
      <c r="G117" s="51" t="s">
        <v>3</v>
      </c>
      <c r="H117" s="51" t="s">
        <v>50</v>
      </c>
      <c r="I117" s="51"/>
      <c r="J117" s="51">
        <v>61382</v>
      </c>
      <c r="K117" s="51" t="s">
        <v>274</v>
      </c>
      <c r="L117" s="51">
        <v>58245</v>
      </c>
      <c r="M117" s="51"/>
      <c r="N117" s="53">
        <v>3876</v>
      </c>
      <c r="O117" s="53"/>
      <c r="P117" s="53">
        <v>3876</v>
      </c>
    </row>
    <row r="118" spans="1:16" s="19" customFormat="1" hidden="1">
      <c r="A118" s="19" t="s">
        <v>652</v>
      </c>
      <c r="B118" s="19" t="s">
        <v>912</v>
      </c>
      <c r="C118" s="51" t="s">
        <v>629</v>
      </c>
      <c r="D118" s="51" t="s">
        <v>3982</v>
      </c>
      <c r="E118" s="51" t="s">
        <v>3</v>
      </c>
      <c r="F118" s="51" t="s">
        <v>3</v>
      </c>
      <c r="G118" s="51" t="s">
        <v>50</v>
      </c>
      <c r="H118" s="51" t="s">
        <v>50</v>
      </c>
      <c r="I118" s="51" t="s">
        <v>2442</v>
      </c>
      <c r="J118" s="51"/>
      <c r="K118" s="51"/>
      <c r="L118" s="51"/>
      <c r="M118" s="51"/>
      <c r="N118" s="53">
        <v>27390</v>
      </c>
      <c r="O118" s="53"/>
      <c r="P118" s="53">
        <v>27390</v>
      </c>
    </row>
    <row r="119" spans="1:16" s="19" customFormat="1" hidden="1">
      <c r="A119" s="19" t="s">
        <v>41</v>
      </c>
      <c r="B119" s="19" t="s">
        <v>910</v>
      </c>
      <c r="C119" s="51" t="s">
        <v>629</v>
      </c>
      <c r="D119" s="51" t="s">
        <v>3982</v>
      </c>
      <c r="E119" s="51" t="s">
        <v>3</v>
      </c>
      <c r="F119" s="51" t="s">
        <v>3</v>
      </c>
      <c r="G119" s="51"/>
      <c r="H119" s="51" t="s">
        <v>50</v>
      </c>
      <c r="I119" s="51"/>
      <c r="J119" s="51">
        <v>62889</v>
      </c>
      <c r="K119" s="51" t="s">
        <v>2441</v>
      </c>
      <c r="L119" s="51">
        <v>58533</v>
      </c>
      <c r="M119" s="51"/>
      <c r="N119" s="53">
        <v>163537</v>
      </c>
      <c r="O119" s="53"/>
      <c r="P119" s="53">
        <v>163537</v>
      </c>
    </row>
    <row r="120" spans="1:16" s="19" customFormat="1" hidden="1">
      <c r="A120" s="19" t="s">
        <v>41</v>
      </c>
      <c r="B120" s="19" t="s">
        <v>908</v>
      </c>
      <c r="C120" s="51" t="s">
        <v>629</v>
      </c>
      <c r="D120" s="51" t="s">
        <v>3982</v>
      </c>
      <c r="E120" s="51" t="s">
        <v>3</v>
      </c>
      <c r="F120" s="51" t="s">
        <v>3</v>
      </c>
      <c r="G120" s="51"/>
      <c r="H120" s="51" t="s">
        <v>50</v>
      </c>
      <c r="I120" s="51"/>
      <c r="J120" s="51">
        <v>61938</v>
      </c>
      <c r="K120" s="51" t="s">
        <v>2442</v>
      </c>
      <c r="L120" s="51">
        <v>58533</v>
      </c>
      <c r="M120" s="51"/>
      <c r="N120" s="53">
        <v>140301</v>
      </c>
      <c r="O120" s="53"/>
      <c r="P120" s="53">
        <v>140301</v>
      </c>
    </row>
    <row r="121" spans="1:16" s="19" customFormat="1" hidden="1">
      <c r="A121" s="19" t="s">
        <v>2149</v>
      </c>
      <c r="B121" s="19" t="s">
        <v>464</v>
      </c>
      <c r="C121" s="51" t="s">
        <v>629</v>
      </c>
      <c r="D121" s="51" t="s">
        <v>3982</v>
      </c>
      <c r="E121" s="51" t="s">
        <v>3</v>
      </c>
      <c r="F121" s="51" t="s">
        <v>4007</v>
      </c>
      <c r="G121" s="51" t="s">
        <v>3</v>
      </c>
      <c r="H121" s="51" t="s">
        <v>51</v>
      </c>
      <c r="I121" s="51"/>
      <c r="J121" s="51" t="s">
        <v>4234</v>
      </c>
      <c r="K121" s="51" t="s">
        <v>4233</v>
      </c>
      <c r="L121" s="51">
        <v>299</v>
      </c>
      <c r="M121" s="51"/>
      <c r="N121" s="53">
        <v>3801.2428418678496</v>
      </c>
      <c r="O121" s="53">
        <v>0</v>
      </c>
      <c r="P121" s="53">
        <v>3801.2428418678496</v>
      </c>
    </row>
    <row r="122" spans="1:16" s="19" customFormat="1" hidden="1">
      <c r="A122" s="19" t="s">
        <v>2149</v>
      </c>
      <c r="B122" s="19" t="s">
        <v>1614</v>
      </c>
      <c r="C122" s="51" t="s">
        <v>629</v>
      </c>
      <c r="D122" s="51" t="s">
        <v>3982</v>
      </c>
      <c r="E122" s="51" t="s">
        <v>674</v>
      </c>
      <c r="F122" s="51" t="s">
        <v>674</v>
      </c>
      <c r="G122" s="51" t="s">
        <v>674</v>
      </c>
      <c r="H122" s="51" t="s">
        <v>51</v>
      </c>
      <c r="I122" s="51"/>
      <c r="J122" s="51"/>
      <c r="K122" s="51"/>
      <c r="L122" s="51">
        <v>50951</v>
      </c>
      <c r="M122" s="51"/>
      <c r="N122" s="53">
        <v>5598.9308679122023</v>
      </c>
      <c r="O122" s="53">
        <v>0</v>
      </c>
      <c r="P122" s="53">
        <v>5598.9308679122023</v>
      </c>
    </row>
    <row r="123" spans="1:16" s="19" customFormat="1" hidden="1">
      <c r="A123" s="19" t="s">
        <v>529</v>
      </c>
      <c r="B123" s="19" t="s">
        <v>1474</v>
      </c>
      <c r="C123" s="51" t="s">
        <v>629</v>
      </c>
      <c r="D123" s="51" t="s">
        <v>3982</v>
      </c>
      <c r="E123" s="51" t="s">
        <v>674</v>
      </c>
      <c r="F123" s="51" t="s">
        <v>674</v>
      </c>
      <c r="G123" s="51"/>
      <c r="H123" s="51" t="s">
        <v>481</v>
      </c>
      <c r="I123" s="51"/>
      <c r="J123" s="51"/>
      <c r="K123" s="51"/>
      <c r="L123" s="51">
        <v>2451</v>
      </c>
      <c r="M123" s="51"/>
      <c r="N123" s="53">
        <v>165346</v>
      </c>
      <c r="O123" s="53">
        <v>165346</v>
      </c>
      <c r="P123" s="53">
        <v>0</v>
      </c>
    </row>
    <row r="124" spans="1:16" s="19" customFormat="1" hidden="1">
      <c r="A124" s="19" t="s">
        <v>16</v>
      </c>
      <c r="B124" s="19" t="s">
        <v>1473</v>
      </c>
      <c r="C124" s="51" t="s">
        <v>629</v>
      </c>
      <c r="D124" s="51" t="s">
        <v>3982</v>
      </c>
      <c r="E124" s="51" t="s">
        <v>674</v>
      </c>
      <c r="F124" s="51" t="s">
        <v>674</v>
      </c>
      <c r="G124" s="51"/>
      <c r="H124" s="51" t="s">
        <v>481</v>
      </c>
      <c r="I124" s="51"/>
      <c r="J124" s="51"/>
      <c r="K124" s="51"/>
      <c r="L124" s="51">
        <v>2451</v>
      </c>
      <c r="M124" s="51"/>
      <c r="N124" s="53">
        <v>202679</v>
      </c>
      <c r="O124" s="53">
        <v>54386</v>
      </c>
      <c r="P124" s="53">
        <v>148293</v>
      </c>
    </row>
    <row r="125" spans="1:16" s="19" customFormat="1" hidden="1">
      <c r="A125" s="19" t="s">
        <v>631</v>
      </c>
      <c r="B125" s="19" t="s">
        <v>1473</v>
      </c>
      <c r="C125" s="51" t="s">
        <v>629</v>
      </c>
      <c r="D125" s="51" t="s">
        <v>3982</v>
      </c>
      <c r="E125" s="51" t="s">
        <v>674</v>
      </c>
      <c r="F125" s="51" t="s">
        <v>674</v>
      </c>
      <c r="G125" s="51"/>
      <c r="H125" s="51" t="s">
        <v>481</v>
      </c>
      <c r="I125" s="51"/>
      <c r="J125" s="51"/>
      <c r="K125" s="51"/>
      <c r="L125" s="51">
        <v>2451</v>
      </c>
      <c r="M125" s="51"/>
      <c r="N125" s="53">
        <v>192309</v>
      </c>
      <c r="O125" s="53">
        <v>233</v>
      </c>
      <c r="P125" s="53">
        <v>192076</v>
      </c>
    </row>
    <row r="126" spans="1:16" s="19" customFormat="1" hidden="1">
      <c r="A126" s="19" t="s">
        <v>40</v>
      </c>
      <c r="B126" s="19" t="s">
        <v>1472</v>
      </c>
      <c r="C126" s="51" t="s">
        <v>629</v>
      </c>
      <c r="D126" s="51" t="s">
        <v>3982</v>
      </c>
      <c r="E126" s="51" t="s">
        <v>674</v>
      </c>
      <c r="F126" s="51" t="s">
        <v>674</v>
      </c>
      <c r="G126" s="51"/>
      <c r="H126" s="51" t="s">
        <v>481</v>
      </c>
      <c r="I126" s="51"/>
      <c r="J126" s="51" t="s">
        <v>2009</v>
      </c>
      <c r="K126" s="51"/>
      <c r="L126" s="51" t="s">
        <v>4232</v>
      </c>
      <c r="M126" s="51"/>
      <c r="N126" s="53">
        <v>331293</v>
      </c>
      <c r="O126" s="53"/>
      <c r="P126" s="53">
        <v>331293</v>
      </c>
    </row>
    <row r="127" spans="1:16" s="19" customFormat="1" hidden="1">
      <c r="A127" s="19" t="s">
        <v>54</v>
      </c>
      <c r="B127" s="19" t="s">
        <v>1471</v>
      </c>
      <c r="C127" s="51" t="s">
        <v>629</v>
      </c>
      <c r="D127" s="51" t="s">
        <v>3982</v>
      </c>
      <c r="E127" s="51" t="s">
        <v>674</v>
      </c>
      <c r="F127" s="51" t="s">
        <v>674</v>
      </c>
      <c r="G127" s="51"/>
      <c r="H127" s="51" t="s">
        <v>1468</v>
      </c>
      <c r="I127" s="51"/>
      <c r="J127" s="51"/>
      <c r="K127" s="51"/>
      <c r="L127" s="51">
        <v>2451</v>
      </c>
      <c r="M127" s="51"/>
      <c r="N127" s="53">
        <v>614028</v>
      </c>
      <c r="O127" s="53"/>
      <c r="P127" s="53">
        <v>614028</v>
      </c>
    </row>
    <row r="128" spans="1:16" s="19" customFormat="1" hidden="1">
      <c r="A128" s="19" t="s">
        <v>660</v>
      </c>
      <c r="B128" s="19" t="s">
        <v>1467</v>
      </c>
      <c r="C128" s="51" t="s">
        <v>629</v>
      </c>
      <c r="D128" s="51" t="s">
        <v>3982</v>
      </c>
      <c r="E128" s="51" t="s">
        <v>674</v>
      </c>
      <c r="F128" s="51" t="s">
        <v>674</v>
      </c>
      <c r="G128" s="51"/>
      <c r="H128" s="51" t="s">
        <v>481</v>
      </c>
      <c r="I128" s="51"/>
      <c r="J128" s="51"/>
      <c r="K128" s="51"/>
      <c r="L128" s="51">
        <v>2451</v>
      </c>
      <c r="M128" s="51"/>
      <c r="N128" s="53">
        <v>342548</v>
      </c>
      <c r="O128" s="53">
        <v>125289</v>
      </c>
      <c r="P128" s="53">
        <v>217259</v>
      </c>
    </row>
    <row r="129" spans="1:16" s="19" customFormat="1" hidden="1">
      <c r="A129" s="19" t="s">
        <v>45</v>
      </c>
      <c r="B129" s="19" t="s">
        <v>1469</v>
      </c>
      <c r="C129" s="51" t="s">
        <v>629</v>
      </c>
      <c r="D129" s="51" t="s">
        <v>3982</v>
      </c>
      <c r="E129" s="51" t="s">
        <v>674</v>
      </c>
      <c r="F129" s="51" t="s">
        <v>674</v>
      </c>
      <c r="G129" s="51"/>
      <c r="H129" s="51" t="s">
        <v>481</v>
      </c>
      <c r="I129" s="51"/>
      <c r="J129" s="51"/>
      <c r="K129" s="51"/>
      <c r="L129" s="51"/>
      <c r="M129" s="51"/>
      <c r="N129" s="53">
        <v>126378</v>
      </c>
      <c r="O129" s="53">
        <v>124228</v>
      </c>
      <c r="P129" s="53">
        <v>2150</v>
      </c>
    </row>
    <row r="130" spans="1:16" s="19" customFormat="1" hidden="1">
      <c r="A130" s="19" t="s">
        <v>692</v>
      </c>
      <c r="B130" s="19" t="s">
        <v>1467</v>
      </c>
      <c r="C130" s="51" t="s">
        <v>629</v>
      </c>
      <c r="D130" s="51" t="s">
        <v>3982</v>
      </c>
      <c r="E130" s="51" t="s">
        <v>674</v>
      </c>
      <c r="F130" s="51" t="s">
        <v>674</v>
      </c>
      <c r="G130" s="51"/>
      <c r="H130" s="51" t="s">
        <v>1468</v>
      </c>
      <c r="I130" s="51"/>
      <c r="J130" s="51"/>
      <c r="K130" s="51"/>
      <c r="L130" s="51" t="s">
        <v>4231</v>
      </c>
      <c r="M130" s="51"/>
      <c r="N130" s="53">
        <v>128894</v>
      </c>
      <c r="O130" s="53">
        <v>69579.72</v>
      </c>
      <c r="P130" s="53">
        <v>59314.28</v>
      </c>
    </row>
    <row r="131" spans="1:16" s="19" customFormat="1" hidden="1">
      <c r="A131" s="19" t="s">
        <v>1889</v>
      </c>
      <c r="B131" s="19" t="s">
        <v>1467</v>
      </c>
      <c r="C131" s="51" t="s">
        <v>629</v>
      </c>
      <c r="D131" s="51" t="s">
        <v>3982</v>
      </c>
      <c r="E131" s="51" t="s">
        <v>674</v>
      </c>
      <c r="F131" s="51" t="s">
        <v>674</v>
      </c>
      <c r="G131" s="51"/>
      <c r="H131" s="51" t="s">
        <v>1470</v>
      </c>
      <c r="I131" s="51"/>
      <c r="J131" s="51" t="s">
        <v>67</v>
      </c>
      <c r="K131" s="51" t="s">
        <v>67</v>
      </c>
      <c r="L131" s="51">
        <v>56304</v>
      </c>
      <c r="M131" s="51"/>
      <c r="N131" s="53">
        <v>557207</v>
      </c>
      <c r="O131" s="53">
        <v>144410</v>
      </c>
      <c r="P131" s="53">
        <v>412797</v>
      </c>
    </row>
    <row r="132" spans="1:16" s="19" customFormat="1" hidden="1">
      <c r="A132" s="19" t="s">
        <v>631</v>
      </c>
      <c r="B132" s="19" t="s">
        <v>4230</v>
      </c>
      <c r="C132" s="51" t="s">
        <v>629</v>
      </c>
      <c r="D132" s="51" t="s">
        <v>3982</v>
      </c>
      <c r="E132" s="51" t="s">
        <v>674</v>
      </c>
      <c r="F132" s="51" t="s">
        <v>674</v>
      </c>
      <c r="G132" s="51"/>
      <c r="H132" s="51" t="s">
        <v>52</v>
      </c>
      <c r="I132" s="51"/>
      <c r="J132" s="51"/>
      <c r="K132" s="51"/>
      <c r="L132" s="51"/>
      <c r="M132" s="51"/>
      <c r="N132" s="53">
        <v>3418</v>
      </c>
      <c r="O132" s="53"/>
      <c r="P132" s="53">
        <v>3418</v>
      </c>
    </row>
    <row r="133" spans="1:16" s="19" customFormat="1" hidden="1">
      <c r="A133" s="19" t="s">
        <v>2149</v>
      </c>
      <c r="B133" s="19" t="s">
        <v>4229</v>
      </c>
      <c r="C133" s="51" t="s">
        <v>629</v>
      </c>
      <c r="D133" s="51" t="s">
        <v>3982</v>
      </c>
      <c r="E133" s="51" t="s">
        <v>674</v>
      </c>
      <c r="F133" s="51" t="s">
        <v>674</v>
      </c>
      <c r="G133" s="51" t="s">
        <v>674</v>
      </c>
      <c r="H133" s="51" t="s">
        <v>51</v>
      </c>
      <c r="I133" s="51"/>
      <c r="J133" s="51"/>
      <c r="K133" s="51"/>
      <c r="L133" s="51">
        <v>56163</v>
      </c>
      <c r="M133" s="51"/>
      <c r="N133" s="53">
        <v>127.45685214651935</v>
      </c>
      <c r="O133" s="53">
        <v>0</v>
      </c>
      <c r="P133" s="53">
        <v>127.45685214651935</v>
      </c>
    </row>
    <row r="134" spans="1:16" s="19" customFormat="1" hidden="1">
      <c r="A134" s="19" t="s">
        <v>2149</v>
      </c>
      <c r="B134" s="19" t="s">
        <v>1087</v>
      </c>
      <c r="C134" s="51" t="s">
        <v>629</v>
      </c>
      <c r="D134" s="51" t="s">
        <v>3982</v>
      </c>
      <c r="E134" s="51" t="s">
        <v>674</v>
      </c>
      <c r="F134" s="51" t="s">
        <v>674</v>
      </c>
      <c r="G134" s="51" t="s">
        <v>674</v>
      </c>
      <c r="H134" s="51" t="s">
        <v>51</v>
      </c>
      <c r="I134" s="51"/>
      <c r="J134" s="51"/>
      <c r="K134" s="51"/>
      <c r="L134" s="51">
        <v>8069</v>
      </c>
      <c r="M134" s="51"/>
      <c r="N134" s="53">
        <v>72929.805946081993</v>
      </c>
      <c r="O134" s="53">
        <v>0</v>
      </c>
      <c r="P134" s="53">
        <v>72929.805946081993</v>
      </c>
    </row>
    <row r="135" spans="1:16" s="19" customFormat="1" hidden="1">
      <c r="A135" s="19" t="s">
        <v>2149</v>
      </c>
      <c r="B135" s="19" t="s">
        <v>1086</v>
      </c>
      <c r="C135" s="51" t="s">
        <v>629</v>
      </c>
      <c r="D135" s="51" t="s">
        <v>3982</v>
      </c>
      <c r="E135" s="51" t="s">
        <v>674</v>
      </c>
      <c r="F135" s="51" t="s">
        <v>674</v>
      </c>
      <c r="G135" s="51" t="s">
        <v>674</v>
      </c>
      <c r="H135" s="51" t="s">
        <v>51</v>
      </c>
      <c r="I135" s="51"/>
      <c r="J135" s="51"/>
      <c r="K135" s="51" t="s">
        <v>2254</v>
      </c>
      <c r="L135" s="51">
        <v>6165</v>
      </c>
      <c r="M135" s="51"/>
      <c r="N135" s="53">
        <v>100340.66009129806</v>
      </c>
      <c r="O135" s="53">
        <v>0</v>
      </c>
      <c r="P135" s="53">
        <v>100340.66009129806</v>
      </c>
    </row>
    <row r="136" spans="1:16" s="19" customFormat="1" hidden="1">
      <c r="A136" s="19" t="s">
        <v>2149</v>
      </c>
      <c r="B136" s="19" t="s">
        <v>1054</v>
      </c>
      <c r="C136" s="51" t="s">
        <v>629</v>
      </c>
      <c r="D136" s="51" t="s">
        <v>3982</v>
      </c>
      <c r="E136" s="51" t="s">
        <v>674</v>
      </c>
      <c r="F136" s="51" t="s">
        <v>674</v>
      </c>
      <c r="G136" s="51" t="s">
        <v>674</v>
      </c>
      <c r="H136" s="51" t="s">
        <v>796</v>
      </c>
      <c r="I136" s="51"/>
      <c r="J136" s="51"/>
      <c r="K136" s="51"/>
      <c r="L136" s="51">
        <v>525</v>
      </c>
      <c r="M136" s="51"/>
      <c r="N136" s="53">
        <v>6663.3313194132134</v>
      </c>
      <c r="O136" s="53">
        <v>0</v>
      </c>
      <c r="P136" s="53">
        <v>6663.3313194132134</v>
      </c>
    </row>
    <row r="137" spans="1:16" s="19" customFormat="1" hidden="1">
      <c r="A137" s="19" t="s">
        <v>2149</v>
      </c>
      <c r="B137" s="19" t="s">
        <v>886</v>
      </c>
      <c r="C137" s="51" t="s">
        <v>629</v>
      </c>
      <c r="D137" s="51" t="s">
        <v>3982</v>
      </c>
      <c r="E137" s="51" t="s">
        <v>674</v>
      </c>
      <c r="F137" s="51" t="s">
        <v>674</v>
      </c>
      <c r="G137" s="51" t="s">
        <v>674</v>
      </c>
      <c r="H137" s="51" t="s">
        <v>51</v>
      </c>
      <c r="I137" s="51"/>
      <c r="J137" s="51"/>
      <c r="K137" s="51"/>
      <c r="L137" s="51">
        <v>7790</v>
      </c>
      <c r="M137" s="51"/>
      <c r="N137" s="53">
        <v>5761.854679233963</v>
      </c>
      <c r="O137" s="53">
        <v>0</v>
      </c>
      <c r="P137" s="53">
        <v>5761.854679233963</v>
      </c>
    </row>
    <row r="138" spans="1:16" s="19" customFormat="1" hidden="1">
      <c r="A138" s="19" t="s">
        <v>2149</v>
      </c>
      <c r="B138" s="19" t="s">
        <v>873</v>
      </c>
      <c r="C138" s="51" t="s">
        <v>629</v>
      </c>
      <c r="D138" s="51" t="s">
        <v>3982</v>
      </c>
      <c r="E138" s="51" t="s">
        <v>674</v>
      </c>
      <c r="F138" s="51" t="s">
        <v>674</v>
      </c>
      <c r="G138" s="51" t="s">
        <v>674</v>
      </c>
      <c r="H138" s="51" t="s">
        <v>796</v>
      </c>
      <c r="I138" s="51"/>
      <c r="J138" s="51"/>
      <c r="K138" s="51" t="s">
        <v>4228</v>
      </c>
      <c r="L138" s="51">
        <v>6021</v>
      </c>
      <c r="M138" s="51"/>
      <c r="N138" s="53">
        <v>14044.888821241137</v>
      </c>
      <c r="O138" s="53">
        <v>0</v>
      </c>
      <c r="P138" s="53">
        <v>14044.888821241137</v>
      </c>
    </row>
    <row r="139" spans="1:16" s="19" customFormat="1" hidden="1">
      <c r="A139" s="19" t="s">
        <v>2149</v>
      </c>
      <c r="B139" s="19" t="s">
        <v>814</v>
      </c>
      <c r="C139" s="51" t="s">
        <v>629</v>
      </c>
      <c r="D139" s="51" t="s">
        <v>3982</v>
      </c>
      <c r="E139" s="51" t="s">
        <v>674</v>
      </c>
      <c r="F139" s="51" t="s">
        <v>674</v>
      </c>
      <c r="G139" s="51" t="s">
        <v>674</v>
      </c>
      <c r="H139" s="51" t="s">
        <v>52</v>
      </c>
      <c r="I139" s="51"/>
      <c r="J139" s="51"/>
      <c r="K139" s="51"/>
      <c r="L139" s="51">
        <v>113</v>
      </c>
      <c r="M139" s="51"/>
      <c r="N139" s="53">
        <v>26459.567091693971</v>
      </c>
      <c r="O139" s="53">
        <v>0</v>
      </c>
      <c r="P139" s="53">
        <v>26459.567091693971</v>
      </c>
    </row>
    <row r="140" spans="1:16" s="19" customFormat="1" hidden="1">
      <c r="A140" s="19" t="s">
        <v>1962</v>
      </c>
      <c r="B140" s="19" t="s">
        <v>4227</v>
      </c>
      <c r="C140" s="51" t="s">
        <v>629</v>
      </c>
      <c r="D140" s="51" t="s">
        <v>3982</v>
      </c>
      <c r="E140" s="51" t="s">
        <v>674</v>
      </c>
      <c r="F140" s="51" t="s">
        <v>674</v>
      </c>
      <c r="G140" s="51"/>
      <c r="H140" s="51" t="s">
        <v>675</v>
      </c>
      <c r="I140" s="51"/>
      <c r="J140" s="51"/>
      <c r="K140" s="51"/>
      <c r="L140" s="51"/>
      <c r="M140" s="51"/>
      <c r="N140" s="53">
        <v>17116</v>
      </c>
      <c r="O140" s="53"/>
      <c r="P140" s="53">
        <v>17116</v>
      </c>
    </row>
    <row r="141" spans="1:16" s="19" customFormat="1" hidden="1">
      <c r="A141" s="19" t="s">
        <v>2149</v>
      </c>
      <c r="B141" s="19" t="s">
        <v>1695</v>
      </c>
      <c r="C141" s="51" t="s">
        <v>629</v>
      </c>
      <c r="D141" s="51" t="s">
        <v>3982</v>
      </c>
      <c r="E141" s="51" t="s">
        <v>0</v>
      </c>
      <c r="F141" s="51" t="s">
        <v>1896</v>
      </c>
      <c r="G141" s="51" t="s">
        <v>0</v>
      </c>
      <c r="H141" s="51" t="s">
        <v>51</v>
      </c>
      <c r="I141" s="51"/>
      <c r="J141" s="51" t="s">
        <v>4226</v>
      </c>
      <c r="K141" s="51" t="s">
        <v>4225</v>
      </c>
      <c r="L141" s="51" t="s">
        <v>4224</v>
      </c>
      <c r="M141" s="51"/>
      <c r="N141" s="53">
        <v>151.95324511528369</v>
      </c>
      <c r="O141" s="53">
        <v>0</v>
      </c>
      <c r="P141" s="53">
        <v>151.95324511528369</v>
      </c>
    </row>
    <row r="142" spans="1:16" s="19" customFormat="1" hidden="1">
      <c r="A142" s="19" t="s">
        <v>2126</v>
      </c>
      <c r="B142" s="19" t="s">
        <v>4223</v>
      </c>
      <c r="C142" s="51" t="s">
        <v>629</v>
      </c>
      <c r="D142" s="51" t="s">
        <v>3982</v>
      </c>
      <c r="E142" s="51" t="s">
        <v>0</v>
      </c>
      <c r="F142" s="51" t="s">
        <v>578</v>
      </c>
      <c r="G142" s="51" t="s">
        <v>0</v>
      </c>
      <c r="H142" s="51" t="s">
        <v>52</v>
      </c>
      <c r="I142" s="51"/>
      <c r="J142" s="51" t="s">
        <v>476</v>
      </c>
      <c r="K142" s="51" t="s">
        <v>4222</v>
      </c>
      <c r="L142" s="51"/>
      <c r="M142" s="51"/>
      <c r="N142" s="53">
        <v>3437</v>
      </c>
      <c r="O142" s="53">
        <v>0</v>
      </c>
      <c r="P142" s="53">
        <v>3437</v>
      </c>
    </row>
    <row r="143" spans="1:16" s="19" customFormat="1" hidden="1">
      <c r="A143" s="19" t="s">
        <v>1964</v>
      </c>
      <c r="B143" s="19" t="s">
        <v>1658</v>
      </c>
      <c r="C143" s="51" t="s">
        <v>629</v>
      </c>
      <c r="D143" s="51" t="s">
        <v>3982</v>
      </c>
      <c r="E143" s="51" t="s">
        <v>0</v>
      </c>
      <c r="F143" s="51" t="s">
        <v>243</v>
      </c>
      <c r="G143" s="51"/>
      <c r="H143" s="51" t="s">
        <v>1096</v>
      </c>
      <c r="I143" s="51"/>
      <c r="J143" s="51"/>
      <c r="K143" s="51" t="s">
        <v>273</v>
      </c>
      <c r="L143" s="51">
        <v>56853</v>
      </c>
      <c r="M143" s="51"/>
      <c r="N143" s="53">
        <v>25079.052</v>
      </c>
      <c r="O143" s="53">
        <v>1907.4069999999999</v>
      </c>
      <c r="P143" s="53">
        <v>23171.645</v>
      </c>
    </row>
    <row r="144" spans="1:16" s="19" customFormat="1" hidden="1">
      <c r="A144" s="19" t="s">
        <v>2126</v>
      </c>
      <c r="B144" s="19" t="s">
        <v>4221</v>
      </c>
      <c r="C144" s="51" t="s">
        <v>629</v>
      </c>
      <c r="D144" s="51" t="s">
        <v>3982</v>
      </c>
      <c r="E144" s="51" t="s">
        <v>0</v>
      </c>
      <c r="F144" s="51" t="s">
        <v>578</v>
      </c>
      <c r="G144" s="51" t="s">
        <v>0</v>
      </c>
      <c r="H144" s="51" t="s">
        <v>52</v>
      </c>
      <c r="I144" s="51"/>
      <c r="J144" s="51" t="s">
        <v>477</v>
      </c>
      <c r="K144" s="51" t="s">
        <v>4220</v>
      </c>
      <c r="L144" s="51"/>
      <c r="M144" s="51"/>
      <c r="N144" s="53">
        <v>3539</v>
      </c>
      <c r="O144" s="53">
        <v>0</v>
      </c>
      <c r="P144" s="53">
        <v>3539</v>
      </c>
    </row>
    <row r="145" spans="1:16" s="19" customFormat="1" hidden="1">
      <c r="A145" s="19" t="s">
        <v>652</v>
      </c>
      <c r="B145" s="19" t="s">
        <v>4219</v>
      </c>
      <c r="C145" s="51" t="s">
        <v>681</v>
      </c>
      <c r="D145" s="51" t="s">
        <v>3982</v>
      </c>
      <c r="E145" s="51" t="s">
        <v>4</v>
      </c>
      <c r="F145" s="51" t="s">
        <v>4</v>
      </c>
      <c r="G145" s="51" t="s">
        <v>466</v>
      </c>
      <c r="H145" s="51" t="s">
        <v>466</v>
      </c>
      <c r="I145" s="51" t="s">
        <v>85</v>
      </c>
      <c r="J145" s="51"/>
      <c r="K145" s="51"/>
      <c r="L145" s="51"/>
      <c r="M145" s="51"/>
      <c r="N145" s="53">
        <v>11511</v>
      </c>
      <c r="O145" s="53"/>
      <c r="P145" s="53">
        <v>11511</v>
      </c>
    </row>
    <row r="146" spans="1:16" s="19" customFormat="1" hidden="1">
      <c r="A146" s="19" t="s">
        <v>2149</v>
      </c>
      <c r="B146" s="19" t="s">
        <v>1789</v>
      </c>
      <c r="C146" s="51" t="s">
        <v>681</v>
      </c>
      <c r="D146" s="51" t="s">
        <v>3982</v>
      </c>
      <c r="E146" s="51" t="s">
        <v>4</v>
      </c>
      <c r="F146" s="51" t="s">
        <v>4</v>
      </c>
      <c r="G146" s="51" t="s">
        <v>4</v>
      </c>
      <c r="H146" s="51" t="s">
        <v>5</v>
      </c>
      <c r="I146" s="51"/>
      <c r="J146" s="51" t="s">
        <v>4217</v>
      </c>
      <c r="K146" s="51"/>
      <c r="L146" s="51">
        <v>56301</v>
      </c>
      <c r="M146" s="51"/>
      <c r="N146" s="53">
        <v>2627.196051181043</v>
      </c>
      <c r="O146" s="53">
        <v>0</v>
      </c>
      <c r="P146" s="53">
        <v>2627.196051181043</v>
      </c>
    </row>
    <row r="147" spans="1:16" s="19" customFormat="1" hidden="1">
      <c r="A147" s="19" t="s">
        <v>1994</v>
      </c>
      <c r="B147" s="19" t="s">
        <v>4218</v>
      </c>
      <c r="C147" s="51" t="s">
        <v>681</v>
      </c>
      <c r="D147" s="51" t="s">
        <v>3982</v>
      </c>
      <c r="E147" s="51" t="s">
        <v>4</v>
      </c>
      <c r="F147" s="51" t="s">
        <v>4</v>
      </c>
      <c r="G147" s="51"/>
      <c r="H147" s="51" t="s">
        <v>5</v>
      </c>
      <c r="I147" s="51" t="s">
        <v>4217</v>
      </c>
      <c r="J147" s="51" t="s">
        <v>2226</v>
      </c>
      <c r="K147" s="51"/>
      <c r="L147" s="51"/>
      <c r="M147" s="51"/>
      <c r="N147" s="53">
        <v>6490</v>
      </c>
      <c r="O147" s="53"/>
      <c r="P147" s="53">
        <v>6490</v>
      </c>
    </row>
    <row r="148" spans="1:16" s="19" customFormat="1" hidden="1">
      <c r="A148" s="19" t="s">
        <v>1989</v>
      </c>
      <c r="B148" s="19" t="s">
        <v>4218</v>
      </c>
      <c r="C148" s="51" t="s">
        <v>681</v>
      </c>
      <c r="D148" s="51" t="s">
        <v>3982</v>
      </c>
      <c r="E148" s="51" t="s">
        <v>4</v>
      </c>
      <c r="F148" s="51" t="s">
        <v>4</v>
      </c>
      <c r="G148" s="51"/>
      <c r="H148" s="51" t="s">
        <v>5</v>
      </c>
      <c r="I148" s="51"/>
      <c r="J148" s="51" t="s">
        <v>4217</v>
      </c>
      <c r="K148" s="51" t="s">
        <v>2226</v>
      </c>
      <c r="L148" s="51"/>
      <c r="M148" s="51"/>
      <c r="N148" s="53">
        <v>10004</v>
      </c>
      <c r="O148" s="53">
        <v>0</v>
      </c>
      <c r="P148" s="53">
        <v>10004</v>
      </c>
    </row>
    <row r="149" spans="1:16" s="19" customFormat="1" hidden="1">
      <c r="A149" s="19" t="s">
        <v>41</v>
      </c>
      <c r="B149" s="19" t="s">
        <v>1786</v>
      </c>
      <c r="C149" s="51" t="s">
        <v>681</v>
      </c>
      <c r="D149" s="51" t="s">
        <v>3982</v>
      </c>
      <c r="E149" s="51" t="s">
        <v>4</v>
      </c>
      <c r="F149" s="51" t="s">
        <v>4</v>
      </c>
      <c r="G149" s="51"/>
      <c r="H149" s="51" t="s">
        <v>1</v>
      </c>
      <c r="I149" s="51"/>
      <c r="J149" s="51">
        <v>60599</v>
      </c>
      <c r="K149" s="51" t="s">
        <v>4216</v>
      </c>
      <c r="L149" s="51">
        <v>57159</v>
      </c>
      <c r="M149" s="51"/>
      <c r="N149" s="53">
        <v>569037</v>
      </c>
      <c r="O149" s="53"/>
      <c r="P149" s="53">
        <v>569037</v>
      </c>
    </row>
    <row r="150" spans="1:16" s="19" customFormat="1" hidden="1">
      <c r="A150" s="19" t="s">
        <v>509</v>
      </c>
      <c r="B150" s="19" t="s">
        <v>4</v>
      </c>
      <c r="C150" s="51" t="s">
        <v>681</v>
      </c>
      <c r="D150" s="51" t="s">
        <v>3982</v>
      </c>
      <c r="E150" s="51" t="s">
        <v>4</v>
      </c>
      <c r="F150" s="51" t="s">
        <v>4</v>
      </c>
      <c r="G150" s="51"/>
      <c r="H150" s="51" t="s">
        <v>1382</v>
      </c>
      <c r="I150" s="51"/>
      <c r="J150" s="51"/>
      <c r="K150" s="51" t="s">
        <v>4214</v>
      </c>
      <c r="L150" s="51"/>
      <c r="M150" s="51"/>
      <c r="N150" s="53">
        <v>82598</v>
      </c>
      <c r="O150" s="53"/>
      <c r="P150" s="53">
        <v>82598</v>
      </c>
    </row>
    <row r="151" spans="1:16" s="19" customFormat="1" hidden="1">
      <c r="A151" s="19" t="s">
        <v>509</v>
      </c>
      <c r="B151" s="19" t="s">
        <v>4</v>
      </c>
      <c r="C151" s="51" t="s">
        <v>681</v>
      </c>
      <c r="D151" s="51" t="s">
        <v>3982</v>
      </c>
      <c r="E151" s="51" t="s">
        <v>4</v>
      </c>
      <c r="F151" s="51" t="s">
        <v>4</v>
      </c>
      <c r="G151" s="51"/>
      <c r="H151" s="51" t="s">
        <v>1382</v>
      </c>
      <c r="I151" s="51"/>
      <c r="J151" s="51"/>
      <c r="K151" s="51" t="s">
        <v>2305</v>
      </c>
      <c r="L151" s="51"/>
      <c r="M151" s="51"/>
      <c r="N151" s="53">
        <v>18077</v>
      </c>
      <c r="O151" s="53"/>
      <c r="P151" s="53">
        <v>18077</v>
      </c>
    </row>
    <row r="152" spans="1:16" s="19" customFormat="1" hidden="1">
      <c r="A152" s="19" t="s">
        <v>509</v>
      </c>
      <c r="B152" s="19" t="s">
        <v>4</v>
      </c>
      <c r="C152" s="51" t="s">
        <v>681</v>
      </c>
      <c r="D152" s="51" t="s">
        <v>3982</v>
      </c>
      <c r="E152" s="51" t="s">
        <v>4</v>
      </c>
      <c r="F152" s="51" t="s">
        <v>4</v>
      </c>
      <c r="G152" s="51"/>
      <c r="H152" s="51" t="s">
        <v>719</v>
      </c>
      <c r="I152" s="51"/>
      <c r="J152" s="51"/>
      <c r="K152" s="51" t="s">
        <v>4208</v>
      </c>
      <c r="L152" s="51"/>
      <c r="M152" s="51"/>
      <c r="N152" s="53">
        <v>40000</v>
      </c>
      <c r="O152" s="53"/>
      <c r="P152" s="53">
        <v>40000</v>
      </c>
    </row>
    <row r="153" spans="1:16" s="19" customFormat="1" hidden="1">
      <c r="A153" s="19" t="s">
        <v>509</v>
      </c>
      <c r="B153" s="19" t="s">
        <v>4</v>
      </c>
      <c r="C153" s="51" t="s">
        <v>681</v>
      </c>
      <c r="D153" s="51" t="s">
        <v>3982</v>
      </c>
      <c r="E153" s="51" t="s">
        <v>4</v>
      </c>
      <c r="F153" s="51" t="s">
        <v>4</v>
      </c>
      <c r="G153" s="51"/>
      <c r="H153" s="51" t="s">
        <v>719</v>
      </c>
      <c r="I153" s="51"/>
      <c r="J153" s="51"/>
      <c r="K153" s="51" t="s">
        <v>2312</v>
      </c>
      <c r="L153" s="51"/>
      <c r="M153" s="51"/>
      <c r="N153" s="53">
        <v>6923</v>
      </c>
      <c r="O153" s="53"/>
      <c r="P153" s="53">
        <v>6923</v>
      </c>
    </row>
    <row r="154" spans="1:16" s="19" customFormat="1" hidden="1">
      <c r="A154" s="19" t="s">
        <v>41</v>
      </c>
      <c r="B154" s="19" t="s">
        <v>1780</v>
      </c>
      <c r="C154" s="51" t="s">
        <v>681</v>
      </c>
      <c r="D154" s="51" t="s">
        <v>3982</v>
      </c>
      <c r="E154" s="51" t="s">
        <v>4</v>
      </c>
      <c r="F154" s="51" t="s">
        <v>4</v>
      </c>
      <c r="G154" s="51"/>
      <c r="H154" s="51" t="s">
        <v>6</v>
      </c>
      <c r="I154" s="51"/>
      <c r="J154" s="51">
        <v>60723</v>
      </c>
      <c r="K154" s="51" t="s">
        <v>86</v>
      </c>
      <c r="L154" s="51">
        <v>56952</v>
      </c>
      <c r="M154" s="51"/>
      <c r="N154" s="53">
        <v>139036</v>
      </c>
      <c r="O154" s="53"/>
      <c r="P154" s="53">
        <v>139036</v>
      </c>
    </row>
    <row r="155" spans="1:16" s="19" customFormat="1" hidden="1">
      <c r="A155" s="19" t="s">
        <v>2123</v>
      </c>
      <c r="B155" s="19" t="s">
        <v>1776</v>
      </c>
      <c r="C155" s="51" t="s">
        <v>681</v>
      </c>
      <c r="D155" s="51" t="s">
        <v>3982</v>
      </c>
      <c r="E155" s="51" t="s">
        <v>4</v>
      </c>
      <c r="F155" s="51" t="s">
        <v>4</v>
      </c>
      <c r="G155" s="51" t="s">
        <v>4</v>
      </c>
      <c r="H155" s="51" t="s">
        <v>1</v>
      </c>
      <c r="I155" s="51"/>
      <c r="J155" s="51" t="s">
        <v>4215</v>
      </c>
      <c r="K155" s="51" t="s">
        <v>4214</v>
      </c>
      <c r="L155" s="51">
        <v>56487</v>
      </c>
      <c r="M155" s="51"/>
      <c r="N155" s="53">
        <v>5318</v>
      </c>
      <c r="O155" s="53">
        <v>0</v>
      </c>
      <c r="P155" s="53">
        <v>5318</v>
      </c>
    </row>
    <row r="156" spans="1:16" s="19" customFormat="1" hidden="1">
      <c r="A156" s="19" t="s">
        <v>2024</v>
      </c>
      <c r="B156" s="19" t="s">
        <v>4213</v>
      </c>
      <c r="C156" s="51" t="s">
        <v>681</v>
      </c>
      <c r="D156" s="51" t="s">
        <v>3982</v>
      </c>
      <c r="E156" s="51" t="s">
        <v>4</v>
      </c>
      <c r="F156" s="51" t="s">
        <v>4</v>
      </c>
      <c r="G156" s="51" t="s">
        <v>4</v>
      </c>
      <c r="H156" s="51" t="s">
        <v>6</v>
      </c>
      <c r="I156" s="51"/>
      <c r="J156" s="51"/>
      <c r="K156" s="51" t="s">
        <v>4212</v>
      </c>
      <c r="L156" s="51"/>
      <c r="M156" s="51"/>
      <c r="N156" s="53">
        <v>2946</v>
      </c>
      <c r="O156" s="53"/>
      <c r="P156" s="53">
        <v>2946</v>
      </c>
    </row>
    <row r="157" spans="1:16" s="19" customFormat="1" hidden="1">
      <c r="A157" s="19" t="s">
        <v>2024</v>
      </c>
      <c r="B157" s="19" t="s">
        <v>4211</v>
      </c>
      <c r="C157" s="51" t="s">
        <v>681</v>
      </c>
      <c r="D157" s="51" t="s">
        <v>3982</v>
      </c>
      <c r="E157" s="51" t="s">
        <v>4</v>
      </c>
      <c r="F157" s="51" t="s">
        <v>4</v>
      </c>
      <c r="G157" s="51" t="s">
        <v>4</v>
      </c>
      <c r="H157" s="51" t="s">
        <v>6</v>
      </c>
      <c r="I157" s="51"/>
      <c r="J157" s="51"/>
      <c r="K157" s="51" t="s">
        <v>4210</v>
      </c>
      <c r="L157" s="51"/>
      <c r="M157" s="51"/>
      <c r="N157" s="53">
        <v>1186</v>
      </c>
      <c r="O157" s="53"/>
      <c r="P157" s="53">
        <v>1186</v>
      </c>
    </row>
    <row r="158" spans="1:16" s="19" customFormat="1" hidden="1">
      <c r="A158" s="19" t="s">
        <v>2024</v>
      </c>
      <c r="B158" s="19" t="s">
        <v>1722</v>
      </c>
      <c r="C158" s="51" t="s">
        <v>681</v>
      </c>
      <c r="D158" s="51" t="s">
        <v>3982</v>
      </c>
      <c r="E158" s="51" t="s">
        <v>4</v>
      </c>
      <c r="F158" s="51" t="s">
        <v>4</v>
      </c>
      <c r="G158" s="51" t="s">
        <v>4</v>
      </c>
      <c r="H158" s="51" t="s">
        <v>6</v>
      </c>
      <c r="I158" s="51"/>
      <c r="J158" s="51" t="s">
        <v>4209</v>
      </c>
      <c r="K158" s="51" t="s">
        <v>4208</v>
      </c>
      <c r="L158" s="51"/>
      <c r="M158" s="51"/>
      <c r="N158" s="53">
        <v>149772</v>
      </c>
      <c r="O158" s="53"/>
      <c r="P158" s="53">
        <v>149772</v>
      </c>
    </row>
    <row r="159" spans="1:16" s="19" customFormat="1" hidden="1">
      <c r="A159" s="19" t="s">
        <v>2149</v>
      </c>
      <c r="B159" s="19" t="s">
        <v>4207</v>
      </c>
      <c r="C159" s="51" t="s">
        <v>681</v>
      </c>
      <c r="D159" s="51" t="s">
        <v>3982</v>
      </c>
      <c r="E159" s="51" t="s">
        <v>4</v>
      </c>
      <c r="F159" s="51" t="s">
        <v>2010</v>
      </c>
      <c r="G159" s="51" t="s">
        <v>4</v>
      </c>
      <c r="H159" s="51" t="s">
        <v>466</v>
      </c>
      <c r="I159" s="51"/>
      <c r="J159" s="51"/>
      <c r="K159" s="51"/>
      <c r="L159" s="51" t="s">
        <v>15</v>
      </c>
      <c r="M159" s="51"/>
      <c r="N159" s="53">
        <v>0.38160031420211876</v>
      </c>
      <c r="O159" s="53">
        <v>0</v>
      </c>
      <c r="P159" s="53">
        <v>0.38160031420211876</v>
      </c>
    </row>
    <row r="160" spans="1:16" s="19" customFormat="1" hidden="1">
      <c r="A160" s="19" t="s">
        <v>2654</v>
      </c>
      <c r="B160" s="19" t="s">
        <v>276</v>
      </c>
      <c r="C160" s="51" t="s">
        <v>681</v>
      </c>
      <c r="D160" s="51" t="s">
        <v>3982</v>
      </c>
      <c r="E160" s="51" t="s">
        <v>4</v>
      </c>
      <c r="F160" s="51" t="s">
        <v>4</v>
      </c>
      <c r="G160" s="51"/>
      <c r="H160" s="51" t="s">
        <v>1</v>
      </c>
      <c r="I160" s="51"/>
      <c r="J160" s="51" t="s">
        <v>148</v>
      </c>
      <c r="K160" s="51" t="s">
        <v>4206</v>
      </c>
      <c r="L160" s="51">
        <v>56702</v>
      </c>
      <c r="M160" s="51"/>
      <c r="N160" s="53">
        <v>339731</v>
      </c>
      <c r="O160" s="53">
        <v>0</v>
      </c>
      <c r="P160" s="53">
        <v>339731</v>
      </c>
    </row>
    <row r="161" spans="1:16" s="19" customFormat="1" hidden="1">
      <c r="A161" s="19" t="s">
        <v>1980</v>
      </c>
      <c r="B161" s="19" t="s">
        <v>276</v>
      </c>
      <c r="C161" s="51" t="s">
        <v>681</v>
      </c>
      <c r="D161" s="51" t="s">
        <v>3982</v>
      </c>
      <c r="E161" s="51" t="s">
        <v>4</v>
      </c>
      <c r="F161" s="51" t="s">
        <v>4</v>
      </c>
      <c r="G161" s="51"/>
      <c r="H161" s="51" t="s">
        <v>1</v>
      </c>
      <c r="I161" s="51"/>
      <c r="J161" s="51" t="s">
        <v>148</v>
      </c>
      <c r="K161" s="51" t="s">
        <v>4206</v>
      </c>
      <c r="L161" s="51">
        <v>56702</v>
      </c>
      <c r="M161" s="51"/>
      <c r="N161" s="53">
        <v>8.5724957139143729</v>
      </c>
      <c r="O161" s="53">
        <v>0</v>
      </c>
      <c r="P161" s="53">
        <v>8.5724957139143729</v>
      </c>
    </row>
    <row r="162" spans="1:16" s="19" customFormat="1" hidden="1">
      <c r="A162" s="19" t="s">
        <v>1994</v>
      </c>
      <c r="B162" s="19" t="s">
        <v>1669</v>
      </c>
      <c r="C162" s="51" t="s">
        <v>681</v>
      </c>
      <c r="D162" s="51" t="s">
        <v>3982</v>
      </c>
      <c r="E162" s="51" t="s">
        <v>4</v>
      </c>
      <c r="F162" s="51" t="s">
        <v>4</v>
      </c>
      <c r="G162" s="51"/>
      <c r="H162" s="51" t="s">
        <v>1</v>
      </c>
      <c r="I162" s="51" t="s">
        <v>4205</v>
      </c>
      <c r="J162" s="51" t="s">
        <v>2303</v>
      </c>
      <c r="K162" s="51"/>
      <c r="L162" s="51"/>
      <c r="M162" s="51"/>
      <c r="N162" s="53">
        <v>137002</v>
      </c>
      <c r="O162" s="53"/>
      <c r="P162" s="53">
        <v>137002</v>
      </c>
    </row>
    <row r="163" spans="1:16" s="19" customFormat="1" hidden="1">
      <c r="A163" s="19" t="s">
        <v>2268</v>
      </c>
      <c r="B163" s="19" t="s">
        <v>1669</v>
      </c>
      <c r="C163" s="51" t="s">
        <v>681</v>
      </c>
      <c r="D163" s="51" t="s">
        <v>3982</v>
      </c>
      <c r="E163" s="51" t="s">
        <v>4</v>
      </c>
      <c r="F163" s="51" t="s">
        <v>4</v>
      </c>
      <c r="G163" s="51"/>
      <c r="H163" s="51" t="s">
        <v>1</v>
      </c>
      <c r="I163" s="51"/>
      <c r="J163" s="51" t="s">
        <v>4205</v>
      </c>
      <c r="K163" s="51" t="s">
        <v>2303</v>
      </c>
      <c r="L163" s="51">
        <v>58571</v>
      </c>
      <c r="M163" s="51"/>
      <c r="N163" s="53">
        <v>15211</v>
      </c>
      <c r="O163" s="53">
        <v>0</v>
      </c>
      <c r="P163" s="53">
        <v>15211</v>
      </c>
    </row>
    <row r="164" spans="1:16" s="19" customFormat="1" hidden="1">
      <c r="A164" s="19" t="s">
        <v>2024</v>
      </c>
      <c r="B164" s="19" t="s">
        <v>1669</v>
      </c>
      <c r="C164" s="51" t="s">
        <v>681</v>
      </c>
      <c r="D164" s="51" t="s">
        <v>3982</v>
      </c>
      <c r="E164" s="51" t="s">
        <v>4</v>
      </c>
      <c r="F164" s="51" t="s">
        <v>4</v>
      </c>
      <c r="G164" s="51" t="s">
        <v>4</v>
      </c>
      <c r="H164" s="51" t="s">
        <v>1</v>
      </c>
      <c r="I164" s="51"/>
      <c r="J164" s="51"/>
      <c r="K164" s="51" t="s">
        <v>2303</v>
      </c>
      <c r="L164" s="51"/>
      <c r="M164" s="51"/>
      <c r="N164" s="53">
        <v>67008</v>
      </c>
      <c r="O164" s="53"/>
      <c r="P164" s="53">
        <v>67008</v>
      </c>
    </row>
    <row r="165" spans="1:16" s="19" customFormat="1" hidden="1">
      <c r="A165" s="19" t="s">
        <v>2189</v>
      </c>
      <c r="B165" s="19" t="s">
        <v>1669</v>
      </c>
      <c r="C165" s="51" t="s">
        <v>681</v>
      </c>
      <c r="D165" s="51" t="s">
        <v>3982</v>
      </c>
      <c r="E165" s="51" t="s">
        <v>4</v>
      </c>
      <c r="F165" s="51" t="s">
        <v>4</v>
      </c>
      <c r="G165" s="51" t="s">
        <v>4</v>
      </c>
      <c r="H165" s="51" t="s">
        <v>1</v>
      </c>
      <c r="I165" s="51"/>
      <c r="J165" s="51">
        <v>63027</v>
      </c>
      <c r="K165" s="51" t="s">
        <v>2303</v>
      </c>
      <c r="L165" s="51"/>
      <c r="M165" s="51"/>
      <c r="N165" s="53">
        <v>33157</v>
      </c>
      <c r="O165" s="53"/>
      <c r="P165" s="53">
        <v>33157</v>
      </c>
    </row>
    <row r="166" spans="1:16" s="19" customFormat="1" hidden="1">
      <c r="A166" s="19" t="s">
        <v>1982</v>
      </c>
      <c r="B166" s="19" t="s">
        <v>1669</v>
      </c>
      <c r="C166" s="51" t="s">
        <v>681</v>
      </c>
      <c r="D166" s="51" t="s">
        <v>3982</v>
      </c>
      <c r="E166" s="51" t="s">
        <v>4</v>
      </c>
      <c r="F166" s="51" t="s">
        <v>4</v>
      </c>
      <c r="G166" s="51"/>
      <c r="H166" s="51" t="s">
        <v>1</v>
      </c>
      <c r="I166" s="51"/>
      <c r="J166" s="51">
        <v>63027</v>
      </c>
      <c r="K166" s="51" t="s">
        <v>2303</v>
      </c>
      <c r="L166" s="51"/>
      <c r="M166" s="51"/>
      <c r="N166" s="53">
        <v>33157</v>
      </c>
      <c r="O166" s="53"/>
      <c r="P166" s="53">
        <v>33157</v>
      </c>
    </row>
    <row r="167" spans="1:16" s="19" customFormat="1" hidden="1">
      <c r="A167" s="19" t="s">
        <v>1994</v>
      </c>
      <c r="B167" s="19" t="s">
        <v>1668</v>
      </c>
      <c r="C167" s="51" t="s">
        <v>681</v>
      </c>
      <c r="D167" s="51" t="s">
        <v>3982</v>
      </c>
      <c r="E167" s="51" t="s">
        <v>4</v>
      </c>
      <c r="F167" s="51" t="s">
        <v>4</v>
      </c>
      <c r="G167" s="51"/>
      <c r="H167" s="51" t="s">
        <v>1</v>
      </c>
      <c r="I167" s="51" t="s">
        <v>4205</v>
      </c>
      <c r="J167" s="51" t="s">
        <v>2305</v>
      </c>
      <c r="K167" s="51"/>
      <c r="L167" s="51"/>
      <c r="M167" s="51"/>
      <c r="N167" s="53">
        <v>144718</v>
      </c>
      <c r="O167" s="53"/>
      <c r="P167" s="53">
        <v>144718</v>
      </c>
    </row>
    <row r="168" spans="1:16" s="19" customFormat="1" hidden="1">
      <c r="A168" s="19" t="s">
        <v>2268</v>
      </c>
      <c r="B168" s="19" t="s">
        <v>1668</v>
      </c>
      <c r="C168" s="51" t="s">
        <v>681</v>
      </c>
      <c r="D168" s="51" t="s">
        <v>3982</v>
      </c>
      <c r="E168" s="51" t="s">
        <v>4</v>
      </c>
      <c r="F168" s="51" t="s">
        <v>4</v>
      </c>
      <c r="G168" s="51"/>
      <c r="H168" s="51" t="s">
        <v>1</v>
      </c>
      <c r="I168" s="51"/>
      <c r="J168" s="51" t="s">
        <v>4205</v>
      </c>
      <c r="K168" s="51" t="s">
        <v>2305</v>
      </c>
      <c r="L168" s="51">
        <v>58571</v>
      </c>
      <c r="M168" s="51"/>
      <c r="N168" s="53">
        <v>2881</v>
      </c>
      <c r="O168" s="53">
        <v>0</v>
      </c>
      <c r="P168" s="53">
        <v>2881</v>
      </c>
    </row>
    <row r="169" spans="1:16" s="19" customFormat="1" hidden="1">
      <c r="A169" s="19" t="s">
        <v>2024</v>
      </c>
      <c r="B169" s="19" t="s">
        <v>1668</v>
      </c>
      <c r="C169" s="51" t="s">
        <v>681</v>
      </c>
      <c r="D169" s="51" t="s">
        <v>3982</v>
      </c>
      <c r="E169" s="51" t="s">
        <v>4</v>
      </c>
      <c r="F169" s="51" t="s">
        <v>4</v>
      </c>
      <c r="G169" s="51" t="s">
        <v>4</v>
      </c>
      <c r="H169" s="51" t="s">
        <v>1</v>
      </c>
      <c r="I169" s="51"/>
      <c r="J169" s="51"/>
      <c r="K169" s="51" t="s">
        <v>2305</v>
      </c>
      <c r="L169" s="51"/>
      <c r="M169" s="51"/>
      <c r="N169" s="53">
        <v>60011</v>
      </c>
      <c r="O169" s="53"/>
      <c r="P169" s="53">
        <v>60011</v>
      </c>
    </row>
    <row r="170" spans="1:16" s="19" customFormat="1" hidden="1">
      <c r="A170" s="19" t="s">
        <v>2189</v>
      </c>
      <c r="B170" s="19" t="s">
        <v>1668</v>
      </c>
      <c r="C170" s="51" t="s">
        <v>681</v>
      </c>
      <c r="D170" s="51" t="s">
        <v>3982</v>
      </c>
      <c r="E170" s="51" t="s">
        <v>4</v>
      </c>
      <c r="F170" s="51" t="s">
        <v>4</v>
      </c>
      <c r="G170" s="51" t="s">
        <v>4</v>
      </c>
      <c r="H170" s="51" t="s">
        <v>1</v>
      </c>
      <c r="I170" s="51"/>
      <c r="J170" s="51">
        <v>63027</v>
      </c>
      <c r="K170" s="51" t="s">
        <v>2305</v>
      </c>
      <c r="L170" s="51"/>
      <c r="M170" s="51"/>
      <c r="N170" s="53">
        <v>68182</v>
      </c>
      <c r="O170" s="53"/>
      <c r="P170" s="53">
        <v>68182</v>
      </c>
    </row>
    <row r="171" spans="1:16" s="19" customFormat="1" hidden="1">
      <c r="A171" s="19" t="s">
        <v>1982</v>
      </c>
      <c r="B171" s="19" t="s">
        <v>1668</v>
      </c>
      <c r="C171" s="51" t="s">
        <v>681</v>
      </c>
      <c r="D171" s="51" t="s">
        <v>3982</v>
      </c>
      <c r="E171" s="51" t="s">
        <v>4</v>
      </c>
      <c r="F171" s="51" t="s">
        <v>4</v>
      </c>
      <c r="G171" s="51"/>
      <c r="H171" s="51" t="s">
        <v>1</v>
      </c>
      <c r="I171" s="51"/>
      <c r="J171" s="51">
        <v>63027</v>
      </c>
      <c r="K171" s="51" t="s">
        <v>2305</v>
      </c>
      <c r="L171" s="51"/>
      <c r="M171" s="51"/>
      <c r="N171" s="53">
        <v>68182</v>
      </c>
      <c r="O171" s="53"/>
      <c r="P171" s="53">
        <v>68182</v>
      </c>
    </row>
    <row r="172" spans="1:16" s="19" customFormat="1" hidden="1">
      <c r="A172" s="19" t="s">
        <v>2149</v>
      </c>
      <c r="B172" s="19" t="s">
        <v>1653</v>
      </c>
      <c r="C172" s="51" t="s">
        <v>681</v>
      </c>
      <c r="D172" s="51" t="s">
        <v>3982</v>
      </c>
      <c r="E172" s="51" t="s">
        <v>4</v>
      </c>
      <c r="F172" s="51" t="s">
        <v>2010</v>
      </c>
      <c r="G172" s="51" t="s">
        <v>4</v>
      </c>
      <c r="H172" s="51" t="s">
        <v>466</v>
      </c>
      <c r="I172" s="51"/>
      <c r="J172" s="51" t="s">
        <v>4202</v>
      </c>
      <c r="K172" s="51" t="s">
        <v>4204</v>
      </c>
      <c r="L172" s="51">
        <v>57327</v>
      </c>
      <c r="M172" s="51"/>
      <c r="N172" s="53">
        <v>9334.6000379242523</v>
      </c>
      <c r="O172" s="53">
        <v>0</v>
      </c>
      <c r="P172" s="53">
        <v>9334.6000379242523</v>
      </c>
    </row>
    <row r="173" spans="1:16" s="19" customFormat="1" hidden="1">
      <c r="A173" s="19" t="s">
        <v>1994</v>
      </c>
      <c r="B173" s="19" t="s">
        <v>4203</v>
      </c>
      <c r="C173" s="51" t="s">
        <v>681</v>
      </c>
      <c r="D173" s="51" t="s">
        <v>3982</v>
      </c>
      <c r="E173" s="51" t="s">
        <v>4</v>
      </c>
      <c r="F173" s="51" t="s">
        <v>4</v>
      </c>
      <c r="G173" s="51"/>
      <c r="H173" s="51" t="s">
        <v>466</v>
      </c>
      <c r="I173" s="51" t="s">
        <v>4202</v>
      </c>
      <c r="J173" s="51" t="s">
        <v>2200</v>
      </c>
      <c r="K173" s="51"/>
      <c r="L173" s="51"/>
      <c r="M173" s="51"/>
      <c r="N173" s="53">
        <v>19000</v>
      </c>
      <c r="O173" s="53"/>
      <c r="P173" s="53">
        <v>19000</v>
      </c>
    </row>
    <row r="174" spans="1:16" s="19" customFormat="1" hidden="1">
      <c r="A174" s="19" t="s">
        <v>1989</v>
      </c>
      <c r="B174" s="19" t="s">
        <v>4203</v>
      </c>
      <c r="C174" s="51" t="s">
        <v>681</v>
      </c>
      <c r="D174" s="51" t="s">
        <v>3982</v>
      </c>
      <c r="E174" s="51" t="s">
        <v>4</v>
      </c>
      <c r="F174" s="51" t="s">
        <v>4</v>
      </c>
      <c r="G174" s="51"/>
      <c r="H174" s="51" t="s">
        <v>466</v>
      </c>
      <c r="I174" s="51"/>
      <c r="J174" s="51" t="s">
        <v>4202</v>
      </c>
      <c r="K174" s="51" t="s">
        <v>2200</v>
      </c>
      <c r="L174" s="51"/>
      <c r="M174" s="51"/>
      <c r="N174" s="53">
        <v>24216</v>
      </c>
      <c r="O174" s="53">
        <v>0</v>
      </c>
      <c r="P174" s="53">
        <v>24216</v>
      </c>
    </row>
    <row r="175" spans="1:16" s="19" customFormat="1" hidden="1">
      <c r="A175" s="19" t="s">
        <v>2024</v>
      </c>
      <c r="B175" s="19" t="s">
        <v>4201</v>
      </c>
      <c r="C175" s="51" t="s">
        <v>681</v>
      </c>
      <c r="D175" s="51" t="s">
        <v>3982</v>
      </c>
      <c r="E175" s="51" t="s">
        <v>4</v>
      </c>
      <c r="F175" s="51" t="s">
        <v>4</v>
      </c>
      <c r="G175" s="51" t="s">
        <v>4</v>
      </c>
      <c r="H175" s="51" t="s">
        <v>6</v>
      </c>
      <c r="I175" s="51"/>
      <c r="J175" s="51"/>
      <c r="K175" s="51" t="s">
        <v>4200</v>
      </c>
      <c r="L175" s="51"/>
      <c r="M175" s="51"/>
      <c r="N175" s="53">
        <v>4025</v>
      </c>
      <c r="O175" s="53"/>
      <c r="P175" s="53">
        <v>4025</v>
      </c>
    </row>
    <row r="176" spans="1:16" s="19" customFormat="1" hidden="1">
      <c r="A176" s="19" t="s">
        <v>2149</v>
      </c>
      <c r="B176" s="19" t="s">
        <v>1639</v>
      </c>
      <c r="C176" s="51" t="s">
        <v>681</v>
      </c>
      <c r="D176" s="51" t="s">
        <v>3982</v>
      </c>
      <c r="E176" s="51" t="s">
        <v>4</v>
      </c>
      <c r="F176" s="51" t="s">
        <v>2010</v>
      </c>
      <c r="G176" s="51" t="s">
        <v>4</v>
      </c>
      <c r="H176" s="51" t="s">
        <v>466</v>
      </c>
      <c r="I176" s="51"/>
      <c r="J176" s="51" t="s">
        <v>4095</v>
      </c>
      <c r="K176" s="51" t="s">
        <v>4199</v>
      </c>
      <c r="L176" s="51">
        <v>57090</v>
      </c>
      <c r="M176" s="51"/>
      <c r="N176" s="53">
        <v>4756.2205241775036</v>
      </c>
      <c r="O176" s="53">
        <v>0</v>
      </c>
      <c r="P176" s="53">
        <v>4756.2205241775036</v>
      </c>
    </row>
    <row r="177" spans="1:16" s="19" customFormat="1" hidden="1">
      <c r="A177" s="19" t="s">
        <v>1986</v>
      </c>
      <c r="B177" s="19" t="s">
        <v>4198</v>
      </c>
      <c r="C177" s="51" t="s">
        <v>681</v>
      </c>
      <c r="D177" s="51" t="s">
        <v>3982</v>
      </c>
      <c r="E177" s="51" t="s">
        <v>4</v>
      </c>
      <c r="F177" s="51" t="s">
        <v>4</v>
      </c>
      <c r="G177" s="51"/>
      <c r="H177" s="51" t="s">
        <v>6</v>
      </c>
      <c r="I177" s="51"/>
      <c r="J177" s="51" t="s">
        <v>4197</v>
      </c>
      <c r="K177" s="51" t="s">
        <v>80</v>
      </c>
      <c r="L177" s="51">
        <v>57550</v>
      </c>
      <c r="M177" s="51"/>
      <c r="N177" s="53">
        <v>0</v>
      </c>
      <c r="O177" s="53"/>
      <c r="P177" s="53">
        <v>0</v>
      </c>
    </row>
    <row r="178" spans="1:16" s="19" customFormat="1" hidden="1">
      <c r="A178" s="19" t="s">
        <v>1985</v>
      </c>
      <c r="B178" s="19" t="s">
        <v>4198</v>
      </c>
      <c r="C178" s="51" t="s">
        <v>681</v>
      </c>
      <c r="D178" s="51" t="s">
        <v>3982</v>
      </c>
      <c r="E178" s="51" t="s">
        <v>4</v>
      </c>
      <c r="F178" s="51" t="s">
        <v>4</v>
      </c>
      <c r="G178" s="51"/>
      <c r="H178" s="51" t="s">
        <v>6</v>
      </c>
      <c r="I178" s="51"/>
      <c r="J178" s="51" t="s">
        <v>4197</v>
      </c>
      <c r="K178" s="51" t="s">
        <v>80</v>
      </c>
      <c r="L178" s="51">
        <v>57550</v>
      </c>
      <c r="M178" s="51"/>
      <c r="N178" s="53">
        <v>3.8047281956906489</v>
      </c>
      <c r="O178" s="53"/>
      <c r="P178" s="53">
        <v>3.8047281956906489</v>
      </c>
    </row>
    <row r="179" spans="1:16" s="19" customFormat="1" hidden="1">
      <c r="A179" s="19" t="s">
        <v>1984</v>
      </c>
      <c r="B179" s="19" t="s">
        <v>4198</v>
      </c>
      <c r="C179" s="51" t="s">
        <v>681</v>
      </c>
      <c r="D179" s="51" t="s">
        <v>3982</v>
      </c>
      <c r="E179" s="51" t="s">
        <v>4</v>
      </c>
      <c r="F179" s="51" t="s">
        <v>4</v>
      </c>
      <c r="G179" s="51"/>
      <c r="H179" s="51" t="s">
        <v>6</v>
      </c>
      <c r="I179" s="51"/>
      <c r="J179" s="51" t="s">
        <v>4197</v>
      </c>
      <c r="K179" s="51" t="s">
        <v>80</v>
      </c>
      <c r="L179" s="51">
        <v>57550</v>
      </c>
      <c r="M179" s="51"/>
      <c r="N179" s="53">
        <v>517048.8952718043</v>
      </c>
      <c r="O179" s="53"/>
      <c r="P179" s="53">
        <v>517048.8952718043</v>
      </c>
    </row>
    <row r="180" spans="1:16" s="19" customFormat="1" hidden="1">
      <c r="A180" s="19" t="s">
        <v>1986</v>
      </c>
      <c r="B180" s="19" t="s">
        <v>4196</v>
      </c>
      <c r="C180" s="51" t="s">
        <v>681</v>
      </c>
      <c r="D180" s="51" t="s">
        <v>3982</v>
      </c>
      <c r="E180" s="51" t="s">
        <v>4</v>
      </c>
      <c r="F180" s="51" t="s">
        <v>4</v>
      </c>
      <c r="G180" s="51"/>
      <c r="H180" s="51" t="s">
        <v>6</v>
      </c>
      <c r="I180" s="51"/>
      <c r="J180" s="51" t="s">
        <v>4195</v>
      </c>
      <c r="K180" s="51" t="s">
        <v>78</v>
      </c>
      <c r="L180" s="51" t="s">
        <v>4194</v>
      </c>
      <c r="M180" s="51"/>
      <c r="N180" s="53">
        <v>0</v>
      </c>
      <c r="O180" s="53"/>
      <c r="P180" s="53">
        <v>0</v>
      </c>
    </row>
    <row r="181" spans="1:16" s="19" customFormat="1" hidden="1">
      <c r="A181" s="19" t="s">
        <v>1985</v>
      </c>
      <c r="B181" s="19" t="s">
        <v>4196</v>
      </c>
      <c r="C181" s="51" t="s">
        <v>681</v>
      </c>
      <c r="D181" s="51" t="s">
        <v>3982</v>
      </c>
      <c r="E181" s="51" t="s">
        <v>4</v>
      </c>
      <c r="F181" s="51" t="s">
        <v>4</v>
      </c>
      <c r="G181" s="51"/>
      <c r="H181" s="51" t="s">
        <v>6</v>
      </c>
      <c r="I181" s="51"/>
      <c r="J181" s="51" t="s">
        <v>4195</v>
      </c>
      <c r="K181" s="51" t="s">
        <v>78</v>
      </c>
      <c r="L181" s="51" t="s">
        <v>4194</v>
      </c>
      <c r="M181" s="51"/>
      <c r="N181" s="53">
        <v>3.3752212988917059</v>
      </c>
      <c r="O181" s="53"/>
      <c r="P181" s="53">
        <v>3.3752212988917059</v>
      </c>
    </row>
    <row r="182" spans="1:16" s="19" customFormat="1" hidden="1">
      <c r="A182" s="19" t="s">
        <v>1984</v>
      </c>
      <c r="B182" s="19" t="s">
        <v>4196</v>
      </c>
      <c r="C182" s="51" t="s">
        <v>681</v>
      </c>
      <c r="D182" s="51" t="s">
        <v>3982</v>
      </c>
      <c r="E182" s="51" t="s">
        <v>4</v>
      </c>
      <c r="F182" s="51" t="s">
        <v>4</v>
      </c>
      <c r="G182" s="51"/>
      <c r="H182" s="51" t="s">
        <v>6</v>
      </c>
      <c r="I182" s="51"/>
      <c r="J182" s="51" t="s">
        <v>4195</v>
      </c>
      <c r="K182" s="51" t="s">
        <v>78</v>
      </c>
      <c r="L182" s="51" t="s">
        <v>4194</v>
      </c>
      <c r="M182" s="51"/>
      <c r="N182" s="53">
        <v>458680.45077870111</v>
      </c>
      <c r="O182" s="53"/>
      <c r="P182" s="53">
        <v>458680.45077870111</v>
      </c>
    </row>
    <row r="183" spans="1:16" s="19" customFormat="1" hidden="1">
      <c r="A183" s="19" t="s">
        <v>1986</v>
      </c>
      <c r="B183" s="19" t="s">
        <v>4193</v>
      </c>
      <c r="C183" s="51" t="s">
        <v>681</v>
      </c>
      <c r="D183" s="51" t="s">
        <v>3982</v>
      </c>
      <c r="E183" s="51" t="s">
        <v>4</v>
      </c>
      <c r="F183" s="51" t="s">
        <v>4</v>
      </c>
      <c r="G183" s="51"/>
      <c r="H183" s="51" t="s">
        <v>6</v>
      </c>
      <c r="I183" s="51"/>
      <c r="J183" s="51" t="s">
        <v>4192</v>
      </c>
      <c r="K183" s="51" t="s">
        <v>79</v>
      </c>
      <c r="L183" s="51" t="s">
        <v>4191</v>
      </c>
      <c r="M183" s="51"/>
      <c r="N183" s="53">
        <v>0</v>
      </c>
      <c r="O183" s="53"/>
      <c r="P183" s="53">
        <v>0</v>
      </c>
    </row>
    <row r="184" spans="1:16" s="19" customFormat="1" hidden="1">
      <c r="A184" s="19" t="s">
        <v>1985</v>
      </c>
      <c r="B184" s="19" t="s">
        <v>4193</v>
      </c>
      <c r="C184" s="51" t="s">
        <v>681</v>
      </c>
      <c r="D184" s="51" t="s">
        <v>3982</v>
      </c>
      <c r="E184" s="51" t="s">
        <v>4</v>
      </c>
      <c r="F184" s="51" t="s">
        <v>4</v>
      </c>
      <c r="G184" s="51"/>
      <c r="H184" s="51" t="s">
        <v>6</v>
      </c>
      <c r="I184" s="51"/>
      <c r="J184" s="51" t="s">
        <v>4192</v>
      </c>
      <c r="K184" s="51" t="s">
        <v>79</v>
      </c>
      <c r="L184" s="51" t="s">
        <v>4191</v>
      </c>
      <c r="M184" s="51"/>
      <c r="N184" s="53">
        <v>3.627711574467408</v>
      </c>
      <c r="O184" s="53"/>
      <c r="P184" s="53">
        <v>3.627711574467408</v>
      </c>
    </row>
    <row r="185" spans="1:16" s="19" customFormat="1" hidden="1">
      <c r="A185" s="19" t="s">
        <v>1984</v>
      </c>
      <c r="B185" s="19" t="s">
        <v>4193</v>
      </c>
      <c r="C185" s="51" t="s">
        <v>681</v>
      </c>
      <c r="D185" s="51" t="s">
        <v>3982</v>
      </c>
      <c r="E185" s="51" t="s">
        <v>4</v>
      </c>
      <c r="F185" s="51" t="s">
        <v>4</v>
      </c>
      <c r="G185" s="51"/>
      <c r="H185" s="51" t="s">
        <v>6</v>
      </c>
      <c r="I185" s="51"/>
      <c r="J185" s="51" t="s">
        <v>4192</v>
      </c>
      <c r="K185" s="51" t="s">
        <v>79</v>
      </c>
      <c r="L185" s="51" t="s">
        <v>4191</v>
      </c>
      <c r="M185" s="51"/>
      <c r="N185" s="53">
        <v>492992.97228842549</v>
      </c>
      <c r="O185" s="53"/>
      <c r="P185" s="53">
        <v>492992.97228842549</v>
      </c>
    </row>
    <row r="186" spans="1:16" s="19" customFormat="1" hidden="1">
      <c r="A186" s="19" t="s">
        <v>1994</v>
      </c>
      <c r="B186" s="19" t="s">
        <v>4190</v>
      </c>
      <c r="C186" s="51" t="s">
        <v>681</v>
      </c>
      <c r="D186" s="51" t="s">
        <v>3982</v>
      </c>
      <c r="E186" s="51" t="s">
        <v>4</v>
      </c>
      <c r="F186" s="51" t="s">
        <v>4</v>
      </c>
      <c r="G186" s="51"/>
      <c r="H186" s="51" t="s">
        <v>466</v>
      </c>
      <c r="I186" s="51" t="s">
        <v>4189</v>
      </c>
      <c r="J186" s="51" t="s">
        <v>2218</v>
      </c>
      <c r="K186" s="51"/>
      <c r="L186" s="51"/>
      <c r="M186" s="51"/>
      <c r="N186" s="53">
        <v>1000</v>
      </c>
      <c r="O186" s="53"/>
      <c r="P186" s="53">
        <v>1000</v>
      </c>
    </row>
    <row r="187" spans="1:16" s="19" customFormat="1" hidden="1">
      <c r="A187" s="19" t="s">
        <v>1989</v>
      </c>
      <c r="B187" s="19" t="s">
        <v>4190</v>
      </c>
      <c r="C187" s="51" t="s">
        <v>681</v>
      </c>
      <c r="D187" s="51" t="s">
        <v>3982</v>
      </c>
      <c r="E187" s="51" t="s">
        <v>4</v>
      </c>
      <c r="F187" s="51" t="s">
        <v>4</v>
      </c>
      <c r="G187" s="51"/>
      <c r="H187" s="51" t="s">
        <v>466</v>
      </c>
      <c r="I187" s="51"/>
      <c r="J187" s="51" t="s">
        <v>4189</v>
      </c>
      <c r="K187" s="51" t="s">
        <v>2218</v>
      </c>
      <c r="L187" s="51"/>
      <c r="M187" s="51"/>
      <c r="N187" s="53">
        <v>2625</v>
      </c>
      <c r="O187" s="53">
        <v>0</v>
      </c>
      <c r="P187" s="53">
        <v>2625</v>
      </c>
    </row>
    <row r="188" spans="1:16" s="19" customFormat="1" hidden="1">
      <c r="A188" s="19" t="s">
        <v>2149</v>
      </c>
      <c r="B188" s="19" t="s">
        <v>570</v>
      </c>
      <c r="C188" s="51" t="s">
        <v>681</v>
      </c>
      <c r="D188" s="51" t="s">
        <v>3982</v>
      </c>
      <c r="E188" s="51" t="s">
        <v>4</v>
      </c>
      <c r="F188" s="51" t="s">
        <v>2010</v>
      </c>
      <c r="G188" s="51" t="s">
        <v>4</v>
      </c>
      <c r="H188" s="51" t="s">
        <v>466</v>
      </c>
      <c r="I188" s="51"/>
      <c r="J188" s="51" t="s">
        <v>4189</v>
      </c>
      <c r="K188" s="51" t="s">
        <v>2218</v>
      </c>
      <c r="L188" s="51">
        <v>56843</v>
      </c>
      <c r="M188" s="51"/>
      <c r="N188" s="53">
        <v>1011.9124491886104</v>
      </c>
      <c r="O188" s="53">
        <v>0</v>
      </c>
      <c r="P188" s="53">
        <v>1011.9124491886104</v>
      </c>
    </row>
    <row r="189" spans="1:16" s="19" customFormat="1" hidden="1">
      <c r="A189" s="19" t="s">
        <v>2017</v>
      </c>
      <c r="B189" s="19" t="s">
        <v>4188</v>
      </c>
      <c r="C189" s="51" t="s">
        <v>681</v>
      </c>
      <c r="D189" s="51" t="s">
        <v>3982</v>
      </c>
      <c r="E189" s="51" t="s">
        <v>4</v>
      </c>
      <c r="F189" s="51" t="s">
        <v>4</v>
      </c>
      <c r="G189" s="51" t="s">
        <v>4</v>
      </c>
      <c r="H189" s="51" t="s">
        <v>466</v>
      </c>
      <c r="I189" s="51"/>
      <c r="J189" s="51"/>
      <c r="K189" s="51" t="s">
        <v>4185</v>
      </c>
      <c r="L189" s="51"/>
      <c r="M189" s="51"/>
      <c r="N189" s="53">
        <v>5500</v>
      </c>
      <c r="O189" s="53"/>
      <c r="P189" s="53">
        <v>5500</v>
      </c>
    </row>
    <row r="190" spans="1:16" s="19" customFormat="1" hidden="1">
      <c r="A190" s="19" t="s">
        <v>1994</v>
      </c>
      <c r="B190" s="19" t="s">
        <v>4187</v>
      </c>
      <c r="C190" s="51" t="s">
        <v>681</v>
      </c>
      <c r="D190" s="51" t="s">
        <v>3982</v>
      </c>
      <c r="E190" s="51" t="s">
        <v>4</v>
      </c>
      <c r="F190" s="51" t="s">
        <v>4</v>
      </c>
      <c r="G190" s="51"/>
      <c r="H190" s="51" t="s">
        <v>466</v>
      </c>
      <c r="I190" s="51" t="s">
        <v>4186</v>
      </c>
      <c r="J190" s="51" t="s">
        <v>4185</v>
      </c>
      <c r="K190" s="51"/>
      <c r="L190" s="51"/>
      <c r="M190" s="51"/>
      <c r="N190" s="53">
        <v>16200</v>
      </c>
      <c r="O190" s="53"/>
      <c r="P190" s="53">
        <v>16200</v>
      </c>
    </row>
    <row r="191" spans="1:16" s="19" customFormat="1" hidden="1">
      <c r="A191" s="19" t="s">
        <v>1989</v>
      </c>
      <c r="B191" s="19" t="s">
        <v>4187</v>
      </c>
      <c r="C191" s="51" t="s">
        <v>681</v>
      </c>
      <c r="D191" s="51" t="s">
        <v>3982</v>
      </c>
      <c r="E191" s="51" t="s">
        <v>4</v>
      </c>
      <c r="F191" s="51" t="s">
        <v>4</v>
      </c>
      <c r="G191" s="51"/>
      <c r="H191" s="51" t="s">
        <v>466</v>
      </c>
      <c r="I191" s="51"/>
      <c r="J191" s="51" t="s">
        <v>4186</v>
      </c>
      <c r="K191" s="51" t="s">
        <v>4185</v>
      </c>
      <c r="L191" s="51"/>
      <c r="M191" s="51"/>
      <c r="N191" s="53">
        <v>13326</v>
      </c>
      <c r="O191" s="53">
        <v>0</v>
      </c>
      <c r="P191" s="53">
        <v>13326</v>
      </c>
    </row>
    <row r="192" spans="1:16" s="19" customFormat="1" hidden="1">
      <c r="A192" s="19" t="s">
        <v>2149</v>
      </c>
      <c r="B192" s="19" t="s">
        <v>569</v>
      </c>
      <c r="C192" s="51" t="s">
        <v>681</v>
      </c>
      <c r="D192" s="51" t="s">
        <v>3982</v>
      </c>
      <c r="E192" s="51" t="s">
        <v>4</v>
      </c>
      <c r="F192" s="51" t="s">
        <v>2010</v>
      </c>
      <c r="G192" s="51" t="s">
        <v>4</v>
      </c>
      <c r="H192" s="51" t="s">
        <v>466</v>
      </c>
      <c r="I192" s="51"/>
      <c r="J192" s="51" t="s">
        <v>4186</v>
      </c>
      <c r="K192" s="51" t="s">
        <v>4185</v>
      </c>
      <c r="L192" s="51">
        <v>56843</v>
      </c>
      <c r="M192" s="51"/>
      <c r="N192" s="53">
        <v>5103.7210343025208</v>
      </c>
      <c r="O192" s="53">
        <v>0</v>
      </c>
      <c r="P192" s="53">
        <v>5103.7210343025208</v>
      </c>
    </row>
    <row r="193" spans="1:16" s="19" customFormat="1" hidden="1">
      <c r="A193" s="19" t="s">
        <v>2024</v>
      </c>
      <c r="B193" s="19" t="s">
        <v>4184</v>
      </c>
      <c r="C193" s="51" t="s">
        <v>681</v>
      </c>
      <c r="D193" s="51" t="s">
        <v>3982</v>
      </c>
      <c r="E193" s="51" t="s">
        <v>4</v>
      </c>
      <c r="F193" s="51" t="s">
        <v>4</v>
      </c>
      <c r="G193" s="51" t="s">
        <v>4</v>
      </c>
      <c r="H193" s="51" t="s">
        <v>6</v>
      </c>
      <c r="I193" s="51"/>
      <c r="J193" s="51"/>
      <c r="K193" s="51" t="s">
        <v>4183</v>
      </c>
      <c r="L193" s="51"/>
      <c r="M193" s="51"/>
      <c r="N193" s="53">
        <v>3813</v>
      </c>
      <c r="O193" s="53"/>
      <c r="P193" s="53">
        <v>3813</v>
      </c>
    </row>
    <row r="194" spans="1:16" s="19" customFormat="1" hidden="1">
      <c r="A194" s="19" t="s">
        <v>39</v>
      </c>
      <c r="B194" s="19" t="s">
        <v>4182</v>
      </c>
      <c r="C194" s="51" t="s">
        <v>681</v>
      </c>
      <c r="D194" s="51" t="s">
        <v>3982</v>
      </c>
      <c r="E194" s="51" t="s">
        <v>4</v>
      </c>
      <c r="F194" s="51" t="s">
        <v>4</v>
      </c>
      <c r="G194" s="51"/>
      <c r="H194" s="51" t="s">
        <v>7</v>
      </c>
      <c r="I194" s="51"/>
      <c r="J194" s="51" t="s">
        <v>4181</v>
      </c>
      <c r="K194" s="51" t="s">
        <v>4180</v>
      </c>
      <c r="L194" s="51">
        <v>50690</v>
      </c>
      <c r="M194" s="51"/>
      <c r="N194" s="53">
        <v>28012.089999999997</v>
      </c>
      <c r="O194" s="53"/>
      <c r="P194" s="53">
        <v>28012.089999999997</v>
      </c>
    </row>
    <row r="195" spans="1:16" s="19" customFormat="1" hidden="1">
      <c r="A195" s="19" t="s">
        <v>2017</v>
      </c>
      <c r="B195" s="19" t="s">
        <v>4179</v>
      </c>
      <c r="C195" s="51" t="s">
        <v>681</v>
      </c>
      <c r="D195" s="51" t="s">
        <v>3982</v>
      </c>
      <c r="E195" s="51" t="s">
        <v>4</v>
      </c>
      <c r="F195" s="51" t="s">
        <v>4</v>
      </c>
      <c r="G195" s="51" t="s">
        <v>4</v>
      </c>
      <c r="H195" s="51" t="s">
        <v>466</v>
      </c>
      <c r="I195" s="51"/>
      <c r="J195" s="51"/>
      <c r="K195" s="51" t="s">
        <v>2256</v>
      </c>
      <c r="L195" s="51"/>
      <c r="M195" s="51"/>
      <c r="N195" s="53">
        <v>5500</v>
      </c>
      <c r="O195" s="53"/>
      <c r="P195" s="53">
        <v>5500</v>
      </c>
    </row>
    <row r="196" spans="1:16" s="19" customFormat="1" hidden="1">
      <c r="A196" s="19" t="s">
        <v>1994</v>
      </c>
      <c r="B196" s="19" t="s">
        <v>4178</v>
      </c>
      <c r="C196" s="51" t="s">
        <v>681</v>
      </c>
      <c r="D196" s="51" t="s">
        <v>3982</v>
      </c>
      <c r="E196" s="51" t="s">
        <v>4</v>
      </c>
      <c r="F196" s="51" t="s">
        <v>4</v>
      </c>
      <c r="G196" s="51"/>
      <c r="H196" s="51" t="s">
        <v>466</v>
      </c>
      <c r="I196" s="51" t="s">
        <v>4177</v>
      </c>
      <c r="J196" s="51" t="s">
        <v>2256</v>
      </c>
      <c r="K196" s="51"/>
      <c r="L196" s="51"/>
      <c r="M196" s="51"/>
      <c r="N196" s="53">
        <v>7500</v>
      </c>
      <c r="O196" s="53"/>
      <c r="P196" s="53">
        <v>7500</v>
      </c>
    </row>
    <row r="197" spans="1:16" s="19" customFormat="1" hidden="1">
      <c r="A197" s="19" t="s">
        <v>1989</v>
      </c>
      <c r="B197" s="19" t="s">
        <v>4178</v>
      </c>
      <c r="C197" s="51" t="s">
        <v>681</v>
      </c>
      <c r="D197" s="51" t="s">
        <v>3982</v>
      </c>
      <c r="E197" s="51" t="s">
        <v>4</v>
      </c>
      <c r="F197" s="51" t="s">
        <v>4</v>
      </c>
      <c r="G197" s="51"/>
      <c r="H197" s="51" t="s">
        <v>466</v>
      </c>
      <c r="I197" s="51"/>
      <c r="J197" s="51" t="s">
        <v>4177</v>
      </c>
      <c r="K197" s="51" t="s">
        <v>2256</v>
      </c>
      <c r="L197" s="51"/>
      <c r="M197" s="51"/>
      <c r="N197" s="53">
        <v>12055</v>
      </c>
      <c r="O197" s="53">
        <v>0</v>
      </c>
      <c r="P197" s="53">
        <v>12055</v>
      </c>
    </row>
    <row r="198" spans="1:16" s="19" customFormat="1" hidden="1">
      <c r="A198" s="19" t="s">
        <v>2149</v>
      </c>
      <c r="B198" s="19" t="s">
        <v>568</v>
      </c>
      <c r="C198" s="51" t="s">
        <v>681</v>
      </c>
      <c r="D198" s="51" t="s">
        <v>3982</v>
      </c>
      <c r="E198" s="51" t="s">
        <v>4</v>
      </c>
      <c r="F198" s="51" t="s">
        <v>2010</v>
      </c>
      <c r="G198" s="51" t="s">
        <v>4</v>
      </c>
      <c r="H198" s="51" t="s">
        <v>466</v>
      </c>
      <c r="I198" s="51"/>
      <c r="J198" s="51" t="s">
        <v>4177</v>
      </c>
      <c r="K198" s="51"/>
      <c r="L198" s="51">
        <v>56842</v>
      </c>
      <c r="M198" s="51"/>
      <c r="N198" s="53">
        <v>3617.6015066612217</v>
      </c>
      <c r="O198" s="53">
        <v>0</v>
      </c>
      <c r="P198" s="53">
        <v>3617.6015066612217</v>
      </c>
    </row>
    <row r="199" spans="1:16" s="19" customFormat="1" hidden="1">
      <c r="A199" s="19" t="s">
        <v>2149</v>
      </c>
      <c r="B199" s="19" t="s">
        <v>1438</v>
      </c>
      <c r="C199" s="51" t="s">
        <v>681</v>
      </c>
      <c r="D199" s="51" t="s">
        <v>3982</v>
      </c>
      <c r="E199" s="51" t="s">
        <v>4</v>
      </c>
      <c r="F199" s="51" t="s">
        <v>2010</v>
      </c>
      <c r="G199" s="51" t="s">
        <v>4</v>
      </c>
      <c r="H199" s="51" t="s">
        <v>466</v>
      </c>
      <c r="I199" s="51"/>
      <c r="J199" s="51" t="s">
        <v>4176</v>
      </c>
      <c r="K199" s="51"/>
      <c r="L199" s="51">
        <v>55740</v>
      </c>
      <c r="M199" s="51"/>
      <c r="N199" s="53">
        <v>2253.3193273383749</v>
      </c>
      <c r="O199" s="53">
        <v>0</v>
      </c>
      <c r="P199" s="53">
        <v>2253.3193273383749</v>
      </c>
    </row>
    <row r="200" spans="1:16" s="19" customFormat="1" hidden="1">
      <c r="A200" s="19" t="s">
        <v>2268</v>
      </c>
      <c r="B200" s="19" t="s">
        <v>4175</v>
      </c>
      <c r="C200" s="51" t="s">
        <v>681</v>
      </c>
      <c r="D200" s="51" t="s">
        <v>3982</v>
      </c>
      <c r="E200" s="51" t="s">
        <v>4</v>
      </c>
      <c r="F200" s="51" t="s">
        <v>4</v>
      </c>
      <c r="G200" s="51"/>
      <c r="H200" s="51" t="s">
        <v>4099</v>
      </c>
      <c r="I200" s="51"/>
      <c r="J200" s="51" t="s">
        <v>4174</v>
      </c>
      <c r="K200" s="51" t="s">
        <v>4173</v>
      </c>
      <c r="L200" s="51" t="s">
        <v>249</v>
      </c>
      <c r="M200" s="51"/>
      <c r="N200" s="53">
        <v>37721</v>
      </c>
      <c r="O200" s="53">
        <v>16195</v>
      </c>
      <c r="P200" s="53">
        <v>21526</v>
      </c>
    </row>
    <row r="201" spans="1:16" s="19" customFormat="1" hidden="1">
      <c r="A201" s="19" t="s">
        <v>2121</v>
      </c>
      <c r="B201" s="19" t="s">
        <v>4175</v>
      </c>
      <c r="C201" s="51" t="s">
        <v>681</v>
      </c>
      <c r="D201" s="51" t="s">
        <v>3982</v>
      </c>
      <c r="E201" s="51" t="s">
        <v>4</v>
      </c>
      <c r="F201" s="51" t="s">
        <v>4</v>
      </c>
      <c r="G201" s="51" t="s">
        <v>4</v>
      </c>
      <c r="H201" s="51" t="s">
        <v>459</v>
      </c>
      <c r="I201" s="51"/>
      <c r="J201" s="51" t="s">
        <v>4174</v>
      </c>
      <c r="K201" s="51" t="s">
        <v>4173</v>
      </c>
      <c r="L201" s="51"/>
      <c r="M201" s="51"/>
      <c r="N201" s="53">
        <v>12728</v>
      </c>
      <c r="O201" s="53">
        <v>0</v>
      </c>
      <c r="P201" s="53">
        <v>12728</v>
      </c>
    </row>
    <row r="202" spans="1:16" s="19" customFormat="1" hidden="1">
      <c r="A202" s="19" t="s">
        <v>2019</v>
      </c>
      <c r="B202" s="19" t="s">
        <v>4175</v>
      </c>
      <c r="C202" s="51" t="s">
        <v>681</v>
      </c>
      <c r="D202" s="51" t="s">
        <v>3982</v>
      </c>
      <c r="E202" s="51" t="s">
        <v>4</v>
      </c>
      <c r="F202" s="51" t="s">
        <v>4</v>
      </c>
      <c r="G202" s="51" t="s">
        <v>4</v>
      </c>
      <c r="H202" s="51" t="s">
        <v>459</v>
      </c>
      <c r="I202" s="51"/>
      <c r="J202" s="51" t="s">
        <v>4174</v>
      </c>
      <c r="K202" s="51" t="s">
        <v>4173</v>
      </c>
      <c r="L202" s="51"/>
      <c r="M202" s="51"/>
      <c r="N202" s="53">
        <v>54556</v>
      </c>
      <c r="O202" s="53">
        <v>0</v>
      </c>
      <c r="P202" s="53">
        <v>54556</v>
      </c>
    </row>
    <row r="203" spans="1:16" s="19" customFormat="1" hidden="1">
      <c r="A203" s="19" t="s">
        <v>1994</v>
      </c>
      <c r="B203" s="19" t="s">
        <v>1402</v>
      </c>
      <c r="C203" s="51" t="s">
        <v>681</v>
      </c>
      <c r="D203" s="51" t="s">
        <v>3982</v>
      </c>
      <c r="E203" s="51" t="s">
        <v>4</v>
      </c>
      <c r="F203" s="51" t="s">
        <v>4</v>
      </c>
      <c r="G203" s="51"/>
      <c r="H203" s="51" t="s">
        <v>459</v>
      </c>
      <c r="I203" s="51" t="s">
        <v>4174</v>
      </c>
      <c r="J203" s="51" t="s">
        <v>4173</v>
      </c>
      <c r="K203" s="51"/>
      <c r="L203" s="51"/>
      <c r="M203" s="51"/>
      <c r="N203" s="53">
        <v>16195</v>
      </c>
      <c r="O203" s="53"/>
      <c r="P203" s="53">
        <v>16195</v>
      </c>
    </row>
    <row r="204" spans="1:16" s="19" customFormat="1" hidden="1">
      <c r="A204" s="19" t="s">
        <v>2189</v>
      </c>
      <c r="B204" s="19" t="s">
        <v>1402</v>
      </c>
      <c r="C204" s="51" t="s">
        <v>681</v>
      </c>
      <c r="D204" s="51" t="s">
        <v>3982</v>
      </c>
      <c r="E204" s="51" t="s">
        <v>4</v>
      </c>
      <c r="F204" s="51" t="s">
        <v>4</v>
      </c>
      <c r="G204" s="51" t="s">
        <v>4</v>
      </c>
      <c r="H204" s="51" t="s">
        <v>459</v>
      </c>
      <c r="I204" s="51"/>
      <c r="J204" s="51">
        <v>62247</v>
      </c>
      <c r="K204" s="51" t="s">
        <v>4173</v>
      </c>
      <c r="L204" s="51"/>
      <c r="M204" s="51"/>
      <c r="N204" s="53">
        <v>55088</v>
      </c>
      <c r="O204" s="53"/>
      <c r="P204" s="53">
        <v>55088</v>
      </c>
    </row>
    <row r="205" spans="1:16" s="19" customFormat="1" hidden="1">
      <c r="A205" s="19" t="s">
        <v>1982</v>
      </c>
      <c r="B205" s="19" t="s">
        <v>1402</v>
      </c>
      <c r="C205" s="51" t="s">
        <v>681</v>
      </c>
      <c r="D205" s="51" t="s">
        <v>3982</v>
      </c>
      <c r="E205" s="51" t="s">
        <v>4</v>
      </c>
      <c r="F205" s="51" t="s">
        <v>4</v>
      </c>
      <c r="G205" s="51"/>
      <c r="H205" s="51" t="s">
        <v>459</v>
      </c>
      <c r="I205" s="51"/>
      <c r="J205" s="51">
        <v>62247</v>
      </c>
      <c r="K205" s="51" t="s">
        <v>4173</v>
      </c>
      <c r="L205" s="51"/>
      <c r="M205" s="51"/>
      <c r="N205" s="53">
        <v>55088</v>
      </c>
      <c r="O205" s="53"/>
      <c r="P205" s="53">
        <v>55088</v>
      </c>
    </row>
    <row r="206" spans="1:16" s="19" customFormat="1" hidden="1">
      <c r="A206" s="19" t="s">
        <v>2024</v>
      </c>
      <c r="B206" s="19" t="s">
        <v>1402</v>
      </c>
      <c r="C206" s="51" t="s">
        <v>681</v>
      </c>
      <c r="D206" s="51" t="s">
        <v>3982</v>
      </c>
      <c r="E206" s="51" t="s">
        <v>4</v>
      </c>
      <c r="F206" s="51" t="s">
        <v>4</v>
      </c>
      <c r="G206" s="51" t="s">
        <v>4</v>
      </c>
      <c r="H206" s="51" t="s">
        <v>459</v>
      </c>
      <c r="I206" s="51"/>
      <c r="J206" s="51" t="s">
        <v>4174</v>
      </c>
      <c r="K206" s="51" t="s">
        <v>4173</v>
      </c>
      <c r="L206" s="51"/>
      <c r="M206" s="51"/>
      <c r="N206" s="53">
        <v>19153</v>
      </c>
      <c r="O206" s="53"/>
      <c r="P206" s="53">
        <v>19153</v>
      </c>
    </row>
    <row r="207" spans="1:16" s="19" customFormat="1" hidden="1">
      <c r="A207" s="19" t="s">
        <v>1989</v>
      </c>
      <c r="B207" s="19" t="s">
        <v>1402</v>
      </c>
      <c r="C207" s="51" t="s">
        <v>681</v>
      </c>
      <c r="D207" s="51" t="s">
        <v>3982</v>
      </c>
      <c r="E207" s="51" t="s">
        <v>4</v>
      </c>
      <c r="F207" s="51" t="s">
        <v>4</v>
      </c>
      <c r="G207" s="51"/>
      <c r="H207" s="51" t="s">
        <v>459</v>
      </c>
      <c r="I207" s="51"/>
      <c r="J207" s="51" t="s">
        <v>4174</v>
      </c>
      <c r="K207" s="51" t="s">
        <v>4173</v>
      </c>
      <c r="L207" s="51"/>
      <c r="M207" s="51"/>
      <c r="N207" s="53">
        <v>41823</v>
      </c>
      <c r="O207" s="53">
        <v>0</v>
      </c>
      <c r="P207" s="53">
        <v>41823</v>
      </c>
    </row>
    <row r="208" spans="1:16" s="19" customFormat="1" hidden="1">
      <c r="A208" s="19" t="s">
        <v>1993</v>
      </c>
      <c r="B208" s="19" t="s">
        <v>506</v>
      </c>
      <c r="C208" s="51" t="s">
        <v>681</v>
      </c>
      <c r="D208" s="51" t="s">
        <v>3982</v>
      </c>
      <c r="E208" s="51" t="s">
        <v>4</v>
      </c>
      <c r="F208" s="51" t="s">
        <v>4</v>
      </c>
      <c r="G208" s="51"/>
      <c r="H208" s="51" t="s">
        <v>459</v>
      </c>
      <c r="I208" s="51" t="s">
        <v>4174</v>
      </c>
      <c r="J208" s="51" t="s">
        <v>4173</v>
      </c>
      <c r="K208" s="51"/>
      <c r="L208" s="51"/>
      <c r="M208" s="51"/>
      <c r="N208" s="53">
        <v>118359</v>
      </c>
      <c r="O208" s="53">
        <v>41862</v>
      </c>
      <c r="P208" s="53">
        <v>76497</v>
      </c>
    </row>
    <row r="209" spans="1:16" s="19" customFormat="1" hidden="1">
      <c r="A209" s="19" t="s">
        <v>502</v>
      </c>
      <c r="B209" s="19" t="s">
        <v>506</v>
      </c>
      <c r="C209" s="51" t="s">
        <v>681</v>
      </c>
      <c r="D209" s="51" t="s">
        <v>3982</v>
      </c>
      <c r="E209" s="51" t="s">
        <v>4</v>
      </c>
      <c r="F209" s="51" t="s">
        <v>4</v>
      </c>
      <c r="G209" s="51"/>
      <c r="H209" s="51" t="s">
        <v>459</v>
      </c>
      <c r="I209" s="51"/>
      <c r="J209" s="51">
        <v>62247</v>
      </c>
      <c r="K209" s="51" t="s">
        <v>4173</v>
      </c>
      <c r="L209" s="51"/>
      <c r="M209" s="51"/>
      <c r="N209" s="53">
        <v>21955</v>
      </c>
      <c r="O209" s="53"/>
      <c r="P209" s="53">
        <v>21955</v>
      </c>
    </row>
    <row r="210" spans="1:16" s="19" customFormat="1" hidden="1">
      <c r="A210" s="19" t="s">
        <v>1983</v>
      </c>
      <c r="B210" s="19" t="s">
        <v>506</v>
      </c>
      <c r="C210" s="51" t="s">
        <v>681</v>
      </c>
      <c r="D210" s="51" t="s">
        <v>3982</v>
      </c>
      <c r="E210" s="51" t="s">
        <v>4</v>
      </c>
      <c r="F210" s="51" t="s">
        <v>4</v>
      </c>
      <c r="G210" s="51"/>
      <c r="H210" s="51" t="s">
        <v>459</v>
      </c>
      <c r="I210" s="51"/>
      <c r="J210" s="51" t="s">
        <v>4174</v>
      </c>
      <c r="K210" s="51" t="s">
        <v>4173</v>
      </c>
      <c r="L210" s="51"/>
      <c r="M210" s="51"/>
      <c r="N210" s="53">
        <v>37016</v>
      </c>
      <c r="O210" s="53"/>
      <c r="P210" s="53">
        <v>37016</v>
      </c>
    </row>
    <row r="211" spans="1:16" s="19" customFormat="1" hidden="1">
      <c r="A211" s="19" t="s">
        <v>1988</v>
      </c>
      <c r="B211" s="19" t="s">
        <v>506</v>
      </c>
      <c r="C211" s="51" t="s">
        <v>681</v>
      </c>
      <c r="D211" s="51" t="s">
        <v>3982</v>
      </c>
      <c r="E211" s="51" t="s">
        <v>4</v>
      </c>
      <c r="F211" s="51" t="s">
        <v>4</v>
      </c>
      <c r="G211" s="51"/>
      <c r="H211" s="51" t="s">
        <v>459</v>
      </c>
      <c r="I211" s="51"/>
      <c r="J211" s="51"/>
      <c r="K211" s="51" t="s">
        <v>4173</v>
      </c>
      <c r="L211" s="51"/>
      <c r="M211" s="51"/>
      <c r="N211" s="53">
        <v>6546</v>
      </c>
      <c r="O211" s="53"/>
      <c r="P211" s="53">
        <v>6546</v>
      </c>
    </row>
    <row r="212" spans="1:16" s="19" customFormat="1" hidden="1">
      <c r="A212" s="19" t="s">
        <v>2005</v>
      </c>
      <c r="B212" s="19" t="s">
        <v>4172</v>
      </c>
      <c r="C212" s="51" t="s">
        <v>681</v>
      </c>
      <c r="D212" s="51" t="s">
        <v>3982</v>
      </c>
      <c r="E212" s="51" t="s">
        <v>4</v>
      </c>
      <c r="F212" s="51" t="s">
        <v>4</v>
      </c>
      <c r="G212" s="51"/>
      <c r="H212" s="51" t="s">
        <v>6</v>
      </c>
      <c r="I212" s="51" t="s">
        <v>3405</v>
      </c>
      <c r="J212" s="51"/>
      <c r="K212" s="51"/>
      <c r="L212" s="51"/>
      <c r="M212" s="51"/>
      <c r="N212" s="53"/>
      <c r="O212" s="53"/>
      <c r="P212" s="53">
        <v>10000</v>
      </c>
    </row>
    <row r="213" spans="1:16" s="19" customFormat="1" hidden="1">
      <c r="A213" s="19" t="s">
        <v>1964</v>
      </c>
      <c r="B213" s="19" t="s">
        <v>1366</v>
      </c>
      <c r="C213" s="51" t="s">
        <v>681</v>
      </c>
      <c r="D213" s="51" t="s">
        <v>3982</v>
      </c>
      <c r="E213" s="51" t="s">
        <v>4</v>
      </c>
      <c r="F213" s="51" t="s">
        <v>4</v>
      </c>
      <c r="G213" s="51"/>
      <c r="H213" s="51" t="s">
        <v>1367</v>
      </c>
      <c r="I213" s="51"/>
      <c r="J213" s="51"/>
      <c r="K213" s="51" t="s">
        <v>85</v>
      </c>
      <c r="L213" s="51"/>
      <c r="M213" s="51"/>
      <c r="N213" s="53">
        <v>575.29700000000003</v>
      </c>
      <c r="O213" s="53">
        <v>213.68199999999999</v>
      </c>
      <c r="P213" s="53">
        <v>361.61500000000001</v>
      </c>
    </row>
    <row r="214" spans="1:16" s="19" customFormat="1" hidden="1">
      <c r="A214" s="19" t="s">
        <v>41</v>
      </c>
      <c r="B214" s="19" t="s">
        <v>1365</v>
      </c>
      <c r="C214" s="51" t="s">
        <v>681</v>
      </c>
      <c r="D214" s="51" t="s">
        <v>3982</v>
      </c>
      <c r="E214" s="51" t="s">
        <v>4</v>
      </c>
      <c r="F214" s="51" t="s">
        <v>4</v>
      </c>
      <c r="G214" s="51"/>
      <c r="H214" s="51" t="s">
        <v>466</v>
      </c>
      <c r="I214" s="51"/>
      <c r="J214" s="51">
        <v>61559</v>
      </c>
      <c r="K214" s="51" t="s">
        <v>85</v>
      </c>
      <c r="L214" s="51">
        <v>56093</v>
      </c>
      <c r="M214" s="51"/>
      <c r="N214" s="53">
        <v>209189</v>
      </c>
      <c r="O214" s="53"/>
      <c r="P214" s="53">
        <v>209189</v>
      </c>
    </row>
    <row r="215" spans="1:16" s="19" customFormat="1" hidden="1">
      <c r="A215" s="19" t="s">
        <v>45</v>
      </c>
      <c r="B215" s="19" t="s">
        <v>1364</v>
      </c>
      <c r="C215" s="51" t="s">
        <v>681</v>
      </c>
      <c r="D215" s="51" t="s">
        <v>3982</v>
      </c>
      <c r="E215" s="51" t="s">
        <v>4</v>
      </c>
      <c r="F215" s="51" t="s">
        <v>4</v>
      </c>
      <c r="G215" s="51"/>
      <c r="H215" s="51" t="s">
        <v>466</v>
      </c>
      <c r="I215" s="51"/>
      <c r="J215" s="51"/>
      <c r="K215" s="51" t="s">
        <v>85</v>
      </c>
      <c r="L215" s="51"/>
      <c r="M215" s="51"/>
      <c r="N215" s="53">
        <v>25270</v>
      </c>
      <c r="O215" s="53">
        <v>0</v>
      </c>
      <c r="P215" s="53">
        <v>25270</v>
      </c>
    </row>
    <row r="216" spans="1:16" s="19" customFormat="1" hidden="1">
      <c r="A216" s="19" t="s">
        <v>660</v>
      </c>
      <c r="B216" s="19" t="s">
        <v>1362</v>
      </c>
      <c r="C216" s="51" t="s">
        <v>681</v>
      </c>
      <c r="D216" s="51" t="s">
        <v>3982</v>
      </c>
      <c r="E216" s="51" t="s">
        <v>4</v>
      </c>
      <c r="F216" s="51" t="s">
        <v>4</v>
      </c>
      <c r="G216" s="51"/>
      <c r="H216" s="51" t="s">
        <v>466</v>
      </c>
      <c r="I216" s="51"/>
      <c r="J216" s="51" t="s">
        <v>4171</v>
      </c>
      <c r="K216" s="51" t="s">
        <v>85</v>
      </c>
      <c r="L216" s="51">
        <v>56093</v>
      </c>
      <c r="M216" s="51"/>
      <c r="N216" s="53">
        <v>77378</v>
      </c>
      <c r="O216" s="53"/>
      <c r="P216" s="53">
        <v>77378</v>
      </c>
    </row>
    <row r="217" spans="1:16" s="19" customFormat="1" hidden="1">
      <c r="A217" s="19" t="s">
        <v>2149</v>
      </c>
      <c r="B217" s="19" t="s">
        <v>1360</v>
      </c>
      <c r="C217" s="51" t="s">
        <v>681</v>
      </c>
      <c r="D217" s="51" t="s">
        <v>3982</v>
      </c>
      <c r="E217" s="51" t="s">
        <v>4</v>
      </c>
      <c r="F217" s="51" t="s">
        <v>2010</v>
      </c>
      <c r="G217" s="51" t="s">
        <v>4</v>
      </c>
      <c r="H217" s="51" t="s">
        <v>466</v>
      </c>
      <c r="I217" s="51"/>
      <c r="J217" s="51" t="s">
        <v>4170</v>
      </c>
      <c r="K217" s="51"/>
      <c r="L217" s="51">
        <v>60259</v>
      </c>
      <c r="M217" s="51"/>
      <c r="N217" s="53">
        <v>4116.0325730594614</v>
      </c>
      <c r="O217" s="53">
        <v>0</v>
      </c>
      <c r="P217" s="53">
        <v>4116.0325730594614</v>
      </c>
    </row>
    <row r="218" spans="1:16" s="19" customFormat="1" hidden="1">
      <c r="A218" s="19" t="s">
        <v>41</v>
      </c>
      <c r="B218" s="19" t="s">
        <v>1351</v>
      </c>
      <c r="C218" s="51" t="s">
        <v>681</v>
      </c>
      <c r="D218" s="51" t="s">
        <v>3982</v>
      </c>
      <c r="E218" s="51" t="s">
        <v>4</v>
      </c>
      <c r="F218" s="51" t="s">
        <v>4</v>
      </c>
      <c r="G218" s="51"/>
      <c r="H218" s="51" t="s">
        <v>6</v>
      </c>
      <c r="I218" s="51"/>
      <c r="J218" s="51">
        <v>60693</v>
      </c>
      <c r="K218" s="51" t="s">
        <v>84</v>
      </c>
      <c r="L218" s="51">
        <v>56789</v>
      </c>
      <c r="M218" s="51"/>
      <c r="N218" s="53">
        <v>126768</v>
      </c>
      <c r="O218" s="53"/>
      <c r="P218" s="53">
        <v>126768</v>
      </c>
    </row>
    <row r="219" spans="1:16" s="19" customFormat="1" hidden="1">
      <c r="A219" s="19" t="s">
        <v>652</v>
      </c>
      <c r="B219" s="19" t="s">
        <v>37</v>
      </c>
      <c r="C219" s="51" t="s">
        <v>681</v>
      </c>
      <c r="D219" s="51" t="s">
        <v>3982</v>
      </c>
      <c r="E219" s="51" t="s">
        <v>4</v>
      </c>
      <c r="F219" s="51" t="s">
        <v>4</v>
      </c>
      <c r="G219" s="51" t="s">
        <v>6</v>
      </c>
      <c r="H219" s="51" t="s">
        <v>6</v>
      </c>
      <c r="I219" s="51" t="s">
        <v>84</v>
      </c>
      <c r="J219" s="51"/>
      <c r="K219" s="51"/>
      <c r="L219" s="51"/>
      <c r="M219" s="51"/>
      <c r="N219" s="53">
        <v>20026</v>
      </c>
      <c r="O219" s="53"/>
      <c r="P219" s="53">
        <v>20026</v>
      </c>
    </row>
    <row r="220" spans="1:16" s="19" customFormat="1" hidden="1">
      <c r="A220" s="19" t="s">
        <v>45</v>
      </c>
      <c r="B220" s="19" t="s">
        <v>1350</v>
      </c>
      <c r="C220" s="51" t="s">
        <v>681</v>
      </c>
      <c r="D220" s="51" t="s">
        <v>3982</v>
      </c>
      <c r="E220" s="51" t="s">
        <v>4</v>
      </c>
      <c r="F220" s="51" t="s">
        <v>4</v>
      </c>
      <c r="G220" s="51"/>
      <c r="H220" s="51" t="s">
        <v>6</v>
      </c>
      <c r="I220" s="51"/>
      <c r="J220" s="51"/>
      <c r="K220" s="51" t="s">
        <v>84</v>
      </c>
      <c r="L220" s="51"/>
      <c r="M220" s="51"/>
      <c r="N220" s="53">
        <v>36903</v>
      </c>
      <c r="O220" s="53">
        <v>0</v>
      </c>
      <c r="P220" s="53">
        <v>36903</v>
      </c>
    </row>
    <row r="221" spans="1:16" s="19" customFormat="1" hidden="1">
      <c r="A221" s="19" t="s">
        <v>1989</v>
      </c>
      <c r="B221" s="19" t="s">
        <v>1333</v>
      </c>
      <c r="C221" s="51" t="s">
        <v>681</v>
      </c>
      <c r="D221" s="51" t="s">
        <v>3982</v>
      </c>
      <c r="E221" s="51" t="s">
        <v>4</v>
      </c>
      <c r="F221" s="51" t="s">
        <v>4</v>
      </c>
      <c r="G221" s="51"/>
      <c r="H221" s="51" t="s">
        <v>1</v>
      </c>
      <c r="I221" s="51"/>
      <c r="J221" s="51" t="s">
        <v>2291</v>
      </c>
      <c r="K221" s="51" t="s">
        <v>141</v>
      </c>
      <c r="L221" s="51"/>
      <c r="M221" s="51"/>
      <c r="N221" s="53">
        <v>5742</v>
      </c>
      <c r="O221" s="53">
        <v>0</v>
      </c>
      <c r="P221" s="53">
        <v>5742</v>
      </c>
    </row>
    <row r="222" spans="1:16" s="19" customFormat="1" hidden="1">
      <c r="A222" s="19" t="s">
        <v>1993</v>
      </c>
      <c r="B222" s="19" t="s">
        <v>1332</v>
      </c>
      <c r="C222" s="51" t="s">
        <v>681</v>
      </c>
      <c r="D222" s="51" t="s">
        <v>3982</v>
      </c>
      <c r="E222" s="51" t="s">
        <v>4</v>
      </c>
      <c r="F222" s="51" t="s">
        <v>4</v>
      </c>
      <c r="G222" s="51"/>
      <c r="H222" s="51" t="s">
        <v>1</v>
      </c>
      <c r="I222" s="51" t="s">
        <v>2291</v>
      </c>
      <c r="J222" s="51" t="s">
        <v>141</v>
      </c>
      <c r="K222" s="51"/>
      <c r="L222" s="51"/>
      <c r="M222" s="51"/>
      <c r="N222" s="53">
        <v>21633</v>
      </c>
      <c r="O222" s="53">
        <v>10528</v>
      </c>
      <c r="P222" s="53">
        <v>11105</v>
      </c>
    </row>
    <row r="223" spans="1:16" s="19" customFormat="1" hidden="1">
      <c r="A223" s="19" t="s">
        <v>2019</v>
      </c>
      <c r="B223" s="19" t="s">
        <v>4169</v>
      </c>
      <c r="C223" s="51" t="s">
        <v>681</v>
      </c>
      <c r="D223" s="51" t="s">
        <v>3982</v>
      </c>
      <c r="E223" s="51" t="s">
        <v>4</v>
      </c>
      <c r="F223" s="51" t="s">
        <v>4</v>
      </c>
      <c r="G223" s="51" t="s">
        <v>4</v>
      </c>
      <c r="H223" s="51" t="s">
        <v>1</v>
      </c>
      <c r="I223" s="51"/>
      <c r="J223" s="51" t="s">
        <v>2291</v>
      </c>
      <c r="K223" s="51" t="s">
        <v>141</v>
      </c>
      <c r="L223" s="51">
        <v>57530</v>
      </c>
      <c r="M223" s="51"/>
      <c r="N223" s="53">
        <v>4786</v>
      </c>
      <c r="O223" s="53">
        <v>0</v>
      </c>
      <c r="P223" s="53">
        <v>4786</v>
      </c>
    </row>
    <row r="224" spans="1:16" s="19" customFormat="1" hidden="1">
      <c r="A224" s="19" t="s">
        <v>2024</v>
      </c>
      <c r="B224" s="19" t="s">
        <v>4168</v>
      </c>
      <c r="C224" s="51" t="s">
        <v>681</v>
      </c>
      <c r="D224" s="51" t="s">
        <v>3982</v>
      </c>
      <c r="E224" s="51" t="s">
        <v>4</v>
      </c>
      <c r="F224" s="51" t="s">
        <v>4</v>
      </c>
      <c r="G224" s="51" t="s">
        <v>4</v>
      </c>
      <c r="H224" s="51" t="s">
        <v>6</v>
      </c>
      <c r="I224" s="51"/>
      <c r="J224" s="51"/>
      <c r="K224" s="51" t="s">
        <v>4167</v>
      </c>
      <c r="L224" s="51"/>
      <c r="M224" s="51"/>
      <c r="N224" s="53">
        <v>3113</v>
      </c>
      <c r="O224" s="53"/>
      <c r="P224" s="53">
        <v>3113</v>
      </c>
    </row>
    <row r="225" spans="1:16" s="19" customFormat="1" hidden="1">
      <c r="A225" s="19" t="s">
        <v>2024</v>
      </c>
      <c r="B225" s="19" t="s">
        <v>4166</v>
      </c>
      <c r="C225" s="51" t="s">
        <v>681</v>
      </c>
      <c r="D225" s="51" t="s">
        <v>3982</v>
      </c>
      <c r="E225" s="51" t="s">
        <v>4</v>
      </c>
      <c r="F225" s="51" t="s">
        <v>4</v>
      </c>
      <c r="G225" s="51" t="s">
        <v>4</v>
      </c>
      <c r="H225" s="51" t="s">
        <v>6</v>
      </c>
      <c r="I225" s="51"/>
      <c r="J225" s="51"/>
      <c r="K225" s="51" t="s">
        <v>4165</v>
      </c>
      <c r="L225" s="51"/>
      <c r="M225" s="51"/>
      <c r="N225" s="53">
        <v>4327</v>
      </c>
      <c r="O225" s="53"/>
      <c r="P225" s="53">
        <v>4327</v>
      </c>
    </row>
    <row r="226" spans="1:16" s="19" customFormat="1" hidden="1">
      <c r="A226" s="19" t="s">
        <v>2005</v>
      </c>
      <c r="B226" s="19" t="s">
        <v>4164</v>
      </c>
      <c r="C226" s="51" t="s">
        <v>681</v>
      </c>
      <c r="D226" s="51" t="s">
        <v>3982</v>
      </c>
      <c r="E226" s="51" t="s">
        <v>4</v>
      </c>
      <c r="F226" s="51" t="s">
        <v>4</v>
      </c>
      <c r="G226" s="51"/>
      <c r="H226" s="51" t="s">
        <v>6</v>
      </c>
      <c r="I226" s="51" t="s">
        <v>4163</v>
      </c>
      <c r="J226" s="51"/>
      <c r="K226" s="51"/>
      <c r="L226" s="51"/>
      <c r="M226" s="51"/>
      <c r="N226" s="53"/>
      <c r="O226" s="53"/>
      <c r="P226" s="53">
        <v>10000</v>
      </c>
    </row>
    <row r="227" spans="1:16" s="19" customFormat="1" hidden="1">
      <c r="A227" s="19" t="s">
        <v>39</v>
      </c>
      <c r="B227" s="19" t="s">
        <v>4162</v>
      </c>
      <c r="C227" s="51" t="s">
        <v>681</v>
      </c>
      <c r="D227" s="51" t="s">
        <v>3982</v>
      </c>
      <c r="E227" s="51" t="s">
        <v>4</v>
      </c>
      <c r="F227" s="51" t="s">
        <v>4</v>
      </c>
      <c r="G227" s="51"/>
      <c r="H227" s="51" t="s">
        <v>7</v>
      </c>
      <c r="I227" s="51"/>
      <c r="J227" s="51" t="s">
        <v>4161</v>
      </c>
      <c r="K227" s="51" t="s">
        <v>87</v>
      </c>
      <c r="L227" s="51">
        <v>57995</v>
      </c>
      <c r="M227" s="51"/>
      <c r="N227" s="53">
        <v>658383</v>
      </c>
      <c r="O227" s="53"/>
      <c r="P227" s="53">
        <v>658383</v>
      </c>
    </row>
    <row r="228" spans="1:16" s="19" customFormat="1" hidden="1">
      <c r="A228" s="19" t="s">
        <v>39</v>
      </c>
      <c r="B228" s="19" t="s">
        <v>4160</v>
      </c>
      <c r="C228" s="51" t="s">
        <v>681</v>
      </c>
      <c r="D228" s="51" t="s">
        <v>3982</v>
      </c>
      <c r="E228" s="51" t="s">
        <v>4</v>
      </c>
      <c r="F228" s="51" t="s">
        <v>4</v>
      </c>
      <c r="G228" s="51"/>
      <c r="H228" s="51" t="s">
        <v>7</v>
      </c>
      <c r="I228" s="51"/>
      <c r="J228" s="51" t="s">
        <v>4159</v>
      </c>
      <c r="K228" s="51" t="s">
        <v>169</v>
      </c>
      <c r="L228" s="51">
        <v>57050</v>
      </c>
      <c r="M228" s="51"/>
      <c r="N228" s="53">
        <v>286810</v>
      </c>
      <c r="O228" s="53"/>
      <c r="P228" s="53">
        <v>286810</v>
      </c>
    </row>
    <row r="229" spans="1:16" s="19" customFormat="1" hidden="1">
      <c r="A229" s="19" t="s">
        <v>39</v>
      </c>
      <c r="B229" s="19" t="s">
        <v>4158</v>
      </c>
      <c r="C229" s="51" t="s">
        <v>681</v>
      </c>
      <c r="D229" s="51" t="s">
        <v>3982</v>
      </c>
      <c r="E229" s="51" t="s">
        <v>4</v>
      </c>
      <c r="F229" s="51" t="s">
        <v>4</v>
      </c>
      <c r="G229" s="51"/>
      <c r="H229" s="51" t="s">
        <v>7</v>
      </c>
      <c r="I229" s="51"/>
      <c r="J229" s="51" t="s">
        <v>4157</v>
      </c>
      <c r="K229" s="51" t="s">
        <v>168</v>
      </c>
      <c r="L229" s="51">
        <v>57049</v>
      </c>
      <c r="M229" s="51"/>
      <c r="N229" s="53">
        <v>287996</v>
      </c>
      <c r="O229" s="53"/>
      <c r="P229" s="53">
        <v>287996</v>
      </c>
    </row>
    <row r="230" spans="1:16" s="19" customFormat="1" hidden="1">
      <c r="A230" s="19" t="s">
        <v>2149</v>
      </c>
      <c r="B230" s="19" t="s">
        <v>1244</v>
      </c>
      <c r="C230" s="51" t="s">
        <v>681</v>
      </c>
      <c r="D230" s="51" t="s">
        <v>3982</v>
      </c>
      <c r="E230" s="51" t="s">
        <v>4</v>
      </c>
      <c r="F230" s="51" t="s">
        <v>2010</v>
      </c>
      <c r="G230" s="51" t="s">
        <v>4</v>
      </c>
      <c r="H230" s="51" t="s">
        <v>466</v>
      </c>
      <c r="I230" s="51"/>
      <c r="J230" s="51" t="s">
        <v>4156</v>
      </c>
      <c r="K230" s="51"/>
      <c r="L230" s="51">
        <v>56752</v>
      </c>
      <c r="M230" s="51"/>
      <c r="N230" s="53">
        <v>2514.9902947930518</v>
      </c>
      <c r="O230" s="53">
        <v>0</v>
      </c>
      <c r="P230" s="53">
        <v>2514.9902947930518</v>
      </c>
    </row>
    <row r="231" spans="1:16" s="19" customFormat="1" hidden="1">
      <c r="A231" s="19" t="s">
        <v>2149</v>
      </c>
      <c r="B231" s="19" t="s">
        <v>1243</v>
      </c>
      <c r="C231" s="51" t="s">
        <v>681</v>
      </c>
      <c r="D231" s="51" t="s">
        <v>3982</v>
      </c>
      <c r="E231" s="51" t="s">
        <v>4</v>
      </c>
      <c r="F231" s="51" t="s">
        <v>2010</v>
      </c>
      <c r="G231" s="51" t="s">
        <v>4</v>
      </c>
      <c r="H231" s="51" t="s">
        <v>466</v>
      </c>
      <c r="I231" s="51"/>
      <c r="J231" s="51" t="s">
        <v>4155</v>
      </c>
      <c r="K231" s="51" t="s">
        <v>2216</v>
      </c>
      <c r="L231" s="51">
        <v>56753</v>
      </c>
      <c r="M231" s="51"/>
      <c r="N231" s="53">
        <v>3310.901702130695</v>
      </c>
      <c r="O231" s="53">
        <v>0</v>
      </c>
      <c r="P231" s="53">
        <v>3310.901702130695</v>
      </c>
    </row>
    <row r="232" spans="1:16" s="19" customFormat="1" hidden="1">
      <c r="A232" s="19" t="s">
        <v>2017</v>
      </c>
      <c r="B232" s="19" t="s">
        <v>4154</v>
      </c>
      <c r="C232" s="51" t="s">
        <v>681</v>
      </c>
      <c r="D232" s="51" t="s">
        <v>3982</v>
      </c>
      <c r="E232" s="51" t="s">
        <v>4</v>
      </c>
      <c r="F232" s="51" t="s">
        <v>4</v>
      </c>
      <c r="G232" s="51" t="s">
        <v>4</v>
      </c>
      <c r="H232" s="51" t="s">
        <v>466</v>
      </c>
      <c r="I232" s="51"/>
      <c r="J232" s="51"/>
      <c r="K232" s="51" t="s">
        <v>2216</v>
      </c>
      <c r="L232" s="51"/>
      <c r="M232" s="51"/>
      <c r="N232" s="53">
        <v>1500</v>
      </c>
      <c r="O232" s="53"/>
      <c r="P232" s="53">
        <v>1500</v>
      </c>
    </row>
    <row r="233" spans="1:16" s="19" customFormat="1" hidden="1">
      <c r="A233" s="19" t="s">
        <v>2017</v>
      </c>
      <c r="B233" s="19" t="s">
        <v>4153</v>
      </c>
      <c r="C233" s="51" t="s">
        <v>681</v>
      </c>
      <c r="D233" s="51" t="s">
        <v>3982</v>
      </c>
      <c r="E233" s="51" t="s">
        <v>4</v>
      </c>
      <c r="F233" s="51" t="s">
        <v>4</v>
      </c>
      <c r="G233" s="51" t="s">
        <v>4</v>
      </c>
      <c r="H233" s="51" t="s">
        <v>466</v>
      </c>
      <c r="I233" s="51"/>
      <c r="J233" s="51"/>
      <c r="K233" s="51" t="s">
        <v>2214</v>
      </c>
      <c r="L233" s="51"/>
      <c r="M233" s="51"/>
      <c r="N233" s="53">
        <v>1500</v>
      </c>
      <c r="O233" s="53"/>
      <c r="P233" s="53">
        <v>1500</v>
      </c>
    </row>
    <row r="234" spans="1:16" s="19" customFormat="1" hidden="1">
      <c r="A234" s="19" t="s">
        <v>652</v>
      </c>
      <c r="B234" s="19" t="s">
        <v>4152</v>
      </c>
      <c r="C234" s="51" t="s">
        <v>681</v>
      </c>
      <c r="D234" s="51" t="s">
        <v>3982</v>
      </c>
      <c r="E234" s="51" t="s">
        <v>4</v>
      </c>
      <c r="F234" s="51" t="s">
        <v>4</v>
      </c>
      <c r="G234" s="51" t="s">
        <v>6</v>
      </c>
      <c r="H234" s="51" t="s">
        <v>6</v>
      </c>
      <c r="I234" s="51" t="s">
        <v>2307</v>
      </c>
      <c r="J234" s="51"/>
      <c r="K234" s="51"/>
      <c r="L234" s="51"/>
      <c r="M234" s="51"/>
      <c r="N234" s="53">
        <v>11729</v>
      </c>
      <c r="O234" s="53"/>
      <c r="P234" s="53">
        <v>11729</v>
      </c>
    </row>
    <row r="235" spans="1:16" s="19" customFormat="1" hidden="1">
      <c r="A235" s="19" t="s">
        <v>652</v>
      </c>
      <c r="B235" s="19" t="s">
        <v>4151</v>
      </c>
      <c r="C235" s="51" t="s">
        <v>681</v>
      </c>
      <c r="D235" s="51" t="s">
        <v>3982</v>
      </c>
      <c r="E235" s="51" t="s">
        <v>4</v>
      </c>
      <c r="F235" s="51" t="s">
        <v>4</v>
      </c>
      <c r="G235" s="51" t="s">
        <v>1</v>
      </c>
      <c r="H235" s="51" t="s">
        <v>1</v>
      </c>
      <c r="I235" s="51" t="s">
        <v>2314</v>
      </c>
      <c r="J235" s="51"/>
      <c r="K235" s="51"/>
      <c r="L235" s="51"/>
      <c r="M235" s="51"/>
      <c r="N235" s="53">
        <v>8342</v>
      </c>
      <c r="O235" s="53"/>
      <c r="P235" s="53">
        <v>8342</v>
      </c>
    </row>
    <row r="236" spans="1:16" s="19" customFormat="1" hidden="1">
      <c r="A236" s="19" t="s">
        <v>2268</v>
      </c>
      <c r="B236" s="19" t="s">
        <v>4150</v>
      </c>
      <c r="C236" s="51" t="s">
        <v>681</v>
      </c>
      <c r="D236" s="51" t="s">
        <v>3982</v>
      </c>
      <c r="E236" s="51" t="s">
        <v>4</v>
      </c>
      <c r="F236" s="51" t="s">
        <v>4</v>
      </c>
      <c r="G236" s="51"/>
      <c r="H236" s="51" t="s">
        <v>4099</v>
      </c>
      <c r="I236" s="51"/>
      <c r="J236" s="51" t="s">
        <v>4149</v>
      </c>
      <c r="K236" s="51" t="s">
        <v>4143</v>
      </c>
      <c r="L236" s="51" t="s">
        <v>249</v>
      </c>
      <c r="M236" s="51"/>
      <c r="N236" s="53">
        <v>20458</v>
      </c>
      <c r="O236" s="53">
        <v>0</v>
      </c>
      <c r="P236" s="53">
        <v>20458</v>
      </c>
    </row>
    <row r="237" spans="1:16" s="19" customFormat="1" hidden="1">
      <c r="A237" s="19" t="s">
        <v>2019</v>
      </c>
      <c r="B237" s="19" t="s">
        <v>4150</v>
      </c>
      <c r="C237" s="51" t="s">
        <v>681</v>
      </c>
      <c r="D237" s="51" t="s">
        <v>3982</v>
      </c>
      <c r="E237" s="51" t="s">
        <v>4</v>
      </c>
      <c r="F237" s="51" t="s">
        <v>4</v>
      </c>
      <c r="G237" s="51" t="s">
        <v>4</v>
      </c>
      <c r="H237" s="51" t="s">
        <v>459</v>
      </c>
      <c r="I237" s="51"/>
      <c r="J237" s="51" t="s">
        <v>4149</v>
      </c>
      <c r="K237" s="51" t="s">
        <v>4143</v>
      </c>
      <c r="L237" s="51"/>
      <c r="M237" s="51"/>
      <c r="N237" s="53">
        <v>64467</v>
      </c>
      <c r="O237" s="53">
        <v>0</v>
      </c>
      <c r="P237" s="53">
        <v>64467</v>
      </c>
    </row>
    <row r="238" spans="1:16" s="19" customFormat="1" hidden="1">
      <c r="A238" s="19" t="s">
        <v>624</v>
      </c>
      <c r="B238" s="19" t="s">
        <v>4148</v>
      </c>
      <c r="C238" s="51" t="s">
        <v>681</v>
      </c>
      <c r="D238" s="51" t="s">
        <v>3982</v>
      </c>
      <c r="E238" s="51" t="s">
        <v>4</v>
      </c>
      <c r="F238" s="51" t="s">
        <v>4</v>
      </c>
      <c r="G238" s="51" t="s">
        <v>4</v>
      </c>
      <c r="H238" s="51" t="s">
        <v>459</v>
      </c>
      <c r="I238" s="51"/>
      <c r="J238" s="51">
        <v>63268</v>
      </c>
      <c r="K238" s="51" t="s">
        <v>4143</v>
      </c>
      <c r="L238" s="51"/>
      <c r="M238" s="51"/>
      <c r="N238" s="53">
        <v>5921</v>
      </c>
      <c r="O238" s="53"/>
      <c r="P238" s="53">
        <v>5921</v>
      </c>
    </row>
    <row r="239" spans="1:16" s="19" customFormat="1" hidden="1">
      <c r="A239" s="19" t="s">
        <v>2189</v>
      </c>
      <c r="B239" s="19" t="s">
        <v>4148</v>
      </c>
      <c r="C239" s="51" t="s">
        <v>681</v>
      </c>
      <c r="D239" s="51" t="s">
        <v>3982</v>
      </c>
      <c r="E239" s="51" t="s">
        <v>4</v>
      </c>
      <c r="F239" s="51" t="s">
        <v>4</v>
      </c>
      <c r="G239" s="51" t="s">
        <v>4</v>
      </c>
      <c r="H239" s="51" t="s">
        <v>459</v>
      </c>
      <c r="I239" s="51"/>
      <c r="J239" s="51">
        <v>63268</v>
      </c>
      <c r="K239" s="51" t="s">
        <v>4143</v>
      </c>
      <c r="L239" s="51"/>
      <c r="M239" s="51"/>
      <c r="N239" s="53">
        <v>85359</v>
      </c>
      <c r="O239" s="53"/>
      <c r="P239" s="53">
        <v>85359</v>
      </c>
    </row>
    <row r="240" spans="1:16" s="19" customFormat="1" hidden="1">
      <c r="A240" s="19" t="s">
        <v>1982</v>
      </c>
      <c r="B240" s="19" t="s">
        <v>4148</v>
      </c>
      <c r="C240" s="51" t="s">
        <v>681</v>
      </c>
      <c r="D240" s="51" t="s">
        <v>3982</v>
      </c>
      <c r="E240" s="51" t="s">
        <v>4</v>
      </c>
      <c r="F240" s="51" t="s">
        <v>4</v>
      </c>
      <c r="G240" s="51"/>
      <c r="H240" s="51" t="s">
        <v>459</v>
      </c>
      <c r="I240" s="51"/>
      <c r="J240" s="51">
        <v>63268</v>
      </c>
      <c r="K240" s="51" t="s">
        <v>4143</v>
      </c>
      <c r="L240" s="51"/>
      <c r="M240" s="51"/>
      <c r="N240" s="53">
        <v>85359</v>
      </c>
      <c r="O240" s="53"/>
      <c r="P240" s="53">
        <v>85359</v>
      </c>
    </row>
    <row r="241" spans="1:16" s="19" customFormat="1" hidden="1">
      <c r="A241" s="19" t="s">
        <v>1989</v>
      </c>
      <c r="B241" s="19" t="s">
        <v>4148</v>
      </c>
      <c r="C241" s="51" t="s">
        <v>681</v>
      </c>
      <c r="D241" s="51" t="s">
        <v>3982</v>
      </c>
      <c r="E241" s="51" t="s">
        <v>4</v>
      </c>
      <c r="F241" s="51" t="s">
        <v>4</v>
      </c>
      <c r="G241" s="51"/>
      <c r="H241" s="51" t="s">
        <v>459</v>
      </c>
      <c r="I241" s="51"/>
      <c r="J241" s="51" t="s">
        <v>4146</v>
      </c>
      <c r="K241" s="51" t="s">
        <v>4143</v>
      </c>
      <c r="L241" s="51"/>
      <c r="M241" s="51"/>
      <c r="N241" s="53">
        <v>65249</v>
      </c>
      <c r="O241" s="53">
        <v>0</v>
      </c>
      <c r="P241" s="53">
        <v>65249</v>
      </c>
    </row>
    <row r="242" spans="1:16" s="19" customFormat="1" hidden="1">
      <c r="A242" s="19" t="s">
        <v>1993</v>
      </c>
      <c r="B242" s="19" t="s">
        <v>4147</v>
      </c>
      <c r="C242" s="51" t="s">
        <v>681</v>
      </c>
      <c r="D242" s="51" t="s">
        <v>3982</v>
      </c>
      <c r="E242" s="51" t="s">
        <v>4</v>
      </c>
      <c r="F242" s="51" t="s">
        <v>4</v>
      </c>
      <c r="G242" s="51"/>
      <c r="H242" s="51" t="s">
        <v>459</v>
      </c>
      <c r="I242" s="51" t="s">
        <v>4146</v>
      </c>
      <c r="J242" s="51" t="s">
        <v>4143</v>
      </c>
      <c r="K242" s="51"/>
      <c r="L242" s="51"/>
      <c r="M242" s="51"/>
      <c r="N242" s="53">
        <v>98181</v>
      </c>
      <c r="O242" s="53">
        <v>0</v>
      </c>
      <c r="P242" s="53">
        <v>98181</v>
      </c>
    </row>
    <row r="243" spans="1:16" s="19" customFormat="1" hidden="1">
      <c r="A243" s="19" t="s">
        <v>509</v>
      </c>
      <c r="B243" s="19" t="s">
        <v>4145</v>
      </c>
      <c r="C243" s="51" t="s">
        <v>681</v>
      </c>
      <c r="D243" s="51" t="s">
        <v>3982</v>
      </c>
      <c r="E243" s="51" t="s">
        <v>4</v>
      </c>
      <c r="F243" s="51" t="s">
        <v>4</v>
      </c>
      <c r="G243" s="51"/>
      <c r="H243" s="51" t="s">
        <v>4144</v>
      </c>
      <c r="I243" s="51"/>
      <c r="J243" s="51"/>
      <c r="K243" s="51" t="s">
        <v>4143</v>
      </c>
      <c r="L243" s="51"/>
      <c r="M243" s="51"/>
      <c r="N243" s="53">
        <v>8307</v>
      </c>
      <c r="O243" s="53"/>
      <c r="P243" s="53">
        <v>8307</v>
      </c>
    </row>
    <row r="244" spans="1:16" s="19" customFormat="1" hidden="1">
      <c r="A244" s="19" t="s">
        <v>2149</v>
      </c>
      <c r="B244" s="19" t="s">
        <v>1215</v>
      </c>
      <c r="C244" s="51" t="s">
        <v>681</v>
      </c>
      <c r="D244" s="51" t="s">
        <v>3982</v>
      </c>
      <c r="E244" s="51" t="s">
        <v>4</v>
      </c>
      <c r="F244" s="51" t="s">
        <v>2010</v>
      </c>
      <c r="G244" s="51" t="s">
        <v>4</v>
      </c>
      <c r="H244" s="51" t="s">
        <v>466</v>
      </c>
      <c r="I244" s="51"/>
      <c r="J244" s="51" t="s">
        <v>4141</v>
      </c>
      <c r="K244" s="51"/>
      <c r="L244" s="51">
        <v>57039</v>
      </c>
      <c r="M244" s="51"/>
      <c r="N244" s="53">
        <v>1290.7096387446784</v>
      </c>
      <c r="O244" s="53">
        <v>0</v>
      </c>
      <c r="P244" s="53">
        <v>1290.7096387446784</v>
      </c>
    </row>
    <row r="245" spans="1:16" s="19" customFormat="1" hidden="1">
      <c r="A245" s="19" t="s">
        <v>1994</v>
      </c>
      <c r="B245" s="19" t="s">
        <v>4142</v>
      </c>
      <c r="C245" s="51" t="s">
        <v>681</v>
      </c>
      <c r="D245" s="51" t="s">
        <v>3982</v>
      </c>
      <c r="E245" s="51" t="s">
        <v>4</v>
      </c>
      <c r="F245" s="51" t="s">
        <v>4</v>
      </c>
      <c r="G245" s="51"/>
      <c r="H245" s="51" t="s">
        <v>466</v>
      </c>
      <c r="I245" s="51" t="s">
        <v>4141</v>
      </c>
      <c r="J245" s="51" t="s">
        <v>2210</v>
      </c>
      <c r="K245" s="51"/>
      <c r="L245" s="51"/>
      <c r="M245" s="51"/>
      <c r="N245" s="53">
        <v>2000</v>
      </c>
      <c r="O245" s="53"/>
      <c r="P245" s="53">
        <v>2000</v>
      </c>
    </row>
    <row r="246" spans="1:16" s="19" customFormat="1" hidden="1">
      <c r="A246" s="19" t="s">
        <v>1989</v>
      </c>
      <c r="B246" s="19" t="s">
        <v>4142</v>
      </c>
      <c r="C246" s="51" t="s">
        <v>681</v>
      </c>
      <c r="D246" s="51" t="s">
        <v>3982</v>
      </c>
      <c r="E246" s="51" t="s">
        <v>4</v>
      </c>
      <c r="F246" s="51" t="s">
        <v>4</v>
      </c>
      <c r="G246" s="51"/>
      <c r="H246" s="51" t="s">
        <v>466</v>
      </c>
      <c r="I246" s="51"/>
      <c r="J246" s="51" t="s">
        <v>4141</v>
      </c>
      <c r="K246" s="51" t="s">
        <v>2210</v>
      </c>
      <c r="L246" s="51"/>
      <c r="M246" s="51"/>
      <c r="N246" s="53">
        <v>3524</v>
      </c>
      <c r="O246" s="53">
        <v>0</v>
      </c>
      <c r="P246" s="53">
        <v>3524</v>
      </c>
    </row>
    <row r="247" spans="1:16" s="19" customFormat="1" hidden="1">
      <c r="A247" s="19" t="s">
        <v>2149</v>
      </c>
      <c r="B247" s="19" t="s">
        <v>1206</v>
      </c>
      <c r="C247" s="51" t="s">
        <v>681</v>
      </c>
      <c r="D247" s="51" t="s">
        <v>3982</v>
      </c>
      <c r="E247" s="51" t="s">
        <v>4</v>
      </c>
      <c r="F247" s="51" t="s">
        <v>2010</v>
      </c>
      <c r="G247" s="51" t="s">
        <v>4</v>
      </c>
      <c r="H247" s="51" t="s">
        <v>1</v>
      </c>
      <c r="I247" s="51"/>
      <c r="J247" s="51" t="s">
        <v>4140</v>
      </c>
      <c r="K247" s="51" t="s">
        <v>2210</v>
      </c>
      <c r="L247" s="51">
        <v>56466</v>
      </c>
      <c r="M247" s="51"/>
      <c r="N247" s="53">
        <v>2340.9042314540452</v>
      </c>
      <c r="O247" s="53">
        <v>0</v>
      </c>
      <c r="P247" s="53">
        <v>2340.9042314540452</v>
      </c>
    </row>
    <row r="248" spans="1:16" s="19" customFormat="1" hidden="1">
      <c r="A248" s="19" t="s">
        <v>2149</v>
      </c>
      <c r="B248" s="19" t="s">
        <v>1205</v>
      </c>
      <c r="C248" s="51" t="s">
        <v>681</v>
      </c>
      <c r="D248" s="51" t="s">
        <v>3982</v>
      </c>
      <c r="E248" s="51" t="s">
        <v>4</v>
      </c>
      <c r="F248" s="51" t="s">
        <v>2010</v>
      </c>
      <c r="G248" s="51" t="s">
        <v>4</v>
      </c>
      <c r="H248" s="51" t="s">
        <v>1</v>
      </c>
      <c r="I248" s="51"/>
      <c r="J248" s="51" t="s">
        <v>2271</v>
      </c>
      <c r="K248" s="51"/>
      <c r="L248" s="51">
        <v>56466</v>
      </c>
      <c r="M248" s="51"/>
      <c r="N248" s="53">
        <v>4816.4523177711662</v>
      </c>
      <c r="O248" s="53">
        <v>0</v>
      </c>
      <c r="P248" s="53">
        <v>4816.4523177711662</v>
      </c>
    </row>
    <row r="249" spans="1:16" s="19" customFormat="1" hidden="1">
      <c r="A249" s="19" t="s">
        <v>41</v>
      </c>
      <c r="B249" s="19" t="s">
        <v>1167</v>
      </c>
      <c r="C249" s="51" t="s">
        <v>681</v>
      </c>
      <c r="D249" s="51" t="s">
        <v>3982</v>
      </c>
      <c r="E249" s="51" t="s">
        <v>4</v>
      </c>
      <c r="F249" s="51" t="s">
        <v>4</v>
      </c>
      <c r="G249" s="51"/>
      <c r="H249" s="51" t="s">
        <v>1</v>
      </c>
      <c r="I249" s="51"/>
      <c r="J249" s="51">
        <v>61994</v>
      </c>
      <c r="K249" s="51" t="s">
        <v>83</v>
      </c>
      <c r="L249" s="51">
        <v>57635</v>
      </c>
      <c r="M249" s="51"/>
      <c r="N249" s="53">
        <v>118690</v>
      </c>
      <c r="O249" s="53"/>
      <c r="P249" s="53">
        <v>118690</v>
      </c>
    </row>
    <row r="250" spans="1:16" s="19" customFormat="1" hidden="1">
      <c r="A250" s="19" t="s">
        <v>624</v>
      </c>
      <c r="B250" s="19" t="s">
        <v>1148</v>
      </c>
      <c r="C250" s="51" t="s">
        <v>681</v>
      </c>
      <c r="D250" s="51" t="s">
        <v>3982</v>
      </c>
      <c r="E250" s="51" t="s">
        <v>4</v>
      </c>
      <c r="F250" s="51" t="s">
        <v>4</v>
      </c>
      <c r="G250" s="51" t="s">
        <v>4</v>
      </c>
      <c r="H250" s="51" t="s">
        <v>6</v>
      </c>
      <c r="I250" s="51"/>
      <c r="J250" s="51">
        <v>61200</v>
      </c>
      <c r="K250" s="51" t="s">
        <v>4086</v>
      </c>
      <c r="L250" s="51"/>
      <c r="M250" s="51"/>
      <c r="N250" s="53">
        <v>7365</v>
      </c>
      <c r="O250" s="53"/>
      <c r="P250" s="53">
        <v>7365</v>
      </c>
    </row>
    <row r="251" spans="1:16" s="19" customFormat="1" hidden="1">
      <c r="A251" s="19" t="s">
        <v>2126</v>
      </c>
      <c r="B251" s="19" t="s">
        <v>1147</v>
      </c>
      <c r="C251" s="51" t="s">
        <v>681</v>
      </c>
      <c r="D251" s="51" t="s">
        <v>3982</v>
      </c>
      <c r="E251" s="51" t="s">
        <v>4</v>
      </c>
      <c r="F251" s="51" t="s">
        <v>4</v>
      </c>
      <c r="G251" s="51" t="s">
        <v>4</v>
      </c>
      <c r="H251" s="51" t="s">
        <v>6</v>
      </c>
      <c r="I251" s="51"/>
      <c r="J251" s="51" t="s">
        <v>4139</v>
      </c>
      <c r="K251" s="51" t="s">
        <v>4086</v>
      </c>
      <c r="L251" s="51"/>
      <c r="M251" s="51"/>
      <c r="N251" s="53">
        <v>124332</v>
      </c>
      <c r="O251" s="53">
        <v>0</v>
      </c>
      <c r="P251" s="53">
        <v>124332</v>
      </c>
    </row>
    <row r="252" spans="1:16" s="19" customFormat="1" hidden="1">
      <c r="A252" s="19" t="s">
        <v>1983</v>
      </c>
      <c r="B252" s="19" t="s">
        <v>1147</v>
      </c>
      <c r="C252" s="51" t="s">
        <v>681</v>
      </c>
      <c r="D252" s="51" t="s">
        <v>3982</v>
      </c>
      <c r="E252" s="51" t="s">
        <v>4</v>
      </c>
      <c r="F252" s="51" t="s">
        <v>4</v>
      </c>
      <c r="G252" s="51"/>
      <c r="H252" s="51" t="s">
        <v>6</v>
      </c>
      <c r="I252" s="51"/>
      <c r="J252" s="51" t="s">
        <v>4139</v>
      </c>
      <c r="K252" s="51" t="s">
        <v>4086</v>
      </c>
      <c r="L252" s="51"/>
      <c r="M252" s="51"/>
      <c r="N252" s="53">
        <v>16837</v>
      </c>
      <c r="O252" s="53"/>
      <c r="P252" s="53">
        <v>16837</v>
      </c>
    </row>
    <row r="253" spans="1:16" s="19" customFormat="1" hidden="1">
      <c r="A253" s="19" t="s">
        <v>45</v>
      </c>
      <c r="B253" s="19" t="s">
        <v>1146</v>
      </c>
      <c r="C253" s="51" t="s">
        <v>681</v>
      </c>
      <c r="D253" s="51" t="s">
        <v>3982</v>
      </c>
      <c r="E253" s="51" t="s">
        <v>4</v>
      </c>
      <c r="F253" s="51" t="s">
        <v>4</v>
      </c>
      <c r="G253" s="51"/>
      <c r="H253" s="51" t="s">
        <v>6</v>
      </c>
      <c r="I253" s="51"/>
      <c r="J253" s="51"/>
      <c r="K253" s="51" t="s">
        <v>4086</v>
      </c>
      <c r="L253" s="51"/>
      <c r="M253" s="51"/>
      <c r="N253" s="53">
        <v>26837</v>
      </c>
      <c r="O253" s="53">
        <v>0</v>
      </c>
      <c r="P253" s="53">
        <v>26837</v>
      </c>
    </row>
    <row r="254" spans="1:16" s="19" customFormat="1" hidden="1">
      <c r="A254" s="19" t="s">
        <v>2149</v>
      </c>
      <c r="B254" s="19" t="s">
        <v>1145</v>
      </c>
      <c r="C254" s="51" t="s">
        <v>681</v>
      </c>
      <c r="D254" s="51" t="s">
        <v>3982</v>
      </c>
      <c r="E254" s="51" t="s">
        <v>4</v>
      </c>
      <c r="F254" s="51" t="s">
        <v>2010</v>
      </c>
      <c r="G254" s="51" t="s">
        <v>4</v>
      </c>
      <c r="H254" s="51" t="s">
        <v>6</v>
      </c>
      <c r="I254" s="51"/>
      <c r="J254" s="51" t="s">
        <v>4138</v>
      </c>
      <c r="K254" s="51" t="s">
        <v>4137</v>
      </c>
      <c r="L254" s="51">
        <v>56360</v>
      </c>
      <c r="M254" s="51"/>
      <c r="N254" s="53">
        <v>2376.3777966622742</v>
      </c>
      <c r="O254" s="53">
        <v>0</v>
      </c>
      <c r="P254" s="53">
        <v>2376.3777966622742</v>
      </c>
    </row>
    <row r="255" spans="1:16" s="19" customFormat="1" hidden="1">
      <c r="A255" s="19" t="s">
        <v>45</v>
      </c>
      <c r="B255" s="19" t="s">
        <v>1133</v>
      </c>
      <c r="C255" s="51" t="s">
        <v>681</v>
      </c>
      <c r="D255" s="51" t="s">
        <v>3982</v>
      </c>
      <c r="E255" s="51" t="s">
        <v>4</v>
      </c>
      <c r="F255" s="51" t="s">
        <v>4</v>
      </c>
      <c r="G255" s="51"/>
      <c r="H255" s="51" t="s">
        <v>6</v>
      </c>
      <c r="I255" s="51"/>
      <c r="J255" s="51"/>
      <c r="K255" s="51" t="s">
        <v>2307</v>
      </c>
      <c r="L255" s="51"/>
      <c r="M255" s="51"/>
      <c r="N255" s="53">
        <v>22045</v>
      </c>
      <c r="O255" s="53">
        <v>0</v>
      </c>
      <c r="P255" s="53">
        <v>22045</v>
      </c>
    </row>
    <row r="256" spans="1:16" s="19" customFormat="1" hidden="1">
      <c r="A256" s="19" t="s">
        <v>2189</v>
      </c>
      <c r="B256" s="19" t="s">
        <v>1132</v>
      </c>
      <c r="C256" s="51" t="s">
        <v>681</v>
      </c>
      <c r="D256" s="51" t="s">
        <v>3982</v>
      </c>
      <c r="E256" s="51" t="s">
        <v>4</v>
      </c>
      <c r="F256" s="51" t="s">
        <v>4</v>
      </c>
      <c r="G256" s="51" t="s">
        <v>4</v>
      </c>
      <c r="H256" s="51" t="s">
        <v>6</v>
      </c>
      <c r="I256" s="51"/>
      <c r="J256" s="51">
        <v>60602</v>
      </c>
      <c r="K256" s="51" t="s">
        <v>2307</v>
      </c>
      <c r="L256" s="51"/>
      <c r="M256" s="51"/>
      <c r="N256" s="53">
        <v>530</v>
      </c>
      <c r="O256" s="53"/>
      <c r="P256" s="53">
        <v>530</v>
      </c>
    </row>
    <row r="257" spans="1:16" s="19" customFormat="1" hidden="1">
      <c r="A257" s="19" t="s">
        <v>1982</v>
      </c>
      <c r="B257" s="19" t="s">
        <v>1132</v>
      </c>
      <c r="C257" s="51" t="s">
        <v>681</v>
      </c>
      <c r="D257" s="51" t="s">
        <v>3982</v>
      </c>
      <c r="E257" s="51" t="s">
        <v>4</v>
      </c>
      <c r="F257" s="51" t="s">
        <v>4</v>
      </c>
      <c r="G257" s="51"/>
      <c r="H257" s="51" t="s">
        <v>6</v>
      </c>
      <c r="I257" s="51"/>
      <c r="J257" s="51">
        <v>60602</v>
      </c>
      <c r="K257" s="51" t="s">
        <v>2307</v>
      </c>
      <c r="L257" s="51"/>
      <c r="M257" s="51"/>
      <c r="N257" s="53">
        <v>530</v>
      </c>
      <c r="O257" s="53"/>
      <c r="P257" s="53">
        <v>530</v>
      </c>
    </row>
    <row r="258" spans="1:16" s="19" customFormat="1" hidden="1">
      <c r="A258" s="19" t="s">
        <v>1994</v>
      </c>
      <c r="B258" s="19" t="s">
        <v>4136</v>
      </c>
      <c r="C258" s="51" t="s">
        <v>681</v>
      </c>
      <c r="D258" s="51" t="s">
        <v>3982</v>
      </c>
      <c r="E258" s="51" t="s">
        <v>4</v>
      </c>
      <c r="F258" s="51" t="s">
        <v>4</v>
      </c>
      <c r="G258" s="51"/>
      <c r="H258" s="51" t="s">
        <v>1</v>
      </c>
      <c r="I258" s="51" t="s">
        <v>4135</v>
      </c>
      <c r="J258" s="51" t="s">
        <v>4134</v>
      </c>
      <c r="K258" s="51"/>
      <c r="L258" s="51"/>
      <c r="M258" s="51"/>
      <c r="N258" s="53">
        <v>211461</v>
      </c>
      <c r="O258" s="53"/>
      <c r="P258" s="53">
        <v>211461</v>
      </c>
    </row>
    <row r="259" spans="1:16" s="19" customFormat="1" hidden="1">
      <c r="A259" s="19" t="s">
        <v>624</v>
      </c>
      <c r="B259" s="19" t="s">
        <v>1111</v>
      </c>
      <c r="C259" s="51" t="s">
        <v>681</v>
      </c>
      <c r="D259" s="51" t="s">
        <v>3982</v>
      </c>
      <c r="E259" s="51" t="s">
        <v>4</v>
      </c>
      <c r="F259" s="51" t="s">
        <v>4</v>
      </c>
      <c r="G259" s="51" t="s">
        <v>4</v>
      </c>
      <c r="H259" s="51" t="s">
        <v>1</v>
      </c>
      <c r="I259" s="51"/>
      <c r="J259" s="51">
        <v>61202</v>
      </c>
      <c r="K259" s="51" t="s">
        <v>277</v>
      </c>
      <c r="L259" s="51"/>
      <c r="M259" s="51"/>
      <c r="N259" s="53">
        <v>2635</v>
      </c>
      <c r="O259" s="53"/>
      <c r="P259" s="53">
        <v>2635</v>
      </c>
    </row>
    <row r="260" spans="1:16" s="19" customFormat="1" hidden="1">
      <c r="A260" s="19" t="s">
        <v>2126</v>
      </c>
      <c r="B260" s="19" t="s">
        <v>1110</v>
      </c>
      <c r="C260" s="51" t="s">
        <v>681</v>
      </c>
      <c r="D260" s="51" t="s">
        <v>3982</v>
      </c>
      <c r="E260" s="51" t="s">
        <v>4</v>
      </c>
      <c r="F260" s="51" t="s">
        <v>4</v>
      </c>
      <c r="G260" s="51" t="s">
        <v>4</v>
      </c>
      <c r="H260" s="51" t="s">
        <v>1</v>
      </c>
      <c r="I260" s="51"/>
      <c r="J260" s="51" t="s">
        <v>4133</v>
      </c>
      <c r="K260" s="51" t="s">
        <v>277</v>
      </c>
      <c r="L260" s="51"/>
      <c r="M260" s="51"/>
      <c r="N260" s="53">
        <v>146317</v>
      </c>
      <c r="O260" s="53">
        <v>0</v>
      </c>
      <c r="P260" s="53">
        <v>146317</v>
      </c>
    </row>
    <row r="261" spans="1:16" s="19" customFormat="1" hidden="1">
      <c r="A261" s="19" t="s">
        <v>1983</v>
      </c>
      <c r="B261" s="19" t="s">
        <v>1110</v>
      </c>
      <c r="C261" s="51" t="s">
        <v>681</v>
      </c>
      <c r="D261" s="51" t="s">
        <v>3982</v>
      </c>
      <c r="E261" s="51" t="s">
        <v>4</v>
      </c>
      <c r="F261" s="51" t="s">
        <v>4</v>
      </c>
      <c r="G261" s="51"/>
      <c r="H261" s="51" t="s">
        <v>1</v>
      </c>
      <c r="I261" s="51"/>
      <c r="J261" s="51" t="s">
        <v>4133</v>
      </c>
      <c r="K261" s="51" t="s">
        <v>277</v>
      </c>
      <c r="L261" s="51"/>
      <c r="M261" s="51"/>
      <c r="N261" s="53">
        <v>33070</v>
      </c>
      <c r="O261" s="53"/>
      <c r="P261" s="53">
        <v>33070</v>
      </c>
    </row>
    <row r="262" spans="1:16" s="19" customFormat="1" hidden="1">
      <c r="A262" s="19" t="s">
        <v>1983</v>
      </c>
      <c r="B262" s="19" t="s">
        <v>1110</v>
      </c>
      <c r="C262" s="51" t="s">
        <v>681</v>
      </c>
      <c r="D262" s="51" t="s">
        <v>3982</v>
      </c>
      <c r="E262" s="51" t="s">
        <v>4</v>
      </c>
      <c r="F262" s="51" t="s">
        <v>4</v>
      </c>
      <c r="G262" s="51"/>
      <c r="H262" s="51" t="s">
        <v>1</v>
      </c>
      <c r="I262" s="51"/>
      <c r="J262" s="51" t="s">
        <v>4133</v>
      </c>
      <c r="K262" s="51" t="s">
        <v>277</v>
      </c>
      <c r="L262" s="51"/>
      <c r="M262" s="51"/>
      <c r="N262" s="53">
        <v>3497</v>
      </c>
      <c r="O262" s="53"/>
      <c r="P262" s="53">
        <v>3497</v>
      </c>
    </row>
    <row r="263" spans="1:16" s="19" customFormat="1" hidden="1">
      <c r="A263" s="19" t="s">
        <v>45</v>
      </c>
      <c r="B263" s="19" t="s">
        <v>1109</v>
      </c>
      <c r="C263" s="51" t="s">
        <v>681</v>
      </c>
      <c r="D263" s="51" t="s">
        <v>3982</v>
      </c>
      <c r="E263" s="51" t="s">
        <v>4</v>
      </c>
      <c r="F263" s="51" t="s">
        <v>4</v>
      </c>
      <c r="G263" s="51"/>
      <c r="H263" s="51" t="s">
        <v>1</v>
      </c>
      <c r="I263" s="51"/>
      <c r="J263" s="51"/>
      <c r="K263" s="51" t="s">
        <v>277</v>
      </c>
      <c r="L263" s="51"/>
      <c r="M263" s="51"/>
      <c r="N263" s="53">
        <v>42736</v>
      </c>
      <c r="O263" s="53">
        <v>0</v>
      </c>
      <c r="P263" s="53">
        <v>42736</v>
      </c>
    </row>
    <row r="264" spans="1:16" s="19" customFormat="1" hidden="1">
      <c r="A264" s="19" t="s">
        <v>2149</v>
      </c>
      <c r="B264" s="19" t="s">
        <v>1102</v>
      </c>
      <c r="C264" s="51" t="s">
        <v>681</v>
      </c>
      <c r="D264" s="51" t="s">
        <v>3982</v>
      </c>
      <c r="E264" s="51" t="s">
        <v>4</v>
      </c>
      <c r="F264" s="51" t="s">
        <v>2010</v>
      </c>
      <c r="G264" s="51" t="s">
        <v>4</v>
      </c>
      <c r="H264" s="51" t="s">
        <v>466</v>
      </c>
      <c r="I264" s="51"/>
      <c r="J264" s="51" t="s">
        <v>4132</v>
      </c>
      <c r="K264" s="51"/>
      <c r="L264" s="51" t="s">
        <v>15</v>
      </c>
      <c r="M264" s="51"/>
      <c r="N264" s="53">
        <v>0.85478470381274596</v>
      </c>
      <c r="O264" s="53">
        <v>0</v>
      </c>
      <c r="P264" s="53">
        <v>0.85478470381274596</v>
      </c>
    </row>
    <row r="265" spans="1:16" s="19" customFormat="1" hidden="1">
      <c r="A265" s="19" t="s">
        <v>2015</v>
      </c>
      <c r="B265" s="19" t="s">
        <v>1091</v>
      </c>
      <c r="C265" s="51" t="s">
        <v>681</v>
      </c>
      <c r="D265" s="51" t="s">
        <v>3982</v>
      </c>
      <c r="E265" s="51" t="s">
        <v>4</v>
      </c>
      <c r="F265" s="51" t="s">
        <v>4</v>
      </c>
      <c r="G265" s="51" t="s">
        <v>4</v>
      </c>
      <c r="H265" s="51" t="s">
        <v>6</v>
      </c>
      <c r="I265" s="51"/>
      <c r="J265" s="51"/>
      <c r="K265" s="51" t="s">
        <v>2720</v>
      </c>
      <c r="L265" s="51"/>
      <c r="M265" s="51"/>
      <c r="N265" s="53">
        <v>95205.232999999993</v>
      </c>
      <c r="O265" s="53"/>
      <c r="P265" s="53">
        <v>95205.232999999993</v>
      </c>
    </row>
    <row r="266" spans="1:16" s="19" customFormat="1" hidden="1">
      <c r="A266" s="19" t="s">
        <v>1964</v>
      </c>
      <c r="B266" s="19" t="s">
        <v>147</v>
      </c>
      <c r="C266" s="51" t="s">
        <v>681</v>
      </c>
      <c r="D266" s="51" t="s">
        <v>3982</v>
      </c>
      <c r="E266" s="51" t="s">
        <v>4</v>
      </c>
      <c r="F266" s="51" t="s">
        <v>4</v>
      </c>
      <c r="G266" s="51"/>
      <c r="H266" s="51" t="s">
        <v>580</v>
      </c>
      <c r="I266" s="51"/>
      <c r="J266" s="51"/>
      <c r="K266" s="51" t="s">
        <v>3965</v>
      </c>
      <c r="L266" s="51"/>
      <c r="M266" s="51"/>
      <c r="N266" s="53">
        <v>45837.665000000001</v>
      </c>
      <c r="O266" s="53">
        <v>812.23199999999997</v>
      </c>
      <c r="P266" s="53">
        <v>45025.433000000005</v>
      </c>
    </row>
    <row r="267" spans="1:16" s="19" customFormat="1" hidden="1">
      <c r="A267" s="19" t="s">
        <v>1994</v>
      </c>
      <c r="B267" s="19" t="s">
        <v>4131</v>
      </c>
      <c r="C267" s="51" t="s">
        <v>681</v>
      </c>
      <c r="D267" s="51" t="s">
        <v>3982</v>
      </c>
      <c r="E267" s="51" t="s">
        <v>4</v>
      </c>
      <c r="F267" s="51" t="s">
        <v>4</v>
      </c>
      <c r="G267" s="51"/>
      <c r="H267" s="51" t="s">
        <v>466</v>
      </c>
      <c r="I267" s="51" t="s">
        <v>4130</v>
      </c>
      <c r="J267" s="51" t="s">
        <v>2254</v>
      </c>
      <c r="K267" s="51"/>
      <c r="L267" s="51"/>
      <c r="M267" s="51"/>
      <c r="N267" s="53">
        <v>9000</v>
      </c>
      <c r="O267" s="53"/>
      <c r="P267" s="53">
        <v>9000</v>
      </c>
    </row>
    <row r="268" spans="1:16" s="19" customFormat="1" hidden="1">
      <c r="A268" s="19" t="s">
        <v>1989</v>
      </c>
      <c r="B268" s="19" t="s">
        <v>4131</v>
      </c>
      <c r="C268" s="51" t="s">
        <v>681</v>
      </c>
      <c r="D268" s="51" t="s">
        <v>3982</v>
      </c>
      <c r="E268" s="51" t="s">
        <v>4</v>
      </c>
      <c r="F268" s="51" t="s">
        <v>4</v>
      </c>
      <c r="G268" s="51"/>
      <c r="H268" s="51" t="s">
        <v>466</v>
      </c>
      <c r="I268" s="51"/>
      <c r="J268" s="51" t="s">
        <v>4130</v>
      </c>
      <c r="K268" s="51" t="s">
        <v>2254</v>
      </c>
      <c r="L268" s="51"/>
      <c r="M268" s="51"/>
      <c r="N268" s="53">
        <v>12921</v>
      </c>
      <c r="O268" s="53">
        <v>0</v>
      </c>
      <c r="P268" s="53">
        <v>12921</v>
      </c>
    </row>
    <row r="269" spans="1:16" s="19" customFormat="1" hidden="1">
      <c r="A269" s="19" t="s">
        <v>2149</v>
      </c>
      <c r="B269" s="19" t="s">
        <v>562</v>
      </c>
      <c r="C269" s="51" t="s">
        <v>681</v>
      </c>
      <c r="D269" s="51" t="s">
        <v>3982</v>
      </c>
      <c r="E269" s="51" t="s">
        <v>4</v>
      </c>
      <c r="F269" s="51" t="s">
        <v>2010</v>
      </c>
      <c r="G269" s="51" t="s">
        <v>4</v>
      </c>
      <c r="H269" s="51" t="s">
        <v>466</v>
      </c>
      <c r="I269" s="51"/>
      <c r="J269" s="51" t="s">
        <v>4130</v>
      </c>
      <c r="K269" s="51"/>
      <c r="L269" s="51">
        <v>57040</v>
      </c>
      <c r="M269" s="51"/>
      <c r="N269" s="53">
        <v>4272.4581738571942</v>
      </c>
      <c r="O269" s="53">
        <v>0</v>
      </c>
      <c r="P269" s="53">
        <v>4272.4581738571942</v>
      </c>
    </row>
    <row r="270" spans="1:16" s="19" customFormat="1" hidden="1">
      <c r="A270" s="19" t="s">
        <v>2189</v>
      </c>
      <c r="B270" s="19" t="s">
        <v>1053</v>
      </c>
      <c r="C270" s="51" t="s">
        <v>681</v>
      </c>
      <c r="D270" s="51" t="s">
        <v>3982</v>
      </c>
      <c r="E270" s="51" t="s">
        <v>4</v>
      </c>
      <c r="F270" s="51" t="s">
        <v>4</v>
      </c>
      <c r="G270" s="51" t="s">
        <v>4</v>
      </c>
      <c r="H270" s="51" t="s">
        <v>1</v>
      </c>
      <c r="I270" s="51"/>
      <c r="J270" s="51">
        <v>60857</v>
      </c>
      <c r="K270" s="51" t="s">
        <v>2314</v>
      </c>
      <c r="L270" s="51"/>
      <c r="M270" s="51"/>
      <c r="N270" s="53">
        <v>470</v>
      </c>
      <c r="O270" s="53"/>
      <c r="P270" s="53">
        <v>470</v>
      </c>
    </row>
    <row r="271" spans="1:16" s="19" customFormat="1" hidden="1">
      <c r="A271" s="19" t="s">
        <v>1982</v>
      </c>
      <c r="B271" s="19" t="s">
        <v>1053</v>
      </c>
      <c r="C271" s="51" t="s">
        <v>681</v>
      </c>
      <c r="D271" s="51" t="s">
        <v>3982</v>
      </c>
      <c r="E271" s="51" t="s">
        <v>4</v>
      </c>
      <c r="F271" s="51" t="s">
        <v>4</v>
      </c>
      <c r="G271" s="51"/>
      <c r="H271" s="51" t="s">
        <v>1</v>
      </c>
      <c r="I271" s="51"/>
      <c r="J271" s="51">
        <v>60857</v>
      </c>
      <c r="K271" s="51" t="s">
        <v>2314</v>
      </c>
      <c r="L271" s="51"/>
      <c r="M271" s="51"/>
      <c r="N271" s="53">
        <v>470</v>
      </c>
      <c r="O271" s="53"/>
      <c r="P271" s="53">
        <v>470</v>
      </c>
    </row>
    <row r="272" spans="1:16" s="19" customFormat="1" hidden="1">
      <c r="A272" s="19" t="s">
        <v>2123</v>
      </c>
      <c r="B272" s="19" t="s">
        <v>1052</v>
      </c>
      <c r="C272" s="51" t="s">
        <v>681</v>
      </c>
      <c r="D272" s="51" t="s">
        <v>3982</v>
      </c>
      <c r="E272" s="51" t="s">
        <v>4</v>
      </c>
      <c r="F272" s="51" t="s">
        <v>4</v>
      </c>
      <c r="G272" s="51" t="s">
        <v>4</v>
      </c>
      <c r="H272" s="51" t="s">
        <v>1</v>
      </c>
      <c r="I272" s="51"/>
      <c r="J272" s="51" t="s">
        <v>4129</v>
      </c>
      <c r="K272" s="51" t="s">
        <v>2314</v>
      </c>
      <c r="L272" s="51">
        <v>57152</v>
      </c>
      <c r="M272" s="51"/>
      <c r="N272" s="53">
        <v>30857</v>
      </c>
      <c r="O272" s="53">
        <v>0</v>
      </c>
      <c r="P272" s="53">
        <v>30857</v>
      </c>
    </row>
    <row r="273" spans="1:16" s="19" customFormat="1" hidden="1">
      <c r="A273" s="19" t="s">
        <v>1983</v>
      </c>
      <c r="B273" s="19" t="s">
        <v>1052</v>
      </c>
      <c r="C273" s="51" t="s">
        <v>681</v>
      </c>
      <c r="D273" s="51" t="s">
        <v>3982</v>
      </c>
      <c r="E273" s="51" t="s">
        <v>4</v>
      </c>
      <c r="F273" s="51" t="s">
        <v>4</v>
      </c>
      <c r="G273" s="51"/>
      <c r="H273" s="51" t="s">
        <v>1</v>
      </c>
      <c r="I273" s="51"/>
      <c r="J273" s="51" t="s">
        <v>4129</v>
      </c>
      <c r="K273" s="51" t="s">
        <v>2314</v>
      </c>
      <c r="L273" s="51"/>
      <c r="M273" s="51"/>
      <c r="N273" s="53">
        <v>16855</v>
      </c>
      <c r="O273" s="53"/>
      <c r="P273" s="53">
        <v>16855</v>
      </c>
    </row>
    <row r="274" spans="1:16" s="19" customFormat="1" hidden="1">
      <c r="A274" s="19" t="s">
        <v>1983</v>
      </c>
      <c r="B274" s="19" t="s">
        <v>1052</v>
      </c>
      <c r="C274" s="51" t="s">
        <v>681</v>
      </c>
      <c r="D274" s="51" t="s">
        <v>3982</v>
      </c>
      <c r="E274" s="51" t="s">
        <v>4</v>
      </c>
      <c r="F274" s="51" t="s">
        <v>4</v>
      </c>
      <c r="G274" s="51"/>
      <c r="H274" s="51" t="s">
        <v>1</v>
      </c>
      <c r="I274" s="51"/>
      <c r="J274" s="51" t="s">
        <v>4129</v>
      </c>
      <c r="K274" s="51" t="s">
        <v>2314</v>
      </c>
      <c r="L274" s="51"/>
      <c r="M274" s="51"/>
      <c r="N274" s="53">
        <v>9657</v>
      </c>
      <c r="O274" s="53"/>
      <c r="P274" s="53">
        <v>9657</v>
      </c>
    </row>
    <row r="275" spans="1:16" s="19" customFormat="1" hidden="1">
      <c r="A275" s="19" t="s">
        <v>1986</v>
      </c>
      <c r="B275" s="19" t="s">
        <v>48</v>
      </c>
      <c r="C275" s="51" t="s">
        <v>681</v>
      </c>
      <c r="D275" s="51" t="s">
        <v>3982</v>
      </c>
      <c r="E275" s="51" t="s">
        <v>4</v>
      </c>
      <c r="F275" s="51" t="s">
        <v>4</v>
      </c>
      <c r="G275" s="51"/>
      <c r="H275" s="51" t="s">
        <v>5</v>
      </c>
      <c r="I275" s="51"/>
      <c r="J275" s="51" t="s">
        <v>4128</v>
      </c>
      <c r="K275" s="51" t="s">
        <v>81</v>
      </c>
      <c r="L275" s="51">
        <v>57211</v>
      </c>
      <c r="M275" s="51"/>
      <c r="N275" s="53">
        <v>0</v>
      </c>
      <c r="O275" s="53"/>
      <c r="P275" s="53">
        <v>0</v>
      </c>
    </row>
    <row r="276" spans="1:16" s="19" customFormat="1" hidden="1">
      <c r="A276" s="19" t="s">
        <v>1985</v>
      </c>
      <c r="B276" s="19" t="s">
        <v>48</v>
      </c>
      <c r="C276" s="51" t="s">
        <v>681</v>
      </c>
      <c r="D276" s="51" t="s">
        <v>3982</v>
      </c>
      <c r="E276" s="51" t="s">
        <v>4</v>
      </c>
      <c r="F276" s="51" t="s">
        <v>4</v>
      </c>
      <c r="G276" s="51"/>
      <c r="H276" s="51" t="s">
        <v>5</v>
      </c>
      <c r="I276" s="51"/>
      <c r="J276" s="51" t="s">
        <v>4128</v>
      </c>
      <c r="K276" s="51" t="s">
        <v>81</v>
      </c>
      <c r="L276" s="51">
        <v>57211</v>
      </c>
      <c r="M276" s="51"/>
      <c r="N276" s="53">
        <v>2.8131933167908927</v>
      </c>
      <c r="O276" s="53"/>
      <c r="P276" s="53">
        <v>2.8131933167908927</v>
      </c>
    </row>
    <row r="277" spans="1:16" s="19" customFormat="1" hidden="1">
      <c r="A277" s="19" t="s">
        <v>1984</v>
      </c>
      <c r="B277" s="19" t="s">
        <v>48</v>
      </c>
      <c r="C277" s="51" t="s">
        <v>681</v>
      </c>
      <c r="D277" s="51" t="s">
        <v>3982</v>
      </c>
      <c r="E277" s="51" t="s">
        <v>4</v>
      </c>
      <c r="F277" s="51" t="s">
        <v>4</v>
      </c>
      <c r="G277" s="51"/>
      <c r="H277" s="51" t="s">
        <v>5</v>
      </c>
      <c r="I277" s="51"/>
      <c r="J277" s="51" t="s">
        <v>4128</v>
      </c>
      <c r="K277" s="51" t="s">
        <v>81</v>
      </c>
      <c r="L277" s="51">
        <v>57211</v>
      </c>
      <c r="M277" s="51"/>
      <c r="N277" s="53">
        <v>382302.86680668319</v>
      </c>
      <c r="O277" s="53"/>
      <c r="P277" s="53">
        <v>382302.86680668319</v>
      </c>
    </row>
    <row r="278" spans="1:16" s="19" customFormat="1" hidden="1">
      <c r="A278" s="19" t="s">
        <v>2149</v>
      </c>
      <c r="B278" s="19" t="s">
        <v>559</v>
      </c>
      <c r="C278" s="51" t="s">
        <v>681</v>
      </c>
      <c r="D278" s="51" t="s">
        <v>3982</v>
      </c>
      <c r="E278" s="51" t="s">
        <v>4</v>
      </c>
      <c r="F278" s="51" t="s">
        <v>2010</v>
      </c>
      <c r="G278" s="51" t="s">
        <v>4</v>
      </c>
      <c r="H278" s="51" t="s">
        <v>1</v>
      </c>
      <c r="I278" s="51"/>
      <c r="J278" s="51" t="s">
        <v>4127</v>
      </c>
      <c r="K278" s="51" t="s">
        <v>4126</v>
      </c>
      <c r="L278" s="51">
        <v>56666</v>
      </c>
      <c r="M278" s="51"/>
      <c r="N278" s="53">
        <v>2929.423500029121</v>
      </c>
      <c r="O278" s="53">
        <v>0</v>
      </c>
      <c r="P278" s="53">
        <v>2929.423500029121</v>
      </c>
    </row>
    <row r="279" spans="1:16" s="19" customFormat="1" hidden="1">
      <c r="A279" s="19" t="s">
        <v>2017</v>
      </c>
      <c r="B279" s="19" t="s">
        <v>4125</v>
      </c>
      <c r="C279" s="51" t="s">
        <v>681</v>
      </c>
      <c r="D279" s="51" t="s">
        <v>3982</v>
      </c>
      <c r="E279" s="51" t="s">
        <v>4</v>
      </c>
      <c r="F279" s="51" t="s">
        <v>4</v>
      </c>
      <c r="G279" s="51" t="s">
        <v>4</v>
      </c>
      <c r="H279" s="51" t="s">
        <v>466</v>
      </c>
      <c r="I279" s="51"/>
      <c r="J279" s="51"/>
      <c r="K279" s="51" t="s">
        <v>2222</v>
      </c>
      <c r="L279" s="51"/>
      <c r="M279" s="51"/>
      <c r="N279" s="53">
        <v>600</v>
      </c>
      <c r="O279" s="53"/>
      <c r="P279" s="53">
        <v>600</v>
      </c>
    </row>
    <row r="280" spans="1:16" s="19" customFormat="1" hidden="1">
      <c r="A280" s="19" t="s">
        <v>1994</v>
      </c>
      <c r="B280" s="19" t="s">
        <v>4124</v>
      </c>
      <c r="C280" s="51" t="s">
        <v>681</v>
      </c>
      <c r="D280" s="51" t="s">
        <v>3982</v>
      </c>
      <c r="E280" s="51" t="s">
        <v>4</v>
      </c>
      <c r="F280" s="51" t="s">
        <v>4</v>
      </c>
      <c r="G280" s="51"/>
      <c r="H280" s="51" t="s">
        <v>466</v>
      </c>
      <c r="I280" s="51" t="s">
        <v>4123</v>
      </c>
      <c r="J280" s="51" t="s">
        <v>2222</v>
      </c>
      <c r="K280" s="51"/>
      <c r="L280" s="51"/>
      <c r="M280" s="51"/>
      <c r="N280" s="53">
        <v>1900</v>
      </c>
      <c r="O280" s="53"/>
      <c r="P280" s="53">
        <v>1900</v>
      </c>
    </row>
    <row r="281" spans="1:16" s="19" customFormat="1" hidden="1">
      <c r="A281" s="19" t="s">
        <v>1989</v>
      </c>
      <c r="B281" s="19" t="s">
        <v>4124</v>
      </c>
      <c r="C281" s="51" t="s">
        <v>681</v>
      </c>
      <c r="D281" s="51" t="s">
        <v>3982</v>
      </c>
      <c r="E281" s="51" t="s">
        <v>4</v>
      </c>
      <c r="F281" s="51" t="s">
        <v>4</v>
      </c>
      <c r="G281" s="51"/>
      <c r="H281" s="51" t="s">
        <v>466</v>
      </c>
      <c r="I281" s="51"/>
      <c r="J281" s="51" t="s">
        <v>4123</v>
      </c>
      <c r="K281" s="51" t="s">
        <v>2222</v>
      </c>
      <c r="L281" s="51"/>
      <c r="M281" s="51"/>
      <c r="N281" s="53">
        <v>5135</v>
      </c>
      <c r="O281" s="53">
        <v>0</v>
      </c>
      <c r="P281" s="53">
        <v>5135</v>
      </c>
    </row>
    <row r="282" spans="1:16" s="19" customFormat="1" hidden="1">
      <c r="A282" s="19" t="s">
        <v>2149</v>
      </c>
      <c r="B282" s="19" t="s">
        <v>1022</v>
      </c>
      <c r="C282" s="51" t="s">
        <v>681</v>
      </c>
      <c r="D282" s="51" t="s">
        <v>3982</v>
      </c>
      <c r="E282" s="51" t="s">
        <v>4</v>
      </c>
      <c r="F282" s="51" t="s">
        <v>2010</v>
      </c>
      <c r="G282" s="51" t="s">
        <v>4</v>
      </c>
      <c r="H282" s="51" t="s">
        <v>466</v>
      </c>
      <c r="I282" s="51"/>
      <c r="J282" s="51" t="s">
        <v>4123</v>
      </c>
      <c r="K282" s="51" t="s">
        <v>2222</v>
      </c>
      <c r="L282" s="51">
        <v>56841</v>
      </c>
      <c r="M282" s="51"/>
      <c r="N282" s="53">
        <v>1518.0823699588689</v>
      </c>
      <c r="O282" s="53">
        <v>0</v>
      </c>
      <c r="P282" s="53">
        <v>1518.0823699588689</v>
      </c>
    </row>
    <row r="283" spans="1:16" s="19" customFormat="1" hidden="1">
      <c r="A283" s="19" t="s">
        <v>2017</v>
      </c>
      <c r="B283" s="19" t="s">
        <v>4122</v>
      </c>
      <c r="C283" s="51" t="s">
        <v>681</v>
      </c>
      <c r="D283" s="51" t="s">
        <v>3982</v>
      </c>
      <c r="E283" s="51" t="s">
        <v>4</v>
      </c>
      <c r="F283" s="51" t="s">
        <v>4</v>
      </c>
      <c r="G283" s="51" t="s">
        <v>4</v>
      </c>
      <c r="H283" s="51" t="s">
        <v>466</v>
      </c>
      <c r="I283" s="51"/>
      <c r="J283" s="51"/>
      <c r="K283" s="51" t="s">
        <v>2220</v>
      </c>
      <c r="L283" s="51"/>
      <c r="M283" s="51"/>
      <c r="N283" s="53">
        <v>4500</v>
      </c>
      <c r="O283" s="53"/>
      <c r="P283" s="53">
        <v>4500</v>
      </c>
    </row>
    <row r="284" spans="1:16" s="19" customFormat="1" hidden="1">
      <c r="A284" s="19" t="s">
        <v>1994</v>
      </c>
      <c r="B284" s="19" t="s">
        <v>4121</v>
      </c>
      <c r="C284" s="51" t="s">
        <v>681</v>
      </c>
      <c r="D284" s="51" t="s">
        <v>3982</v>
      </c>
      <c r="E284" s="51" t="s">
        <v>4</v>
      </c>
      <c r="F284" s="51" t="s">
        <v>4</v>
      </c>
      <c r="G284" s="51"/>
      <c r="H284" s="51" t="s">
        <v>466</v>
      </c>
      <c r="I284" s="51" t="s">
        <v>4120</v>
      </c>
      <c r="J284" s="51" t="s">
        <v>2220</v>
      </c>
      <c r="K284" s="51"/>
      <c r="L284" s="51"/>
      <c r="M284" s="51"/>
      <c r="N284" s="53">
        <v>8000</v>
      </c>
      <c r="O284" s="53"/>
      <c r="P284" s="53">
        <v>8000</v>
      </c>
    </row>
    <row r="285" spans="1:16" s="19" customFormat="1" hidden="1">
      <c r="A285" s="19" t="s">
        <v>1989</v>
      </c>
      <c r="B285" s="19" t="s">
        <v>4121</v>
      </c>
      <c r="C285" s="51" t="s">
        <v>681</v>
      </c>
      <c r="D285" s="51" t="s">
        <v>3982</v>
      </c>
      <c r="E285" s="51" t="s">
        <v>4</v>
      </c>
      <c r="F285" s="51" t="s">
        <v>4</v>
      </c>
      <c r="G285" s="51"/>
      <c r="H285" s="51" t="s">
        <v>466</v>
      </c>
      <c r="I285" s="51"/>
      <c r="J285" s="51" t="s">
        <v>4120</v>
      </c>
      <c r="K285" s="51" t="s">
        <v>2220</v>
      </c>
      <c r="L285" s="51"/>
      <c r="M285" s="51"/>
      <c r="N285" s="53">
        <v>13366</v>
      </c>
      <c r="O285" s="53">
        <v>0</v>
      </c>
      <c r="P285" s="53">
        <v>13366</v>
      </c>
    </row>
    <row r="286" spans="1:16" s="19" customFormat="1" hidden="1">
      <c r="A286" s="19" t="s">
        <v>2149</v>
      </c>
      <c r="B286" s="19" t="s">
        <v>558</v>
      </c>
      <c r="C286" s="51" t="s">
        <v>681</v>
      </c>
      <c r="D286" s="51" t="s">
        <v>3982</v>
      </c>
      <c r="E286" s="51" t="s">
        <v>4</v>
      </c>
      <c r="F286" s="51" t="s">
        <v>2010</v>
      </c>
      <c r="G286" s="51" t="s">
        <v>4</v>
      </c>
      <c r="H286" s="51" t="s">
        <v>466</v>
      </c>
      <c r="I286" s="51"/>
      <c r="J286" s="51" t="s">
        <v>4120</v>
      </c>
      <c r="K286" s="51" t="s">
        <v>2220</v>
      </c>
      <c r="L286" s="51">
        <v>56841</v>
      </c>
      <c r="M286" s="51"/>
      <c r="N286" s="53">
        <v>4094.8613876275276</v>
      </c>
      <c r="O286" s="53">
        <v>0</v>
      </c>
      <c r="P286" s="53">
        <v>4094.8613876275276</v>
      </c>
    </row>
    <row r="287" spans="1:16" s="19" customFormat="1" hidden="1">
      <c r="A287" s="19" t="s">
        <v>2024</v>
      </c>
      <c r="B287" s="19" t="s">
        <v>4119</v>
      </c>
      <c r="C287" s="51" t="s">
        <v>681</v>
      </c>
      <c r="D287" s="51" t="s">
        <v>3982</v>
      </c>
      <c r="E287" s="51" t="s">
        <v>4</v>
      </c>
      <c r="F287" s="51" t="s">
        <v>4</v>
      </c>
      <c r="G287" s="51" t="s">
        <v>4</v>
      </c>
      <c r="H287" s="51" t="s">
        <v>6</v>
      </c>
      <c r="I287" s="51"/>
      <c r="J287" s="51"/>
      <c r="K287" s="51" t="s">
        <v>4118</v>
      </c>
      <c r="L287" s="51"/>
      <c r="M287" s="51"/>
      <c r="N287" s="53">
        <v>4274</v>
      </c>
      <c r="O287" s="53"/>
      <c r="P287" s="53">
        <v>4274</v>
      </c>
    </row>
    <row r="288" spans="1:16" s="19" customFormat="1" hidden="1">
      <c r="A288" s="19" t="s">
        <v>2024</v>
      </c>
      <c r="B288" s="19" t="s">
        <v>4117</v>
      </c>
      <c r="C288" s="51" t="s">
        <v>681</v>
      </c>
      <c r="D288" s="51" t="s">
        <v>3982</v>
      </c>
      <c r="E288" s="51" t="s">
        <v>4</v>
      </c>
      <c r="F288" s="51" t="s">
        <v>4</v>
      </c>
      <c r="G288" s="51" t="s">
        <v>4</v>
      </c>
      <c r="H288" s="51" t="s">
        <v>6</v>
      </c>
      <c r="I288" s="51"/>
      <c r="J288" s="51"/>
      <c r="K288" s="51" t="s">
        <v>4116</v>
      </c>
      <c r="L288" s="51"/>
      <c r="M288" s="51"/>
      <c r="N288" s="53">
        <v>4693</v>
      </c>
      <c r="O288" s="53"/>
      <c r="P288" s="53">
        <v>4693</v>
      </c>
    </row>
    <row r="289" spans="1:16" s="19" customFormat="1" hidden="1">
      <c r="A289" s="19" t="s">
        <v>2149</v>
      </c>
      <c r="B289" s="19" t="s">
        <v>967</v>
      </c>
      <c r="C289" s="51" t="s">
        <v>681</v>
      </c>
      <c r="D289" s="51" t="s">
        <v>3982</v>
      </c>
      <c r="E289" s="51" t="s">
        <v>4</v>
      </c>
      <c r="F289" s="51" t="s">
        <v>2010</v>
      </c>
      <c r="G289" s="51" t="s">
        <v>4</v>
      </c>
      <c r="H289" s="51" t="s">
        <v>466</v>
      </c>
      <c r="I289" s="51"/>
      <c r="J289" s="51" t="s">
        <v>4115</v>
      </c>
      <c r="K289" s="51"/>
      <c r="L289" s="51">
        <v>55609</v>
      </c>
      <c r="M289" s="51"/>
      <c r="N289" s="53">
        <v>1011.2255686230466</v>
      </c>
      <c r="O289" s="53">
        <v>0</v>
      </c>
      <c r="P289" s="53">
        <v>1011.2255686230466</v>
      </c>
    </row>
    <row r="290" spans="1:16" s="19" customFormat="1" hidden="1">
      <c r="A290" s="19" t="s">
        <v>2149</v>
      </c>
      <c r="B290" s="19" t="s">
        <v>966</v>
      </c>
      <c r="C290" s="51" t="s">
        <v>681</v>
      </c>
      <c r="D290" s="51" t="s">
        <v>3982</v>
      </c>
      <c r="E290" s="51" t="s">
        <v>4</v>
      </c>
      <c r="F290" s="51" t="s">
        <v>2010</v>
      </c>
      <c r="G290" s="51" t="s">
        <v>4</v>
      </c>
      <c r="H290" s="51" t="s">
        <v>466</v>
      </c>
      <c r="I290" s="51"/>
      <c r="J290" s="51" t="s">
        <v>4114</v>
      </c>
      <c r="K290" s="51" t="s">
        <v>4113</v>
      </c>
      <c r="L290" s="51">
        <v>55608</v>
      </c>
      <c r="M290" s="51"/>
      <c r="N290" s="53">
        <v>82.883588244700192</v>
      </c>
      <c r="O290" s="53">
        <v>0</v>
      </c>
      <c r="P290" s="53">
        <v>82.883588244700192</v>
      </c>
    </row>
    <row r="291" spans="1:16" s="19" customFormat="1" hidden="1">
      <c r="A291" s="19" t="s">
        <v>2149</v>
      </c>
      <c r="B291" s="19" t="s">
        <v>965</v>
      </c>
      <c r="C291" s="51" t="s">
        <v>681</v>
      </c>
      <c r="D291" s="51" t="s">
        <v>3982</v>
      </c>
      <c r="E291" s="51" t="s">
        <v>4</v>
      </c>
      <c r="F291" s="51" t="s">
        <v>2010</v>
      </c>
      <c r="G291" s="51" t="s">
        <v>4</v>
      </c>
      <c r="H291" s="51" t="s">
        <v>466</v>
      </c>
      <c r="I291" s="51"/>
      <c r="J291" s="51" t="s">
        <v>4112</v>
      </c>
      <c r="K291" s="51" t="s">
        <v>4111</v>
      </c>
      <c r="L291" s="51">
        <v>55607</v>
      </c>
      <c r="M291" s="51"/>
      <c r="N291" s="53">
        <v>1521.89837310089</v>
      </c>
      <c r="O291" s="53">
        <v>532.76072796138624</v>
      </c>
      <c r="P291" s="53">
        <v>989.13764513950377</v>
      </c>
    </row>
    <row r="292" spans="1:16" s="19" customFormat="1" hidden="1">
      <c r="A292" s="19" t="s">
        <v>2149</v>
      </c>
      <c r="B292" s="19" t="s">
        <v>4110</v>
      </c>
      <c r="C292" s="51" t="s">
        <v>681</v>
      </c>
      <c r="D292" s="51" t="s">
        <v>3982</v>
      </c>
      <c r="E292" s="51" t="s">
        <v>4</v>
      </c>
      <c r="F292" s="51" t="s">
        <v>2010</v>
      </c>
      <c r="G292" s="51" t="s">
        <v>4</v>
      </c>
      <c r="H292" s="51" t="s">
        <v>1</v>
      </c>
      <c r="I292" s="51"/>
      <c r="J292" s="51" t="s">
        <v>4109</v>
      </c>
      <c r="K292" s="51"/>
      <c r="L292" s="51">
        <v>56195</v>
      </c>
      <c r="M292" s="51"/>
      <c r="N292" s="53">
        <v>0</v>
      </c>
      <c r="O292" s="53">
        <v>0</v>
      </c>
      <c r="P292" s="53">
        <v>0</v>
      </c>
    </row>
    <row r="293" spans="1:16" s="19" customFormat="1" hidden="1">
      <c r="A293" s="19" t="s">
        <v>624</v>
      </c>
      <c r="B293" s="19" t="s">
        <v>942</v>
      </c>
      <c r="C293" s="51" t="s">
        <v>681</v>
      </c>
      <c r="D293" s="51" t="s">
        <v>3982</v>
      </c>
      <c r="E293" s="51" t="s">
        <v>4</v>
      </c>
      <c r="F293" s="51" t="s">
        <v>4</v>
      </c>
      <c r="G293" s="51" t="s">
        <v>4</v>
      </c>
      <c r="H293" s="51" t="s">
        <v>6</v>
      </c>
      <c r="I293" s="51"/>
      <c r="J293" s="51">
        <v>61034</v>
      </c>
      <c r="K293" s="51" t="s">
        <v>4106</v>
      </c>
      <c r="L293" s="51"/>
      <c r="M293" s="51"/>
      <c r="N293" s="53">
        <v>54219</v>
      </c>
      <c r="O293" s="53">
        <v>53092</v>
      </c>
      <c r="P293" s="53">
        <v>1127</v>
      </c>
    </row>
    <row r="294" spans="1:16" s="19" customFormat="1" hidden="1">
      <c r="A294" s="19" t="s">
        <v>2019</v>
      </c>
      <c r="B294" s="19" t="s">
        <v>942</v>
      </c>
      <c r="C294" s="51" t="s">
        <v>681</v>
      </c>
      <c r="D294" s="51" t="s">
        <v>3982</v>
      </c>
      <c r="E294" s="51" t="s">
        <v>4</v>
      </c>
      <c r="F294" s="51" t="s">
        <v>4</v>
      </c>
      <c r="G294" s="51" t="s">
        <v>4</v>
      </c>
      <c r="H294" s="51" t="s">
        <v>6</v>
      </c>
      <c r="I294" s="51"/>
      <c r="J294" s="51" t="s">
        <v>4107</v>
      </c>
      <c r="K294" s="51" t="s">
        <v>4106</v>
      </c>
      <c r="L294" s="51">
        <v>56623</v>
      </c>
      <c r="M294" s="51"/>
      <c r="N294" s="53">
        <v>25000</v>
      </c>
      <c r="O294" s="53">
        <v>0</v>
      </c>
      <c r="P294" s="53">
        <v>25000</v>
      </c>
    </row>
    <row r="295" spans="1:16" s="19" customFormat="1" hidden="1">
      <c r="A295" s="19" t="s">
        <v>2268</v>
      </c>
      <c r="B295" s="19" t="s">
        <v>942</v>
      </c>
      <c r="C295" s="51" t="s">
        <v>681</v>
      </c>
      <c r="D295" s="51" t="s">
        <v>3982</v>
      </c>
      <c r="E295" s="51" t="s">
        <v>4</v>
      </c>
      <c r="F295" s="51" t="s">
        <v>4</v>
      </c>
      <c r="G295" s="51"/>
      <c r="H295" s="51" t="s">
        <v>6</v>
      </c>
      <c r="I295" s="51"/>
      <c r="J295" s="51" t="s">
        <v>4107</v>
      </c>
      <c r="K295" s="51" t="s">
        <v>4106</v>
      </c>
      <c r="L295" s="51">
        <v>56623</v>
      </c>
      <c r="M295" s="51"/>
      <c r="N295" s="53">
        <v>53092</v>
      </c>
      <c r="O295" s="53">
        <v>0</v>
      </c>
      <c r="P295" s="53">
        <v>53092</v>
      </c>
    </row>
    <row r="296" spans="1:16" s="19" customFormat="1" hidden="1">
      <c r="A296" s="19" t="s">
        <v>1993</v>
      </c>
      <c r="B296" s="19" t="s">
        <v>4108</v>
      </c>
      <c r="C296" s="51" t="s">
        <v>681</v>
      </c>
      <c r="D296" s="51" t="s">
        <v>3982</v>
      </c>
      <c r="E296" s="51" t="s">
        <v>4</v>
      </c>
      <c r="F296" s="51" t="s">
        <v>4</v>
      </c>
      <c r="G296" s="51"/>
      <c r="H296" s="51" t="s">
        <v>6</v>
      </c>
      <c r="I296" s="51" t="s">
        <v>4107</v>
      </c>
      <c r="J296" s="51" t="s">
        <v>4106</v>
      </c>
      <c r="K296" s="51"/>
      <c r="L296" s="51"/>
      <c r="M296" s="51"/>
      <c r="N296" s="53">
        <v>51694</v>
      </c>
      <c r="O296" s="53">
        <v>0</v>
      </c>
      <c r="P296" s="53">
        <v>51694</v>
      </c>
    </row>
    <row r="297" spans="1:16" s="19" customFormat="1" hidden="1">
      <c r="A297" s="19" t="s">
        <v>660</v>
      </c>
      <c r="B297" s="19" t="s">
        <v>4108</v>
      </c>
      <c r="C297" s="51" t="s">
        <v>681</v>
      </c>
      <c r="D297" s="51" t="s">
        <v>3982</v>
      </c>
      <c r="E297" s="51" t="s">
        <v>4</v>
      </c>
      <c r="F297" s="51" t="s">
        <v>4</v>
      </c>
      <c r="G297" s="51"/>
      <c r="H297" s="51" t="s">
        <v>6</v>
      </c>
      <c r="I297" s="51"/>
      <c r="J297" s="51" t="s">
        <v>4107</v>
      </c>
      <c r="K297" s="51" t="s">
        <v>4106</v>
      </c>
      <c r="L297" s="51">
        <v>56623</v>
      </c>
      <c r="M297" s="51"/>
      <c r="N297" s="53">
        <v>53943</v>
      </c>
      <c r="O297" s="53"/>
      <c r="P297" s="53">
        <v>53943</v>
      </c>
    </row>
    <row r="298" spans="1:16" s="19" customFormat="1" hidden="1">
      <c r="A298" s="19" t="s">
        <v>2017</v>
      </c>
      <c r="B298" s="19" t="s">
        <v>4105</v>
      </c>
      <c r="C298" s="51" t="s">
        <v>681</v>
      </c>
      <c r="D298" s="51" t="s">
        <v>3982</v>
      </c>
      <c r="E298" s="51" t="s">
        <v>4</v>
      </c>
      <c r="F298" s="51" t="s">
        <v>4</v>
      </c>
      <c r="G298" s="51" t="s">
        <v>4</v>
      </c>
      <c r="H298" s="51" t="s">
        <v>466</v>
      </c>
      <c r="I298" s="51"/>
      <c r="J298" s="51"/>
      <c r="K298" s="51" t="s">
        <v>2202</v>
      </c>
      <c r="L298" s="51"/>
      <c r="M298" s="51"/>
      <c r="N298" s="53">
        <v>3000</v>
      </c>
      <c r="O298" s="53"/>
      <c r="P298" s="53">
        <v>3000</v>
      </c>
    </row>
    <row r="299" spans="1:16" s="19" customFormat="1" hidden="1">
      <c r="A299" s="19" t="s">
        <v>1994</v>
      </c>
      <c r="B299" s="19" t="s">
        <v>4104</v>
      </c>
      <c r="C299" s="51" t="s">
        <v>681</v>
      </c>
      <c r="D299" s="51" t="s">
        <v>3982</v>
      </c>
      <c r="E299" s="51" t="s">
        <v>4</v>
      </c>
      <c r="F299" s="51" t="s">
        <v>4</v>
      </c>
      <c r="G299" s="51"/>
      <c r="H299" s="51" t="s">
        <v>466</v>
      </c>
      <c r="I299" s="51" t="s">
        <v>4103</v>
      </c>
      <c r="J299" s="51" t="s">
        <v>2202</v>
      </c>
      <c r="K299" s="51"/>
      <c r="L299" s="51"/>
      <c r="M299" s="51"/>
      <c r="N299" s="53">
        <v>14000</v>
      </c>
      <c r="O299" s="53"/>
      <c r="P299" s="53">
        <v>14000</v>
      </c>
    </row>
    <row r="300" spans="1:16" s="19" customFormat="1" hidden="1">
      <c r="A300" s="19" t="s">
        <v>1989</v>
      </c>
      <c r="B300" s="19" t="s">
        <v>4104</v>
      </c>
      <c r="C300" s="51" t="s">
        <v>681</v>
      </c>
      <c r="D300" s="51" t="s">
        <v>3982</v>
      </c>
      <c r="E300" s="51" t="s">
        <v>4</v>
      </c>
      <c r="F300" s="51" t="s">
        <v>4</v>
      </c>
      <c r="G300" s="51"/>
      <c r="H300" s="51" t="s">
        <v>466</v>
      </c>
      <c r="I300" s="51"/>
      <c r="J300" s="51" t="s">
        <v>4103</v>
      </c>
      <c r="K300" s="51" t="s">
        <v>2202</v>
      </c>
      <c r="L300" s="51"/>
      <c r="M300" s="51"/>
      <c r="N300" s="53">
        <v>13454</v>
      </c>
      <c r="O300" s="53">
        <v>0</v>
      </c>
      <c r="P300" s="53">
        <v>13454</v>
      </c>
    </row>
    <row r="301" spans="1:16" s="19" customFormat="1" hidden="1">
      <c r="A301" s="19" t="s">
        <v>2149</v>
      </c>
      <c r="B301" s="19" t="s">
        <v>923</v>
      </c>
      <c r="C301" s="51" t="s">
        <v>681</v>
      </c>
      <c r="D301" s="51" t="s">
        <v>3982</v>
      </c>
      <c r="E301" s="51" t="s">
        <v>4</v>
      </c>
      <c r="F301" s="51" t="s">
        <v>2010</v>
      </c>
      <c r="G301" s="51" t="s">
        <v>4</v>
      </c>
      <c r="H301" s="51" t="s">
        <v>466</v>
      </c>
      <c r="I301" s="51"/>
      <c r="J301" s="51" t="s">
        <v>4103</v>
      </c>
      <c r="K301" s="51"/>
      <c r="L301" s="51">
        <v>57299</v>
      </c>
      <c r="M301" s="51"/>
      <c r="N301" s="53">
        <v>5361.6523186780169</v>
      </c>
      <c r="O301" s="53">
        <v>0</v>
      </c>
      <c r="P301" s="53">
        <v>5361.6523186780169</v>
      </c>
    </row>
    <row r="302" spans="1:16" s="19" customFormat="1" hidden="1">
      <c r="A302" s="19" t="s">
        <v>2268</v>
      </c>
      <c r="B302" s="19" t="s">
        <v>907</v>
      </c>
      <c r="C302" s="51" t="s">
        <v>681</v>
      </c>
      <c r="D302" s="51" t="s">
        <v>3982</v>
      </c>
      <c r="E302" s="51" t="s">
        <v>4</v>
      </c>
      <c r="F302" s="51" t="s">
        <v>4</v>
      </c>
      <c r="G302" s="51"/>
      <c r="H302" s="51" t="s">
        <v>4099</v>
      </c>
      <c r="I302" s="51"/>
      <c r="J302" s="51" t="s">
        <v>503</v>
      </c>
      <c r="K302" s="51" t="s">
        <v>4101</v>
      </c>
      <c r="L302" s="51" t="s">
        <v>249</v>
      </c>
      <c r="M302" s="51"/>
      <c r="N302" s="53">
        <v>33239</v>
      </c>
      <c r="O302" s="53">
        <v>13610</v>
      </c>
      <c r="P302" s="53">
        <v>19629</v>
      </c>
    </row>
    <row r="303" spans="1:16" s="19" customFormat="1" hidden="1">
      <c r="A303" s="19" t="s">
        <v>1994</v>
      </c>
      <c r="B303" s="19" t="s">
        <v>907</v>
      </c>
      <c r="C303" s="51" t="s">
        <v>681</v>
      </c>
      <c r="D303" s="51" t="s">
        <v>3982</v>
      </c>
      <c r="E303" s="51" t="s">
        <v>4</v>
      </c>
      <c r="F303" s="51" t="s">
        <v>4</v>
      </c>
      <c r="G303" s="51"/>
      <c r="H303" s="51" t="s">
        <v>459</v>
      </c>
      <c r="I303" s="51" t="s">
        <v>503</v>
      </c>
      <c r="J303" s="51" t="s">
        <v>4101</v>
      </c>
      <c r="K303" s="51"/>
      <c r="L303" s="51"/>
      <c r="M303" s="51"/>
      <c r="N303" s="53">
        <v>13610</v>
      </c>
      <c r="O303" s="53"/>
      <c r="P303" s="53">
        <v>13610</v>
      </c>
    </row>
    <row r="304" spans="1:16" s="19" customFormat="1" hidden="1">
      <c r="A304" s="19" t="s">
        <v>624</v>
      </c>
      <c r="B304" s="19" t="s">
        <v>907</v>
      </c>
      <c r="C304" s="51" t="s">
        <v>681</v>
      </c>
      <c r="D304" s="51" t="s">
        <v>3982</v>
      </c>
      <c r="E304" s="51" t="s">
        <v>4</v>
      </c>
      <c r="F304" s="51" t="s">
        <v>4</v>
      </c>
      <c r="G304" s="51" t="s">
        <v>4</v>
      </c>
      <c r="H304" s="51" t="s">
        <v>459</v>
      </c>
      <c r="I304" s="51"/>
      <c r="J304" s="51">
        <v>61360</v>
      </c>
      <c r="K304" s="51" t="s">
        <v>4101</v>
      </c>
      <c r="L304" s="51"/>
      <c r="M304" s="51"/>
      <c r="N304" s="53">
        <v>6000</v>
      </c>
      <c r="O304" s="53">
        <v>5987</v>
      </c>
      <c r="P304" s="53">
        <v>13</v>
      </c>
    </row>
    <row r="305" spans="1:16" s="19" customFormat="1" hidden="1">
      <c r="A305" s="19" t="s">
        <v>2189</v>
      </c>
      <c r="B305" s="19" t="s">
        <v>907</v>
      </c>
      <c r="C305" s="51" t="s">
        <v>681</v>
      </c>
      <c r="D305" s="51" t="s">
        <v>3982</v>
      </c>
      <c r="E305" s="51" t="s">
        <v>4</v>
      </c>
      <c r="F305" s="51" t="s">
        <v>4</v>
      </c>
      <c r="G305" s="51" t="s">
        <v>4</v>
      </c>
      <c r="H305" s="51" t="s">
        <v>459</v>
      </c>
      <c r="I305" s="51"/>
      <c r="J305" s="51">
        <v>61360</v>
      </c>
      <c r="K305" s="51" t="s">
        <v>4101</v>
      </c>
      <c r="L305" s="51"/>
      <c r="M305" s="51"/>
      <c r="N305" s="53">
        <v>39749</v>
      </c>
      <c r="O305" s="53"/>
      <c r="P305" s="53">
        <v>39749</v>
      </c>
    </row>
    <row r="306" spans="1:16" s="19" customFormat="1" hidden="1">
      <c r="A306" s="19" t="s">
        <v>1982</v>
      </c>
      <c r="B306" s="19" t="s">
        <v>907</v>
      </c>
      <c r="C306" s="51" t="s">
        <v>681</v>
      </c>
      <c r="D306" s="51" t="s">
        <v>3982</v>
      </c>
      <c r="E306" s="51" t="s">
        <v>4</v>
      </c>
      <c r="F306" s="51" t="s">
        <v>4</v>
      </c>
      <c r="G306" s="51"/>
      <c r="H306" s="51" t="s">
        <v>459</v>
      </c>
      <c r="I306" s="51"/>
      <c r="J306" s="51">
        <v>61360</v>
      </c>
      <c r="K306" s="51" t="s">
        <v>4101</v>
      </c>
      <c r="L306" s="51"/>
      <c r="M306" s="51"/>
      <c r="N306" s="53">
        <v>39749</v>
      </c>
      <c r="O306" s="53"/>
      <c r="P306" s="53">
        <v>39749</v>
      </c>
    </row>
    <row r="307" spans="1:16" s="19" customFormat="1" hidden="1">
      <c r="A307" s="19" t="s">
        <v>2024</v>
      </c>
      <c r="B307" s="19" t="s">
        <v>907</v>
      </c>
      <c r="C307" s="51" t="s">
        <v>681</v>
      </c>
      <c r="D307" s="51" t="s">
        <v>3982</v>
      </c>
      <c r="E307" s="51" t="s">
        <v>4</v>
      </c>
      <c r="F307" s="51" t="s">
        <v>4</v>
      </c>
      <c r="G307" s="51" t="s">
        <v>4</v>
      </c>
      <c r="H307" s="51" t="s">
        <v>459</v>
      </c>
      <c r="I307" s="51"/>
      <c r="J307" s="51" t="s">
        <v>503</v>
      </c>
      <c r="K307" s="51" t="s">
        <v>4101</v>
      </c>
      <c r="L307" s="51"/>
      <c r="M307" s="51"/>
      <c r="N307" s="53">
        <v>19306</v>
      </c>
      <c r="O307" s="53"/>
      <c r="P307" s="53">
        <v>19306</v>
      </c>
    </row>
    <row r="308" spans="1:16" s="19" customFormat="1" hidden="1">
      <c r="A308" s="19" t="s">
        <v>2121</v>
      </c>
      <c r="B308" s="19" t="s">
        <v>907</v>
      </c>
      <c r="C308" s="51" t="s">
        <v>681</v>
      </c>
      <c r="D308" s="51" t="s">
        <v>3982</v>
      </c>
      <c r="E308" s="51" t="s">
        <v>4</v>
      </c>
      <c r="F308" s="51" t="s">
        <v>4</v>
      </c>
      <c r="G308" s="51" t="s">
        <v>4</v>
      </c>
      <c r="H308" s="51" t="s">
        <v>459</v>
      </c>
      <c r="I308" s="51"/>
      <c r="J308" s="51" t="s">
        <v>503</v>
      </c>
      <c r="K308" s="51" t="s">
        <v>4101</v>
      </c>
      <c r="L308" s="51"/>
      <c r="M308" s="51"/>
      <c r="N308" s="53">
        <v>21709</v>
      </c>
      <c r="O308" s="53">
        <v>0</v>
      </c>
      <c r="P308" s="53">
        <v>21709</v>
      </c>
    </row>
    <row r="309" spans="1:16" s="19" customFormat="1" hidden="1">
      <c r="A309" s="19" t="s">
        <v>2019</v>
      </c>
      <c r="B309" s="19" t="s">
        <v>907</v>
      </c>
      <c r="C309" s="51" t="s">
        <v>681</v>
      </c>
      <c r="D309" s="51" t="s">
        <v>3982</v>
      </c>
      <c r="E309" s="51" t="s">
        <v>4</v>
      </c>
      <c r="F309" s="51" t="s">
        <v>4</v>
      </c>
      <c r="G309" s="51" t="s">
        <v>4</v>
      </c>
      <c r="H309" s="51" t="s">
        <v>459</v>
      </c>
      <c r="I309" s="51"/>
      <c r="J309" s="51" t="s">
        <v>503</v>
      </c>
      <c r="K309" s="51" t="s">
        <v>4101</v>
      </c>
      <c r="L309" s="51"/>
      <c r="M309" s="51"/>
      <c r="N309" s="53">
        <v>50214</v>
      </c>
      <c r="O309" s="53">
        <v>0</v>
      </c>
      <c r="P309" s="53">
        <v>50214</v>
      </c>
    </row>
    <row r="310" spans="1:16" s="19" customFormat="1" hidden="1">
      <c r="A310" s="19" t="s">
        <v>1989</v>
      </c>
      <c r="B310" s="19" t="s">
        <v>907</v>
      </c>
      <c r="C310" s="51" t="s">
        <v>681</v>
      </c>
      <c r="D310" s="51" t="s">
        <v>3982</v>
      </c>
      <c r="E310" s="51" t="s">
        <v>4</v>
      </c>
      <c r="F310" s="51" t="s">
        <v>4</v>
      </c>
      <c r="G310" s="51"/>
      <c r="H310" s="51" t="s">
        <v>459</v>
      </c>
      <c r="I310" s="51"/>
      <c r="J310" s="51" t="s">
        <v>503</v>
      </c>
      <c r="K310" s="51" t="s">
        <v>4101</v>
      </c>
      <c r="L310" s="51"/>
      <c r="M310" s="51"/>
      <c r="N310" s="53">
        <v>23961</v>
      </c>
      <c r="O310" s="53">
        <v>0</v>
      </c>
      <c r="P310" s="53">
        <v>23961</v>
      </c>
    </row>
    <row r="311" spans="1:16" s="19" customFormat="1" hidden="1">
      <c r="A311" s="19" t="s">
        <v>1993</v>
      </c>
      <c r="B311" s="19" t="s">
        <v>4102</v>
      </c>
      <c r="C311" s="51" t="s">
        <v>681</v>
      </c>
      <c r="D311" s="51" t="s">
        <v>3982</v>
      </c>
      <c r="E311" s="51" t="s">
        <v>4</v>
      </c>
      <c r="F311" s="51" t="s">
        <v>4</v>
      </c>
      <c r="G311" s="51"/>
      <c r="H311" s="51" t="s">
        <v>459</v>
      </c>
      <c r="I311" s="51" t="s">
        <v>503</v>
      </c>
      <c r="J311" s="51" t="s">
        <v>4101</v>
      </c>
      <c r="K311" s="51"/>
      <c r="L311" s="51"/>
      <c r="M311" s="51"/>
      <c r="N311" s="53">
        <v>97600</v>
      </c>
      <c r="O311" s="53">
        <v>36843</v>
      </c>
      <c r="P311" s="53">
        <v>60757</v>
      </c>
    </row>
    <row r="312" spans="1:16" s="19" customFormat="1" hidden="1">
      <c r="A312" s="19" t="s">
        <v>502</v>
      </c>
      <c r="B312" s="19" t="s">
        <v>906</v>
      </c>
      <c r="C312" s="51" t="s">
        <v>681</v>
      </c>
      <c r="D312" s="51" t="s">
        <v>3982</v>
      </c>
      <c r="E312" s="51" t="s">
        <v>4</v>
      </c>
      <c r="F312" s="51" t="s">
        <v>4</v>
      </c>
      <c r="G312" s="51"/>
      <c r="H312" s="51" t="s">
        <v>459</v>
      </c>
      <c r="I312" s="51"/>
      <c r="J312" s="51">
        <v>61360</v>
      </c>
      <c r="K312" s="51" t="s">
        <v>4101</v>
      </c>
      <c r="L312" s="51"/>
      <c r="M312" s="51"/>
      <c r="N312" s="53">
        <v>12802</v>
      </c>
      <c r="O312" s="53"/>
      <c r="P312" s="53">
        <v>12802</v>
      </c>
    </row>
    <row r="313" spans="1:16" s="19" customFormat="1" hidden="1">
      <c r="A313" s="19" t="s">
        <v>1983</v>
      </c>
      <c r="B313" s="19" t="s">
        <v>906</v>
      </c>
      <c r="C313" s="51" t="s">
        <v>681</v>
      </c>
      <c r="D313" s="51" t="s">
        <v>3982</v>
      </c>
      <c r="E313" s="51" t="s">
        <v>4</v>
      </c>
      <c r="F313" s="51" t="s">
        <v>4</v>
      </c>
      <c r="G313" s="51"/>
      <c r="H313" s="51" t="s">
        <v>459</v>
      </c>
      <c r="I313" s="51"/>
      <c r="J313" s="51" t="s">
        <v>503</v>
      </c>
      <c r="K313" s="51" t="s">
        <v>4101</v>
      </c>
      <c r="L313" s="51"/>
      <c r="M313" s="51"/>
      <c r="N313" s="53">
        <v>35589</v>
      </c>
      <c r="O313" s="53"/>
      <c r="P313" s="53">
        <v>35589</v>
      </c>
    </row>
    <row r="314" spans="1:16" s="19" customFormat="1" hidden="1">
      <c r="A314" s="19" t="s">
        <v>1988</v>
      </c>
      <c r="B314" s="19" t="s">
        <v>906</v>
      </c>
      <c r="C314" s="51" t="s">
        <v>681</v>
      </c>
      <c r="D314" s="51" t="s">
        <v>3982</v>
      </c>
      <c r="E314" s="51" t="s">
        <v>4</v>
      </c>
      <c r="F314" s="51" t="s">
        <v>4</v>
      </c>
      <c r="G314" s="51"/>
      <c r="H314" s="51" t="s">
        <v>459</v>
      </c>
      <c r="I314" s="51"/>
      <c r="J314" s="51"/>
      <c r="K314" s="51" t="s">
        <v>4101</v>
      </c>
      <c r="L314" s="51"/>
      <c r="M314" s="51"/>
      <c r="N314" s="53">
        <v>631</v>
      </c>
      <c r="O314" s="53"/>
      <c r="P314" s="53">
        <v>631</v>
      </c>
    </row>
    <row r="315" spans="1:16" s="19" customFormat="1" hidden="1">
      <c r="A315" s="19" t="s">
        <v>2149</v>
      </c>
      <c r="B315" s="19" t="s">
        <v>810</v>
      </c>
      <c r="C315" s="51" t="s">
        <v>681</v>
      </c>
      <c r="D315" s="51" t="s">
        <v>3982</v>
      </c>
      <c r="E315" s="51" t="s">
        <v>4</v>
      </c>
      <c r="F315" s="51" t="s">
        <v>2010</v>
      </c>
      <c r="G315" s="51" t="s">
        <v>4</v>
      </c>
      <c r="H315" s="51" t="s">
        <v>466</v>
      </c>
      <c r="I315" s="51"/>
      <c r="J315" s="51" t="s">
        <v>4100</v>
      </c>
      <c r="K315" s="51" t="s">
        <v>2208</v>
      </c>
      <c r="L315" s="51">
        <v>57093</v>
      </c>
      <c r="M315" s="51"/>
      <c r="N315" s="53">
        <v>627.82410093789383</v>
      </c>
      <c r="O315" s="53">
        <v>0</v>
      </c>
      <c r="P315" s="53">
        <v>627.82410093789383</v>
      </c>
    </row>
    <row r="316" spans="1:16" s="19" customFormat="1" hidden="1">
      <c r="A316" s="19" t="s">
        <v>1994</v>
      </c>
      <c r="B316" s="19" t="s">
        <v>782</v>
      </c>
      <c r="C316" s="51" t="s">
        <v>681</v>
      </c>
      <c r="D316" s="51" t="s">
        <v>3982</v>
      </c>
      <c r="E316" s="51" t="s">
        <v>4</v>
      </c>
      <c r="F316" s="51" t="s">
        <v>4</v>
      </c>
      <c r="G316" s="51"/>
      <c r="H316" s="51" t="s">
        <v>459</v>
      </c>
      <c r="I316" s="51" t="s">
        <v>504</v>
      </c>
      <c r="J316" s="51" t="s">
        <v>4098</v>
      </c>
      <c r="K316" s="51"/>
      <c r="L316" s="51"/>
      <c r="M316" s="51"/>
      <c r="N316" s="53">
        <v>9909</v>
      </c>
      <c r="O316" s="53"/>
      <c r="P316" s="53">
        <v>9909</v>
      </c>
    </row>
    <row r="317" spans="1:16" s="19" customFormat="1" hidden="1">
      <c r="A317" s="19" t="s">
        <v>624</v>
      </c>
      <c r="B317" s="19" t="s">
        <v>782</v>
      </c>
      <c r="C317" s="51" t="s">
        <v>681</v>
      </c>
      <c r="D317" s="51" t="s">
        <v>3982</v>
      </c>
      <c r="E317" s="51" t="s">
        <v>4</v>
      </c>
      <c r="F317" s="51" t="s">
        <v>4</v>
      </c>
      <c r="G317" s="51" t="s">
        <v>4</v>
      </c>
      <c r="H317" s="51" t="s">
        <v>459</v>
      </c>
      <c r="I317" s="51"/>
      <c r="J317" s="51">
        <v>60600</v>
      </c>
      <c r="K317" s="51" t="s">
        <v>4098</v>
      </c>
      <c r="L317" s="51"/>
      <c r="M317" s="51"/>
      <c r="N317" s="53">
        <v>9236</v>
      </c>
      <c r="O317" s="53">
        <v>8142</v>
      </c>
      <c r="P317" s="53">
        <v>1094</v>
      </c>
    </row>
    <row r="318" spans="1:16" s="19" customFormat="1" hidden="1">
      <c r="A318" s="19" t="s">
        <v>2189</v>
      </c>
      <c r="B318" s="19" t="s">
        <v>782</v>
      </c>
      <c r="C318" s="51" t="s">
        <v>681</v>
      </c>
      <c r="D318" s="51" t="s">
        <v>3982</v>
      </c>
      <c r="E318" s="51" t="s">
        <v>4</v>
      </c>
      <c r="F318" s="51" t="s">
        <v>4</v>
      </c>
      <c r="G318" s="51" t="s">
        <v>4</v>
      </c>
      <c r="H318" s="51" t="s">
        <v>459</v>
      </c>
      <c r="I318" s="51"/>
      <c r="J318" s="51">
        <v>60600</v>
      </c>
      <c r="K318" s="51" t="s">
        <v>4098</v>
      </c>
      <c r="L318" s="51"/>
      <c r="M318" s="51"/>
      <c r="N318" s="53">
        <v>55620</v>
      </c>
      <c r="O318" s="53"/>
      <c r="P318" s="53">
        <v>55620</v>
      </c>
    </row>
    <row r="319" spans="1:16" s="19" customFormat="1" hidden="1">
      <c r="A319" s="19" t="s">
        <v>1982</v>
      </c>
      <c r="B319" s="19" t="s">
        <v>782</v>
      </c>
      <c r="C319" s="51" t="s">
        <v>681</v>
      </c>
      <c r="D319" s="51" t="s">
        <v>3982</v>
      </c>
      <c r="E319" s="51" t="s">
        <v>4</v>
      </c>
      <c r="F319" s="51" t="s">
        <v>4</v>
      </c>
      <c r="G319" s="51"/>
      <c r="H319" s="51" t="s">
        <v>459</v>
      </c>
      <c r="I319" s="51"/>
      <c r="J319" s="51">
        <v>60600</v>
      </c>
      <c r="K319" s="51" t="s">
        <v>4098</v>
      </c>
      <c r="L319" s="51"/>
      <c r="M319" s="51"/>
      <c r="N319" s="53">
        <v>55620</v>
      </c>
      <c r="O319" s="53"/>
      <c r="P319" s="53">
        <v>55620</v>
      </c>
    </row>
    <row r="320" spans="1:16" s="19" customFormat="1" hidden="1">
      <c r="A320" s="19" t="s">
        <v>2024</v>
      </c>
      <c r="B320" s="19" t="s">
        <v>782</v>
      </c>
      <c r="C320" s="51" t="s">
        <v>681</v>
      </c>
      <c r="D320" s="51" t="s">
        <v>3982</v>
      </c>
      <c r="E320" s="51" t="s">
        <v>4</v>
      </c>
      <c r="F320" s="51" t="s">
        <v>4</v>
      </c>
      <c r="G320" s="51" t="s">
        <v>4</v>
      </c>
      <c r="H320" s="51" t="s">
        <v>459</v>
      </c>
      <c r="I320" s="51"/>
      <c r="J320" s="51" t="s">
        <v>504</v>
      </c>
      <c r="K320" s="51" t="s">
        <v>4098</v>
      </c>
      <c r="L320" s="51"/>
      <c r="M320" s="51"/>
      <c r="N320" s="53">
        <v>6541</v>
      </c>
      <c r="O320" s="53"/>
      <c r="P320" s="53">
        <v>6541</v>
      </c>
    </row>
    <row r="321" spans="1:16" s="19" customFormat="1" hidden="1">
      <c r="A321" s="19" t="s">
        <v>1989</v>
      </c>
      <c r="B321" s="19" t="s">
        <v>782</v>
      </c>
      <c r="C321" s="51" t="s">
        <v>681</v>
      </c>
      <c r="D321" s="51" t="s">
        <v>3982</v>
      </c>
      <c r="E321" s="51" t="s">
        <v>4</v>
      </c>
      <c r="F321" s="51" t="s">
        <v>4</v>
      </c>
      <c r="G321" s="51"/>
      <c r="H321" s="51" t="s">
        <v>459</v>
      </c>
      <c r="I321" s="51"/>
      <c r="J321" s="51"/>
      <c r="K321" s="51" t="s">
        <v>4098</v>
      </c>
      <c r="L321" s="51"/>
      <c r="M321" s="51"/>
      <c r="N321" s="53">
        <v>6064</v>
      </c>
      <c r="O321" s="53">
        <v>0</v>
      </c>
      <c r="P321" s="53">
        <v>6064</v>
      </c>
    </row>
    <row r="322" spans="1:16" s="19" customFormat="1" hidden="1">
      <c r="A322" s="19" t="s">
        <v>2268</v>
      </c>
      <c r="B322" s="19" t="s">
        <v>781</v>
      </c>
      <c r="C322" s="51" t="s">
        <v>681</v>
      </c>
      <c r="D322" s="51" t="s">
        <v>3982</v>
      </c>
      <c r="E322" s="51" t="s">
        <v>4</v>
      </c>
      <c r="F322" s="51" t="s">
        <v>4</v>
      </c>
      <c r="G322" s="51"/>
      <c r="H322" s="51" t="s">
        <v>4099</v>
      </c>
      <c r="I322" s="51"/>
      <c r="J322" s="51" t="s">
        <v>504</v>
      </c>
      <c r="K322" s="51" t="s">
        <v>4098</v>
      </c>
      <c r="L322" s="51" t="s">
        <v>249</v>
      </c>
      <c r="M322" s="51"/>
      <c r="N322" s="53">
        <v>22967</v>
      </c>
      <c r="O322" s="53">
        <v>9909</v>
      </c>
      <c r="P322" s="53">
        <v>13058</v>
      </c>
    </row>
    <row r="323" spans="1:16" s="19" customFormat="1" hidden="1">
      <c r="A323" s="19" t="s">
        <v>1993</v>
      </c>
      <c r="B323" s="19" t="s">
        <v>781</v>
      </c>
      <c r="C323" s="51" t="s">
        <v>681</v>
      </c>
      <c r="D323" s="51" t="s">
        <v>3982</v>
      </c>
      <c r="E323" s="51" t="s">
        <v>4</v>
      </c>
      <c r="F323" s="51" t="s">
        <v>4</v>
      </c>
      <c r="G323" s="51"/>
      <c r="H323" s="51" t="s">
        <v>459</v>
      </c>
      <c r="I323" s="51" t="s">
        <v>504</v>
      </c>
      <c r="J323" s="51" t="s">
        <v>4098</v>
      </c>
      <c r="K323" s="51"/>
      <c r="L323" s="51"/>
      <c r="M323" s="51"/>
      <c r="N323" s="53">
        <v>95662</v>
      </c>
      <c r="O323" s="53">
        <v>41293</v>
      </c>
      <c r="P323" s="53">
        <v>54369</v>
      </c>
    </row>
    <row r="324" spans="1:16" s="19" customFormat="1" hidden="1">
      <c r="A324" s="19" t="s">
        <v>502</v>
      </c>
      <c r="B324" s="19" t="s">
        <v>781</v>
      </c>
      <c r="C324" s="51" t="s">
        <v>681</v>
      </c>
      <c r="D324" s="51" t="s">
        <v>3982</v>
      </c>
      <c r="E324" s="51" t="s">
        <v>4</v>
      </c>
      <c r="F324" s="51" t="s">
        <v>4</v>
      </c>
      <c r="G324" s="51"/>
      <c r="H324" s="51" t="s">
        <v>459</v>
      </c>
      <c r="I324" s="51"/>
      <c r="J324" s="51">
        <v>60600</v>
      </c>
      <c r="K324" s="51" t="s">
        <v>4098</v>
      </c>
      <c r="L324" s="51"/>
      <c r="M324" s="51"/>
      <c r="N324" s="53">
        <v>25412</v>
      </c>
      <c r="O324" s="53"/>
      <c r="P324" s="53">
        <v>25412</v>
      </c>
    </row>
    <row r="325" spans="1:16" s="19" customFormat="1" hidden="1">
      <c r="A325" s="19" t="s">
        <v>2121</v>
      </c>
      <c r="B325" s="19" t="s">
        <v>781</v>
      </c>
      <c r="C325" s="51" t="s">
        <v>681</v>
      </c>
      <c r="D325" s="51" t="s">
        <v>3982</v>
      </c>
      <c r="E325" s="51" t="s">
        <v>4</v>
      </c>
      <c r="F325" s="51" t="s">
        <v>4</v>
      </c>
      <c r="G325" s="51" t="s">
        <v>4</v>
      </c>
      <c r="H325" s="51" t="s">
        <v>459</v>
      </c>
      <c r="I325" s="51"/>
      <c r="J325" s="51" t="s">
        <v>504</v>
      </c>
      <c r="K325" s="51" t="s">
        <v>4098</v>
      </c>
      <c r="L325" s="51"/>
      <c r="M325" s="51"/>
      <c r="N325" s="53">
        <v>41293</v>
      </c>
      <c r="O325" s="53">
        <v>0</v>
      </c>
      <c r="P325" s="53">
        <v>41293</v>
      </c>
    </row>
    <row r="326" spans="1:16" s="19" customFormat="1" hidden="1">
      <c r="A326" s="19" t="s">
        <v>2019</v>
      </c>
      <c r="B326" s="19" t="s">
        <v>781</v>
      </c>
      <c r="C326" s="51" t="s">
        <v>681</v>
      </c>
      <c r="D326" s="51" t="s">
        <v>3982</v>
      </c>
      <c r="E326" s="51" t="s">
        <v>4</v>
      </c>
      <c r="F326" s="51" t="s">
        <v>4</v>
      </c>
      <c r="G326" s="51" t="s">
        <v>4</v>
      </c>
      <c r="H326" s="51" t="s">
        <v>459</v>
      </c>
      <c r="I326" s="51"/>
      <c r="J326" s="51" t="s">
        <v>504</v>
      </c>
      <c r="K326" s="51" t="s">
        <v>4098</v>
      </c>
      <c r="L326" s="51"/>
      <c r="M326" s="51"/>
      <c r="N326" s="53">
        <v>41511</v>
      </c>
      <c r="O326" s="53">
        <v>0</v>
      </c>
      <c r="P326" s="53">
        <v>41511</v>
      </c>
    </row>
    <row r="327" spans="1:16" s="19" customFormat="1" hidden="1">
      <c r="A327" s="19" t="s">
        <v>1983</v>
      </c>
      <c r="B327" s="19" t="s">
        <v>781</v>
      </c>
      <c r="C327" s="51" t="s">
        <v>681</v>
      </c>
      <c r="D327" s="51" t="s">
        <v>3982</v>
      </c>
      <c r="E327" s="51" t="s">
        <v>4</v>
      </c>
      <c r="F327" s="51" t="s">
        <v>4</v>
      </c>
      <c r="G327" s="51"/>
      <c r="H327" s="51" t="s">
        <v>459</v>
      </c>
      <c r="I327" s="51"/>
      <c r="J327" s="51" t="s">
        <v>504</v>
      </c>
      <c r="K327" s="51" t="s">
        <v>4098</v>
      </c>
      <c r="L327" s="51"/>
      <c r="M327" s="51"/>
      <c r="N327" s="53">
        <v>26089</v>
      </c>
      <c r="O327" s="53"/>
      <c r="P327" s="53">
        <v>26089</v>
      </c>
    </row>
    <row r="328" spans="1:16" s="19" customFormat="1" hidden="1">
      <c r="A328" s="19" t="s">
        <v>1988</v>
      </c>
      <c r="B328" s="19" t="s">
        <v>781</v>
      </c>
      <c r="C328" s="51" t="s">
        <v>681</v>
      </c>
      <c r="D328" s="51" t="s">
        <v>3982</v>
      </c>
      <c r="E328" s="51" t="s">
        <v>4</v>
      </c>
      <c r="F328" s="51" t="s">
        <v>4</v>
      </c>
      <c r="G328" s="51"/>
      <c r="H328" s="51" t="s">
        <v>459</v>
      </c>
      <c r="I328" s="51"/>
      <c r="J328" s="51"/>
      <c r="K328" s="51" t="s">
        <v>4098</v>
      </c>
      <c r="L328" s="51"/>
      <c r="M328" s="51"/>
      <c r="N328" s="53">
        <v>2823</v>
      </c>
      <c r="O328" s="53"/>
      <c r="P328" s="53">
        <v>2823</v>
      </c>
    </row>
    <row r="329" spans="1:16" s="19" customFormat="1" hidden="1">
      <c r="A329" s="19" t="s">
        <v>2017</v>
      </c>
      <c r="B329" s="19" t="s">
        <v>4097</v>
      </c>
      <c r="C329" s="51" t="s">
        <v>681</v>
      </c>
      <c r="D329" s="51" t="s">
        <v>3982</v>
      </c>
      <c r="E329" s="51" t="s">
        <v>4</v>
      </c>
      <c r="F329" s="51" t="s">
        <v>4</v>
      </c>
      <c r="G329" s="51" t="s">
        <v>4</v>
      </c>
      <c r="H329" s="51" t="s">
        <v>466</v>
      </c>
      <c r="I329" s="51"/>
      <c r="J329" s="51"/>
      <c r="K329" s="51" t="s">
        <v>2206</v>
      </c>
      <c r="L329" s="51"/>
      <c r="M329" s="51"/>
      <c r="N329" s="53">
        <v>6000</v>
      </c>
      <c r="O329" s="53"/>
      <c r="P329" s="53">
        <v>6000</v>
      </c>
    </row>
    <row r="330" spans="1:16" s="19" customFormat="1" hidden="1">
      <c r="A330" s="19" t="s">
        <v>1994</v>
      </c>
      <c r="B330" s="19" t="s">
        <v>4096</v>
      </c>
      <c r="C330" s="51" t="s">
        <v>681</v>
      </c>
      <c r="D330" s="51" t="s">
        <v>3982</v>
      </c>
      <c r="E330" s="51" t="s">
        <v>4</v>
      </c>
      <c r="F330" s="51" t="s">
        <v>4</v>
      </c>
      <c r="G330" s="51"/>
      <c r="H330" s="51" t="s">
        <v>466</v>
      </c>
      <c r="I330" s="51" t="s">
        <v>4095</v>
      </c>
      <c r="J330" s="51" t="s">
        <v>2206</v>
      </c>
      <c r="K330" s="51"/>
      <c r="L330" s="51"/>
      <c r="M330" s="51"/>
      <c r="N330" s="53">
        <v>11411</v>
      </c>
      <c r="O330" s="53"/>
      <c r="P330" s="53">
        <v>11411</v>
      </c>
    </row>
    <row r="331" spans="1:16" s="19" customFormat="1" hidden="1">
      <c r="A331" s="19" t="s">
        <v>1994</v>
      </c>
      <c r="B331" s="19" t="s">
        <v>4096</v>
      </c>
      <c r="C331" s="51" t="s">
        <v>681</v>
      </c>
      <c r="D331" s="51" t="s">
        <v>3982</v>
      </c>
      <c r="E331" s="51" t="s">
        <v>4</v>
      </c>
      <c r="F331" s="51" t="s">
        <v>4</v>
      </c>
      <c r="G331" s="51"/>
      <c r="H331" s="51" t="s">
        <v>466</v>
      </c>
      <c r="I331" s="51" t="s">
        <v>4095</v>
      </c>
      <c r="J331" s="51" t="s">
        <v>2206</v>
      </c>
      <c r="K331" s="51"/>
      <c r="L331" s="51"/>
      <c r="M331" s="51"/>
      <c r="N331" s="53">
        <v>2289</v>
      </c>
      <c r="O331" s="53"/>
      <c r="P331" s="53">
        <v>2289</v>
      </c>
    </row>
    <row r="332" spans="1:16" s="19" customFormat="1" hidden="1">
      <c r="A332" s="19" t="s">
        <v>1989</v>
      </c>
      <c r="B332" s="19" t="s">
        <v>4096</v>
      </c>
      <c r="C332" s="51" t="s">
        <v>681</v>
      </c>
      <c r="D332" s="51" t="s">
        <v>3982</v>
      </c>
      <c r="E332" s="51" t="s">
        <v>4</v>
      </c>
      <c r="F332" s="51" t="s">
        <v>4</v>
      </c>
      <c r="G332" s="51"/>
      <c r="H332" s="51" t="s">
        <v>466</v>
      </c>
      <c r="I332" s="51"/>
      <c r="J332" s="51" t="s">
        <v>4095</v>
      </c>
      <c r="K332" s="51" t="s">
        <v>2206</v>
      </c>
      <c r="L332" s="51"/>
      <c r="M332" s="51"/>
      <c r="N332" s="53">
        <v>13458</v>
      </c>
      <c r="O332" s="53">
        <v>0</v>
      </c>
      <c r="P332" s="53">
        <v>13458</v>
      </c>
    </row>
    <row r="333" spans="1:16" s="19" customFormat="1" hidden="1">
      <c r="A333" s="19" t="s">
        <v>2024</v>
      </c>
      <c r="B333" s="19" t="s">
        <v>4094</v>
      </c>
      <c r="C333" s="51" t="s">
        <v>681</v>
      </c>
      <c r="D333" s="51" t="s">
        <v>3982</v>
      </c>
      <c r="E333" s="51" t="s">
        <v>4</v>
      </c>
      <c r="F333" s="51" t="s">
        <v>4</v>
      </c>
      <c r="G333" s="51" t="s">
        <v>4</v>
      </c>
      <c r="H333" s="51" t="s">
        <v>6</v>
      </c>
      <c r="I333" s="51"/>
      <c r="J333" s="51"/>
      <c r="K333" s="51" t="s">
        <v>4093</v>
      </c>
      <c r="L333" s="51"/>
      <c r="M333" s="51"/>
      <c r="N333" s="53">
        <v>2168</v>
      </c>
      <c r="O333" s="53"/>
      <c r="P333" s="53">
        <v>2168</v>
      </c>
    </row>
    <row r="334" spans="1:16" s="19" customFormat="1" hidden="1">
      <c r="A334" s="19" t="s">
        <v>1994</v>
      </c>
      <c r="B334" s="19" t="s">
        <v>720</v>
      </c>
      <c r="C334" s="51" t="s">
        <v>681</v>
      </c>
      <c r="D334" s="51" t="s">
        <v>3982</v>
      </c>
      <c r="E334" s="51" t="s">
        <v>4</v>
      </c>
      <c r="F334" s="51" t="s">
        <v>4</v>
      </c>
      <c r="G334" s="51"/>
      <c r="H334" s="51" t="s">
        <v>6</v>
      </c>
      <c r="I334" s="51" t="s">
        <v>4092</v>
      </c>
      <c r="J334" s="51" t="s">
        <v>2316</v>
      </c>
      <c r="K334" s="51"/>
      <c r="L334" s="51"/>
      <c r="M334" s="51"/>
      <c r="N334" s="53">
        <v>161538</v>
      </c>
      <c r="O334" s="53"/>
      <c r="P334" s="53">
        <v>161538</v>
      </c>
    </row>
    <row r="335" spans="1:16" s="19" customFormat="1" hidden="1">
      <c r="A335" s="19" t="s">
        <v>2189</v>
      </c>
      <c r="B335" s="19" t="s">
        <v>720</v>
      </c>
      <c r="C335" s="51" t="s">
        <v>681</v>
      </c>
      <c r="D335" s="51" t="s">
        <v>3982</v>
      </c>
      <c r="E335" s="51" t="s">
        <v>4</v>
      </c>
      <c r="F335" s="51" t="s">
        <v>4</v>
      </c>
      <c r="G335" s="51" t="s">
        <v>4</v>
      </c>
      <c r="H335" s="51" t="s">
        <v>6</v>
      </c>
      <c r="I335" s="51"/>
      <c r="J335" s="51">
        <v>63055</v>
      </c>
      <c r="K335" s="51" t="s">
        <v>2316</v>
      </c>
      <c r="L335" s="51"/>
      <c r="M335" s="51"/>
      <c r="N335" s="53">
        <v>55794</v>
      </c>
      <c r="O335" s="53"/>
      <c r="P335" s="53">
        <v>55794</v>
      </c>
    </row>
    <row r="336" spans="1:16" s="19" customFormat="1" hidden="1">
      <c r="A336" s="19" t="s">
        <v>1982</v>
      </c>
      <c r="B336" s="19" t="s">
        <v>720</v>
      </c>
      <c r="C336" s="51" t="s">
        <v>681</v>
      </c>
      <c r="D336" s="51" t="s">
        <v>3982</v>
      </c>
      <c r="E336" s="51" t="s">
        <v>4</v>
      </c>
      <c r="F336" s="51" t="s">
        <v>4</v>
      </c>
      <c r="G336" s="51"/>
      <c r="H336" s="51" t="s">
        <v>6</v>
      </c>
      <c r="I336" s="51"/>
      <c r="J336" s="51">
        <v>63055</v>
      </c>
      <c r="K336" s="51" t="s">
        <v>2316</v>
      </c>
      <c r="L336" s="51"/>
      <c r="M336" s="51"/>
      <c r="N336" s="53">
        <v>55794</v>
      </c>
      <c r="O336" s="53"/>
      <c r="P336" s="53">
        <v>55794</v>
      </c>
    </row>
    <row r="337" spans="1:16" s="19" customFormat="1" hidden="1">
      <c r="A337" s="19" t="s">
        <v>2268</v>
      </c>
      <c r="B337" s="19" t="s">
        <v>720</v>
      </c>
      <c r="C337" s="51" t="s">
        <v>681</v>
      </c>
      <c r="D337" s="51" t="s">
        <v>3982</v>
      </c>
      <c r="E337" s="51" t="s">
        <v>4</v>
      </c>
      <c r="F337" s="51" t="s">
        <v>4</v>
      </c>
      <c r="G337" s="51"/>
      <c r="H337" s="51" t="s">
        <v>6</v>
      </c>
      <c r="I337" s="51"/>
      <c r="J337" s="51" t="s">
        <v>4092</v>
      </c>
      <c r="K337" s="51" t="s">
        <v>2316</v>
      </c>
      <c r="L337" s="51">
        <v>56485</v>
      </c>
      <c r="M337" s="51"/>
      <c r="N337" s="53">
        <v>11908</v>
      </c>
      <c r="O337" s="53">
        <v>0</v>
      </c>
      <c r="P337" s="53">
        <v>11908</v>
      </c>
    </row>
    <row r="338" spans="1:16" s="19" customFormat="1" hidden="1">
      <c r="A338" s="19" t="s">
        <v>2024</v>
      </c>
      <c r="B338" s="19" t="s">
        <v>720</v>
      </c>
      <c r="C338" s="51" t="s">
        <v>681</v>
      </c>
      <c r="D338" s="51" t="s">
        <v>3982</v>
      </c>
      <c r="E338" s="51" t="s">
        <v>4</v>
      </c>
      <c r="F338" s="51" t="s">
        <v>4</v>
      </c>
      <c r="G338" s="51" t="s">
        <v>4</v>
      </c>
      <c r="H338" s="51" t="s">
        <v>6</v>
      </c>
      <c r="I338" s="51"/>
      <c r="J338" s="51"/>
      <c r="K338" s="51" t="s">
        <v>2316</v>
      </c>
      <c r="L338" s="51"/>
      <c r="M338" s="51"/>
      <c r="N338" s="53">
        <v>34215</v>
      </c>
      <c r="O338" s="53"/>
      <c r="P338" s="53">
        <v>34215</v>
      </c>
    </row>
    <row r="339" spans="1:16" s="19" customFormat="1" hidden="1">
      <c r="A339" s="19" t="s">
        <v>1994</v>
      </c>
      <c r="B339" s="19" t="s">
        <v>718</v>
      </c>
      <c r="C339" s="51" t="s">
        <v>681</v>
      </c>
      <c r="D339" s="51" t="s">
        <v>3982</v>
      </c>
      <c r="E339" s="51" t="s">
        <v>4</v>
      </c>
      <c r="F339" s="51" t="s">
        <v>4</v>
      </c>
      <c r="G339" s="51"/>
      <c r="H339" s="51" t="s">
        <v>6</v>
      </c>
      <c r="I339" s="51" t="s">
        <v>4091</v>
      </c>
      <c r="J339" s="51" t="s">
        <v>2312</v>
      </c>
      <c r="K339" s="51"/>
      <c r="L339" s="51"/>
      <c r="M339" s="51"/>
      <c r="N339" s="53">
        <v>106681</v>
      </c>
      <c r="O339" s="53"/>
      <c r="P339" s="53">
        <v>106681</v>
      </c>
    </row>
    <row r="340" spans="1:16" s="19" customFormat="1" hidden="1">
      <c r="A340" s="19" t="s">
        <v>2189</v>
      </c>
      <c r="B340" s="19" t="s">
        <v>718</v>
      </c>
      <c r="C340" s="51" t="s">
        <v>681</v>
      </c>
      <c r="D340" s="51" t="s">
        <v>3982</v>
      </c>
      <c r="E340" s="51" t="s">
        <v>4</v>
      </c>
      <c r="F340" s="51" t="s">
        <v>4</v>
      </c>
      <c r="G340" s="51" t="s">
        <v>4</v>
      </c>
      <c r="H340" s="51" t="s">
        <v>6</v>
      </c>
      <c r="I340" s="51"/>
      <c r="J340" s="51">
        <v>63056</v>
      </c>
      <c r="K340" s="51" t="s">
        <v>2312</v>
      </c>
      <c r="L340" s="51"/>
      <c r="M340" s="51"/>
      <c r="N340" s="53">
        <v>42867</v>
      </c>
      <c r="O340" s="53"/>
      <c r="P340" s="53">
        <v>42867</v>
      </c>
    </row>
    <row r="341" spans="1:16" s="19" customFormat="1" hidden="1">
      <c r="A341" s="19" t="s">
        <v>1982</v>
      </c>
      <c r="B341" s="19" t="s">
        <v>718</v>
      </c>
      <c r="C341" s="51" t="s">
        <v>681</v>
      </c>
      <c r="D341" s="51" t="s">
        <v>3982</v>
      </c>
      <c r="E341" s="51" t="s">
        <v>4</v>
      </c>
      <c r="F341" s="51" t="s">
        <v>4</v>
      </c>
      <c r="G341" s="51"/>
      <c r="H341" s="51" t="s">
        <v>6</v>
      </c>
      <c r="I341" s="51"/>
      <c r="J341" s="51">
        <v>63056</v>
      </c>
      <c r="K341" s="51" t="s">
        <v>2312</v>
      </c>
      <c r="L341" s="51"/>
      <c r="M341" s="51"/>
      <c r="N341" s="53">
        <v>42867</v>
      </c>
      <c r="O341" s="53"/>
      <c r="P341" s="53">
        <v>42867</v>
      </c>
    </row>
    <row r="342" spans="1:16" s="19" customFormat="1" hidden="1">
      <c r="A342" s="19" t="s">
        <v>2024</v>
      </c>
      <c r="B342" s="19" t="s">
        <v>718</v>
      </c>
      <c r="C342" s="51" t="s">
        <v>681</v>
      </c>
      <c r="D342" s="51" t="s">
        <v>3982</v>
      </c>
      <c r="E342" s="51" t="s">
        <v>4</v>
      </c>
      <c r="F342" s="51" t="s">
        <v>4</v>
      </c>
      <c r="G342" s="51" t="s">
        <v>4</v>
      </c>
      <c r="H342" s="51" t="s">
        <v>6</v>
      </c>
      <c r="I342" s="51"/>
      <c r="J342" s="51"/>
      <c r="K342" s="51" t="s">
        <v>2312</v>
      </c>
      <c r="L342" s="51"/>
      <c r="M342" s="51"/>
      <c r="N342" s="53">
        <v>43432</v>
      </c>
      <c r="O342" s="53"/>
      <c r="P342" s="53">
        <v>43432</v>
      </c>
    </row>
    <row r="343" spans="1:16" s="19" customFormat="1" hidden="1">
      <c r="A343" s="19" t="s">
        <v>2024</v>
      </c>
      <c r="B343" s="19" t="s">
        <v>4090</v>
      </c>
      <c r="C343" s="51" t="s">
        <v>681</v>
      </c>
      <c r="D343" s="51" t="s">
        <v>3982</v>
      </c>
      <c r="E343" s="51" t="s">
        <v>4</v>
      </c>
      <c r="F343" s="51" t="s">
        <v>4</v>
      </c>
      <c r="G343" s="51" t="s">
        <v>4</v>
      </c>
      <c r="H343" s="51" t="s">
        <v>6</v>
      </c>
      <c r="I343" s="51"/>
      <c r="J343" s="51"/>
      <c r="K343" s="51" t="s">
        <v>4089</v>
      </c>
      <c r="L343" s="51"/>
      <c r="M343" s="51"/>
      <c r="N343" s="53">
        <v>621</v>
      </c>
      <c r="O343" s="53"/>
      <c r="P343" s="53">
        <v>621</v>
      </c>
    </row>
    <row r="344" spans="1:16" s="19" customFormat="1" hidden="1">
      <c r="A344" s="19" t="s">
        <v>40</v>
      </c>
      <c r="B344" s="19" t="s">
        <v>712</v>
      </c>
      <c r="C344" s="51" t="s">
        <v>681</v>
      </c>
      <c r="D344" s="51" t="s">
        <v>3982</v>
      </c>
      <c r="E344" s="51" t="s">
        <v>4</v>
      </c>
      <c r="F344" s="51" t="s">
        <v>4</v>
      </c>
      <c r="G344" s="51"/>
      <c r="H344" s="51" t="s">
        <v>1</v>
      </c>
      <c r="I344" s="51"/>
      <c r="J344" s="51">
        <v>61201</v>
      </c>
      <c r="K344" s="51" t="s">
        <v>272</v>
      </c>
      <c r="L344" s="51"/>
      <c r="M344" s="51"/>
      <c r="N344" s="53">
        <v>41572</v>
      </c>
      <c r="O344" s="53"/>
      <c r="P344" s="53">
        <v>41572</v>
      </c>
    </row>
    <row r="345" spans="1:16" s="19" customFormat="1" hidden="1">
      <c r="A345" s="19" t="s">
        <v>529</v>
      </c>
      <c r="B345" s="19" t="s">
        <v>711</v>
      </c>
      <c r="C345" s="51" t="s">
        <v>681</v>
      </c>
      <c r="D345" s="51" t="s">
        <v>3982</v>
      </c>
      <c r="E345" s="51" t="s">
        <v>4</v>
      </c>
      <c r="F345" s="51" t="s">
        <v>4</v>
      </c>
      <c r="G345" s="51"/>
      <c r="H345" s="51" t="s">
        <v>1</v>
      </c>
      <c r="I345" s="51"/>
      <c r="J345" s="51" t="s">
        <v>4088</v>
      </c>
      <c r="K345" s="51" t="s">
        <v>144</v>
      </c>
      <c r="L345" s="51">
        <v>56361</v>
      </c>
      <c r="M345" s="51"/>
      <c r="N345" s="53">
        <v>164303</v>
      </c>
      <c r="O345" s="53"/>
      <c r="P345" s="53">
        <v>164303</v>
      </c>
    </row>
    <row r="346" spans="1:16" s="19" customFormat="1" hidden="1">
      <c r="A346" s="19" t="s">
        <v>40</v>
      </c>
      <c r="B346" s="19" t="s">
        <v>710</v>
      </c>
      <c r="C346" s="51" t="s">
        <v>681</v>
      </c>
      <c r="D346" s="51" t="s">
        <v>3982</v>
      </c>
      <c r="E346" s="51" t="s">
        <v>4</v>
      </c>
      <c r="F346" s="51" t="s">
        <v>4</v>
      </c>
      <c r="G346" s="51"/>
      <c r="H346" s="51" t="s">
        <v>1</v>
      </c>
      <c r="I346" s="51"/>
      <c r="J346" s="51">
        <v>60776</v>
      </c>
      <c r="K346" s="51" t="s">
        <v>144</v>
      </c>
      <c r="L346" s="51"/>
      <c r="M346" s="51"/>
      <c r="N346" s="53">
        <v>246454</v>
      </c>
      <c r="O346" s="53"/>
      <c r="P346" s="53">
        <v>246454</v>
      </c>
    </row>
    <row r="347" spans="1:16" s="19" customFormat="1" hidden="1">
      <c r="A347" s="19" t="s">
        <v>502</v>
      </c>
      <c r="B347" s="19" t="s">
        <v>4087</v>
      </c>
      <c r="C347" s="51" t="s">
        <v>681</v>
      </c>
      <c r="D347" s="51" t="s">
        <v>3982</v>
      </c>
      <c r="E347" s="51" t="s">
        <v>4</v>
      </c>
      <c r="F347" s="51" t="s">
        <v>4</v>
      </c>
      <c r="G347" s="51"/>
      <c r="H347" s="51" t="s">
        <v>6</v>
      </c>
      <c r="I347" s="51"/>
      <c r="J347" s="51">
        <v>61200</v>
      </c>
      <c r="K347" s="51" t="s">
        <v>4086</v>
      </c>
      <c r="L347" s="51">
        <v>57333</v>
      </c>
      <c r="M347" s="51"/>
      <c r="N347" s="53">
        <v>30811</v>
      </c>
      <c r="O347" s="53"/>
      <c r="P347" s="53">
        <v>30811</v>
      </c>
    </row>
    <row r="348" spans="1:16" s="19" customFormat="1" hidden="1">
      <c r="A348" s="19" t="s">
        <v>502</v>
      </c>
      <c r="B348" s="19" t="s">
        <v>4085</v>
      </c>
      <c r="C348" s="51" t="s">
        <v>681</v>
      </c>
      <c r="D348" s="51" t="s">
        <v>3982</v>
      </c>
      <c r="E348" s="51" t="s">
        <v>4</v>
      </c>
      <c r="F348" s="51" t="s">
        <v>4</v>
      </c>
      <c r="G348" s="51"/>
      <c r="H348" s="51" t="s">
        <v>1</v>
      </c>
      <c r="I348" s="51"/>
      <c r="J348" s="51">
        <v>61202</v>
      </c>
      <c r="K348" s="51" t="s">
        <v>277</v>
      </c>
      <c r="L348" s="51">
        <v>57320</v>
      </c>
      <c r="M348" s="51"/>
      <c r="N348" s="53">
        <v>31385</v>
      </c>
      <c r="O348" s="53"/>
      <c r="P348" s="53">
        <v>31385</v>
      </c>
    </row>
    <row r="349" spans="1:16" s="19" customFormat="1" hidden="1">
      <c r="A349" s="19" t="s">
        <v>2149</v>
      </c>
      <c r="B349" s="19" t="s">
        <v>4084</v>
      </c>
      <c r="C349" s="51" t="s">
        <v>681</v>
      </c>
      <c r="D349" s="51" t="s">
        <v>3982</v>
      </c>
      <c r="E349" s="51" t="s">
        <v>460</v>
      </c>
      <c r="F349" s="51" t="s">
        <v>4073</v>
      </c>
      <c r="G349" s="51" t="s">
        <v>460</v>
      </c>
      <c r="H349" s="51" t="s">
        <v>6</v>
      </c>
      <c r="I349" s="51"/>
      <c r="J349" s="51"/>
      <c r="K349" s="51"/>
      <c r="L349" s="51" t="s">
        <v>15</v>
      </c>
      <c r="M349" s="51"/>
      <c r="N349" s="53">
        <v>0</v>
      </c>
      <c r="O349" s="53">
        <v>0</v>
      </c>
      <c r="P349" s="53">
        <v>0</v>
      </c>
    </row>
    <row r="350" spans="1:16" s="19" customFormat="1" hidden="1">
      <c r="A350" s="19" t="s">
        <v>2149</v>
      </c>
      <c r="B350" s="19" t="s">
        <v>4083</v>
      </c>
      <c r="C350" s="51" t="s">
        <v>681</v>
      </c>
      <c r="D350" s="51" t="s">
        <v>3982</v>
      </c>
      <c r="E350" s="51" t="s">
        <v>460</v>
      </c>
      <c r="F350" s="51" t="s">
        <v>4073</v>
      </c>
      <c r="G350" s="51" t="s">
        <v>460</v>
      </c>
      <c r="H350" s="51" t="s">
        <v>6</v>
      </c>
      <c r="I350" s="51"/>
      <c r="J350" s="51"/>
      <c r="K350" s="51"/>
      <c r="L350" s="51" t="s">
        <v>15</v>
      </c>
      <c r="M350" s="51"/>
      <c r="N350" s="53">
        <v>0</v>
      </c>
      <c r="O350" s="53">
        <v>0</v>
      </c>
      <c r="P350" s="53">
        <v>0</v>
      </c>
    </row>
    <row r="351" spans="1:16" s="19" customFormat="1" hidden="1">
      <c r="A351" s="19" t="s">
        <v>2149</v>
      </c>
      <c r="B351" s="19" t="s">
        <v>4082</v>
      </c>
      <c r="C351" s="51" t="s">
        <v>681</v>
      </c>
      <c r="D351" s="51" t="s">
        <v>3982</v>
      </c>
      <c r="E351" s="51" t="s">
        <v>460</v>
      </c>
      <c r="F351" s="51" t="s">
        <v>4073</v>
      </c>
      <c r="G351" s="51" t="s">
        <v>460</v>
      </c>
      <c r="H351" s="51" t="s">
        <v>6</v>
      </c>
      <c r="I351" s="51"/>
      <c r="J351" s="51"/>
      <c r="K351" s="51"/>
      <c r="L351" s="51" t="s">
        <v>15</v>
      </c>
      <c r="M351" s="51"/>
      <c r="N351" s="53">
        <v>0</v>
      </c>
      <c r="O351" s="53">
        <v>0</v>
      </c>
      <c r="P351" s="53">
        <v>0</v>
      </c>
    </row>
    <row r="352" spans="1:16" s="19" customFormat="1" hidden="1">
      <c r="A352" s="19" t="s">
        <v>2149</v>
      </c>
      <c r="B352" s="19" t="s">
        <v>4081</v>
      </c>
      <c r="C352" s="51" t="s">
        <v>681</v>
      </c>
      <c r="D352" s="51" t="s">
        <v>3982</v>
      </c>
      <c r="E352" s="51" t="s">
        <v>460</v>
      </c>
      <c r="F352" s="51" t="s">
        <v>4073</v>
      </c>
      <c r="G352" s="51" t="s">
        <v>460</v>
      </c>
      <c r="H352" s="51" t="s">
        <v>6</v>
      </c>
      <c r="I352" s="51"/>
      <c r="J352" s="51"/>
      <c r="K352" s="51"/>
      <c r="L352" s="51" t="s">
        <v>15</v>
      </c>
      <c r="M352" s="51"/>
      <c r="N352" s="53">
        <v>0</v>
      </c>
      <c r="O352" s="53">
        <v>0</v>
      </c>
      <c r="P352" s="53">
        <v>0</v>
      </c>
    </row>
    <row r="353" spans="1:16" s="19" customFormat="1" hidden="1">
      <c r="A353" s="19" t="s">
        <v>2149</v>
      </c>
      <c r="B353" s="19" t="s">
        <v>4080</v>
      </c>
      <c r="C353" s="51" t="s">
        <v>681</v>
      </c>
      <c r="D353" s="51" t="s">
        <v>3982</v>
      </c>
      <c r="E353" s="51" t="s">
        <v>460</v>
      </c>
      <c r="F353" s="51" t="s">
        <v>4073</v>
      </c>
      <c r="G353" s="51" t="s">
        <v>460</v>
      </c>
      <c r="H353" s="51" t="s">
        <v>6</v>
      </c>
      <c r="I353" s="51"/>
      <c r="J353" s="51"/>
      <c r="K353" s="51"/>
      <c r="L353" s="51" t="s">
        <v>15</v>
      </c>
      <c r="M353" s="51"/>
      <c r="N353" s="53">
        <v>0</v>
      </c>
      <c r="O353" s="53">
        <v>0</v>
      </c>
      <c r="P353" s="53">
        <v>0</v>
      </c>
    </row>
    <row r="354" spans="1:16" s="19" customFormat="1" hidden="1">
      <c r="A354" s="19" t="s">
        <v>2149</v>
      </c>
      <c r="B354" s="19" t="s">
        <v>4079</v>
      </c>
      <c r="C354" s="51" t="s">
        <v>681</v>
      </c>
      <c r="D354" s="51" t="s">
        <v>3982</v>
      </c>
      <c r="E354" s="51" t="s">
        <v>460</v>
      </c>
      <c r="F354" s="51" t="s">
        <v>4073</v>
      </c>
      <c r="G354" s="51" t="s">
        <v>460</v>
      </c>
      <c r="H354" s="51" t="s">
        <v>6</v>
      </c>
      <c r="I354" s="51"/>
      <c r="J354" s="51"/>
      <c r="K354" s="51"/>
      <c r="L354" s="51" t="s">
        <v>15</v>
      </c>
      <c r="M354" s="51"/>
      <c r="N354" s="53">
        <v>0</v>
      </c>
      <c r="O354" s="53">
        <v>0</v>
      </c>
      <c r="P354" s="53">
        <v>0</v>
      </c>
    </row>
    <row r="355" spans="1:16" s="19" customFormat="1" hidden="1">
      <c r="A355" s="19" t="s">
        <v>2149</v>
      </c>
      <c r="B355" s="19" t="s">
        <v>4078</v>
      </c>
      <c r="C355" s="51" t="s">
        <v>681</v>
      </c>
      <c r="D355" s="51" t="s">
        <v>3982</v>
      </c>
      <c r="E355" s="51" t="s">
        <v>460</v>
      </c>
      <c r="F355" s="51" t="s">
        <v>4073</v>
      </c>
      <c r="G355" s="51" t="s">
        <v>460</v>
      </c>
      <c r="H355" s="51" t="s">
        <v>6</v>
      </c>
      <c r="I355" s="51"/>
      <c r="J355" s="51"/>
      <c r="K355" s="51"/>
      <c r="L355" s="51" t="s">
        <v>15</v>
      </c>
      <c r="M355" s="51"/>
      <c r="N355" s="53">
        <v>0</v>
      </c>
      <c r="O355" s="53">
        <v>0</v>
      </c>
      <c r="P355" s="53">
        <v>0</v>
      </c>
    </row>
    <row r="356" spans="1:16" s="19" customFormat="1" hidden="1">
      <c r="A356" s="19" t="s">
        <v>2149</v>
      </c>
      <c r="B356" s="19" t="s">
        <v>4077</v>
      </c>
      <c r="C356" s="51" t="s">
        <v>681</v>
      </c>
      <c r="D356" s="51" t="s">
        <v>3982</v>
      </c>
      <c r="E356" s="51" t="s">
        <v>460</v>
      </c>
      <c r="F356" s="51" t="s">
        <v>4073</v>
      </c>
      <c r="G356" s="51" t="s">
        <v>460</v>
      </c>
      <c r="H356" s="51" t="s">
        <v>6</v>
      </c>
      <c r="I356" s="51"/>
      <c r="J356" s="51"/>
      <c r="K356" s="51"/>
      <c r="L356" s="51" t="s">
        <v>15</v>
      </c>
      <c r="M356" s="51"/>
      <c r="N356" s="53">
        <v>0</v>
      </c>
      <c r="O356" s="53">
        <v>0</v>
      </c>
      <c r="P356" s="53">
        <v>0</v>
      </c>
    </row>
    <row r="357" spans="1:16" s="19" customFormat="1" hidden="1">
      <c r="A357" s="19" t="s">
        <v>2149</v>
      </c>
      <c r="B357" s="19" t="s">
        <v>4076</v>
      </c>
      <c r="C357" s="51" t="s">
        <v>681</v>
      </c>
      <c r="D357" s="51" t="s">
        <v>3982</v>
      </c>
      <c r="E357" s="51" t="s">
        <v>460</v>
      </c>
      <c r="F357" s="51" t="s">
        <v>4073</v>
      </c>
      <c r="G357" s="51" t="s">
        <v>460</v>
      </c>
      <c r="H357" s="51" t="s">
        <v>6</v>
      </c>
      <c r="I357" s="51"/>
      <c r="J357" s="51"/>
      <c r="K357" s="51"/>
      <c r="L357" s="51" t="s">
        <v>15</v>
      </c>
      <c r="M357" s="51"/>
      <c r="N357" s="53">
        <v>0</v>
      </c>
      <c r="O357" s="53">
        <v>0</v>
      </c>
      <c r="P357" s="53">
        <v>0</v>
      </c>
    </row>
    <row r="358" spans="1:16" s="19" customFormat="1" hidden="1">
      <c r="A358" s="19" t="s">
        <v>2149</v>
      </c>
      <c r="B358" s="19" t="s">
        <v>4075</v>
      </c>
      <c r="C358" s="51" t="s">
        <v>681</v>
      </c>
      <c r="D358" s="51" t="s">
        <v>3982</v>
      </c>
      <c r="E358" s="51" t="s">
        <v>460</v>
      </c>
      <c r="F358" s="51" t="s">
        <v>4073</v>
      </c>
      <c r="G358" s="51" t="s">
        <v>460</v>
      </c>
      <c r="H358" s="51" t="s">
        <v>6</v>
      </c>
      <c r="I358" s="51"/>
      <c r="J358" s="51"/>
      <c r="K358" s="51"/>
      <c r="L358" s="51" t="s">
        <v>15</v>
      </c>
      <c r="M358" s="51"/>
      <c r="N358" s="53">
        <v>0</v>
      </c>
      <c r="O358" s="53">
        <v>0</v>
      </c>
      <c r="P358" s="53">
        <v>0</v>
      </c>
    </row>
    <row r="359" spans="1:16" s="19" customFormat="1" hidden="1">
      <c r="A359" s="19" t="s">
        <v>2149</v>
      </c>
      <c r="B359" s="19" t="s">
        <v>4074</v>
      </c>
      <c r="C359" s="51" t="s">
        <v>681</v>
      </c>
      <c r="D359" s="51" t="s">
        <v>3982</v>
      </c>
      <c r="E359" s="51" t="s">
        <v>460</v>
      </c>
      <c r="F359" s="51" t="s">
        <v>4073</v>
      </c>
      <c r="G359" s="51" t="s">
        <v>460</v>
      </c>
      <c r="H359" s="51" t="s">
        <v>6</v>
      </c>
      <c r="I359" s="51"/>
      <c r="J359" s="51"/>
      <c r="K359" s="51" t="s">
        <v>4072</v>
      </c>
      <c r="L359" s="51">
        <v>58150</v>
      </c>
      <c r="M359" s="51"/>
      <c r="N359" s="53">
        <v>0</v>
      </c>
      <c r="O359" s="53">
        <v>0</v>
      </c>
      <c r="P359" s="53">
        <v>0</v>
      </c>
    </row>
    <row r="360" spans="1:16" s="19" customFormat="1" hidden="1">
      <c r="A360" s="19" t="s">
        <v>2149</v>
      </c>
      <c r="B360" s="19" t="s">
        <v>1766</v>
      </c>
      <c r="C360" s="51" t="s">
        <v>681</v>
      </c>
      <c r="D360" s="51" t="s">
        <v>3982</v>
      </c>
      <c r="E360" s="51" t="s">
        <v>103</v>
      </c>
      <c r="F360" s="51" t="s">
        <v>684</v>
      </c>
      <c r="G360" s="51" t="s">
        <v>103</v>
      </c>
      <c r="H360" s="51" t="s">
        <v>6</v>
      </c>
      <c r="I360" s="51"/>
      <c r="J360" s="51" t="s">
        <v>4071</v>
      </c>
      <c r="K360" s="51"/>
      <c r="L360" s="51">
        <v>3042</v>
      </c>
      <c r="M360" s="51"/>
      <c r="N360" s="53">
        <v>-0.22896018852127126</v>
      </c>
      <c r="O360" s="53">
        <v>0</v>
      </c>
      <c r="P360" s="53">
        <v>-0.22896018852127126</v>
      </c>
    </row>
    <row r="361" spans="1:16" s="19" customFormat="1" hidden="1">
      <c r="A361" s="19" t="s">
        <v>2149</v>
      </c>
      <c r="B361" s="19" t="s">
        <v>575</v>
      </c>
      <c r="C361" s="51" t="s">
        <v>681</v>
      </c>
      <c r="D361" s="51" t="s">
        <v>3982</v>
      </c>
      <c r="E361" s="51" t="s">
        <v>103</v>
      </c>
      <c r="F361" s="51" t="s">
        <v>1888</v>
      </c>
      <c r="G361" s="51" t="s">
        <v>103</v>
      </c>
      <c r="H361" s="51" t="s">
        <v>6</v>
      </c>
      <c r="I361" s="51"/>
      <c r="J361" s="51" t="s">
        <v>4070</v>
      </c>
      <c r="K361" s="51"/>
      <c r="L361" s="51">
        <v>3041</v>
      </c>
      <c r="M361" s="51"/>
      <c r="N361" s="53">
        <v>70.855546341049404</v>
      </c>
      <c r="O361" s="53">
        <v>0</v>
      </c>
      <c r="P361" s="53">
        <v>70.855546341049404</v>
      </c>
    </row>
    <row r="362" spans="1:16" s="19" customFormat="1" hidden="1">
      <c r="A362" s="19" t="s">
        <v>2149</v>
      </c>
      <c r="B362" s="19" t="s">
        <v>574</v>
      </c>
      <c r="C362" s="51" t="s">
        <v>681</v>
      </c>
      <c r="D362" s="51" t="s">
        <v>3982</v>
      </c>
      <c r="E362" s="51" t="s">
        <v>103</v>
      </c>
      <c r="F362" s="51" t="s">
        <v>1888</v>
      </c>
      <c r="G362" s="51" t="s">
        <v>103</v>
      </c>
      <c r="H362" s="51" t="s">
        <v>466</v>
      </c>
      <c r="I362" s="51"/>
      <c r="J362" s="51" t="s">
        <v>4069</v>
      </c>
      <c r="K362" s="51"/>
      <c r="L362" s="51">
        <v>7050</v>
      </c>
      <c r="M362" s="51"/>
      <c r="N362" s="53">
        <v>6.8535416430700531</v>
      </c>
      <c r="O362" s="53">
        <v>0</v>
      </c>
      <c r="P362" s="53">
        <v>6.8535416430700531</v>
      </c>
    </row>
    <row r="363" spans="1:16" s="19" customFormat="1" hidden="1">
      <c r="A363" s="19" t="s">
        <v>1989</v>
      </c>
      <c r="B363" s="19" t="s">
        <v>1708</v>
      </c>
      <c r="C363" s="51" t="s">
        <v>681</v>
      </c>
      <c r="D363" s="51" t="s">
        <v>3982</v>
      </c>
      <c r="E363" s="51" t="s">
        <v>103</v>
      </c>
      <c r="F363" s="51" t="s">
        <v>688</v>
      </c>
      <c r="G363" s="51"/>
      <c r="H363" s="51" t="s">
        <v>1</v>
      </c>
      <c r="I363" s="51"/>
      <c r="J363" s="51" t="s">
        <v>2278</v>
      </c>
      <c r="K363" s="51" t="s">
        <v>2277</v>
      </c>
      <c r="L363" s="51"/>
      <c r="M363" s="51"/>
      <c r="N363" s="53">
        <v>22276</v>
      </c>
      <c r="O363" s="53">
        <v>0</v>
      </c>
      <c r="P363" s="53">
        <v>22276</v>
      </c>
    </row>
    <row r="364" spans="1:16" s="19" customFormat="1" hidden="1">
      <c r="A364" s="19" t="s">
        <v>1993</v>
      </c>
      <c r="B364" s="19" t="s">
        <v>4068</v>
      </c>
      <c r="C364" s="51" t="s">
        <v>681</v>
      </c>
      <c r="D364" s="51" t="s">
        <v>3982</v>
      </c>
      <c r="E364" s="51" t="s">
        <v>103</v>
      </c>
      <c r="F364" s="51" t="s">
        <v>690</v>
      </c>
      <c r="G364" s="51"/>
      <c r="H364" s="51" t="s">
        <v>1</v>
      </c>
      <c r="I364" s="51" t="s">
        <v>2278</v>
      </c>
      <c r="J364" s="51" t="s">
        <v>2277</v>
      </c>
      <c r="K364" s="51"/>
      <c r="L364" s="51"/>
      <c r="M364" s="51"/>
      <c r="N364" s="53">
        <v>59137</v>
      </c>
      <c r="O364" s="53">
        <v>26001</v>
      </c>
      <c r="P364" s="53">
        <v>33136</v>
      </c>
    </row>
    <row r="365" spans="1:16" s="19" customFormat="1" hidden="1">
      <c r="A365" s="19" t="s">
        <v>2019</v>
      </c>
      <c r="B365" s="19" t="s">
        <v>4068</v>
      </c>
      <c r="C365" s="51" t="s">
        <v>681</v>
      </c>
      <c r="D365" s="51" t="s">
        <v>3982</v>
      </c>
      <c r="E365" s="51" t="s">
        <v>103</v>
      </c>
      <c r="F365" s="51" t="s">
        <v>688</v>
      </c>
      <c r="G365" s="51" t="s">
        <v>103</v>
      </c>
      <c r="H365" s="51" t="s">
        <v>1</v>
      </c>
      <c r="I365" s="51"/>
      <c r="J365" s="51" t="s">
        <v>2278</v>
      </c>
      <c r="K365" s="51" t="s">
        <v>2277</v>
      </c>
      <c r="L365" s="51"/>
      <c r="M365" s="51"/>
      <c r="N365" s="53">
        <v>3725</v>
      </c>
      <c r="O365" s="53">
        <v>0</v>
      </c>
      <c r="P365" s="53">
        <v>3725</v>
      </c>
    </row>
    <row r="366" spans="1:16" s="19" customFormat="1" hidden="1">
      <c r="A366" s="19" t="s">
        <v>45</v>
      </c>
      <c r="B366" s="19" t="s">
        <v>1648</v>
      </c>
      <c r="C366" s="51" t="s">
        <v>681</v>
      </c>
      <c r="D366" s="51" t="s">
        <v>3982</v>
      </c>
      <c r="E366" s="51" t="s">
        <v>103</v>
      </c>
      <c r="F366" s="51" t="s">
        <v>103</v>
      </c>
      <c r="G366" s="51"/>
      <c r="H366" s="51" t="s">
        <v>1</v>
      </c>
      <c r="I366" s="51"/>
      <c r="J366" s="51"/>
      <c r="K366" s="51" t="s">
        <v>4067</v>
      </c>
      <c r="L366" s="51"/>
      <c r="M366" s="51"/>
      <c r="N366" s="53">
        <v>17202</v>
      </c>
      <c r="O366" s="53">
        <v>0</v>
      </c>
      <c r="P366" s="53">
        <v>17202</v>
      </c>
    </row>
    <row r="367" spans="1:16" s="19" customFormat="1" hidden="1">
      <c r="A367" s="19" t="s">
        <v>45</v>
      </c>
      <c r="B367" s="19" t="s">
        <v>1647</v>
      </c>
      <c r="C367" s="51" t="s">
        <v>681</v>
      </c>
      <c r="D367" s="51" t="s">
        <v>3982</v>
      </c>
      <c r="E367" s="51" t="s">
        <v>103</v>
      </c>
      <c r="F367" s="51" t="s">
        <v>103</v>
      </c>
      <c r="G367" s="51"/>
      <c r="H367" s="51" t="s">
        <v>1</v>
      </c>
      <c r="I367" s="51"/>
      <c r="J367" s="51"/>
      <c r="K367" s="51" t="s">
        <v>4066</v>
      </c>
      <c r="L367" s="51"/>
      <c r="M367" s="51"/>
      <c r="N367" s="53">
        <v>12997</v>
      </c>
      <c r="O367" s="53">
        <v>0</v>
      </c>
      <c r="P367" s="53">
        <v>12997</v>
      </c>
    </row>
    <row r="368" spans="1:16" s="19" customFormat="1" hidden="1">
      <c r="A368" s="19" t="s">
        <v>652</v>
      </c>
      <c r="B368" s="19" t="s">
        <v>47</v>
      </c>
      <c r="C368" s="51" t="s">
        <v>681</v>
      </c>
      <c r="D368" s="51" t="s">
        <v>3982</v>
      </c>
      <c r="E368" s="51" t="s">
        <v>103</v>
      </c>
      <c r="F368" s="51" t="s">
        <v>103</v>
      </c>
      <c r="G368" s="51" t="s">
        <v>1</v>
      </c>
      <c r="H368" s="51" t="s">
        <v>1</v>
      </c>
      <c r="I368" s="51" t="s">
        <v>4065</v>
      </c>
      <c r="J368" s="51"/>
      <c r="K368" s="51"/>
      <c r="L368" s="51"/>
      <c r="M368" s="51"/>
      <c r="N368" s="53">
        <v>31664</v>
      </c>
      <c r="O368" s="53"/>
      <c r="P368" s="53">
        <v>31664</v>
      </c>
    </row>
    <row r="369" spans="1:16" s="19" customFormat="1" hidden="1">
      <c r="A369" s="19" t="s">
        <v>2149</v>
      </c>
      <c r="B369" s="19" t="s">
        <v>1618</v>
      </c>
      <c r="C369" s="51" t="s">
        <v>681</v>
      </c>
      <c r="D369" s="51" t="s">
        <v>3982</v>
      </c>
      <c r="E369" s="51" t="s">
        <v>103</v>
      </c>
      <c r="F369" s="51" t="s">
        <v>1888</v>
      </c>
      <c r="G369" s="51" t="s">
        <v>103</v>
      </c>
      <c r="H369" s="51" t="s">
        <v>6</v>
      </c>
      <c r="I369" s="51"/>
      <c r="J369" s="51"/>
      <c r="K369" s="51"/>
      <c r="L369" s="51" t="s">
        <v>15</v>
      </c>
      <c r="M369" s="51"/>
      <c r="N369" s="53">
        <v>33.657147712626873</v>
      </c>
      <c r="O369" s="53">
        <v>0</v>
      </c>
      <c r="P369" s="53">
        <v>33.657147712626873</v>
      </c>
    </row>
    <row r="370" spans="1:16" s="19" customFormat="1" hidden="1">
      <c r="A370" s="19" t="s">
        <v>2149</v>
      </c>
      <c r="B370" s="19" t="s">
        <v>572</v>
      </c>
      <c r="C370" s="51" t="s">
        <v>681</v>
      </c>
      <c r="D370" s="51" t="s">
        <v>3982</v>
      </c>
      <c r="E370" s="51" t="s">
        <v>103</v>
      </c>
      <c r="F370" s="51" t="s">
        <v>1888</v>
      </c>
      <c r="G370" s="51" t="s">
        <v>103</v>
      </c>
      <c r="H370" s="51" t="s">
        <v>5</v>
      </c>
      <c r="I370" s="51"/>
      <c r="J370" s="51" t="s">
        <v>4064</v>
      </c>
      <c r="K370" s="51"/>
      <c r="L370" s="51">
        <v>832</v>
      </c>
      <c r="M370" s="51"/>
      <c r="N370" s="53">
        <v>84.135237275283146</v>
      </c>
      <c r="O370" s="53">
        <v>0</v>
      </c>
      <c r="P370" s="53">
        <v>84.135237275283146</v>
      </c>
    </row>
    <row r="371" spans="1:16" s="19" customFormat="1" hidden="1">
      <c r="A371" s="19" t="s">
        <v>2149</v>
      </c>
      <c r="B371" s="19" t="s">
        <v>567</v>
      </c>
      <c r="C371" s="51" t="s">
        <v>681</v>
      </c>
      <c r="D371" s="51" t="s">
        <v>3982</v>
      </c>
      <c r="E371" s="51" t="s">
        <v>103</v>
      </c>
      <c r="F371" s="51" t="s">
        <v>1888</v>
      </c>
      <c r="G371" s="51" t="s">
        <v>103</v>
      </c>
      <c r="H371" s="51" t="s">
        <v>6</v>
      </c>
      <c r="I371" s="51"/>
      <c r="J371" s="51" t="s">
        <v>4063</v>
      </c>
      <c r="K371" s="51"/>
      <c r="L371" s="51">
        <v>3035</v>
      </c>
      <c r="M371" s="51"/>
      <c r="N371" s="53">
        <v>70.199193800621771</v>
      </c>
      <c r="O371" s="53">
        <v>0</v>
      </c>
      <c r="P371" s="53">
        <v>70.199193800621771</v>
      </c>
    </row>
    <row r="372" spans="1:16" s="19" customFormat="1" hidden="1">
      <c r="A372" s="19" t="s">
        <v>2149</v>
      </c>
      <c r="B372" s="19" t="s">
        <v>566</v>
      </c>
      <c r="C372" s="51" t="s">
        <v>681</v>
      </c>
      <c r="D372" s="51" t="s">
        <v>3982</v>
      </c>
      <c r="E372" s="51" t="s">
        <v>103</v>
      </c>
      <c r="F372" s="51" t="s">
        <v>1888</v>
      </c>
      <c r="G372" s="51" t="s">
        <v>103</v>
      </c>
      <c r="H372" s="51" t="s">
        <v>6</v>
      </c>
      <c r="I372" s="51"/>
      <c r="J372" s="51" t="s">
        <v>4062</v>
      </c>
      <c r="K372" s="51"/>
      <c r="L372" s="51">
        <v>3034</v>
      </c>
      <c r="M372" s="51"/>
      <c r="N372" s="53">
        <v>622.451168513928</v>
      </c>
      <c r="O372" s="53">
        <v>0</v>
      </c>
      <c r="P372" s="53">
        <v>622.451168513928</v>
      </c>
    </row>
    <row r="373" spans="1:16" s="19" customFormat="1" hidden="1">
      <c r="A373" s="19" t="s">
        <v>2149</v>
      </c>
      <c r="B373" s="19" t="s">
        <v>565</v>
      </c>
      <c r="C373" s="51" t="s">
        <v>681</v>
      </c>
      <c r="D373" s="51" t="s">
        <v>3982</v>
      </c>
      <c r="E373" s="51" t="s">
        <v>103</v>
      </c>
      <c r="F373" s="51" t="s">
        <v>1888</v>
      </c>
      <c r="G373" s="51" t="s">
        <v>103</v>
      </c>
      <c r="H373" s="51" t="s">
        <v>6</v>
      </c>
      <c r="I373" s="51"/>
      <c r="J373" s="51" t="s">
        <v>4061</v>
      </c>
      <c r="K373" s="51"/>
      <c r="L373" s="51">
        <v>3032</v>
      </c>
      <c r="M373" s="51"/>
      <c r="N373" s="53">
        <v>322.16224926199675</v>
      </c>
      <c r="O373" s="53">
        <v>0</v>
      </c>
      <c r="P373" s="53">
        <v>322.16224926199675</v>
      </c>
    </row>
    <row r="374" spans="1:16" s="19" customFormat="1" hidden="1">
      <c r="A374" s="19" t="s">
        <v>1989</v>
      </c>
      <c r="B374" s="19" t="s">
        <v>1378</v>
      </c>
      <c r="C374" s="51" t="s">
        <v>681</v>
      </c>
      <c r="D374" s="51" t="s">
        <v>3982</v>
      </c>
      <c r="E374" s="51" t="s">
        <v>103</v>
      </c>
      <c r="F374" s="51" t="s">
        <v>688</v>
      </c>
      <c r="G374" s="51"/>
      <c r="H374" s="51" t="s">
        <v>5</v>
      </c>
      <c r="I374" s="51"/>
      <c r="J374" s="51"/>
      <c r="K374" s="51" t="s">
        <v>2621</v>
      </c>
      <c r="L374" s="51"/>
      <c r="M374" s="51"/>
      <c r="N374" s="53">
        <v>9205</v>
      </c>
      <c r="O374" s="53">
        <v>0</v>
      </c>
      <c r="P374" s="53">
        <v>9205</v>
      </c>
    </row>
    <row r="375" spans="1:16" s="19" customFormat="1" hidden="1">
      <c r="A375" s="19" t="s">
        <v>1993</v>
      </c>
      <c r="B375" s="19" t="s">
        <v>1377</v>
      </c>
      <c r="C375" s="51" t="s">
        <v>681</v>
      </c>
      <c r="D375" s="51" t="s">
        <v>3982</v>
      </c>
      <c r="E375" s="51" t="s">
        <v>103</v>
      </c>
      <c r="F375" s="51" t="s">
        <v>690</v>
      </c>
      <c r="G375" s="51"/>
      <c r="H375" s="51" t="s">
        <v>5</v>
      </c>
      <c r="I375" s="51" t="s">
        <v>2614</v>
      </c>
      <c r="J375" s="51" t="s">
        <v>2613</v>
      </c>
      <c r="K375" s="51"/>
      <c r="L375" s="51"/>
      <c r="M375" s="51"/>
      <c r="N375" s="53">
        <v>7840</v>
      </c>
      <c r="O375" s="53">
        <v>5823</v>
      </c>
      <c r="P375" s="53">
        <v>2017</v>
      </c>
    </row>
    <row r="376" spans="1:16" s="19" customFormat="1" hidden="1">
      <c r="A376" s="19" t="s">
        <v>1989</v>
      </c>
      <c r="B376" s="19" t="s">
        <v>1377</v>
      </c>
      <c r="C376" s="51" t="s">
        <v>681</v>
      </c>
      <c r="D376" s="51" t="s">
        <v>3982</v>
      </c>
      <c r="E376" s="51" t="s">
        <v>103</v>
      </c>
      <c r="F376" s="51" t="s">
        <v>688</v>
      </c>
      <c r="G376" s="51"/>
      <c r="H376" s="51" t="s">
        <v>5</v>
      </c>
      <c r="I376" s="51"/>
      <c r="J376" s="51"/>
      <c r="K376" s="51" t="s">
        <v>2613</v>
      </c>
      <c r="L376" s="51"/>
      <c r="M376" s="51"/>
      <c r="N376" s="53">
        <v>2857</v>
      </c>
      <c r="O376" s="53">
        <v>0</v>
      </c>
      <c r="P376" s="53">
        <v>2857</v>
      </c>
    </row>
    <row r="377" spans="1:16" s="19" customFormat="1" hidden="1">
      <c r="A377" s="19" t="s">
        <v>1993</v>
      </c>
      <c r="B377" s="19" t="s">
        <v>1376</v>
      </c>
      <c r="C377" s="51" t="s">
        <v>681</v>
      </c>
      <c r="D377" s="51" t="s">
        <v>3982</v>
      </c>
      <c r="E377" s="51" t="s">
        <v>103</v>
      </c>
      <c r="F377" s="51" t="s">
        <v>690</v>
      </c>
      <c r="G377" s="51"/>
      <c r="H377" s="51" t="s">
        <v>5</v>
      </c>
      <c r="I377" s="51" t="s">
        <v>2614</v>
      </c>
      <c r="J377" s="51" t="s">
        <v>2616</v>
      </c>
      <c r="K377" s="51"/>
      <c r="L377" s="51"/>
      <c r="M377" s="51"/>
      <c r="N377" s="53">
        <v>9629</v>
      </c>
      <c r="O377" s="53">
        <v>5270</v>
      </c>
      <c r="P377" s="53">
        <v>4359</v>
      </c>
    </row>
    <row r="378" spans="1:16" s="19" customFormat="1" hidden="1">
      <c r="A378" s="19" t="s">
        <v>1989</v>
      </c>
      <c r="B378" s="19" t="s">
        <v>1376</v>
      </c>
      <c r="C378" s="51" t="s">
        <v>681</v>
      </c>
      <c r="D378" s="51" t="s">
        <v>3982</v>
      </c>
      <c r="E378" s="51" t="s">
        <v>103</v>
      </c>
      <c r="F378" s="51" t="s">
        <v>688</v>
      </c>
      <c r="G378" s="51"/>
      <c r="H378" s="51" t="s">
        <v>5</v>
      </c>
      <c r="I378" s="51"/>
      <c r="J378" s="51"/>
      <c r="K378" s="51" t="s">
        <v>2616</v>
      </c>
      <c r="L378" s="51"/>
      <c r="M378" s="51"/>
      <c r="N378" s="53">
        <v>2652</v>
      </c>
      <c r="O378" s="53">
        <v>0</v>
      </c>
      <c r="P378" s="53">
        <v>2652</v>
      </c>
    </row>
    <row r="379" spans="1:16" s="19" customFormat="1" hidden="1">
      <c r="A379" s="19" t="s">
        <v>1993</v>
      </c>
      <c r="B379" s="19" t="s">
        <v>1375</v>
      </c>
      <c r="C379" s="51" t="s">
        <v>681</v>
      </c>
      <c r="D379" s="51" t="s">
        <v>3982</v>
      </c>
      <c r="E379" s="51" t="s">
        <v>103</v>
      </c>
      <c r="F379" s="51" t="s">
        <v>690</v>
      </c>
      <c r="G379" s="51"/>
      <c r="H379" s="51" t="s">
        <v>5</v>
      </c>
      <c r="I379" s="51" t="s">
        <v>2614</v>
      </c>
      <c r="J379" s="51" t="s">
        <v>2619</v>
      </c>
      <c r="K379" s="51"/>
      <c r="L379" s="51"/>
      <c r="M379" s="51"/>
      <c r="N379" s="53">
        <v>10057</v>
      </c>
      <c r="O379" s="53">
        <v>5270</v>
      </c>
      <c r="P379" s="53">
        <v>4787</v>
      </c>
    </row>
    <row r="380" spans="1:16" s="19" customFormat="1" hidden="1">
      <c r="A380" s="19" t="s">
        <v>1989</v>
      </c>
      <c r="B380" s="19" t="s">
        <v>1375</v>
      </c>
      <c r="C380" s="51" t="s">
        <v>681</v>
      </c>
      <c r="D380" s="51" t="s">
        <v>3982</v>
      </c>
      <c r="E380" s="51" t="s">
        <v>103</v>
      </c>
      <c r="F380" s="51" t="s">
        <v>688</v>
      </c>
      <c r="G380" s="51"/>
      <c r="H380" s="51" t="s">
        <v>5</v>
      </c>
      <c r="I380" s="51"/>
      <c r="J380" s="51"/>
      <c r="K380" s="51" t="s">
        <v>2619</v>
      </c>
      <c r="L380" s="51"/>
      <c r="M380" s="51"/>
      <c r="N380" s="53">
        <v>2652</v>
      </c>
      <c r="O380" s="53">
        <v>0</v>
      </c>
      <c r="P380" s="53">
        <v>2652</v>
      </c>
    </row>
    <row r="381" spans="1:16" s="19" customFormat="1" hidden="1">
      <c r="A381" s="19" t="s">
        <v>1993</v>
      </c>
      <c r="B381" s="19" t="s">
        <v>4060</v>
      </c>
      <c r="C381" s="51" t="s">
        <v>681</v>
      </c>
      <c r="D381" s="51" t="s">
        <v>3982</v>
      </c>
      <c r="E381" s="51" t="s">
        <v>103</v>
      </c>
      <c r="F381" s="51" t="s">
        <v>690</v>
      </c>
      <c r="G381" s="51"/>
      <c r="H381" s="51" t="s">
        <v>5</v>
      </c>
      <c r="I381" s="51" t="s">
        <v>2614</v>
      </c>
      <c r="J381" s="51" t="s">
        <v>2621</v>
      </c>
      <c r="K381" s="51"/>
      <c r="L381" s="51"/>
      <c r="M381" s="51"/>
      <c r="N381" s="53">
        <v>31813</v>
      </c>
      <c r="O381" s="53">
        <v>14739</v>
      </c>
      <c r="P381" s="53">
        <v>17074</v>
      </c>
    </row>
    <row r="382" spans="1:16" s="19" customFormat="1" hidden="1">
      <c r="A382" s="19" t="s">
        <v>2019</v>
      </c>
      <c r="B382" s="19" t="s">
        <v>4060</v>
      </c>
      <c r="C382" s="51" t="s">
        <v>681</v>
      </c>
      <c r="D382" s="51" t="s">
        <v>3982</v>
      </c>
      <c r="E382" s="51" t="s">
        <v>103</v>
      </c>
      <c r="F382" s="51" t="s">
        <v>688</v>
      </c>
      <c r="G382" s="51" t="s">
        <v>103</v>
      </c>
      <c r="H382" s="51" t="s">
        <v>5</v>
      </c>
      <c r="I382" s="51"/>
      <c r="J382" s="51" t="s">
        <v>2614</v>
      </c>
      <c r="K382" s="51" t="s">
        <v>2621</v>
      </c>
      <c r="L382" s="51">
        <v>835</v>
      </c>
      <c r="M382" s="51"/>
      <c r="N382" s="53">
        <v>5534</v>
      </c>
      <c r="O382" s="53">
        <v>0</v>
      </c>
      <c r="P382" s="53">
        <v>5534</v>
      </c>
    </row>
    <row r="383" spans="1:16" s="19" customFormat="1" hidden="1">
      <c r="A383" s="19" t="s">
        <v>2019</v>
      </c>
      <c r="B383" s="19" t="s">
        <v>4059</v>
      </c>
      <c r="C383" s="51" t="s">
        <v>681</v>
      </c>
      <c r="D383" s="51" t="s">
        <v>3982</v>
      </c>
      <c r="E383" s="51" t="s">
        <v>103</v>
      </c>
      <c r="F383" s="51" t="s">
        <v>688</v>
      </c>
      <c r="G383" s="51" t="s">
        <v>103</v>
      </c>
      <c r="H383" s="51" t="s">
        <v>5</v>
      </c>
      <c r="I383" s="51"/>
      <c r="J383" s="51" t="s">
        <v>2614</v>
      </c>
      <c r="K383" s="51" t="s">
        <v>2613</v>
      </c>
      <c r="L383" s="51">
        <v>835</v>
      </c>
      <c r="M383" s="51"/>
      <c r="N383" s="53">
        <v>2966</v>
      </c>
      <c r="O383" s="53">
        <v>0</v>
      </c>
      <c r="P383" s="53">
        <v>2966</v>
      </c>
    </row>
    <row r="384" spans="1:16" s="19" customFormat="1" hidden="1">
      <c r="A384" s="19" t="s">
        <v>2019</v>
      </c>
      <c r="B384" s="19" t="s">
        <v>4058</v>
      </c>
      <c r="C384" s="51" t="s">
        <v>681</v>
      </c>
      <c r="D384" s="51" t="s">
        <v>3982</v>
      </c>
      <c r="E384" s="51" t="s">
        <v>103</v>
      </c>
      <c r="F384" s="51" t="s">
        <v>688</v>
      </c>
      <c r="G384" s="51" t="s">
        <v>103</v>
      </c>
      <c r="H384" s="51" t="s">
        <v>5</v>
      </c>
      <c r="I384" s="51"/>
      <c r="J384" s="51" t="s">
        <v>2614</v>
      </c>
      <c r="K384" s="51" t="s">
        <v>2616</v>
      </c>
      <c r="L384" s="51">
        <v>835</v>
      </c>
      <c r="M384" s="51"/>
      <c r="N384" s="53">
        <v>2618</v>
      </c>
      <c r="O384" s="53">
        <v>0</v>
      </c>
      <c r="P384" s="53">
        <v>2618</v>
      </c>
    </row>
    <row r="385" spans="1:16" s="19" customFormat="1" hidden="1">
      <c r="A385" s="19" t="s">
        <v>2019</v>
      </c>
      <c r="B385" s="19" t="s">
        <v>4057</v>
      </c>
      <c r="C385" s="51" t="s">
        <v>681</v>
      </c>
      <c r="D385" s="51" t="s">
        <v>3982</v>
      </c>
      <c r="E385" s="51" t="s">
        <v>103</v>
      </c>
      <c r="F385" s="51" t="s">
        <v>688</v>
      </c>
      <c r="G385" s="51" t="s">
        <v>103</v>
      </c>
      <c r="H385" s="51" t="s">
        <v>5</v>
      </c>
      <c r="I385" s="51"/>
      <c r="J385" s="51" t="s">
        <v>2614</v>
      </c>
      <c r="K385" s="51" t="s">
        <v>2619</v>
      </c>
      <c r="L385" s="51">
        <v>835</v>
      </c>
      <c r="M385" s="51"/>
      <c r="N385" s="53">
        <v>2618</v>
      </c>
      <c r="O385" s="53">
        <v>0</v>
      </c>
      <c r="P385" s="53">
        <v>2618</v>
      </c>
    </row>
    <row r="386" spans="1:16" s="19" customFormat="1" hidden="1">
      <c r="A386" s="19" t="s">
        <v>2149</v>
      </c>
      <c r="B386" s="19" t="s">
        <v>564</v>
      </c>
      <c r="C386" s="51" t="s">
        <v>681</v>
      </c>
      <c r="D386" s="51" t="s">
        <v>3982</v>
      </c>
      <c r="E386" s="51" t="s">
        <v>103</v>
      </c>
      <c r="F386" s="51" t="s">
        <v>1888</v>
      </c>
      <c r="G386" s="51" t="s">
        <v>103</v>
      </c>
      <c r="H386" s="51" t="s">
        <v>5</v>
      </c>
      <c r="I386" s="51"/>
      <c r="J386" s="51" t="s">
        <v>4056</v>
      </c>
      <c r="K386" s="51"/>
      <c r="L386" s="51">
        <v>830</v>
      </c>
      <c r="M386" s="51"/>
      <c r="N386" s="53">
        <v>51.180234140788166</v>
      </c>
      <c r="O386" s="53">
        <v>0</v>
      </c>
      <c r="P386" s="53">
        <v>51.180234140788166</v>
      </c>
    </row>
    <row r="387" spans="1:16" s="19" customFormat="1" hidden="1">
      <c r="A387" s="19" t="s">
        <v>2024</v>
      </c>
      <c r="B387" s="19" t="s">
        <v>1287</v>
      </c>
      <c r="C387" s="51" t="s">
        <v>681</v>
      </c>
      <c r="D387" s="51" t="s">
        <v>3982</v>
      </c>
      <c r="E387" s="51" t="s">
        <v>103</v>
      </c>
      <c r="F387" s="51" t="s">
        <v>103</v>
      </c>
      <c r="G387" s="51" t="s">
        <v>103</v>
      </c>
      <c r="H387" s="51" t="s">
        <v>1</v>
      </c>
      <c r="I387" s="51"/>
      <c r="J387" s="51"/>
      <c r="K387" s="51" t="s">
        <v>2280</v>
      </c>
      <c r="L387" s="51"/>
      <c r="M387" s="51"/>
      <c r="N387" s="53">
        <v>24701</v>
      </c>
      <c r="O387" s="53"/>
      <c r="P387" s="53">
        <v>24701</v>
      </c>
    </row>
    <row r="388" spans="1:16" s="19" customFormat="1" hidden="1">
      <c r="A388" s="19" t="s">
        <v>1989</v>
      </c>
      <c r="B388" s="19" t="s">
        <v>1287</v>
      </c>
      <c r="C388" s="51" t="s">
        <v>681</v>
      </c>
      <c r="D388" s="51" t="s">
        <v>3982</v>
      </c>
      <c r="E388" s="51" t="s">
        <v>103</v>
      </c>
      <c r="F388" s="51" t="s">
        <v>688</v>
      </c>
      <c r="G388" s="51"/>
      <c r="H388" s="51" t="s">
        <v>1</v>
      </c>
      <c r="I388" s="51"/>
      <c r="J388" s="51"/>
      <c r="K388" s="51" t="s">
        <v>2280</v>
      </c>
      <c r="L388" s="51"/>
      <c r="M388" s="51"/>
      <c r="N388" s="53">
        <v>17819</v>
      </c>
      <c r="O388" s="53">
        <v>0</v>
      </c>
      <c r="P388" s="53">
        <v>17819</v>
      </c>
    </row>
    <row r="389" spans="1:16" s="19" customFormat="1" hidden="1">
      <c r="A389" s="19" t="s">
        <v>1993</v>
      </c>
      <c r="B389" s="19" t="s">
        <v>4055</v>
      </c>
      <c r="C389" s="51" t="s">
        <v>681</v>
      </c>
      <c r="D389" s="51" t="s">
        <v>3982</v>
      </c>
      <c r="E389" s="51" t="s">
        <v>103</v>
      </c>
      <c r="F389" s="51" t="s">
        <v>690</v>
      </c>
      <c r="G389" s="51"/>
      <c r="H389" s="51" t="s">
        <v>1</v>
      </c>
      <c r="I389" s="51" t="s">
        <v>2281</v>
      </c>
      <c r="J389" s="51" t="s">
        <v>2280</v>
      </c>
      <c r="K389" s="51"/>
      <c r="L389" s="51"/>
      <c r="M389" s="51"/>
      <c r="N389" s="53">
        <v>33508</v>
      </c>
      <c r="O389" s="53">
        <v>20210</v>
      </c>
      <c r="P389" s="53">
        <v>13298</v>
      </c>
    </row>
    <row r="390" spans="1:16" s="19" customFormat="1" hidden="1">
      <c r="A390" s="19" t="s">
        <v>2019</v>
      </c>
      <c r="B390" s="19" t="s">
        <v>4055</v>
      </c>
      <c r="C390" s="51" t="s">
        <v>681</v>
      </c>
      <c r="D390" s="51" t="s">
        <v>3982</v>
      </c>
      <c r="E390" s="51" t="s">
        <v>103</v>
      </c>
      <c r="F390" s="51" t="s">
        <v>688</v>
      </c>
      <c r="G390" s="51" t="s">
        <v>103</v>
      </c>
      <c r="H390" s="51" t="s">
        <v>1</v>
      </c>
      <c r="I390" s="51"/>
      <c r="J390" s="51" t="s">
        <v>2281</v>
      </c>
      <c r="K390" s="51" t="s">
        <v>2280</v>
      </c>
      <c r="L390" s="51">
        <v>3869</v>
      </c>
      <c r="M390" s="51"/>
      <c r="N390" s="53">
        <v>2391</v>
      </c>
      <c r="O390" s="53">
        <v>0</v>
      </c>
      <c r="P390" s="53">
        <v>2391</v>
      </c>
    </row>
    <row r="391" spans="1:16" s="19" customFormat="1" hidden="1">
      <c r="A391" s="19" t="s">
        <v>2024</v>
      </c>
      <c r="B391" s="19" t="s">
        <v>1286</v>
      </c>
      <c r="C391" s="51" t="s">
        <v>681</v>
      </c>
      <c r="D391" s="51" t="s">
        <v>3982</v>
      </c>
      <c r="E391" s="51" t="s">
        <v>103</v>
      </c>
      <c r="F391" s="51" t="s">
        <v>103</v>
      </c>
      <c r="G391" s="51" t="s">
        <v>103</v>
      </c>
      <c r="H391" s="51" t="s">
        <v>1</v>
      </c>
      <c r="I391" s="51"/>
      <c r="J391" s="51"/>
      <c r="K391" s="51" t="s">
        <v>2284</v>
      </c>
      <c r="L391" s="51"/>
      <c r="M391" s="51"/>
      <c r="N391" s="53">
        <v>10455</v>
      </c>
      <c r="O391" s="53"/>
      <c r="P391" s="53">
        <v>10455</v>
      </c>
    </row>
    <row r="392" spans="1:16" s="19" customFormat="1" hidden="1">
      <c r="A392" s="19" t="s">
        <v>1989</v>
      </c>
      <c r="B392" s="19" t="s">
        <v>1286</v>
      </c>
      <c r="C392" s="51" t="s">
        <v>681</v>
      </c>
      <c r="D392" s="51" t="s">
        <v>3982</v>
      </c>
      <c r="E392" s="51" t="s">
        <v>103</v>
      </c>
      <c r="F392" s="51" t="s">
        <v>688</v>
      </c>
      <c r="G392" s="51"/>
      <c r="H392" s="51" t="s">
        <v>1</v>
      </c>
      <c r="I392" s="51"/>
      <c r="J392" s="51" t="s">
        <v>2281</v>
      </c>
      <c r="K392" s="51" t="s">
        <v>2284</v>
      </c>
      <c r="L392" s="51"/>
      <c r="M392" s="51"/>
      <c r="N392" s="53">
        <v>3339</v>
      </c>
      <c r="O392" s="53">
        <v>0</v>
      </c>
      <c r="P392" s="53">
        <v>3339</v>
      </c>
    </row>
    <row r="393" spans="1:16" s="19" customFormat="1" hidden="1">
      <c r="A393" s="19" t="s">
        <v>1993</v>
      </c>
      <c r="B393" s="19" t="s">
        <v>4054</v>
      </c>
      <c r="C393" s="51" t="s">
        <v>681</v>
      </c>
      <c r="D393" s="51" t="s">
        <v>3982</v>
      </c>
      <c r="E393" s="51" t="s">
        <v>103</v>
      </c>
      <c r="F393" s="51" t="s">
        <v>690</v>
      </c>
      <c r="G393" s="51"/>
      <c r="H393" s="51" t="s">
        <v>1</v>
      </c>
      <c r="I393" s="51" t="s">
        <v>2281</v>
      </c>
      <c r="J393" s="51" t="s">
        <v>2284</v>
      </c>
      <c r="K393" s="51"/>
      <c r="L393" s="51"/>
      <c r="M393" s="51"/>
      <c r="N393" s="53">
        <v>38365</v>
      </c>
      <c r="O393" s="53">
        <v>14092</v>
      </c>
      <c r="P393" s="53">
        <v>24273</v>
      </c>
    </row>
    <row r="394" spans="1:16" s="19" customFormat="1" hidden="1">
      <c r="A394" s="19" t="s">
        <v>2019</v>
      </c>
      <c r="B394" s="19" t="s">
        <v>4054</v>
      </c>
      <c r="C394" s="51" t="s">
        <v>681</v>
      </c>
      <c r="D394" s="51" t="s">
        <v>3982</v>
      </c>
      <c r="E394" s="51" t="s">
        <v>103</v>
      </c>
      <c r="F394" s="51" t="s">
        <v>688</v>
      </c>
      <c r="G394" s="51" t="s">
        <v>103</v>
      </c>
      <c r="H394" s="51" t="s">
        <v>1</v>
      </c>
      <c r="I394" s="51"/>
      <c r="J394" s="51" t="s">
        <v>2281</v>
      </c>
      <c r="K394" s="51" t="s">
        <v>2284</v>
      </c>
      <c r="L394" s="51">
        <v>3869</v>
      </c>
      <c r="M394" s="51"/>
      <c r="N394" s="53">
        <v>10753</v>
      </c>
      <c r="O394" s="53">
        <v>0</v>
      </c>
      <c r="P394" s="53">
        <v>10753</v>
      </c>
    </row>
    <row r="395" spans="1:16" s="19" customFormat="1" hidden="1">
      <c r="A395" s="19" t="s">
        <v>2024</v>
      </c>
      <c r="B395" s="19" t="s">
        <v>1237</v>
      </c>
      <c r="C395" s="51" t="s">
        <v>681</v>
      </c>
      <c r="D395" s="51" t="s">
        <v>3982</v>
      </c>
      <c r="E395" s="51" t="s">
        <v>103</v>
      </c>
      <c r="F395" s="51" t="s">
        <v>103</v>
      </c>
      <c r="G395" s="51" t="s">
        <v>103</v>
      </c>
      <c r="H395" s="51" t="s">
        <v>1</v>
      </c>
      <c r="I395" s="51"/>
      <c r="J395" s="51"/>
      <c r="K395" s="51" t="s">
        <v>2286</v>
      </c>
      <c r="L395" s="51"/>
      <c r="M395" s="51"/>
      <c r="N395" s="53">
        <v>14844</v>
      </c>
      <c r="O395" s="53"/>
      <c r="P395" s="53">
        <v>14844</v>
      </c>
    </row>
    <row r="396" spans="1:16" s="19" customFormat="1" hidden="1">
      <c r="A396" s="19" t="s">
        <v>1989</v>
      </c>
      <c r="B396" s="19" t="s">
        <v>1237</v>
      </c>
      <c r="C396" s="51" t="s">
        <v>681</v>
      </c>
      <c r="D396" s="51" t="s">
        <v>3982</v>
      </c>
      <c r="E396" s="51" t="s">
        <v>103</v>
      </c>
      <c r="F396" s="51" t="s">
        <v>688</v>
      </c>
      <c r="G396" s="51"/>
      <c r="H396" s="51" t="s">
        <v>1</v>
      </c>
      <c r="I396" s="51"/>
      <c r="J396" s="51" t="s">
        <v>2287</v>
      </c>
      <c r="K396" s="51" t="s">
        <v>2286</v>
      </c>
      <c r="L396" s="51"/>
      <c r="M396" s="51"/>
      <c r="N396" s="53">
        <v>33604</v>
      </c>
      <c r="O396" s="53">
        <v>0</v>
      </c>
      <c r="P396" s="53">
        <v>33604</v>
      </c>
    </row>
    <row r="397" spans="1:16" s="19" customFormat="1" hidden="1">
      <c r="A397" s="19" t="s">
        <v>1993</v>
      </c>
      <c r="B397" s="19" t="s">
        <v>4053</v>
      </c>
      <c r="C397" s="51" t="s">
        <v>681</v>
      </c>
      <c r="D397" s="51" t="s">
        <v>3982</v>
      </c>
      <c r="E397" s="51" t="s">
        <v>103</v>
      </c>
      <c r="F397" s="51" t="s">
        <v>690</v>
      </c>
      <c r="G397" s="51"/>
      <c r="H397" s="51" t="s">
        <v>1</v>
      </c>
      <c r="I397" s="51" t="s">
        <v>2287</v>
      </c>
      <c r="J397" s="51" t="s">
        <v>2286</v>
      </c>
      <c r="K397" s="51"/>
      <c r="L397" s="51"/>
      <c r="M397" s="51"/>
      <c r="N397" s="53">
        <v>80401</v>
      </c>
      <c r="O397" s="53">
        <v>51255</v>
      </c>
      <c r="P397" s="53">
        <v>29146</v>
      </c>
    </row>
    <row r="398" spans="1:16" s="19" customFormat="1" hidden="1">
      <c r="A398" s="19" t="s">
        <v>2019</v>
      </c>
      <c r="B398" s="19" t="s">
        <v>4053</v>
      </c>
      <c r="C398" s="51" t="s">
        <v>681</v>
      </c>
      <c r="D398" s="51" t="s">
        <v>3982</v>
      </c>
      <c r="E398" s="51" t="s">
        <v>103</v>
      </c>
      <c r="F398" s="51" t="s">
        <v>688</v>
      </c>
      <c r="G398" s="51" t="s">
        <v>103</v>
      </c>
      <c r="H398" s="51" t="s">
        <v>1</v>
      </c>
      <c r="I398" s="51"/>
      <c r="J398" s="51" t="s">
        <v>2287</v>
      </c>
      <c r="K398" s="51" t="s">
        <v>2286</v>
      </c>
      <c r="L398" s="51"/>
      <c r="M398" s="51"/>
      <c r="N398" s="53">
        <v>17651</v>
      </c>
      <c r="O398" s="53">
        <v>0</v>
      </c>
      <c r="P398" s="53">
        <v>17651</v>
      </c>
    </row>
    <row r="399" spans="1:16" s="19" customFormat="1" hidden="1">
      <c r="A399" s="19" t="s">
        <v>2149</v>
      </c>
      <c r="B399" s="19" t="s">
        <v>1157</v>
      </c>
      <c r="C399" s="51" t="s">
        <v>681</v>
      </c>
      <c r="D399" s="51" t="s">
        <v>3982</v>
      </c>
      <c r="E399" s="51" t="s">
        <v>103</v>
      </c>
      <c r="F399" s="51" t="s">
        <v>1888</v>
      </c>
      <c r="G399" s="51" t="s">
        <v>103</v>
      </c>
      <c r="H399" s="51" t="s">
        <v>5</v>
      </c>
      <c r="I399" s="51"/>
      <c r="J399" s="51"/>
      <c r="K399" s="51"/>
      <c r="L399" s="51" t="s">
        <v>15</v>
      </c>
      <c r="M399" s="51"/>
      <c r="N399" s="53">
        <v>-15.676140907423038</v>
      </c>
      <c r="O399" s="53">
        <v>0</v>
      </c>
      <c r="P399" s="53">
        <v>-15.676140907423038</v>
      </c>
    </row>
    <row r="400" spans="1:16" s="19" customFormat="1" hidden="1">
      <c r="A400" s="19" t="s">
        <v>2149</v>
      </c>
      <c r="B400" s="19" t="s">
        <v>563</v>
      </c>
      <c r="C400" s="51" t="s">
        <v>681</v>
      </c>
      <c r="D400" s="51" t="s">
        <v>3982</v>
      </c>
      <c r="E400" s="51" t="s">
        <v>103</v>
      </c>
      <c r="F400" s="51" t="s">
        <v>1888</v>
      </c>
      <c r="G400" s="51" t="s">
        <v>103</v>
      </c>
      <c r="H400" s="51" t="s">
        <v>5</v>
      </c>
      <c r="I400" s="51"/>
      <c r="J400" s="51" t="s">
        <v>4052</v>
      </c>
      <c r="K400" s="51" t="s">
        <v>4051</v>
      </c>
      <c r="L400" s="51">
        <v>987</v>
      </c>
      <c r="M400" s="51"/>
      <c r="N400" s="53">
        <v>56.858446816115695</v>
      </c>
      <c r="O400" s="53">
        <v>0</v>
      </c>
      <c r="P400" s="53">
        <v>56.858446816115695</v>
      </c>
    </row>
    <row r="401" spans="1:16" s="19" customFormat="1" hidden="1">
      <c r="A401" s="19" t="s">
        <v>1983</v>
      </c>
      <c r="B401" s="19" t="s">
        <v>1036</v>
      </c>
      <c r="C401" s="51" t="s">
        <v>681</v>
      </c>
      <c r="D401" s="51" t="s">
        <v>3982</v>
      </c>
      <c r="E401" s="51" t="s">
        <v>103</v>
      </c>
      <c r="F401" s="51" t="s">
        <v>690</v>
      </c>
      <c r="G401" s="51"/>
      <c r="H401" s="51" t="s">
        <v>1</v>
      </c>
      <c r="I401" s="51"/>
      <c r="J401" s="51"/>
      <c r="K401" s="51"/>
      <c r="L401" s="51" t="s">
        <v>4050</v>
      </c>
      <c r="M401" s="51"/>
      <c r="N401" s="53">
        <v>835395</v>
      </c>
      <c r="O401" s="53"/>
      <c r="P401" s="53">
        <v>835395</v>
      </c>
    </row>
    <row r="402" spans="1:16" s="19" customFormat="1" hidden="1">
      <c r="A402" s="19" t="s">
        <v>2005</v>
      </c>
      <c r="B402" s="19" t="s">
        <v>458</v>
      </c>
      <c r="C402" s="51" t="s">
        <v>681</v>
      </c>
      <c r="D402" s="51" t="s">
        <v>3982</v>
      </c>
      <c r="E402" s="51" t="s">
        <v>103</v>
      </c>
      <c r="F402" s="51" t="s">
        <v>63</v>
      </c>
      <c r="G402" s="51"/>
      <c r="H402" s="51" t="s">
        <v>6</v>
      </c>
      <c r="I402" s="51" t="s">
        <v>2393</v>
      </c>
      <c r="J402" s="51" t="s">
        <v>2426</v>
      </c>
      <c r="K402" s="51"/>
      <c r="L402" s="51"/>
      <c r="M402" s="51"/>
      <c r="N402" s="53"/>
      <c r="O402" s="53"/>
      <c r="P402" s="53">
        <v>2000</v>
      </c>
    </row>
    <row r="403" spans="1:16" s="19" customFormat="1" hidden="1">
      <c r="A403" s="19" t="s">
        <v>2005</v>
      </c>
      <c r="B403" s="19" t="s">
        <v>458</v>
      </c>
      <c r="C403" s="51" t="s">
        <v>681</v>
      </c>
      <c r="D403" s="51" t="s">
        <v>3982</v>
      </c>
      <c r="E403" s="51" t="s">
        <v>103</v>
      </c>
      <c r="F403" s="51" t="s">
        <v>63</v>
      </c>
      <c r="G403" s="51"/>
      <c r="H403" s="51" t="s">
        <v>6</v>
      </c>
      <c r="I403" s="51" t="s">
        <v>2393</v>
      </c>
      <c r="J403" s="51" t="s">
        <v>2426</v>
      </c>
      <c r="K403" s="51"/>
      <c r="L403" s="51"/>
      <c r="M403" s="51"/>
      <c r="N403" s="53"/>
      <c r="O403" s="53"/>
      <c r="P403" s="53">
        <v>3300</v>
      </c>
    </row>
    <row r="404" spans="1:16" s="19" customFormat="1" hidden="1">
      <c r="A404" s="19" t="s">
        <v>2149</v>
      </c>
      <c r="B404" s="19" t="s">
        <v>4049</v>
      </c>
      <c r="C404" s="51" t="s">
        <v>681</v>
      </c>
      <c r="D404" s="51" t="s">
        <v>3982</v>
      </c>
      <c r="E404" s="51" t="s">
        <v>103</v>
      </c>
      <c r="F404" s="51" t="s">
        <v>1888</v>
      </c>
      <c r="G404" s="51" t="s">
        <v>103</v>
      </c>
      <c r="H404" s="51" t="s">
        <v>6</v>
      </c>
      <c r="I404" s="51"/>
      <c r="J404" s="51" t="s">
        <v>4048</v>
      </c>
      <c r="K404" s="51"/>
      <c r="L404" s="51">
        <v>3025</v>
      </c>
      <c r="M404" s="51"/>
      <c r="N404" s="53">
        <v>0</v>
      </c>
      <c r="O404" s="53">
        <v>0</v>
      </c>
      <c r="P404" s="53">
        <v>0</v>
      </c>
    </row>
    <row r="405" spans="1:16" s="19" customFormat="1" hidden="1">
      <c r="A405" s="19" t="s">
        <v>2149</v>
      </c>
      <c r="B405" s="19" t="s">
        <v>560</v>
      </c>
      <c r="C405" s="51" t="s">
        <v>681</v>
      </c>
      <c r="D405" s="51" t="s">
        <v>3982</v>
      </c>
      <c r="E405" s="51" t="s">
        <v>103</v>
      </c>
      <c r="F405" s="51" t="s">
        <v>1888</v>
      </c>
      <c r="G405" s="51" t="s">
        <v>103</v>
      </c>
      <c r="H405" s="51" t="s">
        <v>6</v>
      </c>
      <c r="I405" s="51"/>
      <c r="J405" s="51" t="s">
        <v>4047</v>
      </c>
      <c r="K405" s="51"/>
      <c r="L405" s="51">
        <v>3024</v>
      </c>
      <c r="M405" s="51"/>
      <c r="N405" s="53">
        <v>280.41517488828492</v>
      </c>
      <c r="O405" s="53">
        <v>0</v>
      </c>
      <c r="P405" s="53">
        <v>280.41517488828492</v>
      </c>
    </row>
    <row r="406" spans="1:16" s="19" customFormat="1" hidden="1">
      <c r="A406" s="19" t="s">
        <v>2149</v>
      </c>
      <c r="B406" s="19" t="s">
        <v>463</v>
      </c>
      <c r="C406" s="51" t="s">
        <v>681</v>
      </c>
      <c r="D406" s="51" t="s">
        <v>3982</v>
      </c>
      <c r="E406" s="51" t="s">
        <v>103</v>
      </c>
      <c r="F406" s="51" t="s">
        <v>1888</v>
      </c>
      <c r="G406" s="51" t="s">
        <v>103</v>
      </c>
      <c r="H406" s="51" t="s">
        <v>7</v>
      </c>
      <c r="I406" s="51"/>
      <c r="J406" s="51" t="s">
        <v>4046</v>
      </c>
      <c r="K406" s="51" t="s">
        <v>4045</v>
      </c>
      <c r="L406" s="51">
        <v>6459</v>
      </c>
      <c r="M406" s="51"/>
      <c r="N406" s="53">
        <v>327.36727754771363</v>
      </c>
      <c r="O406" s="53">
        <v>0</v>
      </c>
      <c r="P406" s="53">
        <v>327.36727754771363</v>
      </c>
    </row>
    <row r="407" spans="1:16" s="19" customFormat="1" hidden="1">
      <c r="A407" s="19" t="s">
        <v>2149</v>
      </c>
      <c r="B407" s="19" t="s">
        <v>557</v>
      </c>
      <c r="C407" s="51" t="s">
        <v>681</v>
      </c>
      <c r="D407" s="51" t="s">
        <v>3982</v>
      </c>
      <c r="E407" s="51" t="s">
        <v>103</v>
      </c>
      <c r="F407" s="51" t="s">
        <v>1888</v>
      </c>
      <c r="G407" s="51" t="s">
        <v>103</v>
      </c>
      <c r="H407" s="51" t="s">
        <v>6</v>
      </c>
      <c r="I407" s="51"/>
      <c r="J407" s="51" t="s">
        <v>4044</v>
      </c>
      <c r="K407" s="51"/>
      <c r="L407" s="51">
        <v>6484</v>
      </c>
      <c r="M407" s="51"/>
      <c r="N407" s="53">
        <v>35.030908843754503</v>
      </c>
      <c r="O407" s="53">
        <v>0</v>
      </c>
      <c r="P407" s="53">
        <v>35.030908843754503</v>
      </c>
    </row>
    <row r="408" spans="1:16" s="19" customFormat="1" hidden="1">
      <c r="A408" s="19" t="s">
        <v>2149</v>
      </c>
      <c r="B408" s="19" t="s">
        <v>462</v>
      </c>
      <c r="C408" s="51" t="s">
        <v>681</v>
      </c>
      <c r="D408" s="51" t="s">
        <v>3982</v>
      </c>
      <c r="E408" s="51" t="s">
        <v>103</v>
      </c>
      <c r="F408" s="51" t="s">
        <v>1888</v>
      </c>
      <c r="G408" s="51" t="s">
        <v>103</v>
      </c>
      <c r="H408" s="51" t="s">
        <v>5</v>
      </c>
      <c r="I408" s="51"/>
      <c r="J408" s="51" t="s">
        <v>4043</v>
      </c>
      <c r="K408" s="51" t="s">
        <v>4042</v>
      </c>
      <c r="L408" s="51">
        <v>825</v>
      </c>
      <c r="M408" s="51"/>
      <c r="N408" s="53">
        <v>562.67729529730809</v>
      </c>
      <c r="O408" s="53">
        <v>0</v>
      </c>
      <c r="P408" s="53">
        <v>562.67729529730809</v>
      </c>
    </row>
    <row r="409" spans="1:16" s="19" customFormat="1" hidden="1">
      <c r="A409" s="19" t="s">
        <v>2149</v>
      </c>
      <c r="B409" s="19" t="s">
        <v>1625</v>
      </c>
      <c r="C409" s="51" t="s">
        <v>681</v>
      </c>
      <c r="D409" s="51" t="s">
        <v>3982</v>
      </c>
      <c r="E409" s="51" t="s">
        <v>622</v>
      </c>
      <c r="F409" s="51" t="s">
        <v>622</v>
      </c>
      <c r="G409" s="51" t="s">
        <v>622</v>
      </c>
      <c r="H409" s="51" t="s">
        <v>466</v>
      </c>
      <c r="I409" s="51"/>
      <c r="J409" s="51"/>
      <c r="K409" s="51"/>
      <c r="L409" s="51">
        <v>54318</v>
      </c>
      <c r="M409" s="51"/>
      <c r="N409" s="53">
        <v>37.884547024582687</v>
      </c>
      <c r="O409" s="53">
        <v>0</v>
      </c>
      <c r="P409" s="53">
        <v>37.884547024582687</v>
      </c>
    </row>
    <row r="410" spans="1:16" s="19" customFormat="1" hidden="1">
      <c r="A410" s="19" t="s">
        <v>2149</v>
      </c>
      <c r="B410" s="19" t="s">
        <v>4041</v>
      </c>
      <c r="C410" s="51" t="s">
        <v>681</v>
      </c>
      <c r="D410" s="51" t="s">
        <v>3982</v>
      </c>
      <c r="E410" s="51" t="s">
        <v>622</v>
      </c>
      <c r="F410" s="51" t="s">
        <v>622</v>
      </c>
      <c r="G410" s="51" t="s">
        <v>622</v>
      </c>
      <c r="H410" s="51" t="s">
        <v>6</v>
      </c>
      <c r="I410" s="51"/>
      <c r="J410" s="51"/>
      <c r="K410" s="51"/>
      <c r="L410" s="51">
        <v>57653</v>
      </c>
      <c r="M410" s="51"/>
      <c r="N410" s="53">
        <v>1.2020408859849763</v>
      </c>
      <c r="O410" s="53">
        <v>0</v>
      </c>
      <c r="P410" s="53">
        <v>1.2020408859849763</v>
      </c>
    </row>
    <row r="411" spans="1:16" s="19" customFormat="1" hidden="1">
      <c r="A411" s="19" t="s">
        <v>2149</v>
      </c>
      <c r="B411" s="19" t="s">
        <v>1061</v>
      </c>
      <c r="C411" s="51" t="s">
        <v>681</v>
      </c>
      <c r="D411" s="51" t="s">
        <v>3982</v>
      </c>
      <c r="E411" s="51" t="s">
        <v>622</v>
      </c>
      <c r="F411" s="51" t="s">
        <v>622</v>
      </c>
      <c r="G411" s="51" t="s">
        <v>622</v>
      </c>
      <c r="H411" s="51" t="s">
        <v>6</v>
      </c>
      <c r="I411" s="51"/>
      <c r="J411" s="51"/>
      <c r="K411" s="51"/>
      <c r="L411" s="51">
        <v>54761</v>
      </c>
      <c r="M411" s="51"/>
      <c r="N411" s="53">
        <v>14337.822133332462</v>
      </c>
      <c r="O411" s="53">
        <v>1957.9760364184497</v>
      </c>
      <c r="P411" s="53">
        <v>12379.846096914012</v>
      </c>
    </row>
    <row r="412" spans="1:16" s="19" customFormat="1" hidden="1">
      <c r="A412" s="19" t="s">
        <v>2149</v>
      </c>
      <c r="B412" s="19" t="s">
        <v>953</v>
      </c>
      <c r="C412" s="51" t="s">
        <v>681</v>
      </c>
      <c r="D412" s="51" t="s">
        <v>3982</v>
      </c>
      <c r="E412" s="51" t="s">
        <v>622</v>
      </c>
      <c r="F412" s="51" t="s">
        <v>622</v>
      </c>
      <c r="G412" s="51" t="s">
        <v>622</v>
      </c>
      <c r="H412" s="51" t="s">
        <v>466</v>
      </c>
      <c r="I412" s="51"/>
      <c r="J412" s="51"/>
      <c r="K412" s="51"/>
      <c r="L412" s="51">
        <v>56312</v>
      </c>
      <c r="M412" s="51"/>
      <c r="N412" s="53">
        <v>41.004450897195376</v>
      </c>
      <c r="O412" s="53">
        <v>0</v>
      </c>
      <c r="P412" s="53">
        <v>41.004450897195376</v>
      </c>
    </row>
    <row r="413" spans="1:16" s="19" customFormat="1" hidden="1">
      <c r="A413" s="19" t="s">
        <v>2015</v>
      </c>
      <c r="B413" s="19" t="s">
        <v>939</v>
      </c>
      <c r="C413" s="51" t="s">
        <v>681</v>
      </c>
      <c r="D413" s="51" t="s">
        <v>3982</v>
      </c>
      <c r="E413" s="51" t="s">
        <v>622</v>
      </c>
      <c r="F413" s="51" t="s">
        <v>622</v>
      </c>
      <c r="G413" s="51" t="s">
        <v>622</v>
      </c>
      <c r="H413" s="51" t="s">
        <v>940</v>
      </c>
      <c r="I413" s="51"/>
      <c r="J413" s="51"/>
      <c r="K413" s="51"/>
      <c r="L413" s="51"/>
      <c r="M413" s="51"/>
      <c r="N413" s="53">
        <v>2446</v>
      </c>
      <c r="O413" s="53"/>
      <c r="P413" s="53">
        <v>2446</v>
      </c>
    </row>
    <row r="414" spans="1:16" s="19" customFormat="1" hidden="1">
      <c r="A414" s="19" t="s">
        <v>2149</v>
      </c>
      <c r="B414" s="19" t="s">
        <v>809</v>
      </c>
      <c r="C414" s="51" t="s">
        <v>681</v>
      </c>
      <c r="D414" s="51" t="s">
        <v>3982</v>
      </c>
      <c r="E414" s="51" t="s">
        <v>622</v>
      </c>
      <c r="F414" s="51" t="s">
        <v>622</v>
      </c>
      <c r="G414" s="51" t="s">
        <v>622</v>
      </c>
      <c r="H414" s="51" t="s">
        <v>1</v>
      </c>
      <c r="I414" s="51"/>
      <c r="J414" s="51"/>
      <c r="K414" s="51"/>
      <c r="L414" s="51">
        <v>55662</v>
      </c>
      <c r="M414" s="51"/>
      <c r="N414" s="53">
        <v>23754.475373365061</v>
      </c>
      <c r="O414" s="53">
        <v>748.15564986799757</v>
      </c>
      <c r="P414" s="53">
        <v>23006.319723497065</v>
      </c>
    </row>
    <row r="415" spans="1:16" s="19" customFormat="1" hidden="1">
      <c r="A415" s="19" t="s">
        <v>2149</v>
      </c>
      <c r="B415" s="19" t="s">
        <v>743</v>
      </c>
      <c r="C415" s="51" t="s">
        <v>681</v>
      </c>
      <c r="D415" s="51" t="s">
        <v>3982</v>
      </c>
      <c r="E415" s="51" t="s">
        <v>622</v>
      </c>
      <c r="F415" s="51" t="s">
        <v>622</v>
      </c>
      <c r="G415" s="51" t="s">
        <v>622</v>
      </c>
      <c r="H415" s="51" t="s">
        <v>5</v>
      </c>
      <c r="I415" s="51"/>
      <c r="J415" s="51"/>
      <c r="K415" s="51"/>
      <c r="L415" s="51">
        <v>59496</v>
      </c>
      <c r="M415" s="51"/>
      <c r="N415" s="53">
        <v>532.40956994975022</v>
      </c>
      <c r="O415" s="53">
        <v>0</v>
      </c>
      <c r="P415" s="53">
        <v>532.40956994975022</v>
      </c>
    </row>
    <row r="416" spans="1:16" s="19" customFormat="1" hidden="1">
      <c r="A416" s="19" t="s">
        <v>2149</v>
      </c>
      <c r="B416" s="19" t="s">
        <v>1794</v>
      </c>
      <c r="C416" s="51" t="s">
        <v>681</v>
      </c>
      <c r="D416" s="51" t="s">
        <v>3982</v>
      </c>
      <c r="E416" s="51" t="s">
        <v>676</v>
      </c>
      <c r="F416" s="51" t="s">
        <v>777</v>
      </c>
      <c r="G416" s="51" t="s">
        <v>676</v>
      </c>
      <c r="H416" s="51" t="s">
        <v>1</v>
      </c>
      <c r="I416" s="51"/>
      <c r="J416" s="51"/>
      <c r="K416" s="51"/>
      <c r="L416" s="51">
        <v>3852</v>
      </c>
      <c r="M416" s="51"/>
      <c r="N416" s="53">
        <v>9805.7498230027231</v>
      </c>
      <c r="O416" s="53">
        <v>4468.8773743126185</v>
      </c>
      <c r="P416" s="53">
        <v>5336.8724486901046</v>
      </c>
    </row>
    <row r="417" spans="1:16" s="19" customFormat="1" hidden="1">
      <c r="A417" s="19" t="s">
        <v>1986</v>
      </c>
      <c r="B417" s="19" t="s">
        <v>1741</v>
      </c>
      <c r="C417" s="51" t="s">
        <v>681</v>
      </c>
      <c r="D417" s="51" t="s">
        <v>3982</v>
      </c>
      <c r="E417" s="51" t="s">
        <v>676</v>
      </c>
      <c r="F417" s="51" t="s">
        <v>676</v>
      </c>
      <c r="G417" s="51"/>
      <c r="H417" s="51" t="s">
        <v>1</v>
      </c>
      <c r="I417" s="51"/>
      <c r="J417" s="51" t="s">
        <v>44</v>
      </c>
      <c r="K417" s="51" t="s">
        <v>44</v>
      </c>
      <c r="L417" s="51">
        <v>3888</v>
      </c>
      <c r="M417" s="51"/>
      <c r="N417" s="53">
        <v>0</v>
      </c>
      <c r="O417" s="53"/>
      <c r="P417" s="53">
        <v>0</v>
      </c>
    </row>
    <row r="418" spans="1:16" s="19" customFormat="1" hidden="1">
      <c r="A418" s="19" t="s">
        <v>1985</v>
      </c>
      <c r="B418" s="19" t="s">
        <v>1741</v>
      </c>
      <c r="C418" s="51" t="s">
        <v>681</v>
      </c>
      <c r="D418" s="51" t="s">
        <v>3982</v>
      </c>
      <c r="E418" s="51" t="s">
        <v>676</v>
      </c>
      <c r="F418" s="51" t="s">
        <v>676</v>
      </c>
      <c r="G418" s="51"/>
      <c r="H418" s="51" t="s">
        <v>1</v>
      </c>
      <c r="I418" s="51"/>
      <c r="J418" s="51" t="s">
        <v>44</v>
      </c>
      <c r="K418" s="51" t="s">
        <v>44</v>
      </c>
      <c r="L418" s="51">
        <v>3888</v>
      </c>
      <c r="M418" s="51"/>
      <c r="N418" s="53">
        <v>0.45252518718186335</v>
      </c>
      <c r="O418" s="53"/>
      <c r="P418" s="53">
        <v>0.45252518718186335</v>
      </c>
    </row>
    <row r="419" spans="1:16" s="19" customFormat="1" hidden="1">
      <c r="A419" s="19" t="s">
        <v>1984</v>
      </c>
      <c r="B419" s="19" t="s">
        <v>1741</v>
      </c>
      <c r="C419" s="51" t="s">
        <v>681</v>
      </c>
      <c r="D419" s="51" t="s">
        <v>3982</v>
      </c>
      <c r="E419" s="51" t="s">
        <v>676</v>
      </c>
      <c r="F419" s="51" t="s">
        <v>676</v>
      </c>
      <c r="G419" s="51"/>
      <c r="H419" s="51" t="s">
        <v>1</v>
      </c>
      <c r="I419" s="51"/>
      <c r="J419" s="51" t="s">
        <v>44</v>
      </c>
      <c r="K419" s="51" t="s">
        <v>44</v>
      </c>
      <c r="L419" s="51">
        <v>3888</v>
      </c>
      <c r="M419" s="51"/>
      <c r="N419" s="53">
        <v>61496.547474812818</v>
      </c>
      <c r="O419" s="53"/>
      <c r="P419" s="53">
        <v>61496.547474812818</v>
      </c>
    </row>
    <row r="420" spans="1:16" s="19" customFormat="1" hidden="1">
      <c r="A420" s="19" t="s">
        <v>2149</v>
      </c>
      <c r="B420" s="19" t="s">
        <v>1651</v>
      </c>
      <c r="C420" s="51" t="s">
        <v>681</v>
      </c>
      <c r="D420" s="51" t="s">
        <v>3982</v>
      </c>
      <c r="E420" s="51" t="s">
        <v>676</v>
      </c>
      <c r="F420" s="51" t="s">
        <v>777</v>
      </c>
      <c r="G420" s="51" t="s">
        <v>676</v>
      </c>
      <c r="H420" s="51" t="s">
        <v>6</v>
      </c>
      <c r="I420" s="51"/>
      <c r="J420" s="51"/>
      <c r="K420" s="51"/>
      <c r="L420" s="51">
        <v>3040</v>
      </c>
      <c r="M420" s="51"/>
      <c r="N420" s="53">
        <v>3447.1021029932763</v>
      </c>
      <c r="O420" s="53">
        <v>0</v>
      </c>
      <c r="P420" s="53">
        <v>3447.1021029932763</v>
      </c>
    </row>
    <row r="421" spans="1:16" s="19" customFormat="1" hidden="1">
      <c r="A421" s="19" t="s">
        <v>2149</v>
      </c>
      <c r="B421" s="19" t="s">
        <v>1619</v>
      </c>
      <c r="C421" s="51" t="s">
        <v>681</v>
      </c>
      <c r="D421" s="51" t="s">
        <v>3982</v>
      </c>
      <c r="E421" s="51" t="s">
        <v>676</v>
      </c>
      <c r="F421" s="51" t="s">
        <v>777</v>
      </c>
      <c r="G421" s="51" t="s">
        <v>676</v>
      </c>
      <c r="H421" s="51" t="s">
        <v>1</v>
      </c>
      <c r="I421" s="51"/>
      <c r="J421" s="51"/>
      <c r="K421" s="51" t="s">
        <v>4040</v>
      </c>
      <c r="L421" s="51">
        <v>3850</v>
      </c>
      <c r="M421" s="51"/>
      <c r="N421" s="53">
        <v>11707.189419547769</v>
      </c>
      <c r="O421" s="53">
        <v>7011.6395487240734</v>
      </c>
      <c r="P421" s="53">
        <v>4695.5498708236955</v>
      </c>
    </row>
    <row r="422" spans="1:16" s="19" customFormat="1" hidden="1">
      <c r="A422" s="19" t="s">
        <v>2149</v>
      </c>
      <c r="B422" s="19" t="s">
        <v>470</v>
      </c>
      <c r="C422" s="51" t="s">
        <v>681</v>
      </c>
      <c r="D422" s="51" t="s">
        <v>3982</v>
      </c>
      <c r="E422" s="51" t="s">
        <v>676</v>
      </c>
      <c r="F422" s="51" t="s">
        <v>777</v>
      </c>
      <c r="G422" s="51" t="s">
        <v>676</v>
      </c>
      <c r="H422" s="51" t="s">
        <v>6</v>
      </c>
      <c r="I422" s="51"/>
      <c r="J422" s="51" t="s">
        <v>4039</v>
      </c>
      <c r="K422" s="51" t="s">
        <v>4038</v>
      </c>
      <c r="L422" s="51">
        <v>3037</v>
      </c>
      <c r="M422" s="51"/>
      <c r="N422" s="53">
        <v>815.41591517367374</v>
      </c>
      <c r="O422" s="53">
        <v>0</v>
      </c>
      <c r="P422" s="53">
        <v>815.41591517367374</v>
      </c>
    </row>
    <row r="423" spans="1:16" s="19" customFormat="1" hidden="1">
      <c r="A423" s="19" t="s">
        <v>2149</v>
      </c>
      <c r="B423" s="19" t="s">
        <v>571</v>
      </c>
      <c r="C423" s="51" t="s">
        <v>681</v>
      </c>
      <c r="D423" s="51" t="s">
        <v>3982</v>
      </c>
      <c r="E423" s="51" t="s">
        <v>676</v>
      </c>
      <c r="F423" s="51" t="s">
        <v>777</v>
      </c>
      <c r="G423" s="51" t="s">
        <v>676</v>
      </c>
      <c r="H423" s="51" t="s">
        <v>5</v>
      </c>
      <c r="I423" s="51"/>
      <c r="J423" s="51" t="s">
        <v>4037</v>
      </c>
      <c r="K423" s="51" t="s">
        <v>4036</v>
      </c>
      <c r="L423" s="51">
        <v>831</v>
      </c>
      <c r="M423" s="51"/>
      <c r="N423" s="53">
        <v>457.47785269756315</v>
      </c>
      <c r="O423" s="53">
        <v>0</v>
      </c>
      <c r="P423" s="53">
        <v>457.47785269756315</v>
      </c>
    </row>
    <row r="424" spans="1:16" s="19" customFormat="1" hidden="1">
      <c r="A424" s="19" t="s">
        <v>2149</v>
      </c>
      <c r="B424" s="19" t="s">
        <v>469</v>
      </c>
      <c r="C424" s="51" t="s">
        <v>681</v>
      </c>
      <c r="D424" s="51" t="s">
        <v>3982</v>
      </c>
      <c r="E424" s="51" t="s">
        <v>676</v>
      </c>
      <c r="F424" s="51" t="s">
        <v>777</v>
      </c>
      <c r="G424" s="51" t="s">
        <v>676</v>
      </c>
      <c r="H424" s="51" t="s">
        <v>6</v>
      </c>
      <c r="I424" s="51"/>
      <c r="J424" s="51" t="s">
        <v>4035</v>
      </c>
      <c r="K424" s="51" t="s">
        <v>4034</v>
      </c>
      <c r="L424" s="51">
        <v>3036</v>
      </c>
      <c r="M424" s="51"/>
      <c r="N424" s="53">
        <v>1067.6148979152183</v>
      </c>
      <c r="O424" s="53">
        <v>0</v>
      </c>
      <c r="P424" s="53">
        <v>1067.6148979152183</v>
      </c>
    </row>
    <row r="425" spans="1:16" s="19" customFormat="1" hidden="1">
      <c r="A425" s="19" t="s">
        <v>2268</v>
      </c>
      <c r="B425" s="19" t="s">
        <v>4032</v>
      </c>
      <c r="C425" s="51" t="s">
        <v>681</v>
      </c>
      <c r="D425" s="51" t="s">
        <v>3982</v>
      </c>
      <c r="E425" s="51" t="s">
        <v>676</v>
      </c>
      <c r="F425" s="51" t="s">
        <v>962</v>
      </c>
      <c r="G425" s="51"/>
      <c r="H425" s="51" t="s">
        <v>1</v>
      </c>
      <c r="I425" s="51"/>
      <c r="J425" s="51" t="s">
        <v>249</v>
      </c>
      <c r="K425" s="51" t="s">
        <v>249</v>
      </c>
      <c r="L425" s="51" t="s">
        <v>4033</v>
      </c>
      <c r="M425" s="51"/>
      <c r="N425" s="53">
        <v>180063</v>
      </c>
      <c r="O425" s="53">
        <v>0</v>
      </c>
      <c r="P425" s="53">
        <v>180063</v>
      </c>
    </row>
    <row r="426" spans="1:16" s="19" customFormat="1" hidden="1">
      <c r="A426" s="19" t="s">
        <v>2189</v>
      </c>
      <c r="B426" s="19" t="s">
        <v>4032</v>
      </c>
      <c r="C426" s="51" t="s">
        <v>681</v>
      </c>
      <c r="D426" s="51" t="s">
        <v>3982</v>
      </c>
      <c r="E426" s="51" t="s">
        <v>676</v>
      </c>
      <c r="F426" s="51" t="s">
        <v>676</v>
      </c>
      <c r="G426" s="51" t="s">
        <v>676</v>
      </c>
      <c r="H426" s="51" t="s">
        <v>1</v>
      </c>
      <c r="I426" s="51"/>
      <c r="J426" s="51"/>
      <c r="K426" s="51"/>
      <c r="L426" s="51" t="s">
        <v>4031</v>
      </c>
      <c r="M426" s="51"/>
      <c r="N426" s="53">
        <v>15000</v>
      </c>
      <c r="O426" s="53"/>
      <c r="P426" s="53">
        <v>15000</v>
      </c>
    </row>
    <row r="427" spans="1:16" s="19" customFormat="1" hidden="1">
      <c r="A427" s="19" t="s">
        <v>1982</v>
      </c>
      <c r="B427" s="19" t="s">
        <v>4032</v>
      </c>
      <c r="C427" s="51" t="s">
        <v>681</v>
      </c>
      <c r="D427" s="51" t="s">
        <v>3982</v>
      </c>
      <c r="E427" s="51" t="s">
        <v>676</v>
      </c>
      <c r="F427" s="51" t="s">
        <v>676</v>
      </c>
      <c r="G427" s="51"/>
      <c r="H427" s="51" t="s">
        <v>1</v>
      </c>
      <c r="I427" s="51"/>
      <c r="J427" s="51"/>
      <c r="K427" s="51"/>
      <c r="L427" s="51" t="s">
        <v>4031</v>
      </c>
      <c r="M427" s="51"/>
      <c r="N427" s="53">
        <v>15000</v>
      </c>
      <c r="O427" s="53"/>
      <c r="P427" s="53">
        <v>15000</v>
      </c>
    </row>
    <row r="428" spans="1:16" s="19" customFormat="1" hidden="1">
      <c r="A428" s="19" t="s">
        <v>1986</v>
      </c>
      <c r="B428" s="19" t="s">
        <v>1440</v>
      </c>
      <c r="C428" s="51" t="s">
        <v>681</v>
      </c>
      <c r="D428" s="51" t="s">
        <v>3982</v>
      </c>
      <c r="E428" s="51" t="s">
        <v>676</v>
      </c>
      <c r="F428" s="51" t="s">
        <v>676</v>
      </c>
      <c r="G428" s="51"/>
      <c r="H428" s="51" t="s">
        <v>1</v>
      </c>
      <c r="I428" s="51"/>
      <c r="J428" s="51" t="s">
        <v>44</v>
      </c>
      <c r="K428" s="51" t="s">
        <v>44</v>
      </c>
      <c r="L428" s="51">
        <v>3883</v>
      </c>
      <c r="M428" s="51"/>
      <c r="N428" s="53">
        <v>0</v>
      </c>
      <c r="O428" s="53"/>
      <c r="P428" s="53">
        <v>0</v>
      </c>
    </row>
    <row r="429" spans="1:16" s="19" customFormat="1" hidden="1">
      <c r="A429" s="19" t="s">
        <v>1985</v>
      </c>
      <c r="B429" s="19" t="s">
        <v>1440</v>
      </c>
      <c r="C429" s="51" t="s">
        <v>681</v>
      </c>
      <c r="D429" s="51" t="s">
        <v>3982</v>
      </c>
      <c r="E429" s="51" t="s">
        <v>676</v>
      </c>
      <c r="F429" s="51" t="s">
        <v>676</v>
      </c>
      <c r="G429" s="51"/>
      <c r="H429" s="51" t="s">
        <v>1</v>
      </c>
      <c r="I429" s="51"/>
      <c r="J429" s="51" t="s">
        <v>44</v>
      </c>
      <c r="K429" s="51" t="s">
        <v>44</v>
      </c>
      <c r="L429" s="51">
        <v>3883</v>
      </c>
      <c r="M429" s="51"/>
      <c r="N429" s="53">
        <v>1.4135663277499056E-2</v>
      </c>
      <c r="O429" s="53"/>
      <c r="P429" s="53">
        <v>1.4135663277499056E-2</v>
      </c>
    </row>
    <row r="430" spans="1:16" s="19" customFormat="1" hidden="1">
      <c r="A430" s="19" t="s">
        <v>1984</v>
      </c>
      <c r="B430" s="19" t="s">
        <v>1440</v>
      </c>
      <c r="C430" s="51" t="s">
        <v>681</v>
      </c>
      <c r="D430" s="51" t="s">
        <v>3982</v>
      </c>
      <c r="E430" s="51" t="s">
        <v>676</v>
      </c>
      <c r="F430" s="51" t="s">
        <v>676</v>
      </c>
      <c r="G430" s="51"/>
      <c r="H430" s="51" t="s">
        <v>1</v>
      </c>
      <c r="I430" s="51"/>
      <c r="J430" s="51" t="s">
        <v>44</v>
      </c>
      <c r="K430" s="51" t="s">
        <v>44</v>
      </c>
      <c r="L430" s="51">
        <v>3883</v>
      </c>
      <c r="M430" s="51"/>
      <c r="N430" s="53">
        <v>1920.9858643367224</v>
      </c>
      <c r="O430" s="53"/>
      <c r="P430" s="53">
        <v>1920.9858643367224</v>
      </c>
    </row>
    <row r="431" spans="1:16" s="19" customFormat="1" hidden="1">
      <c r="A431" s="19" t="s">
        <v>1986</v>
      </c>
      <c r="B431" s="19" t="s">
        <v>1437</v>
      </c>
      <c r="C431" s="51" t="s">
        <v>681</v>
      </c>
      <c r="D431" s="51" t="s">
        <v>3982</v>
      </c>
      <c r="E431" s="51" t="s">
        <v>676</v>
      </c>
      <c r="F431" s="51" t="s">
        <v>676</v>
      </c>
      <c r="G431" s="51"/>
      <c r="H431" s="51" t="s">
        <v>1</v>
      </c>
      <c r="I431" s="51"/>
      <c r="J431" s="51" t="s">
        <v>44</v>
      </c>
      <c r="K431" s="51" t="s">
        <v>44</v>
      </c>
      <c r="L431" s="51">
        <v>6200</v>
      </c>
      <c r="M431" s="51"/>
      <c r="N431" s="53">
        <v>0</v>
      </c>
      <c r="O431" s="53"/>
      <c r="P431" s="53">
        <v>0</v>
      </c>
    </row>
    <row r="432" spans="1:16" s="19" customFormat="1" hidden="1">
      <c r="A432" s="19" t="s">
        <v>1985</v>
      </c>
      <c r="B432" s="19" t="s">
        <v>1437</v>
      </c>
      <c r="C432" s="51" t="s">
        <v>681</v>
      </c>
      <c r="D432" s="51" t="s">
        <v>3982</v>
      </c>
      <c r="E432" s="51" t="s">
        <v>676</v>
      </c>
      <c r="F432" s="51" t="s">
        <v>676</v>
      </c>
      <c r="G432" s="51"/>
      <c r="H432" s="51" t="s">
        <v>1</v>
      </c>
      <c r="I432" s="51"/>
      <c r="J432" s="51" t="s">
        <v>44</v>
      </c>
      <c r="K432" s="51" t="s">
        <v>44</v>
      </c>
      <c r="L432" s="51">
        <v>6200</v>
      </c>
      <c r="M432" s="51"/>
      <c r="N432" s="53">
        <v>9.3452849361914635E-3</v>
      </c>
      <c r="O432" s="53"/>
      <c r="P432" s="53">
        <v>9.3452849361914635E-3</v>
      </c>
    </row>
    <row r="433" spans="1:16" s="19" customFormat="1" hidden="1">
      <c r="A433" s="19" t="s">
        <v>1984</v>
      </c>
      <c r="B433" s="19" t="s">
        <v>1437</v>
      </c>
      <c r="C433" s="51" t="s">
        <v>681</v>
      </c>
      <c r="D433" s="51" t="s">
        <v>3982</v>
      </c>
      <c r="E433" s="51" t="s">
        <v>676</v>
      </c>
      <c r="F433" s="51" t="s">
        <v>676</v>
      </c>
      <c r="G433" s="51"/>
      <c r="H433" s="51" t="s">
        <v>1</v>
      </c>
      <c r="I433" s="51"/>
      <c r="J433" s="51" t="s">
        <v>44</v>
      </c>
      <c r="K433" s="51" t="s">
        <v>44</v>
      </c>
      <c r="L433" s="51">
        <v>6200</v>
      </c>
      <c r="M433" s="51"/>
      <c r="N433" s="53">
        <v>1269.9906547150638</v>
      </c>
      <c r="O433" s="53"/>
      <c r="P433" s="53">
        <v>1269.9906547150638</v>
      </c>
    </row>
    <row r="434" spans="1:16" s="19" customFormat="1" hidden="1">
      <c r="A434" s="19" t="s">
        <v>45</v>
      </c>
      <c r="B434" s="19" t="s">
        <v>1399</v>
      </c>
      <c r="C434" s="51" t="s">
        <v>681</v>
      </c>
      <c r="D434" s="51" t="s">
        <v>3982</v>
      </c>
      <c r="E434" s="51" t="s">
        <v>676</v>
      </c>
      <c r="F434" s="51" t="s">
        <v>676</v>
      </c>
      <c r="G434" s="51"/>
      <c r="H434" s="51" t="s">
        <v>1</v>
      </c>
      <c r="I434" s="51"/>
      <c r="J434" s="51"/>
      <c r="K434" s="51"/>
      <c r="L434" s="51"/>
      <c r="M434" s="51"/>
      <c r="N434" s="53">
        <v>5337</v>
      </c>
      <c r="O434" s="53">
        <v>0</v>
      </c>
      <c r="P434" s="53">
        <v>5337</v>
      </c>
    </row>
    <row r="435" spans="1:16" s="19" customFormat="1" hidden="1">
      <c r="A435" s="19" t="s">
        <v>45</v>
      </c>
      <c r="B435" s="19" t="s">
        <v>1398</v>
      </c>
      <c r="C435" s="51" t="s">
        <v>681</v>
      </c>
      <c r="D435" s="51" t="s">
        <v>3982</v>
      </c>
      <c r="E435" s="51" t="s">
        <v>676</v>
      </c>
      <c r="F435" s="51" t="s">
        <v>676</v>
      </c>
      <c r="G435" s="51"/>
      <c r="H435" s="51" t="s">
        <v>1</v>
      </c>
      <c r="I435" s="51"/>
      <c r="J435" s="51"/>
      <c r="K435" s="51"/>
      <c r="L435" s="51"/>
      <c r="M435" s="51"/>
      <c r="N435" s="53">
        <v>55159</v>
      </c>
      <c r="O435" s="53">
        <v>0</v>
      </c>
      <c r="P435" s="53">
        <v>55159</v>
      </c>
    </row>
    <row r="436" spans="1:16" s="19" customFormat="1" hidden="1">
      <c r="A436" s="19" t="s">
        <v>2149</v>
      </c>
      <c r="B436" s="19" t="s">
        <v>1386</v>
      </c>
      <c r="C436" s="51" t="s">
        <v>681</v>
      </c>
      <c r="D436" s="51" t="s">
        <v>3982</v>
      </c>
      <c r="E436" s="51" t="s">
        <v>676</v>
      </c>
      <c r="F436" s="51" t="s">
        <v>777</v>
      </c>
      <c r="G436" s="51" t="s">
        <v>676</v>
      </c>
      <c r="H436" s="51" t="s">
        <v>6</v>
      </c>
      <c r="I436" s="51"/>
      <c r="J436" s="51"/>
      <c r="K436" s="51"/>
      <c r="L436" s="51">
        <v>3033</v>
      </c>
      <c r="M436" s="51"/>
      <c r="N436" s="53">
        <v>3460.3245527391109</v>
      </c>
      <c r="O436" s="53">
        <v>0</v>
      </c>
      <c r="P436" s="53">
        <v>3460.3245527391109</v>
      </c>
    </row>
    <row r="437" spans="1:16" s="19" customFormat="1" hidden="1">
      <c r="A437" s="19" t="s">
        <v>2189</v>
      </c>
      <c r="B437" s="19" t="s">
        <v>4030</v>
      </c>
      <c r="C437" s="51" t="s">
        <v>681</v>
      </c>
      <c r="D437" s="51" t="s">
        <v>3982</v>
      </c>
      <c r="E437" s="51" t="s">
        <v>676</v>
      </c>
      <c r="F437" s="51" t="s">
        <v>676</v>
      </c>
      <c r="G437" s="51" t="s">
        <v>676</v>
      </c>
      <c r="H437" s="51" t="s">
        <v>1</v>
      </c>
      <c r="I437" s="51"/>
      <c r="J437" s="51"/>
      <c r="K437" s="51"/>
      <c r="L437" s="51" t="s">
        <v>4029</v>
      </c>
      <c r="M437" s="51"/>
      <c r="N437" s="53">
        <v>982015</v>
      </c>
      <c r="O437" s="53"/>
      <c r="P437" s="53">
        <v>982015</v>
      </c>
    </row>
    <row r="438" spans="1:16" s="19" customFormat="1" hidden="1">
      <c r="A438" s="19" t="s">
        <v>1982</v>
      </c>
      <c r="B438" s="19" t="s">
        <v>4030</v>
      </c>
      <c r="C438" s="51" t="s">
        <v>681</v>
      </c>
      <c r="D438" s="51" t="s">
        <v>3982</v>
      </c>
      <c r="E438" s="51" t="s">
        <v>676</v>
      </c>
      <c r="F438" s="51" t="s">
        <v>676</v>
      </c>
      <c r="G438" s="51"/>
      <c r="H438" s="51" t="s">
        <v>1</v>
      </c>
      <c r="I438" s="51"/>
      <c r="J438" s="51"/>
      <c r="K438" s="51"/>
      <c r="L438" s="51" t="s">
        <v>4029</v>
      </c>
      <c r="M438" s="51"/>
      <c r="N438" s="53">
        <v>982015</v>
      </c>
      <c r="O438" s="53"/>
      <c r="P438" s="53">
        <v>982015</v>
      </c>
    </row>
    <row r="439" spans="1:16" s="19" customFormat="1" hidden="1">
      <c r="A439" s="19" t="s">
        <v>2149</v>
      </c>
      <c r="B439" s="19" t="s">
        <v>467</v>
      </c>
      <c r="C439" s="51" t="s">
        <v>681</v>
      </c>
      <c r="D439" s="51" t="s">
        <v>3982</v>
      </c>
      <c r="E439" s="51" t="s">
        <v>676</v>
      </c>
      <c r="F439" s="51" t="s">
        <v>777</v>
      </c>
      <c r="G439" s="51" t="s">
        <v>676</v>
      </c>
      <c r="H439" s="51" t="s">
        <v>5</v>
      </c>
      <c r="I439" s="51"/>
      <c r="J439" s="51" t="s">
        <v>4028</v>
      </c>
      <c r="K439" s="51"/>
      <c r="L439" s="51">
        <v>829</v>
      </c>
      <c r="M439" s="51"/>
      <c r="N439" s="53">
        <v>1271.1514838904272</v>
      </c>
      <c r="O439" s="53">
        <v>0</v>
      </c>
      <c r="P439" s="53">
        <v>1271.1514838904272</v>
      </c>
    </row>
    <row r="440" spans="1:16" s="19" customFormat="1" hidden="1">
      <c r="A440" s="19" t="s">
        <v>1989</v>
      </c>
      <c r="B440" s="19" t="s">
        <v>4027</v>
      </c>
      <c r="C440" s="51" t="s">
        <v>681</v>
      </c>
      <c r="D440" s="51" t="s">
        <v>3982</v>
      </c>
      <c r="E440" s="51" t="s">
        <v>676</v>
      </c>
      <c r="F440" s="51" t="s">
        <v>962</v>
      </c>
      <c r="G440" s="51"/>
      <c r="H440" s="51" t="s">
        <v>1</v>
      </c>
      <c r="I440" s="51"/>
      <c r="J440" s="51"/>
      <c r="K440" s="51"/>
      <c r="L440" s="51">
        <v>3887</v>
      </c>
      <c r="M440" s="51"/>
      <c r="N440" s="53">
        <v>146736</v>
      </c>
      <c r="O440" s="53">
        <v>0</v>
      </c>
      <c r="P440" s="53">
        <v>146736</v>
      </c>
    </row>
    <row r="441" spans="1:16" s="19" customFormat="1" hidden="1">
      <c r="A441" s="19" t="s">
        <v>2149</v>
      </c>
      <c r="B441" s="19" t="s">
        <v>1219</v>
      </c>
      <c r="C441" s="51" t="s">
        <v>681</v>
      </c>
      <c r="D441" s="51" t="s">
        <v>3982</v>
      </c>
      <c r="E441" s="51" t="s">
        <v>676</v>
      </c>
      <c r="F441" s="51" t="s">
        <v>777</v>
      </c>
      <c r="G441" s="51" t="s">
        <v>676</v>
      </c>
      <c r="H441" s="51" t="s">
        <v>1</v>
      </c>
      <c r="I441" s="51"/>
      <c r="J441" s="51"/>
      <c r="K441" s="51"/>
      <c r="L441" s="51">
        <v>3847</v>
      </c>
      <c r="M441" s="51"/>
      <c r="N441" s="53">
        <v>8503.7369523204361</v>
      </c>
      <c r="O441" s="53">
        <v>0</v>
      </c>
      <c r="P441" s="53">
        <v>8503.7369523204361</v>
      </c>
    </row>
    <row r="442" spans="1:16" s="19" customFormat="1" hidden="1">
      <c r="A442" s="19" t="s">
        <v>45</v>
      </c>
      <c r="B442" s="19" t="s">
        <v>1188</v>
      </c>
      <c r="C442" s="51" t="s">
        <v>681</v>
      </c>
      <c r="D442" s="51" t="s">
        <v>3982</v>
      </c>
      <c r="E442" s="51" t="s">
        <v>676</v>
      </c>
      <c r="F442" s="51" t="s">
        <v>676</v>
      </c>
      <c r="G442" s="51"/>
      <c r="H442" s="51" t="s">
        <v>5</v>
      </c>
      <c r="I442" s="51"/>
      <c r="J442" s="51"/>
      <c r="K442" s="51"/>
      <c r="L442" s="51"/>
      <c r="M442" s="51"/>
      <c r="N442" s="53">
        <v>45563</v>
      </c>
      <c r="O442" s="53">
        <v>0</v>
      </c>
      <c r="P442" s="53">
        <v>45563</v>
      </c>
    </row>
    <row r="443" spans="1:16" s="19" customFormat="1" hidden="1">
      <c r="A443" s="19" t="s">
        <v>735</v>
      </c>
      <c r="B443" s="19" t="s">
        <v>4026</v>
      </c>
      <c r="C443" s="51" t="s">
        <v>681</v>
      </c>
      <c r="D443" s="51" t="s">
        <v>3982</v>
      </c>
      <c r="E443" s="51" t="s">
        <v>676</v>
      </c>
      <c r="F443" s="51" t="s">
        <v>676</v>
      </c>
      <c r="G443" s="51" t="s">
        <v>676</v>
      </c>
      <c r="H443" s="51" t="s">
        <v>1</v>
      </c>
      <c r="I443" s="51"/>
      <c r="J443" s="51"/>
      <c r="K443" s="51"/>
      <c r="L443" s="51">
        <v>10014</v>
      </c>
      <c r="M443" s="51"/>
      <c r="N443" s="53">
        <v>5861</v>
      </c>
      <c r="O443" s="53"/>
      <c r="P443" s="53">
        <v>5861</v>
      </c>
    </row>
    <row r="444" spans="1:16" s="19" customFormat="1" hidden="1">
      <c r="A444" s="19" t="s">
        <v>2019</v>
      </c>
      <c r="B444" s="19" t="s">
        <v>4026</v>
      </c>
      <c r="C444" s="51" t="s">
        <v>681</v>
      </c>
      <c r="D444" s="51" t="s">
        <v>3982</v>
      </c>
      <c r="E444" s="51" t="s">
        <v>676</v>
      </c>
      <c r="F444" s="51" t="s">
        <v>962</v>
      </c>
      <c r="G444" s="51" t="s">
        <v>676</v>
      </c>
      <c r="H444" s="51" t="s">
        <v>5</v>
      </c>
      <c r="I444" s="51"/>
      <c r="J444" s="51"/>
      <c r="K444" s="51"/>
      <c r="L444" s="51">
        <v>10014</v>
      </c>
      <c r="M444" s="51"/>
      <c r="N444" s="53">
        <v>44496</v>
      </c>
      <c r="O444" s="53">
        <v>0</v>
      </c>
      <c r="P444" s="53">
        <v>44496</v>
      </c>
    </row>
    <row r="445" spans="1:16" s="19" customFormat="1" hidden="1">
      <c r="A445" s="19" t="s">
        <v>1989</v>
      </c>
      <c r="B445" s="19" t="s">
        <v>4026</v>
      </c>
      <c r="C445" s="51" t="s">
        <v>681</v>
      </c>
      <c r="D445" s="51" t="s">
        <v>3982</v>
      </c>
      <c r="E445" s="51" t="s">
        <v>676</v>
      </c>
      <c r="F445" s="51" t="s">
        <v>962</v>
      </c>
      <c r="G445" s="51"/>
      <c r="H445" s="51" t="s">
        <v>5</v>
      </c>
      <c r="I445" s="51"/>
      <c r="J445" s="51"/>
      <c r="K445" s="51"/>
      <c r="L445" s="51">
        <v>10014</v>
      </c>
      <c r="M445" s="51"/>
      <c r="N445" s="53">
        <v>33908</v>
      </c>
      <c r="O445" s="53">
        <v>0</v>
      </c>
      <c r="P445" s="53">
        <v>33908</v>
      </c>
    </row>
    <row r="446" spans="1:16" s="19" customFormat="1" hidden="1">
      <c r="A446" s="19" t="s">
        <v>2149</v>
      </c>
      <c r="B446" s="19" t="s">
        <v>1151</v>
      </c>
      <c r="C446" s="51" t="s">
        <v>681</v>
      </c>
      <c r="D446" s="51" t="s">
        <v>3982</v>
      </c>
      <c r="E446" s="51" t="s">
        <v>676</v>
      </c>
      <c r="F446" s="51" t="s">
        <v>777</v>
      </c>
      <c r="G446" s="51" t="s">
        <v>676</v>
      </c>
      <c r="H446" s="51" t="s">
        <v>6</v>
      </c>
      <c r="I446" s="51"/>
      <c r="J446" s="51"/>
      <c r="K446" s="51"/>
      <c r="L446" s="51">
        <v>6421</v>
      </c>
      <c r="M446" s="51"/>
      <c r="N446" s="53">
        <v>2713.560028840287</v>
      </c>
      <c r="O446" s="53">
        <v>0</v>
      </c>
      <c r="P446" s="53">
        <v>2713.560028840287</v>
      </c>
    </row>
    <row r="447" spans="1:16" s="19" customFormat="1" hidden="1">
      <c r="A447" s="19" t="s">
        <v>2149</v>
      </c>
      <c r="B447" s="19" t="s">
        <v>1150</v>
      </c>
      <c r="C447" s="51" t="s">
        <v>681</v>
      </c>
      <c r="D447" s="51" t="s">
        <v>3982</v>
      </c>
      <c r="E447" s="51" t="s">
        <v>676</v>
      </c>
      <c r="F447" s="51" t="s">
        <v>777</v>
      </c>
      <c r="G447" s="51" t="s">
        <v>676</v>
      </c>
      <c r="H447" s="51" t="s">
        <v>6</v>
      </c>
      <c r="I447" s="51"/>
      <c r="J447" s="51"/>
      <c r="K447" s="51"/>
      <c r="L447" s="51">
        <v>3029</v>
      </c>
      <c r="M447" s="51"/>
      <c r="N447" s="53">
        <v>2362.5235719005618</v>
      </c>
      <c r="O447" s="53">
        <v>0</v>
      </c>
      <c r="P447" s="53">
        <v>2362.5235719005618</v>
      </c>
    </row>
    <row r="448" spans="1:16" s="19" customFormat="1" hidden="1">
      <c r="A448" s="19" t="s">
        <v>2019</v>
      </c>
      <c r="B448" s="19" t="s">
        <v>4025</v>
      </c>
      <c r="C448" s="51" t="s">
        <v>681</v>
      </c>
      <c r="D448" s="51" t="s">
        <v>3982</v>
      </c>
      <c r="E448" s="51" t="s">
        <v>676</v>
      </c>
      <c r="F448" s="51" t="s">
        <v>962</v>
      </c>
      <c r="G448" s="51" t="s">
        <v>676</v>
      </c>
      <c r="H448" s="51" t="s">
        <v>7</v>
      </c>
      <c r="I448" s="51"/>
      <c r="J448" s="51"/>
      <c r="K448" s="51"/>
      <c r="L448" s="51">
        <v>2188</v>
      </c>
      <c r="M448" s="51"/>
      <c r="N448" s="53">
        <v>4419</v>
      </c>
      <c r="O448" s="53">
        <v>0</v>
      </c>
      <c r="P448" s="53">
        <v>4419</v>
      </c>
    </row>
    <row r="449" spans="1:16" s="19" customFormat="1" hidden="1">
      <c r="A449" s="19" t="s">
        <v>1989</v>
      </c>
      <c r="B449" s="19" t="s">
        <v>4025</v>
      </c>
      <c r="C449" s="51" t="s">
        <v>681</v>
      </c>
      <c r="D449" s="51" t="s">
        <v>3982</v>
      </c>
      <c r="E449" s="51" t="s">
        <v>676</v>
      </c>
      <c r="F449" s="51" t="s">
        <v>962</v>
      </c>
      <c r="G449" s="51"/>
      <c r="H449" s="51" t="s">
        <v>7</v>
      </c>
      <c r="I449" s="51"/>
      <c r="J449" s="51"/>
      <c r="K449" s="51"/>
      <c r="L449" s="51">
        <v>2188</v>
      </c>
      <c r="M449" s="51"/>
      <c r="N449" s="53">
        <v>364</v>
      </c>
      <c r="O449" s="53">
        <v>0</v>
      </c>
      <c r="P449" s="53">
        <v>364</v>
      </c>
    </row>
    <row r="450" spans="1:16" s="19" customFormat="1" hidden="1">
      <c r="A450" s="19" t="s">
        <v>2149</v>
      </c>
      <c r="B450" s="19" t="s">
        <v>1103</v>
      </c>
      <c r="C450" s="51" t="s">
        <v>681</v>
      </c>
      <c r="D450" s="51" t="s">
        <v>3982</v>
      </c>
      <c r="E450" s="51" t="s">
        <v>676</v>
      </c>
      <c r="F450" s="51" t="s">
        <v>777</v>
      </c>
      <c r="G450" s="51" t="s">
        <v>676</v>
      </c>
      <c r="H450" s="51" t="s">
        <v>6</v>
      </c>
      <c r="I450" s="51"/>
      <c r="J450" s="51"/>
      <c r="K450" s="51"/>
      <c r="L450" s="51">
        <v>3028</v>
      </c>
      <c r="M450" s="51"/>
      <c r="N450" s="53">
        <v>4304.8190524917245</v>
      </c>
      <c r="O450" s="53">
        <v>0</v>
      </c>
      <c r="P450" s="53">
        <v>4304.8190524917245</v>
      </c>
    </row>
    <row r="451" spans="1:16" s="19" customFormat="1" hidden="1">
      <c r="A451" s="19" t="s">
        <v>2149</v>
      </c>
      <c r="B451" s="19" t="s">
        <v>1031</v>
      </c>
      <c r="C451" s="51" t="s">
        <v>681</v>
      </c>
      <c r="D451" s="51" t="s">
        <v>3982</v>
      </c>
      <c r="E451" s="51" t="s">
        <v>676</v>
      </c>
      <c r="F451" s="51" t="s">
        <v>777</v>
      </c>
      <c r="G451" s="51" t="s">
        <v>676</v>
      </c>
      <c r="H451" s="51" t="s">
        <v>5</v>
      </c>
      <c r="I451" s="51"/>
      <c r="J451" s="51"/>
      <c r="K451" s="51" t="s">
        <v>4024</v>
      </c>
      <c r="L451" s="51">
        <v>827</v>
      </c>
      <c r="M451" s="51"/>
      <c r="N451" s="53">
        <v>2189.7808423303613</v>
      </c>
      <c r="O451" s="53">
        <v>0</v>
      </c>
      <c r="P451" s="53">
        <v>2189.7808423303613</v>
      </c>
    </row>
    <row r="452" spans="1:16" s="19" customFormat="1" hidden="1">
      <c r="A452" s="19" t="s">
        <v>2268</v>
      </c>
      <c r="B452" s="19" t="s">
        <v>990</v>
      </c>
      <c r="C452" s="51" t="s">
        <v>681</v>
      </c>
      <c r="D452" s="51" t="s">
        <v>3982</v>
      </c>
      <c r="E452" s="51" t="s">
        <v>676</v>
      </c>
      <c r="F452" s="51" t="s">
        <v>962</v>
      </c>
      <c r="G452" s="51"/>
      <c r="H452" s="51" t="s">
        <v>1</v>
      </c>
      <c r="I452" s="51"/>
      <c r="J452" s="51" t="s">
        <v>249</v>
      </c>
      <c r="K452" s="51" t="s">
        <v>249</v>
      </c>
      <c r="L452" s="51" t="s">
        <v>4023</v>
      </c>
      <c r="M452" s="51"/>
      <c r="N452" s="53">
        <v>339518</v>
      </c>
      <c r="O452" s="53">
        <v>0</v>
      </c>
      <c r="P452" s="53">
        <v>339518</v>
      </c>
    </row>
    <row r="453" spans="1:16" s="19" customFormat="1" hidden="1">
      <c r="A453" s="19" t="s">
        <v>2019</v>
      </c>
      <c r="B453" s="19" t="s">
        <v>990</v>
      </c>
      <c r="C453" s="51" t="s">
        <v>681</v>
      </c>
      <c r="D453" s="51" t="s">
        <v>3982</v>
      </c>
      <c r="E453" s="51" t="s">
        <v>676</v>
      </c>
      <c r="F453" s="51" t="s">
        <v>962</v>
      </c>
      <c r="G453" s="51" t="s">
        <v>676</v>
      </c>
      <c r="H453" s="51" t="s">
        <v>1</v>
      </c>
      <c r="I453" s="51"/>
      <c r="J453" s="51"/>
      <c r="K453" s="51"/>
      <c r="L453" s="51" t="s">
        <v>4023</v>
      </c>
      <c r="M453" s="51"/>
      <c r="N453" s="53">
        <v>746309</v>
      </c>
      <c r="O453" s="53">
        <v>0</v>
      </c>
      <c r="P453" s="53">
        <v>746309</v>
      </c>
    </row>
    <row r="454" spans="1:16" s="19" customFormat="1" hidden="1">
      <c r="A454" s="19" t="s">
        <v>735</v>
      </c>
      <c r="B454" s="19" t="s">
        <v>4022</v>
      </c>
      <c r="C454" s="51" t="s">
        <v>681</v>
      </c>
      <c r="D454" s="51" t="s">
        <v>3982</v>
      </c>
      <c r="E454" s="51" t="s">
        <v>676</v>
      </c>
      <c r="F454" s="51" t="s">
        <v>676</v>
      </c>
      <c r="G454" s="51" t="s">
        <v>676</v>
      </c>
      <c r="H454" s="51" t="s">
        <v>1</v>
      </c>
      <c r="I454" s="51"/>
      <c r="J454" s="51"/>
      <c r="K454" s="51"/>
      <c r="L454" s="51" t="s">
        <v>2671</v>
      </c>
      <c r="M454" s="51"/>
      <c r="N454" s="53">
        <v>31642</v>
      </c>
      <c r="O454" s="53"/>
      <c r="P454" s="53">
        <v>31642</v>
      </c>
    </row>
    <row r="455" spans="1:16" s="19" customFormat="1" hidden="1">
      <c r="A455" s="19" t="s">
        <v>2149</v>
      </c>
      <c r="B455" s="19" t="s">
        <v>465</v>
      </c>
      <c r="C455" s="51" t="s">
        <v>681</v>
      </c>
      <c r="D455" s="51" t="s">
        <v>3982</v>
      </c>
      <c r="E455" s="51" t="s">
        <v>676</v>
      </c>
      <c r="F455" s="51" t="s">
        <v>777</v>
      </c>
      <c r="G455" s="51" t="s">
        <v>676</v>
      </c>
      <c r="H455" s="51" t="s">
        <v>6</v>
      </c>
      <c r="I455" s="51"/>
      <c r="J455" s="51" t="s">
        <v>4021</v>
      </c>
      <c r="K455" s="51"/>
      <c r="L455" s="51">
        <v>3026</v>
      </c>
      <c r="M455" s="51"/>
      <c r="N455" s="53">
        <v>571.36109708661172</v>
      </c>
      <c r="O455" s="53">
        <v>0</v>
      </c>
      <c r="P455" s="53">
        <v>571.36109708661172</v>
      </c>
    </row>
    <row r="456" spans="1:16" s="19" customFormat="1" hidden="1">
      <c r="A456" s="19" t="s">
        <v>2149</v>
      </c>
      <c r="B456" s="19" t="s">
        <v>837</v>
      </c>
      <c r="C456" s="51" t="s">
        <v>681</v>
      </c>
      <c r="D456" s="51" t="s">
        <v>3982</v>
      </c>
      <c r="E456" s="51" t="s">
        <v>676</v>
      </c>
      <c r="F456" s="51" t="s">
        <v>777</v>
      </c>
      <c r="G456" s="51" t="s">
        <v>676</v>
      </c>
      <c r="H456" s="51" t="s">
        <v>6</v>
      </c>
      <c r="I456" s="51"/>
      <c r="J456" s="51" t="s">
        <v>4020</v>
      </c>
      <c r="K456" s="51"/>
      <c r="L456" s="51">
        <v>3021</v>
      </c>
      <c r="M456" s="51"/>
      <c r="N456" s="53">
        <v>914.61805346086078</v>
      </c>
      <c r="O456" s="53">
        <v>0</v>
      </c>
      <c r="P456" s="53">
        <v>914.61805346086078</v>
      </c>
    </row>
    <row r="457" spans="1:16" s="19" customFormat="1" hidden="1">
      <c r="A457" s="19" t="s">
        <v>2149</v>
      </c>
      <c r="B457" s="19" t="s">
        <v>836</v>
      </c>
      <c r="C457" s="51" t="s">
        <v>681</v>
      </c>
      <c r="D457" s="51" t="s">
        <v>3982</v>
      </c>
      <c r="E457" s="51" t="s">
        <v>676</v>
      </c>
      <c r="F457" s="51" t="s">
        <v>777</v>
      </c>
      <c r="G457" s="51" t="s">
        <v>676</v>
      </c>
      <c r="H457" s="51" t="s">
        <v>6</v>
      </c>
      <c r="I457" s="51"/>
      <c r="J457" s="51" t="s">
        <v>4019</v>
      </c>
      <c r="K457" s="51" t="s">
        <v>4018</v>
      </c>
      <c r="L457" s="51">
        <v>3020</v>
      </c>
      <c r="M457" s="51"/>
      <c r="N457" s="53">
        <v>667.09217348955008</v>
      </c>
      <c r="O457" s="53">
        <v>0</v>
      </c>
      <c r="P457" s="53">
        <v>667.09217348955008</v>
      </c>
    </row>
    <row r="458" spans="1:16" s="19" customFormat="1" hidden="1">
      <c r="A458" s="19" t="s">
        <v>735</v>
      </c>
      <c r="B458" s="19" t="s">
        <v>4017</v>
      </c>
      <c r="C458" s="51" t="s">
        <v>681</v>
      </c>
      <c r="D458" s="51" t="s">
        <v>3982</v>
      </c>
      <c r="E458" s="51" t="s">
        <v>676</v>
      </c>
      <c r="F458" s="51" t="s">
        <v>676</v>
      </c>
      <c r="G458" s="51" t="s">
        <v>676</v>
      </c>
      <c r="H458" s="51" t="s">
        <v>1</v>
      </c>
      <c r="I458" s="51"/>
      <c r="J458" s="51"/>
      <c r="K458" s="51"/>
      <c r="L458" s="51">
        <v>3883</v>
      </c>
      <c r="M458" s="51"/>
      <c r="N458" s="53">
        <v>41507</v>
      </c>
      <c r="O458" s="53"/>
      <c r="P458" s="53">
        <v>41507</v>
      </c>
    </row>
    <row r="459" spans="1:16" s="19" customFormat="1" hidden="1">
      <c r="A459" s="19" t="s">
        <v>2019</v>
      </c>
      <c r="B459" s="19" t="s">
        <v>4017</v>
      </c>
      <c r="C459" s="51" t="s">
        <v>681</v>
      </c>
      <c r="D459" s="51" t="s">
        <v>3982</v>
      </c>
      <c r="E459" s="51" t="s">
        <v>676</v>
      </c>
      <c r="F459" s="51" t="s">
        <v>962</v>
      </c>
      <c r="G459" s="51" t="s">
        <v>676</v>
      </c>
      <c r="H459" s="51" t="s">
        <v>1</v>
      </c>
      <c r="I459" s="51"/>
      <c r="J459" s="51"/>
      <c r="K459" s="51"/>
      <c r="L459" s="51">
        <v>3883</v>
      </c>
      <c r="M459" s="51"/>
      <c r="N459" s="53">
        <v>270963</v>
      </c>
      <c r="O459" s="53">
        <v>0</v>
      </c>
      <c r="P459" s="53">
        <v>270963</v>
      </c>
    </row>
    <row r="460" spans="1:16" s="19" customFormat="1" hidden="1">
      <c r="A460" s="19" t="s">
        <v>735</v>
      </c>
      <c r="B460" s="19" t="s">
        <v>4016</v>
      </c>
      <c r="C460" s="51" t="s">
        <v>681</v>
      </c>
      <c r="D460" s="51" t="s">
        <v>3982</v>
      </c>
      <c r="E460" s="51" t="s">
        <v>676</v>
      </c>
      <c r="F460" s="51" t="s">
        <v>676</v>
      </c>
      <c r="G460" s="51" t="s">
        <v>676</v>
      </c>
      <c r="H460" s="51" t="s">
        <v>1</v>
      </c>
      <c r="I460" s="51"/>
      <c r="J460" s="51"/>
      <c r="K460" s="51"/>
      <c r="L460" s="51">
        <v>6200</v>
      </c>
      <c r="M460" s="51"/>
      <c r="N460" s="53">
        <v>11990</v>
      </c>
      <c r="O460" s="53"/>
      <c r="P460" s="53">
        <v>11990</v>
      </c>
    </row>
    <row r="461" spans="1:16" s="19" customFormat="1" hidden="1">
      <c r="A461" s="19" t="s">
        <v>2019</v>
      </c>
      <c r="B461" s="19" t="s">
        <v>4016</v>
      </c>
      <c r="C461" s="51" t="s">
        <v>681</v>
      </c>
      <c r="D461" s="51" t="s">
        <v>3982</v>
      </c>
      <c r="E461" s="51" t="s">
        <v>676</v>
      </c>
      <c r="F461" s="51" t="s">
        <v>962</v>
      </c>
      <c r="G461" s="51" t="s">
        <v>676</v>
      </c>
      <c r="H461" s="51" t="s">
        <v>1</v>
      </c>
      <c r="I461" s="51"/>
      <c r="J461" s="51"/>
      <c r="K461" s="51"/>
      <c r="L461" s="51">
        <v>6200</v>
      </c>
      <c r="M461" s="51"/>
      <c r="N461" s="53">
        <v>60300</v>
      </c>
      <c r="O461" s="53">
        <v>0</v>
      </c>
      <c r="P461" s="53">
        <v>60300</v>
      </c>
    </row>
    <row r="462" spans="1:16" s="19" customFormat="1" hidden="1">
      <c r="A462" s="19" t="s">
        <v>2019</v>
      </c>
      <c r="B462" s="19" t="s">
        <v>4015</v>
      </c>
      <c r="C462" s="51" t="s">
        <v>681</v>
      </c>
      <c r="D462" s="51" t="s">
        <v>3982</v>
      </c>
      <c r="E462" s="51" t="s">
        <v>676</v>
      </c>
      <c r="F462" s="51" t="s">
        <v>962</v>
      </c>
      <c r="G462" s="51" t="s">
        <v>676</v>
      </c>
      <c r="H462" s="51" t="s">
        <v>1</v>
      </c>
      <c r="I462" s="51"/>
      <c r="J462" s="51"/>
      <c r="K462" s="51"/>
      <c r="L462" s="51">
        <v>6424</v>
      </c>
      <c r="M462" s="51"/>
      <c r="N462" s="53">
        <v>27532</v>
      </c>
      <c r="O462" s="53">
        <v>0</v>
      </c>
      <c r="P462" s="53">
        <v>27532</v>
      </c>
    </row>
    <row r="463" spans="1:16" s="19" customFormat="1" hidden="1">
      <c r="A463" s="19" t="s">
        <v>1989</v>
      </c>
      <c r="B463" s="19" t="s">
        <v>4014</v>
      </c>
      <c r="C463" s="51" t="s">
        <v>681</v>
      </c>
      <c r="D463" s="51" t="s">
        <v>3982</v>
      </c>
      <c r="E463" s="51" t="s">
        <v>676</v>
      </c>
      <c r="F463" s="51" t="s">
        <v>962</v>
      </c>
      <c r="G463" s="51"/>
      <c r="H463" s="51" t="s">
        <v>1</v>
      </c>
      <c r="I463" s="51"/>
      <c r="J463" s="51"/>
      <c r="K463" s="51"/>
      <c r="L463" s="51">
        <v>3883</v>
      </c>
      <c r="M463" s="51"/>
      <c r="N463" s="53">
        <v>122425</v>
      </c>
      <c r="O463" s="53">
        <v>0</v>
      </c>
      <c r="P463" s="53">
        <v>122425</v>
      </c>
    </row>
    <row r="464" spans="1:16" s="19" customFormat="1" hidden="1">
      <c r="A464" s="19" t="s">
        <v>1989</v>
      </c>
      <c r="B464" s="19" t="s">
        <v>4013</v>
      </c>
      <c r="C464" s="51" t="s">
        <v>681</v>
      </c>
      <c r="D464" s="51" t="s">
        <v>3982</v>
      </c>
      <c r="E464" s="51" t="s">
        <v>676</v>
      </c>
      <c r="F464" s="51" t="s">
        <v>962</v>
      </c>
      <c r="G464" s="51"/>
      <c r="H464" s="51" t="s">
        <v>1</v>
      </c>
      <c r="I464" s="51"/>
      <c r="J464" s="51"/>
      <c r="K464" s="51"/>
      <c r="L464" s="51">
        <v>6200</v>
      </c>
      <c r="M464" s="51"/>
      <c r="N464" s="53">
        <v>60981</v>
      </c>
      <c r="O464" s="53">
        <v>0</v>
      </c>
      <c r="P464" s="53">
        <v>60981</v>
      </c>
    </row>
    <row r="465" spans="1:16" s="19" customFormat="1" hidden="1">
      <c r="A465" s="19" t="s">
        <v>1989</v>
      </c>
      <c r="B465" s="19" t="s">
        <v>4012</v>
      </c>
      <c r="C465" s="51" t="s">
        <v>681</v>
      </c>
      <c r="D465" s="51" t="s">
        <v>3982</v>
      </c>
      <c r="E465" s="51" t="s">
        <v>676</v>
      </c>
      <c r="F465" s="51" t="s">
        <v>962</v>
      </c>
      <c r="G465" s="51"/>
      <c r="H465" s="51" t="s">
        <v>1</v>
      </c>
      <c r="I465" s="51"/>
      <c r="J465" s="51"/>
      <c r="K465" s="51"/>
      <c r="L465" s="51">
        <v>6424</v>
      </c>
      <c r="M465" s="51"/>
      <c r="N465" s="53">
        <v>25870</v>
      </c>
      <c r="O465" s="53">
        <v>0</v>
      </c>
      <c r="P465" s="53">
        <v>25870</v>
      </c>
    </row>
    <row r="466" spans="1:16" s="19" customFormat="1" hidden="1">
      <c r="A466" s="19" t="s">
        <v>1989</v>
      </c>
      <c r="B466" s="19" t="s">
        <v>4011</v>
      </c>
      <c r="C466" s="51" t="s">
        <v>681</v>
      </c>
      <c r="D466" s="51" t="s">
        <v>3982</v>
      </c>
      <c r="E466" s="51" t="s">
        <v>676</v>
      </c>
      <c r="F466" s="51" t="s">
        <v>962</v>
      </c>
      <c r="G466" s="51"/>
      <c r="H466" s="51" t="s">
        <v>1</v>
      </c>
      <c r="I466" s="51"/>
      <c r="J466" s="51"/>
      <c r="K466" s="51"/>
      <c r="L466" s="51" t="s">
        <v>4010</v>
      </c>
      <c r="M466" s="51"/>
      <c r="N466" s="53">
        <v>143930</v>
      </c>
      <c r="O466" s="53">
        <v>0</v>
      </c>
      <c r="P466" s="53">
        <v>143930</v>
      </c>
    </row>
    <row r="467" spans="1:16" s="19" customFormat="1" hidden="1">
      <c r="A467" s="19" t="s">
        <v>2268</v>
      </c>
      <c r="B467" s="19" t="s">
        <v>4009</v>
      </c>
      <c r="C467" s="51" t="s">
        <v>681</v>
      </c>
      <c r="D467" s="51" t="s">
        <v>3982</v>
      </c>
      <c r="E467" s="51" t="s">
        <v>676</v>
      </c>
      <c r="F467" s="51" t="s">
        <v>962</v>
      </c>
      <c r="G467" s="51"/>
      <c r="H467" s="51" t="s">
        <v>1</v>
      </c>
      <c r="I467" s="51"/>
      <c r="J467" s="51" t="s">
        <v>249</v>
      </c>
      <c r="K467" s="51" t="s">
        <v>249</v>
      </c>
      <c r="L467" s="51">
        <v>6433</v>
      </c>
      <c r="M467" s="51"/>
      <c r="N467" s="53">
        <v>4111</v>
      </c>
      <c r="O467" s="53">
        <v>0</v>
      </c>
      <c r="P467" s="53">
        <v>4111</v>
      </c>
    </row>
    <row r="468" spans="1:16" s="19" customFormat="1" hidden="1">
      <c r="A468" s="19" t="s">
        <v>45</v>
      </c>
      <c r="B468" s="19" t="s">
        <v>4008</v>
      </c>
      <c r="C468" s="51" t="s">
        <v>681</v>
      </c>
      <c r="D468" s="51" t="s">
        <v>3982</v>
      </c>
      <c r="E468" s="51" t="s">
        <v>676</v>
      </c>
      <c r="F468" s="51" t="s">
        <v>676</v>
      </c>
      <c r="G468" s="51"/>
      <c r="H468" s="51" t="s">
        <v>1</v>
      </c>
      <c r="I468" s="51"/>
      <c r="J468" s="51"/>
      <c r="K468" s="51"/>
      <c r="L468" s="51"/>
      <c r="M468" s="51"/>
      <c r="N468" s="53">
        <v>400</v>
      </c>
      <c r="O468" s="53">
        <v>0</v>
      </c>
      <c r="P468" s="53">
        <v>400</v>
      </c>
    </row>
    <row r="469" spans="1:16" s="19" customFormat="1" hidden="1">
      <c r="A469" s="19" t="s">
        <v>2019</v>
      </c>
      <c r="B469" s="19" t="s">
        <v>2675</v>
      </c>
      <c r="C469" s="51" t="s">
        <v>681</v>
      </c>
      <c r="D469" s="51" t="s">
        <v>3982</v>
      </c>
      <c r="E469" s="51" t="s">
        <v>676</v>
      </c>
      <c r="F469" s="51" t="s">
        <v>962</v>
      </c>
      <c r="G469" s="51" t="s">
        <v>676</v>
      </c>
      <c r="H469" s="51" t="s">
        <v>1</v>
      </c>
      <c r="I469" s="51"/>
      <c r="J469" s="51"/>
      <c r="K469" s="51"/>
      <c r="L469" s="51">
        <v>6433</v>
      </c>
      <c r="M469" s="51"/>
      <c r="N469" s="53">
        <v>1200</v>
      </c>
      <c r="O469" s="53">
        <v>0</v>
      </c>
      <c r="P469" s="53">
        <v>1200</v>
      </c>
    </row>
    <row r="470" spans="1:16" s="19" customFormat="1" hidden="1">
      <c r="A470" s="19" t="s">
        <v>2149</v>
      </c>
      <c r="B470" s="19" t="s">
        <v>1616</v>
      </c>
      <c r="C470" s="51" t="s">
        <v>681</v>
      </c>
      <c r="D470" s="51" t="s">
        <v>3982</v>
      </c>
      <c r="E470" s="51" t="s">
        <v>3</v>
      </c>
      <c r="F470" s="51" t="s">
        <v>4007</v>
      </c>
      <c r="G470" s="51" t="s">
        <v>3</v>
      </c>
      <c r="H470" s="51" t="s">
        <v>6</v>
      </c>
      <c r="I470" s="51"/>
      <c r="J470" s="51"/>
      <c r="K470" s="51"/>
      <c r="L470" s="51">
        <v>59382</v>
      </c>
      <c r="M470" s="51"/>
      <c r="N470" s="53">
        <v>23.460787317146259</v>
      </c>
      <c r="O470" s="53">
        <v>0</v>
      </c>
      <c r="P470" s="53">
        <v>23.460787317146259</v>
      </c>
    </row>
    <row r="471" spans="1:16" s="19" customFormat="1" hidden="1">
      <c r="A471" s="19" t="s">
        <v>1993</v>
      </c>
      <c r="B471" s="19" t="s">
        <v>4006</v>
      </c>
      <c r="C471" s="51" t="s">
        <v>681</v>
      </c>
      <c r="D471" s="51" t="s">
        <v>3982</v>
      </c>
      <c r="E471" s="51" t="s">
        <v>3</v>
      </c>
      <c r="F471" s="51" t="s">
        <v>865</v>
      </c>
      <c r="G471" s="51" t="s">
        <v>6</v>
      </c>
      <c r="H471" s="51" t="s">
        <v>6</v>
      </c>
      <c r="I471" s="51" t="s">
        <v>4005</v>
      </c>
      <c r="J471" s="51"/>
      <c r="K471" s="51"/>
      <c r="L471" s="51"/>
      <c r="M471" s="51"/>
      <c r="N471" s="53">
        <v>23306</v>
      </c>
      <c r="O471" s="53">
        <v>0</v>
      </c>
      <c r="P471" s="53">
        <v>23306</v>
      </c>
    </row>
    <row r="472" spans="1:16" s="19" customFormat="1" hidden="1">
      <c r="A472" s="19" t="s">
        <v>2149</v>
      </c>
      <c r="B472" s="19" t="s">
        <v>1792</v>
      </c>
      <c r="C472" s="51" t="s">
        <v>681</v>
      </c>
      <c r="D472" s="51" t="s">
        <v>3982</v>
      </c>
      <c r="E472" s="51" t="s">
        <v>674</v>
      </c>
      <c r="F472" s="51" t="s">
        <v>674</v>
      </c>
      <c r="G472" s="51" t="s">
        <v>674</v>
      </c>
      <c r="H472" s="51" t="s">
        <v>466</v>
      </c>
      <c r="I472" s="51"/>
      <c r="J472" s="51"/>
      <c r="K472" s="51"/>
      <c r="L472" s="51">
        <v>6101</v>
      </c>
      <c r="M472" s="51"/>
      <c r="N472" s="53">
        <v>27316.014469919581</v>
      </c>
      <c r="O472" s="53">
        <v>0</v>
      </c>
      <c r="P472" s="53">
        <v>27316.014469919581</v>
      </c>
    </row>
    <row r="473" spans="1:16" s="19" customFormat="1" hidden="1">
      <c r="A473" s="19" t="s">
        <v>2149</v>
      </c>
      <c r="B473" s="19" t="s">
        <v>1252</v>
      </c>
      <c r="C473" s="51" t="s">
        <v>681</v>
      </c>
      <c r="D473" s="51" t="s">
        <v>3982</v>
      </c>
      <c r="E473" s="51" t="s">
        <v>674</v>
      </c>
      <c r="F473" s="51" t="s">
        <v>674</v>
      </c>
      <c r="G473" s="51" t="s">
        <v>674</v>
      </c>
      <c r="H473" s="51" t="s">
        <v>466</v>
      </c>
      <c r="I473" s="51"/>
      <c r="J473" s="51"/>
      <c r="K473" s="51"/>
      <c r="L473" s="51">
        <v>4162</v>
      </c>
      <c r="M473" s="51"/>
      <c r="N473" s="53">
        <v>64020.940696952515</v>
      </c>
      <c r="O473" s="53">
        <v>0</v>
      </c>
      <c r="P473" s="53">
        <v>64020.940696952515</v>
      </c>
    </row>
    <row r="474" spans="1:16" s="19" customFormat="1" hidden="1">
      <c r="A474" s="19" t="s">
        <v>2149</v>
      </c>
      <c r="B474" s="19" t="s">
        <v>1108</v>
      </c>
      <c r="C474" s="51" t="s">
        <v>681</v>
      </c>
      <c r="D474" s="51" t="s">
        <v>3982</v>
      </c>
      <c r="E474" s="51" t="s">
        <v>674</v>
      </c>
      <c r="F474" s="51" t="s">
        <v>674</v>
      </c>
      <c r="G474" s="51" t="s">
        <v>674</v>
      </c>
      <c r="H474" s="51" t="s">
        <v>466</v>
      </c>
      <c r="I474" s="51"/>
      <c r="J474" s="51"/>
      <c r="K474" s="51" t="s">
        <v>4004</v>
      </c>
      <c r="L474" s="51">
        <v>8066</v>
      </c>
      <c r="M474" s="51"/>
      <c r="N474" s="53">
        <v>118176.58327577524</v>
      </c>
      <c r="O474" s="53">
        <v>0</v>
      </c>
      <c r="P474" s="53">
        <v>118176.58327577524</v>
      </c>
    </row>
    <row r="475" spans="1:16" s="19" customFormat="1" hidden="1">
      <c r="A475" s="19" t="s">
        <v>2149</v>
      </c>
      <c r="B475" s="19" t="s">
        <v>881</v>
      </c>
      <c r="C475" s="51" t="s">
        <v>681</v>
      </c>
      <c r="D475" s="51" t="s">
        <v>3982</v>
      </c>
      <c r="E475" s="51" t="s">
        <v>674</v>
      </c>
      <c r="F475" s="51" t="s">
        <v>674</v>
      </c>
      <c r="G475" s="51" t="s">
        <v>674</v>
      </c>
      <c r="H475" s="51" t="s">
        <v>466</v>
      </c>
      <c r="I475" s="51"/>
      <c r="J475" s="51"/>
      <c r="K475" s="51"/>
      <c r="L475" s="51">
        <v>4158</v>
      </c>
      <c r="M475" s="51"/>
      <c r="N475" s="53">
        <v>61046.227156073961</v>
      </c>
      <c r="O475" s="53">
        <v>0</v>
      </c>
      <c r="P475" s="53">
        <v>61046.227156073961</v>
      </c>
    </row>
    <row r="476" spans="1:16" s="19" customFormat="1" hidden="1">
      <c r="A476" s="19" t="s">
        <v>2149</v>
      </c>
      <c r="B476" s="19" t="s">
        <v>846</v>
      </c>
      <c r="C476" s="51" t="s">
        <v>681</v>
      </c>
      <c r="D476" s="51" t="s">
        <v>3982</v>
      </c>
      <c r="E476" s="51" t="s">
        <v>674</v>
      </c>
      <c r="F476" s="51" t="s">
        <v>674</v>
      </c>
      <c r="G476" s="51" t="s">
        <v>674</v>
      </c>
      <c r="H476" s="51" t="s">
        <v>7</v>
      </c>
      <c r="I476" s="51"/>
      <c r="J476" s="51"/>
      <c r="K476" s="51"/>
      <c r="L476" s="51">
        <v>6076</v>
      </c>
      <c r="M476" s="51"/>
      <c r="N476" s="53">
        <v>13664.11198193131</v>
      </c>
      <c r="O476" s="53">
        <v>0</v>
      </c>
      <c r="P476" s="53">
        <v>13664.11198193131</v>
      </c>
    </row>
    <row r="477" spans="1:16" s="19" customFormat="1" hidden="1">
      <c r="A477" s="19" t="s">
        <v>2654</v>
      </c>
      <c r="B477" s="19" t="s">
        <v>737</v>
      </c>
      <c r="C477" s="51" t="s">
        <v>681</v>
      </c>
      <c r="D477" s="51" t="s">
        <v>3982</v>
      </c>
      <c r="E477" s="51" t="s">
        <v>674</v>
      </c>
      <c r="F477" s="51" t="s">
        <v>674</v>
      </c>
      <c r="G477" s="51"/>
      <c r="H477" s="51" t="s">
        <v>6</v>
      </c>
      <c r="I477" s="51"/>
      <c r="J477" s="51"/>
      <c r="K477" s="51"/>
      <c r="L477" s="51"/>
      <c r="M477" s="51"/>
      <c r="N477" s="53">
        <v>87832</v>
      </c>
      <c r="O477" s="53"/>
      <c r="P477" s="53">
        <v>87832</v>
      </c>
    </row>
    <row r="478" spans="1:16" s="19" customFormat="1" hidden="1">
      <c r="A478" s="19" t="s">
        <v>1980</v>
      </c>
      <c r="B478" s="19" t="s">
        <v>737</v>
      </c>
      <c r="C478" s="51" t="s">
        <v>681</v>
      </c>
      <c r="D478" s="51" t="s">
        <v>3982</v>
      </c>
      <c r="E478" s="51" t="s">
        <v>674</v>
      </c>
      <c r="F478" s="51" t="s">
        <v>674</v>
      </c>
      <c r="G478" s="51"/>
      <c r="H478" s="51" t="s">
        <v>6</v>
      </c>
      <c r="I478" s="51"/>
      <c r="J478" s="51"/>
      <c r="K478" s="51"/>
      <c r="L478" s="51"/>
      <c r="M478" s="51"/>
      <c r="N478" s="53">
        <v>2.2162812447039757</v>
      </c>
      <c r="O478" s="53"/>
      <c r="P478" s="53">
        <v>2.2162812447039757</v>
      </c>
    </row>
    <row r="479" spans="1:16" s="19" customFormat="1" hidden="1">
      <c r="A479" s="19" t="s">
        <v>2745</v>
      </c>
      <c r="B479" s="19" t="s">
        <v>1441</v>
      </c>
      <c r="C479" s="51" t="s">
        <v>681</v>
      </c>
      <c r="D479" s="51" t="s">
        <v>3982</v>
      </c>
      <c r="E479" s="51" t="s">
        <v>103</v>
      </c>
      <c r="F479" s="51" t="s">
        <v>63</v>
      </c>
      <c r="G479" s="51"/>
      <c r="H479" s="51" t="s">
        <v>1</v>
      </c>
      <c r="I479" s="51"/>
      <c r="J479" s="51" t="s">
        <v>4003</v>
      </c>
      <c r="K479" s="51">
        <v>3883</v>
      </c>
      <c r="L479" s="51"/>
      <c r="M479" s="51"/>
      <c r="N479" s="53">
        <v>85941</v>
      </c>
      <c r="O479" s="53"/>
      <c r="P479" s="53">
        <v>85941</v>
      </c>
    </row>
    <row r="480" spans="1:16" s="19" customFormat="1" hidden="1">
      <c r="A480" s="19" t="s">
        <v>2015</v>
      </c>
      <c r="B480" s="19" t="s">
        <v>1529</v>
      </c>
      <c r="C480" s="51" t="s">
        <v>681</v>
      </c>
      <c r="D480" s="51" t="s">
        <v>3982</v>
      </c>
      <c r="E480" s="51" t="s">
        <v>0</v>
      </c>
      <c r="F480" s="51" t="s">
        <v>722</v>
      </c>
      <c r="G480" s="51" t="s">
        <v>0</v>
      </c>
      <c r="H480" s="51" t="s">
        <v>1</v>
      </c>
      <c r="I480" s="51"/>
      <c r="J480" s="51"/>
      <c r="K480" s="51" t="s">
        <v>275</v>
      </c>
      <c r="L480" s="51">
        <v>56406</v>
      </c>
      <c r="M480" s="51"/>
      <c r="N480" s="53">
        <v>72557</v>
      </c>
      <c r="O480" s="53"/>
      <c r="P480" s="53">
        <v>72557</v>
      </c>
    </row>
    <row r="481" spans="1:16" s="19" customFormat="1" hidden="1">
      <c r="A481" s="19" t="s">
        <v>1983</v>
      </c>
      <c r="B481" s="19" t="s">
        <v>4002</v>
      </c>
      <c r="C481" s="51" t="s">
        <v>681</v>
      </c>
      <c r="D481" s="51" t="s">
        <v>3982</v>
      </c>
      <c r="E481" s="51" t="s">
        <v>0</v>
      </c>
      <c r="F481" s="51" t="s">
        <v>0</v>
      </c>
      <c r="G481" s="51"/>
      <c r="H481" s="51" t="s">
        <v>1</v>
      </c>
      <c r="I481" s="51"/>
      <c r="J481" s="51" t="s">
        <v>2274</v>
      </c>
      <c r="K481" s="51" t="s">
        <v>275</v>
      </c>
      <c r="L481" s="51"/>
      <c r="M481" s="51"/>
      <c r="N481" s="53">
        <v>44839</v>
      </c>
      <c r="O481" s="53"/>
      <c r="P481" s="53">
        <v>44839</v>
      </c>
    </row>
    <row r="482" spans="1:16" s="19" customFormat="1" hidden="1">
      <c r="A482" s="19" t="s">
        <v>45</v>
      </c>
      <c r="B482" s="19" t="s">
        <v>1494</v>
      </c>
      <c r="C482" s="51" t="s">
        <v>681</v>
      </c>
      <c r="D482" s="51" t="s">
        <v>3982</v>
      </c>
      <c r="E482" s="51" t="s">
        <v>0</v>
      </c>
      <c r="F482" s="51" t="s">
        <v>0</v>
      </c>
      <c r="G482" s="51"/>
      <c r="H482" s="51" t="s">
        <v>6</v>
      </c>
      <c r="I482" s="51"/>
      <c r="J482" s="51"/>
      <c r="K482" s="51" t="s">
        <v>2309</v>
      </c>
      <c r="L482" s="51"/>
      <c r="M482" s="51"/>
      <c r="N482" s="53">
        <v>89166</v>
      </c>
      <c r="O482" s="53">
        <v>0</v>
      </c>
      <c r="P482" s="53">
        <v>89166</v>
      </c>
    </row>
    <row r="483" spans="1:16" s="19" customFormat="1" hidden="1">
      <c r="A483" s="19" t="s">
        <v>2149</v>
      </c>
      <c r="B483" s="19" t="s">
        <v>4001</v>
      </c>
      <c r="C483" s="51" t="s">
        <v>681</v>
      </c>
      <c r="D483" s="51" t="s">
        <v>3982</v>
      </c>
      <c r="E483" s="51" t="s">
        <v>0</v>
      </c>
      <c r="F483" s="51" t="s">
        <v>1896</v>
      </c>
      <c r="G483" s="51" t="s">
        <v>0</v>
      </c>
      <c r="H483" s="51" t="s">
        <v>6</v>
      </c>
      <c r="I483" s="51"/>
      <c r="J483" s="51" t="s">
        <v>2412</v>
      </c>
      <c r="K483" s="51"/>
      <c r="L483" s="51">
        <v>50396</v>
      </c>
      <c r="M483" s="51"/>
      <c r="N483" s="53">
        <v>572.87934916947665</v>
      </c>
      <c r="O483" s="53">
        <v>0</v>
      </c>
      <c r="P483" s="53">
        <v>572.87934916947665</v>
      </c>
    </row>
    <row r="484" spans="1:16" s="19" customFormat="1" hidden="1">
      <c r="A484" s="19" t="s">
        <v>502</v>
      </c>
      <c r="B484" s="19" t="s">
        <v>4000</v>
      </c>
      <c r="C484" s="51" t="s">
        <v>681</v>
      </c>
      <c r="D484" s="51" t="s">
        <v>3982</v>
      </c>
      <c r="E484" s="51" t="s">
        <v>0</v>
      </c>
      <c r="F484" s="51" t="s">
        <v>578</v>
      </c>
      <c r="G484" s="51"/>
      <c r="H484" s="51" t="s">
        <v>1</v>
      </c>
      <c r="I484" s="51"/>
      <c r="J484" s="51">
        <v>60974</v>
      </c>
      <c r="K484" s="51" t="s">
        <v>2135</v>
      </c>
      <c r="L484" s="51">
        <v>7832</v>
      </c>
      <c r="M484" s="51"/>
      <c r="N484" s="53">
        <v>12819</v>
      </c>
      <c r="O484" s="53"/>
      <c r="P484" s="53">
        <v>12819</v>
      </c>
    </row>
    <row r="485" spans="1:16" s="19" customFormat="1" hidden="1">
      <c r="A485" s="19" t="s">
        <v>624</v>
      </c>
      <c r="B485" s="19" t="s">
        <v>3999</v>
      </c>
      <c r="C485" s="51" t="s">
        <v>681</v>
      </c>
      <c r="D485" s="51" t="s">
        <v>3982</v>
      </c>
      <c r="E485" s="51" t="s">
        <v>0</v>
      </c>
      <c r="F485" s="51" t="s">
        <v>578</v>
      </c>
      <c r="G485" s="51" t="s">
        <v>0</v>
      </c>
      <c r="H485" s="51" t="s">
        <v>1</v>
      </c>
      <c r="I485" s="51"/>
      <c r="J485" s="51">
        <v>60974</v>
      </c>
      <c r="K485" s="51" t="s">
        <v>2135</v>
      </c>
      <c r="L485" s="51">
        <v>58771</v>
      </c>
      <c r="M485" s="51"/>
      <c r="N485" s="53">
        <v>20000</v>
      </c>
      <c r="O485" s="53"/>
      <c r="P485" s="53">
        <v>20000</v>
      </c>
    </row>
    <row r="486" spans="1:16" s="19" customFormat="1" hidden="1">
      <c r="A486" s="19" t="s">
        <v>1989</v>
      </c>
      <c r="B486" s="19" t="s">
        <v>1442</v>
      </c>
      <c r="C486" s="51" t="s">
        <v>681</v>
      </c>
      <c r="D486" s="51" t="s">
        <v>3982</v>
      </c>
      <c r="E486" s="51" t="s">
        <v>0</v>
      </c>
      <c r="F486" s="51" t="s">
        <v>722</v>
      </c>
      <c r="G486" s="51"/>
      <c r="H486" s="51" t="s">
        <v>1</v>
      </c>
      <c r="I486" s="51"/>
      <c r="J486" s="51"/>
      <c r="K486" s="51" t="s">
        <v>2135</v>
      </c>
      <c r="L486" s="51"/>
      <c r="M486" s="51"/>
      <c r="N486" s="53">
        <v>7173</v>
      </c>
      <c r="O486" s="53">
        <v>0</v>
      </c>
      <c r="P486" s="53">
        <v>7173</v>
      </c>
    </row>
    <row r="487" spans="1:16" s="19" customFormat="1" hidden="1">
      <c r="A487" s="19" t="s">
        <v>1993</v>
      </c>
      <c r="B487" s="19" t="s">
        <v>3998</v>
      </c>
      <c r="C487" s="51" t="s">
        <v>681</v>
      </c>
      <c r="D487" s="51" t="s">
        <v>3982</v>
      </c>
      <c r="E487" s="51" t="s">
        <v>0</v>
      </c>
      <c r="F487" s="51" t="s">
        <v>0</v>
      </c>
      <c r="G487" s="51"/>
      <c r="H487" s="51" t="s">
        <v>1</v>
      </c>
      <c r="I487" s="51" t="s">
        <v>2136</v>
      </c>
      <c r="J487" s="51" t="s">
        <v>2135</v>
      </c>
      <c r="K487" s="51"/>
      <c r="L487" s="51"/>
      <c r="M487" s="51"/>
      <c r="N487" s="53">
        <v>36030</v>
      </c>
      <c r="O487" s="53">
        <v>2</v>
      </c>
      <c r="P487" s="53">
        <v>36028</v>
      </c>
    </row>
    <row r="488" spans="1:16" s="19" customFormat="1" hidden="1">
      <c r="A488" s="19" t="s">
        <v>2268</v>
      </c>
      <c r="B488" s="19" t="s">
        <v>3997</v>
      </c>
      <c r="C488" s="51" t="s">
        <v>681</v>
      </c>
      <c r="D488" s="51" t="s">
        <v>3982</v>
      </c>
      <c r="E488" s="51" t="s">
        <v>0</v>
      </c>
      <c r="F488" s="51" t="s">
        <v>0</v>
      </c>
      <c r="G488" s="51"/>
      <c r="H488" s="51" t="s">
        <v>1</v>
      </c>
      <c r="I488" s="51"/>
      <c r="J488" s="51" t="s">
        <v>505</v>
      </c>
      <c r="K488" s="51" t="s">
        <v>3994</v>
      </c>
      <c r="L488" s="51">
        <v>50187</v>
      </c>
      <c r="M488" s="51"/>
      <c r="N488" s="53">
        <v>615</v>
      </c>
      <c r="O488" s="53">
        <v>0</v>
      </c>
      <c r="P488" s="53">
        <v>615</v>
      </c>
    </row>
    <row r="489" spans="1:16" s="19" customFormat="1" hidden="1">
      <c r="A489" s="19" t="s">
        <v>502</v>
      </c>
      <c r="B489" s="19" t="s">
        <v>3997</v>
      </c>
      <c r="C489" s="51" t="s">
        <v>681</v>
      </c>
      <c r="D489" s="51" t="s">
        <v>3982</v>
      </c>
      <c r="E489" s="51" t="s">
        <v>0</v>
      </c>
      <c r="F489" s="51" t="s">
        <v>0</v>
      </c>
      <c r="G489" s="51"/>
      <c r="H489" s="51" t="s">
        <v>1</v>
      </c>
      <c r="I489" s="51"/>
      <c r="J489" s="51">
        <v>61252</v>
      </c>
      <c r="K489" s="51" t="s">
        <v>3994</v>
      </c>
      <c r="L489" s="51"/>
      <c r="M489" s="51"/>
      <c r="N489" s="53">
        <v>2012</v>
      </c>
      <c r="O489" s="53"/>
      <c r="P489" s="53">
        <v>2012</v>
      </c>
    </row>
    <row r="490" spans="1:16" s="19" customFormat="1" hidden="1">
      <c r="A490" s="19" t="s">
        <v>2121</v>
      </c>
      <c r="B490" s="19" t="s">
        <v>3996</v>
      </c>
      <c r="C490" s="51" t="s">
        <v>681</v>
      </c>
      <c r="D490" s="51" t="s">
        <v>3982</v>
      </c>
      <c r="E490" s="51" t="s">
        <v>0</v>
      </c>
      <c r="F490" s="51" t="s">
        <v>0</v>
      </c>
      <c r="G490" s="51" t="s">
        <v>0</v>
      </c>
      <c r="H490" s="51" t="s">
        <v>1</v>
      </c>
      <c r="I490" s="51"/>
      <c r="J490" s="51" t="s">
        <v>505</v>
      </c>
      <c r="K490" s="51" t="s">
        <v>3994</v>
      </c>
      <c r="L490" s="51">
        <v>50187</v>
      </c>
      <c r="M490" s="51"/>
      <c r="N490" s="53">
        <v>119</v>
      </c>
      <c r="O490" s="53">
        <v>0</v>
      </c>
      <c r="P490" s="53">
        <v>119</v>
      </c>
    </row>
    <row r="491" spans="1:16" s="19" customFormat="1" hidden="1">
      <c r="A491" s="19" t="s">
        <v>2024</v>
      </c>
      <c r="B491" s="19" t="s">
        <v>1371</v>
      </c>
      <c r="C491" s="51" t="s">
        <v>681</v>
      </c>
      <c r="D491" s="51" t="s">
        <v>3982</v>
      </c>
      <c r="E491" s="51" t="s">
        <v>0</v>
      </c>
      <c r="F491" s="51" t="s">
        <v>0</v>
      </c>
      <c r="G491" s="51" t="s">
        <v>0</v>
      </c>
      <c r="H491" s="51" t="s">
        <v>1</v>
      </c>
      <c r="I491" s="51"/>
      <c r="J491" s="51"/>
      <c r="K491" s="51" t="s">
        <v>3994</v>
      </c>
      <c r="L491" s="51"/>
      <c r="M491" s="51"/>
      <c r="N491" s="53">
        <v>689</v>
      </c>
      <c r="O491" s="53"/>
      <c r="P491" s="53">
        <v>689</v>
      </c>
    </row>
    <row r="492" spans="1:16" s="19" customFormat="1" hidden="1">
      <c r="A492" s="19" t="s">
        <v>2189</v>
      </c>
      <c r="B492" s="19" t="s">
        <v>1371</v>
      </c>
      <c r="C492" s="51" t="s">
        <v>681</v>
      </c>
      <c r="D492" s="51" t="s">
        <v>3982</v>
      </c>
      <c r="E492" s="51" t="s">
        <v>0</v>
      </c>
      <c r="F492" s="51" t="s">
        <v>0</v>
      </c>
      <c r="G492" s="51" t="s">
        <v>0</v>
      </c>
      <c r="H492" s="51" t="s">
        <v>1</v>
      </c>
      <c r="I492" s="51"/>
      <c r="J492" s="51">
        <v>61252</v>
      </c>
      <c r="K492" s="51" t="s">
        <v>3994</v>
      </c>
      <c r="L492" s="51"/>
      <c r="M492" s="51"/>
      <c r="N492" s="53">
        <v>251</v>
      </c>
      <c r="O492" s="53"/>
      <c r="P492" s="53">
        <v>251</v>
      </c>
    </row>
    <row r="493" spans="1:16" s="19" customFormat="1" hidden="1">
      <c r="A493" s="19" t="s">
        <v>1982</v>
      </c>
      <c r="B493" s="19" t="s">
        <v>1371</v>
      </c>
      <c r="C493" s="51" t="s">
        <v>681</v>
      </c>
      <c r="D493" s="51" t="s">
        <v>3982</v>
      </c>
      <c r="E493" s="51" t="s">
        <v>0</v>
      </c>
      <c r="F493" s="51" t="s">
        <v>0</v>
      </c>
      <c r="G493" s="51"/>
      <c r="H493" s="51" t="s">
        <v>1</v>
      </c>
      <c r="I493" s="51"/>
      <c r="J493" s="51">
        <v>61252</v>
      </c>
      <c r="K493" s="51" t="s">
        <v>3994</v>
      </c>
      <c r="L493" s="51"/>
      <c r="M493" s="51"/>
      <c r="N493" s="53">
        <v>251</v>
      </c>
      <c r="O493" s="53"/>
      <c r="P493" s="53">
        <v>251</v>
      </c>
    </row>
    <row r="494" spans="1:16" s="19" customFormat="1" hidden="1">
      <c r="A494" s="19" t="s">
        <v>1993</v>
      </c>
      <c r="B494" s="19" t="s">
        <v>3995</v>
      </c>
      <c r="C494" s="51" t="s">
        <v>681</v>
      </c>
      <c r="D494" s="51" t="s">
        <v>3982</v>
      </c>
      <c r="E494" s="51" t="s">
        <v>0</v>
      </c>
      <c r="F494" s="51" t="s">
        <v>0</v>
      </c>
      <c r="G494" s="51"/>
      <c r="H494" s="51" t="s">
        <v>1</v>
      </c>
      <c r="I494" s="51" t="s">
        <v>505</v>
      </c>
      <c r="J494" s="51" t="s">
        <v>3994</v>
      </c>
      <c r="K494" s="51"/>
      <c r="L494" s="51"/>
      <c r="M494" s="51"/>
      <c r="N494" s="53">
        <v>119</v>
      </c>
      <c r="O494" s="53">
        <v>119</v>
      </c>
      <c r="P494" s="53">
        <v>0</v>
      </c>
    </row>
    <row r="495" spans="1:16" s="19" customFormat="1" hidden="1">
      <c r="A495" s="19" t="s">
        <v>652</v>
      </c>
      <c r="B495" s="19" t="s">
        <v>3993</v>
      </c>
      <c r="C495" s="51" t="s">
        <v>681</v>
      </c>
      <c r="D495" s="51" t="s">
        <v>3982</v>
      </c>
      <c r="E495" s="51" t="s">
        <v>0</v>
      </c>
      <c r="F495" s="51" t="s">
        <v>0</v>
      </c>
      <c r="G495" s="51" t="s">
        <v>6</v>
      </c>
      <c r="H495" s="51" t="s">
        <v>6</v>
      </c>
      <c r="I495" s="51" t="s">
        <v>2309</v>
      </c>
      <c r="J495" s="51"/>
      <c r="K495" s="51"/>
      <c r="L495" s="51"/>
      <c r="M495" s="51"/>
      <c r="N495" s="53">
        <v>3429</v>
      </c>
      <c r="O495" s="53"/>
      <c r="P495" s="53">
        <v>3429</v>
      </c>
    </row>
    <row r="496" spans="1:16" s="19" customFormat="1" hidden="1">
      <c r="A496" s="19" t="s">
        <v>1994</v>
      </c>
      <c r="B496" s="19" t="s">
        <v>1182</v>
      </c>
      <c r="C496" s="51" t="s">
        <v>681</v>
      </c>
      <c r="D496" s="51" t="s">
        <v>3982</v>
      </c>
      <c r="E496" s="51" t="s">
        <v>0</v>
      </c>
      <c r="F496" s="51" t="s">
        <v>578</v>
      </c>
      <c r="G496" s="51"/>
      <c r="H496" s="51" t="s">
        <v>1</v>
      </c>
      <c r="I496" s="51" t="s">
        <v>3990</v>
      </c>
      <c r="J496" s="51" t="s">
        <v>3991</v>
      </c>
      <c r="K496" s="51"/>
      <c r="L496" s="51"/>
      <c r="M496" s="51"/>
      <c r="N496" s="53">
        <v>23120</v>
      </c>
      <c r="O496" s="53"/>
      <c r="P496" s="53">
        <v>23120</v>
      </c>
    </row>
    <row r="497" spans="1:16" s="19" customFormat="1" hidden="1">
      <c r="A497" s="19" t="s">
        <v>1994</v>
      </c>
      <c r="B497" s="19" t="s">
        <v>1182</v>
      </c>
      <c r="C497" s="51" t="s">
        <v>681</v>
      </c>
      <c r="D497" s="51" t="s">
        <v>3982</v>
      </c>
      <c r="E497" s="51" t="s">
        <v>0</v>
      </c>
      <c r="F497" s="51" t="s">
        <v>0</v>
      </c>
      <c r="G497" s="51"/>
      <c r="H497" s="51" t="s">
        <v>1</v>
      </c>
      <c r="I497" s="51" t="s">
        <v>3990</v>
      </c>
      <c r="J497" s="51" t="s">
        <v>3991</v>
      </c>
      <c r="K497" s="51"/>
      <c r="L497" s="51"/>
      <c r="M497" s="51"/>
      <c r="N497" s="53">
        <v>3589</v>
      </c>
      <c r="O497" s="53"/>
      <c r="P497" s="53">
        <v>3589</v>
      </c>
    </row>
    <row r="498" spans="1:16" s="19" customFormat="1" hidden="1">
      <c r="A498" s="19" t="s">
        <v>45</v>
      </c>
      <c r="B498" s="19" t="s">
        <v>3992</v>
      </c>
      <c r="C498" s="51" t="s">
        <v>681</v>
      </c>
      <c r="D498" s="51" t="s">
        <v>3982</v>
      </c>
      <c r="E498" s="51" t="s">
        <v>0</v>
      </c>
      <c r="F498" s="51" t="s">
        <v>0</v>
      </c>
      <c r="G498" s="51"/>
      <c r="H498" s="51" t="s">
        <v>1</v>
      </c>
      <c r="I498" s="51"/>
      <c r="J498" s="51"/>
      <c r="K498" s="51" t="s">
        <v>3991</v>
      </c>
      <c r="L498" s="51"/>
      <c r="M498" s="51"/>
      <c r="N498" s="53">
        <v>8678</v>
      </c>
      <c r="O498" s="53">
        <v>0</v>
      </c>
      <c r="P498" s="53">
        <v>8678</v>
      </c>
    </row>
    <row r="499" spans="1:16" s="19" customFormat="1" hidden="1">
      <c r="A499" s="19" t="s">
        <v>1994</v>
      </c>
      <c r="B499" s="19" t="s">
        <v>1181</v>
      </c>
      <c r="C499" s="51" t="s">
        <v>681</v>
      </c>
      <c r="D499" s="51" t="s">
        <v>3982</v>
      </c>
      <c r="E499" s="51" t="s">
        <v>0</v>
      </c>
      <c r="F499" s="51" t="s">
        <v>578</v>
      </c>
      <c r="G499" s="51"/>
      <c r="H499" s="51" t="s">
        <v>1</v>
      </c>
      <c r="I499" s="51" t="s">
        <v>3990</v>
      </c>
      <c r="J499" s="51" t="s">
        <v>3988</v>
      </c>
      <c r="K499" s="51"/>
      <c r="L499" s="51"/>
      <c r="M499" s="51"/>
      <c r="N499" s="53">
        <v>27239</v>
      </c>
      <c r="O499" s="53"/>
      <c r="P499" s="53">
        <v>27239</v>
      </c>
    </row>
    <row r="500" spans="1:16" s="19" customFormat="1" hidden="1">
      <c r="A500" s="19" t="s">
        <v>1994</v>
      </c>
      <c r="B500" s="19" t="s">
        <v>1181</v>
      </c>
      <c r="C500" s="51" t="s">
        <v>681</v>
      </c>
      <c r="D500" s="51" t="s">
        <v>3982</v>
      </c>
      <c r="E500" s="51" t="s">
        <v>0</v>
      </c>
      <c r="F500" s="51" t="s">
        <v>0</v>
      </c>
      <c r="G500" s="51"/>
      <c r="H500" s="51" t="s">
        <v>1</v>
      </c>
      <c r="I500" s="51" t="s">
        <v>3990</v>
      </c>
      <c r="J500" s="51" t="s">
        <v>3988</v>
      </c>
      <c r="K500" s="51"/>
      <c r="L500" s="51"/>
      <c r="M500" s="51"/>
      <c r="N500" s="53">
        <v>4078</v>
      </c>
      <c r="O500" s="53"/>
      <c r="P500" s="53">
        <v>4078</v>
      </c>
    </row>
    <row r="501" spans="1:16" s="19" customFormat="1" hidden="1">
      <c r="A501" s="19" t="s">
        <v>45</v>
      </c>
      <c r="B501" s="19" t="s">
        <v>3989</v>
      </c>
      <c r="C501" s="51" t="s">
        <v>681</v>
      </c>
      <c r="D501" s="51" t="s">
        <v>3982</v>
      </c>
      <c r="E501" s="51" t="s">
        <v>0</v>
      </c>
      <c r="F501" s="51" t="s">
        <v>0</v>
      </c>
      <c r="G501" s="51"/>
      <c r="H501" s="51" t="s">
        <v>1</v>
      </c>
      <c r="I501" s="51"/>
      <c r="J501" s="51"/>
      <c r="K501" s="51" t="s">
        <v>3988</v>
      </c>
      <c r="L501" s="51"/>
      <c r="M501" s="51"/>
      <c r="N501" s="53">
        <v>10230</v>
      </c>
      <c r="O501" s="53">
        <v>0</v>
      </c>
      <c r="P501" s="53">
        <v>10230</v>
      </c>
    </row>
    <row r="502" spans="1:16" s="19" customFormat="1" hidden="1">
      <c r="A502" s="19" t="s">
        <v>2019</v>
      </c>
      <c r="B502" s="19" t="s">
        <v>3987</v>
      </c>
      <c r="C502" s="51" t="s">
        <v>681</v>
      </c>
      <c r="D502" s="51" t="s">
        <v>3982</v>
      </c>
      <c r="E502" s="51" t="s">
        <v>0</v>
      </c>
      <c r="F502" s="51" t="s">
        <v>46</v>
      </c>
      <c r="G502" s="51" t="s">
        <v>0</v>
      </c>
      <c r="H502" s="51" t="s">
        <v>1</v>
      </c>
      <c r="I502" s="51"/>
      <c r="J502" s="51" t="s">
        <v>2136</v>
      </c>
      <c r="K502" s="51" t="s">
        <v>2135</v>
      </c>
      <c r="L502" s="51">
        <v>7832</v>
      </c>
      <c r="M502" s="51"/>
      <c r="N502" s="53">
        <v>27520</v>
      </c>
      <c r="O502" s="53">
        <v>0</v>
      </c>
      <c r="P502" s="53">
        <v>27520</v>
      </c>
    </row>
    <row r="503" spans="1:16" s="19" customFormat="1" hidden="1">
      <c r="A503" s="19" t="s">
        <v>1993</v>
      </c>
      <c r="B503" s="19" t="s">
        <v>3986</v>
      </c>
      <c r="C503" s="51" t="s">
        <v>681</v>
      </c>
      <c r="D503" s="51" t="s">
        <v>3982</v>
      </c>
      <c r="E503" s="51" t="s">
        <v>0</v>
      </c>
      <c r="F503" s="51" t="s">
        <v>0</v>
      </c>
      <c r="G503" s="51"/>
      <c r="H503" s="51" t="s">
        <v>1</v>
      </c>
      <c r="I503" s="51" t="s">
        <v>2298</v>
      </c>
      <c r="J503" s="51" t="s">
        <v>2300</v>
      </c>
      <c r="K503" s="51"/>
      <c r="L503" s="51"/>
      <c r="M503" s="51"/>
      <c r="N503" s="53">
        <v>162347</v>
      </c>
      <c r="O503" s="53">
        <v>67957</v>
      </c>
      <c r="P503" s="53">
        <v>94390</v>
      </c>
    </row>
    <row r="504" spans="1:16" s="19" customFormat="1" hidden="1">
      <c r="A504" s="19" t="s">
        <v>2019</v>
      </c>
      <c r="B504" s="19" t="s">
        <v>1123</v>
      </c>
      <c r="C504" s="51" t="s">
        <v>681</v>
      </c>
      <c r="D504" s="51" t="s">
        <v>3982</v>
      </c>
      <c r="E504" s="51" t="s">
        <v>0</v>
      </c>
      <c r="F504" s="51" t="s">
        <v>0</v>
      </c>
      <c r="G504" s="51" t="s">
        <v>0</v>
      </c>
      <c r="H504" s="51" t="s">
        <v>1</v>
      </c>
      <c r="I504" s="51"/>
      <c r="J504" s="51" t="s">
        <v>2298</v>
      </c>
      <c r="K504" s="51" t="s">
        <v>2300</v>
      </c>
      <c r="L504" s="51">
        <v>550</v>
      </c>
      <c r="M504" s="51"/>
      <c r="N504" s="53">
        <v>1300</v>
      </c>
      <c r="O504" s="53">
        <v>0</v>
      </c>
      <c r="P504" s="53">
        <v>1300</v>
      </c>
    </row>
    <row r="505" spans="1:16" s="19" customFormat="1" hidden="1">
      <c r="A505" s="19" t="s">
        <v>1989</v>
      </c>
      <c r="B505" s="19" t="s">
        <v>1123</v>
      </c>
      <c r="C505" s="51" t="s">
        <v>681</v>
      </c>
      <c r="D505" s="51" t="s">
        <v>3982</v>
      </c>
      <c r="E505" s="51" t="s">
        <v>0</v>
      </c>
      <c r="F505" s="51" t="s">
        <v>722</v>
      </c>
      <c r="G505" s="51"/>
      <c r="H505" s="51" t="s">
        <v>1</v>
      </c>
      <c r="I505" s="51"/>
      <c r="J505" s="51" t="s">
        <v>2298</v>
      </c>
      <c r="K505" s="51" t="s">
        <v>2300</v>
      </c>
      <c r="L505" s="51"/>
      <c r="M505" s="51"/>
      <c r="N505" s="53">
        <v>66657</v>
      </c>
      <c r="O505" s="53">
        <v>0</v>
      </c>
      <c r="P505" s="53">
        <v>66657</v>
      </c>
    </row>
    <row r="506" spans="1:16" s="19" customFormat="1" hidden="1">
      <c r="A506" s="19" t="s">
        <v>1989</v>
      </c>
      <c r="B506" s="19" t="s">
        <v>1122</v>
      </c>
      <c r="C506" s="51" t="s">
        <v>681</v>
      </c>
      <c r="D506" s="51" t="s">
        <v>3982</v>
      </c>
      <c r="E506" s="51" t="s">
        <v>0</v>
      </c>
      <c r="F506" s="51" t="s">
        <v>722</v>
      </c>
      <c r="G506" s="51"/>
      <c r="H506" s="51" t="s">
        <v>1</v>
      </c>
      <c r="I506" s="51"/>
      <c r="J506" s="51"/>
      <c r="K506" s="51" t="s">
        <v>2297</v>
      </c>
      <c r="L506" s="51"/>
      <c r="M506" s="51"/>
      <c r="N506" s="53">
        <v>4814</v>
      </c>
      <c r="O506" s="53">
        <v>0</v>
      </c>
      <c r="P506" s="53">
        <v>4814</v>
      </c>
    </row>
    <row r="507" spans="1:16" s="19" customFormat="1" hidden="1">
      <c r="A507" s="19" t="s">
        <v>2019</v>
      </c>
      <c r="B507" s="19" t="s">
        <v>1122</v>
      </c>
      <c r="C507" s="51" t="s">
        <v>681</v>
      </c>
      <c r="D507" s="51" t="s">
        <v>3982</v>
      </c>
      <c r="E507" s="51" t="s">
        <v>0</v>
      </c>
      <c r="F507" s="51" t="s">
        <v>0</v>
      </c>
      <c r="G507" s="51" t="s">
        <v>0</v>
      </c>
      <c r="H507" s="51" t="s">
        <v>1</v>
      </c>
      <c r="I507" s="51"/>
      <c r="J507" s="51" t="s">
        <v>2298</v>
      </c>
      <c r="K507" s="51" t="s">
        <v>2297</v>
      </c>
      <c r="L507" s="51">
        <v>550</v>
      </c>
      <c r="M507" s="51"/>
      <c r="N507" s="53">
        <v>658</v>
      </c>
      <c r="O507" s="53">
        <v>0</v>
      </c>
      <c r="P507" s="53">
        <v>658</v>
      </c>
    </row>
    <row r="508" spans="1:16" s="19" customFormat="1" hidden="1">
      <c r="A508" s="19" t="s">
        <v>1993</v>
      </c>
      <c r="B508" s="19" t="s">
        <v>3985</v>
      </c>
      <c r="C508" s="51" t="s">
        <v>681</v>
      </c>
      <c r="D508" s="51" t="s">
        <v>3982</v>
      </c>
      <c r="E508" s="51" t="s">
        <v>0</v>
      </c>
      <c r="F508" s="51" t="s">
        <v>0</v>
      </c>
      <c r="G508" s="51"/>
      <c r="H508" s="51" t="s">
        <v>1</v>
      </c>
      <c r="I508" s="51" t="s">
        <v>2298</v>
      </c>
      <c r="J508" s="51" t="s">
        <v>2297</v>
      </c>
      <c r="K508" s="51"/>
      <c r="L508" s="51"/>
      <c r="M508" s="51"/>
      <c r="N508" s="53">
        <v>6700</v>
      </c>
      <c r="O508" s="53">
        <v>5472</v>
      </c>
      <c r="P508" s="53">
        <v>1228</v>
      </c>
    </row>
    <row r="509" spans="1:16" s="19" customFormat="1" hidden="1">
      <c r="A509" s="19" t="s">
        <v>2015</v>
      </c>
      <c r="B509" s="19" t="s">
        <v>2</v>
      </c>
      <c r="C509" s="51" t="s">
        <v>681</v>
      </c>
      <c r="D509" s="51" t="s">
        <v>3982</v>
      </c>
      <c r="E509" s="51" t="s">
        <v>0</v>
      </c>
      <c r="F509" s="51" t="s">
        <v>722</v>
      </c>
      <c r="G509" s="51" t="s">
        <v>0</v>
      </c>
      <c r="H509" s="51" t="s">
        <v>1</v>
      </c>
      <c r="I509" s="51"/>
      <c r="J509" s="51"/>
      <c r="K509" s="51" t="s">
        <v>82</v>
      </c>
      <c r="L509" s="51">
        <v>57099</v>
      </c>
      <c r="M509" s="51"/>
      <c r="N509" s="53">
        <v>334915</v>
      </c>
      <c r="O509" s="53"/>
      <c r="P509" s="53">
        <v>334915</v>
      </c>
    </row>
    <row r="510" spans="1:16" s="19" customFormat="1" hidden="1">
      <c r="A510" s="19" t="s">
        <v>2126</v>
      </c>
      <c r="B510" s="19" t="s">
        <v>3984</v>
      </c>
      <c r="C510" s="51" t="s">
        <v>681</v>
      </c>
      <c r="D510" s="51" t="s">
        <v>3982</v>
      </c>
      <c r="E510" s="51" t="s">
        <v>0</v>
      </c>
      <c r="F510" s="51" t="s">
        <v>0</v>
      </c>
      <c r="G510" s="51" t="s">
        <v>0</v>
      </c>
      <c r="H510" s="51" t="s">
        <v>5</v>
      </c>
      <c r="I510" s="51"/>
      <c r="J510" s="51" t="s">
        <v>2610</v>
      </c>
      <c r="K510" s="51" t="s">
        <v>2542</v>
      </c>
      <c r="L510" s="51"/>
      <c r="M510" s="51"/>
      <c r="N510" s="53">
        <v>28570</v>
      </c>
      <c r="O510" s="53">
        <v>0</v>
      </c>
      <c r="P510" s="53">
        <v>28570</v>
      </c>
    </row>
    <row r="511" spans="1:16" s="19" customFormat="1" hidden="1">
      <c r="A511" s="19" t="s">
        <v>2126</v>
      </c>
      <c r="B511" s="19" t="s">
        <v>3983</v>
      </c>
      <c r="C511" s="51" t="s">
        <v>681</v>
      </c>
      <c r="D511" s="51" t="s">
        <v>3982</v>
      </c>
      <c r="E511" s="51" t="s">
        <v>0</v>
      </c>
      <c r="F511" s="51" t="s">
        <v>0</v>
      </c>
      <c r="G511" s="51" t="s">
        <v>0</v>
      </c>
      <c r="H511" s="51" t="s">
        <v>5</v>
      </c>
      <c r="I511" s="51"/>
      <c r="J511" s="51" t="s">
        <v>2610</v>
      </c>
      <c r="K511" s="51" t="s">
        <v>2564</v>
      </c>
      <c r="L511" s="51"/>
      <c r="M511" s="51"/>
      <c r="N511" s="53">
        <v>11930</v>
      </c>
      <c r="O511" s="53">
        <v>0</v>
      </c>
      <c r="P511" s="53">
        <v>11930</v>
      </c>
    </row>
    <row r="512" spans="1:16" s="19" customFormat="1" hidden="1">
      <c r="A512" s="19" t="s">
        <v>509</v>
      </c>
      <c r="B512" s="19" t="s">
        <v>578</v>
      </c>
      <c r="C512" s="51" t="s">
        <v>681</v>
      </c>
      <c r="D512" s="51" t="s">
        <v>3982</v>
      </c>
      <c r="E512" s="51" t="s">
        <v>0</v>
      </c>
      <c r="F512" s="51" t="s">
        <v>578</v>
      </c>
      <c r="G512" s="51"/>
      <c r="H512" s="51" t="s">
        <v>1382</v>
      </c>
      <c r="I512" s="51"/>
      <c r="J512" s="51"/>
      <c r="K512" s="51" t="s">
        <v>2135</v>
      </c>
      <c r="L512" s="51"/>
      <c r="M512" s="51"/>
      <c r="N512" s="53">
        <v>1918</v>
      </c>
      <c r="O512" s="53"/>
      <c r="P512" s="53">
        <v>1918</v>
      </c>
    </row>
    <row r="513" spans="1:16" s="19" customFormat="1" hidden="1">
      <c r="A513" s="19" t="s">
        <v>652</v>
      </c>
      <c r="B513" s="19" t="s">
        <v>1224</v>
      </c>
      <c r="C513" s="51" t="s">
        <v>629</v>
      </c>
      <c r="D513" s="51" t="s">
        <v>1879</v>
      </c>
      <c r="E513" s="51" t="s">
        <v>4</v>
      </c>
      <c r="F513" s="51" t="s">
        <v>4</v>
      </c>
      <c r="G513" s="51" t="s">
        <v>51</v>
      </c>
      <c r="H513" s="51" t="s">
        <v>51</v>
      </c>
      <c r="I513" s="51" t="s">
        <v>3975</v>
      </c>
      <c r="J513" s="51"/>
      <c r="K513" s="51"/>
      <c r="L513" s="51"/>
      <c r="M513" s="51"/>
      <c r="N513" s="53">
        <v>21816</v>
      </c>
      <c r="O513" s="53"/>
      <c r="P513" s="53">
        <v>21816</v>
      </c>
    </row>
    <row r="514" spans="1:16" s="19" customFormat="1" hidden="1">
      <c r="A514" s="19" t="s">
        <v>39</v>
      </c>
      <c r="B514" s="19" t="s">
        <v>3981</v>
      </c>
      <c r="C514" s="51" t="s">
        <v>629</v>
      </c>
      <c r="D514" s="51" t="s">
        <v>1879</v>
      </c>
      <c r="E514" s="51" t="s">
        <v>4</v>
      </c>
      <c r="F514" s="51" t="s">
        <v>4</v>
      </c>
      <c r="G514" s="51"/>
      <c r="H514" s="51" t="s">
        <v>944</v>
      </c>
      <c r="I514" s="51"/>
      <c r="J514" s="51" t="s">
        <v>3980</v>
      </c>
      <c r="K514" s="51" t="s">
        <v>3979</v>
      </c>
      <c r="L514" s="51"/>
      <c r="M514" s="51"/>
      <c r="N514" s="53">
        <v>443379.58999999997</v>
      </c>
      <c r="O514" s="53"/>
      <c r="P514" s="53">
        <v>443379.58999999997</v>
      </c>
    </row>
    <row r="515" spans="1:16" s="19" customFormat="1" hidden="1">
      <c r="A515" s="19" t="s">
        <v>2149</v>
      </c>
      <c r="B515" s="19" t="s">
        <v>1793</v>
      </c>
      <c r="C515" s="51" t="s">
        <v>681</v>
      </c>
      <c r="D515" s="51" t="s">
        <v>1879</v>
      </c>
      <c r="E515" s="51" t="s">
        <v>672</v>
      </c>
      <c r="F515" s="51" t="s">
        <v>672</v>
      </c>
      <c r="G515" s="51" t="s">
        <v>671</v>
      </c>
      <c r="H515" s="51" t="s">
        <v>1</v>
      </c>
      <c r="I515" s="51"/>
      <c r="J515" s="51" t="s">
        <v>3978</v>
      </c>
      <c r="K515" s="51"/>
      <c r="L515" s="51">
        <v>50423</v>
      </c>
      <c r="M515" s="51"/>
      <c r="N515" s="53">
        <v>80.239605658839821</v>
      </c>
      <c r="O515" s="53">
        <v>0</v>
      </c>
      <c r="P515" s="53">
        <v>80.239605658839821</v>
      </c>
    </row>
    <row r="516" spans="1:16" s="19" customFormat="1" hidden="1">
      <c r="A516" s="19" t="s">
        <v>631</v>
      </c>
      <c r="B516" s="19" t="s">
        <v>3977</v>
      </c>
      <c r="C516" s="51" t="s">
        <v>629</v>
      </c>
      <c r="D516" s="51" t="s">
        <v>1879</v>
      </c>
      <c r="E516" s="51" t="s">
        <v>672</v>
      </c>
      <c r="F516" s="51" t="s">
        <v>671</v>
      </c>
      <c r="G516" s="51"/>
      <c r="H516" s="51" t="s">
        <v>52</v>
      </c>
      <c r="I516" s="51"/>
      <c r="J516" s="51"/>
      <c r="K516" s="51"/>
      <c r="L516" s="51"/>
      <c r="M516" s="51"/>
      <c r="N516" s="53">
        <v>58</v>
      </c>
      <c r="O516" s="53"/>
      <c r="P516" s="53">
        <v>58</v>
      </c>
    </row>
    <row r="517" spans="1:16" s="19" customFormat="1" hidden="1">
      <c r="A517" s="19" t="s">
        <v>2149</v>
      </c>
      <c r="B517" s="19" t="s">
        <v>1396</v>
      </c>
      <c r="C517" s="51" t="s">
        <v>681</v>
      </c>
      <c r="D517" s="51" t="s">
        <v>1879</v>
      </c>
      <c r="E517" s="51" t="s">
        <v>672</v>
      </c>
      <c r="F517" s="51" t="s">
        <v>672</v>
      </c>
      <c r="G517" s="51" t="s">
        <v>671</v>
      </c>
      <c r="H517" s="51" t="s">
        <v>1</v>
      </c>
      <c r="I517" s="51"/>
      <c r="J517" s="51"/>
      <c r="K517" s="51"/>
      <c r="L517" s="51">
        <v>3887</v>
      </c>
      <c r="M517" s="51"/>
      <c r="N517" s="53">
        <v>1222.8807633678396</v>
      </c>
      <c r="O517" s="53">
        <v>0</v>
      </c>
      <c r="P517" s="53">
        <v>1222.8807633678396</v>
      </c>
    </row>
    <row r="518" spans="1:16" s="19" customFormat="1" hidden="1">
      <c r="A518" s="19" t="s">
        <v>2149</v>
      </c>
      <c r="B518" s="19" t="s">
        <v>1393</v>
      </c>
      <c r="C518" s="51" t="s">
        <v>681</v>
      </c>
      <c r="D518" s="51" t="s">
        <v>1879</v>
      </c>
      <c r="E518" s="51" t="s">
        <v>672</v>
      </c>
      <c r="F518" s="51" t="s">
        <v>672</v>
      </c>
      <c r="G518" s="51" t="s">
        <v>671</v>
      </c>
      <c r="H518" s="51" t="s">
        <v>1</v>
      </c>
      <c r="I518" s="51"/>
      <c r="J518" s="51"/>
      <c r="K518" s="51"/>
      <c r="L518" s="51">
        <v>3886</v>
      </c>
      <c r="M518" s="51"/>
      <c r="N518" s="53">
        <v>3212.4880329882758</v>
      </c>
      <c r="O518" s="53">
        <v>0</v>
      </c>
      <c r="P518" s="53">
        <v>3212.4880329882758</v>
      </c>
    </row>
    <row r="519" spans="1:16" s="19" customFormat="1" hidden="1">
      <c r="A519" s="19" t="s">
        <v>2149</v>
      </c>
      <c r="B519" s="19" t="s">
        <v>1186</v>
      </c>
      <c r="C519" s="51" t="s">
        <v>681</v>
      </c>
      <c r="D519" s="51" t="s">
        <v>1879</v>
      </c>
      <c r="E519" s="51" t="s">
        <v>672</v>
      </c>
      <c r="F519" s="51" t="s">
        <v>672</v>
      </c>
      <c r="G519" s="51" t="s">
        <v>671</v>
      </c>
      <c r="H519" s="51" t="s">
        <v>466</v>
      </c>
      <c r="I519" s="51"/>
      <c r="J519" s="51"/>
      <c r="K519" s="51"/>
      <c r="L519" s="51">
        <v>6394</v>
      </c>
      <c r="M519" s="51"/>
      <c r="N519" s="53">
        <v>13.722174608547595</v>
      </c>
      <c r="O519" s="53">
        <v>0</v>
      </c>
      <c r="P519" s="53">
        <v>13.722174608547595</v>
      </c>
    </row>
    <row r="520" spans="1:16" s="19" customFormat="1" hidden="1">
      <c r="A520" s="19" t="s">
        <v>2149</v>
      </c>
      <c r="B520" s="19" t="s">
        <v>1185</v>
      </c>
      <c r="C520" s="51" t="s">
        <v>681</v>
      </c>
      <c r="D520" s="51" t="s">
        <v>1879</v>
      </c>
      <c r="E520" s="51" t="s">
        <v>672</v>
      </c>
      <c r="F520" s="51" t="s">
        <v>672</v>
      </c>
      <c r="G520" s="51" t="s">
        <v>671</v>
      </c>
      <c r="H520" s="51" t="s">
        <v>466</v>
      </c>
      <c r="I520" s="51"/>
      <c r="J520" s="51"/>
      <c r="K520" s="51"/>
      <c r="L520" s="51">
        <v>6394</v>
      </c>
      <c r="M520" s="51"/>
      <c r="N520" s="53">
        <v>72.892299569223795</v>
      </c>
      <c r="O520" s="53">
        <v>0</v>
      </c>
      <c r="P520" s="53">
        <v>72.892299569223795</v>
      </c>
    </row>
    <row r="521" spans="1:16" s="19" customFormat="1" hidden="1">
      <c r="A521" s="19" t="s">
        <v>2149</v>
      </c>
      <c r="B521" s="19" t="s">
        <v>820</v>
      </c>
      <c r="C521" s="51" t="s">
        <v>681</v>
      </c>
      <c r="D521" s="51" t="s">
        <v>1879</v>
      </c>
      <c r="E521" s="51" t="s">
        <v>672</v>
      </c>
      <c r="F521" s="51" t="s">
        <v>672</v>
      </c>
      <c r="G521" s="51" t="s">
        <v>671</v>
      </c>
      <c r="H521" s="51" t="s">
        <v>466</v>
      </c>
      <c r="I521" s="51"/>
      <c r="J521" s="51"/>
      <c r="K521" s="51"/>
      <c r="L521" s="51" t="s">
        <v>15</v>
      </c>
      <c r="M521" s="51"/>
      <c r="N521" s="53">
        <v>18.624880694081824</v>
      </c>
      <c r="O521" s="53">
        <v>0</v>
      </c>
      <c r="P521" s="53">
        <v>18.624880694081824</v>
      </c>
    </row>
    <row r="522" spans="1:16" s="19" customFormat="1" hidden="1">
      <c r="A522" s="19" t="s">
        <v>1962</v>
      </c>
      <c r="B522" s="19" t="s">
        <v>2650</v>
      </c>
      <c r="C522" s="51" t="s">
        <v>629</v>
      </c>
      <c r="D522" s="51" t="s">
        <v>1879</v>
      </c>
      <c r="E522" s="51" t="s">
        <v>672</v>
      </c>
      <c r="F522" s="51" t="s">
        <v>63</v>
      </c>
      <c r="G522" s="51"/>
      <c r="H522" s="51" t="s">
        <v>675</v>
      </c>
      <c r="I522" s="51"/>
      <c r="J522" s="51"/>
      <c r="K522" s="51"/>
      <c r="L522" s="51"/>
      <c r="M522" s="51"/>
      <c r="N522" s="53">
        <v>1349</v>
      </c>
      <c r="O522" s="53"/>
      <c r="P522" s="53">
        <v>1349</v>
      </c>
    </row>
    <row r="523" spans="1:16" s="19" customFormat="1" hidden="1">
      <c r="A523" s="19" t="s">
        <v>1962</v>
      </c>
      <c r="B523" s="19" t="s">
        <v>2650</v>
      </c>
      <c r="C523" s="51" t="s">
        <v>629</v>
      </c>
      <c r="D523" s="51" t="s">
        <v>1879</v>
      </c>
      <c r="E523" s="51" t="s">
        <v>672</v>
      </c>
      <c r="F523" s="51" t="s">
        <v>678</v>
      </c>
      <c r="G523" s="51"/>
      <c r="H523" s="51" t="s">
        <v>675</v>
      </c>
      <c r="I523" s="51"/>
      <c r="J523" s="51"/>
      <c r="K523" s="51"/>
      <c r="L523" s="51"/>
      <c r="M523" s="51"/>
      <c r="N523" s="53">
        <v>4347</v>
      </c>
      <c r="O523" s="53"/>
      <c r="P523" s="53">
        <v>4347</v>
      </c>
    </row>
    <row r="524" spans="1:16" s="19" customFormat="1" hidden="1">
      <c r="A524" s="19" t="s">
        <v>41</v>
      </c>
      <c r="B524" s="19" t="s">
        <v>1227</v>
      </c>
      <c r="C524" s="51" t="s">
        <v>629</v>
      </c>
      <c r="D524" s="51" t="s">
        <v>1879</v>
      </c>
      <c r="E524" s="51" t="s">
        <v>4</v>
      </c>
      <c r="F524" s="51" t="s">
        <v>4</v>
      </c>
      <c r="G524" s="51"/>
      <c r="H524" s="51" t="s">
        <v>51</v>
      </c>
      <c r="I524" s="51"/>
      <c r="J524" s="51">
        <v>61307</v>
      </c>
      <c r="K524" s="51" t="s">
        <v>3976</v>
      </c>
      <c r="L524" s="51">
        <v>57107</v>
      </c>
      <c r="M524" s="51"/>
      <c r="N524" s="53">
        <v>217467</v>
      </c>
      <c r="O524" s="53"/>
      <c r="P524" s="53">
        <v>217467</v>
      </c>
    </row>
    <row r="525" spans="1:16" s="19" customFormat="1" hidden="1">
      <c r="A525" s="19" t="s">
        <v>41</v>
      </c>
      <c r="B525" s="19" t="s">
        <v>1226</v>
      </c>
      <c r="C525" s="51" t="s">
        <v>629</v>
      </c>
      <c r="D525" s="51" t="s">
        <v>1879</v>
      </c>
      <c r="E525" s="51" t="s">
        <v>4</v>
      </c>
      <c r="F525" s="51" t="s">
        <v>4</v>
      </c>
      <c r="G525" s="51"/>
      <c r="H525" s="51" t="s">
        <v>51</v>
      </c>
      <c r="I525" s="51"/>
      <c r="J525" s="51">
        <v>61011</v>
      </c>
      <c r="K525" s="51" t="s">
        <v>3975</v>
      </c>
      <c r="L525" s="51">
        <v>57079</v>
      </c>
      <c r="M525" s="51"/>
      <c r="N525" s="53">
        <v>409565</v>
      </c>
      <c r="O525" s="53"/>
      <c r="P525" s="53">
        <v>409565</v>
      </c>
    </row>
    <row r="526" spans="1:16" s="19" customFormat="1" hidden="1">
      <c r="A526" s="19" t="s">
        <v>2019</v>
      </c>
      <c r="B526" s="19" t="s">
        <v>3974</v>
      </c>
      <c r="C526" s="51" t="s">
        <v>629</v>
      </c>
      <c r="D526" s="51" t="s">
        <v>1879</v>
      </c>
      <c r="E526" s="51" t="s">
        <v>460</v>
      </c>
      <c r="F526" s="51" t="s">
        <v>460</v>
      </c>
      <c r="G526" s="51" t="s">
        <v>460</v>
      </c>
      <c r="H526" s="51" t="s">
        <v>52</v>
      </c>
      <c r="I526" s="51"/>
      <c r="J526" s="51" t="s">
        <v>3972</v>
      </c>
      <c r="K526" s="51" t="s">
        <v>3971</v>
      </c>
      <c r="L526" s="51">
        <v>60308</v>
      </c>
      <c r="M526" s="51"/>
      <c r="N526" s="53">
        <v>70907</v>
      </c>
      <c r="O526" s="53">
        <v>0</v>
      </c>
      <c r="P526" s="53">
        <v>70907</v>
      </c>
    </row>
    <row r="527" spans="1:16" s="19" customFormat="1" hidden="1">
      <c r="A527" s="19" t="s">
        <v>1983</v>
      </c>
      <c r="B527" s="19" t="s">
        <v>3973</v>
      </c>
      <c r="C527" s="51" t="s">
        <v>629</v>
      </c>
      <c r="D527" s="51" t="s">
        <v>1879</v>
      </c>
      <c r="E527" s="51" t="s">
        <v>460</v>
      </c>
      <c r="F527" s="51" t="s">
        <v>460</v>
      </c>
      <c r="G527" s="51"/>
      <c r="H527" s="51" t="s">
        <v>52</v>
      </c>
      <c r="I527" s="51"/>
      <c r="J527" s="51" t="s">
        <v>3972</v>
      </c>
      <c r="K527" s="51" t="s">
        <v>3971</v>
      </c>
      <c r="L527" s="51"/>
      <c r="M527" s="51"/>
      <c r="N527" s="53">
        <v>258063</v>
      </c>
      <c r="O527" s="53"/>
      <c r="P527" s="53">
        <v>258063</v>
      </c>
    </row>
    <row r="528" spans="1:16" s="19" customFormat="1" hidden="1">
      <c r="A528" s="19" t="s">
        <v>41</v>
      </c>
      <c r="B528" s="19" t="s">
        <v>1098</v>
      </c>
      <c r="C528" s="51" t="s">
        <v>629</v>
      </c>
      <c r="D528" s="51" t="s">
        <v>1879</v>
      </c>
      <c r="E528" s="51" t="s">
        <v>674</v>
      </c>
      <c r="F528" s="51" t="s">
        <v>674</v>
      </c>
      <c r="G528" s="51"/>
      <c r="H528" s="51" t="s">
        <v>51</v>
      </c>
      <c r="I528" s="51"/>
      <c r="J528" s="51"/>
      <c r="K528" s="51"/>
      <c r="L528" s="51">
        <v>6481</v>
      </c>
      <c r="M528" s="51"/>
      <c r="N528" s="53">
        <v>5534891</v>
      </c>
      <c r="O528" s="53">
        <v>1381243.5409652926</v>
      </c>
      <c r="P528" s="53">
        <v>4153647.4590347074</v>
      </c>
    </row>
    <row r="529" spans="1:16" s="19" customFormat="1" hidden="1">
      <c r="A529" s="19" t="s">
        <v>128</v>
      </c>
      <c r="B529" s="19" t="s">
        <v>1095</v>
      </c>
      <c r="C529" s="51" t="s">
        <v>629</v>
      </c>
      <c r="D529" s="51" t="s">
        <v>1879</v>
      </c>
      <c r="E529" s="51" t="s">
        <v>674</v>
      </c>
      <c r="F529" s="51" t="s">
        <v>674</v>
      </c>
      <c r="G529" s="51"/>
      <c r="H529" s="51" t="s">
        <v>1096</v>
      </c>
      <c r="I529" s="51"/>
      <c r="J529" s="51"/>
      <c r="K529" s="51"/>
      <c r="L529" s="51">
        <v>6481</v>
      </c>
      <c r="M529" s="51"/>
      <c r="N529" s="53">
        <v>625159</v>
      </c>
      <c r="O529" s="53">
        <v>439.17999999998898</v>
      </c>
      <c r="P529" s="53">
        <v>624719.82000000007</v>
      </c>
    </row>
    <row r="530" spans="1:16" s="19" customFormat="1" hidden="1">
      <c r="A530" s="19" t="s">
        <v>652</v>
      </c>
      <c r="B530" s="19" t="s">
        <v>1095</v>
      </c>
      <c r="C530" s="51" t="s">
        <v>629</v>
      </c>
      <c r="D530" s="51" t="s">
        <v>1879</v>
      </c>
      <c r="E530" s="51" t="s">
        <v>674</v>
      </c>
      <c r="F530" s="51" t="s">
        <v>674</v>
      </c>
      <c r="G530" s="51" t="s">
        <v>51</v>
      </c>
      <c r="H530" s="51" t="s">
        <v>51</v>
      </c>
      <c r="I530" s="51"/>
      <c r="J530" s="51"/>
      <c r="K530" s="51"/>
      <c r="L530" s="51"/>
      <c r="M530" s="51"/>
      <c r="N530" s="53">
        <v>433580</v>
      </c>
      <c r="O530" s="53"/>
      <c r="P530" s="53">
        <v>433580</v>
      </c>
    </row>
    <row r="531" spans="1:16" s="19" customFormat="1" hidden="1">
      <c r="A531" s="19" t="s">
        <v>45</v>
      </c>
      <c r="B531" s="19" t="s">
        <v>1097</v>
      </c>
      <c r="C531" s="51" t="s">
        <v>629</v>
      </c>
      <c r="D531" s="51" t="s">
        <v>1879</v>
      </c>
      <c r="E531" s="51" t="s">
        <v>674</v>
      </c>
      <c r="F531" s="51" t="s">
        <v>674</v>
      </c>
      <c r="G531" s="51"/>
      <c r="H531" s="51" t="s">
        <v>51</v>
      </c>
      <c r="I531" s="51"/>
      <c r="J531" s="51"/>
      <c r="K531" s="51"/>
      <c r="L531" s="51"/>
      <c r="M531" s="51"/>
      <c r="N531" s="53">
        <v>241747</v>
      </c>
      <c r="O531" s="53">
        <v>168193</v>
      </c>
      <c r="P531" s="53">
        <v>73554</v>
      </c>
    </row>
    <row r="532" spans="1:16" s="19" customFormat="1" hidden="1">
      <c r="A532" s="19" t="s">
        <v>660</v>
      </c>
      <c r="B532" s="19" t="s">
        <v>3970</v>
      </c>
      <c r="C532" s="51" t="s">
        <v>629</v>
      </c>
      <c r="D532" s="51" t="s">
        <v>1879</v>
      </c>
      <c r="E532" s="51" t="s">
        <v>674</v>
      </c>
      <c r="F532" s="51" t="s">
        <v>674</v>
      </c>
      <c r="G532" s="51"/>
      <c r="H532" s="51" t="s">
        <v>51</v>
      </c>
      <c r="I532" s="51"/>
      <c r="J532" s="51"/>
      <c r="K532" s="51"/>
      <c r="L532" s="51">
        <v>6481</v>
      </c>
      <c r="M532" s="51"/>
      <c r="N532" s="53">
        <v>1139303</v>
      </c>
      <c r="O532" s="53">
        <v>416708</v>
      </c>
      <c r="P532" s="53">
        <v>722595</v>
      </c>
    </row>
    <row r="533" spans="1:16" s="19" customFormat="1" hidden="1">
      <c r="A533" s="19" t="s">
        <v>39</v>
      </c>
      <c r="B533" s="19" t="s">
        <v>3969</v>
      </c>
      <c r="C533" s="51" t="s">
        <v>629</v>
      </c>
      <c r="D533" s="51" t="s">
        <v>1879</v>
      </c>
      <c r="E533" s="51" t="s">
        <v>622</v>
      </c>
      <c r="F533" s="51" t="s">
        <v>622</v>
      </c>
      <c r="G533" s="51"/>
      <c r="H533" s="51" t="s">
        <v>50</v>
      </c>
      <c r="I533" s="51"/>
      <c r="J533" s="51" t="s">
        <v>2009</v>
      </c>
      <c r="K533" s="51" t="s">
        <v>2009</v>
      </c>
      <c r="L533" s="51">
        <v>55077</v>
      </c>
      <c r="M533" s="51"/>
      <c r="N533" s="53">
        <v>1053166.1579999998</v>
      </c>
      <c r="O533" s="53"/>
      <c r="P533" s="53">
        <v>1053166.1579999998</v>
      </c>
    </row>
    <row r="534" spans="1:16" s="19" customFormat="1" hidden="1">
      <c r="A534" s="19" t="s">
        <v>2024</v>
      </c>
      <c r="B534" s="19" t="s">
        <v>861</v>
      </c>
      <c r="C534" s="51" t="s">
        <v>629</v>
      </c>
      <c r="D534" s="51" t="s">
        <v>1879</v>
      </c>
      <c r="E534" s="51" t="s">
        <v>460</v>
      </c>
      <c r="F534" s="51" t="s">
        <v>460</v>
      </c>
      <c r="G534" s="51" t="s">
        <v>460</v>
      </c>
      <c r="H534" s="51" t="s">
        <v>50</v>
      </c>
      <c r="I534" s="51"/>
      <c r="J534" s="51"/>
      <c r="K534" s="51" t="s">
        <v>3968</v>
      </c>
      <c r="L534" s="51"/>
      <c r="M534" s="51"/>
      <c r="N534" s="53">
        <v>251302</v>
      </c>
      <c r="O534" s="53"/>
      <c r="P534" s="53">
        <v>251302</v>
      </c>
    </row>
    <row r="535" spans="1:16" s="19" customFormat="1" hidden="1">
      <c r="A535" s="19" t="s">
        <v>41</v>
      </c>
      <c r="B535" s="19" t="s">
        <v>860</v>
      </c>
      <c r="C535" s="51" t="s">
        <v>629</v>
      </c>
      <c r="D535" s="51" t="s">
        <v>1879</v>
      </c>
      <c r="E535" s="51" t="s">
        <v>460</v>
      </c>
      <c r="F535" s="51" t="s">
        <v>460</v>
      </c>
      <c r="G535" s="51"/>
      <c r="H535" s="51" t="s">
        <v>50</v>
      </c>
      <c r="I535" s="51"/>
      <c r="J535" s="51">
        <v>61397</v>
      </c>
      <c r="K535" s="51" t="s">
        <v>3967</v>
      </c>
      <c r="L535" s="51">
        <v>58915</v>
      </c>
      <c r="M535" s="51"/>
      <c r="N535" s="53">
        <v>510522</v>
      </c>
      <c r="O535" s="53"/>
      <c r="P535" s="53">
        <v>510522</v>
      </c>
    </row>
    <row r="536" spans="1:16" s="19" customFormat="1" hidden="1">
      <c r="A536" s="19" t="s">
        <v>652</v>
      </c>
      <c r="B536" s="19" t="s">
        <v>858</v>
      </c>
      <c r="C536" s="51" t="s">
        <v>629</v>
      </c>
      <c r="D536" s="51" t="s">
        <v>1879</v>
      </c>
      <c r="E536" s="51" t="s">
        <v>460</v>
      </c>
      <c r="F536" s="51" t="s">
        <v>460</v>
      </c>
      <c r="G536" s="51" t="s">
        <v>50</v>
      </c>
      <c r="H536" s="51" t="s">
        <v>50</v>
      </c>
      <c r="I536" s="51" t="s">
        <v>3967</v>
      </c>
      <c r="J536" s="51"/>
      <c r="K536" s="51"/>
      <c r="L536" s="51"/>
      <c r="M536" s="51"/>
      <c r="N536" s="53">
        <v>99630</v>
      </c>
      <c r="O536" s="53"/>
      <c r="P536" s="53">
        <v>99630</v>
      </c>
    </row>
    <row r="537" spans="1:16">
      <c r="A537" s="165" t="s">
        <v>1964</v>
      </c>
      <c r="B537" s="165" t="s">
        <v>1368</v>
      </c>
      <c r="D537" s="166" t="s">
        <v>1879</v>
      </c>
      <c r="E537" s="166" t="s">
        <v>4</v>
      </c>
      <c r="F537" s="166" t="s">
        <v>4</v>
      </c>
      <c r="H537" s="166" t="s">
        <v>1367</v>
      </c>
      <c r="K537" s="166" t="s">
        <v>85</v>
      </c>
      <c r="N537" s="167">
        <v>20214</v>
      </c>
      <c r="P537" s="167">
        <v>20214</v>
      </c>
    </row>
    <row r="538" spans="1:16">
      <c r="A538" s="165" t="s">
        <v>1964</v>
      </c>
      <c r="B538" s="165" t="s">
        <v>1082</v>
      </c>
      <c r="D538" s="166" t="s">
        <v>1879</v>
      </c>
      <c r="E538" s="166" t="s">
        <v>4</v>
      </c>
      <c r="F538" s="166" t="s">
        <v>4</v>
      </c>
      <c r="H538" s="166" t="s">
        <v>580</v>
      </c>
      <c r="K538" s="166" t="s">
        <v>3965</v>
      </c>
      <c r="N538" s="167">
        <v>19566</v>
      </c>
      <c r="P538" s="167">
        <v>19566</v>
      </c>
    </row>
    <row r="539" spans="1:16">
      <c r="A539" s="165" t="s">
        <v>1964</v>
      </c>
      <c r="B539" s="165" t="s">
        <v>3966</v>
      </c>
      <c r="D539" s="166" t="s">
        <v>1879</v>
      </c>
      <c r="E539" s="166" t="s">
        <v>4</v>
      </c>
      <c r="F539" s="166" t="s">
        <v>4</v>
      </c>
      <c r="H539" s="166" t="s">
        <v>580</v>
      </c>
      <c r="K539" s="166" t="s">
        <v>3965</v>
      </c>
      <c r="N539" s="167">
        <v>812</v>
      </c>
      <c r="P539" s="167">
        <v>812</v>
      </c>
    </row>
    <row r="540" spans="1:16">
      <c r="A540" s="165" t="s">
        <v>434</v>
      </c>
      <c r="B540" s="165" t="s">
        <v>3964</v>
      </c>
      <c r="D540" s="166" t="s">
        <v>1879</v>
      </c>
      <c r="E540" s="166" t="s">
        <v>4</v>
      </c>
      <c r="F540" s="166" t="s">
        <v>4</v>
      </c>
      <c r="G540" s="166" t="s">
        <v>4</v>
      </c>
      <c r="H540" s="166" t="s">
        <v>6</v>
      </c>
      <c r="K540" s="166" t="s">
        <v>3963</v>
      </c>
      <c r="L540" s="166">
        <v>58324</v>
      </c>
      <c r="N540" s="167">
        <v>0</v>
      </c>
      <c r="P540" s="167">
        <v>0</v>
      </c>
    </row>
    <row r="541" spans="1:16">
      <c r="A541" s="165" t="s">
        <v>636</v>
      </c>
      <c r="B541" s="165" t="s">
        <v>3964</v>
      </c>
      <c r="D541" s="166" t="s">
        <v>1879</v>
      </c>
      <c r="E541" s="166" t="s">
        <v>4</v>
      </c>
      <c r="F541" s="166" t="s">
        <v>4</v>
      </c>
      <c r="H541" s="166" t="s">
        <v>6</v>
      </c>
      <c r="K541" s="166" t="s">
        <v>3963</v>
      </c>
      <c r="L541" s="166">
        <v>58324</v>
      </c>
      <c r="N541" s="167">
        <v>0</v>
      </c>
      <c r="P541" s="167">
        <v>0</v>
      </c>
    </row>
    <row r="542" spans="1:16">
      <c r="A542" s="165" t="s">
        <v>507</v>
      </c>
      <c r="B542" s="165" t="s">
        <v>3964</v>
      </c>
      <c r="D542" s="166" t="s">
        <v>1879</v>
      </c>
      <c r="E542" s="166" t="s">
        <v>4</v>
      </c>
      <c r="F542" s="166" t="s">
        <v>4</v>
      </c>
      <c r="H542" s="166" t="s">
        <v>6</v>
      </c>
      <c r="K542" s="166" t="s">
        <v>3963</v>
      </c>
      <c r="L542" s="166">
        <v>58324</v>
      </c>
      <c r="N542" s="167">
        <v>0</v>
      </c>
      <c r="P542" s="167">
        <v>0</v>
      </c>
    </row>
    <row r="543" spans="1:16">
      <c r="A543" s="165" t="s">
        <v>637</v>
      </c>
      <c r="B543" s="165" t="s">
        <v>3964</v>
      </c>
      <c r="D543" s="166" t="s">
        <v>1879</v>
      </c>
      <c r="E543" s="166" t="s">
        <v>4</v>
      </c>
      <c r="F543" s="166" t="s">
        <v>4</v>
      </c>
      <c r="H543" s="166" t="s">
        <v>6</v>
      </c>
      <c r="K543" s="166" t="s">
        <v>3963</v>
      </c>
      <c r="L543" s="166">
        <v>58324</v>
      </c>
      <c r="N543" s="167">
        <v>0</v>
      </c>
      <c r="P543" s="167">
        <v>0</v>
      </c>
    </row>
    <row r="544" spans="1:16">
      <c r="A544" s="165" t="s">
        <v>638</v>
      </c>
      <c r="B544" s="165" t="s">
        <v>3964</v>
      </c>
      <c r="D544" s="166" t="s">
        <v>1879</v>
      </c>
      <c r="E544" s="166" t="s">
        <v>4</v>
      </c>
      <c r="F544" s="166" t="s">
        <v>4</v>
      </c>
      <c r="H544" s="166" t="s">
        <v>6</v>
      </c>
      <c r="K544" s="166" t="s">
        <v>3963</v>
      </c>
      <c r="L544" s="166">
        <v>58324</v>
      </c>
      <c r="N544" s="167">
        <v>4000</v>
      </c>
      <c r="P544" s="167">
        <v>4000</v>
      </c>
    </row>
    <row r="545" spans="1:16">
      <c r="A545" s="165" t="s">
        <v>639</v>
      </c>
      <c r="B545" s="165" t="s">
        <v>3964</v>
      </c>
      <c r="D545" s="166" t="s">
        <v>1879</v>
      </c>
      <c r="E545" s="166" t="s">
        <v>4</v>
      </c>
      <c r="F545" s="166" t="s">
        <v>4</v>
      </c>
      <c r="H545" s="166" t="s">
        <v>6</v>
      </c>
      <c r="K545" s="166" t="s">
        <v>3963</v>
      </c>
      <c r="L545" s="166">
        <v>58324</v>
      </c>
      <c r="N545" s="167">
        <v>0</v>
      </c>
      <c r="P545" s="167">
        <v>0</v>
      </c>
    </row>
    <row r="546" spans="1:16">
      <c r="A546" s="165" t="s">
        <v>1894</v>
      </c>
      <c r="B546" s="165" t="s">
        <v>3964</v>
      </c>
      <c r="D546" s="166" t="s">
        <v>1879</v>
      </c>
      <c r="E546" s="166" t="s">
        <v>4</v>
      </c>
      <c r="F546" s="166" t="s">
        <v>4</v>
      </c>
      <c r="H546" s="166" t="s">
        <v>6</v>
      </c>
      <c r="K546" s="166" t="s">
        <v>3963</v>
      </c>
      <c r="L546" s="166">
        <v>58324</v>
      </c>
      <c r="N546" s="167">
        <v>0</v>
      </c>
      <c r="P546" s="167">
        <v>0</v>
      </c>
    </row>
    <row r="547" spans="1:16">
      <c r="A547" s="165" t="s">
        <v>640</v>
      </c>
      <c r="B547" s="165" t="s">
        <v>3964</v>
      </c>
      <c r="D547" s="166" t="s">
        <v>1879</v>
      </c>
      <c r="E547" s="166" t="s">
        <v>4</v>
      </c>
      <c r="F547" s="166" t="s">
        <v>4</v>
      </c>
      <c r="H547" s="166" t="s">
        <v>6</v>
      </c>
      <c r="K547" s="166" t="s">
        <v>3963</v>
      </c>
      <c r="L547" s="166">
        <v>58324</v>
      </c>
      <c r="N547" s="167">
        <v>0</v>
      </c>
      <c r="P547" s="167">
        <v>0</v>
      </c>
    </row>
    <row r="548" spans="1:16">
      <c r="A548" s="165" t="s">
        <v>1964</v>
      </c>
      <c r="B548" s="165" t="s">
        <v>1659</v>
      </c>
      <c r="D548" s="166" t="s">
        <v>1879</v>
      </c>
      <c r="E548" s="166" t="s">
        <v>0</v>
      </c>
      <c r="F548" s="166" t="s">
        <v>243</v>
      </c>
      <c r="H548" s="166" t="s">
        <v>1096</v>
      </c>
      <c r="K548" s="166" t="s">
        <v>273</v>
      </c>
      <c r="N548" s="167">
        <v>1908</v>
      </c>
      <c r="P548" s="167">
        <v>1908</v>
      </c>
    </row>
    <row r="549" spans="1:16" s="19" customFormat="1" hidden="1">
      <c r="A549" s="19" t="s">
        <v>611</v>
      </c>
      <c r="B549" s="19" t="s">
        <v>634</v>
      </c>
      <c r="C549" s="51"/>
      <c r="D549" s="51" t="s">
        <v>1879</v>
      </c>
      <c r="E549" s="51" t="s">
        <v>622</v>
      </c>
      <c r="F549" s="51" t="s">
        <v>622</v>
      </c>
      <c r="G549" s="51"/>
      <c r="H549" s="51" t="s">
        <v>635</v>
      </c>
      <c r="I549" s="51"/>
      <c r="J549" s="51"/>
      <c r="K549" s="51"/>
      <c r="L549" s="51">
        <v>7450</v>
      </c>
      <c r="M549" s="51"/>
      <c r="N549" s="53">
        <v>1522.58</v>
      </c>
      <c r="O549" s="53"/>
      <c r="P549" s="53">
        <v>1522.58</v>
      </c>
    </row>
    <row r="550" spans="1:16" s="19" customFormat="1" hidden="1">
      <c r="A550" s="19" t="s">
        <v>611</v>
      </c>
      <c r="B550" s="19" t="s">
        <v>641</v>
      </c>
      <c r="C550" s="51"/>
      <c r="D550" s="51" t="s">
        <v>1879</v>
      </c>
      <c r="E550" s="51" t="s">
        <v>622</v>
      </c>
      <c r="F550" s="51" t="s">
        <v>622</v>
      </c>
      <c r="G550" s="51"/>
      <c r="H550" s="51" t="s">
        <v>635</v>
      </c>
      <c r="I550" s="51"/>
      <c r="J550" s="51"/>
      <c r="K550" s="51"/>
      <c r="L550" s="51">
        <v>7450</v>
      </c>
      <c r="M550" s="51"/>
      <c r="N550" s="53">
        <v>1346.62</v>
      </c>
      <c r="O550" s="53"/>
      <c r="P550" s="53">
        <v>1346.62</v>
      </c>
    </row>
    <row r="551" spans="1:16" s="19" customFormat="1" hidden="1">
      <c r="A551" s="19" t="s">
        <v>636</v>
      </c>
      <c r="B551" s="19" t="s">
        <v>634</v>
      </c>
      <c r="C551" s="51"/>
      <c r="D551" s="51" t="s">
        <v>1879</v>
      </c>
      <c r="E551" s="51" t="s">
        <v>622</v>
      </c>
      <c r="F551" s="51" t="s">
        <v>622</v>
      </c>
      <c r="G551" s="51"/>
      <c r="H551" s="51" t="s">
        <v>635</v>
      </c>
      <c r="I551" s="51"/>
      <c r="J551" s="51"/>
      <c r="K551" s="51"/>
      <c r="L551" s="51">
        <v>7450</v>
      </c>
      <c r="M551" s="51"/>
      <c r="N551" s="53">
        <v>13.76</v>
      </c>
      <c r="O551" s="53"/>
      <c r="P551" s="53">
        <v>13.76</v>
      </c>
    </row>
    <row r="552" spans="1:16" s="19" customFormat="1" hidden="1">
      <c r="A552" s="19" t="s">
        <v>636</v>
      </c>
      <c r="B552" s="19" t="s">
        <v>641</v>
      </c>
      <c r="C552" s="51"/>
      <c r="D552" s="51" t="s">
        <v>1879</v>
      </c>
      <c r="E552" s="51" t="s">
        <v>622</v>
      </c>
      <c r="F552" s="51" t="s">
        <v>622</v>
      </c>
      <c r="G552" s="51"/>
      <c r="H552" s="51" t="s">
        <v>635</v>
      </c>
      <c r="I552" s="51"/>
      <c r="J552" s="51"/>
      <c r="K552" s="51"/>
      <c r="L552" s="51">
        <v>7450</v>
      </c>
      <c r="M552" s="51"/>
      <c r="N552" s="53">
        <v>12.16</v>
      </c>
      <c r="O552" s="53"/>
      <c r="P552" s="53">
        <v>12.16</v>
      </c>
    </row>
    <row r="553" spans="1:16" s="19" customFormat="1" hidden="1">
      <c r="A553" s="19" t="s">
        <v>507</v>
      </c>
      <c r="B553" s="19" t="s">
        <v>634</v>
      </c>
      <c r="C553" s="51"/>
      <c r="D553" s="51" t="s">
        <v>1879</v>
      </c>
      <c r="E553" s="51" t="s">
        <v>622</v>
      </c>
      <c r="F553" s="51" t="s">
        <v>622</v>
      </c>
      <c r="G553" s="51"/>
      <c r="H553" s="51" t="s">
        <v>635</v>
      </c>
      <c r="I553" s="51"/>
      <c r="J553" s="51"/>
      <c r="K553" s="51"/>
      <c r="L553" s="51">
        <v>7450</v>
      </c>
      <c r="M553" s="51"/>
      <c r="N553" s="53">
        <v>24.42</v>
      </c>
      <c r="O553" s="53"/>
      <c r="P553" s="53">
        <v>24.42</v>
      </c>
    </row>
    <row r="554" spans="1:16" s="19" customFormat="1" hidden="1">
      <c r="A554" s="19" t="s">
        <v>507</v>
      </c>
      <c r="B554" s="19" t="s">
        <v>641</v>
      </c>
      <c r="C554" s="51"/>
      <c r="D554" s="51" t="s">
        <v>1879</v>
      </c>
      <c r="E554" s="51" t="s">
        <v>622</v>
      </c>
      <c r="F554" s="51" t="s">
        <v>622</v>
      </c>
      <c r="G554" s="51"/>
      <c r="H554" s="51" t="s">
        <v>635</v>
      </c>
      <c r="I554" s="51"/>
      <c r="J554" s="51"/>
      <c r="K554" s="51"/>
      <c r="L554" s="51">
        <v>7450</v>
      </c>
      <c r="M554" s="51"/>
      <c r="N554" s="53">
        <v>21.6</v>
      </c>
      <c r="O554" s="53"/>
      <c r="P554" s="53">
        <v>21.6</v>
      </c>
    </row>
    <row r="555" spans="1:16" s="19" customFormat="1" hidden="1">
      <c r="A555" s="19" t="s">
        <v>637</v>
      </c>
      <c r="B555" s="19" t="s">
        <v>634</v>
      </c>
      <c r="C555" s="51"/>
      <c r="D555" s="51" t="s">
        <v>1879</v>
      </c>
      <c r="E555" s="51" t="s">
        <v>622</v>
      </c>
      <c r="F555" s="51" t="s">
        <v>622</v>
      </c>
      <c r="G555" s="51"/>
      <c r="H555" s="51" t="s">
        <v>635</v>
      </c>
      <c r="I555" s="51"/>
      <c r="J555" s="51"/>
      <c r="K555" s="51"/>
      <c r="L555" s="51">
        <v>7450</v>
      </c>
      <c r="M555" s="51"/>
      <c r="N555" s="53">
        <v>407.01</v>
      </c>
      <c r="O555" s="53"/>
      <c r="P555" s="53">
        <v>407.01</v>
      </c>
    </row>
    <row r="556" spans="1:16" s="19" customFormat="1" hidden="1">
      <c r="A556" s="19" t="s">
        <v>637</v>
      </c>
      <c r="B556" s="19" t="s">
        <v>641</v>
      </c>
      <c r="C556" s="51"/>
      <c r="D556" s="51" t="s">
        <v>1879</v>
      </c>
      <c r="E556" s="51" t="s">
        <v>622</v>
      </c>
      <c r="F556" s="51" t="s">
        <v>622</v>
      </c>
      <c r="G556" s="51"/>
      <c r="H556" s="51" t="s">
        <v>635</v>
      </c>
      <c r="I556" s="51"/>
      <c r="J556" s="51"/>
      <c r="K556" s="51"/>
      <c r="L556" s="51">
        <v>7450</v>
      </c>
      <c r="M556" s="51"/>
      <c r="N556" s="53">
        <v>359.98</v>
      </c>
      <c r="O556" s="53"/>
      <c r="P556" s="53">
        <v>359.98</v>
      </c>
    </row>
    <row r="557" spans="1:16" s="19" customFormat="1" hidden="1">
      <c r="A557" s="19" t="s">
        <v>638</v>
      </c>
      <c r="B557" s="19" t="s">
        <v>634</v>
      </c>
      <c r="C557" s="51"/>
      <c r="D557" s="51" t="s">
        <v>1879</v>
      </c>
      <c r="E557" s="51" t="s">
        <v>622</v>
      </c>
      <c r="F557" s="51" t="s">
        <v>622</v>
      </c>
      <c r="G557" s="51"/>
      <c r="H557" s="51" t="s">
        <v>635</v>
      </c>
      <c r="I557" s="51"/>
      <c r="J557" s="51"/>
      <c r="K557" s="51"/>
      <c r="L557" s="51">
        <v>7450</v>
      </c>
      <c r="M557" s="51"/>
      <c r="N557" s="53">
        <v>934.56</v>
      </c>
      <c r="O557" s="53"/>
      <c r="P557" s="53">
        <v>934.56</v>
      </c>
    </row>
    <row r="558" spans="1:16" s="19" customFormat="1" hidden="1">
      <c r="A558" s="19" t="s">
        <v>638</v>
      </c>
      <c r="B558" s="19" t="s">
        <v>641</v>
      </c>
      <c r="C558" s="51"/>
      <c r="D558" s="51" t="s">
        <v>1879</v>
      </c>
      <c r="E558" s="51" t="s">
        <v>622</v>
      </c>
      <c r="F558" s="51" t="s">
        <v>622</v>
      </c>
      <c r="G558" s="51"/>
      <c r="H558" s="51" t="s">
        <v>635</v>
      </c>
      <c r="I558" s="51"/>
      <c r="J558" s="51"/>
      <c r="K558" s="51"/>
      <c r="L558" s="51">
        <v>7450</v>
      </c>
      <c r="M558" s="51"/>
      <c r="N558" s="53">
        <v>826.55</v>
      </c>
      <c r="O558" s="53"/>
      <c r="P558" s="53">
        <v>826.55</v>
      </c>
    </row>
    <row r="559" spans="1:16" s="19" customFormat="1" hidden="1">
      <c r="A559" s="19" t="s">
        <v>639</v>
      </c>
      <c r="B559" s="19" t="s">
        <v>634</v>
      </c>
      <c r="C559" s="51"/>
      <c r="D559" s="51" t="s">
        <v>1879</v>
      </c>
      <c r="E559" s="51" t="s">
        <v>622</v>
      </c>
      <c r="F559" s="51" t="s">
        <v>622</v>
      </c>
      <c r="G559" s="51"/>
      <c r="H559" s="51" t="s">
        <v>635</v>
      </c>
      <c r="I559" s="51"/>
      <c r="J559" s="51"/>
      <c r="K559" s="51"/>
      <c r="L559" s="51">
        <v>7450</v>
      </c>
      <c r="M559" s="51"/>
      <c r="N559" s="53">
        <v>407.01</v>
      </c>
      <c r="O559" s="53"/>
      <c r="P559" s="53">
        <v>407.01</v>
      </c>
    </row>
    <row r="560" spans="1:16" s="19" customFormat="1" hidden="1">
      <c r="A560" s="19" t="s">
        <v>639</v>
      </c>
      <c r="B560" s="19" t="s">
        <v>641</v>
      </c>
      <c r="C560" s="51"/>
      <c r="D560" s="51" t="s">
        <v>1879</v>
      </c>
      <c r="E560" s="51" t="s">
        <v>622</v>
      </c>
      <c r="F560" s="51" t="s">
        <v>622</v>
      </c>
      <c r="G560" s="51"/>
      <c r="H560" s="51" t="s">
        <v>635</v>
      </c>
      <c r="I560" s="51"/>
      <c r="J560" s="51"/>
      <c r="K560" s="51"/>
      <c r="L560" s="51">
        <v>7450</v>
      </c>
      <c r="M560" s="51"/>
      <c r="N560" s="53">
        <v>359.98</v>
      </c>
      <c r="O560" s="53"/>
      <c r="P560" s="53">
        <v>359.98</v>
      </c>
    </row>
    <row r="561" spans="1:16" s="19" customFormat="1" hidden="1">
      <c r="A561" s="19" t="s">
        <v>1894</v>
      </c>
      <c r="B561" s="19" t="s">
        <v>634</v>
      </c>
      <c r="C561" s="51"/>
      <c r="D561" s="51" t="s">
        <v>1879</v>
      </c>
      <c r="E561" s="51" t="s">
        <v>622</v>
      </c>
      <c r="F561" s="51" t="s">
        <v>622</v>
      </c>
      <c r="G561" s="51"/>
      <c r="H561" s="51" t="s">
        <v>635</v>
      </c>
      <c r="I561" s="51"/>
      <c r="J561" s="51"/>
      <c r="K561" s="51"/>
      <c r="L561" s="51">
        <v>7450</v>
      </c>
      <c r="M561" s="51"/>
      <c r="N561" s="53">
        <v>126.79</v>
      </c>
      <c r="O561" s="53"/>
      <c r="P561" s="53">
        <v>126.79</v>
      </c>
    </row>
    <row r="562" spans="1:16" s="19" customFormat="1" hidden="1">
      <c r="A562" s="19" t="s">
        <v>1894</v>
      </c>
      <c r="B562" s="19" t="s">
        <v>641</v>
      </c>
      <c r="C562" s="51"/>
      <c r="D562" s="51" t="s">
        <v>1879</v>
      </c>
      <c r="E562" s="51" t="s">
        <v>622</v>
      </c>
      <c r="F562" s="51" t="s">
        <v>622</v>
      </c>
      <c r="G562" s="51"/>
      <c r="H562" s="51" t="s">
        <v>635</v>
      </c>
      <c r="I562" s="51"/>
      <c r="J562" s="51"/>
      <c r="K562" s="51"/>
      <c r="L562" s="51">
        <v>7450</v>
      </c>
      <c r="M562" s="51"/>
      <c r="N562" s="53">
        <v>112.12</v>
      </c>
      <c r="O562" s="53"/>
      <c r="P562" s="53">
        <v>112.12</v>
      </c>
    </row>
    <row r="563" spans="1:16" s="19" customFormat="1" hidden="1">
      <c r="A563" s="19" t="s">
        <v>640</v>
      </c>
      <c r="B563" s="19" t="s">
        <v>634</v>
      </c>
      <c r="C563" s="51"/>
      <c r="D563" s="51" t="s">
        <v>1879</v>
      </c>
      <c r="E563" s="51" t="s">
        <v>622</v>
      </c>
      <c r="F563" s="51" t="s">
        <v>622</v>
      </c>
      <c r="G563" s="51"/>
      <c r="H563" s="51" t="s">
        <v>635</v>
      </c>
      <c r="I563" s="51"/>
      <c r="J563" s="51"/>
      <c r="K563" s="51"/>
      <c r="L563" s="51">
        <v>7450</v>
      </c>
      <c r="M563" s="51"/>
      <c r="N563" s="53">
        <v>634.28</v>
      </c>
      <c r="O563" s="53"/>
      <c r="P563" s="53">
        <v>634.28</v>
      </c>
    </row>
    <row r="564" spans="1:16" s="19" customFormat="1" hidden="1">
      <c r="A564" s="19" t="s">
        <v>640</v>
      </c>
      <c r="B564" s="19" t="s">
        <v>641</v>
      </c>
      <c r="C564" s="51"/>
      <c r="D564" s="51" t="s">
        <v>1879</v>
      </c>
      <c r="E564" s="51" t="s">
        <v>622</v>
      </c>
      <c r="F564" s="51" t="s">
        <v>622</v>
      </c>
      <c r="G564" s="51"/>
      <c r="H564" s="51" t="s">
        <v>635</v>
      </c>
      <c r="I564" s="51"/>
      <c r="J564" s="51"/>
      <c r="K564" s="51"/>
      <c r="L564" s="51">
        <v>7450</v>
      </c>
      <c r="M564" s="51"/>
      <c r="N564" s="53">
        <v>561</v>
      </c>
      <c r="O564" s="53"/>
      <c r="P564" s="53">
        <v>561</v>
      </c>
    </row>
    <row r="565" spans="1:16" s="19" customFormat="1" hidden="1">
      <c r="A565" s="19" t="s">
        <v>756</v>
      </c>
      <c r="B565" s="19" t="s">
        <v>2733</v>
      </c>
      <c r="C565" s="51"/>
      <c r="D565" s="51" t="s">
        <v>1879</v>
      </c>
      <c r="E565" s="51" t="s">
        <v>3</v>
      </c>
      <c r="F565" s="51" t="s">
        <v>3</v>
      </c>
      <c r="G565" s="51"/>
      <c r="H565" s="51" t="s">
        <v>623</v>
      </c>
      <c r="I565" s="51">
        <v>60008</v>
      </c>
      <c r="J565" s="51" t="s">
        <v>2732</v>
      </c>
      <c r="K565" s="51"/>
      <c r="L565" s="51"/>
      <c r="M565" s="51"/>
      <c r="N565" s="53">
        <v>1848</v>
      </c>
      <c r="O565" s="53"/>
      <c r="P565" s="53">
        <v>1848</v>
      </c>
    </row>
    <row r="566" spans="1:16" s="19" customFormat="1" hidden="1">
      <c r="A566" s="19" t="s">
        <v>756</v>
      </c>
      <c r="B566" s="19" t="s">
        <v>2731</v>
      </c>
      <c r="C566" s="51"/>
      <c r="D566" s="51" t="s">
        <v>1879</v>
      </c>
      <c r="E566" s="51" t="s">
        <v>3</v>
      </c>
      <c r="F566" s="51" t="s">
        <v>3</v>
      </c>
      <c r="G566" s="51"/>
      <c r="H566" s="51" t="s">
        <v>623</v>
      </c>
      <c r="I566" s="51">
        <v>60009</v>
      </c>
      <c r="J566" s="51" t="s">
        <v>2730</v>
      </c>
      <c r="K566" s="51"/>
      <c r="L566" s="51"/>
      <c r="M566" s="51"/>
      <c r="N566" s="53">
        <v>27404</v>
      </c>
      <c r="O566" s="53"/>
      <c r="P566" s="53">
        <v>27404</v>
      </c>
    </row>
    <row r="567" spans="1:16" s="19" customFormat="1" hidden="1">
      <c r="A567" s="19" t="s">
        <v>756</v>
      </c>
      <c r="B567" s="19" t="s">
        <v>2729</v>
      </c>
      <c r="C567" s="51"/>
      <c r="D567" s="51" t="s">
        <v>1879</v>
      </c>
      <c r="E567" s="51" t="s">
        <v>3</v>
      </c>
      <c r="F567" s="51" t="s">
        <v>3</v>
      </c>
      <c r="G567" s="51"/>
      <c r="H567" s="51" t="s">
        <v>623</v>
      </c>
      <c r="I567" s="51">
        <v>60010</v>
      </c>
      <c r="J567" s="51" t="s">
        <v>2728</v>
      </c>
      <c r="K567" s="51"/>
      <c r="L567" s="51"/>
      <c r="M567" s="51"/>
      <c r="N567" s="53">
        <v>23805</v>
      </c>
      <c r="O567" s="53"/>
      <c r="P567" s="53">
        <v>23805</v>
      </c>
    </row>
    <row r="568" spans="1:16" s="19" customFormat="1" hidden="1">
      <c r="A568" s="19" t="s">
        <v>756</v>
      </c>
      <c r="B568" s="19" t="s">
        <v>3957</v>
      </c>
      <c r="C568" s="51"/>
      <c r="D568" s="51" t="s">
        <v>1879</v>
      </c>
      <c r="E568" s="51" t="s">
        <v>3</v>
      </c>
      <c r="F568" s="51" t="s">
        <v>3</v>
      </c>
      <c r="G568" s="51"/>
      <c r="H568" s="51" t="s">
        <v>623</v>
      </c>
      <c r="I568" s="51">
        <v>60117</v>
      </c>
      <c r="J568" s="51" t="s">
        <v>3956</v>
      </c>
      <c r="K568" s="51"/>
      <c r="L568" s="51"/>
      <c r="M568" s="51"/>
      <c r="N568" s="53">
        <v>82823</v>
      </c>
      <c r="O568" s="53"/>
      <c r="P568" s="53">
        <v>82823</v>
      </c>
    </row>
    <row r="569" spans="1:16" s="19" customFormat="1" hidden="1">
      <c r="A569" s="19" t="s">
        <v>756</v>
      </c>
      <c r="B569" s="19" t="s">
        <v>3928</v>
      </c>
      <c r="C569" s="51"/>
      <c r="D569" s="51" t="s">
        <v>1879</v>
      </c>
      <c r="E569" s="51" t="s">
        <v>460</v>
      </c>
      <c r="F569" s="51" t="s">
        <v>460</v>
      </c>
      <c r="G569" s="51"/>
      <c r="H569" s="51" t="s">
        <v>623</v>
      </c>
      <c r="I569" s="51">
        <v>60790</v>
      </c>
      <c r="J569" s="51" t="s">
        <v>3927</v>
      </c>
      <c r="K569" s="51"/>
      <c r="L569" s="51"/>
      <c r="M569" s="51"/>
      <c r="N569" s="53">
        <v>4810</v>
      </c>
      <c r="O569" s="53"/>
      <c r="P569" s="53">
        <v>4810</v>
      </c>
    </row>
    <row r="570" spans="1:16" s="19" customFormat="1" hidden="1">
      <c r="A570" s="19" t="s">
        <v>756</v>
      </c>
      <c r="B570" s="19" t="s">
        <v>3926</v>
      </c>
      <c r="C570" s="51"/>
      <c r="D570" s="51" t="s">
        <v>1879</v>
      </c>
      <c r="E570" s="51" t="s">
        <v>460</v>
      </c>
      <c r="F570" s="51" t="s">
        <v>460</v>
      </c>
      <c r="G570" s="51"/>
      <c r="H570" s="51" t="s">
        <v>623</v>
      </c>
      <c r="I570" s="51">
        <v>60790</v>
      </c>
      <c r="J570" s="51" t="s">
        <v>3925</v>
      </c>
      <c r="K570" s="51"/>
      <c r="L570" s="51"/>
      <c r="M570" s="51"/>
      <c r="N570" s="53">
        <v>31775</v>
      </c>
      <c r="O570" s="53"/>
      <c r="P570" s="53">
        <v>31775</v>
      </c>
    </row>
    <row r="571" spans="1:16" s="19" customFormat="1" hidden="1">
      <c r="A571" s="19" t="s">
        <v>756</v>
      </c>
      <c r="B571" s="19" t="s">
        <v>3924</v>
      </c>
      <c r="C571" s="51"/>
      <c r="D571" s="51" t="s">
        <v>1879</v>
      </c>
      <c r="E571" s="51" t="s">
        <v>460</v>
      </c>
      <c r="F571" s="51" t="s">
        <v>460</v>
      </c>
      <c r="G571" s="51"/>
      <c r="H571" s="51" t="s">
        <v>623</v>
      </c>
      <c r="I571" s="51">
        <v>60790</v>
      </c>
      <c r="J571" s="51" t="s">
        <v>3923</v>
      </c>
      <c r="K571" s="51"/>
      <c r="L571" s="51"/>
      <c r="M571" s="51"/>
      <c r="N571" s="53">
        <v>14884</v>
      </c>
      <c r="O571" s="53"/>
      <c r="P571" s="53">
        <v>14884</v>
      </c>
    </row>
    <row r="572" spans="1:16" s="19" customFormat="1" hidden="1">
      <c r="A572" s="19" t="s">
        <v>756</v>
      </c>
      <c r="B572" s="19" t="s">
        <v>3922</v>
      </c>
      <c r="C572" s="51"/>
      <c r="D572" s="51" t="s">
        <v>1879</v>
      </c>
      <c r="E572" s="51" t="s">
        <v>460</v>
      </c>
      <c r="F572" s="51" t="s">
        <v>460</v>
      </c>
      <c r="G572" s="51"/>
      <c r="H572" s="51" t="s">
        <v>623</v>
      </c>
      <c r="I572" s="51">
        <v>60790</v>
      </c>
      <c r="J572" s="51" t="s">
        <v>3921</v>
      </c>
      <c r="K572" s="51"/>
      <c r="L572" s="51"/>
      <c r="M572" s="51"/>
      <c r="N572" s="53">
        <v>13236</v>
      </c>
      <c r="O572" s="53"/>
      <c r="P572" s="53">
        <v>13236</v>
      </c>
    </row>
    <row r="573" spans="1:16" s="19" customFormat="1" hidden="1">
      <c r="A573" s="19" t="s">
        <v>756</v>
      </c>
      <c r="B573" s="19" t="s">
        <v>3920</v>
      </c>
      <c r="C573" s="51"/>
      <c r="D573" s="51" t="s">
        <v>1879</v>
      </c>
      <c r="E573" s="51" t="s">
        <v>460</v>
      </c>
      <c r="F573" s="51" t="s">
        <v>460</v>
      </c>
      <c r="G573" s="51"/>
      <c r="H573" s="51" t="s">
        <v>623</v>
      </c>
      <c r="I573" s="51">
        <v>60790</v>
      </c>
      <c r="J573" s="51" t="s">
        <v>3919</v>
      </c>
      <c r="K573" s="51"/>
      <c r="L573" s="51"/>
      <c r="M573" s="51"/>
      <c r="N573" s="53">
        <v>5163</v>
      </c>
      <c r="O573" s="53"/>
      <c r="P573" s="53">
        <v>5163</v>
      </c>
    </row>
    <row r="574" spans="1:16" s="19" customFormat="1" hidden="1">
      <c r="A574" s="19" t="s">
        <v>756</v>
      </c>
      <c r="B574" s="19" t="s">
        <v>3918</v>
      </c>
      <c r="C574" s="51"/>
      <c r="D574" s="51" t="s">
        <v>1879</v>
      </c>
      <c r="E574" s="51" t="s">
        <v>460</v>
      </c>
      <c r="F574" s="51" t="s">
        <v>460</v>
      </c>
      <c r="G574" s="51"/>
      <c r="H574" s="51" t="s">
        <v>623</v>
      </c>
      <c r="I574" s="51">
        <v>60790</v>
      </c>
      <c r="J574" s="51" t="s">
        <v>3917</v>
      </c>
      <c r="K574" s="51"/>
      <c r="L574" s="51"/>
      <c r="M574" s="51"/>
      <c r="N574" s="53">
        <v>4252</v>
      </c>
      <c r="O574" s="53"/>
      <c r="P574" s="53">
        <v>4252</v>
      </c>
    </row>
    <row r="575" spans="1:16" s="19" customFormat="1" hidden="1">
      <c r="A575" s="19" t="s">
        <v>1994</v>
      </c>
      <c r="B575" s="19" t="s">
        <v>1019</v>
      </c>
      <c r="C575" s="51"/>
      <c r="D575" s="51" t="s">
        <v>1879</v>
      </c>
      <c r="E575" s="51" t="s">
        <v>3</v>
      </c>
      <c r="F575" s="51" t="s">
        <v>865</v>
      </c>
      <c r="G575" s="51"/>
      <c r="H575" s="51" t="s">
        <v>623</v>
      </c>
      <c r="I575" s="51" t="s">
        <v>389</v>
      </c>
      <c r="J575" s="51" t="s">
        <v>2244</v>
      </c>
      <c r="K575" s="51"/>
      <c r="L575" s="51"/>
      <c r="M575" s="51"/>
      <c r="N575" s="53">
        <v>20286</v>
      </c>
      <c r="O575" s="53"/>
      <c r="P575" s="53">
        <v>20286</v>
      </c>
    </row>
    <row r="576" spans="1:16" s="19" customFormat="1" hidden="1">
      <c r="A576" s="19" t="s">
        <v>1994</v>
      </c>
      <c r="B576" s="19" t="s">
        <v>2729</v>
      </c>
      <c r="C576" s="51"/>
      <c r="D576" s="51" t="s">
        <v>1879</v>
      </c>
      <c r="E576" s="51" t="s">
        <v>3</v>
      </c>
      <c r="F576" s="51" t="s">
        <v>865</v>
      </c>
      <c r="G576" s="51"/>
      <c r="H576" s="51" t="s">
        <v>623</v>
      </c>
      <c r="I576" s="51" t="s">
        <v>3960</v>
      </c>
      <c r="J576" s="51" t="s">
        <v>2728</v>
      </c>
      <c r="K576" s="51"/>
      <c r="L576" s="51"/>
      <c r="M576" s="51"/>
      <c r="N576" s="53">
        <v>20547</v>
      </c>
      <c r="O576" s="53"/>
      <c r="P576" s="53">
        <v>20547</v>
      </c>
    </row>
    <row r="577" spans="1:16" s="19" customFormat="1" hidden="1">
      <c r="A577" s="19" t="s">
        <v>1993</v>
      </c>
      <c r="B577" s="19" t="s">
        <v>3962</v>
      </c>
      <c r="C577" s="51"/>
      <c r="D577" s="51" t="s">
        <v>1879</v>
      </c>
      <c r="E577" s="51" t="s">
        <v>3</v>
      </c>
      <c r="F577" s="51" t="s">
        <v>865</v>
      </c>
      <c r="G577" s="51"/>
      <c r="H577" s="51" t="s">
        <v>623</v>
      </c>
      <c r="I577" s="51" t="s">
        <v>3960</v>
      </c>
      <c r="J577" s="51" t="s">
        <v>2246</v>
      </c>
      <c r="K577" s="51"/>
      <c r="L577" s="51"/>
      <c r="M577" s="51"/>
      <c r="N577" s="53">
        <v>87487</v>
      </c>
      <c r="O577" s="53">
        <v>45774</v>
      </c>
      <c r="P577" s="53">
        <v>41713</v>
      </c>
    </row>
    <row r="578" spans="1:16" s="19" customFormat="1" hidden="1">
      <c r="A578" s="19" t="s">
        <v>1993</v>
      </c>
      <c r="B578" s="19" t="s">
        <v>3962</v>
      </c>
      <c r="C578" s="51"/>
      <c r="D578" s="51" t="s">
        <v>1879</v>
      </c>
      <c r="E578" s="51" t="s">
        <v>3</v>
      </c>
      <c r="F578" s="51" t="s">
        <v>865</v>
      </c>
      <c r="G578" s="51"/>
      <c r="H578" s="51" t="s">
        <v>623</v>
      </c>
      <c r="I578" s="51" t="s">
        <v>3960</v>
      </c>
      <c r="J578" s="51" t="s">
        <v>2736</v>
      </c>
      <c r="K578" s="51"/>
      <c r="L578" s="51"/>
      <c r="M578" s="51"/>
      <c r="N578" s="53">
        <v>117556</v>
      </c>
      <c r="O578" s="53">
        <v>7853</v>
      </c>
      <c r="P578" s="53">
        <v>109703</v>
      </c>
    </row>
    <row r="579" spans="1:16" s="19" customFormat="1" hidden="1">
      <c r="A579" s="19" t="s">
        <v>1993</v>
      </c>
      <c r="B579" s="19" t="s">
        <v>3962</v>
      </c>
      <c r="C579" s="51"/>
      <c r="D579" s="51" t="s">
        <v>1879</v>
      </c>
      <c r="E579" s="51" t="s">
        <v>3</v>
      </c>
      <c r="F579" s="51" t="s">
        <v>865</v>
      </c>
      <c r="G579" s="51"/>
      <c r="H579" s="51" t="s">
        <v>623</v>
      </c>
      <c r="I579" s="51" t="s">
        <v>3960</v>
      </c>
      <c r="J579" s="51" t="s">
        <v>2241</v>
      </c>
      <c r="K579" s="51"/>
      <c r="L579" s="51"/>
      <c r="M579" s="51"/>
      <c r="N579" s="53">
        <v>96966</v>
      </c>
      <c r="O579" s="53">
        <v>50126</v>
      </c>
      <c r="P579" s="53">
        <v>46840</v>
      </c>
    </row>
    <row r="580" spans="1:16" s="19" customFormat="1" hidden="1">
      <c r="A580" s="19" t="s">
        <v>1993</v>
      </c>
      <c r="B580" s="19" t="s">
        <v>3962</v>
      </c>
      <c r="C580" s="51"/>
      <c r="D580" s="51" t="s">
        <v>1879</v>
      </c>
      <c r="E580" s="51" t="s">
        <v>3</v>
      </c>
      <c r="F580" s="51" t="s">
        <v>865</v>
      </c>
      <c r="G580" s="51"/>
      <c r="H580" s="51" t="s">
        <v>623</v>
      </c>
      <c r="I580" s="51" t="s">
        <v>3960</v>
      </c>
      <c r="J580" s="51" t="s">
        <v>2734</v>
      </c>
      <c r="K580" s="51"/>
      <c r="L580" s="51"/>
      <c r="M580" s="51"/>
      <c r="N580" s="53">
        <v>113116</v>
      </c>
      <c r="O580" s="53">
        <v>16819</v>
      </c>
      <c r="P580" s="53">
        <v>96297</v>
      </c>
    </row>
    <row r="581" spans="1:16" s="19" customFormat="1" hidden="1">
      <c r="A581" s="19" t="s">
        <v>1993</v>
      </c>
      <c r="B581" s="19" t="s">
        <v>3962</v>
      </c>
      <c r="C581" s="51"/>
      <c r="D581" s="51" t="s">
        <v>1879</v>
      </c>
      <c r="E581" s="51" t="s">
        <v>3</v>
      </c>
      <c r="F581" s="51" t="s">
        <v>865</v>
      </c>
      <c r="G581" s="51"/>
      <c r="H581" s="51" t="s">
        <v>623</v>
      </c>
      <c r="I581" s="51" t="s">
        <v>3960</v>
      </c>
      <c r="J581" s="51" t="s">
        <v>2244</v>
      </c>
      <c r="K581" s="51"/>
      <c r="L581" s="51"/>
      <c r="M581" s="51"/>
      <c r="N581" s="53">
        <v>113096</v>
      </c>
      <c r="O581" s="53">
        <v>18396</v>
      </c>
      <c r="P581" s="53">
        <v>94700</v>
      </c>
    </row>
    <row r="582" spans="1:16" s="19" customFormat="1" hidden="1">
      <c r="A582" s="19" t="s">
        <v>1993</v>
      </c>
      <c r="B582" s="19" t="s">
        <v>3962</v>
      </c>
      <c r="C582" s="51"/>
      <c r="D582" s="51" t="s">
        <v>1879</v>
      </c>
      <c r="E582" s="51" t="s">
        <v>3</v>
      </c>
      <c r="F582" s="51" t="s">
        <v>865</v>
      </c>
      <c r="G582" s="51"/>
      <c r="H582" s="51" t="s">
        <v>623</v>
      </c>
      <c r="I582" s="51" t="s">
        <v>3960</v>
      </c>
      <c r="J582" s="51" t="s">
        <v>2732</v>
      </c>
      <c r="K582" s="51"/>
      <c r="L582" s="51"/>
      <c r="M582" s="51"/>
      <c r="N582" s="53">
        <v>100348</v>
      </c>
      <c r="O582" s="53">
        <v>17012</v>
      </c>
      <c r="P582" s="53">
        <v>83336</v>
      </c>
    </row>
    <row r="583" spans="1:16" s="19" customFormat="1" hidden="1">
      <c r="A583" s="19" t="s">
        <v>1993</v>
      </c>
      <c r="B583" s="19" t="s">
        <v>3962</v>
      </c>
      <c r="C583" s="51"/>
      <c r="D583" s="51" t="s">
        <v>1879</v>
      </c>
      <c r="E583" s="51" t="s">
        <v>3</v>
      </c>
      <c r="F583" s="51" t="s">
        <v>865</v>
      </c>
      <c r="G583" s="51"/>
      <c r="H583" s="51" t="s">
        <v>623</v>
      </c>
      <c r="I583" s="51" t="s">
        <v>3960</v>
      </c>
      <c r="J583" s="51" t="s">
        <v>2730</v>
      </c>
      <c r="K583" s="51"/>
      <c r="L583" s="51"/>
      <c r="M583" s="51"/>
      <c r="N583" s="53">
        <v>70024</v>
      </c>
      <c r="O583" s="53">
        <v>13562</v>
      </c>
      <c r="P583" s="53">
        <v>56462</v>
      </c>
    </row>
    <row r="584" spans="1:16" s="19" customFormat="1" hidden="1">
      <c r="A584" s="19" t="s">
        <v>1993</v>
      </c>
      <c r="B584" s="19" t="s">
        <v>3962</v>
      </c>
      <c r="C584" s="51"/>
      <c r="D584" s="51" t="s">
        <v>1879</v>
      </c>
      <c r="E584" s="51" t="s">
        <v>3</v>
      </c>
      <c r="F584" s="51" t="s">
        <v>865</v>
      </c>
      <c r="G584" s="51"/>
      <c r="H584" s="51" t="s">
        <v>623</v>
      </c>
      <c r="I584" s="51" t="s">
        <v>3960</v>
      </c>
      <c r="J584" s="51" t="s">
        <v>3956</v>
      </c>
      <c r="K584" s="51"/>
      <c r="L584" s="51"/>
      <c r="M584" s="51"/>
      <c r="N584" s="53">
        <v>15096</v>
      </c>
      <c r="O584" s="53">
        <v>0</v>
      </c>
      <c r="P584" s="53">
        <v>15096</v>
      </c>
    </row>
    <row r="585" spans="1:16" s="19" customFormat="1" hidden="1">
      <c r="A585" s="19" t="s">
        <v>1993</v>
      </c>
      <c r="B585" s="19" t="s">
        <v>3961</v>
      </c>
      <c r="C585" s="51"/>
      <c r="D585" s="51" t="s">
        <v>1879</v>
      </c>
      <c r="E585" s="51" t="s">
        <v>3</v>
      </c>
      <c r="F585" s="51" t="s">
        <v>865</v>
      </c>
      <c r="G585" s="51"/>
      <c r="H585" s="51" t="s">
        <v>623</v>
      </c>
      <c r="I585" s="51" t="s">
        <v>3960</v>
      </c>
      <c r="J585" s="51" t="s">
        <v>2728</v>
      </c>
      <c r="K585" s="51"/>
      <c r="L585" s="51"/>
      <c r="M585" s="51"/>
      <c r="N585" s="53">
        <v>80456</v>
      </c>
      <c r="O585" s="53">
        <v>13160</v>
      </c>
      <c r="P585" s="53">
        <v>67296</v>
      </c>
    </row>
    <row r="586" spans="1:16" s="19" customFormat="1" hidden="1">
      <c r="A586" s="19" t="s">
        <v>1993</v>
      </c>
      <c r="B586" s="19" t="s">
        <v>3959</v>
      </c>
      <c r="C586" s="51"/>
      <c r="D586" s="51" t="s">
        <v>1879</v>
      </c>
      <c r="E586" s="51" t="s">
        <v>460</v>
      </c>
      <c r="F586" s="51" t="s">
        <v>460</v>
      </c>
      <c r="G586" s="51"/>
      <c r="H586" s="51" t="s">
        <v>623</v>
      </c>
      <c r="I586" s="51" t="s">
        <v>1938</v>
      </c>
      <c r="J586" s="51" t="s">
        <v>3958</v>
      </c>
      <c r="K586" s="51"/>
      <c r="L586" s="51"/>
      <c r="M586" s="51"/>
      <c r="N586" s="53">
        <v>322</v>
      </c>
      <c r="O586" s="53">
        <v>0</v>
      </c>
      <c r="P586" s="53">
        <v>322</v>
      </c>
    </row>
    <row r="587" spans="1:16" s="19" customFormat="1" hidden="1">
      <c r="A587" s="19" t="s">
        <v>1994</v>
      </c>
      <c r="B587" s="19" t="s">
        <v>3793</v>
      </c>
      <c r="C587" s="51"/>
      <c r="D587" s="51" t="s">
        <v>1879</v>
      </c>
      <c r="E587" s="51" t="s">
        <v>0</v>
      </c>
      <c r="F587" s="51" t="s">
        <v>0</v>
      </c>
      <c r="G587" s="51"/>
      <c r="H587" s="51" t="s">
        <v>623</v>
      </c>
      <c r="I587" s="51" t="s">
        <v>475</v>
      </c>
      <c r="J587" s="51" t="s">
        <v>3792</v>
      </c>
      <c r="K587" s="51"/>
      <c r="L587" s="51"/>
      <c r="M587" s="51"/>
      <c r="N587" s="53">
        <v>36106</v>
      </c>
      <c r="O587" s="53"/>
      <c r="P587" s="53">
        <v>36106</v>
      </c>
    </row>
    <row r="588" spans="1:16" s="19" customFormat="1" hidden="1">
      <c r="A588" s="19" t="s">
        <v>1994</v>
      </c>
      <c r="B588" s="19" t="s">
        <v>3957</v>
      </c>
      <c r="C588" s="51"/>
      <c r="D588" s="51" t="s">
        <v>1879</v>
      </c>
      <c r="E588" s="51" t="s">
        <v>3</v>
      </c>
      <c r="F588" s="51" t="s">
        <v>865</v>
      </c>
      <c r="G588" s="51"/>
      <c r="H588" s="51" t="s">
        <v>623</v>
      </c>
      <c r="I588" s="51" t="s">
        <v>363</v>
      </c>
      <c r="J588" s="51" t="s">
        <v>3956</v>
      </c>
      <c r="K588" s="51"/>
      <c r="L588" s="51"/>
      <c r="M588" s="51"/>
      <c r="N588" s="53">
        <v>38959</v>
      </c>
      <c r="O588" s="53"/>
      <c r="P588" s="53">
        <v>38959</v>
      </c>
    </row>
    <row r="589" spans="1:16" s="19" customFormat="1" hidden="1">
      <c r="A589" s="19" t="s">
        <v>1993</v>
      </c>
      <c r="B589" s="19" t="s">
        <v>3955</v>
      </c>
      <c r="C589" s="51"/>
      <c r="D589" s="51" t="s">
        <v>1879</v>
      </c>
      <c r="E589" s="51" t="s">
        <v>103</v>
      </c>
      <c r="F589" s="51" t="s">
        <v>690</v>
      </c>
      <c r="G589" s="51"/>
      <c r="H589" s="51" t="s">
        <v>623</v>
      </c>
      <c r="I589" s="51" t="s">
        <v>294</v>
      </c>
      <c r="J589" s="51" t="s">
        <v>2690</v>
      </c>
      <c r="K589" s="51"/>
      <c r="L589" s="51"/>
      <c r="M589" s="51"/>
      <c r="N589" s="53">
        <v>1207</v>
      </c>
      <c r="O589" s="53">
        <v>1207</v>
      </c>
      <c r="P589" s="53">
        <v>0</v>
      </c>
    </row>
    <row r="590" spans="1:16" s="19" customFormat="1" hidden="1">
      <c r="A590" s="19" t="s">
        <v>1993</v>
      </c>
      <c r="B590" s="19" t="s">
        <v>3954</v>
      </c>
      <c r="C590" s="51"/>
      <c r="D590" s="51" t="s">
        <v>1879</v>
      </c>
      <c r="E590" s="51" t="s">
        <v>103</v>
      </c>
      <c r="F590" s="51" t="s">
        <v>690</v>
      </c>
      <c r="G590" s="51"/>
      <c r="H590" s="51" t="s">
        <v>623</v>
      </c>
      <c r="I590" s="51" t="s">
        <v>293</v>
      </c>
      <c r="J590" s="51" t="s">
        <v>3764</v>
      </c>
      <c r="K590" s="51"/>
      <c r="L590" s="51"/>
      <c r="M590" s="51"/>
      <c r="N590" s="53">
        <v>31406</v>
      </c>
      <c r="O590" s="53">
        <v>31406</v>
      </c>
      <c r="P590" s="53">
        <v>0</v>
      </c>
    </row>
    <row r="591" spans="1:16" s="19" customFormat="1" hidden="1">
      <c r="A591" s="19" t="s">
        <v>1993</v>
      </c>
      <c r="B591" s="19" t="s">
        <v>3953</v>
      </c>
      <c r="C591" s="51"/>
      <c r="D591" s="51" t="s">
        <v>1879</v>
      </c>
      <c r="E591" s="51" t="s">
        <v>103</v>
      </c>
      <c r="F591" s="51" t="s">
        <v>690</v>
      </c>
      <c r="G591" s="51"/>
      <c r="H591" s="51" t="s">
        <v>623</v>
      </c>
      <c r="I591" s="51" t="s">
        <v>311</v>
      </c>
      <c r="J591" s="51" t="s">
        <v>3763</v>
      </c>
      <c r="K591" s="51"/>
      <c r="L591" s="51"/>
      <c r="M591" s="51"/>
      <c r="N591" s="53">
        <v>12472</v>
      </c>
      <c r="O591" s="53">
        <v>12472</v>
      </c>
      <c r="P591" s="53">
        <v>0</v>
      </c>
    </row>
    <row r="592" spans="1:16" s="19" customFormat="1" hidden="1">
      <c r="A592" s="19" t="s">
        <v>1993</v>
      </c>
      <c r="B592" s="19" t="s">
        <v>3952</v>
      </c>
      <c r="C592" s="51"/>
      <c r="D592" s="51" t="s">
        <v>1879</v>
      </c>
      <c r="E592" s="51" t="s">
        <v>4</v>
      </c>
      <c r="F592" s="51" t="s">
        <v>4</v>
      </c>
      <c r="G592" s="51"/>
      <c r="H592" s="51" t="s">
        <v>623</v>
      </c>
      <c r="I592" s="51" t="s">
        <v>390</v>
      </c>
      <c r="J592" s="51" t="s">
        <v>2696</v>
      </c>
      <c r="K592" s="51"/>
      <c r="L592" s="51"/>
      <c r="M592" s="51"/>
      <c r="N592" s="53">
        <v>5352</v>
      </c>
      <c r="O592" s="53">
        <v>2543</v>
      </c>
      <c r="P592" s="53">
        <v>2809</v>
      </c>
    </row>
    <row r="593" spans="1:16" s="19" customFormat="1" hidden="1">
      <c r="A593" s="19" t="s">
        <v>1994</v>
      </c>
      <c r="B593" s="19" t="s">
        <v>2693</v>
      </c>
      <c r="C593" s="51"/>
      <c r="D593" s="51" t="s">
        <v>1879</v>
      </c>
      <c r="E593" s="51" t="s">
        <v>4</v>
      </c>
      <c r="F593" s="51" t="s">
        <v>4</v>
      </c>
      <c r="G593" s="51"/>
      <c r="H593" s="51" t="s">
        <v>623</v>
      </c>
      <c r="I593" s="51" t="s">
        <v>3637</v>
      </c>
      <c r="J593" s="51" t="s">
        <v>2029</v>
      </c>
      <c r="K593" s="51"/>
      <c r="L593" s="51"/>
      <c r="M593" s="51"/>
      <c r="N593" s="53">
        <v>1768</v>
      </c>
      <c r="O593" s="53"/>
      <c r="P593" s="53">
        <v>1768</v>
      </c>
    </row>
    <row r="594" spans="1:16" s="19" customFormat="1" hidden="1">
      <c r="A594" s="19" t="s">
        <v>1993</v>
      </c>
      <c r="B594" s="19" t="s">
        <v>2553</v>
      </c>
      <c r="C594" s="51"/>
      <c r="D594" s="51" t="s">
        <v>1879</v>
      </c>
      <c r="E594" s="51" t="s">
        <v>4</v>
      </c>
      <c r="F594" s="51" t="s">
        <v>4</v>
      </c>
      <c r="G594" s="51"/>
      <c r="H594" s="51" t="s">
        <v>623</v>
      </c>
      <c r="I594" s="51" t="s">
        <v>2168</v>
      </c>
      <c r="J594" s="51" t="s">
        <v>2055</v>
      </c>
      <c r="K594" s="51"/>
      <c r="L594" s="51"/>
      <c r="M594" s="51"/>
      <c r="N594" s="53">
        <v>36</v>
      </c>
      <c r="O594" s="53">
        <v>0</v>
      </c>
      <c r="P594" s="53">
        <v>36</v>
      </c>
    </row>
    <row r="595" spans="1:16" s="19" customFormat="1" hidden="1">
      <c r="A595" s="19" t="s">
        <v>1994</v>
      </c>
      <c r="B595" s="19" t="s">
        <v>1428</v>
      </c>
      <c r="C595" s="51"/>
      <c r="D595" s="51" t="s">
        <v>1879</v>
      </c>
      <c r="E595" s="51" t="s">
        <v>4</v>
      </c>
      <c r="F595" s="51" t="s">
        <v>4</v>
      </c>
      <c r="G595" s="51"/>
      <c r="H595" s="51" t="s">
        <v>623</v>
      </c>
      <c r="I595" s="51" t="s">
        <v>2168</v>
      </c>
      <c r="J595" s="51" t="s">
        <v>2055</v>
      </c>
      <c r="K595" s="51"/>
      <c r="L595" s="51"/>
      <c r="M595" s="51"/>
      <c r="N595" s="53">
        <v>20690</v>
      </c>
      <c r="O595" s="53"/>
      <c r="P595" s="53">
        <v>20690</v>
      </c>
    </row>
    <row r="596" spans="1:16" s="19" customFormat="1" hidden="1">
      <c r="A596" s="19" t="s">
        <v>1994</v>
      </c>
      <c r="B596" s="19" t="s">
        <v>3951</v>
      </c>
      <c r="C596" s="51"/>
      <c r="D596" s="51" t="s">
        <v>1879</v>
      </c>
      <c r="E596" s="51" t="s">
        <v>4</v>
      </c>
      <c r="F596" s="51" t="s">
        <v>4</v>
      </c>
      <c r="G596" s="51"/>
      <c r="H596" s="51" t="s">
        <v>623</v>
      </c>
      <c r="I596" s="51" t="s">
        <v>3950</v>
      </c>
      <c r="J596" s="51" t="s">
        <v>3949</v>
      </c>
      <c r="K596" s="51"/>
      <c r="L596" s="51"/>
      <c r="M596" s="51"/>
      <c r="N596" s="53">
        <v>19417</v>
      </c>
      <c r="O596" s="53"/>
      <c r="P596" s="53">
        <v>19417</v>
      </c>
    </row>
    <row r="597" spans="1:16" s="19" customFormat="1" hidden="1">
      <c r="A597" s="19" t="s">
        <v>1994</v>
      </c>
      <c r="B597" s="19" t="s">
        <v>3951</v>
      </c>
      <c r="C597" s="51"/>
      <c r="D597" s="51" t="s">
        <v>1879</v>
      </c>
      <c r="E597" s="51" t="s">
        <v>4</v>
      </c>
      <c r="F597" s="51" t="s">
        <v>4</v>
      </c>
      <c r="G597" s="51"/>
      <c r="H597" s="51" t="s">
        <v>623</v>
      </c>
      <c r="I597" s="51" t="s">
        <v>3950</v>
      </c>
      <c r="J597" s="51" t="s">
        <v>3949</v>
      </c>
      <c r="K597" s="51"/>
      <c r="L597" s="51"/>
      <c r="M597" s="51"/>
      <c r="N597" s="53">
        <v>11447</v>
      </c>
      <c r="O597" s="53"/>
      <c r="P597" s="53">
        <v>11447</v>
      </c>
    </row>
    <row r="598" spans="1:16" s="19" customFormat="1" hidden="1">
      <c r="A598" s="19" t="s">
        <v>1994</v>
      </c>
      <c r="B598" s="19" t="s">
        <v>1466</v>
      </c>
      <c r="C598" s="51"/>
      <c r="D598" s="51" t="s">
        <v>1879</v>
      </c>
      <c r="E598" s="51" t="s">
        <v>4</v>
      </c>
      <c r="F598" s="51" t="s">
        <v>4</v>
      </c>
      <c r="G598" s="51"/>
      <c r="H598" s="51" t="s">
        <v>623</v>
      </c>
      <c r="I598" s="51" t="s">
        <v>3948</v>
      </c>
      <c r="J598" s="51" t="s">
        <v>3947</v>
      </c>
      <c r="K598" s="51"/>
      <c r="L598" s="51"/>
      <c r="M598" s="51"/>
      <c r="N598" s="53">
        <v>47401</v>
      </c>
      <c r="O598" s="53"/>
      <c r="P598" s="53">
        <v>47401</v>
      </c>
    </row>
    <row r="599" spans="1:16" s="19" customFormat="1" hidden="1">
      <c r="A599" s="19" t="s">
        <v>1994</v>
      </c>
      <c r="B599" s="19" t="s">
        <v>2699</v>
      </c>
      <c r="C599" s="51"/>
      <c r="D599" s="51" t="s">
        <v>1879</v>
      </c>
      <c r="E599" s="51" t="s">
        <v>4</v>
      </c>
      <c r="F599" s="51" t="s">
        <v>4</v>
      </c>
      <c r="G599" s="51"/>
      <c r="H599" s="51" t="s">
        <v>623</v>
      </c>
      <c r="I599" s="51" t="s">
        <v>3945</v>
      </c>
      <c r="J599" s="51" t="s">
        <v>2031</v>
      </c>
      <c r="K599" s="51"/>
      <c r="L599" s="51"/>
      <c r="M599" s="51"/>
      <c r="N599" s="53">
        <v>3756</v>
      </c>
      <c r="O599" s="53"/>
      <c r="P599" s="53">
        <v>3756</v>
      </c>
    </row>
    <row r="600" spans="1:16" s="19" customFormat="1" hidden="1">
      <c r="A600" s="19" t="s">
        <v>1993</v>
      </c>
      <c r="B600" s="19" t="s">
        <v>3946</v>
      </c>
      <c r="C600" s="51"/>
      <c r="D600" s="51" t="s">
        <v>1879</v>
      </c>
      <c r="E600" s="51" t="s">
        <v>4</v>
      </c>
      <c r="F600" s="51" t="s">
        <v>4</v>
      </c>
      <c r="G600" s="51"/>
      <c r="H600" s="51" t="s">
        <v>623</v>
      </c>
      <c r="I600" s="51" t="s">
        <v>3945</v>
      </c>
      <c r="J600" s="51" t="s">
        <v>2031</v>
      </c>
      <c r="K600" s="51"/>
      <c r="L600" s="51"/>
      <c r="M600" s="51"/>
      <c r="N600" s="53">
        <v>8050</v>
      </c>
      <c r="O600" s="53">
        <v>8050</v>
      </c>
      <c r="P600" s="53">
        <v>0</v>
      </c>
    </row>
    <row r="601" spans="1:16" s="19" customFormat="1" hidden="1">
      <c r="A601" s="19" t="s">
        <v>1994</v>
      </c>
      <c r="B601" s="19" t="s">
        <v>1733</v>
      </c>
      <c r="C601" s="51"/>
      <c r="D601" s="51" t="s">
        <v>1879</v>
      </c>
      <c r="E601" s="51" t="s">
        <v>4</v>
      </c>
      <c r="F601" s="51" t="s">
        <v>4</v>
      </c>
      <c r="G601" s="51"/>
      <c r="H601" s="51" t="s">
        <v>623</v>
      </c>
      <c r="I601" s="51" t="s">
        <v>3944</v>
      </c>
      <c r="J601" s="51" t="s">
        <v>3943</v>
      </c>
      <c r="K601" s="51"/>
      <c r="L601" s="51"/>
      <c r="M601" s="51"/>
      <c r="N601" s="53">
        <v>8508</v>
      </c>
      <c r="O601" s="53"/>
      <c r="P601" s="53">
        <v>8508</v>
      </c>
    </row>
    <row r="602" spans="1:16" s="19" customFormat="1" hidden="1">
      <c r="A602" s="19" t="s">
        <v>1993</v>
      </c>
      <c r="B602" s="19" t="s">
        <v>3942</v>
      </c>
      <c r="C602" s="51"/>
      <c r="D602" s="51" t="s">
        <v>1879</v>
      </c>
      <c r="E602" s="51" t="s">
        <v>4</v>
      </c>
      <c r="F602" s="51" t="s">
        <v>4</v>
      </c>
      <c r="G602" s="51"/>
      <c r="H602" s="51" t="s">
        <v>623</v>
      </c>
      <c r="I602" s="51" t="s">
        <v>2159</v>
      </c>
      <c r="J602" s="51" t="s">
        <v>2054</v>
      </c>
      <c r="K602" s="51"/>
      <c r="L602" s="51"/>
      <c r="M602" s="51"/>
      <c r="N602" s="53">
        <v>77</v>
      </c>
      <c r="O602" s="53">
        <v>0</v>
      </c>
      <c r="P602" s="53">
        <v>77</v>
      </c>
    </row>
    <row r="603" spans="1:16" s="19" customFormat="1" hidden="1">
      <c r="A603" s="19" t="s">
        <v>1993</v>
      </c>
      <c r="B603" s="19" t="s">
        <v>3626</v>
      </c>
      <c r="C603" s="51"/>
      <c r="D603" s="51" t="s">
        <v>1879</v>
      </c>
      <c r="E603" s="51" t="s">
        <v>4</v>
      </c>
      <c r="F603" s="51" t="s">
        <v>4</v>
      </c>
      <c r="G603" s="51"/>
      <c r="H603" s="51" t="s">
        <v>623</v>
      </c>
      <c r="I603" s="51" t="s">
        <v>2159</v>
      </c>
      <c r="J603" s="51" t="s">
        <v>2054</v>
      </c>
      <c r="K603" s="51"/>
      <c r="L603" s="51"/>
      <c r="M603" s="51"/>
      <c r="N603" s="53">
        <v>15258</v>
      </c>
      <c r="O603" s="53">
        <v>11950</v>
      </c>
      <c r="P603" s="53">
        <v>3308</v>
      </c>
    </row>
    <row r="604" spans="1:16" s="19" customFormat="1" hidden="1">
      <c r="A604" s="19" t="s">
        <v>1993</v>
      </c>
      <c r="B604" s="19" t="s">
        <v>3941</v>
      </c>
      <c r="C604" s="51"/>
      <c r="D604" s="51" t="s">
        <v>1879</v>
      </c>
      <c r="E604" s="51" t="s">
        <v>4</v>
      </c>
      <c r="F604" s="51" t="s">
        <v>4</v>
      </c>
      <c r="G604" s="51"/>
      <c r="H604" s="51" t="s">
        <v>623</v>
      </c>
      <c r="I604" s="51" t="s">
        <v>3606</v>
      </c>
      <c r="J604" s="51" t="s">
        <v>2027</v>
      </c>
      <c r="K604" s="51"/>
      <c r="L604" s="51"/>
      <c r="M604" s="51"/>
      <c r="N604" s="53">
        <v>10</v>
      </c>
      <c r="O604" s="53">
        <v>0</v>
      </c>
      <c r="P604" s="53">
        <v>10</v>
      </c>
    </row>
    <row r="605" spans="1:16" s="19" customFormat="1" hidden="1">
      <c r="A605" s="19" t="s">
        <v>1994</v>
      </c>
      <c r="B605" s="19" t="s">
        <v>653</v>
      </c>
      <c r="C605" s="51"/>
      <c r="D605" s="51" t="s">
        <v>1879</v>
      </c>
      <c r="E605" s="51" t="s">
        <v>4</v>
      </c>
      <c r="F605" s="51" t="s">
        <v>4</v>
      </c>
      <c r="G605" s="51"/>
      <c r="H605" s="51" t="s">
        <v>623</v>
      </c>
      <c r="I605" s="51" t="s">
        <v>3606</v>
      </c>
      <c r="J605" s="51" t="s">
        <v>2027</v>
      </c>
      <c r="K605" s="51"/>
      <c r="L605" s="51"/>
      <c r="M605" s="51"/>
      <c r="N605" s="53">
        <v>115</v>
      </c>
      <c r="O605" s="53"/>
      <c r="P605" s="53">
        <v>115</v>
      </c>
    </row>
    <row r="606" spans="1:16" s="19" customFormat="1" hidden="1">
      <c r="A606" s="19" t="s">
        <v>1994</v>
      </c>
      <c r="B606" s="19" t="s">
        <v>654</v>
      </c>
      <c r="C606" s="51"/>
      <c r="D606" s="51" t="s">
        <v>1879</v>
      </c>
      <c r="E606" s="51" t="s">
        <v>4</v>
      </c>
      <c r="F606" s="51" t="s">
        <v>4</v>
      </c>
      <c r="G606" s="51"/>
      <c r="H606" s="51" t="s">
        <v>623</v>
      </c>
      <c r="I606" s="51" t="s">
        <v>3606</v>
      </c>
      <c r="J606" s="51" t="s">
        <v>2028</v>
      </c>
      <c r="K606" s="51"/>
      <c r="L606" s="51"/>
      <c r="M606" s="51"/>
      <c r="N606" s="53">
        <v>814</v>
      </c>
      <c r="O606" s="53"/>
      <c r="P606" s="53">
        <v>814</v>
      </c>
    </row>
    <row r="607" spans="1:16" s="19" customFormat="1" hidden="1">
      <c r="A607" s="19" t="s">
        <v>1994</v>
      </c>
      <c r="B607" s="19" t="s">
        <v>655</v>
      </c>
      <c r="C607" s="51"/>
      <c r="D607" s="51" t="s">
        <v>1879</v>
      </c>
      <c r="E607" s="51" t="s">
        <v>4</v>
      </c>
      <c r="F607" s="51" t="s">
        <v>4</v>
      </c>
      <c r="G607" s="51"/>
      <c r="H607" s="51" t="s">
        <v>623</v>
      </c>
      <c r="I607" s="51" t="s">
        <v>3606</v>
      </c>
      <c r="J607" s="51" t="s">
        <v>2023</v>
      </c>
      <c r="K607" s="51"/>
      <c r="L607" s="51"/>
      <c r="M607" s="51"/>
      <c r="N607" s="53">
        <v>127</v>
      </c>
      <c r="O607" s="53"/>
      <c r="P607" s="53">
        <v>127</v>
      </c>
    </row>
    <row r="608" spans="1:16" s="19" customFormat="1" hidden="1">
      <c r="A608" s="19" t="s">
        <v>1994</v>
      </c>
      <c r="B608" s="19" t="s">
        <v>1462</v>
      </c>
      <c r="C608" s="51"/>
      <c r="D608" s="51" t="s">
        <v>1879</v>
      </c>
      <c r="E608" s="51" t="s">
        <v>4</v>
      </c>
      <c r="F608" s="51" t="s">
        <v>4</v>
      </c>
      <c r="G608" s="51"/>
      <c r="H608" s="51" t="s">
        <v>623</v>
      </c>
      <c r="I608" s="51" t="s">
        <v>3606</v>
      </c>
      <c r="J608" s="51" t="s">
        <v>2036</v>
      </c>
      <c r="K608" s="51"/>
      <c r="L608" s="51"/>
      <c r="M608" s="51"/>
      <c r="N608" s="53">
        <v>367</v>
      </c>
      <c r="O608" s="53"/>
      <c r="P608" s="53">
        <v>367</v>
      </c>
    </row>
    <row r="609" spans="1:16" s="19" customFormat="1" hidden="1">
      <c r="A609" s="19" t="s">
        <v>1994</v>
      </c>
      <c r="B609" s="19" t="s">
        <v>3940</v>
      </c>
      <c r="C609" s="51"/>
      <c r="D609" s="51" t="s">
        <v>1879</v>
      </c>
      <c r="E609" s="51" t="s">
        <v>4</v>
      </c>
      <c r="F609" s="51" t="s">
        <v>4</v>
      </c>
      <c r="G609" s="51"/>
      <c r="H609" s="51" t="s">
        <v>623</v>
      </c>
      <c r="I609" s="51" t="s">
        <v>3939</v>
      </c>
      <c r="J609" s="51" t="s">
        <v>3938</v>
      </c>
      <c r="K609" s="51"/>
      <c r="L609" s="51"/>
      <c r="M609" s="51"/>
      <c r="N609" s="53">
        <v>18869</v>
      </c>
      <c r="O609" s="53"/>
      <c r="P609" s="53">
        <v>18869</v>
      </c>
    </row>
    <row r="610" spans="1:16" s="19" customFormat="1" hidden="1">
      <c r="A610" s="19" t="s">
        <v>1993</v>
      </c>
      <c r="B610" s="19" t="s">
        <v>3635</v>
      </c>
      <c r="C610" s="51"/>
      <c r="D610" s="51" t="s">
        <v>1879</v>
      </c>
      <c r="E610" s="51" t="s">
        <v>4</v>
      </c>
      <c r="F610" s="51" t="s">
        <v>4</v>
      </c>
      <c r="G610" s="51"/>
      <c r="H610" s="51" t="s">
        <v>623</v>
      </c>
      <c r="I610" s="51" t="s">
        <v>3594</v>
      </c>
      <c r="J610" s="51" t="s">
        <v>2783</v>
      </c>
      <c r="K610" s="51"/>
      <c r="L610" s="51"/>
      <c r="M610" s="51"/>
      <c r="N610" s="53">
        <v>206</v>
      </c>
      <c r="O610" s="53">
        <v>0</v>
      </c>
      <c r="P610" s="53">
        <v>206</v>
      </c>
    </row>
    <row r="611" spans="1:16" s="19" customFormat="1" hidden="1">
      <c r="A611" s="19" t="s">
        <v>1993</v>
      </c>
      <c r="B611" s="19" t="s">
        <v>3633</v>
      </c>
      <c r="C611" s="51"/>
      <c r="D611" s="51" t="s">
        <v>1879</v>
      </c>
      <c r="E611" s="51" t="s">
        <v>4</v>
      </c>
      <c r="F611" s="51" t="s">
        <v>4</v>
      </c>
      <c r="G611" s="51"/>
      <c r="H611" s="51" t="s">
        <v>623</v>
      </c>
      <c r="I611" s="51" t="s">
        <v>3592</v>
      </c>
      <c r="J611" s="51" t="s">
        <v>2782</v>
      </c>
      <c r="K611" s="51"/>
      <c r="L611" s="51"/>
      <c r="M611" s="51"/>
      <c r="N611" s="53">
        <v>154</v>
      </c>
      <c r="O611" s="53">
        <v>0</v>
      </c>
      <c r="P611" s="53">
        <v>154</v>
      </c>
    </row>
    <row r="612" spans="1:16" s="19" customFormat="1" hidden="1">
      <c r="A612" s="19" t="s">
        <v>1993</v>
      </c>
      <c r="B612" s="19" t="s">
        <v>3631</v>
      </c>
      <c r="C612" s="51"/>
      <c r="D612" s="51" t="s">
        <v>1879</v>
      </c>
      <c r="E612" s="51" t="s">
        <v>4</v>
      </c>
      <c r="F612" s="51" t="s">
        <v>4</v>
      </c>
      <c r="G612" s="51"/>
      <c r="H612" s="51" t="s">
        <v>623</v>
      </c>
      <c r="I612" s="51" t="s">
        <v>3590</v>
      </c>
      <c r="J612" s="51" t="s">
        <v>2781</v>
      </c>
      <c r="K612" s="51"/>
      <c r="L612" s="51"/>
      <c r="M612" s="51"/>
      <c r="N612" s="53">
        <v>117</v>
      </c>
      <c r="O612" s="53">
        <v>0</v>
      </c>
      <c r="P612" s="53">
        <v>117</v>
      </c>
    </row>
    <row r="613" spans="1:16" s="19" customFormat="1" hidden="1">
      <c r="A613" s="19" t="s">
        <v>1994</v>
      </c>
      <c r="B613" s="19" t="s">
        <v>1295</v>
      </c>
      <c r="C613" s="51"/>
      <c r="D613" s="51" t="s">
        <v>1879</v>
      </c>
      <c r="E613" s="51" t="s">
        <v>4</v>
      </c>
      <c r="F613" s="51" t="s">
        <v>4</v>
      </c>
      <c r="G613" s="51"/>
      <c r="H613" s="51" t="s">
        <v>623</v>
      </c>
      <c r="I613" s="51" t="s">
        <v>3937</v>
      </c>
      <c r="J613" s="51" t="s">
        <v>3936</v>
      </c>
      <c r="K613" s="51"/>
      <c r="L613" s="51"/>
      <c r="M613" s="51"/>
      <c r="N613" s="53">
        <v>7288</v>
      </c>
      <c r="O613" s="53"/>
      <c r="P613" s="53">
        <v>7288</v>
      </c>
    </row>
    <row r="614" spans="1:16" s="19" customFormat="1" hidden="1">
      <c r="A614" s="19" t="s">
        <v>1994</v>
      </c>
      <c r="B614" s="19" t="s">
        <v>3935</v>
      </c>
      <c r="C614" s="51"/>
      <c r="D614" s="51" t="s">
        <v>1879</v>
      </c>
      <c r="E614" s="51" t="s">
        <v>4</v>
      </c>
      <c r="F614" s="51" t="s">
        <v>4</v>
      </c>
      <c r="G614" s="51"/>
      <c r="H614" s="51" t="s">
        <v>623</v>
      </c>
      <c r="I614" s="51" t="s">
        <v>3934</v>
      </c>
      <c r="J614" s="51" t="s">
        <v>3933</v>
      </c>
      <c r="K614" s="51"/>
      <c r="L614" s="51"/>
      <c r="M614" s="51"/>
      <c r="N614" s="53">
        <v>44508</v>
      </c>
      <c r="O614" s="53"/>
      <c r="P614" s="53">
        <v>44508</v>
      </c>
    </row>
    <row r="615" spans="1:16" s="19" customFormat="1" hidden="1">
      <c r="A615" s="19" t="s">
        <v>1994</v>
      </c>
      <c r="B615" s="19" t="s">
        <v>3932</v>
      </c>
      <c r="C615" s="51"/>
      <c r="D615" s="51" t="s">
        <v>1879</v>
      </c>
      <c r="E615" s="51" t="s">
        <v>4</v>
      </c>
      <c r="F615" s="51" t="s">
        <v>4</v>
      </c>
      <c r="G615" s="51"/>
      <c r="H615" s="51" t="s">
        <v>623</v>
      </c>
      <c r="I615" s="51" t="s">
        <v>3576</v>
      </c>
      <c r="J615" s="51" t="s">
        <v>3931</v>
      </c>
      <c r="K615" s="51"/>
      <c r="L615" s="51"/>
      <c r="M615" s="51"/>
      <c r="N615" s="53">
        <v>24955</v>
      </c>
      <c r="O615" s="53"/>
      <c r="P615" s="53">
        <v>24955</v>
      </c>
    </row>
    <row r="616" spans="1:16" s="19" customFormat="1" hidden="1">
      <c r="A616" s="19" t="s">
        <v>1993</v>
      </c>
      <c r="B616" s="19" t="s">
        <v>2030</v>
      </c>
      <c r="C616" s="51"/>
      <c r="D616" s="51" t="s">
        <v>1879</v>
      </c>
      <c r="E616" s="51" t="s">
        <v>4</v>
      </c>
      <c r="F616" s="51" t="s">
        <v>4</v>
      </c>
      <c r="G616" s="51"/>
      <c r="H616" s="51" t="s">
        <v>623</v>
      </c>
      <c r="I616" s="51" t="s">
        <v>3574</v>
      </c>
      <c r="J616" s="51" t="s">
        <v>2029</v>
      </c>
      <c r="K616" s="51"/>
      <c r="L616" s="51"/>
      <c r="M616" s="51"/>
      <c r="N616" s="53">
        <v>5326</v>
      </c>
      <c r="O616" s="53">
        <v>5326</v>
      </c>
      <c r="P616" s="53">
        <v>0</v>
      </c>
    </row>
    <row r="617" spans="1:16" s="19" customFormat="1" hidden="1">
      <c r="A617" s="19" t="s">
        <v>1994</v>
      </c>
      <c r="B617" s="19" t="s">
        <v>1526</v>
      </c>
      <c r="C617" s="51"/>
      <c r="D617" s="51" t="s">
        <v>1879</v>
      </c>
      <c r="E617" s="51" t="s">
        <v>4</v>
      </c>
      <c r="F617" s="51" t="s">
        <v>4</v>
      </c>
      <c r="G617" s="51"/>
      <c r="H617" s="51" t="s">
        <v>623</v>
      </c>
      <c r="I617" s="51" t="s">
        <v>474</v>
      </c>
      <c r="J617" s="51" t="s">
        <v>2228</v>
      </c>
      <c r="K617" s="51"/>
      <c r="L617" s="51"/>
      <c r="M617" s="51"/>
      <c r="N617" s="53">
        <v>4602</v>
      </c>
      <c r="O617" s="53"/>
      <c r="P617" s="53">
        <v>4602</v>
      </c>
    </row>
    <row r="618" spans="1:16" s="19" customFormat="1" hidden="1">
      <c r="A618" s="19" t="s">
        <v>1994</v>
      </c>
      <c r="B618" s="19" t="s">
        <v>3480</v>
      </c>
      <c r="C618" s="51"/>
      <c r="D618" s="51" t="s">
        <v>1879</v>
      </c>
      <c r="E618" s="51" t="s">
        <v>460</v>
      </c>
      <c r="F618" s="51" t="s">
        <v>460</v>
      </c>
      <c r="G618" s="51"/>
      <c r="H618" s="51" t="s">
        <v>623</v>
      </c>
      <c r="I618" s="51" t="s">
        <v>268</v>
      </c>
      <c r="J618" s="51" t="s">
        <v>3479</v>
      </c>
      <c r="K618" s="51"/>
      <c r="L618" s="51"/>
      <c r="M618" s="51"/>
      <c r="N618" s="53">
        <v>107114</v>
      </c>
      <c r="O618" s="53"/>
      <c r="P618" s="53">
        <v>107114</v>
      </c>
    </row>
    <row r="619" spans="1:16" s="19" customFormat="1" hidden="1">
      <c r="A619" s="19" t="s">
        <v>1994</v>
      </c>
      <c r="B619" s="19" t="s">
        <v>3478</v>
      </c>
      <c r="C619" s="51"/>
      <c r="D619" s="51" t="s">
        <v>1879</v>
      </c>
      <c r="E619" s="51" t="s">
        <v>460</v>
      </c>
      <c r="F619" s="51" t="s">
        <v>460</v>
      </c>
      <c r="G619" s="51"/>
      <c r="H619" s="51" t="s">
        <v>623</v>
      </c>
      <c r="I619" s="51" t="s">
        <v>268</v>
      </c>
      <c r="J619" s="51" t="s">
        <v>3477</v>
      </c>
      <c r="K619" s="51"/>
      <c r="L619" s="51"/>
      <c r="M619" s="51"/>
      <c r="N619" s="53">
        <v>68368</v>
      </c>
      <c r="O619" s="53"/>
      <c r="P619" s="53">
        <v>68368</v>
      </c>
    </row>
    <row r="620" spans="1:16" s="19" customFormat="1" hidden="1">
      <c r="A620" s="19" t="s">
        <v>1994</v>
      </c>
      <c r="B620" s="19" t="s">
        <v>3930</v>
      </c>
      <c r="C620" s="51"/>
      <c r="D620" s="51" t="s">
        <v>1879</v>
      </c>
      <c r="E620" s="51" t="s">
        <v>0</v>
      </c>
      <c r="F620" s="51" t="s">
        <v>0</v>
      </c>
      <c r="G620" s="51"/>
      <c r="H620" s="51" t="s">
        <v>623</v>
      </c>
      <c r="I620" s="51" t="s">
        <v>396</v>
      </c>
      <c r="J620" s="51" t="s">
        <v>3929</v>
      </c>
      <c r="K620" s="51"/>
      <c r="L620" s="51"/>
      <c r="M620" s="51"/>
      <c r="N620" s="53">
        <v>53990</v>
      </c>
      <c r="O620" s="53"/>
      <c r="P620" s="53">
        <v>53990</v>
      </c>
    </row>
    <row r="621" spans="1:16" s="19" customFormat="1" hidden="1">
      <c r="A621" s="19" t="s">
        <v>1994</v>
      </c>
      <c r="B621" s="19" t="s">
        <v>3468</v>
      </c>
      <c r="C621" s="51"/>
      <c r="D621" s="51" t="s">
        <v>1879</v>
      </c>
      <c r="E621" s="51" t="s">
        <v>460</v>
      </c>
      <c r="F621" s="51" t="s">
        <v>460</v>
      </c>
      <c r="G621" s="51"/>
      <c r="H621" s="51" t="s">
        <v>623</v>
      </c>
      <c r="I621" s="51" t="s">
        <v>154</v>
      </c>
      <c r="J621" s="51" t="s">
        <v>3467</v>
      </c>
      <c r="K621" s="51"/>
      <c r="L621" s="51"/>
      <c r="M621" s="51"/>
      <c r="N621" s="53">
        <v>380</v>
      </c>
      <c r="O621" s="53"/>
      <c r="P621" s="53">
        <v>380</v>
      </c>
    </row>
    <row r="622" spans="1:16" s="19" customFormat="1" hidden="1">
      <c r="A622" s="19" t="s">
        <v>1994</v>
      </c>
      <c r="B622" s="19" t="s">
        <v>3928</v>
      </c>
      <c r="C622" s="51"/>
      <c r="D622" s="51" t="s">
        <v>1879</v>
      </c>
      <c r="E622" s="51" t="s">
        <v>460</v>
      </c>
      <c r="F622" s="51" t="s">
        <v>460</v>
      </c>
      <c r="G622" s="51"/>
      <c r="H622" s="51" t="s">
        <v>623</v>
      </c>
      <c r="I622" s="51" t="s">
        <v>155</v>
      </c>
      <c r="J622" s="51" t="s">
        <v>3927</v>
      </c>
      <c r="K622" s="51"/>
      <c r="L622" s="51"/>
      <c r="M622" s="51"/>
      <c r="N622" s="53">
        <v>17886</v>
      </c>
      <c r="O622" s="53"/>
      <c r="P622" s="53">
        <v>17886</v>
      </c>
    </row>
    <row r="623" spans="1:16" s="19" customFormat="1" hidden="1">
      <c r="A623" s="19" t="s">
        <v>1994</v>
      </c>
      <c r="B623" s="19" t="s">
        <v>3926</v>
      </c>
      <c r="C623" s="51"/>
      <c r="D623" s="51" t="s">
        <v>1879</v>
      </c>
      <c r="E623" s="51" t="s">
        <v>460</v>
      </c>
      <c r="F623" s="51" t="s">
        <v>460</v>
      </c>
      <c r="G623" s="51"/>
      <c r="H623" s="51" t="s">
        <v>623</v>
      </c>
      <c r="I623" s="51" t="s">
        <v>155</v>
      </c>
      <c r="J623" s="51" t="s">
        <v>3925</v>
      </c>
      <c r="K623" s="51"/>
      <c r="L623" s="51"/>
      <c r="M623" s="51"/>
      <c r="N623" s="53">
        <v>17856</v>
      </c>
      <c r="O623" s="53"/>
      <c r="P623" s="53">
        <v>17856</v>
      </c>
    </row>
    <row r="624" spans="1:16" s="19" customFormat="1" hidden="1">
      <c r="A624" s="19" t="s">
        <v>1994</v>
      </c>
      <c r="B624" s="19" t="s">
        <v>3924</v>
      </c>
      <c r="C624" s="51"/>
      <c r="D624" s="51" t="s">
        <v>1879</v>
      </c>
      <c r="E624" s="51" t="s">
        <v>460</v>
      </c>
      <c r="F624" s="51" t="s">
        <v>460</v>
      </c>
      <c r="G624" s="51"/>
      <c r="H624" s="51" t="s">
        <v>623</v>
      </c>
      <c r="I624" s="51" t="s">
        <v>155</v>
      </c>
      <c r="J624" s="51" t="s">
        <v>3923</v>
      </c>
      <c r="K624" s="51"/>
      <c r="L624" s="51"/>
      <c r="M624" s="51"/>
      <c r="N624" s="53">
        <v>14611</v>
      </c>
      <c r="O624" s="53"/>
      <c r="P624" s="53">
        <v>14611</v>
      </c>
    </row>
    <row r="625" spans="1:16" s="19" customFormat="1" hidden="1">
      <c r="A625" s="19" t="s">
        <v>1994</v>
      </c>
      <c r="B625" s="19" t="s">
        <v>3922</v>
      </c>
      <c r="C625" s="51"/>
      <c r="D625" s="51" t="s">
        <v>1879</v>
      </c>
      <c r="E625" s="51" t="s">
        <v>460</v>
      </c>
      <c r="F625" s="51" t="s">
        <v>460</v>
      </c>
      <c r="G625" s="51"/>
      <c r="H625" s="51" t="s">
        <v>623</v>
      </c>
      <c r="I625" s="51" t="s">
        <v>155</v>
      </c>
      <c r="J625" s="51" t="s">
        <v>3921</v>
      </c>
      <c r="K625" s="51"/>
      <c r="L625" s="51"/>
      <c r="M625" s="51"/>
      <c r="N625" s="53">
        <v>19338</v>
      </c>
      <c r="O625" s="53"/>
      <c r="P625" s="53">
        <v>19338</v>
      </c>
    </row>
    <row r="626" spans="1:16" s="19" customFormat="1" hidden="1">
      <c r="A626" s="19" t="s">
        <v>1994</v>
      </c>
      <c r="B626" s="19" t="s">
        <v>3920</v>
      </c>
      <c r="C626" s="51"/>
      <c r="D626" s="51" t="s">
        <v>1879</v>
      </c>
      <c r="E626" s="51" t="s">
        <v>460</v>
      </c>
      <c r="F626" s="51" t="s">
        <v>460</v>
      </c>
      <c r="G626" s="51"/>
      <c r="H626" s="51" t="s">
        <v>623</v>
      </c>
      <c r="I626" s="51" t="s">
        <v>155</v>
      </c>
      <c r="J626" s="51" t="s">
        <v>3919</v>
      </c>
      <c r="K626" s="51"/>
      <c r="L626" s="51"/>
      <c r="M626" s="51"/>
      <c r="N626" s="53">
        <v>10270</v>
      </c>
      <c r="O626" s="53"/>
      <c r="P626" s="53">
        <v>10270</v>
      </c>
    </row>
    <row r="627" spans="1:16" s="19" customFormat="1" hidden="1">
      <c r="A627" s="19" t="s">
        <v>1994</v>
      </c>
      <c r="B627" s="19" t="s">
        <v>3918</v>
      </c>
      <c r="C627" s="51"/>
      <c r="D627" s="51" t="s">
        <v>1879</v>
      </c>
      <c r="E627" s="51" t="s">
        <v>460</v>
      </c>
      <c r="F627" s="51" t="s">
        <v>460</v>
      </c>
      <c r="G627" s="51"/>
      <c r="H627" s="51" t="s">
        <v>623</v>
      </c>
      <c r="I627" s="51" t="s">
        <v>155</v>
      </c>
      <c r="J627" s="51" t="s">
        <v>3917</v>
      </c>
      <c r="K627" s="51"/>
      <c r="L627" s="51"/>
      <c r="M627" s="51"/>
      <c r="N627" s="53">
        <v>8458</v>
      </c>
      <c r="O627" s="53"/>
      <c r="P627" s="53">
        <v>8458</v>
      </c>
    </row>
    <row r="628" spans="1:16" s="19" customFormat="1" hidden="1">
      <c r="A628" s="19" t="s">
        <v>1994</v>
      </c>
      <c r="B628" s="19" t="s">
        <v>3461</v>
      </c>
      <c r="C628" s="51"/>
      <c r="D628" s="51" t="s">
        <v>1879</v>
      </c>
      <c r="E628" s="51" t="s">
        <v>460</v>
      </c>
      <c r="F628" s="51" t="s">
        <v>460</v>
      </c>
      <c r="G628" s="51"/>
      <c r="H628" s="51" t="s">
        <v>623</v>
      </c>
      <c r="I628" s="51" t="s">
        <v>155</v>
      </c>
      <c r="J628" s="51" t="s">
        <v>3460</v>
      </c>
      <c r="K628" s="51"/>
      <c r="L628" s="51"/>
      <c r="M628" s="51"/>
      <c r="N628" s="53">
        <v>33868</v>
      </c>
      <c r="O628" s="53"/>
      <c r="P628" s="53">
        <v>33868</v>
      </c>
    </row>
    <row r="629" spans="1:16" s="19" customFormat="1" hidden="1">
      <c r="A629" s="19" t="s">
        <v>1994</v>
      </c>
      <c r="B629" s="19" t="s">
        <v>2146</v>
      </c>
      <c r="C629" s="51"/>
      <c r="D629" s="51" t="s">
        <v>1879</v>
      </c>
      <c r="E629" s="51" t="s">
        <v>460</v>
      </c>
      <c r="F629" s="51" t="s">
        <v>460</v>
      </c>
      <c r="G629" s="51"/>
      <c r="H629" s="51" t="s">
        <v>623</v>
      </c>
      <c r="I629" s="51" t="s">
        <v>435</v>
      </c>
      <c r="J629" s="51" t="s">
        <v>2145</v>
      </c>
      <c r="K629" s="51"/>
      <c r="L629" s="51"/>
      <c r="M629" s="51"/>
      <c r="N629" s="53">
        <v>3439</v>
      </c>
      <c r="O629" s="53"/>
      <c r="P629" s="53">
        <v>3439</v>
      </c>
    </row>
    <row r="630" spans="1:16" s="19" customFormat="1" hidden="1">
      <c r="A630" s="19" t="s">
        <v>1994</v>
      </c>
      <c r="B630" s="19" t="s">
        <v>2715</v>
      </c>
      <c r="C630" s="51"/>
      <c r="D630" s="51" t="s">
        <v>1879</v>
      </c>
      <c r="E630" s="51" t="s">
        <v>0</v>
      </c>
      <c r="F630" s="51" t="s">
        <v>0</v>
      </c>
      <c r="G630" s="51"/>
      <c r="H630" s="51" t="s">
        <v>623</v>
      </c>
      <c r="I630" s="51" t="s">
        <v>157</v>
      </c>
      <c r="J630" s="51" t="s">
        <v>2714</v>
      </c>
      <c r="K630" s="51"/>
      <c r="L630" s="51"/>
      <c r="M630" s="51"/>
      <c r="N630" s="53">
        <v>52249</v>
      </c>
      <c r="O630" s="53"/>
      <c r="P630" s="53">
        <v>52249</v>
      </c>
    </row>
    <row r="631" spans="1:16" s="19" customFormat="1" hidden="1">
      <c r="A631" s="19" t="s">
        <v>1994</v>
      </c>
      <c r="B631" s="19" t="s">
        <v>3916</v>
      </c>
      <c r="C631" s="51"/>
      <c r="D631" s="51" t="s">
        <v>1879</v>
      </c>
      <c r="E631" s="51" t="s">
        <v>460</v>
      </c>
      <c r="F631" s="51" t="s">
        <v>460</v>
      </c>
      <c r="G631" s="51"/>
      <c r="H631" s="51" t="s">
        <v>623</v>
      </c>
      <c r="I631" s="51" t="s">
        <v>212</v>
      </c>
      <c r="J631" s="51" t="s">
        <v>3335</v>
      </c>
      <c r="K631" s="51"/>
      <c r="L631" s="51"/>
      <c r="M631" s="51"/>
      <c r="N631" s="53">
        <v>14079</v>
      </c>
      <c r="O631" s="53"/>
      <c r="P631" s="53">
        <v>14079</v>
      </c>
    </row>
    <row r="632" spans="1:16" s="19" customFormat="1" hidden="1">
      <c r="A632" s="19" t="s">
        <v>1993</v>
      </c>
      <c r="B632" s="19" t="s">
        <v>1415</v>
      </c>
      <c r="C632" s="51"/>
      <c r="D632" s="51" t="s">
        <v>1879</v>
      </c>
      <c r="E632" s="51" t="s">
        <v>460</v>
      </c>
      <c r="F632" s="51" t="s">
        <v>460</v>
      </c>
      <c r="G632" s="51"/>
      <c r="H632" s="51" t="s">
        <v>623</v>
      </c>
      <c r="I632" s="51" t="s">
        <v>454</v>
      </c>
      <c r="J632" s="51" t="s">
        <v>1959</v>
      </c>
      <c r="K632" s="51"/>
      <c r="L632" s="51"/>
      <c r="M632" s="51"/>
      <c r="N632" s="53">
        <v>25000</v>
      </c>
      <c r="O632" s="53">
        <v>25000</v>
      </c>
      <c r="P632" s="53">
        <v>0</v>
      </c>
    </row>
    <row r="633" spans="1:16" s="19" customFormat="1" hidden="1">
      <c r="A633" s="19" t="s">
        <v>1994</v>
      </c>
      <c r="B633" s="19" t="s">
        <v>3915</v>
      </c>
      <c r="C633" s="51"/>
      <c r="D633" s="51" t="s">
        <v>1879</v>
      </c>
      <c r="E633" s="51" t="s">
        <v>460</v>
      </c>
      <c r="F633" s="51" t="s">
        <v>460</v>
      </c>
      <c r="G633" s="51"/>
      <c r="H633" s="51" t="s">
        <v>623</v>
      </c>
      <c r="I633" s="51" t="s">
        <v>3062</v>
      </c>
      <c r="J633" s="51" t="s">
        <v>3061</v>
      </c>
      <c r="K633" s="51"/>
      <c r="L633" s="51"/>
      <c r="M633" s="51"/>
      <c r="N633" s="53">
        <v>7322</v>
      </c>
      <c r="O633" s="53"/>
      <c r="P633" s="53">
        <v>7322</v>
      </c>
    </row>
    <row r="634" spans="1:16" s="19" customFormat="1" hidden="1">
      <c r="A634" s="19" t="s">
        <v>1994</v>
      </c>
      <c r="B634" s="19" t="s">
        <v>3914</v>
      </c>
      <c r="C634" s="51"/>
      <c r="D634" s="51" t="s">
        <v>1879</v>
      </c>
      <c r="E634" s="51" t="s">
        <v>460</v>
      </c>
      <c r="F634" s="51" t="s">
        <v>460</v>
      </c>
      <c r="G634" s="51"/>
      <c r="H634" s="51" t="s">
        <v>623</v>
      </c>
      <c r="I634" s="51" t="s">
        <v>337</v>
      </c>
      <c r="J634" s="51" t="s">
        <v>3060</v>
      </c>
      <c r="K634" s="51"/>
      <c r="L634" s="51"/>
      <c r="M634" s="51"/>
      <c r="N634" s="53">
        <v>9458</v>
      </c>
      <c r="O634" s="53"/>
      <c r="P634" s="53">
        <v>9458</v>
      </c>
    </row>
    <row r="635" spans="1:16" s="19" customFormat="1" hidden="1">
      <c r="A635" s="19" t="s">
        <v>1994</v>
      </c>
      <c r="B635" s="19" t="s">
        <v>3913</v>
      </c>
      <c r="C635" s="51"/>
      <c r="D635" s="51" t="s">
        <v>1879</v>
      </c>
      <c r="E635" s="51" t="s">
        <v>4</v>
      </c>
      <c r="F635" s="51" t="s">
        <v>4</v>
      </c>
      <c r="G635" s="51"/>
      <c r="H635" s="51" t="s">
        <v>623</v>
      </c>
      <c r="I635" s="51" t="s">
        <v>2128</v>
      </c>
      <c r="J635" s="51" t="s">
        <v>2127</v>
      </c>
      <c r="K635" s="51"/>
      <c r="L635" s="51"/>
      <c r="M635" s="51"/>
      <c r="N635" s="53">
        <v>51100</v>
      </c>
      <c r="O635" s="53"/>
      <c r="P635" s="53">
        <v>51100</v>
      </c>
    </row>
    <row r="636" spans="1:16" s="19" customFormat="1" hidden="1">
      <c r="A636" s="19" t="s">
        <v>1993</v>
      </c>
      <c r="B636" s="19" t="s">
        <v>3912</v>
      </c>
      <c r="C636" s="51"/>
      <c r="D636" s="51" t="s">
        <v>1879</v>
      </c>
      <c r="E636" s="51" t="s">
        <v>4</v>
      </c>
      <c r="F636" s="51" t="s">
        <v>4</v>
      </c>
      <c r="G636" s="51"/>
      <c r="H636" s="51" t="s">
        <v>623</v>
      </c>
      <c r="I636" s="51" t="s">
        <v>2906</v>
      </c>
      <c r="J636" s="51" t="s">
        <v>2905</v>
      </c>
      <c r="K636" s="51"/>
      <c r="L636" s="51"/>
      <c r="M636" s="51"/>
      <c r="N636" s="53">
        <v>10416</v>
      </c>
      <c r="O636" s="53">
        <v>4024</v>
      </c>
      <c r="P636" s="53">
        <v>6392</v>
      </c>
    </row>
    <row r="637" spans="1:16" s="19" customFormat="1" hidden="1">
      <c r="A637" s="19" t="s">
        <v>1993</v>
      </c>
      <c r="B637" s="19" t="s">
        <v>862</v>
      </c>
      <c r="C637" s="51"/>
      <c r="D637" s="51" t="s">
        <v>1879</v>
      </c>
      <c r="E637" s="51" t="s">
        <v>4</v>
      </c>
      <c r="F637" s="51" t="s">
        <v>4</v>
      </c>
      <c r="G637" s="51"/>
      <c r="H637" s="51" t="s">
        <v>623</v>
      </c>
      <c r="I637" s="51" t="s">
        <v>2901</v>
      </c>
      <c r="J637" s="51" t="s">
        <v>2903</v>
      </c>
      <c r="K637" s="51"/>
      <c r="L637" s="51"/>
      <c r="M637" s="51"/>
      <c r="N637" s="53">
        <v>13220</v>
      </c>
      <c r="O637" s="53">
        <v>7245</v>
      </c>
      <c r="P637" s="53">
        <v>5975</v>
      </c>
    </row>
    <row r="638" spans="1:16" s="19" customFormat="1" hidden="1">
      <c r="A638" s="19" t="s">
        <v>1993</v>
      </c>
      <c r="B638" s="19" t="s">
        <v>3911</v>
      </c>
      <c r="C638" s="51"/>
      <c r="D638" s="51" t="s">
        <v>1879</v>
      </c>
      <c r="E638" s="51" t="s">
        <v>4</v>
      </c>
      <c r="F638" s="51" t="s">
        <v>4</v>
      </c>
      <c r="G638" s="51"/>
      <c r="H638" s="51" t="s">
        <v>623</v>
      </c>
      <c r="I638" s="51" t="s">
        <v>2899</v>
      </c>
      <c r="J638" s="51" t="s">
        <v>2040</v>
      </c>
      <c r="K638" s="51"/>
      <c r="L638" s="51"/>
      <c r="M638" s="51"/>
      <c r="N638" s="53">
        <v>13</v>
      </c>
      <c r="O638" s="53">
        <v>0</v>
      </c>
      <c r="P638" s="53">
        <v>13</v>
      </c>
    </row>
    <row r="639" spans="1:16" s="19" customFormat="1" hidden="1">
      <c r="A639" s="19" t="s">
        <v>1994</v>
      </c>
      <c r="B639" s="19" t="s">
        <v>1463</v>
      </c>
      <c r="C639" s="51"/>
      <c r="D639" s="51" t="s">
        <v>1879</v>
      </c>
      <c r="E639" s="51" t="s">
        <v>4</v>
      </c>
      <c r="F639" s="51" t="s">
        <v>4</v>
      </c>
      <c r="G639" s="51"/>
      <c r="H639" s="51" t="s">
        <v>623</v>
      </c>
      <c r="I639" s="51" t="s">
        <v>2899</v>
      </c>
      <c r="J639" s="51" t="s">
        <v>2040</v>
      </c>
      <c r="K639" s="51"/>
      <c r="L639" s="51"/>
      <c r="M639" s="51"/>
      <c r="N639" s="53">
        <v>782</v>
      </c>
      <c r="O639" s="53"/>
      <c r="P639" s="53">
        <v>782</v>
      </c>
    </row>
    <row r="640" spans="1:16" s="19" customFormat="1" hidden="1">
      <c r="A640" s="19" t="s">
        <v>1982</v>
      </c>
      <c r="B640" s="19" t="s">
        <v>2251</v>
      </c>
      <c r="C640" s="51"/>
      <c r="D640" s="51" t="s">
        <v>1879</v>
      </c>
      <c r="E640" s="51" t="s">
        <v>3</v>
      </c>
      <c r="F640" s="51" t="s">
        <v>3</v>
      </c>
      <c r="G640" s="51"/>
      <c r="H640" s="51" t="s">
        <v>623</v>
      </c>
      <c r="I640" s="51"/>
      <c r="J640" s="51">
        <v>60002</v>
      </c>
      <c r="K640" s="51" t="s">
        <v>2250</v>
      </c>
      <c r="L640" s="51"/>
      <c r="M640" s="51"/>
      <c r="N640" s="53">
        <v>22305</v>
      </c>
      <c r="O640" s="53"/>
      <c r="P640" s="53">
        <v>22305</v>
      </c>
    </row>
    <row r="641" spans="1:16" s="19" customFormat="1" hidden="1">
      <c r="A641" s="19" t="s">
        <v>1982</v>
      </c>
      <c r="B641" s="19" t="s">
        <v>2249</v>
      </c>
      <c r="C641" s="51"/>
      <c r="D641" s="51" t="s">
        <v>1879</v>
      </c>
      <c r="E641" s="51" t="s">
        <v>3</v>
      </c>
      <c r="F641" s="51" t="s">
        <v>3</v>
      </c>
      <c r="G641" s="51"/>
      <c r="H641" s="51" t="s">
        <v>623</v>
      </c>
      <c r="I641" s="51"/>
      <c r="J641" s="51">
        <v>60003</v>
      </c>
      <c r="K641" s="51" t="s">
        <v>2248</v>
      </c>
      <c r="L641" s="51"/>
      <c r="M641" s="51"/>
      <c r="N641" s="53">
        <v>33465</v>
      </c>
      <c r="O641" s="53"/>
      <c r="P641" s="53">
        <v>33465</v>
      </c>
    </row>
    <row r="642" spans="1:16" s="19" customFormat="1" hidden="1">
      <c r="A642" s="19" t="s">
        <v>1982</v>
      </c>
      <c r="B642" s="19" t="s">
        <v>2247</v>
      </c>
      <c r="C642" s="51"/>
      <c r="D642" s="51" t="s">
        <v>1879</v>
      </c>
      <c r="E642" s="51" t="s">
        <v>3</v>
      </c>
      <c r="F642" s="51" t="s">
        <v>3</v>
      </c>
      <c r="G642" s="51"/>
      <c r="H642" s="51" t="s">
        <v>623</v>
      </c>
      <c r="I642" s="51"/>
      <c r="J642" s="51">
        <v>60004</v>
      </c>
      <c r="K642" s="51" t="s">
        <v>2246</v>
      </c>
      <c r="L642" s="51"/>
      <c r="M642" s="51"/>
      <c r="N642" s="53">
        <v>65160</v>
      </c>
      <c r="O642" s="53"/>
      <c r="P642" s="53">
        <v>65160</v>
      </c>
    </row>
    <row r="643" spans="1:16" s="19" customFormat="1" hidden="1">
      <c r="A643" s="19" t="s">
        <v>1982</v>
      </c>
      <c r="B643" s="19" t="s">
        <v>1019</v>
      </c>
      <c r="C643" s="51"/>
      <c r="D643" s="51" t="s">
        <v>1879</v>
      </c>
      <c r="E643" s="51" t="s">
        <v>3</v>
      </c>
      <c r="F643" s="51" t="s">
        <v>3</v>
      </c>
      <c r="G643" s="51"/>
      <c r="H643" s="51" t="s">
        <v>623</v>
      </c>
      <c r="I643" s="51"/>
      <c r="J643" s="51">
        <v>60007</v>
      </c>
      <c r="K643" s="51" t="s">
        <v>2244</v>
      </c>
      <c r="L643" s="51"/>
      <c r="M643" s="51"/>
      <c r="N643" s="53">
        <v>19267.29</v>
      </c>
      <c r="O643" s="53"/>
      <c r="P643" s="53">
        <v>19267.29</v>
      </c>
    </row>
    <row r="644" spans="1:16" s="19" customFormat="1" hidden="1">
      <c r="A644" s="19" t="s">
        <v>3910</v>
      </c>
      <c r="B644" s="19" t="s">
        <v>1019</v>
      </c>
      <c r="C644" s="51"/>
      <c r="D644" s="51" t="s">
        <v>1879</v>
      </c>
      <c r="E644" s="51" t="s">
        <v>3</v>
      </c>
      <c r="F644" s="51" t="s">
        <v>3</v>
      </c>
      <c r="G644" s="51"/>
      <c r="H644" s="51" t="s">
        <v>623</v>
      </c>
      <c r="I644" s="51"/>
      <c r="J644" s="51">
        <v>60007</v>
      </c>
      <c r="K644" s="51" t="s">
        <v>2244</v>
      </c>
      <c r="L644" s="51"/>
      <c r="M644" s="51"/>
      <c r="N644" s="53">
        <v>13492</v>
      </c>
      <c r="O644" s="53"/>
      <c r="P644" s="53">
        <v>13492</v>
      </c>
    </row>
    <row r="645" spans="1:16" s="19" customFormat="1" hidden="1">
      <c r="A645" s="19" t="s">
        <v>1982</v>
      </c>
      <c r="B645" s="19" t="s">
        <v>1017</v>
      </c>
      <c r="C645" s="51"/>
      <c r="D645" s="51" t="s">
        <v>1879</v>
      </c>
      <c r="E645" s="51" t="s">
        <v>3</v>
      </c>
      <c r="F645" s="51" t="s">
        <v>3</v>
      </c>
      <c r="G645" s="51"/>
      <c r="H645" s="51" t="s">
        <v>623</v>
      </c>
      <c r="I645" s="51"/>
      <c r="J645" s="51">
        <v>60025</v>
      </c>
      <c r="K645" s="51" t="s">
        <v>2243</v>
      </c>
      <c r="L645" s="51"/>
      <c r="M645" s="51"/>
      <c r="N645" s="53">
        <v>43935</v>
      </c>
      <c r="O645" s="53"/>
      <c r="P645" s="53">
        <v>43935</v>
      </c>
    </row>
    <row r="646" spans="1:16" s="19" customFormat="1" hidden="1">
      <c r="A646" s="19" t="s">
        <v>1982</v>
      </c>
      <c r="B646" s="19" t="s">
        <v>2242</v>
      </c>
      <c r="C646" s="51"/>
      <c r="D646" s="51" t="s">
        <v>1879</v>
      </c>
      <c r="E646" s="51" t="s">
        <v>3</v>
      </c>
      <c r="F646" s="51" t="s">
        <v>3</v>
      </c>
      <c r="G646" s="51"/>
      <c r="H646" s="51" t="s">
        <v>623</v>
      </c>
      <c r="I646" s="51"/>
      <c r="J646" s="51">
        <v>60026</v>
      </c>
      <c r="K646" s="51" t="s">
        <v>2241</v>
      </c>
      <c r="L646" s="51"/>
      <c r="M646" s="51"/>
      <c r="N646" s="53">
        <v>65175</v>
      </c>
      <c r="O646" s="53"/>
      <c r="P646" s="53">
        <v>65175</v>
      </c>
    </row>
    <row r="647" spans="1:16" s="19" customFormat="1" hidden="1">
      <c r="A647" s="19" t="s">
        <v>40</v>
      </c>
      <c r="B647" s="19" t="s">
        <v>1663</v>
      </c>
      <c r="C647" s="51"/>
      <c r="D647" s="51" t="s">
        <v>1879</v>
      </c>
      <c r="E647" s="51" t="s">
        <v>103</v>
      </c>
      <c r="F647" s="51" t="s">
        <v>103</v>
      </c>
      <c r="G647" s="51"/>
      <c r="H647" s="51" t="s">
        <v>623</v>
      </c>
      <c r="I647" s="51"/>
      <c r="J647" s="51">
        <v>60071</v>
      </c>
      <c r="K647" s="51" t="s">
        <v>3909</v>
      </c>
      <c r="L647" s="51">
        <v>416</v>
      </c>
      <c r="M647" s="51"/>
      <c r="N647" s="53">
        <v>139518</v>
      </c>
      <c r="O647" s="53"/>
      <c r="P647" s="53">
        <v>139518</v>
      </c>
    </row>
    <row r="648" spans="1:16" s="19" customFormat="1" hidden="1">
      <c r="A648" s="19" t="s">
        <v>40</v>
      </c>
      <c r="B648" s="19" t="s">
        <v>1662</v>
      </c>
      <c r="C648" s="51"/>
      <c r="D648" s="51" t="s">
        <v>1879</v>
      </c>
      <c r="E648" s="51" t="s">
        <v>103</v>
      </c>
      <c r="F648" s="51" t="s">
        <v>103</v>
      </c>
      <c r="G648" s="51"/>
      <c r="H648" s="51" t="s">
        <v>623</v>
      </c>
      <c r="I648" s="51"/>
      <c r="J648" s="51">
        <v>60072</v>
      </c>
      <c r="K648" s="51" t="s">
        <v>3908</v>
      </c>
      <c r="L648" s="51">
        <v>414</v>
      </c>
      <c r="M648" s="51"/>
      <c r="N648" s="53">
        <v>83752</v>
      </c>
      <c r="O648" s="53"/>
      <c r="P648" s="53">
        <v>83752</v>
      </c>
    </row>
    <row r="649" spans="1:16" s="19" customFormat="1" hidden="1">
      <c r="A649" s="19" t="s">
        <v>40</v>
      </c>
      <c r="B649" s="19" t="s">
        <v>976</v>
      </c>
      <c r="C649" s="51"/>
      <c r="D649" s="51" t="s">
        <v>1879</v>
      </c>
      <c r="E649" s="51" t="s">
        <v>103</v>
      </c>
      <c r="F649" s="51" t="s">
        <v>103</v>
      </c>
      <c r="G649" s="51"/>
      <c r="H649" s="51" t="s">
        <v>623</v>
      </c>
      <c r="I649" s="51"/>
      <c r="J649" s="51">
        <v>60156</v>
      </c>
      <c r="K649" s="51" t="s">
        <v>3907</v>
      </c>
      <c r="L649" s="51">
        <v>50393</v>
      </c>
      <c r="M649" s="51"/>
      <c r="N649" s="53">
        <v>78200</v>
      </c>
      <c r="O649" s="53"/>
      <c r="P649" s="53">
        <v>78200</v>
      </c>
    </row>
    <row r="650" spans="1:16" s="19" customFormat="1" hidden="1">
      <c r="A650" s="19" t="s">
        <v>41</v>
      </c>
      <c r="B650" s="19" t="s">
        <v>10</v>
      </c>
      <c r="C650" s="51"/>
      <c r="D650" s="51" t="s">
        <v>1879</v>
      </c>
      <c r="E650" s="51" t="s">
        <v>0</v>
      </c>
      <c r="F650" s="51" t="s">
        <v>0</v>
      </c>
      <c r="G650" s="51"/>
      <c r="H650" s="51" t="s">
        <v>623</v>
      </c>
      <c r="I650" s="51"/>
      <c r="J650" s="51">
        <v>60283</v>
      </c>
      <c r="K650" s="51" t="s">
        <v>3906</v>
      </c>
      <c r="L650" s="51">
        <v>54327</v>
      </c>
      <c r="M650" s="51"/>
      <c r="N650" s="53">
        <v>460</v>
      </c>
      <c r="O650" s="53"/>
      <c r="P650" s="53">
        <v>460</v>
      </c>
    </row>
    <row r="651" spans="1:16" s="19" customFormat="1" hidden="1">
      <c r="A651" s="19" t="s">
        <v>41</v>
      </c>
      <c r="B651" s="19" t="s">
        <v>1057</v>
      </c>
      <c r="C651" s="51"/>
      <c r="D651" s="51" t="s">
        <v>1879</v>
      </c>
      <c r="E651" s="51" t="s">
        <v>3</v>
      </c>
      <c r="F651" s="51" t="s">
        <v>3</v>
      </c>
      <c r="G651" s="51"/>
      <c r="H651" s="51" t="s">
        <v>623</v>
      </c>
      <c r="I651" s="51"/>
      <c r="J651" s="51">
        <v>60305</v>
      </c>
      <c r="K651" s="51" t="s">
        <v>3905</v>
      </c>
      <c r="L651" s="51"/>
      <c r="M651" s="51"/>
      <c r="N651" s="53">
        <v>202671</v>
      </c>
      <c r="O651" s="53"/>
      <c r="P651" s="53">
        <v>202671</v>
      </c>
    </row>
    <row r="652" spans="1:16" s="19" customFormat="1" hidden="1">
      <c r="A652" s="19" t="s">
        <v>128</v>
      </c>
      <c r="B652" s="19" t="s">
        <v>767</v>
      </c>
      <c r="C652" s="51"/>
      <c r="D652" s="51" t="s">
        <v>1879</v>
      </c>
      <c r="E652" s="51" t="s">
        <v>3</v>
      </c>
      <c r="F652" s="51" t="s">
        <v>3</v>
      </c>
      <c r="G652" s="51"/>
      <c r="H652" s="51" t="s">
        <v>623</v>
      </c>
      <c r="I652" s="51"/>
      <c r="J652" s="51">
        <v>60308</v>
      </c>
      <c r="K652" s="51" t="s">
        <v>2048</v>
      </c>
      <c r="L652" s="51"/>
      <c r="M652" s="51"/>
      <c r="N652" s="53">
        <v>132245</v>
      </c>
      <c r="O652" s="53"/>
      <c r="P652" s="53">
        <v>132245</v>
      </c>
    </row>
    <row r="653" spans="1:16" s="19" customFormat="1" hidden="1">
      <c r="A653" s="19" t="s">
        <v>128</v>
      </c>
      <c r="B653" s="19" t="s">
        <v>753</v>
      </c>
      <c r="C653" s="51"/>
      <c r="D653" s="51" t="s">
        <v>1879</v>
      </c>
      <c r="E653" s="51" t="s">
        <v>4</v>
      </c>
      <c r="F653" s="51" t="s">
        <v>4</v>
      </c>
      <c r="G653" s="51"/>
      <c r="H653" s="51" t="s">
        <v>623</v>
      </c>
      <c r="I653" s="51"/>
      <c r="J653" s="51">
        <v>60368</v>
      </c>
      <c r="K653" s="51" t="s">
        <v>3904</v>
      </c>
      <c r="L653" s="51"/>
      <c r="M653" s="51"/>
      <c r="N653" s="53">
        <v>58744.12</v>
      </c>
      <c r="O653" s="53"/>
      <c r="P653" s="53">
        <v>58744.12</v>
      </c>
    </row>
    <row r="654" spans="1:16" s="19" customFormat="1" hidden="1">
      <c r="A654" s="19" t="s">
        <v>41</v>
      </c>
      <c r="B654" s="19" t="s">
        <v>11</v>
      </c>
      <c r="C654" s="51"/>
      <c r="D654" s="51" t="s">
        <v>1879</v>
      </c>
      <c r="E654" s="51" t="s">
        <v>0</v>
      </c>
      <c r="F654" s="51" t="s">
        <v>0</v>
      </c>
      <c r="G654" s="51"/>
      <c r="H654" s="51" t="s">
        <v>623</v>
      </c>
      <c r="I654" s="51"/>
      <c r="J654" s="51">
        <v>60480</v>
      </c>
      <c r="K654" s="51" t="s">
        <v>3903</v>
      </c>
      <c r="L654" s="51"/>
      <c r="M654" s="51"/>
      <c r="N654" s="53">
        <v>23446</v>
      </c>
      <c r="O654" s="53"/>
      <c r="P654" s="53">
        <v>23446</v>
      </c>
    </row>
    <row r="655" spans="1:16" s="19" customFormat="1" hidden="1">
      <c r="A655" s="19" t="s">
        <v>41</v>
      </c>
      <c r="B655" s="19" t="s">
        <v>1057</v>
      </c>
      <c r="C655" s="51"/>
      <c r="D655" s="51" t="s">
        <v>1879</v>
      </c>
      <c r="E655" s="51" t="s">
        <v>3</v>
      </c>
      <c r="F655" s="51" t="s">
        <v>3</v>
      </c>
      <c r="G655" s="51"/>
      <c r="H655" s="51" t="s">
        <v>623</v>
      </c>
      <c r="I655" s="51"/>
      <c r="J655" s="51">
        <v>60572</v>
      </c>
      <c r="K655" s="51" t="s">
        <v>3902</v>
      </c>
      <c r="L655" s="51"/>
      <c r="M655" s="51"/>
      <c r="N655" s="53">
        <v>4661</v>
      </c>
      <c r="O655" s="53"/>
      <c r="P655" s="53">
        <v>4661</v>
      </c>
    </row>
    <row r="656" spans="1:16" s="19" customFormat="1" hidden="1">
      <c r="A656" s="19" t="s">
        <v>41</v>
      </c>
      <c r="B656" s="19" t="s">
        <v>1495</v>
      </c>
      <c r="C656" s="51"/>
      <c r="D656" s="51" t="s">
        <v>1879</v>
      </c>
      <c r="E656" s="51" t="s">
        <v>103</v>
      </c>
      <c r="F656" s="51" t="s">
        <v>103</v>
      </c>
      <c r="G656" s="51"/>
      <c r="H656" s="51" t="s">
        <v>623</v>
      </c>
      <c r="I656" s="51"/>
      <c r="J656" s="51">
        <v>60618</v>
      </c>
      <c r="K656" s="51" t="s">
        <v>3901</v>
      </c>
      <c r="L656" s="51"/>
      <c r="M656" s="51"/>
      <c r="N656" s="53">
        <v>21769</v>
      </c>
      <c r="O656" s="53"/>
      <c r="P656" s="53">
        <v>21769</v>
      </c>
    </row>
    <row r="657" spans="1:16" s="19" customFormat="1" hidden="1">
      <c r="A657" s="19" t="s">
        <v>128</v>
      </c>
      <c r="B657" s="19" t="s">
        <v>1787</v>
      </c>
      <c r="C657" s="51"/>
      <c r="D657" s="51" t="s">
        <v>1879</v>
      </c>
      <c r="E657" s="51" t="s">
        <v>4</v>
      </c>
      <c r="F657" s="51" t="s">
        <v>4</v>
      </c>
      <c r="G657" s="51"/>
      <c r="H657" s="51" t="s">
        <v>623</v>
      </c>
      <c r="I657" s="51"/>
      <c r="J657" s="51">
        <v>60650</v>
      </c>
      <c r="K657" s="51" t="s">
        <v>3900</v>
      </c>
      <c r="L657" s="51"/>
      <c r="M657" s="51"/>
      <c r="N657" s="53">
        <v>3875.74</v>
      </c>
      <c r="O657" s="53"/>
      <c r="P657" s="53">
        <v>3875.74</v>
      </c>
    </row>
    <row r="658" spans="1:16" s="19" customFormat="1" hidden="1">
      <c r="A658" s="19" t="s">
        <v>128</v>
      </c>
      <c r="B658" s="19" t="s">
        <v>766</v>
      </c>
      <c r="C658" s="51"/>
      <c r="D658" s="51" t="s">
        <v>1879</v>
      </c>
      <c r="E658" s="51" t="s">
        <v>3</v>
      </c>
      <c r="F658" s="51" t="s">
        <v>3</v>
      </c>
      <c r="G658" s="51"/>
      <c r="H658" s="51" t="s">
        <v>623</v>
      </c>
      <c r="I658" s="51"/>
      <c r="J658" s="51">
        <v>60773</v>
      </c>
      <c r="K658" s="51" t="s">
        <v>3899</v>
      </c>
      <c r="L658" s="51"/>
      <c r="M658" s="51"/>
      <c r="N658" s="53">
        <v>334287</v>
      </c>
      <c r="O658" s="53"/>
      <c r="P658" s="53">
        <v>334287</v>
      </c>
    </row>
    <row r="659" spans="1:16" s="19" customFormat="1" hidden="1">
      <c r="A659" s="19" t="s">
        <v>128</v>
      </c>
      <c r="B659" s="19" t="s">
        <v>850</v>
      </c>
      <c r="C659" s="51"/>
      <c r="D659" s="51" t="s">
        <v>1879</v>
      </c>
      <c r="E659" s="51" t="s">
        <v>460</v>
      </c>
      <c r="F659" s="51" t="s">
        <v>460</v>
      </c>
      <c r="G659" s="51"/>
      <c r="H659" s="51" t="s">
        <v>623</v>
      </c>
      <c r="I659" s="51"/>
      <c r="J659" s="51">
        <v>60852</v>
      </c>
      <c r="K659" s="51" t="s">
        <v>2706</v>
      </c>
      <c r="L659" s="51"/>
      <c r="M659" s="51"/>
      <c r="N659" s="53">
        <v>31250.76</v>
      </c>
      <c r="O659" s="53"/>
      <c r="P659" s="53">
        <v>31250.76</v>
      </c>
    </row>
    <row r="660" spans="1:16" s="19" customFormat="1" hidden="1">
      <c r="A660" s="19" t="s">
        <v>40</v>
      </c>
      <c r="B660" s="19" t="s">
        <v>1416</v>
      </c>
      <c r="C660" s="51"/>
      <c r="D660" s="51" t="s">
        <v>1879</v>
      </c>
      <c r="E660" s="51" t="s">
        <v>460</v>
      </c>
      <c r="F660" s="51" t="s">
        <v>460</v>
      </c>
      <c r="G660" s="51"/>
      <c r="H660" s="51" t="s">
        <v>623</v>
      </c>
      <c r="I660" s="51"/>
      <c r="J660" s="51">
        <v>60855</v>
      </c>
      <c r="K660" s="51" t="s">
        <v>3898</v>
      </c>
      <c r="L660" s="51">
        <v>58499</v>
      </c>
      <c r="M660" s="51"/>
      <c r="N660" s="53">
        <v>57672.39</v>
      </c>
      <c r="O660" s="53"/>
      <c r="P660" s="53">
        <v>57672.39</v>
      </c>
    </row>
    <row r="661" spans="1:16" s="19" customFormat="1" hidden="1">
      <c r="A661" s="19" t="s">
        <v>502</v>
      </c>
      <c r="B661" s="19" t="s">
        <v>1005</v>
      </c>
      <c r="C661" s="51"/>
      <c r="D661" s="51" t="s">
        <v>1879</v>
      </c>
      <c r="E661" s="51" t="s">
        <v>3</v>
      </c>
      <c r="F661" s="51" t="s">
        <v>3</v>
      </c>
      <c r="G661" s="51"/>
      <c r="H661" s="51" t="s">
        <v>623</v>
      </c>
      <c r="I661" s="51"/>
      <c r="J661" s="51">
        <v>60908</v>
      </c>
      <c r="K661" s="51" t="s">
        <v>3435</v>
      </c>
      <c r="L661" s="51">
        <v>7368</v>
      </c>
      <c r="M661" s="51"/>
      <c r="N661" s="53">
        <v>25584</v>
      </c>
      <c r="O661" s="53"/>
      <c r="P661" s="53">
        <v>25584</v>
      </c>
    </row>
    <row r="662" spans="1:16" s="19" customFormat="1" hidden="1">
      <c r="A662" s="19" t="s">
        <v>40</v>
      </c>
      <c r="B662" s="19" t="s">
        <v>1257</v>
      </c>
      <c r="C662" s="51"/>
      <c r="D662" s="51" t="s">
        <v>1879</v>
      </c>
      <c r="E662" s="51" t="s">
        <v>3</v>
      </c>
      <c r="F662" s="51" t="s">
        <v>3</v>
      </c>
      <c r="G662" s="51"/>
      <c r="H662" s="51" t="s">
        <v>623</v>
      </c>
      <c r="I662" s="51"/>
      <c r="J662" s="51">
        <v>60908</v>
      </c>
      <c r="K662" s="51" t="s">
        <v>3435</v>
      </c>
      <c r="L662" s="51">
        <v>7368</v>
      </c>
      <c r="M662" s="51"/>
      <c r="N662" s="53">
        <v>99929</v>
      </c>
      <c r="O662" s="53">
        <v>73858</v>
      </c>
      <c r="P662" s="53">
        <v>26071</v>
      </c>
    </row>
    <row r="663" spans="1:16" s="19" customFormat="1" hidden="1">
      <c r="A663" s="19" t="s">
        <v>502</v>
      </c>
      <c r="B663" s="19" t="s">
        <v>1005</v>
      </c>
      <c r="C663" s="51"/>
      <c r="D663" s="51" t="s">
        <v>1879</v>
      </c>
      <c r="E663" s="51" t="s">
        <v>3</v>
      </c>
      <c r="F663" s="51" t="s">
        <v>3</v>
      </c>
      <c r="G663" s="51"/>
      <c r="H663" s="51" t="s">
        <v>623</v>
      </c>
      <c r="I663" s="51"/>
      <c r="J663" s="51">
        <v>60908</v>
      </c>
      <c r="K663" s="51" t="s">
        <v>2139</v>
      </c>
      <c r="L663" s="51">
        <v>7368</v>
      </c>
      <c r="M663" s="51"/>
      <c r="N663" s="53">
        <v>31247</v>
      </c>
      <c r="O663" s="53"/>
      <c r="P663" s="53">
        <v>31247</v>
      </c>
    </row>
    <row r="664" spans="1:16" s="19" customFormat="1" hidden="1">
      <c r="A664" s="19" t="s">
        <v>40</v>
      </c>
      <c r="B664" s="19" t="s">
        <v>1016</v>
      </c>
      <c r="C664" s="51"/>
      <c r="D664" s="51" t="s">
        <v>1879</v>
      </c>
      <c r="E664" s="51" t="s">
        <v>3</v>
      </c>
      <c r="F664" s="51" t="s">
        <v>3</v>
      </c>
      <c r="G664" s="51"/>
      <c r="H664" s="51" t="s">
        <v>623</v>
      </c>
      <c r="I664" s="51"/>
      <c r="J664" s="51">
        <v>60908</v>
      </c>
      <c r="K664" s="51" t="s">
        <v>3897</v>
      </c>
      <c r="L664" s="51"/>
      <c r="M664" s="51"/>
      <c r="N664" s="53">
        <v>6263</v>
      </c>
      <c r="O664" s="53"/>
      <c r="P664" s="53">
        <v>6263</v>
      </c>
    </row>
    <row r="665" spans="1:16" s="19" customFormat="1" hidden="1">
      <c r="A665" s="19" t="s">
        <v>1996</v>
      </c>
      <c r="B665" s="19" t="s">
        <v>94</v>
      </c>
      <c r="C665" s="51"/>
      <c r="D665" s="51" t="s">
        <v>1879</v>
      </c>
      <c r="E665" s="51" t="s">
        <v>3</v>
      </c>
      <c r="F665" s="51" t="s">
        <v>3896</v>
      </c>
      <c r="G665" s="51"/>
      <c r="H665" s="51" t="s">
        <v>623</v>
      </c>
      <c r="I665" s="51"/>
      <c r="J665" s="51">
        <v>60908</v>
      </c>
      <c r="K665" s="51"/>
      <c r="L665" s="51"/>
      <c r="M665" s="51"/>
      <c r="N665" s="53">
        <v>4000</v>
      </c>
      <c r="O665" s="53">
        <v>4000</v>
      </c>
      <c r="P665" s="53">
        <v>0</v>
      </c>
    </row>
    <row r="666" spans="1:16" s="19" customFormat="1" hidden="1">
      <c r="A666" s="19" t="s">
        <v>40</v>
      </c>
      <c r="B666" s="19" t="s">
        <v>1257</v>
      </c>
      <c r="C666" s="51"/>
      <c r="D666" s="51" t="s">
        <v>1879</v>
      </c>
      <c r="E666" s="51" t="s">
        <v>3</v>
      </c>
      <c r="F666" s="51" t="s">
        <v>3</v>
      </c>
      <c r="G666" s="51"/>
      <c r="H666" s="51" t="s">
        <v>623</v>
      </c>
      <c r="I666" s="51"/>
      <c r="J666" s="51">
        <v>60909</v>
      </c>
      <c r="K666" s="51" t="s">
        <v>2139</v>
      </c>
      <c r="L666" s="51">
        <v>7368</v>
      </c>
      <c r="M666" s="51"/>
      <c r="N666" s="53">
        <v>85202</v>
      </c>
      <c r="O666" s="53">
        <v>85202</v>
      </c>
      <c r="P666" s="53">
        <v>0</v>
      </c>
    </row>
    <row r="667" spans="1:16" s="19" customFormat="1" hidden="1">
      <c r="A667" s="19" t="s">
        <v>502</v>
      </c>
      <c r="B667" s="19" t="s">
        <v>1008</v>
      </c>
      <c r="C667" s="51"/>
      <c r="D667" s="51" t="s">
        <v>1879</v>
      </c>
      <c r="E667" s="51" t="s">
        <v>3</v>
      </c>
      <c r="F667" s="51" t="s">
        <v>3</v>
      </c>
      <c r="G667" s="51"/>
      <c r="H667" s="51" t="s">
        <v>623</v>
      </c>
      <c r="I667" s="51"/>
      <c r="J667" s="51">
        <v>60911</v>
      </c>
      <c r="K667" s="51" t="s">
        <v>2137</v>
      </c>
      <c r="L667" s="51">
        <v>7369</v>
      </c>
      <c r="M667" s="51"/>
      <c r="N667" s="53">
        <v>54057</v>
      </c>
      <c r="O667" s="53"/>
      <c r="P667" s="53">
        <v>54057</v>
      </c>
    </row>
    <row r="668" spans="1:16" s="19" customFormat="1" hidden="1">
      <c r="A668" s="19" t="s">
        <v>40</v>
      </c>
      <c r="B668" s="19" t="s">
        <v>1258</v>
      </c>
      <c r="C668" s="51"/>
      <c r="D668" s="51" t="s">
        <v>1879</v>
      </c>
      <c r="E668" s="51" t="s">
        <v>3</v>
      </c>
      <c r="F668" s="51" t="s">
        <v>3</v>
      </c>
      <c r="G668" s="51"/>
      <c r="H668" s="51" t="s">
        <v>623</v>
      </c>
      <c r="I668" s="51"/>
      <c r="J668" s="51">
        <v>60911</v>
      </c>
      <c r="K668" s="51" t="s">
        <v>2137</v>
      </c>
      <c r="L668" s="51">
        <v>7369</v>
      </c>
      <c r="M668" s="51"/>
      <c r="N668" s="53">
        <v>157741</v>
      </c>
      <c r="O668" s="53">
        <v>127940</v>
      </c>
      <c r="P668" s="53">
        <v>29801</v>
      </c>
    </row>
    <row r="669" spans="1:16" s="19" customFormat="1" hidden="1">
      <c r="A669" s="19" t="s">
        <v>1996</v>
      </c>
      <c r="B669" s="19" t="s">
        <v>95</v>
      </c>
      <c r="C669" s="51"/>
      <c r="D669" s="51" t="s">
        <v>1879</v>
      </c>
      <c r="E669" s="51" t="s">
        <v>3</v>
      </c>
      <c r="F669" s="51" t="s">
        <v>3896</v>
      </c>
      <c r="G669" s="51"/>
      <c r="H669" s="51" t="s">
        <v>623</v>
      </c>
      <c r="I669" s="51"/>
      <c r="J669" s="51">
        <v>60911</v>
      </c>
      <c r="K669" s="51"/>
      <c r="L669" s="51"/>
      <c r="M669" s="51"/>
      <c r="N669" s="53">
        <v>11000</v>
      </c>
      <c r="O669" s="53">
        <v>11000</v>
      </c>
      <c r="P669" s="53">
        <v>0</v>
      </c>
    </row>
    <row r="670" spans="1:16" s="19" customFormat="1" hidden="1">
      <c r="A670" s="19" t="s">
        <v>502</v>
      </c>
      <c r="B670" s="19" t="s">
        <v>3895</v>
      </c>
      <c r="C670" s="51"/>
      <c r="D670" s="51" t="s">
        <v>1879</v>
      </c>
      <c r="E670" s="51" t="s">
        <v>103</v>
      </c>
      <c r="F670" s="51" t="s">
        <v>688</v>
      </c>
      <c r="G670" s="51"/>
      <c r="H670" s="51" t="s">
        <v>623</v>
      </c>
      <c r="I670" s="51"/>
      <c r="J670" s="51">
        <v>61044</v>
      </c>
      <c r="K670" s="51" t="s">
        <v>1966</v>
      </c>
      <c r="L670" s="51"/>
      <c r="M670" s="51"/>
      <c r="N670" s="53">
        <v>211</v>
      </c>
      <c r="O670" s="53"/>
      <c r="P670" s="53">
        <v>211</v>
      </c>
    </row>
    <row r="671" spans="1:16" s="19" customFormat="1" hidden="1">
      <c r="A671" s="19" t="s">
        <v>805</v>
      </c>
      <c r="B671" s="19" t="s">
        <v>1155</v>
      </c>
      <c r="C671" s="51"/>
      <c r="D671" s="51" t="s">
        <v>1879</v>
      </c>
      <c r="E671" s="51" t="s">
        <v>103</v>
      </c>
      <c r="F671" s="51" t="s">
        <v>103</v>
      </c>
      <c r="G671" s="51"/>
      <c r="H671" s="51" t="s">
        <v>623</v>
      </c>
      <c r="I671" s="51"/>
      <c r="J671" s="51">
        <v>61044</v>
      </c>
      <c r="K671" s="51" t="s">
        <v>1966</v>
      </c>
      <c r="L671" s="51"/>
      <c r="M671" s="51"/>
      <c r="N671" s="53">
        <v>11</v>
      </c>
      <c r="O671" s="53"/>
      <c r="P671" s="53">
        <v>11</v>
      </c>
    </row>
    <row r="672" spans="1:16" s="19" customFormat="1" hidden="1">
      <c r="A672" s="19" t="s">
        <v>502</v>
      </c>
      <c r="B672" s="19" t="s">
        <v>3894</v>
      </c>
      <c r="C672" s="51"/>
      <c r="D672" s="51" t="s">
        <v>1879</v>
      </c>
      <c r="E672" s="51" t="s">
        <v>103</v>
      </c>
      <c r="F672" s="51" t="s">
        <v>688</v>
      </c>
      <c r="G672" s="51"/>
      <c r="H672" s="51" t="s">
        <v>623</v>
      </c>
      <c r="I672" s="51"/>
      <c r="J672" s="51">
        <v>61045</v>
      </c>
      <c r="K672" s="51" t="s">
        <v>1965</v>
      </c>
      <c r="L672" s="51">
        <v>444</v>
      </c>
      <c r="M672" s="51"/>
      <c r="N672" s="53">
        <v>3946</v>
      </c>
      <c r="O672" s="53"/>
      <c r="P672" s="53">
        <v>3946</v>
      </c>
    </row>
    <row r="673" spans="1:16" s="19" customFormat="1" hidden="1">
      <c r="A673" s="19" t="s">
        <v>805</v>
      </c>
      <c r="B673" s="19" t="s">
        <v>1285</v>
      </c>
      <c r="C673" s="51"/>
      <c r="D673" s="51" t="s">
        <v>1879</v>
      </c>
      <c r="E673" s="51" t="s">
        <v>103</v>
      </c>
      <c r="F673" s="51" t="s">
        <v>1156</v>
      </c>
      <c r="G673" s="51"/>
      <c r="H673" s="51" t="s">
        <v>623</v>
      </c>
      <c r="I673" s="51"/>
      <c r="J673" s="51">
        <v>61045</v>
      </c>
      <c r="K673" s="51" t="s">
        <v>1965</v>
      </c>
      <c r="L673" s="51"/>
      <c r="M673" s="51"/>
      <c r="N673" s="53">
        <v>291</v>
      </c>
      <c r="O673" s="53"/>
      <c r="P673" s="53">
        <v>291</v>
      </c>
    </row>
    <row r="674" spans="1:16" s="19" customFormat="1" hidden="1">
      <c r="A674" s="19" t="s">
        <v>502</v>
      </c>
      <c r="B674" s="19" t="s">
        <v>3893</v>
      </c>
      <c r="C674" s="51"/>
      <c r="D674" s="51" t="s">
        <v>1879</v>
      </c>
      <c r="E674" s="51" t="s">
        <v>103</v>
      </c>
      <c r="F674" s="51" t="s">
        <v>688</v>
      </c>
      <c r="G674" s="51"/>
      <c r="H674" s="51" t="s">
        <v>623</v>
      </c>
      <c r="I674" s="51"/>
      <c r="J674" s="51">
        <v>61046</v>
      </c>
      <c r="K674" s="51" t="s">
        <v>1963</v>
      </c>
      <c r="L674" s="51">
        <v>7066</v>
      </c>
      <c r="M674" s="51"/>
      <c r="N674" s="53">
        <v>427</v>
      </c>
      <c r="O674" s="53"/>
      <c r="P674" s="53">
        <v>427</v>
      </c>
    </row>
    <row r="675" spans="1:16" s="19" customFormat="1" hidden="1">
      <c r="A675" s="19" t="s">
        <v>805</v>
      </c>
      <c r="B675" s="19" t="s">
        <v>1599</v>
      </c>
      <c r="C675" s="51"/>
      <c r="D675" s="51" t="s">
        <v>1879</v>
      </c>
      <c r="E675" s="51" t="s">
        <v>103</v>
      </c>
      <c r="F675" s="51" t="s">
        <v>1156</v>
      </c>
      <c r="G675" s="51"/>
      <c r="H675" s="51" t="s">
        <v>623</v>
      </c>
      <c r="I675" s="51"/>
      <c r="J675" s="51">
        <v>61046</v>
      </c>
      <c r="K675" s="51" t="s">
        <v>1963</v>
      </c>
      <c r="L675" s="51"/>
      <c r="M675" s="51"/>
      <c r="N675" s="53">
        <v>32</v>
      </c>
      <c r="O675" s="53"/>
      <c r="P675" s="53">
        <v>32</v>
      </c>
    </row>
    <row r="676" spans="1:16" s="19" customFormat="1" hidden="1">
      <c r="A676" s="19" t="s">
        <v>529</v>
      </c>
      <c r="B676" s="19" t="s">
        <v>1775</v>
      </c>
      <c r="C676" s="51"/>
      <c r="D676" s="51" t="s">
        <v>1879</v>
      </c>
      <c r="E676" s="51" t="s">
        <v>1890</v>
      </c>
      <c r="F676" s="51" t="s">
        <v>63</v>
      </c>
      <c r="G676" s="51"/>
      <c r="H676" s="51" t="s">
        <v>623</v>
      </c>
      <c r="I676" s="51"/>
      <c r="J676" s="51">
        <v>61135</v>
      </c>
      <c r="K676" s="51" t="s">
        <v>3892</v>
      </c>
      <c r="L676" s="51">
        <v>7189</v>
      </c>
      <c r="M676" s="51"/>
      <c r="N676" s="53">
        <v>26439</v>
      </c>
      <c r="O676" s="53"/>
      <c r="P676" s="53">
        <v>26439</v>
      </c>
    </row>
    <row r="677" spans="1:16" s="19" customFormat="1" hidden="1">
      <c r="A677" s="19" t="s">
        <v>128</v>
      </c>
      <c r="B677" s="19" t="s">
        <v>1788</v>
      </c>
      <c r="C677" s="51"/>
      <c r="D677" s="51" t="s">
        <v>1879</v>
      </c>
      <c r="E677" s="51" t="s">
        <v>4</v>
      </c>
      <c r="F677" s="51" t="s">
        <v>4</v>
      </c>
      <c r="G677" s="51"/>
      <c r="H677" s="51" t="s">
        <v>623</v>
      </c>
      <c r="I677" s="51"/>
      <c r="J677" s="51">
        <v>61179</v>
      </c>
      <c r="K677" s="51" t="s">
        <v>3891</v>
      </c>
      <c r="L677" s="51"/>
      <c r="M677" s="51"/>
      <c r="N677" s="53">
        <v>17619.88</v>
      </c>
      <c r="O677" s="53"/>
      <c r="P677" s="53">
        <v>17619.88</v>
      </c>
    </row>
    <row r="678" spans="1:16" s="19" customFormat="1" hidden="1">
      <c r="A678" s="19" t="s">
        <v>40</v>
      </c>
      <c r="B678" s="19" t="s">
        <v>981</v>
      </c>
      <c r="C678" s="51"/>
      <c r="D678" s="51" t="s">
        <v>1879</v>
      </c>
      <c r="E678" s="51" t="s">
        <v>0</v>
      </c>
      <c r="F678" s="51" t="s">
        <v>110</v>
      </c>
      <c r="G678" s="51"/>
      <c r="H678" s="51" t="s">
        <v>623</v>
      </c>
      <c r="I678" s="51"/>
      <c r="J678" s="51">
        <v>61206</v>
      </c>
      <c r="K678" s="51" t="s">
        <v>3890</v>
      </c>
      <c r="L678" s="51">
        <v>57133</v>
      </c>
      <c r="M678" s="51"/>
      <c r="N678" s="53">
        <v>11049</v>
      </c>
      <c r="O678" s="53"/>
      <c r="P678" s="53">
        <v>11049</v>
      </c>
    </row>
    <row r="679" spans="1:16" s="19" customFormat="1" hidden="1">
      <c r="A679" s="19" t="s">
        <v>1982</v>
      </c>
      <c r="B679" s="19" t="s">
        <v>2199</v>
      </c>
      <c r="C679" s="51"/>
      <c r="D679" s="51" t="s">
        <v>1879</v>
      </c>
      <c r="E679" s="51" t="s">
        <v>460</v>
      </c>
      <c r="F679" s="51" t="s">
        <v>460</v>
      </c>
      <c r="G679" s="51"/>
      <c r="H679" s="51" t="s">
        <v>623</v>
      </c>
      <c r="I679" s="51"/>
      <c r="J679" s="51">
        <v>61261</v>
      </c>
      <c r="K679" s="51" t="s">
        <v>2198</v>
      </c>
      <c r="L679" s="51"/>
      <c r="M679" s="51"/>
      <c r="N679" s="53">
        <v>79969</v>
      </c>
      <c r="O679" s="53"/>
      <c r="P679" s="53">
        <v>79969</v>
      </c>
    </row>
    <row r="680" spans="1:16" s="19" customFormat="1" hidden="1">
      <c r="A680" s="19" t="s">
        <v>41</v>
      </c>
      <c r="B680" s="19" t="s">
        <v>1410</v>
      </c>
      <c r="C680" s="51"/>
      <c r="D680" s="51" t="s">
        <v>1879</v>
      </c>
      <c r="E680" s="51" t="s">
        <v>460</v>
      </c>
      <c r="F680" s="51" t="s">
        <v>460</v>
      </c>
      <c r="G680" s="51"/>
      <c r="H680" s="51" t="s">
        <v>623</v>
      </c>
      <c r="I680" s="51"/>
      <c r="J680" s="51">
        <v>61270</v>
      </c>
      <c r="K680" s="51" t="s">
        <v>3889</v>
      </c>
      <c r="L680" s="51"/>
      <c r="M680" s="51"/>
      <c r="N680" s="53">
        <v>177963</v>
      </c>
      <c r="O680" s="53"/>
      <c r="P680" s="53">
        <v>177963</v>
      </c>
    </row>
    <row r="681" spans="1:16" s="19" customFormat="1" hidden="1">
      <c r="A681" s="19" t="s">
        <v>40</v>
      </c>
      <c r="B681" s="19" t="s">
        <v>659</v>
      </c>
      <c r="C681" s="51"/>
      <c r="D681" s="51" t="s">
        <v>1879</v>
      </c>
      <c r="E681" s="51" t="s">
        <v>0</v>
      </c>
      <c r="F681" s="51" t="s">
        <v>110</v>
      </c>
      <c r="G681" s="51"/>
      <c r="H681" s="51" t="s">
        <v>623</v>
      </c>
      <c r="I681" s="51"/>
      <c r="J681" s="51">
        <v>61300</v>
      </c>
      <c r="K681" s="51" t="s">
        <v>3888</v>
      </c>
      <c r="L681" s="51"/>
      <c r="M681" s="51"/>
      <c r="N681" s="53">
        <v>33130.42</v>
      </c>
      <c r="O681" s="53"/>
      <c r="P681" s="53">
        <v>33130.42</v>
      </c>
    </row>
    <row r="682" spans="1:16" s="19" customFormat="1" hidden="1">
      <c r="A682" s="19" t="s">
        <v>41</v>
      </c>
      <c r="B682" s="19" t="s">
        <v>1313</v>
      </c>
      <c r="C682" s="51"/>
      <c r="D682" s="51" t="s">
        <v>1879</v>
      </c>
      <c r="E682" s="51" t="s">
        <v>3</v>
      </c>
      <c r="F682" s="51" t="s">
        <v>3</v>
      </c>
      <c r="G682" s="51"/>
      <c r="H682" s="51" t="s">
        <v>623</v>
      </c>
      <c r="I682" s="51"/>
      <c r="J682" s="51">
        <v>61431</v>
      </c>
      <c r="K682" s="51"/>
      <c r="L682" s="51">
        <v>50762</v>
      </c>
      <c r="M682" s="51"/>
      <c r="N682" s="53">
        <v>25195</v>
      </c>
      <c r="O682" s="53"/>
      <c r="P682" s="53">
        <v>25195</v>
      </c>
    </row>
    <row r="683" spans="1:16" s="19" customFormat="1" hidden="1">
      <c r="A683" s="19" t="s">
        <v>128</v>
      </c>
      <c r="B683" s="19" t="s">
        <v>664</v>
      </c>
      <c r="C683" s="51"/>
      <c r="D683" s="51" t="s">
        <v>1879</v>
      </c>
      <c r="E683" s="51" t="s">
        <v>460</v>
      </c>
      <c r="F683" s="51" t="s">
        <v>460</v>
      </c>
      <c r="G683" s="51"/>
      <c r="H683" s="51" t="s">
        <v>623</v>
      </c>
      <c r="I683" s="51"/>
      <c r="J683" s="51">
        <v>61481</v>
      </c>
      <c r="K683" s="51" t="s">
        <v>2697</v>
      </c>
      <c r="L683" s="51"/>
      <c r="M683" s="51"/>
      <c r="N683" s="53">
        <v>28342.579999999998</v>
      </c>
      <c r="O683" s="53"/>
      <c r="P683" s="53">
        <v>28342.579999999998</v>
      </c>
    </row>
    <row r="684" spans="1:16" s="19" customFormat="1" hidden="1">
      <c r="A684" s="19" t="s">
        <v>128</v>
      </c>
      <c r="B684" s="19" t="s">
        <v>456</v>
      </c>
      <c r="C684" s="51"/>
      <c r="D684" s="51" t="s">
        <v>1879</v>
      </c>
      <c r="E684" s="51" t="s">
        <v>460</v>
      </c>
      <c r="F684" s="51" t="s">
        <v>460</v>
      </c>
      <c r="G684" s="51"/>
      <c r="H684" s="51" t="s">
        <v>623</v>
      </c>
      <c r="I684" s="51"/>
      <c r="J684" s="51">
        <v>61501</v>
      </c>
      <c r="K684" s="51" t="s">
        <v>2701</v>
      </c>
      <c r="L684" s="51"/>
      <c r="M684" s="51"/>
      <c r="N684" s="53">
        <v>28148.99</v>
      </c>
      <c r="O684" s="53"/>
      <c r="P684" s="53">
        <v>28148.99</v>
      </c>
    </row>
    <row r="685" spans="1:16" s="19" customFormat="1" hidden="1">
      <c r="A685" s="19" t="s">
        <v>502</v>
      </c>
      <c r="B685" s="19" t="s">
        <v>1269</v>
      </c>
      <c r="C685" s="51"/>
      <c r="D685" s="51" t="s">
        <v>1879</v>
      </c>
      <c r="E685" s="51" t="s">
        <v>103</v>
      </c>
      <c r="F685" s="51" t="s">
        <v>688</v>
      </c>
      <c r="G685" s="51"/>
      <c r="H685" s="51" t="s">
        <v>623</v>
      </c>
      <c r="I685" s="51"/>
      <c r="J685" s="51">
        <v>61580</v>
      </c>
      <c r="K685" s="51" t="s">
        <v>3887</v>
      </c>
      <c r="L685" s="51">
        <v>54554</v>
      </c>
      <c r="M685" s="51"/>
      <c r="N685" s="53">
        <v>4155</v>
      </c>
      <c r="O685" s="53"/>
      <c r="P685" s="53">
        <v>4155</v>
      </c>
    </row>
    <row r="686" spans="1:16" s="19" customFormat="1" hidden="1">
      <c r="A686" s="19" t="s">
        <v>40</v>
      </c>
      <c r="B686" s="19" t="s">
        <v>1261</v>
      </c>
      <c r="C686" s="51"/>
      <c r="D686" s="51" t="s">
        <v>1879</v>
      </c>
      <c r="E686" s="51" t="s">
        <v>103</v>
      </c>
      <c r="F686" s="51" t="s">
        <v>103</v>
      </c>
      <c r="G686" s="51"/>
      <c r="H686" s="51" t="s">
        <v>623</v>
      </c>
      <c r="I686" s="51"/>
      <c r="J686" s="51">
        <v>61580</v>
      </c>
      <c r="K686" s="51" t="s">
        <v>3887</v>
      </c>
      <c r="L686" s="51" t="s">
        <v>3886</v>
      </c>
      <c r="M686" s="51"/>
      <c r="N686" s="53">
        <v>13419</v>
      </c>
      <c r="O686" s="53"/>
      <c r="P686" s="53">
        <v>13419</v>
      </c>
    </row>
    <row r="687" spans="1:16" s="19" customFormat="1" hidden="1">
      <c r="A687" s="19" t="s">
        <v>40</v>
      </c>
      <c r="B687" s="19" t="s">
        <v>3885</v>
      </c>
      <c r="C687" s="51"/>
      <c r="D687" s="51" t="s">
        <v>1879</v>
      </c>
      <c r="E687" s="51" t="s">
        <v>103</v>
      </c>
      <c r="F687" s="51" t="s">
        <v>103</v>
      </c>
      <c r="G687" s="51"/>
      <c r="H687" s="51" t="s">
        <v>623</v>
      </c>
      <c r="I687" s="51"/>
      <c r="J687" s="51">
        <v>61594</v>
      </c>
      <c r="K687" s="51" t="s">
        <v>3884</v>
      </c>
      <c r="L687" s="51"/>
      <c r="M687" s="51"/>
      <c r="N687" s="53">
        <v>31454.37</v>
      </c>
      <c r="O687" s="53"/>
      <c r="P687" s="53">
        <v>31454.37</v>
      </c>
    </row>
    <row r="688" spans="1:16" s="19" customFormat="1" hidden="1">
      <c r="A688" s="19" t="s">
        <v>41</v>
      </c>
      <c r="B688" s="19" t="s">
        <v>1488</v>
      </c>
      <c r="C688" s="51"/>
      <c r="D688" s="51" t="s">
        <v>1879</v>
      </c>
      <c r="E688" s="51" t="s">
        <v>0</v>
      </c>
      <c r="F688" s="51" t="s">
        <v>0</v>
      </c>
      <c r="G688" s="51"/>
      <c r="H688" s="51" t="s">
        <v>623</v>
      </c>
      <c r="I688" s="51"/>
      <c r="J688" s="51">
        <v>61596</v>
      </c>
      <c r="K688" s="51" t="s">
        <v>3883</v>
      </c>
      <c r="L688" s="51">
        <v>404</v>
      </c>
      <c r="M688" s="51"/>
      <c r="N688" s="53">
        <v>8063</v>
      </c>
      <c r="O688" s="53"/>
      <c r="P688" s="53">
        <v>8063</v>
      </c>
    </row>
    <row r="689" spans="1:16" s="19" customFormat="1" hidden="1">
      <c r="A689" s="19" t="s">
        <v>41</v>
      </c>
      <c r="B689" s="19" t="s">
        <v>1519</v>
      </c>
      <c r="C689" s="51"/>
      <c r="D689" s="51" t="s">
        <v>1879</v>
      </c>
      <c r="E689" s="51" t="s">
        <v>0</v>
      </c>
      <c r="F689" s="51" t="s">
        <v>0</v>
      </c>
      <c r="G689" s="51"/>
      <c r="H689" s="51" t="s">
        <v>623</v>
      </c>
      <c r="I689" s="51"/>
      <c r="J689" s="51">
        <v>61596</v>
      </c>
      <c r="K689" s="51" t="s">
        <v>3882</v>
      </c>
      <c r="L689" s="51">
        <v>404</v>
      </c>
      <c r="M689" s="51"/>
      <c r="N689" s="53">
        <v>131</v>
      </c>
      <c r="O689" s="53"/>
      <c r="P689" s="53">
        <v>131</v>
      </c>
    </row>
    <row r="690" spans="1:16" s="19" customFormat="1" hidden="1">
      <c r="A690" s="19" t="s">
        <v>41</v>
      </c>
      <c r="B690" s="19" t="s">
        <v>1488</v>
      </c>
      <c r="C690" s="51"/>
      <c r="D690" s="51" t="s">
        <v>1879</v>
      </c>
      <c r="E690" s="51" t="s">
        <v>0</v>
      </c>
      <c r="F690" s="51" t="s">
        <v>0</v>
      </c>
      <c r="G690" s="51"/>
      <c r="H690" s="51" t="s">
        <v>623</v>
      </c>
      <c r="I690" s="51"/>
      <c r="J690" s="51">
        <v>61596</v>
      </c>
      <c r="K690" s="51" t="s">
        <v>3881</v>
      </c>
      <c r="L690" s="51">
        <v>404</v>
      </c>
      <c r="M690" s="51"/>
      <c r="N690" s="53">
        <v>3989</v>
      </c>
      <c r="O690" s="53"/>
      <c r="P690" s="53">
        <v>3989</v>
      </c>
    </row>
    <row r="691" spans="1:16" s="19" customFormat="1" hidden="1">
      <c r="A691" s="19" t="s">
        <v>41</v>
      </c>
      <c r="B691" s="19" t="s">
        <v>1517</v>
      </c>
      <c r="C691" s="51"/>
      <c r="D691" s="51" t="s">
        <v>1879</v>
      </c>
      <c r="E691" s="51" t="s">
        <v>0</v>
      </c>
      <c r="F691" s="51" t="s">
        <v>0</v>
      </c>
      <c r="G691" s="51"/>
      <c r="H691" s="51" t="s">
        <v>623</v>
      </c>
      <c r="I691" s="51"/>
      <c r="J691" s="51">
        <v>61597</v>
      </c>
      <c r="K691" s="51" t="s">
        <v>3880</v>
      </c>
      <c r="L691" s="51">
        <v>399</v>
      </c>
      <c r="M691" s="51"/>
      <c r="N691" s="53">
        <v>2002</v>
      </c>
      <c r="O691" s="53"/>
      <c r="P691" s="53">
        <v>2002</v>
      </c>
    </row>
    <row r="692" spans="1:16" s="19" customFormat="1" hidden="1">
      <c r="A692" s="19" t="s">
        <v>41</v>
      </c>
      <c r="B692" s="19" t="s">
        <v>1520</v>
      </c>
      <c r="C692" s="51"/>
      <c r="D692" s="51" t="s">
        <v>1879</v>
      </c>
      <c r="E692" s="51" t="s">
        <v>0</v>
      </c>
      <c r="F692" s="51" t="s">
        <v>0</v>
      </c>
      <c r="G692" s="51"/>
      <c r="H692" s="51" t="s">
        <v>623</v>
      </c>
      <c r="I692" s="51"/>
      <c r="J692" s="51">
        <v>61598</v>
      </c>
      <c r="K692" s="51" t="s">
        <v>3879</v>
      </c>
      <c r="L692" s="51">
        <v>408</v>
      </c>
      <c r="M692" s="51"/>
      <c r="N692" s="53">
        <v>42173</v>
      </c>
      <c r="O692" s="53"/>
      <c r="P692" s="53">
        <v>42173</v>
      </c>
    </row>
    <row r="693" spans="1:16" s="19" customFormat="1" hidden="1">
      <c r="A693" s="19" t="s">
        <v>41</v>
      </c>
      <c r="B693" s="19" t="s">
        <v>1518</v>
      </c>
      <c r="C693" s="51"/>
      <c r="D693" s="51" t="s">
        <v>1879</v>
      </c>
      <c r="E693" s="51" t="s">
        <v>0</v>
      </c>
      <c r="F693" s="51" t="s">
        <v>0</v>
      </c>
      <c r="G693" s="51"/>
      <c r="H693" s="51" t="s">
        <v>623</v>
      </c>
      <c r="I693" s="51"/>
      <c r="J693" s="51">
        <v>61599</v>
      </c>
      <c r="K693" s="51" t="s">
        <v>3878</v>
      </c>
      <c r="L693" s="51">
        <v>400</v>
      </c>
      <c r="M693" s="51"/>
      <c r="N693" s="53">
        <v>211077</v>
      </c>
      <c r="O693" s="53"/>
      <c r="P693" s="53">
        <v>211077</v>
      </c>
    </row>
    <row r="694" spans="1:16" s="19" customFormat="1" hidden="1">
      <c r="A694" s="19" t="s">
        <v>41</v>
      </c>
      <c r="B694" s="19" t="s">
        <v>1357</v>
      </c>
      <c r="C694" s="51"/>
      <c r="D694" s="51" t="s">
        <v>1879</v>
      </c>
      <c r="E694" s="51" t="s">
        <v>4</v>
      </c>
      <c r="F694" s="51" t="s">
        <v>4</v>
      </c>
      <c r="G694" s="51"/>
      <c r="H694" s="51" t="s">
        <v>623</v>
      </c>
      <c r="I694" s="51"/>
      <c r="J694" s="51">
        <v>61633</v>
      </c>
      <c r="K694" s="51" t="s">
        <v>3877</v>
      </c>
      <c r="L694" s="51">
        <v>56433</v>
      </c>
      <c r="M694" s="51"/>
      <c r="N694" s="53">
        <v>274206</v>
      </c>
      <c r="O694" s="53"/>
      <c r="P694" s="53">
        <v>274206</v>
      </c>
    </row>
    <row r="695" spans="1:16" s="19" customFormat="1" hidden="1">
      <c r="A695" s="19" t="s">
        <v>41</v>
      </c>
      <c r="B695" s="19" t="s">
        <v>1204</v>
      </c>
      <c r="C695" s="51"/>
      <c r="D695" s="51" t="s">
        <v>1879</v>
      </c>
      <c r="E695" s="51" t="s">
        <v>4</v>
      </c>
      <c r="F695" s="51" t="s">
        <v>4</v>
      </c>
      <c r="G695" s="51"/>
      <c r="H695" s="51" t="s">
        <v>623</v>
      </c>
      <c r="I695" s="51"/>
      <c r="J695" s="51">
        <v>61671</v>
      </c>
      <c r="K695" s="51" t="s">
        <v>3212</v>
      </c>
      <c r="L695" s="51">
        <v>57484</v>
      </c>
      <c r="M695" s="51"/>
      <c r="N695" s="53">
        <v>104533</v>
      </c>
      <c r="O695" s="53"/>
      <c r="P695" s="53">
        <v>104533</v>
      </c>
    </row>
    <row r="696" spans="1:16" s="19" customFormat="1" hidden="1">
      <c r="A696" s="19" t="s">
        <v>40</v>
      </c>
      <c r="B696" s="19" t="s">
        <v>1203</v>
      </c>
      <c r="C696" s="51"/>
      <c r="D696" s="51" t="s">
        <v>1879</v>
      </c>
      <c r="E696" s="51" t="s">
        <v>4</v>
      </c>
      <c r="F696" s="51" t="s">
        <v>4</v>
      </c>
      <c r="G696" s="51"/>
      <c r="H696" s="51" t="s">
        <v>623</v>
      </c>
      <c r="I696" s="51"/>
      <c r="J696" s="51">
        <v>61671</v>
      </c>
      <c r="K696" s="51" t="s">
        <v>3212</v>
      </c>
      <c r="L696" s="51"/>
      <c r="M696" s="51"/>
      <c r="N696" s="53">
        <v>134023</v>
      </c>
      <c r="O696" s="53"/>
      <c r="P696" s="53">
        <v>134023</v>
      </c>
    </row>
    <row r="697" spans="1:16" s="19" customFormat="1" hidden="1">
      <c r="A697" s="19" t="s">
        <v>41</v>
      </c>
      <c r="B697" s="19" t="s">
        <v>713</v>
      </c>
      <c r="C697" s="51"/>
      <c r="D697" s="51" t="s">
        <v>1879</v>
      </c>
      <c r="E697" s="51" t="s">
        <v>103</v>
      </c>
      <c r="F697" s="51" t="s">
        <v>103</v>
      </c>
      <c r="G697" s="51"/>
      <c r="H697" s="51" t="s">
        <v>623</v>
      </c>
      <c r="I697" s="51"/>
      <c r="J697" s="51">
        <v>61689</v>
      </c>
      <c r="K697" s="51" t="s">
        <v>3876</v>
      </c>
      <c r="L697" s="51">
        <v>391</v>
      </c>
      <c r="M697" s="51"/>
      <c r="N697" s="53">
        <v>12960</v>
      </c>
      <c r="O697" s="53"/>
      <c r="P697" s="53">
        <v>12960</v>
      </c>
    </row>
    <row r="698" spans="1:16" s="19" customFormat="1" hidden="1">
      <c r="A698" s="19" t="s">
        <v>41</v>
      </c>
      <c r="B698" s="19" t="s">
        <v>868</v>
      </c>
      <c r="C698" s="51"/>
      <c r="D698" s="51" t="s">
        <v>1879</v>
      </c>
      <c r="E698" s="51" t="s">
        <v>103</v>
      </c>
      <c r="F698" s="51" t="s">
        <v>103</v>
      </c>
      <c r="G698" s="51"/>
      <c r="H698" s="51" t="s">
        <v>623</v>
      </c>
      <c r="I698" s="51"/>
      <c r="J698" s="51">
        <v>61690</v>
      </c>
      <c r="K698" s="51" t="s">
        <v>3875</v>
      </c>
      <c r="L698" s="51">
        <v>394</v>
      </c>
      <c r="M698" s="51"/>
      <c r="N698" s="53">
        <v>3679</v>
      </c>
      <c r="O698" s="53"/>
      <c r="P698" s="53">
        <v>3679</v>
      </c>
    </row>
    <row r="699" spans="1:16" s="19" customFormat="1" hidden="1">
      <c r="A699" s="19" t="s">
        <v>41</v>
      </c>
      <c r="B699" s="19" t="s">
        <v>868</v>
      </c>
      <c r="C699" s="51"/>
      <c r="D699" s="51" t="s">
        <v>1879</v>
      </c>
      <c r="E699" s="51" t="s">
        <v>103</v>
      </c>
      <c r="F699" s="51" t="s">
        <v>103</v>
      </c>
      <c r="G699" s="51"/>
      <c r="H699" s="51" t="s">
        <v>623</v>
      </c>
      <c r="I699" s="51"/>
      <c r="J699" s="51">
        <v>61690</v>
      </c>
      <c r="K699" s="51" t="s">
        <v>3874</v>
      </c>
      <c r="L699" s="51"/>
      <c r="M699" s="51"/>
      <c r="N699" s="53">
        <v>238</v>
      </c>
      <c r="O699" s="53"/>
      <c r="P699" s="53">
        <v>238</v>
      </c>
    </row>
    <row r="700" spans="1:16" s="19" customFormat="1" hidden="1">
      <c r="A700" s="19" t="s">
        <v>41</v>
      </c>
      <c r="B700" s="19" t="s">
        <v>3873</v>
      </c>
      <c r="C700" s="51"/>
      <c r="D700" s="51" t="s">
        <v>1879</v>
      </c>
      <c r="E700" s="51" t="s">
        <v>103</v>
      </c>
      <c r="F700" s="51" t="s">
        <v>103</v>
      </c>
      <c r="G700" s="51"/>
      <c r="H700" s="51" t="s">
        <v>623</v>
      </c>
      <c r="I700" s="51"/>
      <c r="J700" s="51">
        <v>61691</v>
      </c>
      <c r="K700" s="51" t="s">
        <v>3872</v>
      </c>
      <c r="L700" s="51"/>
      <c r="M700" s="51"/>
      <c r="N700" s="53">
        <v>0</v>
      </c>
      <c r="O700" s="53"/>
      <c r="P700" s="53">
        <v>0</v>
      </c>
    </row>
    <row r="701" spans="1:16" s="19" customFormat="1" hidden="1">
      <c r="A701" s="19" t="s">
        <v>41</v>
      </c>
      <c r="B701" s="19" t="s">
        <v>968</v>
      </c>
      <c r="C701" s="51"/>
      <c r="D701" s="51" t="s">
        <v>1879</v>
      </c>
      <c r="E701" s="51" t="s">
        <v>103</v>
      </c>
      <c r="F701" s="51" t="s">
        <v>103</v>
      </c>
      <c r="G701" s="51"/>
      <c r="H701" s="51" t="s">
        <v>623</v>
      </c>
      <c r="I701" s="51"/>
      <c r="J701" s="51">
        <v>61692</v>
      </c>
      <c r="K701" s="51" t="s">
        <v>3871</v>
      </c>
      <c r="L701" s="51">
        <v>396</v>
      </c>
      <c r="M701" s="51"/>
      <c r="N701" s="53">
        <v>42694</v>
      </c>
      <c r="O701" s="53"/>
      <c r="P701" s="53">
        <v>42694</v>
      </c>
    </row>
    <row r="702" spans="1:16" s="19" customFormat="1" hidden="1">
      <c r="A702" s="19" t="s">
        <v>41</v>
      </c>
      <c r="B702" s="19" t="s">
        <v>3870</v>
      </c>
      <c r="C702" s="51"/>
      <c r="D702" s="51" t="s">
        <v>1879</v>
      </c>
      <c r="E702" s="51" t="s">
        <v>103</v>
      </c>
      <c r="F702" s="51" t="s">
        <v>103</v>
      </c>
      <c r="G702" s="51"/>
      <c r="H702" s="51" t="s">
        <v>623</v>
      </c>
      <c r="I702" s="51"/>
      <c r="J702" s="51">
        <v>61693</v>
      </c>
      <c r="K702" s="51" t="s">
        <v>3869</v>
      </c>
      <c r="L702" s="51">
        <v>397</v>
      </c>
      <c r="M702" s="51"/>
      <c r="N702" s="53">
        <v>0</v>
      </c>
      <c r="O702" s="53"/>
      <c r="P702" s="53">
        <v>0</v>
      </c>
    </row>
    <row r="703" spans="1:16" s="19" customFormat="1" hidden="1">
      <c r="A703" s="19" t="s">
        <v>41</v>
      </c>
      <c r="B703" s="19" t="s">
        <v>1046</v>
      </c>
      <c r="C703" s="51"/>
      <c r="D703" s="51" t="s">
        <v>1879</v>
      </c>
      <c r="E703" s="51" t="s">
        <v>103</v>
      </c>
      <c r="F703" s="51" t="s">
        <v>103</v>
      </c>
      <c r="G703" s="51"/>
      <c r="H703" s="51" t="s">
        <v>623</v>
      </c>
      <c r="I703" s="51"/>
      <c r="J703" s="51">
        <v>61694</v>
      </c>
      <c r="K703" s="51" t="s">
        <v>3868</v>
      </c>
      <c r="L703" s="51"/>
      <c r="M703" s="51"/>
      <c r="N703" s="53">
        <v>11465</v>
      </c>
      <c r="O703" s="53"/>
      <c r="P703" s="53">
        <v>11465</v>
      </c>
    </row>
    <row r="704" spans="1:16" s="19" customFormat="1" hidden="1">
      <c r="A704" s="19" t="s">
        <v>41</v>
      </c>
      <c r="B704" s="19" t="s">
        <v>1046</v>
      </c>
      <c r="C704" s="51"/>
      <c r="D704" s="51" t="s">
        <v>1879</v>
      </c>
      <c r="E704" s="51" t="s">
        <v>103</v>
      </c>
      <c r="F704" s="51" t="s">
        <v>103</v>
      </c>
      <c r="G704" s="51"/>
      <c r="H704" s="51" t="s">
        <v>623</v>
      </c>
      <c r="I704" s="51"/>
      <c r="J704" s="51">
        <v>61694</v>
      </c>
      <c r="K704" s="51" t="s">
        <v>3867</v>
      </c>
      <c r="L704" s="51"/>
      <c r="M704" s="51"/>
      <c r="N704" s="53">
        <v>5031</v>
      </c>
      <c r="O704" s="53"/>
      <c r="P704" s="53">
        <v>5031</v>
      </c>
    </row>
    <row r="705" spans="1:16" s="19" customFormat="1" hidden="1">
      <c r="A705" s="19" t="s">
        <v>41</v>
      </c>
      <c r="B705" s="19" t="s">
        <v>1363</v>
      </c>
      <c r="C705" s="51"/>
      <c r="D705" s="51" t="s">
        <v>1879</v>
      </c>
      <c r="E705" s="51" t="s">
        <v>103</v>
      </c>
      <c r="F705" s="51" t="s">
        <v>103</v>
      </c>
      <c r="G705" s="51"/>
      <c r="H705" s="51" t="s">
        <v>623</v>
      </c>
      <c r="I705" s="51"/>
      <c r="J705" s="51">
        <v>61695</v>
      </c>
      <c r="K705" s="51" t="s">
        <v>3866</v>
      </c>
      <c r="L705" s="51">
        <v>402</v>
      </c>
      <c r="M705" s="51"/>
      <c r="N705" s="53">
        <v>12987</v>
      </c>
      <c r="O705" s="53"/>
      <c r="P705" s="53">
        <v>12987</v>
      </c>
    </row>
    <row r="706" spans="1:16" s="19" customFormat="1" hidden="1">
      <c r="A706" s="19" t="s">
        <v>41</v>
      </c>
      <c r="B706" s="19" t="s">
        <v>1457</v>
      </c>
      <c r="C706" s="51"/>
      <c r="D706" s="51" t="s">
        <v>1879</v>
      </c>
      <c r="E706" s="51" t="s">
        <v>103</v>
      </c>
      <c r="F706" s="51" t="s">
        <v>103</v>
      </c>
      <c r="G706" s="51"/>
      <c r="H706" s="51" t="s">
        <v>623</v>
      </c>
      <c r="I706" s="51"/>
      <c r="J706" s="51">
        <v>61696</v>
      </c>
      <c r="K706" s="51" t="s">
        <v>3865</v>
      </c>
      <c r="L706" s="51">
        <v>403</v>
      </c>
      <c r="M706" s="51"/>
      <c r="N706" s="53">
        <v>0</v>
      </c>
      <c r="O706" s="53"/>
      <c r="P706" s="53">
        <v>0</v>
      </c>
    </row>
    <row r="707" spans="1:16" s="19" customFormat="1" hidden="1">
      <c r="A707" s="19" t="s">
        <v>41</v>
      </c>
      <c r="B707" s="19" t="s">
        <v>1457</v>
      </c>
      <c r="C707" s="51"/>
      <c r="D707" s="51" t="s">
        <v>1879</v>
      </c>
      <c r="E707" s="51" t="s">
        <v>103</v>
      </c>
      <c r="F707" s="51" t="s">
        <v>103</v>
      </c>
      <c r="G707" s="51"/>
      <c r="H707" s="51" t="s">
        <v>623</v>
      </c>
      <c r="I707" s="51"/>
      <c r="J707" s="51">
        <v>61696</v>
      </c>
      <c r="K707" s="51" t="s">
        <v>3865</v>
      </c>
      <c r="L707" s="51">
        <v>403</v>
      </c>
      <c r="M707" s="51"/>
      <c r="N707" s="53">
        <v>21678</v>
      </c>
      <c r="O707" s="53"/>
      <c r="P707" s="53">
        <v>21678</v>
      </c>
    </row>
    <row r="708" spans="1:16" s="19" customFormat="1" hidden="1">
      <c r="A708" s="19" t="s">
        <v>41</v>
      </c>
      <c r="B708" s="19" t="s">
        <v>3864</v>
      </c>
      <c r="C708" s="51"/>
      <c r="D708" s="51" t="s">
        <v>1879</v>
      </c>
      <c r="E708" s="51" t="s">
        <v>103</v>
      </c>
      <c r="F708" s="51" t="s">
        <v>103</v>
      </c>
      <c r="G708" s="51"/>
      <c r="H708" s="51" t="s">
        <v>623</v>
      </c>
      <c r="I708" s="51"/>
      <c r="J708" s="51">
        <v>61697</v>
      </c>
      <c r="K708" s="51" t="s">
        <v>3863</v>
      </c>
      <c r="L708" s="51">
        <v>0</v>
      </c>
      <c r="M708" s="51"/>
      <c r="N708" s="53">
        <v>0</v>
      </c>
      <c r="O708" s="53"/>
      <c r="P708" s="53">
        <v>0</v>
      </c>
    </row>
    <row r="709" spans="1:16" s="19" customFormat="1" hidden="1">
      <c r="A709" s="19" t="s">
        <v>41</v>
      </c>
      <c r="B709" s="19" t="s">
        <v>1716</v>
      </c>
      <c r="C709" s="51"/>
      <c r="D709" s="51" t="s">
        <v>1879</v>
      </c>
      <c r="E709" s="51" t="s">
        <v>460</v>
      </c>
      <c r="F709" s="51" t="s">
        <v>460</v>
      </c>
      <c r="G709" s="51"/>
      <c r="H709" s="51" t="s">
        <v>623</v>
      </c>
      <c r="I709" s="51"/>
      <c r="J709" s="51">
        <v>61739</v>
      </c>
      <c r="K709" s="51" t="s">
        <v>3862</v>
      </c>
      <c r="L709" s="51">
        <v>57306</v>
      </c>
      <c r="M709" s="51"/>
      <c r="N709" s="53">
        <v>16138.6</v>
      </c>
      <c r="O709" s="53"/>
      <c r="P709" s="53">
        <v>16138.6</v>
      </c>
    </row>
    <row r="710" spans="1:16" s="19" customFormat="1" hidden="1">
      <c r="A710" s="19" t="s">
        <v>41</v>
      </c>
      <c r="B710" s="19" t="s">
        <v>1715</v>
      </c>
      <c r="C710" s="51"/>
      <c r="D710" s="51" t="s">
        <v>1879</v>
      </c>
      <c r="E710" s="51" t="s">
        <v>460</v>
      </c>
      <c r="F710" s="51" t="s">
        <v>460</v>
      </c>
      <c r="G710" s="51"/>
      <c r="H710" s="51" t="s">
        <v>623</v>
      </c>
      <c r="I710" s="51"/>
      <c r="J710" s="51">
        <v>61740</v>
      </c>
      <c r="K710" s="51" t="s">
        <v>3861</v>
      </c>
      <c r="L710" s="51">
        <v>57305</v>
      </c>
      <c r="M710" s="51"/>
      <c r="N710" s="53">
        <v>17214</v>
      </c>
      <c r="O710" s="53"/>
      <c r="P710" s="53">
        <v>17214</v>
      </c>
    </row>
    <row r="711" spans="1:16" s="19" customFormat="1" hidden="1">
      <c r="A711" s="19" t="s">
        <v>40</v>
      </c>
      <c r="B711" s="19" t="s">
        <v>1600</v>
      </c>
      <c r="C711" s="51"/>
      <c r="D711" s="51" t="s">
        <v>1879</v>
      </c>
      <c r="E711" s="51" t="s">
        <v>103</v>
      </c>
      <c r="F711" s="51" t="s">
        <v>103</v>
      </c>
      <c r="G711" s="51"/>
      <c r="H711" s="51" t="s">
        <v>623</v>
      </c>
      <c r="I711" s="51"/>
      <c r="J711" s="51">
        <v>61750</v>
      </c>
      <c r="K711" s="51" t="s">
        <v>3860</v>
      </c>
      <c r="L711" s="51">
        <v>7151</v>
      </c>
      <c r="M711" s="51"/>
      <c r="N711" s="53">
        <v>13331</v>
      </c>
      <c r="O711" s="53"/>
      <c r="P711" s="53">
        <v>13331</v>
      </c>
    </row>
    <row r="712" spans="1:16" s="19" customFormat="1" hidden="1">
      <c r="A712" s="19" t="s">
        <v>40</v>
      </c>
      <c r="B712" s="19" t="s">
        <v>732</v>
      </c>
      <c r="C712" s="51"/>
      <c r="D712" s="51" t="s">
        <v>1879</v>
      </c>
      <c r="E712" s="51" t="s">
        <v>103</v>
      </c>
      <c r="F712" s="51" t="s">
        <v>103</v>
      </c>
      <c r="G712" s="51"/>
      <c r="H712" s="51" t="s">
        <v>623</v>
      </c>
      <c r="I712" s="51"/>
      <c r="J712" s="51">
        <v>61751</v>
      </c>
      <c r="K712" s="51" t="s">
        <v>3859</v>
      </c>
      <c r="L712" s="51">
        <v>7229</v>
      </c>
      <c r="M712" s="51"/>
      <c r="N712" s="53">
        <v>17818.310000000001</v>
      </c>
      <c r="O712" s="53"/>
      <c r="P712" s="53">
        <v>17818.310000000001</v>
      </c>
    </row>
    <row r="713" spans="1:16" s="19" customFormat="1" hidden="1">
      <c r="A713" s="19" t="s">
        <v>41</v>
      </c>
      <c r="B713" s="19" t="s">
        <v>1566</v>
      </c>
      <c r="C713" s="51"/>
      <c r="D713" s="51" t="s">
        <v>1879</v>
      </c>
      <c r="E713" s="51" t="s">
        <v>460</v>
      </c>
      <c r="F713" s="51" t="s">
        <v>460</v>
      </c>
      <c r="G713" s="51"/>
      <c r="H713" s="51" t="s">
        <v>623</v>
      </c>
      <c r="I713" s="51"/>
      <c r="J713" s="51">
        <v>61825</v>
      </c>
      <c r="K713" s="51" t="s">
        <v>3858</v>
      </c>
      <c r="L713" s="51"/>
      <c r="M713" s="51"/>
      <c r="N713" s="53">
        <v>419413</v>
      </c>
      <c r="O713" s="53"/>
      <c r="P713" s="53">
        <v>419413</v>
      </c>
    </row>
    <row r="714" spans="1:16" s="19" customFormat="1" hidden="1">
      <c r="A714" s="19" t="s">
        <v>41</v>
      </c>
      <c r="B714" s="19" t="s">
        <v>1565</v>
      </c>
      <c r="C714" s="51"/>
      <c r="D714" s="51" t="s">
        <v>1879</v>
      </c>
      <c r="E714" s="51" t="s">
        <v>460</v>
      </c>
      <c r="F714" s="51" t="s">
        <v>460</v>
      </c>
      <c r="G714" s="51"/>
      <c r="H714" s="51" t="s">
        <v>623</v>
      </c>
      <c r="I714" s="51"/>
      <c r="J714" s="51">
        <v>61830</v>
      </c>
      <c r="K714" s="51" t="s">
        <v>3857</v>
      </c>
      <c r="L714" s="51"/>
      <c r="M714" s="51"/>
      <c r="N714" s="53">
        <v>300560</v>
      </c>
      <c r="O714" s="53"/>
      <c r="P714" s="53">
        <v>300560</v>
      </c>
    </row>
    <row r="715" spans="1:16" s="19" customFormat="1" hidden="1">
      <c r="A715" s="19" t="s">
        <v>41</v>
      </c>
      <c r="B715" s="19" t="s">
        <v>1084</v>
      </c>
      <c r="C715" s="51"/>
      <c r="D715" s="51" t="s">
        <v>1879</v>
      </c>
      <c r="E715" s="51" t="s">
        <v>3</v>
      </c>
      <c r="F715" s="51" t="s">
        <v>3</v>
      </c>
      <c r="G715" s="51"/>
      <c r="H715" s="51" t="s">
        <v>623</v>
      </c>
      <c r="I715" s="51"/>
      <c r="J715" s="51">
        <v>61832</v>
      </c>
      <c r="K715" s="51" t="s">
        <v>3856</v>
      </c>
      <c r="L715" s="51">
        <v>57475</v>
      </c>
      <c r="M715" s="51"/>
      <c r="N715" s="53">
        <v>424264</v>
      </c>
      <c r="O715" s="53"/>
      <c r="P715" s="53">
        <v>424264</v>
      </c>
    </row>
    <row r="716" spans="1:16" s="19" customFormat="1" hidden="1">
      <c r="A716" s="19" t="s">
        <v>128</v>
      </c>
      <c r="B716" s="19" t="s">
        <v>668</v>
      </c>
      <c r="C716" s="51"/>
      <c r="D716" s="51" t="s">
        <v>1879</v>
      </c>
      <c r="E716" s="51" t="s">
        <v>460</v>
      </c>
      <c r="F716" s="51" t="s">
        <v>460</v>
      </c>
      <c r="G716" s="51"/>
      <c r="H716" s="51" t="s">
        <v>623</v>
      </c>
      <c r="I716" s="51"/>
      <c r="J716" s="51">
        <v>61846</v>
      </c>
      <c r="K716" s="51" t="s">
        <v>3855</v>
      </c>
      <c r="L716" s="51"/>
      <c r="M716" s="51"/>
      <c r="N716" s="53">
        <v>41995.199999999997</v>
      </c>
      <c r="O716" s="53"/>
      <c r="P716" s="53">
        <v>41995.199999999997</v>
      </c>
    </row>
    <row r="717" spans="1:16" s="19" customFormat="1" hidden="1">
      <c r="A717" s="19" t="s">
        <v>502</v>
      </c>
      <c r="B717" s="19" t="s">
        <v>106</v>
      </c>
      <c r="C717" s="51"/>
      <c r="D717" s="51" t="s">
        <v>1879</v>
      </c>
      <c r="E717" s="51" t="s">
        <v>460</v>
      </c>
      <c r="F717" s="51" t="s">
        <v>36</v>
      </c>
      <c r="G717" s="51"/>
      <c r="H717" s="51" t="s">
        <v>623</v>
      </c>
      <c r="I717" s="51"/>
      <c r="J717" s="51">
        <v>61892</v>
      </c>
      <c r="K717" s="51" t="s">
        <v>3854</v>
      </c>
      <c r="L717" s="51" t="s">
        <v>3853</v>
      </c>
      <c r="M717" s="51"/>
      <c r="N717" s="53">
        <v>33527.561000000002</v>
      </c>
      <c r="O717" s="53"/>
      <c r="P717" s="53">
        <v>33527.561000000002</v>
      </c>
    </row>
    <row r="718" spans="1:16" s="19" customFormat="1" hidden="1">
      <c r="A718" s="19" t="s">
        <v>502</v>
      </c>
      <c r="B718" s="19" t="s">
        <v>107</v>
      </c>
      <c r="C718" s="51"/>
      <c r="D718" s="51" t="s">
        <v>1879</v>
      </c>
      <c r="E718" s="51" t="s">
        <v>460</v>
      </c>
      <c r="F718" s="51" t="s">
        <v>36</v>
      </c>
      <c r="G718" s="51"/>
      <c r="H718" s="51" t="s">
        <v>623</v>
      </c>
      <c r="I718" s="51"/>
      <c r="J718" s="51">
        <v>61893</v>
      </c>
      <c r="K718" s="51" t="s">
        <v>3852</v>
      </c>
      <c r="L718" s="51" t="s">
        <v>3851</v>
      </c>
      <c r="M718" s="51"/>
      <c r="N718" s="53">
        <v>55468.451999999997</v>
      </c>
      <c r="O718" s="53"/>
      <c r="P718" s="53">
        <v>55468.451999999997</v>
      </c>
    </row>
    <row r="719" spans="1:16" s="19" customFormat="1" hidden="1">
      <c r="A719" s="19" t="s">
        <v>40</v>
      </c>
      <c r="B719" s="19" t="s">
        <v>1044</v>
      </c>
      <c r="C719" s="51"/>
      <c r="D719" s="51" t="s">
        <v>1879</v>
      </c>
      <c r="E719" s="51" t="s">
        <v>103</v>
      </c>
      <c r="F719" s="51" t="s">
        <v>103</v>
      </c>
      <c r="G719" s="51"/>
      <c r="H719" s="51" t="s">
        <v>623</v>
      </c>
      <c r="I719" s="51"/>
      <c r="J719" s="51">
        <v>61935</v>
      </c>
      <c r="K719" s="51" t="s">
        <v>3850</v>
      </c>
      <c r="L719" s="51">
        <v>7338</v>
      </c>
      <c r="M719" s="51"/>
      <c r="N719" s="53">
        <v>91209</v>
      </c>
      <c r="O719" s="53"/>
      <c r="P719" s="53">
        <v>91209</v>
      </c>
    </row>
    <row r="720" spans="1:16" s="19" customFormat="1" hidden="1">
      <c r="A720" s="19" t="s">
        <v>41</v>
      </c>
      <c r="B720" s="19" t="s">
        <v>1459</v>
      </c>
      <c r="C720" s="51"/>
      <c r="D720" s="51" t="s">
        <v>1879</v>
      </c>
      <c r="E720" s="51" t="s">
        <v>103</v>
      </c>
      <c r="F720" s="51" t="s">
        <v>103</v>
      </c>
      <c r="G720" s="51"/>
      <c r="H720" s="51" t="s">
        <v>623</v>
      </c>
      <c r="I720" s="51"/>
      <c r="J720" s="51">
        <v>61996</v>
      </c>
      <c r="K720" s="51" t="s">
        <v>3849</v>
      </c>
      <c r="L720" s="51">
        <v>6479</v>
      </c>
      <c r="M720" s="51"/>
      <c r="N720" s="53">
        <v>122754</v>
      </c>
      <c r="O720" s="53"/>
      <c r="P720" s="53">
        <v>122754</v>
      </c>
    </row>
    <row r="721" spans="1:16" s="19" customFormat="1" hidden="1">
      <c r="A721" s="19" t="s">
        <v>41</v>
      </c>
      <c r="B721" s="19" t="s">
        <v>1459</v>
      </c>
      <c r="C721" s="51"/>
      <c r="D721" s="51" t="s">
        <v>1879</v>
      </c>
      <c r="E721" s="51" t="s">
        <v>103</v>
      </c>
      <c r="F721" s="51" t="s">
        <v>103</v>
      </c>
      <c r="G721" s="51"/>
      <c r="H721" s="51" t="s">
        <v>623</v>
      </c>
      <c r="I721" s="51"/>
      <c r="J721" s="51">
        <v>61997</v>
      </c>
      <c r="K721" s="51" t="s">
        <v>3848</v>
      </c>
      <c r="L721" s="51">
        <v>6479</v>
      </c>
      <c r="M721" s="51"/>
      <c r="N721" s="53">
        <v>17957</v>
      </c>
      <c r="O721" s="53"/>
      <c r="P721" s="53">
        <v>17957</v>
      </c>
    </row>
    <row r="722" spans="1:16" s="19" customFormat="1" hidden="1">
      <c r="A722" s="19" t="s">
        <v>41</v>
      </c>
      <c r="B722" s="19" t="s">
        <v>1459</v>
      </c>
      <c r="C722" s="51"/>
      <c r="D722" s="51" t="s">
        <v>1879</v>
      </c>
      <c r="E722" s="51" t="s">
        <v>103</v>
      </c>
      <c r="F722" s="51" t="s">
        <v>103</v>
      </c>
      <c r="G722" s="51"/>
      <c r="H722" s="51" t="s">
        <v>623</v>
      </c>
      <c r="I722" s="51"/>
      <c r="J722" s="51">
        <v>61998</v>
      </c>
      <c r="K722" s="51" t="s">
        <v>3847</v>
      </c>
      <c r="L722" s="51">
        <v>6479</v>
      </c>
      <c r="M722" s="51"/>
      <c r="N722" s="53">
        <v>16055</v>
      </c>
      <c r="O722" s="53"/>
      <c r="P722" s="53">
        <v>16055</v>
      </c>
    </row>
    <row r="723" spans="1:16" s="19" customFormat="1" hidden="1">
      <c r="A723" s="19" t="s">
        <v>41</v>
      </c>
      <c r="B723" s="19" t="s">
        <v>1459</v>
      </c>
      <c r="C723" s="51"/>
      <c r="D723" s="51" t="s">
        <v>1879</v>
      </c>
      <c r="E723" s="51" t="s">
        <v>103</v>
      </c>
      <c r="F723" s="51" t="s">
        <v>103</v>
      </c>
      <c r="G723" s="51"/>
      <c r="H723" s="51" t="s">
        <v>623</v>
      </c>
      <c r="I723" s="51"/>
      <c r="J723" s="51">
        <v>61999</v>
      </c>
      <c r="K723" s="51" t="s">
        <v>3846</v>
      </c>
      <c r="L723" s="51">
        <v>6479</v>
      </c>
      <c r="M723" s="51"/>
      <c r="N723" s="53">
        <v>122174</v>
      </c>
      <c r="O723" s="53"/>
      <c r="P723" s="53">
        <v>122174</v>
      </c>
    </row>
    <row r="724" spans="1:16" s="19" customFormat="1" hidden="1">
      <c r="A724" s="19" t="s">
        <v>41</v>
      </c>
      <c r="B724" s="19" t="s">
        <v>1223</v>
      </c>
      <c r="C724" s="51"/>
      <c r="D724" s="51" t="s">
        <v>1879</v>
      </c>
      <c r="E724" s="51" t="s">
        <v>103</v>
      </c>
      <c r="F724" s="51" t="s">
        <v>103</v>
      </c>
      <c r="G724" s="51"/>
      <c r="H724" s="51" t="s">
        <v>623</v>
      </c>
      <c r="I724" s="51"/>
      <c r="J724" s="51">
        <v>62000</v>
      </c>
      <c r="K724" s="51" t="s">
        <v>3845</v>
      </c>
      <c r="L724" s="51">
        <v>401</v>
      </c>
      <c r="M724" s="51"/>
      <c r="N724" s="53">
        <v>143040</v>
      </c>
      <c r="O724" s="53"/>
      <c r="P724" s="53">
        <v>143040</v>
      </c>
    </row>
    <row r="725" spans="1:16" s="19" customFormat="1" hidden="1">
      <c r="A725" s="19" t="s">
        <v>41</v>
      </c>
      <c r="B725" s="19" t="s">
        <v>855</v>
      </c>
      <c r="C725" s="51"/>
      <c r="D725" s="51" t="s">
        <v>1879</v>
      </c>
      <c r="E725" s="51" t="s">
        <v>103</v>
      </c>
      <c r="F725" s="51" t="s">
        <v>103</v>
      </c>
      <c r="G725" s="51"/>
      <c r="H725" s="51" t="s">
        <v>623</v>
      </c>
      <c r="I725" s="51"/>
      <c r="J725" s="51">
        <v>62001</v>
      </c>
      <c r="K725" s="51" t="s">
        <v>3844</v>
      </c>
      <c r="L725" s="51">
        <v>393</v>
      </c>
      <c r="M725" s="51"/>
      <c r="N725" s="53">
        <v>111770</v>
      </c>
      <c r="O725" s="53"/>
      <c r="P725" s="53">
        <v>111770</v>
      </c>
    </row>
    <row r="726" spans="1:16" s="19" customFormat="1" hidden="1">
      <c r="A726" s="19" t="s">
        <v>41</v>
      </c>
      <c r="B726" s="19" t="s">
        <v>1710</v>
      </c>
      <c r="C726" s="51"/>
      <c r="D726" s="51" t="s">
        <v>1879</v>
      </c>
      <c r="E726" s="51" t="s">
        <v>103</v>
      </c>
      <c r="F726" s="51" t="s">
        <v>103</v>
      </c>
      <c r="G726" s="51"/>
      <c r="H726" s="51" t="s">
        <v>623</v>
      </c>
      <c r="I726" s="51"/>
      <c r="J726" s="51">
        <v>62002</v>
      </c>
      <c r="K726" s="51" t="s">
        <v>3843</v>
      </c>
      <c r="L726" s="51">
        <v>407</v>
      </c>
      <c r="M726" s="51"/>
      <c r="N726" s="53">
        <v>134560</v>
      </c>
      <c r="O726" s="53"/>
      <c r="P726" s="53">
        <v>134560</v>
      </c>
    </row>
    <row r="727" spans="1:16" s="19" customFormat="1" hidden="1">
      <c r="A727" s="19" t="s">
        <v>41</v>
      </c>
      <c r="B727" s="19" t="s">
        <v>1460</v>
      </c>
      <c r="C727" s="51"/>
      <c r="D727" s="51" t="s">
        <v>1879</v>
      </c>
      <c r="E727" s="51" t="s">
        <v>103</v>
      </c>
      <c r="F727" s="51" t="s">
        <v>103</v>
      </c>
      <c r="G727" s="51"/>
      <c r="H727" s="51" t="s">
        <v>623</v>
      </c>
      <c r="I727" s="51"/>
      <c r="J727" s="51">
        <v>62004</v>
      </c>
      <c r="K727" s="51" t="s">
        <v>3842</v>
      </c>
      <c r="L727" s="51">
        <v>6480</v>
      </c>
      <c r="M727" s="51"/>
      <c r="N727" s="53">
        <v>15385</v>
      </c>
      <c r="O727" s="53"/>
      <c r="P727" s="53">
        <v>15385</v>
      </c>
    </row>
    <row r="728" spans="1:16" s="19" customFormat="1" hidden="1">
      <c r="A728" s="19" t="s">
        <v>41</v>
      </c>
      <c r="B728" s="19" t="s">
        <v>1460</v>
      </c>
      <c r="C728" s="51"/>
      <c r="D728" s="51" t="s">
        <v>1879</v>
      </c>
      <c r="E728" s="51" t="s">
        <v>103</v>
      </c>
      <c r="F728" s="51" t="s">
        <v>103</v>
      </c>
      <c r="G728" s="51"/>
      <c r="H728" s="51" t="s">
        <v>623</v>
      </c>
      <c r="I728" s="51"/>
      <c r="J728" s="51">
        <v>62005</v>
      </c>
      <c r="K728" s="51" t="s">
        <v>3841</v>
      </c>
      <c r="L728" s="51">
        <v>6480</v>
      </c>
      <c r="M728" s="51"/>
      <c r="N728" s="53">
        <v>79025</v>
      </c>
      <c r="O728" s="53"/>
      <c r="P728" s="53">
        <v>79025</v>
      </c>
    </row>
    <row r="729" spans="1:16" s="19" customFormat="1" hidden="1">
      <c r="A729" s="19" t="s">
        <v>40</v>
      </c>
      <c r="B729" s="19" t="s">
        <v>1014</v>
      </c>
      <c r="C729" s="51"/>
      <c r="D729" s="51" t="s">
        <v>1879</v>
      </c>
      <c r="E729" s="51" t="s">
        <v>460</v>
      </c>
      <c r="F729" s="51" t="s">
        <v>460</v>
      </c>
      <c r="G729" s="51"/>
      <c r="H729" s="51" t="s">
        <v>623</v>
      </c>
      <c r="I729" s="51"/>
      <c r="J729" s="51">
        <v>62040</v>
      </c>
      <c r="K729" s="51" t="s">
        <v>3840</v>
      </c>
      <c r="L729" s="51"/>
      <c r="M729" s="51"/>
      <c r="N729" s="53">
        <v>408</v>
      </c>
      <c r="O729" s="53"/>
      <c r="P729" s="53">
        <v>408</v>
      </c>
    </row>
    <row r="730" spans="1:16" s="19" customFormat="1" hidden="1">
      <c r="A730" s="19" t="s">
        <v>502</v>
      </c>
      <c r="B730" s="19" t="s">
        <v>1013</v>
      </c>
      <c r="C730" s="51"/>
      <c r="D730" s="51" t="s">
        <v>1879</v>
      </c>
      <c r="E730" s="51" t="s">
        <v>460</v>
      </c>
      <c r="F730" s="51" t="s">
        <v>36</v>
      </c>
      <c r="G730" s="51"/>
      <c r="H730" s="51" t="s">
        <v>623</v>
      </c>
      <c r="I730" s="51"/>
      <c r="J730" s="51">
        <v>62040</v>
      </c>
      <c r="K730" s="51" t="s">
        <v>3840</v>
      </c>
      <c r="L730" s="51"/>
      <c r="M730" s="51"/>
      <c r="N730" s="53">
        <v>72</v>
      </c>
      <c r="O730" s="53"/>
      <c r="P730" s="53">
        <v>72</v>
      </c>
    </row>
    <row r="731" spans="1:16" s="19" customFormat="1" hidden="1">
      <c r="A731" s="19" t="s">
        <v>40</v>
      </c>
      <c r="B731" s="19" t="s">
        <v>1015</v>
      </c>
      <c r="C731" s="51"/>
      <c r="D731" s="51" t="s">
        <v>1879</v>
      </c>
      <c r="E731" s="51" t="s">
        <v>460</v>
      </c>
      <c r="F731" s="51" t="s">
        <v>460</v>
      </c>
      <c r="G731" s="51"/>
      <c r="H731" s="51" t="s">
        <v>623</v>
      </c>
      <c r="I731" s="51"/>
      <c r="J731" s="51">
        <v>62041</v>
      </c>
      <c r="K731" s="51" t="s">
        <v>3839</v>
      </c>
      <c r="L731" s="51"/>
      <c r="M731" s="51"/>
      <c r="N731" s="53">
        <v>919</v>
      </c>
      <c r="O731" s="53"/>
      <c r="P731" s="53">
        <v>919</v>
      </c>
    </row>
    <row r="732" spans="1:16" s="19" customFormat="1" hidden="1">
      <c r="A732" s="19" t="s">
        <v>502</v>
      </c>
      <c r="B732" s="19" t="s">
        <v>1013</v>
      </c>
      <c r="C732" s="51"/>
      <c r="D732" s="51" t="s">
        <v>1879</v>
      </c>
      <c r="E732" s="51" t="s">
        <v>460</v>
      </c>
      <c r="F732" s="51" t="s">
        <v>36</v>
      </c>
      <c r="G732" s="51"/>
      <c r="H732" s="51" t="s">
        <v>623</v>
      </c>
      <c r="I732" s="51"/>
      <c r="J732" s="51">
        <v>62041</v>
      </c>
      <c r="K732" s="51" t="s">
        <v>3839</v>
      </c>
      <c r="L732" s="51"/>
      <c r="M732" s="51"/>
      <c r="N732" s="53">
        <v>163</v>
      </c>
      <c r="O732" s="53"/>
      <c r="P732" s="53">
        <v>163</v>
      </c>
    </row>
    <row r="733" spans="1:16" s="19" customFormat="1" hidden="1">
      <c r="A733" s="19" t="s">
        <v>40</v>
      </c>
      <c r="B733" s="19" t="s">
        <v>976</v>
      </c>
      <c r="C733" s="51"/>
      <c r="D733" s="51" t="s">
        <v>1879</v>
      </c>
      <c r="E733" s="51" t="s">
        <v>103</v>
      </c>
      <c r="F733" s="51" t="s">
        <v>103</v>
      </c>
      <c r="G733" s="51"/>
      <c r="H733" s="51" t="s">
        <v>623</v>
      </c>
      <c r="I733" s="51"/>
      <c r="J733" s="51">
        <v>62380</v>
      </c>
      <c r="K733" s="51" t="s">
        <v>3838</v>
      </c>
      <c r="L733" s="51">
        <v>50393</v>
      </c>
      <c r="M733" s="51"/>
      <c r="N733" s="53">
        <v>41649</v>
      </c>
      <c r="O733" s="53"/>
      <c r="P733" s="53">
        <v>41649</v>
      </c>
    </row>
    <row r="734" spans="1:16" s="19" customFormat="1" hidden="1">
      <c r="A734" s="19" t="s">
        <v>40</v>
      </c>
      <c r="B734" s="19" t="s">
        <v>976</v>
      </c>
      <c r="C734" s="51"/>
      <c r="D734" s="51" t="s">
        <v>1879</v>
      </c>
      <c r="E734" s="51" t="s">
        <v>103</v>
      </c>
      <c r="F734" s="51" t="s">
        <v>103</v>
      </c>
      <c r="G734" s="51"/>
      <c r="H734" s="51" t="s">
        <v>623</v>
      </c>
      <c r="I734" s="51"/>
      <c r="J734" s="51">
        <v>62381</v>
      </c>
      <c r="K734" s="51" t="s">
        <v>3837</v>
      </c>
      <c r="L734" s="51">
        <v>50393</v>
      </c>
      <c r="M734" s="51"/>
      <c r="N734" s="53">
        <v>10945</v>
      </c>
      <c r="O734" s="53"/>
      <c r="P734" s="53">
        <v>10945</v>
      </c>
    </row>
    <row r="735" spans="1:16" s="19" customFormat="1" hidden="1">
      <c r="A735" s="19" t="s">
        <v>40</v>
      </c>
      <c r="B735" s="19" t="s">
        <v>658</v>
      </c>
      <c r="C735" s="51"/>
      <c r="D735" s="51" t="s">
        <v>1879</v>
      </c>
      <c r="E735" s="51" t="s">
        <v>0</v>
      </c>
      <c r="F735" s="51" t="s">
        <v>110</v>
      </c>
      <c r="G735" s="51"/>
      <c r="H735" s="51" t="s">
        <v>623</v>
      </c>
      <c r="I735" s="51"/>
      <c r="J735" s="51">
        <v>62389</v>
      </c>
      <c r="K735" s="51" t="s">
        <v>3836</v>
      </c>
      <c r="L735" s="51"/>
      <c r="M735" s="51"/>
      <c r="N735" s="53">
        <v>32578.560000000001</v>
      </c>
      <c r="O735" s="53"/>
      <c r="P735" s="53">
        <v>32578.560000000001</v>
      </c>
    </row>
    <row r="736" spans="1:16" s="19" customFormat="1" hidden="1">
      <c r="A736" s="19" t="s">
        <v>40</v>
      </c>
      <c r="B736" s="19" t="s">
        <v>145</v>
      </c>
      <c r="C736" s="51"/>
      <c r="D736" s="51" t="s">
        <v>1879</v>
      </c>
      <c r="E736" s="51" t="s">
        <v>0</v>
      </c>
      <c r="F736" s="51" t="s">
        <v>110</v>
      </c>
      <c r="G736" s="51"/>
      <c r="H736" s="51" t="s">
        <v>623</v>
      </c>
      <c r="I736" s="51"/>
      <c r="J736" s="51">
        <v>62413</v>
      </c>
      <c r="K736" s="51" t="s">
        <v>3835</v>
      </c>
      <c r="L736" s="51"/>
      <c r="M736" s="51"/>
      <c r="N736" s="53">
        <v>2149.73</v>
      </c>
      <c r="O736" s="53"/>
      <c r="P736" s="53">
        <v>2149.73</v>
      </c>
    </row>
    <row r="737" spans="1:16" s="19" customFormat="1" hidden="1">
      <c r="A737" s="19" t="s">
        <v>128</v>
      </c>
      <c r="B737" s="19" t="s">
        <v>1126</v>
      </c>
      <c r="C737" s="51"/>
      <c r="D737" s="51" t="s">
        <v>1879</v>
      </c>
      <c r="E737" s="51" t="s">
        <v>460</v>
      </c>
      <c r="F737" s="51" t="s">
        <v>460</v>
      </c>
      <c r="G737" s="51"/>
      <c r="H737" s="51" t="s">
        <v>623</v>
      </c>
      <c r="I737" s="51"/>
      <c r="J737" s="51">
        <v>62424</v>
      </c>
      <c r="K737" s="51" t="s">
        <v>2703</v>
      </c>
      <c r="L737" s="51"/>
      <c r="M737" s="51"/>
      <c r="N737" s="53">
        <v>41493.22</v>
      </c>
      <c r="O737" s="53"/>
      <c r="P737" s="53">
        <v>41493.22</v>
      </c>
    </row>
    <row r="738" spans="1:16" s="19" customFormat="1" hidden="1">
      <c r="A738" s="19" t="s">
        <v>40</v>
      </c>
      <c r="B738" s="19" t="s">
        <v>1090</v>
      </c>
      <c r="C738" s="51"/>
      <c r="D738" s="51" t="s">
        <v>1879</v>
      </c>
      <c r="E738" s="51" t="s">
        <v>460</v>
      </c>
      <c r="F738" s="51" t="s">
        <v>460</v>
      </c>
      <c r="G738" s="51"/>
      <c r="H738" s="51" t="s">
        <v>623</v>
      </c>
      <c r="I738" s="51"/>
      <c r="J738" s="51">
        <v>62543</v>
      </c>
      <c r="K738" s="51" t="s">
        <v>3834</v>
      </c>
      <c r="L738" s="51"/>
      <c r="M738" s="51"/>
      <c r="N738" s="53">
        <v>16</v>
      </c>
      <c r="O738" s="53"/>
      <c r="P738" s="53">
        <v>16</v>
      </c>
    </row>
    <row r="739" spans="1:16" s="19" customFormat="1" hidden="1">
      <c r="A739" s="19" t="s">
        <v>502</v>
      </c>
      <c r="B739" s="19" t="s">
        <v>539</v>
      </c>
      <c r="C739" s="51"/>
      <c r="D739" s="51" t="s">
        <v>1879</v>
      </c>
      <c r="E739" s="51" t="s">
        <v>460</v>
      </c>
      <c r="F739" s="51" t="s">
        <v>36</v>
      </c>
      <c r="G739" s="51"/>
      <c r="H739" s="51" t="s">
        <v>623</v>
      </c>
      <c r="I739" s="51"/>
      <c r="J739" s="51">
        <v>62543</v>
      </c>
      <c r="K739" s="51" t="s">
        <v>3834</v>
      </c>
      <c r="L739" s="51"/>
      <c r="M739" s="51"/>
      <c r="N739" s="53">
        <v>4</v>
      </c>
      <c r="O739" s="53"/>
      <c r="P739" s="53">
        <v>4</v>
      </c>
    </row>
    <row r="740" spans="1:16" s="19" customFormat="1" hidden="1">
      <c r="A740" s="19" t="s">
        <v>40</v>
      </c>
      <c r="B740" s="19" t="s">
        <v>1481</v>
      </c>
      <c r="C740" s="51"/>
      <c r="D740" s="51" t="s">
        <v>1879</v>
      </c>
      <c r="E740" s="51" t="s">
        <v>460</v>
      </c>
      <c r="F740" s="51" t="s">
        <v>460</v>
      </c>
      <c r="G740" s="51"/>
      <c r="H740" s="51" t="s">
        <v>623</v>
      </c>
      <c r="I740" s="51"/>
      <c r="J740" s="51">
        <v>62563</v>
      </c>
      <c r="K740" s="51" t="s">
        <v>3833</v>
      </c>
      <c r="L740" s="51"/>
      <c r="M740" s="51"/>
      <c r="N740" s="53">
        <v>539.12</v>
      </c>
      <c r="O740" s="53"/>
      <c r="P740" s="53">
        <v>539.12</v>
      </c>
    </row>
    <row r="741" spans="1:16" s="19" customFormat="1" hidden="1">
      <c r="A741" s="19" t="s">
        <v>40</v>
      </c>
      <c r="B741" s="19" t="s">
        <v>1062</v>
      </c>
      <c r="C741" s="51"/>
      <c r="D741" s="51" t="s">
        <v>1879</v>
      </c>
      <c r="E741" s="51" t="s">
        <v>103</v>
      </c>
      <c r="F741" s="51" t="s">
        <v>103</v>
      </c>
      <c r="G741" s="51"/>
      <c r="H741" s="51" t="s">
        <v>623</v>
      </c>
      <c r="I741" s="51"/>
      <c r="J741" s="51">
        <v>62633</v>
      </c>
      <c r="K741" s="51" t="s">
        <v>3832</v>
      </c>
      <c r="L741" s="51">
        <v>7224</v>
      </c>
      <c r="M741" s="51"/>
      <c r="N741" s="53">
        <v>289</v>
      </c>
      <c r="O741" s="53"/>
      <c r="P741" s="53">
        <v>289</v>
      </c>
    </row>
    <row r="742" spans="1:16" s="19" customFormat="1" hidden="1">
      <c r="A742" s="19" t="s">
        <v>128</v>
      </c>
      <c r="B742" s="19" t="s">
        <v>1631</v>
      </c>
      <c r="C742" s="51"/>
      <c r="D742" s="51" t="s">
        <v>1879</v>
      </c>
      <c r="E742" s="51" t="s">
        <v>460</v>
      </c>
      <c r="F742" s="51" t="s">
        <v>460</v>
      </c>
      <c r="G742" s="51"/>
      <c r="H742" s="51" t="s">
        <v>623</v>
      </c>
      <c r="I742" s="51"/>
      <c r="J742" s="51">
        <v>62743</v>
      </c>
      <c r="K742" s="51" t="s">
        <v>3831</v>
      </c>
      <c r="L742" s="51"/>
      <c r="M742" s="51"/>
      <c r="N742" s="53">
        <v>14684</v>
      </c>
      <c r="O742" s="53"/>
      <c r="P742" s="53">
        <v>14684</v>
      </c>
    </row>
    <row r="743" spans="1:16" s="19" customFormat="1" hidden="1">
      <c r="A743" s="19" t="s">
        <v>1982</v>
      </c>
      <c r="B743" s="19" t="s">
        <v>1413</v>
      </c>
      <c r="C743" s="51"/>
      <c r="D743" s="51" t="s">
        <v>1879</v>
      </c>
      <c r="E743" s="51" t="s">
        <v>460</v>
      </c>
      <c r="F743" s="51" t="s">
        <v>460</v>
      </c>
      <c r="G743" s="51"/>
      <c r="H743" s="51" t="s">
        <v>623</v>
      </c>
      <c r="I743" s="51"/>
      <c r="J743" s="51">
        <v>62862</v>
      </c>
      <c r="K743" s="51" t="s">
        <v>2193</v>
      </c>
      <c r="L743" s="51"/>
      <c r="M743" s="51"/>
      <c r="N743" s="53">
        <v>105079</v>
      </c>
      <c r="O743" s="53"/>
      <c r="P743" s="53">
        <v>105079</v>
      </c>
    </row>
    <row r="744" spans="1:16" s="19" customFormat="1" hidden="1">
      <c r="A744" s="19" t="s">
        <v>1982</v>
      </c>
      <c r="B744" s="19" t="s">
        <v>1414</v>
      </c>
      <c r="C744" s="51"/>
      <c r="D744" s="51" t="s">
        <v>1879</v>
      </c>
      <c r="E744" s="51" t="s">
        <v>460</v>
      </c>
      <c r="F744" s="51" t="s">
        <v>460</v>
      </c>
      <c r="G744" s="51"/>
      <c r="H744" s="51" t="s">
        <v>623</v>
      </c>
      <c r="I744" s="51"/>
      <c r="J744" s="51">
        <v>62863</v>
      </c>
      <c r="K744" s="51" t="s">
        <v>2192</v>
      </c>
      <c r="L744" s="51"/>
      <c r="M744" s="51"/>
      <c r="N744" s="53">
        <v>79784</v>
      </c>
      <c r="O744" s="53"/>
      <c r="P744" s="53">
        <v>79784</v>
      </c>
    </row>
    <row r="745" spans="1:16" s="19" customFormat="1" hidden="1">
      <c r="A745" s="19" t="s">
        <v>41</v>
      </c>
      <c r="B745" s="19" t="s">
        <v>3830</v>
      </c>
      <c r="C745" s="51"/>
      <c r="D745" s="51" t="s">
        <v>1879</v>
      </c>
      <c r="E745" s="51" t="s">
        <v>460</v>
      </c>
      <c r="F745" s="51" t="s">
        <v>460</v>
      </c>
      <c r="G745" s="51"/>
      <c r="H745" s="51" t="s">
        <v>623</v>
      </c>
      <c r="I745" s="51"/>
      <c r="J745" s="51">
        <v>62870</v>
      </c>
      <c r="K745" s="51" t="s">
        <v>3829</v>
      </c>
      <c r="L745" s="51"/>
      <c r="M745" s="51"/>
      <c r="N745" s="53">
        <v>119503</v>
      </c>
      <c r="O745" s="53"/>
      <c r="P745" s="53">
        <v>119503</v>
      </c>
    </row>
    <row r="746" spans="1:16" s="19" customFormat="1" hidden="1">
      <c r="A746" s="19" t="s">
        <v>41</v>
      </c>
      <c r="B746" s="19" t="s">
        <v>697</v>
      </c>
      <c r="C746" s="51"/>
      <c r="D746" s="51" t="s">
        <v>1879</v>
      </c>
      <c r="E746" s="51" t="s">
        <v>460</v>
      </c>
      <c r="F746" s="51" t="s">
        <v>460</v>
      </c>
      <c r="G746" s="51"/>
      <c r="H746" s="51" t="s">
        <v>623</v>
      </c>
      <c r="I746" s="51"/>
      <c r="J746" s="51">
        <v>62871</v>
      </c>
      <c r="K746" s="51" t="s">
        <v>3828</v>
      </c>
      <c r="L746" s="51"/>
      <c r="M746" s="51"/>
      <c r="N746" s="53">
        <v>136761</v>
      </c>
      <c r="O746" s="53"/>
      <c r="P746" s="53">
        <v>136761</v>
      </c>
    </row>
    <row r="747" spans="1:16" s="19" customFormat="1" hidden="1">
      <c r="A747" s="19" t="s">
        <v>41</v>
      </c>
      <c r="B747" s="19" t="s">
        <v>698</v>
      </c>
      <c r="C747" s="51"/>
      <c r="D747" s="51" t="s">
        <v>1879</v>
      </c>
      <c r="E747" s="51" t="s">
        <v>460</v>
      </c>
      <c r="F747" s="51" t="s">
        <v>460</v>
      </c>
      <c r="G747" s="51"/>
      <c r="H747" s="51" t="s">
        <v>623</v>
      </c>
      <c r="I747" s="51"/>
      <c r="J747" s="51">
        <v>62872</v>
      </c>
      <c r="K747" s="51" t="s">
        <v>3827</v>
      </c>
      <c r="L747" s="51"/>
      <c r="M747" s="51"/>
      <c r="N747" s="53">
        <v>121564</v>
      </c>
      <c r="O747" s="53"/>
      <c r="P747" s="53">
        <v>121564</v>
      </c>
    </row>
    <row r="748" spans="1:16" s="19" customFormat="1" hidden="1">
      <c r="A748" s="19" t="s">
        <v>40</v>
      </c>
      <c r="B748" s="19" t="s">
        <v>1107</v>
      </c>
      <c r="C748" s="51"/>
      <c r="D748" s="51" t="s">
        <v>1879</v>
      </c>
      <c r="E748" s="51" t="s">
        <v>460</v>
      </c>
      <c r="F748" s="51" t="s">
        <v>460</v>
      </c>
      <c r="G748" s="51"/>
      <c r="H748" s="51" t="s">
        <v>623</v>
      </c>
      <c r="I748" s="51"/>
      <c r="J748" s="51">
        <v>63065</v>
      </c>
      <c r="K748" s="51" t="s">
        <v>3826</v>
      </c>
      <c r="L748" s="51"/>
      <c r="M748" s="51"/>
      <c r="N748" s="53">
        <v>199.57</v>
      </c>
      <c r="O748" s="53"/>
      <c r="P748" s="53">
        <v>199.57</v>
      </c>
    </row>
    <row r="749" spans="1:16" s="19" customFormat="1" hidden="1">
      <c r="A749" s="19" t="s">
        <v>1982</v>
      </c>
      <c r="B749" s="19" t="s">
        <v>2188</v>
      </c>
      <c r="C749" s="51"/>
      <c r="D749" s="51" t="s">
        <v>1879</v>
      </c>
      <c r="E749" s="51" t="s">
        <v>4</v>
      </c>
      <c r="F749" s="51" t="s">
        <v>4</v>
      </c>
      <c r="G749" s="51"/>
      <c r="H749" s="51" t="s">
        <v>623</v>
      </c>
      <c r="I749" s="51"/>
      <c r="J749" s="51">
        <v>63115</v>
      </c>
      <c r="K749" s="51" t="s">
        <v>2187</v>
      </c>
      <c r="L749" s="51"/>
      <c r="M749" s="51"/>
      <c r="N749" s="53">
        <v>6805</v>
      </c>
      <c r="O749" s="53"/>
      <c r="P749" s="53">
        <v>6805</v>
      </c>
    </row>
    <row r="750" spans="1:16" s="19" customFormat="1" hidden="1">
      <c r="A750" s="19" t="s">
        <v>128</v>
      </c>
      <c r="B750" s="19" t="s">
        <v>921</v>
      </c>
      <c r="C750" s="51"/>
      <c r="D750" s="51" t="s">
        <v>1879</v>
      </c>
      <c r="E750" s="51" t="s">
        <v>460</v>
      </c>
      <c r="F750" s="51" t="s">
        <v>460</v>
      </c>
      <c r="G750" s="51"/>
      <c r="H750" s="51" t="s">
        <v>623</v>
      </c>
      <c r="I750" s="51"/>
      <c r="J750" s="51">
        <v>63125</v>
      </c>
      <c r="K750" s="51" t="s">
        <v>1956</v>
      </c>
      <c r="L750" s="51"/>
      <c r="M750" s="51"/>
      <c r="N750" s="53">
        <v>66060.709999999992</v>
      </c>
      <c r="O750" s="53"/>
      <c r="P750" s="53">
        <v>66060.709999999992</v>
      </c>
    </row>
    <row r="751" spans="1:16" s="19" customFormat="1" hidden="1">
      <c r="A751" s="19" t="s">
        <v>41</v>
      </c>
      <c r="B751" s="19" t="s">
        <v>3825</v>
      </c>
      <c r="C751" s="51"/>
      <c r="D751" s="51" t="s">
        <v>1879</v>
      </c>
      <c r="E751" s="51" t="s">
        <v>460</v>
      </c>
      <c r="F751" s="51" t="s">
        <v>460</v>
      </c>
      <c r="G751" s="51"/>
      <c r="H751" s="51" t="s">
        <v>623</v>
      </c>
      <c r="I751" s="51"/>
      <c r="J751" s="51">
        <v>63152</v>
      </c>
      <c r="K751" s="51" t="s">
        <v>3824</v>
      </c>
      <c r="L751" s="51"/>
      <c r="M751" s="51"/>
      <c r="N751" s="53">
        <v>12641</v>
      </c>
      <c r="O751" s="53"/>
      <c r="P751" s="53">
        <v>12641</v>
      </c>
    </row>
    <row r="752" spans="1:16" s="19" customFormat="1" hidden="1">
      <c r="A752" s="19" t="s">
        <v>41</v>
      </c>
      <c r="B752" s="19" t="s">
        <v>3823</v>
      </c>
      <c r="C752" s="51"/>
      <c r="D752" s="51" t="s">
        <v>1879</v>
      </c>
      <c r="E752" s="51" t="s">
        <v>460</v>
      </c>
      <c r="F752" s="51" t="s">
        <v>460</v>
      </c>
      <c r="G752" s="51"/>
      <c r="H752" s="51" t="s">
        <v>623</v>
      </c>
      <c r="I752" s="51"/>
      <c r="J752" s="51">
        <v>63153</v>
      </c>
      <c r="K752" s="51" t="s">
        <v>3822</v>
      </c>
      <c r="L752" s="51"/>
      <c r="M752" s="51"/>
      <c r="N752" s="53">
        <v>13710</v>
      </c>
      <c r="O752" s="53"/>
      <c r="P752" s="53">
        <v>13710</v>
      </c>
    </row>
    <row r="753" spans="1:16" s="19" customFormat="1" hidden="1">
      <c r="A753" s="19" t="s">
        <v>40</v>
      </c>
      <c r="B753" s="19" t="s">
        <v>1759</v>
      </c>
      <c r="C753" s="51"/>
      <c r="D753" s="51" t="s">
        <v>1879</v>
      </c>
      <c r="E753" s="51" t="s">
        <v>103</v>
      </c>
      <c r="F753" s="51" t="s">
        <v>103</v>
      </c>
      <c r="G753" s="51"/>
      <c r="H753" s="51" t="s">
        <v>623</v>
      </c>
      <c r="I753" s="51"/>
      <c r="J753" s="51">
        <v>610446104561046</v>
      </c>
      <c r="K753" s="51" t="s">
        <v>3821</v>
      </c>
      <c r="L753" s="51"/>
      <c r="M753" s="51"/>
      <c r="N753" s="53">
        <v>8972</v>
      </c>
      <c r="O753" s="53"/>
      <c r="P753" s="53">
        <v>8972</v>
      </c>
    </row>
    <row r="754" spans="1:16" s="19" customFormat="1" hidden="1">
      <c r="A754" s="19" t="s">
        <v>1986</v>
      </c>
      <c r="B754" s="19" t="s">
        <v>3820</v>
      </c>
      <c r="C754" s="51"/>
      <c r="D754" s="51" t="s">
        <v>1879</v>
      </c>
      <c r="E754" s="51" t="s">
        <v>3</v>
      </c>
      <c r="F754" s="51" t="s">
        <v>3</v>
      </c>
      <c r="G754" s="51"/>
      <c r="H754" s="51" t="s">
        <v>623</v>
      </c>
      <c r="I754" s="51"/>
      <c r="J754" s="51" t="s">
        <v>3819</v>
      </c>
      <c r="K754" s="51" t="s">
        <v>3818</v>
      </c>
      <c r="L754" s="51" t="s">
        <v>3817</v>
      </c>
      <c r="M754" s="51"/>
      <c r="N754" s="53">
        <v>0</v>
      </c>
      <c r="O754" s="53"/>
      <c r="P754" s="53">
        <v>0</v>
      </c>
    </row>
    <row r="755" spans="1:16" s="19" customFormat="1" hidden="1">
      <c r="A755" s="19" t="s">
        <v>1986</v>
      </c>
      <c r="B755" s="19" t="s">
        <v>3820</v>
      </c>
      <c r="C755" s="51"/>
      <c r="D755" s="51" t="s">
        <v>1879</v>
      </c>
      <c r="E755" s="51" t="s">
        <v>3</v>
      </c>
      <c r="F755" s="51" t="s">
        <v>3</v>
      </c>
      <c r="G755" s="51"/>
      <c r="H755" s="51" t="s">
        <v>623</v>
      </c>
      <c r="I755" s="51"/>
      <c r="J755" s="51" t="s">
        <v>3819</v>
      </c>
      <c r="K755" s="51" t="s">
        <v>3818</v>
      </c>
      <c r="L755" s="51" t="s">
        <v>3817</v>
      </c>
      <c r="M755" s="51"/>
      <c r="N755" s="53">
        <v>0</v>
      </c>
      <c r="O755" s="53"/>
      <c r="P755" s="53">
        <v>0</v>
      </c>
    </row>
    <row r="756" spans="1:16" s="19" customFormat="1" hidden="1">
      <c r="A756" s="19" t="s">
        <v>1985</v>
      </c>
      <c r="B756" s="19" t="s">
        <v>3820</v>
      </c>
      <c r="C756" s="51"/>
      <c r="D756" s="51" t="s">
        <v>1879</v>
      </c>
      <c r="E756" s="51" t="s">
        <v>3</v>
      </c>
      <c r="F756" s="51" t="s">
        <v>3</v>
      </c>
      <c r="G756" s="51"/>
      <c r="H756" s="51" t="s">
        <v>623</v>
      </c>
      <c r="I756" s="51"/>
      <c r="J756" s="51" t="s">
        <v>3819</v>
      </c>
      <c r="K756" s="51" t="s">
        <v>3818</v>
      </c>
      <c r="L756" s="51" t="s">
        <v>3817</v>
      </c>
      <c r="M756" s="51"/>
      <c r="N756" s="53">
        <v>5.3060467489913918</v>
      </c>
      <c r="O756" s="53"/>
      <c r="P756" s="53">
        <v>5.3060467489913918</v>
      </c>
    </row>
    <row r="757" spans="1:16" s="19" customFormat="1" hidden="1">
      <c r="A757" s="19" t="s">
        <v>1985</v>
      </c>
      <c r="B757" s="19" t="s">
        <v>3820</v>
      </c>
      <c r="C757" s="51"/>
      <c r="D757" s="51" t="s">
        <v>1879</v>
      </c>
      <c r="E757" s="51" t="s">
        <v>3</v>
      </c>
      <c r="F757" s="51" t="s">
        <v>3</v>
      </c>
      <c r="G757" s="51"/>
      <c r="H757" s="51" t="s">
        <v>623</v>
      </c>
      <c r="I757" s="51"/>
      <c r="J757" s="51" t="s">
        <v>3819</v>
      </c>
      <c r="K757" s="51" t="s">
        <v>3818</v>
      </c>
      <c r="L757" s="51" t="s">
        <v>3817</v>
      </c>
      <c r="M757" s="51"/>
      <c r="N757" s="53">
        <v>7.1193852342321717</v>
      </c>
      <c r="O757" s="53"/>
      <c r="P757" s="53">
        <v>7.1193852342321717</v>
      </c>
    </row>
    <row r="758" spans="1:16" s="19" customFormat="1" hidden="1">
      <c r="A758" s="19" t="s">
        <v>1984</v>
      </c>
      <c r="B758" s="19" t="s">
        <v>3820</v>
      </c>
      <c r="C758" s="51"/>
      <c r="D758" s="51" t="s">
        <v>1879</v>
      </c>
      <c r="E758" s="51" t="s">
        <v>3</v>
      </c>
      <c r="F758" s="51" t="s">
        <v>3</v>
      </c>
      <c r="G758" s="51"/>
      <c r="H758" s="51" t="s">
        <v>623</v>
      </c>
      <c r="I758" s="51"/>
      <c r="J758" s="51" t="s">
        <v>3819</v>
      </c>
      <c r="K758" s="51" t="s">
        <v>3818</v>
      </c>
      <c r="L758" s="51" t="s">
        <v>3817</v>
      </c>
      <c r="M758" s="51"/>
      <c r="N758" s="53">
        <v>721072.693953251</v>
      </c>
      <c r="O758" s="53"/>
      <c r="P758" s="53">
        <v>721072.693953251</v>
      </c>
    </row>
    <row r="759" spans="1:16" s="19" customFormat="1" hidden="1">
      <c r="A759" s="19" t="s">
        <v>1984</v>
      </c>
      <c r="B759" s="19" t="s">
        <v>3820</v>
      </c>
      <c r="C759" s="51"/>
      <c r="D759" s="51" t="s">
        <v>1879</v>
      </c>
      <c r="E759" s="51" t="s">
        <v>3</v>
      </c>
      <c r="F759" s="51" t="s">
        <v>3</v>
      </c>
      <c r="G759" s="51"/>
      <c r="H759" s="51" t="s">
        <v>623</v>
      </c>
      <c r="I759" s="51"/>
      <c r="J759" s="51" t="s">
        <v>3819</v>
      </c>
      <c r="K759" s="51" t="s">
        <v>3818</v>
      </c>
      <c r="L759" s="51" t="s">
        <v>3817</v>
      </c>
      <c r="M759" s="51"/>
      <c r="N759" s="53">
        <v>967498.8806147658</v>
      </c>
      <c r="O759" s="53"/>
      <c r="P759" s="53">
        <v>967498.8806147658</v>
      </c>
    </row>
    <row r="760" spans="1:16" s="19" customFormat="1" hidden="1">
      <c r="A760" s="19" t="s">
        <v>2283</v>
      </c>
      <c r="B760" s="19" t="s">
        <v>1018</v>
      </c>
      <c r="C760" s="51"/>
      <c r="D760" s="51" t="s">
        <v>1879</v>
      </c>
      <c r="E760" s="51" t="s">
        <v>3</v>
      </c>
      <c r="F760" s="51" t="s">
        <v>3</v>
      </c>
      <c r="G760" s="51"/>
      <c r="H760" s="51" t="s">
        <v>623</v>
      </c>
      <c r="I760" s="51"/>
      <c r="J760" s="51" t="s">
        <v>359</v>
      </c>
      <c r="K760" s="51" t="s">
        <v>2736</v>
      </c>
      <c r="L760" s="51">
        <v>286</v>
      </c>
      <c r="M760" s="51"/>
      <c r="N760" s="53">
        <v>666</v>
      </c>
      <c r="O760" s="53">
        <v>0</v>
      </c>
      <c r="P760" s="53">
        <v>666</v>
      </c>
    </row>
    <row r="761" spans="1:16" s="19" customFormat="1" hidden="1">
      <c r="A761" s="19" t="s">
        <v>2279</v>
      </c>
      <c r="B761" s="19" t="s">
        <v>1018</v>
      </c>
      <c r="C761" s="51"/>
      <c r="D761" s="51" t="s">
        <v>1879</v>
      </c>
      <c r="E761" s="51" t="s">
        <v>3</v>
      </c>
      <c r="F761" s="51" t="s">
        <v>3</v>
      </c>
      <c r="G761" s="51"/>
      <c r="H761" s="51" t="s">
        <v>623</v>
      </c>
      <c r="I761" s="51"/>
      <c r="J761" s="51" t="s">
        <v>359</v>
      </c>
      <c r="K761" s="51" t="s">
        <v>2736</v>
      </c>
      <c r="L761" s="51">
        <v>286</v>
      </c>
      <c r="M761" s="51"/>
      <c r="N761" s="53">
        <v>2657</v>
      </c>
      <c r="O761" s="53">
        <v>0</v>
      </c>
      <c r="P761" s="53">
        <v>2657</v>
      </c>
    </row>
    <row r="762" spans="1:16" s="19" customFormat="1" hidden="1">
      <c r="A762" s="19" t="s">
        <v>2268</v>
      </c>
      <c r="B762" s="19" t="s">
        <v>3816</v>
      </c>
      <c r="C762" s="51"/>
      <c r="D762" s="51" t="s">
        <v>1879</v>
      </c>
      <c r="E762" s="51" t="s">
        <v>3</v>
      </c>
      <c r="F762" s="51" t="s">
        <v>3</v>
      </c>
      <c r="G762" s="51"/>
      <c r="H762" s="51" t="s">
        <v>623</v>
      </c>
      <c r="I762" s="51"/>
      <c r="J762" s="51" t="s">
        <v>389</v>
      </c>
      <c r="K762" s="51" t="s">
        <v>2244</v>
      </c>
      <c r="L762" s="51">
        <v>286</v>
      </c>
      <c r="M762" s="51"/>
      <c r="N762" s="53">
        <v>44160</v>
      </c>
      <c r="O762" s="53">
        <v>20286</v>
      </c>
      <c r="P762" s="53">
        <v>23874</v>
      </c>
    </row>
    <row r="763" spans="1:16" s="19" customFormat="1" hidden="1">
      <c r="A763" s="19" t="s">
        <v>2268</v>
      </c>
      <c r="B763" s="19" t="s">
        <v>3815</v>
      </c>
      <c r="C763" s="51"/>
      <c r="D763" s="51" t="s">
        <v>1879</v>
      </c>
      <c r="E763" s="51" t="s">
        <v>3</v>
      </c>
      <c r="F763" s="51" t="s">
        <v>3</v>
      </c>
      <c r="G763" s="51"/>
      <c r="H763" s="51" t="s">
        <v>623</v>
      </c>
      <c r="I763" s="51"/>
      <c r="J763" s="51" t="s">
        <v>3814</v>
      </c>
      <c r="K763" s="51" t="s">
        <v>2732</v>
      </c>
      <c r="L763" s="51">
        <v>286</v>
      </c>
      <c r="M763" s="51"/>
      <c r="N763" s="53">
        <v>36000</v>
      </c>
      <c r="O763" s="53">
        <v>0</v>
      </c>
      <c r="P763" s="53">
        <v>36000</v>
      </c>
    </row>
    <row r="764" spans="1:16" s="19" customFormat="1" hidden="1">
      <c r="A764" s="19" t="s">
        <v>2268</v>
      </c>
      <c r="B764" s="19" t="s">
        <v>3813</v>
      </c>
      <c r="C764" s="51"/>
      <c r="D764" s="51" t="s">
        <v>1879</v>
      </c>
      <c r="E764" s="51" t="s">
        <v>3</v>
      </c>
      <c r="F764" s="51" t="s">
        <v>3</v>
      </c>
      <c r="G764" s="51"/>
      <c r="H764" s="51" t="s">
        <v>623</v>
      </c>
      <c r="I764" s="51"/>
      <c r="J764" s="51" t="s">
        <v>380</v>
      </c>
      <c r="K764" s="51" t="s">
        <v>2730</v>
      </c>
      <c r="L764" s="51">
        <v>286</v>
      </c>
      <c r="M764" s="51"/>
      <c r="N764" s="53">
        <v>7440</v>
      </c>
      <c r="O764" s="53">
        <v>0</v>
      </c>
      <c r="P764" s="53">
        <v>7440</v>
      </c>
    </row>
    <row r="765" spans="1:16" s="19" customFormat="1" hidden="1">
      <c r="A765" s="19" t="s">
        <v>39</v>
      </c>
      <c r="B765" s="19" t="s">
        <v>3812</v>
      </c>
      <c r="C765" s="51"/>
      <c r="D765" s="51" t="s">
        <v>1879</v>
      </c>
      <c r="E765" s="51" t="s">
        <v>0</v>
      </c>
      <c r="F765" s="51" t="s">
        <v>831</v>
      </c>
      <c r="G765" s="51"/>
      <c r="H765" s="51" t="s">
        <v>623</v>
      </c>
      <c r="I765" s="51"/>
      <c r="J765" s="51" t="s">
        <v>3811</v>
      </c>
      <c r="K765" s="51" t="s">
        <v>3810</v>
      </c>
      <c r="L765" s="51">
        <v>10387</v>
      </c>
      <c r="M765" s="51"/>
      <c r="N765" s="53">
        <v>4030.7350000000001</v>
      </c>
      <c r="O765" s="53"/>
      <c r="P765" s="53">
        <v>4030.7350000000001</v>
      </c>
    </row>
    <row r="766" spans="1:16" s="19" customFormat="1" hidden="1">
      <c r="A766" s="19" t="s">
        <v>39</v>
      </c>
      <c r="B766" s="19" t="s">
        <v>595</v>
      </c>
      <c r="C766" s="51"/>
      <c r="D766" s="51" t="s">
        <v>1879</v>
      </c>
      <c r="E766" s="51" t="s">
        <v>4</v>
      </c>
      <c r="F766" s="51" t="s">
        <v>4</v>
      </c>
      <c r="G766" s="51"/>
      <c r="H766" s="51" t="s">
        <v>623</v>
      </c>
      <c r="I766" s="51"/>
      <c r="J766" s="51" t="s">
        <v>166</v>
      </c>
      <c r="K766" s="51" t="s">
        <v>3809</v>
      </c>
      <c r="L766" s="51">
        <v>54298</v>
      </c>
      <c r="M766" s="51"/>
      <c r="N766" s="53">
        <v>25885.178499999998</v>
      </c>
      <c r="O766" s="53"/>
      <c r="P766" s="53">
        <v>25885.178499999998</v>
      </c>
    </row>
    <row r="767" spans="1:16" s="19" customFormat="1" hidden="1">
      <c r="A767" s="19" t="s">
        <v>39</v>
      </c>
      <c r="B767" s="19" t="s">
        <v>3808</v>
      </c>
      <c r="C767" s="51"/>
      <c r="D767" s="51" t="s">
        <v>1879</v>
      </c>
      <c r="E767" s="51" t="s">
        <v>0</v>
      </c>
      <c r="F767" s="51" t="s">
        <v>831</v>
      </c>
      <c r="G767" s="51"/>
      <c r="H767" s="51" t="s">
        <v>623</v>
      </c>
      <c r="I767" s="51"/>
      <c r="J767" s="51" t="s">
        <v>382</v>
      </c>
      <c r="K767" s="51" t="s">
        <v>3807</v>
      </c>
      <c r="L767" s="51">
        <v>10777</v>
      </c>
      <c r="M767" s="51"/>
      <c r="N767" s="53">
        <v>159569.93799999999</v>
      </c>
      <c r="O767" s="53"/>
      <c r="P767" s="53">
        <v>159569.93799999999</v>
      </c>
    </row>
    <row r="768" spans="1:16" s="19" customFormat="1" hidden="1">
      <c r="A768" s="19" t="s">
        <v>1986</v>
      </c>
      <c r="B768" s="19" t="s">
        <v>3806</v>
      </c>
      <c r="C768" s="51"/>
      <c r="D768" s="51" t="s">
        <v>1879</v>
      </c>
      <c r="E768" s="51" t="s">
        <v>0</v>
      </c>
      <c r="F768" s="51" t="s">
        <v>0</v>
      </c>
      <c r="G768" s="51"/>
      <c r="H768" s="51" t="s">
        <v>623</v>
      </c>
      <c r="I768" s="51"/>
      <c r="J768" s="51" t="s">
        <v>3805</v>
      </c>
      <c r="K768" s="51" t="s">
        <v>3804</v>
      </c>
      <c r="L768" s="51"/>
      <c r="M768" s="51"/>
      <c r="N768" s="53">
        <v>0</v>
      </c>
      <c r="O768" s="53"/>
      <c r="P768" s="53">
        <v>0</v>
      </c>
    </row>
    <row r="769" spans="1:16" s="19" customFormat="1" hidden="1">
      <c r="A769" s="19" t="s">
        <v>1985</v>
      </c>
      <c r="B769" s="19" t="s">
        <v>3806</v>
      </c>
      <c r="C769" s="51"/>
      <c r="D769" s="51" t="s">
        <v>1879</v>
      </c>
      <c r="E769" s="51" t="s">
        <v>0</v>
      </c>
      <c r="F769" s="51" t="s">
        <v>0</v>
      </c>
      <c r="G769" s="51"/>
      <c r="H769" s="51" t="s">
        <v>623</v>
      </c>
      <c r="I769" s="51"/>
      <c r="J769" s="51" t="s">
        <v>3805</v>
      </c>
      <c r="K769" s="51" t="s">
        <v>3804</v>
      </c>
      <c r="L769" s="51"/>
      <c r="M769" s="51"/>
      <c r="N769" s="53">
        <v>0.87485070345083604</v>
      </c>
      <c r="O769" s="53"/>
      <c r="P769" s="53">
        <v>0.87485070345083604</v>
      </c>
    </row>
    <row r="770" spans="1:16" s="19" customFormat="1" hidden="1">
      <c r="A770" s="19" t="s">
        <v>1984</v>
      </c>
      <c r="B770" s="19" t="s">
        <v>3806</v>
      </c>
      <c r="C770" s="51"/>
      <c r="D770" s="51" t="s">
        <v>1879</v>
      </c>
      <c r="E770" s="51" t="s">
        <v>0</v>
      </c>
      <c r="F770" s="51" t="s">
        <v>0</v>
      </c>
      <c r="G770" s="51"/>
      <c r="H770" s="51" t="s">
        <v>623</v>
      </c>
      <c r="I770" s="51"/>
      <c r="J770" s="51" t="s">
        <v>3805</v>
      </c>
      <c r="K770" s="51" t="s">
        <v>3804</v>
      </c>
      <c r="L770" s="51"/>
      <c r="M770" s="51"/>
      <c r="N770" s="53">
        <v>118889.06814929655</v>
      </c>
      <c r="O770" s="53"/>
      <c r="P770" s="53">
        <v>118889.06814929655</v>
      </c>
    </row>
    <row r="771" spans="1:16" s="19" customFormat="1" hidden="1">
      <c r="A771" s="19" t="s">
        <v>1986</v>
      </c>
      <c r="B771" s="19" t="s">
        <v>9</v>
      </c>
      <c r="C771" s="51"/>
      <c r="D771" s="51" t="s">
        <v>1879</v>
      </c>
      <c r="E771" s="51" t="s">
        <v>0</v>
      </c>
      <c r="F771" s="51" t="s">
        <v>0</v>
      </c>
      <c r="G771" s="51"/>
      <c r="H771" s="51" t="s">
        <v>623</v>
      </c>
      <c r="I771" s="51"/>
      <c r="J771" s="51" t="s">
        <v>472</v>
      </c>
      <c r="K771" s="51" t="s">
        <v>3803</v>
      </c>
      <c r="L771" s="51"/>
      <c r="M771" s="51"/>
      <c r="N771" s="53">
        <v>0</v>
      </c>
      <c r="O771" s="53"/>
      <c r="P771" s="53">
        <v>0</v>
      </c>
    </row>
    <row r="772" spans="1:16" s="19" customFormat="1" hidden="1">
      <c r="A772" s="19" t="s">
        <v>1985</v>
      </c>
      <c r="B772" s="19" t="s">
        <v>9</v>
      </c>
      <c r="C772" s="51"/>
      <c r="D772" s="51" t="s">
        <v>1879</v>
      </c>
      <c r="E772" s="51" t="s">
        <v>0</v>
      </c>
      <c r="F772" s="51" t="s">
        <v>0</v>
      </c>
      <c r="G772" s="51"/>
      <c r="H772" s="51" t="s">
        <v>623</v>
      </c>
      <c r="I772" s="51"/>
      <c r="J772" s="51" t="s">
        <v>472</v>
      </c>
      <c r="K772" s="51" t="s">
        <v>3803</v>
      </c>
      <c r="L772" s="51"/>
      <c r="M772" s="51"/>
      <c r="N772" s="53">
        <v>0.46759610744369706</v>
      </c>
      <c r="O772" s="53"/>
      <c r="P772" s="53">
        <v>0.46759610744369706</v>
      </c>
    </row>
    <row r="773" spans="1:16" s="19" customFormat="1" hidden="1">
      <c r="A773" s="19" t="s">
        <v>1984</v>
      </c>
      <c r="B773" s="19" t="s">
        <v>9</v>
      </c>
      <c r="C773" s="51"/>
      <c r="D773" s="51" t="s">
        <v>1879</v>
      </c>
      <c r="E773" s="51" t="s">
        <v>0</v>
      </c>
      <c r="F773" s="51" t="s">
        <v>0</v>
      </c>
      <c r="G773" s="51"/>
      <c r="H773" s="51" t="s">
        <v>623</v>
      </c>
      <c r="I773" s="51"/>
      <c r="J773" s="51" t="s">
        <v>472</v>
      </c>
      <c r="K773" s="51" t="s">
        <v>3803</v>
      </c>
      <c r="L773" s="51"/>
      <c r="M773" s="51"/>
      <c r="N773" s="53">
        <v>63544.631403892556</v>
      </c>
      <c r="O773" s="53"/>
      <c r="P773" s="53">
        <v>63544.631403892556</v>
      </c>
    </row>
    <row r="774" spans="1:16" s="19" customFormat="1" hidden="1">
      <c r="A774" s="19" t="s">
        <v>1986</v>
      </c>
      <c r="B774" s="19" t="s">
        <v>8</v>
      </c>
      <c r="C774" s="51"/>
      <c r="D774" s="51" t="s">
        <v>1879</v>
      </c>
      <c r="E774" s="51" t="s">
        <v>0</v>
      </c>
      <c r="F774" s="51" t="s">
        <v>0</v>
      </c>
      <c r="G774" s="51"/>
      <c r="H774" s="51" t="s">
        <v>623</v>
      </c>
      <c r="I774" s="51"/>
      <c r="J774" s="51" t="s">
        <v>473</v>
      </c>
      <c r="K774" s="51" t="s">
        <v>3802</v>
      </c>
      <c r="L774" s="51"/>
      <c r="M774" s="51"/>
      <c r="N774" s="53">
        <v>0</v>
      </c>
      <c r="O774" s="53"/>
      <c r="P774" s="53">
        <v>0</v>
      </c>
    </row>
    <row r="775" spans="1:16" s="19" customFormat="1" hidden="1">
      <c r="A775" s="19" t="s">
        <v>1985</v>
      </c>
      <c r="B775" s="19" t="s">
        <v>8</v>
      </c>
      <c r="C775" s="51"/>
      <c r="D775" s="51" t="s">
        <v>1879</v>
      </c>
      <c r="E775" s="51" t="s">
        <v>0</v>
      </c>
      <c r="F775" s="51" t="s">
        <v>0</v>
      </c>
      <c r="G775" s="51"/>
      <c r="H775" s="51" t="s">
        <v>623</v>
      </c>
      <c r="I775" s="51"/>
      <c r="J775" s="51" t="s">
        <v>473</v>
      </c>
      <c r="K775" s="51" t="s">
        <v>3802</v>
      </c>
      <c r="L775" s="51"/>
      <c r="M775" s="51"/>
      <c r="N775" s="53">
        <v>0.44546752497916248</v>
      </c>
      <c r="O775" s="53"/>
      <c r="P775" s="53">
        <v>0.44546752497916248</v>
      </c>
    </row>
    <row r="776" spans="1:16" s="19" customFormat="1" hidden="1">
      <c r="A776" s="19" t="s">
        <v>1984</v>
      </c>
      <c r="B776" s="19" t="s">
        <v>8</v>
      </c>
      <c r="C776" s="51"/>
      <c r="D776" s="51" t="s">
        <v>1879</v>
      </c>
      <c r="E776" s="51" t="s">
        <v>0</v>
      </c>
      <c r="F776" s="51" t="s">
        <v>0</v>
      </c>
      <c r="G776" s="51"/>
      <c r="H776" s="51" t="s">
        <v>623</v>
      </c>
      <c r="I776" s="51"/>
      <c r="J776" s="51" t="s">
        <v>473</v>
      </c>
      <c r="K776" s="51" t="s">
        <v>3802</v>
      </c>
      <c r="L776" s="51"/>
      <c r="M776" s="51"/>
      <c r="N776" s="53">
        <v>60537.436532475018</v>
      </c>
      <c r="O776" s="53"/>
      <c r="P776" s="53">
        <v>60537.436532475018</v>
      </c>
    </row>
    <row r="777" spans="1:16" s="19" customFormat="1" hidden="1">
      <c r="A777" s="19" t="s">
        <v>1983</v>
      </c>
      <c r="B777" s="19" t="s">
        <v>1528</v>
      </c>
      <c r="C777" s="51"/>
      <c r="D777" s="51" t="s">
        <v>1879</v>
      </c>
      <c r="E777" s="51" t="s">
        <v>0</v>
      </c>
      <c r="F777" s="51" t="s">
        <v>0</v>
      </c>
      <c r="G777" s="51"/>
      <c r="H777" s="51" t="s">
        <v>623</v>
      </c>
      <c r="I777" s="51"/>
      <c r="J777" s="51" t="s">
        <v>160</v>
      </c>
      <c r="K777" s="51" t="s">
        <v>3801</v>
      </c>
      <c r="L777" s="51"/>
      <c r="M777" s="51"/>
      <c r="N777" s="53">
        <v>2075</v>
      </c>
      <c r="O777" s="53"/>
      <c r="P777" s="53">
        <v>2075</v>
      </c>
    </row>
    <row r="778" spans="1:16" s="19" customFormat="1" hidden="1">
      <c r="A778" s="19" t="s">
        <v>2276</v>
      </c>
      <c r="B778" s="19" t="s">
        <v>3800</v>
      </c>
      <c r="C778" s="51"/>
      <c r="D778" s="51" t="s">
        <v>1879</v>
      </c>
      <c r="E778" s="51" t="s">
        <v>0</v>
      </c>
      <c r="F778" s="51" t="s">
        <v>0</v>
      </c>
      <c r="G778" s="51"/>
      <c r="H778" s="51" t="s">
        <v>623</v>
      </c>
      <c r="I778" s="51"/>
      <c r="J778" s="51" t="s">
        <v>161</v>
      </c>
      <c r="K778" s="51" t="s">
        <v>3799</v>
      </c>
      <c r="L778" s="51">
        <v>10144</v>
      </c>
      <c r="M778" s="51"/>
      <c r="N778" s="53">
        <v>8566</v>
      </c>
      <c r="O778" s="53">
        <v>0</v>
      </c>
      <c r="P778" s="53">
        <v>8566</v>
      </c>
    </row>
    <row r="779" spans="1:16" s="19" customFormat="1" hidden="1">
      <c r="A779" s="19" t="s">
        <v>1981</v>
      </c>
      <c r="B779" s="19" t="s">
        <v>3798</v>
      </c>
      <c r="C779" s="51"/>
      <c r="D779" s="51" t="s">
        <v>1879</v>
      </c>
      <c r="E779" s="51" t="s">
        <v>0</v>
      </c>
      <c r="F779" s="51" t="s">
        <v>0</v>
      </c>
      <c r="G779" s="51"/>
      <c r="H779" s="51" t="s">
        <v>623</v>
      </c>
      <c r="I779" s="51"/>
      <c r="J779" s="51" t="s">
        <v>162</v>
      </c>
      <c r="K779" s="51"/>
      <c r="L779" s="51"/>
      <c r="M779" s="51"/>
      <c r="N779" s="53">
        <v>440</v>
      </c>
      <c r="O779" s="53"/>
      <c r="P779" s="53">
        <v>440</v>
      </c>
    </row>
    <row r="780" spans="1:16" s="19" customFormat="1" hidden="1">
      <c r="A780" s="19" t="s">
        <v>1989</v>
      </c>
      <c r="B780" s="19" t="s">
        <v>3797</v>
      </c>
      <c r="C780" s="51"/>
      <c r="D780" s="51" t="s">
        <v>1879</v>
      </c>
      <c r="E780" s="51" t="s">
        <v>0</v>
      </c>
      <c r="F780" s="51" t="s">
        <v>722</v>
      </c>
      <c r="G780" s="51"/>
      <c r="H780" s="51" t="s">
        <v>623</v>
      </c>
      <c r="I780" s="51"/>
      <c r="J780" s="51" t="s">
        <v>3796</v>
      </c>
      <c r="K780" s="51" t="s">
        <v>3795</v>
      </c>
      <c r="L780" s="51" t="s">
        <v>3794</v>
      </c>
      <c r="M780" s="51"/>
      <c r="N780" s="53">
        <v>41775</v>
      </c>
      <c r="O780" s="53">
        <v>0</v>
      </c>
      <c r="P780" s="53">
        <v>41775</v>
      </c>
    </row>
    <row r="781" spans="1:16" s="19" customFormat="1" hidden="1">
      <c r="A781" s="19" t="s">
        <v>1989</v>
      </c>
      <c r="B781" s="19" t="s">
        <v>3793</v>
      </c>
      <c r="C781" s="51"/>
      <c r="D781" s="51" t="s">
        <v>1879</v>
      </c>
      <c r="E781" s="51" t="s">
        <v>0</v>
      </c>
      <c r="F781" s="51" t="s">
        <v>722</v>
      </c>
      <c r="G781" s="51"/>
      <c r="H781" s="51" t="s">
        <v>623</v>
      </c>
      <c r="I781" s="51"/>
      <c r="J781" s="51" t="s">
        <v>475</v>
      </c>
      <c r="K781" s="51" t="s">
        <v>3792</v>
      </c>
      <c r="L781" s="51" t="s">
        <v>3791</v>
      </c>
      <c r="M781" s="51"/>
      <c r="N781" s="53">
        <v>6076</v>
      </c>
      <c r="O781" s="53">
        <v>0</v>
      </c>
      <c r="P781" s="53">
        <v>6076</v>
      </c>
    </row>
    <row r="782" spans="1:16" s="19" customFormat="1" hidden="1">
      <c r="A782" s="19" t="s">
        <v>3126</v>
      </c>
      <c r="B782" s="19" t="s">
        <v>3790</v>
      </c>
      <c r="C782" s="51"/>
      <c r="D782" s="51" t="s">
        <v>1879</v>
      </c>
      <c r="E782" s="51" t="s">
        <v>4</v>
      </c>
      <c r="F782" s="51" t="s">
        <v>4</v>
      </c>
      <c r="G782" s="51"/>
      <c r="H782" s="51" t="s">
        <v>623</v>
      </c>
      <c r="I782" s="51"/>
      <c r="J782" s="51" t="s">
        <v>362</v>
      </c>
      <c r="K782" s="51" t="s">
        <v>3789</v>
      </c>
      <c r="L782" s="51"/>
      <c r="M782" s="51"/>
      <c r="N782" s="53">
        <v>41632</v>
      </c>
      <c r="O782" s="53">
        <v>0</v>
      </c>
      <c r="P782" s="53">
        <v>41632</v>
      </c>
    </row>
    <row r="783" spans="1:16" s="19" customFormat="1" hidden="1">
      <c r="A783" s="19" t="s">
        <v>1989</v>
      </c>
      <c r="B783" s="19" t="s">
        <v>3790</v>
      </c>
      <c r="C783" s="51"/>
      <c r="D783" s="51" t="s">
        <v>1879</v>
      </c>
      <c r="E783" s="51" t="s">
        <v>4</v>
      </c>
      <c r="F783" s="51" t="s">
        <v>4</v>
      </c>
      <c r="G783" s="51"/>
      <c r="H783" s="51" t="s">
        <v>623</v>
      </c>
      <c r="I783" s="51"/>
      <c r="J783" s="51" t="s">
        <v>362</v>
      </c>
      <c r="K783" s="51" t="s">
        <v>3789</v>
      </c>
      <c r="L783" s="51"/>
      <c r="M783" s="51"/>
      <c r="N783" s="53">
        <v>22485</v>
      </c>
      <c r="O783" s="53">
        <v>0</v>
      </c>
      <c r="P783" s="53">
        <v>22485</v>
      </c>
    </row>
    <row r="784" spans="1:16" s="19" customFormat="1" hidden="1">
      <c r="A784" s="19" t="s">
        <v>1989</v>
      </c>
      <c r="B784" s="19" t="s">
        <v>3788</v>
      </c>
      <c r="C784" s="51"/>
      <c r="D784" s="51" t="s">
        <v>1879</v>
      </c>
      <c r="E784" s="51" t="s">
        <v>103</v>
      </c>
      <c r="F784" s="51" t="s">
        <v>688</v>
      </c>
      <c r="G784" s="51"/>
      <c r="H784" s="51" t="s">
        <v>623</v>
      </c>
      <c r="I784" s="51"/>
      <c r="J784" s="51" t="s">
        <v>3787</v>
      </c>
      <c r="K784" s="51" t="s">
        <v>3786</v>
      </c>
      <c r="L784" s="51" t="s">
        <v>3785</v>
      </c>
      <c r="M784" s="51"/>
      <c r="N784" s="53">
        <v>8319</v>
      </c>
      <c r="O784" s="53">
        <v>0</v>
      </c>
      <c r="P784" s="53">
        <v>8319</v>
      </c>
    </row>
    <row r="785" spans="1:16" s="19" customFormat="1" hidden="1">
      <c r="A785" s="19" t="s">
        <v>1989</v>
      </c>
      <c r="B785" s="19" t="s">
        <v>3784</v>
      </c>
      <c r="C785" s="51"/>
      <c r="D785" s="51" t="s">
        <v>1879</v>
      </c>
      <c r="E785" s="51" t="s">
        <v>103</v>
      </c>
      <c r="F785" s="51" t="s">
        <v>688</v>
      </c>
      <c r="G785" s="51"/>
      <c r="H785" s="51" t="s">
        <v>623</v>
      </c>
      <c r="I785" s="51"/>
      <c r="J785" s="51" t="s">
        <v>3783</v>
      </c>
      <c r="K785" s="51" t="s">
        <v>3782</v>
      </c>
      <c r="L785" s="51" t="s">
        <v>3781</v>
      </c>
      <c r="M785" s="51"/>
      <c r="N785" s="53">
        <v>18717</v>
      </c>
      <c r="O785" s="53">
        <v>0</v>
      </c>
      <c r="P785" s="53">
        <v>18717</v>
      </c>
    </row>
    <row r="786" spans="1:16" s="19" customFormat="1" hidden="1">
      <c r="A786" s="19" t="s">
        <v>1989</v>
      </c>
      <c r="B786" s="19" t="s">
        <v>3780</v>
      </c>
      <c r="C786" s="51"/>
      <c r="D786" s="51" t="s">
        <v>1879</v>
      </c>
      <c r="E786" s="51" t="s">
        <v>103</v>
      </c>
      <c r="F786" s="51" t="s">
        <v>688</v>
      </c>
      <c r="G786" s="51"/>
      <c r="H786" s="51" t="s">
        <v>623</v>
      </c>
      <c r="I786" s="51"/>
      <c r="J786" s="51" t="s">
        <v>3779</v>
      </c>
      <c r="K786" s="51" t="s">
        <v>3778</v>
      </c>
      <c r="L786" s="51" t="s">
        <v>3777</v>
      </c>
      <c r="M786" s="51"/>
      <c r="N786" s="53">
        <v>4502</v>
      </c>
      <c r="O786" s="53">
        <v>0</v>
      </c>
      <c r="P786" s="53">
        <v>4502</v>
      </c>
    </row>
    <row r="787" spans="1:16" s="19" customFormat="1" hidden="1">
      <c r="A787" s="19" t="s">
        <v>1986</v>
      </c>
      <c r="B787" s="19" t="s">
        <v>1649</v>
      </c>
      <c r="C787" s="51"/>
      <c r="D787" s="51" t="s">
        <v>1879</v>
      </c>
      <c r="E787" s="51" t="s">
        <v>103</v>
      </c>
      <c r="F787" s="51" t="s">
        <v>103</v>
      </c>
      <c r="G787" s="51"/>
      <c r="H787" s="51" t="s">
        <v>623</v>
      </c>
      <c r="I787" s="51"/>
      <c r="J787" s="51" t="s">
        <v>3776</v>
      </c>
      <c r="K787" s="51" t="s">
        <v>3775</v>
      </c>
      <c r="L787" s="51">
        <v>50156</v>
      </c>
      <c r="M787" s="51"/>
      <c r="N787" s="53">
        <v>0</v>
      </c>
      <c r="O787" s="53"/>
      <c r="P787" s="53">
        <v>0</v>
      </c>
    </row>
    <row r="788" spans="1:16" s="19" customFormat="1" hidden="1">
      <c r="A788" s="19" t="s">
        <v>1985</v>
      </c>
      <c r="B788" s="19" t="s">
        <v>1649</v>
      </c>
      <c r="C788" s="51"/>
      <c r="D788" s="51" t="s">
        <v>1879</v>
      </c>
      <c r="E788" s="51" t="s">
        <v>103</v>
      </c>
      <c r="F788" s="51" t="s">
        <v>103</v>
      </c>
      <c r="G788" s="51"/>
      <c r="H788" s="51" t="s">
        <v>623</v>
      </c>
      <c r="I788" s="51"/>
      <c r="J788" s="51" t="s">
        <v>3776</v>
      </c>
      <c r="K788" s="51" t="s">
        <v>3775</v>
      </c>
      <c r="L788" s="51">
        <v>50156</v>
      </c>
      <c r="M788" s="51"/>
      <c r="N788" s="53">
        <v>6.1679189635530839E-2</v>
      </c>
      <c r="O788" s="53"/>
      <c r="P788" s="53">
        <v>6.1679189635530839E-2</v>
      </c>
    </row>
    <row r="789" spans="1:16" s="19" customFormat="1" hidden="1">
      <c r="A789" s="19" t="s">
        <v>1984</v>
      </c>
      <c r="B789" s="19" t="s">
        <v>1649</v>
      </c>
      <c r="C789" s="51"/>
      <c r="D789" s="51" t="s">
        <v>1879</v>
      </c>
      <c r="E789" s="51" t="s">
        <v>103</v>
      </c>
      <c r="F789" s="51" t="s">
        <v>103</v>
      </c>
      <c r="G789" s="51"/>
      <c r="H789" s="51" t="s">
        <v>623</v>
      </c>
      <c r="I789" s="51"/>
      <c r="J789" s="51" t="s">
        <v>3776</v>
      </c>
      <c r="K789" s="51" t="s">
        <v>3775</v>
      </c>
      <c r="L789" s="51">
        <v>50156</v>
      </c>
      <c r="M789" s="51"/>
      <c r="N789" s="53">
        <v>8381.980320810364</v>
      </c>
      <c r="O789" s="53"/>
      <c r="P789" s="53">
        <v>8381.980320810364</v>
      </c>
    </row>
    <row r="790" spans="1:16" s="19" customFormat="1" hidden="1">
      <c r="A790" s="19" t="s">
        <v>40</v>
      </c>
      <c r="B790" s="19" t="s">
        <v>3774</v>
      </c>
      <c r="C790" s="51"/>
      <c r="D790" s="51" t="s">
        <v>1879</v>
      </c>
      <c r="E790" s="51" t="s">
        <v>103</v>
      </c>
      <c r="F790" s="51" t="s">
        <v>103</v>
      </c>
      <c r="G790" s="51"/>
      <c r="H790" s="51" t="s">
        <v>623</v>
      </c>
      <c r="I790" s="51"/>
      <c r="J790" s="51" t="s">
        <v>319</v>
      </c>
      <c r="K790" s="51" t="s">
        <v>3773</v>
      </c>
      <c r="L790" s="51">
        <v>50400</v>
      </c>
      <c r="M790" s="51"/>
      <c r="N790" s="53">
        <v>121426</v>
      </c>
      <c r="O790" s="53"/>
      <c r="P790" s="53">
        <v>121426</v>
      </c>
    </row>
    <row r="791" spans="1:16" s="19" customFormat="1" hidden="1">
      <c r="A791" s="19" t="s">
        <v>2654</v>
      </c>
      <c r="B791" s="19" t="s">
        <v>3772</v>
      </c>
      <c r="C791" s="51"/>
      <c r="D791" s="51" t="s">
        <v>1879</v>
      </c>
      <c r="E791" s="51" t="s">
        <v>103</v>
      </c>
      <c r="F791" s="51" t="s">
        <v>103</v>
      </c>
      <c r="G791" s="51"/>
      <c r="H791" s="51" t="s">
        <v>623</v>
      </c>
      <c r="I791" s="51"/>
      <c r="J791" s="51" t="s">
        <v>151</v>
      </c>
      <c r="K791" s="51" t="s">
        <v>3771</v>
      </c>
      <c r="L791" s="51"/>
      <c r="M791" s="51"/>
      <c r="N791" s="53">
        <v>1096.165</v>
      </c>
      <c r="O791" s="53"/>
      <c r="P791" s="53">
        <v>1096.165</v>
      </c>
    </row>
    <row r="792" spans="1:16" s="19" customFormat="1" hidden="1">
      <c r="A792" s="19" t="s">
        <v>1980</v>
      </c>
      <c r="B792" s="19" t="s">
        <v>3772</v>
      </c>
      <c r="C792" s="51"/>
      <c r="D792" s="51" t="s">
        <v>1879</v>
      </c>
      <c r="E792" s="51" t="s">
        <v>103</v>
      </c>
      <c r="F792" s="51" t="s">
        <v>103</v>
      </c>
      <c r="G792" s="51"/>
      <c r="H792" s="51" t="s">
        <v>623</v>
      </c>
      <c r="I792" s="51"/>
      <c r="J792" s="51" t="s">
        <v>151</v>
      </c>
      <c r="K792" s="51" t="s">
        <v>3771</v>
      </c>
      <c r="L792" s="51"/>
      <c r="M792" s="51"/>
      <c r="N792" s="53">
        <v>2.7659735980063486E-2</v>
      </c>
      <c r="O792" s="53"/>
      <c r="P792" s="53">
        <v>2.7659735980063486E-2</v>
      </c>
    </row>
    <row r="793" spans="1:16" s="19" customFormat="1" hidden="1">
      <c r="A793" s="19" t="s">
        <v>1989</v>
      </c>
      <c r="B793" s="19" t="s">
        <v>3770</v>
      </c>
      <c r="C793" s="51"/>
      <c r="D793" s="51" t="s">
        <v>1879</v>
      </c>
      <c r="E793" s="51" t="s">
        <v>103</v>
      </c>
      <c r="F793" s="51" t="s">
        <v>688</v>
      </c>
      <c r="G793" s="51"/>
      <c r="H793" s="51" t="s">
        <v>623</v>
      </c>
      <c r="I793" s="51"/>
      <c r="J793" s="51" t="s">
        <v>289</v>
      </c>
      <c r="K793" s="51" t="s">
        <v>2905</v>
      </c>
      <c r="L793" s="51"/>
      <c r="M793" s="51"/>
      <c r="N793" s="53">
        <v>35354</v>
      </c>
      <c r="O793" s="53">
        <v>0</v>
      </c>
      <c r="P793" s="53">
        <v>35354</v>
      </c>
    </row>
    <row r="794" spans="1:16" s="19" customFormat="1" hidden="1">
      <c r="A794" s="19" t="s">
        <v>1989</v>
      </c>
      <c r="B794" s="19" t="s">
        <v>3769</v>
      </c>
      <c r="C794" s="51"/>
      <c r="D794" s="51" t="s">
        <v>1879</v>
      </c>
      <c r="E794" s="51" t="s">
        <v>103</v>
      </c>
      <c r="F794" s="51" t="s">
        <v>688</v>
      </c>
      <c r="G794" s="51"/>
      <c r="H794" s="51" t="s">
        <v>623</v>
      </c>
      <c r="I794" s="51"/>
      <c r="J794" s="51" t="s">
        <v>317</v>
      </c>
      <c r="K794" s="51" t="s">
        <v>3768</v>
      </c>
      <c r="L794" s="51"/>
      <c r="M794" s="51"/>
      <c r="N794" s="53">
        <v>18542</v>
      </c>
      <c r="O794" s="53">
        <v>0</v>
      </c>
      <c r="P794" s="53">
        <v>18542</v>
      </c>
    </row>
    <row r="795" spans="1:16" s="19" customFormat="1" hidden="1">
      <c r="A795" s="19" t="s">
        <v>1989</v>
      </c>
      <c r="B795" s="19" t="s">
        <v>3767</v>
      </c>
      <c r="C795" s="51"/>
      <c r="D795" s="51" t="s">
        <v>1879</v>
      </c>
      <c r="E795" s="51" t="s">
        <v>103</v>
      </c>
      <c r="F795" s="51" t="s">
        <v>688</v>
      </c>
      <c r="G795" s="51"/>
      <c r="H795" s="51" t="s">
        <v>623</v>
      </c>
      <c r="I795" s="51"/>
      <c r="J795" s="51" t="s">
        <v>325</v>
      </c>
      <c r="K795" s="51" t="s">
        <v>3766</v>
      </c>
      <c r="L795" s="51" t="s">
        <v>3765</v>
      </c>
      <c r="M795" s="51"/>
      <c r="N795" s="53">
        <v>7530</v>
      </c>
      <c r="O795" s="53">
        <v>0</v>
      </c>
      <c r="P795" s="53">
        <v>7530</v>
      </c>
    </row>
    <row r="796" spans="1:16" s="19" customFormat="1" hidden="1">
      <c r="A796" s="19" t="s">
        <v>1989</v>
      </c>
      <c r="B796" s="19" t="s">
        <v>975</v>
      </c>
      <c r="C796" s="51"/>
      <c r="D796" s="51" t="s">
        <v>1879</v>
      </c>
      <c r="E796" s="51" t="s">
        <v>103</v>
      </c>
      <c r="F796" s="51" t="s">
        <v>688</v>
      </c>
      <c r="G796" s="51"/>
      <c r="H796" s="51" t="s">
        <v>623</v>
      </c>
      <c r="I796" s="51"/>
      <c r="J796" s="51" t="s">
        <v>293</v>
      </c>
      <c r="K796" s="51" t="s">
        <v>3764</v>
      </c>
      <c r="L796" s="51">
        <v>424</v>
      </c>
      <c r="M796" s="51"/>
      <c r="N796" s="53">
        <v>31406</v>
      </c>
      <c r="O796" s="53">
        <v>0</v>
      </c>
      <c r="P796" s="53">
        <v>31406</v>
      </c>
    </row>
    <row r="797" spans="1:16" s="19" customFormat="1" hidden="1">
      <c r="A797" s="19" t="s">
        <v>1989</v>
      </c>
      <c r="B797" s="19" t="s">
        <v>1321</v>
      </c>
      <c r="C797" s="51"/>
      <c r="D797" s="51" t="s">
        <v>1879</v>
      </c>
      <c r="E797" s="51" t="s">
        <v>103</v>
      </c>
      <c r="F797" s="51" t="s">
        <v>688</v>
      </c>
      <c r="G797" s="51"/>
      <c r="H797" s="51" t="s">
        <v>623</v>
      </c>
      <c r="I797" s="51"/>
      <c r="J797" s="51" t="s">
        <v>311</v>
      </c>
      <c r="K797" s="51" t="s">
        <v>3763</v>
      </c>
      <c r="L797" s="51" t="s">
        <v>3762</v>
      </c>
      <c r="M797" s="51"/>
      <c r="N797" s="53">
        <v>12472</v>
      </c>
      <c r="O797" s="53">
        <v>0</v>
      </c>
      <c r="P797" s="53">
        <v>12472</v>
      </c>
    </row>
    <row r="798" spans="1:16" s="19" customFormat="1" hidden="1">
      <c r="A798" s="19" t="s">
        <v>1986</v>
      </c>
      <c r="B798" s="19" t="s">
        <v>3761</v>
      </c>
      <c r="C798" s="51"/>
      <c r="D798" s="51" t="s">
        <v>1879</v>
      </c>
      <c r="E798" s="51" t="s">
        <v>0</v>
      </c>
      <c r="F798" s="51" t="s">
        <v>0</v>
      </c>
      <c r="G798" s="51"/>
      <c r="H798" s="51" t="s">
        <v>623</v>
      </c>
      <c r="I798" s="51"/>
      <c r="J798" s="51" t="s">
        <v>3760</v>
      </c>
      <c r="K798" s="51" t="s">
        <v>3759</v>
      </c>
      <c r="L798" s="51"/>
      <c r="M798" s="51"/>
      <c r="N798" s="53">
        <v>0</v>
      </c>
      <c r="O798" s="53"/>
      <c r="P798" s="53">
        <v>0</v>
      </c>
    </row>
    <row r="799" spans="1:16" s="19" customFormat="1" hidden="1">
      <c r="A799" s="19" t="s">
        <v>1985</v>
      </c>
      <c r="B799" s="19" t="s">
        <v>3761</v>
      </c>
      <c r="C799" s="51"/>
      <c r="D799" s="51" t="s">
        <v>1879</v>
      </c>
      <c r="E799" s="51" t="s">
        <v>0</v>
      </c>
      <c r="F799" s="51" t="s">
        <v>0</v>
      </c>
      <c r="G799" s="51"/>
      <c r="H799" s="51" t="s">
        <v>623</v>
      </c>
      <c r="I799" s="51"/>
      <c r="J799" s="51" t="s">
        <v>3760</v>
      </c>
      <c r="K799" s="51" t="s">
        <v>3759</v>
      </c>
      <c r="L799" s="51"/>
      <c r="M799" s="51"/>
      <c r="N799" s="53">
        <v>0</v>
      </c>
      <c r="O799" s="53"/>
      <c r="P799" s="53">
        <v>0</v>
      </c>
    </row>
    <row r="800" spans="1:16" s="19" customFormat="1" hidden="1">
      <c r="A800" s="19" t="s">
        <v>1984</v>
      </c>
      <c r="B800" s="19" t="s">
        <v>3761</v>
      </c>
      <c r="C800" s="51"/>
      <c r="D800" s="51" t="s">
        <v>1879</v>
      </c>
      <c r="E800" s="51" t="s">
        <v>0</v>
      </c>
      <c r="F800" s="51" t="s">
        <v>0</v>
      </c>
      <c r="G800" s="51"/>
      <c r="H800" s="51" t="s">
        <v>623</v>
      </c>
      <c r="I800" s="51"/>
      <c r="J800" s="51" t="s">
        <v>3760</v>
      </c>
      <c r="K800" s="51" t="s">
        <v>3759</v>
      </c>
      <c r="L800" s="51"/>
      <c r="M800" s="51"/>
      <c r="N800" s="53">
        <v>0</v>
      </c>
      <c r="O800" s="53"/>
      <c r="P800" s="53">
        <v>0</v>
      </c>
    </row>
    <row r="801" spans="1:16" s="19" customFormat="1" hidden="1">
      <c r="A801" s="19" t="s">
        <v>1986</v>
      </c>
      <c r="B801" s="19" t="s">
        <v>3758</v>
      </c>
      <c r="C801" s="51"/>
      <c r="D801" s="51" t="s">
        <v>1879</v>
      </c>
      <c r="E801" s="51" t="s">
        <v>0</v>
      </c>
      <c r="F801" s="51" t="s">
        <v>0</v>
      </c>
      <c r="G801" s="51"/>
      <c r="H801" s="51" t="s">
        <v>623</v>
      </c>
      <c r="I801" s="51"/>
      <c r="J801" s="51" t="s">
        <v>3757</v>
      </c>
      <c r="K801" s="51" t="s">
        <v>3756</v>
      </c>
      <c r="L801" s="51"/>
      <c r="M801" s="51"/>
      <c r="N801" s="53">
        <v>0</v>
      </c>
      <c r="O801" s="53"/>
      <c r="P801" s="53">
        <v>0</v>
      </c>
    </row>
    <row r="802" spans="1:16" s="19" customFormat="1" hidden="1">
      <c r="A802" s="19" t="s">
        <v>1985</v>
      </c>
      <c r="B802" s="19" t="s">
        <v>3758</v>
      </c>
      <c r="C802" s="51"/>
      <c r="D802" s="51" t="s">
        <v>1879</v>
      </c>
      <c r="E802" s="51" t="s">
        <v>0</v>
      </c>
      <c r="F802" s="51" t="s">
        <v>0</v>
      </c>
      <c r="G802" s="51"/>
      <c r="H802" s="51" t="s">
        <v>623</v>
      </c>
      <c r="I802" s="51"/>
      <c r="J802" s="51" t="s">
        <v>3757</v>
      </c>
      <c r="K802" s="51" t="s">
        <v>3756</v>
      </c>
      <c r="L802" s="51"/>
      <c r="M802" s="51"/>
      <c r="N802" s="53">
        <v>0</v>
      </c>
      <c r="O802" s="53"/>
      <c r="P802" s="53">
        <v>0</v>
      </c>
    </row>
    <row r="803" spans="1:16" s="19" customFormat="1" hidden="1">
      <c r="A803" s="19" t="s">
        <v>1984</v>
      </c>
      <c r="B803" s="19" t="s">
        <v>3758</v>
      </c>
      <c r="C803" s="51"/>
      <c r="D803" s="51" t="s">
        <v>1879</v>
      </c>
      <c r="E803" s="51" t="s">
        <v>0</v>
      </c>
      <c r="F803" s="51" t="s">
        <v>0</v>
      </c>
      <c r="G803" s="51"/>
      <c r="H803" s="51" t="s">
        <v>623</v>
      </c>
      <c r="I803" s="51"/>
      <c r="J803" s="51" t="s">
        <v>3757</v>
      </c>
      <c r="K803" s="51" t="s">
        <v>3756</v>
      </c>
      <c r="L803" s="51"/>
      <c r="M803" s="51"/>
      <c r="N803" s="53">
        <v>0</v>
      </c>
      <c r="O803" s="53"/>
      <c r="P803" s="53">
        <v>0</v>
      </c>
    </row>
    <row r="804" spans="1:16" s="19" customFormat="1" hidden="1">
      <c r="A804" s="19" t="s">
        <v>1986</v>
      </c>
      <c r="B804" s="19" t="s">
        <v>1241</v>
      </c>
      <c r="C804" s="51"/>
      <c r="D804" s="51" t="s">
        <v>1879</v>
      </c>
      <c r="E804" s="51" t="s">
        <v>4</v>
      </c>
      <c r="F804" s="51" t="s">
        <v>4</v>
      </c>
      <c r="G804" s="51"/>
      <c r="H804" s="51" t="s">
        <v>623</v>
      </c>
      <c r="I804" s="51"/>
      <c r="J804" s="51" t="s">
        <v>3755</v>
      </c>
      <c r="K804" s="51" t="s">
        <v>3754</v>
      </c>
      <c r="L804" s="51">
        <v>55719</v>
      </c>
      <c r="M804" s="51"/>
      <c r="N804" s="53">
        <v>0</v>
      </c>
      <c r="O804" s="53"/>
      <c r="P804" s="53">
        <v>0</v>
      </c>
    </row>
    <row r="805" spans="1:16" s="19" customFormat="1" hidden="1">
      <c r="A805" s="19" t="s">
        <v>1985</v>
      </c>
      <c r="B805" s="19" t="s">
        <v>1241</v>
      </c>
      <c r="C805" s="51"/>
      <c r="D805" s="51" t="s">
        <v>1879</v>
      </c>
      <c r="E805" s="51" t="s">
        <v>4</v>
      </c>
      <c r="F805" s="51" t="s">
        <v>4</v>
      </c>
      <c r="G805" s="51"/>
      <c r="H805" s="51" t="s">
        <v>623</v>
      </c>
      <c r="I805" s="51"/>
      <c r="J805" s="51" t="s">
        <v>3755</v>
      </c>
      <c r="K805" s="51" t="s">
        <v>3754</v>
      </c>
      <c r="L805" s="51">
        <v>55719</v>
      </c>
      <c r="M805" s="51"/>
      <c r="N805" s="53">
        <v>1.1405414809800998</v>
      </c>
      <c r="O805" s="53"/>
      <c r="P805" s="53">
        <v>1.1405414809800998</v>
      </c>
    </row>
    <row r="806" spans="1:16" s="19" customFormat="1" hidden="1">
      <c r="A806" s="19" t="s">
        <v>1984</v>
      </c>
      <c r="B806" s="19" t="s">
        <v>1241</v>
      </c>
      <c r="C806" s="51"/>
      <c r="D806" s="51" t="s">
        <v>1879</v>
      </c>
      <c r="E806" s="51" t="s">
        <v>4</v>
      </c>
      <c r="F806" s="51" t="s">
        <v>4</v>
      </c>
      <c r="G806" s="51"/>
      <c r="H806" s="51" t="s">
        <v>623</v>
      </c>
      <c r="I806" s="51"/>
      <c r="J806" s="51" t="s">
        <v>3755</v>
      </c>
      <c r="K806" s="51" t="s">
        <v>3754</v>
      </c>
      <c r="L806" s="51">
        <v>55719</v>
      </c>
      <c r="M806" s="51"/>
      <c r="N806" s="53">
        <v>154995.49045851902</v>
      </c>
      <c r="O806" s="53"/>
      <c r="P806" s="53">
        <v>154995.49045851902</v>
      </c>
    </row>
    <row r="807" spans="1:16" s="19" customFormat="1" hidden="1">
      <c r="A807" s="19" t="s">
        <v>631</v>
      </c>
      <c r="B807" s="19" t="s">
        <v>2705</v>
      </c>
      <c r="C807" s="51"/>
      <c r="D807" s="51" t="s">
        <v>1879</v>
      </c>
      <c r="E807" s="51" t="s">
        <v>0</v>
      </c>
      <c r="F807" s="51" t="s">
        <v>46</v>
      </c>
      <c r="G807" s="51"/>
      <c r="H807" s="51" t="s">
        <v>623</v>
      </c>
      <c r="I807" s="51"/>
      <c r="J807" s="51" t="s">
        <v>1977</v>
      </c>
      <c r="K807" s="51" t="s">
        <v>1975</v>
      </c>
      <c r="L807" s="51"/>
      <c r="M807" s="51"/>
      <c r="N807" s="53">
        <v>60645</v>
      </c>
      <c r="O807" s="53"/>
      <c r="P807" s="53">
        <v>60645</v>
      </c>
    </row>
    <row r="808" spans="1:16" s="19" customFormat="1" hidden="1">
      <c r="A808" s="19" t="s">
        <v>1986</v>
      </c>
      <c r="B808" s="19" t="s">
        <v>1307</v>
      </c>
      <c r="C808" s="51"/>
      <c r="D808" s="51" t="s">
        <v>1879</v>
      </c>
      <c r="E808" s="51" t="s">
        <v>0</v>
      </c>
      <c r="F808" s="51" t="s">
        <v>0</v>
      </c>
      <c r="G808" s="51"/>
      <c r="H808" s="51" t="s">
        <v>623</v>
      </c>
      <c r="I808" s="51"/>
      <c r="J808" s="51" t="s">
        <v>3753</v>
      </c>
      <c r="K808" s="51" t="s">
        <v>3752</v>
      </c>
      <c r="L808" s="51">
        <v>52099</v>
      </c>
      <c r="M808" s="51"/>
      <c r="N808" s="53">
        <v>0</v>
      </c>
      <c r="O808" s="53"/>
      <c r="P808" s="53">
        <v>0</v>
      </c>
    </row>
    <row r="809" spans="1:16" s="19" customFormat="1" hidden="1">
      <c r="A809" s="19" t="s">
        <v>1985</v>
      </c>
      <c r="B809" s="19" t="s">
        <v>1307</v>
      </c>
      <c r="C809" s="51"/>
      <c r="D809" s="51" t="s">
        <v>1879</v>
      </c>
      <c r="E809" s="51" t="s">
        <v>0</v>
      </c>
      <c r="F809" s="51" t="s">
        <v>0</v>
      </c>
      <c r="G809" s="51"/>
      <c r="H809" s="51" t="s">
        <v>623</v>
      </c>
      <c r="I809" s="51"/>
      <c r="J809" s="51" t="s">
        <v>3753</v>
      </c>
      <c r="K809" s="51" t="s">
        <v>3752</v>
      </c>
      <c r="L809" s="51">
        <v>52099</v>
      </c>
      <c r="M809" s="51"/>
      <c r="N809" s="53">
        <v>5.1118855770808823E-3</v>
      </c>
      <c r="O809" s="53"/>
      <c r="P809" s="53">
        <v>5.1118855770808823E-3</v>
      </c>
    </row>
    <row r="810" spans="1:16" s="19" customFormat="1" hidden="1">
      <c r="A810" s="19" t="s">
        <v>1984</v>
      </c>
      <c r="B810" s="19" t="s">
        <v>1307</v>
      </c>
      <c r="C810" s="51"/>
      <c r="D810" s="51" t="s">
        <v>1879</v>
      </c>
      <c r="E810" s="51" t="s">
        <v>0</v>
      </c>
      <c r="F810" s="51" t="s">
        <v>0</v>
      </c>
      <c r="G810" s="51"/>
      <c r="H810" s="51" t="s">
        <v>623</v>
      </c>
      <c r="I810" s="51"/>
      <c r="J810" s="51" t="s">
        <v>3753</v>
      </c>
      <c r="K810" s="51" t="s">
        <v>3752</v>
      </c>
      <c r="L810" s="51">
        <v>52099</v>
      </c>
      <c r="M810" s="51"/>
      <c r="N810" s="53">
        <v>694.68688811442291</v>
      </c>
      <c r="O810" s="53"/>
      <c r="P810" s="53">
        <v>694.68688811442291</v>
      </c>
    </row>
    <row r="811" spans="1:16" s="19" customFormat="1" hidden="1">
      <c r="A811" s="19" t="s">
        <v>1986</v>
      </c>
      <c r="B811" s="19" t="s">
        <v>3751</v>
      </c>
      <c r="C811" s="51"/>
      <c r="D811" s="51" t="s">
        <v>1879</v>
      </c>
      <c r="E811" s="51" t="s">
        <v>0</v>
      </c>
      <c r="F811" s="51" t="s">
        <v>0</v>
      </c>
      <c r="G811" s="51"/>
      <c r="H811" s="51" t="s">
        <v>623</v>
      </c>
      <c r="I811" s="51"/>
      <c r="J811" s="51" t="s">
        <v>189</v>
      </c>
      <c r="K811" s="51" t="s">
        <v>3750</v>
      </c>
      <c r="L811" s="51"/>
      <c r="M811" s="51"/>
      <c r="N811" s="53">
        <v>0</v>
      </c>
      <c r="O811" s="53"/>
      <c r="P811" s="53">
        <v>0</v>
      </c>
    </row>
    <row r="812" spans="1:16" s="19" customFormat="1" hidden="1">
      <c r="A812" s="19" t="s">
        <v>1985</v>
      </c>
      <c r="B812" s="19" t="s">
        <v>3751</v>
      </c>
      <c r="C812" s="51"/>
      <c r="D812" s="51" t="s">
        <v>1879</v>
      </c>
      <c r="E812" s="51" t="s">
        <v>0</v>
      </c>
      <c r="F812" s="51" t="s">
        <v>0</v>
      </c>
      <c r="G812" s="51"/>
      <c r="H812" s="51" t="s">
        <v>623</v>
      </c>
      <c r="I812" s="51"/>
      <c r="J812" s="51" t="s">
        <v>189</v>
      </c>
      <c r="K812" s="51" t="s">
        <v>3750</v>
      </c>
      <c r="L812" s="51"/>
      <c r="M812" s="51"/>
      <c r="N812" s="53">
        <v>0</v>
      </c>
      <c r="O812" s="53"/>
      <c r="P812" s="53">
        <v>0</v>
      </c>
    </row>
    <row r="813" spans="1:16" s="19" customFormat="1" hidden="1">
      <c r="A813" s="19" t="s">
        <v>1984</v>
      </c>
      <c r="B813" s="19" t="s">
        <v>3751</v>
      </c>
      <c r="C813" s="51"/>
      <c r="D813" s="51" t="s">
        <v>1879</v>
      </c>
      <c r="E813" s="51" t="s">
        <v>0</v>
      </c>
      <c r="F813" s="51" t="s">
        <v>0</v>
      </c>
      <c r="G813" s="51"/>
      <c r="H813" s="51" t="s">
        <v>623</v>
      </c>
      <c r="I813" s="51"/>
      <c r="J813" s="51" t="s">
        <v>189</v>
      </c>
      <c r="K813" s="51" t="s">
        <v>3750</v>
      </c>
      <c r="L813" s="51"/>
      <c r="M813" s="51"/>
      <c r="N813" s="53">
        <v>0</v>
      </c>
      <c r="O813" s="53"/>
      <c r="P813" s="53">
        <v>0</v>
      </c>
    </row>
    <row r="814" spans="1:16" s="19" customFormat="1" hidden="1">
      <c r="A814" s="19" t="s">
        <v>1986</v>
      </c>
      <c r="B814" s="19" t="s">
        <v>1232</v>
      </c>
      <c r="C814" s="51"/>
      <c r="D814" s="51" t="s">
        <v>1879</v>
      </c>
      <c r="E814" s="51" t="s">
        <v>0</v>
      </c>
      <c r="F814" s="51" t="s">
        <v>0</v>
      </c>
      <c r="G814" s="51"/>
      <c r="H814" s="51" t="s">
        <v>623</v>
      </c>
      <c r="I814" s="51"/>
      <c r="J814" s="51" t="s">
        <v>392</v>
      </c>
      <c r="K814" s="51" t="s">
        <v>3749</v>
      </c>
      <c r="L814" s="51" t="s">
        <v>3748</v>
      </c>
      <c r="M814" s="51"/>
      <c r="N814" s="53">
        <v>0</v>
      </c>
      <c r="O814" s="53"/>
      <c r="P814" s="53">
        <v>0</v>
      </c>
    </row>
    <row r="815" spans="1:16" s="19" customFormat="1" hidden="1">
      <c r="A815" s="19" t="s">
        <v>1985</v>
      </c>
      <c r="B815" s="19" t="s">
        <v>1232</v>
      </c>
      <c r="C815" s="51"/>
      <c r="D815" s="51" t="s">
        <v>1879</v>
      </c>
      <c r="E815" s="51" t="s">
        <v>0</v>
      </c>
      <c r="F815" s="51" t="s">
        <v>0</v>
      </c>
      <c r="G815" s="51"/>
      <c r="H815" s="51" t="s">
        <v>623</v>
      </c>
      <c r="I815" s="51"/>
      <c r="J815" s="51" t="s">
        <v>392</v>
      </c>
      <c r="K815" s="51" t="s">
        <v>3749</v>
      </c>
      <c r="L815" s="51" t="s">
        <v>3748</v>
      </c>
      <c r="M815" s="51"/>
      <c r="N815" s="53">
        <v>0.18913183389753499</v>
      </c>
      <c r="O815" s="53"/>
      <c r="P815" s="53">
        <v>0.18913183389753499</v>
      </c>
    </row>
    <row r="816" spans="1:16" s="19" customFormat="1" hidden="1">
      <c r="A816" s="19" t="s">
        <v>1984</v>
      </c>
      <c r="B816" s="19" t="s">
        <v>1232</v>
      </c>
      <c r="C816" s="51"/>
      <c r="D816" s="51" t="s">
        <v>1879</v>
      </c>
      <c r="E816" s="51" t="s">
        <v>0</v>
      </c>
      <c r="F816" s="51" t="s">
        <v>0</v>
      </c>
      <c r="G816" s="51"/>
      <c r="H816" s="51" t="s">
        <v>623</v>
      </c>
      <c r="I816" s="51"/>
      <c r="J816" s="51" t="s">
        <v>392</v>
      </c>
      <c r="K816" s="51" t="s">
        <v>3749</v>
      </c>
      <c r="L816" s="51" t="s">
        <v>3748</v>
      </c>
      <c r="M816" s="51"/>
      <c r="N816" s="53">
        <v>25702.336868166105</v>
      </c>
      <c r="O816" s="53"/>
      <c r="P816" s="53">
        <v>25702.336868166105</v>
      </c>
    </row>
    <row r="817" spans="1:16" s="19" customFormat="1" hidden="1">
      <c r="A817" s="19" t="s">
        <v>1986</v>
      </c>
      <c r="B817" s="19" t="s">
        <v>97</v>
      </c>
      <c r="C817" s="51"/>
      <c r="D817" s="51" t="s">
        <v>1879</v>
      </c>
      <c r="E817" s="51" t="s">
        <v>0</v>
      </c>
      <c r="F817" s="51" t="s">
        <v>0</v>
      </c>
      <c r="G817" s="51"/>
      <c r="H817" s="51" t="s">
        <v>623</v>
      </c>
      <c r="I817" s="51"/>
      <c r="J817" s="51" t="s">
        <v>3747</v>
      </c>
      <c r="K817" s="51" t="s">
        <v>3746</v>
      </c>
      <c r="L817" s="51"/>
      <c r="M817" s="51"/>
      <c r="N817" s="53">
        <v>0</v>
      </c>
      <c r="O817" s="53"/>
      <c r="P817" s="53">
        <v>0</v>
      </c>
    </row>
    <row r="818" spans="1:16" s="19" customFormat="1" hidden="1">
      <c r="A818" s="19" t="s">
        <v>1985</v>
      </c>
      <c r="B818" s="19" t="s">
        <v>97</v>
      </c>
      <c r="C818" s="51"/>
      <c r="D818" s="51" t="s">
        <v>1879</v>
      </c>
      <c r="E818" s="51" t="s">
        <v>0</v>
      </c>
      <c r="F818" s="51" t="s">
        <v>0</v>
      </c>
      <c r="G818" s="51"/>
      <c r="H818" s="51" t="s">
        <v>623</v>
      </c>
      <c r="I818" s="51"/>
      <c r="J818" s="51" t="s">
        <v>3747</v>
      </c>
      <c r="K818" s="51" t="s">
        <v>3746</v>
      </c>
      <c r="L818" s="51"/>
      <c r="M818" s="51"/>
      <c r="N818" s="53">
        <v>1.084939015044129E-2</v>
      </c>
      <c r="O818" s="53"/>
      <c r="P818" s="53">
        <v>1.084939015044129E-2</v>
      </c>
    </row>
    <row r="819" spans="1:16" s="19" customFormat="1" hidden="1">
      <c r="A819" s="19" t="s">
        <v>1984</v>
      </c>
      <c r="B819" s="19" t="s">
        <v>97</v>
      </c>
      <c r="C819" s="51"/>
      <c r="D819" s="51" t="s">
        <v>1879</v>
      </c>
      <c r="E819" s="51" t="s">
        <v>0</v>
      </c>
      <c r="F819" s="51" t="s">
        <v>0</v>
      </c>
      <c r="G819" s="51"/>
      <c r="H819" s="51" t="s">
        <v>623</v>
      </c>
      <c r="I819" s="51"/>
      <c r="J819" s="51" t="s">
        <v>3747</v>
      </c>
      <c r="K819" s="51" t="s">
        <v>3746</v>
      </c>
      <c r="L819" s="51"/>
      <c r="M819" s="51"/>
      <c r="N819" s="53">
        <v>1474.3931506098495</v>
      </c>
      <c r="O819" s="53"/>
      <c r="P819" s="53">
        <v>1474.3931506098495</v>
      </c>
    </row>
    <row r="820" spans="1:16" s="19" customFormat="1" hidden="1">
      <c r="A820" s="19" t="s">
        <v>1986</v>
      </c>
      <c r="B820" s="19" t="s">
        <v>884</v>
      </c>
      <c r="C820" s="51"/>
      <c r="D820" s="51" t="s">
        <v>1879</v>
      </c>
      <c r="E820" s="51" t="s">
        <v>3</v>
      </c>
      <c r="F820" s="51" t="s">
        <v>3</v>
      </c>
      <c r="G820" s="51"/>
      <c r="H820" s="51" t="s">
        <v>623</v>
      </c>
      <c r="I820" s="51"/>
      <c r="J820" s="51" t="s">
        <v>370</v>
      </c>
      <c r="K820" s="51" t="s">
        <v>3745</v>
      </c>
      <c r="L820" s="51">
        <v>10632</v>
      </c>
      <c r="M820" s="51"/>
      <c r="N820" s="53">
        <v>0</v>
      </c>
      <c r="O820" s="53"/>
      <c r="P820" s="53">
        <v>0</v>
      </c>
    </row>
    <row r="821" spans="1:16" s="19" customFormat="1" hidden="1">
      <c r="A821" s="19" t="s">
        <v>1985</v>
      </c>
      <c r="B821" s="19" t="s">
        <v>884</v>
      </c>
      <c r="C821" s="51"/>
      <c r="D821" s="51" t="s">
        <v>1879</v>
      </c>
      <c r="E821" s="51" t="s">
        <v>3</v>
      </c>
      <c r="F821" s="51" t="s">
        <v>3</v>
      </c>
      <c r="G821" s="51"/>
      <c r="H821" s="51" t="s">
        <v>623</v>
      </c>
      <c r="I821" s="51"/>
      <c r="J821" s="51" t="s">
        <v>370</v>
      </c>
      <c r="K821" s="51" t="s">
        <v>3745</v>
      </c>
      <c r="L821" s="51">
        <v>10632</v>
      </c>
      <c r="M821" s="51"/>
      <c r="N821" s="53">
        <v>2.2171357378970837</v>
      </c>
      <c r="O821" s="53"/>
      <c r="P821" s="53">
        <v>2.2171357378970837</v>
      </c>
    </row>
    <row r="822" spans="1:16" s="19" customFormat="1" hidden="1">
      <c r="A822" s="19" t="s">
        <v>1984</v>
      </c>
      <c r="B822" s="19" t="s">
        <v>884</v>
      </c>
      <c r="C822" s="51"/>
      <c r="D822" s="51" t="s">
        <v>1879</v>
      </c>
      <c r="E822" s="51" t="s">
        <v>3</v>
      </c>
      <c r="F822" s="51" t="s">
        <v>3</v>
      </c>
      <c r="G822" s="51"/>
      <c r="H822" s="51" t="s">
        <v>623</v>
      </c>
      <c r="I822" s="51"/>
      <c r="J822" s="51" t="s">
        <v>370</v>
      </c>
      <c r="K822" s="51" t="s">
        <v>3745</v>
      </c>
      <c r="L822" s="51">
        <v>10632</v>
      </c>
      <c r="M822" s="51"/>
      <c r="N822" s="53">
        <v>301300.78286426212</v>
      </c>
      <c r="O822" s="53"/>
      <c r="P822" s="53">
        <v>301300.78286426212</v>
      </c>
    </row>
    <row r="823" spans="1:16" s="19" customFormat="1" hidden="1">
      <c r="A823" s="19" t="s">
        <v>1986</v>
      </c>
      <c r="B823" s="19" t="s">
        <v>864</v>
      </c>
      <c r="C823" s="51"/>
      <c r="D823" s="51" t="s">
        <v>1879</v>
      </c>
      <c r="E823" s="51" t="s">
        <v>3</v>
      </c>
      <c r="F823" s="51" t="s">
        <v>3</v>
      </c>
      <c r="G823" s="51"/>
      <c r="H823" s="51" t="s">
        <v>623</v>
      </c>
      <c r="I823" s="51"/>
      <c r="J823" s="51" t="s">
        <v>367</v>
      </c>
      <c r="K823" s="51" t="s">
        <v>3744</v>
      </c>
      <c r="L823" s="51" t="s">
        <v>3743</v>
      </c>
      <c r="M823" s="51"/>
      <c r="N823" s="53">
        <v>0</v>
      </c>
      <c r="O823" s="53"/>
      <c r="P823" s="53">
        <v>0</v>
      </c>
    </row>
    <row r="824" spans="1:16" s="19" customFormat="1" hidden="1">
      <c r="A824" s="19" t="s">
        <v>1985</v>
      </c>
      <c r="B824" s="19" t="s">
        <v>864</v>
      </c>
      <c r="C824" s="51"/>
      <c r="D824" s="51" t="s">
        <v>1879</v>
      </c>
      <c r="E824" s="51" t="s">
        <v>3</v>
      </c>
      <c r="F824" s="51" t="s">
        <v>3</v>
      </c>
      <c r="G824" s="51"/>
      <c r="H824" s="51" t="s">
        <v>623</v>
      </c>
      <c r="I824" s="51"/>
      <c r="J824" s="51" t="s">
        <v>367</v>
      </c>
      <c r="K824" s="51" t="s">
        <v>3744</v>
      </c>
      <c r="L824" s="51" t="s">
        <v>3743</v>
      </c>
      <c r="M824" s="51"/>
      <c r="N824" s="53">
        <v>3.4771868492454101</v>
      </c>
      <c r="O824" s="53"/>
      <c r="P824" s="53">
        <v>3.4771868492454101</v>
      </c>
    </row>
    <row r="825" spans="1:16" s="19" customFormat="1" hidden="1">
      <c r="A825" s="19" t="s">
        <v>1984</v>
      </c>
      <c r="B825" s="19" t="s">
        <v>864</v>
      </c>
      <c r="C825" s="51"/>
      <c r="D825" s="51" t="s">
        <v>1879</v>
      </c>
      <c r="E825" s="51" t="s">
        <v>3</v>
      </c>
      <c r="F825" s="51" t="s">
        <v>3</v>
      </c>
      <c r="G825" s="51"/>
      <c r="H825" s="51" t="s">
        <v>623</v>
      </c>
      <c r="I825" s="51"/>
      <c r="J825" s="51" t="s">
        <v>367</v>
      </c>
      <c r="K825" s="51" t="s">
        <v>3744</v>
      </c>
      <c r="L825" s="51" t="s">
        <v>3743</v>
      </c>
      <c r="M825" s="51"/>
      <c r="N825" s="53">
        <v>472537.20281315077</v>
      </c>
      <c r="O825" s="53"/>
      <c r="P825" s="53">
        <v>472537.20281315077</v>
      </c>
    </row>
    <row r="826" spans="1:16" s="19" customFormat="1" hidden="1">
      <c r="A826" s="19" t="s">
        <v>1986</v>
      </c>
      <c r="B826" s="19" t="s">
        <v>943</v>
      </c>
      <c r="C826" s="51"/>
      <c r="D826" s="51" t="s">
        <v>1879</v>
      </c>
      <c r="E826" s="51" t="s">
        <v>3</v>
      </c>
      <c r="F826" s="51" t="s">
        <v>3</v>
      </c>
      <c r="G826" s="51"/>
      <c r="H826" s="51" t="s">
        <v>623</v>
      </c>
      <c r="I826" s="51"/>
      <c r="J826" s="51" t="s">
        <v>384</v>
      </c>
      <c r="K826" s="51" t="s">
        <v>3742</v>
      </c>
      <c r="L826" s="51" t="s">
        <v>3741</v>
      </c>
      <c r="M826" s="51"/>
      <c r="N826" s="53">
        <v>0</v>
      </c>
      <c r="O826" s="53"/>
      <c r="P826" s="53">
        <v>0</v>
      </c>
    </row>
    <row r="827" spans="1:16" s="19" customFormat="1" hidden="1">
      <c r="A827" s="19" t="s">
        <v>1985</v>
      </c>
      <c r="B827" s="19" t="s">
        <v>943</v>
      </c>
      <c r="C827" s="51"/>
      <c r="D827" s="51" t="s">
        <v>1879</v>
      </c>
      <c r="E827" s="51" t="s">
        <v>3</v>
      </c>
      <c r="F827" s="51" t="s">
        <v>3</v>
      </c>
      <c r="G827" s="51"/>
      <c r="H827" s="51" t="s">
        <v>623</v>
      </c>
      <c r="I827" s="51"/>
      <c r="J827" s="51" t="s">
        <v>384</v>
      </c>
      <c r="K827" s="51" t="s">
        <v>3742</v>
      </c>
      <c r="L827" s="51" t="s">
        <v>3741</v>
      </c>
      <c r="M827" s="51"/>
      <c r="N827" s="53">
        <v>2.124433454726895</v>
      </c>
      <c r="O827" s="53"/>
      <c r="P827" s="53">
        <v>2.124433454726895</v>
      </c>
    </row>
    <row r="828" spans="1:16" s="19" customFormat="1" hidden="1">
      <c r="A828" s="19" t="s">
        <v>1984</v>
      </c>
      <c r="B828" s="19" t="s">
        <v>943</v>
      </c>
      <c r="C828" s="51"/>
      <c r="D828" s="51" t="s">
        <v>1879</v>
      </c>
      <c r="E828" s="51" t="s">
        <v>3</v>
      </c>
      <c r="F828" s="51" t="s">
        <v>3</v>
      </c>
      <c r="G828" s="51"/>
      <c r="H828" s="51" t="s">
        <v>623</v>
      </c>
      <c r="I828" s="51"/>
      <c r="J828" s="51" t="s">
        <v>384</v>
      </c>
      <c r="K828" s="51" t="s">
        <v>3742</v>
      </c>
      <c r="L828" s="51" t="s">
        <v>3741</v>
      </c>
      <c r="M828" s="51"/>
      <c r="N828" s="53">
        <v>288702.87556654529</v>
      </c>
      <c r="O828" s="53"/>
      <c r="P828" s="53">
        <v>288702.87556654529</v>
      </c>
    </row>
    <row r="829" spans="1:16" s="19" customFormat="1" hidden="1">
      <c r="A829" s="19" t="s">
        <v>1986</v>
      </c>
      <c r="B829" s="19" t="s">
        <v>1632</v>
      </c>
      <c r="C829" s="51"/>
      <c r="D829" s="51" t="s">
        <v>1879</v>
      </c>
      <c r="E829" s="51" t="s">
        <v>3</v>
      </c>
      <c r="F829" s="51" t="s">
        <v>3</v>
      </c>
      <c r="G829" s="51"/>
      <c r="H829" s="51" t="s">
        <v>623</v>
      </c>
      <c r="I829" s="51"/>
      <c r="J829" s="51" t="s">
        <v>3740</v>
      </c>
      <c r="K829" s="51" t="s">
        <v>3739</v>
      </c>
      <c r="L829" s="51" t="s">
        <v>3738</v>
      </c>
      <c r="M829" s="51"/>
      <c r="N829" s="53">
        <v>0</v>
      </c>
      <c r="O829" s="53"/>
      <c r="P829" s="53">
        <v>0</v>
      </c>
    </row>
    <row r="830" spans="1:16" s="19" customFormat="1" hidden="1">
      <c r="A830" s="19" t="s">
        <v>1985</v>
      </c>
      <c r="B830" s="19" t="s">
        <v>1632</v>
      </c>
      <c r="C830" s="51"/>
      <c r="D830" s="51" t="s">
        <v>1879</v>
      </c>
      <c r="E830" s="51" t="s">
        <v>3</v>
      </c>
      <c r="F830" s="51" t="s">
        <v>3</v>
      </c>
      <c r="G830" s="51"/>
      <c r="H830" s="51" t="s">
        <v>623</v>
      </c>
      <c r="I830" s="51"/>
      <c r="J830" s="51" t="s">
        <v>3740</v>
      </c>
      <c r="K830" s="51" t="s">
        <v>3739</v>
      </c>
      <c r="L830" s="51" t="s">
        <v>3738</v>
      </c>
      <c r="M830" s="51"/>
      <c r="N830" s="53">
        <v>3.6005033734135448</v>
      </c>
      <c r="O830" s="53"/>
      <c r="P830" s="53">
        <v>3.6005033734135448</v>
      </c>
    </row>
    <row r="831" spans="1:16" s="19" customFormat="1" hidden="1">
      <c r="A831" s="19" t="s">
        <v>1984</v>
      </c>
      <c r="B831" s="19" t="s">
        <v>1632</v>
      </c>
      <c r="C831" s="51"/>
      <c r="D831" s="51" t="s">
        <v>1879</v>
      </c>
      <c r="E831" s="51" t="s">
        <v>3</v>
      </c>
      <c r="F831" s="51" t="s">
        <v>3</v>
      </c>
      <c r="G831" s="51"/>
      <c r="H831" s="51" t="s">
        <v>623</v>
      </c>
      <c r="I831" s="51"/>
      <c r="J831" s="51" t="s">
        <v>3740</v>
      </c>
      <c r="K831" s="51" t="s">
        <v>3739</v>
      </c>
      <c r="L831" s="51" t="s">
        <v>3738</v>
      </c>
      <c r="M831" s="51"/>
      <c r="N831" s="53">
        <v>489295.47549662658</v>
      </c>
      <c r="O831" s="53"/>
      <c r="P831" s="53">
        <v>489295.47549662658</v>
      </c>
    </row>
    <row r="832" spans="1:16" s="19" customFormat="1" hidden="1">
      <c r="A832" s="19" t="s">
        <v>1986</v>
      </c>
      <c r="B832" s="19" t="s">
        <v>1060</v>
      </c>
      <c r="C832" s="51"/>
      <c r="D832" s="51" t="s">
        <v>1879</v>
      </c>
      <c r="E832" s="51" t="s">
        <v>3</v>
      </c>
      <c r="F832" s="51" t="s">
        <v>3</v>
      </c>
      <c r="G832" s="51"/>
      <c r="H832" s="51" t="s">
        <v>623</v>
      </c>
      <c r="I832" s="51"/>
      <c r="J832" s="51" t="s">
        <v>3737</v>
      </c>
      <c r="K832" s="51" t="s">
        <v>3736</v>
      </c>
      <c r="L832" s="51" t="s">
        <v>3735</v>
      </c>
      <c r="M832" s="51"/>
      <c r="N832" s="53">
        <v>0</v>
      </c>
      <c r="O832" s="53"/>
      <c r="P832" s="53">
        <v>0</v>
      </c>
    </row>
    <row r="833" spans="1:16" s="19" customFormat="1" hidden="1">
      <c r="A833" s="19" t="s">
        <v>1985</v>
      </c>
      <c r="B833" s="19" t="s">
        <v>1060</v>
      </c>
      <c r="C833" s="51"/>
      <c r="D833" s="51" t="s">
        <v>1879</v>
      </c>
      <c r="E833" s="51" t="s">
        <v>3</v>
      </c>
      <c r="F833" s="51" t="s">
        <v>3</v>
      </c>
      <c r="G833" s="51"/>
      <c r="H833" s="51" t="s">
        <v>623</v>
      </c>
      <c r="I833" s="51"/>
      <c r="J833" s="51" t="s">
        <v>3737</v>
      </c>
      <c r="K833" s="51" t="s">
        <v>3736</v>
      </c>
      <c r="L833" s="51" t="s">
        <v>3735</v>
      </c>
      <c r="M833" s="51"/>
      <c r="N833" s="53">
        <v>1.0617641801007893</v>
      </c>
      <c r="O833" s="53"/>
      <c r="P833" s="53">
        <v>1.0617641801007893</v>
      </c>
    </row>
    <row r="834" spans="1:16" s="19" customFormat="1" hidden="1">
      <c r="A834" s="19" t="s">
        <v>1984</v>
      </c>
      <c r="B834" s="19" t="s">
        <v>1060</v>
      </c>
      <c r="C834" s="51"/>
      <c r="D834" s="51" t="s">
        <v>1879</v>
      </c>
      <c r="E834" s="51" t="s">
        <v>3</v>
      </c>
      <c r="F834" s="51" t="s">
        <v>3</v>
      </c>
      <c r="G834" s="51"/>
      <c r="H834" s="51" t="s">
        <v>623</v>
      </c>
      <c r="I834" s="51"/>
      <c r="J834" s="51" t="s">
        <v>3737</v>
      </c>
      <c r="K834" s="51" t="s">
        <v>3736</v>
      </c>
      <c r="L834" s="51" t="s">
        <v>3735</v>
      </c>
      <c r="M834" s="51"/>
      <c r="N834" s="53">
        <v>144289.93823581989</v>
      </c>
      <c r="O834" s="53"/>
      <c r="P834" s="53">
        <v>144289.93823581989</v>
      </c>
    </row>
    <row r="835" spans="1:16" s="19" customFormat="1" hidden="1">
      <c r="A835" s="19" t="s">
        <v>1986</v>
      </c>
      <c r="B835" s="19" t="s">
        <v>1450</v>
      </c>
      <c r="C835" s="51"/>
      <c r="D835" s="51" t="s">
        <v>1879</v>
      </c>
      <c r="E835" s="51" t="s">
        <v>3</v>
      </c>
      <c r="F835" s="51" t="s">
        <v>3</v>
      </c>
      <c r="G835" s="51"/>
      <c r="H835" s="51" t="s">
        <v>623</v>
      </c>
      <c r="I835" s="51"/>
      <c r="J835" s="51" t="s">
        <v>3734</v>
      </c>
      <c r="K835" s="51" t="s">
        <v>3733</v>
      </c>
      <c r="L835" s="51" t="s">
        <v>3732</v>
      </c>
      <c r="M835" s="51"/>
      <c r="N835" s="53">
        <v>0</v>
      </c>
      <c r="O835" s="53"/>
      <c r="P835" s="53">
        <v>0</v>
      </c>
    </row>
    <row r="836" spans="1:16" s="19" customFormat="1" hidden="1">
      <c r="A836" s="19" t="s">
        <v>1985</v>
      </c>
      <c r="B836" s="19" t="s">
        <v>1450</v>
      </c>
      <c r="C836" s="51"/>
      <c r="D836" s="51" t="s">
        <v>1879</v>
      </c>
      <c r="E836" s="51" t="s">
        <v>3</v>
      </c>
      <c r="F836" s="51" t="s">
        <v>3</v>
      </c>
      <c r="G836" s="51"/>
      <c r="H836" s="51" t="s">
        <v>623</v>
      </c>
      <c r="I836" s="51"/>
      <c r="J836" s="51" t="s">
        <v>3734</v>
      </c>
      <c r="K836" s="51" t="s">
        <v>3733</v>
      </c>
      <c r="L836" s="51" t="s">
        <v>3732</v>
      </c>
      <c r="M836" s="51"/>
      <c r="N836" s="53">
        <v>2.5691365648322453</v>
      </c>
      <c r="O836" s="53"/>
      <c r="P836" s="53">
        <v>2.5691365648322453</v>
      </c>
    </row>
    <row r="837" spans="1:16" s="19" customFormat="1" hidden="1">
      <c r="A837" s="19" t="s">
        <v>1984</v>
      </c>
      <c r="B837" s="19" t="s">
        <v>1450</v>
      </c>
      <c r="C837" s="51"/>
      <c r="D837" s="51" t="s">
        <v>1879</v>
      </c>
      <c r="E837" s="51" t="s">
        <v>3</v>
      </c>
      <c r="F837" s="51" t="s">
        <v>3</v>
      </c>
      <c r="G837" s="51"/>
      <c r="H837" s="51" t="s">
        <v>623</v>
      </c>
      <c r="I837" s="51"/>
      <c r="J837" s="51" t="s">
        <v>3734</v>
      </c>
      <c r="K837" s="51" t="s">
        <v>3733</v>
      </c>
      <c r="L837" s="51" t="s">
        <v>3732</v>
      </c>
      <c r="M837" s="51"/>
      <c r="N837" s="53">
        <v>349136.43086343515</v>
      </c>
      <c r="O837" s="53"/>
      <c r="P837" s="53">
        <v>349136.43086343515</v>
      </c>
    </row>
    <row r="838" spans="1:16" s="19" customFormat="1" hidden="1">
      <c r="A838" s="19" t="s">
        <v>1986</v>
      </c>
      <c r="B838" s="19" t="s">
        <v>1149</v>
      </c>
      <c r="C838" s="51"/>
      <c r="D838" s="51" t="s">
        <v>1879</v>
      </c>
      <c r="E838" s="51" t="s">
        <v>3</v>
      </c>
      <c r="F838" s="51" t="s">
        <v>3</v>
      </c>
      <c r="G838" s="51"/>
      <c r="H838" s="51" t="s">
        <v>623</v>
      </c>
      <c r="I838" s="51"/>
      <c r="J838" s="51" t="s">
        <v>385</v>
      </c>
      <c r="K838" s="51" t="s">
        <v>3731</v>
      </c>
      <c r="L838" s="51" t="s">
        <v>3730</v>
      </c>
      <c r="M838" s="51"/>
      <c r="N838" s="53">
        <v>0</v>
      </c>
      <c r="O838" s="53"/>
      <c r="P838" s="53">
        <v>0</v>
      </c>
    </row>
    <row r="839" spans="1:16" s="19" customFormat="1" hidden="1">
      <c r="A839" s="19" t="s">
        <v>1985</v>
      </c>
      <c r="B839" s="19" t="s">
        <v>1149</v>
      </c>
      <c r="C839" s="51"/>
      <c r="D839" s="51" t="s">
        <v>1879</v>
      </c>
      <c r="E839" s="51" t="s">
        <v>3</v>
      </c>
      <c r="F839" s="51" t="s">
        <v>3</v>
      </c>
      <c r="G839" s="51"/>
      <c r="H839" s="51" t="s">
        <v>623</v>
      </c>
      <c r="I839" s="51"/>
      <c r="J839" s="51" t="s">
        <v>385</v>
      </c>
      <c r="K839" s="51" t="s">
        <v>3731</v>
      </c>
      <c r="L839" s="51" t="s">
        <v>3730</v>
      </c>
      <c r="M839" s="51"/>
      <c r="N839" s="53">
        <v>2.6960411191704798</v>
      </c>
      <c r="O839" s="53"/>
      <c r="P839" s="53">
        <v>2.6960411191704798</v>
      </c>
    </row>
    <row r="840" spans="1:16" s="19" customFormat="1" hidden="1">
      <c r="A840" s="19" t="s">
        <v>1984</v>
      </c>
      <c r="B840" s="19" t="s">
        <v>1149</v>
      </c>
      <c r="C840" s="51"/>
      <c r="D840" s="51" t="s">
        <v>1879</v>
      </c>
      <c r="E840" s="51" t="s">
        <v>3</v>
      </c>
      <c r="F840" s="51" t="s">
        <v>3</v>
      </c>
      <c r="G840" s="51"/>
      <c r="H840" s="51" t="s">
        <v>623</v>
      </c>
      <c r="I840" s="51"/>
      <c r="J840" s="51" t="s">
        <v>385</v>
      </c>
      <c r="K840" s="51" t="s">
        <v>3731</v>
      </c>
      <c r="L840" s="51" t="s">
        <v>3730</v>
      </c>
      <c r="M840" s="51"/>
      <c r="N840" s="53">
        <v>366382.30395888083</v>
      </c>
      <c r="O840" s="53"/>
      <c r="P840" s="53">
        <v>366382.30395888083</v>
      </c>
    </row>
    <row r="841" spans="1:16" s="19" customFormat="1" hidden="1">
      <c r="A841" s="19" t="s">
        <v>1986</v>
      </c>
      <c r="B841" s="19" t="s">
        <v>1202</v>
      </c>
      <c r="C841" s="51"/>
      <c r="D841" s="51" t="s">
        <v>1879</v>
      </c>
      <c r="E841" s="51" t="s">
        <v>3</v>
      </c>
      <c r="F841" s="51" t="s">
        <v>3</v>
      </c>
      <c r="G841" s="51"/>
      <c r="H841" s="51" t="s">
        <v>623</v>
      </c>
      <c r="I841" s="51"/>
      <c r="J841" s="51" t="s">
        <v>3729</v>
      </c>
      <c r="K841" s="51" t="s">
        <v>3728</v>
      </c>
      <c r="L841" s="51" t="s">
        <v>3727</v>
      </c>
      <c r="M841" s="51"/>
      <c r="N841" s="53">
        <v>0</v>
      </c>
      <c r="O841" s="53"/>
      <c r="P841" s="53">
        <v>0</v>
      </c>
    </row>
    <row r="842" spans="1:16" s="19" customFormat="1" hidden="1">
      <c r="A842" s="19" t="s">
        <v>1985</v>
      </c>
      <c r="B842" s="19" t="s">
        <v>1202</v>
      </c>
      <c r="C842" s="51"/>
      <c r="D842" s="51" t="s">
        <v>1879</v>
      </c>
      <c r="E842" s="51" t="s">
        <v>3</v>
      </c>
      <c r="F842" s="51" t="s">
        <v>3</v>
      </c>
      <c r="G842" s="51"/>
      <c r="H842" s="51" t="s">
        <v>623</v>
      </c>
      <c r="I842" s="51"/>
      <c r="J842" s="51" t="s">
        <v>3729</v>
      </c>
      <c r="K842" s="51" t="s">
        <v>3728</v>
      </c>
      <c r="L842" s="51" t="s">
        <v>3727</v>
      </c>
      <c r="M842" s="51"/>
      <c r="N842" s="53">
        <v>0.45457820647099517</v>
      </c>
      <c r="O842" s="53"/>
      <c r="P842" s="53">
        <v>0.45457820647099517</v>
      </c>
    </row>
    <row r="843" spans="1:16" s="19" customFormat="1" hidden="1">
      <c r="A843" s="19" t="s">
        <v>1984</v>
      </c>
      <c r="B843" s="19" t="s">
        <v>1202</v>
      </c>
      <c r="C843" s="51"/>
      <c r="D843" s="51" t="s">
        <v>1879</v>
      </c>
      <c r="E843" s="51" t="s">
        <v>3</v>
      </c>
      <c r="F843" s="51" t="s">
        <v>3</v>
      </c>
      <c r="G843" s="51"/>
      <c r="H843" s="51" t="s">
        <v>623</v>
      </c>
      <c r="I843" s="51"/>
      <c r="J843" s="51" t="s">
        <v>3729</v>
      </c>
      <c r="K843" s="51" t="s">
        <v>3728</v>
      </c>
      <c r="L843" s="51" t="s">
        <v>3727</v>
      </c>
      <c r="M843" s="51"/>
      <c r="N843" s="53">
        <v>61775.545421793526</v>
      </c>
      <c r="O843" s="53"/>
      <c r="P843" s="53">
        <v>61775.545421793526</v>
      </c>
    </row>
    <row r="844" spans="1:16" s="19" customFormat="1" hidden="1">
      <c r="A844" s="19" t="s">
        <v>1986</v>
      </c>
      <c r="B844" s="19" t="s">
        <v>1452</v>
      </c>
      <c r="C844" s="51"/>
      <c r="D844" s="51" t="s">
        <v>1879</v>
      </c>
      <c r="E844" s="51" t="s">
        <v>3</v>
      </c>
      <c r="F844" s="51" t="s">
        <v>3</v>
      </c>
      <c r="G844" s="51"/>
      <c r="H844" s="51" t="s">
        <v>623</v>
      </c>
      <c r="I844" s="51"/>
      <c r="J844" s="51" t="s">
        <v>3726</v>
      </c>
      <c r="K844" s="51" t="s">
        <v>3725</v>
      </c>
      <c r="L844" s="51" t="s">
        <v>3724</v>
      </c>
      <c r="M844" s="51"/>
      <c r="N844" s="53">
        <v>0</v>
      </c>
      <c r="O844" s="53"/>
      <c r="P844" s="53">
        <v>0</v>
      </c>
    </row>
    <row r="845" spans="1:16" s="19" customFormat="1" hidden="1">
      <c r="A845" s="19" t="s">
        <v>1985</v>
      </c>
      <c r="B845" s="19" t="s">
        <v>1452</v>
      </c>
      <c r="C845" s="51"/>
      <c r="D845" s="51" t="s">
        <v>1879</v>
      </c>
      <c r="E845" s="51" t="s">
        <v>3</v>
      </c>
      <c r="F845" s="51" t="s">
        <v>3</v>
      </c>
      <c r="G845" s="51"/>
      <c r="H845" s="51" t="s">
        <v>623</v>
      </c>
      <c r="I845" s="51"/>
      <c r="J845" s="51" t="s">
        <v>3726</v>
      </c>
      <c r="K845" s="51" t="s">
        <v>3725</v>
      </c>
      <c r="L845" s="51" t="s">
        <v>3724</v>
      </c>
      <c r="M845" s="51"/>
      <c r="N845" s="53">
        <v>0.74573166243185152</v>
      </c>
      <c r="O845" s="53"/>
      <c r="P845" s="53">
        <v>0.74573166243185152</v>
      </c>
    </row>
    <row r="846" spans="1:16" s="19" customFormat="1" hidden="1">
      <c r="A846" s="19" t="s">
        <v>1984</v>
      </c>
      <c r="B846" s="19" t="s">
        <v>1452</v>
      </c>
      <c r="C846" s="51"/>
      <c r="D846" s="51" t="s">
        <v>1879</v>
      </c>
      <c r="E846" s="51" t="s">
        <v>3</v>
      </c>
      <c r="F846" s="51" t="s">
        <v>3</v>
      </c>
      <c r="G846" s="51"/>
      <c r="H846" s="51" t="s">
        <v>623</v>
      </c>
      <c r="I846" s="51"/>
      <c r="J846" s="51" t="s">
        <v>3726</v>
      </c>
      <c r="K846" s="51" t="s">
        <v>3725</v>
      </c>
      <c r="L846" s="51" t="s">
        <v>3724</v>
      </c>
      <c r="M846" s="51"/>
      <c r="N846" s="53">
        <v>101342.25426833757</v>
      </c>
      <c r="O846" s="53"/>
      <c r="P846" s="53">
        <v>101342.25426833757</v>
      </c>
    </row>
    <row r="847" spans="1:16" s="19" customFormat="1" hidden="1">
      <c r="A847" s="19" t="s">
        <v>1986</v>
      </c>
      <c r="B847" s="19" t="s">
        <v>14</v>
      </c>
      <c r="C847" s="51"/>
      <c r="D847" s="51" t="s">
        <v>1879</v>
      </c>
      <c r="E847" s="51" t="s">
        <v>3</v>
      </c>
      <c r="F847" s="51" t="s">
        <v>3</v>
      </c>
      <c r="G847" s="51"/>
      <c r="H847" s="51" t="s">
        <v>623</v>
      </c>
      <c r="I847" s="51"/>
      <c r="J847" s="51" t="s">
        <v>368</v>
      </c>
      <c r="K847" s="51" t="s">
        <v>3723</v>
      </c>
      <c r="L847" s="51" t="s">
        <v>3722</v>
      </c>
      <c r="M847" s="51"/>
      <c r="N847" s="53">
        <v>0</v>
      </c>
      <c r="O847" s="53"/>
      <c r="P847" s="53">
        <v>0</v>
      </c>
    </row>
    <row r="848" spans="1:16" s="19" customFormat="1" hidden="1">
      <c r="A848" s="19" t="s">
        <v>1985</v>
      </c>
      <c r="B848" s="19" t="s">
        <v>14</v>
      </c>
      <c r="C848" s="51"/>
      <c r="D848" s="51" t="s">
        <v>1879</v>
      </c>
      <c r="E848" s="51" t="s">
        <v>3</v>
      </c>
      <c r="F848" s="51" t="s">
        <v>3</v>
      </c>
      <c r="G848" s="51"/>
      <c r="H848" s="51" t="s">
        <v>623</v>
      </c>
      <c r="I848" s="51"/>
      <c r="J848" s="51" t="s">
        <v>368</v>
      </c>
      <c r="K848" s="51" t="s">
        <v>3723</v>
      </c>
      <c r="L848" s="51" t="s">
        <v>3722</v>
      </c>
      <c r="M848" s="51"/>
      <c r="N848" s="53">
        <v>2.9743384358899356</v>
      </c>
      <c r="O848" s="53"/>
      <c r="P848" s="53">
        <v>2.9743384358899356</v>
      </c>
    </row>
    <row r="849" spans="1:16" s="19" customFormat="1" hidden="1">
      <c r="A849" s="19" t="s">
        <v>1984</v>
      </c>
      <c r="B849" s="19" t="s">
        <v>14</v>
      </c>
      <c r="C849" s="51"/>
      <c r="D849" s="51" t="s">
        <v>1879</v>
      </c>
      <c r="E849" s="51" t="s">
        <v>3</v>
      </c>
      <c r="F849" s="51" t="s">
        <v>3</v>
      </c>
      <c r="G849" s="51"/>
      <c r="H849" s="51" t="s">
        <v>623</v>
      </c>
      <c r="I849" s="51"/>
      <c r="J849" s="51" t="s">
        <v>368</v>
      </c>
      <c r="K849" s="51" t="s">
        <v>3723</v>
      </c>
      <c r="L849" s="51" t="s">
        <v>3722</v>
      </c>
      <c r="M849" s="51"/>
      <c r="N849" s="53">
        <v>404201.9096615641</v>
      </c>
      <c r="O849" s="53"/>
      <c r="P849" s="53">
        <v>404201.9096615641</v>
      </c>
    </row>
    <row r="850" spans="1:16" s="19" customFormat="1" hidden="1">
      <c r="A850" s="19" t="s">
        <v>1986</v>
      </c>
      <c r="B850" s="19" t="s">
        <v>13</v>
      </c>
      <c r="C850" s="51"/>
      <c r="D850" s="51" t="s">
        <v>1879</v>
      </c>
      <c r="E850" s="51" t="s">
        <v>3</v>
      </c>
      <c r="F850" s="51" t="s">
        <v>3</v>
      </c>
      <c r="G850" s="51"/>
      <c r="H850" s="51" t="s">
        <v>623</v>
      </c>
      <c r="I850" s="51"/>
      <c r="J850" s="51" t="s">
        <v>369</v>
      </c>
      <c r="K850" s="51" t="s">
        <v>3721</v>
      </c>
      <c r="L850" s="51" t="s">
        <v>3720</v>
      </c>
      <c r="M850" s="51"/>
      <c r="N850" s="53">
        <v>0</v>
      </c>
      <c r="O850" s="53"/>
      <c r="P850" s="53">
        <v>0</v>
      </c>
    </row>
    <row r="851" spans="1:16" s="19" customFormat="1" hidden="1">
      <c r="A851" s="19" t="s">
        <v>1985</v>
      </c>
      <c r="B851" s="19" t="s">
        <v>13</v>
      </c>
      <c r="C851" s="51"/>
      <c r="D851" s="51" t="s">
        <v>1879</v>
      </c>
      <c r="E851" s="51" t="s">
        <v>3</v>
      </c>
      <c r="F851" s="51" t="s">
        <v>3</v>
      </c>
      <c r="G851" s="51"/>
      <c r="H851" s="51" t="s">
        <v>623</v>
      </c>
      <c r="I851" s="51"/>
      <c r="J851" s="51" t="s">
        <v>369</v>
      </c>
      <c r="K851" s="51" t="s">
        <v>3721</v>
      </c>
      <c r="L851" s="51" t="s">
        <v>3720</v>
      </c>
      <c r="M851" s="51"/>
      <c r="N851" s="53">
        <v>1.999869106906524</v>
      </c>
      <c r="O851" s="53"/>
      <c r="P851" s="53">
        <v>1.999869106906524</v>
      </c>
    </row>
    <row r="852" spans="1:16" s="19" customFormat="1" hidden="1">
      <c r="A852" s="19" t="s">
        <v>1984</v>
      </c>
      <c r="B852" s="19" t="s">
        <v>13</v>
      </c>
      <c r="C852" s="51"/>
      <c r="D852" s="51" t="s">
        <v>1879</v>
      </c>
      <c r="E852" s="51" t="s">
        <v>3</v>
      </c>
      <c r="F852" s="51" t="s">
        <v>3</v>
      </c>
      <c r="G852" s="51"/>
      <c r="H852" s="51" t="s">
        <v>623</v>
      </c>
      <c r="I852" s="51"/>
      <c r="J852" s="51" t="s">
        <v>369</v>
      </c>
      <c r="K852" s="51" t="s">
        <v>3721</v>
      </c>
      <c r="L852" s="51" t="s">
        <v>3720</v>
      </c>
      <c r="M852" s="51"/>
      <c r="N852" s="53">
        <v>271775.02813089307</v>
      </c>
      <c r="O852" s="53"/>
      <c r="P852" s="53">
        <v>271775.02813089307</v>
      </c>
    </row>
    <row r="853" spans="1:16" s="19" customFormat="1" hidden="1">
      <c r="A853" s="19" t="s">
        <v>1986</v>
      </c>
      <c r="B853" s="19" t="s">
        <v>1449</v>
      </c>
      <c r="C853" s="51"/>
      <c r="D853" s="51" t="s">
        <v>1879</v>
      </c>
      <c r="E853" s="51" t="s">
        <v>3</v>
      </c>
      <c r="F853" s="51" t="s">
        <v>3</v>
      </c>
      <c r="G853" s="51"/>
      <c r="H853" s="51" t="s">
        <v>623</v>
      </c>
      <c r="I853" s="51"/>
      <c r="J853" s="51" t="s">
        <v>3719</v>
      </c>
      <c r="K853" s="51" t="s">
        <v>2045</v>
      </c>
      <c r="L853" s="51" t="s">
        <v>3718</v>
      </c>
      <c r="M853" s="51"/>
      <c r="N853" s="53">
        <v>0</v>
      </c>
      <c r="O853" s="53"/>
      <c r="P853" s="53">
        <v>0</v>
      </c>
    </row>
    <row r="854" spans="1:16" s="19" customFormat="1" hidden="1">
      <c r="A854" s="19" t="s">
        <v>1985</v>
      </c>
      <c r="B854" s="19" t="s">
        <v>1449</v>
      </c>
      <c r="C854" s="51"/>
      <c r="D854" s="51" t="s">
        <v>1879</v>
      </c>
      <c r="E854" s="51" t="s">
        <v>3</v>
      </c>
      <c r="F854" s="51" t="s">
        <v>3</v>
      </c>
      <c r="G854" s="51"/>
      <c r="H854" s="51" t="s">
        <v>623</v>
      </c>
      <c r="I854" s="51"/>
      <c r="J854" s="51" t="s">
        <v>3719</v>
      </c>
      <c r="K854" s="51" t="s">
        <v>2045</v>
      </c>
      <c r="L854" s="51" t="s">
        <v>3718</v>
      </c>
      <c r="M854" s="51"/>
      <c r="N854" s="53">
        <v>0.23740702983964188</v>
      </c>
      <c r="O854" s="53"/>
      <c r="P854" s="53">
        <v>0.23740702983964188</v>
      </c>
    </row>
    <row r="855" spans="1:16" s="19" customFormat="1" hidden="1">
      <c r="A855" s="19" t="s">
        <v>1984</v>
      </c>
      <c r="B855" s="19" t="s">
        <v>1449</v>
      </c>
      <c r="C855" s="51"/>
      <c r="D855" s="51" t="s">
        <v>1879</v>
      </c>
      <c r="E855" s="51" t="s">
        <v>3</v>
      </c>
      <c r="F855" s="51" t="s">
        <v>3</v>
      </c>
      <c r="G855" s="51"/>
      <c r="H855" s="51" t="s">
        <v>623</v>
      </c>
      <c r="I855" s="51"/>
      <c r="J855" s="51" t="s">
        <v>3719</v>
      </c>
      <c r="K855" s="51" t="s">
        <v>2045</v>
      </c>
      <c r="L855" s="51" t="s">
        <v>3718</v>
      </c>
      <c r="M855" s="51"/>
      <c r="N855" s="53">
        <v>32262.762592970161</v>
      </c>
      <c r="O855" s="53"/>
      <c r="P855" s="53">
        <v>32262.762592970161</v>
      </c>
    </row>
    <row r="856" spans="1:16" s="19" customFormat="1" hidden="1">
      <c r="A856" s="19" t="s">
        <v>1986</v>
      </c>
      <c r="B856" s="19" t="s">
        <v>1451</v>
      </c>
      <c r="C856" s="51"/>
      <c r="D856" s="51" t="s">
        <v>1879</v>
      </c>
      <c r="E856" s="51" t="s">
        <v>3</v>
      </c>
      <c r="F856" s="51" t="s">
        <v>3</v>
      </c>
      <c r="G856" s="51"/>
      <c r="H856" s="51" t="s">
        <v>623</v>
      </c>
      <c r="I856" s="51"/>
      <c r="J856" s="51" t="s">
        <v>3717</v>
      </c>
      <c r="K856" s="51" t="s">
        <v>3716</v>
      </c>
      <c r="L856" s="51" t="s">
        <v>3715</v>
      </c>
      <c r="M856" s="51"/>
      <c r="N856" s="53">
        <v>0</v>
      </c>
      <c r="O856" s="53"/>
      <c r="P856" s="53">
        <v>0</v>
      </c>
    </row>
    <row r="857" spans="1:16" s="19" customFormat="1" hidden="1">
      <c r="A857" s="19" t="s">
        <v>1985</v>
      </c>
      <c r="B857" s="19" t="s">
        <v>1451</v>
      </c>
      <c r="C857" s="51"/>
      <c r="D857" s="51" t="s">
        <v>1879</v>
      </c>
      <c r="E857" s="51" t="s">
        <v>3</v>
      </c>
      <c r="F857" s="51" t="s">
        <v>3</v>
      </c>
      <c r="G857" s="51"/>
      <c r="H857" s="51" t="s">
        <v>623</v>
      </c>
      <c r="I857" s="51"/>
      <c r="J857" s="51" t="s">
        <v>3717</v>
      </c>
      <c r="K857" s="51" t="s">
        <v>3716</v>
      </c>
      <c r="L857" s="51" t="s">
        <v>3715</v>
      </c>
      <c r="M857" s="51"/>
      <c r="N857" s="53">
        <v>2.3071595299517029</v>
      </c>
      <c r="O857" s="53"/>
      <c r="P857" s="53">
        <v>2.3071595299517029</v>
      </c>
    </row>
    <row r="858" spans="1:16" s="19" customFormat="1" hidden="1">
      <c r="A858" s="19" t="s">
        <v>1984</v>
      </c>
      <c r="B858" s="19" t="s">
        <v>1451</v>
      </c>
      <c r="C858" s="51"/>
      <c r="D858" s="51" t="s">
        <v>1879</v>
      </c>
      <c r="E858" s="51" t="s">
        <v>3</v>
      </c>
      <c r="F858" s="51" t="s">
        <v>3</v>
      </c>
      <c r="G858" s="51"/>
      <c r="H858" s="51" t="s">
        <v>623</v>
      </c>
      <c r="I858" s="51"/>
      <c r="J858" s="51" t="s">
        <v>3717</v>
      </c>
      <c r="K858" s="51" t="s">
        <v>3716</v>
      </c>
      <c r="L858" s="51" t="s">
        <v>3715</v>
      </c>
      <c r="M858" s="51"/>
      <c r="N858" s="53">
        <v>313534.69284047006</v>
      </c>
      <c r="O858" s="53"/>
      <c r="P858" s="53">
        <v>313534.69284047006</v>
      </c>
    </row>
    <row r="859" spans="1:16" s="19" customFormat="1" hidden="1">
      <c r="A859" s="19" t="s">
        <v>1986</v>
      </c>
      <c r="B859" s="19" t="s">
        <v>488</v>
      </c>
      <c r="C859" s="51"/>
      <c r="D859" s="51" t="s">
        <v>1879</v>
      </c>
      <c r="E859" s="51" t="s">
        <v>103</v>
      </c>
      <c r="F859" s="51" t="s">
        <v>103</v>
      </c>
      <c r="G859" s="51"/>
      <c r="H859" s="51" t="s">
        <v>623</v>
      </c>
      <c r="I859" s="51"/>
      <c r="J859" s="51" t="s">
        <v>487</v>
      </c>
      <c r="K859" s="51" t="s">
        <v>3714</v>
      </c>
      <c r="L859" s="51" t="s">
        <v>15</v>
      </c>
      <c r="M859" s="51"/>
      <c r="N859" s="53">
        <v>0</v>
      </c>
      <c r="O859" s="53"/>
      <c r="P859" s="53">
        <v>0</v>
      </c>
    </row>
    <row r="860" spans="1:16" s="19" customFormat="1" hidden="1">
      <c r="A860" s="19" t="s">
        <v>1985</v>
      </c>
      <c r="B860" s="19" t="s">
        <v>488</v>
      </c>
      <c r="C860" s="51"/>
      <c r="D860" s="51" t="s">
        <v>1879</v>
      </c>
      <c r="E860" s="51" t="s">
        <v>103</v>
      </c>
      <c r="F860" s="51" t="s">
        <v>103</v>
      </c>
      <c r="G860" s="51"/>
      <c r="H860" s="51" t="s">
        <v>623</v>
      </c>
      <c r="I860" s="51"/>
      <c r="J860" s="51" t="s">
        <v>487</v>
      </c>
      <c r="K860" s="51" t="s">
        <v>3714</v>
      </c>
      <c r="L860" s="51" t="s">
        <v>15</v>
      </c>
      <c r="M860" s="51"/>
      <c r="N860" s="53">
        <v>7.8876044484474887E-3</v>
      </c>
      <c r="O860" s="53"/>
      <c r="P860" s="53">
        <v>7.8876044484474887E-3</v>
      </c>
    </row>
    <row r="861" spans="1:16" s="19" customFormat="1" hidden="1">
      <c r="A861" s="19" t="s">
        <v>1984</v>
      </c>
      <c r="B861" s="19" t="s">
        <v>488</v>
      </c>
      <c r="C861" s="51"/>
      <c r="D861" s="51" t="s">
        <v>1879</v>
      </c>
      <c r="E861" s="51" t="s">
        <v>103</v>
      </c>
      <c r="F861" s="51" t="s">
        <v>103</v>
      </c>
      <c r="G861" s="51"/>
      <c r="H861" s="51" t="s">
        <v>623</v>
      </c>
      <c r="I861" s="51"/>
      <c r="J861" s="51" t="s">
        <v>487</v>
      </c>
      <c r="K861" s="51" t="s">
        <v>3714</v>
      </c>
      <c r="L861" s="51" t="s">
        <v>15</v>
      </c>
      <c r="M861" s="51"/>
      <c r="N861" s="53">
        <v>1071.8971123955516</v>
      </c>
      <c r="O861" s="53"/>
      <c r="P861" s="53">
        <v>1071.8971123955516</v>
      </c>
    </row>
    <row r="862" spans="1:16" s="19" customFormat="1" hidden="1">
      <c r="A862" s="19" t="s">
        <v>1986</v>
      </c>
      <c r="B862" s="19" t="s">
        <v>596</v>
      </c>
      <c r="C862" s="51"/>
      <c r="D862" s="51" t="s">
        <v>1879</v>
      </c>
      <c r="E862" s="51" t="s">
        <v>103</v>
      </c>
      <c r="F862" s="51" t="s">
        <v>103</v>
      </c>
      <c r="G862" s="51"/>
      <c r="H862" s="51" t="s">
        <v>623</v>
      </c>
      <c r="I862" s="51"/>
      <c r="J862" s="51" t="s">
        <v>3713</v>
      </c>
      <c r="K862" s="51" t="s">
        <v>3712</v>
      </c>
      <c r="L862" s="51"/>
      <c r="M862" s="51"/>
      <c r="N862" s="53">
        <v>0</v>
      </c>
      <c r="O862" s="53"/>
      <c r="P862" s="53">
        <v>0</v>
      </c>
    </row>
    <row r="863" spans="1:16" s="19" customFormat="1" hidden="1">
      <c r="A863" s="19" t="s">
        <v>1985</v>
      </c>
      <c r="B863" s="19" t="s">
        <v>596</v>
      </c>
      <c r="C863" s="51"/>
      <c r="D863" s="51" t="s">
        <v>1879</v>
      </c>
      <c r="E863" s="51" t="s">
        <v>103</v>
      </c>
      <c r="F863" s="51" t="s">
        <v>103</v>
      </c>
      <c r="G863" s="51"/>
      <c r="H863" s="51" t="s">
        <v>623</v>
      </c>
      <c r="I863" s="51"/>
      <c r="J863" s="51" t="s">
        <v>3713</v>
      </c>
      <c r="K863" s="51" t="s">
        <v>3712</v>
      </c>
      <c r="L863" s="51"/>
      <c r="M863" s="51"/>
      <c r="N863" s="53">
        <v>1.3652019027328882E-2</v>
      </c>
      <c r="O863" s="53"/>
      <c r="P863" s="53">
        <v>1.3652019027328882E-2</v>
      </c>
    </row>
    <row r="864" spans="1:16" s="19" customFormat="1" hidden="1">
      <c r="A864" s="19" t="s">
        <v>1984</v>
      </c>
      <c r="B864" s="19" t="s">
        <v>596</v>
      </c>
      <c r="C864" s="51"/>
      <c r="D864" s="51" t="s">
        <v>1879</v>
      </c>
      <c r="E864" s="51" t="s">
        <v>103</v>
      </c>
      <c r="F864" s="51" t="s">
        <v>103</v>
      </c>
      <c r="G864" s="51"/>
      <c r="H864" s="51" t="s">
        <v>623</v>
      </c>
      <c r="I864" s="51"/>
      <c r="J864" s="51" t="s">
        <v>3713</v>
      </c>
      <c r="K864" s="51" t="s">
        <v>3712</v>
      </c>
      <c r="L864" s="51"/>
      <c r="M864" s="51"/>
      <c r="N864" s="53">
        <v>1855.2603479809725</v>
      </c>
      <c r="O864" s="53"/>
      <c r="P864" s="53">
        <v>1855.2603479809725</v>
      </c>
    </row>
    <row r="865" spans="1:16" s="19" customFormat="1" hidden="1">
      <c r="A865" s="19" t="s">
        <v>1986</v>
      </c>
      <c r="B865" s="19" t="s">
        <v>180</v>
      </c>
      <c r="C865" s="51"/>
      <c r="D865" s="51" t="s">
        <v>1879</v>
      </c>
      <c r="E865" s="51" t="s">
        <v>103</v>
      </c>
      <c r="F865" s="51" t="s">
        <v>103</v>
      </c>
      <c r="G865" s="51"/>
      <c r="H865" s="51" t="s">
        <v>623</v>
      </c>
      <c r="I865" s="51"/>
      <c r="J865" s="51" t="s">
        <v>181</v>
      </c>
      <c r="K865" s="51" t="s">
        <v>3711</v>
      </c>
      <c r="L865" s="51" t="s">
        <v>15</v>
      </c>
      <c r="M865" s="51"/>
      <c r="N865" s="53">
        <v>0</v>
      </c>
      <c r="O865" s="53"/>
      <c r="P865" s="53">
        <v>0</v>
      </c>
    </row>
    <row r="866" spans="1:16" s="19" customFormat="1" hidden="1">
      <c r="A866" s="19" t="s">
        <v>1985</v>
      </c>
      <c r="B866" s="19" t="s">
        <v>180</v>
      </c>
      <c r="C866" s="51"/>
      <c r="D866" s="51" t="s">
        <v>1879</v>
      </c>
      <c r="E866" s="51" t="s">
        <v>103</v>
      </c>
      <c r="F866" s="51" t="s">
        <v>103</v>
      </c>
      <c r="G866" s="51"/>
      <c r="H866" s="51" t="s">
        <v>623</v>
      </c>
      <c r="I866" s="51"/>
      <c r="J866" s="51" t="s">
        <v>181</v>
      </c>
      <c r="K866" s="51" t="s">
        <v>3711</v>
      </c>
      <c r="L866" s="51" t="s">
        <v>15</v>
      </c>
      <c r="M866" s="51"/>
      <c r="N866" s="53">
        <v>1.9159622232766904E-2</v>
      </c>
      <c r="O866" s="53"/>
      <c r="P866" s="53">
        <v>1.9159622232766904E-2</v>
      </c>
    </row>
    <row r="867" spans="1:16" s="19" customFormat="1" hidden="1">
      <c r="A867" s="19" t="s">
        <v>1984</v>
      </c>
      <c r="B867" s="19" t="s">
        <v>180</v>
      </c>
      <c r="C867" s="51"/>
      <c r="D867" s="51" t="s">
        <v>1879</v>
      </c>
      <c r="E867" s="51" t="s">
        <v>103</v>
      </c>
      <c r="F867" s="51" t="s">
        <v>103</v>
      </c>
      <c r="G867" s="51"/>
      <c r="H867" s="51" t="s">
        <v>623</v>
      </c>
      <c r="I867" s="51"/>
      <c r="J867" s="51" t="s">
        <v>181</v>
      </c>
      <c r="K867" s="51" t="s">
        <v>3711</v>
      </c>
      <c r="L867" s="51" t="s">
        <v>15</v>
      </c>
      <c r="M867" s="51"/>
      <c r="N867" s="53">
        <v>2603.7238403777674</v>
      </c>
      <c r="O867" s="53"/>
      <c r="P867" s="53">
        <v>2603.7238403777674</v>
      </c>
    </row>
    <row r="868" spans="1:16" s="19" customFormat="1" hidden="1">
      <c r="A868" s="19" t="s">
        <v>1986</v>
      </c>
      <c r="B868" s="19" t="s">
        <v>178</v>
      </c>
      <c r="C868" s="51"/>
      <c r="D868" s="51" t="s">
        <v>1879</v>
      </c>
      <c r="E868" s="51" t="s">
        <v>103</v>
      </c>
      <c r="F868" s="51" t="s">
        <v>103</v>
      </c>
      <c r="G868" s="51"/>
      <c r="H868" s="51" t="s">
        <v>623</v>
      </c>
      <c r="I868" s="51"/>
      <c r="J868" s="51" t="s">
        <v>179</v>
      </c>
      <c r="K868" s="51" t="s">
        <v>3710</v>
      </c>
      <c r="L868" s="51"/>
      <c r="M868" s="51"/>
      <c r="N868" s="53">
        <v>0</v>
      </c>
      <c r="O868" s="53"/>
      <c r="P868" s="53">
        <v>0</v>
      </c>
    </row>
    <row r="869" spans="1:16" s="19" customFormat="1" hidden="1">
      <c r="A869" s="19" t="s">
        <v>1985</v>
      </c>
      <c r="B869" s="19" t="s">
        <v>178</v>
      </c>
      <c r="C869" s="51"/>
      <c r="D869" s="51" t="s">
        <v>1879</v>
      </c>
      <c r="E869" s="51" t="s">
        <v>103</v>
      </c>
      <c r="F869" s="51" t="s">
        <v>103</v>
      </c>
      <c r="G869" s="51"/>
      <c r="H869" s="51" t="s">
        <v>623</v>
      </c>
      <c r="I869" s="51"/>
      <c r="J869" s="51" t="s">
        <v>179</v>
      </c>
      <c r="K869" s="51" t="s">
        <v>3710</v>
      </c>
      <c r="L869" s="51"/>
      <c r="M869" s="51"/>
      <c r="N869" s="53">
        <v>1.3824987742061257E-3</v>
      </c>
      <c r="O869" s="53"/>
      <c r="P869" s="53">
        <v>1.3824987742061257E-3</v>
      </c>
    </row>
    <row r="870" spans="1:16" s="19" customFormat="1" hidden="1">
      <c r="A870" s="19" t="s">
        <v>1984</v>
      </c>
      <c r="B870" s="19" t="s">
        <v>178</v>
      </c>
      <c r="C870" s="51"/>
      <c r="D870" s="51" t="s">
        <v>1879</v>
      </c>
      <c r="E870" s="51" t="s">
        <v>103</v>
      </c>
      <c r="F870" s="51" t="s">
        <v>103</v>
      </c>
      <c r="G870" s="51"/>
      <c r="H870" s="51" t="s">
        <v>623</v>
      </c>
      <c r="I870" s="51"/>
      <c r="J870" s="51" t="s">
        <v>179</v>
      </c>
      <c r="K870" s="51" t="s">
        <v>3710</v>
      </c>
      <c r="L870" s="51"/>
      <c r="M870" s="51"/>
      <c r="N870" s="53">
        <v>187.87661750122578</v>
      </c>
      <c r="O870" s="53"/>
      <c r="P870" s="53">
        <v>187.87661750122578</v>
      </c>
    </row>
    <row r="871" spans="1:16" s="19" customFormat="1" hidden="1">
      <c r="A871" s="19" t="s">
        <v>1986</v>
      </c>
      <c r="B871" s="19" t="s">
        <v>490</v>
      </c>
      <c r="C871" s="51"/>
      <c r="D871" s="51" t="s">
        <v>1879</v>
      </c>
      <c r="E871" s="51" t="s">
        <v>103</v>
      </c>
      <c r="F871" s="51" t="s">
        <v>103</v>
      </c>
      <c r="G871" s="51"/>
      <c r="H871" s="51" t="s">
        <v>623</v>
      </c>
      <c r="I871" s="51"/>
      <c r="J871" s="51" t="s">
        <v>489</v>
      </c>
      <c r="K871" s="51" t="s">
        <v>3709</v>
      </c>
      <c r="L871" s="51"/>
      <c r="M871" s="51"/>
      <c r="N871" s="53">
        <v>0</v>
      </c>
      <c r="O871" s="53"/>
      <c r="P871" s="53">
        <v>0</v>
      </c>
    </row>
    <row r="872" spans="1:16" s="19" customFormat="1" hidden="1">
      <c r="A872" s="19" t="s">
        <v>1985</v>
      </c>
      <c r="B872" s="19" t="s">
        <v>490</v>
      </c>
      <c r="C872" s="51"/>
      <c r="D872" s="51" t="s">
        <v>1879</v>
      </c>
      <c r="E872" s="51" t="s">
        <v>103</v>
      </c>
      <c r="F872" s="51" t="s">
        <v>103</v>
      </c>
      <c r="G872" s="51"/>
      <c r="H872" s="51" t="s">
        <v>623</v>
      </c>
      <c r="I872" s="51"/>
      <c r="J872" s="51" t="s">
        <v>489</v>
      </c>
      <c r="K872" s="51" t="s">
        <v>3709</v>
      </c>
      <c r="L872" s="51"/>
      <c r="M872" s="51"/>
      <c r="N872" s="53">
        <v>2.9543315495210755E-3</v>
      </c>
      <c r="O872" s="53"/>
      <c r="P872" s="53">
        <v>2.9543315495210755E-3</v>
      </c>
    </row>
    <row r="873" spans="1:16" s="19" customFormat="1" hidden="1">
      <c r="A873" s="19" t="s">
        <v>1984</v>
      </c>
      <c r="B873" s="19" t="s">
        <v>490</v>
      </c>
      <c r="C873" s="51"/>
      <c r="D873" s="51" t="s">
        <v>1879</v>
      </c>
      <c r="E873" s="51" t="s">
        <v>103</v>
      </c>
      <c r="F873" s="51" t="s">
        <v>103</v>
      </c>
      <c r="G873" s="51"/>
      <c r="H873" s="51" t="s">
        <v>623</v>
      </c>
      <c r="I873" s="51"/>
      <c r="J873" s="51" t="s">
        <v>489</v>
      </c>
      <c r="K873" s="51" t="s">
        <v>3709</v>
      </c>
      <c r="L873" s="51"/>
      <c r="M873" s="51"/>
      <c r="N873" s="53">
        <v>401.48304566845047</v>
      </c>
      <c r="O873" s="53"/>
      <c r="P873" s="53">
        <v>401.48304566845047</v>
      </c>
    </row>
    <row r="874" spans="1:16" s="19" customFormat="1" hidden="1">
      <c r="A874" s="19" t="s">
        <v>1986</v>
      </c>
      <c r="B874" s="19" t="s">
        <v>3708</v>
      </c>
      <c r="C874" s="51"/>
      <c r="D874" s="51" t="s">
        <v>1879</v>
      </c>
      <c r="E874" s="51" t="s">
        <v>103</v>
      </c>
      <c r="F874" s="51" t="s">
        <v>103</v>
      </c>
      <c r="G874" s="51"/>
      <c r="H874" s="51" t="s">
        <v>623</v>
      </c>
      <c r="I874" s="51"/>
      <c r="J874" s="51" t="s">
        <v>290</v>
      </c>
      <c r="K874" s="51" t="s">
        <v>3707</v>
      </c>
      <c r="L874" s="51"/>
      <c r="M874" s="51"/>
      <c r="N874" s="53">
        <v>0</v>
      </c>
      <c r="O874" s="53"/>
      <c r="P874" s="53">
        <v>0</v>
      </c>
    </row>
    <row r="875" spans="1:16" s="19" customFormat="1" hidden="1">
      <c r="A875" s="19" t="s">
        <v>1985</v>
      </c>
      <c r="B875" s="19" t="s">
        <v>3708</v>
      </c>
      <c r="C875" s="51"/>
      <c r="D875" s="51" t="s">
        <v>1879</v>
      </c>
      <c r="E875" s="51" t="s">
        <v>103</v>
      </c>
      <c r="F875" s="51" t="s">
        <v>103</v>
      </c>
      <c r="G875" s="51"/>
      <c r="H875" s="51" t="s">
        <v>623</v>
      </c>
      <c r="I875" s="51"/>
      <c r="J875" s="51" t="s">
        <v>290</v>
      </c>
      <c r="K875" s="51" t="s">
        <v>3707</v>
      </c>
      <c r="L875" s="51"/>
      <c r="M875" s="51"/>
      <c r="N875" s="53">
        <v>4.3376765503159116E-2</v>
      </c>
      <c r="O875" s="53"/>
      <c r="P875" s="53">
        <v>4.3376765503159116E-2</v>
      </c>
    </row>
    <row r="876" spans="1:16" s="19" customFormat="1" hidden="1">
      <c r="A876" s="19" t="s">
        <v>1984</v>
      </c>
      <c r="B876" s="19" t="s">
        <v>3708</v>
      </c>
      <c r="C876" s="51"/>
      <c r="D876" s="51" t="s">
        <v>1879</v>
      </c>
      <c r="E876" s="51" t="s">
        <v>103</v>
      </c>
      <c r="F876" s="51" t="s">
        <v>103</v>
      </c>
      <c r="G876" s="51"/>
      <c r="H876" s="51" t="s">
        <v>623</v>
      </c>
      <c r="I876" s="51"/>
      <c r="J876" s="51" t="s">
        <v>290</v>
      </c>
      <c r="K876" s="51" t="s">
        <v>3707</v>
      </c>
      <c r="L876" s="51"/>
      <c r="M876" s="51"/>
      <c r="N876" s="53">
        <v>5894.7466232344968</v>
      </c>
      <c r="O876" s="53"/>
      <c r="P876" s="53">
        <v>5894.7466232344968</v>
      </c>
    </row>
    <row r="877" spans="1:16" s="19" customFormat="1" hidden="1">
      <c r="A877" s="19" t="s">
        <v>1986</v>
      </c>
      <c r="B877" s="19" t="s">
        <v>1540</v>
      </c>
      <c r="C877" s="51"/>
      <c r="D877" s="51" t="s">
        <v>1879</v>
      </c>
      <c r="E877" s="51" t="s">
        <v>103</v>
      </c>
      <c r="F877" s="51" t="s">
        <v>103</v>
      </c>
      <c r="G877" s="51"/>
      <c r="H877" s="51" t="s">
        <v>623</v>
      </c>
      <c r="I877" s="51"/>
      <c r="J877" s="51" t="s">
        <v>491</v>
      </c>
      <c r="K877" s="51" t="s">
        <v>3706</v>
      </c>
      <c r="L877" s="51" t="s">
        <v>15</v>
      </c>
      <c r="M877" s="51"/>
      <c r="N877" s="53">
        <v>0</v>
      </c>
      <c r="O877" s="53"/>
      <c r="P877" s="53">
        <v>0</v>
      </c>
    </row>
    <row r="878" spans="1:16" s="19" customFormat="1" hidden="1">
      <c r="A878" s="19" t="s">
        <v>1985</v>
      </c>
      <c r="B878" s="19" t="s">
        <v>1540</v>
      </c>
      <c r="C878" s="51"/>
      <c r="D878" s="51" t="s">
        <v>1879</v>
      </c>
      <c r="E878" s="51" t="s">
        <v>103</v>
      </c>
      <c r="F878" s="51" t="s">
        <v>103</v>
      </c>
      <c r="G878" s="51"/>
      <c r="H878" s="51" t="s">
        <v>623</v>
      </c>
      <c r="I878" s="51"/>
      <c r="J878" s="51" t="s">
        <v>491</v>
      </c>
      <c r="K878" s="51" t="s">
        <v>3706</v>
      </c>
      <c r="L878" s="51" t="s">
        <v>15</v>
      </c>
      <c r="M878" s="51"/>
      <c r="N878" s="53">
        <v>3.2159112258295275E-3</v>
      </c>
      <c r="O878" s="53"/>
      <c r="P878" s="53">
        <v>3.2159112258295275E-3</v>
      </c>
    </row>
    <row r="879" spans="1:16" s="19" customFormat="1" hidden="1">
      <c r="A879" s="19" t="s">
        <v>1984</v>
      </c>
      <c r="B879" s="19" t="s">
        <v>1540</v>
      </c>
      <c r="C879" s="51"/>
      <c r="D879" s="51" t="s">
        <v>1879</v>
      </c>
      <c r="E879" s="51" t="s">
        <v>103</v>
      </c>
      <c r="F879" s="51" t="s">
        <v>103</v>
      </c>
      <c r="G879" s="51"/>
      <c r="H879" s="51" t="s">
        <v>623</v>
      </c>
      <c r="I879" s="51"/>
      <c r="J879" s="51" t="s">
        <v>491</v>
      </c>
      <c r="K879" s="51" t="s">
        <v>3706</v>
      </c>
      <c r="L879" s="51" t="s">
        <v>15</v>
      </c>
      <c r="M879" s="51"/>
      <c r="N879" s="53">
        <v>437.03078408877417</v>
      </c>
      <c r="O879" s="53"/>
      <c r="P879" s="53">
        <v>437.03078408877417</v>
      </c>
    </row>
    <row r="880" spans="1:16" s="19" customFormat="1" hidden="1">
      <c r="A880" s="19" t="s">
        <v>1986</v>
      </c>
      <c r="B880" s="19" t="s">
        <v>1601</v>
      </c>
      <c r="C880" s="51"/>
      <c r="D880" s="51" t="s">
        <v>1879</v>
      </c>
      <c r="E880" s="51" t="s">
        <v>103</v>
      </c>
      <c r="F880" s="51" t="s">
        <v>103</v>
      </c>
      <c r="G880" s="51"/>
      <c r="H880" s="51" t="s">
        <v>623</v>
      </c>
      <c r="I880" s="51"/>
      <c r="J880" s="51" t="s">
        <v>330</v>
      </c>
      <c r="K880" s="51" t="s">
        <v>3705</v>
      </c>
      <c r="L880" s="51"/>
      <c r="M880" s="51"/>
      <c r="N880" s="53">
        <v>0</v>
      </c>
      <c r="O880" s="53"/>
      <c r="P880" s="53">
        <v>0</v>
      </c>
    </row>
    <row r="881" spans="1:16" s="19" customFormat="1" hidden="1">
      <c r="A881" s="19" t="s">
        <v>1985</v>
      </c>
      <c r="B881" s="19" t="s">
        <v>1601</v>
      </c>
      <c r="C881" s="51"/>
      <c r="D881" s="51" t="s">
        <v>1879</v>
      </c>
      <c r="E881" s="51" t="s">
        <v>103</v>
      </c>
      <c r="F881" s="51" t="s">
        <v>103</v>
      </c>
      <c r="G881" s="51"/>
      <c r="H881" s="51" t="s">
        <v>623</v>
      </c>
      <c r="I881" s="51"/>
      <c r="J881" s="51" t="s">
        <v>330</v>
      </c>
      <c r="K881" s="51" t="s">
        <v>3705</v>
      </c>
      <c r="L881" s="51"/>
      <c r="M881" s="51"/>
      <c r="N881" s="53">
        <v>3.6028266259656661E-2</v>
      </c>
      <c r="O881" s="53"/>
      <c r="P881" s="53">
        <v>3.6028266259656661E-2</v>
      </c>
    </row>
    <row r="882" spans="1:16" s="19" customFormat="1" hidden="1">
      <c r="A882" s="19" t="s">
        <v>1984</v>
      </c>
      <c r="B882" s="19" t="s">
        <v>1601</v>
      </c>
      <c r="C882" s="51"/>
      <c r="D882" s="51" t="s">
        <v>1879</v>
      </c>
      <c r="E882" s="51" t="s">
        <v>103</v>
      </c>
      <c r="F882" s="51" t="s">
        <v>103</v>
      </c>
      <c r="G882" s="51"/>
      <c r="H882" s="51" t="s">
        <v>623</v>
      </c>
      <c r="I882" s="51"/>
      <c r="J882" s="51" t="s">
        <v>330</v>
      </c>
      <c r="K882" s="51" t="s">
        <v>3705</v>
      </c>
      <c r="L882" s="51"/>
      <c r="M882" s="51"/>
      <c r="N882" s="53">
        <v>4896.1119717337406</v>
      </c>
      <c r="O882" s="53"/>
      <c r="P882" s="53">
        <v>4896.1119717337406</v>
      </c>
    </row>
    <row r="883" spans="1:16" s="19" customFormat="1" hidden="1">
      <c r="A883" s="19" t="s">
        <v>1986</v>
      </c>
      <c r="B883" s="19" t="s">
        <v>31</v>
      </c>
      <c r="C883" s="51"/>
      <c r="D883" s="51" t="s">
        <v>1879</v>
      </c>
      <c r="E883" s="51" t="s">
        <v>103</v>
      </c>
      <c r="F883" s="51" t="s">
        <v>103</v>
      </c>
      <c r="G883" s="51"/>
      <c r="H883" s="51" t="s">
        <v>623</v>
      </c>
      <c r="I883" s="51"/>
      <c r="J883" s="51" t="s">
        <v>3704</v>
      </c>
      <c r="K883" s="51" t="s">
        <v>3703</v>
      </c>
      <c r="L883" s="51" t="s">
        <v>3702</v>
      </c>
      <c r="M883" s="51"/>
      <c r="N883" s="53">
        <v>0</v>
      </c>
      <c r="O883" s="53"/>
      <c r="P883" s="53">
        <v>0</v>
      </c>
    </row>
    <row r="884" spans="1:16" s="19" customFormat="1" hidden="1">
      <c r="A884" s="19" t="s">
        <v>1985</v>
      </c>
      <c r="B884" s="19" t="s">
        <v>31</v>
      </c>
      <c r="C884" s="51"/>
      <c r="D884" s="51" t="s">
        <v>1879</v>
      </c>
      <c r="E884" s="51" t="s">
        <v>103</v>
      </c>
      <c r="F884" s="51" t="s">
        <v>103</v>
      </c>
      <c r="G884" s="51"/>
      <c r="H884" s="51" t="s">
        <v>623</v>
      </c>
      <c r="I884" s="51"/>
      <c r="J884" s="51" t="s">
        <v>3704</v>
      </c>
      <c r="K884" s="51" t="s">
        <v>3703</v>
      </c>
      <c r="L884" s="51" t="s">
        <v>3702</v>
      </c>
      <c r="M884" s="51"/>
      <c r="N884" s="53">
        <v>7.3671397756287213E-2</v>
      </c>
      <c r="O884" s="53"/>
      <c r="P884" s="53">
        <v>7.3671397756287213E-2</v>
      </c>
    </row>
    <row r="885" spans="1:16" s="19" customFormat="1" hidden="1">
      <c r="A885" s="19" t="s">
        <v>1984</v>
      </c>
      <c r="B885" s="19" t="s">
        <v>31</v>
      </c>
      <c r="C885" s="51"/>
      <c r="D885" s="51" t="s">
        <v>1879</v>
      </c>
      <c r="E885" s="51" t="s">
        <v>103</v>
      </c>
      <c r="F885" s="51" t="s">
        <v>103</v>
      </c>
      <c r="G885" s="51"/>
      <c r="H885" s="51" t="s">
        <v>623</v>
      </c>
      <c r="I885" s="51"/>
      <c r="J885" s="51" t="s">
        <v>3704</v>
      </c>
      <c r="K885" s="51" t="s">
        <v>3703</v>
      </c>
      <c r="L885" s="51" t="s">
        <v>3702</v>
      </c>
      <c r="M885" s="51"/>
      <c r="N885" s="53">
        <v>10011.678328602244</v>
      </c>
      <c r="O885" s="53"/>
      <c r="P885" s="53">
        <v>10011.678328602244</v>
      </c>
    </row>
    <row r="886" spans="1:16" s="19" customFormat="1" hidden="1">
      <c r="A886" s="19" t="s">
        <v>1986</v>
      </c>
      <c r="B886" s="19" t="s">
        <v>493</v>
      </c>
      <c r="C886" s="51"/>
      <c r="D886" s="51" t="s">
        <v>1879</v>
      </c>
      <c r="E886" s="51" t="s">
        <v>103</v>
      </c>
      <c r="F886" s="51" t="s">
        <v>103</v>
      </c>
      <c r="G886" s="51"/>
      <c r="H886" s="51" t="s">
        <v>623</v>
      </c>
      <c r="I886" s="51"/>
      <c r="J886" s="51" t="s">
        <v>492</v>
      </c>
      <c r="K886" s="51" t="s">
        <v>3701</v>
      </c>
      <c r="L886" s="51" t="s">
        <v>15</v>
      </c>
      <c r="M886" s="51"/>
      <c r="N886" s="53">
        <v>0</v>
      </c>
      <c r="O886" s="53"/>
      <c r="P886" s="53">
        <v>0</v>
      </c>
    </row>
    <row r="887" spans="1:16" s="19" customFormat="1" hidden="1">
      <c r="A887" s="19" t="s">
        <v>1985</v>
      </c>
      <c r="B887" s="19" t="s">
        <v>493</v>
      </c>
      <c r="C887" s="51"/>
      <c r="D887" s="51" t="s">
        <v>1879</v>
      </c>
      <c r="E887" s="51" t="s">
        <v>103</v>
      </c>
      <c r="F887" s="51" t="s">
        <v>103</v>
      </c>
      <c r="G887" s="51"/>
      <c r="H887" s="51" t="s">
        <v>623</v>
      </c>
      <c r="I887" s="51"/>
      <c r="J887" s="51" t="s">
        <v>492</v>
      </c>
      <c r="K887" s="51" t="s">
        <v>3701</v>
      </c>
      <c r="L887" s="51" t="s">
        <v>15</v>
      </c>
      <c r="M887" s="51"/>
      <c r="N887" s="53">
        <v>1.2267209686610976E-2</v>
      </c>
      <c r="O887" s="53"/>
      <c r="P887" s="53">
        <v>1.2267209686610976E-2</v>
      </c>
    </row>
    <row r="888" spans="1:16" s="19" customFormat="1" hidden="1">
      <c r="A888" s="19" t="s">
        <v>1984</v>
      </c>
      <c r="B888" s="19" t="s">
        <v>493</v>
      </c>
      <c r="C888" s="51"/>
      <c r="D888" s="51" t="s">
        <v>1879</v>
      </c>
      <c r="E888" s="51" t="s">
        <v>103</v>
      </c>
      <c r="F888" s="51" t="s">
        <v>103</v>
      </c>
      <c r="G888" s="51"/>
      <c r="H888" s="51" t="s">
        <v>623</v>
      </c>
      <c r="I888" s="51"/>
      <c r="J888" s="51" t="s">
        <v>492</v>
      </c>
      <c r="K888" s="51" t="s">
        <v>3701</v>
      </c>
      <c r="L888" s="51" t="s">
        <v>15</v>
      </c>
      <c r="M888" s="51"/>
      <c r="N888" s="53">
        <v>1667.0697327903135</v>
      </c>
      <c r="O888" s="53"/>
      <c r="P888" s="53">
        <v>1667.0697327903135</v>
      </c>
    </row>
    <row r="889" spans="1:16" s="19" customFormat="1" hidden="1">
      <c r="A889" s="19" t="s">
        <v>1986</v>
      </c>
      <c r="B889" s="19" t="s">
        <v>3700</v>
      </c>
      <c r="C889" s="51"/>
      <c r="D889" s="51" t="s">
        <v>1879</v>
      </c>
      <c r="E889" s="51" t="s">
        <v>103</v>
      </c>
      <c r="F889" s="51" t="s">
        <v>103</v>
      </c>
      <c r="G889" s="51"/>
      <c r="H889" s="51" t="s">
        <v>623</v>
      </c>
      <c r="I889" s="51"/>
      <c r="J889" s="51" t="s">
        <v>3699</v>
      </c>
      <c r="K889" s="51" t="s">
        <v>3698</v>
      </c>
      <c r="L889" s="51" t="s">
        <v>15</v>
      </c>
      <c r="M889" s="51"/>
      <c r="N889" s="53">
        <v>0</v>
      </c>
      <c r="O889" s="53"/>
      <c r="P889" s="53">
        <v>0</v>
      </c>
    </row>
    <row r="890" spans="1:16" s="19" customFormat="1" hidden="1">
      <c r="A890" s="19" t="s">
        <v>1985</v>
      </c>
      <c r="B890" s="19" t="s">
        <v>3700</v>
      </c>
      <c r="C890" s="51"/>
      <c r="D890" s="51" t="s">
        <v>1879</v>
      </c>
      <c r="E890" s="51" t="s">
        <v>103</v>
      </c>
      <c r="F890" s="51" t="s">
        <v>103</v>
      </c>
      <c r="G890" s="51"/>
      <c r="H890" s="51" t="s">
        <v>623</v>
      </c>
      <c r="I890" s="51"/>
      <c r="J890" s="51" t="s">
        <v>3699</v>
      </c>
      <c r="K890" s="51" t="s">
        <v>3698</v>
      </c>
      <c r="L890" s="51" t="s">
        <v>15</v>
      </c>
      <c r="M890" s="51"/>
      <c r="N890" s="53">
        <v>0</v>
      </c>
      <c r="O890" s="53"/>
      <c r="P890" s="53">
        <v>0</v>
      </c>
    </row>
    <row r="891" spans="1:16" s="19" customFormat="1" hidden="1">
      <c r="A891" s="19" t="s">
        <v>1984</v>
      </c>
      <c r="B891" s="19" t="s">
        <v>3700</v>
      </c>
      <c r="C891" s="51"/>
      <c r="D891" s="51" t="s">
        <v>1879</v>
      </c>
      <c r="E891" s="51" t="s">
        <v>103</v>
      </c>
      <c r="F891" s="51" t="s">
        <v>103</v>
      </c>
      <c r="G891" s="51"/>
      <c r="H891" s="51" t="s">
        <v>623</v>
      </c>
      <c r="I891" s="51"/>
      <c r="J891" s="51" t="s">
        <v>3699</v>
      </c>
      <c r="K891" s="51" t="s">
        <v>3698</v>
      </c>
      <c r="L891" s="51" t="s">
        <v>15</v>
      </c>
      <c r="M891" s="51"/>
      <c r="N891" s="53">
        <v>0</v>
      </c>
      <c r="O891" s="53"/>
      <c r="P891" s="53">
        <v>0</v>
      </c>
    </row>
    <row r="892" spans="1:16" s="19" customFormat="1" hidden="1">
      <c r="A892" s="19" t="s">
        <v>1986</v>
      </c>
      <c r="B892" s="19" t="s">
        <v>1100</v>
      </c>
      <c r="C892" s="51"/>
      <c r="D892" s="51" t="s">
        <v>1879</v>
      </c>
      <c r="E892" s="51" t="s">
        <v>103</v>
      </c>
      <c r="F892" s="51" t="s">
        <v>103</v>
      </c>
      <c r="G892" s="51"/>
      <c r="H892" s="51" t="s">
        <v>623</v>
      </c>
      <c r="I892" s="51"/>
      <c r="J892" s="51" t="s">
        <v>3697</v>
      </c>
      <c r="K892" s="51" t="s">
        <v>3696</v>
      </c>
      <c r="L892" s="51" t="s">
        <v>3695</v>
      </c>
      <c r="M892" s="51"/>
      <c r="N892" s="53">
        <v>0</v>
      </c>
      <c r="O892" s="53"/>
      <c r="P892" s="53">
        <v>0</v>
      </c>
    </row>
    <row r="893" spans="1:16" s="19" customFormat="1" hidden="1">
      <c r="A893" s="19" t="s">
        <v>1985</v>
      </c>
      <c r="B893" s="19" t="s">
        <v>1100</v>
      </c>
      <c r="C893" s="51"/>
      <c r="D893" s="51" t="s">
        <v>1879</v>
      </c>
      <c r="E893" s="51" t="s">
        <v>103</v>
      </c>
      <c r="F893" s="51" t="s">
        <v>103</v>
      </c>
      <c r="G893" s="51"/>
      <c r="H893" s="51" t="s">
        <v>623</v>
      </c>
      <c r="I893" s="51"/>
      <c r="J893" s="51" t="s">
        <v>3697</v>
      </c>
      <c r="K893" s="51" t="s">
        <v>3696</v>
      </c>
      <c r="L893" s="51" t="s">
        <v>3695</v>
      </c>
      <c r="M893" s="51"/>
      <c r="N893" s="53">
        <v>0.41550152298213699</v>
      </c>
      <c r="O893" s="53"/>
      <c r="P893" s="53">
        <v>0.41550152298213699</v>
      </c>
    </row>
    <row r="894" spans="1:16" s="19" customFormat="1" hidden="1">
      <c r="A894" s="19" t="s">
        <v>1984</v>
      </c>
      <c r="B894" s="19" t="s">
        <v>1100</v>
      </c>
      <c r="C894" s="51"/>
      <c r="D894" s="51" t="s">
        <v>1879</v>
      </c>
      <c r="E894" s="51" t="s">
        <v>103</v>
      </c>
      <c r="F894" s="51" t="s">
        <v>103</v>
      </c>
      <c r="G894" s="51"/>
      <c r="H894" s="51" t="s">
        <v>623</v>
      </c>
      <c r="I894" s="51"/>
      <c r="J894" s="51" t="s">
        <v>3697</v>
      </c>
      <c r="K894" s="51" t="s">
        <v>3696</v>
      </c>
      <c r="L894" s="51" t="s">
        <v>3695</v>
      </c>
      <c r="M894" s="51"/>
      <c r="N894" s="53">
        <v>56465.164498477017</v>
      </c>
      <c r="O894" s="53"/>
      <c r="P894" s="53">
        <v>56465.164498477017</v>
      </c>
    </row>
    <row r="895" spans="1:16" s="19" customFormat="1" hidden="1">
      <c r="A895" s="19" t="s">
        <v>1986</v>
      </c>
      <c r="B895" s="19" t="s">
        <v>3694</v>
      </c>
      <c r="C895" s="51"/>
      <c r="D895" s="51" t="s">
        <v>1879</v>
      </c>
      <c r="E895" s="51" t="s">
        <v>103</v>
      </c>
      <c r="F895" s="51" t="s">
        <v>103</v>
      </c>
      <c r="G895" s="51"/>
      <c r="H895" s="51" t="s">
        <v>623</v>
      </c>
      <c r="I895" s="51"/>
      <c r="J895" s="51" t="s">
        <v>3693</v>
      </c>
      <c r="K895" s="51" t="s">
        <v>3692</v>
      </c>
      <c r="L895" s="51"/>
      <c r="M895" s="51"/>
      <c r="N895" s="53">
        <v>0</v>
      </c>
      <c r="O895" s="53"/>
      <c r="P895" s="53">
        <v>0</v>
      </c>
    </row>
    <row r="896" spans="1:16" s="19" customFormat="1" hidden="1">
      <c r="A896" s="19" t="s">
        <v>1986</v>
      </c>
      <c r="B896" s="19" t="s">
        <v>1642</v>
      </c>
      <c r="C896" s="51"/>
      <c r="D896" s="51" t="s">
        <v>1879</v>
      </c>
      <c r="E896" s="51" t="s">
        <v>103</v>
      </c>
      <c r="F896" s="51" t="s">
        <v>103</v>
      </c>
      <c r="G896" s="51"/>
      <c r="H896" s="51" t="s">
        <v>623</v>
      </c>
      <c r="I896" s="51"/>
      <c r="J896" s="51" t="s">
        <v>3693</v>
      </c>
      <c r="K896" s="51" t="s">
        <v>3692</v>
      </c>
      <c r="L896" s="51" t="s">
        <v>15</v>
      </c>
      <c r="M896" s="51"/>
      <c r="N896" s="53">
        <v>0</v>
      </c>
      <c r="O896" s="53"/>
      <c r="P896" s="53">
        <v>0</v>
      </c>
    </row>
    <row r="897" spans="1:16" s="19" customFormat="1" hidden="1">
      <c r="A897" s="19" t="s">
        <v>1985</v>
      </c>
      <c r="B897" s="19" t="s">
        <v>3694</v>
      </c>
      <c r="C897" s="51"/>
      <c r="D897" s="51" t="s">
        <v>1879</v>
      </c>
      <c r="E897" s="51" t="s">
        <v>103</v>
      </c>
      <c r="F897" s="51" t="s">
        <v>103</v>
      </c>
      <c r="G897" s="51"/>
      <c r="H897" s="51" t="s">
        <v>623</v>
      </c>
      <c r="I897" s="51"/>
      <c r="J897" s="51" t="s">
        <v>3693</v>
      </c>
      <c r="K897" s="51" t="s">
        <v>3692</v>
      </c>
      <c r="L897" s="51"/>
      <c r="M897" s="51"/>
      <c r="N897" s="53">
        <v>2.568113734433717E-6</v>
      </c>
      <c r="O897" s="53"/>
      <c r="P897" s="53">
        <v>2.568113734433717E-6</v>
      </c>
    </row>
    <row r="898" spans="1:16" s="19" customFormat="1" hidden="1">
      <c r="A898" s="19" t="s">
        <v>1985</v>
      </c>
      <c r="B898" s="19" t="s">
        <v>1642</v>
      </c>
      <c r="C898" s="51"/>
      <c r="D898" s="51" t="s">
        <v>1879</v>
      </c>
      <c r="E898" s="51" t="s">
        <v>103</v>
      </c>
      <c r="F898" s="51" t="s">
        <v>103</v>
      </c>
      <c r="G898" s="51"/>
      <c r="H898" s="51" t="s">
        <v>623</v>
      </c>
      <c r="I898" s="51"/>
      <c r="J898" s="51" t="s">
        <v>3693</v>
      </c>
      <c r="K898" s="51" t="s">
        <v>3692</v>
      </c>
      <c r="L898" s="51" t="s">
        <v>15</v>
      </c>
      <c r="M898" s="51"/>
      <c r="N898" s="53">
        <v>2.5972018536091221E-3</v>
      </c>
      <c r="O898" s="53"/>
      <c r="P898" s="53">
        <v>2.5972018536091221E-3</v>
      </c>
    </row>
    <row r="899" spans="1:16" s="19" customFormat="1" hidden="1">
      <c r="A899" s="19" t="s">
        <v>1984</v>
      </c>
      <c r="B899" s="19" t="s">
        <v>3694</v>
      </c>
      <c r="C899" s="51"/>
      <c r="D899" s="51" t="s">
        <v>1879</v>
      </c>
      <c r="E899" s="51" t="s">
        <v>103</v>
      </c>
      <c r="F899" s="51" t="s">
        <v>103</v>
      </c>
      <c r="G899" s="51"/>
      <c r="H899" s="51" t="s">
        <v>623</v>
      </c>
      <c r="I899" s="51"/>
      <c r="J899" s="51" t="s">
        <v>3693</v>
      </c>
      <c r="K899" s="51" t="s">
        <v>3692</v>
      </c>
      <c r="L899" s="51"/>
      <c r="M899" s="51"/>
      <c r="N899" s="53">
        <v>0.34899743188626553</v>
      </c>
      <c r="O899" s="53"/>
      <c r="P899" s="53">
        <v>0.34899743188626553</v>
      </c>
    </row>
    <row r="900" spans="1:16" s="19" customFormat="1" hidden="1">
      <c r="A900" s="19" t="s">
        <v>1984</v>
      </c>
      <c r="B900" s="19" t="s">
        <v>1642</v>
      </c>
      <c r="C900" s="51"/>
      <c r="D900" s="51" t="s">
        <v>1879</v>
      </c>
      <c r="E900" s="51" t="s">
        <v>103</v>
      </c>
      <c r="F900" s="51" t="s">
        <v>103</v>
      </c>
      <c r="G900" s="51"/>
      <c r="H900" s="51" t="s">
        <v>623</v>
      </c>
      <c r="I900" s="51"/>
      <c r="J900" s="51" t="s">
        <v>3693</v>
      </c>
      <c r="K900" s="51" t="s">
        <v>3692</v>
      </c>
      <c r="L900" s="51" t="s">
        <v>15</v>
      </c>
      <c r="M900" s="51"/>
      <c r="N900" s="53">
        <v>352.95040279814634</v>
      </c>
      <c r="O900" s="53"/>
      <c r="P900" s="53">
        <v>352.95040279814634</v>
      </c>
    </row>
    <row r="901" spans="1:16" s="19" customFormat="1" hidden="1">
      <c r="A901" s="19" t="s">
        <v>1986</v>
      </c>
      <c r="B901" s="19" t="s">
        <v>3691</v>
      </c>
      <c r="C901" s="51"/>
      <c r="D901" s="51" t="s">
        <v>1879</v>
      </c>
      <c r="E901" s="51" t="s">
        <v>103</v>
      </c>
      <c r="F901" s="51" t="s">
        <v>103</v>
      </c>
      <c r="G901" s="51"/>
      <c r="H901" s="51" t="s">
        <v>623</v>
      </c>
      <c r="I901" s="51"/>
      <c r="J901" s="51" t="s">
        <v>3690</v>
      </c>
      <c r="K901" s="51" t="s">
        <v>3689</v>
      </c>
      <c r="L901" s="51"/>
      <c r="M901" s="51"/>
      <c r="N901" s="53">
        <v>0</v>
      </c>
      <c r="O901" s="53"/>
      <c r="P901" s="53">
        <v>0</v>
      </c>
    </row>
    <row r="902" spans="1:16" s="19" customFormat="1" hidden="1">
      <c r="A902" s="19" t="s">
        <v>1986</v>
      </c>
      <c r="B902" s="19" t="s">
        <v>1643</v>
      </c>
      <c r="C902" s="51"/>
      <c r="D902" s="51" t="s">
        <v>1879</v>
      </c>
      <c r="E902" s="51" t="s">
        <v>103</v>
      </c>
      <c r="F902" s="51" t="s">
        <v>103</v>
      </c>
      <c r="G902" s="51"/>
      <c r="H902" s="51" t="s">
        <v>623</v>
      </c>
      <c r="I902" s="51"/>
      <c r="J902" s="51" t="s">
        <v>3690</v>
      </c>
      <c r="K902" s="51" t="s">
        <v>3689</v>
      </c>
      <c r="L902" s="51" t="s">
        <v>15</v>
      </c>
      <c r="M902" s="51"/>
      <c r="N902" s="53">
        <v>0</v>
      </c>
      <c r="O902" s="53"/>
      <c r="P902" s="53">
        <v>0</v>
      </c>
    </row>
    <row r="903" spans="1:16" s="19" customFormat="1" hidden="1">
      <c r="A903" s="19" t="s">
        <v>1985</v>
      </c>
      <c r="B903" s="19" t="s">
        <v>3691</v>
      </c>
      <c r="C903" s="51"/>
      <c r="D903" s="51" t="s">
        <v>1879</v>
      </c>
      <c r="E903" s="51" t="s">
        <v>103</v>
      </c>
      <c r="F903" s="51" t="s">
        <v>103</v>
      </c>
      <c r="G903" s="51"/>
      <c r="H903" s="51" t="s">
        <v>623</v>
      </c>
      <c r="I903" s="51"/>
      <c r="J903" s="51" t="s">
        <v>3690</v>
      </c>
      <c r="K903" s="51" t="s">
        <v>3689</v>
      </c>
      <c r="L903" s="51"/>
      <c r="M903" s="51"/>
      <c r="N903" s="53">
        <v>6.3724541375919749E-5</v>
      </c>
      <c r="O903" s="53"/>
      <c r="P903" s="53">
        <v>6.3724541375919749E-5</v>
      </c>
    </row>
    <row r="904" spans="1:16" s="19" customFormat="1" hidden="1">
      <c r="A904" s="19" t="s">
        <v>1985</v>
      </c>
      <c r="B904" s="19" t="s">
        <v>1643</v>
      </c>
      <c r="C904" s="51"/>
      <c r="D904" s="51" t="s">
        <v>1879</v>
      </c>
      <c r="E904" s="51" t="s">
        <v>103</v>
      </c>
      <c r="F904" s="51" t="s">
        <v>103</v>
      </c>
      <c r="G904" s="51"/>
      <c r="H904" s="51" t="s">
        <v>623</v>
      </c>
      <c r="I904" s="51"/>
      <c r="J904" s="51" t="s">
        <v>3690</v>
      </c>
      <c r="K904" s="51" t="s">
        <v>3689</v>
      </c>
      <c r="L904" s="51" t="s">
        <v>15</v>
      </c>
      <c r="M904" s="51"/>
      <c r="N904" s="53">
        <v>4.5668273520465714E-3</v>
      </c>
      <c r="O904" s="53"/>
      <c r="P904" s="53">
        <v>4.5668273520465714E-3</v>
      </c>
    </row>
    <row r="905" spans="1:16" s="19" customFormat="1" hidden="1">
      <c r="A905" s="19" t="s">
        <v>1984</v>
      </c>
      <c r="B905" s="19" t="s">
        <v>3691</v>
      </c>
      <c r="C905" s="51"/>
      <c r="D905" s="51" t="s">
        <v>1879</v>
      </c>
      <c r="E905" s="51" t="s">
        <v>103</v>
      </c>
      <c r="F905" s="51" t="s">
        <v>103</v>
      </c>
      <c r="G905" s="51"/>
      <c r="H905" s="51" t="s">
        <v>623</v>
      </c>
      <c r="I905" s="51"/>
      <c r="J905" s="51" t="s">
        <v>3690</v>
      </c>
      <c r="K905" s="51" t="s">
        <v>3689</v>
      </c>
      <c r="L905" s="51"/>
      <c r="M905" s="51"/>
      <c r="N905" s="53">
        <v>8.6599362754586249</v>
      </c>
      <c r="O905" s="53"/>
      <c r="P905" s="53">
        <v>8.6599362754586249</v>
      </c>
    </row>
    <row r="906" spans="1:16" s="19" customFormat="1" hidden="1">
      <c r="A906" s="19" t="s">
        <v>1984</v>
      </c>
      <c r="B906" s="19" t="s">
        <v>1643</v>
      </c>
      <c r="C906" s="51"/>
      <c r="D906" s="51" t="s">
        <v>1879</v>
      </c>
      <c r="E906" s="51" t="s">
        <v>103</v>
      </c>
      <c r="F906" s="51" t="s">
        <v>103</v>
      </c>
      <c r="G906" s="51"/>
      <c r="H906" s="51" t="s">
        <v>623</v>
      </c>
      <c r="I906" s="51"/>
      <c r="J906" s="51" t="s">
        <v>3690</v>
      </c>
      <c r="K906" s="51" t="s">
        <v>3689</v>
      </c>
      <c r="L906" s="51" t="s">
        <v>15</v>
      </c>
      <c r="M906" s="51"/>
      <c r="N906" s="53">
        <v>620.61543317264795</v>
      </c>
      <c r="O906" s="53"/>
      <c r="P906" s="53">
        <v>620.61543317264795</v>
      </c>
    </row>
    <row r="907" spans="1:16" s="19" customFormat="1" hidden="1">
      <c r="A907" s="19" t="s">
        <v>1986</v>
      </c>
      <c r="B907" s="19" t="s">
        <v>60</v>
      </c>
      <c r="C907" s="51"/>
      <c r="D907" s="51" t="s">
        <v>1879</v>
      </c>
      <c r="E907" s="51" t="s">
        <v>103</v>
      </c>
      <c r="F907" s="51" t="s">
        <v>103</v>
      </c>
      <c r="G907" s="51"/>
      <c r="H907" s="51" t="s">
        <v>623</v>
      </c>
      <c r="I907" s="51"/>
      <c r="J907" s="51" t="s">
        <v>328</v>
      </c>
      <c r="K907" s="51" t="s">
        <v>3688</v>
      </c>
      <c r="L907" s="51">
        <v>54343</v>
      </c>
      <c r="M907" s="51"/>
      <c r="N907" s="53">
        <v>0</v>
      </c>
      <c r="O907" s="53"/>
      <c r="P907" s="53">
        <v>0</v>
      </c>
    </row>
    <row r="908" spans="1:16" s="19" customFormat="1" hidden="1">
      <c r="A908" s="19" t="s">
        <v>1985</v>
      </c>
      <c r="B908" s="19" t="s">
        <v>60</v>
      </c>
      <c r="C908" s="51"/>
      <c r="D908" s="51" t="s">
        <v>1879</v>
      </c>
      <c r="E908" s="51" t="s">
        <v>103</v>
      </c>
      <c r="F908" s="51" t="s">
        <v>103</v>
      </c>
      <c r="G908" s="51"/>
      <c r="H908" s="51" t="s">
        <v>623</v>
      </c>
      <c r="I908" s="51"/>
      <c r="J908" s="51" t="s">
        <v>328</v>
      </c>
      <c r="K908" s="51" t="s">
        <v>3688</v>
      </c>
      <c r="L908" s="51">
        <v>54343</v>
      </c>
      <c r="M908" s="51"/>
      <c r="N908" s="53">
        <v>0.60595884941576728</v>
      </c>
      <c r="O908" s="53"/>
      <c r="P908" s="53">
        <v>0.60595884941576728</v>
      </c>
    </row>
    <row r="909" spans="1:16" s="19" customFormat="1" hidden="1">
      <c r="A909" s="19" t="s">
        <v>1984</v>
      </c>
      <c r="B909" s="19" t="s">
        <v>60</v>
      </c>
      <c r="C909" s="51"/>
      <c r="D909" s="51" t="s">
        <v>1879</v>
      </c>
      <c r="E909" s="51" t="s">
        <v>103</v>
      </c>
      <c r="F909" s="51" t="s">
        <v>103</v>
      </c>
      <c r="G909" s="51"/>
      <c r="H909" s="51" t="s">
        <v>623</v>
      </c>
      <c r="I909" s="51"/>
      <c r="J909" s="51" t="s">
        <v>328</v>
      </c>
      <c r="K909" s="51" t="s">
        <v>3688</v>
      </c>
      <c r="L909" s="51">
        <v>54343</v>
      </c>
      <c r="M909" s="51"/>
      <c r="N909" s="53">
        <v>82347.631041150584</v>
      </c>
      <c r="O909" s="53"/>
      <c r="P909" s="53">
        <v>82347.631041150584</v>
      </c>
    </row>
    <row r="910" spans="1:16" s="19" customFormat="1" hidden="1">
      <c r="A910" s="19" t="s">
        <v>1986</v>
      </c>
      <c r="B910" s="19" t="s">
        <v>1356</v>
      </c>
      <c r="C910" s="51"/>
      <c r="D910" s="51" t="s">
        <v>1879</v>
      </c>
      <c r="E910" s="51" t="s">
        <v>103</v>
      </c>
      <c r="F910" s="51" t="s">
        <v>103</v>
      </c>
      <c r="G910" s="51"/>
      <c r="H910" s="51" t="s">
        <v>623</v>
      </c>
      <c r="I910" s="51"/>
      <c r="J910" s="51" t="s">
        <v>3687</v>
      </c>
      <c r="K910" s="51" t="s">
        <v>3686</v>
      </c>
      <c r="L910" s="51"/>
      <c r="M910" s="51"/>
      <c r="N910" s="53">
        <v>0</v>
      </c>
      <c r="O910" s="53"/>
      <c r="P910" s="53">
        <v>0</v>
      </c>
    </row>
    <row r="911" spans="1:16" s="19" customFormat="1" hidden="1">
      <c r="A911" s="19" t="s">
        <v>1985</v>
      </c>
      <c r="B911" s="19" t="s">
        <v>1356</v>
      </c>
      <c r="C911" s="51"/>
      <c r="D911" s="51" t="s">
        <v>1879</v>
      </c>
      <c r="E911" s="51" t="s">
        <v>103</v>
      </c>
      <c r="F911" s="51" t="s">
        <v>103</v>
      </c>
      <c r="G911" s="51"/>
      <c r="H911" s="51" t="s">
        <v>623</v>
      </c>
      <c r="I911" s="51"/>
      <c r="J911" s="51" t="s">
        <v>3687</v>
      </c>
      <c r="K911" s="51" t="s">
        <v>3686</v>
      </c>
      <c r="L911" s="51"/>
      <c r="M911" s="51"/>
      <c r="N911" s="53">
        <v>1.1242598533000602E-3</v>
      </c>
      <c r="O911" s="53"/>
      <c r="P911" s="53">
        <v>1.1242598533000602E-3</v>
      </c>
    </row>
    <row r="912" spans="1:16" s="19" customFormat="1" hidden="1">
      <c r="A912" s="19" t="s">
        <v>1984</v>
      </c>
      <c r="B912" s="19" t="s">
        <v>1356</v>
      </c>
      <c r="C912" s="51"/>
      <c r="D912" s="51" t="s">
        <v>1879</v>
      </c>
      <c r="E912" s="51" t="s">
        <v>103</v>
      </c>
      <c r="F912" s="51" t="s">
        <v>103</v>
      </c>
      <c r="G912" s="51"/>
      <c r="H912" s="51" t="s">
        <v>623</v>
      </c>
      <c r="I912" s="51"/>
      <c r="J912" s="51" t="s">
        <v>3687</v>
      </c>
      <c r="K912" s="51" t="s">
        <v>3686</v>
      </c>
      <c r="L912" s="51"/>
      <c r="M912" s="51"/>
      <c r="N912" s="53">
        <v>152.78287574014669</v>
      </c>
      <c r="O912" s="53"/>
      <c r="P912" s="53">
        <v>152.78287574014669</v>
      </c>
    </row>
    <row r="913" spans="1:16" s="19" customFormat="1" hidden="1">
      <c r="A913" s="19" t="s">
        <v>1986</v>
      </c>
      <c r="B913" s="19" t="s">
        <v>832</v>
      </c>
      <c r="C913" s="51"/>
      <c r="D913" s="51" t="s">
        <v>1879</v>
      </c>
      <c r="E913" s="51" t="s">
        <v>103</v>
      </c>
      <c r="F913" s="51" t="s">
        <v>103</v>
      </c>
      <c r="G913" s="51"/>
      <c r="H913" s="51" t="s">
        <v>623</v>
      </c>
      <c r="I913" s="51"/>
      <c r="J913" s="51" t="s">
        <v>3685</v>
      </c>
      <c r="K913" s="51" t="s">
        <v>3684</v>
      </c>
      <c r="L913" s="51" t="s">
        <v>15</v>
      </c>
      <c r="M913" s="51"/>
      <c r="N913" s="53">
        <v>0</v>
      </c>
      <c r="O913" s="53"/>
      <c r="P913" s="53">
        <v>0</v>
      </c>
    </row>
    <row r="914" spans="1:16" s="19" customFormat="1" hidden="1">
      <c r="A914" s="19" t="s">
        <v>1985</v>
      </c>
      <c r="B914" s="19" t="s">
        <v>832</v>
      </c>
      <c r="C914" s="51"/>
      <c r="D914" s="51" t="s">
        <v>1879</v>
      </c>
      <c r="E914" s="51" t="s">
        <v>103</v>
      </c>
      <c r="F914" s="51" t="s">
        <v>103</v>
      </c>
      <c r="G914" s="51"/>
      <c r="H914" s="51" t="s">
        <v>623</v>
      </c>
      <c r="I914" s="51"/>
      <c r="J914" s="51" t="s">
        <v>3685</v>
      </c>
      <c r="K914" s="51" t="s">
        <v>3684</v>
      </c>
      <c r="L914" s="51" t="s">
        <v>15</v>
      </c>
      <c r="M914" s="51"/>
      <c r="N914" s="53">
        <v>1.317464421240724E-4</v>
      </c>
      <c r="O914" s="53"/>
      <c r="P914" s="53">
        <v>1.317464421240724E-4</v>
      </c>
    </row>
    <row r="915" spans="1:16" s="19" customFormat="1" hidden="1">
      <c r="A915" s="19" t="s">
        <v>1984</v>
      </c>
      <c r="B915" s="19" t="s">
        <v>832</v>
      </c>
      <c r="C915" s="51"/>
      <c r="D915" s="51" t="s">
        <v>1879</v>
      </c>
      <c r="E915" s="51" t="s">
        <v>103</v>
      </c>
      <c r="F915" s="51" t="s">
        <v>103</v>
      </c>
      <c r="G915" s="51"/>
      <c r="H915" s="51" t="s">
        <v>623</v>
      </c>
      <c r="I915" s="51"/>
      <c r="J915" s="51" t="s">
        <v>3685</v>
      </c>
      <c r="K915" s="51" t="s">
        <v>3684</v>
      </c>
      <c r="L915" s="51" t="s">
        <v>15</v>
      </c>
      <c r="M915" s="51"/>
      <c r="N915" s="53">
        <v>17.903868253557874</v>
      </c>
      <c r="O915" s="53"/>
      <c r="P915" s="53">
        <v>17.903868253557874</v>
      </c>
    </row>
    <row r="916" spans="1:16" s="19" customFormat="1" hidden="1">
      <c r="A916" s="19" t="s">
        <v>1986</v>
      </c>
      <c r="B916" s="19" t="s">
        <v>1696</v>
      </c>
      <c r="C916" s="51"/>
      <c r="D916" s="51" t="s">
        <v>1879</v>
      </c>
      <c r="E916" s="51" t="s">
        <v>103</v>
      </c>
      <c r="F916" s="51" t="s">
        <v>103</v>
      </c>
      <c r="G916" s="51"/>
      <c r="H916" s="51" t="s">
        <v>623</v>
      </c>
      <c r="I916" s="51"/>
      <c r="J916" s="51" t="s">
        <v>3683</v>
      </c>
      <c r="K916" s="51" t="s">
        <v>3682</v>
      </c>
      <c r="L916" s="51" t="s">
        <v>3681</v>
      </c>
      <c r="M916" s="51"/>
      <c r="N916" s="53">
        <v>0</v>
      </c>
      <c r="O916" s="53"/>
      <c r="P916" s="53">
        <v>0</v>
      </c>
    </row>
    <row r="917" spans="1:16" s="19" customFormat="1" hidden="1">
      <c r="A917" s="19" t="s">
        <v>1985</v>
      </c>
      <c r="B917" s="19" t="s">
        <v>1696</v>
      </c>
      <c r="C917" s="51"/>
      <c r="D917" s="51" t="s">
        <v>1879</v>
      </c>
      <c r="E917" s="51" t="s">
        <v>103</v>
      </c>
      <c r="F917" s="51" t="s">
        <v>103</v>
      </c>
      <c r="G917" s="51"/>
      <c r="H917" s="51" t="s">
        <v>623</v>
      </c>
      <c r="I917" s="51"/>
      <c r="J917" s="51" t="s">
        <v>3683</v>
      </c>
      <c r="K917" s="51" t="s">
        <v>3682</v>
      </c>
      <c r="L917" s="51" t="s">
        <v>3681</v>
      </c>
      <c r="M917" s="51"/>
      <c r="N917" s="53">
        <v>5.1182212387580949E-3</v>
      </c>
      <c r="O917" s="53"/>
      <c r="P917" s="53">
        <v>5.1182212387580949E-3</v>
      </c>
    </row>
    <row r="918" spans="1:16" s="19" customFormat="1" hidden="1">
      <c r="A918" s="19" t="s">
        <v>1984</v>
      </c>
      <c r="B918" s="19" t="s">
        <v>1696</v>
      </c>
      <c r="C918" s="51"/>
      <c r="D918" s="51" t="s">
        <v>1879</v>
      </c>
      <c r="E918" s="51" t="s">
        <v>103</v>
      </c>
      <c r="F918" s="51" t="s">
        <v>103</v>
      </c>
      <c r="G918" s="51"/>
      <c r="H918" s="51" t="s">
        <v>623</v>
      </c>
      <c r="I918" s="51"/>
      <c r="J918" s="51" t="s">
        <v>3683</v>
      </c>
      <c r="K918" s="51" t="s">
        <v>3682</v>
      </c>
      <c r="L918" s="51" t="s">
        <v>3681</v>
      </c>
      <c r="M918" s="51"/>
      <c r="N918" s="53">
        <v>695.54788177876128</v>
      </c>
      <c r="O918" s="53"/>
      <c r="P918" s="53">
        <v>695.54788177876128</v>
      </c>
    </row>
    <row r="919" spans="1:16" s="19" customFormat="1" hidden="1">
      <c r="A919" s="19" t="s">
        <v>1986</v>
      </c>
      <c r="B919" s="19" t="s">
        <v>3680</v>
      </c>
      <c r="C919" s="51"/>
      <c r="D919" s="51" t="s">
        <v>1879</v>
      </c>
      <c r="E919" s="51" t="s">
        <v>103</v>
      </c>
      <c r="F919" s="51" t="s">
        <v>103</v>
      </c>
      <c r="G919" s="51"/>
      <c r="H919" s="51" t="s">
        <v>623</v>
      </c>
      <c r="I919" s="51"/>
      <c r="J919" s="51" t="s">
        <v>3679</v>
      </c>
      <c r="K919" s="51" t="s">
        <v>3678</v>
      </c>
      <c r="L919" s="51" t="s">
        <v>15</v>
      </c>
      <c r="M919" s="51"/>
      <c r="N919" s="53">
        <v>0</v>
      </c>
      <c r="O919" s="53"/>
      <c r="P919" s="53">
        <v>0</v>
      </c>
    </row>
    <row r="920" spans="1:16" s="19" customFormat="1" hidden="1">
      <c r="A920" s="19" t="s">
        <v>1985</v>
      </c>
      <c r="B920" s="19" t="s">
        <v>3680</v>
      </c>
      <c r="C920" s="51"/>
      <c r="D920" s="51" t="s">
        <v>1879</v>
      </c>
      <c r="E920" s="51" t="s">
        <v>103</v>
      </c>
      <c r="F920" s="51" t="s">
        <v>103</v>
      </c>
      <c r="G920" s="51"/>
      <c r="H920" s="51" t="s">
        <v>623</v>
      </c>
      <c r="I920" s="51"/>
      <c r="J920" s="51" t="s">
        <v>3679</v>
      </c>
      <c r="K920" s="51" t="s">
        <v>3678</v>
      </c>
      <c r="L920" s="51" t="s">
        <v>15</v>
      </c>
      <c r="M920" s="51"/>
      <c r="N920" s="53">
        <v>3.7812347380404294E-4</v>
      </c>
      <c r="O920" s="53"/>
      <c r="P920" s="53">
        <v>3.7812347380404294E-4</v>
      </c>
    </row>
    <row r="921" spans="1:16" s="19" customFormat="1" hidden="1">
      <c r="A921" s="19" t="s">
        <v>1984</v>
      </c>
      <c r="B921" s="19" t="s">
        <v>3680</v>
      </c>
      <c r="C921" s="51"/>
      <c r="D921" s="51" t="s">
        <v>1879</v>
      </c>
      <c r="E921" s="51" t="s">
        <v>103</v>
      </c>
      <c r="F921" s="51" t="s">
        <v>103</v>
      </c>
      <c r="G921" s="51"/>
      <c r="H921" s="51" t="s">
        <v>623</v>
      </c>
      <c r="I921" s="51"/>
      <c r="J921" s="51" t="s">
        <v>3679</v>
      </c>
      <c r="K921" s="51" t="s">
        <v>3678</v>
      </c>
      <c r="L921" s="51" t="s">
        <v>15</v>
      </c>
      <c r="M921" s="51"/>
      <c r="N921" s="53">
        <v>51.385621876526201</v>
      </c>
      <c r="O921" s="53"/>
      <c r="P921" s="53">
        <v>51.385621876526201</v>
      </c>
    </row>
    <row r="922" spans="1:16" s="19" customFormat="1" hidden="1">
      <c r="A922" s="19" t="s">
        <v>1986</v>
      </c>
      <c r="B922" s="19" t="s">
        <v>3677</v>
      </c>
      <c r="C922" s="51"/>
      <c r="D922" s="51" t="s">
        <v>1879</v>
      </c>
      <c r="E922" s="51" t="s">
        <v>103</v>
      </c>
      <c r="F922" s="51" t="s">
        <v>103</v>
      </c>
      <c r="G922" s="51"/>
      <c r="H922" s="51" t="s">
        <v>623</v>
      </c>
      <c r="I922" s="51"/>
      <c r="J922" s="51" t="s">
        <v>3676</v>
      </c>
      <c r="K922" s="51" t="s">
        <v>3675</v>
      </c>
      <c r="L922" s="51" t="s">
        <v>15</v>
      </c>
      <c r="M922" s="51"/>
      <c r="N922" s="53">
        <v>0</v>
      </c>
      <c r="O922" s="53"/>
      <c r="P922" s="53">
        <v>0</v>
      </c>
    </row>
    <row r="923" spans="1:16" s="19" customFormat="1" hidden="1">
      <c r="A923" s="19" t="s">
        <v>1985</v>
      </c>
      <c r="B923" s="19" t="s">
        <v>3677</v>
      </c>
      <c r="C923" s="51"/>
      <c r="D923" s="51" t="s">
        <v>1879</v>
      </c>
      <c r="E923" s="51" t="s">
        <v>103</v>
      </c>
      <c r="F923" s="51" t="s">
        <v>103</v>
      </c>
      <c r="G923" s="51"/>
      <c r="H923" s="51" t="s">
        <v>623</v>
      </c>
      <c r="I923" s="51"/>
      <c r="J923" s="51" t="s">
        <v>3676</v>
      </c>
      <c r="K923" s="51" t="s">
        <v>3675</v>
      </c>
      <c r="L923" s="51" t="s">
        <v>15</v>
      </c>
      <c r="M923" s="51"/>
      <c r="N923" s="53">
        <v>0</v>
      </c>
      <c r="O923" s="53"/>
      <c r="P923" s="53">
        <v>0</v>
      </c>
    </row>
    <row r="924" spans="1:16" s="19" customFormat="1" hidden="1">
      <c r="A924" s="19" t="s">
        <v>1984</v>
      </c>
      <c r="B924" s="19" t="s">
        <v>3677</v>
      </c>
      <c r="C924" s="51"/>
      <c r="D924" s="51" t="s">
        <v>1879</v>
      </c>
      <c r="E924" s="51" t="s">
        <v>103</v>
      </c>
      <c r="F924" s="51" t="s">
        <v>103</v>
      </c>
      <c r="G924" s="51"/>
      <c r="H924" s="51" t="s">
        <v>623</v>
      </c>
      <c r="I924" s="51"/>
      <c r="J924" s="51" t="s">
        <v>3676</v>
      </c>
      <c r="K924" s="51" t="s">
        <v>3675</v>
      </c>
      <c r="L924" s="51" t="s">
        <v>15</v>
      </c>
      <c r="M924" s="51"/>
      <c r="N924" s="53">
        <v>0</v>
      </c>
      <c r="O924" s="53"/>
      <c r="P924" s="53">
        <v>0</v>
      </c>
    </row>
    <row r="925" spans="1:16" s="19" customFormat="1" hidden="1">
      <c r="A925" s="19" t="s">
        <v>1986</v>
      </c>
      <c r="B925" s="19" t="s">
        <v>1454</v>
      </c>
      <c r="C925" s="51"/>
      <c r="D925" s="51" t="s">
        <v>1879</v>
      </c>
      <c r="E925" s="51" t="s">
        <v>103</v>
      </c>
      <c r="F925" s="51" t="s">
        <v>103</v>
      </c>
      <c r="G925" s="51"/>
      <c r="H925" s="51" t="s">
        <v>623</v>
      </c>
      <c r="I925" s="51"/>
      <c r="J925" s="51" t="s">
        <v>3674</v>
      </c>
      <c r="K925" s="51" t="s">
        <v>3673</v>
      </c>
      <c r="L925" s="51"/>
      <c r="M925" s="51"/>
      <c r="N925" s="53">
        <v>0</v>
      </c>
      <c r="O925" s="53"/>
      <c r="P925" s="53">
        <v>0</v>
      </c>
    </row>
    <row r="926" spans="1:16" s="19" customFormat="1" hidden="1">
      <c r="A926" s="19" t="s">
        <v>1985</v>
      </c>
      <c r="B926" s="19" t="s">
        <v>1454</v>
      </c>
      <c r="C926" s="51"/>
      <c r="D926" s="51" t="s">
        <v>1879</v>
      </c>
      <c r="E926" s="51" t="s">
        <v>103</v>
      </c>
      <c r="F926" s="51" t="s">
        <v>103</v>
      </c>
      <c r="G926" s="51"/>
      <c r="H926" s="51" t="s">
        <v>623</v>
      </c>
      <c r="I926" s="51"/>
      <c r="J926" s="51" t="s">
        <v>3674</v>
      </c>
      <c r="K926" s="51" t="s">
        <v>3673</v>
      </c>
      <c r="L926" s="51"/>
      <c r="M926" s="51"/>
      <c r="N926" s="53">
        <v>1.2479413881091204E-3</v>
      </c>
      <c r="O926" s="53"/>
      <c r="P926" s="53">
        <v>1.2479413881091204E-3</v>
      </c>
    </row>
    <row r="927" spans="1:16" s="19" customFormat="1" hidden="1">
      <c r="A927" s="19" t="s">
        <v>1984</v>
      </c>
      <c r="B927" s="19" t="s">
        <v>1454</v>
      </c>
      <c r="C927" s="51"/>
      <c r="D927" s="51" t="s">
        <v>1879</v>
      </c>
      <c r="E927" s="51" t="s">
        <v>103</v>
      </c>
      <c r="F927" s="51" t="s">
        <v>103</v>
      </c>
      <c r="G927" s="51"/>
      <c r="H927" s="51" t="s">
        <v>623</v>
      </c>
      <c r="I927" s="51"/>
      <c r="J927" s="51" t="s">
        <v>3674</v>
      </c>
      <c r="K927" s="51" t="s">
        <v>3673</v>
      </c>
      <c r="L927" s="51"/>
      <c r="M927" s="51"/>
      <c r="N927" s="53">
        <v>169.59075205861191</v>
      </c>
      <c r="O927" s="53"/>
      <c r="P927" s="53">
        <v>169.59075205861191</v>
      </c>
    </row>
    <row r="928" spans="1:16" s="19" customFormat="1" hidden="1">
      <c r="A928" s="19" t="s">
        <v>1986</v>
      </c>
      <c r="B928" s="19" t="s">
        <v>3672</v>
      </c>
      <c r="C928" s="51"/>
      <c r="D928" s="51" t="s">
        <v>1879</v>
      </c>
      <c r="E928" s="51" t="s">
        <v>103</v>
      </c>
      <c r="F928" s="51" t="s">
        <v>103</v>
      </c>
      <c r="G928" s="51"/>
      <c r="H928" s="51" t="s">
        <v>623</v>
      </c>
      <c r="I928" s="51"/>
      <c r="J928" s="51" t="s">
        <v>174</v>
      </c>
      <c r="K928" s="51" t="s">
        <v>3671</v>
      </c>
      <c r="L928" s="51" t="s">
        <v>15</v>
      </c>
      <c r="M928" s="51"/>
      <c r="N928" s="53">
        <v>0</v>
      </c>
      <c r="O928" s="53"/>
      <c r="P928" s="53">
        <v>0</v>
      </c>
    </row>
    <row r="929" spans="1:16" s="19" customFormat="1" hidden="1">
      <c r="A929" s="19" t="s">
        <v>1985</v>
      </c>
      <c r="B929" s="19" t="s">
        <v>3672</v>
      </c>
      <c r="C929" s="51"/>
      <c r="D929" s="51" t="s">
        <v>1879</v>
      </c>
      <c r="E929" s="51" t="s">
        <v>103</v>
      </c>
      <c r="F929" s="51" t="s">
        <v>103</v>
      </c>
      <c r="G929" s="51"/>
      <c r="H929" s="51" t="s">
        <v>623</v>
      </c>
      <c r="I929" s="51"/>
      <c r="J929" s="51" t="s">
        <v>174</v>
      </c>
      <c r="K929" s="51" t="s">
        <v>3671</v>
      </c>
      <c r="L929" s="51" t="s">
        <v>15</v>
      </c>
      <c r="M929" s="51"/>
      <c r="N929" s="53">
        <v>0</v>
      </c>
      <c r="O929" s="53"/>
      <c r="P929" s="53">
        <v>0</v>
      </c>
    </row>
    <row r="930" spans="1:16" s="19" customFormat="1" hidden="1">
      <c r="A930" s="19" t="s">
        <v>1984</v>
      </c>
      <c r="B930" s="19" t="s">
        <v>3672</v>
      </c>
      <c r="C930" s="51"/>
      <c r="D930" s="51" t="s">
        <v>1879</v>
      </c>
      <c r="E930" s="51" t="s">
        <v>103</v>
      </c>
      <c r="F930" s="51" t="s">
        <v>103</v>
      </c>
      <c r="G930" s="51"/>
      <c r="H930" s="51" t="s">
        <v>623</v>
      </c>
      <c r="I930" s="51"/>
      <c r="J930" s="51" t="s">
        <v>174</v>
      </c>
      <c r="K930" s="51" t="s">
        <v>3671</v>
      </c>
      <c r="L930" s="51" t="s">
        <v>15</v>
      </c>
      <c r="M930" s="51"/>
      <c r="N930" s="53">
        <v>0</v>
      </c>
      <c r="O930" s="53"/>
      <c r="P930" s="53">
        <v>0</v>
      </c>
    </row>
    <row r="931" spans="1:16" s="19" customFormat="1" hidden="1">
      <c r="A931" s="19" t="s">
        <v>1986</v>
      </c>
      <c r="B931" s="19" t="s">
        <v>495</v>
      </c>
      <c r="C931" s="51"/>
      <c r="D931" s="51" t="s">
        <v>1879</v>
      </c>
      <c r="E931" s="51" t="s">
        <v>103</v>
      </c>
      <c r="F931" s="51" t="s">
        <v>103</v>
      </c>
      <c r="G931" s="51"/>
      <c r="H931" s="51" t="s">
        <v>623</v>
      </c>
      <c r="I931" s="51"/>
      <c r="J931" s="51" t="s">
        <v>494</v>
      </c>
      <c r="K931" s="51" t="s">
        <v>3670</v>
      </c>
      <c r="L931" s="51"/>
      <c r="M931" s="51"/>
      <c r="N931" s="53">
        <v>0</v>
      </c>
      <c r="O931" s="53"/>
      <c r="P931" s="53">
        <v>0</v>
      </c>
    </row>
    <row r="932" spans="1:16" s="19" customFormat="1" hidden="1">
      <c r="A932" s="19" t="s">
        <v>1985</v>
      </c>
      <c r="B932" s="19" t="s">
        <v>495</v>
      </c>
      <c r="C932" s="51"/>
      <c r="D932" s="51" t="s">
        <v>1879</v>
      </c>
      <c r="E932" s="51" t="s">
        <v>103</v>
      </c>
      <c r="F932" s="51" t="s">
        <v>103</v>
      </c>
      <c r="G932" s="51"/>
      <c r="H932" s="51" t="s">
        <v>623</v>
      </c>
      <c r="I932" s="51"/>
      <c r="J932" s="51" t="s">
        <v>494</v>
      </c>
      <c r="K932" s="51" t="s">
        <v>3670</v>
      </c>
      <c r="L932" s="51"/>
      <c r="M932" s="51"/>
      <c r="N932" s="53">
        <v>1.9946075790345909E-3</v>
      </c>
      <c r="O932" s="53"/>
      <c r="P932" s="53">
        <v>1.9946075790345909E-3</v>
      </c>
    </row>
    <row r="933" spans="1:16" s="19" customFormat="1" hidden="1">
      <c r="A933" s="19" t="s">
        <v>1984</v>
      </c>
      <c r="B933" s="19" t="s">
        <v>495</v>
      </c>
      <c r="C933" s="51"/>
      <c r="D933" s="51" t="s">
        <v>1879</v>
      </c>
      <c r="E933" s="51" t="s">
        <v>103</v>
      </c>
      <c r="F933" s="51" t="s">
        <v>103</v>
      </c>
      <c r="G933" s="51"/>
      <c r="H933" s="51" t="s">
        <v>623</v>
      </c>
      <c r="I933" s="51"/>
      <c r="J933" s="51" t="s">
        <v>494</v>
      </c>
      <c r="K933" s="51" t="s">
        <v>3670</v>
      </c>
      <c r="L933" s="51"/>
      <c r="M933" s="51"/>
      <c r="N933" s="53">
        <v>271.06000539242098</v>
      </c>
      <c r="O933" s="53"/>
      <c r="P933" s="53">
        <v>271.06000539242098</v>
      </c>
    </row>
    <row r="934" spans="1:16" s="19" customFormat="1" hidden="1">
      <c r="A934" s="19" t="s">
        <v>1986</v>
      </c>
      <c r="B934" s="19" t="s">
        <v>485</v>
      </c>
      <c r="C934" s="51"/>
      <c r="D934" s="51" t="s">
        <v>1879</v>
      </c>
      <c r="E934" s="51" t="s">
        <v>103</v>
      </c>
      <c r="F934" s="51" t="s">
        <v>103</v>
      </c>
      <c r="G934" s="51"/>
      <c r="H934" s="51" t="s">
        <v>623</v>
      </c>
      <c r="I934" s="51"/>
      <c r="J934" s="51" t="s">
        <v>484</v>
      </c>
      <c r="K934" s="51" t="s">
        <v>3669</v>
      </c>
      <c r="L934" s="51"/>
      <c r="M934" s="51"/>
      <c r="N934" s="53">
        <v>0</v>
      </c>
      <c r="O934" s="53"/>
      <c r="P934" s="53">
        <v>0</v>
      </c>
    </row>
    <row r="935" spans="1:16" s="19" customFormat="1" hidden="1">
      <c r="A935" s="19" t="s">
        <v>1985</v>
      </c>
      <c r="B935" s="19" t="s">
        <v>485</v>
      </c>
      <c r="C935" s="51"/>
      <c r="D935" s="51" t="s">
        <v>1879</v>
      </c>
      <c r="E935" s="51" t="s">
        <v>103</v>
      </c>
      <c r="F935" s="51" t="s">
        <v>103</v>
      </c>
      <c r="G935" s="51"/>
      <c r="H935" s="51" t="s">
        <v>623</v>
      </c>
      <c r="I935" s="51"/>
      <c r="J935" s="51" t="s">
        <v>484</v>
      </c>
      <c r="K935" s="51" t="s">
        <v>3669</v>
      </c>
      <c r="L935" s="51"/>
      <c r="M935" s="51"/>
      <c r="N935" s="53">
        <v>0</v>
      </c>
      <c r="O935" s="53"/>
      <c r="P935" s="53">
        <v>0</v>
      </c>
    </row>
    <row r="936" spans="1:16" s="19" customFormat="1" hidden="1">
      <c r="A936" s="19" t="s">
        <v>1984</v>
      </c>
      <c r="B936" s="19" t="s">
        <v>485</v>
      </c>
      <c r="C936" s="51"/>
      <c r="D936" s="51" t="s">
        <v>1879</v>
      </c>
      <c r="E936" s="51" t="s">
        <v>103</v>
      </c>
      <c r="F936" s="51" t="s">
        <v>103</v>
      </c>
      <c r="G936" s="51"/>
      <c r="H936" s="51" t="s">
        <v>623</v>
      </c>
      <c r="I936" s="51"/>
      <c r="J936" s="51" t="s">
        <v>484</v>
      </c>
      <c r="K936" s="51" t="s">
        <v>3669</v>
      </c>
      <c r="L936" s="51"/>
      <c r="M936" s="51"/>
      <c r="N936" s="53">
        <v>0</v>
      </c>
      <c r="O936" s="53"/>
      <c r="P936" s="53">
        <v>0</v>
      </c>
    </row>
    <row r="937" spans="1:16" s="19" customFormat="1" hidden="1">
      <c r="A937" s="19" t="s">
        <v>1986</v>
      </c>
      <c r="B937" s="19" t="s">
        <v>3668</v>
      </c>
      <c r="C937" s="51"/>
      <c r="D937" s="51" t="s">
        <v>1879</v>
      </c>
      <c r="E937" s="51" t="s">
        <v>460</v>
      </c>
      <c r="F937" s="51" t="s">
        <v>460</v>
      </c>
      <c r="G937" s="51"/>
      <c r="H937" s="51" t="s">
        <v>623</v>
      </c>
      <c r="I937" s="51"/>
      <c r="J937" s="51" t="s">
        <v>3667</v>
      </c>
      <c r="K937" s="51" t="s">
        <v>3666</v>
      </c>
      <c r="L937" s="51" t="s">
        <v>3665</v>
      </c>
      <c r="M937" s="51"/>
      <c r="N937" s="53">
        <v>0</v>
      </c>
      <c r="O937" s="53"/>
      <c r="P937" s="53">
        <v>0</v>
      </c>
    </row>
    <row r="938" spans="1:16" s="19" customFormat="1" hidden="1">
      <c r="A938" s="19" t="s">
        <v>1986</v>
      </c>
      <c r="B938" s="19" t="s">
        <v>3668</v>
      </c>
      <c r="C938" s="51"/>
      <c r="D938" s="51" t="s">
        <v>1879</v>
      </c>
      <c r="E938" s="51" t="s">
        <v>460</v>
      </c>
      <c r="F938" s="51" t="s">
        <v>460</v>
      </c>
      <c r="G938" s="51"/>
      <c r="H938" s="51" t="s">
        <v>623</v>
      </c>
      <c r="I938" s="51"/>
      <c r="J938" s="51" t="s">
        <v>3667</v>
      </c>
      <c r="K938" s="51" t="s">
        <v>3666</v>
      </c>
      <c r="L938" s="51" t="s">
        <v>3665</v>
      </c>
      <c r="M938" s="51"/>
      <c r="N938" s="53">
        <v>0</v>
      </c>
      <c r="O938" s="53"/>
      <c r="P938" s="53">
        <v>0</v>
      </c>
    </row>
    <row r="939" spans="1:16" s="19" customFormat="1" hidden="1">
      <c r="A939" s="19" t="s">
        <v>1985</v>
      </c>
      <c r="B939" s="19" t="s">
        <v>3668</v>
      </c>
      <c r="C939" s="51"/>
      <c r="D939" s="51" t="s">
        <v>1879</v>
      </c>
      <c r="E939" s="51" t="s">
        <v>460</v>
      </c>
      <c r="F939" s="51" t="s">
        <v>460</v>
      </c>
      <c r="G939" s="51"/>
      <c r="H939" s="51" t="s">
        <v>623</v>
      </c>
      <c r="I939" s="51"/>
      <c r="J939" s="51" t="s">
        <v>3667</v>
      </c>
      <c r="K939" s="51" t="s">
        <v>3666</v>
      </c>
      <c r="L939" s="51" t="s">
        <v>3665</v>
      </c>
      <c r="M939" s="51"/>
      <c r="N939" s="53">
        <v>4.5603783695913919E-2</v>
      </c>
      <c r="O939" s="53"/>
      <c r="P939" s="53">
        <v>4.5603783695913919E-2</v>
      </c>
    </row>
    <row r="940" spans="1:16" s="19" customFormat="1" hidden="1">
      <c r="A940" s="19" t="s">
        <v>1985</v>
      </c>
      <c r="B940" s="19" t="s">
        <v>3668</v>
      </c>
      <c r="C940" s="51"/>
      <c r="D940" s="51" t="s">
        <v>1879</v>
      </c>
      <c r="E940" s="51" t="s">
        <v>460</v>
      </c>
      <c r="F940" s="51" t="s">
        <v>460</v>
      </c>
      <c r="G940" s="51"/>
      <c r="H940" s="51" t="s">
        <v>623</v>
      </c>
      <c r="I940" s="51"/>
      <c r="J940" s="51" t="s">
        <v>3667</v>
      </c>
      <c r="K940" s="51" t="s">
        <v>3666</v>
      </c>
      <c r="L940" s="51" t="s">
        <v>3665</v>
      </c>
      <c r="M940" s="51"/>
      <c r="N940" s="53">
        <v>0.28339878267175722</v>
      </c>
      <c r="O940" s="53"/>
      <c r="P940" s="53">
        <v>0.28339878267175722</v>
      </c>
    </row>
    <row r="941" spans="1:16" s="19" customFormat="1" hidden="1">
      <c r="A941" s="19" t="s">
        <v>1984</v>
      </c>
      <c r="B941" s="19" t="s">
        <v>3668</v>
      </c>
      <c r="C941" s="51"/>
      <c r="D941" s="51" t="s">
        <v>1879</v>
      </c>
      <c r="E941" s="51" t="s">
        <v>460</v>
      </c>
      <c r="F941" s="51" t="s">
        <v>460</v>
      </c>
      <c r="G941" s="51"/>
      <c r="H941" s="51" t="s">
        <v>623</v>
      </c>
      <c r="I941" s="51"/>
      <c r="J941" s="51" t="s">
        <v>3667</v>
      </c>
      <c r="K941" s="51" t="s">
        <v>3666</v>
      </c>
      <c r="L941" s="51" t="s">
        <v>3665</v>
      </c>
      <c r="M941" s="51"/>
      <c r="N941" s="53">
        <v>6197.390396216304</v>
      </c>
      <c r="O941" s="53"/>
      <c r="P941" s="53">
        <v>6197.390396216304</v>
      </c>
    </row>
    <row r="942" spans="1:16" s="19" customFormat="1" hidden="1">
      <c r="A942" s="19" t="s">
        <v>1984</v>
      </c>
      <c r="B942" s="19" t="s">
        <v>3668</v>
      </c>
      <c r="C942" s="51"/>
      <c r="D942" s="51" t="s">
        <v>1879</v>
      </c>
      <c r="E942" s="51" t="s">
        <v>460</v>
      </c>
      <c r="F942" s="51" t="s">
        <v>460</v>
      </c>
      <c r="G942" s="51"/>
      <c r="H942" s="51" t="s">
        <v>623</v>
      </c>
      <c r="I942" s="51"/>
      <c r="J942" s="51" t="s">
        <v>3667</v>
      </c>
      <c r="K942" s="51" t="s">
        <v>3666</v>
      </c>
      <c r="L942" s="51" t="s">
        <v>3665</v>
      </c>
      <c r="M942" s="51"/>
      <c r="N942" s="53">
        <v>38512.876601217329</v>
      </c>
      <c r="O942" s="53"/>
      <c r="P942" s="53">
        <v>38512.876601217329</v>
      </c>
    </row>
    <row r="943" spans="1:16" s="19" customFormat="1" hidden="1">
      <c r="A943" s="19" t="s">
        <v>1986</v>
      </c>
      <c r="B943" s="19" t="s">
        <v>3664</v>
      </c>
      <c r="C943" s="51"/>
      <c r="D943" s="51" t="s">
        <v>1879</v>
      </c>
      <c r="E943" s="51" t="s">
        <v>460</v>
      </c>
      <c r="F943" s="51" t="s">
        <v>460</v>
      </c>
      <c r="G943" s="51"/>
      <c r="H943" s="51" t="s">
        <v>623</v>
      </c>
      <c r="I943" s="51"/>
      <c r="J943" s="51" t="s">
        <v>3663</v>
      </c>
      <c r="K943" s="51" t="s">
        <v>3662</v>
      </c>
      <c r="L943" s="51" t="s">
        <v>3661</v>
      </c>
      <c r="M943" s="51"/>
      <c r="N943" s="53">
        <v>0</v>
      </c>
      <c r="O943" s="53"/>
      <c r="P943" s="53">
        <v>0</v>
      </c>
    </row>
    <row r="944" spans="1:16" s="19" customFormat="1" hidden="1">
      <c r="A944" s="19" t="s">
        <v>1986</v>
      </c>
      <c r="B944" s="19" t="s">
        <v>3664</v>
      </c>
      <c r="C944" s="51"/>
      <c r="D944" s="51" t="s">
        <v>1879</v>
      </c>
      <c r="E944" s="51" t="s">
        <v>460</v>
      </c>
      <c r="F944" s="51" t="s">
        <v>460</v>
      </c>
      <c r="G944" s="51"/>
      <c r="H944" s="51" t="s">
        <v>623</v>
      </c>
      <c r="I944" s="51"/>
      <c r="J944" s="51" t="s">
        <v>3663</v>
      </c>
      <c r="K944" s="51" t="s">
        <v>3662</v>
      </c>
      <c r="L944" s="51" t="s">
        <v>3661</v>
      </c>
      <c r="M944" s="51"/>
      <c r="N944" s="53">
        <v>0</v>
      </c>
      <c r="O944" s="53"/>
      <c r="P944" s="53">
        <v>0</v>
      </c>
    </row>
    <row r="945" spans="1:16" s="19" customFormat="1" hidden="1">
      <c r="A945" s="19" t="s">
        <v>1985</v>
      </c>
      <c r="B945" s="19" t="s">
        <v>3664</v>
      </c>
      <c r="C945" s="51"/>
      <c r="D945" s="51" t="s">
        <v>1879</v>
      </c>
      <c r="E945" s="51" t="s">
        <v>460</v>
      </c>
      <c r="F945" s="51" t="s">
        <v>460</v>
      </c>
      <c r="G945" s="51"/>
      <c r="H945" s="51" t="s">
        <v>623</v>
      </c>
      <c r="I945" s="51"/>
      <c r="J945" s="51" t="s">
        <v>3663</v>
      </c>
      <c r="K945" s="51" t="s">
        <v>3662</v>
      </c>
      <c r="L945" s="51" t="s">
        <v>3661</v>
      </c>
      <c r="M945" s="51"/>
      <c r="N945" s="53">
        <v>3.9718373431831107E-2</v>
      </c>
      <c r="O945" s="53"/>
      <c r="P945" s="53">
        <v>3.9718373431831107E-2</v>
      </c>
    </row>
    <row r="946" spans="1:16" s="19" customFormat="1" hidden="1">
      <c r="A946" s="19" t="s">
        <v>1985</v>
      </c>
      <c r="B946" s="19" t="s">
        <v>3664</v>
      </c>
      <c r="C946" s="51"/>
      <c r="D946" s="51" t="s">
        <v>1879</v>
      </c>
      <c r="E946" s="51" t="s">
        <v>460</v>
      </c>
      <c r="F946" s="51" t="s">
        <v>460</v>
      </c>
      <c r="G946" s="51"/>
      <c r="H946" s="51" t="s">
        <v>623</v>
      </c>
      <c r="I946" s="51"/>
      <c r="J946" s="51" t="s">
        <v>3663</v>
      </c>
      <c r="K946" s="51" t="s">
        <v>3662</v>
      </c>
      <c r="L946" s="51" t="s">
        <v>3661</v>
      </c>
      <c r="M946" s="51"/>
      <c r="N946" s="53">
        <v>0.28119476712523112</v>
      </c>
      <c r="O946" s="53"/>
      <c r="P946" s="53">
        <v>0.28119476712523112</v>
      </c>
    </row>
    <row r="947" spans="1:16" s="19" customFormat="1" hidden="1">
      <c r="A947" s="19" t="s">
        <v>1984</v>
      </c>
      <c r="B947" s="19" t="s">
        <v>3664</v>
      </c>
      <c r="C947" s="51"/>
      <c r="D947" s="51" t="s">
        <v>1879</v>
      </c>
      <c r="E947" s="51" t="s">
        <v>460</v>
      </c>
      <c r="F947" s="51" t="s">
        <v>460</v>
      </c>
      <c r="G947" s="51"/>
      <c r="H947" s="51" t="s">
        <v>623</v>
      </c>
      <c r="I947" s="51"/>
      <c r="J947" s="51" t="s">
        <v>3663</v>
      </c>
      <c r="K947" s="51" t="s">
        <v>3662</v>
      </c>
      <c r="L947" s="51" t="s">
        <v>3661</v>
      </c>
      <c r="M947" s="51"/>
      <c r="N947" s="53">
        <v>5397.5842816265676</v>
      </c>
      <c r="O947" s="53"/>
      <c r="P947" s="53">
        <v>5397.5842816265676</v>
      </c>
    </row>
    <row r="948" spans="1:16" s="19" customFormat="1" hidden="1">
      <c r="A948" s="19" t="s">
        <v>1984</v>
      </c>
      <c r="B948" s="19" t="s">
        <v>3664</v>
      </c>
      <c r="C948" s="51"/>
      <c r="D948" s="51" t="s">
        <v>1879</v>
      </c>
      <c r="E948" s="51" t="s">
        <v>460</v>
      </c>
      <c r="F948" s="51" t="s">
        <v>460</v>
      </c>
      <c r="G948" s="51"/>
      <c r="H948" s="51" t="s">
        <v>623</v>
      </c>
      <c r="I948" s="51"/>
      <c r="J948" s="51" t="s">
        <v>3663</v>
      </c>
      <c r="K948" s="51" t="s">
        <v>3662</v>
      </c>
      <c r="L948" s="51" t="s">
        <v>3661</v>
      </c>
      <c r="M948" s="51"/>
      <c r="N948" s="53">
        <v>38213.358805232878</v>
      </c>
      <c r="O948" s="53"/>
      <c r="P948" s="53">
        <v>38213.358805232878</v>
      </c>
    </row>
    <row r="949" spans="1:16" s="19" customFormat="1" hidden="1">
      <c r="A949" s="19" t="s">
        <v>1986</v>
      </c>
      <c r="B949" s="19" t="s">
        <v>1190</v>
      </c>
      <c r="C949" s="51"/>
      <c r="D949" s="51" t="s">
        <v>1879</v>
      </c>
      <c r="E949" s="51" t="s">
        <v>460</v>
      </c>
      <c r="F949" s="51" t="s">
        <v>460</v>
      </c>
      <c r="G949" s="51"/>
      <c r="H949" s="51" t="s">
        <v>623</v>
      </c>
      <c r="I949" s="51"/>
      <c r="J949" s="51" t="s">
        <v>3660</v>
      </c>
      <c r="K949" s="51" t="s">
        <v>3659</v>
      </c>
      <c r="L949" s="51" t="s">
        <v>3658</v>
      </c>
      <c r="M949" s="51"/>
      <c r="N949" s="53">
        <v>0</v>
      </c>
      <c r="O949" s="53"/>
      <c r="P949" s="53">
        <v>0</v>
      </c>
    </row>
    <row r="950" spans="1:16" s="19" customFormat="1" hidden="1">
      <c r="A950" s="19" t="s">
        <v>1985</v>
      </c>
      <c r="B950" s="19" t="s">
        <v>1190</v>
      </c>
      <c r="C950" s="51"/>
      <c r="D950" s="51" t="s">
        <v>1879</v>
      </c>
      <c r="E950" s="51" t="s">
        <v>460</v>
      </c>
      <c r="F950" s="51" t="s">
        <v>460</v>
      </c>
      <c r="G950" s="51"/>
      <c r="H950" s="51" t="s">
        <v>623</v>
      </c>
      <c r="I950" s="51"/>
      <c r="J950" s="51" t="s">
        <v>3660</v>
      </c>
      <c r="K950" s="51" t="s">
        <v>3659</v>
      </c>
      <c r="L950" s="51" t="s">
        <v>3658</v>
      </c>
      <c r="M950" s="51"/>
      <c r="N950" s="53">
        <v>0.38041970597326219</v>
      </c>
      <c r="O950" s="53"/>
      <c r="P950" s="53">
        <v>0.38041970597326219</v>
      </c>
    </row>
    <row r="951" spans="1:16" s="19" customFormat="1" hidden="1">
      <c r="A951" s="19" t="s">
        <v>1984</v>
      </c>
      <c r="B951" s="19" t="s">
        <v>1190</v>
      </c>
      <c r="C951" s="51"/>
      <c r="D951" s="51" t="s">
        <v>1879</v>
      </c>
      <c r="E951" s="51" t="s">
        <v>460</v>
      </c>
      <c r="F951" s="51" t="s">
        <v>460</v>
      </c>
      <c r="G951" s="51"/>
      <c r="H951" s="51" t="s">
        <v>623</v>
      </c>
      <c r="I951" s="51"/>
      <c r="J951" s="51" t="s">
        <v>3660</v>
      </c>
      <c r="K951" s="51" t="s">
        <v>3659</v>
      </c>
      <c r="L951" s="51" t="s">
        <v>3658</v>
      </c>
      <c r="M951" s="51"/>
      <c r="N951" s="53">
        <v>51697.671580294031</v>
      </c>
      <c r="O951" s="53"/>
      <c r="P951" s="53">
        <v>51697.671580294031</v>
      </c>
    </row>
    <row r="952" spans="1:16" s="19" customFormat="1" hidden="1">
      <c r="A952" s="19" t="s">
        <v>1986</v>
      </c>
      <c r="B952" s="19" t="s">
        <v>1191</v>
      </c>
      <c r="C952" s="51"/>
      <c r="D952" s="51" t="s">
        <v>1879</v>
      </c>
      <c r="E952" s="51" t="s">
        <v>460</v>
      </c>
      <c r="F952" s="51" t="s">
        <v>460</v>
      </c>
      <c r="G952" s="51"/>
      <c r="H952" s="51" t="s">
        <v>623</v>
      </c>
      <c r="I952" s="51"/>
      <c r="J952" s="51" t="s">
        <v>3657</v>
      </c>
      <c r="K952" s="51" t="s">
        <v>3656</v>
      </c>
      <c r="L952" s="51" t="s">
        <v>3655</v>
      </c>
      <c r="M952" s="51"/>
      <c r="N952" s="53">
        <v>0</v>
      </c>
      <c r="O952" s="53"/>
      <c r="P952" s="53">
        <v>0</v>
      </c>
    </row>
    <row r="953" spans="1:16" s="19" customFormat="1" hidden="1">
      <c r="A953" s="19" t="s">
        <v>1985</v>
      </c>
      <c r="B953" s="19" t="s">
        <v>1191</v>
      </c>
      <c r="C953" s="51"/>
      <c r="D953" s="51" t="s">
        <v>1879</v>
      </c>
      <c r="E953" s="51" t="s">
        <v>460</v>
      </c>
      <c r="F953" s="51" t="s">
        <v>460</v>
      </c>
      <c r="G953" s="51"/>
      <c r="H953" s="51" t="s">
        <v>623</v>
      </c>
      <c r="I953" s="51"/>
      <c r="J953" s="51" t="s">
        <v>3657</v>
      </c>
      <c r="K953" s="51" t="s">
        <v>3656</v>
      </c>
      <c r="L953" s="51" t="s">
        <v>3655</v>
      </c>
      <c r="M953" s="51"/>
      <c r="N953" s="53">
        <v>0.33808167992849886</v>
      </c>
      <c r="O953" s="53"/>
      <c r="P953" s="53">
        <v>0.33808167992849886</v>
      </c>
    </row>
    <row r="954" spans="1:16" s="19" customFormat="1" hidden="1">
      <c r="A954" s="19" t="s">
        <v>1984</v>
      </c>
      <c r="B954" s="19" t="s">
        <v>1191</v>
      </c>
      <c r="C954" s="51"/>
      <c r="D954" s="51" t="s">
        <v>1879</v>
      </c>
      <c r="E954" s="51" t="s">
        <v>460</v>
      </c>
      <c r="F954" s="51" t="s">
        <v>460</v>
      </c>
      <c r="G954" s="51"/>
      <c r="H954" s="51" t="s">
        <v>623</v>
      </c>
      <c r="I954" s="51"/>
      <c r="J954" s="51" t="s">
        <v>3657</v>
      </c>
      <c r="K954" s="51" t="s">
        <v>3656</v>
      </c>
      <c r="L954" s="51" t="s">
        <v>3655</v>
      </c>
      <c r="M954" s="51"/>
      <c r="N954" s="53">
        <v>45944.085918320074</v>
      </c>
      <c r="O954" s="53"/>
      <c r="P954" s="53">
        <v>45944.085918320074</v>
      </c>
    </row>
    <row r="955" spans="1:16" s="19" customFormat="1" hidden="1">
      <c r="A955" s="19" t="s">
        <v>1986</v>
      </c>
      <c r="B955" s="19" t="s">
        <v>1192</v>
      </c>
      <c r="C955" s="51"/>
      <c r="D955" s="51" t="s">
        <v>1879</v>
      </c>
      <c r="E955" s="51" t="s">
        <v>460</v>
      </c>
      <c r="F955" s="51" t="s">
        <v>460</v>
      </c>
      <c r="G955" s="51"/>
      <c r="H955" s="51" t="s">
        <v>623</v>
      </c>
      <c r="I955" s="51"/>
      <c r="J955" s="51" t="s">
        <v>3654</v>
      </c>
      <c r="K955" s="51" t="s">
        <v>3653</v>
      </c>
      <c r="L955" s="51" t="s">
        <v>3652</v>
      </c>
      <c r="M955" s="51"/>
      <c r="N955" s="53">
        <v>0</v>
      </c>
      <c r="O955" s="53"/>
      <c r="P955" s="53">
        <v>0</v>
      </c>
    </row>
    <row r="956" spans="1:16" s="19" customFormat="1" hidden="1">
      <c r="A956" s="19" t="s">
        <v>1985</v>
      </c>
      <c r="B956" s="19" t="s">
        <v>1192</v>
      </c>
      <c r="C956" s="51"/>
      <c r="D956" s="51" t="s">
        <v>1879</v>
      </c>
      <c r="E956" s="51" t="s">
        <v>460</v>
      </c>
      <c r="F956" s="51" t="s">
        <v>460</v>
      </c>
      <c r="G956" s="51"/>
      <c r="H956" s="51" t="s">
        <v>623</v>
      </c>
      <c r="I956" s="51"/>
      <c r="J956" s="51" t="s">
        <v>3654</v>
      </c>
      <c r="K956" s="51" t="s">
        <v>3653</v>
      </c>
      <c r="L956" s="51" t="s">
        <v>3652</v>
      </c>
      <c r="M956" s="51"/>
      <c r="N956" s="53">
        <v>0.32195369020450865</v>
      </c>
      <c r="O956" s="53"/>
      <c r="P956" s="53">
        <v>0.32195369020450865</v>
      </c>
    </row>
    <row r="957" spans="1:16" s="19" customFormat="1" hidden="1">
      <c r="A957" s="19" t="s">
        <v>1984</v>
      </c>
      <c r="B957" s="19" t="s">
        <v>1192</v>
      </c>
      <c r="C957" s="51"/>
      <c r="D957" s="51" t="s">
        <v>1879</v>
      </c>
      <c r="E957" s="51" t="s">
        <v>460</v>
      </c>
      <c r="F957" s="51" t="s">
        <v>460</v>
      </c>
      <c r="G957" s="51"/>
      <c r="H957" s="51" t="s">
        <v>623</v>
      </c>
      <c r="I957" s="51"/>
      <c r="J957" s="51" t="s">
        <v>3654</v>
      </c>
      <c r="K957" s="51" t="s">
        <v>3653</v>
      </c>
      <c r="L957" s="51" t="s">
        <v>3652</v>
      </c>
      <c r="M957" s="51"/>
      <c r="N957" s="53">
        <v>43752.350046309795</v>
      </c>
      <c r="O957" s="53"/>
      <c r="P957" s="53">
        <v>43752.350046309795</v>
      </c>
    </row>
    <row r="958" spans="1:16" s="19" customFormat="1" hidden="1">
      <c r="A958" s="19" t="s">
        <v>1986</v>
      </c>
      <c r="B958" s="19" t="s">
        <v>1193</v>
      </c>
      <c r="C958" s="51"/>
      <c r="D958" s="51" t="s">
        <v>1879</v>
      </c>
      <c r="E958" s="51" t="s">
        <v>460</v>
      </c>
      <c r="F958" s="51" t="s">
        <v>460</v>
      </c>
      <c r="G958" s="51"/>
      <c r="H958" s="51" t="s">
        <v>623</v>
      </c>
      <c r="I958" s="51"/>
      <c r="J958" s="51" t="s">
        <v>3651</v>
      </c>
      <c r="K958" s="51" t="s">
        <v>3650</v>
      </c>
      <c r="L958" s="51" t="s">
        <v>3649</v>
      </c>
      <c r="M958" s="51"/>
      <c r="N958" s="53">
        <v>0</v>
      </c>
      <c r="O958" s="53"/>
      <c r="P958" s="53">
        <v>0</v>
      </c>
    </row>
    <row r="959" spans="1:16" s="19" customFormat="1" hidden="1">
      <c r="A959" s="19" t="s">
        <v>1985</v>
      </c>
      <c r="B959" s="19" t="s">
        <v>1193</v>
      </c>
      <c r="C959" s="51"/>
      <c r="D959" s="51" t="s">
        <v>1879</v>
      </c>
      <c r="E959" s="51" t="s">
        <v>460</v>
      </c>
      <c r="F959" s="51" t="s">
        <v>460</v>
      </c>
      <c r="G959" s="51"/>
      <c r="H959" s="51" t="s">
        <v>623</v>
      </c>
      <c r="I959" s="51"/>
      <c r="J959" s="51" t="s">
        <v>3651</v>
      </c>
      <c r="K959" s="51" t="s">
        <v>3650</v>
      </c>
      <c r="L959" s="51" t="s">
        <v>3649</v>
      </c>
      <c r="M959" s="51"/>
      <c r="N959" s="53">
        <v>1.0583136948645693</v>
      </c>
      <c r="O959" s="53"/>
      <c r="P959" s="53">
        <v>1.0583136948645693</v>
      </c>
    </row>
    <row r="960" spans="1:16" s="19" customFormat="1" hidden="1">
      <c r="A960" s="19" t="s">
        <v>1984</v>
      </c>
      <c r="B960" s="19" t="s">
        <v>1193</v>
      </c>
      <c r="C960" s="51"/>
      <c r="D960" s="51" t="s">
        <v>1879</v>
      </c>
      <c r="E960" s="51" t="s">
        <v>460</v>
      </c>
      <c r="F960" s="51" t="s">
        <v>460</v>
      </c>
      <c r="G960" s="51"/>
      <c r="H960" s="51" t="s">
        <v>623</v>
      </c>
      <c r="I960" s="51"/>
      <c r="J960" s="51" t="s">
        <v>3651</v>
      </c>
      <c r="K960" s="51" t="s">
        <v>3650</v>
      </c>
      <c r="L960" s="51" t="s">
        <v>3649</v>
      </c>
      <c r="M960" s="51"/>
      <c r="N960" s="53">
        <v>143821.02968630512</v>
      </c>
      <c r="O960" s="53"/>
      <c r="P960" s="53">
        <v>143821.02968630512</v>
      </c>
    </row>
    <row r="961" spans="1:16" s="19" customFormat="1" hidden="1">
      <c r="A961" s="19" t="s">
        <v>1986</v>
      </c>
      <c r="B961" s="19" t="s">
        <v>1189</v>
      </c>
      <c r="C961" s="51"/>
      <c r="D961" s="51" t="s">
        <v>1879</v>
      </c>
      <c r="E961" s="51" t="s">
        <v>460</v>
      </c>
      <c r="F961" s="51" t="s">
        <v>460</v>
      </c>
      <c r="G961" s="51"/>
      <c r="H961" s="51" t="s">
        <v>623</v>
      </c>
      <c r="I961" s="51"/>
      <c r="J961" s="51" t="s">
        <v>3648</v>
      </c>
      <c r="K961" s="51" t="s">
        <v>3647</v>
      </c>
      <c r="L961" s="51" t="s">
        <v>3646</v>
      </c>
      <c r="M961" s="51"/>
      <c r="N961" s="53">
        <v>0</v>
      </c>
      <c r="O961" s="53"/>
      <c r="P961" s="53">
        <v>0</v>
      </c>
    </row>
    <row r="962" spans="1:16" s="19" customFormat="1" hidden="1">
      <c r="A962" s="19" t="s">
        <v>1985</v>
      </c>
      <c r="B962" s="19" t="s">
        <v>1189</v>
      </c>
      <c r="C962" s="51"/>
      <c r="D962" s="51" t="s">
        <v>1879</v>
      </c>
      <c r="E962" s="51" t="s">
        <v>460</v>
      </c>
      <c r="F962" s="51" t="s">
        <v>460</v>
      </c>
      <c r="G962" s="51"/>
      <c r="H962" s="51" t="s">
        <v>623</v>
      </c>
      <c r="I962" s="51"/>
      <c r="J962" s="51" t="s">
        <v>3648</v>
      </c>
      <c r="K962" s="51" t="s">
        <v>3647</v>
      </c>
      <c r="L962" s="51" t="s">
        <v>3646</v>
      </c>
      <c r="M962" s="51"/>
      <c r="N962" s="53">
        <v>1.1179413221923995</v>
      </c>
      <c r="O962" s="53"/>
      <c r="P962" s="53">
        <v>1.1179413221923995</v>
      </c>
    </row>
    <row r="963" spans="1:16" s="19" customFormat="1" hidden="1">
      <c r="A963" s="19" t="s">
        <v>1984</v>
      </c>
      <c r="B963" s="19" t="s">
        <v>1189</v>
      </c>
      <c r="C963" s="51"/>
      <c r="D963" s="51" t="s">
        <v>1879</v>
      </c>
      <c r="E963" s="51" t="s">
        <v>460</v>
      </c>
      <c r="F963" s="51" t="s">
        <v>460</v>
      </c>
      <c r="G963" s="51"/>
      <c r="H963" s="51" t="s">
        <v>623</v>
      </c>
      <c r="I963" s="51"/>
      <c r="J963" s="51" t="s">
        <v>3648</v>
      </c>
      <c r="K963" s="51" t="s">
        <v>3647</v>
      </c>
      <c r="L963" s="51" t="s">
        <v>3646</v>
      </c>
      <c r="M963" s="51"/>
      <c r="N963" s="53">
        <v>151924.21005867783</v>
      </c>
      <c r="O963" s="53"/>
      <c r="P963" s="53">
        <v>151924.21005867783</v>
      </c>
    </row>
    <row r="964" spans="1:16" s="19" customFormat="1" hidden="1">
      <c r="A964" s="19" t="s">
        <v>1986</v>
      </c>
      <c r="B964" s="19" t="s">
        <v>1236</v>
      </c>
      <c r="C964" s="51"/>
      <c r="D964" s="51" t="s">
        <v>1879</v>
      </c>
      <c r="E964" s="51" t="s">
        <v>4</v>
      </c>
      <c r="F964" s="51" t="s">
        <v>4</v>
      </c>
      <c r="G964" s="51"/>
      <c r="H964" s="51" t="s">
        <v>623</v>
      </c>
      <c r="I964" s="51"/>
      <c r="J964" s="51" t="s">
        <v>393</v>
      </c>
      <c r="K964" s="51" t="s">
        <v>3645</v>
      </c>
      <c r="L964" s="51"/>
      <c r="M964" s="51"/>
      <c r="N964" s="53">
        <v>0</v>
      </c>
      <c r="O964" s="53"/>
      <c r="P964" s="53">
        <v>0</v>
      </c>
    </row>
    <row r="965" spans="1:16" s="19" customFormat="1" hidden="1">
      <c r="A965" s="19" t="s">
        <v>1985</v>
      </c>
      <c r="B965" s="19" t="s">
        <v>1236</v>
      </c>
      <c r="C965" s="51"/>
      <c r="D965" s="51" t="s">
        <v>1879</v>
      </c>
      <c r="E965" s="51" t="s">
        <v>4</v>
      </c>
      <c r="F965" s="51" t="s">
        <v>4</v>
      </c>
      <c r="G965" s="51"/>
      <c r="H965" s="51" t="s">
        <v>623</v>
      </c>
      <c r="I965" s="51"/>
      <c r="J965" s="51" t="s">
        <v>393</v>
      </c>
      <c r="K965" s="51" t="s">
        <v>3645</v>
      </c>
      <c r="L965" s="51"/>
      <c r="M965" s="51"/>
      <c r="N965" s="53">
        <v>0</v>
      </c>
      <c r="O965" s="53"/>
      <c r="P965" s="53">
        <v>0</v>
      </c>
    </row>
    <row r="966" spans="1:16" s="19" customFormat="1" hidden="1">
      <c r="A966" s="19" t="s">
        <v>1984</v>
      </c>
      <c r="B966" s="19" t="s">
        <v>1236</v>
      </c>
      <c r="C966" s="51"/>
      <c r="D966" s="51" t="s">
        <v>1879</v>
      </c>
      <c r="E966" s="51" t="s">
        <v>4</v>
      </c>
      <c r="F966" s="51" t="s">
        <v>4</v>
      </c>
      <c r="G966" s="51"/>
      <c r="H966" s="51" t="s">
        <v>623</v>
      </c>
      <c r="I966" s="51"/>
      <c r="J966" s="51" t="s">
        <v>393</v>
      </c>
      <c r="K966" s="51" t="s">
        <v>3645</v>
      </c>
      <c r="L966" s="51"/>
      <c r="M966" s="51"/>
      <c r="N966" s="53">
        <v>0</v>
      </c>
      <c r="O966" s="53"/>
      <c r="P966" s="53">
        <v>0</v>
      </c>
    </row>
    <row r="967" spans="1:16" s="19" customFormat="1" hidden="1">
      <c r="A967" s="19" t="s">
        <v>2279</v>
      </c>
      <c r="B967" s="19" t="s">
        <v>1220</v>
      </c>
      <c r="C967" s="51"/>
      <c r="D967" s="51" t="s">
        <v>1879</v>
      </c>
      <c r="E967" s="51" t="s">
        <v>4</v>
      </c>
      <c r="F967" s="51" t="s">
        <v>4</v>
      </c>
      <c r="G967" s="51"/>
      <c r="H967" s="51" t="s">
        <v>623</v>
      </c>
      <c r="I967" s="51"/>
      <c r="J967" s="51" t="s">
        <v>390</v>
      </c>
      <c r="K967" s="51" t="s">
        <v>2696</v>
      </c>
      <c r="L967" s="51"/>
      <c r="M967" s="51"/>
      <c r="N967" s="53">
        <v>467</v>
      </c>
      <c r="O967" s="53">
        <v>0</v>
      </c>
      <c r="P967" s="53">
        <v>467</v>
      </c>
    </row>
    <row r="968" spans="1:16" s="19" customFormat="1" hidden="1">
      <c r="A968" s="19" t="s">
        <v>660</v>
      </c>
      <c r="B968" s="19" t="s">
        <v>1464</v>
      </c>
      <c r="C968" s="51"/>
      <c r="D968" s="51" t="s">
        <v>1879</v>
      </c>
      <c r="E968" s="51" t="s">
        <v>4</v>
      </c>
      <c r="F968" s="51" t="s">
        <v>4</v>
      </c>
      <c r="G968" s="51"/>
      <c r="H968" s="51" t="s">
        <v>623</v>
      </c>
      <c r="I968" s="51"/>
      <c r="J968" s="51" t="s">
        <v>3643</v>
      </c>
      <c r="K968" s="51" t="s">
        <v>3644</v>
      </c>
      <c r="L968" s="51">
        <v>50281</v>
      </c>
      <c r="M968" s="51"/>
      <c r="N968" s="53">
        <v>78998</v>
      </c>
      <c r="O968" s="53"/>
      <c r="P968" s="53">
        <v>78998</v>
      </c>
    </row>
    <row r="969" spans="1:16" s="19" customFormat="1" hidden="1">
      <c r="A969" s="19" t="s">
        <v>660</v>
      </c>
      <c r="B969" s="19" t="s">
        <v>1464</v>
      </c>
      <c r="C969" s="51"/>
      <c r="D969" s="51" t="s">
        <v>1879</v>
      </c>
      <c r="E969" s="51" t="s">
        <v>4</v>
      </c>
      <c r="F969" s="51" t="s">
        <v>4</v>
      </c>
      <c r="G969" s="51"/>
      <c r="H969" s="51" t="s">
        <v>623</v>
      </c>
      <c r="I969" s="51"/>
      <c r="J969" s="51" t="s">
        <v>3643</v>
      </c>
      <c r="K969" s="51" t="s">
        <v>3642</v>
      </c>
      <c r="L969" s="51">
        <v>50281</v>
      </c>
      <c r="M969" s="51"/>
      <c r="N969" s="53">
        <v>8586</v>
      </c>
      <c r="O969" s="53"/>
      <c r="P969" s="53">
        <v>8586</v>
      </c>
    </row>
    <row r="970" spans="1:16" s="19" customFormat="1" hidden="1">
      <c r="A970" s="19" t="s">
        <v>1986</v>
      </c>
      <c r="B970" s="19" t="s">
        <v>1782</v>
      </c>
      <c r="C970" s="51"/>
      <c r="D970" s="51" t="s">
        <v>1879</v>
      </c>
      <c r="E970" s="51" t="s">
        <v>4</v>
      </c>
      <c r="F970" s="51" t="s">
        <v>4</v>
      </c>
      <c r="G970" s="51"/>
      <c r="H970" s="51" t="s">
        <v>623</v>
      </c>
      <c r="I970" s="51"/>
      <c r="J970" s="51" t="s">
        <v>3641</v>
      </c>
      <c r="K970" s="51" t="s">
        <v>3640</v>
      </c>
      <c r="L970" s="51"/>
      <c r="M970" s="51"/>
      <c r="N970" s="53">
        <v>0</v>
      </c>
      <c r="O970" s="53"/>
      <c r="P970" s="53">
        <v>0</v>
      </c>
    </row>
    <row r="971" spans="1:16" s="19" customFormat="1" hidden="1">
      <c r="A971" s="19" t="s">
        <v>1985</v>
      </c>
      <c r="B971" s="19" t="s">
        <v>1782</v>
      </c>
      <c r="C971" s="51"/>
      <c r="D971" s="51" t="s">
        <v>1879</v>
      </c>
      <c r="E971" s="51" t="s">
        <v>4</v>
      </c>
      <c r="F971" s="51" t="s">
        <v>4</v>
      </c>
      <c r="G971" s="51"/>
      <c r="H971" s="51" t="s">
        <v>623</v>
      </c>
      <c r="I971" s="51"/>
      <c r="J971" s="51" t="s">
        <v>3641</v>
      </c>
      <c r="K971" s="51" t="s">
        <v>3640</v>
      </c>
      <c r="L971" s="51"/>
      <c r="M971" s="51"/>
      <c r="N971" s="53">
        <v>0.12167990722858509</v>
      </c>
      <c r="O971" s="53"/>
      <c r="P971" s="53">
        <v>0.12167990722858509</v>
      </c>
    </row>
    <row r="972" spans="1:16" s="19" customFormat="1" hidden="1">
      <c r="A972" s="19" t="s">
        <v>1984</v>
      </c>
      <c r="B972" s="19" t="s">
        <v>1782</v>
      </c>
      <c r="C972" s="51"/>
      <c r="D972" s="51" t="s">
        <v>1879</v>
      </c>
      <c r="E972" s="51" t="s">
        <v>4</v>
      </c>
      <c r="F972" s="51" t="s">
        <v>4</v>
      </c>
      <c r="G972" s="51"/>
      <c r="H972" s="51" t="s">
        <v>623</v>
      </c>
      <c r="I972" s="51"/>
      <c r="J972" s="51" t="s">
        <v>3641</v>
      </c>
      <c r="K972" s="51" t="s">
        <v>3640</v>
      </c>
      <c r="L972" s="51"/>
      <c r="M972" s="51"/>
      <c r="N972" s="53">
        <v>16535.862320092772</v>
      </c>
      <c r="O972" s="53"/>
      <c r="P972" s="53">
        <v>16535.862320092772</v>
      </c>
    </row>
    <row r="973" spans="1:16" s="19" customFormat="1" hidden="1">
      <c r="A973" s="19" t="s">
        <v>1986</v>
      </c>
      <c r="B973" s="19" t="s">
        <v>1784</v>
      </c>
      <c r="C973" s="51"/>
      <c r="D973" s="51" t="s">
        <v>1879</v>
      </c>
      <c r="E973" s="51" t="s">
        <v>4</v>
      </c>
      <c r="F973" s="51" t="s">
        <v>4</v>
      </c>
      <c r="G973" s="51"/>
      <c r="H973" s="51" t="s">
        <v>623</v>
      </c>
      <c r="I973" s="51"/>
      <c r="J973" s="51" t="s">
        <v>3639</v>
      </c>
      <c r="K973" s="51" t="s">
        <v>3638</v>
      </c>
      <c r="L973" s="51" t="s">
        <v>15</v>
      </c>
      <c r="M973" s="51"/>
      <c r="N973" s="53">
        <v>0</v>
      </c>
      <c r="O973" s="53"/>
      <c r="P973" s="53">
        <v>0</v>
      </c>
    </row>
    <row r="974" spans="1:16" s="19" customFormat="1" hidden="1">
      <c r="A974" s="19" t="s">
        <v>1985</v>
      </c>
      <c r="B974" s="19" t="s">
        <v>1784</v>
      </c>
      <c r="C974" s="51"/>
      <c r="D974" s="51" t="s">
        <v>1879</v>
      </c>
      <c r="E974" s="51" t="s">
        <v>4</v>
      </c>
      <c r="F974" s="51" t="s">
        <v>4</v>
      </c>
      <c r="G974" s="51"/>
      <c r="H974" s="51" t="s">
        <v>623</v>
      </c>
      <c r="I974" s="51"/>
      <c r="J974" s="51" t="s">
        <v>3639</v>
      </c>
      <c r="K974" s="51" t="s">
        <v>3638</v>
      </c>
      <c r="L974" s="51" t="s">
        <v>15</v>
      </c>
      <c r="M974" s="51"/>
      <c r="N974" s="53">
        <v>6.9007938686301999E-5</v>
      </c>
      <c r="O974" s="53"/>
      <c r="P974" s="53">
        <v>6.9007938686301999E-5</v>
      </c>
    </row>
    <row r="975" spans="1:16" s="19" customFormat="1" hidden="1">
      <c r="A975" s="19" t="s">
        <v>1984</v>
      </c>
      <c r="B975" s="19" t="s">
        <v>1784</v>
      </c>
      <c r="C975" s="51"/>
      <c r="D975" s="51" t="s">
        <v>1879</v>
      </c>
      <c r="E975" s="51" t="s">
        <v>4</v>
      </c>
      <c r="F975" s="51" t="s">
        <v>4</v>
      </c>
      <c r="G975" s="51"/>
      <c r="H975" s="51" t="s">
        <v>623</v>
      </c>
      <c r="I975" s="51"/>
      <c r="J975" s="51" t="s">
        <v>3639</v>
      </c>
      <c r="K975" s="51" t="s">
        <v>3638</v>
      </c>
      <c r="L975" s="51" t="s">
        <v>15</v>
      </c>
      <c r="M975" s="51"/>
      <c r="N975" s="53">
        <v>9.3779309920613141</v>
      </c>
      <c r="O975" s="53"/>
      <c r="P975" s="53">
        <v>9.3779309920613141</v>
      </c>
    </row>
    <row r="976" spans="1:16" s="19" customFormat="1" hidden="1">
      <c r="A976" s="19" t="s">
        <v>39</v>
      </c>
      <c r="B976" s="19" t="s">
        <v>1303</v>
      </c>
      <c r="C976" s="51"/>
      <c r="D976" s="51" t="s">
        <v>1879</v>
      </c>
      <c r="E976" s="51" t="s">
        <v>4</v>
      </c>
      <c r="F976" s="51" t="s">
        <v>4</v>
      </c>
      <c r="G976" s="51"/>
      <c r="H976" s="51" t="s">
        <v>623</v>
      </c>
      <c r="I976" s="51"/>
      <c r="J976" s="51" t="s">
        <v>3637</v>
      </c>
      <c r="K976" s="51" t="s">
        <v>3636</v>
      </c>
      <c r="L976" s="51">
        <v>50754</v>
      </c>
      <c r="M976" s="51"/>
      <c r="N976" s="53">
        <v>5568.16</v>
      </c>
      <c r="O976" s="53"/>
      <c r="P976" s="53">
        <v>5568.16</v>
      </c>
    </row>
    <row r="977" spans="1:16" s="19" customFormat="1" hidden="1">
      <c r="A977" s="19" t="s">
        <v>1983</v>
      </c>
      <c r="B977" s="19" t="s">
        <v>1427</v>
      </c>
      <c r="C977" s="51"/>
      <c r="D977" s="51" t="s">
        <v>1879</v>
      </c>
      <c r="E977" s="51" t="s">
        <v>4</v>
      </c>
      <c r="F977" s="51" t="s">
        <v>4</v>
      </c>
      <c r="G977" s="51"/>
      <c r="H977" s="51" t="s">
        <v>623</v>
      </c>
      <c r="I977" s="51"/>
      <c r="J977" s="51" t="s">
        <v>2168</v>
      </c>
      <c r="K977" s="51" t="s">
        <v>2055</v>
      </c>
      <c r="L977" s="51"/>
      <c r="M977" s="51"/>
      <c r="N977" s="53">
        <v>35329</v>
      </c>
      <c r="O977" s="53"/>
      <c r="P977" s="53">
        <v>35329</v>
      </c>
    </row>
    <row r="978" spans="1:16" s="19" customFormat="1" hidden="1">
      <c r="A978" s="19" t="s">
        <v>1983</v>
      </c>
      <c r="B978" s="19" t="s">
        <v>3635</v>
      </c>
      <c r="C978" s="51"/>
      <c r="D978" s="51" t="s">
        <v>1879</v>
      </c>
      <c r="E978" s="51" t="s">
        <v>4</v>
      </c>
      <c r="F978" s="51" t="s">
        <v>4</v>
      </c>
      <c r="G978" s="51"/>
      <c r="H978" s="51" t="s">
        <v>623</v>
      </c>
      <c r="I978" s="51"/>
      <c r="J978" s="51" t="s">
        <v>3634</v>
      </c>
      <c r="K978" s="51" t="s">
        <v>2783</v>
      </c>
      <c r="L978" s="51"/>
      <c r="M978" s="51"/>
      <c r="N978" s="53">
        <v>2529</v>
      </c>
      <c r="O978" s="53"/>
      <c r="P978" s="53">
        <v>2529</v>
      </c>
    </row>
    <row r="979" spans="1:16" s="19" customFormat="1" hidden="1">
      <c r="A979" s="19" t="s">
        <v>1983</v>
      </c>
      <c r="B979" s="19" t="s">
        <v>3633</v>
      </c>
      <c r="C979" s="51"/>
      <c r="D979" s="51" t="s">
        <v>1879</v>
      </c>
      <c r="E979" s="51" t="s">
        <v>4</v>
      </c>
      <c r="F979" s="51" t="s">
        <v>4</v>
      </c>
      <c r="G979" s="51"/>
      <c r="H979" s="51" t="s">
        <v>623</v>
      </c>
      <c r="I979" s="51"/>
      <c r="J979" s="51" t="s">
        <v>3632</v>
      </c>
      <c r="K979" s="51" t="s">
        <v>2782</v>
      </c>
      <c r="L979" s="51"/>
      <c r="M979" s="51"/>
      <c r="N979" s="53">
        <v>2682</v>
      </c>
      <c r="O979" s="53"/>
      <c r="P979" s="53">
        <v>2682</v>
      </c>
    </row>
    <row r="980" spans="1:16" s="19" customFormat="1" hidden="1">
      <c r="A980" s="19" t="s">
        <v>1983</v>
      </c>
      <c r="B980" s="19" t="s">
        <v>3631</v>
      </c>
      <c r="C980" s="51"/>
      <c r="D980" s="51" t="s">
        <v>1879</v>
      </c>
      <c r="E980" s="51" t="s">
        <v>4</v>
      </c>
      <c r="F980" s="51" t="s">
        <v>4</v>
      </c>
      <c r="G980" s="51"/>
      <c r="H980" s="51" t="s">
        <v>623</v>
      </c>
      <c r="I980" s="51"/>
      <c r="J980" s="51" t="s">
        <v>3630</v>
      </c>
      <c r="K980" s="51" t="s">
        <v>2781</v>
      </c>
      <c r="L980" s="51"/>
      <c r="M980" s="51"/>
      <c r="N980" s="53">
        <v>1283</v>
      </c>
      <c r="O980" s="53"/>
      <c r="P980" s="53">
        <v>1283</v>
      </c>
    </row>
    <row r="981" spans="1:16" s="19" customFormat="1" hidden="1">
      <c r="A981" s="19" t="s">
        <v>1986</v>
      </c>
      <c r="B981" s="19" t="s">
        <v>1795</v>
      </c>
      <c r="C981" s="51"/>
      <c r="D981" s="51" t="s">
        <v>1879</v>
      </c>
      <c r="E981" s="51" t="s">
        <v>4</v>
      </c>
      <c r="F981" s="51" t="s">
        <v>4</v>
      </c>
      <c r="G981" s="51"/>
      <c r="H981" s="51" t="s">
        <v>623</v>
      </c>
      <c r="I981" s="51"/>
      <c r="J981" s="51" t="s">
        <v>486</v>
      </c>
      <c r="K981" s="51" t="s">
        <v>3629</v>
      </c>
      <c r="L981" s="51"/>
      <c r="M981" s="51"/>
      <c r="N981" s="53">
        <v>0</v>
      </c>
      <c r="O981" s="53"/>
      <c r="P981" s="53">
        <v>0</v>
      </c>
    </row>
    <row r="982" spans="1:16" s="19" customFormat="1" hidden="1">
      <c r="A982" s="19" t="s">
        <v>1985</v>
      </c>
      <c r="B982" s="19" t="s">
        <v>1795</v>
      </c>
      <c r="C982" s="51"/>
      <c r="D982" s="51" t="s">
        <v>1879</v>
      </c>
      <c r="E982" s="51" t="s">
        <v>4</v>
      </c>
      <c r="F982" s="51" t="s">
        <v>4</v>
      </c>
      <c r="G982" s="51"/>
      <c r="H982" s="51" t="s">
        <v>623</v>
      </c>
      <c r="I982" s="51"/>
      <c r="J982" s="51" t="s">
        <v>486</v>
      </c>
      <c r="K982" s="51" t="s">
        <v>3629</v>
      </c>
      <c r="L982" s="51"/>
      <c r="M982" s="51"/>
      <c r="N982" s="53">
        <v>5.0071418574779501E-2</v>
      </c>
      <c r="O982" s="53"/>
      <c r="P982" s="53">
        <v>5.0071418574779501E-2</v>
      </c>
    </row>
    <row r="983" spans="1:16" s="19" customFormat="1" hidden="1">
      <c r="A983" s="19" t="s">
        <v>1984</v>
      </c>
      <c r="B983" s="19" t="s">
        <v>1795</v>
      </c>
      <c r="C983" s="51"/>
      <c r="D983" s="51" t="s">
        <v>1879</v>
      </c>
      <c r="E983" s="51" t="s">
        <v>4</v>
      </c>
      <c r="F983" s="51" t="s">
        <v>4</v>
      </c>
      <c r="G983" s="51"/>
      <c r="H983" s="51" t="s">
        <v>623</v>
      </c>
      <c r="I983" s="51"/>
      <c r="J983" s="51" t="s">
        <v>486</v>
      </c>
      <c r="K983" s="51" t="s">
        <v>3629</v>
      </c>
      <c r="L983" s="51"/>
      <c r="M983" s="51"/>
      <c r="N983" s="53">
        <v>6804.5259285814254</v>
      </c>
      <c r="O983" s="53"/>
      <c r="P983" s="53">
        <v>6804.5259285814254</v>
      </c>
    </row>
    <row r="984" spans="1:16" s="19" customFormat="1" hidden="1">
      <c r="A984" s="19" t="s">
        <v>1986</v>
      </c>
      <c r="B984" s="19" t="s">
        <v>903</v>
      </c>
      <c r="C984" s="51"/>
      <c r="D984" s="51" t="s">
        <v>1879</v>
      </c>
      <c r="E984" s="51" t="s">
        <v>4</v>
      </c>
      <c r="F984" s="51" t="s">
        <v>4</v>
      </c>
      <c r="G984" s="51"/>
      <c r="H984" s="51" t="s">
        <v>623</v>
      </c>
      <c r="I984" s="51"/>
      <c r="J984" s="51" t="s">
        <v>372</v>
      </c>
      <c r="K984" s="51" t="s">
        <v>3628</v>
      </c>
      <c r="L984" s="51">
        <v>54685</v>
      </c>
      <c r="M984" s="51"/>
      <c r="N984" s="53">
        <v>0</v>
      </c>
      <c r="O984" s="53"/>
      <c r="P984" s="53">
        <v>0</v>
      </c>
    </row>
    <row r="985" spans="1:16" s="19" customFormat="1" hidden="1">
      <c r="A985" s="19" t="s">
        <v>1985</v>
      </c>
      <c r="B985" s="19" t="s">
        <v>903</v>
      </c>
      <c r="C985" s="51"/>
      <c r="D985" s="51" t="s">
        <v>1879</v>
      </c>
      <c r="E985" s="51" t="s">
        <v>4</v>
      </c>
      <c r="F985" s="51" t="s">
        <v>4</v>
      </c>
      <c r="G985" s="51"/>
      <c r="H985" s="51" t="s">
        <v>623</v>
      </c>
      <c r="I985" s="51"/>
      <c r="J985" s="51" t="s">
        <v>372</v>
      </c>
      <c r="K985" s="51" t="s">
        <v>3628</v>
      </c>
      <c r="L985" s="51">
        <v>54685</v>
      </c>
      <c r="M985" s="51"/>
      <c r="N985" s="53">
        <v>6.7601377643008206E-2</v>
      </c>
      <c r="O985" s="53"/>
      <c r="P985" s="53">
        <v>6.7601377643008206E-2</v>
      </c>
    </row>
    <row r="986" spans="1:16" s="19" customFormat="1" hidden="1">
      <c r="A986" s="19" t="s">
        <v>1984</v>
      </c>
      <c r="B986" s="19" t="s">
        <v>903</v>
      </c>
      <c r="C986" s="51"/>
      <c r="D986" s="51" t="s">
        <v>1879</v>
      </c>
      <c r="E986" s="51" t="s">
        <v>4</v>
      </c>
      <c r="F986" s="51" t="s">
        <v>4</v>
      </c>
      <c r="G986" s="51"/>
      <c r="H986" s="51" t="s">
        <v>623</v>
      </c>
      <c r="I986" s="51"/>
      <c r="J986" s="51" t="s">
        <v>372</v>
      </c>
      <c r="K986" s="51" t="s">
        <v>3628</v>
      </c>
      <c r="L986" s="51">
        <v>54685</v>
      </c>
      <c r="M986" s="51"/>
      <c r="N986" s="53">
        <v>9186.7843986223579</v>
      </c>
      <c r="O986" s="53"/>
      <c r="P986" s="53">
        <v>9186.7843986223579</v>
      </c>
    </row>
    <row r="987" spans="1:16" s="19" customFormat="1" hidden="1">
      <c r="A987" s="19" t="s">
        <v>1986</v>
      </c>
      <c r="B987" s="19" t="s">
        <v>126</v>
      </c>
      <c r="C987" s="51"/>
      <c r="D987" s="51" t="s">
        <v>1879</v>
      </c>
      <c r="E987" s="51" t="s">
        <v>4</v>
      </c>
      <c r="F987" s="51" t="s">
        <v>4</v>
      </c>
      <c r="G987" s="51"/>
      <c r="H987" s="51" t="s">
        <v>623</v>
      </c>
      <c r="I987" s="51"/>
      <c r="J987" s="51" t="s">
        <v>375</v>
      </c>
      <c r="K987" s="51" t="s">
        <v>3627</v>
      </c>
      <c r="L987" s="51">
        <v>50553</v>
      </c>
      <c r="M987" s="51"/>
      <c r="N987" s="53">
        <v>0</v>
      </c>
      <c r="O987" s="53"/>
      <c r="P987" s="53">
        <v>0</v>
      </c>
    </row>
    <row r="988" spans="1:16" s="19" customFormat="1" hidden="1">
      <c r="A988" s="19" t="s">
        <v>1985</v>
      </c>
      <c r="B988" s="19" t="s">
        <v>126</v>
      </c>
      <c r="C988" s="51"/>
      <c r="D988" s="51" t="s">
        <v>1879</v>
      </c>
      <c r="E988" s="51" t="s">
        <v>4</v>
      </c>
      <c r="F988" s="51" t="s">
        <v>4</v>
      </c>
      <c r="G988" s="51"/>
      <c r="H988" s="51" t="s">
        <v>623</v>
      </c>
      <c r="I988" s="51"/>
      <c r="J988" s="51" t="s">
        <v>375</v>
      </c>
      <c r="K988" s="51" t="s">
        <v>3627</v>
      </c>
      <c r="L988" s="51">
        <v>50553</v>
      </c>
      <c r="M988" s="51"/>
      <c r="N988" s="53">
        <v>0.31142081087372125</v>
      </c>
      <c r="O988" s="53"/>
      <c r="P988" s="53">
        <v>0.31142081087372125</v>
      </c>
    </row>
    <row r="989" spans="1:16" s="19" customFormat="1" hidden="1">
      <c r="A989" s="19" t="s">
        <v>1984</v>
      </c>
      <c r="B989" s="19" t="s">
        <v>126</v>
      </c>
      <c r="C989" s="51"/>
      <c r="D989" s="51" t="s">
        <v>1879</v>
      </c>
      <c r="E989" s="51" t="s">
        <v>4</v>
      </c>
      <c r="F989" s="51" t="s">
        <v>4</v>
      </c>
      <c r="G989" s="51"/>
      <c r="H989" s="51" t="s">
        <v>623</v>
      </c>
      <c r="I989" s="51"/>
      <c r="J989" s="51" t="s">
        <v>375</v>
      </c>
      <c r="K989" s="51" t="s">
        <v>3627</v>
      </c>
      <c r="L989" s="51">
        <v>50553</v>
      </c>
      <c r="M989" s="51"/>
      <c r="N989" s="53">
        <v>42320.969579189128</v>
      </c>
      <c r="O989" s="53"/>
      <c r="P989" s="53">
        <v>42320.969579189128</v>
      </c>
    </row>
    <row r="990" spans="1:16" s="19" customFormat="1" hidden="1">
      <c r="A990" s="19" t="s">
        <v>1983</v>
      </c>
      <c r="B990" s="19" t="s">
        <v>3626</v>
      </c>
      <c r="C990" s="51"/>
      <c r="D990" s="51" t="s">
        <v>1879</v>
      </c>
      <c r="E990" s="51" t="s">
        <v>4</v>
      </c>
      <c r="F990" s="51" t="s">
        <v>4</v>
      </c>
      <c r="G990" s="51"/>
      <c r="H990" s="51" t="s">
        <v>623</v>
      </c>
      <c r="I990" s="51"/>
      <c r="J990" s="51" t="s">
        <v>2159</v>
      </c>
      <c r="K990" s="51" t="s">
        <v>2054</v>
      </c>
      <c r="L990" s="51"/>
      <c r="M990" s="51"/>
      <c r="N990" s="53">
        <v>24089</v>
      </c>
      <c r="O990" s="53"/>
      <c r="P990" s="53">
        <v>24089</v>
      </c>
    </row>
    <row r="991" spans="1:16" s="19" customFormat="1" hidden="1">
      <c r="A991" s="19" t="s">
        <v>1981</v>
      </c>
      <c r="B991" s="19" t="s">
        <v>3626</v>
      </c>
      <c r="C991" s="51"/>
      <c r="D991" s="51" t="s">
        <v>1879</v>
      </c>
      <c r="E991" s="51" t="s">
        <v>4</v>
      </c>
      <c r="F991" s="51" t="s">
        <v>4</v>
      </c>
      <c r="G991" s="51"/>
      <c r="H991" s="51" t="s">
        <v>623</v>
      </c>
      <c r="I991" s="51"/>
      <c r="J991" s="51" t="s">
        <v>2159</v>
      </c>
      <c r="K991" s="51" t="s">
        <v>2054</v>
      </c>
      <c r="L991" s="51"/>
      <c r="M991" s="51"/>
      <c r="N991" s="53">
        <v>2903</v>
      </c>
      <c r="O991" s="53"/>
      <c r="P991" s="53">
        <v>2903</v>
      </c>
    </row>
    <row r="992" spans="1:16" s="19" customFormat="1" hidden="1">
      <c r="A992" s="19" t="s">
        <v>1986</v>
      </c>
      <c r="B992" s="19" t="s">
        <v>1465</v>
      </c>
      <c r="C992" s="51"/>
      <c r="D992" s="51" t="s">
        <v>1879</v>
      </c>
      <c r="E992" s="51" t="s">
        <v>4</v>
      </c>
      <c r="F992" s="51" t="s">
        <v>4</v>
      </c>
      <c r="G992" s="51"/>
      <c r="H992" s="51" t="s">
        <v>623</v>
      </c>
      <c r="I992" s="51"/>
      <c r="J992" s="51" t="s">
        <v>3625</v>
      </c>
      <c r="K992" s="51" t="s">
        <v>3624</v>
      </c>
      <c r="L992" s="51" t="s">
        <v>3623</v>
      </c>
      <c r="M992" s="51"/>
      <c r="N992" s="53">
        <v>0</v>
      </c>
      <c r="O992" s="53"/>
      <c r="P992" s="53">
        <v>0</v>
      </c>
    </row>
    <row r="993" spans="1:16" s="19" customFormat="1" hidden="1">
      <c r="A993" s="19" t="s">
        <v>1985</v>
      </c>
      <c r="B993" s="19" t="s">
        <v>1465</v>
      </c>
      <c r="C993" s="51"/>
      <c r="D993" s="51" t="s">
        <v>1879</v>
      </c>
      <c r="E993" s="51" t="s">
        <v>4</v>
      </c>
      <c r="F993" s="51" t="s">
        <v>4</v>
      </c>
      <c r="G993" s="51"/>
      <c r="H993" s="51" t="s">
        <v>623</v>
      </c>
      <c r="I993" s="51"/>
      <c r="J993" s="51" t="s">
        <v>3625</v>
      </c>
      <c r="K993" s="51" t="s">
        <v>3624</v>
      </c>
      <c r="L993" s="51" t="s">
        <v>3623</v>
      </c>
      <c r="M993" s="51"/>
      <c r="N993" s="53">
        <v>0.17640592524889059</v>
      </c>
      <c r="O993" s="53"/>
      <c r="P993" s="53">
        <v>0.17640592524889059</v>
      </c>
    </row>
    <row r="994" spans="1:16" s="19" customFormat="1" hidden="1">
      <c r="A994" s="19" t="s">
        <v>1984</v>
      </c>
      <c r="B994" s="19" t="s">
        <v>1465</v>
      </c>
      <c r="C994" s="51"/>
      <c r="D994" s="51" t="s">
        <v>1879</v>
      </c>
      <c r="E994" s="51" t="s">
        <v>4</v>
      </c>
      <c r="F994" s="51" t="s">
        <v>4</v>
      </c>
      <c r="G994" s="51"/>
      <c r="H994" s="51" t="s">
        <v>623</v>
      </c>
      <c r="I994" s="51"/>
      <c r="J994" s="51" t="s">
        <v>3625</v>
      </c>
      <c r="K994" s="51" t="s">
        <v>3624</v>
      </c>
      <c r="L994" s="51" t="s">
        <v>3623</v>
      </c>
      <c r="M994" s="51"/>
      <c r="N994" s="53">
        <v>23972.931594074751</v>
      </c>
      <c r="O994" s="53"/>
      <c r="P994" s="53">
        <v>23972.931594074751</v>
      </c>
    </row>
    <row r="995" spans="1:16" s="19" customFormat="1" hidden="1">
      <c r="A995" s="19" t="s">
        <v>1989</v>
      </c>
      <c r="B995" s="19" t="s">
        <v>3622</v>
      </c>
      <c r="C995" s="51"/>
      <c r="D995" s="51" t="s">
        <v>1879</v>
      </c>
      <c r="E995" s="51" t="s">
        <v>4</v>
      </c>
      <c r="F995" s="51" t="s">
        <v>4</v>
      </c>
      <c r="G995" s="51"/>
      <c r="H995" s="51" t="s">
        <v>623</v>
      </c>
      <c r="I995" s="51"/>
      <c r="J995" s="51" t="s">
        <v>386</v>
      </c>
      <c r="K995" s="51" t="s">
        <v>3619</v>
      </c>
      <c r="L995" s="51" t="s">
        <v>3621</v>
      </c>
      <c r="M995" s="51"/>
      <c r="N995" s="53">
        <v>11362</v>
      </c>
      <c r="O995" s="53">
        <v>0</v>
      </c>
      <c r="P995" s="53">
        <v>11362</v>
      </c>
    </row>
    <row r="996" spans="1:16" s="19" customFormat="1" hidden="1">
      <c r="A996" s="19" t="s">
        <v>1986</v>
      </c>
      <c r="B996" s="19" t="s">
        <v>3620</v>
      </c>
      <c r="C996" s="51"/>
      <c r="D996" s="51" t="s">
        <v>1879</v>
      </c>
      <c r="E996" s="51" t="s">
        <v>4</v>
      </c>
      <c r="F996" s="51" t="s">
        <v>4</v>
      </c>
      <c r="G996" s="51"/>
      <c r="H996" s="51" t="s">
        <v>623</v>
      </c>
      <c r="I996" s="51"/>
      <c r="J996" s="51" t="s">
        <v>386</v>
      </c>
      <c r="K996" s="51" t="s">
        <v>3619</v>
      </c>
      <c r="L996" s="51">
        <v>10718</v>
      </c>
      <c r="M996" s="51"/>
      <c r="N996" s="53">
        <v>0</v>
      </c>
      <c r="O996" s="53"/>
      <c r="P996" s="53">
        <v>0</v>
      </c>
    </row>
    <row r="997" spans="1:16" s="19" customFormat="1" hidden="1">
      <c r="A997" s="19" t="s">
        <v>1985</v>
      </c>
      <c r="B997" s="19" t="s">
        <v>3620</v>
      </c>
      <c r="C997" s="51"/>
      <c r="D997" s="51" t="s">
        <v>1879</v>
      </c>
      <c r="E997" s="51" t="s">
        <v>4</v>
      </c>
      <c r="F997" s="51" t="s">
        <v>4</v>
      </c>
      <c r="G997" s="51"/>
      <c r="H997" s="51" t="s">
        <v>623</v>
      </c>
      <c r="I997" s="51"/>
      <c r="J997" s="51" t="s">
        <v>386</v>
      </c>
      <c r="K997" s="51" t="s">
        <v>3619</v>
      </c>
      <c r="L997" s="51">
        <v>10718</v>
      </c>
      <c r="M997" s="51"/>
      <c r="N997" s="53">
        <v>0.11535990442250899</v>
      </c>
      <c r="O997" s="53"/>
      <c r="P997" s="53">
        <v>0.11535990442250899</v>
      </c>
    </row>
    <row r="998" spans="1:16" s="19" customFormat="1" hidden="1">
      <c r="A998" s="19" t="s">
        <v>1984</v>
      </c>
      <c r="B998" s="19" t="s">
        <v>3620</v>
      </c>
      <c r="C998" s="51"/>
      <c r="D998" s="51" t="s">
        <v>1879</v>
      </c>
      <c r="E998" s="51" t="s">
        <v>4</v>
      </c>
      <c r="F998" s="51" t="s">
        <v>4</v>
      </c>
      <c r="G998" s="51"/>
      <c r="H998" s="51" t="s">
        <v>623</v>
      </c>
      <c r="I998" s="51"/>
      <c r="J998" s="51" t="s">
        <v>386</v>
      </c>
      <c r="K998" s="51" t="s">
        <v>3619</v>
      </c>
      <c r="L998" s="51">
        <v>10718</v>
      </c>
      <c r="M998" s="51"/>
      <c r="N998" s="53">
        <v>15676.996640095576</v>
      </c>
      <c r="O998" s="53"/>
      <c r="P998" s="53">
        <v>15676.996640095576</v>
      </c>
    </row>
    <row r="999" spans="1:16" s="19" customFormat="1" hidden="1">
      <c r="A999" s="19" t="s">
        <v>1986</v>
      </c>
      <c r="B999" s="19" t="s">
        <v>892</v>
      </c>
      <c r="C999" s="51"/>
      <c r="D999" s="51" t="s">
        <v>1879</v>
      </c>
      <c r="E999" s="51" t="s">
        <v>4</v>
      </c>
      <c r="F999" s="51" t="s">
        <v>4</v>
      </c>
      <c r="G999" s="51"/>
      <c r="H999" s="51" t="s">
        <v>623</v>
      </c>
      <c r="I999" s="51"/>
      <c r="J999" s="51" t="s">
        <v>3618</v>
      </c>
      <c r="K999" s="51" t="s">
        <v>3617</v>
      </c>
      <c r="L999" s="51" t="s">
        <v>15</v>
      </c>
      <c r="M999" s="51"/>
      <c r="N999" s="53">
        <v>0</v>
      </c>
      <c r="O999" s="53"/>
      <c r="P999" s="53">
        <v>0</v>
      </c>
    </row>
    <row r="1000" spans="1:16" s="19" customFormat="1" hidden="1">
      <c r="A1000" s="19" t="s">
        <v>1985</v>
      </c>
      <c r="B1000" s="19" t="s">
        <v>892</v>
      </c>
      <c r="C1000" s="51"/>
      <c r="D1000" s="51" t="s">
        <v>1879</v>
      </c>
      <c r="E1000" s="51" t="s">
        <v>4</v>
      </c>
      <c r="F1000" s="51" t="s">
        <v>4</v>
      </c>
      <c r="G1000" s="51"/>
      <c r="H1000" s="51" t="s">
        <v>623</v>
      </c>
      <c r="I1000" s="51"/>
      <c r="J1000" s="51" t="s">
        <v>3618</v>
      </c>
      <c r="K1000" s="51" t="s">
        <v>3617</v>
      </c>
      <c r="L1000" s="51" t="s">
        <v>15</v>
      </c>
      <c r="M1000" s="51"/>
      <c r="N1000" s="53">
        <v>0.40906316618951472</v>
      </c>
      <c r="O1000" s="53"/>
      <c r="P1000" s="53">
        <v>0.40906316618951472</v>
      </c>
    </row>
    <row r="1001" spans="1:16" s="19" customFormat="1" hidden="1">
      <c r="A1001" s="19" t="s">
        <v>1984</v>
      </c>
      <c r="B1001" s="19" t="s">
        <v>892</v>
      </c>
      <c r="C1001" s="51"/>
      <c r="D1001" s="51" t="s">
        <v>1879</v>
      </c>
      <c r="E1001" s="51" t="s">
        <v>4</v>
      </c>
      <c r="F1001" s="51" t="s">
        <v>4</v>
      </c>
      <c r="G1001" s="51"/>
      <c r="H1001" s="51" t="s">
        <v>623</v>
      </c>
      <c r="I1001" s="51"/>
      <c r="J1001" s="51" t="s">
        <v>3618</v>
      </c>
      <c r="K1001" s="51" t="s">
        <v>3617</v>
      </c>
      <c r="L1001" s="51" t="s">
        <v>15</v>
      </c>
      <c r="M1001" s="51"/>
      <c r="N1001" s="53">
        <v>55590.214936833814</v>
      </c>
      <c r="O1001" s="53"/>
      <c r="P1001" s="53">
        <v>55590.214936833814</v>
      </c>
    </row>
    <row r="1002" spans="1:16" s="19" customFormat="1" hidden="1">
      <c r="A1002" s="19" t="s">
        <v>1986</v>
      </c>
      <c r="B1002" s="19" t="s">
        <v>1534</v>
      </c>
      <c r="C1002" s="51"/>
      <c r="D1002" s="51" t="s">
        <v>1879</v>
      </c>
      <c r="E1002" s="51" t="s">
        <v>4</v>
      </c>
      <c r="F1002" s="51" t="s">
        <v>4</v>
      </c>
      <c r="G1002" s="51"/>
      <c r="H1002" s="51" t="s">
        <v>623</v>
      </c>
      <c r="I1002" s="51"/>
      <c r="J1002" s="51" t="s">
        <v>3616</v>
      </c>
      <c r="K1002" s="51" t="s">
        <v>3615</v>
      </c>
      <c r="L1002" s="51">
        <v>50536</v>
      </c>
      <c r="M1002" s="51"/>
      <c r="N1002" s="53">
        <v>0</v>
      </c>
      <c r="O1002" s="53"/>
      <c r="P1002" s="53">
        <v>0</v>
      </c>
    </row>
    <row r="1003" spans="1:16" s="19" customFormat="1" hidden="1">
      <c r="A1003" s="19" t="s">
        <v>1985</v>
      </c>
      <c r="B1003" s="19" t="s">
        <v>1534</v>
      </c>
      <c r="C1003" s="51"/>
      <c r="D1003" s="51" t="s">
        <v>1879</v>
      </c>
      <c r="E1003" s="51" t="s">
        <v>4</v>
      </c>
      <c r="F1003" s="51" t="s">
        <v>4</v>
      </c>
      <c r="G1003" s="51"/>
      <c r="H1003" s="51" t="s">
        <v>623</v>
      </c>
      <c r="I1003" s="51"/>
      <c r="J1003" s="51" t="s">
        <v>3616</v>
      </c>
      <c r="K1003" s="51" t="s">
        <v>3615</v>
      </c>
      <c r="L1003" s="51">
        <v>50536</v>
      </c>
      <c r="M1003" s="51"/>
      <c r="N1003" s="53">
        <v>0.49032882210764994</v>
      </c>
      <c r="O1003" s="53"/>
      <c r="P1003" s="53">
        <v>0.49032882210764994</v>
      </c>
    </row>
    <row r="1004" spans="1:16" s="19" customFormat="1" hidden="1">
      <c r="A1004" s="19" t="s">
        <v>1984</v>
      </c>
      <c r="B1004" s="19" t="s">
        <v>1534</v>
      </c>
      <c r="C1004" s="51"/>
      <c r="D1004" s="51" t="s">
        <v>1879</v>
      </c>
      <c r="E1004" s="51" t="s">
        <v>4</v>
      </c>
      <c r="F1004" s="51" t="s">
        <v>4</v>
      </c>
      <c r="G1004" s="51"/>
      <c r="H1004" s="51" t="s">
        <v>623</v>
      </c>
      <c r="I1004" s="51"/>
      <c r="J1004" s="51" t="s">
        <v>3616</v>
      </c>
      <c r="K1004" s="51" t="s">
        <v>3615</v>
      </c>
      <c r="L1004" s="51">
        <v>50536</v>
      </c>
      <c r="M1004" s="51"/>
      <c r="N1004" s="53">
        <v>66633.925671177887</v>
      </c>
      <c r="O1004" s="53"/>
      <c r="P1004" s="53">
        <v>66633.925671177887</v>
      </c>
    </row>
    <row r="1005" spans="1:16" s="19" customFormat="1" hidden="1">
      <c r="A1005" s="19" t="s">
        <v>1986</v>
      </c>
      <c r="B1005" s="19" t="s">
        <v>1535</v>
      </c>
      <c r="C1005" s="51"/>
      <c r="D1005" s="51" t="s">
        <v>1879</v>
      </c>
      <c r="E1005" s="51" t="s">
        <v>4</v>
      </c>
      <c r="F1005" s="51" t="s">
        <v>4</v>
      </c>
      <c r="G1005" s="51"/>
      <c r="H1005" s="51" t="s">
        <v>623</v>
      </c>
      <c r="I1005" s="51"/>
      <c r="J1005" s="51" t="s">
        <v>3614</v>
      </c>
      <c r="K1005" s="51" t="s">
        <v>3613</v>
      </c>
      <c r="L1005" s="51" t="s">
        <v>3610</v>
      </c>
      <c r="M1005" s="51"/>
      <c r="N1005" s="53">
        <v>0</v>
      </c>
      <c r="O1005" s="53"/>
      <c r="P1005" s="53">
        <v>0</v>
      </c>
    </row>
    <row r="1006" spans="1:16" s="19" customFormat="1" hidden="1">
      <c r="A1006" s="19" t="s">
        <v>1985</v>
      </c>
      <c r="B1006" s="19" t="s">
        <v>1535</v>
      </c>
      <c r="C1006" s="51"/>
      <c r="D1006" s="51" t="s">
        <v>1879</v>
      </c>
      <c r="E1006" s="51" t="s">
        <v>4</v>
      </c>
      <c r="F1006" s="51" t="s">
        <v>4</v>
      </c>
      <c r="G1006" s="51"/>
      <c r="H1006" s="51" t="s">
        <v>623</v>
      </c>
      <c r="I1006" s="51"/>
      <c r="J1006" s="51" t="s">
        <v>3614</v>
      </c>
      <c r="K1006" s="51" t="s">
        <v>3613</v>
      </c>
      <c r="L1006" s="51" t="s">
        <v>3610</v>
      </c>
      <c r="M1006" s="51"/>
      <c r="N1006" s="53">
        <v>0.24518547105814575</v>
      </c>
      <c r="O1006" s="53"/>
      <c r="P1006" s="53">
        <v>0.24518547105814575</v>
      </c>
    </row>
    <row r="1007" spans="1:16" s="19" customFormat="1" hidden="1">
      <c r="A1007" s="19" t="s">
        <v>1984</v>
      </c>
      <c r="B1007" s="19" t="s">
        <v>1535</v>
      </c>
      <c r="C1007" s="51"/>
      <c r="D1007" s="51" t="s">
        <v>1879</v>
      </c>
      <c r="E1007" s="51" t="s">
        <v>4</v>
      </c>
      <c r="F1007" s="51" t="s">
        <v>4</v>
      </c>
      <c r="G1007" s="51"/>
      <c r="H1007" s="51" t="s">
        <v>623</v>
      </c>
      <c r="I1007" s="51"/>
      <c r="J1007" s="51" t="s">
        <v>3614</v>
      </c>
      <c r="K1007" s="51" t="s">
        <v>3613</v>
      </c>
      <c r="L1007" s="51" t="s">
        <v>3610</v>
      </c>
      <c r="M1007" s="51"/>
      <c r="N1007" s="53">
        <v>33319.82481452894</v>
      </c>
      <c r="O1007" s="53"/>
      <c r="P1007" s="53">
        <v>33319.82481452894</v>
      </c>
    </row>
    <row r="1008" spans="1:16" s="19" customFormat="1" hidden="1">
      <c r="A1008" s="19" t="s">
        <v>1986</v>
      </c>
      <c r="B1008" s="19" t="s">
        <v>1536</v>
      </c>
      <c r="C1008" s="51"/>
      <c r="D1008" s="51" t="s">
        <v>1879</v>
      </c>
      <c r="E1008" s="51" t="s">
        <v>4</v>
      </c>
      <c r="F1008" s="51" t="s">
        <v>4</v>
      </c>
      <c r="G1008" s="51"/>
      <c r="H1008" s="51" t="s">
        <v>623</v>
      </c>
      <c r="I1008" s="51"/>
      <c r="J1008" s="51" t="s">
        <v>3612</v>
      </c>
      <c r="K1008" s="51" t="s">
        <v>3611</v>
      </c>
      <c r="L1008" s="51" t="s">
        <v>3610</v>
      </c>
      <c r="M1008" s="51"/>
      <c r="N1008" s="53">
        <v>0</v>
      </c>
      <c r="O1008" s="53"/>
      <c r="P1008" s="53">
        <v>0</v>
      </c>
    </row>
    <row r="1009" spans="1:16" s="19" customFormat="1" hidden="1">
      <c r="A1009" s="19" t="s">
        <v>1985</v>
      </c>
      <c r="B1009" s="19" t="s">
        <v>1536</v>
      </c>
      <c r="C1009" s="51"/>
      <c r="D1009" s="51" t="s">
        <v>1879</v>
      </c>
      <c r="E1009" s="51" t="s">
        <v>4</v>
      </c>
      <c r="F1009" s="51" t="s">
        <v>4</v>
      </c>
      <c r="G1009" s="51"/>
      <c r="H1009" s="51" t="s">
        <v>623</v>
      </c>
      <c r="I1009" s="51"/>
      <c r="J1009" s="51" t="s">
        <v>3612</v>
      </c>
      <c r="K1009" s="51" t="s">
        <v>3611</v>
      </c>
      <c r="L1009" s="51" t="s">
        <v>3610</v>
      </c>
      <c r="M1009" s="51"/>
      <c r="N1009" s="53">
        <v>0.29858529748560869</v>
      </c>
      <c r="O1009" s="53"/>
      <c r="P1009" s="53">
        <v>0.29858529748560869</v>
      </c>
    </row>
    <row r="1010" spans="1:16" s="19" customFormat="1" hidden="1">
      <c r="A1010" s="19" t="s">
        <v>1984</v>
      </c>
      <c r="B1010" s="19" t="s">
        <v>1536</v>
      </c>
      <c r="C1010" s="51"/>
      <c r="D1010" s="51" t="s">
        <v>1879</v>
      </c>
      <c r="E1010" s="51" t="s">
        <v>4</v>
      </c>
      <c r="F1010" s="51" t="s">
        <v>4</v>
      </c>
      <c r="G1010" s="51"/>
      <c r="H1010" s="51" t="s">
        <v>623</v>
      </c>
      <c r="I1010" s="51"/>
      <c r="J1010" s="51" t="s">
        <v>3612</v>
      </c>
      <c r="K1010" s="51" t="s">
        <v>3611</v>
      </c>
      <c r="L1010" s="51" t="s">
        <v>3610</v>
      </c>
      <c r="M1010" s="51"/>
      <c r="N1010" s="53">
        <v>40576.669414702512</v>
      </c>
      <c r="O1010" s="53"/>
      <c r="P1010" s="53">
        <v>40576.669414702512</v>
      </c>
    </row>
    <row r="1011" spans="1:16" s="19" customFormat="1" hidden="1">
      <c r="A1011" s="19" t="s">
        <v>1983</v>
      </c>
      <c r="B1011" s="19" t="s">
        <v>3609</v>
      </c>
      <c r="C1011" s="51"/>
      <c r="D1011" s="51" t="s">
        <v>1879</v>
      </c>
      <c r="E1011" s="51" t="s">
        <v>4</v>
      </c>
      <c r="F1011" s="51" t="s">
        <v>4</v>
      </c>
      <c r="G1011" s="51"/>
      <c r="H1011" s="51" t="s">
        <v>623</v>
      </c>
      <c r="I1011" s="51"/>
      <c r="J1011" s="51" t="s">
        <v>3606</v>
      </c>
      <c r="K1011" s="51" t="s">
        <v>2036</v>
      </c>
      <c r="L1011" s="51"/>
      <c r="M1011" s="51"/>
      <c r="N1011" s="53">
        <v>3715</v>
      </c>
      <c r="O1011" s="53"/>
      <c r="P1011" s="53">
        <v>3715</v>
      </c>
    </row>
    <row r="1012" spans="1:16" s="19" customFormat="1" hidden="1">
      <c r="A1012" s="19" t="s">
        <v>1983</v>
      </c>
      <c r="B1012" s="19" t="s">
        <v>3608</v>
      </c>
      <c r="C1012" s="51"/>
      <c r="D1012" s="51" t="s">
        <v>1879</v>
      </c>
      <c r="E1012" s="51" t="s">
        <v>4</v>
      </c>
      <c r="F1012" s="51" t="s">
        <v>4</v>
      </c>
      <c r="G1012" s="51"/>
      <c r="H1012" s="51" t="s">
        <v>623</v>
      </c>
      <c r="I1012" s="51"/>
      <c r="J1012" s="51" t="s">
        <v>3606</v>
      </c>
      <c r="K1012" s="51" t="s">
        <v>2028</v>
      </c>
      <c r="L1012" s="51"/>
      <c r="M1012" s="51"/>
      <c r="N1012" s="53">
        <v>8226</v>
      </c>
      <c r="O1012" s="53"/>
      <c r="P1012" s="53">
        <v>8226</v>
      </c>
    </row>
    <row r="1013" spans="1:16" s="19" customFormat="1" hidden="1">
      <c r="A1013" s="19" t="s">
        <v>1983</v>
      </c>
      <c r="B1013" s="19" t="s">
        <v>3607</v>
      </c>
      <c r="C1013" s="51"/>
      <c r="D1013" s="51" t="s">
        <v>1879</v>
      </c>
      <c r="E1013" s="51" t="s">
        <v>4</v>
      </c>
      <c r="F1013" s="51" t="s">
        <v>4</v>
      </c>
      <c r="G1013" s="51"/>
      <c r="H1013" s="51" t="s">
        <v>623</v>
      </c>
      <c r="I1013" s="51"/>
      <c r="J1013" s="51" t="s">
        <v>3606</v>
      </c>
      <c r="K1013" s="51" t="s">
        <v>2023</v>
      </c>
      <c r="L1013" s="51"/>
      <c r="M1013" s="51"/>
      <c r="N1013" s="53">
        <v>1288</v>
      </c>
      <c r="O1013" s="53"/>
      <c r="P1013" s="53">
        <v>1288</v>
      </c>
    </row>
    <row r="1014" spans="1:16" s="19" customFormat="1" hidden="1">
      <c r="A1014" s="19" t="s">
        <v>1983</v>
      </c>
      <c r="B1014" s="19" t="s">
        <v>3605</v>
      </c>
      <c r="C1014" s="51"/>
      <c r="D1014" s="51" t="s">
        <v>1879</v>
      </c>
      <c r="E1014" s="51" t="s">
        <v>4</v>
      </c>
      <c r="F1014" s="51" t="s">
        <v>4</v>
      </c>
      <c r="G1014" s="51"/>
      <c r="H1014" s="51" t="s">
        <v>623</v>
      </c>
      <c r="I1014" s="51"/>
      <c r="J1014" s="51" t="s">
        <v>3604</v>
      </c>
      <c r="K1014" s="51" t="s">
        <v>2027</v>
      </c>
      <c r="L1014" s="51"/>
      <c r="M1014" s="51"/>
      <c r="N1014" s="53">
        <v>5710</v>
      </c>
      <c r="O1014" s="53"/>
      <c r="P1014" s="53">
        <v>5710</v>
      </c>
    </row>
    <row r="1015" spans="1:16" s="19" customFormat="1" hidden="1">
      <c r="A1015" s="19" t="s">
        <v>1986</v>
      </c>
      <c r="B1015" s="19" t="s">
        <v>643</v>
      </c>
      <c r="C1015" s="51"/>
      <c r="D1015" s="51" t="s">
        <v>1879</v>
      </c>
      <c r="E1015" s="51" t="s">
        <v>4</v>
      </c>
      <c r="F1015" s="51" t="s">
        <v>4</v>
      </c>
      <c r="G1015" s="51"/>
      <c r="H1015" s="51" t="s">
        <v>623</v>
      </c>
      <c r="I1015" s="51"/>
      <c r="J1015" s="51" t="s">
        <v>173</v>
      </c>
      <c r="K1015" s="51" t="s">
        <v>3603</v>
      </c>
      <c r="L1015" s="51" t="s">
        <v>15</v>
      </c>
      <c r="M1015" s="51"/>
      <c r="N1015" s="53">
        <v>0</v>
      </c>
      <c r="O1015" s="53"/>
      <c r="P1015" s="53">
        <v>0</v>
      </c>
    </row>
    <row r="1016" spans="1:16" s="19" customFormat="1" hidden="1">
      <c r="A1016" s="19" t="s">
        <v>1985</v>
      </c>
      <c r="B1016" s="19" t="s">
        <v>643</v>
      </c>
      <c r="C1016" s="51"/>
      <c r="D1016" s="51" t="s">
        <v>1879</v>
      </c>
      <c r="E1016" s="51" t="s">
        <v>4</v>
      </c>
      <c r="F1016" s="51" t="s">
        <v>4</v>
      </c>
      <c r="G1016" s="51"/>
      <c r="H1016" s="51" t="s">
        <v>623</v>
      </c>
      <c r="I1016" s="51"/>
      <c r="J1016" s="51" t="s">
        <v>173</v>
      </c>
      <c r="K1016" s="51" t="s">
        <v>3603</v>
      </c>
      <c r="L1016" s="51" t="s">
        <v>15</v>
      </c>
      <c r="M1016" s="51"/>
      <c r="N1016" s="53">
        <v>7.0873051521787703E-2</v>
      </c>
      <c r="O1016" s="53"/>
      <c r="P1016" s="53">
        <v>7.0873051521787703E-2</v>
      </c>
    </row>
    <row r="1017" spans="1:16" s="19" customFormat="1" hidden="1">
      <c r="A1017" s="19" t="s">
        <v>1984</v>
      </c>
      <c r="B1017" s="19" t="s">
        <v>643</v>
      </c>
      <c r="C1017" s="51"/>
      <c r="D1017" s="51" t="s">
        <v>1879</v>
      </c>
      <c r="E1017" s="51" t="s">
        <v>4</v>
      </c>
      <c r="F1017" s="51" t="s">
        <v>4</v>
      </c>
      <c r="G1017" s="51"/>
      <c r="H1017" s="51" t="s">
        <v>623</v>
      </c>
      <c r="I1017" s="51"/>
      <c r="J1017" s="51" t="s">
        <v>173</v>
      </c>
      <c r="K1017" s="51" t="s">
        <v>3603</v>
      </c>
      <c r="L1017" s="51" t="s">
        <v>15</v>
      </c>
      <c r="M1017" s="51"/>
      <c r="N1017" s="53">
        <v>9631.3931269484783</v>
      </c>
      <c r="O1017" s="53"/>
      <c r="P1017" s="53">
        <v>9631.3931269484783</v>
      </c>
    </row>
    <row r="1018" spans="1:16" s="19" customFormat="1" hidden="1">
      <c r="A1018" s="19" t="s">
        <v>1986</v>
      </c>
      <c r="B1018" s="19" t="s">
        <v>774</v>
      </c>
      <c r="C1018" s="51"/>
      <c r="D1018" s="51" t="s">
        <v>1879</v>
      </c>
      <c r="E1018" s="51" t="s">
        <v>4</v>
      </c>
      <c r="F1018" s="51" t="s">
        <v>4</v>
      </c>
      <c r="G1018" s="51"/>
      <c r="H1018" s="51" t="s">
        <v>623</v>
      </c>
      <c r="I1018" s="51"/>
      <c r="J1018" s="51" t="s">
        <v>3602</v>
      </c>
      <c r="K1018" s="51" t="s">
        <v>3601</v>
      </c>
      <c r="L1018" s="51"/>
      <c r="M1018" s="51"/>
      <c r="N1018" s="53">
        <v>0</v>
      </c>
      <c r="O1018" s="53"/>
      <c r="P1018" s="53">
        <v>0</v>
      </c>
    </row>
    <row r="1019" spans="1:16" s="19" customFormat="1" hidden="1">
      <c r="A1019" s="19" t="s">
        <v>1985</v>
      </c>
      <c r="B1019" s="19" t="s">
        <v>774</v>
      </c>
      <c r="C1019" s="51"/>
      <c r="D1019" s="51" t="s">
        <v>1879</v>
      </c>
      <c r="E1019" s="51" t="s">
        <v>4</v>
      </c>
      <c r="F1019" s="51" t="s">
        <v>4</v>
      </c>
      <c r="G1019" s="51"/>
      <c r="H1019" s="51" t="s">
        <v>623</v>
      </c>
      <c r="I1019" s="51"/>
      <c r="J1019" s="51" t="s">
        <v>3602</v>
      </c>
      <c r="K1019" s="51" t="s">
        <v>3601</v>
      </c>
      <c r="L1019" s="51"/>
      <c r="M1019" s="51"/>
      <c r="N1019" s="53">
        <v>0.24857975213189121</v>
      </c>
      <c r="O1019" s="53"/>
      <c r="P1019" s="53">
        <v>0.24857975213189121</v>
      </c>
    </row>
    <row r="1020" spans="1:16" s="19" customFormat="1" hidden="1">
      <c r="A1020" s="19" t="s">
        <v>1984</v>
      </c>
      <c r="B1020" s="19" t="s">
        <v>774</v>
      </c>
      <c r="C1020" s="51"/>
      <c r="D1020" s="51" t="s">
        <v>1879</v>
      </c>
      <c r="E1020" s="51" t="s">
        <v>4</v>
      </c>
      <c r="F1020" s="51" t="s">
        <v>4</v>
      </c>
      <c r="G1020" s="51"/>
      <c r="H1020" s="51" t="s">
        <v>623</v>
      </c>
      <c r="I1020" s="51"/>
      <c r="J1020" s="51" t="s">
        <v>3602</v>
      </c>
      <c r="K1020" s="51" t="s">
        <v>3601</v>
      </c>
      <c r="L1020" s="51"/>
      <c r="M1020" s="51"/>
      <c r="N1020" s="53">
        <v>33781.095420247868</v>
      </c>
      <c r="O1020" s="53"/>
      <c r="P1020" s="53">
        <v>33781.095420247868</v>
      </c>
    </row>
    <row r="1021" spans="1:16" s="19" customFormat="1" hidden="1">
      <c r="A1021" s="19" t="s">
        <v>1986</v>
      </c>
      <c r="B1021" s="19" t="s">
        <v>1429</v>
      </c>
      <c r="C1021" s="51"/>
      <c r="D1021" s="51" t="s">
        <v>1879</v>
      </c>
      <c r="E1021" s="51" t="s">
        <v>4</v>
      </c>
      <c r="F1021" s="51" t="s">
        <v>4</v>
      </c>
      <c r="G1021" s="51"/>
      <c r="H1021" s="51" t="s">
        <v>623</v>
      </c>
      <c r="I1021" s="51"/>
      <c r="J1021" s="51" t="s">
        <v>3600</v>
      </c>
      <c r="K1021" s="51" t="s">
        <v>3599</v>
      </c>
      <c r="L1021" s="51">
        <v>54931</v>
      </c>
      <c r="M1021" s="51"/>
      <c r="N1021" s="53">
        <v>0</v>
      </c>
      <c r="O1021" s="53"/>
      <c r="P1021" s="53">
        <v>0</v>
      </c>
    </row>
    <row r="1022" spans="1:16" s="19" customFormat="1" hidden="1">
      <c r="A1022" s="19" t="s">
        <v>1985</v>
      </c>
      <c r="B1022" s="19" t="s">
        <v>1429</v>
      </c>
      <c r="C1022" s="51"/>
      <c r="D1022" s="51" t="s">
        <v>1879</v>
      </c>
      <c r="E1022" s="51" t="s">
        <v>4</v>
      </c>
      <c r="F1022" s="51" t="s">
        <v>4</v>
      </c>
      <c r="G1022" s="51"/>
      <c r="H1022" s="51" t="s">
        <v>623</v>
      </c>
      <c r="I1022" s="51"/>
      <c r="J1022" s="51" t="s">
        <v>3600</v>
      </c>
      <c r="K1022" s="51" t="s">
        <v>3599</v>
      </c>
      <c r="L1022" s="51">
        <v>54931</v>
      </c>
      <c r="M1022" s="51"/>
      <c r="N1022" s="53">
        <v>0.55667578288952235</v>
      </c>
      <c r="O1022" s="53"/>
      <c r="P1022" s="53">
        <v>0.55667578288952235</v>
      </c>
    </row>
    <row r="1023" spans="1:16" s="19" customFormat="1" hidden="1">
      <c r="A1023" s="19" t="s">
        <v>1984</v>
      </c>
      <c r="B1023" s="19" t="s">
        <v>1429</v>
      </c>
      <c r="C1023" s="51"/>
      <c r="D1023" s="51" t="s">
        <v>1879</v>
      </c>
      <c r="E1023" s="51" t="s">
        <v>4</v>
      </c>
      <c r="F1023" s="51" t="s">
        <v>4</v>
      </c>
      <c r="G1023" s="51"/>
      <c r="H1023" s="51" t="s">
        <v>623</v>
      </c>
      <c r="I1023" s="51"/>
      <c r="J1023" s="51" t="s">
        <v>3600</v>
      </c>
      <c r="K1023" s="51" t="s">
        <v>3599</v>
      </c>
      <c r="L1023" s="51">
        <v>54931</v>
      </c>
      <c r="M1023" s="51"/>
      <c r="N1023" s="53">
        <v>75650.239324217109</v>
      </c>
      <c r="O1023" s="53"/>
      <c r="P1023" s="53">
        <v>75650.239324217109</v>
      </c>
    </row>
    <row r="1024" spans="1:16" s="19" customFormat="1" hidden="1">
      <c r="A1024" s="19" t="s">
        <v>1986</v>
      </c>
      <c r="B1024" s="19" t="s">
        <v>924</v>
      </c>
      <c r="C1024" s="51"/>
      <c r="D1024" s="51" t="s">
        <v>1879</v>
      </c>
      <c r="E1024" s="51" t="s">
        <v>4</v>
      </c>
      <c r="F1024" s="51" t="s">
        <v>4</v>
      </c>
      <c r="G1024" s="51"/>
      <c r="H1024" s="51" t="s">
        <v>623</v>
      </c>
      <c r="I1024" s="51"/>
      <c r="J1024" s="51" t="s">
        <v>374</v>
      </c>
      <c r="K1024" s="51" t="s">
        <v>3598</v>
      </c>
      <c r="L1024" s="51" t="s">
        <v>15</v>
      </c>
      <c r="M1024" s="51"/>
      <c r="N1024" s="53">
        <v>0</v>
      </c>
      <c r="O1024" s="53"/>
      <c r="P1024" s="53">
        <v>0</v>
      </c>
    </row>
    <row r="1025" spans="1:16" s="19" customFormat="1" hidden="1">
      <c r="A1025" s="19" t="s">
        <v>1985</v>
      </c>
      <c r="B1025" s="19" t="s">
        <v>924</v>
      </c>
      <c r="C1025" s="51"/>
      <c r="D1025" s="51" t="s">
        <v>1879</v>
      </c>
      <c r="E1025" s="51" t="s">
        <v>4</v>
      </c>
      <c r="F1025" s="51" t="s">
        <v>4</v>
      </c>
      <c r="G1025" s="51"/>
      <c r="H1025" s="51" t="s">
        <v>623</v>
      </c>
      <c r="I1025" s="51"/>
      <c r="J1025" s="51" t="s">
        <v>374</v>
      </c>
      <c r="K1025" s="51" t="s">
        <v>3598</v>
      </c>
      <c r="L1025" s="51" t="s">
        <v>15</v>
      </c>
      <c r="M1025" s="51"/>
      <c r="N1025" s="53">
        <v>0.12339551022207587</v>
      </c>
      <c r="O1025" s="53"/>
      <c r="P1025" s="53">
        <v>0.12339551022207587</v>
      </c>
    </row>
    <row r="1026" spans="1:16" s="19" customFormat="1" hidden="1">
      <c r="A1026" s="19" t="s">
        <v>1984</v>
      </c>
      <c r="B1026" s="19" t="s">
        <v>924</v>
      </c>
      <c r="C1026" s="51"/>
      <c r="D1026" s="51" t="s">
        <v>1879</v>
      </c>
      <c r="E1026" s="51" t="s">
        <v>4</v>
      </c>
      <c r="F1026" s="51" t="s">
        <v>4</v>
      </c>
      <c r="G1026" s="51"/>
      <c r="H1026" s="51" t="s">
        <v>623</v>
      </c>
      <c r="I1026" s="51"/>
      <c r="J1026" s="51" t="s">
        <v>374</v>
      </c>
      <c r="K1026" s="51" t="s">
        <v>3598</v>
      </c>
      <c r="L1026" s="51" t="s">
        <v>15</v>
      </c>
      <c r="M1026" s="51"/>
      <c r="N1026" s="53">
        <v>16769.006604489779</v>
      </c>
      <c r="O1026" s="53"/>
      <c r="P1026" s="53">
        <v>16769.006604489779</v>
      </c>
    </row>
    <row r="1027" spans="1:16" s="19" customFormat="1" hidden="1">
      <c r="A1027" s="19" t="s">
        <v>1986</v>
      </c>
      <c r="B1027" s="19" t="s">
        <v>1773</v>
      </c>
      <c r="C1027" s="51"/>
      <c r="D1027" s="51" t="s">
        <v>1879</v>
      </c>
      <c r="E1027" s="51" t="s">
        <v>4</v>
      </c>
      <c r="F1027" s="51" t="s">
        <v>4</v>
      </c>
      <c r="G1027" s="51"/>
      <c r="H1027" s="51" t="s">
        <v>623</v>
      </c>
      <c r="I1027" s="51"/>
      <c r="J1027" s="51" t="s">
        <v>3597</v>
      </c>
      <c r="K1027" s="51" t="s">
        <v>3596</v>
      </c>
      <c r="L1027" s="51" t="s">
        <v>15</v>
      </c>
      <c r="M1027" s="51"/>
      <c r="N1027" s="53">
        <v>0</v>
      </c>
      <c r="O1027" s="53"/>
      <c r="P1027" s="53">
        <v>0</v>
      </c>
    </row>
    <row r="1028" spans="1:16" s="19" customFormat="1" hidden="1">
      <c r="A1028" s="19" t="s">
        <v>1985</v>
      </c>
      <c r="B1028" s="19" t="s">
        <v>1773</v>
      </c>
      <c r="C1028" s="51"/>
      <c r="D1028" s="51" t="s">
        <v>1879</v>
      </c>
      <c r="E1028" s="51" t="s">
        <v>4</v>
      </c>
      <c r="F1028" s="51" t="s">
        <v>4</v>
      </c>
      <c r="G1028" s="51"/>
      <c r="H1028" s="51" t="s">
        <v>623</v>
      </c>
      <c r="I1028" s="51"/>
      <c r="J1028" s="51" t="s">
        <v>3597</v>
      </c>
      <c r="K1028" s="51" t="s">
        <v>3596</v>
      </c>
      <c r="L1028" s="51" t="s">
        <v>15</v>
      </c>
      <c r="M1028" s="51"/>
      <c r="N1028" s="53">
        <v>2.709168669033602E-3</v>
      </c>
      <c r="O1028" s="53"/>
      <c r="P1028" s="53">
        <v>2.709168669033602E-3</v>
      </c>
    </row>
    <row r="1029" spans="1:16" s="19" customFormat="1" hidden="1">
      <c r="A1029" s="19" t="s">
        <v>1984</v>
      </c>
      <c r="B1029" s="19" t="s">
        <v>1773</v>
      </c>
      <c r="C1029" s="51"/>
      <c r="D1029" s="51" t="s">
        <v>1879</v>
      </c>
      <c r="E1029" s="51" t="s">
        <v>4</v>
      </c>
      <c r="F1029" s="51" t="s">
        <v>4</v>
      </c>
      <c r="G1029" s="51"/>
      <c r="H1029" s="51" t="s">
        <v>623</v>
      </c>
      <c r="I1029" s="51"/>
      <c r="J1029" s="51" t="s">
        <v>3597</v>
      </c>
      <c r="K1029" s="51" t="s">
        <v>3596</v>
      </c>
      <c r="L1029" s="51" t="s">
        <v>15</v>
      </c>
      <c r="M1029" s="51"/>
      <c r="N1029" s="53">
        <v>368.16629083133097</v>
      </c>
      <c r="O1029" s="53"/>
      <c r="P1029" s="53">
        <v>368.16629083133097</v>
      </c>
    </row>
    <row r="1030" spans="1:16" s="19" customFormat="1" hidden="1">
      <c r="A1030" s="19" t="s">
        <v>1986</v>
      </c>
      <c r="B1030" s="19" t="s">
        <v>1783</v>
      </c>
      <c r="C1030" s="51"/>
      <c r="D1030" s="51" t="s">
        <v>1879</v>
      </c>
      <c r="E1030" s="51" t="s">
        <v>4</v>
      </c>
      <c r="F1030" s="51" t="s">
        <v>4</v>
      </c>
      <c r="G1030" s="51"/>
      <c r="H1030" s="51" t="s">
        <v>623</v>
      </c>
      <c r="I1030" s="51"/>
      <c r="J1030" s="51" t="s">
        <v>500</v>
      </c>
      <c r="K1030" s="51" t="s">
        <v>3595</v>
      </c>
      <c r="L1030" s="51">
        <v>50386</v>
      </c>
      <c r="M1030" s="51"/>
      <c r="N1030" s="53">
        <v>0</v>
      </c>
      <c r="O1030" s="53"/>
      <c r="P1030" s="53">
        <v>0</v>
      </c>
    </row>
    <row r="1031" spans="1:16" s="19" customFormat="1" hidden="1">
      <c r="A1031" s="19" t="s">
        <v>1985</v>
      </c>
      <c r="B1031" s="19" t="s">
        <v>1783</v>
      </c>
      <c r="C1031" s="51"/>
      <c r="D1031" s="51" t="s">
        <v>1879</v>
      </c>
      <c r="E1031" s="51" t="s">
        <v>4</v>
      </c>
      <c r="F1031" s="51" t="s">
        <v>4</v>
      </c>
      <c r="G1031" s="51"/>
      <c r="H1031" s="51" t="s">
        <v>623</v>
      </c>
      <c r="I1031" s="51"/>
      <c r="J1031" s="51" t="s">
        <v>500</v>
      </c>
      <c r="K1031" s="51" t="s">
        <v>3595</v>
      </c>
      <c r="L1031" s="51">
        <v>50386</v>
      </c>
      <c r="M1031" s="51"/>
      <c r="N1031" s="53">
        <v>0.12988804023335979</v>
      </c>
      <c r="O1031" s="53"/>
      <c r="P1031" s="53">
        <v>0.12988804023335979</v>
      </c>
    </row>
    <row r="1032" spans="1:16" s="19" customFormat="1" hidden="1">
      <c r="A1032" s="19" t="s">
        <v>1984</v>
      </c>
      <c r="B1032" s="19" t="s">
        <v>1783</v>
      </c>
      <c r="C1032" s="51"/>
      <c r="D1032" s="51" t="s">
        <v>1879</v>
      </c>
      <c r="E1032" s="51" t="s">
        <v>4</v>
      </c>
      <c r="F1032" s="51" t="s">
        <v>4</v>
      </c>
      <c r="G1032" s="51"/>
      <c r="H1032" s="51" t="s">
        <v>623</v>
      </c>
      <c r="I1032" s="51"/>
      <c r="J1032" s="51" t="s">
        <v>500</v>
      </c>
      <c r="K1032" s="51" t="s">
        <v>3595</v>
      </c>
      <c r="L1032" s="51">
        <v>50386</v>
      </c>
      <c r="M1032" s="51"/>
      <c r="N1032" s="53">
        <v>17651.318111959768</v>
      </c>
      <c r="O1032" s="53"/>
      <c r="P1032" s="53">
        <v>17651.318111959768</v>
      </c>
    </row>
    <row r="1033" spans="1:16" s="19" customFormat="1" hidden="1">
      <c r="A1033" s="19" t="s">
        <v>1986</v>
      </c>
      <c r="B1033" s="19" t="s">
        <v>1728</v>
      </c>
      <c r="C1033" s="51"/>
      <c r="D1033" s="51" t="s">
        <v>1879</v>
      </c>
      <c r="E1033" s="51" t="s">
        <v>4</v>
      </c>
      <c r="F1033" s="51" t="s">
        <v>4</v>
      </c>
      <c r="G1033" s="51"/>
      <c r="H1033" s="51" t="s">
        <v>623</v>
      </c>
      <c r="I1033" s="51"/>
      <c r="J1033" s="51" t="s">
        <v>3594</v>
      </c>
      <c r="K1033" s="51" t="s">
        <v>3593</v>
      </c>
      <c r="L1033" s="51" t="s">
        <v>15</v>
      </c>
      <c r="M1033" s="51"/>
      <c r="N1033" s="53">
        <v>0</v>
      </c>
      <c r="O1033" s="53"/>
      <c r="P1033" s="53">
        <v>0</v>
      </c>
    </row>
    <row r="1034" spans="1:16" s="19" customFormat="1" hidden="1">
      <c r="A1034" s="19" t="s">
        <v>1985</v>
      </c>
      <c r="B1034" s="19" t="s">
        <v>1728</v>
      </c>
      <c r="C1034" s="51"/>
      <c r="D1034" s="51" t="s">
        <v>1879</v>
      </c>
      <c r="E1034" s="51" t="s">
        <v>4</v>
      </c>
      <c r="F1034" s="51" t="s">
        <v>4</v>
      </c>
      <c r="G1034" s="51"/>
      <c r="H1034" s="51" t="s">
        <v>623</v>
      </c>
      <c r="I1034" s="51"/>
      <c r="J1034" s="51" t="s">
        <v>3594</v>
      </c>
      <c r="K1034" s="51" t="s">
        <v>3593</v>
      </c>
      <c r="L1034" s="51" t="s">
        <v>15</v>
      </c>
      <c r="M1034" s="51"/>
      <c r="N1034" s="53">
        <v>8.0066633785345676E-2</v>
      </c>
      <c r="O1034" s="53"/>
      <c r="P1034" s="53">
        <v>8.0066633785345676E-2</v>
      </c>
    </row>
    <row r="1035" spans="1:16" s="19" customFormat="1" hidden="1">
      <c r="A1035" s="19" t="s">
        <v>1984</v>
      </c>
      <c r="B1035" s="19" t="s">
        <v>1728</v>
      </c>
      <c r="C1035" s="51"/>
      <c r="D1035" s="51" t="s">
        <v>1879</v>
      </c>
      <c r="E1035" s="51" t="s">
        <v>4</v>
      </c>
      <c r="F1035" s="51" t="s">
        <v>4</v>
      </c>
      <c r="G1035" s="51"/>
      <c r="H1035" s="51" t="s">
        <v>623</v>
      </c>
      <c r="I1035" s="51"/>
      <c r="J1035" s="51" t="s">
        <v>3594</v>
      </c>
      <c r="K1035" s="51" t="s">
        <v>3593</v>
      </c>
      <c r="L1035" s="51" t="s">
        <v>15</v>
      </c>
      <c r="M1035" s="51"/>
      <c r="N1035" s="53">
        <v>10880.767933366214</v>
      </c>
      <c r="O1035" s="53"/>
      <c r="P1035" s="53">
        <v>10880.767933366214</v>
      </c>
    </row>
    <row r="1036" spans="1:16" s="19" customFormat="1" hidden="1">
      <c r="A1036" s="19" t="s">
        <v>1986</v>
      </c>
      <c r="B1036" s="19" t="s">
        <v>1729</v>
      </c>
      <c r="C1036" s="51"/>
      <c r="D1036" s="51" t="s">
        <v>1879</v>
      </c>
      <c r="E1036" s="51" t="s">
        <v>4</v>
      </c>
      <c r="F1036" s="51" t="s">
        <v>4</v>
      </c>
      <c r="G1036" s="51"/>
      <c r="H1036" s="51" t="s">
        <v>623</v>
      </c>
      <c r="I1036" s="51"/>
      <c r="J1036" s="51" t="s">
        <v>3592</v>
      </c>
      <c r="K1036" s="51" t="s">
        <v>3591</v>
      </c>
      <c r="L1036" s="51" t="s">
        <v>15</v>
      </c>
      <c r="M1036" s="51"/>
      <c r="N1036" s="53">
        <v>0</v>
      </c>
      <c r="O1036" s="53"/>
      <c r="P1036" s="53">
        <v>0</v>
      </c>
    </row>
    <row r="1037" spans="1:16" s="19" customFormat="1" hidden="1">
      <c r="A1037" s="19" t="s">
        <v>1985</v>
      </c>
      <c r="B1037" s="19" t="s">
        <v>1729</v>
      </c>
      <c r="C1037" s="51"/>
      <c r="D1037" s="51" t="s">
        <v>1879</v>
      </c>
      <c r="E1037" s="51" t="s">
        <v>4</v>
      </c>
      <c r="F1037" s="51" t="s">
        <v>4</v>
      </c>
      <c r="G1037" s="51"/>
      <c r="H1037" s="51" t="s">
        <v>623</v>
      </c>
      <c r="I1037" s="51"/>
      <c r="J1037" s="51" t="s">
        <v>3592</v>
      </c>
      <c r="K1037" s="51" t="s">
        <v>3591</v>
      </c>
      <c r="L1037" s="51" t="s">
        <v>15</v>
      </c>
      <c r="M1037" s="51"/>
      <c r="N1037" s="53">
        <v>4.8818414544122272E-2</v>
      </c>
      <c r="O1037" s="53"/>
      <c r="P1037" s="53">
        <v>4.8818414544122272E-2</v>
      </c>
    </row>
    <row r="1038" spans="1:16" s="19" customFormat="1" hidden="1">
      <c r="A1038" s="19" t="s">
        <v>1984</v>
      </c>
      <c r="B1038" s="19" t="s">
        <v>1729</v>
      </c>
      <c r="C1038" s="51"/>
      <c r="D1038" s="51" t="s">
        <v>1879</v>
      </c>
      <c r="E1038" s="51" t="s">
        <v>4</v>
      </c>
      <c r="F1038" s="51" t="s">
        <v>4</v>
      </c>
      <c r="G1038" s="51"/>
      <c r="H1038" s="51" t="s">
        <v>623</v>
      </c>
      <c r="I1038" s="51"/>
      <c r="J1038" s="51" t="s">
        <v>3592</v>
      </c>
      <c r="K1038" s="51" t="s">
        <v>3591</v>
      </c>
      <c r="L1038" s="51" t="s">
        <v>15</v>
      </c>
      <c r="M1038" s="51"/>
      <c r="N1038" s="53">
        <v>6634.247181585456</v>
      </c>
      <c r="O1038" s="53"/>
      <c r="P1038" s="53">
        <v>6634.247181585456</v>
      </c>
    </row>
    <row r="1039" spans="1:16" s="19" customFormat="1" hidden="1">
      <c r="A1039" s="19" t="s">
        <v>1986</v>
      </c>
      <c r="B1039" s="19" t="s">
        <v>1730</v>
      </c>
      <c r="C1039" s="51"/>
      <c r="D1039" s="51" t="s">
        <v>1879</v>
      </c>
      <c r="E1039" s="51" t="s">
        <v>4</v>
      </c>
      <c r="F1039" s="51" t="s">
        <v>4</v>
      </c>
      <c r="G1039" s="51"/>
      <c r="H1039" s="51" t="s">
        <v>623</v>
      </c>
      <c r="I1039" s="51"/>
      <c r="J1039" s="51" t="s">
        <v>3590</v>
      </c>
      <c r="K1039" s="51" t="s">
        <v>3589</v>
      </c>
      <c r="L1039" s="51" t="s">
        <v>15</v>
      </c>
      <c r="M1039" s="51"/>
      <c r="N1039" s="53">
        <v>0</v>
      </c>
      <c r="O1039" s="53"/>
      <c r="P1039" s="53">
        <v>0</v>
      </c>
    </row>
    <row r="1040" spans="1:16" s="19" customFormat="1" hidden="1">
      <c r="A1040" s="19" t="s">
        <v>1985</v>
      </c>
      <c r="B1040" s="19" t="s">
        <v>1730</v>
      </c>
      <c r="C1040" s="51"/>
      <c r="D1040" s="51" t="s">
        <v>1879</v>
      </c>
      <c r="E1040" s="51" t="s">
        <v>4</v>
      </c>
      <c r="F1040" s="51" t="s">
        <v>4</v>
      </c>
      <c r="G1040" s="51"/>
      <c r="H1040" s="51" t="s">
        <v>623</v>
      </c>
      <c r="I1040" s="51"/>
      <c r="J1040" s="51" t="s">
        <v>3590</v>
      </c>
      <c r="K1040" s="51" t="s">
        <v>3589</v>
      </c>
      <c r="L1040" s="51" t="s">
        <v>15</v>
      </c>
      <c r="M1040" s="51"/>
      <c r="N1040" s="53">
        <v>8.6209502970174517E-2</v>
      </c>
      <c r="O1040" s="53"/>
      <c r="P1040" s="53">
        <v>8.6209502970174517E-2</v>
      </c>
    </row>
    <row r="1041" spans="1:16" s="19" customFormat="1" hidden="1">
      <c r="A1041" s="19" t="s">
        <v>1984</v>
      </c>
      <c r="B1041" s="19" t="s">
        <v>1730</v>
      </c>
      <c r="C1041" s="51"/>
      <c r="D1041" s="51" t="s">
        <v>1879</v>
      </c>
      <c r="E1041" s="51" t="s">
        <v>4</v>
      </c>
      <c r="F1041" s="51" t="s">
        <v>4</v>
      </c>
      <c r="G1041" s="51"/>
      <c r="H1041" s="51" t="s">
        <v>623</v>
      </c>
      <c r="I1041" s="51"/>
      <c r="J1041" s="51" t="s">
        <v>3590</v>
      </c>
      <c r="K1041" s="51" t="s">
        <v>3589</v>
      </c>
      <c r="L1041" s="51" t="s">
        <v>15</v>
      </c>
      <c r="M1041" s="51"/>
      <c r="N1041" s="53">
        <v>11715.56179049703</v>
      </c>
      <c r="O1041" s="53"/>
      <c r="P1041" s="53">
        <v>11715.56179049703</v>
      </c>
    </row>
    <row r="1042" spans="1:16" s="19" customFormat="1" hidden="1">
      <c r="A1042" s="19" t="s">
        <v>1986</v>
      </c>
      <c r="B1042" s="19" t="s">
        <v>760</v>
      </c>
      <c r="C1042" s="51"/>
      <c r="D1042" s="51" t="s">
        <v>1879</v>
      </c>
      <c r="E1042" s="51" t="s">
        <v>4</v>
      </c>
      <c r="F1042" s="51" t="s">
        <v>4</v>
      </c>
      <c r="G1042" s="51"/>
      <c r="H1042" s="51" t="s">
        <v>623</v>
      </c>
      <c r="I1042" s="51"/>
      <c r="J1042" s="51" t="s">
        <v>3588</v>
      </c>
      <c r="K1042" s="51" t="s">
        <v>3587</v>
      </c>
      <c r="L1042" s="51"/>
      <c r="M1042" s="51"/>
      <c r="N1042" s="53">
        <v>0</v>
      </c>
      <c r="O1042" s="53"/>
      <c r="P1042" s="53">
        <v>0</v>
      </c>
    </row>
    <row r="1043" spans="1:16" s="19" customFormat="1" hidden="1">
      <c r="A1043" s="19" t="s">
        <v>1985</v>
      </c>
      <c r="B1043" s="19" t="s">
        <v>760</v>
      </c>
      <c r="C1043" s="51"/>
      <c r="D1043" s="51" t="s">
        <v>1879</v>
      </c>
      <c r="E1043" s="51" t="s">
        <v>4</v>
      </c>
      <c r="F1043" s="51" t="s">
        <v>4</v>
      </c>
      <c r="G1043" s="51"/>
      <c r="H1043" s="51" t="s">
        <v>623</v>
      </c>
      <c r="I1043" s="51"/>
      <c r="J1043" s="51" t="s">
        <v>3588</v>
      </c>
      <c r="K1043" s="51" t="s">
        <v>3587</v>
      </c>
      <c r="L1043" s="51"/>
      <c r="M1043" s="51"/>
      <c r="N1043" s="53">
        <v>6.4432075105986419E-2</v>
      </c>
      <c r="O1043" s="53"/>
      <c r="P1043" s="53">
        <v>6.4432075105986419E-2</v>
      </c>
    </row>
    <row r="1044" spans="1:16" s="19" customFormat="1" hidden="1">
      <c r="A1044" s="19" t="s">
        <v>1984</v>
      </c>
      <c r="B1044" s="19" t="s">
        <v>760</v>
      </c>
      <c r="C1044" s="51"/>
      <c r="D1044" s="51" t="s">
        <v>1879</v>
      </c>
      <c r="E1044" s="51" t="s">
        <v>4</v>
      </c>
      <c r="F1044" s="51" t="s">
        <v>4</v>
      </c>
      <c r="G1044" s="51"/>
      <c r="H1044" s="51" t="s">
        <v>623</v>
      </c>
      <c r="I1044" s="51"/>
      <c r="J1044" s="51" t="s">
        <v>3588</v>
      </c>
      <c r="K1044" s="51" t="s">
        <v>3587</v>
      </c>
      <c r="L1044" s="51"/>
      <c r="M1044" s="51"/>
      <c r="N1044" s="53">
        <v>8756.0875679248948</v>
      </c>
      <c r="O1044" s="53"/>
      <c r="P1044" s="53">
        <v>8756.0875679248948</v>
      </c>
    </row>
    <row r="1045" spans="1:16" s="19" customFormat="1" hidden="1">
      <c r="A1045" s="19" t="s">
        <v>1986</v>
      </c>
      <c r="B1045" s="19" t="s">
        <v>761</v>
      </c>
      <c r="C1045" s="51"/>
      <c r="D1045" s="51" t="s">
        <v>1879</v>
      </c>
      <c r="E1045" s="51" t="s">
        <v>4</v>
      </c>
      <c r="F1045" s="51" t="s">
        <v>4</v>
      </c>
      <c r="G1045" s="51"/>
      <c r="H1045" s="51" t="s">
        <v>623</v>
      </c>
      <c r="I1045" s="51"/>
      <c r="J1045" s="51" t="s">
        <v>3586</v>
      </c>
      <c r="K1045" s="51" t="s">
        <v>3585</v>
      </c>
      <c r="L1045" s="51"/>
      <c r="M1045" s="51"/>
      <c r="N1045" s="53">
        <v>0</v>
      </c>
      <c r="O1045" s="53"/>
      <c r="P1045" s="53">
        <v>0</v>
      </c>
    </row>
    <row r="1046" spans="1:16" s="19" customFormat="1" hidden="1">
      <c r="A1046" s="19" t="s">
        <v>1985</v>
      </c>
      <c r="B1046" s="19" t="s">
        <v>761</v>
      </c>
      <c r="C1046" s="51"/>
      <c r="D1046" s="51" t="s">
        <v>1879</v>
      </c>
      <c r="E1046" s="51" t="s">
        <v>4</v>
      </c>
      <c r="F1046" s="51" t="s">
        <v>4</v>
      </c>
      <c r="G1046" s="51"/>
      <c r="H1046" s="51" t="s">
        <v>623</v>
      </c>
      <c r="I1046" s="51"/>
      <c r="J1046" s="51" t="s">
        <v>3586</v>
      </c>
      <c r="K1046" s="51" t="s">
        <v>3585</v>
      </c>
      <c r="L1046" s="51"/>
      <c r="M1046" s="51"/>
      <c r="N1046" s="53">
        <v>4.5147586621186259E-2</v>
      </c>
      <c r="O1046" s="53"/>
      <c r="P1046" s="53">
        <v>4.5147586621186259E-2</v>
      </c>
    </row>
    <row r="1047" spans="1:16" s="19" customFormat="1" hidden="1">
      <c r="A1047" s="19" t="s">
        <v>1984</v>
      </c>
      <c r="B1047" s="19" t="s">
        <v>761</v>
      </c>
      <c r="C1047" s="51"/>
      <c r="D1047" s="51" t="s">
        <v>1879</v>
      </c>
      <c r="E1047" s="51" t="s">
        <v>4</v>
      </c>
      <c r="F1047" s="51" t="s">
        <v>4</v>
      </c>
      <c r="G1047" s="51"/>
      <c r="H1047" s="51" t="s">
        <v>623</v>
      </c>
      <c r="I1047" s="51"/>
      <c r="J1047" s="51" t="s">
        <v>3586</v>
      </c>
      <c r="K1047" s="51" t="s">
        <v>3585</v>
      </c>
      <c r="L1047" s="51"/>
      <c r="M1047" s="51"/>
      <c r="N1047" s="53">
        <v>6135.3948524133784</v>
      </c>
      <c r="O1047" s="53"/>
      <c r="P1047" s="53">
        <v>6135.3948524133784</v>
      </c>
    </row>
    <row r="1048" spans="1:16" s="19" customFormat="1" hidden="1">
      <c r="A1048" s="19" t="s">
        <v>1986</v>
      </c>
      <c r="B1048" s="19" t="s">
        <v>762</v>
      </c>
      <c r="C1048" s="51"/>
      <c r="D1048" s="51" t="s">
        <v>1879</v>
      </c>
      <c r="E1048" s="51" t="s">
        <v>4</v>
      </c>
      <c r="F1048" s="51" t="s">
        <v>4</v>
      </c>
      <c r="G1048" s="51"/>
      <c r="H1048" s="51" t="s">
        <v>623</v>
      </c>
      <c r="I1048" s="51"/>
      <c r="J1048" s="51" t="s">
        <v>3584</v>
      </c>
      <c r="K1048" s="51" t="s">
        <v>3583</v>
      </c>
      <c r="L1048" s="51"/>
      <c r="M1048" s="51"/>
      <c r="N1048" s="53">
        <v>0</v>
      </c>
      <c r="O1048" s="53"/>
      <c r="P1048" s="53">
        <v>0</v>
      </c>
    </row>
    <row r="1049" spans="1:16" s="19" customFormat="1" hidden="1">
      <c r="A1049" s="19" t="s">
        <v>1985</v>
      </c>
      <c r="B1049" s="19" t="s">
        <v>762</v>
      </c>
      <c r="C1049" s="51"/>
      <c r="D1049" s="51" t="s">
        <v>1879</v>
      </c>
      <c r="E1049" s="51" t="s">
        <v>4</v>
      </c>
      <c r="F1049" s="51" t="s">
        <v>4</v>
      </c>
      <c r="G1049" s="51"/>
      <c r="H1049" s="51" t="s">
        <v>623</v>
      </c>
      <c r="I1049" s="51"/>
      <c r="J1049" s="51" t="s">
        <v>3584</v>
      </c>
      <c r="K1049" s="51" t="s">
        <v>3583</v>
      </c>
      <c r="L1049" s="51"/>
      <c r="M1049" s="51"/>
      <c r="N1049" s="53">
        <v>6.4617921181851334E-2</v>
      </c>
      <c r="O1049" s="53"/>
      <c r="P1049" s="53">
        <v>6.4617921181851334E-2</v>
      </c>
    </row>
    <row r="1050" spans="1:16" s="19" customFormat="1" hidden="1">
      <c r="A1050" s="19" t="s">
        <v>1984</v>
      </c>
      <c r="B1050" s="19" t="s">
        <v>762</v>
      </c>
      <c r="C1050" s="51"/>
      <c r="D1050" s="51" t="s">
        <v>1879</v>
      </c>
      <c r="E1050" s="51" t="s">
        <v>4</v>
      </c>
      <c r="F1050" s="51" t="s">
        <v>4</v>
      </c>
      <c r="G1050" s="51"/>
      <c r="H1050" s="51" t="s">
        <v>623</v>
      </c>
      <c r="I1050" s="51"/>
      <c r="J1050" s="51" t="s">
        <v>3584</v>
      </c>
      <c r="K1050" s="51" t="s">
        <v>3583</v>
      </c>
      <c r="L1050" s="51"/>
      <c r="M1050" s="51"/>
      <c r="N1050" s="53">
        <v>8781.3433820788177</v>
      </c>
      <c r="O1050" s="53"/>
      <c r="P1050" s="53">
        <v>8781.3433820788177</v>
      </c>
    </row>
    <row r="1051" spans="1:16" s="19" customFormat="1" hidden="1">
      <c r="A1051" s="19" t="s">
        <v>1986</v>
      </c>
      <c r="B1051" s="19" t="s">
        <v>763</v>
      </c>
      <c r="C1051" s="51"/>
      <c r="D1051" s="51" t="s">
        <v>1879</v>
      </c>
      <c r="E1051" s="51" t="s">
        <v>4</v>
      </c>
      <c r="F1051" s="51" t="s">
        <v>4</v>
      </c>
      <c r="G1051" s="51"/>
      <c r="H1051" s="51" t="s">
        <v>623</v>
      </c>
      <c r="I1051" s="51"/>
      <c r="J1051" s="51" t="s">
        <v>3582</v>
      </c>
      <c r="K1051" s="51" t="s">
        <v>3581</v>
      </c>
      <c r="L1051" s="51"/>
      <c r="M1051" s="51"/>
      <c r="N1051" s="53">
        <v>0</v>
      </c>
      <c r="O1051" s="53"/>
      <c r="P1051" s="53">
        <v>0</v>
      </c>
    </row>
    <row r="1052" spans="1:16" s="19" customFormat="1" hidden="1">
      <c r="A1052" s="19" t="s">
        <v>1985</v>
      </c>
      <c r="B1052" s="19" t="s">
        <v>763</v>
      </c>
      <c r="C1052" s="51"/>
      <c r="D1052" s="51" t="s">
        <v>1879</v>
      </c>
      <c r="E1052" s="51" t="s">
        <v>4</v>
      </c>
      <c r="F1052" s="51" t="s">
        <v>4</v>
      </c>
      <c r="G1052" s="51"/>
      <c r="H1052" s="51" t="s">
        <v>623</v>
      </c>
      <c r="I1052" s="51"/>
      <c r="J1052" s="51" t="s">
        <v>3582</v>
      </c>
      <c r="K1052" s="51" t="s">
        <v>3581</v>
      </c>
      <c r="L1052" s="51"/>
      <c r="M1052" s="51"/>
      <c r="N1052" s="53">
        <v>4.8868157950554277E-2</v>
      </c>
      <c r="O1052" s="53"/>
      <c r="P1052" s="53">
        <v>4.8868157950554277E-2</v>
      </c>
    </row>
    <row r="1053" spans="1:16" s="19" customFormat="1" hidden="1">
      <c r="A1053" s="19" t="s">
        <v>1984</v>
      </c>
      <c r="B1053" s="19" t="s">
        <v>763</v>
      </c>
      <c r="C1053" s="51"/>
      <c r="D1053" s="51" t="s">
        <v>1879</v>
      </c>
      <c r="E1053" s="51" t="s">
        <v>4</v>
      </c>
      <c r="F1053" s="51" t="s">
        <v>4</v>
      </c>
      <c r="G1053" s="51"/>
      <c r="H1053" s="51" t="s">
        <v>623</v>
      </c>
      <c r="I1053" s="51"/>
      <c r="J1053" s="51" t="s">
        <v>3582</v>
      </c>
      <c r="K1053" s="51" t="s">
        <v>3581</v>
      </c>
      <c r="L1053" s="51"/>
      <c r="M1053" s="51"/>
      <c r="N1053" s="53">
        <v>6641.0071318420487</v>
      </c>
      <c r="O1053" s="53"/>
      <c r="P1053" s="53">
        <v>6641.0071318420487</v>
      </c>
    </row>
    <row r="1054" spans="1:16" s="19" customFormat="1" hidden="1">
      <c r="A1054" s="19" t="s">
        <v>1986</v>
      </c>
      <c r="B1054" s="19" t="s">
        <v>893</v>
      </c>
      <c r="C1054" s="51"/>
      <c r="D1054" s="51" t="s">
        <v>1879</v>
      </c>
      <c r="E1054" s="51" t="s">
        <v>4</v>
      </c>
      <c r="F1054" s="51" t="s">
        <v>4</v>
      </c>
      <c r="G1054" s="51"/>
      <c r="H1054" s="51" t="s">
        <v>623</v>
      </c>
      <c r="I1054" s="51"/>
      <c r="J1054" s="51" t="s">
        <v>3580</v>
      </c>
      <c r="K1054" s="51" t="s">
        <v>3579</v>
      </c>
      <c r="L1054" s="51" t="s">
        <v>15</v>
      </c>
      <c r="M1054" s="51"/>
      <c r="N1054" s="53">
        <v>0</v>
      </c>
      <c r="O1054" s="53"/>
      <c r="P1054" s="53">
        <v>0</v>
      </c>
    </row>
    <row r="1055" spans="1:16" s="19" customFormat="1" hidden="1">
      <c r="A1055" s="19" t="s">
        <v>1985</v>
      </c>
      <c r="B1055" s="19" t="s">
        <v>893</v>
      </c>
      <c r="C1055" s="51"/>
      <c r="D1055" s="51" t="s">
        <v>1879</v>
      </c>
      <c r="E1055" s="51" t="s">
        <v>4</v>
      </c>
      <c r="F1055" s="51" t="s">
        <v>4</v>
      </c>
      <c r="G1055" s="51"/>
      <c r="H1055" s="51" t="s">
        <v>623</v>
      </c>
      <c r="I1055" s="51"/>
      <c r="J1055" s="51" t="s">
        <v>3580</v>
      </c>
      <c r="K1055" s="51" t="s">
        <v>3579</v>
      </c>
      <c r="L1055" s="51" t="s">
        <v>15</v>
      </c>
      <c r="M1055" s="51"/>
      <c r="N1055" s="53">
        <v>1.3530423625023296</v>
      </c>
      <c r="O1055" s="53"/>
      <c r="P1055" s="53">
        <v>1.3530423625023296</v>
      </c>
    </row>
    <row r="1056" spans="1:16" s="19" customFormat="1" hidden="1">
      <c r="A1056" s="19" t="s">
        <v>1984</v>
      </c>
      <c r="B1056" s="19" t="s">
        <v>893</v>
      </c>
      <c r="C1056" s="51"/>
      <c r="D1056" s="51" t="s">
        <v>1879</v>
      </c>
      <c r="E1056" s="51" t="s">
        <v>4</v>
      </c>
      <c r="F1056" s="51" t="s">
        <v>4</v>
      </c>
      <c r="G1056" s="51"/>
      <c r="H1056" s="51" t="s">
        <v>623</v>
      </c>
      <c r="I1056" s="51"/>
      <c r="J1056" s="51" t="s">
        <v>3580</v>
      </c>
      <c r="K1056" s="51" t="s">
        <v>3579</v>
      </c>
      <c r="L1056" s="51" t="s">
        <v>15</v>
      </c>
      <c r="M1056" s="51"/>
      <c r="N1056" s="53">
        <v>183873.59695763752</v>
      </c>
      <c r="O1056" s="53"/>
      <c r="P1056" s="53">
        <v>183873.59695763752</v>
      </c>
    </row>
    <row r="1057" spans="1:16" s="19" customFormat="1" hidden="1">
      <c r="A1057" s="19" t="s">
        <v>1986</v>
      </c>
      <c r="B1057" s="19" t="s">
        <v>891</v>
      </c>
      <c r="C1057" s="51"/>
      <c r="D1057" s="51" t="s">
        <v>1879</v>
      </c>
      <c r="E1057" s="51" t="s">
        <v>4</v>
      </c>
      <c r="F1057" s="51" t="s">
        <v>4</v>
      </c>
      <c r="G1057" s="51"/>
      <c r="H1057" s="51" t="s">
        <v>623</v>
      </c>
      <c r="I1057" s="51"/>
      <c r="J1057" s="51" t="s">
        <v>3578</v>
      </c>
      <c r="K1057" s="51" t="s">
        <v>3577</v>
      </c>
      <c r="L1057" s="51" t="s">
        <v>15</v>
      </c>
      <c r="M1057" s="51"/>
      <c r="N1057" s="53">
        <v>0</v>
      </c>
      <c r="O1057" s="53"/>
      <c r="P1057" s="53">
        <v>0</v>
      </c>
    </row>
    <row r="1058" spans="1:16" s="19" customFormat="1" hidden="1">
      <c r="A1058" s="19" t="s">
        <v>1985</v>
      </c>
      <c r="B1058" s="19" t="s">
        <v>891</v>
      </c>
      <c r="C1058" s="51"/>
      <c r="D1058" s="51" t="s">
        <v>1879</v>
      </c>
      <c r="E1058" s="51" t="s">
        <v>4</v>
      </c>
      <c r="F1058" s="51" t="s">
        <v>4</v>
      </c>
      <c r="G1058" s="51"/>
      <c r="H1058" s="51" t="s">
        <v>623</v>
      </c>
      <c r="I1058" s="51"/>
      <c r="J1058" s="51" t="s">
        <v>3578</v>
      </c>
      <c r="K1058" s="51" t="s">
        <v>3577</v>
      </c>
      <c r="L1058" s="51" t="s">
        <v>15</v>
      </c>
      <c r="M1058" s="51"/>
      <c r="N1058" s="53">
        <v>0.36422257585772838</v>
      </c>
      <c r="O1058" s="53"/>
      <c r="P1058" s="53">
        <v>0.36422257585772838</v>
      </c>
    </row>
    <row r="1059" spans="1:16" s="19" customFormat="1" hidden="1">
      <c r="A1059" s="19" t="s">
        <v>1984</v>
      </c>
      <c r="B1059" s="19" t="s">
        <v>891</v>
      </c>
      <c r="C1059" s="51"/>
      <c r="D1059" s="51" t="s">
        <v>1879</v>
      </c>
      <c r="E1059" s="51" t="s">
        <v>4</v>
      </c>
      <c r="F1059" s="51" t="s">
        <v>4</v>
      </c>
      <c r="G1059" s="51"/>
      <c r="H1059" s="51" t="s">
        <v>623</v>
      </c>
      <c r="I1059" s="51"/>
      <c r="J1059" s="51" t="s">
        <v>3578</v>
      </c>
      <c r="K1059" s="51" t="s">
        <v>3577</v>
      </c>
      <c r="L1059" s="51" t="s">
        <v>15</v>
      </c>
      <c r="M1059" s="51"/>
      <c r="N1059" s="53">
        <v>49496.539777424143</v>
      </c>
      <c r="O1059" s="53"/>
      <c r="P1059" s="53">
        <v>49496.539777424143</v>
      </c>
    </row>
    <row r="1060" spans="1:16" s="19" customFormat="1" hidden="1">
      <c r="A1060" s="19" t="s">
        <v>1986</v>
      </c>
      <c r="B1060" s="19" t="s">
        <v>1461</v>
      </c>
      <c r="C1060" s="51"/>
      <c r="D1060" s="51" t="s">
        <v>1879</v>
      </c>
      <c r="E1060" s="51" t="s">
        <v>4</v>
      </c>
      <c r="F1060" s="51" t="s">
        <v>4</v>
      </c>
      <c r="G1060" s="51"/>
      <c r="H1060" s="51" t="s">
        <v>623</v>
      </c>
      <c r="I1060" s="51"/>
      <c r="J1060" s="51" t="s">
        <v>3576</v>
      </c>
      <c r="K1060" s="51" t="s">
        <v>3575</v>
      </c>
      <c r="L1060" s="51" t="s">
        <v>15</v>
      </c>
      <c r="M1060" s="51"/>
      <c r="N1060" s="53">
        <v>0</v>
      </c>
      <c r="O1060" s="53"/>
      <c r="P1060" s="53">
        <v>0</v>
      </c>
    </row>
    <row r="1061" spans="1:16" s="19" customFormat="1" hidden="1">
      <c r="A1061" s="19" t="s">
        <v>1985</v>
      </c>
      <c r="B1061" s="19" t="s">
        <v>1461</v>
      </c>
      <c r="C1061" s="51"/>
      <c r="D1061" s="51" t="s">
        <v>1879</v>
      </c>
      <c r="E1061" s="51" t="s">
        <v>4</v>
      </c>
      <c r="F1061" s="51" t="s">
        <v>4</v>
      </c>
      <c r="G1061" s="51"/>
      <c r="H1061" s="51" t="s">
        <v>623</v>
      </c>
      <c r="I1061" s="51"/>
      <c r="J1061" s="51" t="s">
        <v>3576</v>
      </c>
      <c r="K1061" s="51" t="s">
        <v>3575</v>
      </c>
      <c r="L1061" s="51" t="s">
        <v>15</v>
      </c>
      <c r="M1061" s="51"/>
      <c r="N1061" s="53">
        <v>1.5040110255512572E-2</v>
      </c>
      <c r="O1061" s="53"/>
      <c r="P1061" s="53">
        <v>1.5040110255512572E-2</v>
      </c>
    </row>
    <row r="1062" spans="1:16" s="19" customFormat="1" hidden="1">
      <c r="A1062" s="19" t="s">
        <v>1984</v>
      </c>
      <c r="B1062" s="19" t="s">
        <v>1461</v>
      </c>
      <c r="C1062" s="51"/>
      <c r="D1062" s="51" t="s">
        <v>1879</v>
      </c>
      <c r="E1062" s="51" t="s">
        <v>4</v>
      </c>
      <c r="F1062" s="51" t="s">
        <v>4</v>
      </c>
      <c r="G1062" s="51"/>
      <c r="H1062" s="51" t="s">
        <v>623</v>
      </c>
      <c r="I1062" s="51"/>
      <c r="J1062" s="51" t="s">
        <v>3576</v>
      </c>
      <c r="K1062" s="51" t="s">
        <v>3575</v>
      </c>
      <c r="L1062" s="51" t="s">
        <v>15</v>
      </c>
      <c r="M1062" s="51"/>
      <c r="N1062" s="53">
        <v>2043.8969598897445</v>
      </c>
      <c r="O1062" s="53"/>
      <c r="P1062" s="53">
        <v>2043.8969598897445</v>
      </c>
    </row>
    <row r="1063" spans="1:16" s="19" customFormat="1" hidden="1">
      <c r="A1063" s="19" t="s">
        <v>1986</v>
      </c>
      <c r="B1063" s="19" t="s">
        <v>1302</v>
      </c>
      <c r="C1063" s="51"/>
      <c r="D1063" s="51" t="s">
        <v>1879</v>
      </c>
      <c r="E1063" s="51" t="s">
        <v>4</v>
      </c>
      <c r="F1063" s="51" t="s">
        <v>4</v>
      </c>
      <c r="G1063" s="51"/>
      <c r="H1063" s="51" t="s">
        <v>623</v>
      </c>
      <c r="I1063" s="51"/>
      <c r="J1063" s="51" t="s">
        <v>3574</v>
      </c>
      <c r="K1063" s="51" t="s">
        <v>2029</v>
      </c>
      <c r="L1063" s="51">
        <v>50754</v>
      </c>
      <c r="M1063" s="51"/>
      <c r="N1063" s="53">
        <v>0</v>
      </c>
      <c r="O1063" s="53"/>
      <c r="P1063" s="53">
        <v>0</v>
      </c>
    </row>
    <row r="1064" spans="1:16" s="19" customFormat="1" hidden="1">
      <c r="A1064" s="19" t="s">
        <v>1985</v>
      </c>
      <c r="B1064" s="19" t="s">
        <v>1302</v>
      </c>
      <c r="C1064" s="51"/>
      <c r="D1064" s="51" t="s">
        <v>1879</v>
      </c>
      <c r="E1064" s="51" t="s">
        <v>4</v>
      </c>
      <c r="F1064" s="51" t="s">
        <v>4</v>
      </c>
      <c r="G1064" s="51"/>
      <c r="H1064" s="51" t="s">
        <v>623</v>
      </c>
      <c r="I1064" s="51"/>
      <c r="J1064" s="51" t="s">
        <v>3574</v>
      </c>
      <c r="K1064" s="51" t="s">
        <v>2029</v>
      </c>
      <c r="L1064" s="51">
        <v>50754</v>
      </c>
      <c r="M1064" s="51"/>
      <c r="N1064" s="53">
        <v>1.9640227425709797E-2</v>
      </c>
      <c r="O1064" s="53"/>
      <c r="P1064" s="53">
        <v>1.9640227425709797E-2</v>
      </c>
    </row>
    <row r="1065" spans="1:16" s="19" customFormat="1" hidden="1">
      <c r="A1065" s="19" t="s">
        <v>1984</v>
      </c>
      <c r="B1065" s="19" t="s">
        <v>1302</v>
      </c>
      <c r="C1065" s="51"/>
      <c r="D1065" s="51" t="s">
        <v>1879</v>
      </c>
      <c r="E1065" s="51" t="s">
        <v>4</v>
      </c>
      <c r="F1065" s="51" t="s">
        <v>4</v>
      </c>
      <c r="G1065" s="51"/>
      <c r="H1065" s="51" t="s">
        <v>623</v>
      </c>
      <c r="I1065" s="51"/>
      <c r="J1065" s="51" t="s">
        <v>3574</v>
      </c>
      <c r="K1065" s="51" t="s">
        <v>2029</v>
      </c>
      <c r="L1065" s="51">
        <v>50754</v>
      </c>
      <c r="M1065" s="51"/>
      <c r="N1065" s="53">
        <v>2669.0363597725745</v>
      </c>
      <c r="O1065" s="53"/>
      <c r="P1065" s="53">
        <v>2669.0363597725745</v>
      </c>
    </row>
    <row r="1066" spans="1:16" s="19" customFormat="1" hidden="1">
      <c r="A1066" s="19" t="s">
        <v>39</v>
      </c>
      <c r="B1066" s="19" t="s">
        <v>3573</v>
      </c>
      <c r="C1066" s="51"/>
      <c r="D1066" s="51" t="s">
        <v>1879</v>
      </c>
      <c r="E1066" s="51" t="s">
        <v>4</v>
      </c>
      <c r="F1066" s="51" t="s">
        <v>4</v>
      </c>
      <c r="G1066" s="51"/>
      <c r="H1066" s="51" t="s">
        <v>623</v>
      </c>
      <c r="I1066" s="51"/>
      <c r="J1066" s="51" t="s">
        <v>394</v>
      </c>
      <c r="K1066" s="51" t="s">
        <v>3572</v>
      </c>
      <c r="L1066" s="51">
        <v>56112</v>
      </c>
      <c r="M1066" s="51"/>
      <c r="N1066" s="53">
        <v>57811.586000000003</v>
      </c>
      <c r="O1066" s="53"/>
      <c r="P1066" s="53">
        <v>57811.586000000003</v>
      </c>
    </row>
    <row r="1067" spans="1:16" s="19" customFormat="1" hidden="1">
      <c r="A1067" s="19" t="s">
        <v>1989</v>
      </c>
      <c r="B1067" s="19" t="s">
        <v>775</v>
      </c>
      <c r="C1067" s="51"/>
      <c r="D1067" s="51" t="s">
        <v>1879</v>
      </c>
      <c r="E1067" s="51" t="s">
        <v>4</v>
      </c>
      <c r="F1067" s="51" t="s">
        <v>4</v>
      </c>
      <c r="G1067" s="51"/>
      <c r="H1067" s="51" t="s">
        <v>623</v>
      </c>
      <c r="I1067" s="51"/>
      <c r="J1067" s="51" t="s">
        <v>394</v>
      </c>
      <c r="K1067" s="51" t="s">
        <v>2054</v>
      </c>
      <c r="L1067" s="51">
        <v>10586</v>
      </c>
      <c r="M1067" s="51"/>
      <c r="N1067" s="53">
        <v>11950</v>
      </c>
      <c r="O1067" s="53">
        <v>0</v>
      </c>
      <c r="P1067" s="53">
        <v>11950</v>
      </c>
    </row>
    <row r="1068" spans="1:16" s="19" customFormat="1" hidden="1">
      <c r="A1068" s="19" t="s">
        <v>39</v>
      </c>
      <c r="B1068" s="19" t="s">
        <v>3571</v>
      </c>
      <c r="C1068" s="51"/>
      <c r="D1068" s="51" t="s">
        <v>1879</v>
      </c>
      <c r="E1068" s="51" t="s">
        <v>4</v>
      </c>
      <c r="F1068" s="51" t="s">
        <v>4</v>
      </c>
      <c r="G1068" s="51"/>
      <c r="H1068" s="51" t="s">
        <v>623</v>
      </c>
      <c r="I1068" s="51"/>
      <c r="J1068" s="51" t="s">
        <v>387</v>
      </c>
      <c r="K1068" s="51" t="s">
        <v>3570</v>
      </c>
      <c r="L1068" s="51">
        <v>56295</v>
      </c>
      <c r="M1068" s="51"/>
      <c r="N1068" s="53">
        <v>116661.89000000001</v>
      </c>
      <c r="O1068" s="53"/>
      <c r="P1068" s="53">
        <v>116661.89000000001</v>
      </c>
    </row>
    <row r="1069" spans="1:16" s="19" customFormat="1" hidden="1">
      <c r="A1069" s="19" t="s">
        <v>39</v>
      </c>
      <c r="B1069" s="19" t="s">
        <v>1314</v>
      </c>
      <c r="C1069" s="51"/>
      <c r="D1069" s="51" t="s">
        <v>1879</v>
      </c>
      <c r="E1069" s="51" t="s">
        <v>0</v>
      </c>
      <c r="F1069" s="51" t="s">
        <v>831</v>
      </c>
      <c r="G1069" s="51"/>
      <c r="H1069" s="51" t="s">
        <v>623</v>
      </c>
      <c r="I1069" s="51"/>
      <c r="J1069" s="51" t="s">
        <v>3569</v>
      </c>
      <c r="K1069" s="51" t="s">
        <v>3568</v>
      </c>
      <c r="L1069" s="51">
        <v>52204</v>
      </c>
      <c r="M1069" s="51"/>
      <c r="N1069" s="53">
        <v>9072.09</v>
      </c>
      <c r="O1069" s="53"/>
      <c r="P1069" s="53">
        <v>9072.09</v>
      </c>
    </row>
    <row r="1070" spans="1:16" s="19" customFormat="1" hidden="1">
      <c r="A1070" s="19" t="s">
        <v>39</v>
      </c>
      <c r="B1070" s="19" t="s">
        <v>1315</v>
      </c>
      <c r="C1070" s="51"/>
      <c r="D1070" s="51" t="s">
        <v>1879</v>
      </c>
      <c r="E1070" s="51" t="s">
        <v>0</v>
      </c>
      <c r="F1070" s="51" t="s">
        <v>831</v>
      </c>
      <c r="G1070" s="51"/>
      <c r="H1070" s="51" t="s">
        <v>623</v>
      </c>
      <c r="I1070" s="51"/>
      <c r="J1070" s="51" t="s">
        <v>3567</v>
      </c>
      <c r="K1070" s="51" t="s">
        <v>3566</v>
      </c>
      <c r="L1070" s="51">
        <v>52204</v>
      </c>
      <c r="M1070" s="51"/>
      <c r="N1070" s="53">
        <v>7617.1799999999994</v>
      </c>
      <c r="O1070" s="53"/>
      <c r="P1070" s="53">
        <v>7617.1799999999994</v>
      </c>
    </row>
    <row r="1071" spans="1:16" s="19" customFormat="1" hidden="1">
      <c r="A1071" s="19" t="s">
        <v>39</v>
      </c>
      <c r="B1071" s="19" t="s">
        <v>3565</v>
      </c>
      <c r="C1071" s="51"/>
      <c r="D1071" s="51" t="s">
        <v>1879</v>
      </c>
      <c r="E1071" s="51" t="s">
        <v>0</v>
      </c>
      <c r="F1071" s="51" t="s">
        <v>831</v>
      </c>
      <c r="G1071" s="51"/>
      <c r="H1071" s="51" t="s">
        <v>623</v>
      </c>
      <c r="I1071" s="51"/>
      <c r="J1071" s="51" t="s">
        <v>264</v>
      </c>
      <c r="K1071" s="51" t="s">
        <v>3564</v>
      </c>
      <c r="L1071" s="51"/>
      <c r="M1071" s="51"/>
      <c r="N1071" s="53">
        <v>12884.926000000001</v>
      </c>
      <c r="O1071" s="53"/>
      <c r="P1071" s="53">
        <v>12884.926000000001</v>
      </c>
    </row>
    <row r="1072" spans="1:16" s="19" customFormat="1" hidden="1">
      <c r="A1072" s="19" t="s">
        <v>39</v>
      </c>
      <c r="B1072" s="19" t="s">
        <v>111</v>
      </c>
      <c r="C1072" s="51"/>
      <c r="D1072" s="51" t="s">
        <v>1879</v>
      </c>
      <c r="E1072" s="51" t="s">
        <v>103</v>
      </c>
      <c r="F1072" s="51" t="s">
        <v>688</v>
      </c>
      <c r="G1072" s="51"/>
      <c r="H1072" s="51" t="s">
        <v>623</v>
      </c>
      <c r="I1072" s="51"/>
      <c r="J1072" s="51" t="s">
        <v>165</v>
      </c>
      <c r="K1072" s="51" t="s">
        <v>3563</v>
      </c>
      <c r="L1072" s="51">
        <v>50147</v>
      </c>
      <c r="M1072" s="51"/>
      <c r="N1072" s="53"/>
      <c r="O1072" s="53"/>
      <c r="P1072" s="53">
        <v>0</v>
      </c>
    </row>
    <row r="1073" spans="1:16" s="19" customFormat="1" hidden="1">
      <c r="A1073" s="19" t="s">
        <v>39</v>
      </c>
      <c r="B1073" s="19" t="s">
        <v>3562</v>
      </c>
      <c r="C1073" s="51"/>
      <c r="D1073" s="51" t="s">
        <v>1879</v>
      </c>
      <c r="E1073" s="51" t="s">
        <v>103</v>
      </c>
      <c r="F1073" s="51" t="s">
        <v>688</v>
      </c>
      <c r="G1073" s="51"/>
      <c r="H1073" s="51" t="s">
        <v>623</v>
      </c>
      <c r="I1073" s="51"/>
      <c r="J1073" s="51" t="s">
        <v>279</v>
      </c>
      <c r="K1073" s="51" t="s">
        <v>3561</v>
      </c>
      <c r="L1073" s="51">
        <v>457</v>
      </c>
      <c r="M1073" s="51"/>
      <c r="N1073" s="53">
        <v>2545.3519999999999</v>
      </c>
      <c r="O1073" s="53"/>
      <c r="P1073" s="53">
        <v>2545.3519999999999</v>
      </c>
    </row>
    <row r="1074" spans="1:16" s="19" customFormat="1" hidden="1">
      <c r="A1074" s="19" t="s">
        <v>39</v>
      </c>
      <c r="B1074" s="19" t="s">
        <v>127</v>
      </c>
      <c r="C1074" s="51"/>
      <c r="D1074" s="51" t="s">
        <v>1879</v>
      </c>
      <c r="E1074" s="51" t="s">
        <v>103</v>
      </c>
      <c r="F1074" s="51" t="s">
        <v>688</v>
      </c>
      <c r="G1074" s="51"/>
      <c r="H1074" s="51" t="s">
        <v>623</v>
      </c>
      <c r="I1074" s="51"/>
      <c r="J1074" s="51" t="s">
        <v>308</v>
      </c>
      <c r="K1074" s="51" t="s">
        <v>3560</v>
      </c>
      <c r="L1074" s="51"/>
      <c r="M1074" s="51"/>
      <c r="N1074" s="53">
        <v>593.88000000000011</v>
      </c>
      <c r="O1074" s="53"/>
      <c r="P1074" s="53">
        <v>593.88000000000011</v>
      </c>
    </row>
    <row r="1075" spans="1:16" s="19" customFormat="1" hidden="1">
      <c r="A1075" s="19" t="s">
        <v>39</v>
      </c>
      <c r="B1075" s="19" t="s">
        <v>3559</v>
      </c>
      <c r="C1075" s="51"/>
      <c r="D1075" s="51" t="s">
        <v>1879</v>
      </c>
      <c r="E1075" s="51" t="s">
        <v>103</v>
      </c>
      <c r="F1075" s="51" t="s">
        <v>688</v>
      </c>
      <c r="G1075" s="51"/>
      <c r="H1075" s="51" t="s">
        <v>623</v>
      </c>
      <c r="I1075" s="51"/>
      <c r="J1075" s="51" t="s">
        <v>3558</v>
      </c>
      <c r="K1075" s="51" t="s">
        <v>3557</v>
      </c>
      <c r="L1075" s="51"/>
      <c r="M1075" s="51"/>
      <c r="N1075" s="53">
        <v>422.39399999999995</v>
      </c>
      <c r="O1075" s="53"/>
      <c r="P1075" s="53">
        <v>422.39399999999995</v>
      </c>
    </row>
    <row r="1076" spans="1:16" s="19" customFormat="1" hidden="1">
      <c r="A1076" s="19" t="s">
        <v>39</v>
      </c>
      <c r="B1076" s="19" t="s">
        <v>3556</v>
      </c>
      <c r="C1076" s="51"/>
      <c r="D1076" s="51" t="s">
        <v>1879</v>
      </c>
      <c r="E1076" s="51" t="s">
        <v>4</v>
      </c>
      <c r="F1076" s="51" t="s">
        <v>4</v>
      </c>
      <c r="G1076" s="51"/>
      <c r="H1076" s="51" t="s">
        <v>623</v>
      </c>
      <c r="I1076" s="51"/>
      <c r="J1076" s="51" t="s">
        <v>381</v>
      </c>
      <c r="K1076" s="51" t="s">
        <v>3555</v>
      </c>
      <c r="L1076" s="51">
        <v>55396</v>
      </c>
      <c r="M1076" s="51"/>
      <c r="N1076" s="53">
        <v>23741.5363</v>
      </c>
      <c r="O1076" s="53"/>
      <c r="P1076" s="53">
        <v>23741.5363</v>
      </c>
    </row>
    <row r="1077" spans="1:16" s="19" customFormat="1" hidden="1">
      <c r="A1077" s="19" t="s">
        <v>1986</v>
      </c>
      <c r="B1077" s="19" t="s">
        <v>727</v>
      </c>
      <c r="C1077" s="51"/>
      <c r="D1077" s="51" t="s">
        <v>1879</v>
      </c>
      <c r="E1077" s="51" t="s">
        <v>103</v>
      </c>
      <c r="F1077" s="51" t="s">
        <v>103</v>
      </c>
      <c r="G1077" s="51"/>
      <c r="H1077" s="51" t="s">
        <v>623</v>
      </c>
      <c r="I1077" s="51"/>
      <c r="J1077" s="51" t="s">
        <v>280</v>
      </c>
      <c r="K1077" s="51" t="s">
        <v>3554</v>
      </c>
      <c r="L1077" s="51" t="s">
        <v>3553</v>
      </c>
      <c r="M1077" s="51"/>
      <c r="N1077" s="53">
        <v>0</v>
      </c>
      <c r="O1077" s="53">
        <v>0</v>
      </c>
      <c r="P1077" s="53">
        <v>0</v>
      </c>
    </row>
    <row r="1078" spans="1:16" s="19" customFormat="1" hidden="1">
      <c r="A1078" s="19" t="s">
        <v>1985</v>
      </c>
      <c r="B1078" s="19" t="s">
        <v>727</v>
      </c>
      <c r="C1078" s="51"/>
      <c r="D1078" s="51" t="s">
        <v>1879</v>
      </c>
      <c r="E1078" s="51" t="s">
        <v>103</v>
      </c>
      <c r="F1078" s="51" t="s">
        <v>103</v>
      </c>
      <c r="G1078" s="51"/>
      <c r="H1078" s="51" t="s">
        <v>623</v>
      </c>
      <c r="I1078" s="51"/>
      <c r="J1078" s="51" t="s">
        <v>280</v>
      </c>
      <c r="K1078" s="51" t="s">
        <v>3554</v>
      </c>
      <c r="L1078" s="51" t="s">
        <v>3553</v>
      </c>
      <c r="M1078" s="51"/>
      <c r="N1078" s="53">
        <v>0.32590260842034813</v>
      </c>
      <c r="O1078" s="53">
        <v>7.0659920157305932E-6</v>
      </c>
      <c r="P1078" s="53">
        <v>0.32589554242833241</v>
      </c>
    </row>
    <row r="1079" spans="1:16" s="19" customFormat="1" hidden="1">
      <c r="A1079" s="19" t="s">
        <v>1984</v>
      </c>
      <c r="B1079" s="19" t="s">
        <v>727</v>
      </c>
      <c r="C1079" s="51"/>
      <c r="D1079" s="51" t="s">
        <v>1879</v>
      </c>
      <c r="E1079" s="51" t="s">
        <v>103</v>
      </c>
      <c r="F1079" s="51" t="s">
        <v>103</v>
      </c>
      <c r="G1079" s="51"/>
      <c r="H1079" s="51" t="s">
        <v>623</v>
      </c>
      <c r="I1079" s="51"/>
      <c r="J1079" s="51" t="s">
        <v>280</v>
      </c>
      <c r="K1079" s="51" t="s">
        <v>3554</v>
      </c>
      <c r="L1079" s="51" t="s">
        <v>3553</v>
      </c>
      <c r="M1079" s="51"/>
      <c r="N1079" s="53">
        <v>44288.993847391583</v>
      </c>
      <c r="O1079" s="53">
        <v>0.96024293400798433</v>
      </c>
      <c r="P1079" s="53">
        <v>44288.033604457574</v>
      </c>
    </row>
    <row r="1080" spans="1:16" s="19" customFormat="1" hidden="1">
      <c r="A1080" s="19" t="s">
        <v>39</v>
      </c>
      <c r="B1080" s="19" t="s">
        <v>3552</v>
      </c>
      <c r="C1080" s="51"/>
      <c r="D1080" s="51" t="s">
        <v>1879</v>
      </c>
      <c r="E1080" s="51" t="s">
        <v>4</v>
      </c>
      <c r="F1080" s="51" t="s">
        <v>4</v>
      </c>
      <c r="G1080" s="51"/>
      <c r="H1080" s="51" t="s">
        <v>623</v>
      </c>
      <c r="I1080" s="51"/>
      <c r="J1080" s="51" t="s">
        <v>3551</v>
      </c>
      <c r="K1080" s="51" t="s">
        <v>3550</v>
      </c>
      <c r="L1080" s="51">
        <v>55339</v>
      </c>
      <c r="M1080" s="51"/>
      <c r="N1080" s="53">
        <v>0</v>
      </c>
      <c r="O1080" s="53"/>
      <c r="P1080" s="53">
        <v>0</v>
      </c>
    </row>
    <row r="1081" spans="1:16" s="19" customFormat="1" hidden="1">
      <c r="A1081" s="19" t="s">
        <v>1986</v>
      </c>
      <c r="B1081" s="19" t="s">
        <v>728</v>
      </c>
      <c r="C1081" s="51"/>
      <c r="D1081" s="51" t="s">
        <v>1879</v>
      </c>
      <c r="E1081" s="51" t="s">
        <v>103</v>
      </c>
      <c r="F1081" s="51" t="s">
        <v>103</v>
      </c>
      <c r="G1081" s="51"/>
      <c r="H1081" s="51" t="s">
        <v>623</v>
      </c>
      <c r="I1081" s="51"/>
      <c r="J1081" s="51" t="s">
        <v>281</v>
      </c>
      <c r="K1081" s="51" t="s">
        <v>3549</v>
      </c>
      <c r="L1081" s="51" t="s">
        <v>3548</v>
      </c>
      <c r="M1081" s="51"/>
      <c r="N1081" s="53">
        <v>0</v>
      </c>
      <c r="O1081" s="53">
        <v>0</v>
      </c>
      <c r="P1081" s="53">
        <v>0</v>
      </c>
    </row>
    <row r="1082" spans="1:16" s="19" customFormat="1" hidden="1">
      <c r="A1082" s="19" t="s">
        <v>1985</v>
      </c>
      <c r="B1082" s="19" t="s">
        <v>728</v>
      </c>
      <c r="C1082" s="51"/>
      <c r="D1082" s="51" t="s">
        <v>1879</v>
      </c>
      <c r="E1082" s="51" t="s">
        <v>103</v>
      </c>
      <c r="F1082" s="51" t="s">
        <v>103</v>
      </c>
      <c r="G1082" s="51"/>
      <c r="H1082" s="51" t="s">
        <v>623</v>
      </c>
      <c r="I1082" s="51"/>
      <c r="J1082" s="51" t="s">
        <v>281</v>
      </c>
      <c r="K1082" s="51" t="s">
        <v>3549</v>
      </c>
      <c r="L1082" s="51" t="s">
        <v>3548</v>
      </c>
      <c r="M1082" s="51"/>
      <c r="N1082" s="53">
        <v>0.32421143054318924</v>
      </c>
      <c r="O1082" s="53">
        <v>2.6689250758713728E-6</v>
      </c>
      <c r="P1082" s="53">
        <v>0.32420876161811335</v>
      </c>
    </row>
    <row r="1083" spans="1:16" s="19" customFormat="1" hidden="1">
      <c r="A1083" s="19" t="s">
        <v>1984</v>
      </c>
      <c r="B1083" s="19" t="s">
        <v>728</v>
      </c>
      <c r="C1083" s="51"/>
      <c r="D1083" s="51" t="s">
        <v>1879</v>
      </c>
      <c r="E1083" s="51" t="s">
        <v>103</v>
      </c>
      <c r="F1083" s="51" t="s">
        <v>103</v>
      </c>
      <c r="G1083" s="51"/>
      <c r="H1083" s="51" t="s">
        <v>623</v>
      </c>
      <c r="I1083" s="51"/>
      <c r="J1083" s="51" t="s">
        <v>281</v>
      </c>
      <c r="K1083" s="51" t="s">
        <v>3549</v>
      </c>
      <c r="L1083" s="51" t="s">
        <v>3548</v>
      </c>
      <c r="M1083" s="51"/>
      <c r="N1083" s="53">
        <v>44059.168848569454</v>
      </c>
      <c r="O1083" s="53">
        <v>0.36269733107492408</v>
      </c>
      <c r="P1083" s="53">
        <v>44058.806151238379</v>
      </c>
    </row>
    <row r="1084" spans="1:16" s="19" customFormat="1" hidden="1">
      <c r="A1084" s="19" t="s">
        <v>1986</v>
      </c>
      <c r="B1084" s="19" t="s">
        <v>729</v>
      </c>
      <c r="C1084" s="51"/>
      <c r="D1084" s="51" t="s">
        <v>1879</v>
      </c>
      <c r="E1084" s="51" t="s">
        <v>103</v>
      </c>
      <c r="F1084" s="51" t="s">
        <v>103</v>
      </c>
      <c r="G1084" s="51"/>
      <c r="H1084" s="51" t="s">
        <v>623</v>
      </c>
      <c r="I1084" s="51"/>
      <c r="J1084" s="51" t="s">
        <v>282</v>
      </c>
      <c r="K1084" s="51" t="s">
        <v>3547</v>
      </c>
      <c r="L1084" s="51" t="s">
        <v>3546</v>
      </c>
      <c r="M1084" s="51"/>
      <c r="N1084" s="53">
        <v>0</v>
      </c>
      <c r="O1084" s="53">
        <v>0</v>
      </c>
      <c r="P1084" s="53">
        <v>0</v>
      </c>
    </row>
    <row r="1085" spans="1:16" s="19" customFormat="1" hidden="1">
      <c r="A1085" s="19" t="s">
        <v>1985</v>
      </c>
      <c r="B1085" s="19" t="s">
        <v>729</v>
      </c>
      <c r="C1085" s="51"/>
      <c r="D1085" s="51" t="s">
        <v>1879</v>
      </c>
      <c r="E1085" s="51" t="s">
        <v>103</v>
      </c>
      <c r="F1085" s="51" t="s">
        <v>103</v>
      </c>
      <c r="G1085" s="51"/>
      <c r="H1085" s="51" t="s">
        <v>623</v>
      </c>
      <c r="I1085" s="51"/>
      <c r="J1085" s="51" t="s">
        <v>282</v>
      </c>
      <c r="K1085" s="51" t="s">
        <v>3547</v>
      </c>
      <c r="L1085" s="51" t="s">
        <v>3546</v>
      </c>
      <c r="M1085" s="51"/>
      <c r="N1085" s="53">
        <v>0.22712565398120885</v>
      </c>
      <c r="O1085" s="53">
        <v>3.4062459818606523E-6</v>
      </c>
      <c r="P1085" s="53">
        <v>0.22712224773522699</v>
      </c>
    </row>
    <row r="1086" spans="1:16" s="19" customFormat="1" hidden="1">
      <c r="A1086" s="19" t="s">
        <v>1984</v>
      </c>
      <c r="B1086" s="19" t="s">
        <v>729</v>
      </c>
      <c r="C1086" s="51"/>
      <c r="D1086" s="51" t="s">
        <v>1879</v>
      </c>
      <c r="E1086" s="51" t="s">
        <v>103</v>
      </c>
      <c r="F1086" s="51" t="s">
        <v>103</v>
      </c>
      <c r="G1086" s="51"/>
      <c r="H1086" s="51" t="s">
        <v>623</v>
      </c>
      <c r="I1086" s="51"/>
      <c r="J1086" s="51" t="s">
        <v>282</v>
      </c>
      <c r="K1086" s="51" t="s">
        <v>3547</v>
      </c>
      <c r="L1086" s="51" t="s">
        <v>3546</v>
      </c>
      <c r="M1086" s="51"/>
      <c r="N1086" s="53">
        <v>30865.560544346019</v>
      </c>
      <c r="O1086" s="53">
        <v>0.46289659375401809</v>
      </c>
      <c r="P1086" s="53">
        <v>30865.097647752264</v>
      </c>
    </row>
    <row r="1087" spans="1:16" s="19" customFormat="1" hidden="1">
      <c r="A1087" s="19" t="s">
        <v>1986</v>
      </c>
      <c r="B1087" s="19" t="s">
        <v>730</v>
      </c>
      <c r="C1087" s="51"/>
      <c r="D1087" s="51" t="s">
        <v>1879</v>
      </c>
      <c r="E1087" s="51" t="s">
        <v>103</v>
      </c>
      <c r="F1087" s="51" t="s">
        <v>103</v>
      </c>
      <c r="G1087" s="51"/>
      <c r="H1087" s="51" t="s">
        <v>623</v>
      </c>
      <c r="I1087" s="51"/>
      <c r="J1087" s="51" t="s">
        <v>283</v>
      </c>
      <c r="K1087" s="51" t="s">
        <v>3545</v>
      </c>
      <c r="L1087" s="51" t="s">
        <v>3544</v>
      </c>
      <c r="M1087" s="51"/>
      <c r="N1087" s="53">
        <v>0</v>
      </c>
      <c r="O1087" s="53">
        <v>0</v>
      </c>
      <c r="P1087" s="53">
        <v>0</v>
      </c>
    </row>
    <row r="1088" spans="1:16" s="19" customFormat="1" hidden="1">
      <c r="A1088" s="19" t="s">
        <v>1985</v>
      </c>
      <c r="B1088" s="19" t="s">
        <v>730</v>
      </c>
      <c r="C1088" s="51"/>
      <c r="D1088" s="51" t="s">
        <v>1879</v>
      </c>
      <c r="E1088" s="51" t="s">
        <v>103</v>
      </c>
      <c r="F1088" s="51" t="s">
        <v>103</v>
      </c>
      <c r="G1088" s="51"/>
      <c r="H1088" s="51" t="s">
        <v>623</v>
      </c>
      <c r="I1088" s="51"/>
      <c r="J1088" s="51" t="s">
        <v>283</v>
      </c>
      <c r="K1088" s="51" t="s">
        <v>3545</v>
      </c>
      <c r="L1088" s="51" t="s">
        <v>3544</v>
      </c>
      <c r="M1088" s="51"/>
      <c r="N1088" s="53">
        <v>0.14673846551688907</v>
      </c>
      <c r="O1088" s="53">
        <v>2.5043891930577973E-5</v>
      </c>
      <c r="P1088" s="53">
        <v>0.14671342162495848</v>
      </c>
    </row>
    <row r="1089" spans="1:16" s="19" customFormat="1" hidden="1">
      <c r="A1089" s="19" t="s">
        <v>1984</v>
      </c>
      <c r="B1089" s="19" t="s">
        <v>730</v>
      </c>
      <c r="C1089" s="51"/>
      <c r="D1089" s="51" t="s">
        <v>1879</v>
      </c>
      <c r="E1089" s="51" t="s">
        <v>103</v>
      </c>
      <c r="F1089" s="51" t="s">
        <v>103</v>
      </c>
      <c r="G1089" s="51"/>
      <c r="H1089" s="51" t="s">
        <v>623</v>
      </c>
      <c r="I1089" s="51"/>
      <c r="J1089" s="51" t="s">
        <v>283</v>
      </c>
      <c r="K1089" s="51" t="s">
        <v>3545</v>
      </c>
      <c r="L1089" s="51" t="s">
        <v>3544</v>
      </c>
      <c r="M1089" s="51"/>
      <c r="N1089" s="53">
        <v>19941.230381534486</v>
      </c>
      <c r="O1089" s="53">
        <v>3.4033749561080695</v>
      </c>
      <c r="P1089" s="53">
        <v>19937.827006578376</v>
      </c>
    </row>
    <row r="1090" spans="1:16" s="19" customFormat="1" hidden="1">
      <c r="A1090" s="19" t="s">
        <v>1986</v>
      </c>
      <c r="B1090" s="19" t="s">
        <v>731</v>
      </c>
      <c r="C1090" s="51"/>
      <c r="D1090" s="51" t="s">
        <v>1879</v>
      </c>
      <c r="E1090" s="51" t="s">
        <v>103</v>
      </c>
      <c r="F1090" s="51" t="s">
        <v>103</v>
      </c>
      <c r="G1090" s="51"/>
      <c r="H1090" s="51" t="s">
        <v>623</v>
      </c>
      <c r="I1090" s="51"/>
      <c r="J1090" s="51" t="s">
        <v>284</v>
      </c>
      <c r="K1090" s="51" t="s">
        <v>3543</v>
      </c>
      <c r="L1090" s="51" t="s">
        <v>3542</v>
      </c>
      <c r="M1090" s="51"/>
      <c r="N1090" s="53">
        <v>0</v>
      </c>
      <c r="O1090" s="53">
        <v>0</v>
      </c>
      <c r="P1090" s="53">
        <v>0</v>
      </c>
    </row>
    <row r="1091" spans="1:16" s="19" customFormat="1" hidden="1">
      <c r="A1091" s="19" t="s">
        <v>1985</v>
      </c>
      <c r="B1091" s="19" t="s">
        <v>731</v>
      </c>
      <c r="C1091" s="51"/>
      <c r="D1091" s="51" t="s">
        <v>1879</v>
      </c>
      <c r="E1091" s="51" t="s">
        <v>103</v>
      </c>
      <c r="F1091" s="51" t="s">
        <v>103</v>
      </c>
      <c r="G1091" s="51"/>
      <c r="H1091" s="51" t="s">
        <v>623</v>
      </c>
      <c r="I1091" s="51"/>
      <c r="J1091" s="51" t="s">
        <v>284</v>
      </c>
      <c r="K1091" s="51" t="s">
        <v>3543</v>
      </c>
      <c r="L1091" s="51" t="s">
        <v>3542</v>
      </c>
      <c r="M1091" s="51"/>
      <c r="N1091" s="53">
        <v>9.1499657730999773E-2</v>
      </c>
      <c r="O1091" s="53">
        <v>5.2523665492988596E-5</v>
      </c>
      <c r="P1091" s="53">
        <v>9.144713406550678E-2</v>
      </c>
    </row>
    <row r="1092" spans="1:16" s="19" customFormat="1" hidden="1">
      <c r="A1092" s="19" t="s">
        <v>1984</v>
      </c>
      <c r="B1092" s="19" t="s">
        <v>731</v>
      </c>
      <c r="C1092" s="51"/>
      <c r="D1092" s="51" t="s">
        <v>1879</v>
      </c>
      <c r="E1092" s="51" t="s">
        <v>103</v>
      </c>
      <c r="F1092" s="51" t="s">
        <v>103</v>
      </c>
      <c r="G1092" s="51"/>
      <c r="H1092" s="51" t="s">
        <v>623</v>
      </c>
      <c r="I1092" s="51"/>
      <c r="J1092" s="51" t="s">
        <v>284</v>
      </c>
      <c r="K1092" s="51" t="s">
        <v>3543</v>
      </c>
      <c r="L1092" s="51" t="s">
        <v>3542</v>
      </c>
      <c r="M1092" s="51"/>
      <c r="N1092" s="53">
        <v>12434.47482034227</v>
      </c>
      <c r="O1092" s="53">
        <v>7.1377774763345068</v>
      </c>
      <c r="P1092" s="53">
        <v>12427.337042865935</v>
      </c>
    </row>
    <row r="1093" spans="1:16" s="19" customFormat="1" hidden="1">
      <c r="A1093" s="19" t="s">
        <v>1986</v>
      </c>
      <c r="B1093" s="19" t="s">
        <v>17</v>
      </c>
      <c r="C1093" s="51"/>
      <c r="D1093" s="51" t="s">
        <v>1879</v>
      </c>
      <c r="E1093" s="51" t="s">
        <v>103</v>
      </c>
      <c r="F1093" s="51" t="s">
        <v>103</v>
      </c>
      <c r="G1093" s="51"/>
      <c r="H1093" s="51" t="s">
        <v>623</v>
      </c>
      <c r="I1093" s="51"/>
      <c r="J1093" s="51" t="s">
        <v>285</v>
      </c>
      <c r="K1093" s="51" t="s">
        <v>3541</v>
      </c>
      <c r="L1093" s="51" t="s">
        <v>3540</v>
      </c>
      <c r="M1093" s="51"/>
      <c r="N1093" s="53">
        <v>0</v>
      </c>
      <c r="O1093" s="53">
        <v>0</v>
      </c>
      <c r="P1093" s="53">
        <v>0</v>
      </c>
    </row>
    <row r="1094" spans="1:16" s="19" customFormat="1" hidden="1">
      <c r="A1094" s="19" t="s">
        <v>1985</v>
      </c>
      <c r="B1094" s="19" t="s">
        <v>17</v>
      </c>
      <c r="C1094" s="51"/>
      <c r="D1094" s="51" t="s">
        <v>1879</v>
      </c>
      <c r="E1094" s="51" t="s">
        <v>103</v>
      </c>
      <c r="F1094" s="51" t="s">
        <v>103</v>
      </c>
      <c r="G1094" s="51"/>
      <c r="H1094" s="51" t="s">
        <v>623</v>
      </c>
      <c r="I1094" s="51"/>
      <c r="J1094" s="51" t="s">
        <v>285</v>
      </c>
      <c r="K1094" s="51" t="s">
        <v>3541</v>
      </c>
      <c r="L1094" s="51" t="s">
        <v>3540</v>
      </c>
      <c r="M1094" s="51"/>
      <c r="N1094" s="53">
        <v>0</v>
      </c>
      <c r="O1094" s="53">
        <v>0</v>
      </c>
      <c r="P1094" s="53">
        <v>0</v>
      </c>
    </row>
    <row r="1095" spans="1:16" s="19" customFormat="1" hidden="1">
      <c r="A1095" s="19" t="s">
        <v>1984</v>
      </c>
      <c r="B1095" s="19" t="s">
        <v>17</v>
      </c>
      <c r="C1095" s="51"/>
      <c r="D1095" s="51" t="s">
        <v>1879</v>
      </c>
      <c r="E1095" s="51" t="s">
        <v>103</v>
      </c>
      <c r="F1095" s="51" t="s">
        <v>103</v>
      </c>
      <c r="G1095" s="51"/>
      <c r="H1095" s="51" t="s">
        <v>623</v>
      </c>
      <c r="I1095" s="51"/>
      <c r="J1095" s="51" t="s">
        <v>285</v>
      </c>
      <c r="K1095" s="51" t="s">
        <v>3541</v>
      </c>
      <c r="L1095" s="51" t="s">
        <v>3540</v>
      </c>
      <c r="M1095" s="51"/>
      <c r="N1095" s="53">
        <v>0</v>
      </c>
      <c r="O1095" s="53">
        <v>0</v>
      </c>
      <c r="P1095" s="53">
        <v>0</v>
      </c>
    </row>
    <row r="1096" spans="1:16" s="19" customFormat="1" hidden="1">
      <c r="A1096" s="19" t="s">
        <v>1986</v>
      </c>
      <c r="B1096" s="19" t="s">
        <v>21</v>
      </c>
      <c r="C1096" s="51"/>
      <c r="D1096" s="51" t="s">
        <v>1879</v>
      </c>
      <c r="E1096" s="51" t="s">
        <v>103</v>
      </c>
      <c r="F1096" s="51" t="s">
        <v>103</v>
      </c>
      <c r="G1096" s="51"/>
      <c r="H1096" s="51" t="s">
        <v>623</v>
      </c>
      <c r="I1096" s="51"/>
      <c r="J1096" s="51" t="s">
        <v>292</v>
      </c>
      <c r="K1096" s="51" t="s">
        <v>3539</v>
      </c>
      <c r="L1096" s="51">
        <v>332</v>
      </c>
      <c r="M1096" s="51"/>
      <c r="N1096" s="53">
        <v>0</v>
      </c>
      <c r="O1096" s="53">
        <v>0</v>
      </c>
      <c r="P1096" s="53">
        <v>0</v>
      </c>
    </row>
    <row r="1097" spans="1:16" s="19" customFormat="1" hidden="1">
      <c r="A1097" s="19" t="s">
        <v>1985</v>
      </c>
      <c r="B1097" s="19" t="s">
        <v>21</v>
      </c>
      <c r="C1097" s="51"/>
      <c r="D1097" s="51" t="s">
        <v>1879</v>
      </c>
      <c r="E1097" s="51" t="s">
        <v>103</v>
      </c>
      <c r="F1097" s="51" t="s">
        <v>103</v>
      </c>
      <c r="G1097" s="51"/>
      <c r="H1097" s="51" t="s">
        <v>623</v>
      </c>
      <c r="I1097" s="51"/>
      <c r="J1097" s="51" t="s">
        <v>292</v>
      </c>
      <c r="K1097" s="51" t="s">
        <v>3539</v>
      </c>
      <c r="L1097" s="51">
        <v>332</v>
      </c>
      <c r="M1097" s="51"/>
      <c r="N1097" s="53">
        <v>2.5735152796928677E-2</v>
      </c>
      <c r="O1097" s="53">
        <v>3.4465705184357146E-5</v>
      </c>
      <c r="P1097" s="53">
        <v>2.570068709174432E-2</v>
      </c>
    </row>
    <row r="1098" spans="1:16" s="19" customFormat="1" hidden="1">
      <c r="A1098" s="19" t="s">
        <v>1984</v>
      </c>
      <c r="B1098" s="19" t="s">
        <v>21</v>
      </c>
      <c r="C1098" s="51"/>
      <c r="D1098" s="51" t="s">
        <v>1879</v>
      </c>
      <c r="E1098" s="51" t="s">
        <v>103</v>
      </c>
      <c r="F1098" s="51" t="s">
        <v>103</v>
      </c>
      <c r="G1098" s="51"/>
      <c r="H1098" s="51" t="s">
        <v>623</v>
      </c>
      <c r="I1098" s="51"/>
      <c r="J1098" s="51" t="s">
        <v>292</v>
      </c>
      <c r="K1098" s="51" t="s">
        <v>3539</v>
      </c>
      <c r="L1098" s="51">
        <v>332</v>
      </c>
      <c r="M1098" s="51"/>
      <c r="N1098" s="53">
        <v>3497.314824847203</v>
      </c>
      <c r="O1098" s="53">
        <v>4.6837655342948157</v>
      </c>
      <c r="P1098" s="53">
        <v>3492.6310593129083</v>
      </c>
    </row>
    <row r="1099" spans="1:16" s="19" customFormat="1" hidden="1">
      <c r="A1099" s="19" t="s">
        <v>1986</v>
      </c>
      <c r="B1099" s="19" t="s">
        <v>1113</v>
      </c>
      <c r="C1099" s="51"/>
      <c r="D1099" s="51" t="s">
        <v>1879</v>
      </c>
      <c r="E1099" s="51" t="s">
        <v>103</v>
      </c>
      <c r="F1099" s="51" t="s">
        <v>103</v>
      </c>
      <c r="G1099" s="51"/>
      <c r="H1099" s="51" t="s">
        <v>623</v>
      </c>
      <c r="I1099" s="51"/>
      <c r="J1099" s="51" t="s">
        <v>296</v>
      </c>
      <c r="K1099" s="51" t="s">
        <v>3538</v>
      </c>
      <c r="L1099" s="51">
        <v>337</v>
      </c>
      <c r="M1099" s="51"/>
      <c r="N1099" s="53">
        <v>0</v>
      </c>
      <c r="O1099" s="53">
        <v>0</v>
      </c>
      <c r="P1099" s="53">
        <v>0</v>
      </c>
    </row>
    <row r="1100" spans="1:16" s="19" customFormat="1" hidden="1">
      <c r="A1100" s="19" t="s">
        <v>1985</v>
      </c>
      <c r="B1100" s="19" t="s">
        <v>1113</v>
      </c>
      <c r="C1100" s="51"/>
      <c r="D1100" s="51" t="s">
        <v>1879</v>
      </c>
      <c r="E1100" s="51" t="s">
        <v>103</v>
      </c>
      <c r="F1100" s="51" t="s">
        <v>103</v>
      </c>
      <c r="G1100" s="51"/>
      <c r="H1100" s="51" t="s">
        <v>623</v>
      </c>
      <c r="I1100" s="51"/>
      <c r="J1100" s="51" t="s">
        <v>296</v>
      </c>
      <c r="K1100" s="51" t="s">
        <v>3538</v>
      </c>
      <c r="L1100" s="51">
        <v>337</v>
      </c>
      <c r="M1100" s="51"/>
      <c r="N1100" s="53">
        <v>5.560165024712424E-2</v>
      </c>
      <c r="O1100" s="53">
        <v>1.4423409751628845E-4</v>
      </c>
      <c r="P1100" s="53">
        <v>5.5457416149607953E-2</v>
      </c>
    </row>
    <row r="1101" spans="1:16" s="19" customFormat="1" hidden="1">
      <c r="A1101" s="19" t="s">
        <v>1984</v>
      </c>
      <c r="B1101" s="19" t="s">
        <v>1113</v>
      </c>
      <c r="C1101" s="51"/>
      <c r="D1101" s="51" t="s">
        <v>1879</v>
      </c>
      <c r="E1101" s="51" t="s">
        <v>103</v>
      </c>
      <c r="F1101" s="51" t="s">
        <v>103</v>
      </c>
      <c r="G1101" s="51"/>
      <c r="H1101" s="51" t="s">
        <v>623</v>
      </c>
      <c r="I1101" s="51"/>
      <c r="J1101" s="51" t="s">
        <v>296</v>
      </c>
      <c r="K1101" s="51" t="s">
        <v>3538</v>
      </c>
      <c r="L1101" s="51">
        <v>337</v>
      </c>
      <c r="M1101" s="51"/>
      <c r="N1101" s="53">
        <v>7556.0645483497537</v>
      </c>
      <c r="O1101" s="53">
        <v>19.600895765902486</v>
      </c>
      <c r="P1101" s="53">
        <v>7536.4636525838514</v>
      </c>
    </row>
    <row r="1102" spans="1:16" s="19" customFormat="1" hidden="1">
      <c r="A1102" s="19" t="s">
        <v>1986</v>
      </c>
      <c r="B1102" s="19" t="s">
        <v>1114</v>
      </c>
      <c r="C1102" s="51"/>
      <c r="D1102" s="51" t="s">
        <v>1879</v>
      </c>
      <c r="E1102" s="51" t="s">
        <v>103</v>
      </c>
      <c r="F1102" s="51" t="s">
        <v>103</v>
      </c>
      <c r="G1102" s="51"/>
      <c r="H1102" s="51" t="s">
        <v>623</v>
      </c>
      <c r="I1102" s="51"/>
      <c r="J1102" s="51" t="s">
        <v>297</v>
      </c>
      <c r="K1102" s="51" t="s">
        <v>3537</v>
      </c>
      <c r="L1102" s="51">
        <v>336</v>
      </c>
      <c r="M1102" s="51"/>
      <c r="N1102" s="53">
        <v>0</v>
      </c>
      <c r="O1102" s="53">
        <v>0</v>
      </c>
      <c r="P1102" s="53">
        <v>0</v>
      </c>
    </row>
    <row r="1103" spans="1:16" s="19" customFormat="1" hidden="1">
      <c r="A1103" s="19" t="s">
        <v>1985</v>
      </c>
      <c r="B1103" s="19" t="s">
        <v>1114</v>
      </c>
      <c r="C1103" s="51"/>
      <c r="D1103" s="51" t="s">
        <v>1879</v>
      </c>
      <c r="E1103" s="51" t="s">
        <v>103</v>
      </c>
      <c r="F1103" s="51" t="s">
        <v>103</v>
      </c>
      <c r="G1103" s="51"/>
      <c r="H1103" s="51" t="s">
        <v>623</v>
      </c>
      <c r="I1103" s="51"/>
      <c r="J1103" s="51" t="s">
        <v>297</v>
      </c>
      <c r="K1103" s="51" t="s">
        <v>3537</v>
      </c>
      <c r="L1103" s="51">
        <v>336</v>
      </c>
      <c r="M1103" s="51"/>
      <c r="N1103" s="53">
        <v>5.2793306838875544E-2</v>
      </c>
      <c r="O1103" s="53">
        <v>1.5145424994100583E-4</v>
      </c>
      <c r="P1103" s="53">
        <v>5.2641852588934536E-2</v>
      </c>
    </row>
    <row r="1104" spans="1:16" s="19" customFormat="1" hidden="1">
      <c r="A1104" s="19" t="s">
        <v>1984</v>
      </c>
      <c r="B1104" s="19" t="s">
        <v>1114</v>
      </c>
      <c r="C1104" s="51"/>
      <c r="D1104" s="51" t="s">
        <v>1879</v>
      </c>
      <c r="E1104" s="51" t="s">
        <v>103</v>
      </c>
      <c r="F1104" s="51" t="s">
        <v>103</v>
      </c>
      <c r="G1104" s="51"/>
      <c r="H1104" s="51" t="s">
        <v>623</v>
      </c>
      <c r="I1104" s="51"/>
      <c r="J1104" s="51" t="s">
        <v>297</v>
      </c>
      <c r="K1104" s="51" t="s">
        <v>3537</v>
      </c>
      <c r="L1104" s="51">
        <v>336</v>
      </c>
      <c r="M1104" s="51"/>
      <c r="N1104" s="53">
        <v>7174.4207666931607</v>
      </c>
      <c r="O1104" s="53">
        <v>20.582088545750061</v>
      </c>
      <c r="P1104" s="53">
        <v>7153.838678147411</v>
      </c>
    </row>
    <row r="1105" spans="1:16" s="19" customFormat="1" hidden="1">
      <c r="A1105" s="19" t="s">
        <v>1986</v>
      </c>
      <c r="B1105" s="19" t="s">
        <v>1115</v>
      </c>
      <c r="C1105" s="51"/>
      <c r="D1105" s="51" t="s">
        <v>1879</v>
      </c>
      <c r="E1105" s="51" t="s">
        <v>103</v>
      </c>
      <c r="F1105" s="51" t="s">
        <v>103</v>
      </c>
      <c r="G1105" s="51"/>
      <c r="H1105" s="51" t="s">
        <v>623</v>
      </c>
      <c r="I1105" s="51"/>
      <c r="J1105" s="51" t="s">
        <v>298</v>
      </c>
      <c r="K1105" s="51" t="s">
        <v>3536</v>
      </c>
      <c r="L1105" s="51">
        <v>338</v>
      </c>
      <c r="M1105" s="51"/>
      <c r="N1105" s="53">
        <v>0</v>
      </c>
      <c r="O1105" s="53">
        <v>0</v>
      </c>
      <c r="P1105" s="53">
        <v>0</v>
      </c>
    </row>
    <row r="1106" spans="1:16" s="19" customFormat="1" hidden="1">
      <c r="A1106" s="19" t="s">
        <v>1985</v>
      </c>
      <c r="B1106" s="19" t="s">
        <v>1115</v>
      </c>
      <c r="C1106" s="51"/>
      <c r="D1106" s="51" t="s">
        <v>1879</v>
      </c>
      <c r="E1106" s="51" t="s">
        <v>103</v>
      </c>
      <c r="F1106" s="51" t="s">
        <v>103</v>
      </c>
      <c r="G1106" s="51"/>
      <c r="H1106" s="51" t="s">
        <v>623</v>
      </c>
      <c r="I1106" s="51"/>
      <c r="J1106" s="51" t="s">
        <v>298</v>
      </c>
      <c r="K1106" s="51" t="s">
        <v>3536</v>
      </c>
      <c r="L1106" s="51">
        <v>338</v>
      </c>
      <c r="M1106" s="51"/>
      <c r="N1106" s="53">
        <v>0.14586713859661402</v>
      </c>
      <c r="O1106" s="53">
        <v>1.1397899508259124E-4</v>
      </c>
      <c r="P1106" s="53">
        <v>0.14575315960153143</v>
      </c>
    </row>
    <row r="1107" spans="1:16" s="19" customFormat="1" hidden="1">
      <c r="A1107" s="19" t="s">
        <v>1984</v>
      </c>
      <c r="B1107" s="19" t="s">
        <v>1115</v>
      </c>
      <c r="C1107" s="51"/>
      <c r="D1107" s="51" t="s">
        <v>1879</v>
      </c>
      <c r="E1107" s="51" t="s">
        <v>103</v>
      </c>
      <c r="F1107" s="51" t="s">
        <v>103</v>
      </c>
      <c r="G1107" s="51"/>
      <c r="H1107" s="51" t="s">
        <v>623</v>
      </c>
      <c r="I1107" s="51"/>
      <c r="J1107" s="51" t="s">
        <v>298</v>
      </c>
      <c r="K1107" s="51" t="s">
        <v>3536</v>
      </c>
      <c r="L1107" s="51">
        <v>338</v>
      </c>
      <c r="M1107" s="51"/>
      <c r="N1107" s="53">
        <v>19822.820182861404</v>
      </c>
      <c r="O1107" s="53">
        <v>15.489336021004918</v>
      </c>
      <c r="P1107" s="53">
        <v>19807.330846840399</v>
      </c>
    </row>
    <row r="1108" spans="1:16" s="19" customFormat="1" hidden="1">
      <c r="A1108" s="19" t="s">
        <v>1986</v>
      </c>
      <c r="B1108" s="19" t="s">
        <v>1118</v>
      </c>
      <c r="C1108" s="51"/>
      <c r="D1108" s="51" t="s">
        <v>1879</v>
      </c>
      <c r="E1108" s="51" t="s">
        <v>103</v>
      </c>
      <c r="F1108" s="51" t="s">
        <v>103</v>
      </c>
      <c r="G1108" s="51"/>
      <c r="H1108" s="51" t="s">
        <v>623</v>
      </c>
      <c r="I1108" s="51"/>
      <c r="J1108" s="51" t="s">
        <v>299</v>
      </c>
      <c r="K1108" s="51" t="s">
        <v>3535</v>
      </c>
      <c r="L1108" s="51" t="s">
        <v>3534</v>
      </c>
      <c r="M1108" s="51"/>
      <c r="N1108" s="53">
        <v>0</v>
      </c>
      <c r="O1108" s="53">
        <v>0</v>
      </c>
      <c r="P1108" s="53">
        <v>0</v>
      </c>
    </row>
    <row r="1109" spans="1:16" s="19" customFormat="1" hidden="1">
      <c r="A1109" s="19" t="s">
        <v>1985</v>
      </c>
      <c r="B1109" s="19" t="s">
        <v>1118</v>
      </c>
      <c r="C1109" s="51"/>
      <c r="D1109" s="51" t="s">
        <v>1879</v>
      </c>
      <c r="E1109" s="51" t="s">
        <v>103</v>
      </c>
      <c r="F1109" s="51" t="s">
        <v>103</v>
      </c>
      <c r="G1109" s="51"/>
      <c r="H1109" s="51" t="s">
        <v>623</v>
      </c>
      <c r="I1109" s="51"/>
      <c r="J1109" s="51" t="s">
        <v>299</v>
      </c>
      <c r="K1109" s="51" t="s">
        <v>3535</v>
      </c>
      <c r="L1109" s="51" t="s">
        <v>3534</v>
      </c>
      <c r="M1109" s="51"/>
      <c r="N1109" s="53">
        <v>1.2469897908572822</v>
      </c>
      <c r="O1109" s="53">
        <v>6.5932088998642143E-8</v>
      </c>
      <c r="P1109" s="53">
        <v>1.2469897249251933</v>
      </c>
    </row>
    <row r="1110" spans="1:16" s="19" customFormat="1" hidden="1">
      <c r="A1110" s="19" t="s">
        <v>1984</v>
      </c>
      <c r="B1110" s="19" t="s">
        <v>1118</v>
      </c>
      <c r="C1110" s="51"/>
      <c r="D1110" s="51" t="s">
        <v>1879</v>
      </c>
      <c r="E1110" s="51" t="s">
        <v>103</v>
      </c>
      <c r="F1110" s="51" t="s">
        <v>103</v>
      </c>
      <c r="G1110" s="51"/>
      <c r="H1110" s="51" t="s">
        <v>623</v>
      </c>
      <c r="I1110" s="51"/>
      <c r="J1110" s="51" t="s">
        <v>299</v>
      </c>
      <c r="K1110" s="51" t="s">
        <v>3535</v>
      </c>
      <c r="L1110" s="51" t="s">
        <v>3534</v>
      </c>
      <c r="M1110" s="51"/>
      <c r="N1110" s="53">
        <v>169461.43341020917</v>
      </c>
      <c r="O1110" s="53">
        <v>8.9599340679110025E-3</v>
      </c>
      <c r="P1110" s="53">
        <v>169461.42445027511</v>
      </c>
    </row>
    <row r="1111" spans="1:16" s="19" customFormat="1" hidden="1">
      <c r="A1111" s="19" t="s">
        <v>1986</v>
      </c>
      <c r="B1111" s="19" t="s">
        <v>26</v>
      </c>
      <c r="C1111" s="51"/>
      <c r="D1111" s="51" t="s">
        <v>1879</v>
      </c>
      <c r="E1111" s="51" t="s">
        <v>103</v>
      </c>
      <c r="F1111" s="51" t="s">
        <v>103</v>
      </c>
      <c r="G1111" s="51"/>
      <c r="H1111" s="51" t="s">
        <v>623</v>
      </c>
      <c r="I1111" s="51"/>
      <c r="J1111" s="51" t="s">
        <v>301</v>
      </c>
      <c r="K1111" s="51" t="s">
        <v>3533</v>
      </c>
      <c r="L1111" s="51">
        <v>342</v>
      </c>
      <c r="M1111" s="51"/>
      <c r="N1111" s="53">
        <v>0</v>
      </c>
      <c r="O1111" s="53">
        <v>0</v>
      </c>
      <c r="P1111" s="53">
        <v>0</v>
      </c>
    </row>
    <row r="1112" spans="1:16" s="19" customFormat="1" hidden="1">
      <c r="A1112" s="19" t="s">
        <v>1985</v>
      </c>
      <c r="B1112" s="19" t="s">
        <v>26</v>
      </c>
      <c r="C1112" s="51"/>
      <c r="D1112" s="51" t="s">
        <v>1879</v>
      </c>
      <c r="E1112" s="51" t="s">
        <v>103</v>
      </c>
      <c r="F1112" s="51" t="s">
        <v>103</v>
      </c>
      <c r="G1112" s="51"/>
      <c r="H1112" s="51" t="s">
        <v>623</v>
      </c>
      <c r="I1112" s="51"/>
      <c r="J1112" s="51" t="s">
        <v>301</v>
      </c>
      <c r="K1112" s="51" t="s">
        <v>3533</v>
      </c>
      <c r="L1112" s="51">
        <v>342</v>
      </c>
      <c r="M1112" s="51"/>
      <c r="N1112" s="53">
        <v>0.12361720804869254</v>
      </c>
      <c r="O1112" s="53">
        <v>4.6879481316132746E-6</v>
      </c>
      <c r="P1112" s="53">
        <v>0.12361252010056092</v>
      </c>
    </row>
    <row r="1113" spans="1:16" s="19" customFormat="1" hidden="1">
      <c r="A1113" s="19" t="s">
        <v>1984</v>
      </c>
      <c r="B1113" s="19" t="s">
        <v>26</v>
      </c>
      <c r="C1113" s="51"/>
      <c r="D1113" s="51" t="s">
        <v>1879</v>
      </c>
      <c r="E1113" s="51" t="s">
        <v>103</v>
      </c>
      <c r="F1113" s="51" t="s">
        <v>103</v>
      </c>
      <c r="G1113" s="51"/>
      <c r="H1113" s="51" t="s">
        <v>623</v>
      </c>
      <c r="I1113" s="51"/>
      <c r="J1113" s="51" t="s">
        <v>301</v>
      </c>
      <c r="K1113" s="51" t="s">
        <v>3533</v>
      </c>
      <c r="L1113" s="51">
        <v>342</v>
      </c>
      <c r="M1113" s="51"/>
      <c r="N1113" s="53">
        <v>16799.134542791951</v>
      </c>
      <c r="O1113" s="53">
        <v>0.63707531205186851</v>
      </c>
      <c r="P1113" s="53">
        <v>16798.497467479898</v>
      </c>
    </row>
    <row r="1114" spans="1:16" s="19" customFormat="1" hidden="1">
      <c r="A1114" s="19" t="s">
        <v>1986</v>
      </c>
      <c r="B1114" s="19" t="s">
        <v>27</v>
      </c>
      <c r="C1114" s="51"/>
      <c r="D1114" s="51" t="s">
        <v>1879</v>
      </c>
      <c r="E1114" s="51" t="s">
        <v>103</v>
      </c>
      <c r="F1114" s="51" t="s">
        <v>103</v>
      </c>
      <c r="G1114" s="51"/>
      <c r="H1114" s="51" t="s">
        <v>623</v>
      </c>
      <c r="I1114" s="51"/>
      <c r="J1114" s="51" t="s">
        <v>302</v>
      </c>
      <c r="K1114" s="51" t="s">
        <v>3532</v>
      </c>
      <c r="L1114" s="51"/>
      <c r="M1114" s="51"/>
      <c r="N1114" s="53">
        <v>0</v>
      </c>
      <c r="O1114" s="53">
        <v>0</v>
      </c>
      <c r="P1114" s="53">
        <v>0</v>
      </c>
    </row>
    <row r="1115" spans="1:16" s="19" customFormat="1" hidden="1">
      <c r="A1115" s="19" t="s">
        <v>1985</v>
      </c>
      <c r="B1115" s="19" t="s">
        <v>27</v>
      </c>
      <c r="C1115" s="51"/>
      <c r="D1115" s="51" t="s">
        <v>1879</v>
      </c>
      <c r="E1115" s="51" t="s">
        <v>103</v>
      </c>
      <c r="F1115" s="51" t="s">
        <v>103</v>
      </c>
      <c r="G1115" s="51"/>
      <c r="H1115" s="51" t="s">
        <v>623</v>
      </c>
      <c r="I1115" s="51"/>
      <c r="J1115" s="51" t="s">
        <v>302</v>
      </c>
      <c r="K1115" s="51" t="s">
        <v>3532</v>
      </c>
      <c r="L1115" s="51"/>
      <c r="M1115" s="51"/>
      <c r="N1115" s="53">
        <v>1.5236930639289414E-2</v>
      </c>
      <c r="O1115" s="53">
        <v>1.4876737014446964E-5</v>
      </c>
      <c r="P1115" s="53">
        <v>1.5222053902274968E-2</v>
      </c>
    </row>
    <row r="1116" spans="1:16" s="19" customFormat="1" hidden="1">
      <c r="A1116" s="19" t="s">
        <v>1984</v>
      </c>
      <c r="B1116" s="19" t="s">
        <v>27</v>
      </c>
      <c r="C1116" s="51"/>
      <c r="D1116" s="51" t="s">
        <v>1879</v>
      </c>
      <c r="E1116" s="51" t="s">
        <v>103</v>
      </c>
      <c r="F1116" s="51" t="s">
        <v>103</v>
      </c>
      <c r="G1116" s="51"/>
      <c r="H1116" s="51" t="s">
        <v>623</v>
      </c>
      <c r="I1116" s="51"/>
      <c r="J1116" s="51" t="s">
        <v>302</v>
      </c>
      <c r="K1116" s="51" t="s">
        <v>3532</v>
      </c>
      <c r="L1116" s="51"/>
      <c r="M1116" s="51"/>
      <c r="N1116" s="53">
        <v>2070.6441430693608</v>
      </c>
      <c r="O1116" s="53">
        <v>2.0216951232629858</v>
      </c>
      <c r="P1116" s="53">
        <v>2068.622447946098</v>
      </c>
    </row>
    <row r="1117" spans="1:16" s="19" customFormat="1" hidden="1">
      <c r="A1117" s="19" t="s">
        <v>1986</v>
      </c>
      <c r="B1117" s="19" t="s">
        <v>1228</v>
      </c>
      <c r="C1117" s="51"/>
      <c r="D1117" s="51" t="s">
        <v>1879</v>
      </c>
      <c r="E1117" s="51" t="s">
        <v>103</v>
      </c>
      <c r="F1117" s="51" t="s">
        <v>103</v>
      </c>
      <c r="G1117" s="51"/>
      <c r="H1117" s="51" t="s">
        <v>623</v>
      </c>
      <c r="I1117" s="51"/>
      <c r="J1117" s="51" t="s">
        <v>303</v>
      </c>
      <c r="K1117" s="51" t="s">
        <v>3531</v>
      </c>
      <c r="L1117" s="51"/>
      <c r="M1117" s="51"/>
      <c r="N1117" s="53">
        <v>0</v>
      </c>
      <c r="O1117" s="53">
        <v>0</v>
      </c>
      <c r="P1117" s="53">
        <v>0</v>
      </c>
    </row>
    <row r="1118" spans="1:16" s="19" customFormat="1" hidden="1">
      <c r="A1118" s="19" t="s">
        <v>1985</v>
      </c>
      <c r="B1118" s="19" t="s">
        <v>1228</v>
      </c>
      <c r="C1118" s="51"/>
      <c r="D1118" s="51" t="s">
        <v>1879</v>
      </c>
      <c r="E1118" s="51" t="s">
        <v>103</v>
      </c>
      <c r="F1118" s="51" t="s">
        <v>103</v>
      </c>
      <c r="G1118" s="51"/>
      <c r="H1118" s="51" t="s">
        <v>623</v>
      </c>
      <c r="I1118" s="51"/>
      <c r="J1118" s="51" t="s">
        <v>303</v>
      </c>
      <c r="K1118" s="51" t="s">
        <v>3531</v>
      </c>
      <c r="L1118" s="51"/>
      <c r="M1118" s="51"/>
      <c r="N1118" s="53">
        <v>3.664263316494841E-2</v>
      </c>
      <c r="O1118" s="53">
        <v>8.8516037028299807E-6</v>
      </c>
      <c r="P1118" s="53">
        <v>3.6633781561245582E-2</v>
      </c>
    </row>
    <row r="1119" spans="1:16" s="19" customFormat="1" hidden="1">
      <c r="A1119" s="19" t="s">
        <v>1984</v>
      </c>
      <c r="B1119" s="19" t="s">
        <v>1228</v>
      </c>
      <c r="C1119" s="51"/>
      <c r="D1119" s="51" t="s">
        <v>1879</v>
      </c>
      <c r="E1119" s="51" t="s">
        <v>103</v>
      </c>
      <c r="F1119" s="51" t="s">
        <v>103</v>
      </c>
      <c r="G1119" s="51"/>
      <c r="H1119" s="51" t="s">
        <v>623</v>
      </c>
      <c r="I1119" s="51"/>
      <c r="J1119" s="51" t="s">
        <v>303</v>
      </c>
      <c r="K1119" s="51" t="s">
        <v>3531</v>
      </c>
      <c r="L1119" s="51"/>
      <c r="M1119" s="51"/>
      <c r="N1119" s="53">
        <v>4979.602227366835</v>
      </c>
      <c r="O1119" s="53">
        <v>1.2029011483962972</v>
      </c>
      <c r="P1119" s="53">
        <v>4978.3993262184385</v>
      </c>
    </row>
    <row r="1120" spans="1:16" s="19" customFormat="1" hidden="1">
      <c r="A1120" s="19" t="s">
        <v>1986</v>
      </c>
      <c r="B1120" s="19" t="s">
        <v>68</v>
      </c>
      <c r="C1120" s="51"/>
      <c r="D1120" s="51" t="s">
        <v>1879</v>
      </c>
      <c r="E1120" s="51" t="s">
        <v>103</v>
      </c>
      <c r="F1120" s="51" t="s">
        <v>103</v>
      </c>
      <c r="G1120" s="51"/>
      <c r="H1120" s="51" t="s">
        <v>623</v>
      </c>
      <c r="I1120" s="51"/>
      <c r="J1120" s="51" t="s">
        <v>304</v>
      </c>
      <c r="K1120" s="51" t="s">
        <v>3530</v>
      </c>
      <c r="L1120" s="51"/>
      <c r="M1120" s="51"/>
      <c r="N1120" s="53">
        <v>0</v>
      </c>
      <c r="O1120" s="53">
        <v>0</v>
      </c>
      <c r="P1120" s="53">
        <v>0</v>
      </c>
    </row>
    <row r="1121" spans="1:16" s="19" customFormat="1" hidden="1">
      <c r="A1121" s="19" t="s">
        <v>1985</v>
      </c>
      <c r="B1121" s="19" t="s">
        <v>68</v>
      </c>
      <c r="C1121" s="51"/>
      <c r="D1121" s="51" t="s">
        <v>1879</v>
      </c>
      <c r="E1121" s="51" t="s">
        <v>103</v>
      </c>
      <c r="F1121" s="51" t="s">
        <v>103</v>
      </c>
      <c r="G1121" s="51"/>
      <c r="H1121" s="51" t="s">
        <v>623</v>
      </c>
      <c r="I1121" s="51"/>
      <c r="J1121" s="51" t="s">
        <v>304</v>
      </c>
      <c r="K1121" s="51" t="s">
        <v>3530</v>
      </c>
      <c r="L1121" s="51"/>
      <c r="M1121" s="51"/>
      <c r="N1121" s="53">
        <v>9.1062876847048085E-2</v>
      </c>
      <c r="O1121" s="53">
        <v>4.6034947180599903E-5</v>
      </c>
      <c r="P1121" s="53">
        <v>9.1016841899867487E-2</v>
      </c>
    </row>
    <row r="1122" spans="1:16" s="19" customFormat="1" hidden="1">
      <c r="A1122" s="19" t="s">
        <v>1984</v>
      </c>
      <c r="B1122" s="19" t="s">
        <v>68</v>
      </c>
      <c r="C1122" s="51"/>
      <c r="D1122" s="51" t="s">
        <v>1879</v>
      </c>
      <c r="E1122" s="51" t="s">
        <v>103</v>
      </c>
      <c r="F1122" s="51" t="s">
        <v>103</v>
      </c>
      <c r="G1122" s="51"/>
      <c r="H1122" s="51" t="s">
        <v>623</v>
      </c>
      <c r="I1122" s="51"/>
      <c r="J1122" s="51" t="s">
        <v>304</v>
      </c>
      <c r="K1122" s="51" t="s">
        <v>3530</v>
      </c>
      <c r="L1122" s="51"/>
      <c r="M1122" s="51"/>
      <c r="N1122" s="53">
        <v>12375.117867123152</v>
      </c>
      <c r="O1122" s="53">
        <v>6.2559839650528195</v>
      </c>
      <c r="P1122" s="53">
        <v>12368.861883158099</v>
      </c>
    </row>
    <row r="1123" spans="1:16" s="19" customFormat="1" hidden="1">
      <c r="A1123" s="19" t="s">
        <v>1986</v>
      </c>
      <c r="B1123" s="19" t="s">
        <v>1305</v>
      </c>
      <c r="C1123" s="51"/>
      <c r="D1123" s="51" t="s">
        <v>1879</v>
      </c>
      <c r="E1123" s="51" t="s">
        <v>103</v>
      </c>
      <c r="F1123" s="51" t="s">
        <v>103</v>
      </c>
      <c r="G1123" s="51"/>
      <c r="H1123" s="51" t="s">
        <v>623</v>
      </c>
      <c r="I1123" s="51"/>
      <c r="J1123" s="51" t="s">
        <v>309</v>
      </c>
      <c r="K1123" s="51" t="s">
        <v>3529</v>
      </c>
      <c r="L1123" s="51"/>
      <c r="M1123" s="51"/>
      <c r="N1123" s="53">
        <v>0</v>
      </c>
      <c r="O1123" s="53">
        <v>0</v>
      </c>
      <c r="P1123" s="53">
        <v>0</v>
      </c>
    </row>
    <row r="1124" spans="1:16" s="19" customFormat="1" hidden="1">
      <c r="A1124" s="19" t="s">
        <v>1985</v>
      </c>
      <c r="B1124" s="19" t="s">
        <v>1305</v>
      </c>
      <c r="C1124" s="51"/>
      <c r="D1124" s="51" t="s">
        <v>1879</v>
      </c>
      <c r="E1124" s="51" t="s">
        <v>103</v>
      </c>
      <c r="F1124" s="51" t="s">
        <v>103</v>
      </c>
      <c r="G1124" s="51"/>
      <c r="H1124" s="51" t="s">
        <v>623</v>
      </c>
      <c r="I1124" s="51"/>
      <c r="J1124" s="51" t="s">
        <v>309</v>
      </c>
      <c r="K1124" s="51" t="s">
        <v>3529</v>
      </c>
      <c r="L1124" s="51"/>
      <c r="M1124" s="51"/>
      <c r="N1124" s="53">
        <v>2.3850037961112857E-2</v>
      </c>
      <c r="O1124" s="53">
        <v>2.733584145740912E-5</v>
      </c>
      <c r="P1124" s="53">
        <v>2.3822702119655446E-2</v>
      </c>
    </row>
    <row r="1125" spans="1:16" s="19" customFormat="1" hidden="1">
      <c r="A1125" s="19" t="s">
        <v>1984</v>
      </c>
      <c r="B1125" s="19" t="s">
        <v>1305</v>
      </c>
      <c r="C1125" s="51"/>
      <c r="D1125" s="51" t="s">
        <v>1879</v>
      </c>
      <c r="E1125" s="51" t="s">
        <v>103</v>
      </c>
      <c r="F1125" s="51" t="s">
        <v>103</v>
      </c>
      <c r="G1125" s="51"/>
      <c r="H1125" s="51" t="s">
        <v>623</v>
      </c>
      <c r="I1125" s="51"/>
      <c r="J1125" s="51" t="s">
        <v>309</v>
      </c>
      <c r="K1125" s="51" t="s">
        <v>3529</v>
      </c>
      <c r="L1125" s="51"/>
      <c r="M1125" s="51"/>
      <c r="N1125" s="53">
        <v>3241.134489962039</v>
      </c>
      <c r="O1125" s="53">
        <v>3.7148426641585424</v>
      </c>
      <c r="P1125" s="53">
        <v>3237.4196472978806</v>
      </c>
    </row>
    <row r="1126" spans="1:16" s="19" customFormat="1" hidden="1">
      <c r="A1126" s="19" t="s">
        <v>1986</v>
      </c>
      <c r="B1126" s="19" t="s">
        <v>1306</v>
      </c>
      <c r="C1126" s="51"/>
      <c r="D1126" s="51" t="s">
        <v>1879</v>
      </c>
      <c r="E1126" s="51" t="s">
        <v>103</v>
      </c>
      <c r="F1126" s="51" t="s">
        <v>103</v>
      </c>
      <c r="G1126" s="51"/>
      <c r="H1126" s="51" t="s">
        <v>623</v>
      </c>
      <c r="I1126" s="51"/>
      <c r="J1126" s="51" t="s">
        <v>310</v>
      </c>
      <c r="K1126" s="51" t="s">
        <v>3528</v>
      </c>
      <c r="L1126" s="51"/>
      <c r="M1126" s="51"/>
      <c r="N1126" s="53">
        <v>0</v>
      </c>
      <c r="O1126" s="53">
        <v>0</v>
      </c>
      <c r="P1126" s="53">
        <v>0</v>
      </c>
    </row>
    <row r="1127" spans="1:16" s="19" customFormat="1" hidden="1">
      <c r="A1127" s="19" t="s">
        <v>1985</v>
      </c>
      <c r="B1127" s="19" t="s">
        <v>1306</v>
      </c>
      <c r="C1127" s="51"/>
      <c r="D1127" s="51" t="s">
        <v>1879</v>
      </c>
      <c r="E1127" s="51" t="s">
        <v>103</v>
      </c>
      <c r="F1127" s="51" t="s">
        <v>103</v>
      </c>
      <c r="G1127" s="51"/>
      <c r="H1127" s="51" t="s">
        <v>623</v>
      </c>
      <c r="I1127" s="51"/>
      <c r="J1127" s="51" t="s">
        <v>310</v>
      </c>
      <c r="K1127" s="51" t="s">
        <v>3528</v>
      </c>
      <c r="L1127" s="51"/>
      <c r="M1127" s="51"/>
      <c r="N1127" s="53">
        <v>9.1789524775375969E-3</v>
      </c>
      <c r="O1127" s="53">
        <v>1.0316090795744015E-5</v>
      </c>
      <c r="P1127" s="53">
        <v>9.1686363867418529E-3</v>
      </c>
    </row>
    <row r="1128" spans="1:16" s="19" customFormat="1" hidden="1">
      <c r="A1128" s="19" t="s">
        <v>1984</v>
      </c>
      <c r="B1128" s="19" t="s">
        <v>1306</v>
      </c>
      <c r="C1128" s="51"/>
      <c r="D1128" s="51" t="s">
        <v>1879</v>
      </c>
      <c r="E1128" s="51" t="s">
        <v>103</v>
      </c>
      <c r="F1128" s="51" t="s">
        <v>103</v>
      </c>
      <c r="G1128" s="51"/>
      <c r="H1128" s="51" t="s">
        <v>623</v>
      </c>
      <c r="I1128" s="51"/>
      <c r="J1128" s="51" t="s">
        <v>310</v>
      </c>
      <c r="K1128" s="51" t="s">
        <v>3528</v>
      </c>
      <c r="L1128" s="51"/>
      <c r="M1128" s="51"/>
      <c r="N1128" s="53">
        <v>1247.3866710475227</v>
      </c>
      <c r="O1128" s="53">
        <v>1.4019196839092043</v>
      </c>
      <c r="P1128" s="53">
        <v>1245.9847513636134</v>
      </c>
    </row>
    <row r="1129" spans="1:16" s="19" customFormat="1" hidden="1">
      <c r="A1129" s="19" t="s">
        <v>1986</v>
      </c>
      <c r="B1129" s="19" t="s">
        <v>29</v>
      </c>
      <c r="C1129" s="51"/>
      <c r="D1129" s="51" t="s">
        <v>1879</v>
      </c>
      <c r="E1129" s="51" t="s">
        <v>103</v>
      </c>
      <c r="F1129" s="51" t="s">
        <v>103</v>
      </c>
      <c r="G1129" s="51"/>
      <c r="H1129" s="51" t="s">
        <v>623</v>
      </c>
      <c r="I1129" s="51"/>
      <c r="J1129" s="51" t="s">
        <v>314</v>
      </c>
      <c r="K1129" s="51" t="s">
        <v>3527</v>
      </c>
      <c r="L1129" s="51" t="s">
        <v>3526</v>
      </c>
      <c r="M1129" s="51"/>
      <c r="N1129" s="53">
        <v>0</v>
      </c>
      <c r="O1129" s="53">
        <v>0</v>
      </c>
      <c r="P1129" s="53">
        <v>0</v>
      </c>
    </row>
    <row r="1130" spans="1:16" s="19" customFormat="1" hidden="1">
      <c r="A1130" s="19" t="s">
        <v>1985</v>
      </c>
      <c r="B1130" s="19" t="s">
        <v>29</v>
      </c>
      <c r="C1130" s="51"/>
      <c r="D1130" s="51" t="s">
        <v>1879</v>
      </c>
      <c r="E1130" s="51" t="s">
        <v>103</v>
      </c>
      <c r="F1130" s="51" t="s">
        <v>103</v>
      </c>
      <c r="G1130" s="51"/>
      <c r="H1130" s="51" t="s">
        <v>623</v>
      </c>
      <c r="I1130" s="51"/>
      <c r="J1130" s="51" t="s">
        <v>314</v>
      </c>
      <c r="K1130" s="51" t="s">
        <v>3527</v>
      </c>
      <c r="L1130" s="51" t="s">
        <v>3526</v>
      </c>
      <c r="M1130" s="51"/>
      <c r="N1130" s="53">
        <v>0.2887864102261653</v>
      </c>
      <c r="O1130" s="53">
        <v>5.3270773193438614E-4</v>
      </c>
      <c r="P1130" s="53">
        <v>0.28825370249423093</v>
      </c>
    </row>
    <row r="1131" spans="1:16" s="19" customFormat="1" hidden="1">
      <c r="A1131" s="19" t="s">
        <v>1984</v>
      </c>
      <c r="B1131" s="19" t="s">
        <v>29</v>
      </c>
      <c r="C1131" s="51"/>
      <c r="D1131" s="51" t="s">
        <v>1879</v>
      </c>
      <c r="E1131" s="51" t="s">
        <v>103</v>
      </c>
      <c r="F1131" s="51" t="s">
        <v>103</v>
      </c>
      <c r="G1131" s="51"/>
      <c r="H1131" s="51" t="s">
        <v>623</v>
      </c>
      <c r="I1131" s="51"/>
      <c r="J1131" s="51" t="s">
        <v>314</v>
      </c>
      <c r="K1131" s="51" t="s">
        <v>3527</v>
      </c>
      <c r="L1131" s="51" t="s">
        <v>3526</v>
      </c>
      <c r="M1131" s="51"/>
      <c r="N1131" s="53">
        <v>39245.035833589776</v>
      </c>
      <c r="O1131" s="53">
        <v>72.393067292268071</v>
      </c>
      <c r="P1131" s="53">
        <v>39172.642766297511</v>
      </c>
    </row>
    <row r="1132" spans="1:16" s="19" customFormat="1" hidden="1">
      <c r="A1132" s="19" t="s">
        <v>1986</v>
      </c>
      <c r="B1132" s="19" t="s">
        <v>33</v>
      </c>
      <c r="C1132" s="51"/>
      <c r="D1132" s="51" t="s">
        <v>1879</v>
      </c>
      <c r="E1132" s="51" t="s">
        <v>103</v>
      </c>
      <c r="F1132" s="51" t="s">
        <v>103</v>
      </c>
      <c r="G1132" s="51"/>
      <c r="H1132" s="51" t="s">
        <v>623</v>
      </c>
      <c r="I1132" s="51"/>
      <c r="J1132" s="51" t="s">
        <v>315</v>
      </c>
      <c r="K1132" s="51" t="s">
        <v>3525</v>
      </c>
      <c r="L1132" s="51" t="s">
        <v>3524</v>
      </c>
      <c r="M1132" s="51"/>
      <c r="N1132" s="53">
        <v>0</v>
      </c>
      <c r="O1132" s="53">
        <v>0</v>
      </c>
      <c r="P1132" s="53">
        <v>0</v>
      </c>
    </row>
    <row r="1133" spans="1:16" s="19" customFormat="1" hidden="1">
      <c r="A1133" s="19" t="s">
        <v>1985</v>
      </c>
      <c r="B1133" s="19" t="s">
        <v>33</v>
      </c>
      <c r="C1133" s="51"/>
      <c r="D1133" s="51" t="s">
        <v>1879</v>
      </c>
      <c r="E1133" s="51" t="s">
        <v>103</v>
      </c>
      <c r="F1133" s="51" t="s">
        <v>103</v>
      </c>
      <c r="G1133" s="51"/>
      <c r="H1133" s="51" t="s">
        <v>623</v>
      </c>
      <c r="I1133" s="51"/>
      <c r="J1133" s="51" t="s">
        <v>315</v>
      </c>
      <c r="K1133" s="51" t="s">
        <v>3525</v>
      </c>
      <c r="L1133" s="51" t="s">
        <v>3524</v>
      </c>
      <c r="M1133" s="51"/>
      <c r="N1133" s="53">
        <v>0.2458206928129992</v>
      </c>
      <c r="O1133" s="53">
        <v>7.1433886353832398E-4</v>
      </c>
      <c r="P1133" s="53">
        <v>0.24510635394946087</v>
      </c>
    </row>
    <row r="1134" spans="1:16" s="19" customFormat="1" hidden="1">
      <c r="A1134" s="19" t="s">
        <v>1984</v>
      </c>
      <c r="B1134" s="19" t="s">
        <v>33</v>
      </c>
      <c r="C1134" s="51"/>
      <c r="D1134" s="51" t="s">
        <v>1879</v>
      </c>
      <c r="E1134" s="51" t="s">
        <v>103</v>
      </c>
      <c r="F1134" s="51" t="s">
        <v>103</v>
      </c>
      <c r="G1134" s="51"/>
      <c r="H1134" s="51" t="s">
        <v>623</v>
      </c>
      <c r="I1134" s="51"/>
      <c r="J1134" s="51" t="s">
        <v>315</v>
      </c>
      <c r="K1134" s="51" t="s">
        <v>3525</v>
      </c>
      <c r="L1134" s="51" t="s">
        <v>3524</v>
      </c>
      <c r="M1134" s="51"/>
      <c r="N1134" s="53">
        <v>33406.149169307188</v>
      </c>
      <c r="O1134" s="53">
        <v>97.076085661136474</v>
      </c>
      <c r="P1134" s="53">
        <v>33309.07308364605</v>
      </c>
    </row>
    <row r="1135" spans="1:16" s="19" customFormat="1" hidden="1">
      <c r="A1135" s="19" t="s">
        <v>1986</v>
      </c>
      <c r="B1135" s="19" t="s">
        <v>30</v>
      </c>
      <c r="C1135" s="51"/>
      <c r="D1135" s="51" t="s">
        <v>1879</v>
      </c>
      <c r="E1135" s="51" t="s">
        <v>103</v>
      </c>
      <c r="F1135" s="51" t="s">
        <v>103</v>
      </c>
      <c r="G1135" s="51"/>
      <c r="H1135" s="51" t="s">
        <v>623</v>
      </c>
      <c r="I1135" s="51"/>
      <c r="J1135" s="51" t="s">
        <v>318</v>
      </c>
      <c r="K1135" s="51" t="s">
        <v>3523</v>
      </c>
      <c r="L1135" s="51" t="s">
        <v>3522</v>
      </c>
      <c r="M1135" s="51"/>
      <c r="N1135" s="53">
        <v>0</v>
      </c>
      <c r="O1135" s="53">
        <v>0</v>
      </c>
      <c r="P1135" s="53">
        <v>0</v>
      </c>
    </row>
    <row r="1136" spans="1:16" s="19" customFormat="1" hidden="1">
      <c r="A1136" s="19" t="s">
        <v>1985</v>
      </c>
      <c r="B1136" s="19" t="s">
        <v>30</v>
      </c>
      <c r="C1136" s="51"/>
      <c r="D1136" s="51" t="s">
        <v>1879</v>
      </c>
      <c r="E1136" s="51" t="s">
        <v>103</v>
      </c>
      <c r="F1136" s="51" t="s">
        <v>103</v>
      </c>
      <c r="G1136" s="51"/>
      <c r="H1136" s="51" t="s">
        <v>623</v>
      </c>
      <c r="I1136" s="51"/>
      <c r="J1136" s="51" t="s">
        <v>318</v>
      </c>
      <c r="K1136" s="51" t="s">
        <v>3523</v>
      </c>
      <c r="L1136" s="51" t="s">
        <v>3522</v>
      </c>
      <c r="M1136" s="51"/>
      <c r="N1136" s="53">
        <v>0.38010051452853005</v>
      </c>
      <c r="O1136" s="53">
        <v>1.0597405947799605E-4</v>
      </c>
      <c r="P1136" s="53">
        <v>0.37999454046905207</v>
      </c>
    </row>
    <row r="1137" spans="1:16" s="19" customFormat="1" hidden="1">
      <c r="A1137" s="19" t="s">
        <v>1984</v>
      </c>
      <c r="B1137" s="19" t="s">
        <v>30</v>
      </c>
      <c r="C1137" s="51"/>
      <c r="D1137" s="51" t="s">
        <v>1879</v>
      </c>
      <c r="E1137" s="51" t="s">
        <v>103</v>
      </c>
      <c r="F1137" s="51" t="s">
        <v>103</v>
      </c>
      <c r="G1137" s="51"/>
      <c r="H1137" s="51" t="s">
        <v>623</v>
      </c>
      <c r="I1137" s="51"/>
      <c r="J1137" s="51" t="s">
        <v>318</v>
      </c>
      <c r="K1137" s="51" t="s">
        <v>3523</v>
      </c>
      <c r="L1137" s="51" t="s">
        <v>3522</v>
      </c>
      <c r="M1137" s="51"/>
      <c r="N1137" s="53">
        <v>51654.294609485471</v>
      </c>
      <c r="O1137" s="53">
        <v>14.401494025940522</v>
      </c>
      <c r="P1137" s="53">
        <v>51639.893115459527</v>
      </c>
    </row>
    <row r="1138" spans="1:16" s="19" customFormat="1" hidden="1">
      <c r="A1138" s="19" t="s">
        <v>1986</v>
      </c>
      <c r="B1138" s="19" t="s">
        <v>1477</v>
      </c>
      <c r="C1138" s="51"/>
      <c r="D1138" s="51" t="s">
        <v>1879</v>
      </c>
      <c r="E1138" s="51" t="s">
        <v>103</v>
      </c>
      <c r="F1138" s="51" t="s">
        <v>103</v>
      </c>
      <c r="G1138" s="51"/>
      <c r="H1138" s="51" t="s">
        <v>623</v>
      </c>
      <c r="I1138" s="51"/>
      <c r="J1138" s="51" t="s">
        <v>320</v>
      </c>
      <c r="K1138" s="51" t="s">
        <v>3521</v>
      </c>
      <c r="L1138" s="51" t="s">
        <v>3520</v>
      </c>
      <c r="M1138" s="51"/>
      <c r="N1138" s="53">
        <v>0</v>
      </c>
      <c r="O1138" s="53">
        <v>0</v>
      </c>
      <c r="P1138" s="53">
        <v>0</v>
      </c>
    </row>
    <row r="1139" spans="1:16" s="19" customFormat="1" hidden="1">
      <c r="A1139" s="19" t="s">
        <v>1985</v>
      </c>
      <c r="B1139" s="19" t="s">
        <v>1477</v>
      </c>
      <c r="C1139" s="51"/>
      <c r="D1139" s="51" t="s">
        <v>1879</v>
      </c>
      <c r="E1139" s="51" t="s">
        <v>103</v>
      </c>
      <c r="F1139" s="51" t="s">
        <v>103</v>
      </c>
      <c r="G1139" s="51"/>
      <c r="H1139" s="51" t="s">
        <v>623</v>
      </c>
      <c r="I1139" s="51"/>
      <c r="J1139" s="51" t="s">
        <v>320</v>
      </c>
      <c r="K1139" s="51" t="s">
        <v>3521</v>
      </c>
      <c r="L1139" s="51" t="s">
        <v>3520</v>
      </c>
      <c r="M1139" s="51"/>
      <c r="N1139" s="53">
        <v>4.1283402177448227E-2</v>
      </c>
      <c r="O1139" s="53">
        <v>1.2472489540047929E-4</v>
      </c>
      <c r="P1139" s="53">
        <v>4.1158677282047744E-2</v>
      </c>
    </row>
    <row r="1140" spans="1:16" s="19" customFormat="1" hidden="1">
      <c r="A1140" s="19" t="s">
        <v>1984</v>
      </c>
      <c r="B1140" s="19" t="s">
        <v>1477</v>
      </c>
      <c r="C1140" s="51"/>
      <c r="D1140" s="51" t="s">
        <v>1879</v>
      </c>
      <c r="E1140" s="51" t="s">
        <v>103</v>
      </c>
      <c r="F1140" s="51" t="s">
        <v>103</v>
      </c>
      <c r="G1140" s="51"/>
      <c r="H1140" s="51" t="s">
        <v>623</v>
      </c>
      <c r="I1140" s="51"/>
      <c r="J1140" s="51" t="s">
        <v>320</v>
      </c>
      <c r="K1140" s="51" t="s">
        <v>3521</v>
      </c>
      <c r="L1140" s="51" t="s">
        <v>3520</v>
      </c>
      <c r="M1140" s="51"/>
      <c r="N1140" s="53">
        <v>5610.2660665978228</v>
      </c>
      <c r="O1140" s="53">
        <v>16.9496652751046</v>
      </c>
      <c r="P1140" s="53">
        <v>5593.3164013227179</v>
      </c>
    </row>
    <row r="1141" spans="1:16" s="19" customFormat="1" hidden="1">
      <c r="A1141" s="19" t="s">
        <v>1986</v>
      </c>
      <c r="B1141" s="19" t="s">
        <v>1478</v>
      </c>
      <c r="C1141" s="51"/>
      <c r="D1141" s="51" t="s">
        <v>1879</v>
      </c>
      <c r="E1141" s="51" t="s">
        <v>103</v>
      </c>
      <c r="F1141" s="51" t="s">
        <v>103</v>
      </c>
      <c r="G1141" s="51"/>
      <c r="H1141" s="51" t="s">
        <v>623</v>
      </c>
      <c r="I1141" s="51"/>
      <c r="J1141" s="51" t="s">
        <v>321</v>
      </c>
      <c r="K1141" s="51" t="s">
        <v>3519</v>
      </c>
      <c r="L1141" s="51" t="s">
        <v>3518</v>
      </c>
      <c r="M1141" s="51"/>
      <c r="N1141" s="53">
        <v>0</v>
      </c>
      <c r="O1141" s="53">
        <v>0</v>
      </c>
      <c r="P1141" s="53">
        <v>0</v>
      </c>
    </row>
    <row r="1142" spans="1:16" s="19" customFormat="1" hidden="1">
      <c r="A1142" s="19" t="s">
        <v>1985</v>
      </c>
      <c r="B1142" s="19" t="s">
        <v>1478</v>
      </c>
      <c r="C1142" s="51"/>
      <c r="D1142" s="51" t="s">
        <v>1879</v>
      </c>
      <c r="E1142" s="51" t="s">
        <v>103</v>
      </c>
      <c r="F1142" s="51" t="s">
        <v>103</v>
      </c>
      <c r="G1142" s="51"/>
      <c r="H1142" s="51" t="s">
        <v>623</v>
      </c>
      <c r="I1142" s="51"/>
      <c r="J1142" s="51" t="s">
        <v>321</v>
      </c>
      <c r="K1142" s="51" t="s">
        <v>3519</v>
      </c>
      <c r="L1142" s="51" t="s">
        <v>3518</v>
      </c>
      <c r="M1142" s="51"/>
      <c r="N1142" s="53">
        <v>6.660567771042375E-2</v>
      </c>
      <c r="O1142" s="53">
        <v>7.19748826912409E-5</v>
      </c>
      <c r="P1142" s="53">
        <v>6.6533702827732508E-2</v>
      </c>
    </row>
    <row r="1143" spans="1:16" s="19" customFormat="1" hidden="1">
      <c r="A1143" s="19" t="s">
        <v>1984</v>
      </c>
      <c r="B1143" s="19" t="s">
        <v>1478</v>
      </c>
      <c r="C1143" s="51"/>
      <c r="D1143" s="51" t="s">
        <v>1879</v>
      </c>
      <c r="E1143" s="51" t="s">
        <v>103</v>
      </c>
      <c r="F1143" s="51" t="s">
        <v>103</v>
      </c>
      <c r="G1143" s="51"/>
      <c r="H1143" s="51" t="s">
        <v>623</v>
      </c>
      <c r="I1143" s="51"/>
      <c r="J1143" s="51" t="s">
        <v>321</v>
      </c>
      <c r="K1143" s="51" t="s">
        <v>3519</v>
      </c>
      <c r="L1143" s="51" t="s">
        <v>3518</v>
      </c>
      <c r="M1143" s="51"/>
      <c r="N1143" s="53">
        <v>9051.4723543222917</v>
      </c>
      <c r="O1143" s="53">
        <v>9.7811280251173081</v>
      </c>
      <c r="P1143" s="53">
        <v>9041.6912262971746</v>
      </c>
    </row>
    <row r="1144" spans="1:16" s="19" customFormat="1" hidden="1">
      <c r="A1144" s="19" t="s">
        <v>1986</v>
      </c>
      <c r="B1144" s="19" t="s">
        <v>32</v>
      </c>
      <c r="C1144" s="51"/>
      <c r="D1144" s="51" t="s">
        <v>1879</v>
      </c>
      <c r="E1144" s="51" t="s">
        <v>103</v>
      </c>
      <c r="F1144" s="51" t="s">
        <v>103</v>
      </c>
      <c r="G1144" s="51"/>
      <c r="H1144" s="51" t="s">
        <v>623</v>
      </c>
      <c r="I1144" s="51"/>
      <c r="J1144" s="51" t="s">
        <v>322</v>
      </c>
      <c r="K1144" s="51" t="s">
        <v>3517</v>
      </c>
      <c r="L1144" s="51"/>
      <c r="M1144" s="51"/>
      <c r="N1144" s="53">
        <v>0</v>
      </c>
      <c r="O1144" s="53">
        <v>0</v>
      </c>
      <c r="P1144" s="53">
        <v>0</v>
      </c>
    </row>
    <row r="1145" spans="1:16" s="19" customFormat="1" hidden="1">
      <c r="A1145" s="19" t="s">
        <v>1985</v>
      </c>
      <c r="B1145" s="19" t="s">
        <v>32</v>
      </c>
      <c r="C1145" s="51"/>
      <c r="D1145" s="51" t="s">
        <v>1879</v>
      </c>
      <c r="E1145" s="51" t="s">
        <v>103</v>
      </c>
      <c r="F1145" s="51" t="s">
        <v>103</v>
      </c>
      <c r="G1145" s="51"/>
      <c r="H1145" s="51" t="s">
        <v>623</v>
      </c>
      <c r="I1145" s="51"/>
      <c r="J1145" s="51" t="s">
        <v>322</v>
      </c>
      <c r="K1145" s="51" t="s">
        <v>3517</v>
      </c>
      <c r="L1145" s="51"/>
      <c r="M1145" s="51"/>
      <c r="N1145" s="53">
        <v>1.7142484569864651E-2</v>
      </c>
      <c r="O1145" s="53">
        <v>1.7250218633477326E-5</v>
      </c>
      <c r="P1145" s="53">
        <v>1.7125234351231176E-2</v>
      </c>
    </row>
    <row r="1146" spans="1:16" s="19" customFormat="1" hidden="1">
      <c r="A1146" s="19" t="s">
        <v>1984</v>
      </c>
      <c r="B1146" s="19" t="s">
        <v>32</v>
      </c>
      <c r="C1146" s="51"/>
      <c r="D1146" s="51" t="s">
        <v>1879</v>
      </c>
      <c r="E1146" s="51" t="s">
        <v>103</v>
      </c>
      <c r="F1146" s="51" t="s">
        <v>103</v>
      </c>
      <c r="G1146" s="51"/>
      <c r="H1146" s="51" t="s">
        <v>623</v>
      </c>
      <c r="I1146" s="51"/>
      <c r="J1146" s="51" t="s">
        <v>322</v>
      </c>
      <c r="K1146" s="51" t="s">
        <v>3517</v>
      </c>
      <c r="L1146" s="51"/>
      <c r="M1146" s="51"/>
      <c r="N1146" s="53">
        <v>2329.6020775154302</v>
      </c>
      <c r="O1146" s="53">
        <v>2.3442427497813667</v>
      </c>
      <c r="P1146" s="53">
        <v>2327.257834765649</v>
      </c>
    </row>
    <row r="1147" spans="1:16" s="19" customFormat="1" hidden="1">
      <c r="A1147" s="19" t="s">
        <v>1986</v>
      </c>
      <c r="B1147" s="19" t="s">
        <v>34</v>
      </c>
      <c r="C1147" s="51"/>
      <c r="D1147" s="51" t="s">
        <v>1879</v>
      </c>
      <c r="E1147" s="51" t="s">
        <v>103</v>
      </c>
      <c r="F1147" s="51" t="s">
        <v>103</v>
      </c>
      <c r="G1147" s="51"/>
      <c r="H1147" s="51" t="s">
        <v>623</v>
      </c>
      <c r="I1147" s="51"/>
      <c r="J1147" s="51" t="s">
        <v>331</v>
      </c>
      <c r="K1147" s="51" t="s">
        <v>3516</v>
      </c>
      <c r="L1147" s="51" t="s">
        <v>3515</v>
      </c>
      <c r="M1147" s="51"/>
      <c r="N1147" s="53">
        <v>0</v>
      </c>
      <c r="O1147" s="53">
        <v>0</v>
      </c>
      <c r="P1147" s="53">
        <v>0</v>
      </c>
    </row>
    <row r="1148" spans="1:16" s="19" customFormat="1" hidden="1">
      <c r="A1148" s="19" t="s">
        <v>1985</v>
      </c>
      <c r="B1148" s="19" t="s">
        <v>34</v>
      </c>
      <c r="C1148" s="51"/>
      <c r="D1148" s="51" t="s">
        <v>1879</v>
      </c>
      <c r="E1148" s="51" t="s">
        <v>103</v>
      </c>
      <c r="F1148" s="51" t="s">
        <v>103</v>
      </c>
      <c r="G1148" s="51"/>
      <c r="H1148" s="51" t="s">
        <v>623</v>
      </c>
      <c r="I1148" s="51"/>
      <c r="J1148" s="51" t="s">
        <v>331</v>
      </c>
      <c r="K1148" s="51" t="s">
        <v>3516</v>
      </c>
      <c r="L1148" s="51" t="s">
        <v>3515</v>
      </c>
      <c r="M1148" s="51"/>
      <c r="N1148" s="53">
        <v>4.1844760051109674E-2</v>
      </c>
      <c r="O1148" s="53">
        <v>4.6868112445875719E-4</v>
      </c>
      <c r="P1148" s="53">
        <v>4.1376078926650919E-2</v>
      </c>
    </row>
    <row r="1149" spans="1:16" s="19" customFormat="1" hidden="1">
      <c r="A1149" s="19" t="s">
        <v>1984</v>
      </c>
      <c r="B1149" s="19" t="s">
        <v>34</v>
      </c>
      <c r="C1149" s="51"/>
      <c r="D1149" s="51" t="s">
        <v>1879</v>
      </c>
      <c r="E1149" s="51" t="s">
        <v>103</v>
      </c>
      <c r="F1149" s="51" t="s">
        <v>103</v>
      </c>
      <c r="G1149" s="51"/>
      <c r="H1149" s="51" t="s">
        <v>623</v>
      </c>
      <c r="I1149" s="51"/>
      <c r="J1149" s="51" t="s">
        <v>331</v>
      </c>
      <c r="K1149" s="51" t="s">
        <v>3516</v>
      </c>
      <c r="L1149" s="51" t="s">
        <v>3515</v>
      </c>
      <c r="M1149" s="51"/>
      <c r="N1149" s="53">
        <v>5686.5525852399487</v>
      </c>
      <c r="O1149" s="53">
        <v>63.692081318875545</v>
      </c>
      <c r="P1149" s="53">
        <v>5622.8605039210734</v>
      </c>
    </row>
    <row r="1150" spans="1:16" s="19" customFormat="1" hidden="1">
      <c r="A1150" s="19" t="s">
        <v>39</v>
      </c>
      <c r="B1150" s="19" t="s">
        <v>1405</v>
      </c>
      <c r="C1150" s="51"/>
      <c r="D1150" s="51" t="s">
        <v>1879</v>
      </c>
      <c r="E1150" s="51" t="s">
        <v>103</v>
      </c>
      <c r="F1150" s="51" t="s">
        <v>688</v>
      </c>
      <c r="G1150" s="51"/>
      <c r="H1150" s="51" t="s">
        <v>623</v>
      </c>
      <c r="I1150" s="51"/>
      <c r="J1150" s="51" t="s">
        <v>316</v>
      </c>
      <c r="K1150" s="51" t="s">
        <v>3514</v>
      </c>
      <c r="L1150" s="51">
        <v>56615</v>
      </c>
      <c r="M1150" s="51"/>
      <c r="N1150" s="53">
        <v>0</v>
      </c>
      <c r="O1150" s="53"/>
      <c r="P1150" s="53">
        <v>0</v>
      </c>
    </row>
    <row r="1151" spans="1:16" s="19" customFormat="1" hidden="1">
      <c r="A1151" s="19" t="s">
        <v>1989</v>
      </c>
      <c r="B1151" s="19" t="s">
        <v>3513</v>
      </c>
      <c r="C1151" s="51"/>
      <c r="D1151" s="51" t="s">
        <v>1879</v>
      </c>
      <c r="E1151" s="51" t="s">
        <v>0</v>
      </c>
      <c r="F1151" s="51" t="s">
        <v>722</v>
      </c>
      <c r="G1151" s="51"/>
      <c r="H1151" s="51" t="s">
        <v>623</v>
      </c>
      <c r="I1151" s="51"/>
      <c r="J1151" s="51" t="s">
        <v>376</v>
      </c>
      <c r="K1151" s="51" t="s">
        <v>3512</v>
      </c>
      <c r="L1151" s="51">
        <v>56707</v>
      </c>
      <c r="M1151" s="51"/>
      <c r="N1151" s="53">
        <v>18319</v>
      </c>
      <c r="O1151" s="53">
        <v>0</v>
      </c>
      <c r="P1151" s="53">
        <v>18319</v>
      </c>
    </row>
    <row r="1152" spans="1:16" s="19" customFormat="1" hidden="1">
      <c r="A1152" s="19" t="s">
        <v>1986</v>
      </c>
      <c r="B1152" s="19" t="s">
        <v>3511</v>
      </c>
      <c r="C1152" s="51"/>
      <c r="D1152" s="51" t="s">
        <v>1879</v>
      </c>
      <c r="E1152" s="51" t="s">
        <v>0</v>
      </c>
      <c r="F1152" s="51" t="s">
        <v>0</v>
      </c>
      <c r="G1152" s="51"/>
      <c r="H1152" s="51" t="s">
        <v>623</v>
      </c>
      <c r="I1152" s="51"/>
      <c r="J1152" s="51" t="s">
        <v>3510</v>
      </c>
      <c r="K1152" s="51" t="s">
        <v>3509</v>
      </c>
      <c r="L1152" s="51"/>
      <c r="M1152" s="51"/>
      <c r="N1152" s="53">
        <v>0</v>
      </c>
      <c r="O1152" s="53"/>
      <c r="P1152" s="53">
        <v>0</v>
      </c>
    </row>
    <row r="1153" spans="1:16" s="19" customFormat="1" hidden="1">
      <c r="A1153" s="19" t="s">
        <v>1985</v>
      </c>
      <c r="B1153" s="19" t="s">
        <v>3511</v>
      </c>
      <c r="C1153" s="51"/>
      <c r="D1153" s="51" t="s">
        <v>1879</v>
      </c>
      <c r="E1153" s="51" t="s">
        <v>0</v>
      </c>
      <c r="F1153" s="51" t="s">
        <v>0</v>
      </c>
      <c r="G1153" s="51"/>
      <c r="H1153" s="51" t="s">
        <v>623</v>
      </c>
      <c r="I1153" s="51"/>
      <c r="J1153" s="51" t="s">
        <v>3510</v>
      </c>
      <c r="K1153" s="51" t="s">
        <v>3509</v>
      </c>
      <c r="L1153" s="51"/>
      <c r="M1153" s="51"/>
      <c r="N1153" s="53">
        <v>2.9477913217641569E-2</v>
      </c>
      <c r="O1153" s="53"/>
      <c r="P1153" s="53">
        <v>2.9477913217641569E-2</v>
      </c>
    </row>
    <row r="1154" spans="1:16" s="19" customFormat="1" hidden="1">
      <c r="A1154" s="19" t="s">
        <v>1984</v>
      </c>
      <c r="B1154" s="19" t="s">
        <v>3511</v>
      </c>
      <c r="C1154" s="51"/>
      <c r="D1154" s="51" t="s">
        <v>1879</v>
      </c>
      <c r="E1154" s="51" t="s">
        <v>0</v>
      </c>
      <c r="F1154" s="51" t="s">
        <v>0</v>
      </c>
      <c r="G1154" s="51"/>
      <c r="H1154" s="51" t="s">
        <v>623</v>
      </c>
      <c r="I1154" s="51"/>
      <c r="J1154" s="51" t="s">
        <v>3510</v>
      </c>
      <c r="K1154" s="51" t="s">
        <v>3509</v>
      </c>
      <c r="L1154" s="51"/>
      <c r="M1154" s="51"/>
      <c r="N1154" s="53">
        <v>4005.9425220867824</v>
      </c>
      <c r="O1154" s="53"/>
      <c r="P1154" s="53">
        <v>4005.9425220867824</v>
      </c>
    </row>
    <row r="1155" spans="1:16" s="19" customFormat="1" hidden="1">
      <c r="A1155" s="19" t="s">
        <v>39</v>
      </c>
      <c r="B1155" s="19" t="s">
        <v>3508</v>
      </c>
      <c r="C1155" s="51"/>
      <c r="D1155" s="51" t="s">
        <v>1879</v>
      </c>
      <c r="E1155" s="51" t="s">
        <v>0</v>
      </c>
      <c r="F1155" s="51" t="s">
        <v>831</v>
      </c>
      <c r="G1155" s="51"/>
      <c r="H1155" s="51" t="s">
        <v>623</v>
      </c>
      <c r="I1155" s="51"/>
      <c r="J1155" s="51" t="s">
        <v>3507</v>
      </c>
      <c r="K1155" s="51" t="s">
        <v>3506</v>
      </c>
      <c r="L1155" s="51">
        <v>55094</v>
      </c>
      <c r="M1155" s="51"/>
      <c r="N1155" s="53">
        <v>31092.400000000001</v>
      </c>
      <c r="O1155" s="53"/>
      <c r="P1155" s="53">
        <v>31092.400000000001</v>
      </c>
    </row>
    <row r="1156" spans="1:16" s="19" customFormat="1" hidden="1">
      <c r="A1156" s="19" t="s">
        <v>39</v>
      </c>
      <c r="B1156" s="19" t="s">
        <v>3505</v>
      </c>
      <c r="C1156" s="51"/>
      <c r="D1156" s="51" t="s">
        <v>1879</v>
      </c>
      <c r="E1156" s="51" t="s">
        <v>0</v>
      </c>
      <c r="F1156" s="51" t="s">
        <v>831</v>
      </c>
      <c r="G1156" s="51"/>
      <c r="H1156" s="51" t="s">
        <v>623</v>
      </c>
      <c r="I1156" s="51"/>
      <c r="J1156" s="51" t="s">
        <v>3504</v>
      </c>
      <c r="K1156" s="51" t="s">
        <v>3503</v>
      </c>
      <c r="L1156" s="51"/>
      <c r="M1156" s="51"/>
      <c r="N1156" s="53">
        <v>12366.09</v>
      </c>
      <c r="O1156" s="53"/>
      <c r="P1156" s="53">
        <v>12366.09</v>
      </c>
    </row>
    <row r="1157" spans="1:16" s="19" customFormat="1" hidden="1">
      <c r="A1157" s="19" t="s">
        <v>1986</v>
      </c>
      <c r="B1157" s="19" t="s">
        <v>1242</v>
      </c>
      <c r="C1157" s="51"/>
      <c r="D1157" s="51" t="s">
        <v>1879</v>
      </c>
      <c r="E1157" s="51" t="s">
        <v>4</v>
      </c>
      <c r="F1157" s="51" t="s">
        <v>4</v>
      </c>
      <c r="G1157" s="51"/>
      <c r="H1157" s="51" t="s">
        <v>623</v>
      </c>
      <c r="I1157" s="51"/>
      <c r="J1157" s="51" t="s">
        <v>395</v>
      </c>
      <c r="K1157" s="51" t="s">
        <v>3502</v>
      </c>
      <c r="L1157" s="51">
        <v>57459</v>
      </c>
      <c r="M1157" s="51"/>
      <c r="N1157" s="53">
        <v>0</v>
      </c>
      <c r="O1157" s="53"/>
      <c r="P1157" s="53">
        <v>0</v>
      </c>
    </row>
    <row r="1158" spans="1:16" s="19" customFormat="1" hidden="1">
      <c r="A1158" s="19" t="s">
        <v>1985</v>
      </c>
      <c r="B1158" s="19" t="s">
        <v>1242</v>
      </c>
      <c r="C1158" s="51"/>
      <c r="D1158" s="51" t="s">
        <v>1879</v>
      </c>
      <c r="E1158" s="51" t="s">
        <v>4</v>
      </c>
      <c r="F1158" s="51" t="s">
        <v>4</v>
      </c>
      <c r="G1158" s="51"/>
      <c r="H1158" s="51" t="s">
        <v>623</v>
      </c>
      <c r="I1158" s="51"/>
      <c r="J1158" s="51" t="s">
        <v>395</v>
      </c>
      <c r="K1158" s="51" t="s">
        <v>3502</v>
      </c>
      <c r="L1158" s="51">
        <v>57459</v>
      </c>
      <c r="M1158" s="51"/>
      <c r="N1158" s="53">
        <v>0.95139389990952272</v>
      </c>
      <c r="O1158" s="53"/>
      <c r="P1158" s="53">
        <v>0.95139389990952272</v>
      </c>
    </row>
    <row r="1159" spans="1:16" s="19" customFormat="1" hidden="1">
      <c r="A1159" s="19" t="s">
        <v>1984</v>
      </c>
      <c r="B1159" s="19" t="s">
        <v>1242</v>
      </c>
      <c r="C1159" s="51"/>
      <c r="D1159" s="51" t="s">
        <v>1879</v>
      </c>
      <c r="E1159" s="51" t="s">
        <v>4</v>
      </c>
      <c r="F1159" s="51" t="s">
        <v>4</v>
      </c>
      <c r="G1159" s="51"/>
      <c r="H1159" s="51" t="s">
        <v>623</v>
      </c>
      <c r="I1159" s="51"/>
      <c r="J1159" s="51" t="s">
        <v>395</v>
      </c>
      <c r="K1159" s="51" t="s">
        <v>3502</v>
      </c>
      <c r="L1159" s="51">
        <v>57459</v>
      </c>
      <c r="M1159" s="51"/>
      <c r="N1159" s="53">
        <v>129291.01360610008</v>
      </c>
      <c r="O1159" s="53"/>
      <c r="P1159" s="53">
        <v>129291.01360610008</v>
      </c>
    </row>
    <row r="1160" spans="1:16" s="19" customFormat="1" hidden="1">
      <c r="A1160" s="19" t="s">
        <v>2268</v>
      </c>
      <c r="B1160" s="19" t="s">
        <v>1525</v>
      </c>
      <c r="C1160" s="51"/>
      <c r="D1160" s="51" t="s">
        <v>1879</v>
      </c>
      <c r="E1160" s="51" t="s">
        <v>4</v>
      </c>
      <c r="F1160" s="51" t="s">
        <v>4</v>
      </c>
      <c r="G1160" s="51"/>
      <c r="H1160" s="51" t="s">
        <v>623</v>
      </c>
      <c r="I1160" s="51"/>
      <c r="J1160" s="51" t="s">
        <v>474</v>
      </c>
      <c r="K1160" s="51" t="s">
        <v>2228</v>
      </c>
      <c r="L1160" s="51">
        <v>56362</v>
      </c>
      <c r="M1160" s="51"/>
      <c r="N1160" s="53">
        <v>58465</v>
      </c>
      <c r="O1160" s="53">
        <v>4602</v>
      </c>
      <c r="P1160" s="53">
        <v>53863</v>
      </c>
    </row>
    <row r="1161" spans="1:16" s="19" customFormat="1" hidden="1">
      <c r="A1161" s="19" t="s">
        <v>39</v>
      </c>
      <c r="B1161" s="19" t="s">
        <v>3501</v>
      </c>
      <c r="C1161" s="51"/>
      <c r="D1161" s="51" t="s">
        <v>1879</v>
      </c>
      <c r="E1161" s="51" t="s">
        <v>4</v>
      </c>
      <c r="F1161" s="51" t="s">
        <v>4</v>
      </c>
      <c r="G1161" s="51"/>
      <c r="H1161" s="51" t="s">
        <v>623</v>
      </c>
      <c r="I1161" s="51"/>
      <c r="J1161" s="51" t="s">
        <v>400</v>
      </c>
      <c r="K1161" s="51" t="s">
        <v>3500</v>
      </c>
      <c r="L1161" s="51">
        <v>56302</v>
      </c>
      <c r="M1161" s="51"/>
      <c r="N1161" s="53">
        <v>169742.57</v>
      </c>
      <c r="O1161" s="53"/>
      <c r="P1161" s="53">
        <v>169742.57</v>
      </c>
    </row>
    <row r="1162" spans="1:16" s="19" customFormat="1" hidden="1">
      <c r="A1162" s="19" t="s">
        <v>1989</v>
      </c>
      <c r="B1162" s="19" t="s">
        <v>3499</v>
      </c>
      <c r="C1162" s="51"/>
      <c r="D1162" s="51" t="s">
        <v>1879</v>
      </c>
      <c r="E1162" s="51" t="s">
        <v>103</v>
      </c>
      <c r="F1162" s="51" t="s">
        <v>688</v>
      </c>
      <c r="G1162" s="51"/>
      <c r="H1162" s="51" t="s">
        <v>623</v>
      </c>
      <c r="I1162" s="51"/>
      <c r="J1162" s="51" t="s">
        <v>329</v>
      </c>
      <c r="K1162" s="51" t="s">
        <v>3498</v>
      </c>
      <c r="L1162" s="51" t="s">
        <v>3497</v>
      </c>
      <c r="M1162" s="51"/>
      <c r="N1162" s="53">
        <v>251</v>
      </c>
      <c r="O1162" s="53">
        <v>0</v>
      </c>
      <c r="P1162" s="53">
        <v>251</v>
      </c>
    </row>
    <row r="1163" spans="1:16" s="19" customFormat="1" hidden="1">
      <c r="A1163" s="19" t="s">
        <v>2268</v>
      </c>
      <c r="B1163" s="19" t="s">
        <v>773</v>
      </c>
      <c r="C1163" s="51"/>
      <c r="D1163" s="51" t="s">
        <v>1879</v>
      </c>
      <c r="E1163" s="51" t="s">
        <v>103</v>
      </c>
      <c r="F1163" s="51" t="s">
        <v>688</v>
      </c>
      <c r="G1163" s="51"/>
      <c r="H1163" s="51" t="s">
        <v>623</v>
      </c>
      <c r="I1163" s="51"/>
      <c r="J1163" s="51" t="s">
        <v>286</v>
      </c>
      <c r="K1163" s="51" t="s">
        <v>3496</v>
      </c>
      <c r="L1163" s="51">
        <v>537</v>
      </c>
      <c r="M1163" s="51"/>
      <c r="N1163" s="53">
        <v>58365</v>
      </c>
      <c r="O1163" s="53">
        <v>0</v>
      </c>
      <c r="P1163" s="53">
        <v>58365</v>
      </c>
    </row>
    <row r="1164" spans="1:16" s="19" customFormat="1" hidden="1">
      <c r="A1164" s="19" t="s">
        <v>2268</v>
      </c>
      <c r="B1164" s="19" t="s">
        <v>1334</v>
      </c>
      <c r="C1164" s="51"/>
      <c r="D1164" s="51" t="s">
        <v>1879</v>
      </c>
      <c r="E1164" s="51" t="s">
        <v>103</v>
      </c>
      <c r="F1164" s="51" t="s">
        <v>688</v>
      </c>
      <c r="G1164" s="51"/>
      <c r="H1164" s="51" t="s">
        <v>623</v>
      </c>
      <c r="I1164" s="51"/>
      <c r="J1164" s="51" t="s">
        <v>312</v>
      </c>
      <c r="K1164" s="51" t="s">
        <v>3495</v>
      </c>
      <c r="L1164" s="51">
        <v>376</v>
      </c>
      <c r="M1164" s="51"/>
      <c r="N1164" s="53">
        <v>61282</v>
      </c>
      <c r="O1164" s="53">
        <v>0</v>
      </c>
      <c r="P1164" s="53">
        <v>61282</v>
      </c>
    </row>
    <row r="1165" spans="1:16" s="19" customFormat="1" hidden="1">
      <c r="A1165" s="19" t="s">
        <v>2268</v>
      </c>
      <c r="B1165" s="19" t="s">
        <v>1335</v>
      </c>
      <c r="C1165" s="51"/>
      <c r="D1165" s="51" t="s">
        <v>1879</v>
      </c>
      <c r="E1165" s="51" t="s">
        <v>103</v>
      </c>
      <c r="F1165" s="51" t="s">
        <v>688</v>
      </c>
      <c r="G1165" s="51"/>
      <c r="H1165" s="51" t="s">
        <v>623</v>
      </c>
      <c r="I1165" s="51"/>
      <c r="J1165" s="51" t="s">
        <v>312</v>
      </c>
      <c r="K1165" s="51" t="s">
        <v>3494</v>
      </c>
      <c r="L1165" s="51">
        <v>376</v>
      </c>
      <c r="M1165" s="51"/>
      <c r="N1165" s="53">
        <v>54646</v>
      </c>
      <c r="O1165" s="53">
        <v>0</v>
      </c>
      <c r="P1165" s="53">
        <v>54646</v>
      </c>
    </row>
    <row r="1166" spans="1:16" s="19" customFormat="1" hidden="1">
      <c r="A1166" s="19" t="s">
        <v>2268</v>
      </c>
      <c r="B1166" s="19" t="s">
        <v>1336</v>
      </c>
      <c r="C1166" s="51"/>
      <c r="D1166" s="51" t="s">
        <v>1879</v>
      </c>
      <c r="E1166" s="51" t="s">
        <v>103</v>
      </c>
      <c r="F1166" s="51" t="s">
        <v>688</v>
      </c>
      <c r="G1166" s="51"/>
      <c r="H1166" s="51" t="s">
        <v>623</v>
      </c>
      <c r="I1166" s="51"/>
      <c r="J1166" s="51" t="s">
        <v>312</v>
      </c>
      <c r="K1166" s="51" t="s">
        <v>3493</v>
      </c>
      <c r="L1166" s="51">
        <v>376</v>
      </c>
      <c r="M1166" s="51"/>
      <c r="N1166" s="53">
        <v>70270</v>
      </c>
      <c r="O1166" s="53">
        <v>0</v>
      </c>
      <c r="P1166" s="53">
        <v>70270</v>
      </c>
    </row>
    <row r="1167" spans="1:16" s="19" customFormat="1" hidden="1">
      <c r="A1167" s="19" t="s">
        <v>1986</v>
      </c>
      <c r="B1167" s="19" t="s">
        <v>904</v>
      </c>
      <c r="C1167" s="51"/>
      <c r="D1167" s="51" t="s">
        <v>1879</v>
      </c>
      <c r="E1167" s="51" t="s">
        <v>4</v>
      </c>
      <c r="F1167" s="51" t="s">
        <v>4</v>
      </c>
      <c r="G1167" s="51"/>
      <c r="H1167" s="51" t="s">
        <v>623</v>
      </c>
      <c r="I1167" s="51"/>
      <c r="J1167" s="51" t="s">
        <v>373</v>
      </c>
      <c r="K1167" s="51" t="s">
        <v>3492</v>
      </c>
      <c r="L1167" s="51">
        <v>56791</v>
      </c>
      <c r="M1167" s="51"/>
      <c r="N1167" s="53">
        <v>0</v>
      </c>
      <c r="O1167" s="53"/>
      <c r="P1167" s="53">
        <v>0</v>
      </c>
    </row>
    <row r="1168" spans="1:16" s="19" customFormat="1" hidden="1">
      <c r="A1168" s="19" t="s">
        <v>1985</v>
      </c>
      <c r="B1168" s="19" t="s">
        <v>904</v>
      </c>
      <c r="C1168" s="51"/>
      <c r="D1168" s="51" t="s">
        <v>1879</v>
      </c>
      <c r="E1168" s="51" t="s">
        <v>4</v>
      </c>
      <c r="F1168" s="51" t="s">
        <v>4</v>
      </c>
      <c r="G1168" s="51"/>
      <c r="H1168" s="51" t="s">
        <v>623</v>
      </c>
      <c r="I1168" s="51"/>
      <c r="J1168" s="51" t="s">
        <v>373</v>
      </c>
      <c r="K1168" s="51" t="s">
        <v>3492</v>
      </c>
      <c r="L1168" s="51">
        <v>56791</v>
      </c>
      <c r="M1168" s="51"/>
      <c r="N1168" s="53">
        <v>0.92688915733484234</v>
      </c>
      <c r="O1168" s="53"/>
      <c r="P1168" s="53">
        <v>0.92688915733484234</v>
      </c>
    </row>
    <row r="1169" spans="1:16" s="19" customFormat="1" hidden="1">
      <c r="A1169" s="19" t="s">
        <v>1984</v>
      </c>
      <c r="B1169" s="19" t="s">
        <v>904</v>
      </c>
      <c r="C1169" s="51"/>
      <c r="D1169" s="51" t="s">
        <v>1879</v>
      </c>
      <c r="E1169" s="51" t="s">
        <v>4</v>
      </c>
      <c r="F1169" s="51" t="s">
        <v>4</v>
      </c>
      <c r="G1169" s="51"/>
      <c r="H1169" s="51" t="s">
        <v>623</v>
      </c>
      <c r="I1169" s="51"/>
      <c r="J1169" s="51" t="s">
        <v>373</v>
      </c>
      <c r="K1169" s="51" t="s">
        <v>3492</v>
      </c>
      <c r="L1169" s="51">
        <v>56791</v>
      </c>
      <c r="M1169" s="51"/>
      <c r="N1169" s="53">
        <v>125960.90711084267</v>
      </c>
      <c r="O1169" s="53"/>
      <c r="P1169" s="53">
        <v>125960.90711084267</v>
      </c>
    </row>
    <row r="1170" spans="1:16" s="19" customFormat="1" hidden="1">
      <c r="A1170" s="19" t="s">
        <v>1989</v>
      </c>
      <c r="B1170" s="19" t="s">
        <v>3491</v>
      </c>
      <c r="C1170" s="51"/>
      <c r="D1170" s="51" t="s">
        <v>1879</v>
      </c>
      <c r="E1170" s="51" t="s">
        <v>4</v>
      </c>
      <c r="F1170" s="51" t="s">
        <v>4</v>
      </c>
      <c r="G1170" s="51"/>
      <c r="H1170" s="51" t="s">
        <v>623</v>
      </c>
      <c r="I1170" s="51"/>
      <c r="J1170" s="51" t="s">
        <v>164</v>
      </c>
      <c r="K1170" s="51" t="s">
        <v>3490</v>
      </c>
      <c r="L1170" s="51">
        <v>57201</v>
      </c>
      <c r="M1170" s="51"/>
      <c r="N1170" s="53">
        <v>32700</v>
      </c>
      <c r="O1170" s="53">
        <v>0</v>
      </c>
      <c r="P1170" s="53">
        <v>32700</v>
      </c>
    </row>
    <row r="1171" spans="1:16" s="19" customFormat="1" hidden="1">
      <c r="A1171" s="19" t="s">
        <v>39</v>
      </c>
      <c r="B1171" s="19" t="s">
        <v>830</v>
      </c>
      <c r="C1171" s="51"/>
      <c r="D1171" s="51" t="s">
        <v>1879</v>
      </c>
      <c r="E1171" s="51" t="s">
        <v>0</v>
      </c>
      <c r="F1171" s="51" t="s">
        <v>831</v>
      </c>
      <c r="G1171" s="51"/>
      <c r="H1171" s="51" t="s">
        <v>623</v>
      </c>
      <c r="I1171" s="51"/>
      <c r="J1171" s="51" t="s">
        <v>205</v>
      </c>
      <c r="K1171" s="51" t="s">
        <v>3489</v>
      </c>
      <c r="L1171" s="51">
        <v>50492</v>
      </c>
      <c r="M1171" s="51"/>
      <c r="N1171" s="53">
        <v>21343.950659999999</v>
      </c>
      <c r="O1171" s="53"/>
      <c r="P1171" s="53">
        <v>21343.950659999999</v>
      </c>
    </row>
    <row r="1172" spans="1:16" s="19" customFormat="1" hidden="1">
      <c r="A1172" s="19" t="s">
        <v>39</v>
      </c>
      <c r="B1172" s="19" t="s">
        <v>3488</v>
      </c>
      <c r="C1172" s="51"/>
      <c r="D1172" s="51" t="s">
        <v>1879</v>
      </c>
      <c r="E1172" s="51" t="s">
        <v>0</v>
      </c>
      <c r="F1172" s="51" t="s">
        <v>831</v>
      </c>
      <c r="G1172" s="51"/>
      <c r="H1172" s="51" t="s">
        <v>623</v>
      </c>
      <c r="I1172" s="51"/>
      <c r="J1172" s="51" t="s">
        <v>391</v>
      </c>
      <c r="K1172" s="51" t="s">
        <v>3487</v>
      </c>
      <c r="L1172" s="51">
        <v>55601</v>
      </c>
      <c r="M1172" s="51"/>
      <c r="N1172" s="53">
        <v>46047.568899999991</v>
      </c>
      <c r="O1172" s="53"/>
      <c r="P1172" s="53">
        <v>46047.568899999991</v>
      </c>
    </row>
    <row r="1173" spans="1:16" s="19" customFormat="1" hidden="1">
      <c r="A1173" s="19" t="s">
        <v>39</v>
      </c>
      <c r="B1173" s="19" t="s">
        <v>1316</v>
      </c>
      <c r="C1173" s="51"/>
      <c r="D1173" s="51" t="s">
        <v>1879</v>
      </c>
      <c r="E1173" s="51" t="s">
        <v>0</v>
      </c>
      <c r="F1173" s="51" t="s">
        <v>831</v>
      </c>
      <c r="G1173" s="51"/>
      <c r="H1173" s="51" t="s">
        <v>623</v>
      </c>
      <c r="I1173" s="51"/>
      <c r="J1173" s="51" t="s">
        <v>3486</v>
      </c>
      <c r="K1173" s="51" t="s">
        <v>3485</v>
      </c>
      <c r="L1173" s="51">
        <v>52204</v>
      </c>
      <c r="M1173" s="51"/>
      <c r="N1173" s="53">
        <v>337.90000000000003</v>
      </c>
      <c r="O1173" s="53"/>
      <c r="P1173" s="53">
        <v>337.90000000000003</v>
      </c>
    </row>
    <row r="1174" spans="1:16" s="19" customFormat="1" hidden="1">
      <c r="A1174" s="19" t="s">
        <v>1989</v>
      </c>
      <c r="B1174" s="19" t="s">
        <v>3484</v>
      </c>
      <c r="C1174" s="51"/>
      <c r="D1174" s="51" t="s">
        <v>1879</v>
      </c>
      <c r="E1174" s="51" t="s">
        <v>103</v>
      </c>
      <c r="F1174" s="51" t="s">
        <v>688</v>
      </c>
      <c r="G1174" s="51"/>
      <c r="H1174" s="51" t="s">
        <v>623</v>
      </c>
      <c r="I1174" s="51"/>
      <c r="J1174" s="51" t="s">
        <v>158</v>
      </c>
      <c r="K1174" s="51" t="s">
        <v>3483</v>
      </c>
      <c r="L1174" s="51">
        <v>238</v>
      </c>
      <c r="M1174" s="51"/>
      <c r="N1174" s="53">
        <v>6315</v>
      </c>
      <c r="O1174" s="53">
        <v>0</v>
      </c>
      <c r="P1174" s="53">
        <v>6315</v>
      </c>
    </row>
    <row r="1175" spans="1:16" s="19" customFormat="1" hidden="1">
      <c r="A1175" s="19" t="s">
        <v>1989</v>
      </c>
      <c r="B1175" s="19" t="s">
        <v>3482</v>
      </c>
      <c r="C1175" s="51"/>
      <c r="D1175" s="51" t="s">
        <v>1879</v>
      </c>
      <c r="E1175" s="51" t="s">
        <v>103</v>
      </c>
      <c r="F1175" s="51" t="s">
        <v>688</v>
      </c>
      <c r="G1175" s="51"/>
      <c r="H1175" s="51" t="s">
        <v>623</v>
      </c>
      <c r="I1175" s="51"/>
      <c r="J1175" s="51" t="s">
        <v>158</v>
      </c>
      <c r="K1175" s="51" t="s">
        <v>3481</v>
      </c>
      <c r="L1175" s="51">
        <v>238</v>
      </c>
      <c r="M1175" s="51"/>
      <c r="N1175" s="53">
        <v>6581</v>
      </c>
      <c r="O1175" s="53">
        <v>0</v>
      </c>
      <c r="P1175" s="53">
        <v>6581</v>
      </c>
    </row>
    <row r="1176" spans="1:16" s="19" customFormat="1" hidden="1">
      <c r="A1176" s="19" t="s">
        <v>1989</v>
      </c>
      <c r="B1176" s="19" t="s">
        <v>3480</v>
      </c>
      <c r="C1176" s="51"/>
      <c r="D1176" s="51" t="s">
        <v>1879</v>
      </c>
      <c r="E1176" s="51" t="s">
        <v>460</v>
      </c>
      <c r="F1176" s="51" t="s">
        <v>460</v>
      </c>
      <c r="G1176" s="51"/>
      <c r="H1176" s="51" t="s">
        <v>623</v>
      </c>
      <c r="I1176" s="51"/>
      <c r="J1176" s="51" t="s">
        <v>268</v>
      </c>
      <c r="K1176" s="51" t="s">
        <v>3479</v>
      </c>
      <c r="L1176" s="51">
        <v>57394</v>
      </c>
      <c r="M1176" s="51"/>
      <c r="N1176" s="53">
        <v>31173</v>
      </c>
      <c r="O1176" s="53">
        <v>0</v>
      </c>
      <c r="P1176" s="53">
        <v>31173</v>
      </c>
    </row>
    <row r="1177" spans="1:16" s="19" customFormat="1" hidden="1">
      <c r="A1177" s="19" t="s">
        <v>1989</v>
      </c>
      <c r="B1177" s="19" t="s">
        <v>3478</v>
      </c>
      <c r="C1177" s="51"/>
      <c r="D1177" s="51" t="s">
        <v>1879</v>
      </c>
      <c r="E1177" s="51" t="s">
        <v>460</v>
      </c>
      <c r="F1177" s="51" t="s">
        <v>460</v>
      </c>
      <c r="G1177" s="51"/>
      <c r="H1177" s="51" t="s">
        <v>623</v>
      </c>
      <c r="I1177" s="51"/>
      <c r="J1177" s="51" t="s">
        <v>268</v>
      </c>
      <c r="K1177" s="51" t="s">
        <v>3477</v>
      </c>
      <c r="L1177" s="51">
        <v>57394</v>
      </c>
      <c r="M1177" s="51"/>
      <c r="N1177" s="53">
        <v>31173</v>
      </c>
      <c r="O1177" s="53">
        <v>0</v>
      </c>
      <c r="P1177" s="53">
        <v>31173</v>
      </c>
    </row>
    <row r="1178" spans="1:16" s="19" customFormat="1" hidden="1">
      <c r="A1178" s="19" t="s">
        <v>660</v>
      </c>
      <c r="B1178" s="19" t="s">
        <v>1355</v>
      </c>
      <c r="C1178" s="51"/>
      <c r="D1178" s="51" t="s">
        <v>1879</v>
      </c>
      <c r="E1178" s="51" t="s">
        <v>103</v>
      </c>
      <c r="F1178" s="51" t="s">
        <v>690</v>
      </c>
      <c r="G1178" s="51"/>
      <c r="H1178" s="51" t="s">
        <v>623</v>
      </c>
      <c r="I1178" s="51"/>
      <c r="J1178" s="51" t="s">
        <v>313</v>
      </c>
      <c r="K1178" s="51" t="s">
        <v>2704</v>
      </c>
      <c r="L1178" s="51">
        <v>481</v>
      </c>
      <c r="M1178" s="51"/>
      <c r="N1178" s="53">
        <v>18020</v>
      </c>
      <c r="O1178" s="53"/>
      <c r="P1178" s="53">
        <v>18020</v>
      </c>
    </row>
    <row r="1179" spans="1:16" s="19" customFormat="1" hidden="1">
      <c r="A1179" s="19" t="s">
        <v>2268</v>
      </c>
      <c r="B1179" s="19" t="s">
        <v>1629</v>
      </c>
      <c r="C1179" s="51"/>
      <c r="D1179" s="51" t="s">
        <v>1879</v>
      </c>
      <c r="E1179" s="51" t="s">
        <v>0</v>
      </c>
      <c r="F1179" s="51" t="s">
        <v>578</v>
      </c>
      <c r="G1179" s="51"/>
      <c r="H1179" s="51" t="s">
        <v>623</v>
      </c>
      <c r="I1179" s="51"/>
      <c r="J1179" s="51" t="s">
        <v>219</v>
      </c>
      <c r="K1179" s="51" t="s">
        <v>2156</v>
      </c>
      <c r="L1179" s="51">
        <v>10091</v>
      </c>
      <c r="M1179" s="51"/>
      <c r="N1179" s="53">
        <v>19184</v>
      </c>
      <c r="O1179" s="53">
        <v>0</v>
      </c>
      <c r="P1179" s="53">
        <v>19184</v>
      </c>
    </row>
    <row r="1180" spans="1:16" s="19" customFormat="1" hidden="1">
      <c r="A1180" s="19" t="s">
        <v>2268</v>
      </c>
      <c r="B1180" s="19" t="s">
        <v>1626</v>
      </c>
      <c r="C1180" s="51"/>
      <c r="D1180" s="51" t="s">
        <v>1879</v>
      </c>
      <c r="E1180" s="51" t="s">
        <v>0</v>
      </c>
      <c r="F1180" s="51" t="s">
        <v>578</v>
      </c>
      <c r="G1180" s="51"/>
      <c r="H1180" s="51" t="s">
        <v>623</v>
      </c>
      <c r="I1180" s="51"/>
      <c r="J1180" s="51" t="s">
        <v>219</v>
      </c>
      <c r="K1180" s="51" t="s">
        <v>2155</v>
      </c>
      <c r="L1180" s="51">
        <v>10091</v>
      </c>
      <c r="M1180" s="51"/>
      <c r="N1180" s="53">
        <v>25062</v>
      </c>
      <c r="O1180" s="53">
        <v>0</v>
      </c>
      <c r="P1180" s="53">
        <v>25062</v>
      </c>
    </row>
    <row r="1181" spans="1:16" s="19" customFormat="1" hidden="1">
      <c r="A1181" s="19" t="s">
        <v>2268</v>
      </c>
      <c r="B1181" s="19" t="s">
        <v>1627</v>
      </c>
      <c r="C1181" s="51"/>
      <c r="D1181" s="51" t="s">
        <v>1879</v>
      </c>
      <c r="E1181" s="51" t="s">
        <v>0</v>
      </c>
      <c r="F1181" s="51" t="s">
        <v>578</v>
      </c>
      <c r="G1181" s="51"/>
      <c r="H1181" s="51" t="s">
        <v>623</v>
      </c>
      <c r="I1181" s="51"/>
      <c r="J1181" s="51" t="s">
        <v>219</v>
      </c>
      <c r="K1181" s="51" t="s">
        <v>2154</v>
      </c>
      <c r="L1181" s="51">
        <v>10091</v>
      </c>
      <c r="M1181" s="51"/>
      <c r="N1181" s="53">
        <v>23246</v>
      </c>
      <c r="O1181" s="53">
        <v>0</v>
      </c>
      <c r="P1181" s="53">
        <v>23246</v>
      </c>
    </row>
    <row r="1182" spans="1:16" s="19" customFormat="1" hidden="1">
      <c r="A1182" s="19" t="s">
        <v>2268</v>
      </c>
      <c r="B1182" s="19" t="s">
        <v>1628</v>
      </c>
      <c r="C1182" s="51"/>
      <c r="D1182" s="51" t="s">
        <v>1879</v>
      </c>
      <c r="E1182" s="51" t="s">
        <v>0</v>
      </c>
      <c r="F1182" s="51" t="s">
        <v>578</v>
      </c>
      <c r="G1182" s="51"/>
      <c r="H1182" s="51" t="s">
        <v>623</v>
      </c>
      <c r="I1182" s="51"/>
      <c r="J1182" s="51" t="s">
        <v>219</v>
      </c>
      <c r="K1182" s="51" t="s">
        <v>2153</v>
      </c>
      <c r="L1182" s="51">
        <v>10091</v>
      </c>
      <c r="M1182" s="51"/>
      <c r="N1182" s="53">
        <v>21821</v>
      </c>
      <c r="O1182" s="53">
        <v>0</v>
      </c>
      <c r="P1182" s="53">
        <v>21821</v>
      </c>
    </row>
    <row r="1183" spans="1:16" s="19" customFormat="1" hidden="1">
      <c r="A1183" s="19" t="s">
        <v>1986</v>
      </c>
      <c r="B1183" s="19" t="s">
        <v>49</v>
      </c>
      <c r="C1183" s="51"/>
      <c r="D1183" s="51" t="s">
        <v>1879</v>
      </c>
      <c r="E1183" s="51" t="s">
        <v>3</v>
      </c>
      <c r="F1183" s="51" t="s">
        <v>3</v>
      </c>
      <c r="G1183" s="51"/>
      <c r="H1183" s="51" t="s">
        <v>623</v>
      </c>
      <c r="I1183" s="51"/>
      <c r="J1183" s="51" t="s">
        <v>206</v>
      </c>
      <c r="K1183" s="51" t="s">
        <v>3476</v>
      </c>
      <c r="L1183" s="51">
        <v>56832</v>
      </c>
      <c r="M1183" s="51"/>
      <c r="N1183" s="53">
        <v>0</v>
      </c>
      <c r="O1183" s="53"/>
      <c r="P1183" s="53">
        <v>0</v>
      </c>
    </row>
    <row r="1184" spans="1:16" s="19" customFormat="1" hidden="1">
      <c r="A1184" s="19" t="s">
        <v>1985</v>
      </c>
      <c r="B1184" s="19" t="s">
        <v>49</v>
      </c>
      <c r="C1184" s="51"/>
      <c r="D1184" s="51" t="s">
        <v>1879</v>
      </c>
      <c r="E1184" s="51" t="s">
        <v>3</v>
      </c>
      <c r="F1184" s="51" t="s">
        <v>3</v>
      </c>
      <c r="G1184" s="51"/>
      <c r="H1184" s="51" t="s">
        <v>623</v>
      </c>
      <c r="I1184" s="51"/>
      <c r="J1184" s="51" t="s">
        <v>206</v>
      </c>
      <c r="K1184" s="51" t="s">
        <v>3476</v>
      </c>
      <c r="L1184" s="51">
        <v>56832</v>
      </c>
      <c r="M1184" s="51"/>
      <c r="N1184" s="53">
        <v>0.398830270505179</v>
      </c>
      <c r="O1184" s="53"/>
      <c r="P1184" s="53">
        <v>0.398830270505179</v>
      </c>
    </row>
    <row r="1185" spans="1:16" s="19" customFormat="1" hidden="1">
      <c r="A1185" s="19" t="s">
        <v>1984</v>
      </c>
      <c r="B1185" s="19" t="s">
        <v>49</v>
      </c>
      <c r="C1185" s="51"/>
      <c r="D1185" s="51" t="s">
        <v>1879</v>
      </c>
      <c r="E1185" s="51" t="s">
        <v>3</v>
      </c>
      <c r="F1185" s="51" t="s">
        <v>3</v>
      </c>
      <c r="G1185" s="51"/>
      <c r="H1185" s="51" t="s">
        <v>623</v>
      </c>
      <c r="I1185" s="51"/>
      <c r="J1185" s="51" t="s">
        <v>206</v>
      </c>
      <c r="K1185" s="51" t="s">
        <v>3476</v>
      </c>
      <c r="L1185" s="51">
        <v>56832</v>
      </c>
      <c r="M1185" s="51"/>
      <c r="N1185" s="53">
        <v>54199.601169729496</v>
      </c>
      <c r="O1185" s="53"/>
      <c r="P1185" s="53">
        <v>54199.601169729496</v>
      </c>
    </row>
    <row r="1186" spans="1:16" s="19" customFormat="1" hidden="1">
      <c r="A1186" s="19" t="s">
        <v>39</v>
      </c>
      <c r="B1186" s="19" t="s">
        <v>3475</v>
      </c>
      <c r="C1186" s="51"/>
      <c r="D1186" s="51" t="s">
        <v>1879</v>
      </c>
      <c r="E1186" s="51" t="s">
        <v>460</v>
      </c>
      <c r="F1186" s="51" t="s">
        <v>460</v>
      </c>
      <c r="G1186" s="51"/>
      <c r="H1186" s="51" t="s">
        <v>623</v>
      </c>
      <c r="I1186" s="51"/>
      <c r="J1186" s="51" t="s">
        <v>202</v>
      </c>
      <c r="K1186" s="51" t="s">
        <v>3474</v>
      </c>
      <c r="L1186" s="51">
        <v>58467</v>
      </c>
      <c r="M1186" s="51"/>
      <c r="N1186" s="53">
        <v>351441.44999999995</v>
      </c>
      <c r="O1186" s="53"/>
      <c r="P1186" s="53">
        <v>351441.44999999995</v>
      </c>
    </row>
    <row r="1187" spans="1:16" s="19" customFormat="1" hidden="1">
      <c r="A1187" s="19" t="s">
        <v>1986</v>
      </c>
      <c r="B1187" s="19" t="s">
        <v>1296</v>
      </c>
      <c r="C1187" s="51"/>
      <c r="D1187" s="51" t="s">
        <v>1879</v>
      </c>
      <c r="E1187" s="51" t="s">
        <v>460</v>
      </c>
      <c r="F1187" s="51" t="s">
        <v>460</v>
      </c>
      <c r="G1187" s="51"/>
      <c r="H1187" s="51" t="s">
        <v>623</v>
      </c>
      <c r="I1187" s="51"/>
      <c r="J1187" s="51" t="s">
        <v>360</v>
      </c>
      <c r="K1187" s="51" t="s">
        <v>3473</v>
      </c>
      <c r="L1187" s="51">
        <v>56939</v>
      </c>
      <c r="M1187" s="51"/>
      <c r="N1187" s="53">
        <v>0</v>
      </c>
      <c r="O1187" s="53"/>
      <c r="P1187" s="53">
        <v>0</v>
      </c>
    </row>
    <row r="1188" spans="1:16" s="19" customFormat="1" hidden="1">
      <c r="A1188" s="19" t="s">
        <v>1985</v>
      </c>
      <c r="B1188" s="19" t="s">
        <v>1296</v>
      </c>
      <c r="C1188" s="51"/>
      <c r="D1188" s="51" t="s">
        <v>1879</v>
      </c>
      <c r="E1188" s="51" t="s">
        <v>460</v>
      </c>
      <c r="F1188" s="51" t="s">
        <v>460</v>
      </c>
      <c r="G1188" s="51"/>
      <c r="H1188" s="51" t="s">
        <v>623</v>
      </c>
      <c r="I1188" s="51"/>
      <c r="J1188" s="51" t="s">
        <v>360</v>
      </c>
      <c r="K1188" s="51" t="s">
        <v>3473</v>
      </c>
      <c r="L1188" s="51">
        <v>56939</v>
      </c>
      <c r="M1188" s="51"/>
      <c r="N1188" s="53">
        <v>0.31344792091225443</v>
      </c>
      <c r="O1188" s="53"/>
      <c r="P1188" s="53">
        <v>0.31344792091225443</v>
      </c>
    </row>
    <row r="1189" spans="1:16" s="19" customFormat="1" hidden="1">
      <c r="A1189" s="19" t="s">
        <v>1984</v>
      </c>
      <c r="B1189" s="19" t="s">
        <v>1296</v>
      </c>
      <c r="C1189" s="51"/>
      <c r="D1189" s="51" t="s">
        <v>1879</v>
      </c>
      <c r="E1189" s="51" t="s">
        <v>460</v>
      </c>
      <c r="F1189" s="51" t="s">
        <v>460</v>
      </c>
      <c r="G1189" s="51"/>
      <c r="H1189" s="51" t="s">
        <v>623</v>
      </c>
      <c r="I1189" s="51"/>
      <c r="J1189" s="51" t="s">
        <v>360</v>
      </c>
      <c r="K1189" s="51" t="s">
        <v>3473</v>
      </c>
      <c r="L1189" s="51">
        <v>56939</v>
      </c>
      <c r="M1189" s="51"/>
      <c r="N1189" s="53">
        <v>42596.446552079091</v>
      </c>
      <c r="O1189" s="53"/>
      <c r="P1189" s="53">
        <v>42596.446552079091</v>
      </c>
    </row>
    <row r="1190" spans="1:16" s="19" customFormat="1" hidden="1">
      <c r="A1190" s="19" t="s">
        <v>1986</v>
      </c>
      <c r="B1190" s="19" t="s">
        <v>1435</v>
      </c>
      <c r="C1190" s="51"/>
      <c r="D1190" s="51" t="s">
        <v>1879</v>
      </c>
      <c r="E1190" s="51" t="s">
        <v>0</v>
      </c>
      <c r="F1190" s="51" t="s">
        <v>0</v>
      </c>
      <c r="G1190" s="51"/>
      <c r="H1190" s="51" t="s">
        <v>623</v>
      </c>
      <c r="I1190" s="51"/>
      <c r="J1190" s="51" t="s">
        <v>3472</v>
      </c>
      <c r="K1190" s="51" t="s">
        <v>3471</v>
      </c>
      <c r="L1190" s="51">
        <v>55820</v>
      </c>
      <c r="M1190" s="51"/>
      <c r="N1190" s="53">
        <v>0</v>
      </c>
      <c r="O1190" s="53"/>
      <c r="P1190" s="53">
        <v>0</v>
      </c>
    </row>
    <row r="1191" spans="1:16" s="19" customFormat="1" hidden="1">
      <c r="A1191" s="19" t="s">
        <v>1985</v>
      </c>
      <c r="B1191" s="19" t="s">
        <v>1435</v>
      </c>
      <c r="C1191" s="51"/>
      <c r="D1191" s="51" t="s">
        <v>1879</v>
      </c>
      <c r="E1191" s="51" t="s">
        <v>0</v>
      </c>
      <c r="F1191" s="51" t="s">
        <v>0</v>
      </c>
      <c r="G1191" s="51"/>
      <c r="H1191" s="51" t="s">
        <v>623</v>
      </c>
      <c r="I1191" s="51"/>
      <c r="J1191" s="51" t="s">
        <v>3472</v>
      </c>
      <c r="K1191" s="51" t="s">
        <v>3471</v>
      </c>
      <c r="L1191" s="51">
        <v>55820</v>
      </c>
      <c r="M1191" s="51"/>
      <c r="N1191" s="53">
        <v>2.2060648865691312E-2</v>
      </c>
      <c r="O1191" s="53"/>
      <c r="P1191" s="53">
        <v>2.2060648865691312E-2</v>
      </c>
    </row>
    <row r="1192" spans="1:16" s="19" customFormat="1" hidden="1">
      <c r="A1192" s="19" t="s">
        <v>1984</v>
      </c>
      <c r="B1192" s="19" t="s">
        <v>1435</v>
      </c>
      <c r="C1192" s="51"/>
      <c r="D1192" s="51" t="s">
        <v>1879</v>
      </c>
      <c r="E1192" s="51" t="s">
        <v>0</v>
      </c>
      <c r="F1192" s="51" t="s">
        <v>0</v>
      </c>
      <c r="G1192" s="51"/>
      <c r="H1192" s="51" t="s">
        <v>623</v>
      </c>
      <c r="I1192" s="51"/>
      <c r="J1192" s="51" t="s">
        <v>3472</v>
      </c>
      <c r="K1192" s="51" t="s">
        <v>3471</v>
      </c>
      <c r="L1192" s="51">
        <v>55820</v>
      </c>
      <c r="M1192" s="51"/>
      <c r="N1192" s="53">
        <v>2997.9629393511345</v>
      </c>
      <c r="O1192" s="53"/>
      <c r="P1192" s="53">
        <v>2997.9629393511345</v>
      </c>
    </row>
    <row r="1193" spans="1:16" s="19" customFormat="1" hidden="1">
      <c r="A1193" s="19" t="s">
        <v>660</v>
      </c>
      <c r="B1193" s="19" t="s">
        <v>1490</v>
      </c>
      <c r="C1193" s="51"/>
      <c r="D1193" s="51" t="s">
        <v>1879</v>
      </c>
      <c r="E1193" s="51" t="s">
        <v>3</v>
      </c>
      <c r="F1193" s="51" t="s">
        <v>3</v>
      </c>
      <c r="G1193" s="51"/>
      <c r="H1193" s="51" t="s">
        <v>623</v>
      </c>
      <c r="I1193" s="51"/>
      <c r="J1193" s="51" t="s">
        <v>1972</v>
      </c>
      <c r="K1193" s="51" t="s">
        <v>1971</v>
      </c>
      <c r="L1193" s="51">
        <v>54111</v>
      </c>
      <c r="M1193" s="51"/>
      <c r="N1193" s="53">
        <v>67541</v>
      </c>
      <c r="O1193" s="53"/>
      <c r="P1193" s="53">
        <v>67541</v>
      </c>
    </row>
    <row r="1194" spans="1:16" s="19" customFormat="1" hidden="1">
      <c r="A1194" s="19" t="s">
        <v>660</v>
      </c>
      <c r="B1194" s="19" t="s">
        <v>1065</v>
      </c>
      <c r="C1194" s="51"/>
      <c r="D1194" s="51" t="s">
        <v>1879</v>
      </c>
      <c r="E1194" s="51" t="s">
        <v>4</v>
      </c>
      <c r="F1194" s="51" t="s">
        <v>4</v>
      </c>
      <c r="G1194" s="51"/>
      <c r="H1194" s="51" t="s">
        <v>623</v>
      </c>
      <c r="I1194" s="51"/>
      <c r="J1194" s="51" t="s">
        <v>1898</v>
      </c>
      <c r="K1194" s="51" t="s">
        <v>2720</v>
      </c>
      <c r="L1194" s="51">
        <v>56075</v>
      </c>
      <c r="M1194" s="51"/>
      <c r="N1194" s="53">
        <v>11425</v>
      </c>
      <c r="O1194" s="53"/>
      <c r="P1194" s="53">
        <v>11425</v>
      </c>
    </row>
    <row r="1195" spans="1:16" s="19" customFormat="1" hidden="1">
      <c r="A1195" s="19" t="s">
        <v>631</v>
      </c>
      <c r="B1195" s="19" t="s">
        <v>1067</v>
      </c>
      <c r="C1195" s="51"/>
      <c r="D1195" s="51" t="s">
        <v>1879</v>
      </c>
      <c r="E1195" s="51" t="s">
        <v>4</v>
      </c>
      <c r="F1195" s="51" t="s">
        <v>4</v>
      </c>
      <c r="G1195" s="51"/>
      <c r="H1195" s="51" t="s">
        <v>623</v>
      </c>
      <c r="I1195" s="51"/>
      <c r="J1195" s="51" t="s">
        <v>1898</v>
      </c>
      <c r="K1195" s="51" t="s">
        <v>2720</v>
      </c>
      <c r="L1195" s="51">
        <v>56075</v>
      </c>
      <c r="M1195" s="51"/>
      <c r="N1195" s="53">
        <v>5707</v>
      </c>
      <c r="O1195" s="53"/>
      <c r="P1195" s="53">
        <v>5707</v>
      </c>
    </row>
    <row r="1196" spans="1:16" s="19" customFormat="1" hidden="1">
      <c r="A1196" s="19" t="s">
        <v>1983</v>
      </c>
      <c r="B1196" s="19" t="s">
        <v>754</v>
      </c>
      <c r="C1196" s="51"/>
      <c r="D1196" s="51" t="s">
        <v>1879</v>
      </c>
      <c r="E1196" s="51" t="s">
        <v>4</v>
      </c>
      <c r="F1196" s="51" t="s">
        <v>4</v>
      </c>
      <c r="G1196" s="51"/>
      <c r="H1196" s="51" t="s">
        <v>623</v>
      </c>
      <c r="I1196" s="51"/>
      <c r="J1196" s="51" t="s">
        <v>3470</v>
      </c>
      <c r="K1196" s="51" t="s">
        <v>3469</v>
      </c>
      <c r="L1196" s="51"/>
      <c r="M1196" s="51"/>
      <c r="N1196" s="53">
        <v>54449</v>
      </c>
      <c r="O1196" s="53"/>
      <c r="P1196" s="53">
        <v>54449</v>
      </c>
    </row>
    <row r="1197" spans="1:16" s="19" customFormat="1" hidden="1">
      <c r="A1197" s="19" t="s">
        <v>3126</v>
      </c>
      <c r="B1197" s="19" t="s">
        <v>3468</v>
      </c>
      <c r="C1197" s="51"/>
      <c r="D1197" s="51" t="s">
        <v>1879</v>
      </c>
      <c r="E1197" s="51" t="s">
        <v>460</v>
      </c>
      <c r="F1197" s="51" t="s">
        <v>460</v>
      </c>
      <c r="G1197" s="51"/>
      <c r="H1197" s="51" t="s">
        <v>623</v>
      </c>
      <c r="I1197" s="51"/>
      <c r="J1197" s="51" t="s">
        <v>154</v>
      </c>
      <c r="K1197" s="51" t="s">
        <v>3467</v>
      </c>
      <c r="L1197" s="51" t="s">
        <v>3466</v>
      </c>
      <c r="M1197" s="51"/>
      <c r="N1197" s="53">
        <v>38138</v>
      </c>
      <c r="O1197" s="53">
        <v>0</v>
      </c>
      <c r="P1197" s="53">
        <v>38138</v>
      </c>
    </row>
    <row r="1198" spans="1:16" s="19" customFormat="1" hidden="1">
      <c r="A1198" s="19" t="s">
        <v>1986</v>
      </c>
      <c r="B1198" s="19" t="s">
        <v>1577</v>
      </c>
      <c r="C1198" s="51"/>
      <c r="D1198" s="51" t="s">
        <v>1879</v>
      </c>
      <c r="E1198" s="51" t="s">
        <v>460</v>
      </c>
      <c r="F1198" s="51" t="s">
        <v>460</v>
      </c>
      <c r="G1198" s="51"/>
      <c r="H1198" s="51" t="s">
        <v>623</v>
      </c>
      <c r="I1198" s="51"/>
      <c r="J1198" s="51" t="s">
        <v>3465</v>
      </c>
      <c r="K1198" s="51" t="s">
        <v>3464</v>
      </c>
      <c r="L1198" s="51">
        <v>56996</v>
      </c>
      <c r="M1198" s="51"/>
      <c r="N1198" s="53">
        <v>0</v>
      </c>
      <c r="O1198" s="53">
        <v>0</v>
      </c>
      <c r="P1198" s="53">
        <v>0</v>
      </c>
    </row>
    <row r="1199" spans="1:16" s="19" customFormat="1" hidden="1">
      <c r="A1199" s="19" t="s">
        <v>1985</v>
      </c>
      <c r="B1199" s="19" t="s">
        <v>1577</v>
      </c>
      <c r="C1199" s="51"/>
      <c r="D1199" s="51" t="s">
        <v>1879</v>
      </c>
      <c r="E1199" s="51" t="s">
        <v>460</v>
      </c>
      <c r="F1199" s="51" t="s">
        <v>460</v>
      </c>
      <c r="G1199" s="51"/>
      <c r="H1199" s="51" t="s">
        <v>623</v>
      </c>
      <c r="I1199" s="51"/>
      <c r="J1199" s="51" t="s">
        <v>3465</v>
      </c>
      <c r="K1199" s="51" t="s">
        <v>3464</v>
      </c>
      <c r="L1199" s="51">
        <v>56996</v>
      </c>
      <c r="M1199" s="51"/>
      <c r="N1199" s="53">
        <v>4.5510944544791118E-3</v>
      </c>
      <c r="O1199" s="53">
        <v>2.8284476180337465E-4</v>
      </c>
      <c r="P1199" s="53">
        <v>4.2682496926757371E-3</v>
      </c>
    </row>
    <row r="1200" spans="1:16" s="19" customFormat="1" hidden="1">
      <c r="A1200" s="19" t="s">
        <v>1984</v>
      </c>
      <c r="B1200" s="19" t="s">
        <v>1577</v>
      </c>
      <c r="C1200" s="51"/>
      <c r="D1200" s="51" t="s">
        <v>1879</v>
      </c>
      <c r="E1200" s="51" t="s">
        <v>460</v>
      </c>
      <c r="F1200" s="51" t="s">
        <v>460</v>
      </c>
      <c r="G1200" s="51"/>
      <c r="H1200" s="51" t="s">
        <v>623</v>
      </c>
      <c r="I1200" s="51"/>
      <c r="J1200" s="51" t="s">
        <v>3465</v>
      </c>
      <c r="K1200" s="51" t="s">
        <v>3464</v>
      </c>
      <c r="L1200" s="51">
        <v>56996</v>
      </c>
      <c r="M1200" s="51"/>
      <c r="N1200" s="53">
        <v>618.47738890554547</v>
      </c>
      <c r="O1200" s="53">
        <v>38.437587155238198</v>
      </c>
      <c r="P1200" s="53">
        <v>580.03980175030722</v>
      </c>
    </row>
    <row r="1201" spans="1:16" s="19" customFormat="1" hidden="1">
      <c r="A1201" s="19" t="s">
        <v>39</v>
      </c>
      <c r="B1201" s="19" t="s">
        <v>1094</v>
      </c>
      <c r="C1201" s="51"/>
      <c r="D1201" s="51" t="s">
        <v>1879</v>
      </c>
      <c r="E1201" s="51" t="s">
        <v>460</v>
      </c>
      <c r="F1201" s="51" t="s">
        <v>460</v>
      </c>
      <c r="G1201" s="51"/>
      <c r="H1201" s="51" t="s">
        <v>623</v>
      </c>
      <c r="I1201" s="51"/>
      <c r="J1201" s="51" t="s">
        <v>167</v>
      </c>
      <c r="K1201" s="51" t="s">
        <v>3463</v>
      </c>
      <c r="L1201" s="51"/>
      <c r="M1201" s="51"/>
      <c r="N1201" s="53">
        <v>500.197</v>
      </c>
      <c r="O1201" s="53"/>
      <c r="P1201" s="53">
        <v>500.197</v>
      </c>
    </row>
    <row r="1202" spans="1:16" s="19" customFormat="1" hidden="1">
      <c r="A1202" s="19" t="s">
        <v>39</v>
      </c>
      <c r="B1202" s="19" t="s">
        <v>445</v>
      </c>
      <c r="C1202" s="51"/>
      <c r="D1202" s="51" t="s">
        <v>1879</v>
      </c>
      <c r="E1202" s="51" t="s">
        <v>460</v>
      </c>
      <c r="F1202" s="51" t="s">
        <v>460</v>
      </c>
      <c r="G1202" s="51"/>
      <c r="H1202" s="51" t="s">
        <v>623</v>
      </c>
      <c r="I1202" s="51"/>
      <c r="J1202" s="51" t="s">
        <v>511</v>
      </c>
      <c r="K1202" s="51" t="s">
        <v>3462</v>
      </c>
      <c r="L1202" s="51"/>
      <c r="M1202" s="51"/>
      <c r="N1202" s="53">
        <v>75.325999999999993</v>
      </c>
      <c r="O1202" s="53"/>
      <c r="P1202" s="53">
        <v>75.325999999999993</v>
      </c>
    </row>
    <row r="1203" spans="1:16" s="19" customFormat="1" hidden="1">
      <c r="A1203" s="19" t="s">
        <v>1989</v>
      </c>
      <c r="B1203" s="19" t="s">
        <v>3461</v>
      </c>
      <c r="C1203" s="51"/>
      <c r="D1203" s="51" t="s">
        <v>1879</v>
      </c>
      <c r="E1203" s="51" t="s">
        <v>460</v>
      </c>
      <c r="F1203" s="51" t="s">
        <v>460</v>
      </c>
      <c r="G1203" s="51"/>
      <c r="H1203" s="51" t="s">
        <v>623</v>
      </c>
      <c r="I1203" s="51"/>
      <c r="J1203" s="51" t="s">
        <v>155</v>
      </c>
      <c r="K1203" s="51" t="s">
        <v>3460</v>
      </c>
      <c r="L1203" s="51">
        <v>57378</v>
      </c>
      <c r="M1203" s="51"/>
      <c r="N1203" s="53">
        <v>7157</v>
      </c>
      <c r="O1203" s="53">
        <v>0</v>
      </c>
      <c r="P1203" s="53">
        <v>7157</v>
      </c>
    </row>
    <row r="1204" spans="1:16" s="19" customFormat="1" hidden="1">
      <c r="A1204" s="19" t="s">
        <v>2663</v>
      </c>
      <c r="B1204" s="19" t="s">
        <v>53</v>
      </c>
      <c r="C1204" s="51"/>
      <c r="D1204" s="51" t="s">
        <v>1879</v>
      </c>
      <c r="E1204" s="51" t="s">
        <v>460</v>
      </c>
      <c r="F1204" s="51" t="s">
        <v>2662</v>
      </c>
      <c r="G1204" s="51"/>
      <c r="H1204" s="51" t="s">
        <v>623</v>
      </c>
      <c r="I1204" s="51"/>
      <c r="J1204" s="51" t="s">
        <v>218</v>
      </c>
      <c r="K1204" s="51" t="s">
        <v>2785</v>
      </c>
      <c r="L1204" s="51"/>
      <c r="M1204" s="51"/>
      <c r="N1204" s="53">
        <v>6544.0879199999999</v>
      </c>
      <c r="O1204" s="53">
        <v>6544.0879199999999</v>
      </c>
      <c r="P1204" s="53">
        <v>0</v>
      </c>
    </row>
    <row r="1205" spans="1:16" s="19" customFormat="1" hidden="1">
      <c r="A1205" s="19" t="s">
        <v>1986</v>
      </c>
      <c r="B1205" s="19" t="s">
        <v>645</v>
      </c>
      <c r="C1205" s="51"/>
      <c r="D1205" s="51" t="s">
        <v>1879</v>
      </c>
      <c r="E1205" s="51" t="s">
        <v>4</v>
      </c>
      <c r="F1205" s="51" t="s">
        <v>4</v>
      </c>
      <c r="G1205" s="51"/>
      <c r="H1205" s="51" t="s">
        <v>623</v>
      </c>
      <c r="I1205" s="51"/>
      <c r="J1205" s="51" t="s">
        <v>350</v>
      </c>
      <c r="K1205" s="51" t="s">
        <v>3459</v>
      </c>
      <c r="L1205" s="51">
        <v>57282</v>
      </c>
      <c r="M1205" s="51"/>
      <c r="N1205" s="53">
        <v>0</v>
      </c>
      <c r="O1205" s="53"/>
      <c r="P1205" s="53">
        <v>0</v>
      </c>
    </row>
    <row r="1206" spans="1:16" s="19" customFormat="1" hidden="1">
      <c r="A1206" s="19" t="s">
        <v>1985</v>
      </c>
      <c r="B1206" s="19" t="s">
        <v>645</v>
      </c>
      <c r="C1206" s="51"/>
      <c r="D1206" s="51" t="s">
        <v>1879</v>
      </c>
      <c r="E1206" s="51" t="s">
        <v>4</v>
      </c>
      <c r="F1206" s="51" t="s">
        <v>4</v>
      </c>
      <c r="G1206" s="51"/>
      <c r="H1206" s="51" t="s">
        <v>623</v>
      </c>
      <c r="I1206" s="51"/>
      <c r="J1206" s="51" t="s">
        <v>350</v>
      </c>
      <c r="K1206" s="51" t="s">
        <v>3459</v>
      </c>
      <c r="L1206" s="51">
        <v>57282</v>
      </c>
      <c r="M1206" s="51"/>
      <c r="N1206" s="53">
        <v>2.7298723604510822</v>
      </c>
      <c r="O1206" s="53"/>
      <c r="P1206" s="53">
        <v>2.7298723604510822</v>
      </c>
    </row>
    <row r="1207" spans="1:16" s="19" customFormat="1" hidden="1">
      <c r="A1207" s="19" t="s">
        <v>1984</v>
      </c>
      <c r="B1207" s="19" t="s">
        <v>645</v>
      </c>
      <c r="C1207" s="51"/>
      <c r="D1207" s="51" t="s">
        <v>1879</v>
      </c>
      <c r="E1207" s="51" t="s">
        <v>4</v>
      </c>
      <c r="F1207" s="51" t="s">
        <v>4</v>
      </c>
      <c r="G1207" s="51"/>
      <c r="H1207" s="51" t="s">
        <v>623</v>
      </c>
      <c r="I1207" s="51"/>
      <c r="J1207" s="51" t="s">
        <v>350</v>
      </c>
      <c r="K1207" s="51" t="s">
        <v>3459</v>
      </c>
      <c r="L1207" s="51">
        <v>57282</v>
      </c>
      <c r="M1207" s="51"/>
      <c r="N1207" s="53">
        <v>370979.8481276395</v>
      </c>
      <c r="O1207" s="53"/>
      <c r="P1207" s="53">
        <v>370979.8481276395</v>
      </c>
    </row>
    <row r="1208" spans="1:16" s="19" customFormat="1" hidden="1">
      <c r="A1208" s="19" t="s">
        <v>1986</v>
      </c>
      <c r="B1208" s="19" t="s">
        <v>646</v>
      </c>
      <c r="C1208" s="51"/>
      <c r="D1208" s="51" t="s">
        <v>1879</v>
      </c>
      <c r="E1208" s="51" t="s">
        <v>4</v>
      </c>
      <c r="F1208" s="51" t="s">
        <v>4</v>
      </c>
      <c r="G1208" s="51"/>
      <c r="H1208" s="51" t="s">
        <v>623</v>
      </c>
      <c r="I1208" s="51"/>
      <c r="J1208" s="51" t="s">
        <v>351</v>
      </c>
      <c r="K1208" s="51" t="s">
        <v>3458</v>
      </c>
      <c r="L1208" s="51">
        <v>57291</v>
      </c>
      <c r="M1208" s="51"/>
      <c r="N1208" s="53">
        <v>0</v>
      </c>
      <c r="O1208" s="53"/>
      <c r="P1208" s="53">
        <v>0</v>
      </c>
    </row>
    <row r="1209" spans="1:16" s="19" customFormat="1" hidden="1">
      <c r="A1209" s="19" t="s">
        <v>1985</v>
      </c>
      <c r="B1209" s="19" t="s">
        <v>646</v>
      </c>
      <c r="C1209" s="51"/>
      <c r="D1209" s="51" t="s">
        <v>1879</v>
      </c>
      <c r="E1209" s="51" t="s">
        <v>4</v>
      </c>
      <c r="F1209" s="51" t="s">
        <v>4</v>
      </c>
      <c r="G1209" s="51"/>
      <c r="H1209" s="51" t="s">
        <v>623</v>
      </c>
      <c r="I1209" s="51"/>
      <c r="J1209" s="51" t="s">
        <v>351</v>
      </c>
      <c r="K1209" s="51" t="s">
        <v>3458</v>
      </c>
      <c r="L1209" s="51">
        <v>57291</v>
      </c>
      <c r="M1209" s="51"/>
      <c r="N1209" s="53">
        <v>2.4139275707246717</v>
      </c>
      <c r="O1209" s="53"/>
      <c r="P1209" s="53">
        <v>2.4139275707246717</v>
      </c>
    </row>
    <row r="1210" spans="1:16" s="19" customFormat="1" hidden="1">
      <c r="A1210" s="19" t="s">
        <v>1984</v>
      </c>
      <c r="B1210" s="19" t="s">
        <v>646</v>
      </c>
      <c r="C1210" s="51"/>
      <c r="D1210" s="51" t="s">
        <v>1879</v>
      </c>
      <c r="E1210" s="51" t="s">
        <v>4</v>
      </c>
      <c r="F1210" s="51" t="s">
        <v>4</v>
      </c>
      <c r="G1210" s="51"/>
      <c r="H1210" s="51" t="s">
        <v>623</v>
      </c>
      <c r="I1210" s="51"/>
      <c r="J1210" s="51" t="s">
        <v>351</v>
      </c>
      <c r="K1210" s="51" t="s">
        <v>3458</v>
      </c>
      <c r="L1210" s="51">
        <v>57291</v>
      </c>
      <c r="M1210" s="51"/>
      <c r="N1210" s="53">
        <v>328044.08607242926</v>
      </c>
      <c r="O1210" s="53"/>
      <c r="P1210" s="53">
        <v>328044.08607242926</v>
      </c>
    </row>
    <row r="1211" spans="1:16" s="19" customFormat="1" hidden="1">
      <c r="A1211" s="19" t="s">
        <v>1986</v>
      </c>
      <c r="B1211" s="19" t="s">
        <v>1785</v>
      </c>
      <c r="C1211" s="51"/>
      <c r="D1211" s="51" t="s">
        <v>1879</v>
      </c>
      <c r="E1211" s="51" t="s">
        <v>4</v>
      </c>
      <c r="F1211" s="51" t="s">
        <v>4</v>
      </c>
      <c r="G1211" s="51"/>
      <c r="H1211" s="51" t="s">
        <v>623</v>
      </c>
      <c r="I1211" s="51"/>
      <c r="J1211" s="51" t="s">
        <v>3457</v>
      </c>
      <c r="K1211" s="51" t="s">
        <v>3456</v>
      </c>
      <c r="L1211" s="51">
        <v>57774</v>
      </c>
      <c r="M1211" s="51"/>
      <c r="N1211" s="53">
        <v>0</v>
      </c>
      <c r="O1211" s="53"/>
      <c r="P1211" s="53">
        <v>0</v>
      </c>
    </row>
    <row r="1212" spans="1:16" s="19" customFormat="1" hidden="1">
      <c r="A1212" s="19" t="s">
        <v>1985</v>
      </c>
      <c r="B1212" s="19" t="s">
        <v>1785</v>
      </c>
      <c r="C1212" s="51"/>
      <c r="D1212" s="51" t="s">
        <v>1879</v>
      </c>
      <c r="E1212" s="51" t="s">
        <v>4</v>
      </c>
      <c r="F1212" s="51" t="s">
        <v>4</v>
      </c>
      <c r="G1212" s="51"/>
      <c r="H1212" s="51" t="s">
        <v>623</v>
      </c>
      <c r="I1212" s="51"/>
      <c r="J1212" s="51" t="s">
        <v>3457</v>
      </c>
      <c r="K1212" s="51" t="s">
        <v>3456</v>
      </c>
      <c r="L1212" s="51">
        <v>57774</v>
      </c>
      <c r="M1212" s="51"/>
      <c r="N1212" s="53">
        <v>2.1011868818443089</v>
      </c>
      <c r="O1212" s="53"/>
      <c r="P1212" s="53">
        <v>2.1011868818443089</v>
      </c>
    </row>
    <row r="1213" spans="1:16" s="19" customFormat="1" hidden="1">
      <c r="A1213" s="19" t="s">
        <v>1984</v>
      </c>
      <c r="B1213" s="19" t="s">
        <v>1785</v>
      </c>
      <c r="C1213" s="51"/>
      <c r="D1213" s="51" t="s">
        <v>1879</v>
      </c>
      <c r="E1213" s="51" t="s">
        <v>4</v>
      </c>
      <c r="F1213" s="51" t="s">
        <v>4</v>
      </c>
      <c r="G1213" s="51"/>
      <c r="H1213" s="51" t="s">
        <v>623</v>
      </c>
      <c r="I1213" s="51"/>
      <c r="J1213" s="51" t="s">
        <v>3457</v>
      </c>
      <c r="K1213" s="51" t="s">
        <v>3456</v>
      </c>
      <c r="L1213" s="51">
        <v>57774</v>
      </c>
      <c r="M1213" s="51"/>
      <c r="N1213" s="53">
        <v>285543.74981311819</v>
      </c>
      <c r="O1213" s="53"/>
      <c r="P1213" s="53">
        <v>285543.74981311819</v>
      </c>
    </row>
    <row r="1214" spans="1:16" s="19" customFormat="1" hidden="1">
      <c r="A1214" s="19" t="s">
        <v>1986</v>
      </c>
      <c r="B1214" s="19" t="s">
        <v>74</v>
      </c>
      <c r="C1214" s="51"/>
      <c r="D1214" s="51" t="s">
        <v>1879</v>
      </c>
      <c r="E1214" s="51" t="s">
        <v>460</v>
      </c>
      <c r="F1214" s="51" t="s">
        <v>460</v>
      </c>
      <c r="G1214" s="51"/>
      <c r="H1214" s="51" t="s">
        <v>623</v>
      </c>
      <c r="I1214" s="51"/>
      <c r="J1214" s="51" t="s">
        <v>3455</v>
      </c>
      <c r="K1214" s="51" t="s">
        <v>3454</v>
      </c>
      <c r="L1214" s="51">
        <v>58500</v>
      </c>
      <c r="M1214" s="51"/>
      <c r="N1214" s="53">
        <v>0</v>
      </c>
      <c r="O1214" s="53"/>
      <c r="P1214" s="53">
        <v>0</v>
      </c>
    </row>
    <row r="1215" spans="1:16" s="19" customFormat="1" hidden="1">
      <c r="A1215" s="19" t="s">
        <v>1985</v>
      </c>
      <c r="B1215" s="19" t="s">
        <v>74</v>
      </c>
      <c r="C1215" s="51"/>
      <c r="D1215" s="51" t="s">
        <v>1879</v>
      </c>
      <c r="E1215" s="51" t="s">
        <v>460</v>
      </c>
      <c r="F1215" s="51" t="s">
        <v>460</v>
      </c>
      <c r="G1215" s="51"/>
      <c r="H1215" s="51" t="s">
        <v>623</v>
      </c>
      <c r="I1215" s="51"/>
      <c r="J1215" s="51" t="s">
        <v>3455</v>
      </c>
      <c r="K1215" s="51" t="s">
        <v>3454</v>
      </c>
      <c r="L1215" s="51">
        <v>58500</v>
      </c>
      <c r="M1215" s="51"/>
      <c r="N1215" s="53">
        <v>8.3247032928417689E-2</v>
      </c>
      <c r="O1215" s="53"/>
      <c r="P1215" s="53">
        <v>8.3247032928417689E-2</v>
      </c>
    </row>
    <row r="1216" spans="1:16" s="19" customFormat="1" hidden="1">
      <c r="A1216" s="19" t="s">
        <v>1984</v>
      </c>
      <c r="B1216" s="19" t="s">
        <v>74</v>
      </c>
      <c r="C1216" s="51"/>
      <c r="D1216" s="51" t="s">
        <v>1879</v>
      </c>
      <c r="E1216" s="51" t="s">
        <v>460</v>
      </c>
      <c r="F1216" s="51" t="s">
        <v>460</v>
      </c>
      <c r="G1216" s="51"/>
      <c r="H1216" s="51" t="s">
        <v>623</v>
      </c>
      <c r="I1216" s="51"/>
      <c r="J1216" s="51" t="s">
        <v>3455</v>
      </c>
      <c r="K1216" s="51" t="s">
        <v>3454</v>
      </c>
      <c r="L1216" s="51">
        <v>58500</v>
      </c>
      <c r="M1216" s="51"/>
      <c r="N1216" s="53">
        <v>11312.972752967073</v>
      </c>
      <c r="O1216" s="53"/>
      <c r="P1216" s="53">
        <v>11312.972752967073</v>
      </c>
    </row>
    <row r="1217" spans="1:16" s="19" customFormat="1" hidden="1">
      <c r="A1217" s="19" t="s">
        <v>1986</v>
      </c>
      <c r="B1217" s="19" t="s">
        <v>478</v>
      </c>
      <c r="C1217" s="51"/>
      <c r="D1217" s="51" t="s">
        <v>1879</v>
      </c>
      <c r="E1217" s="51" t="s">
        <v>103</v>
      </c>
      <c r="F1217" s="51" t="s">
        <v>103</v>
      </c>
      <c r="G1217" s="51"/>
      <c r="H1217" s="51" t="s">
        <v>623</v>
      </c>
      <c r="I1217" s="51"/>
      <c r="J1217" s="51" t="s">
        <v>479</v>
      </c>
      <c r="K1217" s="51" t="s">
        <v>3453</v>
      </c>
      <c r="L1217" s="51" t="s">
        <v>15</v>
      </c>
      <c r="M1217" s="51"/>
      <c r="N1217" s="53">
        <v>0</v>
      </c>
      <c r="O1217" s="53"/>
      <c r="P1217" s="53">
        <v>0</v>
      </c>
    </row>
    <row r="1218" spans="1:16" s="19" customFormat="1" hidden="1">
      <c r="A1218" s="19" t="s">
        <v>1985</v>
      </c>
      <c r="B1218" s="19" t="s">
        <v>478</v>
      </c>
      <c r="C1218" s="51"/>
      <c r="D1218" s="51" t="s">
        <v>1879</v>
      </c>
      <c r="E1218" s="51" t="s">
        <v>103</v>
      </c>
      <c r="F1218" s="51" t="s">
        <v>103</v>
      </c>
      <c r="G1218" s="51"/>
      <c r="H1218" s="51" t="s">
        <v>623</v>
      </c>
      <c r="I1218" s="51"/>
      <c r="J1218" s="51" t="s">
        <v>479</v>
      </c>
      <c r="K1218" s="51" t="s">
        <v>3453</v>
      </c>
      <c r="L1218" s="51" t="s">
        <v>15</v>
      </c>
      <c r="M1218" s="51"/>
      <c r="N1218" s="53">
        <v>9.2194179292359076E-3</v>
      </c>
      <c r="O1218" s="53"/>
      <c r="P1218" s="53">
        <v>9.2194179292359076E-3</v>
      </c>
    </row>
    <row r="1219" spans="1:16" s="19" customFormat="1" hidden="1">
      <c r="A1219" s="19" t="s">
        <v>1984</v>
      </c>
      <c r="B1219" s="19" t="s">
        <v>478</v>
      </c>
      <c r="C1219" s="51"/>
      <c r="D1219" s="51" t="s">
        <v>1879</v>
      </c>
      <c r="E1219" s="51" t="s">
        <v>103</v>
      </c>
      <c r="F1219" s="51" t="s">
        <v>103</v>
      </c>
      <c r="G1219" s="51"/>
      <c r="H1219" s="51" t="s">
        <v>623</v>
      </c>
      <c r="I1219" s="51"/>
      <c r="J1219" s="51" t="s">
        <v>479</v>
      </c>
      <c r="K1219" s="51" t="s">
        <v>3453</v>
      </c>
      <c r="L1219" s="51" t="s">
        <v>15</v>
      </c>
      <c r="M1219" s="51"/>
      <c r="N1219" s="53">
        <v>1252.8857805820708</v>
      </c>
      <c r="O1219" s="53"/>
      <c r="P1219" s="53">
        <v>1252.8857805820708</v>
      </c>
    </row>
    <row r="1220" spans="1:16" s="19" customFormat="1" hidden="1">
      <c r="A1220" s="19" t="s">
        <v>39</v>
      </c>
      <c r="B1220" s="19" t="s">
        <v>3452</v>
      </c>
      <c r="C1220" s="51"/>
      <c r="D1220" s="51" t="s">
        <v>1879</v>
      </c>
      <c r="E1220" s="51" t="s">
        <v>460</v>
      </c>
      <c r="F1220" s="51" t="s">
        <v>460</v>
      </c>
      <c r="G1220" s="51"/>
      <c r="H1220" s="51" t="s">
        <v>623</v>
      </c>
      <c r="I1220" s="51"/>
      <c r="J1220" s="51" t="s">
        <v>366</v>
      </c>
      <c r="K1220" s="51" t="s">
        <v>3451</v>
      </c>
      <c r="L1220" s="51">
        <v>58430</v>
      </c>
      <c r="M1220" s="51"/>
      <c r="N1220" s="53">
        <v>344265.82000000007</v>
      </c>
      <c r="O1220" s="53"/>
      <c r="P1220" s="53">
        <v>344265.82000000007</v>
      </c>
    </row>
    <row r="1221" spans="1:16" s="19" customFormat="1" hidden="1">
      <c r="A1221" s="19" t="s">
        <v>39</v>
      </c>
      <c r="B1221" s="19" t="s">
        <v>3450</v>
      </c>
      <c r="C1221" s="51"/>
      <c r="D1221" s="51" t="s">
        <v>1879</v>
      </c>
      <c r="E1221" s="51" t="s">
        <v>460</v>
      </c>
      <c r="F1221" s="51" t="s">
        <v>460</v>
      </c>
      <c r="G1221" s="51"/>
      <c r="H1221" s="51" t="s">
        <v>623</v>
      </c>
      <c r="I1221" s="51"/>
      <c r="J1221" s="51" t="s">
        <v>366</v>
      </c>
      <c r="K1221" s="51" t="s">
        <v>3449</v>
      </c>
      <c r="L1221" s="51"/>
      <c r="M1221" s="51"/>
      <c r="N1221" s="53">
        <v>123315.04999999999</v>
      </c>
      <c r="O1221" s="53"/>
      <c r="P1221" s="53">
        <v>123315.04999999999</v>
      </c>
    </row>
    <row r="1222" spans="1:16" s="19" customFormat="1" hidden="1">
      <c r="A1222" s="19" t="s">
        <v>1986</v>
      </c>
      <c r="B1222" s="19" t="s">
        <v>75</v>
      </c>
      <c r="C1222" s="51"/>
      <c r="D1222" s="51" t="s">
        <v>1879</v>
      </c>
      <c r="E1222" s="51" t="s">
        <v>460</v>
      </c>
      <c r="F1222" s="51" t="s">
        <v>460</v>
      </c>
      <c r="G1222" s="51"/>
      <c r="H1222" s="51" t="s">
        <v>623</v>
      </c>
      <c r="I1222" s="51"/>
      <c r="J1222" s="51" t="s">
        <v>3448</v>
      </c>
      <c r="K1222" s="51" t="s">
        <v>3447</v>
      </c>
      <c r="L1222" s="51">
        <v>58202</v>
      </c>
      <c r="M1222" s="51"/>
      <c r="N1222" s="53">
        <v>0</v>
      </c>
      <c r="O1222" s="53"/>
      <c r="P1222" s="53">
        <v>0</v>
      </c>
    </row>
    <row r="1223" spans="1:16" s="19" customFormat="1" hidden="1">
      <c r="A1223" s="19" t="s">
        <v>1985</v>
      </c>
      <c r="B1223" s="19" t="s">
        <v>75</v>
      </c>
      <c r="C1223" s="51"/>
      <c r="D1223" s="51" t="s">
        <v>1879</v>
      </c>
      <c r="E1223" s="51" t="s">
        <v>460</v>
      </c>
      <c r="F1223" s="51" t="s">
        <v>460</v>
      </c>
      <c r="G1223" s="51"/>
      <c r="H1223" s="51" t="s">
        <v>623</v>
      </c>
      <c r="I1223" s="51"/>
      <c r="J1223" s="51" t="s">
        <v>3448</v>
      </c>
      <c r="K1223" s="51" t="s">
        <v>3447</v>
      </c>
      <c r="L1223" s="51">
        <v>58202</v>
      </c>
      <c r="M1223" s="51"/>
      <c r="N1223" s="53">
        <v>0.33275230675962736</v>
      </c>
      <c r="O1223" s="53"/>
      <c r="P1223" s="53">
        <v>0.33275230675962736</v>
      </c>
    </row>
    <row r="1224" spans="1:16" s="19" customFormat="1" hidden="1">
      <c r="A1224" s="19" t="s">
        <v>1984</v>
      </c>
      <c r="B1224" s="19" t="s">
        <v>75</v>
      </c>
      <c r="C1224" s="51"/>
      <c r="D1224" s="51" t="s">
        <v>1879</v>
      </c>
      <c r="E1224" s="51" t="s">
        <v>460</v>
      </c>
      <c r="F1224" s="51" t="s">
        <v>460</v>
      </c>
      <c r="G1224" s="51"/>
      <c r="H1224" s="51" t="s">
        <v>623</v>
      </c>
      <c r="I1224" s="51"/>
      <c r="J1224" s="51" t="s">
        <v>3448</v>
      </c>
      <c r="K1224" s="51" t="s">
        <v>3447</v>
      </c>
      <c r="L1224" s="51">
        <v>58202</v>
      </c>
      <c r="M1224" s="51"/>
      <c r="N1224" s="53">
        <v>45219.843247693243</v>
      </c>
      <c r="O1224" s="53"/>
      <c r="P1224" s="53">
        <v>45219.843247693243</v>
      </c>
    </row>
    <row r="1225" spans="1:16" s="19" customFormat="1" hidden="1">
      <c r="A1225" s="19" t="s">
        <v>39</v>
      </c>
      <c r="B1225" s="19" t="s">
        <v>96</v>
      </c>
      <c r="C1225" s="51"/>
      <c r="D1225" s="51" t="s">
        <v>1879</v>
      </c>
      <c r="E1225" s="51" t="s">
        <v>460</v>
      </c>
      <c r="F1225" s="51" t="s">
        <v>460</v>
      </c>
      <c r="G1225" s="51"/>
      <c r="H1225" s="51" t="s">
        <v>623</v>
      </c>
      <c r="I1225" s="51"/>
      <c r="J1225" s="51" t="s">
        <v>203</v>
      </c>
      <c r="K1225" s="51" t="s">
        <v>3446</v>
      </c>
      <c r="L1225" s="51">
        <v>58590</v>
      </c>
      <c r="M1225" s="51"/>
      <c r="N1225" s="53">
        <v>54219</v>
      </c>
      <c r="O1225" s="53"/>
      <c r="P1225" s="53">
        <v>54219</v>
      </c>
    </row>
    <row r="1226" spans="1:16" s="19" customFormat="1" hidden="1">
      <c r="A1226" s="19" t="s">
        <v>2932</v>
      </c>
      <c r="B1226" s="19" t="s">
        <v>786</v>
      </c>
      <c r="C1226" s="51"/>
      <c r="D1226" s="51" t="s">
        <v>1879</v>
      </c>
      <c r="E1226" s="51" t="s">
        <v>460</v>
      </c>
      <c r="F1226" s="51" t="s">
        <v>460</v>
      </c>
      <c r="G1226" s="51"/>
      <c r="H1226" s="51" t="s">
        <v>623</v>
      </c>
      <c r="I1226" s="51"/>
      <c r="J1226" s="51" t="s">
        <v>203</v>
      </c>
      <c r="K1226" s="51" t="s">
        <v>3446</v>
      </c>
      <c r="L1226" s="51">
        <v>58590</v>
      </c>
      <c r="M1226" s="51"/>
      <c r="N1226" s="53">
        <v>869</v>
      </c>
      <c r="O1226" s="53"/>
      <c r="P1226" s="53">
        <v>869</v>
      </c>
    </row>
    <row r="1227" spans="1:16" s="19" customFormat="1" hidden="1">
      <c r="A1227" s="19" t="s">
        <v>1986</v>
      </c>
      <c r="B1227" s="19" t="s">
        <v>76</v>
      </c>
      <c r="C1227" s="51"/>
      <c r="D1227" s="51" t="s">
        <v>1879</v>
      </c>
      <c r="E1227" s="51" t="s">
        <v>460</v>
      </c>
      <c r="F1227" s="51" t="s">
        <v>460</v>
      </c>
      <c r="G1227" s="51"/>
      <c r="H1227" s="51" t="s">
        <v>623</v>
      </c>
      <c r="I1227" s="51"/>
      <c r="J1227" s="51" t="s">
        <v>3445</v>
      </c>
      <c r="K1227" s="51" t="s">
        <v>3444</v>
      </c>
      <c r="L1227" s="51">
        <v>58499</v>
      </c>
      <c r="M1227" s="51"/>
      <c r="N1227" s="53">
        <v>0</v>
      </c>
      <c r="O1227" s="53"/>
      <c r="P1227" s="53">
        <v>0</v>
      </c>
    </row>
    <row r="1228" spans="1:16" s="19" customFormat="1" hidden="1">
      <c r="A1228" s="19" t="s">
        <v>1985</v>
      </c>
      <c r="B1228" s="19" t="s">
        <v>76</v>
      </c>
      <c r="C1228" s="51"/>
      <c r="D1228" s="51" t="s">
        <v>1879</v>
      </c>
      <c r="E1228" s="51" t="s">
        <v>460</v>
      </c>
      <c r="F1228" s="51" t="s">
        <v>460</v>
      </c>
      <c r="G1228" s="51"/>
      <c r="H1228" s="51" t="s">
        <v>623</v>
      </c>
      <c r="I1228" s="51"/>
      <c r="J1228" s="51" t="s">
        <v>3445</v>
      </c>
      <c r="K1228" s="51" t="s">
        <v>3444</v>
      </c>
      <c r="L1228" s="51">
        <v>58499</v>
      </c>
      <c r="M1228" s="51"/>
      <c r="N1228" s="53">
        <v>0.36092981989915185</v>
      </c>
      <c r="O1228" s="53"/>
      <c r="P1228" s="53">
        <v>0.36092981989915185</v>
      </c>
    </row>
    <row r="1229" spans="1:16" s="19" customFormat="1" hidden="1">
      <c r="A1229" s="19" t="s">
        <v>1984</v>
      </c>
      <c r="B1229" s="19" t="s">
        <v>76</v>
      </c>
      <c r="C1229" s="51"/>
      <c r="D1229" s="51" t="s">
        <v>1879</v>
      </c>
      <c r="E1229" s="51" t="s">
        <v>460</v>
      </c>
      <c r="F1229" s="51" t="s">
        <v>460</v>
      </c>
      <c r="G1229" s="51"/>
      <c r="H1229" s="51" t="s">
        <v>623</v>
      </c>
      <c r="I1229" s="51"/>
      <c r="J1229" s="51" t="s">
        <v>3445</v>
      </c>
      <c r="K1229" s="51" t="s">
        <v>3444</v>
      </c>
      <c r="L1229" s="51">
        <v>58499</v>
      </c>
      <c r="M1229" s="51"/>
      <c r="N1229" s="53">
        <v>49049.066070180103</v>
      </c>
      <c r="O1229" s="53"/>
      <c r="P1229" s="53">
        <v>49049.066070180103</v>
      </c>
    </row>
    <row r="1230" spans="1:16" s="19" customFormat="1" hidden="1">
      <c r="A1230" s="19" t="s">
        <v>2268</v>
      </c>
      <c r="B1230" s="19" t="s">
        <v>807</v>
      </c>
      <c r="C1230" s="51"/>
      <c r="D1230" s="51" t="s">
        <v>1879</v>
      </c>
      <c r="E1230" s="51" t="s">
        <v>0</v>
      </c>
      <c r="F1230" s="51" t="s">
        <v>578</v>
      </c>
      <c r="G1230" s="51"/>
      <c r="H1230" s="51" t="s">
        <v>623</v>
      </c>
      <c r="I1230" s="51"/>
      <c r="J1230" s="51" t="s">
        <v>201</v>
      </c>
      <c r="K1230" s="51" t="s">
        <v>2147</v>
      </c>
      <c r="L1230" s="51">
        <v>57163</v>
      </c>
      <c r="M1230" s="51"/>
      <c r="N1230" s="53">
        <v>687</v>
      </c>
      <c r="O1230" s="53">
        <v>0</v>
      </c>
      <c r="P1230" s="53">
        <v>687</v>
      </c>
    </row>
    <row r="1231" spans="1:16" s="19" customFormat="1" hidden="1">
      <c r="A1231" s="19" t="s">
        <v>2268</v>
      </c>
      <c r="B1231" s="19" t="s">
        <v>2146</v>
      </c>
      <c r="C1231" s="51"/>
      <c r="D1231" s="51" t="s">
        <v>1879</v>
      </c>
      <c r="E1231" s="51" t="s">
        <v>460</v>
      </c>
      <c r="F1231" s="51" t="s">
        <v>460</v>
      </c>
      <c r="G1231" s="51"/>
      <c r="H1231" s="51" t="s">
        <v>623</v>
      </c>
      <c r="I1231" s="51"/>
      <c r="J1231" s="51" t="s">
        <v>435</v>
      </c>
      <c r="K1231" s="51" t="s">
        <v>2145</v>
      </c>
      <c r="L1231" s="51">
        <v>60093</v>
      </c>
      <c r="M1231" s="51"/>
      <c r="N1231" s="53">
        <v>76323</v>
      </c>
      <c r="O1231" s="53">
        <v>3439</v>
      </c>
      <c r="P1231" s="53">
        <v>72884</v>
      </c>
    </row>
    <row r="1232" spans="1:16" s="19" customFormat="1" hidden="1">
      <c r="A1232" s="19" t="s">
        <v>2268</v>
      </c>
      <c r="B1232" s="19" t="s">
        <v>2144</v>
      </c>
      <c r="C1232" s="51"/>
      <c r="D1232" s="51" t="s">
        <v>1879</v>
      </c>
      <c r="E1232" s="51" t="s">
        <v>460</v>
      </c>
      <c r="F1232" s="51" t="s">
        <v>460</v>
      </c>
      <c r="G1232" s="51"/>
      <c r="H1232" s="51" t="s">
        <v>623</v>
      </c>
      <c r="I1232" s="51"/>
      <c r="J1232" s="51" t="s">
        <v>435</v>
      </c>
      <c r="K1232" s="51" t="s">
        <v>2143</v>
      </c>
      <c r="L1232" s="51">
        <v>60093</v>
      </c>
      <c r="M1232" s="51"/>
      <c r="N1232" s="53">
        <v>69109</v>
      </c>
      <c r="O1232" s="53">
        <v>0</v>
      </c>
      <c r="P1232" s="53">
        <v>69109</v>
      </c>
    </row>
    <row r="1233" spans="1:16" s="19" customFormat="1" hidden="1">
      <c r="A1233" s="19" t="s">
        <v>2268</v>
      </c>
      <c r="B1233" s="19" t="s">
        <v>2142</v>
      </c>
      <c r="C1233" s="51"/>
      <c r="D1233" s="51" t="s">
        <v>1879</v>
      </c>
      <c r="E1233" s="51" t="s">
        <v>460</v>
      </c>
      <c r="F1233" s="51" t="s">
        <v>460</v>
      </c>
      <c r="G1233" s="51"/>
      <c r="H1233" s="51" t="s">
        <v>623</v>
      </c>
      <c r="I1233" s="51"/>
      <c r="J1233" s="51" t="s">
        <v>435</v>
      </c>
      <c r="K1233" s="51" t="s">
        <v>2141</v>
      </c>
      <c r="L1233" s="51">
        <v>60093</v>
      </c>
      <c r="M1233" s="51"/>
      <c r="N1233" s="53">
        <v>54568</v>
      </c>
      <c r="O1233" s="53">
        <v>0</v>
      </c>
      <c r="P1233" s="53">
        <v>54568</v>
      </c>
    </row>
    <row r="1234" spans="1:16" s="19" customFormat="1" hidden="1">
      <c r="A1234" s="19" t="s">
        <v>1986</v>
      </c>
      <c r="B1234" s="19" t="s">
        <v>1578</v>
      </c>
      <c r="C1234" s="51"/>
      <c r="D1234" s="51" t="s">
        <v>1879</v>
      </c>
      <c r="E1234" s="51" t="s">
        <v>460</v>
      </c>
      <c r="F1234" s="51" t="s">
        <v>460</v>
      </c>
      <c r="G1234" s="51"/>
      <c r="H1234" s="51" t="s">
        <v>623</v>
      </c>
      <c r="I1234" s="51"/>
      <c r="J1234" s="51" t="s">
        <v>3443</v>
      </c>
      <c r="K1234" s="51" t="s">
        <v>3442</v>
      </c>
      <c r="L1234" s="51">
        <v>57217</v>
      </c>
      <c r="M1234" s="51"/>
      <c r="N1234" s="53">
        <v>0</v>
      </c>
      <c r="O1234" s="53">
        <v>0</v>
      </c>
      <c r="P1234" s="53">
        <v>0</v>
      </c>
    </row>
    <row r="1235" spans="1:16" s="19" customFormat="1" hidden="1">
      <c r="A1235" s="19" t="s">
        <v>1985</v>
      </c>
      <c r="B1235" s="19" t="s">
        <v>1578</v>
      </c>
      <c r="C1235" s="51"/>
      <c r="D1235" s="51" t="s">
        <v>1879</v>
      </c>
      <c r="E1235" s="51" t="s">
        <v>460</v>
      </c>
      <c r="F1235" s="51" t="s">
        <v>460</v>
      </c>
      <c r="G1235" s="51"/>
      <c r="H1235" s="51" t="s">
        <v>623</v>
      </c>
      <c r="I1235" s="51"/>
      <c r="J1235" s="51" t="s">
        <v>3443</v>
      </c>
      <c r="K1235" s="51" t="s">
        <v>3442</v>
      </c>
      <c r="L1235" s="51">
        <v>57217</v>
      </c>
      <c r="M1235" s="51"/>
      <c r="N1235" s="53">
        <v>8.6758846045144541E-3</v>
      </c>
      <c r="O1235" s="53">
        <v>2.3353020828953758E-4</v>
      </c>
      <c r="P1235" s="53">
        <v>8.4423543962249166E-3</v>
      </c>
    </row>
    <row r="1236" spans="1:16" s="19" customFormat="1" hidden="1">
      <c r="A1236" s="19" t="s">
        <v>1984</v>
      </c>
      <c r="B1236" s="19" t="s">
        <v>1578</v>
      </c>
      <c r="C1236" s="51"/>
      <c r="D1236" s="51" t="s">
        <v>1879</v>
      </c>
      <c r="E1236" s="51" t="s">
        <v>460</v>
      </c>
      <c r="F1236" s="51" t="s">
        <v>460</v>
      </c>
      <c r="G1236" s="51"/>
      <c r="H1236" s="51" t="s">
        <v>623</v>
      </c>
      <c r="I1236" s="51"/>
      <c r="J1236" s="51" t="s">
        <v>3443</v>
      </c>
      <c r="K1236" s="51" t="s">
        <v>3442</v>
      </c>
      <c r="L1236" s="51">
        <v>57217</v>
      </c>
      <c r="M1236" s="51"/>
      <c r="N1236" s="53">
        <v>1179.0215541153955</v>
      </c>
      <c r="O1236" s="53">
        <v>31.735916469791711</v>
      </c>
      <c r="P1236" s="53">
        <v>1147.2856376456039</v>
      </c>
    </row>
    <row r="1237" spans="1:16" s="19" customFormat="1" hidden="1">
      <c r="A1237" s="19" t="s">
        <v>39</v>
      </c>
      <c r="B1237" s="19" t="s">
        <v>548</v>
      </c>
      <c r="C1237" s="51"/>
      <c r="D1237" s="51" t="s">
        <v>1879</v>
      </c>
      <c r="E1237" s="51" t="s">
        <v>460</v>
      </c>
      <c r="F1237" s="51" t="s">
        <v>460</v>
      </c>
      <c r="G1237" s="51"/>
      <c r="H1237" s="51" t="s">
        <v>623</v>
      </c>
      <c r="I1237" s="51"/>
      <c r="J1237" s="51" t="s">
        <v>526</v>
      </c>
      <c r="K1237" s="51" t="s">
        <v>3441</v>
      </c>
      <c r="L1237" s="51"/>
      <c r="M1237" s="51"/>
      <c r="N1237" s="53">
        <v>0</v>
      </c>
      <c r="O1237" s="53"/>
      <c r="P1237" s="53">
        <v>0</v>
      </c>
    </row>
    <row r="1238" spans="1:16" s="19" customFormat="1" hidden="1">
      <c r="A1238" s="19" t="s">
        <v>39</v>
      </c>
      <c r="B1238" s="19" t="s">
        <v>1138</v>
      </c>
      <c r="C1238" s="51"/>
      <c r="D1238" s="51" t="s">
        <v>1879</v>
      </c>
      <c r="E1238" s="51" t="s">
        <v>460</v>
      </c>
      <c r="F1238" s="51" t="s">
        <v>460</v>
      </c>
      <c r="G1238" s="51"/>
      <c r="H1238" s="51" t="s">
        <v>623</v>
      </c>
      <c r="I1238" s="51"/>
      <c r="J1238" s="51" t="s">
        <v>520</v>
      </c>
      <c r="K1238" s="51" t="s">
        <v>3440</v>
      </c>
      <c r="L1238" s="51"/>
      <c r="M1238" s="51"/>
      <c r="N1238" s="53">
        <v>83.194999999999993</v>
      </c>
      <c r="O1238" s="53"/>
      <c r="P1238" s="53">
        <v>83.194999999999993</v>
      </c>
    </row>
    <row r="1239" spans="1:16" s="19" customFormat="1" hidden="1">
      <c r="A1239" s="19" t="s">
        <v>39</v>
      </c>
      <c r="B1239" s="19" t="s">
        <v>448</v>
      </c>
      <c r="C1239" s="51"/>
      <c r="D1239" s="51" t="s">
        <v>1879</v>
      </c>
      <c r="E1239" s="51" t="s">
        <v>460</v>
      </c>
      <c r="F1239" s="51" t="s">
        <v>460</v>
      </c>
      <c r="G1239" s="51"/>
      <c r="H1239" s="51" t="s">
        <v>623</v>
      </c>
      <c r="I1239" s="51"/>
      <c r="J1239" s="51" t="s">
        <v>513</v>
      </c>
      <c r="K1239" s="51" t="s">
        <v>3439</v>
      </c>
      <c r="L1239" s="51"/>
      <c r="M1239" s="51"/>
      <c r="N1239" s="53">
        <v>176.16900000000001</v>
      </c>
      <c r="O1239" s="53"/>
      <c r="P1239" s="53">
        <v>176.16900000000001</v>
      </c>
    </row>
    <row r="1240" spans="1:16" s="19" customFormat="1" hidden="1">
      <c r="A1240" s="19" t="s">
        <v>39</v>
      </c>
      <c r="B1240" s="19" t="s">
        <v>1692</v>
      </c>
      <c r="C1240" s="51"/>
      <c r="D1240" s="51" t="s">
        <v>1879</v>
      </c>
      <c r="E1240" s="51" t="s">
        <v>460</v>
      </c>
      <c r="F1240" s="51" t="s">
        <v>460</v>
      </c>
      <c r="G1240" s="51"/>
      <c r="H1240" s="51" t="s">
        <v>623</v>
      </c>
      <c r="I1240" s="51"/>
      <c r="J1240" s="51" t="s">
        <v>524</v>
      </c>
      <c r="K1240" s="51" t="s">
        <v>3438</v>
      </c>
      <c r="L1240" s="51"/>
      <c r="M1240" s="51"/>
      <c r="N1240" s="53">
        <v>196.85900000000001</v>
      </c>
      <c r="O1240" s="53"/>
      <c r="P1240" s="53">
        <v>196.85900000000001</v>
      </c>
    </row>
    <row r="1241" spans="1:16" s="19" customFormat="1" hidden="1">
      <c r="A1241" s="19" t="s">
        <v>660</v>
      </c>
      <c r="B1241" s="19" t="s">
        <v>3437</v>
      </c>
      <c r="C1241" s="51"/>
      <c r="D1241" s="51" t="s">
        <v>1879</v>
      </c>
      <c r="E1241" s="51" t="s">
        <v>0</v>
      </c>
      <c r="F1241" s="51" t="s">
        <v>578</v>
      </c>
      <c r="G1241" s="51"/>
      <c r="H1241" s="51" t="s">
        <v>623</v>
      </c>
      <c r="I1241" s="51"/>
      <c r="J1241" s="51" t="s">
        <v>200</v>
      </c>
      <c r="K1241" s="51" t="s">
        <v>3436</v>
      </c>
      <c r="L1241" s="51">
        <v>58007</v>
      </c>
      <c r="M1241" s="51"/>
      <c r="N1241" s="53">
        <v>218703</v>
      </c>
      <c r="O1241" s="53"/>
      <c r="P1241" s="53">
        <v>218703</v>
      </c>
    </row>
    <row r="1242" spans="1:16" s="19" customFormat="1" hidden="1">
      <c r="A1242" s="19" t="s">
        <v>2268</v>
      </c>
      <c r="B1242" s="19" t="s">
        <v>1006</v>
      </c>
      <c r="C1242" s="51"/>
      <c r="D1242" s="51" t="s">
        <v>1879</v>
      </c>
      <c r="E1242" s="51" t="s">
        <v>3</v>
      </c>
      <c r="F1242" s="51" t="s">
        <v>3</v>
      </c>
      <c r="G1242" s="51"/>
      <c r="H1242" s="51" t="s">
        <v>623</v>
      </c>
      <c r="I1242" s="51"/>
      <c r="J1242" s="51" t="s">
        <v>1953</v>
      </c>
      <c r="K1242" s="51" t="s">
        <v>3435</v>
      </c>
      <c r="L1242" s="51">
        <v>510</v>
      </c>
      <c r="M1242" s="51"/>
      <c r="N1242" s="53">
        <v>63672</v>
      </c>
      <c r="O1242" s="53">
        <v>0</v>
      </c>
      <c r="P1242" s="53">
        <v>63672</v>
      </c>
    </row>
    <row r="1243" spans="1:16" s="19" customFormat="1" hidden="1">
      <c r="A1243" s="19" t="s">
        <v>2654</v>
      </c>
      <c r="B1243" s="19" t="s">
        <v>1254</v>
      </c>
      <c r="C1243" s="51"/>
      <c r="D1243" s="51" t="s">
        <v>1879</v>
      </c>
      <c r="E1243" s="51" t="s">
        <v>3</v>
      </c>
      <c r="F1243" s="51" t="s">
        <v>3</v>
      </c>
      <c r="G1243" s="51"/>
      <c r="H1243" s="51" t="s">
        <v>623</v>
      </c>
      <c r="I1243" s="51"/>
      <c r="J1243" s="51" t="s">
        <v>1953</v>
      </c>
      <c r="K1243" s="51" t="s">
        <v>3435</v>
      </c>
      <c r="L1243" s="51"/>
      <c r="M1243" s="51"/>
      <c r="N1243" s="53">
        <v>14250.500000000002</v>
      </c>
      <c r="O1243" s="53"/>
      <c r="P1243" s="53">
        <v>14250.500000000002</v>
      </c>
    </row>
    <row r="1244" spans="1:16" s="19" customFormat="1" hidden="1">
      <c r="A1244" s="19" t="s">
        <v>1980</v>
      </c>
      <c r="B1244" s="19" t="s">
        <v>1254</v>
      </c>
      <c r="C1244" s="51"/>
      <c r="D1244" s="51" t="s">
        <v>1879</v>
      </c>
      <c r="E1244" s="51" t="s">
        <v>3</v>
      </c>
      <c r="F1244" s="51" t="s">
        <v>3</v>
      </c>
      <c r="G1244" s="51"/>
      <c r="H1244" s="51" t="s">
        <v>623</v>
      </c>
      <c r="I1244" s="51"/>
      <c r="J1244" s="51" t="s">
        <v>1953</v>
      </c>
      <c r="K1244" s="51" t="s">
        <v>3435</v>
      </c>
      <c r="L1244" s="51"/>
      <c r="M1244" s="51"/>
      <c r="N1244" s="53">
        <v>0.35958552552206535</v>
      </c>
      <c r="O1244" s="53">
        <v>0</v>
      </c>
      <c r="P1244" s="53">
        <v>0.35958552552206535</v>
      </c>
    </row>
    <row r="1245" spans="1:16" s="19" customFormat="1" hidden="1">
      <c r="A1245" s="19" t="s">
        <v>2268</v>
      </c>
      <c r="B1245" s="19" t="s">
        <v>1007</v>
      </c>
      <c r="C1245" s="51"/>
      <c r="D1245" s="51" t="s">
        <v>1879</v>
      </c>
      <c r="E1245" s="51" t="s">
        <v>3</v>
      </c>
      <c r="F1245" s="51" t="s">
        <v>3</v>
      </c>
      <c r="G1245" s="51"/>
      <c r="H1245" s="51" t="s">
        <v>623</v>
      </c>
      <c r="I1245" s="51"/>
      <c r="J1245" s="51" t="s">
        <v>1953</v>
      </c>
      <c r="K1245" s="51" t="s">
        <v>2139</v>
      </c>
      <c r="L1245" s="51">
        <v>510</v>
      </c>
      <c r="M1245" s="51"/>
      <c r="N1245" s="53">
        <v>55413</v>
      </c>
      <c r="O1245" s="53">
        <v>0</v>
      </c>
      <c r="P1245" s="53">
        <v>55413</v>
      </c>
    </row>
    <row r="1246" spans="1:16" s="19" customFormat="1" hidden="1">
      <c r="A1246" s="19" t="s">
        <v>1983</v>
      </c>
      <c r="B1246" s="19" t="s">
        <v>3434</v>
      </c>
      <c r="C1246" s="51"/>
      <c r="D1246" s="51" t="s">
        <v>1879</v>
      </c>
      <c r="E1246" s="51" t="s">
        <v>3</v>
      </c>
      <c r="F1246" s="51" t="s">
        <v>865</v>
      </c>
      <c r="G1246" s="51"/>
      <c r="H1246" s="51" t="s">
        <v>623</v>
      </c>
      <c r="I1246" s="51"/>
      <c r="J1246" s="51" t="s">
        <v>1953</v>
      </c>
      <c r="K1246" s="51" t="s">
        <v>2139</v>
      </c>
      <c r="L1246" s="51"/>
      <c r="M1246" s="51"/>
      <c r="N1246" s="53">
        <v>3217</v>
      </c>
      <c r="O1246" s="53"/>
      <c r="P1246" s="53">
        <v>3217</v>
      </c>
    </row>
    <row r="1247" spans="1:16" s="19" customFormat="1" hidden="1">
      <c r="A1247" s="19" t="s">
        <v>2654</v>
      </c>
      <c r="B1247" s="19" t="s">
        <v>1256</v>
      </c>
      <c r="C1247" s="51"/>
      <c r="D1247" s="51" t="s">
        <v>1879</v>
      </c>
      <c r="E1247" s="51" t="s">
        <v>3</v>
      </c>
      <c r="F1247" s="51" t="s">
        <v>3</v>
      </c>
      <c r="G1247" s="51"/>
      <c r="H1247" s="51" t="s">
        <v>623</v>
      </c>
      <c r="I1247" s="51"/>
      <c r="J1247" s="51" t="s">
        <v>1952</v>
      </c>
      <c r="K1247" s="51" t="s">
        <v>2139</v>
      </c>
      <c r="L1247" s="51"/>
      <c r="M1247" s="51"/>
      <c r="N1247" s="53">
        <v>12150.7</v>
      </c>
      <c r="O1247" s="53"/>
      <c r="P1247" s="53">
        <v>12150.7</v>
      </c>
    </row>
    <row r="1248" spans="1:16" s="19" customFormat="1" hidden="1">
      <c r="A1248" s="19" t="s">
        <v>1980</v>
      </c>
      <c r="B1248" s="19" t="s">
        <v>1256</v>
      </c>
      <c r="C1248" s="51"/>
      <c r="D1248" s="51" t="s">
        <v>1879</v>
      </c>
      <c r="E1248" s="51" t="s">
        <v>3</v>
      </c>
      <c r="F1248" s="51" t="s">
        <v>3</v>
      </c>
      <c r="G1248" s="51"/>
      <c r="H1248" s="51" t="s">
        <v>623</v>
      </c>
      <c r="I1248" s="51"/>
      <c r="J1248" s="51" t="s">
        <v>1952</v>
      </c>
      <c r="K1248" s="51" t="s">
        <v>2139</v>
      </c>
      <c r="L1248" s="51"/>
      <c r="M1248" s="51"/>
      <c r="N1248" s="53">
        <v>0.30660088031724914</v>
      </c>
      <c r="O1248" s="53"/>
      <c r="P1248" s="53">
        <v>0.30660088031724914</v>
      </c>
    </row>
    <row r="1249" spans="1:16" s="19" customFormat="1" hidden="1">
      <c r="A1249" s="19" t="s">
        <v>2654</v>
      </c>
      <c r="B1249" s="19" t="s">
        <v>3433</v>
      </c>
      <c r="C1249" s="51"/>
      <c r="D1249" s="51" t="s">
        <v>1879</v>
      </c>
      <c r="E1249" s="51" t="s">
        <v>3</v>
      </c>
      <c r="F1249" s="51" t="s">
        <v>3</v>
      </c>
      <c r="G1249" s="51"/>
      <c r="H1249" s="51" t="s">
        <v>623</v>
      </c>
      <c r="I1249" s="51"/>
      <c r="J1249" s="51" t="s">
        <v>1950</v>
      </c>
      <c r="K1249" s="51" t="s">
        <v>1949</v>
      </c>
      <c r="L1249" s="51"/>
      <c r="M1249" s="51"/>
      <c r="N1249" s="53">
        <v>0</v>
      </c>
      <c r="O1249" s="53"/>
      <c r="P1249" s="53">
        <v>0</v>
      </c>
    </row>
    <row r="1250" spans="1:16" s="19" customFormat="1" hidden="1">
      <c r="A1250" s="19" t="s">
        <v>1980</v>
      </c>
      <c r="B1250" s="19" t="s">
        <v>3433</v>
      </c>
      <c r="C1250" s="51"/>
      <c r="D1250" s="51" t="s">
        <v>1879</v>
      </c>
      <c r="E1250" s="51" t="s">
        <v>3</v>
      </c>
      <c r="F1250" s="51" t="s">
        <v>3</v>
      </c>
      <c r="G1250" s="51"/>
      <c r="H1250" s="51" t="s">
        <v>623</v>
      </c>
      <c r="I1250" s="51"/>
      <c r="J1250" s="51" t="s">
        <v>1950</v>
      </c>
      <c r="K1250" s="51" t="s">
        <v>1949</v>
      </c>
      <c r="L1250" s="51"/>
      <c r="M1250" s="51"/>
      <c r="N1250" s="53">
        <v>0</v>
      </c>
      <c r="O1250" s="53"/>
      <c r="P1250" s="53">
        <v>0</v>
      </c>
    </row>
    <row r="1251" spans="1:16" s="19" customFormat="1" hidden="1">
      <c r="A1251" s="19" t="s">
        <v>2268</v>
      </c>
      <c r="B1251" s="19" t="s">
        <v>1009</v>
      </c>
      <c r="C1251" s="51"/>
      <c r="D1251" s="51" t="s">
        <v>1879</v>
      </c>
      <c r="E1251" s="51" t="s">
        <v>3</v>
      </c>
      <c r="F1251" s="51" t="s">
        <v>3</v>
      </c>
      <c r="G1251" s="51"/>
      <c r="H1251" s="51" t="s">
        <v>623</v>
      </c>
      <c r="I1251" s="51"/>
      <c r="J1251" s="51" t="s">
        <v>1948</v>
      </c>
      <c r="K1251" s="51" t="s">
        <v>2137</v>
      </c>
      <c r="L1251" s="51">
        <v>510</v>
      </c>
      <c r="M1251" s="51"/>
      <c r="N1251" s="53">
        <v>80915</v>
      </c>
      <c r="O1251" s="53">
        <v>0</v>
      </c>
      <c r="P1251" s="53">
        <v>80915</v>
      </c>
    </row>
    <row r="1252" spans="1:16" s="19" customFormat="1" hidden="1">
      <c r="A1252" s="19" t="s">
        <v>2654</v>
      </c>
      <c r="B1252" s="19" t="s">
        <v>1255</v>
      </c>
      <c r="C1252" s="51"/>
      <c r="D1252" s="51" t="s">
        <v>1879</v>
      </c>
      <c r="E1252" s="51" t="s">
        <v>3</v>
      </c>
      <c r="F1252" s="51" t="s">
        <v>3</v>
      </c>
      <c r="G1252" s="51"/>
      <c r="H1252" s="51" t="s">
        <v>623</v>
      </c>
      <c r="I1252" s="51"/>
      <c r="J1252" s="51" t="s">
        <v>1948</v>
      </c>
      <c r="K1252" s="51" t="s">
        <v>2137</v>
      </c>
      <c r="L1252" s="51"/>
      <c r="M1252" s="51"/>
      <c r="N1252" s="53">
        <v>22495.299999999996</v>
      </c>
      <c r="O1252" s="53"/>
      <c r="P1252" s="53">
        <v>22495.299999999996</v>
      </c>
    </row>
    <row r="1253" spans="1:16" s="19" customFormat="1" hidden="1">
      <c r="A1253" s="19" t="s">
        <v>1980</v>
      </c>
      <c r="B1253" s="19" t="s">
        <v>1255</v>
      </c>
      <c r="C1253" s="51"/>
      <c r="D1253" s="51" t="s">
        <v>1879</v>
      </c>
      <c r="E1253" s="51" t="s">
        <v>3</v>
      </c>
      <c r="F1253" s="51" t="s">
        <v>3</v>
      </c>
      <c r="G1253" s="51"/>
      <c r="H1253" s="51" t="s">
        <v>623</v>
      </c>
      <c r="I1253" s="51"/>
      <c r="J1253" s="51" t="s">
        <v>1948</v>
      </c>
      <c r="K1253" s="51" t="s">
        <v>2137</v>
      </c>
      <c r="L1253" s="51"/>
      <c r="M1253" s="51"/>
      <c r="N1253" s="53">
        <v>0.56762810233160332</v>
      </c>
      <c r="O1253" s="53"/>
      <c r="P1253" s="53">
        <v>0.56762810233160332</v>
      </c>
    </row>
    <row r="1254" spans="1:16" s="19" customFormat="1" hidden="1">
      <c r="A1254" s="19" t="s">
        <v>1989</v>
      </c>
      <c r="B1254" s="19" t="s">
        <v>3432</v>
      </c>
      <c r="C1254" s="51"/>
      <c r="D1254" s="51" t="s">
        <v>1879</v>
      </c>
      <c r="E1254" s="51" t="s">
        <v>460</v>
      </c>
      <c r="F1254" s="51" t="s">
        <v>460</v>
      </c>
      <c r="G1254" s="51"/>
      <c r="H1254" s="51" t="s">
        <v>623</v>
      </c>
      <c r="I1254" s="51"/>
      <c r="J1254" s="51" t="s">
        <v>358</v>
      </c>
      <c r="K1254" s="51" t="s">
        <v>3431</v>
      </c>
      <c r="L1254" s="51" t="s">
        <v>3430</v>
      </c>
      <c r="M1254" s="51"/>
      <c r="N1254" s="53">
        <v>2110</v>
      </c>
      <c r="O1254" s="53">
        <v>0</v>
      </c>
      <c r="P1254" s="53">
        <v>2110</v>
      </c>
    </row>
    <row r="1255" spans="1:16" s="19" customFormat="1" hidden="1">
      <c r="A1255" s="19" t="s">
        <v>1989</v>
      </c>
      <c r="B1255" s="19" t="s">
        <v>3429</v>
      </c>
      <c r="C1255" s="51"/>
      <c r="D1255" s="51" t="s">
        <v>1879</v>
      </c>
      <c r="E1255" s="51" t="s">
        <v>460</v>
      </c>
      <c r="F1255" s="51" t="s">
        <v>460</v>
      </c>
      <c r="G1255" s="51"/>
      <c r="H1255" s="51" t="s">
        <v>623</v>
      </c>
      <c r="I1255" s="51"/>
      <c r="J1255" s="51" t="s">
        <v>163</v>
      </c>
      <c r="K1255" s="51" t="s">
        <v>3428</v>
      </c>
      <c r="L1255" s="51" t="s">
        <v>3427</v>
      </c>
      <c r="M1255" s="51"/>
      <c r="N1255" s="53">
        <v>8798</v>
      </c>
      <c r="O1255" s="53">
        <v>0</v>
      </c>
      <c r="P1255" s="53">
        <v>8798</v>
      </c>
    </row>
    <row r="1256" spans="1:16" s="19" customFormat="1" hidden="1">
      <c r="A1256" s="19" t="s">
        <v>1989</v>
      </c>
      <c r="B1256" s="19" t="s">
        <v>3426</v>
      </c>
      <c r="C1256" s="51"/>
      <c r="D1256" s="51" t="s">
        <v>1879</v>
      </c>
      <c r="E1256" s="51" t="s">
        <v>460</v>
      </c>
      <c r="F1256" s="51" t="s">
        <v>460</v>
      </c>
      <c r="G1256" s="51"/>
      <c r="H1256" s="51" t="s">
        <v>623</v>
      </c>
      <c r="I1256" s="51"/>
      <c r="J1256" s="51" t="s">
        <v>159</v>
      </c>
      <c r="K1256" s="51" t="s">
        <v>3425</v>
      </c>
      <c r="L1256" s="51" t="s">
        <v>3424</v>
      </c>
      <c r="M1256" s="51"/>
      <c r="N1256" s="53">
        <v>8380</v>
      </c>
      <c r="O1256" s="53">
        <v>0</v>
      </c>
      <c r="P1256" s="53">
        <v>8380</v>
      </c>
    </row>
    <row r="1257" spans="1:16" s="19" customFormat="1" hidden="1">
      <c r="A1257" s="19" t="s">
        <v>1986</v>
      </c>
      <c r="B1257" s="19" t="s">
        <v>1272</v>
      </c>
      <c r="C1257" s="51"/>
      <c r="D1257" s="51" t="s">
        <v>1879</v>
      </c>
      <c r="E1257" s="51" t="s">
        <v>460</v>
      </c>
      <c r="F1257" s="51" t="s">
        <v>460</v>
      </c>
      <c r="G1257" s="51"/>
      <c r="H1257" s="51" t="s">
        <v>623</v>
      </c>
      <c r="I1257" s="51"/>
      <c r="J1257" s="51" t="s">
        <v>3423</v>
      </c>
      <c r="K1257" s="51" t="s">
        <v>3422</v>
      </c>
      <c r="L1257" s="51">
        <v>58226</v>
      </c>
      <c r="M1257" s="51"/>
      <c r="N1257" s="53">
        <v>0</v>
      </c>
      <c r="O1257" s="53"/>
      <c r="P1257" s="53">
        <v>0</v>
      </c>
    </row>
    <row r="1258" spans="1:16" s="19" customFormat="1" hidden="1">
      <c r="A1258" s="19" t="s">
        <v>1985</v>
      </c>
      <c r="B1258" s="19" t="s">
        <v>1272</v>
      </c>
      <c r="C1258" s="51"/>
      <c r="D1258" s="51" t="s">
        <v>1879</v>
      </c>
      <c r="E1258" s="51" t="s">
        <v>460</v>
      </c>
      <c r="F1258" s="51" t="s">
        <v>460</v>
      </c>
      <c r="G1258" s="51"/>
      <c r="H1258" s="51" t="s">
        <v>623</v>
      </c>
      <c r="I1258" s="51"/>
      <c r="J1258" s="51" t="s">
        <v>3423</v>
      </c>
      <c r="K1258" s="51" t="s">
        <v>3422</v>
      </c>
      <c r="L1258" s="51">
        <v>58226</v>
      </c>
      <c r="M1258" s="51"/>
      <c r="N1258" s="53">
        <v>1.1432432911570577E-2</v>
      </c>
      <c r="O1258" s="53"/>
      <c r="P1258" s="53">
        <v>1.1432432911570577E-2</v>
      </c>
    </row>
    <row r="1259" spans="1:16" s="19" customFormat="1" hidden="1">
      <c r="A1259" s="19" t="s">
        <v>1984</v>
      </c>
      <c r="B1259" s="19" t="s">
        <v>1272</v>
      </c>
      <c r="C1259" s="51"/>
      <c r="D1259" s="51" t="s">
        <v>1879</v>
      </c>
      <c r="E1259" s="51" t="s">
        <v>460</v>
      </c>
      <c r="F1259" s="51" t="s">
        <v>460</v>
      </c>
      <c r="G1259" s="51"/>
      <c r="H1259" s="51" t="s">
        <v>623</v>
      </c>
      <c r="I1259" s="51"/>
      <c r="J1259" s="51" t="s">
        <v>3423</v>
      </c>
      <c r="K1259" s="51" t="s">
        <v>3422</v>
      </c>
      <c r="L1259" s="51">
        <v>58226</v>
      </c>
      <c r="M1259" s="51"/>
      <c r="N1259" s="53">
        <v>1553.6265675670884</v>
      </c>
      <c r="O1259" s="53"/>
      <c r="P1259" s="53">
        <v>1553.6265675670884</v>
      </c>
    </row>
    <row r="1260" spans="1:16" s="19" customFormat="1" hidden="1">
      <c r="A1260" s="19" t="s">
        <v>1986</v>
      </c>
      <c r="B1260" s="19" t="s">
        <v>182</v>
      </c>
      <c r="C1260" s="51"/>
      <c r="D1260" s="51" t="s">
        <v>1879</v>
      </c>
      <c r="E1260" s="51" t="s">
        <v>460</v>
      </c>
      <c r="F1260" s="51" t="s">
        <v>460</v>
      </c>
      <c r="G1260" s="51"/>
      <c r="H1260" s="51" t="s">
        <v>623</v>
      </c>
      <c r="I1260" s="51"/>
      <c r="J1260" s="51" t="s">
        <v>183</v>
      </c>
      <c r="K1260" s="51" t="s">
        <v>3421</v>
      </c>
      <c r="L1260" s="51">
        <v>57831</v>
      </c>
      <c r="M1260" s="51"/>
      <c r="N1260" s="53">
        <v>0</v>
      </c>
      <c r="O1260" s="53"/>
      <c r="P1260" s="53">
        <v>0</v>
      </c>
    </row>
    <row r="1261" spans="1:16" s="19" customFormat="1" hidden="1">
      <c r="A1261" s="19" t="s">
        <v>1985</v>
      </c>
      <c r="B1261" s="19" t="s">
        <v>182</v>
      </c>
      <c r="C1261" s="51"/>
      <c r="D1261" s="51" t="s">
        <v>1879</v>
      </c>
      <c r="E1261" s="51" t="s">
        <v>460</v>
      </c>
      <c r="F1261" s="51" t="s">
        <v>460</v>
      </c>
      <c r="G1261" s="51"/>
      <c r="H1261" s="51" t="s">
        <v>623</v>
      </c>
      <c r="I1261" s="51"/>
      <c r="J1261" s="51" t="s">
        <v>183</v>
      </c>
      <c r="K1261" s="51" t="s">
        <v>3421</v>
      </c>
      <c r="L1261" s="51">
        <v>57831</v>
      </c>
      <c r="M1261" s="51"/>
      <c r="N1261" s="53">
        <v>2.2363296286274474E-2</v>
      </c>
      <c r="O1261" s="53"/>
      <c r="P1261" s="53">
        <v>2.2363296286274474E-2</v>
      </c>
    </row>
    <row r="1262" spans="1:16" s="19" customFormat="1" hidden="1">
      <c r="A1262" s="19" t="s">
        <v>1984</v>
      </c>
      <c r="B1262" s="19" t="s">
        <v>182</v>
      </c>
      <c r="C1262" s="51"/>
      <c r="D1262" s="51" t="s">
        <v>1879</v>
      </c>
      <c r="E1262" s="51" t="s">
        <v>460</v>
      </c>
      <c r="F1262" s="51" t="s">
        <v>460</v>
      </c>
      <c r="G1262" s="51"/>
      <c r="H1262" s="51" t="s">
        <v>623</v>
      </c>
      <c r="I1262" s="51"/>
      <c r="J1262" s="51" t="s">
        <v>183</v>
      </c>
      <c r="K1262" s="51" t="s">
        <v>3421</v>
      </c>
      <c r="L1262" s="51">
        <v>57831</v>
      </c>
      <c r="M1262" s="51"/>
      <c r="N1262" s="53">
        <v>3039.0916367037139</v>
      </c>
      <c r="O1262" s="53"/>
      <c r="P1262" s="53">
        <v>3039.0916367037139</v>
      </c>
    </row>
    <row r="1263" spans="1:16" s="19" customFormat="1" hidden="1">
      <c r="A1263" s="19" t="s">
        <v>1986</v>
      </c>
      <c r="B1263" s="19" t="s">
        <v>888</v>
      </c>
      <c r="C1263" s="51"/>
      <c r="D1263" s="51" t="s">
        <v>1879</v>
      </c>
      <c r="E1263" s="51" t="s">
        <v>460</v>
      </c>
      <c r="F1263" s="51" t="s">
        <v>460</v>
      </c>
      <c r="G1263" s="51"/>
      <c r="H1263" s="51" t="s">
        <v>623</v>
      </c>
      <c r="I1263" s="51"/>
      <c r="J1263" s="51" t="s">
        <v>453</v>
      </c>
      <c r="K1263" s="51" t="s">
        <v>3420</v>
      </c>
      <c r="L1263" s="51"/>
      <c r="M1263" s="51"/>
      <c r="N1263" s="53">
        <v>0</v>
      </c>
      <c r="O1263" s="53"/>
      <c r="P1263" s="53">
        <v>0</v>
      </c>
    </row>
    <row r="1264" spans="1:16" s="19" customFormat="1" hidden="1">
      <c r="A1264" s="19" t="s">
        <v>1985</v>
      </c>
      <c r="B1264" s="19" t="s">
        <v>888</v>
      </c>
      <c r="C1264" s="51"/>
      <c r="D1264" s="51" t="s">
        <v>1879</v>
      </c>
      <c r="E1264" s="51" t="s">
        <v>460</v>
      </c>
      <c r="F1264" s="51" t="s">
        <v>460</v>
      </c>
      <c r="G1264" s="51"/>
      <c r="H1264" s="51" t="s">
        <v>623</v>
      </c>
      <c r="I1264" s="51"/>
      <c r="J1264" s="51" t="s">
        <v>453</v>
      </c>
      <c r="K1264" s="51" t="s">
        <v>3420</v>
      </c>
      <c r="L1264" s="51"/>
      <c r="M1264" s="51"/>
      <c r="N1264" s="53">
        <v>4.8546684858184221</v>
      </c>
      <c r="O1264" s="53"/>
      <c r="P1264" s="53">
        <v>4.8546684858184221</v>
      </c>
    </row>
    <row r="1265" spans="1:16" s="19" customFormat="1" hidden="1">
      <c r="A1265" s="19" t="s">
        <v>1984</v>
      </c>
      <c r="B1265" s="19" t="s">
        <v>888</v>
      </c>
      <c r="C1265" s="51"/>
      <c r="D1265" s="51" t="s">
        <v>1879</v>
      </c>
      <c r="E1265" s="51" t="s">
        <v>460</v>
      </c>
      <c r="F1265" s="51" t="s">
        <v>460</v>
      </c>
      <c r="G1265" s="51"/>
      <c r="H1265" s="51" t="s">
        <v>623</v>
      </c>
      <c r="I1265" s="51"/>
      <c r="J1265" s="51" t="s">
        <v>453</v>
      </c>
      <c r="K1265" s="51" t="s">
        <v>3420</v>
      </c>
      <c r="L1265" s="51"/>
      <c r="M1265" s="51"/>
      <c r="N1265" s="53">
        <v>659732.00933151413</v>
      </c>
      <c r="O1265" s="53"/>
      <c r="P1265" s="53">
        <v>659732.00933151413</v>
      </c>
    </row>
    <row r="1266" spans="1:16" s="19" customFormat="1" hidden="1">
      <c r="A1266" s="19" t="s">
        <v>1986</v>
      </c>
      <c r="B1266" s="19" t="s">
        <v>667</v>
      </c>
      <c r="C1266" s="51"/>
      <c r="D1266" s="51" t="s">
        <v>1879</v>
      </c>
      <c r="E1266" s="51" t="s">
        <v>460</v>
      </c>
      <c r="F1266" s="51" t="s">
        <v>460</v>
      </c>
      <c r="G1266" s="51"/>
      <c r="H1266" s="51" t="s">
        <v>623</v>
      </c>
      <c r="I1266" s="51"/>
      <c r="J1266" s="51" t="s">
        <v>356</v>
      </c>
      <c r="K1266" s="51" t="s">
        <v>3419</v>
      </c>
      <c r="L1266" s="51">
        <v>58149</v>
      </c>
      <c r="M1266" s="51"/>
      <c r="N1266" s="53">
        <v>0</v>
      </c>
      <c r="O1266" s="53"/>
      <c r="P1266" s="53">
        <v>0</v>
      </c>
    </row>
    <row r="1267" spans="1:16" s="19" customFormat="1" hidden="1">
      <c r="A1267" s="19" t="s">
        <v>1985</v>
      </c>
      <c r="B1267" s="19" t="s">
        <v>667</v>
      </c>
      <c r="C1267" s="51"/>
      <c r="D1267" s="51" t="s">
        <v>1879</v>
      </c>
      <c r="E1267" s="51" t="s">
        <v>460</v>
      </c>
      <c r="F1267" s="51" t="s">
        <v>460</v>
      </c>
      <c r="G1267" s="51"/>
      <c r="H1267" s="51" t="s">
        <v>623</v>
      </c>
      <c r="I1267" s="51"/>
      <c r="J1267" s="51" t="s">
        <v>356</v>
      </c>
      <c r="K1267" s="51" t="s">
        <v>3419</v>
      </c>
      <c r="L1267" s="51">
        <v>58149</v>
      </c>
      <c r="M1267" s="51"/>
      <c r="N1267" s="53">
        <v>0.40048521008999738</v>
      </c>
      <c r="O1267" s="53"/>
      <c r="P1267" s="53">
        <v>0.40048521008999738</v>
      </c>
    </row>
    <row r="1268" spans="1:16" s="19" customFormat="1" hidden="1">
      <c r="A1268" s="19" t="s">
        <v>1984</v>
      </c>
      <c r="B1268" s="19" t="s">
        <v>667</v>
      </c>
      <c r="C1268" s="51"/>
      <c r="D1268" s="51" t="s">
        <v>1879</v>
      </c>
      <c r="E1268" s="51" t="s">
        <v>460</v>
      </c>
      <c r="F1268" s="51" t="s">
        <v>460</v>
      </c>
      <c r="G1268" s="51"/>
      <c r="H1268" s="51" t="s">
        <v>623</v>
      </c>
      <c r="I1268" s="51"/>
      <c r="J1268" s="51" t="s">
        <v>356</v>
      </c>
      <c r="K1268" s="51" t="s">
        <v>3419</v>
      </c>
      <c r="L1268" s="51">
        <v>58149</v>
      </c>
      <c r="M1268" s="51"/>
      <c r="N1268" s="53">
        <v>54424.50151478991</v>
      </c>
      <c r="O1268" s="53"/>
      <c r="P1268" s="53">
        <v>54424.50151478991</v>
      </c>
    </row>
    <row r="1269" spans="1:16" s="19" customFormat="1" hidden="1">
      <c r="A1269" s="19" t="s">
        <v>660</v>
      </c>
      <c r="B1269" s="19" t="s">
        <v>740</v>
      </c>
      <c r="C1269" s="51"/>
      <c r="D1269" s="51" t="s">
        <v>1879</v>
      </c>
      <c r="E1269" s="51" t="s">
        <v>0</v>
      </c>
      <c r="F1269" s="51" t="s">
        <v>578</v>
      </c>
      <c r="G1269" s="51"/>
      <c r="H1269" s="51" t="s">
        <v>623</v>
      </c>
      <c r="I1269" s="51"/>
      <c r="J1269" s="51" t="s">
        <v>436</v>
      </c>
      <c r="K1269" s="51" t="s">
        <v>3418</v>
      </c>
      <c r="L1269" s="51">
        <v>59461</v>
      </c>
      <c r="M1269" s="51"/>
      <c r="N1269" s="53">
        <v>153014</v>
      </c>
      <c r="O1269" s="53"/>
      <c r="P1269" s="53">
        <v>153014</v>
      </c>
    </row>
    <row r="1270" spans="1:16" s="19" customFormat="1" hidden="1">
      <c r="A1270" s="19" t="s">
        <v>1986</v>
      </c>
      <c r="B1270" s="19" t="s">
        <v>889</v>
      </c>
      <c r="C1270" s="51"/>
      <c r="D1270" s="51" t="s">
        <v>1879</v>
      </c>
      <c r="E1270" s="51" t="s">
        <v>460</v>
      </c>
      <c r="F1270" s="51" t="s">
        <v>460</v>
      </c>
      <c r="G1270" s="51"/>
      <c r="H1270" s="51" t="s">
        <v>623</v>
      </c>
      <c r="I1270" s="51"/>
      <c r="J1270" s="51" t="s">
        <v>371</v>
      </c>
      <c r="K1270" s="51" t="s">
        <v>3417</v>
      </c>
      <c r="L1270" s="51">
        <v>58542</v>
      </c>
      <c r="M1270" s="51"/>
      <c r="N1270" s="53">
        <v>0</v>
      </c>
      <c r="O1270" s="53"/>
      <c r="P1270" s="53">
        <v>0</v>
      </c>
    </row>
    <row r="1271" spans="1:16" s="19" customFormat="1" hidden="1">
      <c r="A1271" s="19" t="s">
        <v>1985</v>
      </c>
      <c r="B1271" s="19" t="s">
        <v>889</v>
      </c>
      <c r="C1271" s="51"/>
      <c r="D1271" s="51" t="s">
        <v>1879</v>
      </c>
      <c r="E1271" s="51" t="s">
        <v>460</v>
      </c>
      <c r="F1271" s="51" t="s">
        <v>460</v>
      </c>
      <c r="G1271" s="51"/>
      <c r="H1271" s="51" t="s">
        <v>623</v>
      </c>
      <c r="I1271" s="51"/>
      <c r="J1271" s="51" t="s">
        <v>371</v>
      </c>
      <c r="K1271" s="51" t="s">
        <v>3417</v>
      </c>
      <c r="L1271" s="51">
        <v>58542</v>
      </c>
      <c r="M1271" s="51"/>
      <c r="N1271" s="53">
        <v>4.5773188251424486</v>
      </c>
      <c r="O1271" s="53"/>
      <c r="P1271" s="53">
        <v>4.5773188251424486</v>
      </c>
    </row>
    <row r="1272" spans="1:16" s="19" customFormat="1" hidden="1">
      <c r="A1272" s="19" t="s">
        <v>1984</v>
      </c>
      <c r="B1272" s="19" t="s">
        <v>889</v>
      </c>
      <c r="C1272" s="51"/>
      <c r="D1272" s="51" t="s">
        <v>1879</v>
      </c>
      <c r="E1272" s="51" t="s">
        <v>460</v>
      </c>
      <c r="F1272" s="51" t="s">
        <v>460</v>
      </c>
      <c r="G1272" s="51"/>
      <c r="H1272" s="51" t="s">
        <v>623</v>
      </c>
      <c r="I1272" s="51"/>
      <c r="J1272" s="51" t="s">
        <v>371</v>
      </c>
      <c r="K1272" s="51" t="s">
        <v>3417</v>
      </c>
      <c r="L1272" s="51">
        <v>58542</v>
      </c>
      <c r="M1272" s="51"/>
      <c r="N1272" s="53">
        <v>622041.18668117479</v>
      </c>
      <c r="O1272" s="53"/>
      <c r="P1272" s="53">
        <v>622041.18668117479</v>
      </c>
    </row>
    <row r="1273" spans="1:16" s="19" customFormat="1" hidden="1">
      <c r="A1273" s="19" t="s">
        <v>1989</v>
      </c>
      <c r="B1273" s="19" t="s">
        <v>3416</v>
      </c>
      <c r="C1273" s="51"/>
      <c r="D1273" s="51" t="s">
        <v>1879</v>
      </c>
      <c r="E1273" s="51" t="s">
        <v>460</v>
      </c>
      <c r="F1273" s="51" t="s">
        <v>460</v>
      </c>
      <c r="G1273" s="51"/>
      <c r="H1273" s="51" t="s">
        <v>623</v>
      </c>
      <c r="I1273" s="51"/>
      <c r="J1273" s="51" t="s">
        <v>471</v>
      </c>
      <c r="K1273" s="51" t="s">
        <v>3415</v>
      </c>
      <c r="L1273" s="51" t="s">
        <v>3414</v>
      </c>
      <c r="M1273" s="51"/>
      <c r="N1273" s="53">
        <v>31512</v>
      </c>
      <c r="O1273" s="53">
        <v>0</v>
      </c>
      <c r="P1273" s="53">
        <v>31512</v>
      </c>
    </row>
    <row r="1274" spans="1:16" s="19" customFormat="1" hidden="1">
      <c r="A1274" s="19" t="s">
        <v>1989</v>
      </c>
      <c r="B1274" s="19" t="s">
        <v>3413</v>
      </c>
      <c r="C1274" s="51"/>
      <c r="D1274" s="51" t="s">
        <v>1879</v>
      </c>
      <c r="E1274" s="51" t="s">
        <v>460</v>
      </c>
      <c r="F1274" s="51" t="s">
        <v>460</v>
      </c>
      <c r="G1274" s="51"/>
      <c r="H1274" s="51" t="s">
        <v>623</v>
      </c>
      <c r="I1274" s="51"/>
      <c r="J1274" s="51" t="s">
        <v>357</v>
      </c>
      <c r="K1274" s="51" t="s">
        <v>3412</v>
      </c>
      <c r="L1274" s="51" t="s">
        <v>3411</v>
      </c>
      <c r="M1274" s="51"/>
      <c r="N1274" s="53">
        <v>8311</v>
      </c>
      <c r="O1274" s="53">
        <v>0</v>
      </c>
      <c r="P1274" s="53">
        <v>8311</v>
      </c>
    </row>
    <row r="1275" spans="1:16" s="19" customFormat="1" hidden="1">
      <c r="A1275" s="19" t="s">
        <v>1989</v>
      </c>
      <c r="B1275" s="19" t="s">
        <v>3410</v>
      </c>
      <c r="C1275" s="51"/>
      <c r="D1275" s="51" t="s">
        <v>1879</v>
      </c>
      <c r="E1275" s="51" t="s">
        <v>460</v>
      </c>
      <c r="F1275" s="51" t="s">
        <v>460</v>
      </c>
      <c r="G1275" s="51"/>
      <c r="H1275" s="51" t="s">
        <v>623</v>
      </c>
      <c r="I1275" s="51"/>
      <c r="J1275" s="51" t="s">
        <v>156</v>
      </c>
      <c r="K1275" s="51" t="s">
        <v>3409</v>
      </c>
      <c r="L1275" s="51">
        <v>58374</v>
      </c>
      <c r="M1275" s="51"/>
      <c r="N1275" s="53">
        <v>11501</v>
      </c>
      <c r="O1275" s="53">
        <v>0</v>
      </c>
      <c r="P1275" s="53">
        <v>11501</v>
      </c>
    </row>
    <row r="1276" spans="1:16" s="19" customFormat="1" hidden="1">
      <c r="A1276" s="19" t="s">
        <v>1989</v>
      </c>
      <c r="B1276" s="19" t="s">
        <v>3408</v>
      </c>
      <c r="C1276" s="51"/>
      <c r="D1276" s="51" t="s">
        <v>1879</v>
      </c>
      <c r="E1276" s="51" t="s">
        <v>460</v>
      </c>
      <c r="F1276" s="51" t="s">
        <v>460</v>
      </c>
      <c r="G1276" s="51"/>
      <c r="H1276" s="51" t="s">
        <v>623</v>
      </c>
      <c r="I1276" s="51"/>
      <c r="J1276" s="51" t="s">
        <v>365</v>
      </c>
      <c r="K1276" s="51" t="s">
        <v>3407</v>
      </c>
      <c r="L1276" s="51" t="s">
        <v>3406</v>
      </c>
      <c r="M1276" s="51"/>
      <c r="N1276" s="53">
        <v>11595</v>
      </c>
      <c r="O1276" s="53">
        <v>0</v>
      </c>
      <c r="P1276" s="53">
        <v>11595</v>
      </c>
    </row>
    <row r="1277" spans="1:16" s="19" customFormat="1" hidden="1">
      <c r="A1277" s="19" t="s">
        <v>1986</v>
      </c>
      <c r="B1277" s="19" t="s">
        <v>717</v>
      </c>
      <c r="C1277" s="51"/>
      <c r="D1277" s="51" t="s">
        <v>1879</v>
      </c>
      <c r="E1277" s="51" t="s">
        <v>460</v>
      </c>
      <c r="F1277" s="51" t="s">
        <v>460</v>
      </c>
      <c r="G1277" s="51"/>
      <c r="H1277" s="51" t="s">
        <v>623</v>
      </c>
      <c r="I1277" s="51"/>
      <c r="J1277" s="51" t="s">
        <v>3405</v>
      </c>
      <c r="K1277" s="51" t="s">
        <v>3404</v>
      </c>
      <c r="L1277" s="51"/>
      <c r="M1277" s="51"/>
      <c r="N1277" s="53">
        <v>0</v>
      </c>
      <c r="O1277" s="53"/>
      <c r="P1277" s="53">
        <v>0</v>
      </c>
    </row>
    <row r="1278" spans="1:16" s="19" customFormat="1" hidden="1">
      <c r="A1278" s="19" t="s">
        <v>1985</v>
      </c>
      <c r="B1278" s="19" t="s">
        <v>717</v>
      </c>
      <c r="C1278" s="51"/>
      <c r="D1278" s="51" t="s">
        <v>1879</v>
      </c>
      <c r="E1278" s="51" t="s">
        <v>460</v>
      </c>
      <c r="F1278" s="51" t="s">
        <v>460</v>
      </c>
      <c r="G1278" s="51"/>
      <c r="H1278" s="51" t="s">
        <v>623</v>
      </c>
      <c r="I1278" s="51"/>
      <c r="J1278" s="51" t="s">
        <v>3405</v>
      </c>
      <c r="K1278" s="51" t="s">
        <v>3404</v>
      </c>
      <c r="L1278" s="51"/>
      <c r="M1278" s="51"/>
      <c r="N1278" s="53">
        <v>2.4680603176798627E-3</v>
      </c>
      <c r="O1278" s="53"/>
      <c r="P1278" s="53">
        <v>2.4680603176798627E-3</v>
      </c>
    </row>
    <row r="1279" spans="1:16" s="19" customFormat="1" hidden="1">
      <c r="A1279" s="19" t="s">
        <v>1984</v>
      </c>
      <c r="B1279" s="19" t="s">
        <v>717</v>
      </c>
      <c r="C1279" s="51"/>
      <c r="D1279" s="51" t="s">
        <v>1879</v>
      </c>
      <c r="E1279" s="51" t="s">
        <v>460</v>
      </c>
      <c r="F1279" s="51" t="s">
        <v>460</v>
      </c>
      <c r="G1279" s="51"/>
      <c r="H1279" s="51" t="s">
        <v>623</v>
      </c>
      <c r="I1279" s="51"/>
      <c r="J1279" s="51" t="s">
        <v>3405</v>
      </c>
      <c r="K1279" s="51" t="s">
        <v>3404</v>
      </c>
      <c r="L1279" s="51"/>
      <c r="M1279" s="51"/>
      <c r="N1279" s="53">
        <v>335.40053193968237</v>
      </c>
      <c r="O1279" s="53"/>
      <c r="P1279" s="53">
        <v>335.40053193968237</v>
      </c>
    </row>
    <row r="1280" spans="1:16" s="19" customFormat="1" hidden="1">
      <c r="A1280" s="19" t="s">
        <v>1986</v>
      </c>
      <c r="B1280" s="19" t="s">
        <v>1134</v>
      </c>
      <c r="C1280" s="51"/>
      <c r="D1280" s="51" t="s">
        <v>1879</v>
      </c>
      <c r="E1280" s="51" t="s">
        <v>460</v>
      </c>
      <c r="F1280" s="51" t="s">
        <v>460</v>
      </c>
      <c r="G1280" s="51"/>
      <c r="H1280" s="51" t="s">
        <v>623</v>
      </c>
      <c r="I1280" s="51"/>
      <c r="J1280" s="51" t="s">
        <v>388</v>
      </c>
      <c r="K1280" s="51" t="s">
        <v>3403</v>
      </c>
      <c r="L1280" s="51">
        <v>57836</v>
      </c>
      <c r="M1280" s="51"/>
      <c r="N1280" s="53">
        <v>0</v>
      </c>
      <c r="O1280" s="53"/>
      <c r="P1280" s="53">
        <v>0</v>
      </c>
    </row>
    <row r="1281" spans="1:16" s="19" customFormat="1" hidden="1">
      <c r="A1281" s="19" t="s">
        <v>1985</v>
      </c>
      <c r="B1281" s="19" t="s">
        <v>1134</v>
      </c>
      <c r="C1281" s="51"/>
      <c r="D1281" s="51" t="s">
        <v>1879</v>
      </c>
      <c r="E1281" s="51" t="s">
        <v>460</v>
      </c>
      <c r="F1281" s="51" t="s">
        <v>460</v>
      </c>
      <c r="G1281" s="51"/>
      <c r="H1281" s="51" t="s">
        <v>623</v>
      </c>
      <c r="I1281" s="51"/>
      <c r="J1281" s="51" t="s">
        <v>388</v>
      </c>
      <c r="K1281" s="51" t="s">
        <v>3403</v>
      </c>
      <c r="L1281" s="51">
        <v>57836</v>
      </c>
      <c r="M1281" s="51"/>
      <c r="N1281" s="53">
        <v>2.2207310971252912E-2</v>
      </c>
      <c r="O1281" s="53"/>
      <c r="P1281" s="53">
        <v>2.2207310971252912E-2</v>
      </c>
    </row>
    <row r="1282" spans="1:16" s="19" customFormat="1" hidden="1">
      <c r="A1282" s="19" t="s">
        <v>1984</v>
      </c>
      <c r="B1282" s="19" t="s">
        <v>1134</v>
      </c>
      <c r="C1282" s="51"/>
      <c r="D1282" s="51" t="s">
        <v>1879</v>
      </c>
      <c r="E1282" s="51" t="s">
        <v>460</v>
      </c>
      <c r="F1282" s="51" t="s">
        <v>460</v>
      </c>
      <c r="G1282" s="51"/>
      <c r="H1282" s="51" t="s">
        <v>623</v>
      </c>
      <c r="I1282" s="51"/>
      <c r="J1282" s="51" t="s">
        <v>388</v>
      </c>
      <c r="K1282" s="51" t="s">
        <v>3403</v>
      </c>
      <c r="L1282" s="51">
        <v>57836</v>
      </c>
      <c r="M1282" s="51"/>
      <c r="N1282" s="53">
        <v>3017.8937926890289</v>
      </c>
      <c r="O1282" s="53"/>
      <c r="P1282" s="53">
        <v>3017.8937926890289</v>
      </c>
    </row>
    <row r="1283" spans="1:16" s="19" customFormat="1" hidden="1">
      <c r="A1283" s="19" t="s">
        <v>1986</v>
      </c>
      <c r="B1283" s="19" t="s">
        <v>191</v>
      </c>
      <c r="C1283" s="51"/>
      <c r="D1283" s="51" t="s">
        <v>1879</v>
      </c>
      <c r="E1283" s="51" t="s">
        <v>103</v>
      </c>
      <c r="F1283" s="51" t="s">
        <v>103</v>
      </c>
      <c r="G1283" s="51"/>
      <c r="H1283" s="51" t="s">
        <v>623</v>
      </c>
      <c r="I1283" s="51"/>
      <c r="J1283" s="51" t="s">
        <v>335</v>
      </c>
      <c r="K1283" s="51" t="s">
        <v>3402</v>
      </c>
      <c r="L1283" s="51"/>
      <c r="M1283" s="51"/>
      <c r="N1283" s="53">
        <v>0</v>
      </c>
      <c r="O1283" s="53">
        <v>0</v>
      </c>
      <c r="P1283" s="53">
        <v>0</v>
      </c>
    </row>
    <row r="1284" spans="1:16" s="19" customFormat="1" hidden="1">
      <c r="A1284" s="19" t="s">
        <v>1985</v>
      </c>
      <c r="B1284" s="19" t="s">
        <v>191</v>
      </c>
      <c r="C1284" s="51"/>
      <c r="D1284" s="51" t="s">
        <v>1879</v>
      </c>
      <c r="E1284" s="51" t="s">
        <v>103</v>
      </c>
      <c r="F1284" s="51" t="s">
        <v>103</v>
      </c>
      <c r="G1284" s="51"/>
      <c r="H1284" s="51" t="s">
        <v>623</v>
      </c>
      <c r="I1284" s="51"/>
      <c r="J1284" s="51" t="s">
        <v>335</v>
      </c>
      <c r="K1284" s="51" t="s">
        <v>3402</v>
      </c>
      <c r="L1284" s="51"/>
      <c r="M1284" s="51"/>
      <c r="N1284" s="53">
        <v>0</v>
      </c>
      <c r="O1284" s="53">
        <v>0</v>
      </c>
      <c r="P1284" s="53">
        <v>0</v>
      </c>
    </row>
    <row r="1285" spans="1:16" s="19" customFormat="1" hidden="1">
      <c r="A1285" s="19" t="s">
        <v>1984</v>
      </c>
      <c r="B1285" s="19" t="s">
        <v>191</v>
      </c>
      <c r="C1285" s="51"/>
      <c r="D1285" s="51" t="s">
        <v>1879</v>
      </c>
      <c r="E1285" s="51" t="s">
        <v>103</v>
      </c>
      <c r="F1285" s="51" t="s">
        <v>103</v>
      </c>
      <c r="G1285" s="51"/>
      <c r="H1285" s="51" t="s">
        <v>623</v>
      </c>
      <c r="I1285" s="51"/>
      <c r="J1285" s="51" t="s">
        <v>335</v>
      </c>
      <c r="K1285" s="51" t="s">
        <v>3402</v>
      </c>
      <c r="L1285" s="51"/>
      <c r="M1285" s="51"/>
      <c r="N1285" s="53">
        <v>0</v>
      </c>
      <c r="O1285" s="53">
        <v>0</v>
      </c>
      <c r="P1285" s="53">
        <v>0</v>
      </c>
    </row>
    <row r="1286" spans="1:16" s="19" customFormat="1" hidden="1">
      <c r="A1286" s="19" t="s">
        <v>1986</v>
      </c>
      <c r="B1286" s="19" t="s">
        <v>3401</v>
      </c>
      <c r="C1286" s="51"/>
      <c r="D1286" s="51" t="s">
        <v>1879</v>
      </c>
      <c r="E1286" s="51" t="s">
        <v>0</v>
      </c>
      <c r="F1286" s="51" t="s">
        <v>0</v>
      </c>
      <c r="G1286" s="51"/>
      <c r="H1286" s="51" t="s">
        <v>623</v>
      </c>
      <c r="I1286" s="51"/>
      <c r="J1286" s="51" t="s">
        <v>3400</v>
      </c>
      <c r="K1286" s="51" t="s">
        <v>3399</v>
      </c>
      <c r="L1286" s="51"/>
      <c r="M1286" s="51"/>
      <c r="N1286" s="53">
        <v>0</v>
      </c>
      <c r="O1286" s="53"/>
      <c r="P1286" s="53">
        <v>0</v>
      </c>
    </row>
    <row r="1287" spans="1:16" s="19" customFormat="1" hidden="1">
      <c r="A1287" s="19" t="s">
        <v>1985</v>
      </c>
      <c r="B1287" s="19" t="s">
        <v>3401</v>
      </c>
      <c r="C1287" s="51"/>
      <c r="D1287" s="51" t="s">
        <v>1879</v>
      </c>
      <c r="E1287" s="51" t="s">
        <v>0</v>
      </c>
      <c r="F1287" s="51" t="s">
        <v>0</v>
      </c>
      <c r="G1287" s="51"/>
      <c r="H1287" s="51" t="s">
        <v>623</v>
      </c>
      <c r="I1287" s="51"/>
      <c r="J1287" s="51" t="s">
        <v>3400</v>
      </c>
      <c r="K1287" s="51" t="s">
        <v>3399</v>
      </c>
      <c r="L1287" s="51"/>
      <c r="M1287" s="51"/>
      <c r="N1287" s="53">
        <v>0</v>
      </c>
      <c r="O1287" s="53"/>
      <c r="P1287" s="53">
        <v>0</v>
      </c>
    </row>
    <row r="1288" spans="1:16" s="19" customFormat="1" hidden="1">
      <c r="A1288" s="19" t="s">
        <v>1984</v>
      </c>
      <c r="B1288" s="19" t="s">
        <v>3401</v>
      </c>
      <c r="C1288" s="51"/>
      <c r="D1288" s="51" t="s">
        <v>1879</v>
      </c>
      <c r="E1288" s="51" t="s">
        <v>0</v>
      </c>
      <c r="F1288" s="51" t="s">
        <v>0</v>
      </c>
      <c r="G1288" s="51"/>
      <c r="H1288" s="51" t="s">
        <v>623</v>
      </c>
      <c r="I1288" s="51"/>
      <c r="J1288" s="51" t="s">
        <v>3400</v>
      </c>
      <c r="K1288" s="51" t="s">
        <v>3399</v>
      </c>
      <c r="L1288" s="51"/>
      <c r="M1288" s="51"/>
      <c r="N1288" s="53">
        <v>0</v>
      </c>
      <c r="O1288" s="53"/>
      <c r="P1288" s="53">
        <v>0</v>
      </c>
    </row>
    <row r="1289" spans="1:16" s="19" customFormat="1" hidden="1">
      <c r="A1289" s="19" t="s">
        <v>1986</v>
      </c>
      <c r="B1289" s="19" t="s">
        <v>1568</v>
      </c>
      <c r="C1289" s="51"/>
      <c r="D1289" s="51" t="s">
        <v>1879</v>
      </c>
      <c r="E1289" s="51" t="s">
        <v>460</v>
      </c>
      <c r="F1289" s="51" t="s">
        <v>460</v>
      </c>
      <c r="G1289" s="51"/>
      <c r="H1289" s="51" t="s">
        <v>623</v>
      </c>
      <c r="I1289" s="51"/>
      <c r="J1289" s="51" t="s">
        <v>3398</v>
      </c>
      <c r="K1289" s="51" t="s">
        <v>3397</v>
      </c>
      <c r="L1289" s="51">
        <v>57220</v>
      </c>
      <c r="M1289" s="51"/>
      <c r="N1289" s="53">
        <v>0</v>
      </c>
      <c r="O1289" s="53">
        <v>0</v>
      </c>
      <c r="P1289" s="53">
        <v>0</v>
      </c>
    </row>
    <row r="1290" spans="1:16" s="19" customFormat="1" hidden="1">
      <c r="A1290" s="19" t="s">
        <v>1985</v>
      </c>
      <c r="B1290" s="19" t="s">
        <v>1568</v>
      </c>
      <c r="C1290" s="51"/>
      <c r="D1290" s="51" t="s">
        <v>1879</v>
      </c>
      <c r="E1290" s="51" t="s">
        <v>460</v>
      </c>
      <c r="F1290" s="51" t="s">
        <v>460</v>
      </c>
      <c r="G1290" s="51"/>
      <c r="H1290" s="51" t="s">
        <v>623</v>
      </c>
      <c r="I1290" s="51"/>
      <c r="J1290" s="51" t="s">
        <v>3398</v>
      </c>
      <c r="K1290" s="51" t="s">
        <v>3397</v>
      </c>
      <c r="L1290" s="51">
        <v>57220</v>
      </c>
      <c r="M1290" s="51"/>
      <c r="N1290" s="53">
        <v>2.7461509343569106E-2</v>
      </c>
      <c r="O1290" s="53">
        <v>7.35849207574131E-11</v>
      </c>
      <c r="P1290" s="53">
        <v>2.7461509269984186E-2</v>
      </c>
    </row>
    <row r="1291" spans="1:16" s="19" customFormat="1" hidden="1">
      <c r="A1291" s="19" t="s">
        <v>1984</v>
      </c>
      <c r="B1291" s="19" t="s">
        <v>1568</v>
      </c>
      <c r="C1291" s="51"/>
      <c r="D1291" s="51" t="s">
        <v>1879</v>
      </c>
      <c r="E1291" s="51" t="s">
        <v>460</v>
      </c>
      <c r="F1291" s="51" t="s">
        <v>460</v>
      </c>
      <c r="G1291" s="51"/>
      <c r="H1291" s="51" t="s">
        <v>623</v>
      </c>
      <c r="I1291" s="51"/>
      <c r="J1291" s="51" t="s">
        <v>3398</v>
      </c>
      <c r="K1291" s="51" t="s">
        <v>3397</v>
      </c>
      <c r="L1291" s="51">
        <v>57220</v>
      </c>
      <c r="M1291" s="51"/>
      <c r="N1291" s="53">
        <v>3731.9204784906565</v>
      </c>
      <c r="O1291" s="53">
        <v>9.9999264150792429E-6</v>
      </c>
      <c r="P1291" s="53">
        <v>3731.9204684907299</v>
      </c>
    </row>
    <row r="1292" spans="1:16" s="19" customFormat="1" hidden="1">
      <c r="A1292" s="19" t="s">
        <v>1986</v>
      </c>
      <c r="B1292" s="19" t="s">
        <v>1569</v>
      </c>
      <c r="C1292" s="51"/>
      <c r="D1292" s="51" t="s">
        <v>1879</v>
      </c>
      <c r="E1292" s="51" t="s">
        <v>460</v>
      </c>
      <c r="F1292" s="51" t="s">
        <v>460</v>
      </c>
      <c r="G1292" s="51"/>
      <c r="H1292" s="51" t="s">
        <v>623</v>
      </c>
      <c r="I1292" s="51"/>
      <c r="J1292" s="51" t="s">
        <v>3396</v>
      </c>
      <c r="K1292" s="51" t="s">
        <v>3395</v>
      </c>
      <c r="L1292" s="51">
        <v>57222</v>
      </c>
      <c r="M1292" s="51"/>
      <c r="N1292" s="53">
        <v>0</v>
      </c>
      <c r="O1292" s="53">
        <v>0</v>
      </c>
      <c r="P1292" s="53">
        <v>0</v>
      </c>
    </row>
    <row r="1293" spans="1:16" s="19" customFormat="1" hidden="1">
      <c r="A1293" s="19" t="s">
        <v>1985</v>
      </c>
      <c r="B1293" s="19" t="s">
        <v>1569</v>
      </c>
      <c r="C1293" s="51"/>
      <c r="D1293" s="51" t="s">
        <v>1879</v>
      </c>
      <c r="E1293" s="51" t="s">
        <v>460</v>
      </c>
      <c r="F1293" s="51" t="s">
        <v>460</v>
      </c>
      <c r="G1293" s="51"/>
      <c r="H1293" s="51" t="s">
        <v>623</v>
      </c>
      <c r="I1293" s="51"/>
      <c r="J1293" s="51" t="s">
        <v>3396</v>
      </c>
      <c r="K1293" s="51" t="s">
        <v>3395</v>
      </c>
      <c r="L1293" s="51">
        <v>57222</v>
      </c>
      <c r="M1293" s="51"/>
      <c r="N1293" s="53">
        <v>2.5911401485918889E-2</v>
      </c>
      <c r="O1293" s="53">
        <v>1.8902420859243519E-5</v>
      </c>
      <c r="P1293" s="53">
        <v>2.5892499065059645E-2</v>
      </c>
    </row>
    <row r="1294" spans="1:16" s="19" customFormat="1" hidden="1">
      <c r="A1294" s="19" t="s">
        <v>1984</v>
      </c>
      <c r="B1294" s="19" t="s">
        <v>1569</v>
      </c>
      <c r="C1294" s="51"/>
      <c r="D1294" s="51" t="s">
        <v>1879</v>
      </c>
      <c r="E1294" s="51" t="s">
        <v>460</v>
      </c>
      <c r="F1294" s="51" t="s">
        <v>460</v>
      </c>
      <c r="G1294" s="51"/>
      <c r="H1294" s="51" t="s">
        <v>623</v>
      </c>
      <c r="I1294" s="51"/>
      <c r="J1294" s="51" t="s">
        <v>3396</v>
      </c>
      <c r="K1294" s="51" t="s">
        <v>3395</v>
      </c>
      <c r="L1294" s="51">
        <v>57222</v>
      </c>
      <c r="M1294" s="51"/>
      <c r="N1294" s="53">
        <v>3521.2663885985139</v>
      </c>
      <c r="O1294" s="53">
        <v>2.5687710975791407</v>
      </c>
      <c r="P1294" s="53">
        <v>3518.6976175009349</v>
      </c>
    </row>
    <row r="1295" spans="1:16" s="19" customFormat="1" hidden="1">
      <c r="A1295" s="19" t="s">
        <v>1986</v>
      </c>
      <c r="B1295" s="19" t="s">
        <v>1570</v>
      </c>
      <c r="C1295" s="51"/>
      <c r="D1295" s="51" t="s">
        <v>1879</v>
      </c>
      <c r="E1295" s="51" t="s">
        <v>460</v>
      </c>
      <c r="F1295" s="51" t="s">
        <v>460</v>
      </c>
      <c r="G1295" s="51"/>
      <c r="H1295" s="51" t="s">
        <v>623</v>
      </c>
      <c r="I1295" s="51"/>
      <c r="J1295" s="51" t="s">
        <v>3394</v>
      </c>
      <c r="K1295" s="51" t="s">
        <v>3393</v>
      </c>
      <c r="L1295" s="51">
        <v>57223</v>
      </c>
      <c r="M1295" s="51"/>
      <c r="N1295" s="53">
        <v>0</v>
      </c>
      <c r="O1295" s="53">
        <v>0</v>
      </c>
      <c r="P1295" s="53">
        <v>0</v>
      </c>
    </row>
    <row r="1296" spans="1:16" s="19" customFormat="1" hidden="1">
      <c r="A1296" s="19" t="s">
        <v>1985</v>
      </c>
      <c r="B1296" s="19" t="s">
        <v>1570</v>
      </c>
      <c r="C1296" s="51"/>
      <c r="D1296" s="51" t="s">
        <v>1879</v>
      </c>
      <c r="E1296" s="51" t="s">
        <v>460</v>
      </c>
      <c r="F1296" s="51" t="s">
        <v>460</v>
      </c>
      <c r="G1296" s="51"/>
      <c r="H1296" s="51" t="s">
        <v>623</v>
      </c>
      <c r="I1296" s="51"/>
      <c r="J1296" s="51" t="s">
        <v>3394</v>
      </c>
      <c r="K1296" s="51" t="s">
        <v>3393</v>
      </c>
      <c r="L1296" s="51">
        <v>57223</v>
      </c>
      <c r="M1296" s="51"/>
      <c r="N1296" s="53">
        <v>1.3037270657807928E-2</v>
      </c>
      <c r="O1296" s="53">
        <v>1.7830604978967269E-4</v>
      </c>
      <c r="P1296" s="53">
        <v>1.2858964608018256E-2</v>
      </c>
    </row>
    <row r="1297" spans="1:16" s="19" customFormat="1" hidden="1">
      <c r="A1297" s="19" t="s">
        <v>1984</v>
      </c>
      <c r="B1297" s="19" t="s">
        <v>1570</v>
      </c>
      <c r="C1297" s="51"/>
      <c r="D1297" s="51" t="s">
        <v>1879</v>
      </c>
      <c r="E1297" s="51" t="s">
        <v>460</v>
      </c>
      <c r="F1297" s="51" t="s">
        <v>460</v>
      </c>
      <c r="G1297" s="51"/>
      <c r="H1297" s="51" t="s">
        <v>623</v>
      </c>
      <c r="I1297" s="51"/>
      <c r="J1297" s="51" t="s">
        <v>3394</v>
      </c>
      <c r="K1297" s="51" t="s">
        <v>3393</v>
      </c>
      <c r="L1297" s="51">
        <v>57223</v>
      </c>
      <c r="M1297" s="51"/>
      <c r="N1297" s="53">
        <v>1771.7182527293421</v>
      </c>
      <c r="O1297" s="53">
        <v>24.231151693950213</v>
      </c>
      <c r="P1297" s="53">
        <v>1747.4871010353918</v>
      </c>
    </row>
    <row r="1298" spans="1:16" s="19" customFormat="1" hidden="1">
      <c r="A1298" s="19" t="s">
        <v>1986</v>
      </c>
      <c r="B1298" s="19" t="s">
        <v>1572</v>
      </c>
      <c r="C1298" s="51"/>
      <c r="D1298" s="51" t="s">
        <v>1879</v>
      </c>
      <c r="E1298" s="51" t="s">
        <v>460</v>
      </c>
      <c r="F1298" s="51" t="s">
        <v>460</v>
      </c>
      <c r="G1298" s="51"/>
      <c r="H1298" s="51" t="s">
        <v>623</v>
      </c>
      <c r="I1298" s="51"/>
      <c r="J1298" s="51" t="s">
        <v>267</v>
      </c>
      <c r="K1298" s="51" t="s">
        <v>3392</v>
      </c>
      <c r="L1298" s="51">
        <v>57226</v>
      </c>
      <c r="M1298" s="51"/>
      <c r="N1298" s="53">
        <v>0</v>
      </c>
      <c r="O1298" s="53">
        <v>0</v>
      </c>
      <c r="P1298" s="53">
        <v>0</v>
      </c>
    </row>
    <row r="1299" spans="1:16" s="19" customFormat="1" hidden="1">
      <c r="A1299" s="19" t="s">
        <v>1985</v>
      </c>
      <c r="B1299" s="19" t="s">
        <v>1572</v>
      </c>
      <c r="C1299" s="51"/>
      <c r="D1299" s="51" t="s">
        <v>1879</v>
      </c>
      <c r="E1299" s="51" t="s">
        <v>460</v>
      </c>
      <c r="F1299" s="51" t="s">
        <v>460</v>
      </c>
      <c r="G1299" s="51"/>
      <c r="H1299" s="51" t="s">
        <v>623</v>
      </c>
      <c r="I1299" s="51"/>
      <c r="J1299" s="51" t="s">
        <v>267</v>
      </c>
      <c r="K1299" s="51" t="s">
        <v>3392</v>
      </c>
      <c r="L1299" s="51">
        <v>57226</v>
      </c>
      <c r="M1299" s="51"/>
      <c r="N1299" s="53">
        <v>5.2302659806136567E-3</v>
      </c>
      <c r="O1299" s="53">
        <v>1.118857248418051E-4</v>
      </c>
      <c r="P1299" s="53">
        <v>5.1183802557718512E-3</v>
      </c>
    </row>
    <row r="1300" spans="1:16" s="19" customFormat="1" hidden="1">
      <c r="A1300" s="19" t="s">
        <v>1984</v>
      </c>
      <c r="B1300" s="19" t="s">
        <v>1572</v>
      </c>
      <c r="C1300" s="51"/>
      <c r="D1300" s="51" t="s">
        <v>1879</v>
      </c>
      <c r="E1300" s="51" t="s">
        <v>460</v>
      </c>
      <c r="F1300" s="51" t="s">
        <v>460</v>
      </c>
      <c r="G1300" s="51"/>
      <c r="H1300" s="51" t="s">
        <v>623</v>
      </c>
      <c r="I1300" s="51"/>
      <c r="J1300" s="51" t="s">
        <v>267</v>
      </c>
      <c r="K1300" s="51" t="s">
        <v>3392</v>
      </c>
      <c r="L1300" s="51">
        <v>57226</v>
      </c>
      <c r="M1300" s="51"/>
      <c r="N1300" s="53">
        <v>710.77435973401941</v>
      </c>
      <c r="O1300" s="53">
        <v>15.204868114275158</v>
      </c>
      <c r="P1300" s="53">
        <v>695.56949161974421</v>
      </c>
    </row>
    <row r="1301" spans="1:16" s="19" customFormat="1" hidden="1">
      <c r="A1301" s="19" t="s">
        <v>1986</v>
      </c>
      <c r="B1301" s="19" t="s">
        <v>1586</v>
      </c>
      <c r="C1301" s="51"/>
      <c r="D1301" s="51" t="s">
        <v>1879</v>
      </c>
      <c r="E1301" s="51" t="s">
        <v>460</v>
      </c>
      <c r="F1301" s="51" t="s">
        <v>460</v>
      </c>
      <c r="G1301" s="51"/>
      <c r="H1301" s="51" t="s">
        <v>623</v>
      </c>
      <c r="I1301" s="51"/>
      <c r="J1301" s="51" t="s">
        <v>3391</v>
      </c>
      <c r="K1301" s="51" t="s">
        <v>3390</v>
      </c>
      <c r="L1301" s="51">
        <v>57237</v>
      </c>
      <c r="M1301" s="51"/>
      <c r="N1301" s="53">
        <v>0</v>
      </c>
      <c r="O1301" s="53">
        <v>0</v>
      </c>
      <c r="P1301" s="53">
        <v>0</v>
      </c>
    </row>
    <row r="1302" spans="1:16" s="19" customFormat="1" hidden="1">
      <c r="A1302" s="19" t="s">
        <v>1985</v>
      </c>
      <c r="B1302" s="19" t="s">
        <v>1586</v>
      </c>
      <c r="C1302" s="51"/>
      <c r="D1302" s="51" t="s">
        <v>1879</v>
      </c>
      <c r="E1302" s="51" t="s">
        <v>460</v>
      </c>
      <c r="F1302" s="51" t="s">
        <v>460</v>
      </c>
      <c r="G1302" s="51"/>
      <c r="H1302" s="51" t="s">
        <v>623</v>
      </c>
      <c r="I1302" s="51"/>
      <c r="J1302" s="51" t="s">
        <v>3391</v>
      </c>
      <c r="K1302" s="51" t="s">
        <v>3390</v>
      </c>
      <c r="L1302" s="51">
        <v>57237</v>
      </c>
      <c r="M1302" s="51"/>
      <c r="N1302" s="53">
        <v>2.042184549739107E-2</v>
      </c>
      <c r="O1302" s="53">
        <v>1.5890045524228995E-4</v>
      </c>
      <c r="P1302" s="53">
        <v>2.0262945042148782E-2</v>
      </c>
    </row>
    <row r="1303" spans="1:16" s="19" customFormat="1" hidden="1">
      <c r="A1303" s="19" t="s">
        <v>1984</v>
      </c>
      <c r="B1303" s="19" t="s">
        <v>1586</v>
      </c>
      <c r="C1303" s="51"/>
      <c r="D1303" s="51" t="s">
        <v>1879</v>
      </c>
      <c r="E1303" s="51" t="s">
        <v>460</v>
      </c>
      <c r="F1303" s="51" t="s">
        <v>460</v>
      </c>
      <c r="G1303" s="51"/>
      <c r="H1303" s="51" t="s">
        <v>623</v>
      </c>
      <c r="I1303" s="51"/>
      <c r="J1303" s="51" t="s">
        <v>3391</v>
      </c>
      <c r="K1303" s="51" t="s">
        <v>3390</v>
      </c>
      <c r="L1303" s="51">
        <v>57237</v>
      </c>
      <c r="M1303" s="51"/>
      <c r="N1303" s="53">
        <v>2775.2554481545026</v>
      </c>
      <c r="O1303" s="53">
        <v>21.594001099544755</v>
      </c>
      <c r="P1303" s="53">
        <v>2753.661447054958</v>
      </c>
    </row>
    <row r="1304" spans="1:16" s="19" customFormat="1" hidden="1">
      <c r="A1304" s="19" t="s">
        <v>611</v>
      </c>
      <c r="B1304" s="19" t="s">
        <v>3389</v>
      </c>
      <c r="C1304" s="51"/>
      <c r="D1304" s="51" t="s">
        <v>1879</v>
      </c>
      <c r="E1304" s="51" t="s">
        <v>1890</v>
      </c>
      <c r="F1304" s="51" t="s">
        <v>63</v>
      </c>
      <c r="G1304" s="51"/>
      <c r="H1304" s="51" t="s">
        <v>623</v>
      </c>
      <c r="I1304" s="51"/>
      <c r="J1304" s="51" t="s">
        <v>300</v>
      </c>
      <c r="K1304" s="51" t="s">
        <v>2108</v>
      </c>
      <c r="L1304" s="51"/>
      <c r="M1304" s="51"/>
      <c r="N1304" s="53">
        <v>18.149999999999999</v>
      </c>
      <c r="O1304" s="53"/>
      <c r="P1304" s="53">
        <v>18.149999999999999</v>
      </c>
    </row>
    <row r="1305" spans="1:16" s="19" customFormat="1" hidden="1">
      <c r="A1305" s="19" t="s">
        <v>611</v>
      </c>
      <c r="B1305" s="19" t="s">
        <v>1746</v>
      </c>
      <c r="C1305" s="51"/>
      <c r="D1305" s="51" t="s">
        <v>1879</v>
      </c>
      <c r="E1305" s="51" t="s">
        <v>1890</v>
      </c>
      <c r="F1305" s="51" t="s">
        <v>63</v>
      </c>
      <c r="G1305" s="51"/>
      <c r="H1305" s="51" t="s">
        <v>623</v>
      </c>
      <c r="I1305" s="51"/>
      <c r="J1305" s="51" t="s">
        <v>300</v>
      </c>
      <c r="K1305" s="51" t="s">
        <v>2108</v>
      </c>
      <c r="L1305" s="51"/>
      <c r="M1305" s="51"/>
      <c r="N1305" s="53">
        <v>32.85</v>
      </c>
      <c r="O1305" s="53"/>
      <c r="P1305" s="53">
        <v>32.85</v>
      </c>
    </row>
    <row r="1306" spans="1:16" s="19" customFormat="1" hidden="1">
      <c r="A1306" s="19" t="s">
        <v>2268</v>
      </c>
      <c r="B1306" s="19" t="s">
        <v>1153</v>
      </c>
      <c r="C1306" s="51"/>
      <c r="D1306" s="51" t="s">
        <v>1879</v>
      </c>
      <c r="E1306" s="51" t="s">
        <v>103</v>
      </c>
      <c r="F1306" s="51" t="s">
        <v>688</v>
      </c>
      <c r="G1306" s="51"/>
      <c r="H1306" s="51" t="s">
        <v>623</v>
      </c>
      <c r="I1306" s="51"/>
      <c r="J1306" s="51" t="s">
        <v>300</v>
      </c>
      <c r="K1306" s="51" t="s">
        <v>1966</v>
      </c>
      <c r="L1306" s="51">
        <v>977</v>
      </c>
      <c r="M1306" s="51"/>
      <c r="N1306" s="53">
        <v>34</v>
      </c>
      <c r="O1306" s="53">
        <v>0</v>
      </c>
      <c r="P1306" s="53">
        <v>34</v>
      </c>
    </row>
    <row r="1307" spans="1:16" s="19" customFormat="1" hidden="1">
      <c r="A1307" s="19" t="s">
        <v>529</v>
      </c>
      <c r="B1307" s="19" t="s">
        <v>1152</v>
      </c>
      <c r="C1307" s="51"/>
      <c r="D1307" s="51" t="s">
        <v>1879</v>
      </c>
      <c r="E1307" s="51" t="s">
        <v>1890</v>
      </c>
      <c r="F1307" s="51" t="s">
        <v>63</v>
      </c>
      <c r="G1307" s="51"/>
      <c r="H1307" s="51" t="s">
        <v>623</v>
      </c>
      <c r="I1307" s="51"/>
      <c r="J1307" s="51" t="s">
        <v>300</v>
      </c>
      <c r="K1307" s="51" t="s">
        <v>1966</v>
      </c>
      <c r="L1307" s="51">
        <v>977</v>
      </c>
      <c r="M1307" s="51"/>
      <c r="N1307" s="53">
        <v>352</v>
      </c>
      <c r="O1307" s="53"/>
      <c r="P1307" s="53">
        <v>352</v>
      </c>
    </row>
    <row r="1308" spans="1:16" s="19" customFormat="1" hidden="1">
      <c r="A1308" s="19" t="s">
        <v>2658</v>
      </c>
      <c r="B1308" s="19" t="s">
        <v>3388</v>
      </c>
      <c r="C1308" s="51"/>
      <c r="D1308" s="51" t="s">
        <v>1879</v>
      </c>
      <c r="E1308" s="51" t="s">
        <v>103</v>
      </c>
      <c r="F1308" s="51" t="s">
        <v>3384</v>
      </c>
      <c r="G1308" s="51"/>
      <c r="H1308" s="51" t="s">
        <v>623</v>
      </c>
      <c r="I1308" s="51"/>
      <c r="J1308" s="51" t="s">
        <v>300</v>
      </c>
      <c r="K1308" s="51" t="s">
        <v>1966</v>
      </c>
      <c r="L1308" s="51"/>
      <c r="M1308" s="51"/>
      <c r="N1308" s="53">
        <v>312</v>
      </c>
      <c r="O1308" s="53">
        <v>0</v>
      </c>
      <c r="P1308" s="53">
        <v>312</v>
      </c>
    </row>
    <row r="1309" spans="1:16" s="19" customFormat="1" hidden="1">
      <c r="A1309" s="19" t="s">
        <v>2268</v>
      </c>
      <c r="B1309" s="19" t="s">
        <v>1284</v>
      </c>
      <c r="C1309" s="51"/>
      <c r="D1309" s="51" t="s">
        <v>1879</v>
      </c>
      <c r="E1309" s="51" t="s">
        <v>103</v>
      </c>
      <c r="F1309" s="51" t="s">
        <v>688</v>
      </c>
      <c r="G1309" s="51"/>
      <c r="H1309" s="51" t="s">
        <v>623</v>
      </c>
      <c r="I1309" s="51"/>
      <c r="J1309" s="51" t="s">
        <v>307</v>
      </c>
      <c r="K1309" s="51" t="s">
        <v>1965</v>
      </c>
      <c r="L1309" s="51">
        <v>444</v>
      </c>
      <c r="M1309" s="51"/>
      <c r="N1309" s="53">
        <v>579</v>
      </c>
      <c r="O1309" s="53">
        <v>0</v>
      </c>
      <c r="P1309" s="53">
        <v>579</v>
      </c>
    </row>
    <row r="1310" spans="1:16" s="19" customFormat="1" hidden="1">
      <c r="A1310" s="19" t="s">
        <v>529</v>
      </c>
      <c r="B1310" s="19" t="s">
        <v>1283</v>
      </c>
      <c r="C1310" s="51"/>
      <c r="D1310" s="51" t="s">
        <v>1879</v>
      </c>
      <c r="E1310" s="51" t="s">
        <v>1890</v>
      </c>
      <c r="F1310" s="51" t="s">
        <v>63</v>
      </c>
      <c r="G1310" s="51"/>
      <c r="H1310" s="51" t="s">
        <v>623</v>
      </c>
      <c r="I1310" s="51"/>
      <c r="J1310" s="51" t="s">
        <v>307</v>
      </c>
      <c r="K1310" s="51" t="s">
        <v>1965</v>
      </c>
      <c r="L1310" s="51">
        <v>444</v>
      </c>
      <c r="M1310" s="51"/>
      <c r="N1310" s="53">
        <v>6588</v>
      </c>
      <c r="O1310" s="53"/>
      <c r="P1310" s="53">
        <v>6588</v>
      </c>
    </row>
    <row r="1311" spans="1:16" s="19" customFormat="1" hidden="1">
      <c r="A1311" s="19" t="s">
        <v>1981</v>
      </c>
      <c r="B1311" s="19" t="s">
        <v>1283</v>
      </c>
      <c r="C1311" s="51"/>
      <c r="D1311" s="51" t="s">
        <v>1879</v>
      </c>
      <c r="E1311" s="51" t="s">
        <v>103</v>
      </c>
      <c r="F1311" s="51" t="s">
        <v>103</v>
      </c>
      <c r="G1311" s="51"/>
      <c r="H1311" s="51" t="s">
        <v>623</v>
      </c>
      <c r="I1311" s="51"/>
      <c r="J1311" s="51" t="s">
        <v>307</v>
      </c>
      <c r="K1311" s="51" t="s">
        <v>1965</v>
      </c>
      <c r="L1311" s="51"/>
      <c r="M1311" s="51"/>
      <c r="N1311" s="53">
        <v>14</v>
      </c>
      <c r="O1311" s="53"/>
      <c r="P1311" s="53">
        <v>14</v>
      </c>
    </row>
    <row r="1312" spans="1:16" s="19" customFormat="1" hidden="1">
      <c r="A1312" s="19" t="s">
        <v>2658</v>
      </c>
      <c r="B1312" s="19" t="s">
        <v>3387</v>
      </c>
      <c r="C1312" s="51"/>
      <c r="D1312" s="51" t="s">
        <v>1879</v>
      </c>
      <c r="E1312" s="51" t="s">
        <v>103</v>
      </c>
      <c r="F1312" s="51" t="s">
        <v>3384</v>
      </c>
      <c r="G1312" s="51"/>
      <c r="H1312" s="51" t="s">
        <v>623</v>
      </c>
      <c r="I1312" s="51"/>
      <c r="J1312" s="51" t="s">
        <v>307</v>
      </c>
      <c r="K1312" s="51" t="s">
        <v>1965</v>
      </c>
      <c r="L1312" s="51"/>
      <c r="M1312" s="51"/>
      <c r="N1312" s="53">
        <v>5832</v>
      </c>
      <c r="O1312" s="53">
        <v>0</v>
      </c>
      <c r="P1312" s="53">
        <v>5832</v>
      </c>
    </row>
    <row r="1313" spans="1:16" s="19" customFormat="1" hidden="1">
      <c r="A1313" s="19" t="s">
        <v>611</v>
      </c>
      <c r="B1313" s="19" t="s">
        <v>3386</v>
      </c>
      <c r="C1313" s="51"/>
      <c r="D1313" s="51" t="s">
        <v>1879</v>
      </c>
      <c r="E1313" s="51" t="s">
        <v>1890</v>
      </c>
      <c r="F1313" s="51" t="s">
        <v>63</v>
      </c>
      <c r="G1313" s="51"/>
      <c r="H1313" s="51" t="s">
        <v>623</v>
      </c>
      <c r="I1313" s="51"/>
      <c r="J1313" s="51" t="s">
        <v>327</v>
      </c>
      <c r="K1313" s="51" t="s">
        <v>2089</v>
      </c>
      <c r="L1313" s="51"/>
      <c r="M1313" s="51"/>
      <c r="N1313" s="53">
        <v>103</v>
      </c>
      <c r="O1313" s="53"/>
      <c r="P1313" s="53">
        <v>103</v>
      </c>
    </row>
    <row r="1314" spans="1:16" s="19" customFormat="1" hidden="1">
      <c r="A1314" s="19" t="s">
        <v>2268</v>
      </c>
      <c r="B1314" s="19" t="s">
        <v>1598</v>
      </c>
      <c r="C1314" s="51"/>
      <c r="D1314" s="51" t="s">
        <v>1879</v>
      </c>
      <c r="E1314" s="51" t="s">
        <v>103</v>
      </c>
      <c r="F1314" s="51" t="s">
        <v>688</v>
      </c>
      <c r="G1314" s="51"/>
      <c r="H1314" s="51" t="s">
        <v>623</v>
      </c>
      <c r="I1314" s="51"/>
      <c r="J1314" s="51" t="s">
        <v>327</v>
      </c>
      <c r="K1314" s="51" t="s">
        <v>1963</v>
      </c>
      <c r="L1314" s="51">
        <v>7066</v>
      </c>
      <c r="M1314" s="51"/>
      <c r="N1314" s="53">
        <v>61</v>
      </c>
      <c r="O1314" s="53">
        <v>0</v>
      </c>
      <c r="P1314" s="53">
        <v>61</v>
      </c>
    </row>
    <row r="1315" spans="1:16" s="19" customFormat="1" hidden="1">
      <c r="A1315" s="19" t="s">
        <v>529</v>
      </c>
      <c r="B1315" s="19" t="s">
        <v>1597</v>
      </c>
      <c r="C1315" s="51"/>
      <c r="D1315" s="51" t="s">
        <v>1879</v>
      </c>
      <c r="E1315" s="51" t="s">
        <v>1890</v>
      </c>
      <c r="F1315" s="51" t="s">
        <v>63</v>
      </c>
      <c r="G1315" s="51"/>
      <c r="H1315" s="51" t="s">
        <v>623</v>
      </c>
      <c r="I1315" s="51"/>
      <c r="J1315" s="51" t="s">
        <v>327</v>
      </c>
      <c r="K1315" s="51" t="s">
        <v>1963</v>
      </c>
      <c r="L1315" s="51">
        <v>7066</v>
      </c>
      <c r="M1315" s="51"/>
      <c r="N1315" s="53">
        <v>713</v>
      </c>
      <c r="O1315" s="53"/>
      <c r="P1315" s="53">
        <v>713</v>
      </c>
    </row>
    <row r="1316" spans="1:16" s="19" customFormat="1" hidden="1">
      <c r="A1316" s="19" t="s">
        <v>2658</v>
      </c>
      <c r="B1316" s="19" t="s">
        <v>3385</v>
      </c>
      <c r="C1316" s="51"/>
      <c r="D1316" s="51" t="s">
        <v>1879</v>
      </c>
      <c r="E1316" s="51" t="s">
        <v>103</v>
      </c>
      <c r="F1316" s="51" t="s">
        <v>3384</v>
      </c>
      <c r="G1316" s="51"/>
      <c r="H1316" s="51" t="s">
        <v>623</v>
      </c>
      <c r="I1316" s="51"/>
      <c r="J1316" s="51" t="s">
        <v>327</v>
      </c>
      <c r="K1316" s="51" t="s">
        <v>1963</v>
      </c>
      <c r="L1316" s="51"/>
      <c r="M1316" s="51"/>
      <c r="N1316" s="53">
        <v>631</v>
      </c>
      <c r="O1316" s="53">
        <v>0</v>
      </c>
      <c r="P1316" s="53">
        <v>631</v>
      </c>
    </row>
    <row r="1317" spans="1:16" s="19" customFormat="1" hidden="1">
      <c r="A1317" s="19" t="s">
        <v>1986</v>
      </c>
      <c r="B1317" s="19" t="s">
        <v>1532</v>
      </c>
      <c r="C1317" s="51"/>
      <c r="D1317" s="51" t="s">
        <v>1879</v>
      </c>
      <c r="E1317" s="51" t="s">
        <v>460</v>
      </c>
      <c r="F1317" s="51" t="s">
        <v>460</v>
      </c>
      <c r="G1317" s="51"/>
      <c r="H1317" s="51" t="s">
        <v>623</v>
      </c>
      <c r="I1317" s="51"/>
      <c r="J1317" s="51" t="s">
        <v>3383</v>
      </c>
      <c r="K1317" s="51" t="s">
        <v>3382</v>
      </c>
      <c r="L1317" s="51" t="s">
        <v>3381</v>
      </c>
      <c r="M1317" s="51"/>
      <c r="N1317" s="53">
        <v>0</v>
      </c>
      <c r="O1317" s="53"/>
      <c r="P1317" s="53">
        <v>0</v>
      </c>
    </row>
    <row r="1318" spans="1:16" s="19" customFormat="1" hidden="1">
      <c r="A1318" s="19" t="s">
        <v>1985</v>
      </c>
      <c r="B1318" s="19" t="s">
        <v>1532</v>
      </c>
      <c r="C1318" s="51"/>
      <c r="D1318" s="51" t="s">
        <v>1879</v>
      </c>
      <c r="E1318" s="51" t="s">
        <v>460</v>
      </c>
      <c r="F1318" s="51" t="s">
        <v>460</v>
      </c>
      <c r="G1318" s="51"/>
      <c r="H1318" s="51" t="s">
        <v>623</v>
      </c>
      <c r="I1318" s="51"/>
      <c r="J1318" s="51" t="s">
        <v>3383</v>
      </c>
      <c r="K1318" s="51" t="s">
        <v>3382</v>
      </c>
      <c r="L1318" s="51" t="s">
        <v>3381</v>
      </c>
      <c r="M1318" s="51"/>
      <c r="N1318" s="53">
        <v>5.233088573079546</v>
      </c>
      <c r="O1318" s="53"/>
      <c r="P1318" s="53">
        <v>5.233088573079546</v>
      </c>
    </row>
    <row r="1319" spans="1:16" s="19" customFormat="1" hidden="1">
      <c r="A1319" s="19" t="s">
        <v>1984</v>
      </c>
      <c r="B1319" s="19" t="s">
        <v>1532</v>
      </c>
      <c r="C1319" s="51"/>
      <c r="D1319" s="51" t="s">
        <v>1879</v>
      </c>
      <c r="E1319" s="51" t="s">
        <v>460</v>
      </c>
      <c r="F1319" s="51" t="s">
        <v>460</v>
      </c>
      <c r="G1319" s="51"/>
      <c r="H1319" s="51" t="s">
        <v>623</v>
      </c>
      <c r="I1319" s="51"/>
      <c r="J1319" s="51" t="s">
        <v>3383</v>
      </c>
      <c r="K1319" s="51" t="s">
        <v>3382</v>
      </c>
      <c r="L1319" s="51" t="s">
        <v>3381</v>
      </c>
      <c r="M1319" s="51"/>
      <c r="N1319" s="53">
        <v>711157.93991142686</v>
      </c>
      <c r="O1319" s="53"/>
      <c r="P1319" s="53">
        <v>711157.93991142686</v>
      </c>
    </row>
    <row r="1320" spans="1:16" s="19" customFormat="1" hidden="1">
      <c r="A1320" s="19" t="s">
        <v>1986</v>
      </c>
      <c r="B1320" s="19" t="s">
        <v>1496</v>
      </c>
      <c r="C1320" s="51"/>
      <c r="D1320" s="51" t="s">
        <v>1879</v>
      </c>
      <c r="E1320" s="51" t="s">
        <v>460</v>
      </c>
      <c r="F1320" s="51" t="s">
        <v>460</v>
      </c>
      <c r="G1320" s="51"/>
      <c r="H1320" s="51" t="s">
        <v>623</v>
      </c>
      <c r="I1320" s="51"/>
      <c r="J1320" s="51" t="s">
        <v>3380</v>
      </c>
      <c r="K1320" s="51" t="s">
        <v>3379</v>
      </c>
      <c r="L1320" s="51">
        <v>58073</v>
      </c>
      <c r="M1320" s="51"/>
      <c r="N1320" s="53">
        <v>0</v>
      </c>
      <c r="O1320" s="53"/>
      <c r="P1320" s="53">
        <v>0</v>
      </c>
    </row>
    <row r="1321" spans="1:16" s="19" customFormat="1" hidden="1">
      <c r="A1321" s="19" t="s">
        <v>1985</v>
      </c>
      <c r="B1321" s="19" t="s">
        <v>1496</v>
      </c>
      <c r="C1321" s="51"/>
      <c r="D1321" s="51" t="s">
        <v>1879</v>
      </c>
      <c r="E1321" s="51" t="s">
        <v>460</v>
      </c>
      <c r="F1321" s="51" t="s">
        <v>460</v>
      </c>
      <c r="G1321" s="51"/>
      <c r="H1321" s="51" t="s">
        <v>623</v>
      </c>
      <c r="I1321" s="51"/>
      <c r="J1321" s="51" t="s">
        <v>3380</v>
      </c>
      <c r="K1321" s="51" t="s">
        <v>3379</v>
      </c>
      <c r="L1321" s="51">
        <v>58073</v>
      </c>
      <c r="M1321" s="51"/>
      <c r="N1321" s="53">
        <v>3.5121552866083816E-2</v>
      </c>
      <c r="O1321" s="53"/>
      <c r="P1321" s="53">
        <v>3.5121552866083816E-2</v>
      </c>
    </row>
    <row r="1322" spans="1:16" s="19" customFormat="1" hidden="1">
      <c r="A1322" s="19" t="s">
        <v>1984</v>
      </c>
      <c r="B1322" s="19" t="s">
        <v>1496</v>
      </c>
      <c r="C1322" s="51"/>
      <c r="D1322" s="51" t="s">
        <v>1879</v>
      </c>
      <c r="E1322" s="51" t="s">
        <v>460</v>
      </c>
      <c r="F1322" s="51" t="s">
        <v>460</v>
      </c>
      <c r="G1322" s="51"/>
      <c r="H1322" s="51" t="s">
        <v>623</v>
      </c>
      <c r="I1322" s="51"/>
      <c r="J1322" s="51" t="s">
        <v>3380</v>
      </c>
      <c r="K1322" s="51" t="s">
        <v>3379</v>
      </c>
      <c r="L1322" s="51">
        <v>58073</v>
      </c>
      <c r="M1322" s="51"/>
      <c r="N1322" s="53">
        <v>4772.8928784471336</v>
      </c>
      <c r="O1322" s="53"/>
      <c r="P1322" s="53">
        <v>4772.8928784471336</v>
      </c>
    </row>
    <row r="1323" spans="1:16" s="19" customFormat="1" hidden="1">
      <c r="A1323" s="19" t="s">
        <v>1986</v>
      </c>
      <c r="B1323" s="19" t="s">
        <v>1497</v>
      </c>
      <c r="C1323" s="51"/>
      <c r="D1323" s="51" t="s">
        <v>1879</v>
      </c>
      <c r="E1323" s="51" t="s">
        <v>460</v>
      </c>
      <c r="F1323" s="51" t="s">
        <v>460</v>
      </c>
      <c r="G1323" s="51"/>
      <c r="H1323" s="51" t="s">
        <v>623</v>
      </c>
      <c r="I1323" s="51"/>
      <c r="J1323" s="51" t="s">
        <v>3378</v>
      </c>
      <c r="K1323" s="51" t="s">
        <v>3377</v>
      </c>
      <c r="L1323" s="51">
        <v>58074</v>
      </c>
      <c r="M1323" s="51"/>
      <c r="N1323" s="53">
        <v>0</v>
      </c>
      <c r="O1323" s="53"/>
      <c r="P1323" s="53">
        <v>0</v>
      </c>
    </row>
    <row r="1324" spans="1:16" s="19" customFormat="1" hidden="1">
      <c r="A1324" s="19" t="s">
        <v>1985</v>
      </c>
      <c r="B1324" s="19" t="s">
        <v>1497</v>
      </c>
      <c r="C1324" s="51"/>
      <c r="D1324" s="51" t="s">
        <v>1879</v>
      </c>
      <c r="E1324" s="51" t="s">
        <v>460</v>
      </c>
      <c r="F1324" s="51" t="s">
        <v>460</v>
      </c>
      <c r="G1324" s="51"/>
      <c r="H1324" s="51" t="s">
        <v>623</v>
      </c>
      <c r="I1324" s="51"/>
      <c r="J1324" s="51" t="s">
        <v>3378</v>
      </c>
      <c r="K1324" s="51" t="s">
        <v>3377</v>
      </c>
      <c r="L1324" s="51">
        <v>58074</v>
      </c>
      <c r="M1324" s="51"/>
      <c r="N1324" s="53">
        <v>3.0873465956790056E-2</v>
      </c>
      <c r="O1324" s="53"/>
      <c r="P1324" s="53">
        <v>3.0873465956790056E-2</v>
      </c>
    </row>
    <row r="1325" spans="1:16" s="19" customFormat="1" hidden="1">
      <c r="A1325" s="19" t="s">
        <v>1984</v>
      </c>
      <c r="B1325" s="19" t="s">
        <v>1497</v>
      </c>
      <c r="C1325" s="51"/>
      <c r="D1325" s="51" t="s">
        <v>1879</v>
      </c>
      <c r="E1325" s="51" t="s">
        <v>460</v>
      </c>
      <c r="F1325" s="51" t="s">
        <v>460</v>
      </c>
      <c r="G1325" s="51"/>
      <c r="H1325" s="51" t="s">
        <v>623</v>
      </c>
      <c r="I1325" s="51"/>
      <c r="J1325" s="51" t="s">
        <v>3378</v>
      </c>
      <c r="K1325" s="51" t="s">
        <v>3377</v>
      </c>
      <c r="L1325" s="51">
        <v>58074</v>
      </c>
      <c r="M1325" s="51"/>
      <c r="N1325" s="53">
        <v>4195.5931265340432</v>
      </c>
      <c r="O1325" s="53"/>
      <c r="P1325" s="53">
        <v>4195.5931265340432</v>
      </c>
    </row>
    <row r="1326" spans="1:16" s="19" customFormat="1" hidden="1">
      <c r="A1326" s="19" t="s">
        <v>1986</v>
      </c>
      <c r="B1326" s="19" t="s">
        <v>647</v>
      </c>
      <c r="C1326" s="51"/>
      <c r="D1326" s="51" t="s">
        <v>1879</v>
      </c>
      <c r="E1326" s="51" t="s">
        <v>4</v>
      </c>
      <c r="F1326" s="51" t="s">
        <v>4</v>
      </c>
      <c r="G1326" s="51"/>
      <c r="H1326" s="51" t="s">
        <v>623</v>
      </c>
      <c r="I1326" s="51"/>
      <c r="J1326" s="51" t="s">
        <v>352</v>
      </c>
      <c r="K1326" s="51" t="s">
        <v>3376</v>
      </c>
      <c r="L1326" s="51">
        <v>57292</v>
      </c>
      <c r="M1326" s="51"/>
      <c r="N1326" s="53">
        <v>0</v>
      </c>
      <c r="O1326" s="53"/>
      <c r="P1326" s="53">
        <v>0</v>
      </c>
    </row>
    <row r="1327" spans="1:16" s="19" customFormat="1" hidden="1">
      <c r="A1327" s="19" t="s">
        <v>1985</v>
      </c>
      <c r="B1327" s="19" t="s">
        <v>647</v>
      </c>
      <c r="C1327" s="51"/>
      <c r="D1327" s="51" t="s">
        <v>1879</v>
      </c>
      <c r="E1327" s="51" t="s">
        <v>4</v>
      </c>
      <c r="F1327" s="51" t="s">
        <v>4</v>
      </c>
      <c r="G1327" s="51"/>
      <c r="H1327" s="51" t="s">
        <v>623</v>
      </c>
      <c r="I1327" s="51"/>
      <c r="J1327" s="51" t="s">
        <v>352</v>
      </c>
      <c r="K1327" s="51" t="s">
        <v>3376</v>
      </c>
      <c r="L1327" s="51">
        <v>57292</v>
      </c>
      <c r="M1327" s="51"/>
      <c r="N1327" s="53">
        <v>2.5963012183300043</v>
      </c>
      <c r="O1327" s="53"/>
      <c r="P1327" s="53">
        <v>2.5963012183300043</v>
      </c>
    </row>
    <row r="1328" spans="1:16" s="19" customFormat="1" hidden="1">
      <c r="A1328" s="19" t="s">
        <v>1984</v>
      </c>
      <c r="B1328" s="19" t="s">
        <v>647</v>
      </c>
      <c r="C1328" s="51"/>
      <c r="D1328" s="51" t="s">
        <v>1879</v>
      </c>
      <c r="E1328" s="51" t="s">
        <v>4</v>
      </c>
      <c r="F1328" s="51" t="s">
        <v>4</v>
      </c>
      <c r="G1328" s="51"/>
      <c r="H1328" s="51" t="s">
        <v>623</v>
      </c>
      <c r="I1328" s="51"/>
      <c r="J1328" s="51" t="s">
        <v>352</v>
      </c>
      <c r="K1328" s="51" t="s">
        <v>3376</v>
      </c>
      <c r="L1328" s="51">
        <v>57292</v>
      </c>
      <c r="M1328" s="51"/>
      <c r="N1328" s="53">
        <v>352828.00969878171</v>
      </c>
      <c r="O1328" s="53"/>
      <c r="P1328" s="53">
        <v>352828.00969878171</v>
      </c>
    </row>
    <row r="1329" spans="1:16" s="19" customFormat="1" hidden="1">
      <c r="A1329" s="19" t="s">
        <v>1986</v>
      </c>
      <c r="B1329" s="19" t="s">
        <v>648</v>
      </c>
      <c r="C1329" s="51"/>
      <c r="D1329" s="51" t="s">
        <v>1879</v>
      </c>
      <c r="E1329" s="51" t="s">
        <v>4</v>
      </c>
      <c r="F1329" s="51" t="s">
        <v>4</v>
      </c>
      <c r="G1329" s="51"/>
      <c r="H1329" s="51" t="s">
        <v>623</v>
      </c>
      <c r="I1329" s="51"/>
      <c r="J1329" s="51" t="s">
        <v>353</v>
      </c>
      <c r="K1329" s="51" t="s">
        <v>3375</v>
      </c>
      <c r="L1329" s="51">
        <v>57293</v>
      </c>
      <c r="M1329" s="51"/>
      <c r="N1329" s="53">
        <v>0</v>
      </c>
      <c r="O1329" s="53"/>
      <c r="P1329" s="53">
        <v>0</v>
      </c>
    </row>
    <row r="1330" spans="1:16" s="19" customFormat="1" hidden="1">
      <c r="A1330" s="19" t="s">
        <v>1985</v>
      </c>
      <c r="B1330" s="19" t="s">
        <v>648</v>
      </c>
      <c r="C1330" s="51"/>
      <c r="D1330" s="51" t="s">
        <v>1879</v>
      </c>
      <c r="E1330" s="51" t="s">
        <v>4</v>
      </c>
      <c r="F1330" s="51" t="s">
        <v>4</v>
      </c>
      <c r="G1330" s="51"/>
      <c r="H1330" s="51" t="s">
        <v>623</v>
      </c>
      <c r="I1330" s="51"/>
      <c r="J1330" s="51" t="s">
        <v>353</v>
      </c>
      <c r="K1330" s="51" t="s">
        <v>3375</v>
      </c>
      <c r="L1330" s="51">
        <v>57293</v>
      </c>
      <c r="M1330" s="51"/>
      <c r="N1330" s="53">
        <v>1.2160896106308603</v>
      </c>
      <c r="O1330" s="53"/>
      <c r="P1330" s="53">
        <v>1.2160896106308603</v>
      </c>
    </row>
    <row r="1331" spans="1:16" s="19" customFormat="1" hidden="1">
      <c r="A1331" s="19" t="s">
        <v>1984</v>
      </c>
      <c r="B1331" s="19" t="s">
        <v>648</v>
      </c>
      <c r="C1331" s="51"/>
      <c r="D1331" s="51" t="s">
        <v>1879</v>
      </c>
      <c r="E1331" s="51" t="s">
        <v>4</v>
      </c>
      <c r="F1331" s="51" t="s">
        <v>4</v>
      </c>
      <c r="G1331" s="51"/>
      <c r="H1331" s="51" t="s">
        <v>623</v>
      </c>
      <c r="I1331" s="51"/>
      <c r="J1331" s="51" t="s">
        <v>353</v>
      </c>
      <c r="K1331" s="51" t="s">
        <v>3375</v>
      </c>
      <c r="L1331" s="51">
        <v>57293</v>
      </c>
      <c r="M1331" s="51"/>
      <c r="N1331" s="53">
        <v>165262.20991038939</v>
      </c>
      <c r="O1331" s="53"/>
      <c r="P1331" s="53">
        <v>165262.20991038939</v>
      </c>
    </row>
    <row r="1332" spans="1:16" s="19" customFormat="1" hidden="1">
      <c r="A1332" s="19" t="s">
        <v>1986</v>
      </c>
      <c r="B1332" s="19" t="s">
        <v>649</v>
      </c>
      <c r="C1332" s="51"/>
      <c r="D1332" s="51" t="s">
        <v>1879</v>
      </c>
      <c r="E1332" s="51" t="s">
        <v>4</v>
      </c>
      <c r="F1332" s="51" t="s">
        <v>4</v>
      </c>
      <c r="G1332" s="51"/>
      <c r="H1332" s="51" t="s">
        <v>623</v>
      </c>
      <c r="I1332" s="51"/>
      <c r="J1332" s="51" t="s">
        <v>354</v>
      </c>
      <c r="K1332" s="51" t="s">
        <v>3374</v>
      </c>
      <c r="L1332" s="51">
        <v>57294</v>
      </c>
      <c r="M1332" s="51"/>
      <c r="N1332" s="53">
        <v>0</v>
      </c>
      <c r="O1332" s="53"/>
      <c r="P1332" s="53">
        <v>0</v>
      </c>
    </row>
    <row r="1333" spans="1:16" s="19" customFormat="1" hidden="1">
      <c r="A1333" s="19" t="s">
        <v>1985</v>
      </c>
      <c r="B1333" s="19" t="s">
        <v>649</v>
      </c>
      <c r="C1333" s="51"/>
      <c r="D1333" s="51" t="s">
        <v>1879</v>
      </c>
      <c r="E1333" s="51" t="s">
        <v>4</v>
      </c>
      <c r="F1333" s="51" t="s">
        <v>4</v>
      </c>
      <c r="G1333" s="51"/>
      <c r="H1333" s="51" t="s">
        <v>623</v>
      </c>
      <c r="I1333" s="51"/>
      <c r="J1333" s="51" t="s">
        <v>354</v>
      </c>
      <c r="K1333" s="51" t="s">
        <v>3374</v>
      </c>
      <c r="L1333" s="51">
        <v>57294</v>
      </c>
      <c r="M1333" s="51"/>
      <c r="N1333" s="53">
        <v>1.9669615109097607</v>
      </c>
      <c r="O1333" s="53"/>
      <c r="P1333" s="53">
        <v>1.9669615109097607</v>
      </c>
    </row>
    <row r="1334" spans="1:16" s="19" customFormat="1" hidden="1">
      <c r="A1334" s="19" t="s">
        <v>1984</v>
      </c>
      <c r="B1334" s="19" t="s">
        <v>649</v>
      </c>
      <c r="C1334" s="51"/>
      <c r="D1334" s="51" t="s">
        <v>1879</v>
      </c>
      <c r="E1334" s="51" t="s">
        <v>4</v>
      </c>
      <c r="F1334" s="51" t="s">
        <v>4</v>
      </c>
      <c r="G1334" s="51"/>
      <c r="H1334" s="51" t="s">
        <v>623</v>
      </c>
      <c r="I1334" s="51"/>
      <c r="J1334" s="51" t="s">
        <v>354</v>
      </c>
      <c r="K1334" s="51" t="s">
        <v>3374</v>
      </c>
      <c r="L1334" s="51">
        <v>57294</v>
      </c>
      <c r="M1334" s="51"/>
      <c r="N1334" s="53">
        <v>267303.00403848913</v>
      </c>
      <c r="O1334" s="53"/>
      <c r="P1334" s="53">
        <v>267303.00403848913</v>
      </c>
    </row>
    <row r="1335" spans="1:16" s="19" customFormat="1" hidden="1">
      <c r="A1335" s="19" t="s">
        <v>1983</v>
      </c>
      <c r="B1335" s="19" t="s">
        <v>1560</v>
      </c>
      <c r="C1335" s="51"/>
      <c r="D1335" s="51" t="s">
        <v>1879</v>
      </c>
      <c r="E1335" s="51" t="s">
        <v>0</v>
      </c>
      <c r="F1335" s="51" t="s">
        <v>0</v>
      </c>
      <c r="G1335" s="51"/>
      <c r="H1335" s="51" t="s">
        <v>623</v>
      </c>
      <c r="I1335" s="51"/>
      <c r="J1335" s="51" t="s">
        <v>220</v>
      </c>
      <c r="K1335" s="51" t="s">
        <v>3373</v>
      </c>
      <c r="L1335" s="51"/>
      <c r="M1335" s="51"/>
      <c r="N1335" s="53">
        <v>7675</v>
      </c>
      <c r="O1335" s="53"/>
      <c r="P1335" s="53">
        <v>7675</v>
      </c>
    </row>
    <row r="1336" spans="1:16" s="19" customFormat="1" hidden="1">
      <c r="A1336" s="19" t="s">
        <v>1986</v>
      </c>
      <c r="B1336" s="19" t="s">
        <v>112</v>
      </c>
      <c r="C1336" s="51"/>
      <c r="D1336" s="51" t="s">
        <v>1879</v>
      </c>
      <c r="E1336" s="51" t="s">
        <v>460</v>
      </c>
      <c r="F1336" s="51" t="s">
        <v>460</v>
      </c>
      <c r="G1336" s="51"/>
      <c r="H1336" s="51" t="s">
        <v>623</v>
      </c>
      <c r="I1336" s="51"/>
      <c r="J1336" s="51" t="s">
        <v>234</v>
      </c>
      <c r="K1336" s="51" t="s">
        <v>3372</v>
      </c>
      <c r="L1336" s="51" t="s">
        <v>3371</v>
      </c>
      <c r="M1336" s="51"/>
      <c r="N1336" s="53">
        <v>0</v>
      </c>
      <c r="O1336" s="53"/>
      <c r="P1336" s="53">
        <v>0</v>
      </c>
    </row>
    <row r="1337" spans="1:16" s="19" customFormat="1" hidden="1">
      <c r="A1337" s="19" t="s">
        <v>1985</v>
      </c>
      <c r="B1337" s="19" t="s">
        <v>112</v>
      </c>
      <c r="C1337" s="51"/>
      <c r="D1337" s="51" t="s">
        <v>1879</v>
      </c>
      <c r="E1337" s="51" t="s">
        <v>460</v>
      </c>
      <c r="F1337" s="51" t="s">
        <v>460</v>
      </c>
      <c r="G1337" s="51"/>
      <c r="H1337" s="51" t="s">
        <v>623</v>
      </c>
      <c r="I1337" s="51"/>
      <c r="J1337" s="51" t="s">
        <v>234</v>
      </c>
      <c r="K1337" s="51" t="s">
        <v>3372</v>
      </c>
      <c r="L1337" s="51" t="s">
        <v>3371</v>
      </c>
      <c r="M1337" s="51"/>
      <c r="N1337" s="53">
        <v>0.19582234413811672</v>
      </c>
      <c r="O1337" s="53"/>
      <c r="P1337" s="53">
        <v>0.19582234413811672</v>
      </c>
    </row>
    <row r="1338" spans="1:16" s="19" customFormat="1" hidden="1">
      <c r="A1338" s="19" t="s">
        <v>1984</v>
      </c>
      <c r="B1338" s="19" t="s">
        <v>112</v>
      </c>
      <c r="C1338" s="51"/>
      <c r="D1338" s="51" t="s">
        <v>1879</v>
      </c>
      <c r="E1338" s="51" t="s">
        <v>460</v>
      </c>
      <c r="F1338" s="51" t="s">
        <v>460</v>
      </c>
      <c r="G1338" s="51"/>
      <c r="H1338" s="51" t="s">
        <v>623</v>
      </c>
      <c r="I1338" s="51"/>
      <c r="J1338" s="51" t="s">
        <v>234</v>
      </c>
      <c r="K1338" s="51" t="s">
        <v>3372</v>
      </c>
      <c r="L1338" s="51" t="s">
        <v>3371</v>
      </c>
      <c r="M1338" s="51"/>
      <c r="N1338" s="53">
        <v>26611.55317765586</v>
      </c>
      <c r="O1338" s="53"/>
      <c r="P1338" s="53">
        <v>26611.55317765586</v>
      </c>
    </row>
    <row r="1339" spans="1:16" s="19" customFormat="1" hidden="1">
      <c r="A1339" s="19" t="s">
        <v>1986</v>
      </c>
      <c r="B1339" s="19" t="s">
        <v>102</v>
      </c>
      <c r="C1339" s="51"/>
      <c r="D1339" s="51" t="s">
        <v>1879</v>
      </c>
      <c r="E1339" s="51" t="s">
        <v>460</v>
      </c>
      <c r="F1339" s="51" t="s">
        <v>460</v>
      </c>
      <c r="G1339" s="51"/>
      <c r="H1339" s="51" t="s">
        <v>623</v>
      </c>
      <c r="I1339" s="51"/>
      <c r="J1339" s="51" t="s">
        <v>442</v>
      </c>
      <c r="K1339" s="51" t="s">
        <v>3325</v>
      </c>
      <c r="L1339" s="51">
        <v>59740</v>
      </c>
      <c r="M1339" s="51"/>
      <c r="N1339" s="53">
        <v>0</v>
      </c>
      <c r="O1339" s="53"/>
      <c r="P1339" s="53">
        <v>0</v>
      </c>
    </row>
    <row r="1340" spans="1:16" s="19" customFormat="1" hidden="1">
      <c r="A1340" s="19" t="s">
        <v>1985</v>
      </c>
      <c r="B1340" s="19" t="s">
        <v>102</v>
      </c>
      <c r="C1340" s="51"/>
      <c r="D1340" s="51" t="s">
        <v>1879</v>
      </c>
      <c r="E1340" s="51" t="s">
        <v>460</v>
      </c>
      <c r="F1340" s="51" t="s">
        <v>460</v>
      </c>
      <c r="G1340" s="51"/>
      <c r="H1340" s="51" t="s">
        <v>623</v>
      </c>
      <c r="I1340" s="51"/>
      <c r="J1340" s="51" t="s">
        <v>442</v>
      </c>
      <c r="K1340" s="51" t="s">
        <v>3325</v>
      </c>
      <c r="L1340" s="51">
        <v>59740</v>
      </c>
      <c r="M1340" s="51"/>
      <c r="N1340" s="53">
        <v>0.42329635156249351</v>
      </c>
      <c r="O1340" s="53"/>
      <c r="P1340" s="53">
        <v>0.42329635156249351</v>
      </c>
    </row>
    <row r="1341" spans="1:16" s="19" customFormat="1" hidden="1">
      <c r="A1341" s="19" t="s">
        <v>1984</v>
      </c>
      <c r="B1341" s="19" t="s">
        <v>102</v>
      </c>
      <c r="C1341" s="51"/>
      <c r="D1341" s="51" t="s">
        <v>1879</v>
      </c>
      <c r="E1341" s="51" t="s">
        <v>460</v>
      </c>
      <c r="F1341" s="51" t="s">
        <v>460</v>
      </c>
      <c r="G1341" s="51"/>
      <c r="H1341" s="51" t="s">
        <v>623</v>
      </c>
      <c r="I1341" s="51"/>
      <c r="J1341" s="51" t="s">
        <v>442</v>
      </c>
      <c r="K1341" s="51" t="s">
        <v>3325</v>
      </c>
      <c r="L1341" s="51">
        <v>59740</v>
      </c>
      <c r="M1341" s="51"/>
      <c r="N1341" s="53">
        <v>57524.45370364844</v>
      </c>
      <c r="O1341" s="53"/>
      <c r="P1341" s="53">
        <v>57524.45370364844</v>
      </c>
    </row>
    <row r="1342" spans="1:16" s="19" customFormat="1" hidden="1">
      <c r="A1342" s="19" t="s">
        <v>1986</v>
      </c>
      <c r="B1342" s="19" t="s">
        <v>1068</v>
      </c>
      <c r="C1342" s="51"/>
      <c r="D1342" s="51" t="s">
        <v>1879</v>
      </c>
      <c r="E1342" s="51" t="s">
        <v>460</v>
      </c>
      <c r="F1342" s="51" t="s">
        <v>460</v>
      </c>
      <c r="G1342" s="51"/>
      <c r="H1342" s="51" t="s">
        <v>623</v>
      </c>
      <c r="I1342" s="51"/>
      <c r="J1342" s="51" t="s">
        <v>184</v>
      </c>
      <c r="K1342" s="51" t="s">
        <v>3370</v>
      </c>
      <c r="L1342" s="51" t="s">
        <v>3369</v>
      </c>
      <c r="M1342" s="51"/>
      <c r="N1342" s="53">
        <v>0</v>
      </c>
      <c r="O1342" s="53"/>
      <c r="P1342" s="53">
        <v>0</v>
      </c>
    </row>
    <row r="1343" spans="1:16" s="19" customFormat="1" hidden="1">
      <c r="A1343" s="19" t="s">
        <v>1985</v>
      </c>
      <c r="B1343" s="19" t="s">
        <v>1068</v>
      </c>
      <c r="C1343" s="51"/>
      <c r="D1343" s="51" t="s">
        <v>1879</v>
      </c>
      <c r="E1343" s="51" t="s">
        <v>460</v>
      </c>
      <c r="F1343" s="51" t="s">
        <v>460</v>
      </c>
      <c r="G1343" s="51"/>
      <c r="H1343" s="51" t="s">
        <v>623</v>
      </c>
      <c r="I1343" s="51"/>
      <c r="J1343" s="51" t="s">
        <v>184</v>
      </c>
      <c r="K1343" s="51" t="s">
        <v>3370</v>
      </c>
      <c r="L1343" s="51" t="s">
        <v>3369</v>
      </c>
      <c r="M1343" s="51"/>
      <c r="N1343" s="53">
        <v>0.2344909182979622</v>
      </c>
      <c r="O1343" s="53"/>
      <c r="P1343" s="53">
        <v>0.2344909182979622</v>
      </c>
    </row>
    <row r="1344" spans="1:16" s="19" customFormat="1" hidden="1">
      <c r="A1344" s="19" t="s">
        <v>1984</v>
      </c>
      <c r="B1344" s="19" t="s">
        <v>1068</v>
      </c>
      <c r="C1344" s="51"/>
      <c r="D1344" s="51" t="s">
        <v>1879</v>
      </c>
      <c r="E1344" s="51" t="s">
        <v>460</v>
      </c>
      <c r="F1344" s="51" t="s">
        <v>460</v>
      </c>
      <c r="G1344" s="51"/>
      <c r="H1344" s="51" t="s">
        <v>623</v>
      </c>
      <c r="I1344" s="51"/>
      <c r="J1344" s="51" t="s">
        <v>184</v>
      </c>
      <c r="K1344" s="51" t="s">
        <v>3370</v>
      </c>
      <c r="L1344" s="51" t="s">
        <v>3369</v>
      </c>
      <c r="M1344" s="51"/>
      <c r="N1344" s="53">
        <v>31866.473509081701</v>
      </c>
      <c r="O1344" s="53"/>
      <c r="P1344" s="53">
        <v>31866.473509081701</v>
      </c>
    </row>
    <row r="1345" spans="1:16" s="19" customFormat="1" hidden="1">
      <c r="A1345" s="19" t="s">
        <v>1986</v>
      </c>
      <c r="B1345" s="19" t="s">
        <v>1069</v>
      </c>
      <c r="C1345" s="51"/>
      <c r="D1345" s="51" t="s">
        <v>1879</v>
      </c>
      <c r="E1345" s="51" t="s">
        <v>460</v>
      </c>
      <c r="F1345" s="51" t="s">
        <v>460</v>
      </c>
      <c r="G1345" s="51"/>
      <c r="H1345" s="51" t="s">
        <v>623</v>
      </c>
      <c r="I1345" s="51"/>
      <c r="J1345" s="51" t="s">
        <v>185</v>
      </c>
      <c r="K1345" s="51" t="s">
        <v>3368</v>
      </c>
      <c r="L1345" s="51" t="s">
        <v>3367</v>
      </c>
      <c r="M1345" s="51"/>
      <c r="N1345" s="53">
        <v>0</v>
      </c>
      <c r="O1345" s="53"/>
      <c r="P1345" s="53">
        <v>0</v>
      </c>
    </row>
    <row r="1346" spans="1:16" s="19" customFormat="1" hidden="1">
      <c r="A1346" s="19" t="s">
        <v>1985</v>
      </c>
      <c r="B1346" s="19" t="s">
        <v>1069</v>
      </c>
      <c r="C1346" s="51"/>
      <c r="D1346" s="51" t="s">
        <v>1879</v>
      </c>
      <c r="E1346" s="51" t="s">
        <v>460</v>
      </c>
      <c r="F1346" s="51" t="s">
        <v>460</v>
      </c>
      <c r="G1346" s="51"/>
      <c r="H1346" s="51" t="s">
        <v>623</v>
      </c>
      <c r="I1346" s="51"/>
      <c r="J1346" s="51" t="s">
        <v>185</v>
      </c>
      <c r="K1346" s="51" t="s">
        <v>3368</v>
      </c>
      <c r="L1346" s="51" t="s">
        <v>3367</v>
      </c>
      <c r="M1346" s="51"/>
      <c r="N1346" s="53">
        <v>0.18217636643278201</v>
      </c>
      <c r="O1346" s="53"/>
      <c r="P1346" s="53">
        <v>0.18217636643278201</v>
      </c>
    </row>
    <row r="1347" spans="1:16" s="19" customFormat="1" hidden="1">
      <c r="A1347" s="19" t="s">
        <v>1984</v>
      </c>
      <c r="B1347" s="19" t="s">
        <v>1069</v>
      </c>
      <c r="C1347" s="51"/>
      <c r="D1347" s="51" t="s">
        <v>1879</v>
      </c>
      <c r="E1347" s="51" t="s">
        <v>460</v>
      </c>
      <c r="F1347" s="51" t="s">
        <v>460</v>
      </c>
      <c r="G1347" s="51"/>
      <c r="H1347" s="51" t="s">
        <v>623</v>
      </c>
      <c r="I1347" s="51"/>
      <c r="J1347" s="51" t="s">
        <v>185</v>
      </c>
      <c r="K1347" s="51" t="s">
        <v>3368</v>
      </c>
      <c r="L1347" s="51" t="s">
        <v>3367</v>
      </c>
      <c r="M1347" s="51"/>
      <c r="N1347" s="53">
        <v>24757.113823633565</v>
      </c>
      <c r="O1347" s="53"/>
      <c r="P1347" s="53">
        <v>24757.113823633565</v>
      </c>
    </row>
    <row r="1348" spans="1:16" s="19" customFormat="1" hidden="1">
      <c r="A1348" s="19" t="s">
        <v>1986</v>
      </c>
      <c r="B1348" s="19" t="s">
        <v>77</v>
      </c>
      <c r="C1348" s="51"/>
      <c r="D1348" s="51" t="s">
        <v>1879</v>
      </c>
      <c r="E1348" s="51" t="s">
        <v>460</v>
      </c>
      <c r="F1348" s="51" t="s">
        <v>460</v>
      </c>
      <c r="G1348" s="51"/>
      <c r="H1348" s="51" t="s">
        <v>623</v>
      </c>
      <c r="I1348" s="51"/>
      <c r="J1348" s="51" t="s">
        <v>269</v>
      </c>
      <c r="K1348" s="51" t="s">
        <v>3366</v>
      </c>
      <c r="L1348" s="51">
        <v>58502</v>
      </c>
      <c r="M1348" s="51"/>
      <c r="N1348" s="53">
        <v>0</v>
      </c>
      <c r="O1348" s="53"/>
      <c r="P1348" s="53">
        <v>0</v>
      </c>
    </row>
    <row r="1349" spans="1:16" s="19" customFormat="1" hidden="1">
      <c r="A1349" s="19" t="s">
        <v>1985</v>
      </c>
      <c r="B1349" s="19" t="s">
        <v>77</v>
      </c>
      <c r="C1349" s="51"/>
      <c r="D1349" s="51" t="s">
        <v>1879</v>
      </c>
      <c r="E1349" s="51" t="s">
        <v>460</v>
      </c>
      <c r="F1349" s="51" t="s">
        <v>460</v>
      </c>
      <c r="G1349" s="51"/>
      <c r="H1349" s="51" t="s">
        <v>623</v>
      </c>
      <c r="I1349" s="51"/>
      <c r="J1349" s="51" t="s">
        <v>269</v>
      </c>
      <c r="K1349" s="51" t="s">
        <v>3366</v>
      </c>
      <c r="L1349" s="51">
        <v>58502</v>
      </c>
      <c r="M1349" s="51"/>
      <c r="N1349" s="53">
        <v>0.17957681722020075</v>
      </c>
      <c r="O1349" s="53"/>
      <c r="P1349" s="53">
        <v>0.17957681722020075</v>
      </c>
    </row>
    <row r="1350" spans="1:16" s="19" customFormat="1" hidden="1">
      <c r="A1350" s="19" t="s">
        <v>1984</v>
      </c>
      <c r="B1350" s="19" t="s">
        <v>77</v>
      </c>
      <c r="C1350" s="51"/>
      <c r="D1350" s="51" t="s">
        <v>1879</v>
      </c>
      <c r="E1350" s="51" t="s">
        <v>460</v>
      </c>
      <c r="F1350" s="51" t="s">
        <v>460</v>
      </c>
      <c r="G1350" s="51"/>
      <c r="H1350" s="51" t="s">
        <v>623</v>
      </c>
      <c r="I1350" s="51"/>
      <c r="J1350" s="51" t="s">
        <v>269</v>
      </c>
      <c r="K1350" s="51" t="s">
        <v>3366</v>
      </c>
      <c r="L1350" s="51">
        <v>58502</v>
      </c>
      <c r="M1350" s="51"/>
      <c r="N1350" s="53">
        <v>24403.844423182782</v>
      </c>
      <c r="O1350" s="53"/>
      <c r="P1350" s="53">
        <v>24403.844423182782</v>
      </c>
    </row>
    <row r="1351" spans="1:16" s="19" customFormat="1" hidden="1">
      <c r="A1351" s="19" t="s">
        <v>1986</v>
      </c>
      <c r="B1351" s="19" t="s">
        <v>988</v>
      </c>
      <c r="C1351" s="51"/>
      <c r="D1351" s="51" t="s">
        <v>1879</v>
      </c>
      <c r="E1351" s="51" t="s">
        <v>460</v>
      </c>
      <c r="F1351" s="51" t="s">
        <v>460</v>
      </c>
      <c r="G1351" s="51"/>
      <c r="H1351" s="51" t="s">
        <v>623</v>
      </c>
      <c r="I1351" s="51"/>
      <c r="J1351" s="51" t="s">
        <v>3365</v>
      </c>
      <c r="K1351" s="51" t="s">
        <v>3364</v>
      </c>
      <c r="L1351" s="51"/>
      <c r="M1351" s="51"/>
      <c r="N1351" s="53">
        <v>0</v>
      </c>
      <c r="O1351" s="53"/>
      <c r="P1351" s="53">
        <v>0</v>
      </c>
    </row>
    <row r="1352" spans="1:16" s="19" customFormat="1" hidden="1">
      <c r="A1352" s="19" t="s">
        <v>1985</v>
      </c>
      <c r="B1352" s="19" t="s">
        <v>988</v>
      </c>
      <c r="C1352" s="51"/>
      <c r="D1352" s="51" t="s">
        <v>1879</v>
      </c>
      <c r="E1352" s="51" t="s">
        <v>460</v>
      </c>
      <c r="F1352" s="51" t="s">
        <v>460</v>
      </c>
      <c r="G1352" s="51"/>
      <c r="H1352" s="51" t="s">
        <v>623</v>
      </c>
      <c r="I1352" s="51"/>
      <c r="J1352" s="51" t="s">
        <v>3365</v>
      </c>
      <c r="K1352" s="51" t="s">
        <v>3364</v>
      </c>
      <c r="L1352" s="51"/>
      <c r="M1352" s="51"/>
      <c r="N1352" s="53">
        <v>6.4927375207604568E-2</v>
      </c>
      <c r="O1352" s="53"/>
      <c r="P1352" s="53">
        <v>6.4927375207604568E-2</v>
      </c>
    </row>
    <row r="1353" spans="1:16" s="19" customFormat="1" hidden="1">
      <c r="A1353" s="19" t="s">
        <v>1984</v>
      </c>
      <c r="B1353" s="19" t="s">
        <v>988</v>
      </c>
      <c r="C1353" s="51"/>
      <c r="D1353" s="51" t="s">
        <v>1879</v>
      </c>
      <c r="E1353" s="51" t="s">
        <v>460</v>
      </c>
      <c r="F1353" s="51" t="s">
        <v>460</v>
      </c>
      <c r="G1353" s="51"/>
      <c r="H1353" s="51" t="s">
        <v>623</v>
      </c>
      <c r="I1353" s="51"/>
      <c r="J1353" s="51" t="s">
        <v>3365</v>
      </c>
      <c r="K1353" s="51" t="s">
        <v>3364</v>
      </c>
      <c r="L1353" s="51"/>
      <c r="M1353" s="51"/>
      <c r="N1353" s="53">
        <v>8823.3970726247917</v>
      </c>
      <c r="O1353" s="53"/>
      <c r="P1353" s="53">
        <v>8823.3970726247917</v>
      </c>
    </row>
    <row r="1354" spans="1:16" s="19" customFormat="1" hidden="1">
      <c r="A1354" s="19" t="s">
        <v>2658</v>
      </c>
      <c r="B1354" s="19" t="s">
        <v>3363</v>
      </c>
      <c r="C1354" s="51"/>
      <c r="D1354" s="51" t="s">
        <v>1879</v>
      </c>
      <c r="E1354" s="51" t="s">
        <v>460</v>
      </c>
      <c r="F1354" s="51" t="s">
        <v>2880</v>
      </c>
      <c r="G1354" s="51"/>
      <c r="H1354" s="51" t="s">
        <v>623</v>
      </c>
      <c r="I1354" s="51"/>
      <c r="J1354" s="51" t="s">
        <v>3362</v>
      </c>
      <c r="K1354" s="51"/>
      <c r="L1354" s="51"/>
      <c r="M1354" s="51"/>
      <c r="N1354" s="53">
        <v>8441</v>
      </c>
      <c r="O1354" s="53">
        <v>0</v>
      </c>
      <c r="P1354" s="53">
        <v>8441</v>
      </c>
    </row>
    <row r="1355" spans="1:16" s="19" customFormat="1" hidden="1">
      <c r="A1355" s="19" t="s">
        <v>2682</v>
      </c>
      <c r="B1355" s="19" t="s">
        <v>3363</v>
      </c>
      <c r="C1355" s="51"/>
      <c r="D1355" s="51" t="s">
        <v>1879</v>
      </c>
      <c r="E1355" s="51" t="s">
        <v>460</v>
      </c>
      <c r="F1355" s="51" t="s">
        <v>2880</v>
      </c>
      <c r="G1355" s="51"/>
      <c r="H1355" s="51" t="s">
        <v>623</v>
      </c>
      <c r="I1355" s="51"/>
      <c r="J1355" s="51" t="s">
        <v>3362</v>
      </c>
      <c r="K1355" s="51"/>
      <c r="L1355" s="51"/>
      <c r="M1355" s="51"/>
      <c r="N1355" s="53">
        <v>11109</v>
      </c>
      <c r="O1355" s="53">
        <v>0</v>
      </c>
      <c r="P1355" s="53">
        <v>11109</v>
      </c>
    </row>
    <row r="1356" spans="1:16" s="19" customFormat="1" hidden="1">
      <c r="A1356" s="19" t="s">
        <v>1986</v>
      </c>
      <c r="B1356" s="19" t="s">
        <v>70</v>
      </c>
      <c r="C1356" s="51"/>
      <c r="D1356" s="51" t="s">
        <v>1879</v>
      </c>
      <c r="E1356" s="51" t="s">
        <v>460</v>
      </c>
      <c r="F1356" s="51" t="s">
        <v>460</v>
      </c>
      <c r="G1356" s="51"/>
      <c r="H1356" s="51" t="s">
        <v>623</v>
      </c>
      <c r="I1356" s="51"/>
      <c r="J1356" s="51" t="s">
        <v>398</v>
      </c>
      <c r="K1356" s="51" t="s">
        <v>3361</v>
      </c>
      <c r="L1356" s="51">
        <v>57743</v>
      </c>
      <c r="M1356" s="51"/>
      <c r="N1356" s="53">
        <v>0</v>
      </c>
      <c r="O1356" s="53"/>
      <c r="P1356" s="53">
        <v>0</v>
      </c>
    </row>
    <row r="1357" spans="1:16" s="19" customFormat="1" hidden="1">
      <c r="A1357" s="19" t="s">
        <v>1985</v>
      </c>
      <c r="B1357" s="19" t="s">
        <v>70</v>
      </c>
      <c r="C1357" s="51"/>
      <c r="D1357" s="51" t="s">
        <v>1879</v>
      </c>
      <c r="E1357" s="51" t="s">
        <v>460</v>
      </c>
      <c r="F1357" s="51" t="s">
        <v>460</v>
      </c>
      <c r="G1357" s="51"/>
      <c r="H1357" s="51" t="s">
        <v>623</v>
      </c>
      <c r="I1357" s="51"/>
      <c r="J1357" s="51" t="s">
        <v>398</v>
      </c>
      <c r="K1357" s="51" t="s">
        <v>3361</v>
      </c>
      <c r="L1357" s="51">
        <v>57743</v>
      </c>
      <c r="M1357" s="51"/>
      <c r="N1357" s="53">
        <v>2.354900690689905E-2</v>
      </c>
      <c r="O1357" s="53"/>
      <c r="P1357" s="53">
        <v>2.354900690689905E-2</v>
      </c>
    </row>
    <row r="1358" spans="1:16" s="19" customFormat="1" hidden="1">
      <c r="A1358" s="19" t="s">
        <v>1984</v>
      </c>
      <c r="B1358" s="19" t="s">
        <v>70</v>
      </c>
      <c r="C1358" s="51"/>
      <c r="D1358" s="51" t="s">
        <v>1879</v>
      </c>
      <c r="E1358" s="51" t="s">
        <v>460</v>
      </c>
      <c r="F1358" s="51" t="s">
        <v>460</v>
      </c>
      <c r="G1358" s="51"/>
      <c r="H1358" s="51" t="s">
        <v>623</v>
      </c>
      <c r="I1358" s="51"/>
      <c r="J1358" s="51" t="s">
        <v>398</v>
      </c>
      <c r="K1358" s="51" t="s">
        <v>3361</v>
      </c>
      <c r="L1358" s="51">
        <v>57743</v>
      </c>
      <c r="M1358" s="51"/>
      <c r="N1358" s="53">
        <v>3200.2254509930931</v>
      </c>
      <c r="O1358" s="53"/>
      <c r="P1358" s="53">
        <v>3200.2254509930931</v>
      </c>
    </row>
    <row r="1359" spans="1:16" s="19" customFormat="1" hidden="1">
      <c r="A1359" s="19" t="s">
        <v>1986</v>
      </c>
      <c r="B1359" s="19" t="s">
        <v>64</v>
      </c>
      <c r="C1359" s="51"/>
      <c r="D1359" s="51" t="s">
        <v>1879</v>
      </c>
      <c r="E1359" s="51" t="s">
        <v>460</v>
      </c>
      <c r="F1359" s="51" t="s">
        <v>460</v>
      </c>
      <c r="G1359" s="51"/>
      <c r="H1359" s="51" t="s">
        <v>623</v>
      </c>
      <c r="I1359" s="51"/>
      <c r="J1359" s="51" t="s">
        <v>399</v>
      </c>
      <c r="K1359" s="51" t="s">
        <v>3360</v>
      </c>
      <c r="L1359" s="51">
        <v>57722</v>
      </c>
      <c r="M1359" s="51"/>
      <c r="N1359" s="53">
        <v>0</v>
      </c>
      <c r="O1359" s="53"/>
      <c r="P1359" s="53">
        <v>0</v>
      </c>
    </row>
    <row r="1360" spans="1:16" s="19" customFormat="1" hidden="1">
      <c r="A1360" s="19" t="s">
        <v>1985</v>
      </c>
      <c r="B1360" s="19" t="s">
        <v>64</v>
      </c>
      <c r="C1360" s="51"/>
      <c r="D1360" s="51" t="s">
        <v>1879</v>
      </c>
      <c r="E1360" s="51" t="s">
        <v>460</v>
      </c>
      <c r="F1360" s="51" t="s">
        <v>460</v>
      </c>
      <c r="G1360" s="51"/>
      <c r="H1360" s="51" t="s">
        <v>623</v>
      </c>
      <c r="I1360" s="51"/>
      <c r="J1360" s="51" t="s">
        <v>399</v>
      </c>
      <c r="K1360" s="51" t="s">
        <v>3360</v>
      </c>
      <c r="L1360" s="51">
        <v>57722</v>
      </c>
      <c r="M1360" s="51"/>
      <c r="N1360" s="53">
        <v>2.5797533971991249E-2</v>
      </c>
      <c r="O1360" s="53"/>
      <c r="P1360" s="53">
        <v>2.5797533971991249E-2</v>
      </c>
    </row>
    <row r="1361" spans="1:16" s="19" customFormat="1" hidden="1">
      <c r="A1361" s="19" t="s">
        <v>1984</v>
      </c>
      <c r="B1361" s="19" t="s">
        <v>64</v>
      </c>
      <c r="C1361" s="51"/>
      <c r="D1361" s="51" t="s">
        <v>1879</v>
      </c>
      <c r="E1361" s="51" t="s">
        <v>460</v>
      </c>
      <c r="F1361" s="51" t="s">
        <v>460</v>
      </c>
      <c r="G1361" s="51"/>
      <c r="H1361" s="51" t="s">
        <v>623</v>
      </c>
      <c r="I1361" s="51"/>
      <c r="J1361" s="51" t="s">
        <v>399</v>
      </c>
      <c r="K1361" s="51" t="s">
        <v>3360</v>
      </c>
      <c r="L1361" s="51">
        <v>57722</v>
      </c>
      <c r="M1361" s="51"/>
      <c r="N1361" s="53">
        <v>3505.7922024660284</v>
      </c>
      <c r="O1361" s="53"/>
      <c r="P1361" s="53">
        <v>3505.7922024660284</v>
      </c>
    </row>
    <row r="1362" spans="1:16" s="19" customFormat="1" hidden="1">
      <c r="A1362" s="19" t="s">
        <v>2268</v>
      </c>
      <c r="B1362" s="19" t="s">
        <v>982</v>
      </c>
      <c r="C1362" s="51"/>
      <c r="D1362" s="51" t="s">
        <v>1879</v>
      </c>
      <c r="E1362" s="51" t="s">
        <v>0</v>
      </c>
      <c r="F1362" s="51" t="s">
        <v>578</v>
      </c>
      <c r="G1362" s="51"/>
      <c r="H1362" s="51" t="s">
        <v>623</v>
      </c>
      <c r="I1362" s="51"/>
      <c r="J1362" s="51" t="s">
        <v>207</v>
      </c>
      <c r="K1362" s="51" t="s">
        <v>3359</v>
      </c>
      <c r="L1362" s="51">
        <v>58320</v>
      </c>
      <c r="M1362" s="51"/>
      <c r="N1362" s="53">
        <v>11386</v>
      </c>
      <c r="O1362" s="53">
        <v>0</v>
      </c>
      <c r="P1362" s="53">
        <v>11386</v>
      </c>
    </row>
    <row r="1363" spans="1:16" s="19" customFormat="1" hidden="1">
      <c r="A1363" s="19" t="s">
        <v>2268</v>
      </c>
      <c r="B1363" s="19" t="s">
        <v>983</v>
      </c>
      <c r="C1363" s="51"/>
      <c r="D1363" s="51" t="s">
        <v>1879</v>
      </c>
      <c r="E1363" s="51" t="s">
        <v>0</v>
      </c>
      <c r="F1363" s="51" t="s">
        <v>578</v>
      </c>
      <c r="G1363" s="51"/>
      <c r="H1363" s="51" t="s">
        <v>623</v>
      </c>
      <c r="I1363" s="51"/>
      <c r="J1363" s="51" t="s">
        <v>146</v>
      </c>
      <c r="K1363" s="51" t="s">
        <v>3358</v>
      </c>
      <c r="L1363" s="51">
        <v>57133</v>
      </c>
      <c r="M1363" s="51"/>
      <c r="N1363" s="53">
        <v>12199</v>
      </c>
      <c r="O1363" s="53">
        <v>0</v>
      </c>
      <c r="P1363" s="53">
        <v>12199</v>
      </c>
    </row>
    <row r="1364" spans="1:16" s="19" customFormat="1" hidden="1">
      <c r="A1364" s="19" t="s">
        <v>2268</v>
      </c>
      <c r="B1364" s="19" t="s">
        <v>984</v>
      </c>
      <c r="C1364" s="51"/>
      <c r="D1364" s="51" t="s">
        <v>1879</v>
      </c>
      <c r="E1364" s="51" t="s">
        <v>0</v>
      </c>
      <c r="F1364" s="51" t="s">
        <v>578</v>
      </c>
      <c r="G1364" s="51"/>
      <c r="H1364" s="51" t="s">
        <v>623</v>
      </c>
      <c r="I1364" s="51"/>
      <c r="J1364" s="51" t="s">
        <v>146</v>
      </c>
      <c r="K1364" s="51" t="s">
        <v>3357</v>
      </c>
      <c r="L1364" s="51">
        <v>57133</v>
      </c>
      <c r="M1364" s="51"/>
      <c r="N1364" s="53">
        <v>1396</v>
      </c>
      <c r="O1364" s="53">
        <v>0</v>
      </c>
      <c r="P1364" s="53">
        <v>1396</v>
      </c>
    </row>
    <row r="1365" spans="1:16" s="19" customFormat="1" hidden="1">
      <c r="A1365" s="19" t="s">
        <v>39</v>
      </c>
      <c r="B1365" s="19" t="s">
        <v>3356</v>
      </c>
      <c r="C1365" s="51"/>
      <c r="D1365" s="51" t="s">
        <v>1879</v>
      </c>
      <c r="E1365" s="51" t="s">
        <v>460</v>
      </c>
      <c r="F1365" s="51" t="s">
        <v>460</v>
      </c>
      <c r="G1365" s="51"/>
      <c r="H1365" s="51" t="s">
        <v>623</v>
      </c>
      <c r="I1365" s="51"/>
      <c r="J1365" s="51" t="s">
        <v>361</v>
      </c>
      <c r="K1365" s="51" t="s">
        <v>3355</v>
      </c>
      <c r="L1365" s="51">
        <v>57455</v>
      </c>
      <c r="M1365" s="51"/>
      <c r="N1365" s="53">
        <v>69024.495999999999</v>
      </c>
      <c r="O1365" s="53"/>
      <c r="P1365" s="53">
        <v>69024.495999999999</v>
      </c>
    </row>
    <row r="1366" spans="1:16" s="19" customFormat="1" hidden="1">
      <c r="A1366" s="19" t="s">
        <v>1986</v>
      </c>
      <c r="B1366" s="19" t="s">
        <v>104</v>
      </c>
      <c r="C1366" s="51"/>
      <c r="D1366" s="51" t="s">
        <v>1879</v>
      </c>
      <c r="E1366" s="51" t="s">
        <v>460</v>
      </c>
      <c r="F1366" s="51" t="s">
        <v>460</v>
      </c>
      <c r="G1366" s="51"/>
      <c r="H1366" s="51" t="s">
        <v>623</v>
      </c>
      <c r="I1366" s="51"/>
      <c r="J1366" s="51" t="s">
        <v>499</v>
      </c>
      <c r="K1366" s="51" t="s">
        <v>3354</v>
      </c>
      <c r="L1366" s="51" t="s">
        <v>3353</v>
      </c>
      <c r="M1366" s="51"/>
      <c r="N1366" s="53">
        <v>0</v>
      </c>
      <c r="O1366" s="53"/>
      <c r="P1366" s="53">
        <v>0</v>
      </c>
    </row>
    <row r="1367" spans="1:16" s="19" customFormat="1" hidden="1">
      <c r="A1367" s="19" t="s">
        <v>1985</v>
      </c>
      <c r="B1367" s="19" t="s">
        <v>104</v>
      </c>
      <c r="C1367" s="51"/>
      <c r="D1367" s="51" t="s">
        <v>1879</v>
      </c>
      <c r="E1367" s="51" t="s">
        <v>460</v>
      </c>
      <c r="F1367" s="51" t="s">
        <v>460</v>
      </c>
      <c r="G1367" s="51"/>
      <c r="H1367" s="51" t="s">
        <v>623</v>
      </c>
      <c r="I1367" s="51"/>
      <c r="J1367" s="51" t="s">
        <v>499</v>
      </c>
      <c r="K1367" s="51" t="s">
        <v>3354</v>
      </c>
      <c r="L1367" s="51" t="s">
        <v>3353</v>
      </c>
      <c r="M1367" s="51"/>
      <c r="N1367" s="53">
        <v>2.8920257254173586E-2</v>
      </c>
      <c r="O1367" s="53"/>
      <c r="P1367" s="53">
        <v>2.8920257254173586E-2</v>
      </c>
    </row>
    <row r="1368" spans="1:16" s="19" customFormat="1" hidden="1">
      <c r="A1368" s="19" t="s">
        <v>1984</v>
      </c>
      <c r="B1368" s="19" t="s">
        <v>104</v>
      </c>
      <c r="C1368" s="51"/>
      <c r="D1368" s="51" t="s">
        <v>1879</v>
      </c>
      <c r="E1368" s="51" t="s">
        <v>460</v>
      </c>
      <c r="F1368" s="51" t="s">
        <v>460</v>
      </c>
      <c r="G1368" s="51"/>
      <c r="H1368" s="51" t="s">
        <v>623</v>
      </c>
      <c r="I1368" s="51"/>
      <c r="J1368" s="51" t="s">
        <v>499</v>
      </c>
      <c r="K1368" s="51" t="s">
        <v>3354</v>
      </c>
      <c r="L1368" s="51" t="s">
        <v>3353</v>
      </c>
      <c r="M1368" s="51"/>
      <c r="N1368" s="53">
        <v>3930.1590797427461</v>
      </c>
      <c r="O1368" s="53"/>
      <c r="P1368" s="53">
        <v>3930.1590797427461</v>
      </c>
    </row>
    <row r="1369" spans="1:16" s="19" customFormat="1" hidden="1">
      <c r="A1369" s="19" t="s">
        <v>1986</v>
      </c>
      <c r="B1369" s="19" t="s">
        <v>1579</v>
      </c>
      <c r="C1369" s="51"/>
      <c r="D1369" s="51" t="s">
        <v>1879</v>
      </c>
      <c r="E1369" s="51" t="s">
        <v>460</v>
      </c>
      <c r="F1369" s="51" t="s">
        <v>460</v>
      </c>
      <c r="G1369" s="51"/>
      <c r="H1369" s="51" t="s">
        <v>623</v>
      </c>
      <c r="I1369" s="51"/>
      <c r="J1369" s="51" t="s">
        <v>3352</v>
      </c>
      <c r="K1369" s="51" t="s">
        <v>3351</v>
      </c>
      <c r="L1369" s="51">
        <v>57219</v>
      </c>
      <c r="M1369" s="51"/>
      <c r="N1369" s="53">
        <v>0</v>
      </c>
      <c r="O1369" s="53">
        <v>0</v>
      </c>
      <c r="P1369" s="53">
        <v>0</v>
      </c>
    </row>
    <row r="1370" spans="1:16" s="19" customFormat="1" hidden="1">
      <c r="A1370" s="19" t="s">
        <v>1985</v>
      </c>
      <c r="B1370" s="19" t="s">
        <v>1579</v>
      </c>
      <c r="C1370" s="51"/>
      <c r="D1370" s="51" t="s">
        <v>1879</v>
      </c>
      <c r="E1370" s="51" t="s">
        <v>460</v>
      </c>
      <c r="F1370" s="51" t="s">
        <v>460</v>
      </c>
      <c r="G1370" s="51"/>
      <c r="H1370" s="51" t="s">
        <v>623</v>
      </c>
      <c r="I1370" s="51"/>
      <c r="J1370" s="51" t="s">
        <v>3352</v>
      </c>
      <c r="K1370" s="51" t="s">
        <v>3351</v>
      </c>
      <c r="L1370" s="51">
        <v>57219</v>
      </c>
      <c r="M1370" s="51"/>
      <c r="N1370" s="53">
        <v>3.1356513286083042E-2</v>
      </c>
      <c r="O1370" s="53">
        <v>2.2063003583155548E-4</v>
      </c>
      <c r="P1370" s="53">
        <v>3.1135883250251486E-2</v>
      </c>
    </row>
    <row r="1371" spans="1:16" s="19" customFormat="1" hidden="1">
      <c r="A1371" s="19" t="s">
        <v>1984</v>
      </c>
      <c r="B1371" s="19" t="s">
        <v>1579</v>
      </c>
      <c r="C1371" s="51"/>
      <c r="D1371" s="51" t="s">
        <v>1879</v>
      </c>
      <c r="E1371" s="51" t="s">
        <v>460</v>
      </c>
      <c r="F1371" s="51" t="s">
        <v>460</v>
      </c>
      <c r="G1371" s="51"/>
      <c r="H1371" s="51" t="s">
        <v>623</v>
      </c>
      <c r="I1371" s="51"/>
      <c r="J1371" s="51" t="s">
        <v>3352</v>
      </c>
      <c r="K1371" s="51" t="s">
        <v>3351</v>
      </c>
      <c r="L1371" s="51">
        <v>57219</v>
      </c>
      <c r="M1371" s="51"/>
      <c r="N1371" s="53">
        <v>4261.2375234867131</v>
      </c>
      <c r="O1371" s="53">
        <v>29.982829369964168</v>
      </c>
      <c r="P1371" s="53">
        <v>4231.2546941167493</v>
      </c>
    </row>
    <row r="1372" spans="1:16" s="19" customFormat="1" hidden="1">
      <c r="A1372" s="19" t="s">
        <v>1986</v>
      </c>
      <c r="B1372" s="19" t="s">
        <v>1580</v>
      </c>
      <c r="C1372" s="51"/>
      <c r="D1372" s="51" t="s">
        <v>1879</v>
      </c>
      <c r="E1372" s="51" t="s">
        <v>460</v>
      </c>
      <c r="F1372" s="51" t="s">
        <v>460</v>
      </c>
      <c r="G1372" s="51"/>
      <c r="H1372" s="51" t="s">
        <v>623</v>
      </c>
      <c r="I1372" s="51"/>
      <c r="J1372" s="51" t="s">
        <v>3350</v>
      </c>
      <c r="K1372" s="51" t="s">
        <v>3349</v>
      </c>
      <c r="L1372" s="51">
        <v>57221</v>
      </c>
      <c r="M1372" s="51"/>
      <c r="N1372" s="53">
        <v>0</v>
      </c>
      <c r="O1372" s="53">
        <v>0</v>
      </c>
      <c r="P1372" s="53">
        <v>0</v>
      </c>
    </row>
    <row r="1373" spans="1:16" s="19" customFormat="1" hidden="1">
      <c r="A1373" s="19" t="s">
        <v>1985</v>
      </c>
      <c r="B1373" s="19" t="s">
        <v>1580</v>
      </c>
      <c r="C1373" s="51"/>
      <c r="D1373" s="51" t="s">
        <v>1879</v>
      </c>
      <c r="E1373" s="51" t="s">
        <v>460</v>
      </c>
      <c r="F1373" s="51" t="s">
        <v>460</v>
      </c>
      <c r="G1373" s="51"/>
      <c r="H1373" s="51" t="s">
        <v>623</v>
      </c>
      <c r="I1373" s="51"/>
      <c r="J1373" s="51" t="s">
        <v>3350</v>
      </c>
      <c r="K1373" s="51" t="s">
        <v>3349</v>
      </c>
      <c r="L1373" s="51">
        <v>57221</v>
      </c>
      <c r="M1373" s="51"/>
      <c r="N1373" s="53">
        <v>3.0701955032922806E-2</v>
      </c>
      <c r="O1373" s="53">
        <v>2.1693438035635593E-4</v>
      </c>
      <c r="P1373" s="53">
        <v>3.048502065256645E-2</v>
      </c>
    </row>
    <row r="1374" spans="1:16" s="19" customFormat="1" hidden="1">
      <c r="A1374" s="19" t="s">
        <v>1984</v>
      </c>
      <c r="B1374" s="19" t="s">
        <v>1580</v>
      </c>
      <c r="C1374" s="51"/>
      <c r="D1374" s="51" t="s">
        <v>1879</v>
      </c>
      <c r="E1374" s="51" t="s">
        <v>460</v>
      </c>
      <c r="F1374" s="51" t="s">
        <v>460</v>
      </c>
      <c r="G1374" s="51"/>
      <c r="H1374" s="51" t="s">
        <v>623</v>
      </c>
      <c r="I1374" s="51"/>
      <c r="J1374" s="51" t="s">
        <v>3350</v>
      </c>
      <c r="K1374" s="51" t="s">
        <v>3349</v>
      </c>
      <c r="L1374" s="51">
        <v>57221</v>
      </c>
      <c r="M1374" s="51"/>
      <c r="N1374" s="53">
        <v>4172.285408044967</v>
      </c>
      <c r="O1374" s="53">
        <v>29.480603065619643</v>
      </c>
      <c r="P1374" s="53">
        <v>4142.804804979347</v>
      </c>
    </row>
    <row r="1375" spans="1:16" s="19" customFormat="1" hidden="1">
      <c r="A1375" s="19" t="s">
        <v>1986</v>
      </c>
      <c r="B1375" s="19" t="s">
        <v>1583</v>
      </c>
      <c r="C1375" s="51"/>
      <c r="D1375" s="51" t="s">
        <v>1879</v>
      </c>
      <c r="E1375" s="51" t="s">
        <v>460</v>
      </c>
      <c r="F1375" s="51" t="s">
        <v>460</v>
      </c>
      <c r="G1375" s="51"/>
      <c r="H1375" s="51" t="s">
        <v>623</v>
      </c>
      <c r="I1375" s="51"/>
      <c r="J1375" s="51" t="s">
        <v>340</v>
      </c>
      <c r="K1375" s="51" t="s">
        <v>3348</v>
      </c>
      <c r="L1375" s="51">
        <v>57230</v>
      </c>
      <c r="M1375" s="51"/>
      <c r="N1375" s="53">
        <v>0</v>
      </c>
      <c r="O1375" s="53">
        <v>0</v>
      </c>
      <c r="P1375" s="53">
        <v>0</v>
      </c>
    </row>
    <row r="1376" spans="1:16" s="19" customFormat="1" hidden="1">
      <c r="A1376" s="19" t="s">
        <v>1985</v>
      </c>
      <c r="B1376" s="19" t="s">
        <v>1583</v>
      </c>
      <c r="C1376" s="51"/>
      <c r="D1376" s="51" t="s">
        <v>1879</v>
      </c>
      <c r="E1376" s="51" t="s">
        <v>460</v>
      </c>
      <c r="F1376" s="51" t="s">
        <v>460</v>
      </c>
      <c r="G1376" s="51"/>
      <c r="H1376" s="51" t="s">
        <v>623</v>
      </c>
      <c r="I1376" s="51"/>
      <c r="J1376" s="51" t="s">
        <v>340</v>
      </c>
      <c r="K1376" s="51" t="s">
        <v>3348</v>
      </c>
      <c r="L1376" s="51">
        <v>57230</v>
      </c>
      <c r="M1376" s="51"/>
      <c r="N1376" s="53">
        <v>1.2627946441753534E-2</v>
      </c>
      <c r="O1376" s="53">
        <v>1.5018410062381211E-4</v>
      </c>
      <c r="P1376" s="53">
        <v>1.2477762341129722E-2</v>
      </c>
    </row>
    <row r="1377" spans="1:16" s="19" customFormat="1" hidden="1">
      <c r="A1377" s="19" t="s">
        <v>1984</v>
      </c>
      <c r="B1377" s="19" t="s">
        <v>1583</v>
      </c>
      <c r="C1377" s="51"/>
      <c r="D1377" s="51" t="s">
        <v>1879</v>
      </c>
      <c r="E1377" s="51" t="s">
        <v>460</v>
      </c>
      <c r="F1377" s="51" t="s">
        <v>460</v>
      </c>
      <c r="G1377" s="51"/>
      <c r="H1377" s="51" t="s">
        <v>623</v>
      </c>
      <c r="I1377" s="51"/>
      <c r="J1377" s="51" t="s">
        <v>340</v>
      </c>
      <c r="K1377" s="51" t="s">
        <v>3348</v>
      </c>
      <c r="L1377" s="51">
        <v>57230</v>
      </c>
      <c r="M1377" s="51"/>
      <c r="N1377" s="53">
        <v>1716.0925620535581</v>
      </c>
      <c r="O1377" s="53">
        <v>20.409479815899378</v>
      </c>
      <c r="P1377" s="53">
        <v>1695.6830822376587</v>
      </c>
    </row>
    <row r="1378" spans="1:16" s="19" customFormat="1" hidden="1">
      <c r="A1378" s="19" t="s">
        <v>1986</v>
      </c>
      <c r="B1378" s="19" t="s">
        <v>1587</v>
      </c>
      <c r="C1378" s="51"/>
      <c r="D1378" s="51" t="s">
        <v>1879</v>
      </c>
      <c r="E1378" s="51" t="s">
        <v>460</v>
      </c>
      <c r="F1378" s="51" t="s">
        <v>460</v>
      </c>
      <c r="G1378" s="51"/>
      <c r="H1378" s="51" t="s">
        <v>623</v>
      </c>
      <c r="I1378" s="51"/>
      <c r="J1378" s="51" t="s">
        <v>3347</v>
      </c>
      <c r="K1378" s="51" t="s">
        <v>3346</v>
      </c>
      <c r="L1378" s="51">
        <v>57236</v>
      </c>
      <c r="M1378" s="51"/>
      <c r="N1378" s="53">
        <v>0</v>
      </c>
      <c r="O1378" s="53">
        <v>0</v>
      </c>
      <c r="P1378" s="53">
        <v>0</v>
      </c>
    </row>
    <row r="1379" spans="1:16" s="19" customFormat="1" hidden="1">
      <c r="A1379" s="19" t="s">
        <v>1985</v>
      </c>
      <c r="B1379" s="19" t="s">
        <v>1587</v>
      </c>
      <c r="C1379" s="51"/>
      <c r="D1379" s="51" t="s">
        <v>1879</v>
      </c>
      <c r="E1379" s="51" t="s">
        <v>460</v>
      </c>
      <c r="F1379" s="51" t="s">
        <v>460</v>
      </c>
      <c r="G1379" s="51"/>
      <c r="H1379" s="51" t="s">
        <v>623</v>
      </c>
      <c r="I1379" s="51"/>
      <c r="J1379" s="51" t="s">
        <v>3347</v>
      </c>
      <c r="K1379" s="51" t="s">
        <v>3346</v>
      </c>
      <c r="L1379" s="51">
        <v>57236</v>
      </c>
      <c r="M1379" s="51"/>
      <c r="N1379" s="53">
        <v>2.8451052057909196E-2</v>
      </c>
      <c r="O1379" s="53">
        <v>2.161281839645377E-4</v>
      </c>
      <c r="P1379" s="53">
        <v>2.8234923873944658E-2</v>
      </c>
    </row>
    <row r="1380" spans="1:16" s="19" customFormat="1" hidden="1">
      <c r="A1380" s="19" t="s">
        <v>1984</v>
      </c>
      <c r="B1380" s="19" t="s">
        <v>1587</v>
      </c>
      <c r="C1380" s="51"/>
      <c r="D1380" s="51" t="s">
        <v>1879</v>
      </c>
      <c r="E1380" s="51" t="s">
        <v>460</v>
      </c>
      <c r="F1380" s="51" t="s">
        <v>460</v>
      </c>
      <c r="G1380" s="51"/>
      <c r="H1380" s="51" t="s">
        <v>623</v>
      </c>
      <c r="I1380" s="51"/>
      <c r="J1380" s="51" t="s">
        <v>3347</v>
      </c>
      <c r="K1380" s="51" t="s">
        <v>3346</v>
      </c>
      <c r="L1380" s="51">
        <v>57236</v>
      </c>
      <c r="M1380" s="51"/>
      <c r="N1380" s="53">
        <v>3866.3957789479423</v>
      </c>
      <c r="O1380" s="53">
        <v>29.371043871816035</v>
      </c>
      <c r="P1380" s="53">
        <v>3837.024735076126</v>
      </c>
    </row>
    <row r="1381" spans="1:16" s="19" customFormat="1" hidden="1">
      <c r="A1381" s="19" t="s">
        <v>1986</v>
      </c>
      <c r="B1381" s="19" t="s">
        <v>1589</v>
      </c>
      <c r="C1381" s="51"/>
      <c r="D1381" s="51" t="s">
        <v>1879</v>
      </c>
      <c r="E1381" s="51" t="s">
        <v>460</v>
      </c>
      <c r="F1381" s="51" t="s">
        <v>460</v>
      </c>
      <c r="G1381" s="51"/>
      <c r="H1381" s="51" t="s">
        <v>623</v>
      </c>
      <c r="I1381" s="51"/>
      <c r="J1381" s="51" t="s">
        <v>345</v>
      </c>
      <c r="K1381" s="51" t="s">
        <v>3345</v>
      </c>
      <c r="L1381" s="51">
        <v>57534</v>
      </c>
      <c r="M1381" s="51"/>
      <c r="N1381" s="53">
        <v>0</v>
      </c>
      <c r="O1381" s="53">
        <v>0</v>
      </c>
      <c r="P1381" s="53">
        <v>0</v>
      </c>
    </row>
    <row r="1382" spans="1:16" s="19" customFormat="1" hidden="1">
      <c r="A1382" s="19" t="s">
        <v>1985</v>
      </c>
      <c r="B1382" s="19" t="s">
        <v>1589</v>
      </c>
      <c r="C1382" s="51"/>
      <c r="D1382" s="51" t="s">
        <v>1879</v>
      </c>
      <c r="E1382" s="51" t="s">
        <v>460</v>
      </c>
      <c r="F1382" s="51" t="s">
        <v>460</v>
      </c>
      <c r="G1382" s="51"/>
      <c r="H1382" s="51" t="s">
        <v>623</v>
      </c>
      <c r="I1382" s="51"/>
      <c r="J1382" s="51" t="s">
        <v>345</v>
      </c>
      <c r="K1382" s="51" t="s">
        <v>3345</v>
      </c>
      <c r="L1382" s="51">
        <v>57534</v>
      </c>
      <c r="M1382" s="51"/>
      <c r="N1382" s="53">
        <v>1.7428664347446592E-2</v>
      </c>
      <c r="O1382" s="53">
        <v>1.2707872984566741E-4</v>
      </c>
      <c r="P1382" s="53">
        <v>1.7301585617600927E-2</v>
      </c>
    </row>
    <row r="1383" spans="1:16" s="19" customFormat="1" hidden="1">
      <c r="A1383" s="19" t="s">
        <v>1984</v>
      </c>
      <c r="B1383" s="19" t="s">
        <v>1589</v>
      </c>
      <c r="C1383" s="51"/>
      <c r="D1383" s="51" t="s">
        <v>1879</v>
      </c>
      <c r="E1383" s="51" t="s">
        <v>460</v>
      </c>
      <c r="F1383" s="51" t="s">
        <v>460</v>
      </c>
      <c r="G1383" s="51"/>
      <c r="H1383" s="51" t="s">
        <v>623</v>
      </c>
      <c r="I1383" s="51"/>
      <c r="J1383" s="51" t="s">
        <v>345</v>
      </c>
      <c r="K1383" s="51" t="s">
        <v>3345</v>
      </c>
      <c r="L1383" s="51">
        <v>57534</v>
      </c>
      <c r="M1383" s="51"/>
      <c r="N1383" s="53">
        <v>2368.4928813356528</v>
      </c>
      <c r="O1383" s="53">
        <v>17.269542921270151</v>
      </c>
      <c r="P1383" s="53">
        <v>2351.2233384143829</v>
      </c>
    </row>
    <row r="1384" spans="1:16" s="19" customFormat="1" hidden="1">
      <c r="A1384" s="19" t="s">
        <v>1986</v>
      </c>
      <c r="B1384" s="19" t="s">
        <v>1590</v>
      </c>
      <c r="C1384" s="51"/>
      <c r="D1384" s="51" t="s">
        <v>1879</v>
      </c>
      <c r="E1384" s="51" t="s">
        <v>460</v>
      </c>
      <c r="F1384" s="51" t="s">
        <v>460</v>
      </c>
      <c r="G1384" s="51"/>
      <c r="H1384" s="51" t="s">
        <v>623</v>
      </c>
      <c r="I1384" s="51"/>
      <c r="J1384" s="51" t="s">
        <v>346</v>
      </c>
      <c r="K1384" s="51" t="s">
        <v>3344</v>
      </c>
      <c r="L1384" s="51">
        <v>57535</v>
      </c>
      <c r="M1384" s="51"/>
      <c r="N1384" s="53">
        <v>0</v>
      </c>
      <c r="O1384" s="53">
        <v>0</v>
      </c>
      <c r="P1384" s="53">
        <v>0</v>
      </c>
    </row>
    <row r="1385" spans="1:16" s="19" customFormat="1" hidden="1">
      <c r="A1385" s="19" t="s">
        <v>1985</v>
      </c>
      <c r="B1385" s="19" t="s">
        <v>1590</v>
      </c>
      <c r="C1385" s="51"/>
      <c r="D1385" s="51" t="s">
        <v>1879</v>
      </c>
      <c r="E1385" s="51" t="s">
        <v>460</v>
      </c>
      <c r="F1385" s="51" t="s">
        <v>460</v>
      </c>
      <c r="G1385" s="51"/>
      <c r="H1385" s="51" t="s">
        <v>623</v>
      </c>
      <c r="I1385" s="51"/>
      <c r="J1385" s="51" t="s">
        <v>346</v>
      </c>
      <c r="K1385" s="51" t="s">
        <v>3344</v>
      </c>
      <c r="L1385" s="51">
        <v>57535</v>
      </c>
      <c r="M1385" s="51"/>
      <c r="N1385" s="53">
        <v>1.2153154899060003E-2</v>
      </c>
      <c r="O1385" s="53">
        <v>8.7960838801185104E-5</v>
      </c>
      <c r="P1385" s="53">
        <v>1.2065194060258818E-2</v>
      </c>
    </row>
    <row r="1386" spans="1:16" s="19" customFormat="1" hidden="1">
      <c r="A1386" s="19" t="s">
        <v>1984</v>
      </c>
      <c r="B1386" s="19" t="s">
        <v>1590</v>
      </c>
      <c r="C1386" s="51"/>
      <c r="D1386" s="51" t="s">
        <v>1879</v>
      </c>
      <c r="E1386" s="51" t="s">
        <v>460</v>
      </c>
      <c r="F1386" s="51" t="s">
        <v>460</v>
      </c>
      <c r="G1386" s="51"/>
      <c r="H1386" s="51" t="s">
        <v>623</v>
      </c>
      <c r="I1386" s="51"/>
      <c r="J1386" s="51" t="s">
        <v>346</v>
      </c>
      <c r="K1386" s="51" t="s">
        <v>3344</v>
      </c>
      <c r="L1386" s="51">
        <v>57535</v>
      </c>
      <c r="M1386" s="51"/>
      <c r="N1386" s="53">
        <v>1651.5700968451008</v>
      </c>
      <c r="O1386" s="53">
        <v>11.953562039161199</v>
      </c>
      <c r="P1386" s="53">
        <v>1639.6165348059396</v>
      </c>
    </row>
    <row r="1387" spans="1:16" s="19" customFormat="1" hidden="1">
      <c r="A1387" s="19" t="s">
        <v>1986</v>
      </c>
      <c r="B1387" s="19" t="s">
        <v>1591</v>
      </c>
      <c r="C1387" s="51"/>
      <c r="D1387" s="51" t="s">
        <v>1879</v>
      </c>
      <c r="E1387" s="51" t="s">
        <v>460</v>
      </c>
      <c r="F1387" s="51" t="s">
        <v>460</v>
      </c>
      <c r="G1387" s="51"/>
      <c r="H1387" s="51" t="s">
        <v>623</v>
      </c>
      <c r="I1387" s="51"/>
      <c r="J1387" s="51" t="s">
        <v>521</v>
      </c>
      <c r="K1387" s="51" t="s">
        <v>3343</v>
      </c>
      <c r="L1387" s="51">
        <v>57441</v>
      </c>
      <c r="M1387" s="51"/>
      <c r="N1387" s="53">
        <v>0</v>
      </c>
      <c r="O1387" s="53">
        <v>0</v>
      </c>
      <c r="P1387" s="53">
        <v>0</v>
      </c>
    </row>
    <row r="1388" spans="1:16" s="19" customFormat="1" hidden="1">
      <c r="A1388" s="19" t="s">
        <v>1985</v>
      </c>
      <c r="B1388" s="19" t="s">
        <v>1591</v>
      </c>
      <c r="C1388" s="51"/>
      <c r="D1388" s="51" t="s">
        <v>1879</v>
      </c>
      <c r="E1388" s="51" t="s">
        <v>460</v>
      </c>
      <c r="F1388" s="51" t="s">
        <v>460</v>
      </c>
      <c r="G1388" s="51"/>
      <c r="H1388" s="51" t="s">
        <v>623</v>
      </c>
      <c r="I1388" s="51"/>
      <c r="J1388" s="51" t="s">
        <v>521</v>
      </c>
      <c r="K1388" s="51" t="s">
        <v>3343</v>
      </c>
      <c r="L1388" s="51">
        <v>57441</v>
      </c>
      <c r="M1388" s="51"/>
      <c r="N1388" s="53">
        <v>6.0336484409111595E-2</v>
      </c>
      <c r="O1388" s="53">
        <v>4.8556709773448523E-4</v>
      </c>
      <c r="P1388" s="53">
        <v>5.9850917311377108E-2</v>
      </c>
    </row>
    <row r="1389" spans="1:16" s="19" customFormat="1" hidden="1">
      <c r="A1389" s="19" t="s">
        <v>1984</v>
      </c>
      <c r="B1389" s="19" t="s">
        <v>1591</v>
      </c>
      <c r="C1389" s="51"/>
      <c r="D1389" s="51" t="s">
        <v>1879</v>
      </c>
      <c r="E1389" s="51" t="s">
        <v>460</v>
      </c>
      <c r="F1389" s="51" t="s">
        <v>460</v>
      </c>
      <c r="G1389" s="51"/>
      <c r="H1389" s="51" t="s">
        <v>623</v>
      </c>
      <c r="I1389" s="51"/>
      <c r="J1389" s="51" t="s">
        <v>521</v>
      </c>
      <c r="K1389" s="51" t="s">
        <v>3343</v>
      </c>
      <c r="L1389" s="51">
        <v>57441</v>
      </c>
      <c r="M1389" s="51"/>
      <c r="N1389" s="53">
        <v>8199.5115035155923</v>
      </c>
      <c r="O1389" s="53">
        <v>65.986824432902253</v>
      </c>
      <c r="P1389" s="53">
        <v>8133.5246790826905</v>
      </c>
    </row>
    <row r="1390" spans="1:16" s="19" customFormat="1" hidden="1">
      <c r="A1390" s="19" t="s">
        <v>2654</v>
      </c>
      <c r="B1390" s="19" t="s">
        <v>25</v>
      </c>
      <c r="C1390" s="51"/>
      <c r="D1390" s="51" t="s">
        <v>1879</v>
      </c>
      <c r="E1390" s="51" t="s">
        <v>103</v>
      </c>
      <c r="F1390" s="51" t="s">
        <v>103</v>
      </c>
      <c r="G1390" s="51"/>
      <c r="H1390" s="51" t="s">
        <v>623</v>
      </c>
      <c r="I1390" s="51"/>
      <c r="J1390" s="51" t="s">
        <v>149</v>
      </c>
      <c r="K1390" s="51" t="s">
        <v>3342</v>
      </c>
      <c r="L1390" s="51">
        <v>440</v>
      </c>
      <c r="M1390" s="51"/>
      <c r="N1390" s="53">
        <v>5629.2920000000004</v>
      </c>
      <c r="O1390" s="53">
        <v>85.05</v>
      </c>
      <c r="P1390" s="53">
        <v>5544.2420000000002</v>
      </c>
    </row>
    <row r="1391" spans="1:16" s="19" customFormat="1" hidden="1">
      <c r="A1391" s="19" t="s">
        <v>1980</v>
      </c>
      <c r="B1391" s="19" t="s">
        <v>25</v>
      </c>
      <c r="C1391" s="51"/>
      <c r="D1391" s="51" t="s">
        <v>1879</v>
      </c>
      <c r="E1391" s="51" t="s">
        <v>103</v>
      </c>
      <c r="F1391" s="51" t="s">
        <v>103</v>
      </c>
      <c r="G1391" s="51"/>
      <c r="H1391" s="51" t="s">
        <v>623</v>
      </c>
      <c r="I1391" s="51"/>
      <c r="J1391" s="51" t="s">
        <v>149</v>
      </c>
      <c r="K1391" s="51" t="s">
        <v>3342</v>
      </c>
      <c r="L1391" s="51">
        <v>440</v>
      </c>
      <c r="M1391" s="51"/>
      <c r="N1391" s="53">
        <v>0.14204497541399658</v>
      </c>
      <c r="O1391" s="53">
        <v>2.1460825196064457E-3</v>
      </c>
      <c r="P1391" s="53">
        <v>0.13989889289439014</v>
      </c>
    </row>
    <row r="1392" spans="1:16" s="19" customFormat="1" hidden="1">
      <c r="A1392" s="19" t="s">
        <v>39</v>
      </c>
      <c r="B1392" s="19" t="s">
        <v>531</v>
      </c>
      <c r="C1392" s="51"/>
      <c r="D1392" s="51" t="s">
        <v>1879</v>
      </c>
      <c r="E1392" s="51" t="s">
        <v>460</v>
      </c>
      <c r="F1392" s="51" t="s">
        <v>460</v>
      </c>
      <c r="G1392" s="51"/>
      <c r="H1392" s="51" t="s">
        <v>623</v>
      </c>
      <c r="I1392" s="51"/>
      <c r="J1392" s="51" t="s">
        <v>532</v>
      </c>
      <c r="K1392" s="51" t="s">
        <v>3341</v>
      </c>
      <c r="L1392" s="51"/>
      <c r="M1392" s="51"/>
      <c r="N1392" s="53">
        <v>0</v>
      </c>
      <c r="O1392" s="53"/>
      <c r="P1392" s="53">
        <v>0</v>
      </c>
    </row>
    <row r="1393" spans="1:16" s="19" customFormat="1" hidden="1">
      <c r="A1393" s="19" t="s">
        <v>39</v>
      </c>
      <c r="B1393" s="19" t="s">
        <v>1455</v>
      </c>
      <c r="C1393" s="51"/>
      <c r="D1393" s="51" t="s">
        <v>1879</v>
      </c>
      <c r="E1393" s="51" t="s">
        <v>460</v>
      </c>
      <c r="F1393" s="51" t="s">
        <v>460</v>
      </c>
      <c r="G1393" s="51"/>
      <c r="H1393" s="51" t="s">
        <v>623</v>
      </c>
      <c r="I1393" s="51"/>
      <c r="J1393" s="51" t="s">
        <v>523</v>
      </c>
      <c r="K1393" s="51" t="s">
        <v>3340</v>
      </c>
      <c r="L1393" s="51"/>
      <c r="M1393" s="51"/>
      <c r="N1393" s="53">
        <v>77.361999999999995</v>
      </c>
      <c r="O1393" s="53"/>
      <c r="P1393" s="53">
        <v>77.361999999999995</v>
      </c>
    </row>
    <row r="1394" spans="1:16" s="19" customFormat="1" hidden="1">
      <c r="A1394" s="19" t="s">
        <v>39</v>
      </c>
      <c r="B1394" s="19" t="s">
        <v>3339</v>
      </c>
      <c r="C1394" s="51"/>
      <c r="D1394" s="51" t="s">
        <v>1879</v>
      </c>
      <c r="E1394" s="51" t="s">
        <v>460</v>
      </c>
      <c r="F1394" s="51" t="s">
        <v>460</v>
      </c>
      <c r="G1394" s="51"/>
      <c r="H1394" s="51" t="s">
        <v>623</v>
      </c>
      <c r="I1394" s="51"/>
      <c r="J1394" s="51" t="s">
        <v>522</v>
      </c>
      <c r="K1394" s="51" t="s">
        <v>3338</v>
      </c>
      <c r="L1394" s="51"/>
      <c r="M1394" s="51"/>
      <c r="N1394" s="53">
        <v>345.91</v>
      </c>
      <c r="O1394" s="53"/>
      <c r="P1394" s="53">
        <v>345.91</v>
      </c>
    </row>
    <row r="1395" spans="1:16" s="19" customFormat="1" hidden="1">
      <c r="A1395" s="19" t="s">
        <v>39</v>
      </c>
      <c r="B1395" s="19" t="s">
        <v>449</v>
      </c>
      <c r="C1395" s="51"/>
      <c r="D1395" s="51" t="s">
        <v>1879</v>
      </c>
      <c r="E1395" s="51" t="s">
        <v>460</v>
      </c>
      <c r="F1395" s="51" t="s">
        <v>460</v>
      </c>
      <c r="G1395" s="51"/>
      <c r="H1395" s="51" t="s">
        <v>623</v>
      </c>
      <c r="I1395" s="51"/>
      <c r="J1395" s="51" t="s">
        <v>522</v>
      </c>
      <c r="K1395" s="51" t="s">
        <v>3337</v>
      </c>
      <c r="L1395" s="51"/>
      <c r="M1395" s="51"/>
      <c r="N1395" s="53">
        <v>177.17400000000001</v>
      </c>
      <c r="O1395" s="53"/>
      <c r="P1395" s="53">
        <v>177.17400000000001</v>
      </c>
    </row>
    <row r="1396" spans="1:16" s="19" customFormat="1" hidden="1">
      <c r="A1396" s="19" t="s">
        <v>2654</v>
      </c>
      <c r="B1396" s="19" t="s">
        <v>882</v>
      </c>
      <c r="C1396" s="51"/>
      <c r="D1396" s="51" t="s">
        <v>1879</v>
      </c>
      <c r="E1396" s="51" t="s">
        <v>103</v>
      </c>
      <c r="F1396" s="51" t="s">
        <v>103</v>
      </c>
      <c r="G1396" s="51"/>
      <c r="H1396" s="51" t="s">
        <v>623</v>
      </c>
      <c r="I1396" s="51"/>
      <c r="J1396" s="51" t="s">
        <v>150</v>
      </c>
      <c r="K1396" s="51" t="s">
        <v>3336</v>
      </c>
      <c r="L1396" s="51">
        <v>489</v>
      </c>
      <c r="M1396" s="51"/>
      <c r="N1396" s="53">
        <v>10920.362999999999</v>
      </c>
      <c r="O1396" s="53">
        <v>152.6</v>
      </c>
      <c r="P1396" s="53">
        <v>10767.762999999999</v>
      </c>
    </row>
    <row r="1397" spans="1:16" s="19" customFormat="1" hidden="1">
      <c r="A1397" s="19" t="s">
        <v>1980</v>
      </c>
      <c r="B1397" s="19" t="s">
        <v>882</v>
      </c>
      <c r="C1397" s="51"/>
      <c r="D1397" s="51" t="s">
        <v>1879</v>
      </c>
      <c r="E1397" s="51" t="s">
        <v>103</v>
      </c>
      <c r="F1397" s="51" t="s">
        <v>103</v>
      </c>
      <c r="G1397" s="51"/>
      <c r="H1397" s="51" t="s">
        <v>623</v>
      </c>
      <c r="I1397" s="51"/>
      <c r="J1397" s="51" t="s">
        <v>150</v>
      </c>
      <c r="K1397" s="51" t="s">
        <v>3336</v>
      </c>
      <c r="L1397" s="51">
        <v>489</v>
      </c>
      <c r="M1397" s="51"/>
      <c r="N1397" s="53">
        <v>0.27555555722583186</v>
      </c>
      <c r="O1397" s="53">
        <v>3.8505842738617707E-3</v>
      </c>
      <c r="P1397" s="53">
        <v>0.2717049729519701</v>
      </c>
    </row>
    <row r="1398" spans="1:16" s="19" customFormat="1" hidden="1">
      <c r="A1398" s="19" t="s">
        <v>2959</v>
      </c>
      <c r="B1398" s="19" t="s">
        <v>1112</v>
      </c>
      <c r="C1398" s="51"/>
      <c r="D1398" s="51" t="s">
        <v>1879</v>
      </c>
      <c r="E1398" s="51" t="s">
        <v>460</v>
      </c>
      <c r="F1398" s="51" t="s">
        <v>460</v>
      </c>
      <c r="G1398" s="51"/>
      <c r="H1398" s="51" t="s">
        <v>623</v>
      </c>
      <c r="I1398" s="51"/>
      <c r="J1398" s="51" t="s">
        <v>212</v>
      </c>
      <c r="K1398" s="51" t="s">
        <v>3335</v>
      </c>
      <c r="L1398" s="51">
        <v>58985</v>
      </c>
      <c r="M1398" s="51"/>
      <c r="N1398" s="53">
        <v>31332</v>
      </c>
      <c r="O1398" s="53">
        <v>0</v>
      </c>
      <c r="P1398" s="53">
        <v>31332</v>
      </c>
    </row>
    <row r="1399" spans="1:16" s="19" customFormat="1" hidden="1">
      <c r="A1399" s="19" t="s">
        <v>2268</v>
      </c>
      <c r="B1399" s="19" t="s">
        <v>1112</v>
      </c>
      <c r="C1399" s="51"/>
      <c r="D1399" s="51" t="s">
        <v>1879</v>
      </c>
      <c r="E1399" s="51" t="s">
        <v>460</v>
      </c>
      <c r="F1399" s="51" t="s">
        <v>460</v>
      </c>
      <c r="G1399" s="51"/>
      <c r="H1399" s="51" t="s">
        <v>623</v>
      </c>
      <c r="I1399" s="51"/>
      <c r="J1399" s="51" t="s">
        <v>212</v>
      </c>
      <c r="K1399" s="51" t="s">
        <v>3335</v>
      </c>
      <c r="L1399" s="51">
        <v>58985</v>
      </c>
      <c r="M1399" s="51"/>
      <c r="N1399" s="53">
        <v>22054</v>
      </c>
      <c r="O1399" s="53">
        <v>14079</v>
      </c>
      <c r="P1399" s="53">
        <v>7975</v>
      </c>
    </row>
    <row r="1400" spans="1:16" s="19" customFormat="1" hidden="1">
      <c r="A1400" s="19" t="s">
        <v>1986</v>
      </c>
      <c r="B1400" s="19" t="s">
        <v>1406</v>
      </c>
      <c r="C1400" s="51"/>
      <c r="D1400" s="51" t="s">
        <v>1879</v>
      </c>
      <c r="E1400" s="51" t="s">
        <v>460</v>
      </c>
      <c r="F1400" s="51" t="s">
        <v>460</v>
      </c>
      <c r="G1400" s="51"/>
      <c r="H1400" s="51" t="s">
        <v>623</v>
      </c>
      <c r="I1400" s="51"/>
      <c r="J1400" s="51" t="s">
        <v>197</v>
      </c>
      <c r="K1400" s="51" t="s">
        <v>3334</v>
      </c>
      <c r="L1400" s="51" t="s">
        <v>3333</v>
      </c>
      <c r="M1400" s="51"/>
      <c r="N1400" s="53">
        <v>0</v>
      </c>
      <c r="O1400" s="53"/>
      <c r="P1400" s="53">
        <v>0</v>
      </c>
    </row>
    <row r="1401" spans="1:16" s="19" customFormat="1" hidden="1">
      <c r="A1401" s="19" t="s">
        <v>1985</v>
      </c>
      <c r="B1401" s="19" t="s">
        <v>1406</v>
      </c>
      <c r="C1401" s="51"/>
      <c r="D1401" s="51" t="s">
        <v>1879</v>
      </c>
      <c r="E1401" s="51" t="s">
        <v>460</v>
      </c>
      <c r="F1401" s="51" t="s">
        <v>460</v>
      </c>
      <c r="G1401" s="51"/>
      <c r="H1401" s="51" t="s">
        <v>623</v>
      </c>
      <c r="I1401" s="51"/>
      <c r="J1401" s="51" t="s">
        <v>197</v>
      </c>
      <c r="K1401" s="51" t="s">
        <v>3334</v>
      </c>
      <c r="L1401" s="51" t="s">
        <v>3333</v>
      </c>
      <c r="M1401" s="51"/>
      <c r="N1401" s="53">
        <v>0.37062437566171835</v>
      </c>
      <c r="O1401" s="53"/>
      <c r="P1401" s="53">
        <v>0.37062437566171835</v>
      </c>
    </row>
    <row r="1402" spans="1:16" s="19" customFormat="1" hidden="1">
      <c r="A1402" s="19" t="s">
        <v>1984</v>
      </c>
      <c r="B1402" s="19" t="s">
        <v>1406</v>
      </c>
      <c r="C1402" s="51"/>
      <c r="D1402" s="51" t="s">
        <v>1879</v>
      </c>
      <c r="E1402" s="51" t="s">
        <v>460</v>
      </c>
      <c r="F1402" s="51" t="s">
        <v>460</v>
      </c>
      <c r="G1402" s="51"/>
      <c r="H1402" s="51" t="s">
        <v>623</v>
      </c>
      <c r="I1402" s="51"/>
      <c r="J1402" s="51" t="s">
        <v>197</v>
      </c>
      <c r="K1402" s="51" t="s">
        <v>3334</v>
      </c>
      <c r="L1402" s="51" t="s">
        <v>3333</v>
      </c>
      <c r="M1402" s="51"/>
      <c r="N1402" s="53">
        <v>50366.521375624339</v>
      </c>
      <c r="O1402" s="53"/>
      <c r="P1402" s="53">
        <v>50366.521375624339</v>
      </c>
    </row>
    <row r="1403" spans="1:16" s="19" customFormat="1" hidden="1">
      <c r="A1403" s="19" t="s">
        <v>2276</v>
      </c>
      <c r="B1403" s="19" t="s">
        <v>2134</v>
      </c>
      <c r="C1403" s="51"/>
      <c r="D1403" s="51" t="s">
        <v>1879</v>
      </c>
      <c r="E1403" s="51" t="s">
        <v>460</v>
      </c>
      <c r="F1403" s="51" t="s">
        <v>3332</v>
      </c>
      <c r="G1403" s="51"/>
      <c r="H1403" s="51" t="s">
        <v>623</v>
      </c>
      <c r="I1403" s="51"/>
      <c r="J1403" s="51" t="s">
        <v>454</v>
      </c>
      <c r="K1403" s="51" t="s">
        <v>1959</v>
      </c>
      <c r="L1403" s="51">
        <v>59939</v>
      </c>
      <c r="M1403" s="51"/>
      <c r="N1403" s="53">
        <v>39462</v>
      </c>
      <c r="O1403" s="53">
        <v>0</v>
      </c>
      <c r="P1403" s="53">
        <v>39462</v>
      </c>
    </row>
    <row r="1404" spans="1:16" s="19" customFormat="1" hidden="1">
      <c r="A1404" s="19" t="s">
        <v>1989</v>
      </c>
      <c r="B1404" s="19" t="s">
        <v>2134</v>
      </c>
      <c r="C1404" s="51"/>
      <c r="D1404" s="51" t="s">
        <v>1879</v>
      </c>
      <c r="E1404" s="51" t="s">
        <v>460</v>
      </c>
      <c r="F1404" s="51" t="s">
        <v>460</v>
      </c>
      <c r="G1404" s="51"/>
      <c r="H1404" s="51" t="s">
        <v>623</v>
      </c>
      <c r="I1404" s="51"/>
      <c r="J1404" s="51" t="s">
        <v>454</v>
      </c>
      <c r="K1404" s="51" t="s">
        <v>1959</v>
      </c>
      <c r="L1404" s="51"/>
      <c r="M1404" s="51"/>
      <c r="N1404" s="53">
        <v>25000</v>
      </c>
      <c r="O1404" s="53">
        <v>0</v>
      </c>
      <c r="P1404" s="53">
        <v>25000</v>
      </c>
    </row>
    <row r="1405" spans="1:16" s="19" customFormat="1" hidden="1">
      <c r="A1405" s="19" t="s">
        <v>1986</v>
      </c>
      <c r="B1405" s="19" t="s">
        <v>1249</v>
      </c>
      <c r="C1405" s="51"/>
      <c r="D1405" s="51" t="s">
        <v>1879</v>
      </c>
      <c r="E1405" s="51" t="s">
        <v>4</v>
      </c>
      <c r="F1405" s="51" t="s">
        <v>4</v>
      </c>
      <c r="G1405" s="51"/>
      <c r="H1405" s="51" t="s">
        <v>623</v>
      </c>
      <c r="I1405" s="51"/>
      <c r="J1405" s="51" t="s">
        <v>397</v>
      </c>
      <c r="K1405" s="51" t="s">
        <v>3331</v>
      </c>
      <c r="L1405" s="51"/>
      <c r="M1405" s="51"/>
      <c r="N1405" s="53">
        <v>0</v>
      </c>
      <c r="O1405" s="53"/>
      <c r="P1405" s="53">
        <v>0</v>
      </c>
    </row>
    <row r="1406" spans="1:16" s="19" customFormat="1" hidden="1">
      <c r="A1406" s="19" t="s">
        <v>1985</v>
      </c>
      <c r="B1406" s="19" t="s">
        <v>1249</v>
      </c>
      <c r="C1406" s="51"/>
      <c r="D1406" s="51" t="s">
        <v>1879</v>
      </c>
      <c r="E1406" s="51" t="s">
        <v>4</v>
      </c>
      <c r="F1406" s="51" t="s">
        <v>4</v>
      </c>
      <c r="G1406" s="51"/>
      <c r="H1406" s="51" t="s">
        <v>623</v>
      </c>
      <c r="I1406" s="51"/>
      <c r="J1406" s="51" t="s">
        <v>397</v>
      </c>
      <c r="K1406" s="51" t="s">
        <v>3331</v>
      </c>
      <c r="L1406" s="51"/>
      <c r="M1406" s="51"/>
      <c r="N1406" s="53">
        <v>2.1410741915372147</v>
      </c>
      <c r="O1406" s="53"/>
      <c r="P1406" s="53">
        <v>2.1410741915372147</v>
      </c>
    </row>
    <row r="1407" spans="1:16" s="19" customFormat="1" hidden="1">
      <c r="A1407" s="19" t="s">
        <v>1984</v>
      </c>
      <c r="B1407" s="19" t="s">
        <v>1249</v>
      </c>
      <c r="C1407" s="51"/>
      <c r="D1407" s="51" t="s">
        <v>1879</v>
      </c>
      <c r="E1407" s="51" t="s">
        <v>4</v>
      </c>
      <c r="F1407" s="51" t="s">
        <v>4</v>
      </c>
      <c r="G1407" s="51"/>
      <c r="H1407" s="51" t="s">
        <v>623</v>
      </c>
      <c r="I1407" s="51"/>
      <c r="J1407" s="51" t="s">
        <v>397</v>
      </c>
      <c r="K1407" s="51" t="s">
        <v>3331</v>
      </c>
      <c r="L1407" s="51"/>
      <c r="M1407" s="51"/>
      <c r="N1407" s="53">
        <v>290964.29192580847</v>
      </c>
      <c r="O1407" s="53"/>
      <c r="P1407" s="53">
        <v>290964.29192580847</v>
      </c>
    </row>
    <row r="1408" spans="1:16" s="19" customFormat="1" hidden="1">
      <c r="A1408" s="19" t="s">
        <v>1986</v>
      </c>
      <c r="B1408" s="19" t="s">
        <v>644</v>
      </c>
      <c r="C1408" s="51"/>
      <c r="D1408" s="51" t="s">
        <v>1879</v>
      </c>
      <c r="E1408" s="51" t="s">
        <v>4</v>
      </c>
      <c r="F1408" s="51" t="s">
        <v>4</v>
      </c>
      <c r="G1408" s="51"/>
      <c r="H1408" s="51" t="s">
        <v>623</v>
      </c>
      <c r="I1408" s="51"/>
      <c r="J1408" s="51" t="s">
        <v>355</v>
      </c>
      <c r="K1408" s="51" t="s">
        <v>3330</v>
      </c>
      <c r="L1408" s="51">
        <v>57835</v>
      </c>
      <c r="M1408" s="51"/>
      <c r="N1408" s="53">
        <v>0</v>
      </c>
      <c r="O1408" s="53"/>
      <c r="P1408" s="53">
        <v>0</v>
      </c>
    </row>
    <row r="1409" spans="1:16" s="19" customFormat="1" hidden="1">
      <c r="A1409" s="19" t="s">
        <v>1985</v>
      </c>
      <c r="B1409" s="19" t="s">
        <v>644</v>
      </c>
      <c r="C1409" s="51"/>
      <c r="D1409" s="51" t="s">
        <v>1879</v>
      </c>
      <c r="E1409" s="51" t="s">
        <v>4</v>
      </c>
      <c r="F1409" s="51" t="s">
        <v>4</v>
      </c>
      <c r="G1409" s="51"/>
      <c r="H1409" s="51" t="s">
        <v>623</v>
      </c>
      <c r="I1409" s="51"/>
      <c r="J1409" s="51" t="s">
        <v>355</v>
      </c>
      <c r="K1409" s="51" t="s">
        <v>3330</v>
      </c>
      <c r="L1409" s="51">
        <v>57835</v>
      </c>
      <c r="M1409" s="51"/>
      <c r="N1409" s="53">
        <v>1.8552516319530896</v>
      </c>
      <c r="O1409" s="53"/>
      <c r="P1409" s="53">
        <v>1.8552516319530896</v>
      </c>
    </row>
    <row r="1410" spans="1:16" s="19" customFormat="1" hidden="1">
      <c r="A1410" s="19" t="s">
        <v>1984</v>
      </c>
      <c r="B1410" s="19" t="s">
        <v>644</v>
      </c>
      <c r="C1410" s="51"/>
      <c r="D1410" s="51" t="s">
        <v>1879</v>
      </c>
      <c r="E1410" s="51" t="s">
        <v>4</v>
      </c>
      <c r="F1410" s="51" t="s">
        <v>4</v>
      </c>
      <c r="G1410" s="51"/>
      <c r="H1410" s="51" t="s">
        <v>623</v>
      </c>
      <c r="I1410" s="51"/>
      <c r="J1410" s="51" t="s">
        <v>355</v>
      </c>
      <c r="K1410" s="51" t="s">
        <v>3330</v>
      </c>
      <c r="L1410" s="51">
        <v>57835</v>
      </c>
      <c r="M1410" s="51"/>
      <c r="N1410" s="53">
        <v>252122.03274836804</v>
      </c>
      <c r="O1410" s="53"/>
      <c r="P1410" s="53">
        <v>252122.03274836804</v>
      </c>
    </row>
    <row r="1411" spans="1:16" s="19" customFormat="1" hidden="1">
      <c r="A1411" s="19" t="s">
        <v>39</v>
      </c>
      <c r="B1411" s="19" t="s">
        <v>3329</v>
      </c>
      <c r="C1411" s="51"/>
      <c r="D1411" s="51" t="s">
        <v>1879</v>
      </c>
      <c r="E1411" s="51" t="s">
        <v>460</v>
      </c>
      <c r="F1411" s="51" t="s">
        <v>460</v>
      </c>
      <c r="G1411" s="51"/>
      <c r="H1411" s="51" t="s">
        <v>623</v>
      </c>
      <c r="I1411" s="51"/>
      <c r="J1411" s="51" t="s">
        <v>253</v>
      </c>
      <c r="K1411" s="51" t="s">
        <v>3328</v>
      </c>
      <c r="L1411" s="51">
        <v>58062</v>
      </c>
      <c r="M1411" s="51"/>
      <c r="N1411" s="53">
        <v>509837.70000000007</v>
      </c>
      <c r="O1411" s="53"/>
      <c r="P1411" s="53">
        <v>509837.70000000007</v>
      </c>
    </row>
    <row r="1412" spans="1:16" s="19" customFormat="1" hidden="1">
      <c r="A1412" s="19" t="s">
        <v>1986</v>
      </c>
      <c r="B1412" s="19" t="s">
        <v>3327</v>
      </c>
      <c r="C1412" s="51"/>
      <c r="D1412" s="51" t="s">
        <v>1879</v>
      </c>
      <c r="E1412" s="51" t="s">
        <v>460</v>
      </c>
      <c r="F1412" s="51" t="s">
        <v>460</v>
      </c>
      <c r="G1412" s="51"/>
      <c r="H1412" s="51" t="s">
        <v>623</v>
      </c>
      <c r="I1412" s="51"/>
      <c r="J1412" s="51" t="s">
        <v>613</v>
      </c>
      <c r="K1412" s="51" t="s">
        <v>3326</v>
      </c>
      <c r="L1412" s="51"/>
      <c r="M1412" s="51"/>
      <c r="N1412" s="53">
        <v>0</v>
      </c>
      <c r="O1412" s="53"/>
      <c r="P1412" s="53">
        <v>0</v>
      </c>
    </row>
    <row r="1413" spans="1:16" s="19" customFormat="1" hidden="1">
      <c r="A1413" s="19" t="s">
        <v>1985</v>
      </c>
      <c r="B1413" s="19" t="s">
        <v>3327</v>
      </c>
      <c r="C1413" s="51"/>
      <c r="D1413" s="51" t="s">
        <v>1879</v>
      </c>
      <c r="E1413" s="51" t="s">
        <v>460</v>
      </c>
      <c r="F1413" s="51" t="s">
        <v>460</v>
      </c>
      <c r="G1413" s="51"/>
      <c r="H1413" s="51" t="s">
        <v>623</v>
      </c>
      <c r="I1413" s="51"/>
      <c r="J1413" s="51" t="s">
        <v>613</v>
      </c>
      <c r="K1413" s="51" t="s">
        <v>3326</v>
      </c>
      <c r="L1413" s="51"/>
      <c r="M1413" s="51"/>
      <c r="N1413" s="53">
        <v>4.8501086931848E-2</v>
      </c>
      <c r="O1413" s="53"/>
      <c r="P1413" s="53">
        <v>4.8501086931848E-2</v>
      </c>
    </row>
    <row r="1414" spans="1:16" s="19" customFormat="1" hidden="1">
      <c r="A1414" s="19" t="s">
        <v>1984</v>
      </c>
      <c r="B1414" s="19" t="s">
        <v>3327</v>
      </c>
      <c r="C1414" s="51"/>
      <c r="D1414" s="51" t="s">
        <v>1879</v>
      </c>
      <c r="E1414" s="51" t="s">
        <v>460</v>
      </c>
      <c r="F1414" s="51" t="s">
        <v>460</v>
      </c>
      <c r="G1414" s="51"/>
      <c r="H1414" s="51" t="s">
        <v>623</v>
      </c>
      <c r="I1414" s="51"/>
      <c r="J1414" s="51" t="s">
        <v>613</v>
      </c>
      <c r="K1414" s="51" t="s">
        <v>3326</v>
      </c>
      <c r="L1414" s="51"/>
      <c r="M1414" s="51"/>
      <c r="N1414" s="53">
        <v>6591.123498913068</v>
      </c>
      <c r="O1414" s="53"/>
      <c r="P1414" s="53">
        <v>6591.123498913068</v>
      </c>
    </row>
    <row r="1415" spans="1:16" s="19" customFormat="1" hidden="1">
      <c r="A1415" s="19" t="s">
        <v>1986</v>
      </c>
      <c r="B1415" s="19" t="s">
        <v>980</v>
      </c>
      <c r="C1415" s="51"/>
      <c r="D1415" s="51" t="s">
        <v>1879</v>
      </c>
      <c r="E1415" s="51" t="s">
        <v>460</v>
      </c>
      <c r="F1415" s="51" t="s">
        <v>460</v>
      </c>
      <c r="G1415" s="51"/>
      <c r="H1415" s="51" t="s">
        <v>623</v>
      </c>
      <c r="I1415" s="51"/>
      <c r="J1415" s="51" t="s">
        <v>552</v>
      </c>
      <c r="K1415" s="51" t="s">
        <v>3325</v>
      </c>
      <c r="L1415" s="51">
        <v>59730</v>
      </c>
      <c r="M1415" s="51"/>
      <c r="N1415" s="53">
        <v>0</v>
      </c>
      <c r="O1415" s="53"/>
      <c r="P1415" s="53">
        <v>0</v>
      </c>
    </row>
    <row r="1416" spans="1:16" s="19" customFormat="1" hidden="1">
      <c r="A1416" s="19" t="s">
        <v>1985</v>
      </c>
      <c r="B1416" s="19" t="s">
        <v>980</v>
      </c>
      <c r="C1416" s="51"/>
      <c r="D1416" s="51" t="s">
        <v>1879</v>
      </c>
      <c r="E1416" s="51" t="s">
        <v>460</v>
      </c>
      <c r="F1416" s="51" t="s">
        <v>460</v>
      </c>
      <c r="G1416" s="51"/>
      <c r="H1416" s="51" t="s">
        <v>623</v>
      </c>
      <c r="I1416" s="51"/>
      <c r="J1416" s="51" t="s">
        <v>552</v>
      </c>
      <c r="K1416" s="51" t="s">
        <v>3325</v>
      </c>
      <c r="L1416" s="51">
        <v>59730</v>
      </c>
      <c r="M1416" s="51"/>
      <c r="N1416" s="53">
        <v>4.2432273611269417E-2</v>
      </c>
      <c r="O1416" s="53"/>
      <c r="P1416" s="53">
        <v>4.2432273611269417E-2</v>
      </c>
    </row>
    <row r="1417" spans="1:16" s="19" customFormat="1" hidden="1">
      <c r="A1417" s="19" t="s">
        <v>1984</v>
      </c>
      <c r="B1417" s="19" t="s">
        <v>980</v>
      </c>
      <c r="C1417" s="51"/>
      <c r="D1417" s="51" t="s">
        <v>1879</v>
      </c>
      <c r="E1417" s="51" t="s">
        <v>460</v>
      </c>
      <c r="F1417" s="51" t="s">
        <v>460</v>
      </c>
      <c r="G1417" s="51"/>
      <c r="H1417" s="51" t="s">
        <v>623</v>
      </c>
      <c r="I1417" s="51"/>
      <c r="J1417" s="51" t="s">
        <v>552</v>
      </c>
      <c r="K1417" s="51" t="s">
        <v>3325</v>
      </c>
      <c r="L1417" s="51">
        <v>59730</v>
      </c>
      <c r="M1417" s="51"/>
      <c r="N1417" s="53">
        <v>5766.393567726388</v>
      </c>
      <c r="O1417" s="53"/>
      <c r="P1417" s="53">
        <v>5766.393567726388</v>
      </c>
    </row>
    <row r="1418" spans="1:16" s="19" customFormat="1" hidden="1">
      <c r="A1418" s="19" t="s">
        <v>1986</v>
      </c>
      <c r="B1418" s="19" t="s">
        <v>1143</v>
      </c>
      <c r="C1418" s="51"/>
      <c r="D1418" s="51" t="s">
        <v>1879</v>
      </c>
      <c r="E1418" s="51" t="s">
        <v>460</v>
      </c>
      <c r="F1418" s="51" t="s">
        <v>460</v>
      </c>
      <c r="G1418" s="51"/>
      <c r="H1418" s="51" t="s">
        <v>623</v>
      </c>
      <c r="I1418" s="51"/>
      <c r="J1418" s="51" t="s">
        <v>226</v>
      </c>
      <c r="K1418" s="51" t="s">
        <v>3324</v>
      </c>
      <c r="L1418" s="51"/>
      <c r="M1418" s="51"/>
      <c r="N1418" s="53">
        <v>0</v>
      </c>
      <c r="O1418" s="53"/>
      <c r="P1418" s="53">
        <v>0</v>
      </c>
    </row>
    <row r="1419" spans="1:16" s="19" customFormat="1" hidden="1">
      <c r="A1419" s="19" t="s">
        <v>1985</v>
      </c>
      <c r="B1419" s="19" t="s">
        <v>1143</v>
      </c>
      <c r="C1419" s="51"/>
      <c r="D1419" s="51" t="s">
        <v>1879</v>
      </c>
      <c r="E1419" s="51" t="s">
        <v>460</v>
      </c>
      <c r="F1419" s="51" t="s">
        <v>460</v>
      </c>
      <c r="G1419" s="51"/>
      <c r="H1419" s="51" t="s">
        <v>623</v>
      </c>
      <c r="I1419" s="51"/>
      <c r="J1419" s="51" t="s">
        <v>226</v>
      </c>
      <c r="K1419" s="51" t="s">
        <v>3324</v>
      </c>
      <c r="L1419" s="51"/>
      <c r="M1419" s="51"/>
      <c r="N1419" s="53">
        <v>9.4812993037194662E-2</v>
      </c>
      <c r="O1419" s="53"/>
      <c r="P1419" s="53">
        <v>9.4812993037194662E-2</v>
      </c>
    </row>
    <row r="1420" spans="1:16" s="19" customFormat="1" hidden="1">
      <c r="A1420" s="19" t="s">
        <v>1984</v>
      </c>
      <c r="B1420" s="19" t="s">
        <v>1143</v>
      </c>
      <c r="C1420" s="51"/>
      <c r="D1420" s="51" t="s">
        <v>1879</v>
      </c>
      <c r="E1420" s="51" t="s">
        <v>460</v>
      </c>
      <c r="F1420" s="51" t="s">
        <v>460</v>
      </c>
      <c r="G1420" s="51"/>
      <c r="H1420" s="51" t="s">
        <v>623</v>
      </c>
      <c r="I1420" s="51"/>
      <c r="J1420" s="51" t="s">
        <v>226</v>
      </c>
      <c r="K1420" s="51" t="s">
        <v>3324</v>
      </c>
      <c r="L1420" s="51"/>
      <c r="M1420" s="51"/>
      <c r="N1420" s="53">
        <v>12884.745187006964</v>
      </c>
      <c r="O1420" s="53"/>
      <c r="P1420" s="53">
        <v>12884.745187006964</v>
      </c>
    </row>
    <row r="1421" spans="1:16" s="19" customFormat="1" hidden="1">
      <c r="A1421" s="19" t="s">
        <v>1986</v>
      </c>
      <c r="B1421" s="19" t="s">
        <v>431</v>
      </c>
      <c r="C1421" s="51"/>
      <c r="D1421" s="51" t="s">
        <v>1879</v>
      </c>
      <c r="E1421" s="51" t="s">
        <v>460</v>
      </c>
      <c r="F1421" s="51" t="s">
        <v>460</v>
      </c>
      <c r="G1421" s="51"/>
      <c r="H1421" s="51" t="s">
        <v>623</v>
      </c>
      <c r="I1421" s="51"/>
      <c r="J1421" s="51" t="s">
        <v>3323</v>
      </c>
      <c r="K1421" s="51" t="s">
        <v>3322</v>
      </c>
      <c r="L1421" s="51"/>
      <c r="M1421" s="51"/>
      <c r="N1421" s="53">
        <v>0</v>
      </c>
      <c r="O1421" s="53"/>
      <c r="P1421" s="53">
        <v>0</v>
      </c>
    </row>
    <row r="1422" spans="1:16" s="19" customFormat="1" hidden="1">
      <c r="A1422" s="19" t="s">
        <v>1985</v>
      </c>
      <c r="B1422" s="19" t="s">
        <v>431</v>
      </c>
      <c r="C1422" s="51"/>
      <c r="D1422" s="51" t="s">
        <v>1879</v>
      </c>
      <c r="E1422" s="51" t="s">
        <v>460</v>
      </c>
      <c r="F1422" s="51" t="s">
        <v>460</v>
      </c>
      <c r="G1422" s="51"/>
      <c r="H1422" s="51" t="s">
        <v>623</v>
      </c>
      <c r="I1422" s="51"/>
      <c r="J1422" s="51" t="s">
        <v>3323</v>
      </c>
      <c r="K1422" s="51" t="s">
        <v>3322</v>
      </c>
      <c r="L1422" s="51"/>
      <c r="M1422" s="51"/>
      <c r="N1422" s="53">
        <v>9.3657415441620248E-3</v>
      </c>
      <c r="O1422" s="53"/>
      <c r="P1422" s="53">
        <v>9.3657415441620248E-3</v>
      </c>
    </row>
    <row r="1423" spans="1:16" s="19" customFormat="1" hidden="1">
      <c r="A1423" s="19" t="s">
        <v>1984</v>
      </c>
      <c r="B1423" s="19" t="s">
        <v>431</v>
      </c>
      <c r="C1423" s="51"/>
      <c r="D1423" s="51" t="s">
        <v>1879</v>
      </c>
      <c r="E1423" s="51" t="s">
        <v>460</v>
      </c>
      <c r="F1423" s="51" t="s">
        <v>460</v>
      </c>
      <c r="G1423" s="51"/>
      <c r="H1423" s="51" t="s">
        <v>623</v>
      </c>
      <c r="I1423" s="51"/>
      <c r="J1423" s="51" t="s">
        <v>3323</v>
      </c>
      <c r="K1423" s="51" t="s">
        <v>3322</v>
      </c>
      <c r="L1423" s="51"/>
      <c r="M1423" s="51"/>
      <c r="N1423" s="53">
        <v>1272.7706342584559</v>
      </c>
      <c r="O1423" s="53"/>
      <c r="P1423" s="53">
        <v>1272.7706342584559</v>
      </c>
    </row>
    <row r="1424" spans="1:16" s="19" customFormat="1" hidden="1">
      <c r="A1424" s="19" t="s">
        <v>1986</v>
      </c>
      <c r="B1424" s="19" t="s">
        <v>979</v>
      </c>
      <c r="C1424" s="51"/>
      <c r="D1424" s="51" t="s">
        <v>1879</v>
      </c>
      <c r="E1424" s="51" t="s">
        <v>460</v>
      </c>
      <c r="F1424" s="51" t="s">
        <v>460</v>
      </c>
      <c r="G1424" s="51"/>
      <c r="H1424" s="51" t="s">
        <v>623</v>
      </c>
      <c r="I1424" s="51"/>
      <c r="J1424" s="51" t="s">
        <v>3321</v>
      </c>
      <c r="K1424" s="51" t="s">
        <v>3320</v>
      </c>
      <c r="L1424" s="51" t="s">
        <v>3319</v>
      </c>
      <c r="M1424" s="51"/>
      <c r="N1424" s="53">
        <v>0</v>
      </c>
      <c r="O1424" s="53"/>
      <c r="P1424" s="53">
        <v>0</v>
      </c>
    </row>
    <row r="1425" spans="1:16" s="19" customFormat="1" hidden="1">
      <c r="A1425" s="19" t="s">
        <v>1985</v>
      </c>
      <c r="B1425" s="19" t="s">
        <v>979</v>
      </c>
      <c r="C1425" s="51"/>
      <c r="D1425" s="51" t="s">
        <v>1879</v>
      </c>
      <c r="E1425" s="51" t="s">
        <v>460</v>
      </c>
      <c r="F1425" s="51" t="s">
        <v>460</v>
      </c>
      <c r="G1425" s="51"/>
      <c r="H1425" s="51" t="s">
        <v>623</v>
      </c>
      <c r="I1425" s="51"/>
      <c r="J1425" s="51" t="s">
        <v>3321</v>
      </c>
      <c r="K1425" s="51" t="s">
        <v>3320</v>
      </c>
      <c r="L1425" s="51" t="s">
        <v>3319</v>
      </c>
      <c r="M1425" s="51"/>
      <c r="N1425" s="53">
        <v>9.4905886641158815E-2</v>
      </c>
      <c r="O1425" s="53"/>
      <c r="P1425" s="53">
        <v>9.4905886641158815E-2</v>
      </c>
    </row>
    <row r="1426" spans="1:16" s="19" customFormat="1" hidden="1">
      <c r="A1426" s="19" t="s">
        <v>1984</v>
      </c>
      <c r="B1426" s="19" t="s">
        <v>979</v>
      </c>
      <c r="C1426" s="51"/>
      <c r="D1426" s="51" t="s">
        <v>1879</v>
      </c>
      <c r="E1426" s="51" t="s">
        <v>460</v>
      </c>
      <c r="F1426" s="51" t="s">
        <v>460</v>
      </c>
      <c r="G1426" s="51"/>
      <c r="H1426" s="51" t="s">
        <v>623</v>
      </c>
      <c r="I1426" s="51"/>
      <c r="J1426" s="51" t="s">
        <v>3321</v>
      </c>
      <c r="K1426" s="51" t="s">
        <v>3320</v>
      </c>
      <c r="L1426" s="51" t="s">
        <v>3319</v>
      </c>
      <c r="M1426" s="51"/>
      <c r="N1426" s="53">
        <v>12897.369094113359</v>
      </c>
      <c r="O1426" s="53"/>
      <c r="P1426" s="53">
        <v>12897.369094113359</v>
      </c>
    </row>
    <row r="1427" spans="1:16" s="19" customFormat="1" hidden="1">
      <c r="A1427" s="19" t="s">
        <v>1986</v>
      </c>
      <c r="B1427" s="19" t="s">
        <v>977</v>
      </c>
      <c r="C1427" s="51"/>
      <c r="D1427" s="51" t="s">
        <v>1879</v>
      </c>
      <c r="E1427" s="51" t="s">
        <v>460</v>
      </c>
      <c r="F1427" s="51" t="s">
        <v>460</v>
      </c>
      <c r="G1427" s="51"/>
      <c r="H1427" s="51" t="s">
        <v>623</v>
      </c>
      <c r="I1427" s="51"/>
      <c r="J1427" s="51" t="s">
        <v>265</v>
      </c>
      <c r="K1427" s="51" t="s">
        <v>3318</v>
      </c>
      <c r="L1427" s="51" t="s">
        <v>3317</v>
      </c>
      <c r="M1427" s="51"/>
      <c r="N1427" s="53">
        <v>0</v>
      </c>
      <c r="O1427" s="53"/>
      <c r="P1427" s="53">
        <v>0</v>
      </c>
    </row>
    <row r="1428" spans="1:16" s="19" customFormat="1" hidden="1">
      <c r="A1428" s="19" t="s">
        <v>1985</v>
      </c>
      <c r="B1428" s="19" t="s">
        <v>977</v>
      </c>
      <c r="C1428" s="51"/>
      <c r="D1428" s="51" t="s">
        <v>1879</v>
      </c>
      <c r="E1428" s="51" t="s">
        <v>460</v>
      </c>
      <c r="F1428" s="51" t="s">
        <v>460</v>
      </c>
      <c r="G1428" s="51"/>
      <c r="H1428" s="51" t="s">
        <v>623</v>
      </c>
      <c r="I1428" s="51"/>
      <c r="J1428" s="51" t="s">
        <v>265</v>
      </c>
      <c r="K1428" s="51" t="s">
        <v>3318</v>
      </c>
      <c r="L1428" s="51" t="s">
        <v>3317</v>
      </c>
      <c r="M1428" s="51"/>
      <c r="N1428" s="53">
        <v>3.5740637521400088E-2</v>
      </c>
      <c r="O1428" s="53"/>
      <c r="P1428" s="53">
        <v>3.5740637521400088E-2</v>
      </c>
    </row>
    <row r="1429" spans="1:16" s="19" customFormat="1" hidden="1">
      <c r="A1429" s="19" t="s">
        <v>1984</v>
      </c>
      <c r="B1429" s="19" t="s">
        <v>977</v>
      </c>
      <c r="C1429" s="51"/>
      <c r="D1429" s="51" t="s">
        <v>1879</v>
      </c>
      <c r="E1429" s="51" t="s">
        <v>460</v>
      </c>
      <c r="F1429" s="51" t="s">
        <v>460</v>
      </c>
      <c r="G1429" s="51"/>
      <c r="H1429" s="51" t="s">
        <v>623</v>
      </c>
      <c r="I1429" s="51"/>
      <c r="J1429" s="51" t="s">
        <v>265</v>
      </c>
      <c r="K1429" s="51" t="s">
        <v>3318</v>
      </c>
      <c r="L1429" s="51" t="s">
        <v>3317</v>
      </c>
      <c r="M1429" s="51"/>
      <c r="N1429" s="53">
        <v>4857.0242593624789</v>
      </c>
      <c r="O1429" s="53"/>
      <c r="P1429" s="53">
        <v>4857.0242593624789</v>
      </c>
    </row>
    <row r="1430" spans="1:16" s="19" customFormat="1" hidden="1">
      <c r="A1430" s="19" t="s">
        <v>1986</v>
      </c>
      <c r="B1430" s="19" t="s">
        <v>978</v>
      </c>
      <c r="C1430" s="51"/>
      <c r="D1430" s="51" t="s">
        <v>1879</v>
      </c>
      <c r="E1430" s="51" t="s">
        <v>460</v>
      </c>
      <c r="F1430" s="51" t="s">
        <v>460</v>
      </c>
      <c r="G1430" s="51"/>
      <c r="H1430" s="51" t="s">
        <v>623</v>
      </c>
      <c r="I1430" s="51"/>
      <c r="J1430" s="51" t="s">
        <v>266</v>
      </c>
      <c r="K1430" s="51" t="s">
        <v>3316</v>
      </c>
      <c r="L1430" s="51" t="s">
        <v>3315</v>
      </c>
      <c r="M1430" s="51"/>
      <c r="N1430" s="53">
        <v>0</v>
      </c>
      <c r="O1430" s="53"/>
      <c r="P1430" s="53">
        <v>0</v>
      </c>
    </row>
    <row r="1431" spans="1:16" s="19" customFormat="1" hidden="1">
      <c r="A1431" s="19" t="s">
        <v>1985</v>
      </c>
      <c r="B1431" s="19" t="s">
        <v>978</v>
      </c>
      <c r="C1431" s="51"/>
      <c r="D1431" s="51" t="s">
        <v>1879</v>
      </c>
      <c r="E1431" s="51" t="s">
        <v>460</v>
      </c>
      <c r="F1431" s="51" t="s">
        <v>460</v>
      </c>
      <c r="G1431" s="51"/>
      <c r="H1431" s="51" t="s">
        <v>623</v>
      </c>
      <c r="I1431" s="51"/>
      <c r="J1431" s="51" t="s">
        <v>266</v>
      </c>
      <c r="K1431" s="51" t="s">
        <v>3316</v>
      </c>
      <c r="L1431" s="51" t="s">
        <v>3315</v>
      </c>
      <c r="M1431" s="51"/>
      <c r="N1431" s="53">
        <v>3.1739501606168202E-2</v>
      </c>
      <c r="O1431" s="53"/>
      <c r="P1431" s="53">
        <v>3.1739501606168202E-2</v>
      </c>
    </row>
    <row r="1432" spans="1:16" s="19" customFormat="1" hidden="1">
      <c r="A1432" s="19" t="s">
        <v>1984</v>
      </c>
      <c r="B1432" s="19" t="s">
        <v>978</v>
      </c>
      <c r="C1432" s="51"/>
      <c r="D1432" s="51" t="s">
        <v>1879</v>
      </c>
      <c r="E1432" s="51" t="s">
        <v>460</v>
      </c>
      <c r="F1432" s="51" t="s">
        <v>460</v>
      </c>
      <c r="G1432" s="51"/>
      <c r="H1432" s="51" t="s">
        <v>623</v>
      </c>
      <c r="I1432" s="51"/>
      <c r="J1432" s="51" t="s">
        <v>266</v>
      </c>
      <c r="K1432" s="51" t="s">
        <v>3316</v>
      </c>
      <c r="L1432" s="51" t="s">
        <v>3315</v>
      </c>
      <c r="M1432" s="51"/>
      <c r="N1432" s="53">
        <v>4313.2842604983935</v>
      </c>
      <c r="O1432" s="53"/>
      <c r="P1432" s="53">
        <v>4313.2842604983935</v>
      </c>
    </row>
    <row r="1433" spans="1:16" s="19" customFormat="1" hidden="1">
      <c r="A1433" s="19" t="s">
        <v>1986</v>
      </c>
      <c r="B1433" s="19" t="s">
        <v>802</v>
      </c>
      <c r="C1433" s="51"/>
      <c r="D1433" s="51" t="s">
        <v>1879</v>
      </c>
      <c r="E1433" s="51" t="s">
        <v>460</v>
      </c>
      <c r="F1433" s="51" t="s">
        <v>460</v>
      </c>
      <c r="G1433" s="51"/>
      <c r="H1433" s="51" t="s">
        <v>623</v>
      </c>
      <c r="I1433" s="51"/>
      <c r="J1433" s="51" t="s">
        <v>438</v>
      </c>
      <c r="K1433" s="51" t="s">
        <v>3314</v>
      </c>
      <c r="L1433" s="51"/>
      <c r="M1433" s="51"/>
      <c r="N1433" s="53">
        <v>0</v>
      </c>
      <c r="O1433" s="53"/>
      <c r="P1433" s="53">
        <v>0</v>
      </c>
    </row>
    <row r="1434" spans="1:16" s="19" customFormat="1" hidden="1">
      <c r="A1434" s="19" t="s">
        <v>1985</v>
      </c>
      <c r="B1434" s="19" t="s">
        <v>802</v>
      </c>
      <c r="C1434" s="51"/>
      <c r="D1434" s="51" t="s">
        <v>1879</v>
      </c>
      <c r="E1434" s="51" t="s">
        <v>460</v>
      </c>
      <c r="F1434" s="51" t="s">
        <v>460</v>
      </c>
      <c r="G1434" s="51"/>
      <c r="H1434" s="51" t="s">
        <v>623</v>
      </c>
      <c r="I1434" s="51"/>
      <c r="J1434" s="51" t="s">
        <v>438</v>
      </c>
      <c r="K1434" s="51" t="s">
        <v>3314</v>
      </c>
      <c r="L1434" s="51"/>
      <c r="M1434" s="51"/>
      <c r="N1434" s="53">
        <v>0.27515170852691767</v>
      </c>
      <c r="O1434" s="53"/>
      <c r="P1434" s="53">
        <v>0.27515170852691767</v>
      </c>
    </row>
    <row r="1435" spans="1:16" s="19" customFormat="1" hidden="1">
      <c r="A1435" s="19" t="s">
        <v>1984</v>
      </c>
      <c r="B1435" s="19" t="s">
        <v>802</v>
      </c>
      <c r="C1435" s="51"/>
      <c r="D1435" s="51" t="s">
        <v>1879</v>
      </c>
      <c r="E1435" s="51" t="s">
        <v>460</v>
      </c>
      <c r="F1435" s="51" t="s">
        <v>460</v>
      </c>
      <c r="G1435" s="51"/>
      <c r="H1435" s="51" t="s">
        <v>623</v>
      </c>
      <c r="I1435" s="51"/>
      <c r="J1435" s="51" t="s">
        <v>438</v>
      </c>
      <c r="K1435" s="51" t="s">
        <v>3314</v>
      </c>
      <c r="L1435" s="51"/>
      <c r="M1435" s="51"/>
      <c r="N1435" s="53">
        <v>37392.128848291475</v>
      </c>
      <c r="O1435" s="53"/>
      <c r="P1435" s="53">
        <v>37392.128848291475</v>
      </c>
    </row>
    <row r="1436" spans="1:16" s="19" customFormat="1" hidden="1">
      <c r="A1436" s="19" t="s">
        <v>1986</v>
      </c>
      <c r="B1436" s="19" t="s">
        <v>108</v>
      </c>
      <c r="C1436" s="51"/>
      <c r="D1436" s="51" t="s">
        <v>1879</v>
      </c>
      <c r="E1436" s="51" t="s">
        <v>460</v>
      </c>
      <c r="F1436" s="51" t="s">
        <v>460</v>
      </c>
      <c r="G1436" s="51"/>
      <c r="H1436" s="51" t="s">
        <v>623</v>
      </c>
      <c r="I1436" s="51"/>
      <c r="J1436" s="51" t="s">
        <v>240</v>
      </c>
      <c r="K1436" s="51" t="s">
        <v>3313</v>
      </c>
      <c r="L1436" s="51">
        <v>58418</v>
      </c>
      <c r="M1436" s="51"/>
      <c r="N1436" s="53">
        <v>0</v>
      </c>
      <c r="O1436" s="53"/>
      <c r="P1436" s="53">
        <v>0</v>
      </c>
    </row>
    <row r="1437" spans="1:16" s="19" customFormat="1" hidden="1">
      <c r="A1437" s="19" t="s">
        <v>1985</v>
      </c>
      <c r="B1437" s="19" t="s">
        <v>108</v>
      </c>
      <c r="C1437" s="51"/>
      <c r="D1437" s="51" t="s">
        <v>1879</v>
      </c>
      <c r="E1437" s="51" t="s">
        <v>460</v>
      </c>
      <c r="F1437" s="51" t="s">
        <v>460</v>
      </c>
      <c r="G1437" s="51"/>
      <c r="H1437" s="51" t="s">
        <v>623</v>
      </c>
      <c r="I1437" s="51"/>
      <c r="J1437" s="51" t="s">
        <v>240</v>
      </c>
      <c r="K1437" s="51" t="s">
        <v>3313</v>
      </c>
      <c r="L1437" s="51">
        <v>58418</v>
      </c>
      <c r="M1437" s="51"/>
      <c r="N1437" s="53">
        <v>7.4429528477866685E-2</v>
      </c>
      <c r="O1437" s="53"/>
      <c r="P1437" s="53">
        <v>7.4429528477866685E-2</v>
      </c>
    </row>
    <row r="1438" spans="1:16" s="19" customFormat="1" hidden="1">
      <c r="A1438" s="19" t="s">
        <v>1984</v>
      </c>
      <c r="B1438" s="19" t="s">
        <v>108</v>
      </c>
      <c r="C1438" s="51"/>
      <c r="D1438" s="51" t="s">
        <v>1879</v>
      </c>
      <c r="E1438" s="51" t="s">
        <v>460</v>
      </c>
      <c r="F1438" s="51" t="s">
        <v>460</v>
      </c>
      <c r="G1438" s="51"/>
      <c r="H1438" s="51" t="s">
        <v>623</v>
      </c>
      <c r="I1438" s="51"/>
      <c r="J1438" s="51" t="s">
        <v>240</v>
      </c>
      <c r="K1438" s="51" t="s">
        <v>3313</v>
      </c>
      <c r="L1438" s="51">
        <v>58418</v>
      </c>
      <c r="M1438" s="51"/>
      <c r="N1438" s="53">
        <v>10114.705570471522</v>
      </c>
      <c r="O1438" s="53"/>
      <c r="P1438" s="53">
        <v>10114.705570471522</v>
      </c>
    </row>
    <row r="1439" spans="1:16" s="19" customFormat="1" hidden="1">
      <c r="A1439" s="19" t="s">
        <v>1986</v>
      </c>
      <c r="B1439" s="19" t="s">
        <v>109</v>
      </c>
      <c r="C1439" s="51"/>
      <c r="D1439" s="51" t="s">
        <v>1879</v>
      </c>
      <c r="E1439" s="51" t="s">
        <v>460</v>
      </c>
      <c r="F1439" s="51" t="s">
        <v>460</v>
      </c>
      <c r="G1439" s="51"/>
      <c r="H1439" s="51" t="s">
        <v>623</v>
      </c>
      <c r="I1439" s="51"/>
      <c r="J1439" s="51" t="s">
        <v>241</v>
      </c>
      <c r="K1439" s="51" t="s">
        <v>3312</v>
      </c>
      <c r="L1439" s="51">
        <v>58419</v>
      </c>
      <c r="M1439" s="51"/>
      <c r="N1439" s="53">
        <v>0</v>
      </c>
      <c r="O1439" s="53"/>
      <c r="P1439" s="53">
        <v>0</v>
      </c>
    </row>
    <row r="1440" spans="1:16" s="19" customFormat="1" hidden="1">
      <c r="A1440" s="19" t="s">
        <v>1985</v>
      </c>
      <c r="B1440" s="19" t="s">
        <v>109</v>
      </c>
      <c r="C1440" s="51"/>
      <c r="D1440" s="51" t="s">
        <v>1879</v>
      </c>
      <c r="E1440" s="51" t="s">
        <v>460</v>
      </c>
      <c r="F1440" s="51" t="s">
        <v>460</v>
      </c>
      <c r="G1440" s="51"/>
      <c r="H1440" s="51" t="s">
        <v>623</v>
      </c>
      <c r="I1440" s="51"/>
      <c r="J1440" s="51" t="s">
        <v>241</v>
      </c>
      <c r="K1440" s="51" t="s">
        <v>3312</v>
      </c>
      <c r="L1440" s="51">
        <v>58419</v>
      </c>
      <c r="M1440" s="51"/>
      <c r="N1440" s="53">
        <v>7.4531840951687786E-2</v>
      </c>
      <c r="O1440" s="53"/>
      <c r="P1440" s="53">
        <v>7.4531840951687786E-2</v>
      </c>
    </row>
    <row r="1441" spans="1:16" s="19" customFormat="1" hidden="1">
      <c r="A1441" s="19" t="s">
        <v>1984</v>
      </c>
      <c r="B1441" s="19" t="s">
        <v>109</v>
      </c>
      <c r="C1441" s="51"/>
      <c r="D1441" s="51" t="s">
        <v>1879</v>
      </c>
      <c r="E1441" s="51" t="s">
        <v>460</v>
      </c>
      <c r="F1441" s="51" t="s">
        <v>460</v>
      </c>
      <c r="G1441" s="51"/>
      <c r="H1441" s="51" t="s">
        <v>623</v>
      </c>
      <c r="I1441" s="51"/>
      <c r="J1441" s="51" t="s">
        <v>241</v>
      </c>
      <c r="K1441" s="51" t="s">
        <v>3312</v>
      </c>
      <c r="L1441" s="51">
        <v>58419</v>
      </c>
      <c r="M1441" s="51"/>
      <c r="N1441" s="53">
        <v>10128.609468159048</v>
      </c>
      <c r="O1441" s="53"/>
      <c r="P1441" s="53">
        <v>10128.609468159048</v>
      </c>
    </row>
    <row r="1442" spans="1:16" s="19" customFormat="1" hidden="1">
      <c r="A1442" s="19" t="s">
        <v>1986</v>
      </c>
      <c r="B1442" s="19" t="s">
        <v>1531</v>
      </c>
      <c r="C1442" s="51"/>
      <c r="D1442" s="51" t="s">
        <v>1879</v>
      </c>
      <c r="E1442" s="51" t="s">
        <v>460</v>
      </c>
      <c r="F1442" s="51" t="s">
        <v>460</v>
      </c>
      <c r="G1442" s="51"/>
      <c r="H1442" s="51" t="s">
        <v>623</v>
      </c>
      <c r="I1442" s="51"/>
      <c r="J1442" s="51" t="s">
        <v>3311</v>
      </c>
      <c r="K1442" s="51" t="s">
        <v>3310</v>
      </c>
      <c r="L1442" s="51" t="s">
        <v>3309</v>
      </c>
      <c r="M1442" s="51"/>
      <c r="N1442" s="53">
        <v>0</v>
      </c>
      <c r="O1442" s="53"/>
      <c r="P1442" s="53">
        <v>0</v>
      </c>
    </row>
    <row r="1443" spans="1:16" s="19" customFormat="1" hidden="1">
      <c r="A1443" s="19" t="s">
        <v>1985</v>
      </c>
      <c r="B1443" s="19" t="s">
        <v>1531</v>
      </c>
      <c r="C1443" s="51"/>
      <c r="D1443" s="51" t="s">
        <v>1879</v>
      </c>
      <c r="E1443" s="51" t="s">
        <v>460</v>
      </c>
      <c r="F1443" s="51" t="s">
        <v>460</v>
      </c>
      <c r="G1443" s="51"/>
      <c r="H1443" s="51" t="s">
        <v>623</v>
      </c>
      <c r="I1443" s="51"/>
      <c r="J1443" s="51" t="s">
        <v>3311</v>
      </c>
      <c r="K1443" s="51" t="s">
        <v>3310</v>
      </c>
      <c r="L1443" s="51" t="s">
        <v>3309</v>
      </c>
      <c r="M1443" s="51"/>
      <c r="N1443" s="53">
        <v>0.32677471666531172</v>
      </c>
      <c r="O1443" s="53"/>
      <c r="P1443" s="53">
        <v>0.32677471666531172</v>
      </c>
    </row>
    <row r="1444" spans="1:16" s="19" customFormat="1" hidden="1">
      <c r="A1444" s="19" t="s">
        <v>1984</v>
      </c>
      <c r="B1444" s="19" t="s">
        <v>1531</v>
      </c>
      <c r="C1444" s="51"/>
      <c r="D1444" s="51" t="s">
        <v>1879</v>
      </c>
      <c r="E1444" s="51" t="s">
        <v>460</v>
      </c>
      <c r="F1444" s="51" t="s">
        <v>460</v>
      </c>
      <c r="G1444" s="51"/>
      <c r="H1444" s="51" t="s">
        <v>623</v>
      </c>
      <c r="I1444" s="51"/>
      <c r="J1444" s="51" t="s">
        <v>3311</v>
      </c>
      <c r="K1444" s="51" t="s">
        <v>3310</v>
      </c>
      <c r="L1444" s="51" t="s">
        <v>3309</v>
      </c>
      <c r="M1444" s="51"/>
      <c r="N1444" s="53">
        <v>44407.510225283331</v>
      </c>
      <c r="O1444" s="53"/>
      <c r="P1444" s="53">
        <v>44407.510225283331</v>
      </c>
    </row>
    <row r="1445" spans="1:16" s="19" customFormat="1" hidden="1">
      <c r="A1445" s="19" t="s">
        <v>1986</v>
      </c>
      <c r="B1445" s="19" t="s">
        <v>422</v>
      </c>
      <c r="C1445" s="51"/>
      <c r="D1445" s="51" t="s">
        <v>1879</v>
      </c>
      <c r="E1445" s="51" t="s">
        <v>103</v>
      </c>
      <c r="F1445" s="51" t="s">
        <v>103</v>
      </c>
      <c r="G1445" s="51"/>
      <c r="H1445" s="51" t="s">
        <v>623</v>
      </c>
      <c r="I1445" s="51"/>
      <c r="J1445" s="51" t="s">
        <v>423</v>
      </c>
      <c r="K1445" s="51" t="s">
        <v>3308</v>
      </c>
      <c r="L1445" s="51"/>
      <c r="M1445" s="51"/>
      <c r="N1445" s="53">
        <v>0</v>
      </c>
      <c r="O1445" s="53"/>
      <c r="P1445" s="53">
        <v>0</v>
      </c>
    </row>
    <row r="1446" spans="1:16" s="19" customFormat="1" hidden="1">
      <c r="A1446" s="19" t="s">
        <v>1985</v>
      </c>
      <c r="B1446" s="19" t="s">
        <v>422</v>
      </c>
      <c r="C1446" s="51"/>
      <c r="D1446" s="51" t="s">
        <v>1879</v>
      </c>
      <c r="E1446" s="51" t="s">
        <v>103</v>
      </c>
      <c r="F1446" s="51" t="s">
        <v>103</v>
      </c>
      <c r="G1446" s="51"/>
      <c r="H1446" s="51" t="s">
        <v>623</v>
      </c>
      <c r="I1446" s="51"/>
      <c r="J1446" s="51" t="s">
        <v>423</v>
      </c>
      <c r="K1446" s="51" t="s">
        <v>3308</v>
      </c>
      <c r="L1446" s="51"/>
      <c r="M1446" s="51"/>
      <c r="N1446" s="53">
        <v>3.2623683297005129E-2</v>
      </c>
      <c r="O1446" s="53"/>
      <c r="P1446" s="53">
        <v>3.2623683297005129E-2</v>
      </c>
    </row>
    <row r="1447" spans="1:16" s="19" customFormat="1" hidden="1">
      <c r="A1447" s="19" t="s">
        <v>1984</v>
      </c>
      <c r="B1447" s="19" t="s">
        <v>422</v>
      </c>
      <c r="C1447" s="51"/>
      <c r="D1447" s="51" t="s">
        <v>1879</v>
      </c>
      <c r="E1447" s="51" t="s">
        <v>103</v>
      </c>
      <c r="F1447" s="51" t="s">
        <v>103</v>
      </c>
      <c r="G1447" s="51"/>
      <c r="H1447" s="51" t="s">
        <v>623</v>
      </c>
      <c r="I1447" s="51"/>
      <c r="J1447" s="51" t="s">
        <v>423</v>
      </c>
      <c r="K1447" s="51" t="s">
        <v>3308</v>
      </c>
      <c r="L1447" s="51"/>
      <c r="M1447" s="51"/>
      <c r="N1447" s="53">
        <v>4433.4413763167031</v>
      </c>
      <c r="O1447" s="53"/>
      <c r="P1447" s="53">
        <v>4433.4413763167031</v>
      </c>
    </row>
    <row r="1448" spans="1:16" s="19" customFormat="1" hidden="1">
      <c r="A1448" s="19" t="s">
        <v>1986</v>
      </c>
      <c r="B1448" s="19" t="s">
        <v>1552</v>
      </c>
      <c r="C1448" s="51"/>
      <c r="D1448" s="51" t="s">
        <v>1879</v>
      </c>
      <c r="E1448" s="51" t="s">
        <v>460</v>
      </c>
      <c r="F1448" s="51" t="s">
        <v>460</v>
      </c>
      <c r="G1448" s="51"/>
      <c r="H1448" s="51" t="s">
        <v>623</v>
      </c>
      <c r="I1448" s="51"/>
      <c r="J1448" s="51" t="s">
        <v>3307</v>
      </c>
      <c r="K1448" s="51" t="s">
        <v>3306</v>
      </c>
      <c r="L1448" s="51">
        <v>58388</v>
      </c>
      <c r="M1448" s="51"/>
      <c r="N1448" s="53">
        <v>0</v>
      </c>
      <c r="O1448" s="53"/>
      <c r="P1448" s="53">
        <v>0</v>
      </c>
    </row>
    <row r="1449" spans="1:16" s="19" customFormat="1" hidden="1">
      <c r="A1449" s="19" t="s">
        <v>1985</v>
      </c>
      <c r="B1449" s="19" t="s">
        <v>1552</v>
      </c>
      <c r="C1449" s="51"/>
      <c r="D1449" s="51" t="s">
        <v>1879</v>
      </c>
      <c r="E1449" s="51" t="s">
        <v>460</v>
      </c>
      <c r="F1449" s="51" t="s">
        <v>460</v>
      </c>
      <c r="G1449" s="51"/>
      <c r="H1449" s="51" t="s">
        <v>623</v>
      </c>
      <c r="I1449" s="51"/>
      <c r="J1449" s="51" t="s">
        <v>3307</v>
      </c>
      <c r="K1449" s="51" t="s">
        <v>3306</v>
      </c>
      <c r="L1449" s="51">
        <v>58388</v>
      </c>
      <c r="M1449" s="51"/>
      <c r="N1449" s="53">
        <v>6.6635758858104763</v>
      </c>
      <c r="O1449" s="53"/>
      <c r="P1449" s="53">
        <v>6.6635758858104763</v>
      </c>
    </row>
    <row r="1450" spans="1:16" s="19" customFormat="1" hidden="1">
      <c r="A1450" s="19" t="s">
        <v>1984</v>
      </c>
      <c r="B1450" s="19" t="s">
        <v>1552</v>
      </c>
      <c r="C1450" s="51"/>
      <c r="D1450" s="51" t="s">
        <v>1879</v>
      </c>
      <c r="E1450" s="51" t="s">
        <v>460</v>
      </c>
      <c r="F1450" s="51" t="s">
        <v>460</v>
      </c>
      <c r="G1450" s="51"/>
      <c r="H1450" s="51" t="s">
        <v>623</v>
      </c>
      <c r="I1450" s="51"/>
      <c r="J1450" s="51" t="s">
        <v>3307</v>
      </c>
      <c r="K1450" s="51" t="s">
        <v>3306</v>
      </c>
      <c r="L1450" s="51">
        <v>58388</v>
      </c>
      <c r="M1450" s="51"/>
      <c r="N1450" s="53">
        <v>905556.02742411417</v>
      </c>
      <c r="O1450" s="53"/>
      <c r="P1450" s="53">
        <v>905556.02742411417</v>
      </c>
    </row>
    <row r="1451" spans="1:16" s="19" customFormat="1" hidden="1">
      <c r="A1451" s="19" t="s">
        <v>1986</v>
      </c>
      <c r="B1451" s="19" t="s">
        <v>1553</v>
      </c>
      <c r="C1451" s="51"/>
      <c r="D1451" s="51" t="s">
        <v>1879</v>
      </c>
      <c r="E1451" s="51" t="s">
        <v>460</v>
      </c>
      <c r="F1451" s="51" t="s">
        <v>460</v>
      </c>
      <c r="G1451" s="51"/>
      <c r="H1451" s="51" t="s">
        <v>623</v>
      </c>
      <c r="I1451" s="51"/>
      <c r="J1451" s="51" t="s">
        <v>3305</v>
      </c>
      <c r="K1451" s="51" t="s">
        <v>3304</v>
      </c>
      <c r="L1451" s="51">
        <v>58389</v>
      </c>
      <c r="M1451" s="51"/>
      <c r="N1451" s="53">
        <v>0</v>
      </c>
      <c r="O1451" s="53"/>
      <c r="P1451" s="53">
        <v>0</v>
      </c>
    </row>
    <row r="1452" spans="1:16" s="19" customFormat="1" hidden="1">
      <c r="A1452" s="19" t="s">
        <v>1985</v>
      </c>
      <c r="B1452" s="19" t="s">
        <v>1553</v>
      </c>
      <c r="C1452" s="51"/>
      <c r="D1452" s="51" t="s">
        <v>1879</v>
      </c>
      <c r="E1452" s="51" t="s">
        <v>460</v>
      </c>
      <c r="F1452" s="51" t="s">
        <v>460</v>
      </c>
      <c r="G1452" s="51"/>
      <c r="H1452" s="51" t="s">
        <v>623</v>
      </c>
      <c r="I1452" s="51"/>
      <c r="J1452" s="51" t="s">
        <v>3305</v>
      </c>
      <c r="K1452" s="51" t="s">
        <v>3304</v>
      </c>
      <c r="L1452" s="51">
        <v>58389</v>
      </c>
      <c r="M1452" s="51"/>
      <c r="N1452" s="53">
        <v>5.6537129237164807</v>
      </c>
      <c r="O1452" s="53"/>
      <c r="P1452" s="53">
        <v>5.6537129237164807</v>
      </c>
    </row>
    <row r="1453" spans="1:16" s="19" customFormat="1" hidden="1">
      <c r="A1453" s="19" t="s">
        <v>1984</v>
      </c>
      <c r="B1453" s="19" t="s">
        <v>1553</v>
      </c>
      <c r="C1453" s="51"/>
      <c r="D1453" s="51" t="s">
        <v>1879</v>
      </c>
      <c r="E1453" s="51" t="s">
        <v>460</v>
      </c>
      <c r="F1453" s="51" t="s">
        <v>460</v>
      </c>
      <c r="G1453" s="51"/>
      <c r="H1453" s="51" t="s">
        <v>623</v>
      </c>
      <c r="I1453" s="51"/>
      <c r="J1453" s="51" t="s">
        <v>3305</v>
      </c>
      <c r="K1453" s="51" t="s">
        <v>3304</v>
      </c>
      <c r="L1453" s="51">
        <v>58389</v>
      </c>
      <c r="M1453" s="51"/>
      <c r="N1453" s="53">
        <v>768319.27828707627</v>
      </c>
      <c r="O1453" s="53"/>
      <c r="P1453" s="53">
        <v>768319.27828707627</v>
      </c>
    </row>
    <row r="1454" spans="1:16" s="19" customFormat="1" hidden="1">
      <c r="A1454" s="19" t="s">
        <v>1986</v>
      </c>
      <c r="B1454" s="19" t="s">
        <v>1779</v>
      </c>
      <c r="C1454" s="51"/>
      <c r="D1454" s="51" t="s">
        <v>1879</v>
      </c>
      <c r="E1454" s="51" t="s">
        <v>460</v>
      </c>
      <c r="F1454" s="51" t="s">
        <v>460</v>
      </c>
      <c r="G1454" s="51"/>
      <c r="H1454" s="51" t="s">
        <v>623</v>
      </c>
      <c r="I1454" s="51"/>
      <c r="J1454" s="51" t="s">
        <v>242</v>
      </c>
      <c r="K1454" s="51" t="s">
        <v>3303</v>
      </c>
      <c r="L1454" s="51" t="s">
        <v>3302</v>
      </c>
      <c r="M1454" s="51"/>
      <c r="N1454" s="53">
        <v>0</v>
      </c>
      <c r="O1454" s="53"/>
      <c r="P1454" s="53">
        <v>0</v>
      </c>
    </row>
    <row r="1455" spans="1:16" s="19" customFormat="1" hidden="1">
      <c r="A1455" s="19" t="s">
        <v>1985</v>
      </c>
      <c r="B1455" s="19" t="s">
        <v>1779</v>
      </c>
      <c r="C1455" s="51"/>
      <c r="D1455" s="51" t="s">
        <v>1879</v>
      </c>
      <c r="E1455" s="51" t="s">
        <v>460</v>
      </c>
      <c r="F1455" s="51" t="s">
        <v>460</v>
      </c>
      <c r="G1455" s="51"/>
      <c r="H1455" s="51" t="s">
        <v>623</v>
      </c>
      <c r="I1455" s="51"/>
      <c r="J1455" s="51" t="s">
        <v>242</v>
      </c>
      <c r="K1455" s="51" t="s">
        <v>3303</v>
      </c>
      <c r="L1455" s="51" t="s">
        <v>3302</v>
      </c>
      <c r="M1455" s="51"/>
      <c r="N1455" s="53">
        <v>0.33607540913952422</v>
      </c>
      <c r="O1455" s="53"/>
      <c r="P1455" s="53">
        <v>0.33607540913952422</v>
      </c>
    </row>
    <row r="1456" spans="1:16" s="19" customFormat="1" hidden="1">
      <c r="A1456" s="19" t="s">
        <v>1984</v>
      </c>
      <c r="B1456" s="19" t="s">
        <v>1779</v>
      </c>
      <c r="C1456" s="51"/>
      <c r="D1456" s="51" t="s">
        <v>1879</v>
      </c>
      <c r="E1456" s="51" t="s">
        <v>460</v>
      </c>
      <c r="F1456" s="51" t="s">
        <v>460</v>
      </c>
      <c r="G1456" s="51"/>
      <c r="H1456" s="51" t="s">
        <v>623</v>
      </c>
      <c r="I1456" s="51"/>
      <c r="J1456" s="51" t="s">
        <v>242</v>
      </c>
      <c r="K1456" s="51" t="s">
        <v>3303</v>
      </c>
      <c r="L1456" s="51" t="s">
        <v>3302</v>
      </c>
      <c r="M1456" s="51"/>
      <c r="N1456" s="53">
        <v>45671.440924590861</v>
      </c>
      <c r="O1456" s="53"/>
      <c r="P1456" s="53">
        <v>45671.440924590861</v>
      </c>
    </row>
    <row r="1457" spans="1:16" s="19" customFormat="1" hidden="1">
      <c r="A1457" s="19" t="s">
        <v>1986</v>
      </c>
      <c r="B1457" s="19" t="s">
        <v>1401</v>
      </c>
      <c r="C1457" s="51"/>
      <c r="D1457" s="51" t="s">
        <v>1879</v>
      </c>
      <c r="E1457" s="51" t="s">
        <v>460</v>
      </c>
      <c r="F1457" s="51" t="s">
        <v>460</v>
      </c>
      <c r="G1457" s="51"/>
      <c r="H1457" s="51" t="s">
        <v>623</v>
      </c>
      <c r="I1457" s="51"/>
      <c r="J1457" s="51" t="s">
        <v>3301</v>
      </c>
      <c r="K1457" s="51" t="s">
        <v>3300</v>
      </c>
      <c r="L1457" s="51" t="s">
        <v>3299</v>
      </c>
      <c r="M1457" s="51"/>
      <c r="N1457" s="53">
        <v>0</v>
      </c>
      <c r="O1457" s="53"/>
      <c r="P1457" s="53">
        <v>0</v>
      </c>
    </row>
    <row r="1458" spans="1:16" s="19" customFormat="1" hidden="1">
      <c r="A1458" s="19" t="s">
        <v>1985</v>
      </c>
      <c r="B1458" s="19" t="s">
        <v>1401</v>
      </c>
      <c r="C1458" s="51"/>
      <c r="D1458" s="51" t="s">
        <v>1879</v>
      </c>
      <c r="E1458" s="51" t="s">
        <v>460</v>
      </c>
      <c r="F1458" s="51" t="s">
        <v>460</v>
      </c>
      <c r="G1458" s="51"/>
      <c r="H1458" s="51" t="s">
        <v>623</v>
      </c>
      <c r="I1458" s="51"/>
      <c r="J1458" s="51" t="s">
        <v>3301</v>
      </c>
      <c r="K1458" s="51" t="s">
        <v>3300</v>
      </c>
      <c r="L1458" s="51" t="s">
        <v>3299</v>
      </c>
      <c r="M1458" s="51"/>
      <c r="N1458" s="53">
        <v>0.36560515557534728</v>
      </c>
      <c r="O1458" s="53"/>
      <c r="P1458" s="53">
        <v>0.36560515557534728</v>
      </c>
    </row>
    <row r="1459" spans="1:16" s="19" customFormat="1" hidden="1">
      <c r="A1459" s="19" t="s">
        <v>1984</v>
      </c>
      <c r="B1459" s="19" t="s">
        <v>1401</v>
      </c>
      <c r="C1459" s="51"/>
      <c r="D1459" s="51" t="s">
        <v>1879</v>
      </c>
      <c r="E1459" s="51" t="s">
        <v>460</v>
      </c>
      <c r="F1459" s="51" t="s">
        <v>460</v>
      </c>
      <c r="G1459" s="51"/>
      <c r="H1459" s="51" t="s">
        <v>623</v>
      </c>
      <c r="I1459" s="51"/>
      <c r="J1459" s="51" t="s">
        <v>3301</v>
      </c>
      <c r="K1459" s="51" t="s">
        <v>3300</v>
      </c>
      <c r="L1459" s="51" t="s">
        <v>3299</v>
      </c>
      <c r="M1459" s="51"/>
      <c r="N1459" s="53">
        <v>49684.427394844424</v>
      </c>
      <c r="O1459" s="53"/>
      <c r="P1459" s="53">
        <v>49684.427394844424</v>
      </c>
    </row>
    <row r="1460" spans="1:16" s="19" customFormat="1" hidden="1">
      <c r="A1460" s="19" t="s">
        <v>1986</v>
      </c>
      <c r="B1460" s="19" t="s">
        <v>1430</v>
      </c>
      <c r="C1460" s="51"/>
      <c r="D1460" s="51" t="s">
        <v>1879</v>
      </c>
      <c r="E1460" s="51" t="s">
        <v>460</v>
      </c>
      <c r="F1460" s="51" t="s">
        <v>460</v>
      </c>
      <c r="G1460" s="51"/>
      <c r="H1460" s="51" t="s">
        <v>623</v>
      </c>
      <c r="I1460" s="51"/>
      <c r="J1460" s="51" t="s">
        <v>3298</v>
      </c>
      <c r="K1460" s="51" t="s">
        <v>3297</v>
      </c>
      <c r="L1460" s="51">
        <v>59249</v>
      </c>
      <c r="M1460" s="51"/>
      <c r="N1460" s="53">
        <v>0</v>
      </c>
      <c r="O1460" s="53"/>
      <c r="P1460" s="53">
        <v>0</v>
      </c>
    </row>
    <row r="1461" spans="1:16" s="19" customFormat="1" hidden="1">
      <c r="A1461" s="19" t="s">
        <v>1985</v>
      </c>
      <c r="B1461" s="19" t="s">
        <v>1430</v>
      </c>
      <c r="C1461" s="51"/>
      <c r="D1461" s="51" t="s">
        <v>1879</v>
      </c>
      <c r="E1461" s="51" t="s">
        <v>460</v>
      </c>
      <c r="F1461" s="51" t="s">
        <v>460</v>
      </c>
      <c r="G1461" s="51"/>
      <c r="H1461" s="51" t="s">
        <v>623</v>
      </c>
      <c r="I1461" s="51"/>
      <c r="J1461" s="51" t="s">
        <v>3298</v>
      </c>
      <c r="K1461" s="51" t="s">
        <v>3297</v>
      </c>
      <c r="L1461" s="51">
        <v>59249</v>
      </c>
      <c r="M1461" s="51"/>
      <c r="N1461" s="53">
        <v>0.39641663359489132</v>
      </c>
      <c r="O1461" s="53"/>
      <c r="P1461" s="53">
        <v>0.39641663359489132</v>
      </c>
    </row>
    <row r="1462" spans="1:16" s="19" customFormat="1" hidden="1">
      <c r="A1462" s="19" t="s">
        <v>1984</v>
      </c>
      <c r="B1462" s="19" t="s">
        <v>1430</v>
      </c>
      <c r="C1462" s="51"/>
      <c r="D1462" s="51" t="s">
        <v>1879</v>
      </c>
      <c r="E1462" s="51" t="s">
        <v>460</v>
      </c>
      <c r="F1462" s="51" t="s">
        <v>460</v>
      </c>
      <c r="G1462" s="51"/>
      <c r="H1462" s="51" t="s">
        <v>623</v>
      </c>
      <c r="I1462" s="51"/>
      <c r="J1462" s="51" t="s">
        <v>3298</v>
      </c>
      <c r="K1462" s="51" t="s">
        <v>3297</v>
      </c>
      <c r="L1462" s="51">
        <v>59249</v>
      </c>
      <c r="M1462" s="51"/>
      <c r="N1462" s="53">
        <v>53871.596583366409</v>
      </c>
      <c r="O1462" s="53"/>
      <c r="P1462" s="53">
        <v>53871.596583366409</v>
      </c>
    </row>
    <row r="1463" spans="1:16" s="19" customFormat="1" hidden="1">
      <c r="A1463" s="19" t="s">
        <v>1986</v>
      </c>
      <c r="B1463" s="19" t="s">
        <v>627</v>
      </c>
      <c r="C1463" s="51"/>
      <c r="D1463" s="51" t="s">
        <v>1879</v>
      </c>
      <c r="E1463" s="51" t="s">
        <v>460</v>
      </c>
      <c r="F1463" s="51" t="s">
        <v>460</v>
      </c>
      <c r="G1463" s="51"/>
      <c r="H1463" s="51" t="s">
        <v>623</v>
      </c>
      <c r="I1463" s="51"/>
      <c r="J1463" s="51" t="s">
        <v>439</v>
      </c>
      <c r="K1463" s="51" t="s">
        <v>3296</v>
      </c>
      <c r="L1463" s="51"/>
      <c r="M1463" s="51"/>
      <c r="N1463" s="53">
        <v>0</v>
      </c>
      <c r="O1463" s="53"/>
      <c r="P1463" s="53">
        <v>0</v>
      </c>
    </row>
    <row r="1464" spans="1:16" s="19" customFormat="1" hidden="1">
      <c r="A1464" s="19" t="s">
        <v>1985</v>
      </c>
      <c r="B1464" s="19" t="s">
        <v>627</v>
      </c>
      <c r="C1464" s="51"/>
      <c r="D1464" s="51" t="s">
        <v>1879</v>
      </c>
      <c r="E1464" s="51" t="s">
        <v>460</v>
      </c>
      <c r="F1464" s="51" t="s">
        <v>460</v>
      </c>
      <c r="G1464" s="51"/>
      <c r="H1464" s="51" t="s">
        <v>623</v>
      </c>
      <c r="I1464" s="51"/>
      <c r="J1464" s="51" t="s">
        <v>439</v>
      </c>
      <c r="K1464" s="51" t="s">
        <v>3296</v>
      </c>
      <c r="L1464" s="51"/>
      <c r="M1464" s="51"/>
      <c r="N1464" s="53">
        <v>0.29103714027661515</v>
      </c>
      <c r="O1464" s="53"/>
      <c r="P1464" s="53">
        <v>0.29103714027661515</v>
      </c>
    </row>
    <row r="1465" spans="1:16" s="19" customFormat="1" hidden="1">
      <c r="A1465" s="19" t="s">
        <v>1984</v>
      </c>
      <c r="B1465" s="19" t="s">
        <v>627</v>
      </c>
      <c r="C1465" s="51"/>
      <c r="D1465" s="51" t="s">
        <v>1879</v>
      </c>
      <c r="E1465" s="51" t="s">
        <v>460</v>
      </c>
      <c r="F1465" s="51" t="s">
        <v>460</v>
      </c>
      <c r="G1465" s="51"/>
      <c r="H1465" s="51" t="s">
        <v>623</v>
      </c>
      <c r="I1465" s="51"/>
      <c r="J1465" s="51" t="s">
        <v>439</v>
      </c>
      <c r="K1465" s="51" t="s">
        <v>3296</v>
      </c>
      <c r="L1465" s="51"/>
      <c r="M1465" s="51"/>
      <c r="N1465" s="53">
        <v>39550.901962859723</v>
      </c>
      <c r="O1465" s="53"/>
      <c r="P1465" s="53">
        <v>39550.901962859723</v>
      </c>
    </row>
    <row r="1466" spans="1:16" s="19" customFormat="1" hidden="1">
      <c r="A1466" s="19" t="s">
        <v>2654</v>
      </c>
      <c r="B1466" s="19" t="s">
        <v>35</v>
      </c>
      <c r="C1466" s="51"/>
      <c r="D1466" s="51" t="s">
        <v>1879</v>
      </c>
      <c r="E1466" s="51" t="s">
        <v>103</v>
      </c>
      <c r="F1466" s="51" t="s">
        <v>103</v>
      </c>
      <c r="G1466" s="51"/>
      <c r="H1466" s="51" t="s">
        <v>623</v>
      </c>
      <c r="I1466" s="51"/>
      <c r="J1466" s="51" t="s">
        <v>332</v>
      </c>
      <c r="K1466" s="51" t="s">
        <v>3295</v>
      </c>
      <c r="L1466" s="51">
        <v>161</v>
      </c>
      <c r="M1466" s="51"/>
      <c r="N1466" s="53">
        <v>5184.1889999999994</v>
      </c>
      <c r="O1466" s="53">
        <v>64.090999999999994</v>
      </c>
      <c r="P1466" s="53">
        <v>5120.097999999999</v>
      </c>
    </row>
    <row r="1467" spans="1:16" s="19" customFormat="1" hidden="1">
      <c r="A1467" s="19" t="s">
        <v>1980</v>
      </c>
      <c r="B1467" s="19" t="s">
        <v>35</v>
      </c>
      <c r="C1467" s="51"/>
      <c r="D1467" s="51" t="s">
        <v>1879</v>
      </c>
      <c r="E1467" s="51" t="s">
        <v>103</v>
      </c>
      <c r="F1467" s="51" t="s">
        <v>103</v>
      </c>
      <c r="G1467" s="51"/>
      <c r="H1467" s="51" t="s">
        <v>623</v>
      </c>
      <c r="I1467" s="51"/>
      <c r="J1467" s="51" t="s">
        <v>332</v>
      </c>
      <c r="K1467" s="51" t="s">
        <v>3295</v>
      </c>
      <c r="L1467" s="51">
        <v>161</v>
      </c>
      <c r="M1467" s="51"/>
      <c r="N1467" s="53">
        <v>0.13081360836256342</v>
      </c>
      <c r="O1467" s="53">
        <v>1.6172201618353521E-3</v>
      </c>
      <c r="P1467" s="53">
        <v>0.12919638820072807</v>
      </c>
    </row>
    <row r="1468" spans="1:16" s="19" customFormat="1" hidden="1">
      <c r="A1468" s="19" t="s">
        <v>2654</v>
      </c>
      <c r="B1468" s="19" t="s">
        <v>23</v>
      </c>
      <c r="C1468" s="51"/>
      <c r="D1468" s="51" t="s">
        <v>1879</v>
      </c>
      <c r="E1468" s="51" t="s">
        <v>103</v>
      </c>
      <c r="F1468" s="51" t="s">
        <v>103</v>
      </c>
      <c r="G1468" s="51"/>
      <c r="H1468" s="51" t="s">
        <v>623</v>
      </c>
      <c r="I1468" s="51"/>
      <c r="J1468" s="51" t="s">
        <v>334</v>
      </c>
      <c r="K1468" s="51" t="s">
        <v>3294</v>
      </c>
      <c r="L1468" s="51">
        <v>162</v>
      </c>
      <c r="M1468" s="51"/>
      <c r="N1468" s="53">
        <v>3888.259</v>
      </c>
      <c r="O1468" s="53">
        <v>36.340000000000003</v>
      </c>
      <c r="P1468" s="53">
        <v>3851.9189999999999</v>
      </c>
    </row>
    <row r="1469" spans="1:16" s="19" customFormat="1" hidden="1">
      <c r="A1469" s="19" t="s">
        <v>1980</v>
      </c>
      <c r="B1469" s="19" t="s">
        <v>23</v>
      </c>
      <c r="C1469" s="51"/>
      <c r="D1469" s="51" t="s">
        <v>1879</v>
      </c>
      <c r="E1469" s="51" t="s">
        <v>103</v>
      </c>
      <c r="F1469" s="51" t="s">
        <v>103</v>
      </c>
      <c r="G1469" s="51"/>
      <c r="H1469" s="51" t="s">
        <v>623</v>
      </c>
      <c r="I1469" s="51"/>
      <c r="J1469" s="51" t="s">
        <v>334</v>
      </c>
      <c r="K1469" s="51" t="s">
        <v>3294</v>
      </c>
      <c r="L1469" s="51">
        <v>162</v>
      </c>
      <c r="M1469" s="51"/>
      <c r="N1469" s="53">
        <v>9.8113164863050426E-2</v>
      </c>
      <c r="O1469" s="53">
        <v>9.169740007348412E-4</v>
      </c>
      <c r="P1469" s="53">
        <v>9.7196190862315582E-2</v>
      </c>
    </row>
    <row r="1470" spans="1:16" s="19" customFormat="1" hidden="1">
      <c r="A1470" s="19" t="s">
        <v>39</v>
      </c>
      <c r="B1470" s="19" t="s">
        <v>3293</v>
      </c>
      <c r="C1470" s="51"/>
      <c r="D1470" s="51" t="s">
        <v>1879</v>
      </c>
      <c r="E1470" s="51" t="s">
        <v>4</v>
      </c>
      <c r="F1470" s="51" t="s">
        <v>4</v>
      </c>
      <c r="G1470" s="51"/>
      <c r="H1470" s="51" t="s">
        <v>623</v>
      </c>
      <c r="I1470" s="51"/>
      <c r="J1470" s="51" t="s">
        <v>401</v>
      </c>
      <c r="K1470" s="51" t="s">
        <v>3292</v>
      </c>
      <c r="L1470" s="51">
        <v>57514</v>
      </c>
      <c r="M1470" s="51"/>
      <c r="N1470" s="53">
        <v>541801.99099999992</v>
      </c>
      <c r="O1470" s="53"/>
      <c r="P1470" s="53">
        <v>541801.99099999992</v>
      </c>
    </row>
    <row r="1471" spans="1:16" s="19" customFormat="1" hidden="1">
      <c r="A1471" s="19" t="s">
        <v>1986</v>
      </c>
      <c r="B1471" s="19" t="s">
        <v>193</v>
      </c>
      <c r="C1471" s="51"/>
      <c r="D1471" s="51" t="s">
        <v>1879</v>
      </c>
      <c r="E1471" s="51" t="s">
        <v>460</v>
      </c>
      <c r="F1471" s="51" t="s">
        <v>460</v>
      </c>
      <c r="G1471" s="51"/>
      <c r="H1471" s="51" t="s">
        <v>623</v>
      </c>
      <c r="I1471" s="51"/>
      <c r="J1471" s="51" t="s">
        <v>497</v>
      </c>
      <c r="K1471" s="51" t="s">
        <v>3291</v>
      </c>
      <c r="L1471" s="51"/>
      <c r="M1471" s="51"/>
      <c r="N1471" s="53">
        <v>0</v>
      </c>
      <c r="O1471" s="53"/>
      <c r="P1471" s="53">
        <v>0</v>
      </c>
    </row>
    <row r="1472" spans="1:16" s="19" customFormat="1" hidden="1">
      <c r="A1472" s="19" t="s">
        <v>1985</v>
      </c>
      <c r="B1472" s="19" t="s">
        <v>193</v>
      </c>
      <c r="C1472" s="51"/>
      <c r="D1472" s="51" t="s">
        <v>1879</v>
      </c>
      <c r="E1472" s="51" t="s">
        <v>460</v>
      </c>
      <c r="F1472" s="51" t="s">
        <v>460</v>
      </c>
      <c r="G1472" s="51"/>
      <c r="H1472" s="51" t="s">
        <v>623</v>
      </c>
      <c r="I1472" s="51"/>
      <c r="J1472" s="51" t="s">
        <v>497</v>
      </c>
      <c r="K1472" s="51" t="s">
        <v>3291</v>
      </c>
      <c r="L1472" s="51"/>
      <c r="M1472" s="51"/>
      <c r="N1472" s="53">
        <v>1.021261568017494E-2</v>
      </c>
      <c r="O1472" s="53"/>
      <c r="P1472" s="53">
        <v>1.021261568017494E-2</v>
      </c>
    </row>
    <row r="1473" spans="1:16" s="19" customFormat="1" hidden="1">
      <c r="A1473" s="19" t="s">
        <v>1984</v>
      </c>
      <c r="B1473" s="19" t="s">
        <v>193</v>
      </c>
      <c r="C1473" s="51"/>
      <c r="D1473" s="51" t="s">
        <v>1879</v>
      </c>
      <c r="E1473" s="51" t="s">
        <v>460</v>
      </c>
      <c r="F1473" s="51" t="s">
        <v>460</v>
      </c>
      <c r="G1473" s="51"/>
      <c r="H1473" s="51" t="s">
        <v>623</v>
      </c>
      <c r="I1473" s="51"/>
      <c r="J1473" s="51" t="s">
        <v>497</v>
      </c>
      <c r="K1473" s="51" t="s">
        <v>3291</v>
      </c>
      <c r="L1473" s="51"/>
      <c r="M1473" s="51"/>
      <c r="N1473" s="53">
        <v>1387.8577873843199</v>
      </c>
      <c r="O1473" s="53"/>
      <c r="P1473" s="53">
        <v>1387.8577873843199</v>
      </c>
    </row>
    <row r="1474" spans="1:16" s="19" customFormat="1" hidden="1">
      <c r="A1474" s="19" t="s">
        <v>1986</v>
      </c>
      <c r="B1474" s="19" t="s">
        <v>628</v>
      </c>
      <c r="C1474" s="51"/>
      <c r="D1474" s="51" t="s">
        <v>1879</v>
      </c>
      <c r="E1474" s="51" t="s">
        <v>460</v>
      </c>
      <c r="F1474" s="51" t="s">
        <v>460</v>
      </c>
      <c r="G1474" s="51"/>
      <c r="H1474" s="51" t="s">
        <v>623</v>
      </c>
      <c r="I1474" s="51"/>
      <c r="J1474" s="51" t="s">
        <v>198</v>
      </c>
      <c r="K1474" s="51" t="s">
        <v>3290</v>
      </c>
      <c r="L1474" s="51"/>
      <c r="M1474" s="51"/>
      <c r="N1474" s="53">
        <v>0</v>
      </c>
      <c r="O1474" s="53"/>
      <c r="P1474" s="53">
        <v>0</v>
      </c>
    </row>
    <row r="1475" spans="1:16" s="19" customFormat="1" hidden="1">
      <c r="A1475" s="19" t="s">
        <v>1985</v>
      </c>
      <c r="B1475" s="19" t="s">
        <v>628</v>
      </c>
      <c r="C1475" s="51"/>
      <c r="D1475" s="51" t="s">
        <v>1879</v>
      </c>
      <c r="E1475" s="51" t="s">
        <v>460</v>
      </c>
      <c r="F1475" s="51" t="s">
        <v>460</v>
      </c>
      <c r="G1475" s="51"/>
      <c r="H1475" s="51" t="s">
        <v>623</v>
      </c>
      <c r="I1475" s="51"/>
      <c r="J1475" s="51" t="s">
        <v>198</v>
      </c>
      <c r="K1475" s="51" t="s">
        <v>3290</v>
      </c>
      <c r="L1475" s="51"/>
      <c r="M1475" s="51"/>
      <c r="N1475" s="53">
        <v>0.36509876622617105</v>
      </c>
      <c r="O1475" s="53"/>
      <c r="P1475" s="53">
        <v>0.36509876622617105</v>
      </c>
    </row>
    <row r="1476" spans="1:16" s="19" customFormat="1" hidden="1">
      <c r="A1476" s="19" t="s">
        <v>1984</v>
      </c>
      <c r="B1476" s="19" t="s">
        <v>628</v>
      </c>
      <c r="C1476" s="51"/>
      <c r="D1476" s="51" t="s">
        <v>1879</v>
      </c>
      <c r="E1476" s="51" t="s">
        <v>460</v>
      </c>
      <c r="F1476" s="51" t="s">
        <v>460</v>
      </c>
      <c r="G1476" s="51"/>
      <c r="H1476" s="51" t="s">
        <v>623</v>
      </c>
      <c r="I1476" s="51"/>
      <c r="J1476" s="51" t="s">
        <v>198</v>
      </c>
      <c r="K1476" s="51" t="s">
        <v>3290</v>
      </c>
      <c r="L1476" s="51"/>
      <c r="M1476" s="51"/>
      <c r="N1476" s="53">
        <v>49615.610901233777</v>
      </c>
      <c r="O1476" s="53"/>
      <c r="P1476" s="53">
        <v>49615.610901233777</v>
      </c>
    </row>
    <row r="1477" spans="1:16" s="19" customFormat="1" hidden="1">
      <c r="A1477" s="19" t="s">
        <v>1986</v>
      </c>
      <c r="B1477" s="19" t="s">
        <v>1422</v>
      </c>
      <c r="C1477" s="51"/>
      <c r="D1477" s="51" t="s">
        <v>1879</v>
      </c>
      <c r="E1477" s="51" t="s">
        <v>460</v>
      </c>
      <c r="F1477" s="51" t="s">
        <v>460</v>
      </c>
      <c r="G1477" s="51"/>
      <c r="H1477" s="51" t="s">
        <v>623</v>
      </c>
      <c r="I1477" s="51"/>
      <c r="J1477" s="51" t="s">
        <v>217</v>
      </c>
      <c r="K1477" s="51" t="s">
        <v>3289</v>
      </c>
      <c r="L1477" s="51" t="s">
        <v>3288</v>
      </c>
      <c r="M1477" s="51"/>
      <c r="N1477" s="53">
        <v>0</v>
      </c>
      <c r="O1477" s="53"/>
      <c r="P1477" s="53">
        <v>0</v>
      </c>
    </row>
    <row r="1478" spans="1:16" s="19" customFormat="1" hidden="1">
      <c r="A1478" s="19" t="s">
        <v>1985</v>
      </c>
      <c r="B1478" s="19" t="s">
        <v>1422</v>
      </c>
      <c r="C1478" s="51"/>
      <c r="D1478" s="51" t="s">
        <v>1879</v>
      </c>
      <c r="E1478" s="51" t="s">
        <v>460</v>
      </c>
      <c r="F1478" s="51" t="s">
        <v>460</v>
      </c>
      <c r="G1478" s="51"/>
      <c r="H1478" s="51" t="s">
        <v>623</v>
      </c>
      <c r="I1478" s="51"/>
      <c r="J1478" s="51" t="s">
        <v>217</v>
      </c>
      <c r="K1478" s="51" t="s">
        <v>3289</v>
      </c>
      <c r="L1478" s="51" t="s">
        <v>3288</v>
      </c>
      <c r="M1478" s="51"/>
      <c r="N1478" s="53">
        <v>1.1368475032410934</v>
      </c>
      <c r="O1478" s="53"/>
      <c r="P1478" s="53">
        <v>1.1368475032410934</v>
      </c>
    </row>
    <row r="1479" spans="1:16" s="19" customFormat="1" hidden="1">
      <c r="A1479" s="19" t="s">
        <v>1984</v>
      </c>
      <c r="B1479" s="19" t="s">
        <v>1422</v>
      </c>
      <c r="C1479" s="51"/>
      <c r="D1479" s="51" t="s">
        <v>1879</v>
      </c>
      <c r="E1479" s="51" t="s">
        <v>460</v>
      </c>
      <c r="F1479" s="51" t="s">
        <v>460</v>
      </c>
      <c r="G1479" s="51"/>
      <c r="H1479" s="51" t="s">
        <v>623</v>
      </c>
      <c r="I1479" s="51"/>
      <c r="J1479" s="51" t="s">
        <v>217</v>
      </c>
      <c r="K1479" s="51" t="s">
        <v>3289</v>
      </c>
      <c r="L1479" s="51" t="s">
        <v>3288</v>
      </c>
      <c r="M1479" s="51"/>
      <c r="N1479" s="53">
        <v>154493.49215249674</v>
      </c>
      <c r="O1479" s="53"/>
      <c r="P1479" s="53">
        <v>154493.49215249674</v>
      </c>
    </row>
    <row r="1480" spans="1:16" s="19" customFormat="1" hidden="1">
      <c r="A1480" s="19" t="s">
        <v>1986</v>
      </c>
      <c r="B1480" s="19" t="s">
        <v>1313</v>
      </c>
      <c r="C1480" s="51"/>
      <c r="D1480" s="51" t="s">
        <v>1879</v>
      </c>
      <c r="E1480" s="51" t="s">
        <v>3</v>
      </c>
      <c r="F1480" s="51" t="s">
        <v>3</v>
      </c>
      <c r="G1480" s="51"/>
      <c r="H1480" s="51" t="s">
        <v>623</v>
      </c>
      <c r="I1480" s="51"/>
      <c r="J1480" s="51" t="s">
        <v>1932</v>
      </c>
      <c r="K1480" s="51" t="s">
        <v>3287</v>
      </c>
      <c r="L1480" s="51" t="s">
        <v>3286</v>
      </c>
      <c r="M1480" s="51"/>
      <c r="N1480" s="53">
        <v>0</v>
      </c>
      <c r="O1480" s="53"/>
      <c r="P1480" s="53">
        <v>0</v>
      </c>
    </row>
    <row r="1481" spans="1:16" s="19" customFormat="1" hidden="1">
      <c r="A1481" s="19" t="s">
        <v>1985</v>
      </c>
      <c r="B1481" s="19" t="s">
        <v>1313</v>
      </c>
      <c r="C1481" s="51"/>
      <c r="D1481" s="51" t="s">
        <v>1879</v>
      </c>
      <c r="E1481" s="51" t="s">
        <v>3</v>
      </c>
      <c r="F1481" s="51" t="s">
        <v>3</v>
      </c>
      <c r="G1481" s="51"/>
      <c r="H1481" s="51" t="s">
        <v>623</v>
      </c>
      <c r="I1481" s="51"/>
      <c r="J1481" s="51" t="s">
        <v>1932</v>
      </c>
      <c r="K1481" s="51" t="s">
        <v>3287</v>
      </c>
      <c r="L1481" s="51" t="s">
        <v>3286</v>
      </c>
      <c r="M1481" s="51"/>
      <c r="N1481" s="53">
        <v>1.9422813418839944</v>
      </c>
      <c r="O1481" s="53"/>
      <c r="P1481" s="53">
        <v>1.9422813418839944</v>
      </c>
    </row>
    <row r="1482" spans="1:16" s="19" customFormat="1" hidden="1">
      <c r="A1482" s="19" t="s">
        <v>1984</v>
      </c>
      <c r="B1482" s="19" t="s">
        <v>1313</v>
      </c>
      <c r="C1482" s="51"/>
      <c r="D1482" s="51" t="s">
        <v>1879</v>
      </c>
      <c r="E1482" s="51" t="s">
        <v>3</v>
      </c>
      <c r="F1482" s="51" t="s">
        <v>3</v>
      </c>
      <c r="G1482" s="51"/>
      <c r="H1482" s="51" t="s">
        <v>623</v>
      </c>
      <c r="I1482" s="51"/>
      <c r="J1482" s="51" t="s">
        <v>1932</v>
      </c>
      <c r="K1482" s="51" t="s">
        <v>3287</v>
      </c>
      <c r="L1482" s="51" t="s">
        <v>3286</v>
      </c>
      <c r="M1482" s="51"/>
      <c r="N1482" s="53">
        <v>263949.05771865812</v>
      </c>
      <c r="O1482" s="53"/>
      <c r="P1482" s="53">
        <v>263949.05771865812</v>
      </c>
    </row>
    <row r="1483" spans="1:16" s="19" customFormat="1" hidden="1">
      <c r="A1483" s="19" t="s">
        <v>1986</v>
      </c>
      <c r="B1483" s="19" t="s">
        <v>71</v>
      </c>
      <c r="C1483" s="51"/>
      <c r="D1483" s="51" t="s">
        <v>1879</v>
      </c>
      <c r="E1483" s="51" t="s">
        <v>460</v>
      </c>
      <c r="F1483" s="51" t="s">
        <v>460</v>
      </c>
      <c r="G1483" s="51"/>
      <c r="H1483" s="51" t="s">
        <v>623</v>
      </c>
      <c r="I1483" s="51"/>
      <c r="J1483" s="51" t="s">
        <v>3285</v>
      </c>
      <c r="K1483" s="51" t="s">
        <v>3284</v>
      </c>
      <c r="L1483" s="51">
        <v>57656</v>
      </c>
      <c r="M1483" s="51"/>
      <c r="N1483" s="53">
        <v>0</v>
      </c>
      <c r="O1483" s="53"/>
      <c r="P1483" s="53">
        <v>0</v>
      </c>
    </row>
    <row r="1484" spans="1:16" s="19" customFormat="1" hidden="1">
      <c r="A1484" s="19" t="s">
        <v>1985</v>
      </c>
      <c r="B1484" s="19" t="s">
        <v>71</v>
      </c>
      <c r="C1484" s="51"/>
      <c r="D1484" s="51" t="s">
        <v>1879</v>
      </c>
      <c r="E1484" s="51" t="s">
        <v>460</v>
      </c>
      <c r="F1484" s="51" t="s">
        <v>460</v>
      </c>
      <c r="G1484" s="51"/>
      <c r="H1484" s="51" t="s">
        <v>623</v>
      </c>
      <c r="I1484" s="51"/>
      <c r="J1484" s="51" t="s">
        <v>3285</v>
      </c>
      <c r="K1484" s="51" t="s">
        <v>3284</v>
      </c>
      <c r="L1484" s="51">
        <v>57656</v>
      </c>
      <c r="M1484" s="51"/>
      <c r="N1484" s="53">
        <v>1.6865781573472294E-2</v>
      </c>
      <c r="O1484" s="53"/>
      <c r="P1484" s="53">
        <v>1.6865781573472294E-2</v>
      </c>
    </row>
    <row r="1485" spans="1:16" s="19" customFormat="1" hidden="1">
      <c r="A1485" s="19" t="s">
        <v>1984</v>
      </c>
      <c r="B1485" s="19" t="s">
        <v>71</v>
      </c>
      <c r="C1485" s="51"/>
      <c r="D1485" s="51" t="s">
        <v>1879</v>
      </c>
      <c r="E1485" s="51" t="s">
        <v>460</v>
      </c>
      <c r="F1485" s="51" t="s">
        <v>460</v>
      </c>
      <c r="G1485" s="51"/>
      <c r="H1485" s="51" t="s">
        <v>623</v>
      </c>
      <c r="I1485" s="51"/>
      <c r="J1485" s="51" t="s">
        <v>3285</v>
      </c>
      <c r="K1485" s="51" t="s">
        <v>3284</v>
      </c>
      <c r="L1485" s="51">
        <v>57656</v>
      </c>
      <c r="M1485" s="51"/>
      <c r="N1485" s="53">
        <v>2291.9991342184267</v>
      </c>
      <c r="O1485" s="53"/>
      <c r="P1485" s="53">
        <v>2291.9991342184267</v>
      </c>
    </row>
    <row r="1486" spans="1:16" s="19" customFormat="1" hidden="1">
      <c r="A1486" s="19" t="s">
        <v>1986</v>
      </c>
      <c r="B1486" s="19" t="s">
        <v>1177</v>
      </c>
      <c r="C1486" s="51"/>
      <c r="D1486" s="51" t="s">
        <v>1879</v>
      </c>
      <c r="E1486" s="51" t="s">
        <v>460</v>
      </c>
      <c r="F1486" s="51" t="s">
        <v>460</v>
      </c>
      <c r="G1486" s="51"/>
      <c r="H1486" s="51" t="s">
        <v>623</v>
      </c>
      <c r="I1486" s="51"/>
      <c r="J1486" s="51" t="s">
        <v>215</v>
      </c>
      <c r="K1486" s="51" t="s">
        <v>3283</v>
      </c>
      <c r="L1486" s="51" t="s">
        <v>3282</v>
      </c>
      <c r="M1486" s="51"/>
      <c r="N1486" s="53">
        <v>0</v>
      </c>
      <c r="O1486" s="53"/>
      <c r="P1486" s="53">
        <v>0</v>
      </c>
    </row>
    <row r="1487" spans="1:16" s="19" customFormat="1" hidden="1">
      <c r="A1487" s="19" t="s">
        <v>1985</v>
      </c>
      <c r="B1487" s="19" t="s">
        <v>1177</v>
      </c>
      <c r="C1487" s="51"/>
      <c r="D1487" s="51" t="s">
        <v>1879</v>
      </c>
      <c r="E1487" s="51" t="s">
        <v>460</v>
      </c>
      <c r="F1487" s="51" t="s">
        <v>460</v>
      </c>
      <c r="G1487" s="51"/>
      <c r="H1487" s="51" t="s">
        <v>623</v>
      </c>
      <c r="I1487" s="51"/>
      <c r="J1487" s="51" t="s">
        <v>215</v>
      </c>
      <c r="K1487" s="51" t="s">
        <v>3283</v>
      </c>
      <c r="L1487" s="51" t="s">
        <v>3282</v>
      </c>
      <c r="M1487" s="51"/>
      <c r="N1487" s="53">
        <v>0.16975749822449002</v>
      </c>
      <c r="O1487" s="53"/>
      <c r="P1487" s="53">
        <v>0.16975749822449002</v>
      </c>
    </row>
    <row r="1488" spans="1:16" s="19" customFormat="1" hidden="1">
      <c r="A1488" s="19" t="s">
        <v>1984</v>
      </c>
      <c r="B1488" s="19" t="s">
        <v>1177</v>
      </c>
      <c r="C1488" s="51"/>
      <c r="D1488" s="51" t="s">
        <v>1879</v>
      </c>
      <c r="E1488" s="51" t="s">
        <v>460</v>
      </c>
      <c r="F1488" s="51" t="s">
        <v>460</v>
      </c>
      <c r="G1488" s="51"/>
      <c r="H1488" s="51" t="s">
        <v>623</v>
      </c>
      <c r="I1488" s="51"/>
      <c r="J1488" s="51" t="s">
        <v>215</v>
      </c>
      <c r="K1488" s="51" t="s">
        <v>3283</v>
      </c>
      <c r="L1488" s="51" t="s">
        <v>3282</v>
      </c>
      <c r="M1488" s="51"/>
      <c r="N1488" s="53">
        <v>23069.434242501775</v>
      </c>
      <c r="O1488" s="53"/>
      <c r="P1488" s="53">
        <v>23069.434242501775</v>
      </c>
    </row>
    <row r="1489" spans="1:16" s="19" customFormat="1" hidden="1">
      <c r="A1489" s="19" t="s">
        <v>1986</v>
      </c>
      <c r="B1489" s="19" t="s">
        <v>1178</v>
      </c>
      <c r="C1489" s="51"/>
      <c r="D1489" s="51" t="s">
        <v>1879</v>
      </c>
      <c r="E1489" s="51" t="s">
        <v>460</v>
      </c>
      <c r="F1489" s="51" t="s">
        <v>460</v>
      </c>
      <c r="G1489" s="51"/>
      <c r="H1489" s="51" t="s">
        <v>623</v>
      </c>
      <c r="I1489" s="51"/>
      <c r="J1489" s="51" t="s">
        <v>214</v>
      </c>
      <c r="K1489" s="51" t="s">
        <v>3281</v>
      </c>
      <c r="L1489" s="51" t="s">
        <v>3280</v>
      </c>
      <c r="M1489" s="51"/>
      <c r="N1489" s="53">
        <v>0</v>
      </c>
      <c r="O1489" s="53"/>
      <c r="P1489" s="53">
        <v>0</v>
      </c>
    </row>
    <row r="1490" spans="1:16" s="19" customFormat="1" hidden="1">
      <c r="A1490" s="19" t="s">
        <v>1985</v>
      </c>
      <c r="B1490" s="19" t="s">
        <v>1178</v>
      </c>
      <c r="C1490" s="51"/>
      <c r="D1490" s="51" t="s">
        <v>1879</v>
      </c>
      <c r="E1490" s="51" t="s">
        <v>460</v>
      </c>
      <c r="F1490" s="51" t="s">
        <v>460</v>
      </c>
      <c r="G1490" s="51"/>
      <c r="H1490" s="51" t="s">
        <v>623</v>
      </c>
      <c r="I1490" s="51"/>
      <c r="J1490" s="51" t="s">
        <v>214</v>
      </c>
      <c r="K1490" s="51" t="s">
        <v>3281</v>
      </c>
      <c r="L1490" s="51" t="s">
        <v>3280</v>
      </c>
      <c r="M1490" s="51"/>
      <c r="N1490" s="53">
        <v>0.36056352152211352</v>
      </c>
      <c r="O1490" s="53"/>
      <c r="P1490" s="53">
        <v>0.36056352152211352</v>
      </c>
    </row>
    <row r="1491" spans="1:16" s="19" customFormat="1" hidden="1">
      <c r="A1491" s="19" t="s">
        <v>1984</v>
      </c>
      <c r="B1491" s="19" t="s">
        <v>1178</v>
      </c>
      <c r="C1491" s="51"/>
      <c r="D1491" s="51" t="s">
        <v>1879</v>
      </c>
      <c r="E1491" s="51" t="s">
        <v>460</v>
      </c>
      <c r="F1491" s="51" t="s">
        <v>460</v>
      </c>
      <c r="G1491" s="51"/>
      <c r="H1491" s="51" t="s">
        <v>623</v>
      </c>
      <c r="I1491" s="51"/>
      <c r="J1491" s="51" t="s">
        <v>214</v>
      </c>
      <c r="K1491" s="51" t="s">
        <v>3281</v>
      </c>
      <c r="L1491" s="51" t="s">
        <v>3280</v>
      </c>
      <c r="M1491" s="51"/>
      <c r="N1491" s="53">
        <v>48999.28743647848</v>
      </c>
      <c r="O1491" s="53"/>
      <c r="P1491" s="53">
        <v>48999.28743647848</v>
      </c>
    </row>
    <row r="1492" spans="1:16" s="19" customFormat="1" hidden="1">
      <c r="A1492" s="19" t="s">
        <v>1986</v>
      </c>
      <c r="B1492" s="19" t="s">
        <v>816</v>
      </c>
      <c r="C1492" s="51"/>
      <c r="D1492" s="51" t="s">
        <v>1879</v>
      </c>
      <c r="E1492" s="51" t="s">
        <v>460</v>
      </c>
      <c r="F1492" s="51" t="s">
        <v>460</v>
      </c>
      <c r="G1492" s="51"/>
      <c r="H1492" s="51" t="s">
        <v>623</v>
      </c>
      <c r="I1492" s="51"/>
      <c r="J1492" s="51" t="s">
        <v>527</v>
      </c>
      <c r="K1492" s="51" t="s">
        <v>3279</v>
      </c>
      <c r="L1492" s="51" t="s">
        <v>3278</v>
      </c>
      <c r="M1492" s="51"/>
      <c r="N1492" s="53">
        <v>0</v>
      </c>
      <c r="O1492" s="53"/>
      <c r="P1492" s="53">
        <v>0</v>
      </c>
    </row>
    <row r="1493" spans="1:16" s="19" customFormat="1" hidden="1">
      <c r="A1493" s="19" t="s">
        <v>1985</v>
      </c>
      <c r="B1493" s="19" t="s">
        <v>816</v>
      </c>
      <c r="C1493" s="51"/>
      <c r="D1493" s="51" t="s">
        <v>1879</v>
      </c>
      <c r="E1493" s="51" t="s">
        <v>460</v>
      </c>
      <c r="F1493" s="51" t="s">
        <v>460</v>
      </c>
      <c r="G1493" s="51"/>
      <c r="H1493" s="51" t="s">
        <v>623</v>
      </c>
      <c r="I1493" s="51"/>
      <c r="J1493" s="51" t="s">
        <v>527</v>
      </c>
      <c r="K1493" s="51" t="s">
        <v>3279</v>
      </c>
      <c r="L1493" s="51" t="s">
        <v>3278</v>
      </c>
      <c r="M1493" s="51"/>
      <c r="N1493" s="53">
        <v>8.6687113256842585E-2</v>
      </c>
      <c r="O1493" s="53"/>
      <c r="P1493" s="53">
        <v>8.6687113256842585E-2</v>
      </c>
    </row>
    <row r="1494" spans="1:16" s="19" customFormat="1" hidden="1">
      <c r="A1494" s="19" t="s">
        <v>1984</v>
      </c>
      <c r="B1494" s="19" t="s">
        <v>816</v>
      </c>
      <c r="C1494" s="51"/>
      <c r="D1494" s="51" t="s">
        <v>1879</v>
      </c>
      <c r="E1494" s="51" t="s">
        <v>460</v>
      </c>
      <c r="F1494" s="51" t="s">
        <v>460</v>
      </c>
      <c r="G1494" s="51"/>
      <c r="H1494" s="51" t="s">
        <v>623</v>
      </c>
      <c r="I1494" s="51"/>
      <c r="J1494" s="51" t="s">
        <v>527</v>
      </c>
      <c r="K1494" s="51" t="s">
        <v>3279</v>
      </c>
      <c r="L1494" s="51" t="s">
        <v>3278</v>
      </c>
      <c r="M1494" s="51"/>
      <c r="N1494" s="53">
        <v>11780.467312886743</v>
      </c>
      <c r="O1494" s="53"/>
      <c r="P1494" s="53">
        <v>11780.467312886743</v>
      </c>
    </row>
    <row r="1495" spans="1:16" s="19" customFormat="1" hidden="1">
      <c r="A1495" s="19" t="s">
        <v>1986</v>
      </c>
      <c r="B1495" s="19" t="s">
        <v>1603</v>
      </c>
      <c r="C1495" s="51"/>
      <c r="D1495" s="51" t="s">
        <v>1879</v>
      </c>
      <c r="E1495" s="51" t="s">
        <v>460</v>
      </c>
      <c r="F1495" s="51" t="s">
        <v>460</v>
      </c>
      <c r="G1495" s="51"/>
      <c r="H1495" s="51" t="s">
        <v>623</v>
      </c>
      <c r="I1495" s="51"/>
      <c r="J1495" s="51" t="s">
        <v>114</v>
      </c>
      <c r="K1495" s="51" t="s">
        <v>3277</v>
      </c>
      <c r="L1495" s="51">
        <v>58753</v>
      </c>
      <c r="M1495" s="51"/>
      <c r="N1495" s="53">
        <v>0</v>
      </c>
      <c r="O1495" s="53"/>
      <c r="P1495" s="53">
        <v>0</v>
      </c>
    </row>
    <row r="1496" spans="1:16" s="19" customFormat="1" hidden="1">
      <c r="A1496" s="19" t="s">
        <v>1985</v>
      </c>
      <c r="B1496" s="19" t="s">
        <v>1603</v>
      </c>
      <c r="C1496" s="51"/>
      <c r="D1496" s="51" t="s">
        <v>1879</v>
      </c>
      <c r="E1496" s="51" t="s">
        <v>460</v>
      </c>
      <c r="F1496" s="51" t="s">
        <v>460</v>
      </c>
      <c r="G1496" s="51"/>
      <c r="H1496" s="51" t="s">
        <v>623</v>
      </c>
      <c r="I1496" s="51"/>
      <c r="J1496" s="51" t="s">
        <v>114</v>
      </c>
      <c r="K1496" s="51" t="s">
        <v>3277</v>
      </c>
      <c r="L1496" s="51">
        <v>58753</v>
      </c>
      <c r="M1496" s="51"/>
      <c r="N1496" s="53">
        <v>2.7556346030950783E-2</v>
      </c>
      <c r="O1496" s="53"/>
      <c r="P1496" s="53">
        <v>2.7556346030950783E-2</v>
      </c>
    </row>
    <row r="1497" spans="1:16" s="19" customFormat="1" hidden="1">
      <c r="A1497" s="19" t="s">
        <v>1984</v>
      </c>
      <c r="B1497" s="19" t="s">
        <v>1603</v>
      </c>
      <c r="C1497" s="51"/>
      <c r="D1497" s="51" t="s">
        <v>1879</v>
      </c>
      <c r="E1497" s="51" t="s">
        <v>460</v>
      </c>
      <c r="F1497" s="51" t="s">
        <v>460</v>
      </c>
      <c r="G1497" s="51"/>
      <c r="H1497" s="51" t="s">
        <v>623</v>
      </c>
      <c r="I1497" s="51"/>
      <c r="J1497" s="51" t="s">
        <v>114</v>
      </c>
      <c r="K1497" s="51" t="s">
        <v>3277</v>
      </c>
      <c r="L1497" s="51">
        <v>58753</v>
      </c>
      <c r="M1497" s="51"/>
      <c r="N1497" s="53">
        <v>3744.8084436539689</v>
      </c>
      <c r="O1497" s="53"/>
      <c r="P1497" s="53">
        <v>3744.8084436539689</v>
      </c>
    </row>
    <row r="1498" spans="1:16" s="19" customFormat="1" hidden="1">
      <c r="A1498" s="19" t="s">
        <v>1986</v>
      </c>
      <c r="B1498" s="19" t="s">
        <v>1604</v>
      </c>
      <c r="C1498" s="51"/>
      <c r="D1498" s="51" t="s">
        <v>1879</v>
      </c>
      <c r="E1498" s="51" t="s">
        <v>460</v>
      </c>
      <c r="F1498" s="51" t="s">
        <v>460</v>
      </c>
      <c r="G1498" s="51"/>
      <c r="H1498" s="51" t="s">
        <v>623</v>
      </c>
      <c r="I1498" s="51"/>
      <c r="J1498" s="51" t="s">
        <v>115</v>
      </c>
      <c r="K1498" s="51" t="s">
        <v>3276</v>
      </c>
      <c r="L1498" s="51">
        <v>58754</v>
      </c>
      <c r="M1498" s="51"/>
      <c r="N1498" s="53">
        <v>0</v>
      </c>
      <c r="O1498" s="53"/>
      <c r="P1498" s="53">
        <v>0</v>
      </c>
    </row>
    <row r="1499" spans="1:16" s="19" customFormat="1" hidden="1">
      <c r="A1499" s="19" t="s">
        <v>1985</v>
      </c>
      <c r="B1499" s="19" t="s">
        <v>1604</v>
      </c>
      <c r="C1499" s="51"/>
      <c r="D1499" s="51" t="s">
        <v>1879</v>
      </c>
      <c r="E1499" s="51" t="s">
        <v>460</v>
      </c>
      <c r="F1499" s="51" t="s">
        <v>460</v>
      </c>
      <c r="G1499" s="51"/>
      <c r="H1499" s="51" t="s">
        <v>623</v>
      </c>
      <c r="I1499" s="51"/>
      <c r="J1499" s="51" t="s">
        <v>115</v>
      </c>
      <c r="K1499" s="51" t="s">
        <v>3276</v>
      </c>
      <c r="L1499" s="51">
        <v>58754</v>
      </c>
      <c r="M1499" s="51"/>
      <c r="N1499" s="53">
        <v>2.7838058541578461E-2</v>
      </c>
      <c r="O1499" s="53"/>
      <c r="P1499" s="53">
        <v>2.7838058541578461E-2</v>
      </c>
    </row>
    <row r="1500" spans="1:16" s="19" customFormat="1" hidden="1">
      <c r="A1500" s="19" t="s">
        <v>1984</v>
      </c>
      <c r="B1500" s="19" t="s">
        <v>1604</v>
      </c>
      <c r="C1500" s="51"/>
      <c r="D1500" s="51" t="s">
        <v>1879</v>
      </c>
      <c r="E1500" s="51" t="s">
        <v>460</v>
      </c>
      <c r="F1500" s="51" t="s">
        <v>460</v>
      </c>
      <c r="G1500" s="51"/>
      <c r="H1500" s="51" t="s">
        <v>623</v>
      </c>
      <c r="I1500" s="51"/>
      <c r="J1500" s="51" t="s">
        <v>115</v>
      </c>
      <c r="K1500" s="51" t="s">
        <v>3276</v>
      </c>
      <c r="L1500" s="51">
        <v>58754</v>
      </c>
      <c r="M1500" s="51"/>
      <c r="N1500" s="53">
        <v>3783.0921619414585</v>
      </c>
      <c r="O1500" s="53"/>
      <c r="P1500" s="53">
        <v>3783.0921619414585</v>
      </c>
    </row>
    <row r="1501" spans="1:16" s="19" customFormat="1" hidden="1">
      <c r="A1501" s="19" t="s">
        <v>1986</v>
      </c>
      <c r="B1501" s="19" t="s">
        <v>1605</v>
      </c>
      <c r="C1501" s="51"/>
      <c r="D1501" s="51" t="s">
        <v>1879</v>
      </c>
      <c r="E1501" s="51" t="s">
        <v>460</v>
      </c>
      <c r="F1501" s="51" t="s">
        <v>460</v>
      </c>
      <c r="G1501" s="51"/>
      <c r="H1501" s="51" t="s">
        <v>623</v>
      </c>
      <c r="I1501" s="51"/>
      <c r="J1501" s="51" t="s">
        <v>116</v>
      </c>
      <c r="K1501" s="51" t="s">
        <v>3275</v>
      </c>
      <c r="L1501" s="51" t="s">
        <v>3274</v>
      </c>
      <c r="M1501" s="51"/>
      <c r="N1501" s="53">
        <v>0</v>
      </c>
      <c r="O1501" s="53"/>
      <c r="P1501" s="53">
        <v>0</v>
      </c>
    </row>
    <row r="1502" spans="1:16" s="19" customFormat="1" hidden="1">
      <c r="A1502" s="19" t="s">
        <v>1985</v>
      </c>
      <c r="B1502" s="19" t="s">
        <v>1605</v>
      </c>
      <c r="C1502" s="51"/>
      <c r="D1502" s="51" t="s">
        <v>1879</v>
      </c>
      <c r="E1502" s="51" t="s">
        <v>460</v>
      </c>
      <c r="F1502" s="51" t="s">
        <v>460</v>
      </c>
      <c r="G1502" s="51"/>
      <c r="H1502" s="51" t="s">
        <v>623</v>
      </c>
      <c r="I1502" s="51"/>
      <c r="J1502" s="51" t="s">
        <v>116</v>
      </c>
      <c r="K1502" s="51" t="s">
        <v>3275</v>
      </c>
      <c r="L1502" s="51" t="s">
        <v>3274</v>
      </c>
      <c r="M1502" s="51"/>
      <c r="N1502" s="53">
        <v>2.6835228524512287E-2</v>
      </c>
      <c r="O1502" s="53"/>
      <c r="P1502" s="53">
        <v>2.6835228524512287E-2</v>
      </c>
    </row>
    <row r="1503" spans="1:16" s="19" customFormat="1" hidden="1">
      <c r="A1503" s="19" t="s">
        <v>1984</v>
      </c>
      <c r="B1503" s="19" t="s">
        <v>1605</v>
      </c>
      <c r="C1503" s="51"/>
      <c r="D1503" s="51" t="s">
        <v>1879</v>
      </c>
      <c r="E1503" s="51" t="s">
        <v>460</v>
      </c>
      <c r="F1503" s="51" t="s">
        <v>460</v>
      </c>
      <c r="G1503" s="51"/>
      <c r="H1503" s="51" t="s">
        <v>623</v>
      </c>
      <c r="I1503" s="51"/>
      <c r="J1503" s="51" t="s">
        <v>116</v>
      </c>
      <c r="K1503" s="51" t="s">
        <v>3275</v>
      </c>
      <c r="L1503" s="51" t="s">
        <v>3274</v>
      </c>
      <c r="M1503" s="51"/>
      <c r="N1503" s="53">
        <v>3646.8111647714759</v>
      </c>
      <c r="O1503" s="53"/>
      <c r="P1503" s="53">
        <v>3646.8111647714759</v>
      </c>
    </row>
    <row r="1504" spans="1:16" s="19" customFormat="1" hidden="1">
      <c r="A1504" s="19" t="s">
        <v>1986</v>
      </c>
      <c r="B1504" s="19" t="s">
        <v>1606</v>
      </c>
      <c r="C1504" s="51"/>
      <c r="D1504" s="51" t="s">
        <v>1879</v>
      </c>
      <c r="E1504" s="51" t="s">
        <v>460</v>
      </c>
      <c r="F1504" s="51" t="s">
        <v>460</v>
      </c>
      <c r="G1504" s="51"/>
      <c r="H1504" s="51" t="s">
        <v>623</v>
      </c>
      <c r="I1504" s="51"/>
      <c r="J1504" s="51" t="s">
        <v>117</v>
      </c>
      <c r="K1504" s="51" t="s">
        <v>3273</v>
      </c>
      <c r="L1504" s="51">
        <v>58756</v>
      </c>
      <c r="M1504" s="51"/>
      <c r="N1504" s="53">
        <v>0</v>
      </c>
      <c r="O1504" s="53"/>
      <c r="P1504" s="53">
        <v>0</v>
      </c>
    </row>
    <row r="1505" spans="1:16" s="19" customFormat="1" hidden="1">
      <c r="A1505" s="19" t="s">
        <v>1985</v>
      </c>
      <c r="B1505" s="19" t="s">
        <v>1606</v>
      </c>
      <c r="C1505" s="51"/>
      <c r="D1505" s="51" t="s">
        <v>1879</v>
      </c>
      <c r="E1505" s="51" t="s">
        <v>460</v>
      </c>
      <c r="F1505" s="51" t="s">
        <v>460</v>
      </c>
      <c r="G1505" s="51"/>
      <c r="H1505" s="51" t="s">
        <v>623</v>
      </c>
      <c r="I1505" s="51"/>
      <c r="J1505" s="51" t="s">
        <v>117</v>
      </c>
      <c r="K1505" s="51" t="s">
        <v>3273</v>
      </c>
      <c r="L1505" s="51">
        <v>58756</v>
      </c>
      <c r="M1505" s="51"/>
      <c r="N1505" s="53">
        <v>1.6484184891408502E-2</v>
      </c>
      <c r="O1505" s="53"/>
      <c r="P1505" s="53">
        <v>1.6484184891408502E-2</v>
      </c>
    </row>
    <row r="1506" spans="1:16" s="19" customFormat="1" hidden="1">
      <c r="A1506" s="19" t="s">
        <v>1984</v>
      </c>
      <c r="B1506" s="19" t="s">
        <v>1606</v>
      </c>
      <c r="C1506" s="51"/>
      <c r="D1506" s="51" t="s">
        <v>1879</v>
      </c>
      <c r="E1506" s="51" t="s">
        <v>460</v>
      </c>
      <c r="F1506" s="51" t="s">
        <v>460</v>
      </c>
      <c r="G1506" s="51"/>
      <c r="H1506" s="51" t="s">
        <v>623</v>
      </c>
      <c r="I1506" s="51"/>
      <c r="J1506" s="51" t="s">
        <v>117</v>
      </c>
      <c r="K1506" s="51" t="s">
        <v>3273</v>
      </c>
      <c r="L1506" s="51">
        <v>58756</v>
      </c>
      <c r="M1506" s="51"/>
      <c r="N1506" s="53">
        <v>2240.1415158151085</v>
      </c>
      <c r="O1506" s="53"/>
      <c r="P1506" s="53">
        <v>2240.1415158151085</v>
      </c>
    </row>
    <row r="1507" spans="1:16" s="19" customFormat="1" hidden="1">
      <c r="A1507" s="19" t="s">
        <v>1986</v>
      </c>
      <c r="B1507" s="19" t="s">
        <v>254</v>
      </c>
      <c r="C1507" s="51"/>
      <c r="D1507" s="51" t="s">
        <v>1879</v>
      </c>
      <c r="E1507" s="51" t="s">
        <v>460</v>
      </c>
      <c r="F1507" s="51" t="s">
        <v>460</v>
      </c>
      <c r="G1507" s="51"/>
      <c r="H1507" s="51" t="s">
        <v>623</v>
      </c>
      <c r="I1507" s="51"/>
      <c r="J1507" s="51" t="s">
        <v>258</v>
      </c>
      <c r="K1507" s="51" t="s">
        <v>3272</v>
      </c>
      <c r="L1507" s="51" t="s">
        <v>3271</v>
      </c>
      <c r="M1507" s="51"/>
      <c r="N1507" s="53">
        <v>0</v>
      </c>
      <c r="O1507" s="53"/>
      <c r="P1507" s="53">
        <v>0</v>
      </c>
    </row>
    <row r="1508" spans="1:16" s="19" customFormat="1" hidden="1">
      <c r="A1508" s="19" t="s">
        <v>1985</v>
      </c>
      <c r="B1508" s="19" t="s">
        <v>254</v>
      </c>
      <c r="C1508" s="51"/>
      <c r="D1508" s="51" t="s">
        <v>1879</v>
      </c>
      <c r="E1508" s="51" t="s">
        <v>460</v>
      </c>
      <c r="F1508" s="51" t="s">
        <v>460</v>
      </c>
      <c r="G1508" s="51"/>
      <c r="H1508" s="51" t="s">
        <v>623</v>
      </c>
      <c r="I1508" s="51"/>
      <c r="J1508" s="51" t="s">
        <v>258</v>
      </c>
      <c r="K1508" s="51" t="s">
        <v>3272</v>
      </c>
      <c r="L1508" s="51" t="s">
        <v>3271</v>
      </c>
      <c r="M1508" s="51"/>
      <c r="N1508" s="53">
        <v>2.733791655217448E-2</v>
      </c>
      <c r="O1508" s="53"/>
      <c r="P1508" s="53">
        <v>2.733791655217448E-2</v>
      </c>
    </row>
    <row r="1509" spans="1:16" s="19" customFormat="1" hidden="1">
      <c r="A1509" s="19" t="s">
        <v>1984</v>
      </c>
      <c r="B1509" s="19" t="s">
        <v>254</v>
      </c>
      <c r="C1509" s="51"/>
      <c r="D1509" s="51" t="s">
        <v>1879</v>
      </c>
      <c r="E1509" s="51" t="s">
        <v>460</v>
      </c>
      <c r="F1509" s="51" t="s">
        <v>460</v>
      </c>
      <c r="G1509" s="51"/>
      <c r="H1509" s="51" t="s">
        <v>623</v>
      </c>
      <c r="I1509" s="51"/>
      <c r="J1509" s="51" t="s">
        <v>258</v>
      </c>
      <c r="K1509" s="51" t="s">
        <v>3272</v>
      </c>
      <c r="L1509" s="51" t="s">
        <v>3271</v>
      </c>
      <c r="M1509" s="51"/>
      <c r="N1509" s="53">
        <v>3715.1246620834477</v>
      </c>
      <c r="O1509" s="53"/>
      <c r="P1509" s="53">
        <v>3715.1246620834477</v>
      </c>
    </row>
    <row r="1510" spans="1:16" s="19" customFormat="1" hidden="1">
      <c r="A1510" s="19" t="s">
        <v>1986</v>
      </c>
      <c r="B1510" s="19" t="s">
        <v>255</v>
      </c>
      <c r="C1510" s="51"/>
      <c r="D1510" s="51" t="s">
        <v>1879</v>
      </c>
      <c r="E1510" s="51" t="s">
        <v>460</v>
      </c>
      <c r="F1510" s="51" t="s">
        <v>460</v>
      </c>
      <c r="G1510" s="51"/>
      <c r="H1510" s="51" t="s">
        <v>623</v>
      </c>
      <c r="I1510" s="51"/>
      <c r="J1510" s="51" t="s">
        <v>259</v>
      </c>
      <c r="K1510" s="51" t="s">
        <v>3270</v>
      </c>
      <c r="L1510" s="51" t="s">
        <v>3269</v>
      </c>
      <c r="M1510" s="51"/>
      <c r="N1510" s="53">
        <v>0</v>
      </c>
      <c r="O1510" s="53"/>
      <c r="P1510" s="53">
        <v>0</v>
      </c>
    </row>
    <row r="1511" spans="1:16" s="19" customFormat="1" hidden="1">
      <c r="A1511" s="19" t="s">
        <v>1985</v>
      </c>
      <c r="B1511" s="19" t="s">
        <v>255</v>
      </c>
      <c r="C1511" s="51"/>
      <c r="D1511" s="51" t="s">
        <v>1879</v>
      </c>
      <c r="E1511" s="51" t="s">
        <v>460</v>
      </c>
      <c r="F1511" s="51" t="s">
        <v>460</v>
      </c>
      <c r="G1511" s="51"/>
      <c r="H1511" s="51" t="s">
        <v>623</v>
      </c>
      <c r="I1511" s="51"/>
      <c r="J1511" s="51" t="s">
        <v>259</v>
      </c>
      <c r="K1511" s="51" t="s">
        <v>3270</v>
      </c>
      <c r="L1511" s="51" t="s">
        <v>3269</v>
      </c>
      <c r="M1511" s="51"/>
      <c r="N1511" s="53">
        <v>2.7361890519357241E-2</v>
      </c>
      <c r="O1511" s="53"/>
      <c r="P1511" s="53">
        <v>2.7361890519357241E-2</v>
      </c>
    </row>
    <row r="1512" spans="1:16" s="19" customFormat="1" hidden="1">
      <c r="A1512" s="19" t="s">
        <v>1984</v>
      </c>
      <c r="B1512" s="19" t="s">
        <v>255</v>
      </c>
      <c r="C1512" s="51"/>
      <c r="D1512" s="51" t="s">
        <v>1879</v>
      </c>
      <c r="E1512" s="51" t="s">
        <v>460</v>
      </c>
      <c r="F1512" s="51" t="s">
        <v>460</v>
      </c>
      <c r="G1512" s="51"/>
      <c r="H1512" s="51" t="s">
        <v>623</v>
      </c>
      <c r="I1512" s="51"/>
      <c r="J1512" s="51" t="s">
        <v>259</v>
      </c>
      <c r="K1512" s="51" t="s">
        <v>3270</v>
      </c>
      <c r="L1512" s="51" t="s">
        <v>3269</v>
      </c>
      <c r="M1512" s="51"/>
      <c r="N1512" s="53">
        <v>3718.3826381094805</v>
      </c>
      <c r="O1512" s="53"/>
      <c r="P1512" s="53">
        <v>3718.3826381094805</v>
      </c>
    </row>
    <row r="1513" spans="1:16" s="19" customFormat="1" hidden="1">
      <c r="A1513" s="19" t="s">
        <v>1986</v>
      </c>
      <c r="B1513" s="19" t="s">
        <v>256</v>
      </c>
      <c r="C1513" s="51"/>
      <c r="D1513" s="51" t="s">
        <v>1879</v>
      </c>
      <c r="E1513" s="51" t="s">
        <v>460</v>
      </c>
      <c r="F1513" s="51" t="s">
        <v>460</v>
      </c>
      <c r="G1513" s="51"/>
      <c r="H1513" s="51" t="s">
        <v>623</v>
      </c>
      <c r="I1513" s="51"/>
      <c r="J1513" s="51" t="s">
        <v>260</v>
      </c>
      <c r="K1513" s="51" t="s">
        <v>3268</v>
      </c>
      <c r="L1513" s="51">
        <v>59271</v>
      </c>
      <c r="M1513" s="51"/>
      <c r="N1513" s="53">
        <v>0</v>
      </c>
      <c r="O1513" s="53"/>
      <c r="P1513" s="53">
        <v>0</v>
      </c>
    </row>
    <row r="1514" spans="1:16" s="19" customFormat="1" hidden="1">
      <c r="A1514" s="19" t="s">
        <v>1985</v>
      </c>
      <c r="B1514" s="19" t="s">
        <v>256</v>
      </c>
      <c r="C1514" s="51"/>
      <c r="D1514" s="51" t="s">
        <v>1879</v>
      </c>
      <c r="E1514" s="51" t="s">
        <v>460</v>
      </c>
      <c r="F1514" s="51" t="s">
        <v>460</v>
      </c>
      <c r="G1514" s="51"/>
      <c r="H1514" s="51" t="s">
        <v>623</v>
      </c>
      <c r="I1514" s="51"/>
      <c r="J1514" s="51" t="s">
        <v>260</v>
      </c>
      <c r="K1514" s="51" t="s">
        <v>3268</v>
      </c>
      <c r="L1514" s="51">
        <v>59271</v>
      </c>
      <c r="M1514" s="51"/>
      <c r="N1514" s="53">
        <v>2.7311470131654265E-2</v>
      </c>
      <c r="O1514" s="53"/>
      <c r="P1514" s="53">
        <v>2.7311470131654265E-2</v>
      </c>
    </row>
    <row r="1515" spans="1:16" s="19" customFormat="1" hidden="1">
      <c r="A1515" s="19" t="s">
        <v>1984</v>
      </c>
      <c r="B1515" s="19" t="s">
        <v>256</v>
      </c>
      <c r="C1515" s="51"/>
      <c r="D1515" s="51" t="s">
        <v>1879</v>
      </c>
      <c r="E1515" s="51" t="s">
        <v>460</v>
      </c>
      <c r="F1515" s="51" t="s">
        <v>460</v>
      </c>
      <c r="G1515" s="51"/>
      <c r="H1515" s="51" t="s">
        <v>623</v>
      </c>
      <c r="I1515" s="51"/>
      <c r="J1515" s="51" t="s">
        <v>260</v>
      </c>
      <c r="K1515" s="51" t="s">
        <v>3268</v>
      </c>
      <c r="L1515" s="51">
        <v>59271</v>
      </c>
      <c r="M1515" s="51"/>
      <c r="N1515" s="53">
        <v>3711.5306885298683</v>
      </c>
      <c r="O1515" s="53"/>
      <c r="P1515" s="53">
        <v>3711.5306885298683</v>
      </c>
    </row>
    <row r="1516" spans="1:16" s="19" customFormat="1" hidden="1">
      <c r="A1516" s="19" t="s">
        <v>1986</v>
      </c>
      <c r="B1516" s="19" t="s">
        <v>257</v>
      </c>
      <c r="C1516" s="51"/>
      <c r="D1516" s="51" t="s">
        <v>1879</v>
      </c>
      <c r="E1516" s="51" t="s">
        <v>460</v>
      </c>
      <c r="F1516" s="51" t="s">
        <v>460</v>
      </c>
      <c r="G1516" s="51"/>
      <c r="H1516" s="51" t="s">
        <v>623</v>
      </c>
      <c r="I1516" s="51"/>
      <c r="J1516" s="51" t="s">
        <v>261</v>
      </c>
      <c r="K1516" s="51" t="s">
        <v>3267</v>
      </c>
      <c r="L1516" s="51">
        <v>59272</v>
      </c>
      <c r="M1516" s="51"/>
      <c r="N1516" s="53">
        <v>0</v>
      </c>
      <c r="O1516" s="53"/>
      <c r="P1516" s="53">
        <v>0</v>
      </c>
    </row>
    <row r="1517" spans="1:16" s="19" customFormat="1" hidden="1">
      <c r="A1517" s="19" t="s">
        <v>1985</v>
      </c>
      <c r="B1517" s="19" t="s">
        <v>257</v>
      </c>
      <c r="C1517" s="51"/>
      <c r="D1517" s="51" t="s">
        <v>1879</v>
      </c>
      <c r="E1517" s="51" t="s">
        <v>460</v>
      </c>
      <c r="F1517" s="51" t="s">
        <v>460</v>
      </c>
      <c r="G1517" s="51"/>
      <c r="H1517" s="51" t="s">
        <v>623</v>
      </c>
      <c r="I1517" s="51"/>
      <c r="J1517" s="51" t="s">
        <v>261</v>
      </c>
      <c r="K1517" s="51" t="s">
        <v>3267</v>
      </c>
      <c r="L1517" s="51">
        <v>59272</v>
      </c>
      <c r="M1517" s="51"/>
      <c r="N1517" s="53">
        <v>2.7082738763971922E-2</v>
      </c>
      <c r="O1517" s="53"/>
      <c r="P1517" s="53">
        <v>2.7082738763971922E-2</v>
      </c>
    </row>
    <row r="1518" spans="1:16" s="19" customFormat="1" hidden="1">
      <c r="A1518" s="19" t="s">
        <v>1984</v>
      </c>
      <c r="B1518" s="19" t="s">
        <v>257</v>
      </c>
      <c r="C1518" s="51"/>
      <c r="D1518" s="51" t="s">
        <v>1879</v>
      </c>
      <c r="E1518" s="51" t="s">
        <v>460</v>
      </c>
      <c r="F1518" s="51" t="s">
        <v>460</v>
      </c>
      <c r="G1518" s="51"/>
      <c r="H1518" s="51" t="s">
        <v>623</v>
      </c>
      <c r="I1518" s="51"/>
      <c r="J1518" s="51" t="s">
        <v>261</v>
      </c>
      <c r="K1518" s="51" t="s">
        <v>3267</v>
      </c>
      <c r="L1518" s="51">
        <v>59272</v>
      </c>
      <c r="M1518" s="51"/>
      <c r="N1518" s="53">
        <v>3680.4469172612362</v>
      </c>
      <c r="O1518" s="53"/>
      <c r="P1518" s="53">
        <v>3680.4469172612362</v>
      </c>
    </row>
    <row r="1519" spans="1:16" s="19" customFormat="1" hidden="1">
      <c r="A1519" s="19" t="s">
        <v>1986</v>
      </c>
      <c r="B1519" s="19" t="s">
        <v>262</v>
      </c>
      <c r="C1519" s="51"/>
      <c r="D1519" s="51" t="s">
        <v>1879</v>
      </c>
      <c r="E1519" s="51" t="s">
        <v>460</v>
      </c>
      <c r="F1519" s="51" t="s">
        <v>460</v>
      </c>
      <c r="G1519" s="51"/>
      <c r="H1519" s="51" t="s">
        <v>623</v>
      </c>
      <c r="I1519" s="51"/>
      <c r="J1519" s="51" t="s">
        <v>124</v>
      </c>
      <c r="K1519" s="51" t="s">
        <v>3266</v>
      </c>
      <c r="L1519" s="51" t="s">
        <v>3265</v>
      </c>
      <c r="M1519" s="51"/>
      <c r="N1519" s="53">
        <v>0</v>
      </c>
      <c r="O1519" s="53"/>
      <c r="P1519" s="53">
        <v>0</v>
      </c>
    </row>
    <row r="1520" spans="1:16" s="19" customFormat="1" hidden="1">
      <c r="A1520" s="19" t="s">
        <v>1985</v>
      </c>
      <c r="B1520" s="19" t="s">
        <v>262</v>
      </c>
      <c r="C1520" s="51"/>
      <c r="D1520" s="51" t="s">
        <v>1879</v>
      </c>
      <c r="E1520" s="51" t="s">
        <v>460</v>
      </c>
      <c r="F1520" s="51" t="s">
        <v>460</v>
      </c>
      <c r="G1520" s="51"/>
      <c r="H1520" s="51" t="s">
        <v>623</v>
      </c>
      <c r="I1520" s="51"/>
      <c r="J1520" s="51" t="s">
        <v>124</v>
      </c>
      <c r="K1520" s="51" t="s">
        <v>3266</v>
      </c>
      <c r="L1520" s="51" t="s">
        <v>3265</v>
      </c>
      <c r="M1520" s="51"/>
      <c r="N1520" s="53">
        <v>2.7942446110164932E-2</v>
      </c>
      <c r="O1520" s="53"/>
      <c r="P1520" s="53">
        <v>2.7942446110164932E-2</v>
      </c>
    </row>
    <row r="1521" spans="1:16" s="19" customFormat="1" hidden="1">
      <c r="A1521" s="19" t="s">
        <v>1984</v>
      </c>
      <c r="B1521" s="19" t="s">
        <v>262</v>
      </c>
      <c r="C1521" s="51"/>
      <c r="D1521" s="51" t="s">
        <v>1879</v>
      </c>
      <c r="E1521" s="51" t="s">
        <v>460</v>
      </c>
      <c r="F1521" s="51" t="s">
        <v>460</v>
      </c>
      <c r="G1521" s="51"/>
      <c r="H1521" s="51" t="s">
        <v>623</v>
      </c>
      <c r="I1521" s="51"/>
      <c r="J1521" s="51" t="s">
        <v>124</v>
      </c>
      <c r="K1521" s="51" t="s">
        <v>3266</v>
      </c>
      <c r="L1521" s="51" t="s">
        <v>3265</v>
      </c>
      <c r="M1521" s="51"/>
      <c r="N1521" s="53">
        <v>3797.27805755389</v>
      </c>
      <c r="O1521" s="53"/>
      <c r="P1521" s="53">
        <v>3797.27805755389</v>
      </c>
    </row>
    <row r="1522" spans="1:16" s="19" customFormat="1" hidden="1">
      <c r="A1522" s="19" t="s">
        <v>1986</v>
      </c>
      <c r="B1522" s="19" t="s">
        <v>263</v>
      </c>
      <c r="C1522" s="51"/>
      <c r="D1522" s="51" t="s">
        <v>1879</v>
      </c>
      <c r="E1522" s="51" t="s">
        <v>460</v>
      </c>
      <c r="F1522" s="51" t="s">
        <v>460</v>
      </c>
      <c r="G1522" s="51"/>
      <c r="H1522" s="51" t="s">
        <v>623</v>
      </c>
      <c r="I1522" s="51"/>
      <c r="J1522" s="51" t="s">
        <v>125</v>
      </c>
      <c r="K1522" s="51" t="s">
        <v>3264</v>
      </c>
      <c r="L1522" s="51" t="s">
        <v>3263</v>
      </c>
      <c r="M1522" s="51"/>
      <c r="N1522" s="53">
        <v>0</v>
      </c>
      <c r="O1522" s="53"/>
      <c r="P1522" s="53">
        <v>0</v>
      </c>
    </row>
    <row r="1523" spans="1:16" s="19" customFormat="1" hidden="1">
      <c r="A1523" s="19" t="s">
        <v>1985</v>
      </c>
      <c r="B1523" s="19" t="s">
        <v>263</v>
      </c>
      <c r="C1523" s="51"/>
      <c r="D1523" s="51" t="s">
        <v>1879</v>
      </c>
      <c r="E1523" s="51" t="s">
        <v>460</v>
      </c>
      <c r="F1523" s="51" t="s">
        <v>460</v>
      </c>
      <c r="G1523" s="51"/>
      <c r="H1523" s="51" t="s">
        <v>623</v>
      </c>
      <c r="I1523" s="51"/>
      <c r="J1523" s="51" t="s">
        <v>125</v>
      </c>
      <c r="K1523" s="51" t="s">
        <v>3264</v>
      </c>
      <c r="L1523" s="51" t="s">
        <v>3263</v>
      </c>
      <c r="M1523" s="51"/>
      <c r="N1523" s="53">
        <v>2.7891186854365316E-2</v>
      </c>
      <c r="O1523" s="53"/>
      <c r="P1523" s="53">
        <v>2.7891186854365316E-2</v>
      </c>
    </row>
    <row r="1524" spans="1:16" s="19" customFormat="1" hidden="1">
      <c r="A1524" s="19" t="s">
        <v>1984</v>
      </c>
      <c r="B1524" s="19" t="s">
        <v>263</v>
      </c>
      <c r="C1524" s="51"/>
      <c r="D1524" s="51" t="s">
        <v>1879</v>
      </c>
      <c r="E1524" s="51" t="s">
        <v>460</v>
      </c>
      <c r="F1524" s="51" t="s">
        <v>460</v>
      </c>
      <c r="G1524" s="51"/>
      <c r="H1524" s="51" t="s">
        <v>623</v>
      </c>
      <c r="I1524" s="51"/>
      <c r="J1524" s="51" t="s">
        <v>125</v>
      </c>
      <c r="K1524" s="51" t="s">
        <v>3264</v>
      </c>
      <c r="L1524" s="51" t="s">
        <v>3263</v>
      </c>
      <c r="M1524" s="51"/>
      <c r="N1524" s="53">
        <v>3790.3121088131456</v>
      </c>
      <c r="O1524" s="53"/>
      <c r="P1524" s="53">
        <v>3790.3121088131456</v>
      </c>
    </row>
    <row r="1525" spans="1:16" s="19" customFormat="1" hidden="1">
      <c r="A1525" s="19" t="s">
        <v>1986</v>
      </c>
      <c r="B1525" s="19" t="s">
        <v>952</v>
      </c>
      <c r="C1525" s="51"/>
      <c r="D1525" s="51" t="s">
        <v>1879</v>
      </c>
      <c r="E1525" s="51" t="s">
        <v>460</v>
      </c>
      <c r="F1525" s="51" t="s">
        <v>460</v>
      </c>
      <c r="G1525" s="51"/>
      <c r="H1525" s="51" t="s">
        <v>623</v>
      </c>
      <c r="I1525" s="51"/>
      <c r="J1525" s="51" t="s">
        <v>120</v>
      </c>
      <c r="K1525" s="51" t="s">
        <v>3262</v>
      </c>
      <c r="L1525" s="51" t="s">
        <v>3261</v>
      </c>
      <c r="M1525" s="51"/>
      <c r="N1525" s="53">
        <v>0</v>
      </c>
      <c r="O1525" s="53"/>
      <c r="P1525" s="53">
        <v>0</v>
      </c>
    </row>
    <row r="1526" spans="1:16" s="19" customFormat="1" hidden="1">
      <c r="A1526" s="19" t="s">
        <v>1985</v>
      </c>
      <c r="B1526" s="19" t="s">
        <v>952</v>
      </c>
      <c r="C1526" s="51"/>
      <c r="D1526" s="51" t="s">
        <v>1879</v>
      </c>
      <c r="E1526" s="51" t="s">
        <v>460</v>
      </c>
      <c r="F1526" s="51" t="s">
        <v>460</v>
      </c>
      <c r="G1526" s="51"/>
      <c r="H1526" s="51" t="s">
        <v>623</v>
      </c>
      <c r="I1526" s="51"/>
      <c r="J1526" s="51" t="s">
        <v>120</v>
      </c>
      <c r="K1526" s="51" t="s">
        <v>3262</v>
      </c>
      <c r="L1526" s="51" t="s">
        <v>3261</v>
      </c>
      <c r="M1526" s="51"/>
      <c r="N1526" s="53">
        <v>2.6026456660467559E-2</v>
      </c>
      <c r="O1526" s="53"/>
      <c r="P1526" s="53">
        <v>2.6026456660467559E-2</v>
      </c>
    </row>
    <row r="1527" spans="1:16" s="19" customFormat="1" hidden="1">
      <c r="A1527" s="19" t="s">
        <v>1984</v>
      </c>
      <c r="B1527" s="19" t="s">
        <v>952</v>
      </c>
      <c r="C1527" s="51"/>
      <c r="D1527" s="51" t="s">
        <v>1879</v>
      </c>
      <c r="E1527" s="51" t="s">
        <v>460</v>
      </c>
      <c r="F1527" s="51" t="s">
        <v>460</v>
      </c>
      <c r="G1527" s="51"/>
      <c r="H1527" s="51" t="s">
        <v>623</v>
      </c>
      <c r="I1527" s="51"/>
      <c r="J1527" s="51" t="s">
        <v>120</v>
      </c>
      <c r="K1527" s="51" t="s">
        <v>3262</v>
      </c>
      <c r="L1527" s="51" t="s">
        <v>3261</v>
      </c>
      <c r="M1527" s="51"/>
      <c r="N1527" s="53">
        <v>3536.9019735433394</v>
      </c>
      <c r="O1527" s="53"/>
      <c r="P1527" s="53">
        <v>3536.9019735433394</v>
      </c>
    </row>
    <row r="1528" spans="1:16" s="19" customFormat="1" hidden="1">
      <c r="A1528" s="19" t="s">
        <v>1986</v>
      </c>
      <c r="B1528" s="19" t="s">
        <v>1292</v>
      </c>
      <c r="C1528" s="51"/>
      <c r="D1528" s="51" t="s">
        <v>1879</v>
      </c>
      <c r="E1528" s="51" t="s">
        <v>460</v>
      </c>
      <c r="F1528" s="51" t="s">
        <v>460</v>
      </c>
      <c r="G1528" s="51"/>
      <c r="H1528" s="51" t="s">
        <v>623</v>
      </c>
      <c r="I1528" s="51"/>
      <c r="J1528" s="51" t="s">
        <v>3260</v>
      </c>
      <c r="K1528" s="51" t="s">
        <v>590</v>
      </c>
      <c r="L1528" s="51"/>
      <c r="M1528" s="51"/>
      <c r="N1528" s="53">
        <v>0</v>
      </c>
      <c r="O1528" s="53"/>
      <c r="P1528" s="53">
        <v>0</v>
      </c>
    </row>
    <row r="1529" spans="1:16" s="19" customFormat="1" hidden="1">
      <c r="A1529" s="19" t="s">
        <v>1985</v>
      </c>
      <c r="B1529" s="19" t="s">
        <v>1292</v>
      </c>
      <c r="C1529" s="51"/>
      <c r="D1529" s="51" t="s">
        <v>1879</v>
      </c>
      <c r="E1529" s="51" t="s">
        <v>460</v>
      </c>
      <c r="F1529" s="51" t="s">
        <v>460</v>
      </c>
      <c r="G1529" s="51"/>
      <c r="H1529" s="51" t="s">
        <v>623</v>
      </c>
      <c r="I1529" s="51"/>
      <c r="J1529" s="51" t="s">
        <v>3260</v>
      </c>
      <c r="K1529" s="51" t="s">
        <v>590</v>
      </c>
      <c r="L1529" s="51"/>
      <c r="M1529" s="51"/>
      <c r="N1529" s="53">
        <v>0.29262860550878816</v>
      </c>
      <c r="O1529" s="53"/>
      <c r="P1529" s="53">
        <v>0.29262860550878816</v>
      </c>
    </row>
    <row r="1530" spans="1:16" s="19" customFormat="1" hidden="1">
      <c r="A1530" s="19" t="s">
        <v>1984</v>
      </c>
      <c r="B1530" s="19" t="s">
        <v>1292</v>
      </c>
      <c r="C1530" s="51"/>
      <c r="D1530" s="51" t="s">
        <v>1879</v>
      </c>
      <c r="E1530" s="51" t="s">
        <v>460</v>
      </c>
      <c r="F1530" s="51" t="s">
        <v>460</v>
      </c>
      <c r="G1530" s="51"/>
      <c r="H1530" s="51" t="s">
        <v>623</v>
      </c>
      <c r="I1530" s="51"/>
      <c r="J1530" s="51" t="s">
        <v>3260</v>
      </c>
      <c r="K1530" s="51" t="s">
        <v>590</v>
      </c>
      <c r="L1530" s="51"/>
      <c r="M1530" s="51"/>
      <c r="N1530" s="53">
        <v>39767.176371394489</v>
      </c>
      <c r="O1530" s="53"/>
      <c r="P1530" s="53">
        <v>39767.176371394489</v>
      </c>
    </row>
    <row r="1531" spans="1:16" s="19" customFormat="1" hidden="1">
      <c r="A1531" s="19" t="s">
        <v>39</v>
      </c>
      <c r="B1531" s="19" t="s">
        <v>3259</v>
      </c>
      <c r="C1531" s="51"/>
      <c r="D1531" s="51" t="s">
        <v>1879</v>
      </c>
      <c r="E1531" s="51" t="s">
        <v>4</v>
      </c>
      <c r="F1531" s="51" t="s">
        <v>4</v>
      </c>
      <c r="G1531" s="51"/>
      <c r="H1531" s="51" t="s">
        <v>623</v>
      </c>
      <c r="I1531" s="51"/>
      <c r="J1531" s="51" t="s">
        <v>3258</v>
      </c>
      <c r="K1531" s="51" t="s">
        <v>2581</v>
      </c>
      <c r="L1531" s="51">
        <v>57757</v>
      </c>
      <c r="M1531" s="51"/>
      <c r="N1531" s="53">
        <v>309818.8</v>
      </c>
      <c r="O1531" s="53"/>
      <c r="P1531" s="53">
        <v>309818.8</v>
      </c>
    </row>
    <row r="1532" spans="1:16" s="19" customFormat="1" hidden="1">
      <c r="A1532" s="19" t="s">
        <v>1989</v>
      </c>
      <c r="B1532" s="19" t="s">
        <v>3257</v>
      </c>
      <c r="C1532" s="51"/>
      <c r="D1532" s="51" t="s">
        <v>1879</v>
      </c>
      <c r="E1532" s="51" t="s">
        <v>460</v>
      </c>
      <c r="F1532" s="51" t="s">
        <v>460</v>
      </c>
      <c r="G1532" s="51"/>
      <c r="H1532" s="51" t="s">
        <v>623</v>
      </c>
      <c r="I1532" s="51"/>
      <c r="J1532" s="51" t="s">
        <v>402</v>
      </c>
      <c r="K1532" s="51" t="s">
        <v>3256</v>
      </c>
      <c r="L1532" s="51"/>
      <c r="M1532" s="51"/>
      <c r="N1532" s="53">
        <v>2947</v>
      </c>
      <c r="O1532" s="53">
        <v>0</v>
      </c>
      <c r="P1532" s="53">
        <v>2947</v>
      </c>
    </row>
    <row r="1533" spans="1:16" s="19" customFormat="1" hidden="1">
      <c r="A1533" s="19" t="s">
        <v>1986</v>
      </c>
      <c r="B1533" s="19" t="s">
        <v>1312</v>
      </c>
      <c r="C1533" s="51"/>
      <c r="D1533" s="51" t="s">
        <v>1879</v>
      </c>
      <c r="E1533" s="51" t="s">
        <v>460</v>
      </c>
      <c r="F1533" s="51" t="s">
        <v>460</v>
      </c>
      <c r="G1533" s="51"/>
      <c r="H1533" s="51" t="s">
        <v>623</v>
      </c>
      <c r="I1533" s="51"/>
      <c r="J1533" s="51" t="s">
        <v>216</v>
      </c>
      <c r="K1533" s="51" t="s">
        <v>3255</v>
      </c>
      <c r="L1533" s="51" t="s">
        <v>3254</v>
      </c>
      <c r="M1533" s="51"/>
      <c r="N1533" s="53">
        <v>0</v>
      </c>
      <c r="O1533" s="53"/>
      <c r="P1533" s="53">
        <v>0</v>
      </c>
    </row>
    <row r="1534" spans="1:16" s="19" customFormat="1" hidden="1">
      <c r="A1534" s="19" t="s">
        <v>1985</v>
      </c>
      <c r="B1534" s="19" t="s">
        <v>1312</v>
      </c>
      <c r="C1534" s="51"/>
      <c r="D1534" s="51" t="s">
        <v>1879</v>
      </c>
      <c r="E1534" s="51" t="s">
        <v>460</v>
      </c>
      <c r="F1534" s="51" t="s">
        <v>460</v>
      </c>
      <c r="G1534" s="51"/>
      <c r="H1534" s="51" t="s">
        <v>623</v>
      </c>
      <c r="I1534" s="51"/>
      <c r="J1534" s="51" t="s">
        <v>216</v>
      </c>
      <c r="K1534" s="51" t="s">
        <v>3255</v>
      </c>
      <c r="L1534" s="51" t="s">
        <v>3254</v>
      </c>
      <c r="M1534" s="51"/>
      <c r="N1534" s="53">
        <v>0.14556567552533042</v>
      </c>
      <c r="O1534" s="53"/>
      <c r="P1534" s="53">
        <v>0.14556567552533042</v>
      </c>
    </row>
    <row r="1535" spans="1:16" s="19" customFormat="1" hidden="1">
      <c r="A1535" s="19" t="s">
        <v>1984</v>
      </c>
      <c r="B1535" s="19" t="s">
        <v>1312</v>
      </c>
      <c r="C1535" s="51"/>
      <c r="D1535" s="51" t="s">
        <v>1879</v>
      </c>
      <c r="E1535" s="51" t="s">
        <v>460</v>
      </c>
      <c r="F1535" s="51" t="s">
        <v>460</v>
      </c>
      <c r="G1535" s="51"/>
      <c r="H1535" s="51" t="s">
        <v>623</v>
      </c>
      <c r="I1535" s="51"/>
      <c r="J1535" s="51" t="s">
        <v>216</v>
      </c>
      <c r="K1535" s="51" t="s">
        <v>3255</v>
      </c>
      <c r="L1535" s="51" t="s">
        <v>3254</v>
      </c>
      <c r="M1535" s="51"/>
      <c r="N1535" s="53">
        <v>19781.852434324475</v>
      </c>
      <c r="O1535" s="53"/>
      <c r="P1535" s="53">
        <v>19781.852434324475</v>
      </c>
    </row>
    <row r="1536" spans="1:16" s="19" customFormat="1" hidden="1">
      <c r="A1536" s="19" t="s">
        <v>39</v>
      </c>
      <c r="B1536" s="19" t="s">
        <v>3253</v>
      </c>
      <c r="C1536" s="51"/>
      <c r="D1536" s="51" t="s">
        <v>1879</v>
      </c>
      <c r="E1536" s="51" t="s">
        <v>460</v>
      </c>
      <c r="F1536" s="51" t="s">
        <v>460</v>
      </c>
      <c r="G1536" s="51"/>
      <c r="H1536" s="51" t="s">
        <v>623</v>
      </c>
      <c r="I1536" s="51"/>
      <c r="J1536" s="51" t="s">
        <v>364</v>
      </c>
      <c r="K1536" s="51" t="s">
        <v>3252</v>
      </c>
      <c r="L1536" s="51">
        <v>57708</v>
      </c>
      <c r="M1536" s="51"/>
      <c r="N1536" s="53">
        <v>269219.09000000003</v>
      </c>
      <c r="O1536" s="53"/>
      <c r="P1536" s="53">
        <v>269219.09000000003</v>
      </c>
    </row>
    <row r="1537" spans="1:16" s="19" customFormat="1" hidden="1">
      <c r="A1537" s="19" t="s">
        <v>1986</v>
      </c>
      <c r="B1537" s="19" t="s">
        <v>418</v>
      </c>
      <c r="C1537" s="51"/>
      <c r="D1537" s="51" t="s">
        <v>1879</v>
      </c>
      <c r="E1537" s="51" t="s">
        <v>460</v>
      </c>
      <c r="F1537" s="51" t="s">
        <v>460</v>
      </c>
      <c r="G1537" s="51"/>
      <c r="H1537" s="51" t="s">
        <v>623</v>
      </c>
      <c r="I1537" s="51"/>
      <c r="J1537" s="51" t="s">
        <v>419</v>
      </c>
      <c r="K1537" s="51" t="s">
        <v>3251</v>
      </c>
      <c r="L1537" s="51">
        <v>58612</v>
      </c>
      <c r="M1537" s="51"/>
      <c r="N1537" s="53">
        <v>0</v>
      </c>
      <c r="O1537" s="53"/>
      <c r="P1537" s="53">
        <v>0</v>
      </c>
    </row>
    <row r="1538" spans="1:16" s="19" customFormat="1" hidden="1">
      <c r="A1538" s="19" t="s">
        <v>1985</v>
      </c>
      <c r="B1538" s="19" t="s">
        <v>418</v>
      </c>
      <c r="C1538" s="51"/>
      <c r="D1538" s="51" t="s">
        <v>1879</v>
      </c>
      <c r="E1538" s="51" t="s">
        <v>460</v>
      </c>
      <c r="F1538" s="51" t="s">
        <v>460</v>
      </c>
      <c r="G1538" s="51"/>
      <c r="H1538" s="51" t="s">
        <v>623</v>
      </c>
      <c r="I1538" s="51"/>
      <c r="J1538" s="51" t="s">
        <v>419</v>
      </c>
      <c r="K1538" s="51" t="s">
        <v>3251</v>
      </c>
      <c r="L1538" s="51">
        <v>58612</v>
      </c>
      <c r="M1538" s="51"/>
      <c r="N1538" s="53">
        <v>2.5867925307187789E-2</v>
      </c>
      <c r="O1538" s="53"/>
      <c r="P1538" s="53">
        <v>2.5867925307187789E-2</v>
      </c>
    </row>
    <row r="1539" spans="1:16" s="19" customFormat="1" hidden="1">
      <c r="A1539" s="19" t="s">
        <v>1984</v>
      </c>
      <c r="B1539" s="19" t="s">
        <v>418</v>
      </c>
      <c r="C1539" s="51"/>
      <c r="D1539" s="51" t="s">
        <v>1879</v>
      </c>
      <c r="E1539" s="51" t="s">
        <v>460</v>
      </c>
      <c r="F1539" s="51" t="s">
        <v>460</v>
      </c>
      <c r="G1539" s="51"/>
      <c r="H1539" s="51" t="s">
        <v>623</v>
      </c>
      <c r="I1539" s="51"/>
      <c r="J1539" s="51" t="s">
        <v>419</v>
      </c>
      <c r="K1539" s="51" t="s">
        <v>3251</v>
      </c>
      <c r="L1539" s="51">
        <v>58612</v>
      </c>
      <c r="M1539" s="51"/>
      <c r="N1539" s="53">
        <v>3515.358132074693</v>
      </c>
      <c r="O1539" s="53"/>
      <c r="P1539" s="53">
        <v>3515.358132074693</v>
      </c>
    </row>
    <row r="1540" spans="1:16" s="19" customFormat="1" hidden="1">
      <c r="A1540" s="19" t="s">
        <v>1986</v>
      </c>
      <c r="B1540" s="19" t="s">
        <v>224</v>
      </c>
      <c r="C1540" s="51"/>
      <c r="D1540" s="51" t="s">
        <v>1879</v>
      </c>
      <c r="E1540" s="51" t="s">
        <v>460</v>
      </c>
      <c r="F1540" s="51" t="s">
        <v>460</v>
      </c>
      <c r="G1540" s="51"/>
      <c r="H1540" s="51" t="s">
        <v>623</v>
      </c>
      <c r="I1540" s="51"/>
      <c r="J1540" s="51" t="s">
        <v>225</v>
      </c>
      <c r="K1540" s="51" t="s">
        <v>3250</v>
      </c>
      <c r="L1540" s="51">
        <v>58609</v>
      </c>
      <c r="M1540" s="51"/>
      <c r="N1540" s="53">
        <v>0</v>
      </c>
      <c r="O1540" s="53"/>
      <c r="P1540" s="53">
        <v>0</v>
      </c>
    </row>
    <row r="1541" spans="1:16" s="19" customFormat="1" hidden="1">
      <c r="A1541" s="19" t="s">
        <v>1985</v>
      </c>
      <c r="B1541" s="19" t="s">
        <v>224</v>
      </c>
      <c r="C1541" s="51"/>
      <c r="D1541" s="51" t="s">
        <v>1879</v>
      </c>
      <c r="E1541" s="51" t="s">
        <v>460</v>
      </c>
      <c r="F1541" s="51" t="s">
        <v>460</v>
      </c>
      <c r="G1541" s="51"/>
      <c r="H1541" s="51" t="s">
        <v>623</v>
      </c>
      <c r="I1541" s="51"/>
      <c r="J1541" s="51" t="s">
        <v>225</v>
      </c>
      <c r="K1541" s="51" t="s">
        <v>3250</v>
      </c>
      <c r="L1541" s="51">
        <v>58609</v>
      </c>
      <c r="M1541" s="51"/>
      <c r="N1541" s="53">
        <v>3.0700865166661467E-2</v>
      </c>
      <c r="O1541" s="53"/>
      <c r="P1541" s="53">
        <v>3.0700865166661467E-2</v>
      </c>
    </row>
    <row r="1542" spans="1:16" s="19" customFormat="1" hidden="1">
      <c r="A1542" s="19" t="s">
        <v>1984</v>
      </c>
      <c r="B1542" s="19" t="s">
        <v>224</v>
      </c>
      <c r="C1542" s="51"/>
      <c r="D1542" s="51" t="s">
        <v>1879</v>
      </c>
      <c r="E1542" s="51" t="s">
        <v>460</v>
      </c>
      <c r="F1542" s="51" t="s">
        <v>460</v>
      </c>
      <c r="G1542" s="51"/>
      <c r="H1542" s="51" t="s">
        <v>623</v>
      </c>
      <c r="I1542" s="51"/>
      <c r="J1542" s="51" t="s">
        <v>225</v>
      </c>
      <c r="K1542" s="51" t="s">
        <v>3250</v>
      </c>
      <c r="L1542" s="51">
        <v>58609</v>
      </c>
      <c r="M1542" s="51"/>
      <c r="N1542" s="53">
        <v>4172.1372991348326</v>
      </c>
      <c r="O1542" s="53"/>
      <c r="P1542" s="53">
        <v>4172.1372991348326</v>
      </c>
    </row>
    <row r="1543" spans="1:16" s="19" customFormat="1" hidden="1">
      <c r="A1543" s="19" t="s">
        <v>1986</v>
      </c>
      <c r="B1543" s="19" t="s">
        <v>416</v>
      </c>
      <c r="C1543" s="51"/>
      <c r="D1543" s="51" t="s">
        <v>1879</v>
      </c>
      <c r="E1543" s="51" t="s">
        <v>460</v>
      </c>
      <c r="F1543" s="51" t="s">
        <v>460</v>
      </c>
      <c r="G1543" s="51"/>
      <c r="H1543" s="51" t="s">
        <v>623</v>
      </c>
      <c r="I1543" s="51"/>
      <c r="J1543" s="51" t="s">
        <v>417</v>
      </c>
      <c r="K1543" s="51" t="s">
        <v>3249</v>
      </c>
      <c r="L1543" s="51">
        <v>58611</v>
      </c>
      <c r="M1543" s="51"/>
      <c r="N1543" s="53">
        <v>0</v>
      </c>
      <c r="O1543" s="53"/>
      <c r="P1543" s="53">
        <v>0</v>
      </c>
    </row>
    <row r="1544" spans="1:16" s="19" customFormat="1" hidden="1">
      <c r="A1544" s="19" t="s">
        <v>1985</v>
      </c>
      <c r="B1544" s="19" t="s">
        <v>416</v>
      </c>
      <c r="C1544" s="51"/>
      <c r="D1544" s="51" t="s">
        <v>1879</v>
      </c>
      <c r="E1544" s="51" t="s">
        <v>460</v>
      </c>
      <c r="F1544" s="51" t="s">
        <v>460</v>
      </c>
      <c r="G1544" s="51"/>
      <c r="H1544" s="51" t="s">
        <v>623</v>
      </c>
      <c r="I1544" s="51"/>
      <c r="J1544" s="51" t="s">
        <v>417</v>
      </c>
      <c r="K1544" s="51" t="s">
        <v>3249</v>
      </c>
      <c r="L1544" s="51">
        <v>58611</v>
      </c>
      <c r="M1544" s="51"/>
      <c r="N1544" s="53">
        <v>3.1754910288574807E-2</v>
      </c>
      <c r="O1544" s="53"/>
      <c r="P1544" s="53">
        <v>3.1754910288574807E-2</v>
      </c>
    </row>
    <row r="1545" spans="1:16" s="19" customFormat="1" hidden="1">
      <c r="A1545" s="19" t="s">
        <v>1984</v>
      </c>
      <c r="B1545" s="19" t="s">
        <v>416</v>
      </c>
      <c r="C1545" s="51"/>
      <c r="D1545" s="51" t="s">
        <v>1879</v>
      </c>
      <c r="E1545" s="51" t="s">
        <v>460</v>
      </c>
      <c r="F1545" s="51" t="s">
        <v>460</v>
      </c>
      <c r="G1545" s="51"/>
      <c r="H1545" s="51" t="s">
        <v>623</v>
      </c>
      <c r="I1545" s="51"/>
      <c r="J1545" s="51" t="s">
        <v>417</v>
      </c>
      <c r="K1545" s="51" t="s">
        <v>3249</v>
      </c>
      <c r="L1545" s="51">
        <v>58611</v>
      </c>
      <c r="M1545" s="51"/>
      <c r="N1545" s="53">
        <v>4315.3782450897115</v>
      </c>
      <c r="O1545" s="53"/>
      <c r="P1545" s="53">
        <v>4315.3782450897115</v>
      </c>
    </row>
    <row r="1546" spans="1:16" s="19" customFormat="1" hidden="1">
      <c r="A1546" s="19" t="s">
        <v>1986</v>
      </c>
      <c r="B1546" s="19" t="s">
        <v>420</v>
      </c>
      <c r="C1546" s="51"/>
      <c r="D1546" s="51" t="s">
        <v>1879</v>
      </c>
      <c r="E1546" s="51" t="s">
        <v>460</v>
      </c>
      <c r="F1546" s="51" t="s">
        <v>460</v>
      </c>
      <c r="G1546" s="51"/>
      <c r="H1546" s="51" t="s">
        <v>623</v>
      </c>
      <c r="I1546" s="51"/>
      <c r="J1546" s="51" t="s">
        <v>421</v>
      </c>
      <c r="K1546" s="51" t="s">
        <v>3248</v>
      </c>
      <c r="L1546" s="51">
        <v>58610</v>
      </c>
      <c r="M1546" s="51"/>
      <c r="N1546" s="53">
        <v>0</v>
      </c>
      <c r="O1546" s="53"/>
      <c r="P1546" s="53">
        <v>0</v>
      </c>
    </row>
    <row r="1547" spans="1:16" s="19" customFormat="1" hidden="1">
      <c r="A1547" s="19" t="s">
        <v>1985</v>
      </c>
      <c r="B1547" s="19" t="s">
        <v>420</v>
      </c>
      <c r="C1547" s="51"/>
      <c r="D1547" s="51" t="s">
        <v>1879</v>
      </c>
      <c r="E1547" s="51" t="s">
        <v>460</v>
      </c>
      <c r="F1547" s="51" t="s">
        <v>460</v>
      </c>
      <c r="G1547" s="51"/>
      <c r="H1547" s="51" t="s">
        <v>623</v>
      </c>
      <c r="I1547" s="51"/>
      <c r="J1547" s="51" t="s">
        <v>421</v>
      </c>
      <c r="K1547" s="51" t="s">
        <v>3248</v>
      </c>
      <c r="L1547" s="51">
        <v>58610</v>
      </c>
      <c r="M1547" s="51"/>
      <c r="N1547" s="53">
        <v>3.1370487945553922E-2</v>
      </c>
      <c r="O1547" s="53"/>
      <c r="P1547" s="53">
        <v>3.1370487945553922E-2</v>
      </c>
    </row>
    <row r="1548" spans="1:16" s="19" customFormat="1" hidden="1">
      <c r="A1548" s="19" t="s">
        <v>1984</v>
      </c>
      <c r="B1548" s="19" t="s">
        <v>420</v>
      </c>
      <c r="C1548" s="51"/>
      <c r="D1548" s="51" t="s">
        <v>1879</v>
      </c>
      <c r="E1548" s="51" t="s">
        <v>460</v>
      </c>
      <c r="F1548" s="51" t="s">
        <v>460</v>
      </c>
      <c r="G1548" s="51"/>
      <c r="H1548" s="51" t="s">
        <v>623</v>
      </c>
      <c r="I1548" s="51"/>
      <c r="J1548" s="51" t="s">
        <v>421</v>
      </c>
      <c r="K1548" s="51" t="s">
        <v>3248</v>
      </c>
      <c r="L1548" s="51">
        <v>58610</v>
      </c>
      <c r="M1548" s="51"/>
      <c r="N1548" s="53">
        <v>4263.1366295120542</v>
      </c>
      <c r="O1548" s="53"/>
      <c r="P1548" s="53">
        <v>4263.1366295120542</v>
      </c>
    </row>
    <row r="1549" spans="1:16" s="19" customFormat="1" hidden="1">
      <c r="A1549" s="19" t="s">
        <v>1986</v>
      </c>
      <c r="B1549" s="19" t="s">
        <v>1671</v>
      </c>
      <c r="C1549" s="51"/>
      <c r="D1549" s="51" t="s">
        <v>1879</v>
      </c>
      <c r="E1549" s="51" t="s">
        <v>460</v>
      </c>
      <c r="F1549" s="51" t="s">
        <v>460</v>
      </c>
      <c r="G1549" s="51"/>
      <c r="H1549" s="51" t="s">
        <v>623</v>
      </c>
      <c r="I1549" s="51"/>
      <c r="J1549" s="51" t="s">
        <v>3247</v>
      </c>
      <c r="K1549" s="51" t="s">
        <v>3246</v>
      </c>
      <c r="L1549" s="51" t="s">
        <v>3207</v>
      </c>
      <c r="M1549" s="51"/>
      <c r="N1549" s="53">
        <v>0</v>
      </c>
      <c r="O1549" s="53"/>
      <c r="P1549" s="53">
        <v>0</v>
      </c>
    </row>
    <row r="1550" spans="1:16" s="19" customFormat="1" hidden="1">
      <c r="A1550" s="19" t="s">
        <v>1985</v>
      </c>
      <c r="B1550" s="19" t="s">
        <v>1671</v>
      </c>
      <c r="C1550" s="51"/>
      <c r="D1550" s="51" t="s">
        <v>1879</v>
      </c>
      <c r="E1550" s="51" t="s">
        <v>460</v>
      </c>
      <c r="F1550" s="51" t="s">
        <v>460</v>
      </c>
      <c r="G1550" s="51"/>
      <c r="H1550" s="51" t="s">
        <v>623</v>
      </c>
      <c r="I1550" s="51"/>
      <c r="J1550" s="51" t="s">
        <v>3247</v>
      </c>
      <c r="K1550" s="51" t="s">
        <v>3246</v>
      </c>
      <c r="L1550" s="51" t="s">
        <v>3207</v>
      </c>
      <c r="M1550" s="51"/>
      <c r="N1550" s="53">
        <v>1.4235017637505716E-2</v>
      </c>
      <c r="O1550" s="53"/>
      <c r="P1550" s="53">
        <v>1.4235017637505716E-2</v>
      </c>
    </row>
    <row r="1551" spans="1:16" s="19" customFormat="1" hidden="1">
      <c r="A1551" s="19" t="s">
        <v>1984</v>
      </c>
      <c r="B1551" s="19" t="s">
        <v>1671</v>
      </c>
      <c r="C1551" s="51"/>
      <c r="D1551" s="51" t="s">
        <v>1879</v>
      </c>
      <c r="E1551" s="51" t="s">
        <v>460</v>
      </c>
      <c r="F1551" s="51" t="s">
        <v>460</v>
      </c>
      <c r="G1551" s="51"/>
      <c r="H1551" s="51" t="s">
        <v>623</v>
      </c>
      <c r="I1551" s="51"/>
      <c r="J1551" s="51" t="s">
        <v>3247</v>
      </c>
      <c r="K1551" s="51" t="s">
        <v>3246</v>
      </c>
      <c r="L1551" s="51" t="s">
        <v>3207</v>
      </c>
      <c r="M1551" s="51"/>
      <c r="N1551" s="53">
        <v>1934.4877649823625</v>
      </c>
      <c r="O1551" s="53"/>
      <c r="P1551" s="53">
        <v>1934.4877649823625</v>
      </c>
    </row>
    <row r="1552" spans="1:16" s="19" customFormat="1" hidden="1">
      <c r="A1552" s="19" t="s">
        <v>1986</v>
      </c>
      <c r="B1552" s="19" t="s">
        <v>1672</v>
      </c>
      <c r="C1552" s="51"/>
      <c r="D1552" s="51" t="s">
        <v>1879</v>
      </c>
      <c r="E1552" s="51" t="s">
        <v>460</v>
      </c>
      <c r="F1552" s="51" t="s">
        <v>460</v>
      </c>
      <c r="G1552" s="51"/>
      <c r="H1552" s="51" t="s">
        <v>623</v>
      </c>
      <c r="I1552" s="51"/>
      <c r="J1552" s="51" t="s">
        <v>3245</v>
      </c>
      <c r="K1552" s="51" t="s">
        <v>3244</v>
      </c>
      <c r="L1552" s="51" t="s">
        <v>3207</v>
      </c>
      <c r="M1552" s="51"/>
      <c r="N1552" s="53">
        <v>0</v>
      </c>
      <c r="O1552" s="53"/>
      <c r="P1552" s="53">
        <v>0</v>
      </c>
    </row>
    <row r="1553" spans="1:16" s="19" customFormat="1" hidden="1">
      <c r="A1553" s="19" t="s">
        <v>1985</v>
      </c>
      <c r="B1553" s="19" t="s">
        <v>1672</v>
      </c>
      <c r="C1553" s="51"/>
      <c r="D1553" s="51" t="s">
        <v>1879</v>
      </c>
      <c r="E1553" s="51" t="s">
        <v>460</v>
      </c>
      <c r="F1553" s="51" t="s">
        <v>460</v>
      </c>
      <c r="G1553" s="51"/>
      <c r="H1553" s="51" t="s">
        <v>623</v>
      </c>
      <c r="I1553" s="51"/>
      <c r="J1553" s="51" t="s">
        <v>3245</v>
      </c>
      <c r="K1553" s="51" t="s">
        <v>3244</v>
      </c>
      <c r="L1553" s="51" t="s">
        <v>3207</v>
      </c>
      <c r="M1553" s="51"/>
      <c r="N1553" s="53">
        <v>1.3467247291307018E-2</v>
      </c>
      <c r="O1553" s="53"/>
      <c r="P1553" s="53">
        <v>1.3467247291307018E-2</v>
      </c>
    </row>
    <row r="1554" spans="1:16" s="19" customFormat="1" hidden="1">
      <c r="A1554" s="19" t="s">
        <v>1984</v>
      </c>
      <c r="B1554" s="19" t="s">
        <v>1672</v>
      </c>
      <c r="C1554" s="51"/>
      <c r="D1554" s="51" t="s">
        <v>1879</v>
      </c>
      <c r="E1554" s="51" t="s">
        <v>460</v>
      </c>
      <c r="F1554" s="51" t="s">
        <v>460</v>
      </c>
      <c r="G1554" s="51"/>
      <c r="H1554" s="51" t="s">
        <v>623</v>
      </c>
      <c r="I1554" s="51"/>
      <c r="J1554" s="51" t="s">
        <v>3245</v>
      </c>
      <c r="K1554" s="51" t="s">
        <v>3244</v>
      </c>
      <c r="L1554" s="51" t="s">
        <v>3207</v>
      </c>
      <c r="M1554" s="51"/>
      <c r="N1554" s="53">
        <v>1830.1505327527086</v>
      </c>
      <c r="O1554" s="53"/>
      <c r="P1554" s="53">
        <v>1830.1505327527086</v>
      </c>
    </row>
    <row r="1555" spans="1:16" s="19" customFormat="1" hidden="1">
      <c r="A1555" s="19" t="s">
        <v>1986</v>
      </c>
      <c r="B1555" s="19" t="s">
        <v>3243</v>
      </c>
      <c r="C1555" s="51"/>
      <c r="D1555" s="51" t="s">
        <v>1879</v>
      </c>
      <c r="E1555" s="51" t="s">
        <v>460</v>
      </c>
      <c r="F1555" s="51" t="s">
        <v>460</v>
      </c>
      <c r="G1555" s="51"/>
      <c r="H1555" s="51" t="s">
        <v>623</v>
      </c>
      <c r="I1555" s="51"/>
      <c r="J1555" s="51" t="s">
        <v>3242</v>
      </c>
      <c r="K1555" s="51" t="s">
        <v>3241</v>
      </c>
      <c r="L1555" s="51"/>
      <c r="M1555" s="51"/>
      <c r="N1555" s="53">
        <v>0</v>
      </c>
      <c r="O1555" s="53"/>
      <c r="P1555" s="53">
        <v>0</v>
      </c>
    </row>
    <row r="1556" spans="1:16" s="19" customFormat="1" hidden="1">
      <c r="A1556" s="19" t="s">
        <v>1985</v>
      </c>
      <c r="B1556" s="19" t="s">
        <v>3243</v>
      </c>
      <c r="C1556" s="51"/>
      <c r="D1556" s="51" t="s">
        <v>1879</v>
      </c>
      <c r="E1556" s="51" t="s">
        <v>460</v>
      </c>
      <c r="F1556" s="51" t="s">
        <v>460</v>
      </c>
      <c r="G1556" s="51"/>
      <c r="H1556" s="51" t="s">
        <v>623</v>
      </c>
      <c r="I1556" s="51"/>
      <c r="J1556" s="51" t="s">
        <v>3242</v>
      </c>
      <c r="K1556" s="51" t="s">
        <v>3241</v>
      </c>
      <c r="L1556" s="51"/>
      <c r="M1556" s="51"/>
      <c r="N1556" s="53">
        <v>1.8567447582971623E-2</v>
      </c>
      <c r="O1556" s="53"/>
      <c r="P1556" s="53">
        <v>1.8567447582971623E-2</v>
      </c>
    </row>
    <row r="1557" spans="1:16" s="19" customFormat="1" hidden="1">
      <c r="A1557" s="19" t="s">
        <v>1984</v>
      </c>
      <c r="B1557" s="19" t="s">
        <v>3243</v>
      </c>
      <c r="C1557" s="51"/>
      <c r="D1557" s="51" t="s">
        <v>1879</v>
      </c>
      <c r="E1557" s="51" t="s">
        <v>460</v>
      </c>
      <c r="F1557" s="51" t="s">
        <v>460</v>
      </c>
      <c r="G1557" s="51"/>
      <c r="H1557" s="51" t="s">
        <v>623</v>
      </c>
      <c r="I1557" s="51"/>
      <c r="J1557" s="51" t="s">
        <v>3242</v>
      </c>
      <c r="K1557" s="51" t="s">
        <v>3241</v>
      </c>
      <c r="L1557" s="51"/>
      <c r="M1557" s="51"/>
      <c r="N1557" s="53">
        <v>2523.2494325524171</v>
      </c>
      <c r="O1557" s="53"/>
      <c r="P1557" s="53">
        <v>2523.2494325524171</v>
      </c>
    </row>
    <row r="1558" spans="1:16" s="19" customFormat="1" hidden="1">
      <c r="A1558" s="19" t="s">
        <v>1986</v>
      </c>
      <c r="B1558" s="19" t="s">
        <v>746</v>
      </c>
      <c r="C1558" s="51"/>
      <c r="D1558" s="51" t="s">
        <v>1879</v>
      </c>
      <c r="E1558" s="51" t="s">
        <v>460</v>
      </c>
      <c r="F1558" s="51" t="s">
        <v>460</v>
      </c>
      <c r="G1558" s="51"/>
      <c r="H1558" s="51" t="s">
        <v>623</v>
      </c>
      <c r="I1558" s="51"/>
      <c r="J1558" s="51" t="s">
        <v>378</v>
      </c>
      <c r="K1558" s="51" t="s">
        <v>3240</v>
      </c>
      <c r="L1558" s="51">
        <v>57796</v>
      </c>
      <c r="M1558" s="51"/>
      <c r="N1558" s="53">
        <v>0</v>
      </c>
      <c r="O1558" s="53"/>
      <c r="P1558" s="53">
        <v>0</v>
      </c>
    </row>
    <row r="1559" spans="1:16" s="19" customFormat="1" hidden="1">
      <c r="A1559" s="19" t="s">
        <v>1985</v>
      </c>
      <c r="B1559" s="19" t="s">
        <v>746</v>
      </c>
      <c r="C1559" s="51"/>
      <c r="D1559" s="51" t="s">
        <v>1879</v>
      </c>
      <c r="E1559" s="51" t="s">
        <v>460</v>
      </c>
      <c r="F1559" s="51" t="s">
        <v>460</v>
      </c>
      <c r="G1559" s="51"/>
      <c r="H1559" s="51" t="s">
        <v>623</v>
      </c>
      <c r="I1559" s="51"/>
      <c r="J1559" s="51" t="s">
        <v>378</v>
      </c>
      <c r="K1559" s="51" t="s">
        <v>3240</v>
      </c>
      <c r="L1559" s="51">
        <v>57796</v>
      </c>
      <c r="M1559" s="51"/>
      <c r="N1559" s="53">
        <v>1.3649480347562753E-2</v>
      </c>
      <c r="O1559" s="53"/>
      <c r="P1559" s="53">
        <v>1.3649480347562753E-2</v>
      </c>
    </row>
    <row r="1560" spans="1:16" s="19" customFormat="1" hidden="1">
      <c r="A1560" s="19" t="s">
        <v>1984</v>
      </c>
      <c r="B1560" s="19" t="s">
        <v>746</v>
      </c>
      <c r="C1560" s="51"/>
      <c r="D1560" s="51" t="s">
        <v>1879</v>
      </c>
      <c r="E1560" s="51" t="s">
        <v>460</v>
      </c>
      <c r="F1560" s="51" t="s">
        <v>460</v>
      </c>
      <c r="G1560" s="51"/>
      <c r="H1560" s="51" t="s">
        <v>623</v>
      </c>
      <c r="I1560" s="51"/>
      <c r="J1560" s="51" t="s">
        <v>378</v>
      </c>
      <c r="K1560" s="51" t="s">
        <v>3240</v>
      </c>
      <c r="L1560" s="51">
        <v>57796</v>
      </c>
      <c r="M1560" s="51"/>
      <c r="N1560" s="53">
        <v>1854.9153505196525</v>
      </c>
      <c r="O1560" s="53"/>
      <c r="P1560" s="53">
        <v>1854.9153505196525</v>
      </c>
    </row>
    <row r="1561" spans="1:16" s="19" customFormat="1" hidden="1">
      <c r="A1561" s="19" t="s">
        <v>1986</v>
      </c>
      <c r="B1561" s="19" t="s">
        <v>747</v>
      </c>
      <c r="C1561" s="51"/>
      <c r="D1561" s="51" t="s">
        <v>1879</v>
      </c>
      <c r="E1561" s="51" t="s">
        <v>460</v>
      </c>
      <c r="F1561" s="51" t="s">
        <v>460</v>
      </c>
      <c r="G1561" s="51"/>
      <c r="H1561" s="51" t="s">
        <v>623</v>
      </c>
      <c r="I1561" s="51"/>
      <c r="J1561" s="51" t="s">
        <v>379</v>
      </c>
      <c r="K1561" s="51" t="s">
        <v>3239</v>
      </c>
      <c r="L1561" s="51">
        <v>57797</v>
      </c>
      <c r="M1561" s="51"/>
      <c r="N1561" s="53">
        <v>0</v>
      </c>
      <c r="O1561" s="53"/>
      <c r="P1561" s="53">
        <v>0</v>
      </c>
    </row>
    <row r="1562" spans="1:16" s="19" customFormat="1" hidden="1">
      <c r="A1562" s="19" t="s">
        <v>1985</v>
      </c>
      <c r="B1562" s="19" t="s">
        <v>747</v>
      </c>
      <c r="C1562" s="51"/>
      <c r="D1562" s="51" t="s">
        <v>1879</v>
      </c>
      <c r="E1562" s="51" t="s">
        <v>460</v>
      </c>
      <c r="F1562" s="51" t="s">
        <v>460</v>
      </c>
      <c r="G1562" s="51"/>
      <c r="H1562" s="51" t="s">
        <v>623</v>
      </c>
      <c r="I1562" s="51"/>
      <c r="J1562" s="51" t="s">
        <v>379</v>
      </c>
      <c r="K1562" s="51" t="s">
        <v>3239</v>
      </c>
      <c r="L1562" s="51">
        <v>57797</v>
      </c>
      <c r="M1562" s="51"/>
      <c r="N1562" s="53">
        <v>1.4832240212864957E-2</v>
      </c>
      <c r="O1562" s="53"/>
      <c r="P1562" s="53">
        <v>1.4832240212864957E-2</v>
      </c>
    </row>
    <row r="1563" spans="1:16" s="19" customFormat="1" hidden="1">
      <c r="A1563" s="19" t="s">
        <v>1984</v>
      </c>
      <c r="B1563" s="19" t="s">
        <v>747</v>
      </c>
      <c r="C1563" s="51"/>
      <c r="D1563" s="51" t="s">
        <v>1879</v>
      </c>
      <c r="E1563" s="51" t="s">
        <v>460</v>
      </c>
      <c r="F1563" s="51" t="s">
        <v>460</v>
      </c>
      <c r="G1563" s="51"/>
      <c r="H1563" s="51" t="s">
        <v>623</v>
      </c>
      <c r="I1563" s="51"/>
      <c r="J1563" s="51" t="s">
        <v>379</v>
      </c>
      <c r="K1563" s="51" t="s">
        <v>3239</v>
      </c>
      <c r="L1563" s="51">
        <v>57797</v>
      </c>
      <c r="M1563" s="51"/>
      <c r="N1563" s="53">
        <v>2015.6481677597872</v>
      </c>
      <c r="O1563" s="53"/>
      <c r="P1563" s="53">
        <v>2015.6481677597872</v>
      </c>
    </row>
    <row r="1564" spans="1:16" s="19" customFormat="1" hidden="1">
      <c r="A1564" s="19" t="s">
        <v>1986</v>
      </c>
      <c r="B1564" s="19" t="s">
        <v>65</v>
      </c>
      <c r="C1564" s="51"/>
      <c r="D1564" s="51" t="s">
        <v>1879</v>
      </c>
      <c r="E1564" s="51" t="s">
        <v>460</v>
      </c>
      <c r="F1564" s="51" t="s">
        <v>460</v>
      </c>
      <c r="G1564" s="51"/>
      <c r="H1564" s="51" t="s">
        <v>623</v>
      </c>
      <c r="I1564" s="51"/>
      <c r="J1564" s="51" t="s">
        <v>3238</v>
      </c>
      <c r="K1564" s="51" t="s">
        <v>3237</v>
      </c>
      <c r="L1564" s="51" t="s">
        <v>3236</v>
      </c>
      <c r="M1564" s="51"/>
      <c r="N1564" s="53">
        <v>0</v>
      </c>
      <c r="O1564" s="53"/>
      <c r="P1564" s="53">
        <v>0</v>
      </c>
    </row>
    <row r="1565" spans="1:16" s="19" customFormat="1" hidden="1">
      <c r="A1565" s="19" t="s">
        <v>1985</v>
      </c>
      <c r="B1565" s="19" t="s">
        <v>65</v>
      </c>
      <c r="C1565" s="51"/>
      <c r="D1565" s="51" t="s">
        <v>1879</v>
      </c>
      <c r="E1565" s="51" t="s">
        <v>460</v>
      </c>
      <c r="F1565" s="51" t="s">
        <v>460</v>
      </c>
      <c r="G1565" s="51"/>
      <c r="H1565" s="51" t="s">
        <v>623</v>
      </c>
      <c r="I1565" s="51"/>
      <c r="J1565" s="51" t="s">
        <v>3238</v>
      </c>
      <c r="K1565" s="51" t="s">
        <v>3237</v>
      </c>
      <c r="L1565" s="51" t="s">
        <v>3236</v>
      </c>
      <c r="M1565" s="51"/>
      <c r="N1565" s="53">
        <v>2.4154897785923515E-2</v>
      </c>
      <c r="O1565" s="53"/>
      <c r="P1565" s="53">
        <v>2.4154897785923515E-2</v>
      </c>
    </row>
    <row r="1566" spans="1:16" s="19" customFormat="1" hidden="1">
      <c r="A1566" s="19" t="s">
        <v>1984</v>
      </c>
      <c r="B1566" s="19" t="s">
        <v>65</v>
      </c>
      <c r="C1566" s="51"/>
      <c r="D1566" s="51" t="s">
        <v>1879</v>
      </c>
      <c r="E1566" s="51" t="s">
        <v>460</v>
      </c>
      <c r="F1566" s="51" t="s">
        <v>460</v>
      </c>
      <c r="G1566" s="51"/>
      <c r="H1566" s="51" t="s">
        <v>623</v>
      </c>
      <c r="I1566" s="51"/>
      <c r="J1566" s="51" t="s">
        <v>3238</v>
      </c>
      <c r="K1566" s="51" t="s">
        <v>3237</v>
      </c>
      <c r="L1566" s="51" t="s">
        <v>3236</v>
      </c>
      <c r="M1566" s="51"/>
      <c r="N1566" s="53">
        <v>3282.5638451022141</v>
      </c>
      <c r="O1566" s="53"/>
      <c r="P1566" s="53">
        <v>3282.5638451022141</v>
      </c>
    </row>
    <row r="1567" spans="1:16" s="19" customFormat="1" hidden="1">
      <c r="A1567" s="19" t="s">
        <v>1986</v>
      </c>
      <c r="B1567" s="19" t="s">
        <v>66</v>
      </c>
      <c r="C1567" s="51"/>
      <c r="D1567" s="51" t="s">
        <v>1879</v>
      </c>
      <c r="E1567" s="51" t="s">
        <v>460</v>
      </c>
      <c r="F1567" s="51" t="s">
        <v>460</v>
      </c>
      <c r="G1567" s="51"/>
      <c r="H1567" s="51" t="s">
        <v>623</v>
      </c>
      <c r="I1567" s="51"/>
      <c r="J1567" s="51" t="s">
        <v>3235</v>
      </c>
      <c r="K1567" s="51" t="s">
        <v>3234</v>
      </c>
      <c r="L1567" s="51" t="s">
        <v>3233</v>
      </c>
      <c r="M1567" s="51"/>
      <c r="N1567" s="53">
        <v>0</v>
      </c>
      <c r="O1567" s="53"/>
      <c r="P1567" s="53">
        <v>0</v>
      </c>
    </row>
    <row r="1568" spans="1:16" s="19" customFormat="1" hidden="1">
      <c r="A1568" s="19" t="s">
        <v>1985</v>
      </c>
      <c r="B1568" s="19" t="s">
        <v>66</v>
      </c>
      <c r="C1568" s="51"/>
      <c r="D1568" s="51" t="s">
        <v>1879</v>
      </c>
      <c r="E1568" s="51" t="s">
        <v>460</v>
      </c>
      <c r="F1568" s="51" t="s">
        <v>460</v>
      </c>
      <c r="G1568" s="51"/>
      <c r="H1568" s="51" t="s">
        <v>623</v>
      </c>
      <c r="I1568" s="51"/>
      <c r="J1568" s="51" t="s">
        <v>3235</v>
      </c>
      <c r="K1568" s="51" t="s">
        <v>3234</v>
      </c>
      <c r="L1568" s="51" t="s">
        <v>3233</v>
      </c>
      <c r="M1568" s="51"/>
      <c r="N1568" s="53">
        <v>2.4545869186891802E-2</v>
      </c>
      <c r="O1568" s="53"/>
      <c r="P1568" s="53">
        <v>2.4545869186891802E-2</v>
      </c>
    </row>
    <row r="1569" spans="1:16" s="19" customFormat="1" hidden="1">
      <c r="A1569" s="19" t="s">
        <v>1984</v>
      </c>
      <c r="B1569" s="19" t="s">
        <v>66</v>
      </c>
      <c r="C1569" s="51"/>
      <c r="D1569" s="51" t="s">
        <v>1879</v>
      </c>
      <c r="E1569" s="51" t="s">
        <v>460</v>
      </c>
      <c r="F1569" s="51" t="s">
        <v>460</v>
      </c>
      <c r="G1569" s="51"/>
      <c r="H1569" s="51" t="s">
        <v>623</v>
      </c>
      <c r="I1569" s="51"/>
      <c r="J1569" s="51" t="s">
        <v>3235</v>
      </c>
      <c r="K1569" s="51" t="s">
        <v>3234</v>
      </c>
      <c r="L1569" s="51" t="s">
        <v>3233</v>
      </c>
      <c r="M1569" s="51"/>
      <c r="N1569" s="53">
        <v>3335.6954541308128</v>
      </c>
      <c r="O1569" s="53"/>
      <c r="P1569" s="53">
        <v>3335.6954541308128</v>
      </c>
    </row>
    <row r="1570" spans="1:16" s="19" customFormat="1" hidden="1">
      <c r="A1570" s="19" t="s">
        <v>2268</v>
      </c>
      <c r="B1570" s="19" t="s">
        <v>1164</v>
      </c>
      <c r="C1570" s="51"/>
      <c r="D1570" s="51" t="s">
        <v>1879</v>
      </c>
      <c r="E1570" s="51" t="s">
        <v>0</v>
      </c>
      <c r="F1570" s="51" t="s">
        <v>578</v>
      </c>
      <c r="G1570" s="51"/>
      <c r="H1570" s="51" t="s">
        <v>623</v>
      </c>
      <c r="I1570" s="51"/>
      <c r="J1570" s="51" t="s">
        <v>213</v>
      </c>
      <c r="K1570" s="51" t="s">
        <v>3232</v>
      </c>
      <c r="L1570" s="51">
        <v>57988</v>
      </c>
      <c r="M1570" s="51"/>
      <c r="N1570" s="53">
        <v>9085</v>
      </c>
      <c r="O1570" s="53">
        <v>0</v>
      </c>
      <c r="P1570" s="53">
        <v>9085</v>
      </c>
    </row>
    <row r="1571" spans="1:16" s="19" customFormat="1" hidden="1">
      <c r="A1571" s="19" t="s">
        <v>2268</v>
      </c>
      <c r="B1571" s="19" t="s">
        <v>1165</v>
      </c>
      <c r="C1571" s="51"/>
      <c r="D1571" s="51" t="s">
        <v>1879</v>
      </c>
      <c r="E1571" s="51" t="s">
        <v>0</v>
      </c>
      <c r="F1571" s="51" t="s">
        <v>578</v>
      </c>
      <c r="G1571" s="51"/>
      <c r="H1571" s="51" t="s">
        <v>623</v>
      </c>
      <c r="I1571" s="51"/>
      <c r="J1571" s="51" t="s">
        <v>213</v>
      </c>
      <c r="K1571" s="51" t="s">
        <v>3231</v>
      </c>
      <c r="L1571" s="51">
        <v>57988</v>
      </c>
      <c r="M1571" s="51"/>
      <c r="N1571" s="53">
        <v>4542</v>
      </c>
      <c r="O1571" s="53">
        <v>0</v>
      </c>
      <c r="P1571" s="53">
        <v>4542</v>
      </c>
    </row>
    <row r="1572" spans="1:16" s="19" customFormat="1" hidden="1">
      <c r="A1572" s="19" t="s">
        <v>2268</v>
      </c>
      <c r="B1572" s="19" t="s">
        <v>1166</v>
      </c>
      <c r="C1572" s="51"/>
      <c r="D1572" s="51" t="s">
        <v>1879</v>
      </c>
      <c r="E1572" s="51" t="s">
        <v>0</v>
      </c>
      <c r="F1572" s="51" t="s">
        <v>578</v>
      </c>
      <c r="G1572" s="51"/>
      <c r="H1572" s="51" t="s">
        <v>623</v>
      </c>
      <c r="I1572" s="51"/>
      <c r="J1572" s="51" t="s">
        <v>213</v>
      </c>
      <c r="K1572" s="51" t="s">
        <v>3230</v>
      </c>
      <c r="L1572" s="51">
        <v>57988</v>
      </c>
      <c r="M1572" s="51"/>
      <c r="N1572" s="53">
        <v>13713</v>
      </c>
      <c r="O1572" s="53">
        <v>0</v>
      </c>
      <c r="P1572" s="53">
        <v>13713</v>
      </c>
    </row>
    <row r="1573" spans="1:16" s="19" customFormat="1" hidden="1">
      <c r="A1573" s="19" t="s">
        <v>1986</v>
      </c>
      <c r="B1573" s="19" t="s">
        <v>1680</v>
      </c>
      <c r="C1573" s="51"/>
      <c r="D1573" s="51" t="s">
        <v>1879</v>
      </c>
      <c r="E1573" s="51" t="s">
        <v>460</v>
      </c>
      <c r="F1573" s="51" t="s">
        <v>460</v>
      </c>
      <c r="G1573" s="51"/>
      <c r="H1573" s="51" t="s">
        <v>623</v>
      </c>
      <c r="I1573" s="51"/>
      <c r="J1573" s="51" t="s">
        <v>121</v>
      </c>
      <c r="K1573" s="51" t="s">
        <v>3229</v>
      </c>
      <c r="L1573" s="51" t="s">
        <v>3193</v>
      </c>
      <c r="M1573" s="51"/>
      <c r="N1573" s="53">
        <v>0</v>
      </c>
      <c r="O1573" s="53"/>
      <c r="P1573" s="53">
        <v>0</v>
      </c>
    </row>
    <row r="1574" spans="1:16" s="19" customFormat="1" hidden="1">
      <c r="A1574" s="19" t="s">
        <v>1985</v>
      </c>
      <c r="B1574" s="19" t="s">
        <v>1680</v>
      </c>
      <c r="C1574" s="51"/>
      <c r="D1574" s="51" t="s">
        <v>1879</v>
      </c>
      <c r="E1574" s="51" t="s">
        <v>460</v>
      </c>
      <c r="F1574" s="51" t="s">
        <v>460</v>
      </c>
      <c r="G1574" s="51"/>
      <c r="H1574" s="51" t="s">
        <v>623</v>
      </c>
      <c r="I1574" s="51"/>
      <c r="J1574" s="51" t="s">
        <v>121</v>
      </c>
      <c r="K1574" s="51" t="s">
        <v>3229</v>
      </c>
      <c r="L1574" s="51" t="s">
        <v>3193</v>
      </c>
      <c r="M1574" s="51"/>
      <c r="N1574" s="53">
        <v>1.4014483629995748E-2</v>
      </c>
      <c r="O1574" s="53"/>
      <c r="P1574" s="53">
        <v>1.4014483629995748E-2</v>
      </c>
    </row>
    <row r="1575" spans="1:16" s="19" customFormat="1" hidden="1">
      <c r="A1575" s="19" t="s">
        <v>1984</v>
      </c>
      <c r="B1575" s="19" t="s">
        <v>1680</v>
      </c>
      <c r="C1575" s="51"/>
      <c r="D1575" s="51" t="s">
        <v>1879</v>
      </c>
      <c r="E1575" s="51" t="s">
        <v>460</v>
      </c>
      <c r="F1575" s="51" t="s">
        <v>460</v>
      </c>
      <c r="G1575" s="51"/>
      <c r="H1575" s="51" t="s">
        <v>623</v>
      </c>
      <c r="I1575" s="51"/>
      <c r="J1575" s="51" t="s">
        <v>121</v>
      </c>
      <c r="K1575" s="51" t="s">
        <v>3229</v>
      </c>
      <c r="L1575" s="51" t="s">
        <v>3193</v>
      </c>
      <c r="M1575" s="51"/>
      <c r="N1575" s="53">
        <v>1904.5179855163699</v>
      </c>
      <c r="O1575" s="53"/>
      <c r="P1575" s="53">
        <v>1904.5179855163699</v>
      </c>
    </row>
    <row r="1576" spans="1:16" s="19" customFormat="1" hidden="1">
      <c r="A1576" s="19" t="s">
        <v>1986</v>
      </c>
      <c r="B1576" s="19" t="s">
        <v>1681</v>
      </c>
      <c r="C1576" s="51"/>
      <c r="D1576" s="51" t="s">
        <v>1879</v>
      </c>
      <c r="E1576" s="51" t="s">
        <v>460</v>
      </c>
      <c r="F1576" s="51" t="s">
        <v>460</v>
      </c>
      <c r="G1576" s="51"/>
      <c r="H1576" s="51" t="s">
        <v>623</v>
      </c>
      <c r="I1576" s="51"/>
      <c r="J1576" s="51" t="s">
        <v>3228</v>
      </c>
      <c r="K1576" s="51" t="s">
        <v>3227</v>
      </c>
      <c r="L1576" s="51" t="s">
        <v>3193</v>
      </c>
      <c r="M1576" s="51"/>
      <c r="N1576" s="53">
        <v>0</v>
      </c>
      <c r="O1576" s="53"/>
      <c r="P1576" s="53">
        <v>0</v>
      </c>
    </row>
    <row r="1577" spans="1:16" s="19" customFormat="1" hidden="1">
      <c r="A1577" s="19" t="s">
        <v>1985</v>
      </c>
      <c r="B1577" s="19" t="s">
        <v>1681</v>
      </c>
      <c r="C1577" s="51"/>
      <c r="D1577" s="51" t="s">
        <v>1879</v>
      </c>
      <c r="E1577" s="51" t="s">
        <v>460</v>
      </c>
      <c r="F1577" s="51" t="s">
        <v>460</v>
      </c>
      <c r="G1577" s="51"/>
      <c r="H1577" s="51" t="s">
        <v>623</v>
      </c>
      <c r="I1577" s="51"/>
      <c r="J1577" s="51" t="s">
        <v>3228</v>
      </c>
      <c r="K1577" s="51" t="s">
        <v>3227</v>
      </c>
      <c r="L1577" s="51" t="s">
        <v>3193</v>
      </c>
      <c r="M1577" s="51"/>
      <c r="N1577" s="53">
        <v>1.4189777628224058E-2</v>
      </c>
      <c r="O1577" s="53"/>
      <c r="P1577" s="53">
        <v>1.4189777628224058E-2</v>
      </c>
    </row>
    <row r="1578" spans="1:16" s="19" customFormat="1" hidden="1">
      <c r="A1578" s="19" t="s">
        <v>1984</v>
      </c>
      <c r="B1578" s="19" t="s">
        <v>1681</v>
      </c>
      <c r="C1578" s="51"/>
      <c r="D1578" s="51" t="s">
        <v>1879</v>
      </c>
      <c r="E1578" s="51" t="s">
        <v>460</v>
      </c>
      <c r="F1578" s="51" t="s">
        <v>460</v>
      </c>
      <c r="G1578" s="51"/>
      <c r="H1578" s="51" t="s">
        <v>623</v>
      </c>
      <c r="I1578" s="51"/>
      <c r="J1578" s="51" t="s">
        <v>3228</v>
      </c>
      <c r="K1578" s="51" t="s">
        <v>3227</v>
      </c>
      <c r="L1578" s="51" t="s">
        <v>3193</v>
      </c>
      <c r="M1578" s="51"/>
      <c r="N1578" s="53">
        <v>1928.3398102223719</v>
      </c>
      <c r="O1578" s="53"/>
      <c r="P1578" s="53">
        <v>1928.3398102223719</v>
      </c>
    </row>
    <row r="1579" spans="1:16" s="19" customFormat="1" hidden="1">
      <c r="A1579" s="19" t="s">
        <v>39</v>
      </c>
      <c r="B1579" s="19" t="s">
        <v>1509</v>
      </c>
      <c r="C1579" s="51"/>
      <c r="D1579" s="51" t="s">
        <v>1879</v>
      </c>
      <c r="E1579" s="51" t="s">
        <v>460</v>
      </c>
      <c r="F1579" s="51" t="s">
        <v>460</v>
      </c>
      <c r="G1579" s="51"/>
      <c r="H1579" s="51" t="s">
        <v>623</v>
      </c>
      <c r="I1579" s="51"/>
      <c r="J1579" s="51" t="s">
        <v>3226</v>
      </c>
      <c r="K1579" s="51" t="s">
        <v>3225</v>
      </c>
      <c r="L1579" s="51"/>
      <c r="M1579" s="51"/>
      <c r="N1579" s="53">
        <v>405357</v>
      </c>
      <c r="O1579" s="53"/>
      <c r="P1579" s="53">
        <v>405357</v>
      </c>
    </row>
    <row r="1580" spans="1:16" s="19" customFormat="1" hidden="1">
      <c r="A1580" s="19" t="s">
        <v>39</v>
      </c>
      <c r="B1580" s="19" t="s">
        <v>3224</v>
      </c>
      <c r="C1580" s="51"/>
      <c r="D1580" s="51" t="s">
        <v>1879</v>
      </c>
      <c r="E1580" s="51" t="s">
        <v>460</v>
      </c>
      <c r="F1580" s="51" t="s">
        <v>460</v>
      </c>
      <c r="G1580" s="51"/>
      <c r="H1580" s="51" t="s">
        <v>623</v>
      </c>
      <c r="I1580" s="51"/>
      <c r="J1580" s="51" t="s">
        <v>270</v>
      </c>
      <c r="K1580" s="51" t="s">
        <v>3223</v>
      </c>
      <c r="L1580" s="51">
        <v>57490</v>
      </c>
      <c r="M1580" s="51"/>
      <c r="N1580" s="53">
        <v>280649.44</v>
      </c>
      <c r="O1580" s="53"/>
      <c r="P1580" s="53">
        <v>280649.44</v>
      </c>
    </row>
    <row r="1581" spans="1:16" s="19" customFormat="1" hidden="1">
      <c r="A1581" s="19" t="s">
        <v>1986</v>
      </c>
      <c r="B1581" s="19" t="s">
        <v>1674</v>
      </c>
      <c r="C1581" s="51"/>
      <c r="D1581" s="51" t="s">
        <v>1879</v>
      </c>
      <c r="E1581" s="51" t="s">
        <v>460</v>
      </c>
      <c r="F1581" s="51" t="s">
        <v>460</v>
      </c>
      <c r="G1581" s="51"/>
      <c r="H1581" s="51" t="s">
        <v>623</v>
      </c>
      <c r="I1581" s="51"/>
      <c r="J1581" s="51" t="s">
        <v>3222</v>
      </c>
      <c r="K1581" s="51" t="s">
        <v>3221</v>
      </c>
      <c r="L1581" s="51">
        <v>58307</v>
      </c>
      <c r="M1581" s="51"/>
      <c r="N1581" s="53">
        <v>0</v>
      </c>
      <c r="O1581" s="53"/>
      <c r="P1581" s="53">
        <v>0</v>
      </c>
    </row>
    <row r="1582" spans="1:16" s="19" customFormat="1" hidden="1">
      <c r="A1582" s="19" t="s">
        <v>1985</v>
      </c>
      <c r="B1582" s="19" t="s">
        <v>1674</v>
      </c>
      <c r="C1582" s="51"/>
      <c r="D1582" s="51" t="s">
        <v>1879</v>
      </c>
      <c r="E1582" s="51" t="s">
        <v>460</v>
      </c>
      <c r="F1582" s="51" t="s">
        <v>460</v>
      </c>
      <c r="G1582" s="51"/>
      <c r="H1582" s="51" t="s">
        <v>623</v>
      </c>
      <c r="I1582" s="51"/>
      <c r="J1582" s="51" t="s">
        <v>3222</v>
      </c>
      <c r="K1582" s="51" t="s">
        <v>3221</v>
      </c>
      <c r="L1582" s="51">
        <v>58307</v>
      </c>
      <c r="M1582" s="51"/>
      <c r="N1582" s="53">
        <v>2.0605043472712695E-2</v>
      </c>
      <c r="O1582" s="53"/>
      <c r="P1582" s="53">
        <v>2.0605043472712695E-2</v>
      </c>
    </row>
    <row r="1583" spans="1:16" s="19" customFormat="1" hidden="1">
      <c r="A1583" s="19" t="s">
        <v>1984</v>
      </c>
      <c r="B1583" s="19" t="s">
        <v>1674</v>
      </c>
      <c r="C1583" s="51"/>
      <c r="D1583" s="51" t="s">
        <v>1879</v>
      </c>
      <c r="E1583" s="51" t="s">
        <v>460</v>
      </c>
      <c r="F1583" s="51" t="s">
        <v>460</v>
      </c>
      <c r="G1583" s="51"/>
      <c r="H1583" s="51" t="s">
        <v>623</v>
      </c>
      <c r="I1583" s="51"/>
      <c r="J1583" s="51" t="s">
        <v>3222</v>
      </c>
      <c r="K1583" s="51" t="s">
        <v>3221</v>
      </c>
      <c r="L1583" s="51">
        <v>58307</v>
      </c>
      <c r="M1583" s="51"/>
      <c r="N1583" s="53">
        <v>2800.1513949565274</v>
      </c>
      <c r="O1583" s="53"/>
      <c r="P1583" s="53">
        <v>2800.1513949565274</v>
      </c>
    </row>
    <row r="1584" spans="1:16" s="19" customFormat="1" hidden="1">
      <c r="A1584" s="19" t="s">
        <v>1986</v>
      </c>
      <c r="B1584" s="19" t="s">
        <v>1675</v>
      </c>
      <c r="C1584" s="51"/>
      <c r="D1584" s="51" t="s">
        <v>1879</v>
      </c>
      <c r="E1584" s="51" t="s">
        <v>460</v>
      </c>
      <c r="F1584" s="51" t="s">
        <v>460</v>
      </c>
      <c r="G1584" s="51"/>
      <c r="H1584" s="51" t="s">
        <v>623</v>
      </c>
      <c r="I1584" s="51"/>
      <c r="J1584" s="51" t="s">
        <v>3220</v>
      </c>
      <c r="K1584" s="51" t="s">
        <v>3219</v>
      </c>
      <c r="L1584" s="51">
        <v>58307</v>
      </c>
      <c r="M1584" s="51"/>
      <c r="N1584" s="53">
        <v>0</v>
      </c>
      <c r="O1584" s="53"/>
      <c r="P1584" s="53">
        <v>0</v>
      </c>
    </row>
    <row r="1585" spans="1:16" s="19" customFormat="1" hidden="1">
      <c r="A1585" s="19" t="s">
        <v>1985</v>
      </c>
      <c r="B1585" s="19" t="s">
        <v>1675</v>
      </c>
      <c r="C1585" s="51"/>
      <c r="D1585" s="51" t="s">
        <v>1879</v>
      </c>
      <c r="E1585" s="51" t="s">
        <v>460</v>
      </c>
      <c r="F1585" s="51" t="s">
        <v>460</v>
      </c>
      <c r="G1585" s="51"/>
      <c r="H1585" s="51" t="s">
        <v>623</v>
      </c>
      <c r="I1585" s="51"/>
      <c r="J1585" s="51" t="s">
        <v>3220</v>
      </c>
      <c r="K1585" s="51" t="s">
        <v>3219</v>
      </c>
      <c r="L1585" s="51">
        <v>58307</v>
      </c>
      <c r="M1585" s="51"/>
      <c r="N1585" s="53">
        <v>6.9671085992167809E-3</v>
      </c>
      <c r="O1585" s="53"/>
      <c r="P1585" s="53">
        <v>6.9671085992167809E-3</v>
      </c>
    </row>
    <row r="1586" spans="1:16" s="19" customFormat="1" hidden="1">
      <c r="A1586" s="19" t="s">
        <v>1984</v>
      </c>
      <c r="B1586" s="19" t="s">
        <v>1675</v>
      </c>
      <c r="C1586" s="51"/>
      <c r="D1586" s="51" t="s">
        <v>1879</v>
      </c>
      <c r="E1586" s="51" t="s">
        <v>460</v>
      </c>
      <c r="F1586" s="51" t="s">
        <v>460</v>
      </c>
      <c r="G1586" s="51"/>
      <c r="H1586" s="51" t="s">
        <v>623</v>
      </c>
      <c r="I1586" s="51"/>
      <c r="J1586" s="51" t="s">
        <v>3220</v>
      </c>
      <c r="K1586" s="51" t="s">
        <v>3219</v>
      </c>
      <c r="L1586" s="51">
        <v>58307</v>
      </c>
      <c r="M1586" s="51"/>
      <c r="N1586" s="53">
        <v>946.80503289140074</v>
      </c>
      <c r="O1586" s="53"/>
      <c r="P1586" s="53">
        <v>946.80503289140074</v>
      </c>
    </row>
    <row r="1587" spans="1:16" s="19" customFormat="1" hidden="1">
      <c r="A1587" s="19" t="s">
        <v>1986</v>
      </c>
      <c r="B1587" s="19" t="s">
        <v>1677</v>
      </c>
      <c r="C1587" s="51"/>
      <c r="D1587" s="51" t="s">
        <v>1879</v>
      </c>
      <c r="E1587" s="51" t="s">
        <v>460</v>
      </c>
      <c r="F1587" s="51" t="s">
        <v>460</v>
      </c>
      <c r="G1587" s="51"/>
      <c r="H1587" s="51" t="s">
        <v>623</v>
      </c>
      <c r="I1587" s="51"/>
      <c r="J1587" s="51" t="s">
        <v>3218</v>
      </c>
      <c r="K1587" s="51" t="s">
        <v>3217</v>
      </c>
      <c r="L1587" s="51" t="s">
        <v>3195</v>
      </c>
      <c r="M1587" s="51"/>
      <c r="N1587" s="53">
        <v>0</v>
      </c>
      <c r="O1587" s="53"/>
      <c r="P1587" s="53">
        <v>0</v>
      </c>
    </row>
    <row r="1588" spans="1:16" s="19" customFormat="1" hidden="1">
      <c r="A1588" s="19" t="s">
        <v>1985</v>
      </c>
      <c r="B1588" s="19" t="s">
        <v>1677</v>
      </c>
      <c r="C1588" s="51"/>
      <c r="D1588" s="51" t="s">
        <v>1879</v>
      </c>
      <c r="E1588" s="51" t="s">
        <v>460</v>
      </c>
      <c r="F1588" s="51" t="s">
        <v>460</v>
      </c>
      <c r="G1588" s="51"/>
      <c r="H1588" s="51" t="s">
        <v>623</v>
      </c>
      <c r="I1588" s="51"/>
      <c r="J1588" s="51" t="s">
        <v>3218</v>
      </c>
      <c r="K1588" s="51" t="s">
        <v>3217</v>
      </c>
      <c r="L1588" s="51" t="s">
        <v>3195</v>
      </c>
      <c r="M1588" s="51"/>
      <c r="N1588" s="53">
        <v>2.0252527551332233E-2</v>
      </c>
      <c r="O1588" s="53"/>
      <c r="P1588" s="53">
        <v>2.0252527551332233E-2</v>
      </c>
    </row>
    <row r="1589" spans="1:16" s="19" customFormat="1" hidden="1">
      <c r="A1589" s="19" t="s">
        <v>1984</v>
      </c>
      <c r="B1589" s="19" t="s">
        <v>1677</v>
      </c>
      <c r="C1589" s="51"/>
      <c r="D1589" s="51" t="s">
        <v>1879</v>
      </c>
      <c r="E1589" s="51" t="s">
        <v>460</v>
      </c>
      <c r="F1589" s="51" t="s">
        <v>460</v>
      </c>
      <c r="G1589" s="51"/>
      <c r="H1589" s="51" t="s">
        <v>623</v>
      </c>
      <c r="I1589" s="51"/>
      <c r="J1589" s="51" t="s">
        <v>3218</v>
      </c>
      <c r="K1589" s="51" t="s">
        <v>3217</v>
      </c>
      <c r="L1589" s="51" t="s">
        <v>3195</v>
      </c>
      <c r="M1589" s="51"/>
      <c r="N1589" s="53">
        <v>2752.2457474724488</v>
      </c>
      <c r="O1589" s="53"/>
      <c r="P1589" s="53">
        <v>2752.2457474724488</v>
      </c>
    </row>
    <row r="1590" spans="1:16" s="19" customFormat="1" hidden="1">
      <c r="A1590" s="19" t="s">
        <v>39</v>
      </c>
      <c r="B1590" s="19" t="s">
        <v>3216</v>
      </c>
      <c r="C1590" s="51"/>
      <c r="D1590" s="51" t="s">
        <v>1879</v>
      </c>
      <c r="E1590" s="51" t="s">
        <v>460</v>
      </c>
      <c r="F1590" s="51" t="s">
        <v>460</v>
      </c>
      <c r="G1590" s="51"/>
      <c r="H1590" s="51" t="s">
        <v>623</v>
      </c>
      <c r="I1590" s="51"/>
      <c r="J1590" s="51" t="s">
        <v>577</v>
      </c>
      <c r="K1590" s="51" t="s">
        <v>3215</v>
      </c>
      <c r="L1590" s="51">
        <v>59607</v>
      </c>
      <c r="M1590" s="51"/>
      <c r="N1590" s="53">
        <v>47010</v>
      </c>
      <c r="O1590" s="53"/>
      <c r="P1590" s="53">
        <v>47010</v>
      </c>
    </row>
    <row r="1591" spans="1:16" s="19" customFormat="1" hidden="1">
      <c r="A1591" s="19" t="s">
        <v>2932</v>
      </c>
      <c r="B1591" s="19" t="s">
        <v>1207</v>
      </c>
      <c r="C1591" s="51"/>
      <c r="D1591" s="51" t="s">
        <v>1879</v>
      </c>
      <c r="E1591" s="51" t="s">
        <v>460</v>
      </c>
      <c r="F1591" s="51" t="s">
        <v>460</v>
      </c>
      <c r="G1591" s="51"/>
      <c r="H1591" s="51" t="s">
        <v>623</v>
      </c>
      <c r="I1591" s="51"/>
      <c r="J1591" s="51" t="s">
        <v>577</v>
      </c>
      <c r="K1591" s="51" t="s">
        <v>3215</v>
      </c>
      <c r="L1591" s="51">
        <v>59607</v>
      </c>
      <c r="M1591" s="51"/>
      <c r="N1591" s="53">
        <v>729</v>
      </c>
      <c r="O1591" s="53"/>
      <c r="P1591" s="53">
        <v>729</v>
      </c>
    </row>
    <row r="1592" spans="1:16" s="19" customFormat="1" hidden="1">
      <c r="A1592" s="19" t="s">
        <v>1986</v>
      </c>
      <c r="B1592" s="19" t="s">
        <v>1280</v>
      </c>
      <c r="C1592" s="51"/>
      <c r="D1592" s="51" t="s">
        <v>1879</v>
      </c>
      <c r="E1592" s="51" t="s">
        <v>460</v>
      </c>
      <c r="F1592" s="51" t="s">
        <v>460</v>
      </c>
      <c r="G1592" s="51"/>
      <c r="H1592" s="51" t="s">
        <v>623</v>
      </c>
      <c r="I1592" s="51"/>
      <c r="J1592" s="51" t="s">
        <v>553</v>
      </c>
      <c r="K1592" s="51" t="s">
        <v>3214</v>
      </c>
      <c r="L1592" s="51">
        <v>59600</v>
      </c>
      <c r="M1592" s="51"/>
      <c r="N1592" s="53">
        <v>0</v>
      </c>
      <c r="O1592" s="53"/>
      <c r="P1592" s="53">
        <v>0</v>
      </c>
    </row>
    <row r="1593" spans="1:16" s="19" customFormat="1" hidden="1">
      <c r="A1593" s="19" t="s">
        <v>1985</v>
      </c>
      <c r="B1593" s="19" t="s">
        <v>1280</v>
      </c>
      <c r="C1593" s="51"/>
      <c r="D1593" s="51" t="s">
        <v>1879</v>
      </c>
      <c r="E1593" s="51" t="s">
        <v>460</v>
      </c>
      <c r="F1593" s="51" t="s">
        <v>460</v>
      </c>
      <c r="G1593" s="51"/>
      <c r="H1593" s="51" t="s">
        <v>623</v>
      </c>
      <c r="I1593" s="51"/>
      <c r="J1593" s="51" t="s">
        <v>553</v>
      </c>
      <c r="K1593" s="51" t="s">
        <v>3214</v>
      </c>
      <c r="L1593" s="51">
        <v>59600</v>
      </c>
      <c r="M1593" s="51"/>
      <c r="N1593" s="53">
        <v>0.3739149976575929</v>
      </c>
      <c r="O1593" s="53"/>
      <c r="P1593" s="53">
        <v>0.3739149976575929</v>
      </c>
    </row>
    <row r="1594" spans="1:16" s="19" customFormat="1" hidden="1">
      <c r="A1594" s="19" t="s">
        <v>1984</v>
      </c>
      <c r="B1594" s="19" t="s">
        <v>1280</v>
      </c>
      <c r="C1594" s="51"/>
      <c r="D1594" s="51" t="s">
        <v>1879</v>
      </c>
      <c r="E1594" s="51" t="s">
        <v>460</v>
      </c>
      <c r="F1594" s="51" t="s">
        <v>460</v>
      </c>
      <c r="G1594" s="51"/>
      <c r="H1594" s="51" t="s">
        <v>623</v>
      </c>
      <c r="I1594" s="51"/>
      <c r="J1594" s="51" t="s">
        <v>553</v>
      </c>
      <c r="K1594" s="51" t="s">
        <v>3214</v>
      </c>
      <c r="L1594" s="51">
        <v>59600</v>
      </c>
      <c r="M1594" s="51"/>
      <c r="N1594" s="53">
        <v>50813.705085002337</v>
      </c>
      <c r="O1594" s="53"/>
      <c r="P1594" s="53">
        <v>50813.705085002337</v>
      </c>
    </row>
    <row r="1595" spans="1:16" s="19" customFormat="1" hidden="1">
      <c r="A1595" s="19" t="s">
        <v>39</v>
      </c>
      <c r="B1595" s="19" t="s">
        <v>3213</v>
      </c>
      <c r="C1595" s="51"/>
      <c r="D1595" s="51" t="s">
        <v>1879</v>
      </c>
      <c r="E1595" s="51" t="s">
        <v>4</v>
      </c>
      <c r="F1595" s="51" t="s">
        <v>4</v>
      </c>
      <c r="G1595" s="51"/>
      <c r="H1595" s="51" t="s">
        <v>623</v>
      </c>
      <c r="I1595" s="51"/>
      <c r="J1595" s="51" t="s">
        <v>142</v>
      </c>
      <c r="K1595" s="51" t="s">
        <v>3212</v>
      </c>
      <c r="L1595" s="51">
        <v>57484</v>
      </c>
      <c r="M1595" s="51"/>
      <c r="N1595" s="53">
        <v>267029.08999999997</v>
      </c>
      <c r="O1595" s="53"/>
      <c r="P1595" s="53">
        <v>267029.08999999997</v>
      </c>
    </row>
    <row r="1596" spans="1:16" s="19" customFormat="1" hidden="1">
      <c r="A1596" s="19" t="s">
        <v>1986</v>
      </c>
      <c r="B1596" s="19" t="s">
        <v>1666</v>
      </c>
      <c r="C1596" s="51"/>
      <c r="D1596" s="51" t="s">
        <v>1879</v>
      </c>
      <c r="E1596" s="51" t="s">
        <v>460</v>
      </c>
      <c r="F1596" s="51" t="s">
        <v>460</v>
      </c>
      <c r="G1596" s="51"/>
      <c r="H1596" s="51" t="s">
        <v>623</v>
      </c>
      <c r="I1596" s="51"/>
      <c r="J1596" s="51" t="s">
        <v>556</v>
      </c>
      <c r="K1596" s="51" t="s">
        <v>3211</v>
      </c>
      <c r="L1596" s="51">
        <v>59599</v>
      </c>
      <c r="M1596" s="51"/>
      <c r="N1596" s="53">
        <v>0</v>
      </c>
      <c r="O1596" s="53"/>
      <c r="P1596" s="53">
        <v>0</v>
      </c>
    </row>
    <row r="1597" spans="1:16" s="19" customFormat="1" hidden="1">
      <c r="A1597" s="19" t="s">
        <v>1985</v>
      </c>
      <c r="B1597" s="19" t="s">
        <v>1666</v>
      </c>
      <c r="C1597" s="51"/>
      <c r="D1597" s="51" t="s">
        <v>1879</v>
      </c>
      <c r="E1597" s="51" t="s">
        <v>460</v>
      </c>
      <c r="F1597" s="51" t="s">
        <v>460</v>
      </c>
      <c r="G1597" s="51"/>
      <c r="H1597" s="51" t="s">
        <v>623</v>
      </c>
      <c r="I1597" s="51"/>
      <c r="J1597" s="51" t="s">
        <v>556</v>
      </c>
      <c r="K1597" s="51" t="s">
        <v>3211</v>
      </c>
      <c r="L1597" s="51">
        <v>59599</v>
      </c>
      <c r="M1597" s="51"/>
      <c r="N1597" s="53">
        <v>0.26073377349339316</v>
      </c>
      <c r="O1597" s="53"/>
      <c r="P1597" s="53">
        <v>0.26073377349339316</v>
      </c>
    </row>
    <row r="1598" spans="1:16" s="19" customFormat="1" hidden="1">
      <c r="A1598" s="19" t="s">
        <v>1984</v>
      </c>
      <c r="B1598" s="19" t="s">
        <v>1666</v>
      </c>
      <c r="C1598" s="51"/>
      <c r="D1598" s="51" t="s">
        <v>1879</v>
      </c>
      <c r="E1598" s="51" t="s">
        <v>460</v>
      </c>
      <c r="F1598" s="51" t="s">
        <v>460</v>
      </c>
      <c r="G1598" s="51"/>
      <c r="H1598" s="51" t="s">
        <v>623</v>
      </c>
      <c r="I1598" s="51"/>
      <c r="J1598" s="51" t="s">
        <v>556</v>
      </c>
      <c r="K1598" s="51" t="s">
        <v>3211</v>
      </c>
      <c r="L1598" s="51">
        <v>59599</v>
      </c>
      <c r="M1598" s="51"/>
      <c r="N1598" s="53">
        <v>35432.783266226506</v>
      </c>
      <c r="O1598" s="53"/>
      <c r="P1598" s="53">
        <v>35432.783266226506</v>
      </c>
    </row>
    <row r="1599" spans="1:16" s="19" customFormat="1" hidden="1">
      <c r="A1599" s="19" t="s">
        <v>1986</v>
      </c>
      <c r="B1599" s="19" t="s">
        <v>1209</v>
      </c>
      <c r="C1599" s="51"/>
      <c r="D1599" s="51" t="s">
        <v>1879</v>
      </c>
      <c r="E1599" s="51" t="s">
        <v>460</v>
      </c>
      <c r="F1599" s="51" t="s">
        <v>460</v>
      </c>
      <c r="G1599" s="51"/>
      <c r="H1599" s="51" t="s">
        <v>623</v>
      </c>
      <c r="I1599" s="51"/>
      <c r="J1599" s="51" t="s">
        <v>498</v>
      </c>
      <c r="K1599" s="51" t="s">
        <v>3210</v>
      </c>
      <c r="L1599" s="51"/>
      <c r="M1599" s="51"/>
      <c r="N1599" s="53">
        <v>0</v>
      </c>
      <c r="O1599" s="53"/>
      <c r="P1599" s="53">
        <v>0</v>
      </c>
    </row>
    <row r="1600" spans="1:16" s="19" customFormat="1" hidden="1">
      <c r="A1600" s="19" t="s">
        <v>1985</v>
      </c>
      <c r="B1600" s="19" t="s">
        <v>1209</v>
      </c>
      <c r="C1600" s="51"/>
      <c r="D1600" s="51" t="s">
        <v>1879</v>
      </c>
      <c r="E1600" s="51" t="s">
        <v>460</v>
      </c>
      <c r="F1600" s="51" t="s">
        <v>460</v>
      </c>
      <c r="G1600" s="51"/>
      <c r="H1600" s="51" t="s">
        <v>623</v>
      </c>
      <c r="I1600" s="51"/>
      <c r="J1600" s="51" t="s">
        <v>498</v>
      </c>
      <c r="K1600" s="51" t="s">
        <v>3210</v>
      </c>
      <c r="L1600" s="51"/>
      <c r="M1600" s="51"/>
      <c r="N1600" s="53">
        <v>4.8185245734973037E-3</v>
      </c>
      <c r="O1600" s="53"/>
      <c r="P1600" s="53">
        <v>4.8185245734973037E-3</v>
      </c>
    </row>
    <row r="1601" spans="1:16" s="19" customFormat="1" hidden="1">
      <c r="A1601" s="19" t="s">
        <v>1984</v>
      </c>
      <c r="B1601" s="19" t="s">
        <v>1209</v>
      </c>
      <c r="C1601" s="51"/>
      <c r="D1601" s="51" t="s">
        <v>1879</v>
      </c>
      <c r="E1601" s="51" t="s">
        <v>460</v>
      </c>
      <c r="F1601" s="51" t="s">
        <v>460</v>
      </c>
      <c r="G1601" s="51"/>
      <c r="H1601" s="51" t="s">
        <v>623</v>
      </c>
      <c r="I1601" s="51"/>
      <c r="J1601" s="51" t="s">
        <v>498</v>
      </c>
      <c r="K1601" s="51" t="s">
        <v>3210</v>
      </c>
      <c r="L1601" s="51"/>
      <c r="M1601" s="51"/>
      <c r="N1601" s="53">
        <v>654.82018147542658</v>
      </c>
      <c r="O1601" s="53"/>
      <c r="P1601" s="53">
        <v>654.82018147542658</v>
      </c>
    </row>
    <row r="1602" spans="1:16" s="19" customFormat="1" hidden="1">
      <c r="A1602" s="19" t="s">
        <v>1986</v>
      </c>
      <c r="B1602" s="19" t="s">
        <v>1673</v>
      </c>
      <c r="C1602" s="51"/>
      <c r="D1602" s="51" t="s">
        <v>1879</v>
      </c>
      <c r="E1602" s="51" t="s">
        <v>460</v>
      </c>
      <c r="F1602" s="51" t="s">
        <v>460</v>
      </c>
      <c r="G1602" s="51"/>
      <c r="H1602" s="51" t="s">
        <v>623</v>
      </c>
      <c r="I1602" s="51"/>
      <c r="J1602" s="51" t="s">
        <v>3209</v>
      </c>
      <c r="K1602" s="51" t="s">
        <v>3208</v>
      </c>
      <c r="L1602" s="51" t="s">
        <v>3207</v>
      </c>
      <c r="M1602" s="51"/>
      <c r="N1602" s="53">
        <v>0</v>
      </c>
      <c r="O1602" s="53"/>
      <c r="P1602" s="53">
        <v>0</v>
      </c>
    </row>
    <row r="1603" spans="1:16" s="19" customFormat="1" hidden="1">
      <c r="A1603" s="19" t="s">
        <v>1985</v>
      </c>
      <c r="B1603" s="19" t="s">
        <v>1673</v>
      </c>
      <c r="C1603" s="51"/>
      <c r="D1603" s="51" t="s">
        <v>1879</v>
      </c>
      <c r="E1603" s="51" t="s">
        <v>460</v>
      </c>
      <c r="F1603" s="51" t="s">
        <v>460</v>
      </c>
      <c r="G1603" s="51"/>
      <c r="H1603" s="51" t="s">
        <v>623</v>
      </c>
      <c r="I1603" s="51"/>
      <c r="J1603" s="51" t="s">
        <v>3209</v>
      </c>
      <c r="K1603" s="51" t="s">
        <v>3208</v>
      </c>
      <c r="L1603" s="51" t="s">
        <v>3207</v>
      </c>
      <c r="M1603" s="51"/>
      <c r="N1603" s="53">
        <v>2.090922881813969E-2</v>
      </c>
      <c r="O1603" s="53"/>
      <c r="P1603" s="53">
        <v>2.090922881813969E-2</v>
      </c>
    </row>
    <row r="1604" spans="1:16" s="19" customFormat="1" hidden="1">
      <c r="A1604" s="19" t="s">
        <v>1984</v>
      </c>
      <c r="B1604" s="19" t="s">
        <v>1673</v>
      </c>
      <c r="C1604" s="51"/>
      <c r="D1604" s="51" t="s">
        <v>1879</v>
      </c>
      <c r="E1604" s="51" t="s">
        <v>460</v>
      </c>
      <c r="F1604" s="51" t="s">
        <v>460</v>
      </c>
      <c r="G1604" s="51"/>
      <c r="H1604" s="51" t="s">
        <v>623</v>
      </c>
      <c r="I1604" s="51"/>
      <c r="J1604" s="51" t="s">
        <v>3209</v>
      </c>
      <c r="K1604" s="51" t="s">
        <v>3208</v>
      </c>
      <c r="L1604" s="51" t="s">
        <v>3207</v>
      </c>
      <c r="M1604" s="51"/>
      <c r="N1604" s="53">
        <v>2841.489090771182</v>
      </c>
      <c r="O1604" s="53"/>
      <c r="P1604" s="53">
        <v>2841.489090771182</v>
      </c>
    </row>
    <row r="1605" spans="1:16" s="19" customFormat="1" hidden="1">
      <c r="A1605" s="19" t="s">
        <v>1986</v>
      </c>
      <c r="B1605" s="19" t="s">
        <v>1503</v>
      </c>
      <c r="C1605" s="51"/>
      <c r="D1605" s="51" t="s">
        <v>1879</v>
      </c>
      <c r="E1605" s="51" t="s">
        <v>460</v>
      </c>
      <c r="F1605" s="51" t="s">
        <v>460</v>
      </c>
      <c r="G1605" s="51"/>
      <c r="H1605" s="51" t="s">
        <v>623</v>
      </c>
      <c r="I1605" s="51"/>
      <c r="J1605" s="51" t="s">
        <v>3206</v>
      </c>
      <c r="K1605" s="51" t="s">
        <v>3205</v>
      </c>
      <c r="L1605" s="51" t="s">
        <v>3202</v>
      </c>
      <c r="M1605" s="51"/>
      <c r="N1605" s="53">
        <v>0</v>
      </c>
      <c r="O1605" s="53"/>
      <c r="P1605" s="53">
        <v>0</v>
      </c>
    </row>
    <row r="1606" spans="1:16" s="19" customFormat="1" hidden="1">
      <c r="A1606" s="19" t="s">
        <v>1985</v>
      </c>
      <c r="B1606" s="19" t="s">
        <v>1503</v>
      </c>
      <c r="C1606" s="51"/>
      <c r="D1606" s="51" t="s">
        <v>1879</v>
      </c>
      <c r="E1606" s="51" t="s">
        <v>460</v>
      </c>
      <c r="F1606" s="51" t="s">
        <v>460</v>
      </c>
      <c r="G1606" s="51"/>
      <c r="H1606" s="51" t="s">
        <v>623</v>
      </c>
      <c r="I1606" s="51"/>
      <c r="J1606" s="51" t="s">
        <v>3206</v>
      </c>
      <c r="K1606" s="51" t="s">
        <v>3205</v>
      </c>
      <c r="L1606" s="51" t="s">
        <v>3202</v>
      </c>
      <c r="M1606" s="51"/>
      <c r="N1606" s="53">
        <v>2.1019356010545234E-2</v>
      </c>
      <c r="O1606" s="53"/>
      <c r="P1606" s="53">
        <v>2.1019356010545234E-2</v>
      </c>
    </row>
    <row r="1607" spans="1:16" s="19" customFormat="1" hidden="1">
      <c r="A1607" s="19" t="s">
        <v>1984</v>
      </c>
      <c r="B1607" s="19" t="s">
        <v>1503</v>
      </c>
      <c r="C1607" s="51"/>
      <c r="D1607" s="51" t="s">
        <v>1879</v>
      </c>
      <c r="E1607" s="51" t="s">
        <v>460</v>
      </c>
      <c r="F1607" s="51" t="s">
        <v>460</v>
      </c>
      <c r="G1607" s="51"/>
      <c r="H1607" s="51" t="s">
        <v>623</v>
      </c>
      <c r="I1607" s="51"/>
      <c r="J1607" s="51" t="s">
        <v>3206</v>
      </c>
      <c r="K1607" s="51" t="s">
        <v>3205</v>
      </c>
      <c r="L1607" s="51" t="s">
        <v>3202</v>
      </c>
      <c r="M1607" s="51"/>
      <c r="N1607" s="53">
        <v>2856.4549806439895</v>
      </c>
      <c r="O1607" s="53"/>
      <c r="P1607" s="53">
        <v>2856.4549806439895</v>
      </c>
    </row>
    <row r="1608" spans="1:16" s="19" customFormat="1" hidden="1">
      <c r="A1608" s="19" t="s">
        <v>1986</v>
      </c>
      <c r="B1608" s="19" t="s">
        <v>1504</v>
      </c>
      <c r="C1608" s="51"/>
      <c r="D1608" s="51" t="s">
        <v>1879</v>
      </c>
      <c r="E1608" s="51" t="s">
        <v>460</v>
      </c>
      <c r="F1608" s="51" t="s">
        <v>460</v>
      </c>
      <c r="G1608" s="51"/>
      <c r="H1608" s="51" t="s">
        <v>623</v>
      </c>
      <c r="I1608" s="51"/>
      <c r="J1608" s="51" t="s">
        <v>3204</v>
      </c>
      <c r="K1608" s="51" t="s">
        <v>3203</v>
      </c>
      <c r="L1608" s="51" t="s">
        <v>3202</v>
      </c>
      <c r="M1608" s="51"/>
      <c r="N1608" s="53">
        <v>0</v>
      </c>
      <c r="O1608" s="53"/>
      <c r="P1608" s="53">
        <v>0</v>
      </c>
    </row>
    <row r="1609" spans="1:16" s="19" customFormat="1" hidden="1">
      <c r="A1609" s="19" t="s">
        <v>1985</v>
      </c>
      <c r="B1609" s="19" t="s">
        <v>1504</v>
      </c>
      <c r="C1609" s="51"/>
      <c r="D1609" s="51" t="s">
        <v>1879</v>
      </c>
      <c r="E1609" s="51" t="s">
        <v>460</v>
      </c>
      <c r="F1609" s="51" t="s">
        <v>460</v>
      </c>
      <c r="G1609" s="51"/>
      <c r="H1609" s="51" t="s">
        <v>623</v>
      </c>
      <c r="I1609" s="51"/>
      <c r="J1609" s="51" t="s">
        <v>3204</v>
      </c>
      <c r="K1609" s="51" t="s">
        <v>3203</v>
      </c>
      <c r="L1609" s="51" t="s">
        <v>3202</v>
      </c>
      <c r="M1609" s="51"/>
      <c r="N1609" s="53">
        <v>2.159526103436105E-2</v>
      </c>
      <c r="O1609" s="53"/>
      <c r="P1609" s="53">
        <v>2.159526103436105E-2</v>
      </c>
    </row>
    <row r="1610" spans="1:16" s="19" customFormat="1" hidden="1">
      <c r="A1610" s="19" t="s">
        <v>1984</v>
      </c>
      <c r="B1610" s="19" t="s">
        <v>1504</v>
      </c>
      <c r="C1610" s="51"/>
      <c r="D1610" s="51" t="s">
        <v>1879</v>
      </c>
      <c r="E1610" s="51" t="s">
        <v>460</v>
      </c>
      <c r="F1610" s="51" t="s">
        <v>460</v>
      </c>
      <c r="G1610" s="51"/>
      <c r="H1610" s="51" t="s">
        <v>623</v>
      </c>
      <c r="I1610" s="51"/>
      <c r="J1610" s="51" t="s">
        <v>3204</v>
      </c>
      <c r="K1610" s="51" t="s">
        <v>3203</v>
      </c>
      <c r="L1610" s="51" t="s">
        <v>3202</v>
      </c>
      <c r="M1610" s="51"/>
      <c r="N1610" s="53">
        <v>2934.7184047389655</v>
      </c>
      <c r="O1610" s="53"/>
      <c r="P1610" s="53">
        <v>2934.7184047389655</v>
      </c>
    </row>
    <row r="1611" spans="1:16" s="19" customFormat="1" hidden="1">
      <c r="A1611" s="19" t="s">
        <v>1986</v>
      </c>
      <c r="B1611" s="19" t="s">
        <v>1676</v>
      </c>
      <c r="C1611" s="51"/>
      <c r="D1611" s="51" t="s">
        <v>1879</v>
      </c>
      <c r="E1611" s="51" t="s">
        <v>460</v>
      </c>
      <c r="F1611" s="51" t="s">
        <v>460</v>
      </c>
      <c r="G1611" s="51"/>
      <c r="H1611" s="51" t="s">
        <v>623</v>
      </c>
      <c r="I1611" s="51"/>
      <c r="J1611" s="51" t="s">
        <v>3201</v>
      </c>
      <c r="K1611" s="51" t="s">
        <v>3200</v>
      </c>
      <c r="L1611" s="51">
        <v>58307</v>
      </c>
      <c r="M1611" s="51"/>
      <c r="N1611" s="53">
        <v>0</v>
      </c>
      <c r="O1611" s="53"/>
      <c r="P1611" s="53">
        <v>0</v>
      </c>
    </row>
    <row r="1612" spans="1:16" s="19" customFormat="1" hidden="1">
      <c r="A1612" s="19" t="s">
        <v>1985</v>
      </c>
      <c r="B1612" s="19" t="s">
        <v>1676</v>
      </c>
      <c r="C1612" s="51"/>
      <c r="D1612" s="51" t="s">
        <v>1879</v>
      </c>
      <c r="E1612" s="51" t="s">
        <v>460</v>
      </c>
      <c r="F1612" s="51" t="s">
        <v>460</v>
      </c>
      <c r="G1612" s="51"/>
      <c r="H1612" s="51" t="s">
        <v>623</v>
      </c>
      <c r="I1612" s="51"/>
      <c r="J1612" s="51" t="s">
        <v>3201</v>
      </c>
      <c r="K1612" s="51" t="s">
        <v>3200</v>
      </c>
      <c r="L1612" s="51">
        <v>58307</v>
      </c>
      <c r="M1612" s="51"/>
      <c r="N1612" s="53">
        <v>2.0782309546817306E-2</v>
      </c>
      <c r="O1612" s="53"/>
      <c r="P1612" s="53">
        <v>2.0782309546817306E-2</v>
      </c>
    </row>
    <row r="1613" spans="1:16" s="19" customFormat="1" hidden="1">
      <c r="A1613" s="19" t="s">
        <v>1984</v>
      </c>
      <c r="B1613" s="19" t="s">
        <v>1676</v>
      </c>
      <c r="C1613" s="51"/>
      <c r="D1613" s="51" t="s">
        <v>1879</v>
      </c>
      <c r="E1613" s="51" t="s">
        <v>460</v>
      </c>
      <c r="F1613" s="51" t="s">
        <v>460</v>
      </c>
      <c r="G1613" s="51"/>
      <c r="H1613" s="51" t="s">
        <v>623</v>
      </c>
      <c r="I1613" s="51"/>
      <c r="J1613" s="51" t="s">
        <v>3201</v>
      </c>
      <c r="K1613" s="51" t="s">
        <v>3200</v>
      </c>
      <c r="L1613" s="51">
        <v>58307</v>
      </c>
      <c r="M1613" s="51"/>
      <c r="N1613" s="53">
        <v>2824.2412176904531</v>
      </c>
      <c r="O1613" s="53"/>
      <c r="P1613" s="53">
        <v>2824.2412176904531</v>
      </c>
    </row>
    <row r="1614" spans="1:16" s="19" customFormat="1" hidden="1">
      <c r="A1614" s="19" t="s">
        <v>1986</v>
      </c>
      <c r="B1614" s="19" t="s">
        <v>1678</v>
      </c>
      <c r="C1614" s="51"/>
      <c r="D1614" s="51" t="s">
        <v>1879</v>
      </c>
      <c r="E1614" s="51" t="s">
        <v>460</v>
      </c>
      <c r="F1614" s="51" t="s">
        <v>460</v>
      </c>
      <c r="G1614" s="51"/>
      <c r="H1614" s="51" t="s">
        <v>623</v>
      </c>
      <c r="I1614" s="51"/>
      <c r="J1614" s="51" t="s">
        <v>3199</v>
      </c>
      <c r="K1614" s="51" t="s">
        <v>3198</v>
      </c>
      <c r="L1614" s="51" t="s">
        <v>3195</v>
      </c>
      <c r="M1614" s="51"/>
      <c r="N1614" s="53">
        <v>0</v>
      </c>
      <c r="O1614" s="53"/>
      <c r="P1614" s="53">
        <v>0</v>
      </c>
    </row>
    <row r="1615" spans="1:16" s="19" customFormat="1" hidden="1">
      <c r="A1615" s="19" t="s">
        <v>1985</v>
      </c>
      <c r="B1615" s="19" t="s">
        <v>1678</v>
      </c>
      <c r="C1615" s="51"/>
      <c r="D1615" s="51" t="s">
        <v>1879</v>
      </c>
      <c r="E1615" s="51" t="s">
        <v>460</v>
      </c>
      <c r="F1615" s="51" t="s">
        <v>460</v>
      </c>
      <c r="G1615" s="51"/>
      <c r="H1615" s="51" t="s">
        <v>623</v>
      </c>
      <c r="I1615" s="51"/>
      <c r="J1615" s="51" t="s">
        <v>3199</v>
      </c>
      <c r="K1615" s="51" t="s">
        <v>3198</v>
      </c>
      <c r="L1615" s="51" t="s">
        <v>3195</v>
      </c>
      <c r="M1615" s="51"/>
      <c r="N1615" s="53">
        <v>2.0884945794289744E-2</v>
      </c>
      <c r="O1615" s="53"/>
      <c r="P1615" s="53">
        <v>2.0884945794289744E-2</v>
      </c>
    </row>
    <row r="1616" spans="1:16" s="19" customFormat="1" hidden="1">
      <c r="A1616" s="19" t="s">
        <v>1984</v>
      </c>
      <c r="B1616" s="19" t="s">
        <v>1678</v>
      </c>
      <c r="C1616" s="51"/>
      <c r="D1616" s="51" t="s">
        <v>1879</v>
      </c>
      <c r="E1616" s="51" t="s">
        <v>460</v>
      </c>
      <c r="F1616" s="51" t="s">
        <v>460</v>
      </c>
      <c r="G1616" s="51"/>
      <c r="H1616" s="51" t="s">
        <v>623</v>
      </c>
      <c r="I1616" s="51"/>
      <c r="J1616" s="51" t="s">
        <v>3199</v>
      </c>
      <c r="K1616" s="51" t="s">
        <v>3198</v>
      </c>
      <c r="L1616" s="51" t="s">
        <v>3195</v>
      </c>
      <c r="M1616" s="51"/>
      <c r="N1616" s="53">
        <v>2838.1891150542056</v>
      </c>
      <c r="O1616" s="53"/>
      <c r="P1616" s="53">
        <v>2838.1891150542056</v>
      </c>
    </row>
    <row r="1617" spans="1:16" s="19" customFormat="1" hidden="1">
      <c r="A1617" s="19" t="s">
        <v>1986</v>
      </c>
      <c r="B1617" s="19" t="s">
        <v>1679</v>
      </c>
      <c r="C1617" s="51"/>
      <c r="D1617" s="51" t="s">
        <v>1879</v>
      </c>
      <c r="E1617" s="51" t="s">
        <v>460</v>
      </c>
      <c r="F1617" s="51" t="s">
        <v>460</v>
      </c>
      <c r="G1617" s="51"/>
      <c r="H1617" s="51" t="s">
        <v>623</v>
      </c>
      <c r="I1617" s="51"/>
      <c r="J1617" s="51" t="s">
        <v>3197</v>
      </c>
      <c r="K1617" s="51" t="s">
        <v>3196</v>
      </c>
      <c r="L1617" s="51" t="s">
        <v>3195</v>
      </c>
      <c r="M1617" s="51"/>
      <c r="N1617" s="53">
        <v>0</v>
      </c>
      <c r="O1617" s="53"/>
      <c r="P1617" s="53">
        <v>0</v>
      </c>
    </row>
    <row r="1618" spans="1:16" s="19" customFormat="1" hidden="1">
      <c r="A1618" s="19" t="s">
        <v>1985</v>
      </c>
      <c r="B1618" s="19" t="s">
        <v>1679</v>
      </c>
      <c r="C1618" s="51"/>
      <c r="D1618" s="51" t="s">
        <v>1879</v>
      </c>
      <c r="E1618" s="51" t="s">
        <v>460</v>
      </c>
      <c r="F1618" s="51" t="s">
        <v>460</v>
      </c>
      <c r="G1618" s="51"/>
      <c r="H1618" s="51" t="s">
        <v>623</v>
      </c>
      <c r="I1618" s="51"/>
      <c r="J1618" s="51" t="s">
        <v>3197</v>
      </c>
      <c r="K1618" s="51" t="s">
        <v>3196</v>
      </c>
      <c r="L1618" s="51" t="s">
        <v>3195</v>
      </c>
      <c r="M1618" s="51"/>
      <c r="N1618" s="53">
        <v>1.3782941318340472E-2</v>
      </c>
      <c r="O1618" s="53"/>
      <c r="P1618" s="53">
        <v>1.3782941318340472E-2</v>
      </c>
    </row>
    <row r="1619" spans="1:16" s="19" customFormat="1" hidden="1">
      <c r="A1619" s="19" t="s">
        <v>1984</v>
      </c>
      <c r="B1619" s="19" t="s">
        <v>1679</v>
      </c>
      <c r="C1619" s="51"/>
      <c r="D1619" s="51" t="s">
        <v>1879</v>
      </c>
      <c r="E1619" s="51" t="s">
        <v>460</v>
      </c>
      <c r="F1619" s="51" t="s">
        <v>460</v>
      </c>
      <c r="G1619" s="51"/>
      <c r="H1619" s="51" t="s">
        <v>623</v>
      </c>
      <c r="I1619" s="51"/>
      <c r="J1619" s="51" t="s">
        <v>3197</v>
      </c>
      <c r="K1619" s="51" t="s">
        <v>3196</v>
      </c>
      <c r="L1619" s="51" t="s">
        <v>3195</v>
      </c>
      <c r="M1619" s="51"/>
      <c r="N1619" s="53">
        <v>1873.0522170586817</v>
      </c>
      <c r="O1619" s="53"/>
      <c r="P1619" s="53">
        <v>1873.0522170586817</v>
      </c>
    </row>
    <row r="1620" spans="1:16" s="19" customFormat="1" hidden="1">
      <c r="A1620" s="19" t="s">
        <v>1986</v>
      </c>
      <c r="B1620" s="19" t="s">
        <v>1682</v>
      </c>
      <c r="C1620" s="51"/>
      <c r="D1620" s="51" t="s">
        <v>1879</v>
      </c>
      <c r="E1620" s="51" t="s">
        <v>460</v>
      </c>
      <c r="F1620" s="51" t="s">
        <v>460</v>
      </c>
      <c r="G1620" s="51"/>
      <c r="H1620" s="51" t="s">
        <v>623</v>
      </c>
      <c r="I1620" s="51"/>
      <c r="J1620" s="51" t="s">
        <v>122</v>
      </c>
      <c r="K1620" s="51" t="s">
        <v>3194</v>
      </c>
      <c r="L1620" s="51" t="s">
        <v>3193</v>
      </c>
      <c r="M1620" s="51"/>
      <c r="N1620" s="53">
        <v>0</v>
      </c>
      <c r="O1620" s="53"/>
      <c r="P1620" s="53">
        <v>0</v>
      </c>
    </row>
    <row r="1621" spans="1:16" s="19" customFormat="1" hidden="1">
      <c r="A1621" s="19" t="s">
        <v>1985</v>
      </c>
      <c r="B1621" s="19" t="s">
        <v>1682</v>
      </c>
      <c r="C1621" s="51"/>
      <c r="D1621" s="51" t="s">
        <v>1879</v>
      </c>
      <c r="E1621" s="51" t="s">
        <v>460</v>
      </c>
      <c r="F1621" s="51" t="s">
        <v>460</v>
      </c>
      <c r="G1621" s="51"/>
      <c r="H1621" s="51" t="s">
        <v>623</v>
      </c>
      <c r="I1621" s="51"/>
      <c r="J1621" s="51" t="s">
        <v>122</v>
      </c>
      <c r="K1621" s="51" t="s">
        <v>3194</v>
      </c>
      <c r="L1621" s="51" t="s">
        <v>3193</v>
      </c>
      <c r="M1621" s="51"/>
      <c r="N1621" s="53">
        <v>2.1198049632112536E-2</v>
      </c>
      <c r="O1621" s="53"/>
      <c r="P1621" s="53">
        <v>2.1198049632112536E-2</v>
      </c>
    </row>
    <row r="1622" spans="1:16" s="19" customFormat="1" hidden="1">
      <c r="A1622" s="19" t="s">
        <v>1984</v>
      </c>
      <c r="B1622" s="19" t="s">
        <v>1682</v>
      </c>
      <c r="C1622" s="51"/>
      <c r="D1622" s="51" t="s">
        <v>1879</v>
      </c>
      <c r="E1622" s="51" t="s">
        <v>460</v>
      </c>
      <c r="F1622" s="51" t="s">
        <v>460</v>
      </c>
      <c r="G1622" s="51"/>
      <c r="H1622" s="51" t="s">
        <v>623</v>
      </c>
      <c r="I1622" s="51"/>
      <c r="J1622" s="51" t="s">
        <v>122</v>
      </c>
      <c r="K1622" s="51" t="s">
        <v>3194</v>
      </c>
      <c r="L1622" s="51" t="s">
        <v>3193</v>
      </c>
      <c r="M1622" s="51"/>
      <c r="N1622" s="53">
        <v>2880.7388019503683</v>
      </c>
      <c r="O1622" s="53"/>
      <c r="P1622" s="53">
        <v>2880.7388019503683</v>
      </c>
    </row>
    <row r="1623" spans="1:16" s="19" customFormat="1" hidden="1">
      <c r="A1623" s="19" t="s">
        <v>1986</v>
      </c>
      <c r="B1623" s="19" t="s">
        <v>1501</v>
      </c>
      <c r="C1623" s="51"/>
      <c r="D1623" s="51" t="s">
        <v>1879</v>
      </c>
      <c r="E1623" s="51" t="s">
        <v>460</v>
      </c>
      <c r="F1623" s="51" t="s">
        <v>460</v>
      </c>
      <c r="G1623" s="51"/>
      <c r="H1623" s="51" t="s">
        <v>623</v>
      </c>
      <c r="I1623" s="51"/>
      <c r="J1623" s="51" t="s">
        <v>3192</v>
      </c>
      <c r="K1623" s="51" t="s">
        <v>3191</v>
      </c>
      <c r="L1623" s="51" t="s">
        <v>3190</v>
      </c>
      <c r="M1623" s="51"/>
      <c r="N1623" s="53">
        <v>0</v>
      </c>
      <c r="O1623" s="53"/>
      <c r="P1623" s="53">
        <v>0</v>
      </c>
    </row>
    <row r="1624" spans="1:16" s="19" customFormat="1" hidden="1">
      <c r="A1624" s="19" t="s">
        <v>1985</v>
      </c>
      <c r="B1624" s="19" t="s">
        <v>1501</v>
      </c>
      <c r="C1624" s="51"/>
      <c r="D1624" s="51" t="s">
        <v>1879</v>
      </c>
      <c r="E1624" s="51" t="s">
        <v>460</v>
      </c>
      <c r="F1624" s="51" t="s">
        <v>460</v>
      </c>
      <c r="G1624" s="51"/>
      <c r="H1624" s="51" t="s">
        <v>623</v>
      </c>
      <c r="I1624" s="51"/>
      <c r="J1624" s="51" t="s">
        <v>3192</v>
      </c>
      <c r="K1624" s="51" t="s">
        <v>3191</v>
      </c>
      <c r="L1624" s="51" t="s">
        <v>3190</v>
      </c>
      <c r="M1624" s="51"/>
      <c r="N1624" s="53">
        <v>2.1248617189657031E-2</v>
      </c>
      <c r="O1624" s="53"/>
      <c r="P1624" s="53">
        <v>2.1248617189657031E-2</v>
      </c>
    </row>
    <row r="1625" spans="1:16" s="19" customFormat="1" hidden="1">
      <c r="A1625" s="19" t="s">
        <v>1984</v>
      </c>
      <c r="B1625" s="19" t="s">
        <v>1501</v>
      </c>
      <c r="C1625" s="51"/>
      <c r="D1625" s="51" t="s">
        <v>1879</v>
      </c>
      <c r="E1625" s="51" t="s">
        <v>460</v>
      </c>
      <c r="F1625" s="51" t="s">
        <v>460</v>
      </c>
      <c r="G1625" s="51"/>
      <c r="H1625" s="51" t="s">
        <v>623</v>
      </c>
      <c r="I1625" s="51"/>
      <c r="J1625" s="51" t="s">
        <v>3192</v>
      </c>
      <c r="K1625" s="51" t="s">
        <v>3191</v>
      </c>
      <c r="L1625" s="51" t="s">
        <v>3190</v>
      </c>
      <c r="M1625" s="51"/>
      <c r="N1625" s="53">
        <v>2887.6107513828106</v>
      </c>
      <c r="O1625" s="53"/>
      <c r="P1625" s="53">
        <v>2887.6107513828106</v>
      </c>
    </row>
    <row r="1626" spans="1:16" s="19" customFormat="1" hidden="1">
      <c r="A1626" s="19" t="s">
        <v>1986</v>
      </c>
      <c r="B1626" s="19" t="s">
        <v>1502</v>
      </c>
      <c r="C1626" s="51"/>
      <c r="D1626" s="51" t="s">
        <v>1879</v>
      </c>
      <c r="E1626" s="51" t="s">
        <v>460</v>
      </c>
      <c r="F1626" s="51" t="s">
        <v>460</v>
      </c>
      <c r="G1626" s="51"/>
      <c r="H1626" s="51" t="s">
        <v>623</v>
      </c>
      <c r="I1626" s="51"/>
      <c r="J1626" s="51" t="s">
        <v>3189</v>
      </c>
      <c r="K1626" s="51" t="s">
        <v>3188</v>
      </c>
      <c r="L1626" s="51">
        <v>58642</v>
      </c>
      <c r="M1626" s="51"/>
      <c r="N1626" s="53">
        <v>0</v>
      </c>
      <c r="O1626" s="53"/>
      <c r="P1626" s="53">
        <v>0</v>
      </c>
    </row>
    <row r="1627" spans="1:16" s="19" customFormat="1" hidden="1">
      <c r="A1627" s="19" t="s">
        <v>1985</v>
      </c>
      <c r="B1627" s="19" t="s">
        <v>1502</v>
      </c>
      <c r="C1627" s="51"/>
      <c r="D1627" s="51" t="s">
        <v>1879</v>
      </c>
      <c r="E1627" s="51" t="s">
        <v>460</v>
      </c>
      <c r="F1627" s="51" t="s">
        <v>460</v>
      </c>
      <c r="G1627" s="51"/>
      <c r="H1627" s="51" t="s">
        <v>623</v>
      </c>
      <c r="I1627" s="51"/>
      <c r="J1627" s="51" t="s">
        <v>3189</v>
      </c>
      <c r="K1627" s="51" t="s">
        <v>3188</v>
      </c>
      <c r="L1627" s="51">
        <v>58642</v>
      </c>
      <c r="M1627" s="51"/>
      <c r="N1627" s="53">
        <v>2.0736892933725829E-2</v>
      </c>
      <c r="O1627" s="53"/>
      <c r="P1627" s="53">
        <v>2.0736892933725829E-2</v>
      </c>
    </row>
    <row r="1628" spans="1:16" s="19" customFormat="1" hidden="1">
      <c r="A1628" s="19" t="s">
        <v>1984</v>
      </c>
      <c r="B1628" s="19" t="s">
        <v>1502</v>
      </c>
      <c r="C1628" s="51"/>
      <c r="D1628" s="51" t="s">
        <v>1879</v>
      </c>
      <c r="E1628" s="51" t="s">
        <v>460</v>
      </c>
      <c r="F1628" s="51" t="s">
        <v>460</v>
      </c>
      <c r="G1628" s="51"/>
      <c r="H1628" s="51" t="s">
        <v>623</v>
      </c>
      <c r="I1628" s="51"/>
      <c r="J1628" s="51" t="s">
        <v>3189</v>
      </c>
      <c r="K1628" s="51" t="s">
        <v>3188</v>
      </c>
      <c r="L1628" s="51">
        <v>58642</v>
      </c>
      <c r="M1628" s="51"/>
      <c r="N1628" s="53">
        <v>2818.0692631070665</v>
      </c>
      <c r="O1628" s="53"/>
      <c r="P1628" s="53">
        <v>2818.0692631070665</v>
      </c>
    </row>
    <row r="1629" spans="1:16" s="19" customFormat="1" hidden="1">
      <c r="A1629" s="19" t="s">
        <v>1986</v>
      </c>
      <c r="B1629" s="19" t="s">
        <v>1613</v>
      </c>
      <c r="C1629" s="51"/>
      <c r="D1629" s="51" t="s">
        <v>1879</v>
      </c>
      <c r="E1629" s="51" t="s">
        <v>460</v>
      </c>
      <c r="F1629" s="51" t="s">
        <v>460</v>
      </c>
      <c r="G1629" s="51"/>
      <c r="H1629" s="51" t="s">
        <v>623</v>
      </c>
      <c r="I1629" s="51"/>
      <c r="J1629" s="51" t="s">
        <v>3187</v>
      </c>
      <c r="K1629" s="51" t="s">
        <v>3186</v>
      </c>
      <c r="L1629" s="51"/>
      <c r="M1629" s="51"/>
      <c r="N1629" s="53">
        <v>0</v>
      </c>
      <c r="O1629" s="53"/>
      <c r="P1629" s="53">
        <v>0</v>
      </c>
    </row>
    <row r="1630" spans="1:16" s="19" customFormat="1" hidden="1">
      <c r="A1630" s="19" t="s">
        <v>1985</v>
      </c>
      <c r="B1630" s="19" t="s">
        <v>1613</v>
      </c>
      <c r="C1630" s="51"/>
      <c r="D1630" s="51" t="s">
        <v>1879</v>
      </c>
      <c r="E1630" s="51" t="s">
        <v>460</v>
      </c>
      <c r="F1630" s="51" t="s">
        <v>460</v>
      </c>
      <c r="G1630" s="51"/>
      <c r="H1630" s="51" t="s">
        <v>623</v>
      </c>
      <c r="I1630" s="51"/>
      <c r="J1630" s="51" t="s">
        <v>3187</v>
      </c>
      <c r="K1630" s="51" t="s">
        <v>3186</v>
      </c>
      <c r="L1630" s="51"/>
      <c r="M1630" s="51"/>
      <c r="N1630" s="53">
        <v>1.2820980366262962E-2</v>
      </c>
      <c r="O1630" s="53"/>
      <c r="P1630" s="53">
        <v>1.2820980366262962E-2</v>
      </c>
    </row>
    <row r="1631" spans="1:16" s="19" customFormat="1" hidden="1">
      <c r="A1631" s="19" t="s">
        <v>1984</v>
      </c>
      <c r="B1631" s="19" t="s">
        <v>1613</v>
      </c>
      <c r="C1631" s="51"/>
      <c r="D1631" s="51" t="s">
        <v>1879</v>
      </c>
      <c r="E1631" s="51" t="s">
        <v>460</v>
      </c>
      <c r="F1631" s="51" t="s">
        <v>460</v>
      </c>
      <c r="G1631" s="51"/>
      <c r="H1631" s="51" t="s">
        <v>623</v>
      </c>
      <c r="I1631" s="51"/>
      <c r="J1631" s="51" t="s">
        <v>3187</v>
      </c>
      <c r="K1631" s="51" t="s">
        <v>3186</v>
      </c>
      <c r="L1631" s="51"/>
      <c r="M1631" s="51"/>
      <c r="N1631" s="53">
        <v>1742.3251790196337</v>
      </c>
      <c r="O1631" s="53"/>
      <c r="P1631" s="53">
        <v>1742.3251790196337</v>
      </c>
    </row>
    <row r="1632" spans="1:16" s="19" customFormat="1" hidden="1">
      <c r="A1632" s="19" t="s">
        <v>1986</v>
      </c>
      <c r="B1632" s="19" t="s">
        <v>1581</v>
      </c>
      <c r="C1632" s="51"/>
      <c r="D1632" s="51" t="s">
        <v>1879</v>
      </c>
      <c r="E1632" s="51" t="s">
        <v>460</v>
      </c>
      <c r="F1632" s="51" t="s">
        <v>460</v>
      </c>
      <c r="G1632" s="51"/>
      <c r="H1632" s="51" t="s">
        <v>623</v>
      </c>
      <c r="I1632" s="51"/>
      <c r="J1632" s="51" t="s">
        <v>3185</v>
      </c>
      <c r="K1632" s="51" t="s">
        <v>2946</v>
      </c>
      <c r="L1632" s="51">
        <v>57224</v>
      </c>
      <c r="M1632" s="51"/>
      <c r="N1632" s="53">
        <v>0</v>
      </c>
      <c r="O1632" s="53">
        <v>0</v>
      </c>
      <c r="P1632" s="53">
        <v>0</v>
      </c>
    </row>
    <row r="1633" spans="1:16" s="19" customFormat="1" hidden="1">
      <c r="A1633" s="19" t="s">
        <v>1985</v>
      </c>
      <c r="B1633" s="19" t="s">
        <v>1581</v>
      </c>
      <c r="C1633" s="51"/>
      <c r="D1633" s="51" t="s">
        <v>1879</v>
      </c>
      <c r="E1633" s="51" t="s">
        <v>460</v>
      </c>
      <c r="F1633" s="51" t="s">
        <v>460</v>
      </c>
      <c r="G1633" s="51"/>
      <c r="H1633" s="51" t="s">
        <v>623</v>
      </c>
      <c r="I1633" s="51"/>
      <c r="J1633" s="51" t="s">
        <v>3185</v>
      </c>
      <c r="K1633" s="51" t="s">
        <v>2946</v>
      </c>
      <c r="L1633" s="51">
        <v>57224</v>
      </c>
      <c r="M1633" s="51"/>
      <c r="N1633" s="53">
        <v>1.2085089951133207E-2</v>
      </c>
      <c r="O1633" s="53">
        <v>1.3398393880954305E-4</v>
      </c>
      <c r="P1633" s="53">
        <v>1.1951106012323664E-2</v>
      </c>
    </row>
    <row r="1634" spans="1:16" s="19" customFormat="1" hidden="1">
      <c r="A1634" s="19" t="s">
        <v>1984</v>
      </c>
      <c r="B1634" s="19" t="s">
        <v>1581</v>
      </c>
      <c r="C1634" s="51"/>
      <c r="D1634" s="51" t="s">
        <v>1879</v>
      </c>
      <c r="E1634" s="51" t="s">
        <v>460</v>
      </c>
      <c r="F1634" s="51" t="s">
        <v>460</v>
      </c>
      <c r="G1634" s="51"/>
      <c r="H1634" s="51" t="s">
        <v>623</v>
      </c>
      <c r="I1634" s="51"/>
      <c r="J1634" s="51" t="s">
        <v>3185</v>
      </c>
      <c r="K1634" s="51" t="s">
        <v>2946</v>
      </c>
      <c r="L1634" s="51">
        <v>57224</v>
      </c>
      <c r="M1634" s="51"/>
      <c r="N1634" s="53">
        <v>1642.3203149100489</v>
      </c>
      <c r="O1634" s="53">
        <v>18.20793601606119</v>
      </c>
      <c r="P1634" s="53">
        <v>1624.1123788939876</v>
      </c>
    </row>
    <row r="1635" spans="1:16" s="19" customFormat="1" hidden="1">
      <c r="A1635" s="19" t="s">
        <v>1986</v>
      </c>
      <c r="B1635" s="19" t="s">
        <v>1571</v>
      </c>
      <c r="C1635" s="51"/>
      <c r="D1635" s="51" t="s">
        <v>1879</v>
      </c>
      <c r="E1635" s="51" t="s">
        <v>460</v>
      </c>
      <c r="F1635" s="51" t="s">
        <v>460</v>
      </c>
      <c r="G1635" s="51"/>
      <c r="H1635" s="51" t="s">
        <v>623</v>
      </c>
      <c r="I1635" s="51"/>
      <c r="J1635" s="51" t="s">
        <v>338</v>
      </c>
      <c r="K1635" s="51" t="s">
        <v>3184</v>
      </c>
      <c r="L1635" s="51">
        <v>57225</v>
      </c>
      <c r="M1635" s="51"/>
      <c r="N1635" s="53">
        <v>0</v>
      </c>
      <c r="O1635" s="53">
        <v>0</v>
      </c>
      <c r="P1635" s="53">
        <v>0</v>
      </c>
    </row>
    <row r="1636" spans="1:16" s="19" customFormat="1" hidden="1">
      <c r="A1636" s="19" t="s">
        <v>1985</v>
      </c>
      <c r="B1636" s="19" t="s">
        <v>1571</v>
      </c>
      <c r="C1636" s="51"/>
      <c r="D1636" s="51" t="s">
        <v>1879</v>
      </c>
      <c r="E1636" s="51" t="s">
        <v>460</v>
      </c>
      <c r="F1636" s="51" t="s">
        <v>460</v>
      </c>
      <c r="G1636" s="51"/>
      <c r="H1636" s="51" t="s">
        <v>623</v>
      </c>
      <c r="I1636" s="51"/>
      <c r="J1636" s="51" t="s">
        <v>338</v>
      </c>
      <c r="K1636" s="51" t="s">
        <v>3184</v>
      </c>
      <c r="L1636" s="51">
        <v>57225</v>
      </c>
      <c r="M1636" s="51"/>
      <c r="N1636" s="53">
        <v>4.5955686581319558E-2</v>
      </c>
      <c r="O1636" s="53">
        <v>3.1067001656874131E-4</v>
      </c>
      <c r="P1636" s="53">
        <v>4.5645016564750819E-2</v>
      </c>
    </row>
    <row r="1637" spans="1:16" s="19" customFormat="1" hidden="1">
      <c r="A1637" s="19" t="s">
        <v>1984</v>
      </c>
      <c r="B1637" s="19" t="s">
        <v>1571</v>
      </c>
      <c r="C1637" s="51"/>
      <c r="D1637" s="51" t="s">
        <v>1879</v>
      </c>
      <c r="E1637" s="51" t="s">
        <v>460</v>
      </c>
      <c r="F1637" s="51" t="s">
        <v>460</v>
      </c>
      <c r="G1637" s="51"/>
      <c r="H1637" s="51" t="s">
        <v>623</v>
      </c>
      <c r="I1637" s="51"/>
      <c r="J1637" s="51" t="s">
        <v>338</v>
      </c>
      <c r="K1637" s="51" t="s">
        <v>3184</v>
      </c>
      <c r="L1637" s="51">
        <v>57225</v>
      </c>
      <c r="M1637" s="51"/>
      <c r="N1637" s="53">
        <v>6245.2127343134189</v>
      </c>
      <c r="O1637" s="53">
        <v>42.218939329983435</v>
      </c>
      <c r="P1637" s="53">
        <v>6202.9937949834357</v>
      </c>
    </row>
    <row r="1638" spans="1:16" s="19" customFormat="1" hidden="1">
      <c r="A1638" s="19" t="s">
        <v>1986</v>
      </c>
      <c r="B1638" s="19" t="s">
        <v>1573</v>
      </c>
      <c r="C1638" s="51"/>
      <c r="D1638" s="51" t="s">
        <v>1879</v>
      </c>
      <c r="E1638" s="51" t="s">
        <v>460</v>
      </c>
      <c r="F1638" s="51" t="s">
        <v>460</v>
      </c>
      <c r="G1638" s="51"/>
      <c r="H1638" s="51" t="s">
        <v>623</v>
      </c>
      <c r="I1638" s="51"/>
      <c r="J1638" s="51" t="s">
        <v>339</v>
      </c>
      <c r="K1638" s="51" t="s">
        <v>3183</v>
      </c>
      <c r="L1638" s="51">
        <v>57227</v>
      </c>
      <c r="M1638" s="51"/>
      <c r="N1638" s="53">
        <v>0</v>
      </c>
      <c r="O1638" s="53">
        <v>0</v>
      </c>
      <c r="P1638" s="53">
        <v>0</v>
      </c>
    </row>
    <row r="1639" spans="1:16" s="19" customFormat="1" hidden="1">
      <c r="A1639" s="19" t="s">
        <v>1985</v>
      </c>
      <c r="B1639" s="19" t="s">
        <v>1573</v>
      </c>
      <c r="C1639" s="51"/>
      <c r="D1639" s="51" t="s">
        <v>1879</v>
      </c>
      <c r="E1639" s="51" t="s">
        <v>460</v>
      </c>
      <c r="F1639" s="51" t="s">
        <v>460</v>
      </c>
      <c r="G1639" s="51"/>
      <c r="H1639" s="51" t="s">
        <v>623</v>
      </c>
      <c r="I1639" s="51"/>
      <c r="J1639" s="51" t="s">
        <v>339</v>
      </c>
      <c r="K1639" s="51" t="s">
        <v>3183</v>
      </c>
      <c r="L1639" s="51">
        <v>57227</v>
      </c>
      <c r="M1639" s="51"/>
      <c r="N1639" s="53">
        <v>4.3705578470619962E-2</v>
      </c>
      <c r="O1639" s="53">
        <v>3.1532161374950041E-4</v>
      </c>
      <c r="P1639" s="53">
        <v>4.3390256856870459E-2</v>
      </c>
    </row>
    <row r="1640" spans="1:16" s="19" customFormat="1" hidden="1">
      <c r="A1640" s="19" t="s">
        <v>1984</v>
      </c>
      <c r="B1640" s="19" t="s">
        <v>1573</v>
      </c>
      <c r="C1640" s="51"/>
      <c r="D1640" s="51" t="s">
        <v>1879</v>
      </c>
      <c r="E1640" s="51" t="s">
        <v>460</v>
      </c>
      <c r="F1640" s="51" t="s">
        <v>460</v>
      </c>
      <c r="G1640" s="51"/>
      <c r="H1640" s="51" t="s">
        <v>623</v>
      </c>
      <c r="I1640" s="51"/>
      <c r="J1640" s="51" t="s">
        <v>339</v>
      </c>
      <c r="K1640" s="51" t="s">
        <v>3183</v>
      </c>
      <c r="L1640" s="51">
        <v>57227</v>
      </c>
      <c r="M1640" s="51"/>
      <c r="N1640" s="53">
        <v>5939.4311244215296</v>
      </c>
      <c r="O1640" s="53">
        <v>42.851074678386254</v>
      </c>
      <c r="P1640" s="53">
        <v>5896.5800497431437</v>
      </c>
    </row>
    <row r="1641" spans="1:16" s="19" customFormat="1" hidden="1">
      <c r="A1641" s="19" t="s">
        <v>1986</v>
      </c>
      <c r="B1641" s="19" t="s">
        <v>1582</v>
      </c>
      <c r="C1641" s="51"/>
      <c r="D1641" s="51" t="s">
        <v>1879</v>
      </c>
      <c r="E1641" s="51" t="s">
        <v>460</v>
      </c>
      <c r="F1641" s="51" t="s">
        <v>460</v>
      </c>
      <c r="G1641" s="51"/>
      <c r="H1641" s="51" t="s">
        <v>623</v>
      </c>
      <c r="I1641" s="51"/>
      <c r="J1641" s="51" t="s">
        <v>3182</v>
      </c>
      <c r="K1641" s="51" t="s">
        <v>3181</v>
      </c>
      <c r="L1641" s="51">
        <v>57229</v>
      </c>
      <c r="M1641" s="51"/>
      <c r="N1641" s="53">
        <v>0</v>
      </c>
      <c r="O1641" s="53">
        <v>0</v>
      </c>
      <c r="P1641" s="53">
        <v>0</v>
      </c>
    </row>
    <row r="1642" spans="1:16" s="19" customFormat="1" hidden="1">
      <c r="A1642" s="19" t="s">
        <v>1985</v>
      </c>
      <c r="B1642" s="19" t="s">
        <v>1582</v>
      </c>
      <c r="C1642" s="51"/>
      <c r="D1642" s="51" t="s">
        <v>1879</v>
      </c>
      <c r="E1642" s="51" t="s">
        <v>460</v>
      </c>
      <c r="F1642" s="51" t="s">
        <v>460</v>
      </c>
      <c r="G1642" s="51"/>
      <c r="H1642" s="51" t="s">
        <v>623</v>
      </c>
      <c r="I1642" s="51"/>
      <c r="J1642" s="51" t="s">
        <v>3182</v>
      </c>
      <c r="K1642" s="51" t="s">
        <v>3181</v>
      </c>
      <c r="L1642" s="51">
        <v>57229</v>
      </c>
      <c r="M1642" s="51"/>
      <c r="N1642" s="53">
        <v>2.7597597296017864E-2</v>
      </c>
      <c r="O1642" s="53">
        <v>2.1272090779378644E-4</v>
      </c>
      <c r="P1642" s="53">
        <v>2.7384876388224077E-2</v>
      </c>
    </row>
    <row r="1643" spans="1:16" s="19" customFormat="1" hidden="1">
      <c r="A1643" s="19" t="s">
        <v>1984</v>
      </c>
      <c r="B1643" s="19" t="s">
        <v>1582</v>
      </c>
      <c r="C1643" s="51"/>
      <c r="D1643" s="51" t="s">
        <v>1879</v>
      </c>
      <c r="E1643" s="51" t="s">
        <v>460</v>
      </c>
      <c r="F1643" s="51" t="s">
        <v>460</v>
      </c>
      <c r="G1643" s="51"/>
      <c r="H1643" s="51" t="s">
        <v>623</v>
      </c>
      <c r="I1643" s="51"/>
      <c r="J1643" s="51" t="s">
        <v>3182</v>
      </c>
      <c r="K1643" s="51" t="s">
        <v>3181</v>
      </c>
      <c r="L1643" s="51">
        <v>57229</v>
      </c>
      <c r="M1643" s="51"/>
      <c r="N1643" s="53">
        <v>3750.4143424027043</v>
      </c>
      <c r="O1643" s="53">
        <v>28.908007279092207</v>
      </c>
      <c r="P1643" s="53">
        <v>3721.5063351236122</v>
      </c>
    </row>
    <row r="1644" spans="1:16" s="19" customFormat="1" hidden="1">
      <c r="A1644" s="19" t="s">
        <v>1986</v>
      </c>
      <c r="B1644" s="19" t="s">
        <v>1584</v>
      </c>
      <c r="C1644" s="51"/>
      <c r="D1644" s="51" t="s">
        <v>1879</v>
      </c>
      <c r="E1644" s="51" t="s">
        <v>460</v>
      </c>
      <c r="F1644" s="51" t="s">
        <v>460</v>
      </c>
      <c r="G1644" s="51"/>
      <c r="H1644" s="51" t="s">
        <v>623</v>
      </c>
      <c r="I1644" s="51"/>
      <c r="J1644" s="51" t="s">
        <v>341</v>
      </c>
      <c r="K1644" s="51" t="s">
        <v>3180</v>
      </c>
      <c r="L1644" s="51">
        <v>57231</v>
      </c>
      <c r="M1644" s="51"/>
      <c r="N1644" s="53">
        <v>0</v>
      </c>
      <c r="O1644" s="53">
        <v>0</v>
      </c>
      <c r="P1644" s="53">
        <v>0</v>
      </c>
    </row>
    <row r="1645" spans="1:16" s="19" customFormat="1" hidden="1">
      <c r="A1645" s="19" t="s">
        <v>1985</v>
      </c>
      <c r="B1645" s="19" t="s">
        <v>1584</v>
      </c>
      <c r="C1645" s="51"/>
      <c r="D1645" s="51" t="s">
        <v>1879</v>
      </c>
      <c r="E1645" s="51" t="s">
        <v>460</v>
      </c>
      <c r="F1645" s="51" t="s">
        <v>460</v>
      </c>
      <c r="G1645" s="51"/>
      <c r="H1645" s="51" t="s">
        <v>623</v>
      </c>
      <c r="I1645" s="51"/>
      <c r="J1645" s="51" t="s">
        <v>341</v>
      </c>
      <c r="K1645" s="51" t="s">
        <v>3180</v>
      </c>
      <c r="L1645" s="51">
        <v>57231</v>
      </c>
      <c r="M1645" s="51"/>
      <c r="N1645" s="53">
        <v>2.9275056442060233E-2</v>
      </c>
      <c r="O1645" s="53">
        <v>3.0468572288814465E-4</v>
      </c>
      <c r="P1645" s="53">
        <v>2.8970370719172089E-2</v>
      </c>
    </row>
    <row r="1646" spans="1:16" s="19" customFormat="1" hidden="1">
      <c r="A1646" s="19" t="s">
        <v>1984</v>
      </c>
      <c r="B1646" s="19" t="s">
        <v>1584</v>
      </c>
      <c r="C1646" s="51"/>
      <c r="D1646" s="51" t="s">
        <v>1879</v>
      </c>
      <c r="E1646" s="51" t="s">
        <v>460</v>
      </c>
      <c r="F1646" s="51" t="s">
        <v>460</v>
      </c>
      <c r="G1646" s="51"/>
      <c r="H1646" s="51" t="s">
        <v>623</v>
      </c>
      <c r="I1646" s="51"/>
      <c r="J1646" s="51" t="s">
        <v>341</v>
      </c>
      <c r="K1646" s="51" t="s">
        <v>3180</v>
      </c>
      <c r="L1646" s="51">
        <v>57231</v>
      </c>
      <c r="M1646" s="51"/>
      <c r="N1646" s="53">
        <v>3978.3750149435577</v>
      </c>
      <c r="O1646" s="53">
        <v>41.405695314277111</v>
      </c>
      <c r="P1646" s="53">
        <v>3936.9693196292806</v>
      </c>
    </row>
    <row r="1647" spans="1:16" s="19" customFormat="1" hidden="1">
      <c r="A1647" s="19" t="s">
        <v>1986</v>
      </c>
      <c r="B1647" s="19" t="s">
        <v>1585</v>
      </c>
      <c r="C1647" s="51"/>
      <c r="D1647" s="51" t="s">
        <v>1879</v>
      </c>
      <c r="E1647" s="51" t="s">
        <v>460</v>
      </c>
      <c r="F1647" s="51" t="s">
        <v>460</v>
      </c>
      <c r="G1647" s="51"/>
      <c r="H1647" s="51" t="s">
        <v>623</v>
      </c>
      <c r="I1647" s="51"/>
      <c r="J1647" s="51" t="s">
        <v>3179</v>
      </c>
      <c r="K1647" s="51" t="s">
        <v>3178</v>
      </c>
      <c r="L1647" s="51">
        <v>57232</v>
      </c>
      <c r="M1647" s="51"/>
      <c r="N1647" s="53">
        <v>0</v>
      </c>
      <c r="O1647" s="53">
        <v>0</v>
      </c>
      <c r="P1647" s="53">
        <v>0</v>
      </c>
    </row>
    <row r="1648" spans="1:16" s="19" customFormat="1" hidden="1">
      <c r="A1648" s="19" t="s">
        <v>1985</v>
      </c>
      <c r="B1648" s="19" t="s">
        <v>1585</v>
      </c>
      <c r="C1648" s="51"/>
      <c r="D1648" s="51" t="s">
        <v>1879</v>
      </c>
      <c r="E1648" s="51" t="s">
        <v>460</v>
      </c>
      <c r="F1648" s="51" t="s">
        <v>460</v>
      </c>
      <c r="G1648" s="51"/>
      <c r="H1648" s="51" t="s">
        <v>623</v>
      </c>
      <c r="I1648" s="51"/>
      <c r="J1648" s="51" t="s">
        <v>3179</v>
      </c>
      <c r="K1648" s="51" t="s">
        <v>3178</v>
      </c>
      <c r="L1648" s="51">
        <v>57232</v>
      </c>
      <c r="M1648" s="51"/>
      <c r="N1648" s="53">
        <v>1.3793073005324799E-2</v>
      </c>
      <c r="O1648" s="53">
        <v>1.2001170764104624E-4</v>
      </c>
      <c r="P1648" s="53">
        <v>1.3673061297683753E-2</v>
      </c>
    </row>
    <row r="1649" spans="1:16" s="19" customFormat="1" hidden="1">
      <c r="A1649" s="19" t="s">
        <v>1984</v>
      </c>
      <c r="B1649" s="19" t="s">
        <v>1585</v>
      </c>
      <c r="C1649" s="51"/>
      <c r="D1649" s="51" t="s">
        <v>1879</v>
      </c>
      <c r="E1649" s="51" t="s">
        <v>460</v>
      </c>
      <c r="F1649" s="51" t="s">
        <v>460</v>
      </c>
      <c r="G1649" s="51"/>
      <c r="H1649" s="51" t="s">
        <v>623</v>
      </c>
      <c r="I1649" s="51"/>
      <c r="J1649" s="51" t="s">
        <v>3179</v>
      </c>
      <c r="K1649" s="51" t="s">
        <v>3178</v>
      </c>
      <c r="L1649" s="51">
        <v>57232</v>
      </c>
      <c r="M1649" s="51"/>
      <c r="N1649" s="53">
        <v>1874.4290769269949</v>
      </c>
      <c r="O1649" s="53">
        <v>16.309159988292361</v>
      </c>
      <c r="P1649" s="53">
        <v>1858.1199169387025</v>
      </c>
    </row>
    <row r="1650" spans="1:16" s="19" customFormat="1" hidden="1">
      <c r="A1650" s="19" t="s">
        <v>1986</v>
      </c>
      <c r="B1650" s="19" t="s">
        <v>1574</v>
      </c>
      <c r="C1650" s="51"/>
      <c r="D1650" s="51" t="s">
        <v>1879</v>
      </c>
      <c r="E1650" s="51" t="s">
        <v>460</v>
      </c>
      <c r="F1650" s="51" t="s">
        <v>460</v>
      </c>
      <c r="G1650" s="51"/>
      <c r="H1650" s="51" t="s">
        <v>623</v>
      </c>
      <c r="I1650" s="51"/>
      <c r="J1650" s="51" t="s">
        <v>342</v>
      </c>
      <c r="K1650" s="51" t="s">
        <v>3177</v>
      </c>
      <c r="L1650" s="51">
        <v>57245</v>
      </c>
      <c r="M1650" s="51"/>
      <c r="N1650" s="53">
        <v>0</v>
      </c>
      <c r="O1650" s="53">
        <v>0</v>
      </c>
      <c r="P1650" s="53">
        <v>0</v>
      </c>
    </row>
    <row r="1651" spans="1:16" s="19" customFormat="1" hidden="1">
      <c r="A1651" s="19" t="s">
        <v>1985</v>
      </c>
      <c r="B1651" s="19" t="s">
        <v>1574</v>
      </c>
      <c r="C1651" s="51"/>
      <c r="D1651" s="51" t="s">
        <v>1879</v>
      </c>
      <c r="E1651" s="51" t="s">
        <v>460</v>
      </c>
      <c r="F1651" s="51" t="s">
        <v>460</v>
      </c>
      <c r="G1651" s="51"/>
      <c r="H1651" s="51" t="s">
        <v>623</v>
      </c>
      <c r="I1651" s="51"/>
      <c r="J1651" s="51" t="s">
        <v>342</v>
      </c>
      <c r="K1651" s="51" t="s">
        <v>3177</v>
      </c>
      <c r="L1651" s="51">
        <v>57245</v>
      </c>
      <c r="M1651" s="51"/>
      <c r="N1651" s="53">
        <v>7.5529304273313294E-2</v>
      </c>
      <c r="O1651" s="53">
        <v>5.3147680337995611E-4</v>
      </c>
      <c r="P1651" s="53">
        <v>7.4997827469933331E-2</v>
      </c>
    </row>
    <row r="1652" spans="1:16" s="19" customFormat="1" hidden="1">
      <c r="A1652" s="19" t="s">
        <v>1984</v>
      </c>
      <c r="B1652" s="19" t="s">
        <v>1574</v>
      </c>
      <c r="C1652" s="51"/>
      <c r="D1652" s="51" t="s">
        <v>1879</v>
      </c>
      <c r="E1652" s="51" t="s">
        <v>460</v>
      </c>
      <c r="F1652" s="51" t="s">
        <v>460</v>
      </c>
      <c r="G1652" s="51"/>
      <c r="H1652" s="51" t="s">
        <v>623</v>
      </c>
      <c r="I1652" s="51"/>
      <c r="J1652" s="51" t="s">
        <v>342</v>
      </c>
      <c r="K1652" s="51" t="s">
        <v>3177</v>
      </c>
      <c r="L1652" s="51">
        <v>57245</v>
      </c>
      <c r="M1652" s="51"/>
      <c r="N1652" s="53">
        <v>10264.161150695727</v>
      </c>
      <c r="O1652" s="53">
        <v>72.225788523196627</v>
      </c>
      <c r="P1652" s="53">
        <v>10191.935362172529</v>
      </c>
    </row>
    <row r="1653" spans="1:16" s="19" customFormat="1" hidden="1">
      <c r="A1653" s="19" t="s">
        <v>1986</v>
      </c>
      <c r="B1653" s="19" t="s">
        <v>1588</v>
      </c>
      <c r="C1653" s="51"/>
      <c r="D1653" s="51" t="s">
        <v>1879</v>
      </c>
      <c r="E1653" s="51" t="s">
        <v>460</v>
      </c>
      <c r="F1653" s="51" t="s">
        <v>460</v>
      </c>
      <c r="G1653" s="51"/>
      <c r="H1653" s="51" t="s">
        <v>623</v>
      </c>
      <c r="I1653" s="51"/>
      <c r="J1653" s="51" t="s">
        <v>344</v>
      </c>
      <c r="K1653" s="51" t="s">
        <v>3176</v>
      </c>
      <c r="L1653" s="51">
        <v>57247</v>
      </c>
      <c r="M1653" s="51"/>
      <c r="N1653" s="53">
        <v>0</v>
      </c>
      <c r="O1653" s="53">
        <v>0</v>
      </c>
      <c r="P1653" s="53">
        <v>0</v>
      </c>
    </row>
    <row r="1654" spans="1:16" s="19" customFormat="1" hidden="1">
      <c r="A1654" s="19" t="s">
        <v>1985</v>
      </c>
      <c r="B1654" s="19" t="s">
        <v>1588</v>
      </c>
      <c r="C1654" s="51"/>
      <c r="D1654" s="51" t="s">
        <v>1879</v>
      </c>
      <c r="E1654" s="51" t="s">
        <v>460</v>
      </c>
      <c r="F1654" s="51" t="s">
        <v>460</v>
      </c>
      <c r="G1654" s="51"/>
      <c r="H1654" s="51" t="s">
        <v>623</v>
      </c>
      <c r="I1654" s="51"/>
      <c r="J1654" s="51" t="s">
        <v>344</v>
      </c>
      <c r="K1654" s="51" t="s">
        <v>3176</v>
      </c>
      <c r="L1654" s="51">
        <v>57247</v>
      </c>
      <c r="M1654" s="51"/>
      <c r="N1654" s="53">
        <v>3.6237960030980329E-2</v>
      </c>
      <c r="O1654" s="53">
        <v>3.1840717664670024E-4</v>
      </c>
      <c r="P1654" s="53">
        <v>3.5919552854333632E-2</v>
      </c>
    </row>
    <row r="1655" spans="1:16" s="19" customFormat="1" hidden="1">
      <c r="A1655" s="19" t="s">
        <v>1984</v>
      </c>
      <c r="B1655" s="19" t="s">
        <v>1588</v>
      </c>
      <c r="C1655" s="51"/>
      <c r="D1655" s="51" t="s">
        <v>1879</v>
      </c>
      <c r="E1655" s="51" t="s">
        <v>460</v>
      </c>
      <c r="F1655" s="51" t="s">
        <v>460</v>
      </c>
      <c r="G1655" s="51"/>
      <c r="H1655" s="51" t="s">
        <v>623</v>
      </c>
      <c r="I1655" s="51"/>
      <c r="J1655" s="51" t="s">
        <v>344</v>
      </c>
      <c r="K1655" s="51" t="s">
        <v>3176</v>
      </c>
      <c r="L1655" s="51">
        <v>57247</v>
      </c>
      <c r="M1655" s="51"/>
      <c r="N1655" s="53">
        <v>4924.6086020399689</v>
      </c>
      <c r="O1655" s="53">
        <v>43.270391592823351</v>
      </c>
      <c r="P1655" s="53">
        <v>4881.3382104471457</v>
      </c>
    </row>
    <row r="1656" spans="1:16" s="19" customFormat="1" hidden="1">
      <c r="A1656" s="19" t="s">
        <v>1986</v>
      </c>
      <c r="B1656" s="19" t="s">
        <v>682</v>
      </c>
      <c r="C1656" s="51"/>
      <c r="D1656" s="51" t="s">
        <v>1879</v>
      </c>
      <c r="E1656" s="51" t="s">
        <v>460</v>
      </c>
      <c r="F1656" s="51" t="s">
        <v>460</v>
      </c>
      <c r="G1656" s="51"/>
      <c r="H1656" s="51" t="s">
        <v>623</v>
      </c>
      <c r="I1656" s="51"/>
      <c r="J1656" s="51" t="s">
        <v>3175</v>
      </c>
      <c r="K1656" s="51" t="s">
        <v>3174</v>
      </c>
      <c r="L1656" s="51" t="s">
        <v>2374</v>
      </c>
      <c r="M1656" s="51"/>
      <c r="N1656" s="53">
        <v>0</v>
      </c>
      <c r="O1656" s="53"/>
      <c r="P1656" s="53">
        <v>0</v>
      </c>
    </row>
    <row r="1657" spans="1:16" s="19" customFormat="1" hidden="1">
      <c r="A1657" s="19" t="s">
        <v>1985</v>
      </c>
      <c r="B1657" s="19" t="s">
        <v>682</v>
      </c>
      <c r="C1657" s="51"/>
      <c r="D1657" s="51" t="s">
        <v>1879</v>
      </c>
      <c r="E1657" s="51" t="s">
        <v>460</v>
      </c>
      <c r="F1657" s="51" t="s">
        <v>460</v>
      </c>
      <c r="G1657" s="51"/>
      <c r="H1657" s="51" t="s">
        <v>623</v>
      </c>
      <c r="I1657" s="51"/>
      <c r="J1657" s="51" t="s">
        <v>3175</v>
      </c>
      <c r="K1657" s="51" t="s">
        <v>3174</v>
      </c>
      <c r="L1657" s="51" t="s">
        <v>2374</v>
      </c>
      <c r="M1657" s="51"/>
      <c r="N1657" s="53">
        <v>2.0291012464888361E-2</v>
      </c>
      <c r="O1657" s="53"/>
      <c r="P1657" s="53">
        <v>2.0291012464888361E-2</v>
      </c>
    </row>
    <row r="1658" spans="1:16" s="19" customFormat="1" hidden="1">
      <c r="A1658" s="19" t="s">
        <v>1984</v>
      </c>
      <c r="B1658" s="19" t="s">
        <v>682</v>
      </c>
      <c r="C1658" s="51"/>
      <c r="D1658" s="51" t="s">
        <v>1879</v>
      </c>
      <c r="E1658" s="51" t="s">
        <v>460</v>
      </c>
      <c r="F1658" s="51" t="s">
        <v>460</v>
      </c>
      <c r="G1658" s="51"/>
      <c r="H1658" s="51" t="s">
        <v>623</v>
      </c>
      <c r="I1658" s="51"/>
      <c r="J1658" s="51" t="s">
        <v>3175</v>
      </c>
      <c r="K1658" s="51" t="s">
        <v>3174</v>
      </c>
      <c r="L1658" s="51" t="s">
        <v>2374</v>
      </c>
      <c r="M1658" s="51"/>
      <c r="N1658" s="53">
        <v>2757.4757089875352</v>
      </c>
      <c r="O1658" s="53"/>
      <c r="P1658" s="53">
        <v>2757.4757089875352</v>
      </c>
    </row>
    <row r="1659" spans="1:16" s="19" customFormat="1" hidden="1">
      <c r="A1659" s="19" t="s">
        <v>1986</v>
      </c>
      <c r="B1659" s="19" t="s">
        <v>683</v>
      </c>
      <c r="C1659" s="51"/>
      <c r="D1659" s="51" t="s">
        <v>1879</v>
      </c>
      <c r="E1659" s="51" t="s">
        <v>460</v>
      </c>
      <c r="F1659" s="51" t="s">
        <v>460</v>
      </c>
      <c r="G1659" s="51"/>
      <c r="H1659" s="51" t="s">
        <v>623</v>
      </c>
      <c r="I1659" s="51"/>
      <c r="J1659" s="51" t="s">
        <v>3173</v>
      </c>
      <c r="K1659" s="51" t="s">
        <v>3172</v>
      </c>
      <c r="L1659" s="51" t="s">
        <v>2374</v>
      </c>
      <c r="M1659" s="51"/>
      <c r="N1659" s="53">
        <v>0</v>
      </c>
      <c r="O1659" s="53"/>
      <c r="P1659" s="53">
        <v>0</v>
      </c>
    </row>
    <row r="1660" spans="1:16" s="19" customFormat="1" hidden="1">
      <c r="A1660" s="19" t="s">
        <v>1985</v>
      </c>
      <c r="B1660" s="19" t="s">
        <v>683</v>
      </c>
      <c r="C1660" s="51"/>
      <c r="D1660" s="51" t="s">
        <v>1879</v>
      </c>
      <c r="E1660" s="51" t="s">
        <v>460</v>
      </c>
      <c r="F1660" s="51" t="s">
        <v>460</v>
      </c>
      <c r="G1660" s="51"/>
      <c r="H1660" s="51" t="s">
        <v>623</v>
      </c>
      <c r="I1660" s="51"/>
      <c r="J1660" s="51" t="s">
        <v>3173</v>
      </c>
      <c r="K1660" s="51" t="s">
        <v>3172</v>
      </c>
      <c r="L1660" s="51" t="s">
        <v>2374</v>
      </c>
      <c r="M1660" s="51"/>
      <c r="N1660" s="53">
        <v>1.9557694578588285E-2</v>
      </c>
      <c r="O1660" s="53"/>
      <c r="P1660" s="53">
        <v>1.9557694578588285E-2</v>
      </c>
    </row>
    <row r="1661" spans="1:16" s="19" customFormat="1" hidden="1">
      <c r="A1661" s="19" t="s">
        <v>1984</v>
      </c>
      <c r="B1661" s="19" t="s">
        <v>683</v>
      </c>
      <c r="C1661" s="51"/>
      <c r="D1661" s="51" t="s">
        <v>1879</v>
      </c>
      <c r="E1661" s="51" t="s">
        <v>460</v>
      </c>
      <c r="F1661" s="51" t="s">
        <v>460</v>
      </c>
      <c r="G1661" s="51"/>
      <c r="H1661" s="51" t="s">
        <v>623</v>
      </c>
      <c r="I1661" s="51"/>
      <c r="J1661" s="51" t="s">
        <v>3173</v>
      </c>
      <c r="K1661" s="51" t="s">
        <v>3172</v>
      </c>
      <c r="L1661" s="51" t="s">
        <v>2374</v>
      </c>
      <c r="M1661" s="51"/>
      <c r="N1661" s="53">
        <v>2657.8204423054217</v>
      </c>
      <c r="O1661" s="53"/>
      <c r="P1661" s="53">
        <v>2657.8204423054217</v>
      </c>
    </row>
    <row r="1662" spans="1:16" s="19" customFormat="1" hidden="1">
      <c r="A1662" s="19" t="s">
        <v>1986</v>
      </c>
      <c r="B1662" s="19" t="s">
        <v>175</v>
      </c>
      <c r="C1662" s="51"/>
      <c r="D1662" s="51" t="s">
        <v>1879</v>
      </c>
      <c r="E1662" s="51" t="s">
        <v>460</v>
      </c>
      <c r="F1662" s="51" t="s">
        <v>460</v>
      </c>
      <c r="G1662" s="51"/>
      <c r="H1662" s="51" t="s">
        <v>623</v>
      </c>
      <c r="I1662" s="51"/>
      <c r="J1662" s="51" t="s">
        <v>176</v>
      </c>
      <c r="K1662" s="51" t="s">
        <v>3171</v>
      </c>
      <c r="L1662" s="51" t="s">
        <v>3170</v>
      </c>
      <c r="M1662" s="51"/>
      <c r="N1662" s="53">
        <v>0</v>
      </c>
      <c r="O1662" s="53"/>
      <c r="P1662" s="53">
        <v>0</v>
      </c>
    </row>
    <row r="1663" spans="1:16" s="19" customFormat="1" hidden="1">
      <c r="A1663" s="19" t="s">
        <v>1985</v>
      </c>
      <c r="B1663" s="19" t="s">
        <v>175</v>
      </c>
      <c r="C1663" s="51"/>
      <c r="D1663" s="51" t="s">
        <v>1879</v>
      </c>
      <c r="E1663" s="51" t="s">
        <v>460</v>
      </c>
      <c r="F1663" s="51" t="s">
        <v>460</v>
      </c>
      <c r="G1663" s="51"/>
      <c r="H1663" s="51" t="s">
        <v>623</v>
      </c>
      <c r="I1663" s="51"/>
      <c r="J1663" s="51" t="s">
        <v>176</v>
      </c>
      <c r="K1663" s="51" t="s">
        <v>3171</v>
      </c>
      <c r="L1663" s="51" t="s">
        <v>3170</v>
      </c>
      <c r="M1663" s="51"/>
      <c r="N1663" s="53">
        <v>3.1717308394067771E-2</v>
      </c>
      <c r="O1663" s="53"/>
      <c r="P1663" s="53">
        <v>3.1717308394067771E-2</v>
      </c>
    </row>
    <row r="1664" spans="1:16" s="19" customFormat="1" hidden="1">
      <c r="A1664" s="19" t="s">
        <v>1984</v>
      </c>
      <c r="B1664" s="19" t="s">
        <v>175</v>
      </c>
      <c r="C1664" s="51"/>
      <c r="D1664" s="51" t="s">
        <v>1879</v>
      </c>
      <c r="E1664" s="51" t="s">
        <v>460</v>
      </c>
      <c r="F1664" s="51" t="s">
        <v>460</v>
      </c>
      <c r="G1664" s="51"/>
      <c r="H1664" s="51" t="s">
        <v>623</v>
      </c>
      <c r="I1664" s="51"/>
      <c r="J1664" s="51" t="s">
        <v>176</v>
      </c>
      <c r="K1664" s="51" t="s">
        <v>3171</v>
      </c>
      <c r="L1664" s="51" t="s">
        <v>3170</v>
      </c>
      <c r="M1664" s="51"/>
      <c r="N1664" s="53">
        <v>4310.2682826916061</v>
      </c>
      <c r="O1664" s="53"/>
      <c r="P1664" s="53">
        <v>4310.2682826916061</v>
      </c>
    </row>
    <row r="1665" spans="1:16" s="19" customFormat="1" hidden="1">
      <c r="A1665" s="19" t="s">
        <v>1986</v>
      </c>
      <c r="B1665" s="19" t="s">
        <v>514</v>
      </c>
      <c r="C1665" s="51"/>
      <c r="D1665" s="51" t="s">
        <v>1879</v>
      </c>
      <c r="E1665" s="51" t="s">
        <v>460</v>
      </c>
      <c r="F1665" s="51" t="s">
        <v>460</v>
      </c>
      <c r="G1665" s="51"/>
      <c r="H1665" s="51" t="s">
        <v>623</v>
      </c>
      <c r="I1665" s="51"/>
      <c r="J1665" s="51" t="s">
        <v>517</v>
      </c>
      <c r="K1665" s="51" t="s">
        <v>3169</v>
      </c>
      <c r="L1665" s="51" t="s">
        <v>3166</v>
      </c>
      <c r="M1665" s="51"/>
      <c r="N1665" s="53">
        <v>0</v>
      </c>
      <c r="O1665" s="53"/>
      <c r="P1665" s="53">
        <v>0</v>
      </c>
    </row>
    <row r="1666" spans="1:16" s="19" customFormat="1" hidden="1">
      <c r="A1666" s="19" t="s">
        <v>1985</v>
      </c>
      <c r="B1666" s="19" t="s">
        <v>514</v>
      </c>
      <c r="C1666" s="51"/>
      <c r="D1666" s="51" t="s">
        <v>1879</v>
      </c>
      <c r="E1666" s="51" t="s">
        <v>460</v>
      </c>
      <c r="F1666" s="51" t="s">
        <v>460</v>
      </c>
      <c r="G1666" s="51"/>
      <c r="H1666" s="51" t="s">
        <v>623</v>
      </c>
      <c r="I1666" s="51"/>
      <c r="J1666" s="51" t="s">
        <v>517</v>
      </c>
      <c r="K1666" s="51" t="s">
        <v>3169</v>
      </c>
      <c r="L1666" s="51" t="s">
        <v>3166</v>
      </c>
      <c r="M1666" s="51"/>
      <c r="N1666" s="53">
        <v>2.1570565934954863E-2</v>
      </c>
      <c r="O1666" s="53"/>
      <c r="P1666" s="53">
        <v>2.1570565934954863E-2</v>
      </c>
    </row>
    <row r="1667" spans="1:16" s="19" customFormat="1" hidden="1">
      <c r="A1667" s="19" t="s">
        <v>1984</v>
      </c>
      <c r="B1667" s="19" t="s">
        <v>514</v>
      </c>
      <c r="C1667" s="51"/>
      <c r="D1667" s="51" t="s">
        <v>1879</v>
      </c>
      <c r="E1667" s="51" t="s">
        <v>460</v>
      </c>
      <c r="F1667" s="51" t="s">
        <v>460</v>
      </c>
      <c r="G1667" s="51"/>
      <c r="H1667" s="51" t="s">
        <v>623</v>
      </c>
      <c r="I1667" s="51"/>
      <c r="J1667" s="51" t="s">
        <v>517</v>
      </c>
      <c r="K1667" s="51" t="s">
        <v>3169</v>
      </c>
      <c r="L1667" s="51" t="s">
        <v>3166</v>
      </c>
      <c r="M1667" s="51"/>
      <c r="N1667" s="53">
        <v>2931.3624294340652</v>
      </c>
      <c r="O1667" s="53"/>
      <c r="P1667" s="53">
        <v>2931.3624294340652</v>
      </c>
    </row>
    <row r="1668" spans="1:16" s="19" customFormat="1" hidden="1">
      <c r="A1668" s="19" t="s">
        <v>1986</v>
      </c>
      <c r="B1668" s="19" t="s">
        <v>515</v>
      </c>
      <c r="C1668" s="51"/>
      <c r="D1668" s="51" t="s">
        <v>1879</v>
      </c>
      <c r="E1668" s="51" t="s">
        <v>460</v>
      </c>
      <c r="F1668" s="51" t="s">
        <v>460</v>
      </c>
      <c r="G1668" s="51"/>
      <c r="H1668" s="51" t="s">
        <v>623</v>
      </c>
      <c r="I1668" s="51"/>
      <c r="J1668" s="51" t="s">
        <v>518</v>
      </c>
      <c r="K1668" s="51" t="s">
        <v>3168</v>
      </c>
      <c r="L1668" s="51" t="s">
        <v>3166</v>
      </c>
      <c r="M1668" s="51"/>
      <c r="N1668" s="53">
        <v>0</v>
      </c>
      <c r="O1668" s="53"/>
      <c r="P1668" s="53">
        <v>0</v>
      </c>
    </row>
    <row r="1669" spans="1:16" s="19" customFormat="1" hidden="1">
      <c r="A1669" s="19" t="s">
        <v>1985</v>
      </c>
      <c r="B1669" s="19" t="s">
        <v>515</v>
      </c>
      <c r="C1669" s="51"/>
      <c r="D1669" s="51" t="s">
        <v>1879</v>
      </c>
      <c r="E1669" s="51" t="s">
        <v>460</v>
      </c>
      <c r="F1669" s="51" t="s">
        <v>460</v>
      </c>
      <c r="G1669" s="51"/>
      <c r="H1669" s="51" t="s">
        <v>623</v>
      </c>
      <c r="I1669" s="51"/>
      <c r="J1669" s="51" t="s">
        <v>518</v>
      </c>
      <c r="K1669" s="51" t="s">
        <v>3168</v>
      </c>
      <c r="L1669" s="51" t="s">
        <v>3166</v>
      </c>
      <c r="M1669" s="51"/>
      <c r="N1669" s="53">
        <v>2.1165024719676608E-2</v>
      </c>
      <c r="O1669" s="53"/>
      <c r="P1669" s="53">
        <v>2.1165024719676608E-2</v>
      </c>
    </row>
    <row r="1670" spans="1:16" s="19" customFormat="1" hidden="1">
      <c r="A1670" s="19" t="s">
        <v>1984</v>
      </c>
      <c r="B1670" s="19" t="s">
        <v>515</v>
      </c>
      <c r="C1670" s="51"/>
      <c r="D1670" s="51" t="s">
        <v>1879</v>
      </c>
      <c r="E1670" s="51" t="s">
        <v>460</v>
      </c>
      <c r="F1670" s="51" t="s">
        <v>460</v>
      </c>
      <c r="G1670" s="51"/>
      <c r="H1670" s="51" t="s">
        <v>623</v>
      </c>
      <c r="I1670" s="51"/>
      <c r="J1670" s="51" t="s">
        <v>518</v>
      </c>
      <c r="K1670" s="51" t="s">
        <v>3168</v>
      </c>
      <c r="L1670" s="51" t="s">
        <v>3166</v>
      </c>
      <c r="M1670" s="51"/>
      <c r="N1670" s="53">
        <v>2876.2508349752802</v>
      </c>
      <c r="O1670" s="53"/>
      <c r="P1670" s="53">
        <v>2876.2508349752802</v>
      </c>
    </row>
    <row r="1671" spans="1:16" s="19" customFormat="1" hidden="1">
      <c r="A1671" s="19" t="s">
        <v>1986</v>
      </c>
      <c r="B1671" s="19" t="s">
        <v>516</v>
      </c>
      <c r="C1671" s="51"/>
      <c r="D1671" s="51" t="s">
        <v>1879</v>
      </c>
      <c r="E1671" s="51" t="s">
        <v>460</v>
      </c>
      <c r="F1671" s="51" t="s">
        <v>460</v>
      </c>
      <c r="G1671" s="51"/>
      <c r="H1671" s="51" t="s">
        <v>623</v>
      </c>
      <c r="I1671" s="51"/>
      <c r="J1671" s="51" t="s">
        <v>519</v>
      </c>
      <c r="K1671" s="51" t="s">
        <v>3167</v>
      </c>
      <c r="L1671" s="51" t="s">
        <v>3166</v>
      </c>
      <c r="M1671" s="51"/>
      <c r="N1671" s="53">
        <v>0</v>
      </c>
      <c r="O1671" s="53"/>
      <c r="P1671" s="53">
        <v>0</v>
      </c>
    </row>
    <row r="1672" spans="1:16" s="19" customFormat="1" hidden="1">
      <c r="A1672" s="19" t="s">
        <v>1985</v>
      </c>
      <c r="B1672" s="19" t="s">
        <v>516</v>
      </c>
      <c r="C1672" s="51"/>
      <c r="D1672" s="51" t="s">
        <v>1879</v>
      </c>
      <c r="E1672" s="51" t="s">
        <v>460</v>
      </c>
      <c r="F1672" s="51" t="s">
        <v>460</v>
      </c>
      <c r="G1672" s="51"/>
      <c r="H1672" s="51" t="s">
        <v>623</v>
      </c>
      <c r="I1672" s="51"/>
      <c r="J1672" s="51" t="s">
        <v>519</v>
      </c>
      <c r="K1672" s="51" t="s">
        <v>3167</v>
      </c>
      <c r="L1672" s="51" t="s">
        <v>3166</v>
      </c>
      <c r="M1672" s="51"/>
      <c r="N1672" s="53">
        <v>1.5116174988099508E-2</v>
      </c>
      <c r="O1672" s="53"/>
      <c r="P1672" s="53">
        <v>1.5116174988099508E-2</v>
      </c>
    </row>
    <row r="1673" spans="1:16" s="19" customFormat="1" hidden="1">
      <c r="A1673" s="19" t="s">
        <v>1984</v>
      </c>
      <c r="B1673" s="19" t="s">
        <v>516</v>
      </c>
      <c r="C1673" s="51"/>
      <c r="D1673" s="51" t="s">
        <v>1879</v>
      </c>
      <c r="E1673" s="51" t="s">
        <v>460</v>
      </c>
      <c r="F1673" s="51" t="s">
        <v>460</v>
      </c>
      <c r="G1673" s="51"/>
      <c r="H1673" s="51" t="s">
        <v>623</v>
      </c>
      <c r="I1673" s="51"/>
      <c r="J1673" s="51" t="s">
        <v>519</v>
      </c>
      <c r="K1673" s="51" t="s">
        <v>3167</v>
      </c>
      <c r="L1673" s="51" t="s">
        <v>3166</v>
      </c>
      <c r="M1673" s="51"/>
      <c r="N1673" s="53">
        <v>2054.2338838250116</v>
      </c>
      <c r="O1673" s="53"/>
      <c r="P1673" s="53">
        <v>2054.2338838250116</v>
      </c>
    </row>
    <row r="1674" spans="1:16" s="19" customFormat="1" hidden="1">
      <c r="A1674" s="19" t="s">
        <v>1986</v>
      </c>
      <c r="B1674" s="19" t="s">
        <v>187</v>
      </c>
      <c r="C1674" s="51"/>
      <c r="D1674" s="51" t="s">
        <v>1879</v>
      </c>
      <c r="E1674" s="51" t="s">
        <v>460</v>
      </c>
      <c r="F1674" s="51" t="s">
        <v>460</v>
      </c>
      <c r="G1674" s="51"/>
      <c r="H1674" s="51" t="s">
        <v>623</v>
      </c>
      <c r="I1674" s="51"/>
      <c r="J1674" s="51" t="s">
        <v>188</v>
      </c>
      <c r="K1674" s="51" t="s">
        <v>3165</v>
      </c>
      <c r="L1674" s="51" t="s">
        <v>3164</v>
      </c>
      <c r="M1674" s="51"/>
      <c r="N1674" s="53">
        <v>0</v>
      </c>
      <c r="O1674" s="53"/>
      <c r="P1674" s="53">
        <v>0</v>
      </c>
    </row>
    <row r="1675" spans="1:16" s="19" customFormat="1" hidden="1">
      <c r="A1675" s="19" t="s">
        <v>1985</v>
      </c>
      <c r="B1675" s="19" t="s">
        <v>187</v>
      </c>
      <c r="C1675" s="51"/>
      <c r="D1675" s="51" t="s">
        <v>1879</v>
      </c>
      <c r="E1675" s="51" t="s">
        <v>460</v>
      </c>
      <c r="F1675" s="51" t="s">
        <v>460</v>
      </c>
      <c r="G1675" s="51"/>
      <c r="H1675" s="51" t="s">
        <v>623</v>
      </c>
      <c r="I1675" s="51"/>
      <c r="J1675" s="51" t="s">
        <v>188</v>
      </c>
      <c r="K1675" s="51" t="s">
        <v>3165</v>
      </c>
      <c r="L1675" s="51" t="s">
        <v>3164</v>
      </c>
      <c r="M1675" s="51"/>
      <c r="N1675" s="53">
        <v>3.1347154167181757E-2</v>
      </c>
      <c r="O1675" s="53"/>
      <c r="P1675" s="53">
        <v>3.1347154167181757E-2</v>
      </c>
    </row>
    <row r="1676" spans="1:16" s="19" customFormat="1" hidden="1">
      <c r="A1676" s="19" t="s">
        <v>1984</v>
      </c>
      <c r="B1676" s="19" t="s">
        <v>187</v>
      </c>
      <c r="C1676" s="51"/>
      <c r="D1676" s="51" t="s">
        <v>1879</v>
      </c>
      <c r="E1676" s="51" t="s">
        <v>460</v>
      </c>
      <c r="F1676" s="51" t="s">
        <v>460</v>
      </c>
      <c r="G1676" s="51"/>
      <c r="H1676" s="51" t="s">
        <v>623</v>
      </c>
      <c r="I1676" s="51"/>
      <c r="J1676" s="51" t="s">
        <v>188</v>
      </c>
      <c r="K1676" s="51" t="s">
        <v>3165</v>
      </c>
      <c r="L1676" s="51" t="s">
        <v>3164</v>
      </c>
      <c r="M1676" s="51"/>
      <c r="N1676" s="53">
        <v>4259.9656528458327</v>
      </c>
      <c r="O1676" s="53"/>
      <c r="P1676" s="53">
        <v>4259.9656528458327</v>
      </c>
    </row>
    <row r="1677" spans="1:16" s="19" customFormat="1" hidden="1">
      <c r="A1677" s="19" t="s">
        <v>1986</v>
      </c>
      <c r="B1677" s="19" t="s">
        <v>190</v>
      </c>
      <c r="C1677" s="51"/>
      <c r="D1677" s="51" t="s">
        <v>1879</v>
      </c>
      <c r="E1677" s="51" t="s">
        <v>460</v>
      </c>
      <c r="F1677" s="51" t="s">
        <v>460</v>
      </c>
      <c r="G1677" s="51"/>
      <c r="H1677" s="51" t="s">
        <v>623</v>
      </c>
      <c r="I1677" s="51"/>
      <c r="J1677" s="51" t="s">
        <v>3163</v>
      </c>
      <c r="K1677" s="51" t="s">
        <v>3162</v>
      </c>
      <c r="L1677" s="51" t="s">
        <v>3161</v>
      </c>
      <c r="M1677" s="51"/>
      <c r="N1677" s="53">
        <v>0</v>
      </c>
      <c r="O1677" s="53"/>
      <c r="P1677" s="53">
        <v>0</v>
      </c>
    </row>
    <row r="1678" spans="1:16" s="19" customFormat="1" hidden="1">
      <c r="A1678" s="19" t="s">
        <v>1985</v>
      </c>
      <c r="B1678" s="19" t="s">
        <v>190</v>
      </c>
      <c r="C1678" s="51"/>
      <c r="D1678" s="51" t="s">
        <v>1879</v>
      </c>
      <c r="E1678" s="51" t="s">
        <v>460</v>
      </c>
      <c r="F1678" s="51" t="s">
        <v>460</v>
      </c>
      <c r="G1678" s="51"/>
      <c r="H1678" s="51" t="s">
        <v>623</v>
      </c>
      <c r="I1678" s="51"/>
      <c r="J1678" s="51" t="s">
        <v>3163</v>
      </c>
      <c r="K1678" s="51" t="s">
        <v>3162</v>
      </c>
      <c r="L1678" s="51" t="s">
        <v>3161</v>
      </c>
      <c r="M1678" s="51"/>
      <c r="N1678" s="53">
        <v>3.1315578877684748E-2</v>
      </c>
      <c r="O1678" s="53"/>
      <c r="P1678" s="53">
        <v>3.1315578877684748E-2</v>
      </c>
    </row>
    <row r="1679" spans="1:16" s="19" customFormat="1" hidden="1">
      <c r="A1679" s="19" t="s">
        <v>1984</v>
      </c>
      <c r="B1679" s="19" t="s">
        <v>190</v>
      </c>
      <c r="C1679" s="51"/>
      <c r="D1679" s="51" t="s">
        <v>1879</v>
      </c>
      <c r="E1679" s="51" t="s">
        <v>460</v>
      </c>
      <c r="F1679" s="51" t="s">
        <v>460</v>
      </c>
      <c r="G1679" s="51"/>
      <c r="H1679" s="51" t="s">
        <v>623</v>
      </c>
      <c r="I1679" s="51"/>
      <c r="J1679" s="51" t="s">
        <v>3163</v>
      </c>
      <c r="K1679" s="51" t="s">
        <v>3162</v>
      </c>
      <c r="L1679" s="51" t="s">
        <v>3161</v>
      </c>
      <c r="M1679" s="51"/>
      <c r="N1679" s="53">
        <v>4255.674684421122</v>
      </c>
      <c r="O1679" s="53"/>
      <c r="P1679" s="53">
        <v>4255.674684421122</v>
      </c>
    </row>
    <row r="1680" spans="1:16" s="19" customFormat="1" hidden="1">
      <c r="A1680" s="19" t="s">
        <v>1986</v>
      </c>
      <c r="B1680" s="19" t="s">
        <v>192</v>
      </c>
      <c r="C1680" s="51"/>
      <c r="D1680" s="51" t="s">
        <v>1879</v>
      </c>
      <c r="E1680" s="51" t="s">
        <v>460</v>
      </c>
      <c r="F1680" s="51" t="s">
        <v>460</v>
      </c>
      <c r="G1680" s="51"/>
      <c r="H1680" s="51" t="s">
        <v>623</v>
      </c>
      <c r="I1680" s="51"/>
      <c r="J1680" s="51" t="s">
        <v>3160</v>
      </c>
      <c r="K1680" s="51" t="s">
        <v>3159</v>
      </c>
      <c r="L1680" s="51" t="s">
        <v>3158</v>
      </c>
      <c r="M1680" s="51"/>
      <c r="N1680" s="53">
        <v>0</v>
      </c>
      <c r="O1680" s="53"/>
      <c r="P1680" s="53">
        <v>0</v>
      </c>
    </row>
    <row r="1681" spans="1:16" s="19" customFormat="1" hidden="1">
      <c r="A1681" s="19" t="s">
        <v>1985</v>
      </c>
      <c r="B1681" s="19" t="s">
        <v>192</v>
      </c>
      <c r="C1681" s="51"/>
      <c r="D1681" s="51" t="s">
        <v>1879</v>
      </c>
      <c r="E1681" s="51" t="s">
        <v>460</v>
      </c>
      <c r="F1681" s="51" t="s">
        <v>460</v>
      </c>
      <c r="G1681" s="51"/>
      <c r="H1681" s="51" t="s">
        <v>623</v>
      </c>
      <c r="I1681" s="51"/>
      <c r="J1681" s="51" t="s">
        <v>3160</v>
      </c>
      <c r="K1681" s="51" t="s">
        <v>3159</v>
      </c>
      <c r="L1681" s="51" t="s">
        <v>3158</v>
      </c>
      <c r="M1681" s="51"/>
      <c r="N1681" s="53">
        <v>2.0947080901377303E-2</v>
      </c>
      <c r="O1681" s="53"/>
      <c r="P1681" s="53">
        <v>2.0947080901377303E-2</v>
      </c>
    </row>
    <row r="1682" spans="1:16" s="19" customFormat="1" hidden="1">
      <c r="A1682" s="19" t="s">
        <v>1984</v>
      </c>
      <c r="B1682" s="19" t="s">
        <v>192</v>
      </c>
      <c r="C1682" s="51"/>
      <c r="D1682" s="51" t="s">
        <v>1879</v>
      </c>
      <c r="E1682" s="51" t="s">
        <v>460</v>
      </c>
      <c r="F1682" s="51" t="s">
        <v>460</v>
      </c>
      <c r="G1682" s="51"/>
      <c r="H1682" s="51" t="s">
        <v>623</v>
      </c>
      <c r="I1682" s="51"/>
      <c r="J1682" s="51" t="s">
        <v>3160</v>
      </c>
      <c r="K1682" s="51" t="s">
        <v>3159</v>
      </c>
      <c r="L1682" s="51" t="s">
        <v>3158</v>
      </c>
      <c r="M1682" s="51"/>
      <c r="N1682" s="53">
        <v>2846.6330529190986</v>
      </c>
      <c r="O1682" s="53"/>
      <c r="P1682" s="53">
        <v>2846.6330529190986</v>
      </c>
    </row>
    <row r="1683" spans="1:16" s="19" customFormat="1" hidden="1">
      <c r="A1683" s="19" t="s">
        <v>1986</v>
      </c>
      <c r="B1683" s="19" t="s">
        <v>3157</v>
      </c>
      <c r="C1683" s="51"/>
      <c r="D1683" s="51" t="s">
        <v>1879</v>
      </c>
      <c r="E1683" s="51" t="s">
        <v>460</v>
      </c>
      <c r="F1683" s="51" t="s">
        <v>460</v>
      </c>
      <c r="G1683" s="51"/>
      <c r="H1683" s="51" t="s">
        <v>623</v>
      </c>
      <c r="I1683" s="51"/>
      <c r="J1683" s="51" t="s">
        <v>3156</v>
      </c>
      <c r="K1683" s="51" t="s">
        <v>3155</v>
      </c>
      <c r="L1683" s="51"/>
      <c r="M1683" s="51"/>
      <c r="N1683" s="53">
        <v>0</v>
      </c>
      <c r="O1683" s="53"/>
      <c r="P1683" s="53">
        <v>0</v>
      </c>
    </row>
    <row r="1684" spans="1:16" s="19" customFormat="1" hidden="1">
      <c r="A1684" s="19" t="s">
        <v>1985</v>
      </c>
      <c r="B1684" s="19" t="s">
        <v>3157</v>
      </c>
      <c r="C1684" s="51"/>
      <c r="D1684" s="51" t="s">
        <v>1879</v>
      </c>
      <c r="E1684" s="51" t="s">
        <v>460</v>
      </c>
      <c r="F1684" s="51" t="s">
        <v>460</v>
      </c>
      <c r="G1684" s="51"/>
      <c r="H1684" s="51" t="s">
        <v>623</v>
      </c>
      <c r="I1684" s="51"/>
      <c r="J1684" s="51" t="s">
        <v>3156</v>
      </c>
      <c r="K1684" s="51" t="s">
        <v>3155</v>
      </c>
      <c r="L1684" s="51"/>
      <c r="M1684" s="51"/>
      <c r="N1684" s="53">
        <v>3.0044215409298542E-2</v>
      </c>
      <c r="O1684" s="53"/>
      <c r="P1684" s="53">
        <v>3.0044215409298542E-2</v>
      </c>
    </row>
    <row r="1685" spans="1:16" s="19" customFormat="1" hidden="1">
      <c r="A1685" s="19" t="s">
        <v>1984</v>
      </c>
      <c r="B1685" s="19" t="s">
        <v>3157</v>
      </c>
      <c r="C1685" s="51"/>
      <c r="D1685" s="51" t="s">
        <v>1879</v>
      </c>
      <c r="E1685" s="51" t="s">
        <v>460</v>
      </c>
      <c r="F1685" s="51" t="s">
        <v>460</v>
      </c>
      <c r="G1685" s="51"/>
      <c r="H1685" s="51" t="s">
        <v>623</v>
      </c>
      <c r="I1685" s="51"/>
      <c r="J1685" s="51" t="s">
        <v>3156</v>
      </c>
      <c r="K1685" s="51" t="s">
        <v>3155</v>
      </c>
      <c r="L1685" s="51"/>
      <c r="M1685" s="51"/>
      <c r="N1685" s="53">
        <v>4082.9009557845907</v>
      </c>
      <c r="O1685" s="53"/>
      <c r="P1685" s="53">
        <v>4082.9009557845907</v>
      </c>
    </row>
    <row r="1686" spans="1:16" s="19" customFormat="1" hidden="1">
      <c r="A1686" s="19" t="s">
        <v>1986</v>
      </c>
      <c r="B1686" s="19" t="s">
        <v>3154</v>
      </c>
      <c r="C1686" s="51"/>
      <c r="D1686" s="51" t="s">
        <v>1879</v>
      </c>
      <c r="E1686" s="51" t="s">
        <v>460</v>
      </c>
      <c r="F1686" s="51" t="s">
        <v>460</v>
      </c>
      <c r="G1686" s="51"/>
      <c r="H1686" s="51" t="s">
        <v>623</v>
      </c>
      <c r="I1686" s="51"/>
      <c r="J1686" s="51" t="s">
        <v>3153</v>
      </c>
      <c r="K1686" s="51" t="s">
        <v>3152</v>
      </c>
      <c r="L1686" s="51"/>
      <c r="M1686" s="51"/>
      <c r="N1686" s="53">
        <v>0</v>
      </c>
      <c r="O1686" s="53"/>
      <c r="P1686" s="53">
        <v>0</v>
      </c>
    </row>
    <row r="1687" spans="1:16" s="19" customFormat="1" hidden="1">
      <c r="A1687" s="19" t="s">
        <v>1985</v>
      </c>
      <c r="B1687" s="19" t="s">
        <v>3154</v>
      </c>
      <c r="C1687" s="51"/>
      <c r="D1687" s="51" t="s">
        <v>1879</v>
      </c>
      <c r="E1687" s="51" t="s">
        <v>460</v>
      </c>
      <c r="F1687" s="51" t="s">
        <v>460</v>
      </c>
      <c r="G1687" s="51"/>
      <c r="H1687" s="51" t="s">
        <v>623</v>
      </c>
      <c r="I1687" s="51"/>
      <c r="J1687" s="51" t="s">
        <v>3153</v>
      </c>
      <c r="K1687" s="51" t="s">
        <v>3152</v>
      </c>
      <c r="L1687" s="51"/>
      <c r="M1687" s="51"/>
      <c r="N1687" s="53">
        <v>3.0216617520141081E-2</v>
      </c>
      <c r="O1687" s="53"/>
      <c r="P1687" s="53">
        <v>3.0216617520141081E-2</v>
      </c>
    </row>
    <row r="1688" spans="1:16" s="19" customFormat="1" hidden="1">
      <c r="A1688" s="19" t="s">
        <v>1984</v>
      </c>
      <c r="B1688" s="19" t="s">
        <v>3154</v>
      </c>
      <c r="C1688" s="51"/>
      <c r="D1688" s="51" t="s">
        <v>1879</v>
      </c>
      <c r="E1688" s="51" t="s">
        <v>460</v>
      </c>
      <c r="F1688" s="51" t="s">
        <v>460</v>
      </c>
      <c r="G1688" s="51"/>
      <c r="H1688" s="51" t="s">
        <v>623</v>
      </c>
      <c r="I1688" s="51"/>
      <c r="J1688" s="51" t="s">
        <v>3153</v>
      </c>
      <c r="K1688" s="51" t="s">
        <v>3152</v>
      </c>
      <c r="L1688" s="51"/>
      <c r="M1688" s="51"/>
      <c r="N1688" s="53">
        <v>4106.3297833824799</v>
      </c>
      <c r="O1688" s="53"/>
      <c r="P1688" s="53">
        <v>4106.3297833824799</v>
      </c>
    </row>
    <row r="1689" spans="1:16" s="19" customFormat="1" hidden="1">
      <c r="A1689" s="19" t="s">
        <v>1986</v>
      </c>
      <c r="B1689" s="19" t="s">
        <v>3151</v>
      </c>
      <c r="C1689" s="51"/>
      <c r="D1689" s="51" t="s">
        <v>1879</v>
      </c>
      <c r="E1689" s="51" t="s">
        <v>460</v>
      </c>
      <c r="F1689" s="51" t="s">
        <v>460</v>
      </c>
      <c r="G1689" s="51"/>
      <c r="H1689" s="51" t="s">
        <v>623</v>
      </c>
      <c r="I1689" s="51"/>
      <c r="J1689" s="51" t="s">
        <v>3150</v>
      </c>
      <c r="K1689" s="51" t="s">
        <v>3149</v>
      </c>
      <c r="L1689" s="51"/>
      <c r="M1689" s="51"/>
      <c r="N1689" s="53">
        <v>0</v>
      </c>
      <c r="O1689" s="53"/>
      <c r="P1689" s="53">
        <v>0</v>
      </c>
    </row>
    <row r="1690" spans="1:16" s="19" customFormat="1" hidden="1">
      <c r="A1690" s="19" t="s">
        <v>1985</v>
      </c>
      <c r="B1690" s="19" t="s">
        <v>3151</v>
      </c>
      <c r="C1690" s="51"/>
      <c r="D1690" s="51" t="s">
        <v>1879</v>
      </c>
      <c r="E1690" s="51" t="s">
        <v>460</v>
      </c>
      <c r="F1690" s="51" t="s">
        <v>460</v>
      </c>
      <c r="G1690" s="51"/>
      <c r="H1690" s="51" t="s">
        <v>623</v>
      </c>
      <c r="I1690" s="51"/>
      <c r="J1690" s="51" t="s">
        <v>3150</v>
      </c>
      <c r="K1690" s="51" t="s">
        <v>3149</v>
      </c>
      <c r="L1690" s="51"/>
      <c r="M1690" s="51"/>
      <c r="N1690" s="53">
        <v>2.0036276186210348E-2</v>
      </c>
      <c r="O1690" s="53"/>
      <c r="P1690" s="53">
        <v>2.0036276186210348E-2</v>
      </c>
    </row>
    <row r="1691" spans="1:16" s="19" customFormat="1" hidden="1">
      <c r="A1691" s="19" t="s">
        <v>1984</v>
      </c>
      <c r="B1691" s="19" t="s">
        <v>3151</v>
      </c>
      <c r="C1691" s="51"/>
      <c r="D1691" s="51" t="s">
        <v>1879</v>
      </c>
      <c r="E1691" s="51" t="s">
        <v>460</v>
      </c>
      <c r="F1691" s="51" t="s">
        <v>460</v>
      </c>
      <c r="G1691" s="51"/>
      <c r="H1691" s="51" t="s">
        <v>623</v>
      </c>
      <c r="I1691" s="51"/>
      <c r="J1691" s="51" t="s">
        <v>3150</v>
      </c>
      <c r="K1691" s="51" t="s">
        <v>3149</v>
      </c>
      <c r="L1691" s="51"/>
      <c r="M1691" s="51"/>
      <c r="N1691" s="53">
        <v>2722.857963723814</v>
      </c>
      <c r="O1691" s="53"/>
      <c r="P1691" s="53">
        <v>2722.857963723814</v>
      </c>
    </row>
    <row r="1692" spans="1:16" s="19" customFormat="1" hidden="1">
      <c r="A1692" s="19" t="s">
        <v>1986</v>
      </c>
      <c r="B1692" s="19" t="s">
        <v>194</v>
      </c>
      <c r="C1692" s="51"/>
      <c r="D1692" s="51" t="s">
        <v>1879</v>
      </c>
      <c r="E1692" s="51" t="s">
        <v>460</v>
      </c>
      <c r="F1692" s="51" t="s">
        <v>460</v>
      </c>
      <c r="G1692" s="51"/>
      <c r="H1692" s="51" t="s">
        <v>623</v>
      </c>
      <c r="I1692" s="51"/>
      <c r="J1692" s="51" t="s">
        <v>3148</v>
      </c>
      <c r="K1692" s="51" t="s">
        <v>3147</v>
      </c>
      <c r="L1692" s="51" t="s">
        <v>3146</v>
      </c>
      <c r="M1692" s="51"/>
      <c r="N1692" s="53">
        <v>0</v>
      </c>
      <c r="O1692" s="53"/>
      <c r="P1692" s="53">
        <v>0</v>
      </c>
    </row>
    <row r="1693" spans="1:16" s="19" customFormat="1" hidden="1">
      <c r="A1693" s="19" t="s">
        <v>1985</v>
      </c>
      <c r="B1693" s="19" t="s">
        <v>194</v>
      </c>
      <c r="C1693" s="51"/>
      <c r="D1693" s="51" t="s">
        <v>1879</v>
      </c>
      <c r="E1693" s="51" t="s">
        <v>460</v>
      </c>
      <c r="F1693" s="51" t="s">
        <v>460</v>
      </c>
      <c r="G1693" s="51"/>
      <c r="H1693" s="51" t="s">
        <v>623</v>
      </c>
      <c r="I1693" s="51"/>
      <c r="J1693" s="51" t="s">
        <v>3148</v>
      </c>
      <c r="K1693" s="51" t="s">
        <v>3147</v>
      </c>
      <c r="L1693" s="51" t="s">
        <v>3146</v>
      </c>
      <c r="M1693" s="51"/>
      <c r="N1693" s="53">
        <v>2.7738829275937092E-2</v>
      </c>
      <c r="O1693" s="53"/>
      <c r="P1693" s="53">
        <v>2.7738829275937092E-2</v>
      </c>
    </row>
    <row r="1694" spans="1:16" s="19" customFormat="1" hidden="1">
      <c r="A1694" s="19" t="s">
        <v>1984</v>
      </c>
      <c r="B1694" s="19" t="s">
        <v>194</v>
      </c>
      <c r="C1694" s="51"/>
      <c r="D1694" s="51" t="s">
        <v>1879</v>
      </c>
      <c r="E1694" s="51" t="s">
        <v>460</v>
      </c>
      <c r="F1694" s="51" t="s">
        <v>460</v>
      </c>
      <c r="G1694" s="51"/>
      <c r="H1694" s="51" t="s">
        <v>623</v>
      </c>
      <c r="I1694" s="51"/>
      <c r="J1694" s="51" t="s">
        <v>3148</v>
      </c>
      <c r="K1694" s="51" t="s">
        <v>3147</v>
      </c>
      <c r="L1694" s="51" t="s">
        <v>3146</v>
      </c>
      <c r="M1694" s="51"/>
      <c r="N1694" s="53">
        <v>3769.6072611707241</v>
      </c>
      <c r="O1694" s="53"/>
      <c r="P1694" s="53">
        <v>3769.6072611707241</v>
      </c>
    </row>
    <row r="1695" spans="1:16" s="19" customFormat="1" hidden="1">
      <c r="A1695" s="19" t="s">
        <v>1986</v>
      </c>
      <c r="B1695" s="19" t="s">
        <v>1763</v>
      </c>
      <c r="C1695" s="51"/>
      <c r="D1695" s="51" t="s">
        <v>1879</v>
      </c>
      <c r="E1695" s="51" t="s">
        <v>460</v>
      </c>
      <c r="F1695" s="51" t="s">
        <v>460</v>
      </c>
      <c r="G1695" s="51"/>
      <c r="H1695" s="51" t="s">
        <v>623</v>
      </c>
      <c r="I1695" s="51"/>
      <c r="J1695" s="51" t="s">
        <v>3145</v>
      </c>
      <c r="K1695" s="51" t="s">
        <v>3144</v>
      </c>
      <c r="L1695" s="51" t="s">
        <v>3141</v>
      </c>
      <c r="M1695" s="51"/>
      <c r="N1695" s="53">
        <v>0</v>
      </c>
      <c r="O1695" s="53"/>
      <c r="P1695" s="53">
        <v>0</v>
      </c>
    </row>
    <row r="1696" spans="1:16" s="19" customFormat="1" hidden="1">
      <c r="A1696" s="19" t="s">
        <v>1985</v>
      </c>
      <c r="B1696" s="19" t="s">
        <v>1763</v>
      </c>
      <c r="C1696" s="51"/>
      <c r="D1696" s="51" t="s">
        <v>1879</v>
      </c>
      <c r="E1696" s="51" t="s">
        <v>460</v>
      </c>
      <c r="F1696" s="51" t="s">
        <v>460</v>
      </c>
      <c r="G1696" s="51"/>
      <c r="H1696" s="51" t="s">
        <v>623</v>
      </c>
      <c r="I1696" s="51"/>
      <c r="J1696" s="51" t="s">
        <v>3145</v>
      </c>
      <c r="K1696" s="51" t="s">
        <v>3144</v>
      </c>
      <c r="L1696" s="51" t="s">
        <v>3141</v>
      </c>
      <c r="M1696" s="51"/>
      <c r="N1696" s="53">
        <v>3.00827518322992E-2</v>
      </c>
      <c r="O1696" s="53"/>
      <c r="P1696" s="53">
        <v>3.00827518322992E-2</v>
      </c>
    </row>
    <row r="1697" spans="1:16" s="19" customFormat="1" hidden="1">
      <c r="A1697" s="19" t="s">
        <v>1984</v>
      </c>
      <c r="B1697" s="19" t="s">
        <v>1763</v>
      </c>
      <c r="C1697" s="51"/>
      <c r="D1697" s="51" t="s">
        <v>1879</v>
      </c>
      <c r="E1697" s="51" t="s">
        <v>460</v>
      </c>
      <c r="F1697" s="51" t="s">
        <v>460</v>
      </c>
      <c r="G1697" s="51"/>
      <c r="H1697" s="51" t="s">
        <v>623</v>
      </c>
      <c r="I1697" s="51"/>
      <c r="J1697" s="51" t="s">
        <v>3145</v>
      </c>
      <c r="K1697" s="51" t="s">
        <v>3144</v>
      </c>
      <c r="L1697" s="51" t="s">
        <v>3141</v>
      </c>
      <c r="M1697" s="51"/>
      <c r="N1697" s="53">
        <v>4088.1379172481679</v>
      </c>
      <c r="O1697" s="53"/>
      <c r="P1697" s="53">
        <v>4088.1379172481679</v>
      </c>
    </row>
    <row r="1698" spans="1:16" s="19" customFormat="1" hidden="1">
      <c r="A1698" s="19" t="s">
        <v>1986</v>
      </c>
      <c r="B1698" s="19" t="s">
        <v>1764</v>
      </c>
      <c r="C1698" s="51"/>
      <c r="D1698" s="51" t="s">
        <v>1879</v>
      </c>
      <c r="E1698" s="51" t="s">
        <v>460</v>
      </c>
      <c r="F1698" s="51" t="s">
        <v>460</v>
      </c>
      <c r="G1698" s="51"/>
      <c r="H1698" s="51" t="s">
        <v>623</v>
      </c>
      <c r="I1698" s="51"/>
      <c r="J1698" s="51" t="s">
        <v>3143</v>
      </c>
      <c r="K1698" s="51" t="s">
        <v>3142</v>
      </c>
      <c r="L1698" s="51" t="s">
        <v>3141</v>
      </c>
      <c r="M1698" s="51"/>
      <c r="N1698" s="53">
        <v>0</v>
      </c>
      <c r="O1698" s="53"/>
      <c r="P1698" s="53">
        <v>0</v>
      </c>
    </row>
    <row r="1699" spans="1:16" s="19" customFormat="1" hidden="1">
      <c r="A1699" s="19" t="s">
        <v>1985</v>
      </c>
      <c r="B1699" s="19" t="s">
        <v>1764</v>
      </c>
      <c r="C1699" s="51"/>
      <c r="D1699" s="51" t="s">
        <v>1879</v>
      </c>
      <c r="E1699" s="51" t="s">
        <v>460</v>
      </c>
      <c r="F1699" s="51" t="s">
        <v>460</v>
      </c>
      <c r="G1699" s="51"/>
      <c r="H1699" s="51" t="s">
        <v>623</v>
      </c>
      <c r="I1699" s="51"/>
      <c r="J1699" s="51" t="s">
        <v>3143</v>
      </c>
      <c r="K1699" s="51" t="s">
        <v>3142</v>
      </c>
      <c r="L1699" s="51" t="s">
        <v>3141</v>
      </c>
      <c r="M1699" s="51"/>
      <c r="N1699" s="53">
        <v>1.0647524637327479E-2</v>
      </c>
      <c r="O1699" s="53"/>
      <c r="P1699" s="53">
        <v>1.0647524637327479E-2</v>
      </c>
    </row>
    <row r="1700" spans="1:16" s="19" customFormat="1" hidden="1">
      <c r="A1700" s="19" t="s">
        <v>1984</v>
      </c>
      <c r="B1700" s="19" t="s">
        <v>1764</v>
      </c>
      <c r="C1700" s="51"/>
      <c r="D1700" s="51" t="s">
        <v>1879</v>
      </c>
      <c r="E1700" s="51" t="s">
        <v>460</v>
      </c>
      <c r="F1700" s="51" t="s">
        <v>460</v>
      </c>
      <c r="G1700" s="51"/>
      <c r="H1700" s="51" t="s">
        <v>623</v>
      </c>
      <c r="I1700" s="51"/>
      <c r="J1700" s="51" t="s">
        <v>3143</v>
      </c>
      <c r="K1700" s="51" t="s">
        <v>3142</v>
      </c>
      <c r="L1700" s="51" t="s">
        <v>3141</v>
      </c>
      <c r="M1700" s="51"/>
      <c r="N1700" s="53">
        <v>1446.9603524753627</v>
      </c>
      <c r="O1700" s="53"/>
      <c r="P1700" s="53">
        <v>1446.9603524753627</v>
      </c>
    </row>
    <row r="1701" spans="1:16" s="19" customFormat="1" hidden="1">
      <c r="A1701" s="19" t="s">
        <v>1986</v>
      </c>
      <c r="B1701" s="19" t="s">
        <v>1358</v>
      </c>
      <c r="C1701" s="51"/>
      <c r="D1701" s="51" t="s">
        <v>1879</v>
      </c>
      <c r="E1701" s="51" t="s">
        <v>4</v>
      </c>
      <c r="F1701" s="51" t="s">
        <v>4</v>
      </c>
      <c r="G1701" s="51"/>
      <c r="H1701" s="51" t="s">
        <v>623</v>
      </c>
      <c r="I1701" s="51"/>
      <c r="J1701" s="51" t="s">
        <v>3140</v>
      </c>
      <c r="K1701" s="51" t="s">
        <v>3139</v>
      </c>
      <c r="L1701" s="51">
        <v>57834</v>
      </c>
      <c r="M1701" s="51"/>
      <c r="N1701" s="53">
        <v>0</v>
      </c>
      <c r="O1701" s="53"/>
      <c r="P1701" s="53">
        <v>0</v>
      </c>
    </row>
    <row r="1702" spans="1:16" s="19" customFormat="1" hidden="1">
      <c r="A1702" s="19" t="s">
        <v>1985</v>
      </c>
      <c r="B1702" s="19" t="s">
        <v>1358</v>
      </c>
      <c r="C1702" s="51"/>
      <c r="D1702" s="51" t="s">
        <v>1879</v>
      </c>
      <c r="E1702" s="51" t="s">
        <v>4</v>
      </c>
      <c r="F1702" s="51" t="s">
        <v>4</v>
      </c>
      <c r="G1702" s="51"/>
      <c r="H1702" s="51" t="s">
        <v>623</v>
      </c>
      <c r="I1702" s="51"/>
      <c r="J1702" s="51" t="s">
        <v>3140</v>
      </c>
      <c r="K1702" s="51" t="s">
        <v>3139</v>
      </c>
      <c r="L1702" s="51">
        <v>57834</v>
      </c>
      <c r="M1702" s="51"/>
      <c r="N1702" s="53">
        <v>2.3624991652677125</v>
      </c>
      <c r="O1702" s="53"/>
      <c r="P1702" s="53">
        <v>2.3624991652677125</v>
      </c>
    </row>
    <row r="1703" spans="1:16" s="19" customFormat="1" hidden="1">
      <c r="A1703" s="19" t="s">
        <v>1984</v>
      </c>
      <c r="B1703" s="19" t="s">
        <v>1358</v>
      </c>
      <c r="C1703" s="51"/>
      <c r="D1703" s="51" t="s">
        <v>1879</v>
      </c>
      <c r="E1703" s="51" t="s">
        <v>4</v>
      </c>
      <c r="F1703" s="51" t="s">
        <v>4</v>
      </c>
      <c r="G1703" s="51"/>
      <c r="H1703" s="51" t="s">
        <v>623</v>
      </c>
      <c r="I1703" s="51"/>
      <c r="J1703" s="51" t="s">
        <v>3140</v>
      </c>
      <c r="K1703" s="51" t="s">
        <v>3139</v>
      </c>
      <c r="L1703" s="51">
        <v>57834</v>
      </c>
      <c r="M1703" s="51"/>
      <c r="N1703" s="53">
        <v>321055.15050083469</v>
      </c>
      <c r="O1703" s="53"/>
      <c r="P1703" s="53">
        <v>321055.15050083469</v>
      </c>
    </row>
    <row r="1704" spans="1:16" s="19" customFormat="1" hidden="1">
      <c r="A1704" s="19" t="s">
        <v>1986</v>
      </c>
      <c r="B1704" s="19" t="s">
        <v>1359</v>
      </c>
      <c r="C1704" s="51"/>
      <c r="D1704" s="51" t="s">
        <v>1879</v>
      </c>
      <c r="E1704" s="51" t="s">
        <v>4</v>
      </c>
      <c r="F1704" s="51" t="s">
        <v>4</v>
      </c>
      <c r="G1704" s="51"/>
      <c r="H1704" s="51" t="s">
        <v>623</v>
      </c>
      <c r="I1704" s="51"/>
      <c r="J1704" s="51" t="s">
        <v>3138</v>
      </c>
      <c r="K1704" s="51" t="s">
        <v>3137</v>
      </c>
      <c r="L1704" s="51">
        <v>57837</v>
      </c>
      <c r="M1704" s="51"/>
      <c r="N1704" s="53">
        <v>0</v>
      </c>
      <c r="O1704" s="53"/>
      <c r="P1704" s="53">
        <v>0</v>
      </c>
    </row>
    <row r="1705" spans="1:16" s="19" customFormat="1" hidden="1">
      <c r="A1705" s="19" t="s">
        <v>1985</v>
      </c>
      <c r="B1705" s="19" t="s">
        <v>1359</v>
      </c>
      <c r="C1705" s="51"/>
      <c r="D1705" s="51" t="s">
        <v>1879</v>
      </c>
      <c r="E1705" s="51" t="s">
        <v>4</v>
      </c>
      <c r="F1705" s="51" t="s">
        <v>4</v>
      </c>
      <c r="G1705" s="51"/>
      <c r="H1705" s="51" t="s">
        <v>623</v>
      </c>
      <c r="I1705" s="51"/>
      <c r="J1705" s="51" t="s">
        <v>3138</v>
      </c>
      <c r="K1705" s="51" t="s">
        <v>3137</v>
      </c>
      <c r="L1705" s="51">
        <v>57837</v>
      </c>
      <c r="M1705" s="51"/>
      <c r="N1705" s="53">
        <v>1.7017696538602161</v>
      </c>
      <c r="O1705" s="53"/>
      <c r="P1705" s="53">
        <v>1.7017696538602161</v>
      </c>
    </row>
    <row r="1706" spans="1:16" s="19" customFormat="1" hidden="1">
      <c r="A1706" s="19" t="s">
        <v>1984</v>
      </c>
      <c r="B1706" s="19" t="s">
        <v>1359</v>
      </c>
      <c r="C1706" s="51"/>
      <c r="D1706" s="51" t="s">
        <v>1879</v>
      </c>
      <c r="E1706" s="51" t="s">
        <v>4</v>
      </c>
      <c r="F1706" s="51" t="s">
        <v>4</v>
      </c>
      <c r="G1706" s="51"/>
      <c r="H1706" s="51" t="s">
        <v>623</v>
      </c>
      <c r="I1706" s="51"/>
      <c r="J1706" s="51" t="s">
        <v>3138</v>
      </c>
      <c r="K1706" s="51" t="s">
        <v>3137</v>
      </c>
      <c r="L1706" s="51">
        <v>57837</v>
      </c>
      <c r="M1706" s="51"/>
      <c r="N1706" s="53">
        <v>231264.38323034614</v>
      </c>
      <c r="O1706" s="53"/>
      <c r="P1706" s="53">
        <v>231264.38323034614</v>
      </c>
    </row>
    <row r="1707" spans="1:16" s="19" customFormat="1" hidden="1">
      <c r="A1707" s="19" t="s">
        <v>1986</v>
      </c>
      <c r="B1707" s="19" t="s">
        <v>72</v>
      </c>
      <c r="C1707" s="51"/>
      <c r="D1707" s="51" t="s">
        <v>1879</v>
      </c>
      <c r="E1707" s="51" t="s">
        <v>460</v>
      </c>
      <c r="F1707" s="51" t="s">
        <v>460</v>
      </c>
      <c r="G1707" s="51"/>
      <c r="H1707" s="51" t="s">
        <v>623</v>
      </c>
      <c r="I1707" s="51"/>
      <c r="J1707" s="51" t="s">
        <v>383</v>
      </c>
      <c r="K1707" s="51" t="s">
        <v>3136</v>
      </c>
      <c r="L1707" s="51">
        <v>57860</v>
      </c>
      <c r="M1707" s="51"/>
      <c r="N1707" s="53">
        <v>0</v>
      </c>
      <c r="O1707" s="53"/>
      <c r="P1707" s="53">
        <v>0</v>
      </c>
    </row>
    <row r="1708" spans="1:16" s="19" customFormat="1" hidden="1">
      <c r="A1708" s="19" t="s">
        <v>1985</v>
      </c>
      <c r="B1708" s="19" t="s">
        <v>72</v>
      </c>
      <c r="C1708" s="51"/>
      <c r="D1708" s="51" t="s">
        <v>1879</v>
      </c>
      <c r="E1708" s="51" t="s">
        <v>460</v>
      </c>
      <c r="F1708" s="51" t="s">
        <v>460</v>
      </c>
      <c r="G1708" s="51"/>
      <c r="H1708" s="51" t="s">
        <v>623</v>
      </c>
      <c r="I1708" s="51"/>
      <c r="J1708" s="51" t="s">
        <v>383</v>
      </c>
      <c r="K1708" s="51" t="s">
        <v>3136</v>
      </c>
      <c r="L1708" s="51">
        <v>57860</v>
      </c>
      <c r="M1708" s="51"/>
      <c r="N1708" s="53">
        <v>2.0043178451777392E-2</v>
      </c>
      <c r="O1708" s="53"/>
      <c r="P1708" s="53">
        <v>2.0043178451777392E-2</v>
      </c>
    </row>
    <row r="1709" spans="1:16" s="19" customFormat="1" hidden="1">
      <c r="A1709" s="19" t="s">
        <v>1984</v>
      </c>
      <c r="B1709" s="19" t="s">
        <v>72</v>
      </c>
      <c r="C1709" s="51"/>
      <c r="D1709" s="51" t="s">
        <v>1879</v>
      </c>
      <c r="E1709" s="51" t="s">
        <v>460</v>
      </c>
      <c r="F1709" s="51" t="s">
        <v>460</v>
      </c>
      <c r="G1709" s="51"/>
      <c r="H1709" s="51" t="s">
        <v>623</v>
      </c>
      <c r="I1709" s="51"/>
      <c r="J1709" s="51" t="s">
        <v>383</v>
      </c>
      <c r="K1709" s="51" t="s">
        <v>3136</v>
      </c>
      <c r="L1709" s="51">
        <v>57860</v>
      </c>
      <c r="M1709" s="51"/>
      <c r="N1709" s="53">
        <v>2723.7959568215479</v>
      </c>
      <c r="O1709" s="53"/>
      <c r="P1709" s="53">
        <v>2723.7959568215479</v>
      </c>
    </row>
    <row r="1710" spans="1:16" s="19" customFormat="1" hidden="1">
      <c r="A1710" s="19" t="s">
        <v>1986</v>
      </c>
      <c r="B1710" s="19" t="s">
        <v>791</v>
      </c>
      <c r="C1710" s="51"/>
      <c r="D1710" s="51" t="s">
        <v>1879</v>
      </c>
      <c r="E1710" s="51" t="s">
        <v>460</v>
      </c>
      <c r="F1710" s="51" t="s">
        <v>460</v>
      </c>
      <c r="G1710" s="51"/>
      <c r="H1710" s="51" t="s">
        <v>623</v>
      </c>
      <c r="I1710" s="51"/>
      <c r="J1710" s="51" t="s">
        <v>235</v>
      </c>
      <c r="K1710" s="51" t="s">
        <v>3135</v>
      </c>
      <c r="L1710" s="51" t="s">
        <v>3134</v>
      </c>
      <c r="M1710" s="51"/>
      <c r="N1710" s="53">
        <v>0</v>
      </c>
      <c r="O1710" s="53"/>
      <c r="P1710" s="53">
        <v>0</v>
      </c>
    </row>
    <row r="1711" spans="1:16" s="19" customFormat="1" hidden="1">
      <c r="A1711" s="19" t="s">
        <v>1985</v>
      </c>
      <c r="B1711" s="19" t="s">
        <v>791</v>
      </c>
      <c r="C1711" s="51"/>
      <c r="D1711" s="51" t="s">
        <v>1879</v>
      </c>
      <c r="E1711" s="51" t="s">
        <v>460</v>
      </c>
      <c r="F1711" s="51" t="s">
        <v>460</v>
      </c>
      <c r="G1711" s="51"/>
      <c r="H1711" s="51" t="s">
        <v>623</v>
      </c>
      <c r="I1711" s="51"/>
      <c r="J1711" s="51" t="s">
        <v>235</v>
      </c>
      <c r="K1711" s="51" t="s">
        <v>3135</v>
      </c>
      <c r="L1711" s="51" t="s">
        <v>3134</v>
      </c>
      <c r="M1711" s="51"/>
      <c r="N1711" s="53">
        <v>0.36979129133985539</v>
      </c>
      <c r="O1711" s="53"/>
      <c r="P1711" s="53">
        <v>0.36979129133985539</v>
      </c>
    </row>
    <row r="1712" spans="1:16" s="19" customFormat="1" hidden="1">
      <c r="A1712" s="19" t="s">
        <v>1984</v>
      </c>
      <c r="B1712" s="19" t="s">
        <v>791</v>
      </c>
      <c r="C1712" s="51"/>
      <c r="D1712" s="51" t="s">
        <v>1879</v>
      </c>
      <c r="E1712" s="51" t="s">
        <v>460</v>
      </c>
      <c r="F1712" s="51" t="s">
        <v>460</v>
      </c>
      <c r="G1712" s="51"/>
      <c r="H1712" s="51" t="s">
        <v>623</v>
      </c>
      <c r="I1712" s="51"/>
      <c r="J1712" s="51" t="s">
        <v>235</v>
      </c>
      <c r="K1712" s="51" t="s">
        <v>3135</v>
      </c>
      <c r="L1712" s="51" t="s">
        <v>3134</v>
      </c>
      <c r="M1712" s="51"/>
      <c r="N1712" s="53">
        <v>50253.308208708659</v>
      </c>
      <c r="O1712" s="53"/>
      <c r="P1712" s="53">
        <v>50253.308208708659</v>
      </c>
    </row>
    <row r="1713" spans="1:16" s="19" customFormat="1" hidden="1">
      <c r="A1713" s="19" t="s">
        <v>39</v>
      </c>
      <c r="B1713" s="19" t="s">
        <v>1543</v>
      </c>
      <c r="C1713" s="51"/>
      <c r="D1713" s="51" t="s">
        <v>1879</v>
      </c>
      <c r="E1713" s="51" t="s">
        <v>460</v>
      </c>
      <c r="F1713" s="51" t="s">
        <v>460</v>
      </c>
      <c r="G1713" s="51"/>
      <c r="H1713" s="51" t="s">
        <v>623</v>
      </c>
      <c r="I1713" s="51"/>
      <c r="J1713" s="51" t="s">
        <v>3133</v>
      </c>
      <c r="K1713" s="51" t="s">
        <v>3132</v>
      </c>
      <c r="L1713" s="51">
        <v>58906</v>
      </c>
      <c r="M1713" s="51"/>
      <c r="N1713" s="53">
        <v>5850</v>
      </c>
      <c r="O1713" s="53"/>
      <c r="P1713" s="53">
        <v>5850</v>
      </c>
    </row>
    <row r="1714" spans="1:16" s="19" customFormat="1" hidden="1">
      <c r="A1714" s="19" t="s">
        <v>2932</v>
      </c>
      <c r="B1714" s="19" t="s">
        <v>1543</v>
      </c>
      <c r="C1714" s="51"/>
      <c r="D1714" s="51" t="s">
        <v>1879</v>
      </c>
      <c r="E1714" s="51" t="s">
        <v>460</v>
      </c>
      <c r="F1714" s="51" t="s">
        <v>460</v>
      </c>
      <c r="G1714" s="51"/>
      <c r="H1714" s="51" t="s">
        <v>623</v>
      </c>
      <c r="I1714" s="51"/>
      <c r="J1714" s="51" t="s">
        <v>3133</v>
      </c>
      <c r="K1714" s="51" t="s">
        <v>3132</v>
      </c>
      <c r="L1714" s="51">
        <v>58906</v>
      </c>
      <c r="M1714" s="51"/>
      <c r="N1714" s="53">
        <v>115</v>
      </c>
      <c r="O1714" s="53"/>
      <c r="P1714" s="53">
        <v>115</v>
      </c>
    </row>
    <row r="1715" spans="1:16" s="19" customFormat="1" hidden="1">
      <c r="A1715" s="19" t="s">
        <v>39</v>
      </c>
      <c r="B1715" s="19" t="s">
        <v>1541</v>
      </c>
      <c r="C1715" s="51"/>
      <c r="D1715" s="51" t="s">
        <v>1879</v>
      </c>
      <c r="E1715" s="51" t="s">
        <v>460</v>
      </c>
      <c r="F1715" s="51" t="s">
        <v>460</v>
      </c>
      <c r="G1715" s="51"/>
      <c r="H1715" s="51" t="s">
        <v>623</v>
      </c>
      <c r="I1715" s="51"/>
      <c r="J1715" s="51" t="s">
        <v>3131</v>
      </c>
      <c r="K1715" s="51" t="s">
        <v>3130</v>
      </c>
      <c r="L1715" s="51">
        <v>58909</v>
      </c>
      <c r="M1715" s="51"/>
      <c r="N1715" s="53">
        <v>4594</v>
      </c>
      <c r="O1715" s="53"/>
      <c r="P1715" s="53">
        <v>4594</v>
      </c>
    </row>
    <row r="1716" spans="1:16" s="19" customFormat="1" hidden="1">
      <c r="A1716" s="19" t="s">
        <v>2932</v>
      </c>
      <c r="B1716" s="19" t="s">
        <v>1541</v>
      </c>
      <c r="C1716" s="51"/>
      <c r="D1716" s="51" t="s">
        <v>1879</v>
      </c>
      <c r="E1716" s="51" t="s">
        <v>460</v>
      </c>
      <c r="F1716" s="51" t="s">
        <v>460</v>
      </c>
      <c r="G1716" s="51"/>
      <c r="H1716" s="51" t="s">
        <v>623</v>
      </c>
      <c r="I1716" s="51"/>
      <c r="J1716" s="51" t="s">
        <v>3131</v>
      </c>
      <c r="K1716" s="51" t="s">
        <v>3130</v>
      </c>
      <c r="L1716" s="51">
        <v>58909</v>
      </c>
      <c r="M1716" s="51"/>
      <c r="N1716" s="53">
        <v>96</v>
      </c>
      <c r="O1716" s="53"/>
      <c r="P1716" s="53">
        <v>96</v>
      </c>
    </row>
    <row r="1717" spans="1:16" s="19" customFormat="1" hidden="1">
      <c r="A1717" s="19" t="s">
        <v>805</v>
      </c>
      <c r="B1717" s="19" t="s">
        <v>3129</v>
      </c>
      <c r="C1717" s="51"/>
      <c r="D1717" s="51" t="s">
        <v>1879</v>
      </c>
      <c r="E1717" s="51" t="s">
        <v>460</v>
      </c>
      <c r="F1717" s="51" t="s">
        <v>3128</v>
      </c>
      <c r="G1717" s="51"/>
      <c r="H1717" s="51" t="s">
        <v>623</v>
      </c>
      <c r="I1717" s="51"/>
      <c r="J1717" s="51" t="s">
        <v>3127</v>
      </c>
      <c r="K1717" s="51" t="s">
        <v>2655</v>
      </c>
      <c r="L1717" s="51"/>
      <c r="M1717" s="51"/>
      <c r="N1717" s="53">
        <v>4622</v>
      </c>
      <c r="O1717" s="53"/>
      <c r="P1717" s="53">
        <v>4622</v>
      </c>
    </row>
    <row r="1718" spans="1:16" s="19" customFormat="1" hidden="1">
      <c r="A1718" s="19" t="s">
        <v>805</v>
      </c>
      <c r="B1718" s="19" t="s">
        <v>3129</v>
      </c>
      <c r="C1718" s="51"/>
      <c r="D1718" s="51" t="s">
        <v>1879</v>
      </c>
      <c r="E1718" s="51" t="s">
        <v>460</v>
      </c>
      <c r="F1718" s="51" t="s">
        <v>3128</v>
      </c>
      <c r="G1718" s="51"/>
      <c r="H1718" s="51" t="s">
        <v>623</v>
      </c>
      <c r="I1718" s="51"/>
      <c r="J1718" s="51" t="s">
        <v>3127</v>
      </c>
      <c r="K1718" s="51" t="s">
        <v>2655</v>
      </c>
      <c r="L1718" s="51"/>
      <c r="M1718" s="51"/>
      <c r="N1718" s="53"/>
      <c r="O1718" s="53">
        <v>4622</v>
      </c>
      <c r="P1718" s="53">
        <v>-4622</v>
      </c>
    </row>
    <row r="1719" spans="1:16" s="19" customFormat="1" hidden="1">
      <c r="A1719" s="19" t="s">
        <v>3126</v>
      </c>
      <c r="B1719" s="19" t="s">
        <v>3125</v>
      </c>
      <c r="C1719" s="51"/>
      <c r="D1719" s="51" t="s">
        <v>1879</v>
      </c>
      <c r="E1719" s="51" t="s">
        <v>460</v>
      </c>
      <c r="F1719" s="51" t="s">
        <v>460</v>
      </c>
      <c r="G1719" s="51"/>
      <c r="H1719" s="51" t="s">
        <v>623</v>
      </c>
      <c r="I1719" s="51"/>
      <c r="J1719" s="51" t="s">
        <v>586</v>
      </c>
      <c r="K1719" s="51" t="s">
        <v>3124</v>
      </c>
      <c r="L1719" s="51"/>
      <c r="M1719" s="51"/>
      <c r="N1719" s="53">
        <v>3495</v>
      </c>
      <c r="O1719" s="53">
        <v>0</v>
      </c>
      <c r="P1719" s="53">
        <v>3495</v>
      </c>
    </row>
    <row r="1720" spans="1:16" s="19" customFormat="1" hidden="1">
      <c r="A1720" s="19" t="s">
        <v>1989</v>
      </c>
      <c r="B1720" s="19" t="s">
        <v>3125</v>
      </c>
      <c r="C1720" s="51"/>
      <c r="D1720" s="51" t="s">
        <v>1879</v>
      </c>
      <c r="E1720" s="51" t="s">
        <v>460</v>
      </c>
      <c r="F1720" s="51" t="s">
        <v>460</v>
      </c>
      <c r="G1720" s="51"/>
      <c r="H1720" s="51" t="s">
        <v>623</v>
      </c>
      <c r="I1720" s="51"/>
      <c r="J1720" s="51" t="s">
        <v>586</v>
      </c>
      <c r="K1720" s="51" t="s">
        <v>3124</v>
      </c>
      <c r="L1720" s="51"/>
      <c r="M1720" s="51"/>
      <c r="N1720" s="53">
        <v>2610</v>
      </c>
      <c r="O1720" s="53">
        <v>0</v>
      </c>
      <c r="P1720" s="53">
        <v>2610</v>
      </c>
    </row>
    <row r="1721" spans="1:16" s="19" customFormat="1" hidden="1">
      <c r="A1721" s="19" t="s">
        <v>39</v>
      </c>
      <c r="B1721" s="19" t="s">
        <v>446</v>
      </c>
      <c r="C1721" s="51"/>
      <c r="D1721" s="51" t="s">
        <v>1879</v>
      </c>
      <c r="E1721" s="51" t="s">
        <v>460</v>
      </c>
      <c r="F1721" s="51" t="s">
        <v>460</v>
      </c>
      <c r="G1721" s="51"/>
      <c r="H1721" s="51" t="s">
        <v>623</v>
      </c>
      <c r="I1721" s="51"/>
      <c r="J1721" s="51" t="s">
        <v>512</v>
      </c>
      <c r="K1721" s="51" t="s">
        <v>3123</v>
      </c>
      <c r="L1721" s="51"/>
      <c r="M1721" s="51"/>
      <c r="N1721" s="53">
        <v>109.319</v>
      </c>
      <c r="O1721" s="53"/>
      <c r="P1721" s="53">
        <v>109.319</v>
      </c>
    </row>
    <row r="1722" spans="1:16" s="19" customFormat="1" hidden="1">
      <c r="A1722" s="19" t="s">
        <v>1986</v>
      </c>
      <c r="B1722" s="19" t="s">
        <v>1593</v>
      </c>
      <c r="C1722" s="51"/>
      <c r="D1722" s="51" t="s">
        <v>1879</v>
      </c>
      <c r="E1722" s="51" t="s">
        <v>460</v>
      </c>
      <c r="F1722" s="51" t="s">
        <v>460</v>
      </c>
      <c r="G1722" s="51"/>
      <c r="H1722" s="51" t="s">
        <v>623</v>
      </c>
      <c r="I1722" s="51"/>
      <c r="J1722" s="51" t="s">
        <v>3122</v>
      </c>
      <c r="K1722" s="51" t="s">
        <v>3121</v>
      </c>
      <c r="L1722" s="51">
        <v>57904</v>
      </c>
      <c r="M1722" s="51"/>
      <c r="N1722" s="53">
        <v>0</v>
      </c>
      <c r="O1722" s="53"/>
      <c r="P1722" s="53">
        <v>0</v>
      </c>
    </row>
    <row r="1723" spans="1:16" s="19" customFormat="1" hidden="1">
      <c r="A1723" s="19" t="s">
        <v>1985</v>
      </c>
      <c r="B1723" s="19" t="s">
        <v>1593</v>
      </c>
      <c r="C1723" s="51"/>
      <c r="D1723" s="51" t="s">
        <v>1879</v>
      </c>
      <c r="E1723" s="51" t="s">
        <v>460</v>
      </c>
      <c r="F1723" s="51" t="s">
        <v>460</v>
      </c>
      <c r="G1723" s="51"/>
      <c r="H1723" s="51" t="s">
        <v>623</v>
      </c>
      <c r="I1723" s="51"/>
      <c r="J1723" s="51" t="s">
        <v>3122</v>
      </c>
      <c r="K1723" s="51" t="s">
        <v>3121</v>
      </c>
      <c r="L1723" s="51">
        <v>57904</v>
      </c>
      <c r="M1723" s="51"/>
      <c r="N1723" s="53">
        <v>2.1340134755603025E-2</v>
      </c>
      <c r="O1723" s="53"/>
      <c r="P1723" s="53">
        <v>2.1340134755603025E-2</v>
      </c>
    </row>
    <row r="1724" spans="1:16" s="19" customFormat="1" hidden="1">
      <c r="A1724" s="19" t="s">
        <v>1984</v>
      </c>
      <c r="B1724" s="19" t="s">
        <v>1593</v>
      </c>
      <c r="C1724" s="51"/>
      <c r="D1724" s="51" t="s">
        <v>1879</v>
      </c>
      <c r="E1724" s="51" t="s">
        <v>460</v>
      </c>
      <c r="F1724" s="51" t="s">
        <v>460</v>
      </c>
      <c r="G1724" s="51"/>
      <c r="H1724" s="51" t="s">
        <v>623</v>
      </c>
      <c r="I1724" s="51"/>
      <c r="J1724" s="51" t="s">
        <v>3122</v>
      </c>
      <c r="K1724" s="51" t="s">
        <v>3121</v>
      </c>
      <c r="L1724" s="51">
        <v>57904</v>
      </c>
      <c r="M1724" s="51"/>
      <c r="N1724" s="53">
        <v>2900.0476598652444</v>
      </c>
      <c r="O1724" s="53"/>
      <c r="P1724" s="53">
        <v>2900.0476598652444</v>
      </c>
    </row>
    <row r="1725" spans="1:16" s="19" customFormat="1" hidden="1">
      <c r="A1725" s="19" t="s">
        <v>1986</v>
      </c>
      <c r="B1725" s="19" t="s">
        <v>101</v>
      </c>
      <c r="C1725" s="51"/>
      <c r="D1725" s="51" t="s">
        <v>1879</v>
      </c>
      <c r="E1725" s="51" t="s">
        <v>460</v>
      </c>
      <c r="F1725" s="51" t="s">
        <v>460</v>
      </c>
      <c r="G1725" s="51"/>
      <c r="H1725" s="51" t="s">
        <v>623</v>
      </c>
      <c r="I1725" s="51"/>
      <c r="J1725" s="51" t="s">
        <v>227</v>
      </c>
      <c r="K1725" s="51" t="s">
        <v>3120</v>
      </c>
      <c r="L1725" s="51" t="s">
        <v>3119</v>
      </c>
      <c r="M1725" s="51"/>
      <c r="N1725" s="53">
        <v>0</v>
      </c>
      <c r="O1725" s="53"/>
      <c r="P1725" s="53">
        <v>0</v>
      </c>
    </row>
    <row r="1726" spans="1:16" s="19" customFormat="1" hidden="1">
      <c r="A1726" s="19" t="s">
        <v>1985</v>
      </c>
      <c r="B1726" s="19" t="s">
        <v>101</v>
      </c>
      <c r="C1726" s="51"/>
      <c r="D1726" s="51" t="s">
        <v>1879</v>
      </c>
      <c r="E1726" s="51" t="s">
        <v>460</v>
      </c>
      <c r="F1726" s="51" t="s">
        <v>460</v>
      </c>
      <c r="G1726" s="51"/>
      <c r="H1726" s="51" t="s">
        <v>623</v>
      </c>
      <c r="I1726" s="51"/>
      <c r="J1726" s="51" t="s">
        <v>227</v>
      </c>
      <c r="K1726" s="51" t="s">
        <v>3120</v>
      </c>
      <c r="L1726" s="51" t="s">
        <v>3119</v>
      </c>
      <c r="M1726" s="51"/>
      <c r="N1726" s="53">
        <v>0.38377210251011251</v>
      </c>
      <c r="O1726" s="53"/>
      <c r="P1726" s="53">
        <v>0.38377210251011251</v>
      </c>
    </row>
    <row r="1727" spans="1:16" s="19" customFormat="1" hidden="1">
      <c r="A1727" s="19" t="s">
        <v>1984</v>
      </c>
      <c r="B1727" s="19" t="s">
        <v>101</v>
      </c>
      <c r="C1727" s="51"/>
      <c r="D1727" s="51" t="s">
        <v>1879</v>
      </c>
      <c r="E1727" s="51" t="s">
        <v>460</v>
      </c>
      <c r="F1727" s="51" t="s">
        <v>460</v>
      </c>
      <c r="G1727" s="51"/>
      <c r="H1727" s="51" t="s">
        <v>623</v>
      </c>
      <c r="I1727" s="51"/>
      <c r="J1727" s="51" t="s">
        <v>227</v>
      </c>
      <c r="K1727" s="51" t="s">
        <v>3120</v>
      </c>
      <c r="L1727" s="51" t="s">
        <v>3119</v>
      </c>
      <c r="M1727" s="51"/>
      <c r="N1727" s="53">
        <v>52153.250227897486</v>
      </c>
      <c r="O1727" s="53"/>
      <c r="P1727" s="53">
        <v>52153.250227897486</v>
      </c>
    </row>
    <row r="1728" spans="1:16" s="19" customFormat="1" hidden="1">
      <c r="A1728" s="19" t="s">
        <v>39</v>
      </c>
      <c r="B1728" s="19" t="s">
        <v>451</v>
      </c>
      <c r="C1728" s="51"/>
      <c r="D1728" s="51" t="s">
        <v>1879</v>
      </c>
      <c r="E1728" s="51" t="s">
        <v>460</v>
      </c>
      <c r="F1728" s="51" t="s">
        <v>460</v>
      </c>
      <c r="G1728" s="51"/>
      <c r="H1728" s="51" t="s">
        <v>623</v>
      </c>
      <c r="I1728" s="51"/>
      <c r="J1728" s="51" t="s">
        <v>525</v>
      </c>
      <c r="K1728" s="51" t="s">
        <v>3118</v>
      </c>
      <c r="L1728" s="51"/>
      <c r="M1728" s="51"/>
      <c r="N1728" s="53">
        <v>2.5999999999999999E-2</v>
      </c>
      <c r="O1728" s="53"/>
      <c r="P1728" s="53">
        <v>2.5999999999999999E-2</v>
      </c>
    </row>
    <row r="1729" spans="1:16" s="19" customFormat="1" hidden="1">
      <c r="A1729" s="19" t="s">
        <v>2663</v>
      </c>
      <c r="B1729" s="19" t="s">
        <v>1235</v>
      </c>
      <c r="C1729" s="51"/>
      <c r="D1729" s="51" t="s">
        <v>1879</v>
      </c>
      <c r="E1729" s="51" t="s">
        <v>103</v>
      </c>
      <c r="F1729" s="51" t="s">
        <v>688</v>
      </c>
      <c r="G1729" s="51"/>
      <c r="H1729" s="51" t="s">
        <v>623</v>
      </c>
      <c r="I1729" s="51"/>
      <c r="J1729" s="51" t="s">
        <v>305</v>
      </c>
      <c r="K1729" s="51" t="s">
        <v>3117</v>
      </c>
      <c r="L1729" s="51">
        <v>751</v>
      </c>
      <c r="M1729" s="51"/>
      <c r="N1729" s="53">
        <v>0</v>
      </c>
      <c r="O1729" s="53">
        <v>0</v>
      </c>
      <c r="P1729" s="53">
        <v>0</v>
      </c>
    </row>
    <row r="1730" spans="1:16" s="19" customFormat="1" hidden="1">
      <c r="A1730" s="19" t="s">
        <v>2663</v>
      </c>
      <c r="B1730" s="19" t="s">
        <v>1555</v>
      </c>
      <c r="C1730" s="51"/>
      <c r="D1730" s="51" t="s">
        <v>1879</v>
      </c>
      <c r="E1730" s="51" t="s">
        <v>0</v>
      </c>
      <c r="F1730" s="51" t="s">
        <v>722</v>
      </c>
      <c r="G1730" s="51"/>
      <c r="H1730" s="51" t="s">
        <v>623</v>
      </c>
      <c r="I1730" s="51"/>
      <c r="J1730" s="51" t="s">
        <v>136</v>
      </c>
      <c r="K1730" s="51" t="s">
        <v>3116</v>
      </c>
      <c r="L1730" s="51">
        <v>57971</v>
      </c>
      <c r="M1730" s="51"/>
      <c r="N1730" s="53">
        <v>2103.21952346541</v>
      </c>
      <c r="O1730" s="53">
        <v>2103.21952346541</v>
      </c>
      <c r="P1730" s="53">
        <v>0</v>
      </c>
    </row>
    <row r="1731" spans="1:16" s="19" customFormat="1" hidden="1">
      <c r="A1731" s="19" t="s">
        <v>2663</v>
      </c>
      <c r="B1731" s="19" t="s">
        <v>1556</v>
      </c>
      <c r="C1731" s="51"/>
      <c r="D1731" s="51" t="s">
        <v>1879</v>
      </c>
      <c r="E1731" s="51" t="s">
        <v>0</v>
      </c>
      <c r="F1731" s="51" t="s">
        <v>722</v>
      </c>
      <c r="G1731" s="51"/>
      <c r="H1731" s="51" t="s">
        <v>623</v>
      </c>
      <c r="I1731" s="51"/>
      <c r="J1731" s="51" t="s">
        <v>136</v>
      </c>
      <c r="K1731" s="51" t="s">
        <v>3116</v>
      </c>
      <c r="L1731" s="51">
        <v>57971</v>
      </c>
      <c r="M1731" s="51"/>
      <c r="N1731" s="53">
        <v>37.439510534584798</v>
      </c>
      <c r="O1731" s="53">
        <v>37.439510534584798</v>
      </c>
      <c r="P1731" s="53">
        <v>0</v>
      </c>
    </row>
    <row r="1732" spans="1:16" s="19" customFormat="1" hidden="1">
      <c r="A1732" s="19" t="s">
        <v>39</v>
      </c>
      <c r="B1732" s="19" t="s">
        <v>887</v>
      </c>
      <c r="C1732" s="51"/>
      <c r="D1732" s="51" t="s">
        <v>1879</v>
      </c>
      <c r="E1732" s="51" t="s">
        <v>460</v>
      </c>
      <c r="F1732" s="51" t="s">
        <v>460</v>
      </c>
      <c r="G1732" s="51"/>
      <c r="H1732" s="51" t="s">
        <v>623</v>
      </c>
      <c r="I1732" s="51"/>
      <c r="J1732" s="51" t="s">
        <v>204</v>
      </c>
      <c r="K1732" s="51" t="s">
        <v>3115</v>
      </c>
      <c r="L1732" s="51">
        <v>57959</v>
      </c>
      <c r="M1732" s="51"/>
      <c r="N1732" s="53">
        <v>13080</v>
      </c>
      <c r="O1732" s="53"/>
      <c r="P1732" s="53">
        <v>13080</v>
      </c>
    </row>
    <row r="1733" spans="1:16" s="19" customFormat="1" hidden="1">
      <c r="A1733" s="19" t="s">
        <v>2932</v>
      </c>
      <c r="B1733" s="19" t="s">
        <v>887</v>
      </c>
      <c r="C1733" s="51"/>
      <c r="D1733" s="51" t="s">
        <v>1879</v>
      </c>
      <c r="E1733" s="51" t="s">
        <v>460</v>
      </c>
      <c r="F1733" s="51" t="s">
        <v>460</v>
      </c>
      <c r="G1733" s="51"/>
      <c r="H1733" s="51" t="s">
        <v>623</v>
      </c>
      <c r="I1733" s="51"/>
      <c r="J1733" s="51" t="s">
        <v>204</v>
      </c>
      <c r="K1733" s="51" t="s">
        <v>3115</v>
      </c>
      <c r="L1733" s="51">
        <v>57959</v>
      </c>
      <c r="M1733" s="51"/>
      <c r="N1733" s="53">
        <v>357</v>
      </c>
      <c r="O1733" s="53"/>
      <c r="P1733" s="53">
        <v>357</v>
      </c>
    </row>
    <row r="1734" spans="1:16" s="19" customFormat="1" hidden="1">
      <c r="A1734" s="19" t="s">
        <v>2663</v>
      </c>
      <c r="B1734" s="19" t="s">
        <v>812</v>
      </c>
      <c r="C1734" s="51"/>
      <c r="D1734" s="51" t="s">
        <v>1879</v>
      </c>
      <c r="E1734" s="51" t="s">
        <v>460</v>
      </c>
      <c r="F1734" s="51" t="s">
        <v>2662</v>
      </c>
      <c r="G1734" s="51"/>
      <c r="H1734" s="51" t="s">
        <v>623</v>
      </c>
      <c r="I1734" s="51"/>
      <c r="J1734" s="51" t="s">
        <v>528</v>
      </c>
      <c r="K1734" s="51" t="s">
        <v>3114</v>
      </c>
      <c r="L1734" s="51"/>
      <c r="M1734" s="51"/>
      <c r="N1734" s="53">
        <v>29.408480000000001</v>
      </c>
      <c r="O1734" s="53">
        <v>29.408480000000001</v>
      </c>
      <c r="P1734" s="53">
        <v>0</v>
      </c>
    </row>
    <row r="1735" spans="1:16" s="19" customFormat="1" hidden="1">
      <c r="A1735" s="19" t="s">
        <v>1986</v>
      </c>
      <c r="B1735" s="19" t="s">
        <v>170</v>
      </c>
      <c r="C1735" s="51"/>
      <c r="D1735" s="51" t="s">
        <v>1879</v>
      </c>
      <c r="E1735" s="51" t="s">
        <v>460</v>
      </c>
      <c r="F1735" s="51" t="s">
        <v>460</v>
      </c>
      <c r="G1735" s="51"/>
      <c r="H1735" s="51" t="s">
        <v>623</v>
      </c>
      <c r="I1735" s="51"/>
      <c r="J1735" s="51" t="s">
        <v>229</v>
      </c>
      <c r="K1735" s="51" t="s">
        <v>3113</v>
      </c>
      <c r="L1735" s="51" t="s">
        <v>3112</v>
      </c>
      <c r="M1735" s="51"/>
      <c r="N1735" s="53">
        <v>0</v>
      </c>
      <c r="O1735" s="53"/>
      <c r="P1735" s="53">
        <v>0</v>
      </c>
    </row>
    <row r="1736" spans="1:16" s="19" customFormat="1" hidden="1">
      <c r="A1736" s="19" t="s">
        <v>1985</v>
      </c>
      <c r="B1736" s="19" t="s">
        <v>170</v>
      </c>
      <c r="C1736" s="51"/>
      <c r="D1736" s="51" t="s">
        <v>1879</v>
      </c>
      <c r="E1736" s="51" t="s">
        <v>460</v>
      </c>
      <c r="F1736" s="51" t="s">
        <v>460</v>
      </c>
      <c r="G1736" s="51"/>
      <c r="H1736" s="51" t="s">
        <v>623</v>
      </c>
      <c r="I1736" s="51"/>
      <c r="J1736" s="51" t="s">
        <v>229</v>
      </c>
      <c r="K1736" s="51" t="s">
        <v>3113</v>
      </c>
      <c r="L1736" s="51" t="s">
        <v>3112</v>
      </c>
      <c r="M1736" s="51"/>
      <c r="N1736" s="53">
        <v>5.5023184541650982</v>
      </c>
      <c r="O1736" s="53"/>
      <c r="P1736" s="53">
        <v>5.5023184541650982</v>
      </c>
    </row>
    <row r="1737" spans="1:16" s="19" customFormat="1" hidden="1">
      <c r="A1737" s="19" t="s">
        <v>1984</v>
      </c>
      <c r="B1737" s="19" t="s">
        <v>170</v>
      </c>
      <c r="C1737" s="51"/>
      <c r="D1737" s="51" t="s">
        <v>1879</v>
      </c>
      <c r="E1737" s="51" t="s">
        <v>460</v>
      </c>
      <c r="F1737" s="51" t="s">
        <v>460</v>
      </c>
      <c r="G1737" s="51"/>
      <c r="H1737" s="51" t="s">
        <v>623</v>
      </c>
      <c r="I1737" s="51"/>
      <c r="J1737" s="51" t="s">
        <v>229</v>
      </c>
      <c r="K1737" s="51" t="s">
        <v>3113</v>
      </c>
      <c r="L1737" s="51" t="s">
        <v>3112</v>
      </c>
      <c r="M1737" s="51"/>
      <c r="N1737" s="53">
        <v>747745.31368154578</v>
      </c>
      <c r="O1737" s="53"/>
      <c r="P1737" s="53">
        <v>747745.31368154578</v>
      </c>
    </row>
    <row r="1738" spans="1:16" s="19" customFormat="1" hidden="1">
      <c r="A1738" s="19" t="s">
        <v>1986</v>
      </c>
      <c r="B1738" s="19" t="s">
        <v>1575</v>
      </c>
      <c r="C1738" s="51"/>
      <c r="D1738" s="51" t="s">
        <v>1879</v>
      </c>
      <c r="E1738" s="51" t="s">
        <v>460</v>
      </c>
      <c r="F1738" s="51" t="s">
        <v>460</v>
      </c>
      <c r="G1738" s="51"/>
      <c r="H1738" s="51" t="s">
        <v>623</v>
      </c>
      <c r="I1738" s="51"/>
      <c r="J1738" s="51" t="s">
        <v>343</v>
      </c>
      <c r="K1738" s="51" t="s">
        <v>3111</v>
      </c>
      <c r="L1738" s="51">
        <v>57246</v>
      </c>
      <c r="M1738" s="51"/>
      <c r="N1738" s="53">
        <v>0</v>
      </c>
      <c r="O1738" s="53">
        <v>0</v>
      </c>
      <c r="P1738" s="53">
        <v>0</v>
      </c>
    </row>
    <row r="1739" spans="1:16" s="19" customFormat="1" hidden="1">
      <c r="A1739" s="19" t="s">
        <v>1985</v>
      </c>
      <c r="B1739" s="19" t="s">
        <v>1575</v>
      </c>
      <c r="C1739" s="51"/>
      <c r="D1739" s="51" t="s">
        <v>1879</v>
      </c>
      <c r="E1739" s="51" t="s">
        <v>460</v>
      </c>
      <c r="F1739" s="51" t="s">
        <v>460</v>
      </c>
      <c r="G1739" s="51"/>
      <c r="H1739" s="51" t="s">
        <v>623</v>
      </c>
      <c r="I1739" s="51"/>
      <c r="J1739" s="51" t="s">
        <v>343</v>
      </c>
      <c r="K1739" s="51" t="s">
        <v>3111</v>
      </c>
      <c r="L1739" s="51">
        <v>57246</v>
      </c>
      <c r="M1739" s="51"/>
      <c r="N1739" s="53">
        <v>2.1866685563632721E-2</v>
      </c>
      <c r="O1739" s="53">
        <v>1.7457904713823045E-4</v>
      </c>
      <c r="P1739" s="53">
        <v>2.1692106516494489E-2</v>
      </c>
    </row>
    <row r="1740" spans="1:16" s="19" customFormat="1" hidden="1">
      <c r="A1740" s="19" t="s">
        <v>1984</v>
      </c>
      <c r="B1740" s="19" t="s">
        <v>1575</v>
      </c>
      <c r="C1740" s="51"/>
      <c r="D1740" s="51" t="s">
        <v>1879</v>
      </c>
      <c r="E1740" s="51" t="s">
        <v>460</v>
      </c>
      <c r="F1740" s="51" t="s">
        <v>460</v>
      </c>
      <c r="G1740" s="51"/>
      <c r="H1740" s="51" t="s">
        <v>623</v>
      </c>
      <c r="I1740" s="51"/>
      <c r="J1740" s="51" t="s">
        <v>343</v>
      </c>
      <c r="K1740" s="51" t="s">
        <v>3111</v>
      </c>
      <c r="L1740" s="51">
        <v>57246</v>
      </c>
      <c r="M1740" s="51"/>
      <c r="N1740" s="53">
        <v>2971.6040233144367</v>
      </c>
      <c r="O1740" s="53">
        <v>23.724665420952864</v>
      </c>
      <c r="P1740" s="53">
        <v>2947.8793578934838</v>
      </c>
    </row>
    <row r="1741" spans="1:16" s="19" customFormat="1" hidden="1">
      <c r="A1741" s="19" t="s">
        <v>1986</v>
      </c>
      <c r="B1741" s="19" t="s">
        <v>1576</v>
      </c>
      <c r="C1741" s="51"/>
      <c r="D1741" s="51" t="s">
        <v>1879</v>
      </c>
      <c r="E1741" s="51" t="s">
        <v>460</v>
      </c>
      <c r="F1741" s="51" t="s">
        <v>460</v>
      </c>
      <c r="G1741" s="51"/>
      <c r="H1741" s="51" t="s">
        <v>623</v>
      </c>
      <c r="I1741" s="51"/>
      <c r="J1741" s="51" t="s">
        <v>347</v>
      </c>
      <c r="K1741" s="51" t="s">
        <v>3110</v>
      </c>
      <c r="L1741" s="51">
        <v>57540</v>
      </c>
      <c r="M1741" s="51"/>
      <c r="N1741" s="53">
        <v>0</v>
      </c>
      <c r="O1741" s="53">
        <v>0</v>
      </c>
      <c r="P1741" s="53">
        <v>0</v>
      </c>
    </row>
    <row r="1742" spans="1:16" s="19" customFormat="1" hidden="1">
      <c r="A1742" s="19" t="s">
        <v>1985</v>
      </c>
      <c r="B1742" s="19" t="s">
        <v>1576</v>
      </c>
      <c r="C1742" s="51"/>
      <c r="D1742" s="51" t="s">
        <v>1879</v>
      </c>
      <c r="E1742" s="51" t="s">
        <v>460</v>
      </c>
      <c r="F1742" s="51" t="s">
        <v>460</v>
      </c>
      <c r="G1742" s="51"/>
      <c r="H1742" s="51" t="s">
        <v>623</v>
      </c>
      <c r="I1742" s="51"/>
      <c r="J1742" s="51" t="s">
        <v>347</v>
      </c>
      <c r="K1742" s="51" t="s">
        <v>3110</v>
      </c>
      <c r="L1742" s="51">
        <v>57540</v>
      </c>
      <c r="M1742" s="51"/>
      <c r="N1742" s="53">
        <v>6.6678946142436968E-2</v>
      </c>
      <c r="O1742" s="53">
        <v>8.0589807854946737E-4</v>
      </c>
      <c r="P1742" s="53">
        <v>6.5873048063887496E-2</v>
      </c>
    </row>
    <row r="1743" spans="1:16" s="19" customFormat="1" hidden="1">
      <c r="A1743" s="19" t="s">
        <v>1984</v>
      </c>
      <c r="B1743" s="19" t="s">
        <v>1576</v>
      </c>
      <c r="C1743" s="51"/>
      <c r="D1743" s="51" t="s">
        <v>1879</v>
      </c>
      <c r="E1743" s="51" t="s">
        <v>460</v>
      </c>
      <c r="F1743" s="51" t="s">
        <v>460</v>
      </c>
      <c r="G1743" s="51"/>
      <c r="H1743" s="51" t="s">
        <v>623</v>
      </c>
      <c r="I1743" s="51"/>
      <c r="J1743" s="51" t="s">
        <v>347</v>
      </c>
      <c r="K1743" s="51" t="s">
        <v>3110</v>
      </c>
      <c r="L1743" s="51">
        <v>57540</v>
      </c>
      <c r="M1743" s="51"/>
      <c r="N1743" s="53">
        <v>9061.4292710538557</v>
      </c>
      <c r="O1743" s="53">
        <v>109.51865410192146</v>
      </c>
      <c r="P1743" s="53">
        <v>8951.9106169519346</v>
      </c>
    </row>
    <row r="1744" spans="1:16" s="19" customFormat="1" hidden="1">
      <c r="A1744" s="19" t="s">
        <v>1986</v>
      </c>
      <c r="B1744" s="19" t="s">
        <v>1592</v>
      </c>
      <c r="C1744" s="51"/>
      <c r="D1744" s="51" t="s">
        <v>1879</v>
      </c>
      <c r="E1744" s="51" t="s">
        <v>460</v>
      </c>
      <c r="F1744" s="51" t="s">
        <v>460</v>
      </c>
      <c r="G1744" s="51"/>
      <c r="H1744" s="51" t="s">
        <v>623</v>
      </c>
      <c r="I1744" s="51"/>
      <c r="J1744" s="51" t="s">
        <v>348</v>
      </c>
      <c r="K1744" s="51" t="s">
        <v>3109</v>
      </c>
      <c r="L1744" s="51">
        <v>57900</v>
      </c>
      <c r="M1744" s="51"/>
      <c r="N1744" s="53">
        <v>0</v>
      </c>
      <c r="O1744" s="53">
        <v>0</v>
      </c>
      <c r="P1744" s="53">
        <v>0</v>
      </c>
    </row>
    <row r="1745" spans="1:16" s="19" customFormat="1" hidden="1">
      <c r="A1745" s="19" t="s">
        <v>1985</v>
      </c>
      <c r="B1745" s="19" t="s">
        <v>1592</v>
      </c>
      <c r="C1745" s="51"/>
      <c r="D1745" s="51" t="s">
        <v>1879</v>
      </c>
      <c r="E1745" s="51" t="s">
        <v>460</v>
      </c>
      <c r="F1745" s="51" t="s">
        <v>460</v>
      </c>
      <c r="G1745" s="51"/>
      <c r="H1745" s="51" t="s">
        <v>623</v>
      </c>
      <c r="I1745" s="51"/>
      <c r="J1745" s="51" t="s">
        <v>348</v>
      </c>
      <c r="K1745" s="51" t="s">
        <v>3109</v>
      </c>
      <c r="L1745" s="51">
        <v>57900</v>
      </c>
      <c r="M1745" s="51"/>
      <c r="N1745" s="53">
        <v>6.2733635942432142E-2</v>
      </c>
      <c r="O1745" s="53">
        <v>4.280217029093278E-4</v>
      </c>
      <c r="P1745" s="53">
        <v>6.2305614239522814E-2</v>
      </c>
    </row>
    <row r="1746" spans="1:16" s="19" customFormat="1" hidden="1">
      <c r="A1746" s="19" t="s">
        <v>1984</v>
      </c>
      <c r="B1746" s="19" t="s">
        <v>1592</v>
      </c>
      <c r="C1746" s="51"/>
      <c r="D1746" s="51" t="s">
        <v>1879</v>
      </c>
      <c r="E1746" s="51" t="s">
        <v>460</v>
      </c>
      <c r="F1746" s="51" t="s">
        <v>460</v>
      </c>
      <c r="G1746" s="51"/>
      <c r="H1746" s="51" t="s">
        <v>623</v>
      </c>
      <c r="I1746" s="51"/>
      <c r="J1746" s="51" t="s">
        <v>348</v>
      </c>
      <c r="K1746" s="51" t="s">
        <v>3109</v>
      </c>
      <c r="L1746" s="51">
        <v>57900</v>
      </c>
      <c r="M1746" s="51"/>
      <c r="N1746" s="53">
        <v>8525.2757863640563</v>
      </c>
      <c r="O1746" s="53">
        <v>58.166611978297091</v>
      </c>
      <c r="P1746" s="53">
        <v>8467.1091743857596</v>
      </c>
    </row>
    <row r="1747" spans="1:16" s="19" customFormat="1" hidden="1">
      <c r="A1747" s="19" t="s">
        <v>2663</v>
      </c>
      <c r="B1747" s="19" t="s">
        <v>1557</v>
      </c>
      <c r="C1747" s="51"/>
      <c r="D1747" s="51" t="s">
        <v>1879</v>
      </c>
      <c r="E1747" s="51" t="s">
        <v>460</v>
      </c>
      <c r="F1747" s="51" t="s">
        <v>2662</v>
      </c>
      <c r="G1747" s="51"/>
      <c r="H1747" s="51" t="s">
        <v>623</v>
      </c>
      <c r="I1747" s="51"/>
      <c r="J1747" s="51" t="s">
        <v>137</v>
      </c>
      <c r="K1747" s="51" t="s">
        <v>3108</v>
      </c>
      <c r="L1747" s="51"/>
      <c r="M1747" s="51"/>
      <c r="N1747" s="53">
        <v>285.60305</v>
      </c>
      <c r="O1747" s="53">
        <v>285.60305</v>
      </c>
      <c r="P1747" s="53">
        <v>0</v>
      </c>
    </row>
    <row r="1748" spans="1:16" s="19" customFormat="1" hidden="1">
      <c r="A1748" s="19" t="s">
        <v>2663</v>
      </c>
      <c r="B1748" s="19" t="s">
        <v>1458</v>
      </c>
      <c r="C1748" s="51"/>
      <c r="D1748" s="51" t="s">
        <v>1879</v>
      </c>
      <c r="E1748" s="51" t="s">
        <v>460</v>
      </c>
      <c r="F1748" s="51" t="s">
        <v>2662</v>
      </c>
      <c r="G1748" s="51"/>
      <c r="H1748" s="51" t="s">
        <v>623</v>
      </c>
      <c r="I1748" s="51"/>
      <c r="J1748" s="51" t="s">
        <v>3107</v>
      </c>
      <c r="K1748" s="51" t="s">
        <v>3106</v>
      </c>
      <c r="L1748" s="51"/>
      <c r="M1748" s="51"/>
      <c r="N1748" s="53">
        <v>139.80113</v>
      </c>
      <c r="O1748" s="53">
        <v>139.80113</v>
      </c>
      <c r="P1748" s="53">
        <v>0</v>
      </c>
    </row>
    <row r="1749" spans="1:16" s="19" customFormat="1" hidden="1">
      <c r="A1749" s="19" t="s">
        <v>2663</v>
      </c>
      <c r="B1749" s="19" t="s">
        <v>2662</v>
      </c>
      <c r="C1749" s="51"/>
      <c r="D1749" s="51" t="s">
        <v>1879</v>
      </c>
      <c r="E1749" s="51" t="s">
        <v>460</v>
      </c>
      <c r="F1749" s="51" t="s">
        <v>2662</v>
      </c>
      <c r="G1749" s="51"/>
      <c r="H1749" s="51" t="s">
        <v>623</v>
      </c>
      <c r="I1749" s="51"/>
      <c r="J1749" s="51" t="s">
        <v>3105</v>
      </c>
      <c r="K1749" s="51" t="s">
        <v>3104</v>
      </c>
      <c r="L1749" s="51"/>
      <c r="M1749" s="51"/>
      <c r="N1749" s="53"/>
      <c r="O1749" s="53">
        <v>0</v>
      </c>
      <c r="P1749" s="53">
        <v>0</v>
      </c>
    </row>
    <row r="1750" spans="1:16" s="19" customFormat="1" hidden="1">
      <c r="A1750" s="19" t="s">
        <v>2663</v>
      </c>
      <c r="B1750" s="19" t="s">
        <v>2662</v>
      </c>
      <c r="C1750" s="51"/>
      <c r="D1750" s="51" t="s">
        <v>1879</v>
      </c>
      <c r="E1750" s="51" t="s">
        <v>460</v>
      </c>
      <c r="F1750" s="51" t="s">
        <v>2662</v>
      </c>
      <c r="G1750" s="51"/>
      <c r="H1750" s="51" t="s">
        <v>623</v>
      </c>
      <c r="I1750" s="51"/>
      <c r="J1750" s="51" t="s">
        <v>3103</v>
      </c>
      <c r="K1750" s="51" t="s">
        <v>3102</v>
      </c>
      <c r="L1750" s="51"/>
      <c r="M1750" s="51"/>
      <c r="N1750" s="53"/>
      <c r="O1750" s="53">
        <v>0</v>
      </c>
      <c r="P1750" s="53">
        <v>0</v>
      </c>
    </row>
    <row r="1751" spans="1:16" s="19" customFormat="1" hidden="1">
      <c r="A1751" s="19" t="s">
        <v>2663</v>
      </c>
      <c r="B1751" s="19" t="s">
        <v>2662</v>
      </c>
      <c r="C1751" s="51"/>
      <c r="D1751" s="51" t="s">
        <v>1879</v>
      </c>
      <c r="E1751" s="51" t="s">
        <v>460</v>
      </c>
      <c r="F1751" s="51" t="s">
        <v>2662</v>
      </c>
      <c r="G1751" s="51"/>
      <c r="H1751" s="51" t="s">
        <v>623</v>
      </c>
      <c r="I1751" s="51"/>
      <c r="J1751" s="51" t="s">
        <v>3101</v>
      </c>
      <c r="K1751" s="51" t="s">
        <v>3100</v>
      </c>
      <c r="L1751" s="51"/>
      <c r="M1751" s="51"/>
      <c r="N1751" s="53"/>
      <c r="O1751" s="53">
        <v>0</v>
      </c>
      <c r="P1751" s="53">
        <v>0</v>
      </c>
    </row>
    <row r="1752" spans="1:16" s="19" customFormat="1" hidden="1">
      <c r="A1752" s="19" t="s">
        <v>2663</v>
      </c>
      <c r="B1752" s="19" t="s">
        <v>3099</v>
      </c>
      <c r="C1752" s="51"/>
      <c r="D1752" s="51" t="s">
        <v>1879</v>
      </c>
      <c r="E1752" s="51" t="s">
        <v>460</v>
      </c>
      <c r="F1752" s="51" t="s">
        <v>2662</v>
      </c>
      <c r="G1752" s="51"/>
      <c r="H1752" s="51" t="s">
        <v>623</v>
      </c>
      <c r="I1752" s="51"/>
      <c r="J1752" s="51" t="s">
        <v>547</v>
      </c>
      <c r="K1752" s="51" t="s">
        <v>3098</v>
      </c>
      <c r="L1752" s="51"/>
      <c r="M1752" s="51"/>
      <c r="N1752" s="53">
        <v>0</v>
      </c>
      <c r="O1752" s="53">
        <v>0</v>
      </c>
      <c r="P1752" s="53">
        <v>0</v>
      </c>
    </row>
    <row r="1753" spans="1:16" s="19" customFormat="1" hidden="1">
      <c r="A1753" s="19" t="s">
        <v>2663</v>
      </c>
      <c r="B1753" s="19" t="s">
        <v>534</v>
      </c>
      <c r="C1753" s="51"/>
      <c r="D1753" s="51" t="s">
        <v>1879</v>
      </c>
      <c r="E1753" s="51" t="s">
        <v>460</v>
      </c>
      <c r="F1753" s="51" t="s">
        <v>2662</v>
      </c>
      <c r="G1753" s="51"/>
      <c r="H1753" s="51" t="s">
        <v>623</v>
      </c>
      <c r="I1753" s="51"/>
      <c r="J1753" s="51" t="s">
        <v>535</v>
      </c>
      <c r="K1753" s="51" t="s">
        <v>3097</v>
      </c>
      <c r="L1753" s="51"/>
      <c r="M1753" s="51"/>
      <c r="N1753" s="53">
        <v>86.634609999999995</v>
      </c>
      <c r="O1753" s="53">
        <v>86.634609999999995</v>
      </c>
      <c r="P1753" s="53">
        <v>0</v>
      </c>
    </row>
    <row r="1754" spans="1:16" s="19" customFormat="1" hidden="1">
      <c r="A1754" s="19" t="s">
        <v>2663</v>
      </c>
      <c r="B1754" s="19" t="s">
        <v>1293</v>
      </c>
      <c r="C1754" s="51"/>
      <c r="D1754" s="51" t="s">
        <v>1879</v>
      </c>
      <c r="E1754" s="51" t="s">
        <v>460</v>
      </c>
      <c r="F1754" s="51" t="s">
        <v>2662</v>
      </c>
      <c r="G1754" s="51"/>
      <c r="H1754" s="51" t="s">
        <v>623</v>
      </c>
      <c r="I1754" s="51"/>
      <c r="J1754" s="51" t="s">
        <v>551</v>
      </c>
      <c r="K1754" s="51" t="s">
        <v>3096</v>
      </c>
      <c r="L1754" s="51"/>
      <c r="M1754" s="51"/>
      <c r="N1754" s="53">
        <v>83.143969999999996</v>
      </c>
      <c r="O1754" s="53">
        <v>83.143969999999996</v>
      </c>
      <c r="P1754" s="53">
        <v>0</v>
      </c>
    </row>
    <row r="1755" spans="1:16" s="19" customFormat="1" hidden="1">
      <c r="A1755" s="19" t="s">
        <v>2663</v>
      </c>
      <c r="B1755" s="19" t="s">
        <v>1246</v>
      </c>
      <c r="C1755" s="51"/>
      <c r="D1755" s="51" t="s">
        <v>1879</v>
      </c>
      <c r="E1755" s="51" t="s">
        <v>460</v>
      </c>
      <c r="F1755" s="51" t="s">
        <v>2662</v>
      </c>
      <c r="G1755" s="51"/>
      <c r="H1755" s="51" t="s">
        <v>623</v>
      </c>
      <c r="I1755" s="51"/>
      <c r="J1755" s="51" t="s">
        <v>545</v>
      </c>
      <c r="K1755" s="51" t="s">
        <v>3095</v>
      </c>
      <c r="L1755" s="51"/>
      <c r="M1755" s="51"/>
      <c r="N1755" s="53">
        <v>140.72667000000001</v>
      </c>
      <c r="O1755" s="53">
        <v>140.72667000000001</v>
      </c>
      <c r="P1755" s="53">
        <v>0</v>
      </c>
    </row>
    <row r="1756" spans="1:16" s="19" customFormat="1" hidden="1">
      <c r="A1756" s="19" t="s">
        <v>2663</v>
      </c>
      <c r="B1756" s="19" t="s">
        <v>1240</v>
      </c>
      <c r="C1756" s="51"/>
      <c r="D1756" s="51" t="s">
        <v>1879</v>
      </c>
      <c r="E1756" s="51" t="s">
        <v>460</v>
      </c>
      <c r="F1756" s="51" t="s">
        <v>2662</v>
      </c>
      <c r="G1756" s="51"/>
      <c r="H1756" s="51" t="s">
        <v>623</v>
      </c>
      <c r="I1756" s="51"/>
      <c r="J1756" s="51" t="s">
        <v>541</v>
      </c>
      <c r="K1756" s="51" t="s">
        <v>3094</v>
      </c>
      <c r="L1756" s="51"/>
      <c r="M1756" s="51"/>
      <c r="N1756" s="53">
        <v>38.420850000000002</v>
      </c>
      <c r="O1756" s="53">
        <v>38.420850000000002</v>
      </c>
      <c r="P1756" s="53">
        <v>0</v>
      </c>
    </row>
    <row r="1757" spans="1:16" s="19" customFormat="1" hidden="1">
      <c r="A1757" s="19" t="s">
        <v>2663</v>
      </c>
      <c r="B1757" s="19" t="s">
        <v>2662</v>
      </c>
      <c r="C1757" s="51"/>
      <c r="D1757" s="51" t="s">
        <v>1879</v>
      </c>
      <c r="E1757" s="51" t="s">
        <v>460</v>
      </c>
      <c r="F1757" s="51" t="s">
        <v>2662</v>
      </c>
      <c r="G1757" s="51"/>
      <c r="H1757" s="51" t="s">
        <v>623</v>
      </c>
      <c r="I1757" s="51"/>
      <c r="J1757" s="51" t="s">
        <v>542</v>
      </c>
      <c r="K1757" s="51" t="s">
        <v>3093</v>
      </c>
      <c r="L1757" s="51"/>
      <c r="M1757" s="51"/>
      <c r="N1757" s="53">
        <v>24.945779999999999</v>
      </c>
      <c r="O1757" s="53">
        <v>24.945779999999999</v>
      </c>
      <c r="P1757" s="53">
        <v>0</v>
      </c>
    </row>
    <row r="1758" spans="1:16" s="19" customFormat="1" hidden="1">
      <c r="A1758" s="19" t="s">
        <v>2663</v>
      </c>
      <c r="B1758" s="19" t="s">
        <v>2662</v>
      </c>
      <c r="C1758" s="51"/>
      <c r="D1758" s="51" t="s">
        <v>1879</v>
      </c>
      <c r="E1758" s="51" t="s">
        <v>460</v>
      </c>
      <c r="F1758" s="51" t="s">
        <v>2662</v>
      </c>
      <c r="G1758" s="51"/>
      <c r="H1758" s="51" t="s">
        <v>623</v>
      </c>
      <c r="I1758" s="51"/>
      <c r="J1758" s="51" t="s">
        <v>543</v>
      </c>
      <c r="K1758" s="51" t="s">
        <v>3092</v>
      </c>
      <c r="L1758" s="51"/>
      <c r="M1758" s="51"/>
      <c r="N1758" s="53">
        <v>32.331919999999997</v>
      </c>
      <c r="O1758" s="53">
        <v>32.331919999999997</v>
      </c>
      <c r="P1758" s="53">
        <v>0</v>
      </c>
    </row>
    <row r="1759" spans="1:16" s="19" customFormat="1" hidden="1">
      <c r="A1759" s="19" t="s">
        <v>2663</v>
      </c>
      <c r="B1759" s="19" t="s">
        <v>550</v>
      </c>
      <c r="C1759" s="51"/>
      <c r="D1759" s="51" t="s">
        <v>1879</v>
      </c>
      <c r="E1759" s="51" t="s">
        <v>460</v>
      </c>
      <c r="F1759" s="51" t="s">
        <v>2662</v>
      </c>
      <c r="G1759" s="51"/>
      <c r="H1759" s="51" t="s">
        <v>623</v>
      </c>
      <c r="I1759" s="51"/>
      <c r="J1759" s="51" t="s">
        <v>549</v>
      </c>
      <c r="K1759" s="51" t="s">
        <v>3091</v>
      </c>
      <c r="L1759" s="51"/>
      <c r="M1759" s="51"/>
      <c r="N1759" s="53">
        <v>2.6111399999999998</v>
      </c>
      <c r="O1759" s="53">
        <v>2.6111399999999998</v>
      </c>
      <c r="P1759" s="53">
        <v>0</v>
      </c>
    </row>
    <row r="1760" spans="1:16" s="19" customFormat="1" hidden="1">
      <c r="A1760" s="19" t="s">
        <v>2663</v>
      </c>
      <c r="B1760" s="19" t="s">
        <v>813</v>
      </c>
      <c r="C1760" s="51"/>
      <c r="D1760" s="51" t="s">
        <v>1879</v>
      </c>
      <c r="E1760" s="51" t="s">
        <v>460</v>
      </c>
      <c r="F1760" s="51" t="s">
        <v>2662</v>
      </c>
      <c r="G1760" s="51"/>
      <c r="H1760" s="51" t="s">
        <v>623</v>
      </c>
      <c r="I1760" s="51"/>
      <c r="J1760" s="51" t="s">
        <v>533</v>
      </c>
      <c r="K1760" s="51" t="s">
        <v>3090</v>
      </c>
      <c r="L1760" s="51"/>
      <c r="M1760" s="51"/>
      <c r="N1760" s="53">
        <v>0.68796000000000002</v>
      </c>
      <c r="O1760" s="53">
        <v>0.68796000000000002</v>
      </c>
      <c r="P1760" s="53">
        <v>0</v>
      </c>
    </row>
    <row r="1761" spans="1:16" s="19" customFormat="1" hidden="1">
      <c r="A1761" s="19" t="s">
        <v>1986</v>
      </c>
      <c r="B1761" s="19" t="s">
        <v>99</v>
      </c>
      <c r="C1761" s="51"/>
      <c r="D1761" s="51" t="s">
        <v>1879</v>
      </c>
      <c r="E1761" s="51" t="s">
        <v>460</v>
      </c>
      <c r="F1761" s="51" t="s">
        <v>460</v>
      </c>
      <c r="G1761" s="51"/>
      <c r="H1761" s="51" t="s">
        <v>623</v>
      </c>
      <c r="I1761" s="51"/>
      <c r="J1761" s="51" t="s">
        <v>228</v>
      </c>
      <c r="K1761" s="51" t="s">
        <v>3089</v>
      </c>
      <c r="L1761" s="51" t="s">
        <v>3088</v>
      </c>
      <c r="M1761" s="51"/>
      <c r="N1761" s="53">
        <v>0</v>
      </c>
      <c r="O1761" s="53"/>
      <c r="P1761" s="53">
        <v>0</v>
      </c>
    </row>
    <row r="1762" spans="1:16" s="19" customFormat="1" hidden="1">
      <c r="A1762" s="19" t="s">
        <v>1985</v>
      </c>
      <c r="B1762" s="19" t="s">
        <v>99</v>
      </c>
      <c r="C1762" s="51"/>
      <c r="D1762" s="51" t="s">
        <v>1879</v>
      </c>
      <c r="E1762" s="51" t="s">
        <v>460</v>
      </c>
      <c r="F1762" s="51" t="s">
        <v>460</v>
      </c>
      <c r="G1762" s="51"/>
      <c r="H1762" s="51" t="s">
        <v>623</v>
      </c>
      <c r="I1762" s="51"/>
      <c r="J1762" s="51" t="s">
        <v>228</v>
      </c>
      <c r="K1762" s="51" t="s">
        <v>3089</v>
      </c>
      <c r="L1762" s="51" t="s">
        <v>3088</v>
      </c>
      <c r="M1762" s="51"/>
      <c r="N1762" s="53">
        <v>0.38332569958833768</v>
      </c>
      <c r="O1762" s="53"/>
      <c r="P1762" s="53">
        <v>0.38332569958833768</v>
      </c>
    </row>
    <row r="1763" spans="1:16" s="19" customFormat="1" hidden="1">
      <c r="A1763" s="19" t="s">
        <v>1984</v>
      </c>
      <c r="B1763" s="19" t="s">
        <v>99</v>
      </c>
      <c r="C1763" s="51"/>
      <c r="D1763" s="51" t="s">
        <v>1879</v>
      </c>
      <c r="E1763" s="51" t="s">
        <v>460</v>
      </c>
      <c r="F1763" s="51" t="s">
        <v>460</v>
      </c>
      <c r="G1763" s="51"/>
      <c r="H1763" s="51" t="s">
        <v>623</v>
      </c>
      <c r="I1763" s="51"/>
      <c r="J1763" s="51" t="s">
        <v>228</v>
      </c>
      <c r="K1763" s="51" t="s">
        <v>3089</v>
      </c>
      <c r="L1763" s="51" t="s">
        <v>3088</v>
      </c>
      <c r="M1763" s="51"/>
      <c r="N1763" s="53">
        <v>52092.585674300411</v>
      </c>
      <c r="O1763" s="53"/>
      <c r="P1763" s="53">
        <v>52092.585674300411</v>
      </c>
    </row>
    <row r="1764" spans="1:16" s="19" customFormat="1" hidden="1">
      <c r="A1764" s="19" t="s">
        <v>1986</v>
      </c>
      <c r="B1764" s="19" t="s">
        <v>896</v>
      </c>
      <c r="C1764" s="51"/>
      <c r="D1764" s="51" t="s">
        <v>1879</v>
      </c>
      <c r="E1764" s="51" t="s">
        <v>460</v>
      </c>
      <c r="F1764" s="51" t="s">
        <v>460</v>
      </c>
      <c r="G1764" s="51"/>
      <c r="H1764" s="51" t="s">
        <v>623</v>
      </c>
      <c r="I1764" s="51"/>
      <c r="J1764" s="51" t="s">
        <v>209</v>
      </c>
      <c r="K1764" s="51" t="s">
        <v>3087</v>
      </c>
      <c r="L1764" s="51"/>
      <c r="M1764" s="51"/>
      <c r="N1764" s="53">
        <v>0</v>
      </c>
      <c r="O1764" s="53"/>
      <c r="P1764" s="53">
        <v>0</v>
      </c>
    </row>
    <row r="1765" spans="1:16" s="19" customFormat="1" hidden="1">
      <c r="A1765" s="19" t="s">
        <v>1985</v>
      </c>
      <c r="B1765" s="19" t="s">
        <v>896</v>
      </c>
      <c r="C1765" s="51"/>
      <c r="D1765" s="51" t="s">
        <v>1879</v>
      </c>
      <c r="E1765" s="51" t="s">
        <v>460</v>
      </c>
      <c r="F1765" s="51" t="s">
        <v>460</v>
      </c>
      <c r="G1765" s="51"/>
      <c r="H1765" s="51" t="s">
        <v>623</v>
      </c>
      <c r="I1765" s="51"/>
      <c r="J1765" s="51" t="s">
        <v>209</v>
      </c>
      <c r="K1765" s="51" t="s">
        <v>3087</v>
      </c>
      <c r="L1765" s="51"/>
      <c r="M1765" s="51"/>
      <c r="N1765" s="53">
        <v>2.336780403953392E-2</v>
      </c>
      <c r="O1765" s="53"/>
      <c r="P1765" s="53">
        <v>2.336780403953392E-2</v>
      </c>
    </row>
    <row r="1766" spans="1:16" s="19" customFormat="1" hidden="1">
      <c r="A1766" s="19" t="s">
        <v>1984</v>
      </c>
      <c r="B1766" s="19" t="s">
        <v>896</v>
      </c>
      <c r="C1766" s="51"/>
      <c r="D1766" s="51" t="s">
        <v>1879</v>
      </c>
      <c r="E1766" s="51" t="s">
        <v>460</v>
      </c>
      <c r="F1766" s="51" t="s">
        <v>460</v>
      </c>
      <c r="G1766" s="51"/>
      <c r="H1766" s="51" t="s">
        <v>623</v>
      </c>
      <c r="I1766" s="51"/>
      <c r="J1766" s="51" t="s">
        <v>209</v>
      </c>
      <c r="K1766" s="51" t="s">
        <v>3087</v>
      </c>
      <c r="L1766" s="51"/>
      <c r="M1766" s="51"/>
      <c r="N1766" s="53">
        <v>3175.6006321959603</v>
      </c>
      <c r="O1766" s="53"/>
      <c r="P1766" s="53">
        <v>3175.6006321959603</v>
      </c>
    </row>
    <row r="1767" spans="1:16" s="19" customFormat="1" hidden="1">
      <c r="A1767" s="19" t="s">
        <v>2959</v>
      </c>
      <c r="B1767" s="19" t="s">
        <v>244</v>
      </c>
      <c r="C1767" s="51"/>
      <c r="D1767" s="51" t="s">
        <v>1879</v>
      </c>
      <c r="E1767" s="51" t="s">
        <v>460</v>
      </c>
      <c r="F1767" s="51" t="s">
        <v>460</v>
      </c>
      <c r="G1767" s="51"/>
      <c r="H1767" s="51" t="s">
        <v>623</v>
      </c>
      <c r="I1767" s="51"/>
      <c r="J1767" s="51" t="s">
        <v>245</v>
      </c>
      <c r="K1767" s="51" t="s">
        <v>3086</v>
      </c>
      <c r="L1767" s="51" t="s">
        <v>249</v>
      </c>
      <c r="M1767" s="51"/>
      <c r="N1767" s="53">
        <v>1451</v>
      </c>
      <c r="O1767" s="53">
        <v>0</v>
      </c>
      <c r="P1767" s="53">
        <v>1451</v>
      </c>
    </row>
    <row r="1768" spans="1:16" s="19" customFormat="1" hidden="1">
      <c r="A1768" s="19" t="s">
        <v>1986</v>
      </c>
      <c r="B1768" s="19" t="s">
        <v>650</v>
      </c>
      <c r="C1768" s="51"/>
      <c r="D1768" s="51" t="s">
        <v>1879</v>
      </c>
      <c r="E1768" s="51" t="s">
        <v>4</v>
      </c>
      <c r="F1768" s="51" t="s">
        <v>4</v>
      </c>
      <c r="G1768" s="51"/>
      <c r="H1768" s="51" t="s">
        <v>623</v>
      </c>
      <c r="I1768" s="51"/>
      <c r="J1768" s="51" t="s">
        <v>3085</v>
      </c>
      <c r="K1768" s="51" t="s">
        <v>3084</v>
      </c>
      <c r="L1768" s="51"/>
      <c r="M1768" s="51"/>
      <c r="N1768" s="53">
        <v>0</v>
      </c>
      <c r="O1768" s="53"/>
      <c r="P1768" s="53">
        <v>0</v>
      </c>
    </row>
    <row r="1769" spans="1:16" s="19" customFormat="1" hidden="1">
      <c r="A1769" s="19" t="s">
        <v>1985</v>
      </c>
      <c r="B1769" s="19" t="s">
        <v>650</v>
      </c>
      <c r="C1769" s="51"/>
      <c r="D1769" s="51" t="s">
        <v>1879</v>
      </c>
      <c r="E1769" s="51" t="s">
        <v>4</v>
      </c>
      <c r="F1769" s="51" t="s">
        <v>4</v>
      </c>
      <c r="G1769" s="51"/>
      <c r="H1769" s="51" t="s">
        <v>623</v>
      </c>
      <c r="I1769" s="51"/>
      <c r="J1769" s="51" t="s">
        <v>3085</v>
      </c>
      <c r="K1769" s="51" t="s">
        <v>3084</v>
      </c>
      <c r="L1769" s="51"/>
      <c r="M1769" s="51"/>
      <c r="N1769" s="53">
        <v>2.5441338804572915</v>
      </c>
      <c r="O1769" s="53"/>
      <c r="P1769" s="53">
        <v>2.5441338804572915</v>
      </c>
    </row>
    <row r="1770" spans="1:16" s="19" customFormat="1" hidden="1">
      <c r="A1770" s="19" t="s">
        <v>1984</v>
      </c>
      <c r="B1770" s="19" t="s">
        <v>650</v>
      </c>
      <c r="C1770" s="51"/>
      <c r="D1770" s="51" t="s">
        <v>1879</v>
      </c>
      <c r="E1770" s="51" t="s">
        <v>4</v>
      </c>
      <c r="F1770" s="51" t="s">
        <v>4</v>
      </c>
      <c r="G1770" s="51"/>
      <c r="H1770" s="51" t="s">
        <v>623</v>
      </c>
      <c r="I1770" s="51"/>
      <c r="J1770" s="51" t="s">
        <v>3085</v>
      </c>
      <c r="K1770" s="51" t="s">
        <v>3084</v>
      </c>
      <c r="L1770" s="51"/>
      <c r="M1770" s="51"/>
      <c r="N1770" s="53">
        <v>345738.65586611954</v>
      </c>
      <c r="O1770" s="53"/>
      <c r="P1770" s="53">
        <v>345738.65586611954</v>
      </c>
    </row>
    <row r="1771" spans="1:16" s="19" customFormat="1" hidden="1">
      <c r="A1771" s="19" t="s">
        <v>1986</v>
      </c>
      <c r="B1771" s="19" t="s">
        <v>651</v>
      </c>
      <c r="C1771" s="51"/>
      <c r="D1771" s="51" t="s">
        <v>1879</v>
      </c>
      <c r="E1771" s="51" t="s">
        <v>4</v>
      </c>
      <c r="F1771" s="51" t="s">
        <v>4</v>
      </c>
      <c r="G1771" s="51"/>
      <c r="H1771" s="51" t="s">
        <v>623</v>
      </c>
      <c r="I1771" s="51"/>
      <c r="J1771" s="51" t="s">
        <v>3083</v>
      </c>
      <c r="K1771" s="51" t="s">
        <v>3082</v>
      </c>
      <c r="L1771" s="51"/>
      <c r="M1771" s="51"/>
      <c r="N1771" s="53">
        <v>0</v>
      </c>
      <c r="O1771" s="53"/>
      <c r="P1771" s="53">
        <v>0</v>
      </c>
    </row>
    <row r="1772" spans="1:16" s="19" customFormat="1" hidden="1">
      <c r="A1772" s="19" t="s">
        <v>1985</v>
      </c>
      <c r="B1772" s="19" t="s">
        <v>651</v>
      </c>
      <c r="C1772" s="51"/>
      <c r="D1772" s="51" t="s">
        <v>1879</v>
      </c>
      <c r="E1772" s="51" t="s">
        <v>4</v>
      </c>
      <c r="F1772" s="51" t="s">
        <v>4</v>
      </c>
      <c r="G1772" s="51"/>
      <c r="H1772" s="51" t="s">
        <v>623</v>
      </c>
      <c r="I1772" s="51"/>
      <c r="J1772" s="51" t="s">
        <v>3083</v>
      </c>
      <c r="K1772" s="51" t="s">
        <v>3082</v>
      </c>
      <c r="L1772" s="51"/>
      <c r="M1772" s="51"/>
      <c r="N1772" s="53">
        <v>1.8544216308394061</v>
      </c>
      <c r="O1772" s="53"/>
      <c r="P1772" s="53">
        <v>1.8544216308394061</v>
      </c>
    </row>
    <row r="1773" spans="1:16" s="19" customFormat="1" hidden="1">
      <c r="A1773" s="19" t="s">
        <v>1984</v>
      </c>
      <c r="B1773" s="19" t="s">
        <v>651</v>
      </c>
      <c r="C1773" s="51"/>
      <c r="D1773" s="51" t="s">
        <v>1879</v>
      </c>
      <c r="E1773" s="51" t="s">
        <v>4</v>
      </c>
      <c r="F1773" s="51" t="s">
        <v>4</v>
      </c>
      <c r="G1773" s="51"/>
      <c r="H1773" s="51" t="s">
        <v>623</v>
      </c>
      <c r="I1773" s="51"/>
      <c r="J1773" s="51" t="s">
        <v>3083</v>
      </c>
      <c r="K1773" s="51" t="s">
        <v>3082</v>
      </c>
      <c r="L1773" s="51"/>
      <c r="M1773" s="51"/>
      <c r="N1773" s="53">
        <v>252009.23857836914</v>
      </c>
      <c r="O1773" s="53"/>
      <c r="P1773" s="53">
        <v>252009.23857836914</v>
      </c>
    </row>
    <row r="1774" spans="1:16" s="19" customFormat="1" hidden="1">
      <c r="A1774" s="19" t="s">
        <v>1986</v>
      </c>
      <c r="B1774" s="19" t="s">
        <v>1101</v>
      </c>
      <c r="C1774" s="51"/>
      <c r="D1774" s="51" t="s">
        <v>1879</v>
      </c>
      <c r="E1774" s="51" t="s">
        <v>460</v>
      </c>
      <c r="F1774" s="51" t="s">
        <v>460</v>
      </c>
      <c r="G1774" s="51"/>
      <c r="H1774" s="51" t="s">
        <v>623</v>
      </c>
      <c r="I1774" s="51"/>
      <c r="J1774" s="51" t="s">
        <v>210</v>
      </c>
      <c r="K1774" s="51" t="s">
        <v>3081</v>
      </c>
      <c r="L1774" s="51">
        <v>57073</v>
      </c>
      <c r="M1774" s="51"/>
      <c r="N1774" s="53">
        <v>0</v>
      </c>
      <c r="O1774" s="53"/>
      <c r="P1774" s="53">
        <v>0</v>
      </c>
    </row>
    <row r="1775" spans="1:16" s="19" customFormat="1" hidden="1">
      <c r="A1775" s="19" t="s">
        <v>1985</v>
      </c>
      <c r="B1775" s="19" t="s">
        <v>1101</v>
      </c>
      <c r="C1775" s="51"/>
      <c r="D1775" s="51" t="s">
        <v>1879</v>
      </c>
      <c r="E1775" s="51" t="s">
        <v>460</v>
      </c>
      <c r="F1775" s="51" t="s">
        <v>460</v>
      </c>
      <c r="G1775" s="51"/>
      <c r="H1775" s="51" t="s">
        <v>623</v>
      </c>
      <c r="I1775" s="51"/>
      <c r="J1775" s="51" t="s">
        <v>210</v>
      </c>
      <c r="K1775" s="51" t="s">
        <v>3081</v>
      </c>
      <c r="L1775" s="51">
        <v>57073</v>
      </c>
      <c r="M1775" s="51"/>
      <c r="N1775" s="53">
        <v>1.7444989677211071</v>
      </c>
      <c r="O1775" s="53"/>
      <c r="P1775" s="53">
        <v>1.7444989677211071</v>
      </c>
    </row>
    <row r="1776" spans="1:16" s="19" customFormat="1" hidden="1">
      <c r="A1776" s="19" t="s">
        <v>1984</v>
      </c>
      <c r="B1776" s="19" t="s">
        <v>1101</v>
      </c>
      <c r="C1776" s="51"/>
      <c r="D1776" s="51" t="s">
        <v>1879</v>
      </c>
      <c r="E1776" s="51" t="s">
        <v>460</v>
      </c>
      <c r="F1776" s="51" t="s">
        <v>460</v>
      </c>
      <c r="G1776" s="51"/>
      <c r="H1776" s="51" t="s">
        <v>623</v>
      </c>
      <c r="I1776" s="51"/>
      <c r="J1776" s="51" t="s">
        <v>210</v>
      </c>
      <c r="K1776" s="51" t="s">
        <v>3081</v>
      </c>
      <c r="L1776" s="51">
        <v>57073</v>
      </c>
      <c r="M1776" s="51"/>
      <c r="N1776" s="53">
        <v>237071.14350103229</v>
      </c>
      <c r="O1776" s="53"/>
      <c r="P1776" s="53">
        <v>237071.14350103229</v>
      </c>
    </row>
    <row r="1777" spans="1:16" s="19" customFormat="1" hidden="1">
      <c r="A1777" s="19" t="s">
        <v>39</v>
      </c>
      <c r="B1777" s="19" t="s">
        <v>3080</v>
      </c>
      <c r="C1777" s="51"/>
      <c r="D1777" s="51" t="s">
        <v>1879</v>
      </c>
      <c r="E1777" s="51" t="s">
        <v>460</v>
      </c>
      <c r="F1777" s="51" t="s">
        <v>460</v>
      </c>
      <c r="G1777" s="51"/>
      <c r="H1777" s="51" t="s">
        <v>623</v>
      </c>
      <c r="I1777" s="51"/>
      <c r="J1777" s="51" t="s">
        <v>271</v>
      </c>
      <c r="K1777" s="51" t="s">
        <v>3079</v>
      </c>
      <c r="L1777" s="51">
        <v>57491</v>
      </c>
      <c r="M1777" s="51"/>
      <c r="N1777" s="53">
        <v>390615.37</v>
      </c>
      <c r="O1777" s="53"/>
      <c r="P1777" s="53">
        <v>390615.37</v>
      </c>
    </row>
    <row r="1778" spans="1:16" s="19" customFormat="1" hidden="1">
      <c r="A1778" s="19" t="s">
        <v>19</v>
      </c>
      <c r="B1778" s="19" t="s">
        <v>457</v>
      </c>
      <c r="C1778" s="51"/>
      <c r="D1778" s="51" t="s">
        <v>1879</v>
      </c>
      <c r="E1778" s="51" t="s">
        <v>460</v>
      </c>
      <c r="F1778" s="51" t="s">
        <v>460</v>
      </c>
      <c r="G1778" s="51"/>
      <c r="H1778" s="51" t="s">
        <v>623</v>
      </c>
      <c r="I1778" s="51"/>
      <c r="J1778" s="51" t="s">
        <v>3077</v>
      </c>
      <c r="K1778" s="51"/>
      <c r="L1778" s="51">
        <v>59977</v>
      </c>
      <c r="M1778" s="51"/>
      <c r="N1778" s="53">
        <v>5637</v>
      </c>
      <c r="O1778" s="53"/>
      <c r="P1778" s="53">
        <v>5637</v>
      </c>
    </row>
    <row r="1779" spans="1:16" s="19" customFormat="1" hidden="1">
      <c r="A1779" s="19" t="s">
        <v>2658</v>
      </c>
      <c r="B1779" s="19" t="s">
        <v>3078</v>
      </c>
      <c r="C1779" s="51"/>
      <c r="D1779" s="51" t="s">
        <v>1879</v>
      </c>
      <c r="E1779" s="51" t="s">
        <v>460</v>
      </c>
      <c r="F1779" s="51" t="s">
        <v>2880</v>
      </c>
      <c r="G1779" s="51"/>
      <c r="H1779" s="51" t="s">
        <v>623</v>
      </c>
      <c r="I1779" s="51"/>
      <c r="J1779" s="51" t="s">
        <v>3077</v>
      </c>
      <c r="K1779" s="51"/>
      <c r="L1779" s="51"/>
      <c r="M1779" s="51"/>
      <c r="N1779" s="53">
        <v>28184</v>
      </c>
      <c r="O1779" s="53">
        <v>0</v>
      </c>
      <c r="P1779" s="53">
        <v>28184</v>
      </c>
    </row>
    <row r="1780" spans="1:16" s="19" customFormat="1" hidden="1">
      <c r="A1780" s="19" t="s">
        <v>1986</v>
      </c>
      <c r="B1780" s="19" t="s">
        <v>592</v>
      </c>
      <c r="C1780" s="51"/>
      <c r="D1780" s="51" t="s">
        <v>1879</v>
      </c>
      <c r="E1780" s="51" t="s">
        <v>460</v>
      </c>
      <c r="F1780" s="51" t="s">
        <v>460</v>
      </c>
      <c r="G1780" s="51"/>
      <c r="H1780" s="51" t="s">
        <v>623</v>
      </c>
      <c r="I1780" s="51"/>
      <c r="J1780" s="51" t="s">
        <v>186</v>
      </c>
      <c r="K1780" s="51" t="s">
        <v>3076</v>
      </c>
      <c r="L1780" s="51" t="s">
        <v>3075</v>
      </c>
      <c r="M1780" s="51"/>
      <c r="N1780" s="53">
        <v>0</v>
      </c>
      <c r="O1780" s="53"/>
      <c r="P1780" s="53">
        <v>0</v>
      </c>
    </row>
    <row r="1781" spans="1:16" s="19" customFormat="1" hidden="1">
      <c r="A1781" s="19" t="s">
        <v>1985</v>
      </c>
      <c r="B1781" s="19" t="s">
        <v>592</v>
      </c>
      <c r="C1781" s="51"/>
      <c r="D1781" s="51" t="s">
        <v>1879</v>
      </c>
      <c r="E1781" s="51" t="s">
        <v>460</v>
      </c>
      <c r="F1781" s="51" t="s">
        <v>460</v>
      </c>
      <c r="G1781" s="51"/>
      <c r="H1781" s="51" t="s">
        <v>623</v>
      </c>
      <c r="I1781" s="51"/>
      <c r="J1781" s="51" t="s">
        <v>186</v>
      </c>
      <c r="K1781" s="51" t="s">
        <v>3076</v>
      </c>
      <c r="L1781" s="51" t="s">
        <v>3075</v>
      </c>
      <c r="M1781" s="51"/>
      <c r="N1781" s="53">
        <v>2.3824692812516698E-2</v>
      </c>
      <c r="O1781" s="53"/>
      <c r="P1781" s="53">
        <v>2.3824692812516698E-2</v>
      </c>
    </row>
    <row r="1782" spans="1:16" s="19" customFormat="1" hidden="1">
      <c r="A1782" s="19" t="s">
        <v>1984</v>
      </c>
      <c r="B1782" s="19" t="s">
        <v>592</v>
      </c>
      <c r="C1782" s="51"/>
      <c r="D1782" s="51" t="s">
        <v>1879</v>
      </c>
      <c r="E1782" s="51" t="s">
        <v>460</v>
      </c>
      <c r="F1782" s="51" t="s">
        <v>460</v>
      </c>
      <c r="G1782" s="51"/>
      <c r="H1782" s="51" t="s">
        <v>623</v>
      </c>
      <c r="I1782" s="51"/>
      <c r="J1782" s="51" t="s">
        <v>186</v>
      </c>
      <c r="K1782" s="51" t="s">
        <v>3076</v>
      </c>
      <c r="L1782" s="51" t="s">
        <v>3075</v>
      </c>
      <c r="M1782" s="51"/>
      <c r="N1782" s="53">
        <v>3237.6901753071875</v>
      </c>
      <c r="O1782" s="53"/>
      <c r="P1782" s="53">
        <v>3237.6901753071875</v>
      </c>
    </row>
    <row r="1783" spans="1:16" s="19" customFormat="1" hidden="1">
      <c r="A1783" s="19" t="s">
        <v>1986</v>
      </c>
      <c r="B1783" s="19" t="s">
        <v>591</v>
      </c>
      <c r="C1783" s="51"/>
      <c r="D1783" s="51" t="s">
        <v>1879</v>
      </c>
      <c r="E1783" s="51" t="s">
        <v>460</v>
      </c>
      <c r="F1783" s="51" t="s">
        <v>460</v>
      </c>
      <c r="G1783" s="51"/>
      <c r="H1783" s="51" t="s">
        <v>623</v>
      </c>
      <c r="I1783" s="51"/>
      <c r="J1783" s="51" t="s">
        <v>3074</v>
      </c>
      <c r="K1783" s="51" t="s">
        <v>3073</v>
      </c>
      <c r="L1783" s="51" t="s">
        <v>3072</v>
      </c>
      <c r="M1783" s="51"/>
      <c r="N1783" s="53">
        <v>0</v>
      </c>
      <c r="O1783" s="53"/>
      <c r="P1783" s="53">
        <v>0</v>
      </c>
    </row>
    <row r="1784" spans="1:16" s="19" customFormat="1" hidden="1">
      <c r="A1784" s="19" t="s">
        <v>1985</v>
      </c>
      <c r="B1784" s="19" t="s">
        <v>591</v>
      </c>
      <c r="C1784" s="51"/>
      <c r="D1784" s="51" t="s">
        <v>1879</v>
      </c>
      <c r="E1784" s="51" t="s">
        <v>460</v>
      </c>
      <c r="F1784" s="51" t="s">
        <v>460</v>
      </c>
      <c r="G1784" s="51"/>
      <c r="H1784" s="51" t="s">
        <v>623</v>
      </c>
      <c r="I1784" s="51"/>
      <c r="J1784" s="51" t="s">
        <v>3074</v>
      </c>
      <c r="K1784" s="51" t="s">
        <v>3073</v>
      </c>
      <c r="L1784" s="51" t="s">
        <v>3072</v>
      </c>
      <c r="M1784" s="51"/>
      <c r="N1784" s="53">
        <v>1.528845936306884E-2</v>
      </c>
      <c r="O1784" s="53"/>
      <c r="P1784" s="53">
        <v>1.528845936306884E-2</v>
      </c>
    </row>
    <row r="1785" spans="1:16" s="19" customFormat="1" hidden="1">
      <c r="A1785" s="19" t="s">
        <v>1984</v>
      </c>
      <c r="B1785" s="19" t="s">
        <v>591</v>
      </c>
      <c r="C1785" s="51"/>
      <c r="D1785" s="51" t="s">
        <v>1879</v>
      </c>
      <c r="E1785" s="51" t="s">
        <v>460</v>
      </c>
      <c r="F1785" s="51" t="s">
        <v>460</v>
      </c>
      <c r="G1785" s="51"/>
      <c r="H1785" s="51" t="s">
        <v>623</v>
      </c>
      <c r="I1785" s="51"/>
      <c r="J1785" s="51" t="s">
        <v>3074</v>
      </c>
      <c r="K1785" s="51" t="s">
        <v>3073</v>
      </c>
      <c r="L1785" s="51" t="s">
        <v>3072</v>
      </c>
      <c r="M1785" s="51"/>
      <c r="N1785" s="53">
        <v>2077.6467115406367</v>
      </c>
      <c r="O1785" s="53"/>
      <c r="P1785" s="53">
        <v>2077.6467115406367</v>
      </c>
    </row>
    <row r="1786" spans="1:16" s="19" customFormat="1" hidden="1">
      <c r="A1786" s="19" t="s">
        <v>2663</v>
      </c>
      <c r="B1786" s="19" t="s">
        <v>656</v>
      </c>
      <c r="C1786" s="51"/>
      <c r="D1786" s="51" t="s">
        <v>1879</v>
      </c>
      <c r="E1786" s="51" t="s">
        <v>460</v>
      </c>
      <c r="F1786" s="51" t="s">
        <v>2662</v>
      </c>
      <c r="G1786" s="51"/>
      <c r="H1786" s="51" t="s">
        <v>623</v>
      </c>
      <c r="I1786" s="51"/>
      <c r="J1786" s="51" t="s">
        <v>530</v>
      </c>
      <c r="K1786" s="51" t="s">
        <v>3071</v>
      </c>
      <c r="L1786" s="51"/>
      <c r="M1786" s="51"/>
      <c r="N1786" s="53">
        <v>71.455839999999995</v>
      </c>
      <c r="O1786" s="53">
        <v>71.455839999999995</v>
      </c>
      <c r="P1786" s="53">
        <v>0</v>
      </c>
    </row>
    <row r="1787" spans="1:16" s="19" customFormat="1" hidden="1">
      <c r="A1787" s="19" t="s">
        <v>39</v>
      </c>
      <c r="B1787" s="19" t="s">
        <v>1317</v>
      </c>
      <c r="C1787" s="51"/>
      <c r="D1787" s="51" t="s">
        <v>1879</v>
      </c>
      <c r="E1787" s="51" t="s">
        <v>0</v>
      </c>
      <c r="F1787" s="51" t="s">
        <v>831</v>
      </c>
      <c r="G1787" s="51"/>
      <c r="H1787" s="51" t="s">
        <v>623</v>
      </c>
      <c r="I1787" s="51"/>
      <c r="J1787" s="51" t="s">
        <v>3070</v>
      </c>
      <c r="K1787" s="51" t="s">
        <v>3069</v>
      </c>
      <c r="L1787" s="51">
        <v>52204</v>
      </c>
      <c r="M1787" s="51"/>
      <c r="N1787" s="53">
        <v>11100.070000000002</v>
      </c>
      <c r="O1787" s="53"/>
      <c r="P1787" s="53">
        <v>11100.070000000002</v>
      </c>
    </row>
    <row r="1788" spans="1:16" s="19" customFormat="1" hidden="1">
      <c r="A1788" s="19" t="s">
        <v>39</v>
      </c>
      <c r="B1788" s="19" t="s">
        <v>1318</v>
      </c>
      <c r="C1788" s="51"/>
      <c r="D1788" s="51" t="s">
        <v>1879</v>
      </c>
      <c r="E1788" s="51" t="s">
        <v>0</v>
      </c>
      <c r="F1788" s="51" t="s">
        <v>831</v>
      </c>
      <c r="G1788" s="51"/>
      <c r="H1788" s="51" t="s">
        <v>623</v>
      </c>
      <c r="I1788" s="51"/>
      <c r="J1788" s="51" t="s">
        <v>3068</v>
      </c>
      <c r="K1788" s="51" t="s">
        <v>3067</v>
      </c>
      <c r="L1788" s="51">
        <v>52204</v>
      </c>
      <c r="M1788" s="51"/>
      <c r="N1788" s="53">
        <v>10059.320000000002</v>
      </c>
      <c r="O1788" s="53"/>
      <c r="P1788" s="53">
        <v>10059.320000000002</v>
      </c>
    </row>
    <row r="1789" spans="1:16" s="19" customFormat="1" hidden="1">
      <c r="A1789" s="19" t="s">
        <v>660</v>
      </c>
      <c r="B1789" s="19" t="s">
        <v>3065</v>
      </c>
      <c r="C1789" s="51"/>
      <c r="D1789" s="51" t="s">
        <v>1879</v>
      </c>
      <c r="E1789" s="51" t="s">
        <v>460</v>
      </c>
      <c r="F1789" s="51" t="s">
        <v>460</v>
      </c>
      <c r="G1789" s="51"/>
      <c r="H1789" s="51" t="s">
        <v>623</v>
      </c>
      <c r="I1789" s="51"/>
      <c r="J1789" s="51" t="s">
        <v>3064</v>
      </c>
      <c r="K1789" s="51" t="s">
        <v>3063</v>
      </c>
      <c r="L1789" s="51">
        <v>60275</v>
      </c>
      <c r="M1789" s="51"/>
      <c r="N1789" s="53">
        <v>3503</v>
      </c>
      <c r="O1789" s="53"/>
      <c r="P1789" s="53">
        <v>3503</v>
      </c>
    </row>
    <row r="1790" spans="1:16" s="19" customFormat="1" hidden="1">
      <c r="A1790" s="19" t="s">
        <v>3066</v>
      </c>
      <c r="B1790" s="19" t="s">
        <v>3065</v>
      </c>
      <c r="C1790" s="51"/>
      <c r="D1790" s="51" t="s">
        <v>1879</v>
      </c>
      <c r="E1790" s="51" t="s">
        <v>460</v>
      </c>
      <c r="F1790" s="51" t="s">
        <v>460</v>
      </c>
      <c r="G1790" s="51"/>
      <c r="H1790" s="51" t="s">
        <v>623</v>
      </c>
      <c r="I1790" s="51"/>
      <c r="J1790" s="51" t="s">
        <v>3064</v>
      </c>
      <c r="K1790" s="51" t="s">
        <v>3063</v>
      </c>
      <c r="L1790" s="51">
        <v>60275</v>
      </c>
      <c r="M1790" s="51"/>
      <c r="N1790" s="53">
        <v>1539</v>
      </c>
      <c r="O1790" s="53">
        <v>0</v>
      </c>
      <c r="P1790" s="53">
        <v>1539</v>
      </c>
    </row>
    <row r="1791" spans="1:16" s="19" customFormat="1" hidden="1">
      <c r="A1791" s="19" t="s">
        <v>2959</v>
      </c>
      <c r="B1791" s="19" t="s">
        <v>822</v>
      </c>
      <c r="C1791" s="51"/>
      <c r="D1791" s="51" t="s">
        <v>1879</v>
      </c>
      <c r="E1791" s="51" t="s">
        <v>460</v>
      </c>
      <c r="F1791" s="51" t="s">
        <v>460</v>
      </c>
      <c r="G1791" s="51"/>
      <c r="H1791" s="51" t="s">
        <v>623</v>
      </c>
      <c r="I1791" s="51"/>
      <c r="J1791" s="51" t="s">
        <v>3062</v>
      </c>
      <c r="K1791" s="51" t="s">
        <v>3061</v>
      </c>
      <c r="L1791" s="51">
        <v>58374</v>
      </c>
      <c r="M1791" s="51"/>
      <c r="N1791" s="53">
        <v>20000</v>
      </c>
      <c r="O1791" s="53">
        <v>0</v>
      </c>
      <c r="P1791" s="53">
        <v>20000</v>
      </c>
    </row>
    <row r="1792" spans="1:16" s="19" customFormat="1" hidden="1">
      <c r="A1792" s="19" t="s">
        <v>2268</v>
      </c>
      <c r="B1792" s="19" t="s">
        <v>822</v>
      </c>
      <c r="C1792" s="51"/>
      <c r="D1792" s="51" t="s">
        <v>1879</v>
      </c>
      <c r="E1792" s="51" t="s">
        <v>460</v>
      </c>
      <c r="F1792" s="51" t="s">
        <v>460</v>
      </c>
      <c r="G1792" s="51"/>
      <c r="H1792" s="51" t="s">
        <v>623</v>
      </c>
      <c r="I1792" s="51"/>
      <c r="J1792" s="51" t="s">
        <v>3062</v>
      </c>
      <c r="K1792" s="51" t="s">
        <v>3061</v>
      </c>
      <c r="L1792" s="51">
        <v>58374</v>
      </c>
      <c r="M1792" s="51"/>
      <c r="N1792" s="53">
        <v>7679</v>
      </c>
      <c r="O1792" s="53">
        <v>7322</v>
      </c>
      <c r="P1792" s="53">
        <v>357</v>
      </c>
    </row>
    <row r="1793" spans="1:16" s="19" customFormat="1" hidden="1">
      <c r="A1793" s="19" t="s">
        <v>2268</v>
      </c>
      <c r="B1793" s="19" t="s">
        <v>1029</v>
      </c>
      <c r="C1793" s="51"/>
      <c r="D1793" s="51" t="s">
        <v>1879</v>
      </c>
      <c r="E1793" s="51" t="s">
        <v>460</v>
      </c>
      <c r="F1793" s="51" t="s">
        <v>460</v>
      </c>
      <c r="G1793" s="51"/>
      <c r="H1793" s="51" t="s">
        <v>623</v>
      </c>
      <c r="I1793" s="51"/>
      <c r="J1793" s="51" t="s">
        <v>337</v>
      </c>
      <c r="K1793" s="51" t="s">
        <v>3060</v>
      </c>
      <c r="L1793" s="51">
        <v>59086</v>
      </c>
      <c r="M1793" s="51"/>
      <c r="N1793" s="53">
        <v>34854</v>
      </c>
      <c r="O1793" s="53">
        <v>9458</v>
      </c>
      <c r="P1793" s="53">
        <v>25396</v>
      </c>
    </row>
    <row r="1794" spans="1:16" s="19" customFormat="1" hidden="1">
      <c r="A1794" s="19" t="s">
        <v>39</v>
      </c>
      <c r="B1794" s="19" t="s">
        <v>585</v>
      </c>
      <c r="C1794" s="51"/>
      <c r="D1794" s="51" t="s">
        <v>1879</v>
      </c>
      <c r="E1794" s="51" t="s">
        <v>460</v>
      </c>
      <c r="F1794" s="51" t="s">
        <v>460</v>
      </c>
      <c r="G1794" s="51"/>
      <c r="H1794" s="51" t="s">
        <v>623</v>
      </c>
      <c r="I1794" s="51"/>
      <c r="J1794" s="51" t="s">
        <v>3059</v>
      </c>
      <c r="K1794" s="51" t="s">
        <v>3058</v>
      </c>
      <c r="L1794" s="51">
        <v>60509</v>
      </c>
      <c r="M1794" s="51"/>
      <c r="N1794" s="53">
        <v>5942.8740000000007</v>
      </c>
      <c r="O1794" s="53"/>
      <c r="P1794" s="53">
        <v>5942.8740000000007</v>
      </c>
    </row>
    <row r="1795" spans="1:16" s="19" customFormat="1" hidden="1">
      <c r="A1795" s="19" t="s">
        <v>1986</v>
      </c>
      <c r="B1795" s="19" t="s">
        <v>406</v>
      </c>
      <c r="C1795" s="51"/>
      <c r="D1795" s="51" t="s">
        <v>1879</v>
      </c>
      <c r="E1795" s="51" t="s">
        <v>460</v>
      </c>
      <c r="F1795" s="51" t="s">
        <v>460</v>
      </c>
      <c r="G1795" s="51"/>
      <c r="H1795" s="51" t="s">
        <v>623</v>
      </c>
      <c r="I1795" s="51"/>
      <c r="J1795" s="51" t="s">
        <v>411</v>
      </c>
      <c r="K1795" s="51" t="s">
        <v>3057</v>
      </c>
      <c r="L1795" s="51" t="s">
        <v>3056</v>
      </c>
      <c r="M1795" s="51"/>
      <c r="N1795" s="53">
        <v>0</v>
      </c>
      <c r="O1795" s="53"/>
      <c r="P1795" s="53">
        <v>0</v>
      </c>
    </row>
    <row r="1796" spans="1:16" s="19" customFormat="1" hidden="1">
      <c r="A1796" s="19" t="s">
        <v>1985</v>
      </c>
      <c r="B1796" s="19" t="s">
        <v>406</v>
      </c>
      <c r="C1796" s="51"/>
      <c r="D1796" s="51" t="s">
        <v>1879</v>
      </c>
      <c r="E1796" s="51" t="s">
        <v>460</v>
      </c>
      <c r="F1796" s="51" t="s">
        <v>460</v>
      </c>
      <c r="G1796" s="51"/>
      <c r="H1796" s="51" t="s">
        <v>623</v>
      </c>
      <c r="I1796" s="51"/>
      <c r="J1796" s="51" t="s">
        <v>411</v>
      </c>
      <c r="K1796" s="51" t="s">
        <v>3057</v>
      </c>
      <c r="L1796" s="51" t="s">
        <v>3056</v>
      </c>
      <c r="M1796" s="51"/>
      <c r="N1796" s="53">
        <v>2.2564300855815424E-2</v>
      </c>
      <c r="O1796" s="53"/>
      <c r="P1796" s="53">
        <v>2.2564300855815424E-2</v>
      </c>
    </row>
    <row r="1797" spans="1:16" s="19" customFormat="1" hidden="1">
      <c r="A1797" s="19" t="s">
        <v>1984</v>
      </c>
      <c r="B1797" s="19" t="s">
        <v>406</v>
      </c>
      <c r="C1797" s="51"/>
      <c r="D1797" s="51" t="s">
        <v>1879</v>
      </c>
      <c r="E1797" s="51" t="s">
        <v>460</v>
      </c>
      <c r="F1797" s="51" t="s">
        <v>460</v>
      </c>
      <c r="G1797" s="51"/>
      <c r="H1797" s="51" t="s">
        <v>623</v>
      </c>
      <c r="I1797" s="51"/>
      <c r="J1797" s="51" t="s">
        <v>411</v>
      </c>
      <c r="K1797" s="51" t="s">
        <v>3057</v>
      </c>
      <c r="L1797" s="51" t="s">
        <v>3056</v>
      </c>
      <c r="M1797" s="51"/>
      <c r="N1797" s="53">
        <v>3066.4074356991441</v>
      </c>
      <c r="O1797" s="53"/>
      <c r="P1797" s="53">
        <v>3066.4074356991441</v>
      </c>
    </row>
    <row r="1798" spans="1:16" s="19" customFormat="1" hidden="1">
      <c r="A1798" s="19" t="s">
        <v>1986</v>
      </c>
      <c r="B1798" s="19" t="s">
        <v>407</v>
      </c>
      <c r="C1798" s="51"/>
      <c r="D1798" s="51" t="s">
        <v>1879</v>
      </c>
      <c r="E1798" s="51" t="s">
        <v>460</v>
      </c>
      <c r="F1798" s="51" t="s">
        <v>460</v>
      </c>
      <c r="G1798" s="51"/>
      <c r="H1798" s="51" t="s">
        <v>623</v>
      </c>
      <c r="I1798" s="51"/>
      <c r="J1798" s="51" t="s">
        <v>409</v>
      </c>
      <c r="K1798" s="51" t="s">
        <v>3055</v>
      </c>
      <c r="L1798" s="51">
        <v>59095</v>
      </c>
      <c r="M1798" s="51"/>
      <c r="N1798" s="53">
        <v>0</v>
      </c>
      <c r="O1798" s="53"/>
      <c r="P1798" s="53">
        <v>0</v>
      </c>
    </row>
    <row r="1799" spans="1:16" s="19" customFormat="1" hidden="1">
      <c r="A1799" s="19" t="s">
        <v>1985</v>
      </c>
      <c r="B1799" s="19" t="s">
        <v>407</v>
      </c>
      <c r="C1799" s="51"/>
      <c r="D1799" s="51" t="s">
        <v>1879</v>
      </c>
      <c r="E1799" s="51" t="s">
        <v>460</v>
      </c>
      <c r="F1799" s="51" t="s">
        <v>460</v>
      </c>
      <c r="G1799" s="51"/>
      <c r="H1799" s="51" t="s">
        <v>623</v>
      </c>
      <c r="I1799" s="51"/>
      <c r="J1799" s="51" t="s">
        <v>409</v>
      </c>
      <c r="K1799" s="51" t="s">
        <v>3055</v>
      </c>
      <c r="L1799" s="51">
        <v>59095</v>
      </c>
      <c r="M1799" s="51"/>
      <c r="N1799" s="53">
        <v>1.4082682134553718E-2</v>
      </c>
      <c r="O1799" s="53"/>
      <c r="P1799" s="53">
        <v>1.4082682134553718E-2</v>
      </c>
    </row>
    <row r="1800" spans="1:16" s="19" customFormat="1" hidden="1">
      <c r="A1800" s="19" t="s">
        <v>1984</v>
      </c>
      <c r="B1800" s="19" t="s">
        <v>407</v>
      </c>
      <c r="C1800" s="51"/>
      <c r="D1800" s="51" t="s">
        <v>1879</v>
      </c>
      <c r="E1800" s="51" t="s">
        <v>460</v>
      </c>
      <c r="F1800" s="51" t="s">
        <v>460</v>
      </c>
      <c r="G1800" s="51"/>
      <c r="H1800" s="51" t="s">
        <v>623</v>
      </c>
      <c r="I1800" s="51"/>
      <c r="J1800" s="51" t="s">
        <v>409</v>
      </c>
      <c r="K1800" s="51" t="s">
        <v>3055</v>
      </c>
      <c r="L1800" s="51">
        <v>59095</v>
      </c>
      <c r="M1800" s="51"/>
      <c r="N1800" s="53">
        <v>1913.7859173178654</v>
      </c>
      <c r="O1800" s="53"/>
      <c r="P1800" s="53">
        <v>1913.7859173178654</v>
      </c>
    </row>
    <row r="1801" spans="1:16" s="19" customFormat="1" hidden="1">
      <c r="A1801" s="19" t="s">
        <v>1986</v>
      </c>
      <c r="B1801" s="19" t="s">
        <v>408</v>
      </c>
      <c r="C1801" s="51"/>
      <c r="D1801" s="51" t="s">
        <v>1879</v>
      </c>
      <c r="E1801" s="51" t="s">
        <v>460</v>
      </c>
      <c r="F1801" s="51" t="s">
        <v>460</v>
      </c>
      <c r="G1801" s="51"/>
      <c r="H1801" s="51" t="s">
        <v>623</v>
      </c>
      <c r="I1801" s="51"/>
      <c r="J1801" s="51" t="s">
        <v>410</v>
      </c>
      <c r="K1801" s="51" t="s">
        <v>3054</v>
      </c>
      <c r="L1801" s="51">
        <v>59096</v>
      </c>
      <c r="M1801" s="51"/>
      <c r="N1801" s="53">
        <v>0</v>
      </c>
      <c r="O1801" s="53"/>
      <c r="P1801" s="53">
        <v>0</v>
      </c>
    </row>
    <row r="1802" spans="1:16" s="19" customFormat="1" hidden="1">
      <c r="A1802" s="19" t="s">
        <v>1985</v>
      </c>
      <c r="B1802" s="19" t="s">
        <v>408</v>
      </c>
      <c r="C1802" s="51"/>
      <c r="D1802" s="51" t="s">
        <v>1879</v>
      </c>
      <c r="E1802" s="51" t="s">
        <v>460</v>
      </c>
      <c r="F1802" s="51" t="s">
        <v>460</v>
      </c>
      <c r="G1802" s="51"/>
      <c r="H1802" s="51" t="s">
        <v>623</v>
      </c>
      <c r="I1802" s="51"/>
      <c r="J1802" s="51" t="s">
        <v>410</v>
      </c>
      <c r="K1802" s="51" t="s">
        <v>3054</v>
      </c>
      <c r="L1802" s="51">
        <v>59096</v>
      </c>
      <c r="M1802" s="51"/>
      <c r="N1802" s="53">
        <v>1.4575980726327264E-2</v>
      </c>
      <c r="O1802" s="53"/>
      <c r="P1802" s="53">
        <v>1.4575980726327264E-2</v>
      </c>
    </row>
    <row r="1803" spans="1:16" s="19" customFormat="1" hidden="1">
      <c r="A1803" s="19" t="s">
        <v>1984</v>
      </c>
      <c r="B1803" s="19" t="s">
        <v>408</v>
      </c>
      <c r="C1803" s="51"/>
      <c r="D1803" s="51" t="s">
        <v>1879</v>
      </c>
      <c r="E1803" s="51" t="s">
        <v>460</v>
      </c>
      <c r="F1803" s="51" t="s">
        <v>460</v>
      </c>
      <c r="G1803" s="51"/>
      <c r="H1803" s="51" t="s">
        <v>623</v>
      </c>
      <c r="I1803" s="51"/>
      <c r="J1803" s="51" t="s">
        <v>410</v>
      </c>
      <c r="K1803" s="51" t="s">
        <v>3054</v>
      </c>
      <c r="L1803" s="51">
        <v>59096</v>
      </c>
      <c r="M1803" s="51"/>
      <c r="N1803" s="53">
        <v>1980.8234240192737</v>
      </c>
      <c r="O1803" s="53"/>
      <c r="P1803" s="53">
        <v>1980.8234240192737</v>
      </c>
    </row>
    <row r="1804" spans="1:16" s="19" customFormat="1" hidden="1">
      <c r="A1804" s="19" t="s">
        <v>1986</v>
      </c>
      <c r="B1804" s="19" t="s">
        <v>412</v>
      </c>
      <c r="C1804" s="51"/>
      <c r="D1804" s="51" t="s">
        <v>1879</v>
      </c>
      <c r="E1804" s="51" t="s">
        <v>460</v>
      </c>
      <c r="F1804" s="51" t="s">
        <v>460</v>
      </c>
      <c r="G1804" s="51"/>
      <c r="H1804" s="51" t="s">
        <v>623</v>
      </c>
      <c r="I1804" s="51"/>
      <c r="J1804" s="51" t="s">
        <v>415</v>
      </c>
      <c r="K1804" s="51" t="s">
        <v>3053</v>
      </c>
      <c r="L1804" s="51" t="s">
        <v>3052</v>
      </c>
      <c r="M1804" s="51"/>
      <c r="N1804" s="53">
        <v>0</v>
      </c>
      <c r="O1804" s="53"/>
      <c r="P1804" s="53">
        <v>0</v>
      </c>
    </row>
    <row r="1805" spans="1:16" s="19" customFormat="1" hidden="1">
      <c r="A1805" s="19" t="s">
        <v>1985</v>
      </c>
      <c r="B1805" s="19" t="s">
        <v>412</v>
      </c>
      <c r="C1805" s="51"/>
      <c r="D1805" s="51" t="s">
        <v>1879</v>
      </c>
      <c r="E1805" s="51" t="s">
        <v>460</v>
      </c>
      <c r="F1805" s="51" t="s">
        <v>460</v>
      </c>
      <c r="G1805" s="51"/>
      <c r="H1805" s="51" t="s">
        <v>623</v>
      </c>
      <c r="I1805" s="51"/>
      <c r="J1805" s="51" t="s">
        <v>415</v>
      </c>
      <c r="K1805" s="51" t="s">
        <v>3053</v>
      </c>
      <c r="L1805" s="51" t="s">
        <v>3052</v>
      </c>
      <c r="M1805" s="51"/>
      <c r="N1805" s="53">
        <v>1.4749523403441548E-2</v>
      </c>
      <c r="O1805" s="53"/>
      <c r="P1805" s="53">
        <v>1.4749523403441548E-2</v>
      </c>
    </row>
    <row r="1806" spans="1:16" s="19" customFormat="1" hidden="1">
      <c r="A1806" s="19" t="s">
        <v>1984</v>
      </c>
      <c r="B1806" s="19" t="s">
        <v>412</v>
      </c>
      <c r="C1806" s="51"/>
      <c r="D1806" s="51" t="s">
        <v>1879</v>
      </c>
      <c r="E1806" s="51" t="s">
        <v>460</v>
      </c>
      <c r="F1806" s="51" t="s">
        <v>460</v>
      </c>
      <c r="G1806" s="51"/>
      <c r="H1806" s="51" t="s">
        <v>623</v>
      </c>
      <c r="I1806" s="51"/>
      <c r="J1806" s="51" t="s">
        <v>415</v>
      </c>
      <c r="K1806" s="51" t="s">
        <v>3053</v>
      </c>
      <c r="L1806" s="51" t="s">
        <v>3052</v>
      </c>
      <c r="M1806" s="51"/>
      <c r="N1806" s="53">
        <v>2004.4072504765966</v>
      </c>
      <c r="O1806" s="53"/>
      <c r="P1806" s="53">
        <v>2004.4072504765966</v>
      </c>
    </row>
    <row r="1807" spans="1:16" s="19" customFormat="1" hidden="1">
      <c r="A1807" s="19" t="s">
        <v>1986</v>
      </c>
      <c r="B1807" s="19" t="s">
        <v>413</v>
      </c>
      <c r="C1807" s="51"/>
      <c r="D1807" s="51" t="s">
        <v>1879</v>
      </c>
      <c r="E1807" s="51" t="s">
        <v>460</v>
      </c>
      <c r="F1807" s="51" t="s">
        <v>460</v>
      </c>
      <c r="G1807" s="51"/>
      <c r="H1807" s="51" t="s">
        <v>623</v>
      </c>
      <c r="I1807" s="51"/>
      <c r="J1807" s="51" t="s">
        <v>414</v>
      </c>
      <c r="K1807" s="51" t="s">
        <v>3051</v>
      </c>
      <c r="L1807" s="51" t="s">
        <v>3050</v>
      </c>
      <c r="M1807" s="51"/>
      <c r="N1807" s="53">
        <v>0</v>
      </c>
      <c r="O1807" s="53"/>
      <c r="P1807" s="53">
        <v>0</v>
      </c>
    </row>
    <row r="1808" spans="1:16" s="19" customFormat="1" hidden="1">
      <c r="A1808" s="19" t="s">
        <v>1985</v>
      </c>
      <c r="B1808" s="19" t="s">
        <v>413</v>
      </c>
      <c r="C1808" s="51"/>
      <c r="D1808" s="51" t="s">
        <v>1879</v>
      </c>
      <c r="E1808" s="51" t="s">
        <v>460</v>
      </c>
      <c r="F1808" s="51" t="s">
        <v>460</v>
      </c>
      <c r="G1808" s="51"/>
      <c r="H1808" s="51" t="s">
        <v>623</v>
      </c>
      <c r="I1808" s="51"/>
      <c r="J1808" s="51" t="s">
        <v>414</v>
      </c>
      <c r="K1808" s="51" t="s">
        <v>3051</v>
      </c>
      <c r="L1808" s="51" t="s">
        <v>3050</v>
      </c>
      <c r="M1808" s="51"/>
      <c r="N1808" s="53">
        <v>1.3407555203588604E-2</v>
      </c>
      <c r="O1808" s="53"/>
      <c r="P1808" s="53">
        <v>1.3407555203588604E-2</v>
      </c>
    </row>
    <row r="1809" spans="1:16" s="19" customFormat="1" hidden="1">
      <c r="A1809" s="19" t="s">
        <v>1984</v>
      </c>
      <c r="B1809" s="19" t="s">
        <v>413</v>
      </c>
      <c r="C1809" s="51"/>
      <c r="D1809" s="51" t="s">
        <v>1879</v>
      </c>
      <c r="E1809" s="51" t="s">
        <v>460</v>
      </c>
      <c r="F1809" s="51" t="s">
        <v>460</v>
      </c>
      <c r="G1809" s="51"/>
      <c r="H1809" s="51" t="s">
        <v>623</v>
      </c>
      <c r="I1809" s="51"/>
      <c r="J1809" s="51" t="s">
        <v>414</v>
      </c>
      <c r="K1809" s="51" t="s">
        <v>3051</v>
      </c>
      <c r="L1809" s="51" t="s">
        <v>3050</v>
      </c>
      <c r="M1809" s="51"/>
      <c r="N1809" s="53">
        <v>1822.0385924447962</v>
      </c>
      <c r="O1809" s="53"/>
      <c r="P1809" s="53">
        <v>1822.0385924447962</v>
      </c>
    </row>
    <row r="1810" spans="1:16" s="19" customFormat="1" hidden="1">
      <c r="A1810" s="19" t="s">
        <v>2658</v>
      </c>
      <c r="B1810" s="19" t="s">
        <v>3049</v>
      </c>
      <c r="C1810" s="51"/>
      <c r="D1810" s="51" t="s">
        <v>1879</v>
      </c>
      <c r="E1810" s="51" t="s">
        <v>103</v>
      </c>
      <c r="F1810" s="51" t="s">
        <v>3048</v>
      </c>
      <c r="G1810" s="51"/>
      <c r="H1810" s="51" t="s">
        <v>623</v>
      </c>
      <c r="I1810" s="51"/>
      <c r="J1810" s="51" t="s">
        <v>333</v>
      </c>
      <c r="K1810" s="51" t="s">
        <v>3047</v>
      </c>
      <c r="L1810" s="51"/>
      <c r="M1810" s="51"/>
      <c r="N1810" s="53">
        <v>13</v>
      </c>
      <c r="O1810" s="53">
        <v>0</v>
      </c>
      <c r="P1810" s="53">
        <v>13</v>
      </c>
    </row>
    <row r="1811" spans="1:16" s="19" customFormat="1" hidden="1">
      <c r="A1811" s="19" t="s">
        <v>2682</v>
      </c>
      <c r="B1811" s="19" t="s">
        <v>3049</v>
      </c>
      <c r="C1811" s="51"/>
      <c r="D1811" s="51" t="s">
        <v>1879</v>
      </c>
      <c r="E1811" s="51" t="s">
        <v>103</v>
      </c>
      <c r="F1811" s="51" t="s">
        <v>3048</v>
      </c>
      <c r="G1811" s="51"/>
      <c r="H1811" s="51" t="s">
        <v>623</v>
      </c>
      <c r="I1811" s="51"/>
      <c r="J1811" s="51" t="s">
        <v>333</v>
      </c>
      <c r="K1811" s="51" t="s">
        <v>3047</v>
      </c>
      <c r="L1811" s="51"/>
      <c r="M1811" s="51"/>
      <c r="N1811" s="53">
        <v>3342</v>
      </c>
      <c r="O1811" s="53">
        <v>0</v>
      </c>
      <c r="P1811" s="53">
        <v>3342</v>
      </c>
    </row>
    <row r="1812" spans="1:16" s="19" customFormat="1" hidden="1">
      <c r="A1812" s="19" t="s">
        <v>1986</v>
      </c>
      <c r="B1812" s="19" t="s">
        <v>426</v>
      </c>
      <c r="C1812" s="51"/>
      <c r="D1812" s="51" t="s">
        <v>1879</v>
      </c>
      <c r="E1812" s="51" t="s">
        <v>460</v>
      </c>
      <c r="F1812" s="51" t="s">
        <v>460</v>
      </c>
      <c r="G1812" s="51"/>
      <c r="H1812" s="51" t="s">
        <v>623</v>
      </c>
      <c r="I1812" s="51"/>
      <c r="J1812" s="51" t="s">
        <v>3046</v>
      </c>
      <c r="K1812" s="51" t="s">
        <v>3045</v>
      </c>
      <c r="L1812" s="51" t="s">
        <v>3044</v>
      </c>
      <c r="M1812" s="51"/>
      <c r="N1812" s="53">
        <v>0</v>
      </c>
      <c r="O1812" s="53"/>
      <c r="P1812" s="53">
        <v>0</v>
      </c>
    </row>
    <row r="1813" spans="1:16" s="19" customFormat="1" hidden="1">
      <c r="A1813" s="19" t="s">
        <v>1985</v>
      </c>
      <c r="B1813" s="19" t="s">
        <v>426</v>
      </c>
      <c r="C1813" s="51"/>
      <c r="D1813" s="51" t="s">
        <v>1879</v>
      </c>
      <c r="E1813" s="51" t="s">
        <v>460</v>
      </c>
      <c r="F1813" s="51" t="s">
        <v>460</v>
      </c>
      <c r="G1813" s="51"/>
      <c r="H1813" s="51" t="s">
        <v>623</v>
      </c>
      <c r="I1813" s="51"/>
      <c r="J1813" s="51" t="s">
        <v>3046</v>
      </c>
      <c r="K1813" s="51" t="s">
        <v>3045</v>
      </c>
      <c r="L1813" s="51" t="s">
        <v>3044</v>
      </c>
      <c r="M1813" s="51"/>
      <c r="N1813" s="53">
        <v>3.1608292333965657E-2</v>
      </c>
      <c r="O1813" s="53"/>
      <c r="P1813" s="53">
        <v>3.1608292333965657E-2</v>
      </c>
    </row>
    <row r="1814" spans="1:16" s="19" customFormat="1" hidden="1">
      <c r="A1814" s="19" t="s">
        <v>1984</v>
      </c>
      <c r="B1814" s="19" t="s">
        <v>426</v>
      </c>
      <c r="C1814" s="51"/>
      <c r="D1814" s="51" t="s">
        <v>1879</v>
      </c>
      <c r="E1814" s="51" t="s">
        <v>460</v>
      </c>
      <c r="F1814" s="51" t="s">
        <v>460</v>
      </c>
      <c r="G1814" s="51"/>
      <c r="H1814" s="51" t="s">
        <v>623</v>
      </c>
      <c r="I1814" s="51"/>
      <c r="J1814" s="51" t="s">
        <v>3046</v>
      </c>
      <c r="K1814" s="51" t="s">
        <v>3045</v>
      </c>
      <c r="L1814" s="51" t="s">
        <v>3044</v>
      </c>
      <c r="M1814" s="51"/>
      <c r="N1814" s="53">
        <v>4295.453391707666</v>
      </c>
      <c r="O1814" s="53"/>
      <c r="P1814" s="53">
        <v>4295.453391707666</v>
      </c>
    </row>
    <row r="1815" spans="1:16" s="19" customFormat="1" hidden="1">
      <c r="A1815" s="19" t="s">
        <v>1986</v>
      </c>
      <c r="B1815" s="19" t="s">
        <v>427</v>
      </c>
      <c r="C1815" s="51"/>
      <c r="D1815" s="51" t="s">
        <v>1879</v>
      </c>
      <c r="E1815" s="51" t="s">
        <v>460</v>
      </c>
      <c r="F1815" s="51" t="s">
        <v>460</v>
      </c>
      <c r="G1815" s="51"/>
      <c r="H1815" s="51" t="s">
        <v>623</v>
      </c>
      <c r="I1815" s="51"/>
      <c r="J1815" s="51" t="s">
        <v>3043</v>
      </c>
      <c r="K1815" s="51" t="s">
        <v>3042</v>
      </c>
      <c r="L1815" s="51" t="s">
        <v>3041</v>
      </c>
      <c r="M1815" s="51"/>
      <c r="N1815" s="53">
        <v>0</v>
      </c>
      <c r="O1815" s="53"/>
      <c r="P1815" s="53">
        <v>0</v>
      </c>
    </row>
    <row r="1816" spans="1:16" s="19" customFormat="1" hidden="1">
      <c r="A1816" s="19" t="s">
        <v>1985</v>
      </c>
      <c r="B1816" s="19" t="s">
        <v>427</v>
      </c>
      <c r="C1816" s="51"/>
      <c r="D1816" s="51" t="s">
        <v>1879</v>
      </c>
      <c r="E1816" s="51" t="s">
        <v>460</v>
      </c>
      <c r="F1816" s="51" t="s">
        <v>460</v>
      </c>
      <c r="G1816" s="51"/>
      <c r="H1816" s="51" t="s">
        <v>623</v>
      </c>
      <c r="I1816" s="51"/>
      <c r="J1816" s="51" t="s">
        <v>3043</v>
      </c>
      <c r="K1816" s="51" t="s">
        <v>3042</v>
      </c>
      <c r="L1816" s="51" t="s">
        <v>3041</v>
      </c>
      <c r="M1816" s="51"/>
      <c r="N1816" s="53">
        <v>3.1500254953309624E-2</v>
      </c>
      <c r="O1816" s="53"/>
      <c r="P1816" s="53">
        <v>3.1500254953309624E-2</v>
      </c>
    </row>
    <row r="1817" spans="1:16" s="19" customFormat="1" hidden="1">
      <c r="A1817" s="19" t="s">
        <v>1984</v>
      </c>
      <c r="B1817" s="19" t="s">
        <v>427</v>
      </c>
      <c r="C1817" s="51"/>
      <c r="D1817" s="51" t="s">
        <v>1879</v>
      </c>
      <c r="E1817" s="51" t="s">
        <v>460</v>
      </c>
      <c r="F1817" s="51" t="s">
        <v>460</v>
      </c>
      <c r="G1817" s="51"/>
      <c r="H1817" s="51" t="s">
        <v>623</v>
      </c>
      <c r="I1817" s="51"/>
      <c r="J1817" s="51" t="s">
        <v>3043</v>
      </c>
      <c r="K1817" s="51" t="s">
        <v>3042</v>
      </c>
      <c r="L1817" s="51" t="s">
        <v>3041</v>
      </c>
      <c r="M1817" s="51"/>
      <c r="N1817" s="53">
        <v>4280.7714997450466</v>
      </c>
      <c r="O1817" s="53"/>
      <c r="P1817" s="53">
        <v>4280.7714997450466</v>
      </c>
    </row>
    <row r="1818" spans="1:16" s="19" customFormat="1" hidden="1">
      <c r="A1818" s="19" t="s">
        <v>1986</v>
      </c>
      <c r="B1818" s="19" t="s">
        <v>428</v>
      </c>
      <c r="C1818" s="51"/>
      <c r="D1818" s="51" t="s">
        <v>1879</v>
      </c>
      <c r="E1818" s="51" t="s">
        <v>460</v>
      </c>
      <c r="F1818" s="51" t="s">
        <v>460</v>
      </c>
      <c r="G1818" s="51"/>
      <c r="H1818" s="51" t="s">
        <v>623</v>
      </c>
      <c r="I1818" s="51"/>
      <c r="J1818" s="51" t="s">
        <v>3040</v>
      </c>
      <c r="K1818" s="51" t="s">
        <v>3039</v>
      </c>
      <c r="L1818" s="51" t="s">
        <v>3038</v>
      </c>
      <c r="M1818" s="51"/>
      <c r="N1818" s="53">
        <v>0</v>
      </c>
      <c r="O1818" s="53"/>
      <c r="P1818" s="53">
        <v>0</v>
      </c>
    </row>
    <row r="1819" spans="1:16" s="19" customFormat="1" hidden="1">
      <c r="A1819" s="19" t="s">
        <v>1985</v>
      </c>
      <c r="B1819" s="19" t="s">
        <v>428</v>
      </c>
      <c r="C1819" s="51"/>
      <c r="D1819" s="51" t="s">
        <v>1879</v>
      </c>
      <c r="E1819" s="51" t="s">
        <v>460</v>
      </c>
      <c r="F1819" s="51" t="s">
        <v>460</v>
      </c>
      <c r="G1819" s="51"/>
      <c r="H1819" s="51" t="s">
        <v>623</v>
      </c>
      <c r="I1819" s="51"/>
      <c r="J1819" s="51" t="s">
        <v>3040</v>
      </c>
      <c r="K1819" s="51" t="s">
        <v>3039</v>
      </c>
      <c r="L1819" s="51" t="s">
        <v>3038</v>
      </c>
      <c r="M1819" s="51"/>
      <c r="N1819" s="53">
        <v>2.0365119838583148E-2</v>
      </c>
      <c r="O1819" s="53"/>
      <c r="P1819" s="53">
        <v>2.0365119838583148E-2</v>
      </c>
    </row>
    <row r="1820" spans="1:16" s="19" customFormat="1" hidden="1">
      <c r="A1820" s="19" t="s">
        <v>1984</v>
      </c>
      <c r="B1820" s="19" t="s">
        <v>428</v>
      </c>
      <c r="C1820" s="51"/>
      <c r="D1820" s="51" t="s">
        <v>1879</v>
      </c>
      <c r="E1820" s="51" t="s">
        <v>460</v>
      </c>
      <c r="F1820" s="51" t="s">
        <v>460</v>
      </c>
      <c r="G1820" s="51"/>
      <c r="H1820" s="51" t="s">
        <v>623</v>
      </c>
      <c r="I1820" s="51"/>
      <c r="J1820" s="51" t="s">
        <v>3040</v>
      </c>
      <c r="K1820" s="51" t="s">
        <v>3039</v>
      </c>
      <c r="L1820" s="51" t="s">
        <v>3038</v>
      </c>
      <c r="M1820" s="51"/>
      <c r="N1820" s="53">
        <v>2767.5466348801615</v>
      </c>
      <c r="O1820" s="53"/>
      <c r="P1820" s="53">
        <v>2767.5466348801615</v>
      </c>
    </row>
    <row r="1821" spans="1:16" s="19" customFormat="1" hidden="1">
      <c r="A1821" s="19" t="s">
        <v>1986</v>
      </c>
      <c r="B1821" s="19" t="s">
        <v>616</v>
      </c>
      <c r="C1821" s="51"/>
      <c r="D1821" s="51" t="s">
        <v>1879</v>
      </c>
      <c r="E1821" s="51" t="s">
        <v>460</v>
      </c>
      <c r="F1821" s="51" t="s">
        <v>460</v>
      </c>
      <c r="G1821" s="51"/>
      <c r="H1821" s="51" t="s">
        <v>623</v>
      </c>
      <c r="I1821" s="51"/>
      <c r="J1821" s="51" t="s">
        <v>3037</v>
      </c>
      <c r="K1821" s="51" t="s">
        <v>3036</v>
      </c>
      <c r="L1821" s="51"/>
      <c r="M1821" s="51"/>
      <c r="N1821" s="53">
        <v>0</v>
      </c>
      <c r="O1821" s="53"/>
      <c r="P1821" s="53">
        <v>0</v>
      </c>
    </row>
    <row r="1822" spans="1:16" s="19" customFormat="1" hidden="1">
      <c r="A1822" s="19" t="s">
        <v>1985</v>
      </c>
      <c r="B1822" s="19" t="s">
        <v>616</v>
      </c>
      <c r="C1822" s="51"/>
      <c r="D1822" s="51" t="s">
        <v>1879</v>
      </c>
      <c r="E1822" s="51" t="s">
        <v>460</v>
      </c>
      <c r="F1822" s="51" t="s">
        <v>460</v>
      </c>
      <c r="G1822" s="51"/>
      <c r="H1822" s="51" t="s">
        <v>623</v>
      </c>
      <c r="I1822" s="51"/>
      <c r="J1822" s="51" t="s">
        <v>3037</v>
      </c>
      <c r="K1822" s="51" t="s">
        <v>3036</v>
      </c>
      <c r="L1822" s="51"/>
      <c r="M1822" s="51"/>
      <c r="N1822" s="53">
        <v>0.30090970532098593</v>
      </c>
      <c r="O1822" s="53"/>
      <c r="P1822" s="53">
        <v>0.30090970532098593</v>
      </c>
    </row>
    <row r="1823" spans="1:16" s="19" customFormat="1" hidden="1">
      <c r="A1823" s="19" t="s">
        <v>1984</v>
      </c>
      <c r="B1823" s="19" t="s">
        <v>616</v>
      </c>
      <c r="C1823" s="51"/>
      <c r="D1823" s="51" t="s">
        <v>1879</v>
      </c>
      <c r="E1823" s="51" t="s">
        <v>460</v>
      </c>
      <c r="F1823" s="51" t="s">
        <v>460</v>
      </c>
      <c r="G1823" s="51"/>
      <c r="H1823" s="51" t="s">
        <v>623</v>
      </c>
      <c r="I1823" s="51"/>
      <c r="J1823" s="51" t="s">
        <v>3037</v>
      </c>
      <c r="K1823" s="51" t="s">
        <v>3036</v>
      </c>
      <c r="L1823" s="51"/>
      <c r="M1823" s="51"/>
      <c r="N1823" s="53">
        <v>40892.54809029468</v>
      </c>
      <c r="O1823" s="53"/>
      <c r="P1823" s="53">
        <v>40892.54809029468</v>
      </c>
    </row>
    <row r="1824" spans="1:16" s="19" customFormat="1" hidden="1">
      <c r="A1824" s="19" t="s">
        <v>631</v>
      </c>
      <c r="B1824" s="19" t="s">
        <v>1126</v>
      </c>
      <c r="C1824" s="51"/>
      <c r="D1824" s="51" t="s">
        <v>1879</v>
      </c>
      <c r="E1824" s="51" t="s">
        <v>460</v>
      </c>
      <c r="F1824" s="51" t="s">
        <v>36</v>
      </c>
      <c r="G1824" s="51"/>
      <c r="H1824" s="51" t="s">
        <v>623</v>
      </c>
      <c r="I1824" s="51"/>
      <c r="J1824" s="51" t="s">
        <v>440</v>
      </c>
      <c r="K1824" s="51" t="s">
        <v>2703</v>
      </c>
      <c r="L1824" s="51"/>
      <c r="M1824" s="51"/>
      <c r="N1824" s="53">
        <v>8891</v>
      </c>
      <c r="O1824" s="53"/>
      <c r="P1824" s="53">
        <v>8891</v>
      </c>
    </row>
    <row r="1825" spans="1:16" s="19" customFormat="1" hidden="1">
      <c r="A1825" s="19" t="s">
        <v>1986</v>
      </c>
      <c r="B1825" s="19" t="s">
        <v>100</v>
      </c>
      <c r="C1825" s="51"/>
      <c r="D1825" s="51" t="s">
        <v>1879</v>
      </c>
      <c r="E1825" s="51" t="s">
        <v>460</v>
      </c>
      <c r="F1825" s="51" t="s">
        <v>460</v>
      </c>
      <c r="G1825" s="51"/>
      <c r="H1825" s="51" t="s">
        <v>623</v>
      </c>
      <c r="I1825" s="51"/>
      <c r="J1825" s="51" t="s">
        <v>119</v>
      </c>
      <c r="K1825" s="51" t="s">
        <v>3035</v>
      </c>
      <c r="L1825" s="51">
        <v>59334</v>
      </c>
      <c r="M1825" s="51"/>
      <c r="N1825" s="53">
        <v>0</v>
      </c>
      <c r="O1825" s="53"/>
      <c r="P1825" s="53">
        <v>0</v>
      </c>
    </row>
    <row r="1826" spans="1:16" s="19" customFormat="1" hidden="1">
      <c r="A1826" s="19" t="s">
        <v>1985</v>
      </c>
      <c r="B1826" s="19" t="s">
        <v>100</v>
      </c>
      <c r="C1826" s="51"/>
      <c r="D1826" s="51" t="s">
        <v>1879</v>
      </c>
      <c r="E1826" s="51" t="s">
        <v>460</v>
      </c>
      <c r="F1826" s="51" t="s">
        <v>460</v>
      </c>
      <c r="G1826" s="51"/>
      <c r="H1826" s="51" t="s">
        <v>623</v>
      </c>
      <c r="I1826" s="51"/>
      <c r="J1826" s="51" t="s">
        <v>119</v>
      </c>
      <c r="K1826" s="51" t="s">
        <v>3035</v>
      </c>
      <c r="L1826" s="51">
        <v>59334</v>
      </c>
      <c r="M1826" s="51"/>
      <c r="N1826" s="53">
        <v>0.411913765076244</v>
      </c>
      <c r="O1826" s="53"/>
      <c r="P1826" s="53">
        <v>0.411913765076244</v>
      </c>
    </row>
    <row r="1827" spans="1:16" s="19" customFormat="1" hidden="1">
      <c r="A1827" s="19" t="s">
        <v>1984</v>
      </c>
      <c r="B1827" s="19" t="s">
        <v>100</v>
      </c>
      <c r="C1827" s="51"/>
      <c r="D1827" s="51" t="s">
        <v>1879</v>
      </c>
      <c r="E1827" s="51" t="s">
        <v>460</v>
      </c>
      <c r="F1827" s="51" t="s">
        <v>460</v>
      </c>
      <c r="G1827" s="51"/>
      <c r="H1827" s="51" t="s">
        <v>623</v>
      </c>
      <c r="I1827" s="51"/>
      <c r="J1827" s="51" t="s">
        <v>119</v>
      </c>
      <c r="K1827" s="51" t="s">
        <v>3035</v>
      </c>
      <c r="L1827" s="51">
        <v>59334</v>
      </c>
      <c r="M1827" s="51"/>
      <c r="N1827" s="53">
        <v>55977.601086234921</v>
      </c>
      <c r="O1827" s="53"/>
      <c r="P1827" s="53">
        <v>55977.601086234921</v>
      </c>
    </row>
    <row r="1828" spans="1:16" s="19" customFormat="1" hidden="1">
      <c r="A1828" s="19" t="s">
        <v>39</v>
      </c>
      <c r="B1828" s="19" t="s">
        <v>3034</v>
      </c>
      <c r="C1828" s="51"/>
      <c r="D1828" s="51" t="s">
        <v>1879</v>
      </c>
      <c r="E1828" s="51" t="s">
        <v>460</v>
      </c>
      <c r="F1828" s="51" t="s">
        <v>460</v>
      </c>
      <c r="G1828" s="51"/>
      <c r="H1828" s="51" t="s">
        <v>623</v>
      </c>
      <c r="I1828" s="51"/>
      <c r="J1828" s="51" t="s">
        <v>3033</v>
      </c>
      <c r="K1828" s="51" t="s">
        <v>3032</v>
      </c>
      <c r="L1828" s="51">
        <v>58911</v>
      </c>
      <c r="M1828" s="51"/>
      <c r="N1828" s="53">
        <v>7247</v>
      </c>
      <c r="O1828" s="53"/>
      <c r="P1828" s="53">
        <v>7247</v>
      </c>
    </row>
    <row r="1829" spans="1:16" s="19" customFormat="1" hidden="1">
      <c r="A1829" s="19" t="s">
        <v>2932</v>
      </c>
      <c r="B1829" s="19" t="s">
        <v>1542</v>
      </c>
      <c r="C1829" s="51"/>
      <c r="D1829" s="51" t="s">
        <v>1879</v>
      </c>
      <c r="E1829" s="51" t="s">
        <v>460</v>
      </c>
      <c r="F1829" s="51" t="s">
        <v>460</v>
      </c>
      <c r="G1829" s="51"/>
      <c r="H1829" s="51" t="s">
        <v>623</v>
      </c>
      <c r="I1829" s="51"/>
      <c r="J1829" s="51" t="s">
        <v>3033</v>
      </c>
      <c r="K1829" s="51" t="s">
        <v>3032</v>
      </c>
      <c r="L1829" s="51">
        <v>58911</v>
      </c>
      <c r="M1829" s="51"/>
      <c r="N1829" s="53">
        <v>235</v>
      </c>
      <c r="O1829" s="53"/>
      <c r="P1829" s="53">
        <v>235</v>
      </c>
    </row>
    <row r="1830" spans="1:16" s="19" customFormat="1" hidden="1">
      <c r="A1830" s="19" t="s">
        <v>39</v>
      </c>
      <c r="B1830" s="19" t="s">
        <v>1544</v>
      </c>
      <c r="C1830" s="51"/>
      <c r="D1830" s="51" t="s">
        <v>1879</v>
      </c>
      <c r="E1830" s="51" t="s">
        <v>460</v>
      </c>
      <c r="F1830" s="51" t="s">
        <v>460</v>
      </c>
      <c r="G1830" s="51"/>
      <c r="H1830" s="51" t="s">
        <v>623</v>
      </c>
      <c r="I1830" s="51"/>
      <c r="J1830" s="51" t="s">
        <v>3031</v>
      </c>
      <c r="K1830" s="51" t="s">
        <v>3030</v>
      </c>
      <c r="L1830" s="51">
        <v>58907</v>
      </c>
      <c r="M1830" s="51"/>
      <c r="N1830" s="53">
        <v>10808</v>
      </c>
      <c r="O1830" s="53"/>
      <c r="P1830" s="53">
        <v>10808</v>
      </c>
    </row>
    <row r="1831" spans="1:16" s="19" customFormat="1" hidden="1">
      <c r="A1831" s="19" t="s">
        <v>2932</v>
      </c>
      <c r="B1831" s="19" t="s">
        <v>1544</v>
      </c>
      <c r="C1831" s="51"/>
      <c r="D1831" s="51" t="s">
        <v>1879</v>
      </c>
      <c r="E1831" s="51" t="s">
        <v>460</v>
      </c>
      <c r="F1831" s="51" t="s">
        <v>460</v>
      </c>
      <c r="G1831" s="51"/>
      <c r="H1831" s="51" t="s">
        <v>623</v>
      </c>
      <c r="I1831" s="51"/>
      <c r="J1831" s="51" t="s">
        <v>3031</v>
      </c>
      <c r="K1831" s="51" t="s">
        <v>3030</v>
      </c>
      <c r="L1831" s="51">
        <v>58907</v>
      </c>
      <c r="M1831" s="51"/>
      <c r="N1831" s="53">
        <v>236</v>
      </c>
      <c r="O1831" s="53"/>
      <c r="P1831" s="53">
        <v>236</v>
      </c>
    </row>
    <row r="1832" spans="1:16" s="19" customFormat="1" hidden="1">
      <c r="A1832" s="19" t="s">
        <v>1986</v>
      </c>
      <c r="B1832" s="19" t="s">
        <v>424</v>
      </c>
      <c r="C1832" s="51"/>
      <c r="D1832" s="51" t="s">
        <v>1879</v>
      </c>
      <c r="E1832" s="51" t="s">
        <v>460</v>
      </c>
      <c r="F1832" s="51" t="s">
        <v>460</v>
      </c>
      <c r="G1832" s="51"/>
      <c r="H1832" s="51" t="s">
        <v>623</v>
      </c>
      <c r="I1832" s="51"/>
      <c r="J1832" s="51" t="s">
        <v>425</v>
      </c>
      <c r="K1832" s="51" t="s">
        <v>3029</v>
      </c>
      <c r="L1832" s="51" t="s">
        <v>3028</v>
      </c>
      <c r="M1832" s="51"/>
      <c r="N1832" s="53">
        <v>0</v>
      </c>
      <c r="O1832" s="53"/>
      <c r="P1832" s="53">
        <v>0</v>
      </c>
    </row>
    <row r="1833" spans="1:16" s="19" customFormat="1" hidden="1">
      <c r="A1833" s="19" t="s">
        <v>1985</v>
      </c>
      <c r="B1833" s="19" t="s">
        <v>424</v>
      </c>
      <c r="C1833" s="51"/>
      <c r="D1833" s="51" t="s">
        <v>1879</v>
      </c>
      <c r="E1833" s="51" t="s">
        <v>460</v>
      </c>
      <c r="F1833" s="51" t="s">
        <v>460</v>
      </c>
      <c r="G1833" s="51"/>
      <c r="H1833" s="51" t="s">
        <v>623</v>
      </c>
      <c r="I1833" s="51"/>
      <c r="J1833" s="51" t="s">
        <v>425</v>
      </c>
      <c r="K1833" s="51" t="s">
        <v>3029</v>
      </c>
      <c r="L1833" s="51" t="s">
        <v>3028</v>
      </c>
      <c r="M1833" s="51"/>
      <c r="N1833" s="53">
        <v>1.7964345572443866E-2</v>
      </c>
      <c r="O1833" s="53"/>
      <c r="P1833" s="53">
        <v>1.7964345572443866E-2</v>
      </c>
    </row>
    <row r="1834" spans="1:16" s="19" customFormat="1" hidden="1">
      <c r="A1834" s="19" t="s">
        <v>1984</v>
      </c>
      <c r="B1834" s="19" t="s">
        <v>424</v>
      </c>
      <c r="C1834" s="51"/>
      <c r="D1834" s="51" t="s">
        <v>1879</v>
      </c>
      <c r="E1834" s="51" t="s">
        <v>460</v>
      </c>
      <c r="F1834" s="51" t="s">
        <v>460</v>
      </c>
      <c r="G1834" s="51"/>
      <c r="H1834" s="51" t="s">
        <v>623</v>
      </c>
      <c r="I1834" s="51"/>
      <c r="J1834" s="51" t="s">
        <v>425</v>
      </c>
      <c r="K1834" s="51" t="s">
        <v>3029</v>
      </c>
      <c r="L1834" s="51" t="s">
        <v>3028</v>
      </c>
      <c r="M1834" s="51"/>
      <c r="N1834" s="53">
        <v>2441.2900356544274</v>
      </c>
      <c r="O1834" s="53"/>
      <c r="P1834" s="53">
        <v>2441.2900356544274</v>
      </c>
    </row>
    <row r="1835" spans="1:16" s="19" customFormat="1" hidden="1">
      <c r="A1835" s="19" t="s">
        <v>1986</v>
      </c>
      <c r="B1835" s="19" t="s">
        <v>424</v>
      </c>
      <c r="C1835" s="51"/>
      <c r="D1835" s="51" t="s">
        <v>1879</v>
      </c>
      <c r="E1835" s="51" t="s">
        <v>460</v>
      </c>
      <c r="F1835" s="51" t="s">
        <v>460</v>
      </c>
      <c r="G1835" s="51"/>
      <c r="H1835" s="51" t="s">
        <v>623</v>
      </c>
      <c r="I1835" s="51"/>
      <c r="J1835" s="51" t="s">
        <v>425</v>
      </c>
      <c r="K1835" s="51" t="s">
        <v>3027</v>
      </c>
      <c r="L1835" s="51">
        <v>58514</v>
      </c>
      <c r="M1835" s="51"/>
      <c r="N1835" s="53">
        <v>0</v>
      </c>
      <c r="O1835" s="53"/>
      <c r="P1835" s="53">
        <v>0</v>
      </c>
    </row>
    <row r="1836" spans="1:16" s="19" customFormat="1" hidden="1">
      <c r="A1836" s="19" t="s">
        <v>1985</v>
      </c>
      <c r="B1836" s="19" t="s">
        <v>424</v>
      </c>
      <c r="C1836" s="51"/>
      <c r="D1836" s="51" t="s">
        <v>1879</v>
      </c>
      <c r="E1836" s="51" t="s">
        <v>460</v>
      </c>
      <c r="F1836" s="51" t="s">
        <v>460</v>
      </c>
      <c r="G1836" s="51"/>
      <c r="H1836" s="51" t="s">
        <v>623</v>
      </c>
      <c r="I1836" s="51"/>
      <c r="J1836" s="51" t="s">
        <v>425</v>
      </c>
      <c r="K1836" s="51" t="s">
        <v>3027</v>
      </c>
      <c r="L1836" s="51">
        <v>58514</v>
      </c>
      <c r="M1836" s="51"/>
      <c r="N1836" s="53">
        <v>2.6691399438399845E-2</v>
      </c>
      <c r="O1836" s="53"/>
      <c r="P1836" s="53">
        <v>2.6691399438399845E-2</v>
      </c>
    </row>
    <row r="1837" spans="1:16" s="19" customFormat="1" hidden="1">
      <c r="A1837" s="19" t="s">
        <v>1984</v>
      </c>
      <c r="B1837" s="19" t="s">
        <v>424</v>
      </c>
      <c r="C1837" s="51"/>
      <c r="D1837" s="51" t="s">
        <v>1879</v>
      </c>
      <c r="E1837" s="51" t="s">
        <v>460</v>
      </c>
      <c r="F1837" s="51" t="s">
        <v>460</v>
      </c>
      <c r="G1837" s="51"/>
      <c r="H1837" s="51" t="s">
        <v>623</v>
      </c>
      <c r="I1837" s="51"/>
      <c r="J1837" s="51" t="s">
        <v>425</v>
      </c>
      <c r="K1837" s="51" t="s">
        <v>3027</v>
      </c>
      <c r="L1837" s="51">
        <v>58514</v>
      </c>
      <c r="M1837" s="51"/>
      <c r="N1837" s="53">
        <v>3627.2653086005616</v>
      </c>
      <c r="O1837" s="53"/>
      <c r="P1837" s="53">
        <v>3627.2653086005616</v>
      </c>
    </row>
    <row r="1838" spans="1:16" s="19" customFormat="1" hidden="1">
      <c r="A1838" s="19" t="s">
        <v>1986</v>
      </c>
      <c r="B1838" s="19" t="s">
        <v>790</v>
      </c>
      <c r="C1838" s="51"/>
      <c r="D1838" s="51" t="s">
        <v>1879</v>
      </c>
      <c r="E1838" s="51" t="s">
        <v>460</v>
      </c>
      <c r="F1838" s="51" t="s">
        <v>460</v>
      </c>
      <c r="G1838" s="51"/>
      <c r="H1838" s="51" t="s">
        <v>623</v>
      </c>
      <c r="I1838" s="51"/>
      <c r="J1838" s="51" t="s">
        <v>336</v>
      </c>
      <c r="K1838" s="51" t="s">
        <v>3026</v>
      </c>
      <c r="L1838" s="51" t="s">
        <v>3025</v>
      </c>
      <c r="M1838" s="51"/>
      <c r="N1838" s="53">
        <v>0</v>
      </c>
      <c r="O1838" s="53"/>
      <c r="P1838" s="53">
        <v>0</v>
      </c>
    </row>
    <row r="1839" spans="1:16" s="19" customFormat="1" hidden="1">
      <c r="A1839" s="19" t="s">
        <v>1985</v>
      </c>
      <c r="B1839" s="19" t="s">
        <v>790</v>
      </c>
      <c r="C1839" s="51"/>
      <c r="D1839" s="51" t="s">
        <v>1879</v>
      </c>
      <c r="E1839" s="51" t="s">
        <v>460</v>
      </c>
      <c r="F1839" s="51" t="s">
        <v>460</v>
      </c>
      <c r="G1839" s="51"/>
      <c r="H1839" s="51" t="s">
        <v>623</v>
      </c>
      <c r="I1839" s="51"/>
      <c r="J1839" s="51" t="s">
        <v>336</v>
      </c>
      <c r="K1839" s="51" t="s">
        <v>3026</v>
      </c>
      <c r="L1839" s="51" t="s">
        <v>3025</v>
      </c>
      <c r="M1839" s="51"/>
      <c r="N1839" s="53">
        <v>0.40995567033488928</v>
      </c>
      <c r="O1839" s="53"/>
      <c r="P1839" s="53">
        <v>0.40995567033488928</v>
      </c>
    </row>
    <row r="1840" spans="1:16" s="19" customFormat="1" hidden="1">
      <c r="A1840" s="19" t="s">
        <v>1984</v>
      </c>
      <c r="B1840" s="19" t="s">
        <v>790</v>
      </c>
      <c r="C1840" s="51"/>
      <c r="D1840" s="51" t="s">
        <v>1879</v>
      </c>
      <c r="E1840" s="51" t="s">
        <v>460</v>
      </c>
      <c r="F1840" s="51" t="s">
        <v>460</v>
      </c>
      <c r="G1840" s="51"/>
      <c r="H1840" s="51" t="s">
        <v>623</v>
      </c>
      <c r="I1840" s="51"/>
      <c r="J1840" s="51" t="s">
        <v>336</v>
      </c>
      <c r="K1840" s="51" t="s">
        <v>3026</v>
      </c>
      <c r="L1840" s="51" t="s">
        <v>3025</v>
      </c>
      <c r="M1840" s="51"/>
      <c r="N1840" s="53">
        <v>55711.503044329664</v>
      </c>
      <c r="O1840" s="53"/>
      <c r="P1840" s="53">
        <v>55711.503044329664</v>
      </c>
    </row>
    <row r="1841" spans="1:16" s="19" customFormat="1" hidden="1">
      <c r="A1841" s="19" t="s">
        <v>2276</v>
      </c>
      <c r="B1841" s="19" t="s">
        <v>153</v>
      </c>
      <c r="C1841" s="51"/>
      <c r="D1841" s="51" t="s">
        <v>1879</v>
      </c>
      <c r="E1841" s="51" t="s">
        <v>4</v>
      </c>
      <c r="F1841" s="51" t="s">
        <v>4</v>
      </c>
      <c r="G1841" s="51"/>
      <c r="H1841" s="51" t="s">
        <v>623</v>
      </c>
      <c r="I1841" s="51"/>
      <c r="J1841" s="51" t="s">
        <v>2128</v>
      </c>
      <c r="K1841" s="51" t="s">
        <v>2127</v>
      </c>
      <c r="L1841" s="51">
        <v>59236</v>
      </c>
      <c r="M1841" s="51"/>
      <c r="N1841" s="53">
        <v>14916</v>
      </c>
      <c r="O1841" s="53">
        <v>0</v>
      </c>
      <c r="P1841" s="53">
        <v>14916</v>
      </c>
    </row>
    <row r="1842" spans="1:16" s="19" customFormat="1" hidden="1">
      <c r="A1842" s="19" t="s">
        <v>2653</v>
      </c>
      <c r="B1842" s="19" t="s">
        <v>153</v>
      </c>
      <c r="C1842" s="51"/>
      <c r="D1842" s="51" t="s">
        <v>1879</v>
      </c>
      <c r="E1842" s="51" t="s">
        <v>4</v>
      </c>
      <c r="F1842" s="51" t="s">
        <v>4</v>
      </c>
      <c r="G1842" s="51"/>
      <c r="H1842" s="51" t="s">
        <v>623</v>
      </c>
      <c r="I1842" s="51"/>
      <c r="J1842" s="51" t="s">
        <v>2128</v>
      </c>
      <c r="K1842" s="51" t="s">
        <v>2127</v>
      </c>
      <c r="L1842" s="51">
        <v>59236</v>
      </c>
      <c r="M1842" s="51"/>
      <c r="N1842" s="53">
        <v>84</v>
      </c>
      <c r="O1842" s="53">
        <v>0</v>
      </c>
      <c r="P1842" s="53">
        <v>84</v>
      </c>
    </row>
    <row r="1843" spans="1:16" s="19" customFormat="1" hidden="1">
      <c r="A1843" s="19" t="s">
        <v>2959</v>
      </c>
      <c r="B1843" s="19" t="s">
        <v>153</v>
      </c>
      <c r="C1843" s="51"/>
      <c r="D1843" s="51" t="s">
        <v>1879</v>
      </c>
      <c r="E1843" s="51" t="s">
        <v>4</v>
      </c>
      <c r="F1843" s="51" t="s">
        <v>4</v>
      </c>
      <c r="G1843" s="51"/>
      <c r="H1843" s="51" t="s">
        <v>623</v>
      </c>
      <c r="I1843" s="51"/>
      <c r="J1843" s="51" t="s">
        <v>2128</v>
      </c>
      <c r="K1843" s="51" t="s">
        <v>2127</v>
      </c>
      <c r="L1843" s="51">
        <v>59236</v>
      </c>
      <c r="M1843" s="51"/>
      <c r="N1843" s="53">
        <v>53308</v>
      </c>
      <c r="O1843" s="53">
        <v>0</v>
      </c>
      <c r="P1843" s="53">
        <v>53308</v>
      </c>
    </row>
    <row r="1844" spans="1:16" s="19" customFormat="1" hidden="1">
      <c r="A1844" s="19" t="s">
        <v>2268</v>
      </c>
      <c r="B1844" s="19" t="s">
        <v>153</v>
      </c>
      <c r="C1844" s="51"/>
      <c r="D1844" s="51" t="s">
        <v>1879</v>
      </c>
      <c r="E1844" s="51" t="s">
        <v>4</v>
      </c>
      <c r="F1844" s="51" t="s">
        <v>4</v>
      </c>
      <c r="G1844" s="51"/>
      <c r="H1844" s="51" t="s">
        <v>623</v>
      </c>
      <c r="I1844" s="51"/>
      <c r="J1844" s="51" t="s">
        <v>2128</v>
      </c>
      <c r="K1844" s="51" t="s">
        <v>2127</v>
      </c>
      <c r="L1844" s="51">
        <v>59236</v>
      </c>
      <c r="M1844" s="51"/>
      <c r="N1844" s="53">
        <v>282254</v>
      </c>
      <c r="O1844" s="53">
        <v>77100</v>
      </c>
      <c r="P1844" s="53">
        <v>205154</v>
      </c>
    </row>
    <row r="1845" spans="1:16" s="19" customFormat="1" hidden="1">
      <c r="A1845" s="19" t="s">
        <v>41</v>
      </c>
      <c r="B1845" s="19" t="s">
        <v>1717</v>
      </c>
      <c r="C1845" s="51"/>
      <c r="D1845" s="51" t="s">
        <v>1879</v>
      </c>
      <c r="E1845" s="51" t="s">
        <v>460</v>
      </c>
      <c r="F1845" s="51" t="s">
        <v>460</v>
      </c>
      <c r="G1845" s="51"/>
      <c r="H1845" s="51" t="s">
        <v>623</v>
      </c>
      <c r="I1845" s="51"/>
      <c r="J1845" s="51" t="s">
        <v>3024</v>
      </c>
      <c r="K1845" s="51" t="s">
        <v>3023</v>
      </c>
      <c r="L1845" s="51"/>
      <c r="M1845" s="51"/>
      <c r="N1845" s="53">
        <v>494.02268719099999</v>
      </c>
      <c r="O1845" s="53"/>
      <c r="P1845" s="53">
        <v>494.02268719099999</v>
      </c>
    </row>
    <row r="1846" spans="1:16" s="19" customFormat="1" hidden="1">
      <c r="A1846" s="19" t="s">
        <v>1986</v>
      </c>
      <c r="B1846" s="19" t="s">
        <v>3022</v>
      </c>
      <c r="C1846" s="51"/>
      <c r="D1846" s="51" t="s">
        <v>1879</v>
      </c>
      <c r="E1846" s="51" t="s">
        <v>460</v>
      </c>
      <c r="F1846" s="51" t="s">
        <v>460</v>
      </c>
      <c r="G1846" s="51"/>
      <c r="H1846" s="51" t="s">
        <v>623</v>
      </c>
      <c r="I1846" s="51"/>
      <c r="J1846" s="51" t="s">
        <v>231</v>
      </c>
      <c r="K1846" s="51" t="s">
        <v>3021</v>
      </c>
      <c r="L1846" s="51" t="s">
        <v>3020</v>
      </c>
      <c r="M1846" s="51"/>
      <c r="N1846" s="53">
        <v>0</v>
      </c>
      <c r="O1846" s="53"/>
      <c r="P1846" s="53">
        <v>0</v>
      </c>
    </row>
    <row r="1847" spans="1:16" s="19" customFormat="1" hidden="1">
      <c r="A1847" s="19" t="s">
        <v>1985</v>
      </c>
      <c r="B1847" s="19" t="s">
        <v>3022</v>
      </c>
      <c r="C1847" s="51"/>
      <c r="D1847" s="51" t="s">
        <v>1879</v>
      </c>
      <c r="E1847" s="51" t="s">
        <v>460</v>
      </c>
      <c r="F1847" s="51" t="s">
        <v>460</v>
      </c>
      <c r="G1847" s="51"/>
      <c r="H1847" s="51" t="s">
        <v>623</v>
      </c>
      <c r="I1847" s="51"/>
      <c r="J1847" s="51" t="s">
        <v>231</v>
      </c>
      <c r="K1847" s="51" t="s">
        <v>3021</v>
      </c>
      <c r="L1847" s="51" t="s">
        <v>3020</v>
      </c>
      <c r="M1847" s="51"/>
      <c r="N1847" s="53">
        <v>2.1527459888375171E-2</v>
      </c>
      <c r="O1847" s="53"/>
      <c r="P1847" s="53">
        <v>2.1527459888375171E-2</v>
      </c>
    </row>
    <row r="1848" spans="1:16" s="19" customFormat="1" hidden="1">
      <c r="A1848" s="19" t="s">
        <v>1984</v>
      </c>
      <c r="B1848" s="19" t="s">
        <v>3022</v>
      </c>
      <c r="C1848" s="51"/>
      <c r="D1848" s="51" t="s">
        <v>1879</v>
      </c>
      <c r="E1848" s="51" t="s">
        <v>460</v>
      </c>
      <c r="F1848" s="51" t="s">
        <v>460</v>
      </c>
      <c r="G1848" s="51"/>
      <c r="H1848" s="51" t="s">
        <v>623</v>
      </c>
      <c r="I1848" s="51"/>
      <c r="J1848" s="51" t="s">
        <v>231</v>
      </c>
      <c r="K1848" s="51" t="s">
        <v>3021</v>
      </c>
      <c r="L1848" s="51" t="s">
        <v>3020</v>
      </c>
      <c r="M1848" s="51"/>
      <c r="N1848" s="53">
        <v>2925.5044725401112</v>
      </c>
      <c r="O1848" s="53"/>
      <c r="P1848" s="53">
        <v>2925.5044725401112</v>
      </c>
    </row>
    <row r="1849" spans="1:16" s="19" customFormat="1" hidden="1">
      <c r="A1849" s="19" t="s">
        <v>1986</v>
      </c>
      <c r="B1849" s="19" t="s">
        <v>3019</v>
      </c>
      <c r="C1849" s="51"/>
      <c r="D1849" s="51" t="s">
        <v>1879</v>
      </c>
      <c r="E1849" s="51" t="s">
        <v>460</v>
      </c>
      <c r="F1849" s="51" t="s">
        <v>460</v>
      </c>
      <c r="G1849" s="51"/>
      <c r="H1849" s="51" t="s">
        <v>623</v>
      </c>
      <c r="I1849" s="51"/>
      <c r="J1849" s="51" t="s">
        <v>230</v>
      </c>
      <c r="K1849" s="51" t="s">
        <v>3018</v>
      </c>
      <c r="L1849" s="51" t="s">
        <v>3017</v>
      </c>
      <c r="M1849" s="51"/>
      <c r="N1849" s="53">
        <v>0</v>
      </c>
      <c r="O1849" s="53"/>
      <c r="P1849" s="53">
        <v>0</v>
      </c>
    </row>
    <row r="1850" spans="1:16" s="19" customFormat="1" hidden="1">
      <c r="A1850" s="19" t="s">
        <v>1985</v>
      </c>
      <c r="B1850" s="19" t="s">
        <v>3019</v>
      </c>
      <c r="C1850" s="51"/>
      <c r="D1850" s="51" t="s">
        <v>1879</v>
      </c>
      <c r="E1850" s="51" t="s">
        <v>460</v>
      </c>
      <c r="F1850" s="51" t="s">
        <v>460</v>
      </c>
      <c r="G1850" s="51"/>
      <c r="H1850" s="51" t="s">
        <v>623</v>
      </c>
      <c r="I1850" s="51"/>
      <c r="J1850" s="51" t="s">
        <v>230</v>
      </c>
      <c r="K1850" s="51" t="s">
        <v>3018</v>
      </c>
      <c r="L1850" s="51" t="s">
        <v>3017</v>
      </c>
      <c r="M1850" s="51"/>
      <c r="N1850" s="53">
        <v>2.4226422328899721E-2</v>
      </c>
      <c r="O1850" s="53"/>
      <c r="P1850" s="53">
        <v>2.4226422328899721E-2</v>
      </c>
    </row>
    <row r="1851" spans="1:16" s="19" customFormat="1" hidden="1">
      <c r="A1851" s="19" t="s">
        <v>1984</v>
      </c>
      <c r="B1851" s="19" t="s">
        <v>3019</v>
      </c>
      <c r="C1851" s="51"/>
      <c r="D1851" s="51" t="s">
        <v>1879</v>
      </c>
      <c r="E1851" s="51" t="s">
        <v>460</v>
      </c>
      <c r="F1851" s="51" t="s">
        <v>460</v>
      </c>
      <c r="G1851" s="51"/>
      <c r="H1851" s="51" t="s">
        <v>623</v>
      </c>
      <c r="I1851" s="51"/>
      <c r="J1851" s="51" t="s">
        <v>230</v>
      </c>
      <c r="K1851" s="51" t="s">
        <v>3018</v>
      </c>
      <c r="L1851" s="51" t="s">
        <v>3017</v>
      </c>
      <c r="M1851" s="51"/>
      <c r="N1851" s="53">
        <v>3292.2837735776711</v>
      </c>
      <c r="O1851" s="53"/>
      <c r="P1851" s="53">
        <v>3292.2837735776711</v>
      </c>
    </row>
    <row r="1852" spans="1:16" s="19" customFormat="1" hidden="1">
      <c r="A1852" s="19" t="s">
        <v>1986</v>
      </c>
      <c r="B1852" s="19" t="s">
        <v>3016</v>
      </c>
      <c r="C1852" s="51"/>
      <c r="D1852" s="51" t="s">
        <v>1879</v>
      </c>
      <c r="E1852" s="51" t="s">
        <v>460</v>
      </c>
      <c r="F1852" s="51" t="s">
        <v>460</v>
      </c>
      <c r="G1852" s="51"/>
      <c r="H1852" s="51" t="s">
        <v>623</v>
      </c>
      <c r="I1852" s="51"/>
      <c r="J1852" s="51" t="s">
        <v>239</v>
      </c>
      <c r="K1852" s="51" t="s">
        <v>3015</v>
      </c>
      <c r="L1852" s="51" t="s">
        <v>3014</v>
      </c>
      <c r="M1852" s="51"/>
      <c r="N1852" s="53">
        <v>0</v>
      </c>
      <c r="O1852" s="53"/>
      <c r="P1852" s="53">
        <v>0</v>
      </c>
    </row>
    <row r="1853" spans="1:16" s="19" customFormat="1" hidden="1">
      <c r="A1853" s="19" t="s">
        <v>1985</v>
      </c>
      <c r="B1853" s="19" t="s">
        <v>3016</v>
      </c>
      <c r="C1853" s="51"/>
      <c r="D1853" s="51" t="s">
        <v>1879</v>
      </c>
      <c r="E1853" s="51" t="s">
        <v>460</v>
      </c>
      <c r="F1853" s="51" t="s">
        <v>460</v>
      </c>
      <c r="G1853" s="51"/>
      <c r="H1853" s="51" t="s">
        <v>623</v>
      </c>
      <c r="I1853" s="51"/>
      <c r="J1853" s="51" t="s">
        <v>239</v>
      </c>
      <c r="K1853" s="51" t="s">
        <v>3015</v>
      </c>
      <c r="L1853" s="51" t="s">
        <v>3014</v>
      </c>
      <c r="M1853" s="51"/>
      <c r="N1853" s="53">
        <v>2.1782512582212438E-2</v>
      </c>
      <c r="O1853" s="53"/>
      <c r="P1853" s="53">
        <v>2.1782512582212438E-2</v>
      </c>
    </row>
    <row r="1854" spans="1:16" s="19" customFormat="1" hidden="1">
      <c r="A1854" s="19" t="s">
        <v>1984</v>
      </c>
      <c r="B1854" s="19" t="s">
        <v>3016</v>
      </c>
      <c r="C1854" s="51"/>
      <c r="D1854" s="51" t="s">
        <v>1879</v>
      </c>
      <c r="E1854" s="51" t="s">
        <v>460</v>
      </c>
      <c r="F1854" s="51" t="s">
        <v>460</v>
      </c>
      <c r="G1854" s="51"/>
      <c r="H1854" s="51" t="s">
        <v>623</v>
      </c>
      <c r="I1854" s="51"/>
      <c r="J1854" s="51" t="s">
        <v>239</v>
      </c>
      <c r="K1854" s="51" t="s">
        <v>3015</v>
      </c>
      <c r="L1854" s="51" t="s">
        <v>3014</v>
      </c>
      <c r="M1854" s="51"/>
      <c r="N1854" s="53">
        <v>2960.1652174874175</v>
      </c>
      <c r="O1854" s="53"/>
      <c r="P1854" s="53">
        <v>2960.1652174874175</v>
      </c>
    </row>
    <row r="1855" spans="1:16" s="19" customFormat="1" hidden="1">
      <c r="A1855" s="19" t="s">
        <v>1986</v>
      </c>
      <c r="B1855" s="19" t="s">
        <v>1297</v>
      </c>
      <c r="C1855" s="51"/>
      <c r="D1855" s="51" t="s">
        <v>1879</v>
      </c>
      <c r="E1855" s="51" t="s">
        <v>460</v>
      </c>
      <c r="F1855" s="51" t="s">
        <v>460</v>
      </c>
      <c r="G1855" s="51"/>
      <c r="H1855" s="51" t="s">
        <v>623</v>
      </c>
      <c r="I1855" s="51"/>
      <c r="J1855" s="51" t="s">
        <v>554</v>
      </c>
      <c r="K1855" s="51" t="s">
        <v>3013</v>
      </c>
      <c r="L1855" s="51" t="s">
        <v>3012</v>
      </c>
      <c r="M1855" s="51"/>
      <c r="N1855" s="53">
        <v>0</v>
      </c>
      <c r="O1855" s="53"/>
      <c r="P1855" s="53">
        <v>0</v>
      </c>
    </row>
    <row r="1856" spans="1:16" s="19" customFormat="1" hidden="1">
      <c r="A1856" s="19" t="s">
        <v>1985</v>
      </c>
      <c r="B1856" s="19" t="s">
        <v>1297</v>
      </c>
      <c r="C1856" s="51"/>
      <c r="D1856" s="51" t="s">
        <v>1879</v>
      </c>
      <c r="E1856" s="51" t="s">
        <v>460</v>
      </c>
      <c r="F1856" s="51" t="s">
        <v>460</v>
      </c>
      <c r="G1856" s="51"/>
      <c r="H1856" s="51" t="s">
        <v>623</v>
      </c>
      <c r="I1856" s="51"/>
      <c r="J1856" s="51" t="s">
        <v>554</v>
      </c>
      <c r="K1856" s="51" t="s">
        <v>3013</v>
      </c>
      <c r="L1856" s="51" t="s">
        <v>3012</v>
      </c>
      <c r="M1856" s="51"/>
      <c r="N1856" s="53">
        <v>0.42118785660160274</v>
      </c>
      <c r="O1856" s="53"/>
      <c r="P1856" s="53">
        <v>0.42118785660160274</v>
      </c>
    </row>
    <row r="1857" spans="1:16" s="19" customFormat="1" hidden="1">
      <c r="A1857" s="19" t="s">
        <v>1984</v>
      </c>
      <c r="B1857" s="19" t="s">
        <v>1297</v>
      </c>
      <c r="C1857" s="51"/>
      <c r="D1857" s="51" t="s">
        <v>1879</v>
      </c>
      <c r="E1857" s="51" t="s">
        <v>460</v>
      </c>
      <c r="F1857" s="51" t="s">
        <v>460</v>
      </c>
      <c r="G1857" s="51"/>
      <c r="H1857" s="51" t="s">
        <v>623</v>
      </c>
      <c r="I1857" s="51"/>
      <c r="J1857" s="51" t="s">
        <v>554</v>
      </c>
      <c r="K1857" s="51" t="s">
        <v>3013</v>
      </c>
      <c r="L1857" s="51" t="s">
        <v>3012</v>
      </c>
      <c r="M1857" s="51"/>
      <c r="N1857" s="53">
        <v>57237.916812143405</v>
      </c>
      <c r="O1857" s="53"/>
      <c r="P1857" s="53">
        <v>57237.916812143405</v>
      </c>
    </row>
    <row r="1858" spans="1:16" s="19" customFormat="1" hidden="1">
      <c r="A1858" s="19" t="s">
        <v>2663</v>
      </c>
      <c r="B1858" s="19" t="s">
        <v>3011</v>
      </c>
      <c r="C1858" s="51"/>
      <c r="D1858" s="51" t="s">
        <v>1879</v>
      </c>
      <c r="E1858" s="51" t="s">
        <v>676</v>
      </c>
      <c r="F1858" s="51" t="s">
        <v>962</v>
      </c>
      <c r="G1858" s="51"/>
      <c r="H1858" s="51" t="s">
        <v>623</v>
      </c>
      <c r="I1858" s="51"/>
      <c r="J1858" s="51" t="s">
        <v>3010</v>
      </c>
      <c r="K1858" s="51" t="s">
        <v>3009</v>
      </c>
      <c r="L1858" s="51">
        <v>382</v>
      </c>
      <c r="M1858" s="51"/>
      <c r="N1858" s="53">
        <v>190044.34099999999</v>
      </c>
      <c r="O1858" s="53">
        <v>185229.67101534401</v>
      </c>
      <c r="P1858" s="53">
        <v>4814.6699846559786</v>
      </c>
    </row>
    <row r="1859" spans="1:16" s="19" customFormat="1" hidden="1">
      <c r="A1859" s="19" t="s">
        <v>2663</v>
      </c>
      <c r="B1859" s="19" t="s">
        <v>3006</v>
      </c>
      <c r="C1859" s="51"/>
      <c r="D1859" s="51" t="s">
        <v>1879</v>
      </c>
      <c r="E1859" s="51" t="s">
        <v>676</v>
      </c>
      <c r="F1859" s="51" t="s">
        <v>962</v>
      </c>
      <c r="G1859" s="51"/>
      <c r="H1859" s="51" t="s">
        <v>623</v>
      </c>
      <c r="I1859" s="51"/>
      <c r="J1859" s="51" t="s">
        <v>3008</v>
      </c>
      <c r="K1859" s="51" t="s">
        <v>3007</v>
      </c>
      <c r="L1859" s="51">
        <v>382</v>
      </c>
      <c r="M1859" s="51"/>
      <c r="N1859" s="53">
        <v>148712.17800000001</v>
      </c>
      <c r="O1859" s="53">
        <v>143897.50801534401</v>
      </c>
      <c r="P1859" s="53">
        <v>4814.6699846560077</v>
      </c>
    </row>
    <row r="1860" spans="1:16" s="19" customFormat="1" hidden="1">
      <c r="A1860" s="19" t="s">
        <v>2663</v>
      </c>
      <c r="B1860" s="19" t="s">
        <v>3006</v>
      </c>
      <c r="C1860" s="51"/>
      <c r="D1860" s="51" t="s">
        <v>1879</v>
      </c>
      <c r="E1860" s="51" t="s">
        <v>676</v>
      </c>
      <c r="F1860" s="51" t="s">
        <v>962</v>
      </c>
      <c r="G1860" s="51"/>
      <c r="H1860" s="51" t="s">
        <v>623</v>
      </c>
      <c r="I1860" s="51"/>
      <c r="J1860" s="51" t="s">
        <v>3005</v>
      </c>
      <c r="K1860" s="51" t="s">
        <v>3004</v>
      </c>
      <c r="L1860" s="51">
        <v>382</v>
      </c>
      <c r="M1860" s="51"/>
      <c r="N1860" s="53">
        <v>185510.087</v>
      </c>
      <c r="O1860" s="53">
        <v>180695.41701534399</v>
      </c>
      <c r="P1860" s="53">
        <v>4814.6699846560077</v>
      </c>
    </row>
    <row r="1861" spans="1:16" s="19" customFormat="1" hidden="1">
      <c r="A1861" s="19" t="s">
        <v>39</v>
      </c>
      <c r="B1861" s="19" t="s">
        <v>1624</v>
      </c>
      <c r="C1861" s="51"/>
      <c r="D1861" s="51" t="s">
        <v>1879</v>
      </c>
      <c r="E1861" s="51" t="s">
        <v>460</v>
      </c>
      <c r="F1861" s="51" t="s">
        <v>460</v>
      </c>
      <c r="G1861" s="51"/>
      <c r="H1861" s="51" t="s">
        <v>623</v>
      </c>
      <c r="I1861" s="51"/>
      <c r="J1861" s="51" t="s">
        <v>349</v>
      </c>
      <c r="K1861" s="51" t="s">
        <v>3003</v>
      </c>
      <c r="L1861" s="51">
        <v>59722</v>
      </c>
      <c r="M1861" s="51"/>
      <c r="N1861" s="53">
        <v>55558</v>
      </c>
      <c r="O1861" s="53"/>
      <c r="P1861" s="53">
        <v>55558</v>
      </c>
    </row>
    <row r="1862" spans="1:16" s="19" customFormat="1" hidden="1">
      <c r="A1862" s="19" t="s">
        <v>2932</v>
      </c>
      <c r="B1862" s="19" t="s">
        <v>1624</v>
      </c>
      <c r="C1862" s="51"/>
      <c r="D1862" s="51" t="s">
        <v>1879</v>
      </c>
      <c r="E1862" s="51" t="s">
        <v>460</v>
      </c>
      <c r="F1862" s="51" t="s">
        <v>460</v>
      </c>
      <c r="G1862" s="51"/>
      <c r="H1862" s="51" t="s">
        <v>623</v>
      </c>
      <c r="I1862" s="51"/>
      <c r="J1862" s="51" t="s">
        <v>349</v>
      </c>
      <c r="K1862" s="51" t="s">
        <v>3003</v>
      </c>
      <c r="L1862" s="51">
        <v>59722</v>
      </c>
      <c r="M1862" s="51"/>
      <c r="N1862" s="53">
        <v>981</v>
      </c>
      <c r="O1862" s="53"/>
      <c r="P1862" s="53">
        <v>981</v>
      </c>
    </row>
    <row r="1863" spans="1:16" s="19" customFormat="1" hidden="1">
      <c r="A1863" s="19" t="s">
        <v>2654</v>
      </c>
      <c r="B1863" s="19" t="s">
        <v>1646</v>
      </c>
      <c r="C1863" s="51"/>
      <c r="D1863" s="51" t="s">
        <v>1879</v>
      </c>
      <c r="E1863" s="51" t="s">
        <v>460</v>
      </c>
      <c r="F1863" s="51" t="s">
        <v>73</v>
      </c>
      <c r="G1863" s="51"/>
      <c r="H1863" s="51" t="s">
        <v>623</v>
      </c>
      <c r="I1863" s="51"/>
      <c r="J1863" s="51" t="s">
        <v>3002</v>
      </c>
      <c r="K1863" s="51" t="s">
        <v>3001</v>
      </c>
      <c r="L1863" s="51"/>
      <c r="M1863" s="51"/>
      <c r="N1863" s="53">
        <v>127.723</v>
      </c>
      <c r="O1863" s="53">
        <v>0</v>
      </c>
      <c r="P1863" s="53">
        <v>127.723</v>
      </c>
    </row>
    <row r="1864" spans="1:16" s="19" customFormat="1" hidden="1">
      <c r="A1864" s="19" t="s">
        <v>1980</v>
      </c>
      <c r="B1864" s="19" t="s">
        <v>1646</v>
      </c>
      <c r="C1864" s="51"/>
      <c r="D1864" s="51" t="s">
        <v>1879</v>
      </c>
      <c r="E1864" s="51" t="s">
        <v>460</v>
      </c>
      <c r="F1864" s="51" t="s">
        <v>73</v>
      </c>
      <c r="G1864" s="51"/>
      <c r="H1864" s="51" t="s">
        <v>623</v>
      </c>
      <c r="I1864" s="51"/>
      <c r="J1864" s="51" t="s">
        <v>3002</v>
      </c>
      <c r="K1864" s="51" t="s">
        <v>3001</v>
      </c>
      <c r="L1864" s="51"/>
      <c r="M1864" s="51"/>
      <c r="N1864" s="53">
        <v>3.2228582910252095E-3</v>
      </c>
      <c r="O1864" s="53">
        <v>0</v>
      </c>
      <c r="P1864" s="53">
        <v>3.2228582910252095E-3</v>
      </c>
    </row>
    <row r="1865" spans="1:16" s="19" customFormat="1" hidden="1">
      <c r="A1865" s="19" t="s">
        <v>1986</v>
      </c>
      <c r="B1865" s="19" t="s">
        <v>626</v>
      </c>
      <c r="C1865" s="51"/>
      <c r="D1865" s="51" t="s">
        <v>1879</v>
      </c>
      <c r="E1865" s="51" t="s">
        <v>460</v>
      </c>
      <c r="F1865" s="51" t="s">
        <v>460</v>
      </c>
      <c r="G1865" s="51"/>
      <c r="H1865" s="51" t="s">
        <v>623</v>
      </c>
      <c r="I1865" s="51"/>
      <c r="J1865" s="51" t="s">
        <v>3000</v>
      </c>
      <c r="K1865" s="51" t="s">
        <v>2999</v>
      </c>
      <c r="L1865" s="51" t="s">
        <v>2998</v>
      </c>
      <c r="M1865" s="51"/>
      <c r="N1865" s="53">
        <v>0</v>
      </c>
      <c r="O1865" s="53"/>
      <c r="P1865" s="53">
        <v>0</v>
      </c>
    </row>
    <row r="1866" spans="1:16" s="19" customFormat="1" hidden="1">
      <c r="A1866" s="19" t="s">
        <v>1985</v>
      </c>
      <c r="B1866" s="19" t="s">
        <v>626</v>
      </c>
      <c r="C1866" s="51"/>
      <c r="D1866" s="51" t="s">
        <v>1879</v>
      </c>
      <c r="E1866" s="51" t="s">
        <v>460</v>
      </c>
      <c r="F1866" s="51" t="s">
        <v>460</v>
      </c>
      <c r="G1866" s="51"/>
      <c r="H1866" s="51" t="s">
        <v>623</v>
      </c>
      <c r="I1866" s="51"/>
      <c r="J1866" s="51" t="s">
        <v>3000</v>
      </c>
      <c r="K1866" s="51" t="s">
        <v>2999</v>
      </c>
      <c r="L1866" s="51" t="s">
        <v>2998</v>
      </c>
      <c r="M1866" s="51"/>
      <c r="N1866" s="53">
        <v>0.13226707015541525</v>
      </c>
      <c r="O1866" s="53"/>
      <c r="P1866" s="53">
        <v>0.13226707015541525</v>
      </c>
    </row>
    <row r="1867" spans="1:16" s="19" customFormat="1" hidden="1">
      <c r="A1867" s="19" t="s">
        <v>1984</v>
      </c>
      <c r="B1867" s="19" t="s">
        <v>626</v>
      </c>
      <c r="C1867" s="51"/>
      <c r="D1867" s="51" t="s">
        <v>1879</v>
      </c>
      <c r="E1867" s="51" t="s">
        <v>460</v>
      </c>
      <c r="F1867" s="51" t="s">
        <v>460</v>
      </c>
      <c r="G1867" s="51"/>
      <c r="H1867" s="51" t="s">
        <v>623</v>
      </c>
      <c r="I1867" s="51"/>
      <c r="J1867" s="51" t="s">
        <v>3000</v>
      </c>
      <c r="K1867" s="51" t="s">
        <v>2999</v>
      </c>
      <c r="L1867" s="51" t="s">
        <v>2998</v>
      </c>
      <c r="M1867" s="51"/>
      <c r="N1867" s="53">
        <v>17974.619732929845</v>
      </c>
      <c r="O1867" s="53"/>
      <c r="P1867" s="53">
        <v>17974.619732929845</v>
      </c>
    </row>
    <row r="1868" spans="1:16" s="19" customFormat="1" hidden="1">
      <c r="A1868" s="19" t="s">
        <v>1986</v>
      </c>
      <c r="B1868" s="19" t="s">
        <v>2997</v>
      </c>
      <c r="C1868" s="51"/>
      <c r="D1868" s="51" t="s">
        <v>1879</v>
      </c>
      <c r="E1868" s="51" t="s">
        <v>460</v>
      </c>
      <c r="F1868" s="51" t="s">
        <v>460</v>
      </c>
      <c r="G1868" s="51"/>
      <c r="H1868" s="51" t="s">
        <v>623</v>
      </c>
      <c r="I1868" s="51"/>
      <c r="J1868" s="51" t="s">
        <v>113</v>
      </c>
      <c r="K1868" s="51" t="s">
        <v>2996</v>
      </c>
      <c r="L1868" s="51" t="s">
        <v>2995</v>
      </c>
      <c r="M1868" s="51"/>
      <c r="N1868" s="53">
        <v>0</v>
      </c>
      <c r="O1868" s="53"/>
      <c r="P1868" s="53">
        <v>0</v>
      </c>
    </row>
    <row r="1869" spans="1:16" s="19" customFormat="1" hidden="1">
      <c r="A1869" s="19" t="s">
        <v>1985</v>
      </c>
      <c r="B1869" s="19" t="s">
        <v>2997</v>
      </c>
      <c r="C1869" s="51"/>
      <c r="D1869" s="51" t="s">
        <v>1879</v>
      </c>
      <c r="E1869" s="51" t="s">
        <v>460</v>
      </c>
      <c r="F1869" s="51" t="s">
        <v>460</v>
      </c>
      <c r="G1869" s="51"/>
      <c r="H1869" s="51" t="s">
        <v>623</v>
      </c>
      <c r="I1869" s="51"/>
      <c r="J1869" s="51" t="s">
        <v>113</v>
      </c>
      <c r="K1869" s="51" t="s">
        <v>2996</v>
      </c>
      <c r="L1869" s="51" t="s">
        <v>2995</v>
      </c>
      <c r="M1869" s="51"/>
      <c r="N1869" s="53">
        <v>0.29963599449362754</v>
      </c>
      <c r="O1869" s="53"/>
      <c r="P1869" s="53">
        <v>0.29963599449362754</v>
      </c>
    </row>
    <row r="1870" spans="1:16" s="19" customFormat="1" hidden="1">
      <c r="A1870" s="19" t="s">
        <v>1984</v>
      </c>
      <c r="B1870" s="19" t="s">
        <v>2997</v>
      </c>
      <c r="C1870" s="51"/>
      <c r="D1870" s="51" t="s">
        <v>1879</v>
      </c>
      <c r="E1870" s="51" t="s">
        <v>460</v>
      </c>
      <c r="F1870" s="51" t="s">
        <v>460</v>
      </c>
      <c r="G1870" s="51"/>
      <c r="H1870" s="51" t="s">
        <v>623</v>
      </c>
      <c r="I1870" s="51"/>
      <c r="J1870" s="51" t="s">
        <v>113</v>
      </c>
      <c r="K1870" s="51" t="s">
        <v>2996</v>
      </c>
      <c r="L1870" s="51" t="s">
        <v>2995</v>
      </c>
      <c r="M1870" s="51"/>
      <c r="N1870" s="53">
        <v>40719.455364005502</v>
      </c>
      <c r="O1870" s="53"/>
      <c r="P1870" s="53">
        <v>40719.455364005502</v>
      </c>
    </row>
    <row r="1871" spans="1:16" s="19" customFormat="1" hidden="1">
      <c r="A1871" s="19" t="s">
        <v>1986</v>
      </c>
      <c r="B1871" s="19" t="s">
        <v>901</v>
      </c>
      <c r="C1871" s="51"/>
      <c r="D1871" s="51" t="s">
        <v>1879</v>
      </c>
      <c r="E1871" s="51" t="s">
        <v>460</v>
      </c>
      <c r="F1871" s="51" t="s">
        <v>460</v>
      </c>
      <c r="G1871" s="51"/>
      <c r="H1871" s="51" t="s">
        <v>623</v>
      </c>
      <c r="I1871" s="51"/>
      <c r="J1871" s="51" t="s">
        <v>238</v>
      </c>
      <c r="K1871" s="51" t="s">
        <v>2994</v>
      </c>
      <c r="L1871" s="51" t="s">
        <v>2993</v>
      </c>
      <c r="M1871" s="51"/>
      <c r="N1871" s="53">
        <v>0</v>
      </c>
      <c r="O1871" s="53"/>
      <c r="P1871" s="53">
        <v>0</v>
      </c>
    </row>
    <row r="1872" spans="1:16" s="19" customFormat="1" hidden="1">
      <c r="A1872" s="19" t="s">
        <v>1985</v>
      </c>
      <c r="B1872" s="19" t="s">
        <v>901</v>
      </c>
      <c r="C1872" s="51"/>
      <c r="D1872" s="51" t="s">
        <v>1879</v>
      </c>
      <c r="E1872" s="51" t="s">
        <v>460</v>
      </c>
      <c r="F1872" s="51" t="s">
        <v>460</v>
      </c>
      <c r="G1872" s="51"/>
      <c r="H1872" s="51" t="s">
        <v>623</v>
      </c>
      <c r="I1872" s="51"/>
      <c r="J1872" s="51" t="s">
        <v>238</v>
      </c>
      <c r="K1872" s="51" t="s">
        <v>2994</v>
      </c>
      <c r="L1872" s="51" t="s">
        <v>2993</v>
      </c>
      <c r="M1872" s="51"/>
      <c r="N1872" s="53">
        <v>2.8601502094436623E-2</v>
      </c>
      <c r="O1872" s="53"/>
      <c r="P1872" s="53">
        <v>2.8601502094436623E-2</v>
      </c>
    </row>
    <row r="1873" spans="1:16" s="19" customFormat="1" hidden="1">
      <c r="A1873" s="19" t="s">
        <v>1984</v>
      </c>
      <c r="B1873" s="19" t="s">
        <v>901</v>
      </c>
      <c r="C1873" s="51"/>
      <c r="D1873" s="51" t="s">
        <v>1879</v>
      </c>
      <c r="E1873" s="51" t="s">
        <v>460</v>
      </c>
      <c r="F1873" s="51" t="s">
        <v>460</v>
      </c>
      <c r="G1873" s="51"/>
      <c r="H1873" s="51" t="s">
        <v>623</v>
      </c>
      <c r="I1873" s="51"/>
      <c r="J1873" s="51" t="s">
        <v>238</v>
      </c>
      <c r="K1873" s="51" t="s">
        <v>2994</v>
      </c>
      <c r="L1873" s="51" t="s">
        <v>2993</v>
      </c>
      <c r="M1873" s="51"/>
      <c r="N1873" s="53">
        <v>3886.8413984979056</v>
      </c>
      <c r="O1873" s="53"/>
      <c r="P1873" s="53">
        <v>3886.8413984979056</v>
      </c>
    </row>
    <row r="1874" spans="1:16" s="19" customFormat="1" hidden="1">
      <c r="A1874" s="19" t="s">
        <v>1986</v>
      </c>
      <c r="B1874" s="19" t="s">
        <v>900</v>
      </c>
      <c r="C1874" s="51"/>
      <c r="D1874" s="51" t="s">
        <v>1879</v>
      </c>
      <c r="E1874" s="51" t="s">
        <v>460</v>
      </c>
      <c r="F1874" s="51" t="s">
        <v>460</v>
      </c>
      <c r="G1874" s="51"/>
      <c r="H1874" s="51" t="s">
        <v>623</v>
      </c>
      <c r="I1874" s="51"/>
      <c r="J1874" s="51" t="s">
        <v>237</v>
      </c>
      <c r="K1874" s="51" t="s">
        <v>2992</v>
      </c>
      <c r="L1874" s="51" t="s">
        <v>2991</v>
      </c>
      <c r="M1874" s="51"/>
      <c r="N1874" s="53">
        <v>0</v>
      </c>
      <c r="O1874" s="53"/>
      <c r="P1874" s="53">
        <v>0</v>
      </c>
    </row>
    <row r="1875" spans="1:16" s="19" customFormat="1" hidden="1">
      <c r="A1875" s="19" t="s">
        <v>1985</v>
      </c>
      <c r="B1875" s="19" t="s">
        <v>900</v>
      </c>
      <c r="C1875" s="51"/>
      <c r="D1875" s="51" t="s">
        <v>1879</v>
      </c>
      <c r="E1875" s="51" t="s">
        <v>460</v>
      </c>
      <c r="F1875" s="51" t="s">
        <v>460</v>
      </c>
      <c r="G1875" s="51"/>
      <c r="H1875" s="51" t="s">
        <v>623</v>
      </c>
      <c r="I1875" s="51"/>
      <c r="J1875" s="51" t="s">
        <v>237</v>
      </c>
      <c r="K1875" s="51" t="s">
        <v>2992</v>
      </c>
      <c r="L1875" s="51" t="s">
        <v>2991</v>
      </c>
      <c r="M1875" s="51"/>
      <c r="N1875" s="53">
        <v>2.8505400187927441E-2</v>
      </c>
      <c r="O1875" s="53"/>
      <c r="P1875" s="53">
        <v>2.8505400187927441E-2</v>
      </c>
    </row>
    <row r="1876" spans="1:16" s="19" customFormat="1" hidden="1">
      <c r="A1876" s="19" t="s">
        <v>1984</v>
      </c>
      <c r="B1876" s="19" t="s">
        <v>900</v>
      </c>
      <c r="C1876" s="51"/>
      <c r="D1876" s="51" t="s">
        <v>1879</v>
      </c>
      <c r="E1876" s="51" t="s">
        <v>460</v>
      </c>
      <c r="F1876" s="51" t="s">
        <v>460</v>
      </c>
      <c r="G1876" s="51"/>
      <c r="H1876" s="51" t="s">
        <v>623</v>
      </c>
      <c r="I1876" s="51"/>
      <c r="J1876" s="51" t="s">
        <v>237</v>
      </c>
      <c r="K1876" s="51" t="s">
        <v>2992</v>
      </c>
      <c r="L1876" s="51" t="s">
        <v>2991</v>
      </c>
      <c r="M1876" s="51"/>
      <c r="N1876" s="53">
        <v>3873.781494599812</v>
      </c>
      <c r="O1876" s="53"/>
      <c r="P1876" s="53">
        <v>3873.781494599812</v>
      </c>
    </row>
    <row r="1877" spans="1:16" s="19" customFormat="1" hidden="1">
      <c r="A1877" s="19" t="s">
        <v>1986</v>
      </c>
      <c r="B1877" s="19" t="s">
        <v>899</v>
      </c>
      <c r="C1877" s="51"/>
      <c r="D1877" s="51" t="s">
        <v>1879</v>
      </c>
      <c r="E1877" s="51" t="s">
        <v>460</v>
      </c>
      <c r="F1877" s="51" t="s">
        <v>460</v>
      </c>
      <c r="G1877" s="51"/>
      <c r="H1877" s="51" t="s">
        <v>623</v>
      </c>
      <c r="I1877" s="51"/>
      <c r="J1877" s="51" t="s">
        <v>236</v>
      </c>
      <c r="K1877" s="51" t="s">
        <v>2990</v>
      </c>
      <c r="L1877" s="51" t="s">
        <v>2989</v>
      </c>
      <c r="M1877" s="51"/>
      <c r="N1877" s="53">
        <v>0</v>
      </c>
      <c r="O1877" s="53"/>
      <c r="P1877" s="53">
        <v>0</v>
      </c>
    </row>
    <row r="1878" spans="1:16" s="19" customFormat="1" hidden="1">
      <c r="A1878" s="19" t="s">
        <v>1985</v>
      </c>
      <c r="B1878" s="19" t="s">
        <v>899</v>
      </c>
      <c r="C1878" s="51"/>
      <c r="D1878" s="51" t="s">
        <v>1879</v>
      </c>
      <c r="E1878" s="51" t="s">
        <v>460</v>
      </c>
      <c r="F1878" s="51" t="s">
        <v>460</v>
      </c>
      <c r="G1878" s="51"/>
      <c r="H1878" s="51" t="s">
        <v>623</v>
      </c>
      <c r="I1878" s="51"/>
      <c r="J1878" s="51" t="s">
        <v>236</v>
      </c>
      <c r="K1878" s="51" t="s">
        <v>2990</v>
      </c>
      <c r="L1878" s="51" t="s">
        <v>2989</v>
      </c>
      <c r="M1878" s="51"/>
      <c r="N1878" s="53">
        <v>2.8620457570023735E-2</v>
      </c>
      <c r="O1878" s="53"/>
      <c r="P1878" s="53">
        <v>2.8620457570023735E-2</v>
      </c>
    </row>
    <row r="1879" spans="1:16" s="19" customFormat="1" hidden="1">
      <c r="A1879" s="19" t="s">
        <v>1984</v>
      </c>
      <c r="B1879" s="19" t="s">
        <v>899</v>
      </c>
      <c r="C1879" s="51"/>
      <c r="D1879" s="51" t="s">
        <v>1879</v>
      </c>
      <c r="E1879" s="51" t="s">
        <v>460</v>
      </c>
      <c r="F1879" s="51" t="s">
        <v>460</v>
      </c>
      <c r="G1879" s="51"/>
      <c r="H1879" s="51" t="s">
        <v>623</v>
      </c>
      <c r="I1879" s="51"/>
      <c r="J1879" s="51" t="s">
        <v>236</v>
      </c>
      <c r="K1879" s="51" t="s">
        <v>2990</v>
      </c>
      <c r="L1879" s="51" t="s">
        <v>2989</v>
      </c>
      <c r="M1879" s="51"/>
      <c r="N1879" s="53">
        <v>3889.4173795424299</v>
      </c>
      <c r="O1879" s="53"/>
      <c r="P1879" s="53">
        <v>3889.4173795424299</v>
      </c>
    </row>
    <row r="1880" spans="1:16" s="19" customFormat="1" hidden="1">
      <c r="A1880" s="19" t="s">
        <v>1986</v>
      </c>
      <c r="B1880" s="19" t="s">
        <v>898</v>
      </c>
      <c r="C1880" s="51"/>
      <c r="D1880" s="51" t="s">
        <v>1879</v>
      </c>
      <c r="E1880" s="51" t="s">
        <v>460</v>
      </c>
      <c r="F1880" s="51" t="s">
        <v>460</v>
      </c>
      <c r="G1880" s="51"/>
      <c r="H1880" s="51" t="s">
        <v>623</v>
      </c>
      <c r="I1880" s="51"/>
      <c r="J1880" s="51" t="s">
        <v>405</v>
      </c>
      <c r="K1880" s="51" t="s">
        <v>2988</v>
      </c>
      <c r="L1880" s="51" t="s">
        <v>2987</v>
      </c>
      <c r="M1880" s="51"/>
      <c r="N1880" s="53">
        <v>0</v>
      </c>
      <c r="O1880" s="53"/>
      <c r="P1880" s="53">
        <v>0</v>
      </c>
    </row>
    <row r="1881" spans="1:16" s="19" customFormat="1" hidden="1">
      <c r="A1881" s="19" t="s">
        <v>1985</v>
      </c>
      <c r="B1881" s="19" t="s">
        <v>898</v>
      </c>
      <c r="C1881" s="51"/>
      <c r="D1881" s="51" t="s">
        <v>1879</v>
      </c>
      <c r="E1881" s="51" t="s">
        <v>460</v>
      </c>
      <c r="F1881" s="51" t="s">
        <v>460</v>
      </c>
      <c r="G1881" s="51"/>
      <c r="H1881" s="51" t="s">
        <v>623</v>
      </c>
      <c r="I1881" s="51"/>
      <c r="J1881" s="51" t="s">
        <v>405</v>
      </c>
      <c r="K1881" s="51" t="s">
        <v>2988</v>
      </c>
      <c r="L1881" s="51" t="s">
        <v>2987</v>
      </c>
      <c r="M1881" s="51"/>
      <c r="N1881" s="53">
        <v>1.8812014425600959E-2</v>
      </c>
      <c r="O1881" s="53"/>
      <c r="P1881" s="53">
        <v>1.8812014425600959E-2</v>
      </c>
    </row>
    <row r="1882" spans="1:16" s="19" customFormat="1" hidden="1">
      <c r="A1882" s="19" t="s">
        <v>1984</v>
      </c>
      <c r="B1882" s="19" t="s">
        <v>898</v>
      </c>
      <c r="C1882" s="51"/>
      <c r="D1882" s="51" t="s">
        <v>1879</v>
      </c>
      <c r="E1882" s="51" t="s">
        <v>460</v>
      </c>
      <c r="F1882" s="51" t="s">
        <v>460</v>
      </c>
      <c r="G1882" s="51"/>
      <c r="H1882" s="51" t="s">
        <v>623</v>
      </c>
      <c r="I1882" s="51"/>
      <c r="J1882" s="51" t="s">
        <v>405</v>
      </c>
      <c r="K1882" s="51" t="s">
        <v>2988</v>
      </c>
      <c r="L1882" s="51" t="s">
        <v>2987</v>
      </c>
      <c r="M1882" s="51"/>
      <c r="N1882" s="53">
        <v>2556.4851879855742</v>
      </c>
      <c r="O1882" s="53"/>
      <c r="P1882" s="53">
        <v>2556.4851879855742</v>
      </c>
    </row>
    <row r="1883" spans="1:16" s="19" customFormat="1" hidden="1">
      <c r="A1883" s="19" t="s">
        <v>1986</v>
      </c>
      <c r="B1883" s="19" t="s">
        <v>897</v>
      </c>
      <c r="C1883" s="51"/>
      <c r="D1883" s="51" t="s">
        <v>1879</v>
      </c>
      <c r="E1883" s="51" t="s">
        <v>460</v>
      </c>
      <c r="F1883" s="51" t="s">
        <v>460</v>
      </c>
      <c r="G1883" s="51"/>
      <c r="H1883" s="51" t="s">
        <v>623</v>
      </c>
      <c r="I1883" s="51"/>
      <c r="J1883" s="51" t="s">
        <v>404</v>
      </c>
      <c r="K1883" s="51" t="s">
        <v>2986</v>
      </c>
      <c r="L1883" s="51" t="s">
        <v>2985</v>
      </c>
      <c r="M1883" s="51"/>
      <c r="N1883" s="53">
        <v>0</v>
      </c>
      <c r="O1883" s="53"/>
      <c r="P1883" s="53">
        <v>0</v>
      </c>
    </row>
    <row r="1884" spans="1:16" s="19" customFormat="1" hidden="1">
      <c r="A1884" s="19" t="s">
        <v>1985</v>
      </c>
      <c r="B1884" s="19" t="s">
        <v>897</v>
      </c>
      <c r="C1884" s="51"/>
      <c r="D1884" s="51" t="s">
        <v>1879</v>
      </c>
      <c r="E1884" s="51" t="s">
        <v>460</v>
      </c>
      <c r="F1884" s="51" t="s">
        <v>460</v>
      </c>
      <c r="G1884" s="51"/>
      <c r="H1884" s="51" t="s">
        <v>623</v>
      </c>
      <c r="I1884" s="51"/>
      <c r="J1884" s="51" t="s">
        <v>404</v>
      </c>
      <c r="K1884" s="51" t="s">
        <v>2986</v>
      </c>
      <c r="L1884" s="51" t="s">
        <v>2985</v>
      </c>
      <c r="M1884" s="51"/>
      <c r="N1884" s="53">
        <v>2.7037263282943837E-2</v>
      </c>
      <c r="O1884" s="53"/>
      <c r="P1884" s="53">
        <v>2.7037263282943837E-2</v>
      </c>
    </row>
    <row r="1885" spans="1:16" s="19" customFormat="1" hidden="1">
      <c r="A1885" s="19" t="s">
        <v>1984</v>
      </c>
      <c r="B1885" s="19" t="s">
        <v>897</v>
      </c>
      <c r="C1885" s="51"/>
      <c r="D1885" s="51" t="s">
        <v>1879</v>
      </c>
      <c r="E1885" s="51" t="s">
        <v>460</v>
      </c>
      <c r="F1885" s="51" t="s">
        <v>460</v>
      </c>
      <c r="G1885" s="51"/>
      <c r="H1885" s="51" t="s">
        <v>623</v>
      </c>
      <c r="I1885" s="51"/>
      <c r="J1885" s="51" t="s">
        <v>404</v>
      </c>
      <c r="K1885" s="51" t="s">
        <v>2986</v>
      </c>
      <c r="L1885" s="51" t="s">
        <v>2985</v>
      </c>
      <c r="M1885" s="51"/>
      <c r="N1885" s="53">
        <v>3674.2669627367168</v>
      </c>
      <c r="O1885" s="53"/>
      <c r="P1885" s="53">
        <v>3674.2669627367168</v>
      </c>
    </row>
    <row r="1886" spans="1:16" s="19" customFormat="1" hidden="1">
      <c r="A1886" s="19" t="s">
        <v>631</v>
      </c>
      <c r="B1886" s="19" t="s">
        <v>685</v>
      </c>
      <c r="C1886" s="51"/>
      <c r="D1886" s="51" t="s">
        <v>1879</v>
      </c>
      <c r="E1886" s="51" t="s">
        <v>460</v>
      </c>
      <c r="F1886" s="51" t="s">
        <v>36</v>
      </c>
      <c r="G1886" s="51"/>
      <c r="H1886" s="51" t="s">
        <v>623</v>
      </c>
      <c r="I1886" s="51"/>
      <c r="J1886" s="51" t="s">
        <v>589</v>
      </c>
      <c r="K1886" s="51" t="s">
        <v>1958</v>
      </c>
      <c r="L1886" s="51"/>
      <c r="M1886" s="51"/>
      <c r="N1886" s="53">
        <v>14092</v>
      </c>
      <c r="O1886" s="53"/>
      <c r="P1886" s="53">
        <v>14092</v>
      </c>
    </row>
    <row r="1887" spans="1:16" s="19" customFormat="1" hidden="1">
      <c r="A1887" s="19" t="s">
        <v>2268</v>
      </c>
      <c r="B1887" s="19" t="s">
        <v>2983</v>
      </c>
      <c r="C1887" s="51"/>
      <c r="D1887" s="51" t="s">
        <v>1879</v>
      </c>
      <c r="E1887" s="51" t="s">
        <v>460</v>
      </c>
      <c r="F1887" s="51" t="s">
        <v>460</v>
      </c>
      <c r="G1887" s="51"/>
      <c r="H1887" s="51" t="s">
        <v>623</v>
      </c>
      <c r="I1887" s="51"/>
      <c r="J1887" s="51" t="s">
        <v>2982</v>
      </c>
      <c r="K1887" s="51" t="s">
        <v>2981</v>
      </c>
      <c r="L1887" s="51" t="s">
        <v>249</v>
      </c>
      <c r="M1887" s="51"/>
      <c r="N1887" s="53">
        <v>517</v>
      </c>
      <c r="O1887" s="53">
        <v>0</v>
      </c>
      <c r="P1887" s="53">
        <v>517</v>
      </c>
    </row>
    <row r="1888" spans="1:16" s="19" customFormat="1" hidden="1">
      <c r="A1888" s="19" t="s">
        <v>2984</v>
      </c>
      <c r="B1888" s="19" t="s">
        <v>2983</v>
      </c>
      <c r="C1888" s="51"/>
      <c r="D1888" s="51" t="s">
        <v>1879</v>
      </c>
      <c r="E1888" s="51" t="s">
        <v>460</v>
      </c>
      <c r="F1888" s="51" t="s">
        <v>460</v>
      </c>
      <c r="G1888" s="51"/>
      <c r="H1888" s="51" t="s">
        <v>623</v>
      </c>
      <c r="I1888" s="51"/>
      <c r="J1888" s="51" t="s">
        <v>2982</v>
      </c>
      <c r="K1888" s="51" t="s">
        <v>2981</v>
      </c>
      <c r="L1888" s="51" t="s">
        <v>249</v>
      </c>
      <c r="M1888" s="51"/>
      <c r="N1888" s="53">
        <v>352</v>
      </c>
      <c r="O1888" s="53">
        <v>0</v>
      </c>
      <c r="P1888" s="53">
        <v>352</v>
      </c>
    </row>
    <row r="1889" spans="1:16" s="19" customFormat="1" hidden="1">
      <c r="A1889" s="19" t="s">
        <v>1986</v>
      </c>
      <c r="B1889" s="19" t="s">
        <v>1498</v>
      </c>
      <c r="C1889" s="51"/>
      <c r="D1889" s="51" t="s">
        <v>1879</v>
      </c>
      <c r="E1889" s="51" t="s">
        <v>460</v>
      </c>
      <c r="F1889" s="51" t="s">
        <v>460</v>
      </c>
      <c r="G1889" s="51"/>
      <c r="H1889" s="51" t="s">
        <v>623</v>
      </c>
      <c r="I1889" s="51"/>
      <c r="J1889" s="51" t="s">
        <v>2980</v>
      </c>
      <c r="K1889" s="51" t="s">
        <v>2979</v>
      </c>
      <c r="L1889" s="51" t="s">
        <v>2974</v>
      </c>
      <c r="M1889" s="51"/>
      <c r="N1889" s="53">
        <v>0</v>
      </c>
      <c r="O1889" s="53"/>
      <c r="P1889" s="53">
        <v>0</v>
      </c>
    </row>
    <row r="1890" spans="1:16" s="19" customFormat="1" hidden="1">
      <c r="A1890" s="19" t="s">
        <v>1985</v>
      </c>
      <c r="B1890" s="19" t="s">
        <v>1498</v>
      </c>
      <c r="C1890" s="51"/>
      <c r="D1890" s="51" t="s">
        <v>1879</v>
      </c>
      <c r="E1890" s="51" t="s">
        <v>460</v>
      </c>
      <c r="F1890" s="51" t="s">
        <v>460</v>
      </c>
      <c r="G1890" s="51"/>
      <c r="H1890" s="51" t="s">
        <v>623</v>
      </c>
      <c r="I1890" s="51"/>
      <c r="J1890" s="51" t="s">
        <v>2980</v>
      </c>
      <c r="K1890" s="51" t="s">
        <v>2979</v>
      </c>
      <c r="L1890" s="51" t="s">
        <v>2974</v>
      </c>
      <c r="M1890" s="51"/>
      <c r="N1890" s="53">
        <v>1.9901468611382766E-2</v>
      </c>
      <c r="O1890" s="53"/>
      <c r="P1890" s="53">
        <v>1.9901468611382766E-2</v>
      </c>
    </row>
    <row r="1891" spans="1:16" s="19" customFormat="1" hidden="1">
      <c r="A1891" s="19" t="s">
        <v>1984</v>
      </c>
      <c r="B1891" s="19" t="s">
        <v>1498</v>
      </c>
      <c r="C1891" s="51"/>
      <c r="D1891" s="51" t="s">
        <v>1879</v>
      </c>
      <c r="E1891" s="51" t="s">
        <v>460</v>
      </c>
      <c r="F1891" s="51" t="s">
        <v>460</v>
      </c>
      <c r="G1891" s="51"/>
      <c r="H1891" s="51" t="s">
        <v>623</v>
      </c>
      <c r="I1891" s="51"/>
      <c r="J1891" s="51" t="s">
        <v>2980</v>
      </c>
      <c r="K1891" s="51" t="s">
        <v>2979</v>
      </c>
      <c r="L1891" s="51" t="s">
        <v>2974</v>
      </c>
      <c r="M1891" s="51"/>
      <c r="N1891" s="53">
        <v>2704.5380985313886</v>
      </c>
      <c r="O1891" s="53"/>
      <c r="P1891" s="53">
        <v>2704.5380985313886</v>
      </c>
    </row>
    <row r="1892" spans="1:16" s="19" customFormat="1" hidden="1">
      <c r="A1892" s="19" t="s">
        <v>1986</v>
      </c>
      <c r="B1892" s="19" t="s">
        <v>1499</v>
      </c>
      <c r="C1892" s="51"/>
      <c r="D1892" s="51" t="s">
        <v>1879</v>
      </c>
      <c r="E1892" s="51" t="s">
        <v>460</v>
      </c>
      <c r="F1892" s="51" t="s">
        <v>460</v>
      </c>
      <c r="G1892" s="51"/>
      <c r="H1892" s="51" t="s">
        <v>623</v>
      </c>
      <c r="I1892" s="51"/>
      <c r="J1892" s="51" t="s">
        <v>2978</v>
      </c>
      <c r="K1892" s="51" t="s">
        <v>2977</v>
      </c>
      <c r="L1892" s="51" t="s">
        <v>2974</v>
      </c>
      <c r="M1892" s="51"/>
      <c r="N1892" s="53">
        <v>0</v>
      </c>
      <c r="O1892" s="53"/>
      <c r="P1892" s="53">
        <v>0</v>
      </c>
    </row>
    <row r="1893" spans="1:16" s="19" customFormat="1" hidden="1">
      <c r="A1893" s="19" t="s">
        <v>1985</v>
      </c>
      <c r="B1893" s="19" t="s">
        <v>1499</v>
      </c>
      <c r="C1893" s="51"/>
      <c r="D1893" s="51" t="s">
        <v>1879</v>
      </c>
      <c r="E1893" s="51" t="s">
        <v>460</v>
      </c>
      <c r="F1893" s="51" t="s">
        <v>460</v>
      </c>
      <c r="G1893" s="51"/>
      <c r="H1893" s="51" t="s">
        <v>623</v>
      </c>
      <c r="I1893" s="51"/>
      <c r="J1893" s="51" t="s">
        <v>2978</v>
      </c>
      <c r="K1893" s="51" t="s">
        <v>2977</v>
      </c>
      <c r="L1893" s="51" t="s">
        <v>2974</v>
      </c>
      <c r="M1893" s="51"/>
      <c r="N1893" s="53">
        <v>1.9701420645811662E-2</v>
      </c>
      <c r="O1893" s="53"/>
      <c r="P1893" s="53">
        <v>1.9701420645811662E-2</v>
      </c>
    </row>
    <row r="1894" spans="1:16" s="19" customFormat="1" hidden="1">
      <c r="A1894" s="19" t="s">
        <v>1984</v>
      </c>
      <c r="B1894" s="19" t="s">
        <v>1499</v>
      </c>
      <c r="C1894" s="51"/>
      <c r="D1894" s="51" t="s">
        <v>1879</v>
      </c>
      <c r="E1894" s="51" t="s">
        <v>460</v>
      </c>
      <c r="F1894" s="51" t="s">
        <v>460</v>
      </c>
      <c r="G1894" s="51"/>
      <c r="H1894" s="51" t="s">
        <v>623</v>
      </c>
      <c r="I1894" s="51"/>
      <c r="J1894" s="51" t="s">
        <v>2978</v>
      </c>
      <c r="K1894" s="51" t="s">
        <v>2977</v>
      </c>
      <c r="L1894" s="51" t="s">
        <v>2974</v>
      </c>
      <c r="M1894" s="51"/>
      <c r="N1894" s="53">
        <v>2677.3522985793538</v>
      </c>
      <c r="O1894" s="53"/>
      <c r="P1894" s="53">
        <v>2677.3522985793538</v>
      </c>
    </row>
    <row r="1895" spans="1:16" s="19" customFormat="1" hidden="1">
      <c r="A1895" s="19" t="s">
        <v>1986</v>
      </c>
      <c r="B1895" s="19" t="s">
        <v>1500</v>
      </c>
      <c r="C1895" s="51"/>
      <c r="D1895" s="51" t="s">
        <v>1879</v>
      </c>
      <c r="E1895" s="51" t="s">
        <v>460</v>
      </c>
      <c r="F1895" s="51" t="s">
        <v>460</v>
      </c>
      <c r="G1895" s="51"/>
      <c r="H1895" s="51" t="s">
        <v>623</v>
      </c>
      <c r="I1895" s="51"/>
      <c r="J1895" s="51" t="s">
        <v>2976</v>
      </c>
      <c r="K1895" s="51" t="s">
        <v>2975</v>
      </c>
      <c r="L1895" s="51" t="s">
        <v>2974</v>
      </c>
      <c r="M1895" s="51"/>
      <c r="N1895" s="53">
        <v>0</v>
      </c>
      <c r="O1895" s="53"/>
      <c r="P1895" s="53">
        <v>0</v>
      </c>
    </row>
    <row r="1896" spans="1:16" s="19" customFormat="1" hidden="1">
      <c r="A1896" s="19" t="s">
        <v>1985</v>
      </c>
      <c r="B1896" s="19" t="s">
        <v>1500</v>
      </c>
      <c r="C1896" s="51"/>
      <c r="D1896" s="51" t="s">
        <v>1879</v>
      </c>
      <c r="E1896" s="51" t="s">
        <v>460</v>
      </c>
      <c r="F1896" s="51" t="s">
        <v>460</v>
      </c>
      <c r="G1896" s="51"/>
      <c r="H1896" s="51" t="s">
        <v>623</v>
      </c>
      <c r="I1896" s="51"/>
      <c r="J1896" s="51" t="s">
        <v>2976</v>
      </c>
      <c r="K1896" s="51" t="s">
        <v>2975</v>
      </c>
      <c r="L1896" s="51" t="s">
        <v>2974</v>
      </c>
      <c r="M1896" s="51"/>
      <c r="N1896" s="53">
        <v>2.0159928287051102E-2</v>
      </c>
      <c r="O1896" s="53"/>
      <c r="P1896" s="53">
        <v>2.0159928287051102E-2</v>
      </c>
    </row>
    <row r="1897" spans="1:16" s="19" customFormat="1" hidden="1">
      <c r="A1897" s="19" t="s">
        <v>1984</v>
      </c>
      <c r="B1897" s="19" t="s">
        <v>1500</v>
      </c>
      <c r="C1897" s="51"/>
      <c r="D1897" s="51" t="s">
        <v>1879</v>
      </c>
      <c r="E1897" s="51" t="s">
        <v>460</v>
      </c>
      <c r="F1897" s="51" t="s">
        <v>460</v>
      </c>
      <c r="G1897" s="51"/>
      <c r="H1897" s="51" t="s">
        <v>623</v>
      </c>
      <c r="I1897" s="51"/>
      <c r="J1897" s="51" t="s">
        <v>2976</v>
      </c>
      <c r="K1897" s="51" t="s">
        <v>2975</v>
      </c>
      <c r="L1897" s="51" t="s">
        <v>2974</v>
      </c>
      <c r="M1897" s="51"/>
      <c r="N1897" s="53">
        <v>2739.661840071713</v>
      </c>
      <c r="O1897" s="53"/>
      <c r="P1897" s="53">
        <v>2739.661840071713</v>
      </c>
    </row>
    <row r="1898" spans="1:16" s="19" customFormat="1" hidden="1">
      <c r="A1898" s="19" t="s">
        <v>1986</v>
      </c>
      <c r="B1898" s="19" t="s">
        <v>1431</v>
      </c>
      <c r="C1898" s="51"/>
      <c r="D1898" s="51" t="s">
        <v>1879</v>
      </c>
      <c r="E1898" s="51" t="s">
        <v>460</v>
      </c>
      <c r="F1898" s="51" t="s">
        <v>460</v>
      </c>
      <c r="G1898" s="51"/>
      <c r="H1898" s="51" t="s">
        <v>623</v>
      </c>
      <c r="I1898" s="51"/>
      <c r="J1898" s="51" t="s">
        <v>2973</v>
      </c>
      <c r="K1898" s="51" t="s">
        <v>2972</v>
      </c>
      <c r="L1898" s="51">
        <v>59250</v>
      </c>
      <c r="M1898" s="51"/>
      <c r="N1898" s="53">
        <v>0</v>
      </c>
      <c r="O1898" s="53"/>
      <c r="P1898" s="53">
        <v>0</v>
      </c>
    </row>
    <row r="1899" spans="1:16" s="19" customFormat="1" hidden="1">
      <c r="A1899" s="19" t="s">
        <v>1985</v>
      </c>
      <c r="B1899" s="19" t="s">
        <v>1431</v>
      </c>
      <c r="C1899" s="51"/>
      <c r="D1899" s="51" t="s">
        <v>1879</v>
      </c>
      <c r="E1899" s="51" t="s">
        <v>460</v>
      </c>
      <c r="F1899" s="51" t="s">
        <v>460</v>
      </c>
      <c r="G1899" s="51"/>
      <c r="H1899" s="51" t="s">
        <v>623</v>
      </c>
      <c r="I1899" s="51"/>
      <c r="J1899" s="51" t="s">
        <v>2973</v>
      </c>
      <c r="K1899" s="51" t="s">
        <v>2972</v>
      </c>
      <c r="L1899" s="51">
        <v>59250</v>
      </c>
      <c r="M1899" s="51"/>
      <c r="N1899" s="53">
        <v>0.3950395948218054</v>
      </c>
      <c r="O1899" s="53"/>
      <c r="P1899" s="53">
        <v>0.3950395948218054</v>
      </c>
    </row>
    <row r="1900" spans="1:16" s="19" customFormat="1" hidden="1">
      <c r="A1900" s="19" t="s">
        <v>1984</v>
      </c>
      <c r="B1900" s="19" t="s">
        <v>1431</v>
      </c>
      <c r="C1900" s="51"/>
      <c r="D1900" s="51" t="s">
        <v>1879</v>
      </c>
      <c r="E1900" s="51" t="s">
        <v>460</v>
      </c>
      <c r="F1900" s="51" t="s">
        <v>460</v>
      </c>
      <c r="G1900" s="51"/>
      <c r="H1900" s="51" t="s">
        <v>623</v>
      </c>
      <c r="I1900" s="51"/>
      <c r="J1900" s="51" t="s">
        <v>2973</v>
      </c>
      <c r="K1900" s="51" t="s">
        <v>2972</v>
      </c>
      <c r="L1900" s="51">
        <v>59250</v>
      </c>
      <c r="M1900" s="51"/>
      <c r="N1900" s="53">
        <v>53684.461960405184</v>
      </c>
      <c r="O1900" s="53"/>
      <c r="P1900" s="53">
        <v>53684.461960405184</v>
      </c>
    </row>
    <row r="1901" spans="1:16" s="19" customFormat="1" hidden="1">
      <c r="A1901" s="19" t="s">
        <v>1986</v>
      </c>
      <c r="B1901" s="19" t="s">
        <v>2971</v>
      </c>
      <c r="C1901" s="51"/>
      <c r="D1901" s="51" t="s">
        <v>1879</v>
      </c>
      <c r="E1901" s="51" t="s">
        <v>460</v>
      </c>
      <c r="F1901" s="51" t="s">
        <v>460</v>
      </c>
      <c r="G1901" s="51"/>
      <c r="H1901" s="51" t="s">
        <v>623</v>
      </c>
      <c r="I1901" s="51"/>
      <c r="J1901" s="51" t="s">
        <v>2970</v>
      </c>
      <c r="K1901" s="51" t="s">
        <v>2950</v>
      </c>
      <c r="L1901" s="51">
        <v>60032</v>
      </c>
      <c r="M1901" s="51"/>
      <c r="N1901" s="53">
        <v>0</v>
      </c>
      <c r="O1901" s="53"/>
      <c r="P1901" s="53">
        <v>0</v>
      </c>
    </row>
    <row r="1902" spans="1:16" s="19" customFormat="1" hidden="1">
      <c r="A1902" s="19" t="s">
        <v>1985</v>
      </c>
      <c r="B1902" s="19" t="s">
        <v>2971</v>
      </c>
      <c r="C1902" s="51"/>
      <c r="D1902" s="51" t="s">
        <v>1879</v>
      </c>
      <c r="E1902" s="51" t="s">
        <v>460</v>
      </c>
      <c r="F1902" s="51" t="s">
        <v>460</v>
      </c>
      <c r="G1902" s="51"/>
      <c r="H1902" s="51" t="s">
        <v>623</v>
      </c>
      <c r="I1902" s="51"/>
      <c r="J1902" s="51" t="s">
        <v>2970</v>
      </c>
      <c r="K1902" s="51" t="s">
        <v>2950</v>
      </c>
      <c r="L1902" s="51">
        <v>60032</v>
      </c>
      <c r="M1902" s="51"/>
      <c r="N1902" s="53">
        <v>1.2512688982257705E-2</v>
      </c>
      <c r="O1902" s="53"/>
      <c r="P1902" s="53">
        <v>1.2512688982257705E-2</v>
      </c>
    </row>
    <row r="1903" spans="1:16" s="19" customFormat="1" hidden="1">
      <c r="A1903" s="19" t="s">
        <v>1984</v>
      </c>
      <c r="B1903" s="19" t="s">
        <v>2971</v>
      </c>
      <c r="C1903" s="51"/>
      <c r="D1903" s="51" t="s">
        <v>1879</v>
      </c>
      <c r="E1903" s="51" t="s">
        <v>460</v>
      </c>
      <c r="F1903" s="51" t="s">
        <v>460</v>
      </c>
      <c r="G1903" s="51"/>
      <c r="H1903" s="51" t="s">
        <v>623</v>
      </c>
      <c r="I1903" s="51"/>
      <c r="J1903" s="51" t="s">
        <v>2970</v>
      </c>
      <c r="K1903" s="51" t="s">
        <v>2950</v>
      </c>
      <c r="L1903" s="51">
        <v>60032</v>
      </c>
      <c r="M1903" s="51"/>
      <c r="N1903" s="53">
        <v>1700.4294873110177</v>
      </c>
      <c r="O1903" s="53"/>
      <c r="P1903" s="53">
        <v>1700.4294873110177</v>
      </c>
    </row>
    <row r="1904" spans="1:16" s="19" customFormat="1" hidden="1">
      <c r="A1904" s="19" t="s">
        <v>1986</v>
      </c>
      <c r="B1904" s="19" t="s">
        <v>895</v>
      </c>
      <c r="C1904" s="51"/>
      <c r="D1904" s="51" t="s">
        <v>1879</v>
      </c>
      <c r="E1904" s="51" t="s">
        <v>460</v>
      </c>
      <c r="F1904" s="51" t="s">
        <v>460</v>
      </c>
      <c r="G1904" s="51"/>
      <c r="H1904" s="51" t="s">
        <v>623</v>
      </c>
      <c r="I1904" s="51"/>
      <c r="J1904" s="51" t="s">
        <v>443</v>
      </c>
      <c r="K1904" s="51" t="s">
        <v>2969</v>
      </c>
      <c r="L1904" s="51"/>
      <c r="M1904" s="51"/>
      <c r="N1904" s="53">
        <v>0</v>
      </c>
      <c r="O1904" s="53"/>
      <c r="P1904" s="53">
        <v>0</v>
      </c>
    </row>
    <row r="1905" spans="1:16" s="19" customFormat="1" hidden="1">
      <c r="A1905" s="19" t="s">
        <v>1985</v>
      </c>
      <c r="B1905" s="19" t="s">
        <v>895</v>
      </c>
      <c r="C1905" s="51"/>
      <c r="D1905" s="51" t="s">
        <v>1879</v>
      </c>
      <c r="E1905" s="51" t="s">
        <v>460</v>
      </c>
      <c r="F1905" s="51" t="s">
        <v>460</v>
      </c>
      <c r="G1905" s="51"/>
      <c r="H1905" s="51" t="s">
        <v>623</v>
      </c>
      <c r="I1905" s="51"/>
      <c r="J1905" s="51" t="s">
        <v>443</v>
      </c>
      <c r="K1905" s="51" t="s">
        <v>2969</v>
      </c>
      <c r="L1905" s="51"/>
      <c r="M1905" s="51"/>
      <c r="N1905" s="53">
        <v>1.1378789504338422E-2</v>
      </c>
      <c r="O1905" s="53"/>
      <c r="P1905" s="53">
        <v>1.1378789504338422E-2</v>
      </c>
    </row>
    <row r="1906" spans="1:16" s="19" customFormat="1" hidden="1">
      <c r="A1906" s="19" t="s">
        <v>1984</v>
      </c>
      <c r="B1906" s="19" t="s">
        <v>895</v>
      </c>
      <c r="C1906" s="51"/>
      <c r="D1906" s="51" t="s">
        <v>1879</v>
      </c>
      <c r="E1906" s="51" t="s">
        <v>460</v>
      </c>
      <c r="F1906" s="51" t="s">
        <v>460</v>
      </c>
      <c r="G1906" s="51"/>
      <c r="H1906" s="51" t="s">
        <v>623</v>
      </c>
      <c r="I1906" s="51"/>
      <c r="J1906" s="51" t="s">
        <v>443</v>
      </c>
      <c r="K1906" s="51" t="s">
        <v>2969</v>
      </c>
      <c r="L1906" s="51"/>
      <c r="M1906" s="51"/>
      <c r="N1906" s="53">
        <v>1546.3366212104957</v>
      </c>
      <c r="O1906" s="53"/>
      <c r="P1906" s="53">
        <v>1546.3366212104957</v>
      </c>
    </row>
    <row r="1907" spans="1:16" s="19" customFormat="1" hidden="1">
      <c r="A1907" s="19" t="s">
        <v>1986</v>
      </c>
      <c r="B1907" s="19" t="s">
        <v>123</v>
      </c>
      <c r="C1907" s="51"/>
      <c r="D1907" s="51" t="s">
        <v>1879</v>
      </c>
      <c r="E1907" s="51" t="s">
        <v>460</v>
      </c>
      <c r="F1907" s="51" t="s">
        <v>460</v>
      </c>
      <c r="G1907" s="51"/>
      <c r="H1907" s="51" t="s">
        <v>623</v>
      </c>
      <c r="I1907" s="51"/>
      <c r="J1907" s="51" t="s">
        <v>251</v>
      </c>
      <c r="K1907" s="51" t="s">
        <v>2968</v>
      </c>
      <c r="L1907" s="51" t="s">
        <v>2967</v>
      </c>
      <c r="M1907" s="51"/>
      <c r="N1907" s="53">
        <v>0</v>
      </c>
      <c r="O1907" s="53"/>
      <c r="P1907" s="53">
        <v>0</v>
      </c>
    </row>
    <row r="1908" spans="1:16" s="19" customFormat="1" hidden="1">
      <c r="A1908" s="19" t="s">
        <v>1985</v>
      </c>
      <c r="B1908" s="19" t="s">
        <v>123</v>
      </c>
      <c r="C1908" s="51"/>
      <c r="D1908" s="51" t="s">
        <v>1879</v>
      </c>
      <c r="E1908" s="51" t="s">
        <v>460</v>
      </c>
      <c r="F1908" s="51" t="s">
        <v>460</v>
      </c>
      <c r="G1908" s="51"/>
      <c r="H1908" s="51" t="s">
        <v>623</v>
      </c>
      <c r="I1908" s="51"/>
      <c r="J1908" s="51" t="s">
        <v>251</v>
      </c>
      <c r="K1908" s="51" t="s">
        <v>2968</v>
      </c>
      <c r="L1908" s="51" t="s">
        <v>2967</v>
      </c>
      <c r="M1908" s="51"/>
      <c r="N1908" s="53">
        <v>2.3883604900075083E-2</v>
      </c>
      <c r="O1908" s="53"/>
      <c r="P1908" s="53">
        <v>2.3883604900075083E-2</v>
      </c>
    </row>
    <row r="1909" spans="1:16" s="19" customFormat="1" hidden="1">
      <c r="A1909" s="19" t="s">
        <v>1984</v>
      </c>
      <c r="B1909" s="19" t="s">
        <v>123</v>
      </c>
      <c r="C1909" s="51"/>
      <c r="D1909" s="51" t="s">
        <v>1879</v>
      </c>
      <c r="E1909" s="51" t="s">
        <v>460</v>
      </c>
      <c r="F1909" s="51" t="s">
        <v>460</v>
      </c>
      <c r="G1909" s="51"/>
      <c r="H1909" s="51" t="s">
        <v>623</v>
      </c>
      <c r="I1909" s="51"/>
      <c r="J1909" s="51" t="s">
        <v>251</v>
      </c>
      <c r="K1909" s="51" t="s">
        <v>2968</v>
      </c>
      <c r="L1909" s="51" t="s">
        <v>2967</v>
      </c>
      <c r="M1909" s="51"/>
      <c r="N1909" s="53">
        <v>3245.6961163950996</v>
      </c>
      <c r="O1909" s="53"/>
      <c r="P1909" s="53">
        <v>3245.6961163950996</v>
      </c>
    </row>
    <row r="1910" spans="1:16" s="19" customFormat="1" hidden="1">
      <c r="A1910" s="19" t="s">
        <v>1986</v>
      </c>
      <c r="B1910" s="19" t="s">
        <v>123</v>
      </c>
      <c r="C1910" s="51"/>
      <c r="D1910" s="51" t="s">
        <v>1879</v>
      </c>
      <c r="E1910" s="51" t="s">
        <v>460</v>
      </c>
      <c r="F1910" s="51" t="s">
        <v>460</v>
      </c>
      <c r="G1910" s="51"/>
      <c r="H1910" s="51" t="s">
        <v>623</v>
      </c>
      <c r="I1910" s="51"/>
      <c r="J1910" s="51" t="s">
        <v>252</v>
      </c>
      <c r="K1910" s="51" t="s">
        <v>2966</v>
      </c>
      <c r="L1910" s="51" t="s">
        <v>2965</v>
      </c>
      <c r="M1910" s="51"/>
      <c r="N1910" s="53">
        <v>0</v>
      </c>
      <c r="O1910" s="53"/>
      <c r="P1910" s="53">
        <v>0</v>
      </c>
    </row>
    <row r="1911" spans="1:16" s="19" customFormat="1" hidden="1">
      <c r="A1911" s="19" t="s">
        <v>1985</v>
      </c>
      <c r="B1911" s="19" t="s">
        <v>123</v>
      </c>
      <c r="C1911" s="51"/>
      <c r="D1911" s="51" t="s">
        <v>1879</v>
      </c>
      <c r="E1911" s="51" t="s">
        <v>460</v>
      </c>
      <c r="F1911" s="51" t="s">
        <v>460</v>
      </c>
      <c r="G1911" s="51"/>
      <c r="H1911" s="51" t="s">
        <v>623</v>
      </c>
      <c r="I1911" s="51"/>
      <c r="J1911" s="51" t="s">
        <v>252</v>
      </c>
      <c r="K1911" s="51" t="s">
        <v>2966</v>
      </c>
      <c r="L1911" s="51" t="s">
        <v>2965</v>
      </c>
      <c r="M1911" s="51"/>
      <c r="N1911" s="53">
        <v>2.5120361380229078E-2</v>
      </c>
      <c r="O1911" s="53"/>
      <c r="P1911" s="53">
        <v>2.5120361380229078E-2</v>
      </c>
    </row>
    <row r="1912" spans="1:16" s="19" customFormat="1" hidden="1">
      <c r="A1912" s="19" t="s">
        <v>1984</v>
      </c>
      <c r="B1912" s="19" t="s">
        <v>123</v>
      </c>
      <c r="C1912" s="51"/>
      <c r="D1912" s="51" t="s">
        <v>1879</v>
      </c>
      <c r="E1912" s="51" t="s">
        <v>460</v>
      </c>
      <c r="F1912" s="51" t="s">
        <v>460</v>
      </c>
      <c r="G1912" s="51"/>
      <c r="H1912" s="51" t="s">
        <v>623</v>
      </c>
      <c r="I1912" s="51"/>
      <c r="J1912" s="51" t="s">
        <v>252</v>
      </c>
      <c r="K1912" s="51" t="s">
        <v>2966</v>
      </c>
      <c r="L1912" s="51" t="s">
        <v>2965</v>
      </c>
      <c r="M1912" s="51"/>
      <c r="N1912" s="53">
        <v>3413.7668796386197</v>
      </c>
      <c r="O1912" s="53"/>
      <c r="P1912" s="53">
        <v>3413.7668796386197</v>
      </c>
    </row>
    <row r="1913" spans="1:16" s="19" customFormat="1" hidden="1">
      <c r="A1913" s="19" t="s">
        <v>1986</v>
      </c>
      <c r="B1913" s="19" t="s">
        <v>1505</v>
      </c>
      <c r="C1913" s="51"/>
      <c r="D1913" s="51" t="s">
        <v>1879</v>
      </c>
      <c r="E1913" s="51" t="s">
        <v>460</v>
      </c>
      <c r="F1913" s="51" t="s">
        <v>460</v>
      </c>
      <c r="G1913" s="51"/>
      <c r="H1913" s="51" t="s">
        <v>623</v>
      </c>
      <c r="I1913" s="51"/>
      <c r="J1913" s="51" t="s">
        <v>2964</v>
      </c>
      <c r="K1913" s="51" t="s">
        <v>2963</v>
      </c>
      <c r="L1913" s="51" t="s">
        <v>2960</v>
      </c>
      <c r="M1913" s="51"/>
      <c r="N1913" s="53">
        <v>0</v>
      </c>
      <c r="O1913" s="53"/>
      <c r="P1913" s="53">
        <v>0</v>
      </c>
    </row>
    <row r="1914" spans="1:16" s="19" customFormat="1" hidden="1">
      <c r="A1914" s="19" t="s">
        <v>1985</v>
      </c>
      <c r="B1914" s="19" t="s">
        <v>1505</v>
      </c>
      <c r="C1914" s="51"/>
      <c r="D1914" s="51" t="s">
        <v>1879</v>
      </c>
      <c r="E1914" s="51" t="s">
        <v>460</v>
      </c>
      <c r="F1914" s="51" t="s">
        <v>460</v>
      </c>
      <c r="G1914" s="51"/>
      <c r="H1914" s="51" t="s">
        <v>623</v>
      </c>
      <c r="I1914" s="51"/>
      <c r="J1914" s="51" t="s">
        <v>2964</v>
      </c>
      <c r="K1914" s="51" t="s">
        <v>2963</v>
      </c>
      <c r="L1914" s="51" t="s">
        <v>2960</v>
      </c>
      <c r="M1914" s="51"/>
      <c r="N1914" s="53">
        <v>2.1692231242935171E-2</v>
      </c>
      <c r="O1914" s="53"/>
      <c r="P1914" s="53">
        <v>2.1692231242935171E-2</v>
      </c>
    </row>
    <row r="1915" spans="1:16" s="19" customFormat="1" hidden="1">
      <c r="A1915" s="19" t="s">
        <v>1984</v>
      </c>
      <c r="B1915" s="19" t="s">
        <v>1505</v>
      </c>
      <c r="C1915" s="51"/>
      <c r="D1915" s="51" t="s">
        <v>1879</v>
      </c>
      <c r="E1915" s="51" t="s">
        <v>460</v>
      </c>
      <c r="F1915" s="51" t="s">
        <v>460</v>
      </c>
      <c r="G1915" s="51"/>
      <c r="H1915" s="51" t="s">
        <v>623</v>
      </c>
      <c r="I1915" s="51"/>
      <c r="J1915" s="51" t="s">
        <v>2964</v>
      </c>
      <c r="K1915" s="51" t="s">
        <v>2963</v>
      </c>
      <c r="L1915" s="51" t="s">
        <v>2960</v>
      </c>
      <c r="M1915" s="51"/>
      <c r="N1915" s="53">
        <v>2947.8963077687572</v>
      </c>
      <c r="O1915" s="53"/>
      <c r="P1915" s="53">
        <v>2947.8963077687572</v>
      </c>
    </row>
    <row r="1916" spans="1:16" s="19" customFormat="1" hidden="1">
      <c r="A1916" s="19" t="s">
        <v>1986</v>
      </c>
      <c r="B1916" s="19" t="s">
        <v>1506</v>
      </c>
      <c r="C1916" s="51"/>
      <c r="D1916" s="51" t="s">
        <v>1879</v>
      </c>
      <c r="E1916" s="51" t="s">
        <v>460</v>
      </c>
      <c r="F1916" s="51" t="s">
        <v>460</v>
      </c>
      <c r="G1916" s="51"/>
      <c r="H1916" s="51" t="s">
        <v>623</v>
      </c>
      <c r="I1916" s="51"/>
      <c r="J1916" s="51" t="s">
        <v>2962</v>
      </c>
      <c r="K1916" s="51" t="s">
        <v>2961</v>
      </c>
      <c r="L1916" s="51" t="s">
        <v>2960</v>
      </c>
      <c r="M1916" s="51"/>
      <c r="N1916" s="53">
        <v>0</v>
      </c>
      <c r="O1916" s="53"/>
      <c r="P1916" s="53">
        <v>0</v>
      </c>
    </row>
    <row r="1917" spans="1:16" s="19" customFormat="1" hidden="1">
      <c r="A1917" s="19" t="s">
        <v>1985</v>
      </c>
      <c r="B1917" s="19" t="s">
        <v>1506</v>
      </c>
      <c r="C1917" s="51"/>
      <c r="D1917" s="51" t="s">
        <v>1879</v>
      </c>
      <c r="E1917" s="51" t="s">
        <v>460</v>
      </c>
      <c r="F1917" s="51" t="s">
        <v>460</v>
      </c>
      <c r="G1917" s="51"/>
      <c r="H1917" s="51" t="s">
        <v>623</v>
      </c>
      <c r="I1917" s="51"/>
      <c r="J1917" s="51" t="s">
        <v>2962</v>
      </c>
      <c r="K1917" s="51" t="s">
        <v>2961</v>
      </c>
      <c r="L1917" s="51" t="s">
        <v>2960</v>
      </c>
      <c r="M1917" s="51"/>
      <c r="N1917" s="53">
        <v>2.1368751931285582E-2</v>
      </c>
      <c r="O1917" s="53"/>
      <c r="P1917" s="53">
        <v>2.1368751931285582E-2</v>
      </c>
    </row>
    <row r="1918" spans="1:16" s="19" customFormat="1" hidden="1">
      <c r="A1918" s="19" t="s">
        <v>1984</v>
      </c>
      <c r="B1918" s="19" t="s">
        <v>1506</v>
      </c>
      <c r="C1918" s="51"/>
      <c r="D1918" s="51" t="s">
        <v>1879</v>
      </c>
      <c r="E1918" s="51" t="s">
        <v>460</v>
      </c>
      <c r="F1918" s="51" t="s">
        <v>460</v>
      </c>
      <c r="G1918" s="51"/>
      <c r="H1918" s="51" t="s">
        <v>623</v>
      </c>
      <c r="I1918" s="51"/>
      <c r="J1918" s="51" t="s">
        <v>2962</v>
      </c>
      <c r="K1918" s="51" t="s">
        <v>2961</v>
      </c>
      <c r="L1918" s="51" t="s">
        <v>2960</v>
      </c>
      <c r="M1918" s="51"/>
      <c r="N1918" s="53">
        <v>2903.9366312480688</v>
      </c>
      <c r="O1918" s="53"/>
      <c r="P1918" s="53">
        <v>2903.9366312480688</v>
      </c>
    </row>
    <row r="1919" spans="1:16" s="19" customFormat="1" hidden="1">
      <c r="A1919" s="19" t="s">
        <v>2959</v>
      </c>
      <c r="B1919" s="19" t="s">
        <v>594</v>
      </c>
      <c r="C1919" s="51"/>
      <c r="D1919" s="51" t="s">
        <v>1879</v>
      </c>
      <c r="E1919" s="51" t="s">
        <v>460</v>
      </c>
      <c r="F1919" s="51" t="s">
        <v>460</v>
      </c>
      <c r="G1919" s="51"/>
      <c r="H1919" s="51" t="s">
        <v>623</v>
      </c>
      <c r="I1919" s="51"/>
      <c r="J1919" s="51" t="s">
        <v>2958</v>
      </c>
      <c r="K1919" s="51" t="s">
        <v>2957</v>
      </c>
      <c r="L1919" s="51" t="s">
        <v>249</v>
      </c>
      <c r="M1919" s="51"/>
      <c r="N1919" s="53">
        <v>525</v>
      </c>
      <c r="O1919" s="53">
        <v>0</v>
      </c>
      <c r="P1919" s="53">
        <v>525</v>
      </c>
    </row>
    <row r="1920" spans="1:16" s="19" customFormat="1" hidden="1">
      <c r="A1920" s="19" t="s">
        <v>1986</v>
      </c>
      <c r="B1920" s="19" t="s">
        <v>1026</v>
      </c>
      <c r="C1920" s="51"/>
      <c r="D1920" s="51" t="s">
        <v>1879</v>
      </c>
      <c r="E1920" s="51" t="s">
        <v>460</v>
      </c>
      <c r="F1920" s="51" t="s">
        <v>460</v>
      </c>
      <c r="G1920" s="51"/>
      <c r="H1920" s="51" t="s">
        <v>623</v>
      </c>
      <c r="I1920" s="51"/>
      <c r="J1920" s="51" t="s">
        <v>232</v>
      </c>
      <c r="K1920" s="51" t="s">
        <v>2956</v>
      </c>
      <c r="L1920" s="51"/>
      <c r="M1920" s="51"/>
      <c r="N1920" s="53">
        <v>0</v>
      </c>
      <c r="O1920" s="53"/>
      <c r="P1920" s="53">
        <v>0</v>
      </c>
    </row>
    <row r="1921" spans="1:16" s="19" customFormat="1" hidden="1">
      <c r="A1921" s="19" t="s">
        <v>1985</v>
      </c>
      <c r="B1921" s="19" t="s">
        <v>1026</v>
      </c>
      <c r="C1921" s="51"/>
      <c r="D1921" s="51" t="s">
        <v>1879</v>
      </c>
      <c r="E1921" s="51" t="s">
        <v>460</v>
      </c>
      <c r="F1921" s="51" t="s">
        <v>460</v>
      </c>
      <c r="G1921" s="51"/>
      <c r="H1921" s="51" t="s">
        <v>623</v>
      </c>
      <c r="I1921" s="51"/>
      <c r="J1921" s="51" t="s">
        <v>232</v>
      </c>
      <c r="K1921" s="51" t="s">
        <v>2956</v>
      </c>
      <c r="L1921" s="51"/>
      <c r="M1921" s="51"/>
      <c r="N1921" s="53">
        <v>1.9922241634512582E-2</v>
      </c>
      <c r="O1921" s="53"/>
      <c r="P1921" s="53">
        <v>1.9922241634512582E-2</v>
      </c>
    </row>
    <row r="1922" spans="1:16" s="19" customFormat="1" hidden="1">
      <c r="A1922" s="19" t="s">
        <v>1984</v>
      </c>
      <c r="B1922" s="19" t="s">
        <v>1026</v>
      </c>
      <c r="C1922" s="51"/>
      <c r="D1922" s="51" t="s">
        <v>1879</v>
      </c>
      <c r="E1922" s="51" t="s">
        <v>460</v>
      </c>
      <c r="F1922" s="51" t="s">
        <v>460</v>
      </c>
      <c r="G1922" s="51"/>
      <c r="H1922" s="51" t="s">
        <v>623</v>
      </c>
      <c r="I1922" s="51"/>
      <c r="J1922" s="51" t="s">
        <v>232</v>
      </c>
      <c r="K1922" s="51" t="s">
        <v>2956</v>
      </c>
      <c r="L1922" s="51"/>
      <c r="M1922" s="51"/>
      <c r="N1922" s="53">
        <v>2707.3610777583654</v>
      </c>
      <c r="O1922" s="53"/>
      <c r="P1922" s="53">
        <v>2707.3610777583654</v>
      </c>
    </row>
    <row r="1923" spans="1:16" s="19" customFormat="1" hidden="1">
      <c r="A1923" s="19" t="s">
        <v>1986</v>
      </c>
      <c r="B1923" s="19" t="s">
        <v>1027</v>
      </c>
      <c r="C1923" s="51"/>
      <c r="D1923" s="51" t="s">
        <v>1879</v>
      </c>
      <c r="E1923" s="51" t="s">
        <v>460</v>
      </c>
      <c r="F1923" s="51" t="s">
        <v>460</v>
      </c>
      <c r="G1923" s="51"/>
      <c r="H1923" s="51" t="s">
        <v>623</v>
      </c>
      <c r="I1923" s="51"/>
      <c r="J1923" s="51" t="s">
        <v>233</v>
      </c>
      <c r="K1923" s="51" t="s">
        <v>2955</v>
      </c>
      <c r="L1923" s="51"/>
      <c r="M1923" s="51"/>
      <c r="N1923" s="53">
        <v>0</v>
      </c>
      <c r="O1923" s="53"/>
      <c r="P1923" s="53">
        <v>0</v>
      </c>
    </row>
    <row r="1924" spans="1:16" s="19" customFormat="1" hidden="1">
      <c r="A1924" s="19" t="s">
        <v>1985</v>
      </c>
      <c r="B1924" s="19" t="s">
        <v>1027</v>
      </c>
      <c r="C1924" s="51"/>
      <c r="D1924" s="51" t="s">
        <v>1879</v>
      </c>
      <c r="E1924" s="51" t="s">
        <v>460</v>
      </c>
      <c r="F1924" s="51" t="s">
        <v>460</v>
      </c>
      <c r="G1924" s="51"/>
      <c r="H1924" s="51" t="s">
        <v>623</v>
      </c>
      <c r="I1924" s="51"/>
      <c r="J1924" s="51" t="s">
        <v>233</v>
      </c>
      <c r="K1924" s="51" t="s">
        <v>2955</v>
      </c>
      <c r="L1924" s="51"/>
      <c r="M1924" s="51"/>
      <c r="N1924" s="53">
        <v>2.2871311862199505E-2</v>
      </c>
      <c r="O1924" s="53"/>
      <c r="P1924" s="53">
        <v>2.2871311862199505E-2</v>
      </c>
    </row>
    <row r="1925" spans="1:16" s="19" customFormat="1" hidden="1">
      <c r="A1925" s="19" t="s">
        <v>1984</v>
      </c>
      <c r="B1925" s="19" t="s">
        <v>1027</v>
      </c>
      <c r="C1925" s="51"/>
      <c r="D1925" s="51" t="s">
        <v>1879</v>
      </c>
      <c r="E1925" s="51" t="s">
        <v>460</v>
      </c>
      <c r="F1925" s="51" t="s">
        <v>460</v>
      </c>
      <c r="G1925" s="51"/>
      <c r="H1925" s="51" t="s">
        <v>623</v>
      </c>
      <c r="I1925" s="51"/>
      <c r="J1925" s="51" t="s">
        <v>233</v>
      </c>
      <c r="K1925" s="51" t="s">
        <v>2955</v>
      </c>
      <c r="L1925" s="51"/>
      <c r="M1925" s="51"/>
      <c r="N1925" s="53">
        <v>3108.1291286881378</v>
      </c>
      <c r="O1925" s="53"/>
      <c r="P1925" s="53">
        <v>3108.1291286881378</v>
      </c>
    </row>
    <row r="1926" spans="1:16" s="19" customFormat="1" hidden="1">
      <c r="A1926" s="19" t="s">
        <v>2663</v>
      </c>
      <c r="B1926" s="19" t="s">
        <v>2954</v>
      </c>
      <c r="C1926" s="51"/>
      <c r="D1926" s="51" t="s">
        <v>1879</v>
      </c>
      <c r="E1926" s="51" t="s">
        <v>460</v>
      </c>
      <c r="F1926" s="51" t="s">
        <v>2662</v>
      </c>
      <c r="G1926" s="51"/>
      <c r="H1926" s="51" t="s">
        <v>623</v>
      </c>
      <c r="I1926" s="51"/>
      <c r="J1926" s="51" t="s">
        <v>536</v>
      </c>
      <c r="K1926" s="51" t="s">
        <v>2953</v>
      </c>
      <c r="L1926" s="51"/>
      <c r="M1926" s="51"/>
      <c r="N1926" s="53">
        <v>223.00092999999998</v>
      </c>
      <c r="O1926" s="53">
        <v>223.00092999999998</v>
      </c>
      <c r="P1926" s="53">
        <v>0</v>
      </c>
    </row>
    <row r="1927" spans="1:16" s="19" customFormat="1" hidden="1">
      <c r="A1927" s="19" t="s">
        <v>2663</v>
      </c>
      <c r="B1927" s="19" t="s">
        <v>1245</v>
      </c>
      <c r="C1927" s="51"/>
      <c r="D1927" s="51" t="s">
        <v>1879</v>
      </c>
      <c r="E1927" s="51" t="s">
        <v>460</v>
      </c>
      <c r="F1927" s="51" t="s">
        <v>2662</v>
      </c>
      <c r="G1927" s="51"/>
      <c r="H1927" s="51" t="s">
        <v>623</v>
      </c>
      <c r="I1927" s="51"/>
      <c r="J1927" s="51" t="s">
        <v>544</v>
      </c>
      <c r="K1927" s="51" t="s">
        <v>2952</v>
      </c>
      <c r="L1927" s="51"/>
      <c r="M1927" s="51"/>
      <c r="N1927" s="53">
        <v>80.220710000000011</v>
      </c>
      <c r="O1927" s="53">
        <v>80.220710000000011</v>
      </c>
      <c r="P1927" s="53">
        <v>0</v>
      </c>
    </row>
    <row r="1928" spans="1:16" s="19" customFormat="1" hidden="1">
      <c r="A1928" s="19" t="s">
        <v>1986</v>
      </c>
      <c r="B1928" s="19" t="s">
        <v>1180</v>
      </c>
      <c r="C1928" s="51"/>
      <c r="D1928" s="51" t="s">
        <v>1879</v>
      </c>
      <c r="E1928" s="51" t="s">
        <v>460</v>
      </c>
      <c r="F1928" s="51" t="s">
        <v>460</v>
      </c>
      <c r="G1928" s="51"/>
      <c r="H1928" s="51" t="s">
        <v>623</v>
      </c>
      <c r="I1928" s="51"/>
      <c r="J1928" s="51" t="s">
        <v>2951</v>
      </c>
      <c r="K1928" s="51" t="s">
        <v>2950</v>
      </c>
      <c r="L1928" s="51">
        <v>60485</v>
      </c>
      <c r="M1928" s="51"/>
      <c r="N1928" s="53">
        <v>0</v>
      </c>
      <c r="O1928" s="53"/>
      <c r="P1928" s="53">
        <v>0</v>
      </c>
    </row>
    <row r="1929" spans="1:16" s="19" customFormat="1" hidden="1">
      <c r="A1929" s="19" t="s">
        <v>1985</v>
      </c>
      <c r="B1929" s="19" t="s">
        <v>1180</v>
      </c>
      <c r="C1929" s="51"/>
      <c r="D1929" s="51" t="s">
        <v>1879</v>
      </c>
      <c r="E1929" s="51" t="s">
        <v>460</v>
      </c>
      <c r="F1929" s="51" t="s">
        <v>460</v>
      </c>
      <c r="G1929" s="51"/>
      <c r="H1929" s="51" t="s">
        <v>623</v>
      </c>
      <c r="I1929" s="51"/>
      <c r="J1929" s="51" t="s">
        <v>2951</v>
      </c>
      <c r="K1929" s="51" t="s">
        <v>2950</v>
      </c>
      <c r="L1929" s="51">
        <v>60485</v>
      </c>
      <c r="M1929" s="51"/>
      <c r="N1929" s="53">
        <v>0.41762332945519282</v>
      </c>
      <c r="O1929" s="53"/>
      <c r="P1929" s="53">
        <v>0.41762332945519282</v>
      </c>
    </row>
    <row r="1930" spans="1:16" s="19" customFormat="1" hidden="1">
      <c r="A1930" s="19" t="s">
        <v>1984</v>
      </c>
      <c r="B1930" s="19" t="s">
        <v>1180</v>
      </c>
      <c r="C1930" s="51"/>
      <c r="D1930" s="51" t="s">
        <v>1879</v>
      </c>
      <c r="E1930" s="51" t="s">
        <v>460</v>
      </c>
      <c r="F1930" s="51" t="s">
        <v>460</v>
      </c>
      <c r="G1930" s="51"/>
      <c r="H1930" s="51" t="s">
        <v>623</v>
      </c>
      <c r="I1930" s="51"/>
      <c r="J1930" s="51" t="s">
        <v>2951</v>
      </c>
      <c r="K1930" s="51" t="s">
        <v>2950</v>
      </c>
      <c r="L1930" s="51">
        <v>60485</v>
      </c>
      <c r="M1930" s="51"/>
      <c r="N1930" s="53">
        <v>56753.510376670543</v>
      </c>
      <c r="O1930" s="53"/>
      <c r="P1930" s="53">
        <v>56753.510376670543</v>
      </c>
    </row>
    <row r="1931" spans="1:16" s="19" customFormat="1" hidden="1">
      <c r="A1931" s="19" t="s">
        <v>660</v>
      </c>
      <c r="B1931" s="19" t="s">
        <v>2949</v>
      </c>
      <c r="C1931" s="51"/>
      <c r="D1931" s="51" t="s">
        <v>1879</v>
      </c>
      <c r="E1931" s="51" t="s">
        <v>460</v>
      </c>
      <c r="F1931" s="51" t="s">
        <v>460</v>
      </c>
      <c r="G1931" s="51"/>
      <c r="H1931" s="51" t="s">
        <v>623</v>
      </c>
      <c r="I1931" s="51"/>
      <c r="J1931" s="51" t="s">
        <v>118</v>
      </c>
      <c r="K1931" s="51" t="s">
        <v>2948</v>
      </c>
      <c r="L1931" s="51">
        <v>59416</v>
      </c>
      <c r="M1931" s="51"/>
      <c r="N1931" s="53">
        <v>827</v>
      </c>
      <c r="O1931" s="53"/>
      <c r="P1931" s="53">
        <v>827</v>
      </c>
    </row>
    <row r="1932" spans="1:16" s="19" customFormat="1" hidden="1">
      <c r="A1932" s="19" t="s">
        <v>1986</v>
      </c>
      <c r="B1932" s="19" t="s">
        <v>1412</v>
      </c>
      <c r="C1932" s="51"/>
      <c r="D1932" s="51" t="s">
        <v>1879</v>
      </c>
      <c r="E1932" s="51" t="s">
        <v>460</v>
      </c>
      <c r="F1932" s="51" t="s">
        <v>460</v>
      </c>
      <c r="G1932" s="51"/>
      <c r="H1932" s="51" t="s">
        <v>623</v>
      </c>
      <c r="I1932" s="51"/>
      <c r="J1932" s="51" t="s">
        <v>2947</v>
      </c>
      <c r="K1932" s="51" t="s">
        <v>2946</v>
      </c>
      <c r="L1932" s="51">
        <v>60233</v>
      </c>
      <c r="M1932" s="51"/>
      <c r="N1932" s="53">
        <v>0</v>
      </c>
      <c r="O1932" s="53"/>
      <c r="P1932" s="53">
        <v>0</v>
      </c>
    </row>
    <row r="1933" spans="1:16" s="19" customFormat="1" hidden="1">
      <c r="A1933" s="19" t="s">
        <v>1985</v>
      </c>
      <c r="B1933" s="19" t="s">
        <v>1412</v>
      </c>
      <c r="C1933" s="51"/>
      <c r="D1933" s="51" t="s">
        <v>1879</v>
      </c>
      <c r="E1933" s="51" t="s">
        <v>460</v>
      </c>
      <c r="F1933" s="51" t="s">
        <v>460</v>
      </c>
      <c r="G1933" s="51"/>
      <c r="H1933" s="51" t="s">
        <v>623</v>
      </c>
      <c r="I1933" s="51"/>
      <c r="J1933" s="51" t="s">
        <v>2947</v>
      </c>
      <c r="K1933" s="51" t="s">
        <v>2946</v>
      </c>
      <c r="L1933" s="51">
        <v>60233</v>
      </c>
      <c r="M1933" s="51"/>
      <c r="N1933" s="53">
        <v>4.041044490966887</v>
      </c>
      <c r="O1933" s="53"/>
      <c r="P1933" s="53">
        <v>4.041044490966887</v>
      </c>
    </row>
    <row r="1934" spans="1:16" s="19" customFormat="1" hidden="1">
      <c r="A1934" s="19" t="s">
        <v>1984</v>
      </c>
      <c r="B1934" s="19" t="s">
        <v>1412</v>
      </c>
      <c r="C1934" s="51"/>
      <c r="D1934" s="51" t="s">
        <v>1879</v>
      </c>
      <c r="E1934" s="51" t="s">
        <v>460</v>
      </c>
      <c r="F1934" s="51" t="s">
        <v>460</v>
      </c>
      <c r="G1934" s="51"/>
      <c r="H1934" s="51" t="s">
        <v>623</v>
      </c>
      <c r="I1934" s="51"/>
      <c r="J1934" s="51" t="s">
        <v>2947</v>
      </c>
      <c r="K1934" s="51" t="s">
        <v>2946</v>
      </c>
      <c r="L1934" s="51">
        <v>60233</v>
      </c>
      <c r="M1934" s="51"/>
      <c r="N1934" s="53">
        <v>549163.43095550896</v>
      </c>
      <c r="O1934" s="53"/>
      <c r="P1934" s="53">
        <v>549163.43095550896</v>
      </c>
    </row>
    <row r="1935" spans="1:16" s="19" customFormat="1" hidden="1">
      <c r="A1935" s="19" t="s">
        <v>1986</v>
      </c>
      <c r="B1935" s="19" t="s">
        <v>1411</v>
      </c>
      <c r="C1935" s="51"/>
      <c r="D1935" s="51" t="s">
        <v>1879</v>
      </c>
      <c r="E1935" s="51" t="s">
        <v>460</v>
      </c>
      <c r="F1935" s="51" t="s">
        <v>460</v>
      </c>
      <c r="G1935" s="51"/>
      <c r="H1935" s="51" t="s">
        <v>623</v>
      </c>
      <c r="I1935" s="51"/>
      <c r="J1935" s="51" t="s">
        <v>2945</v>
      </c>
      <c r="K1935" s="51" t="s">
        <v>2944</v>
      </c>
      <c r="L1935" s="51">
        <v>60386</v>
      </c>
      <c r="M1935" s="51"/>
      <c r="N1935" s="53">
        <v>3561.6913599999998</v>
      </c>
      <c r="O1935" s="53"/>
      <c r="P1935" s="53">
        <v>3561.6913599999998</v>
      </c>
    </row>
    <row r="1936" spans="1:16" s="19" customFormat="1" hidden="1">
      <c r="A1936" s="19" t="s">
        <v>1985</v>
      </c>
      <c r="B1936" s="19" t="s">
        <v>1411</v>
      </c>
      <c r="C1936" s="51"/>
      <c r="D1936" s="51" t="s">
        <v>1879</v>
      </c>
      <c r="E1936" s="51" t="s">
        <v>460</v>
      </c>
      <c r="F1936" s="51" t="s">
        <v>460</v>
      </c>
      <c r="G1936" s="51"/>
      <c r="H1936" s="51" t="s">
        <v>623</v>
      </c>
      <c r="I1936" s="51"/>
      <c r="J1936" s="51" t="s">
        <v>2945</v>
      </c>
      <c r="K1936" s="51" t="s">
        <v>2944</v>
      </c>
      <c r="L1936" s="51">
        <v>60386</v>
      </c>
      <c r="M1936" s="51"/>
      <c r="N1936" s="53">
        <v>541.18603912817593</v>
      </c>
      <c r="O1936" s="53"/>
      <c r="P1936" s="53">
        <v>541.18603912817593</v>
      </c>
    </row>
    <row r="1937" spans="1:16" s="19" customFormat="1" hidden="1">
      <c r="A1937" s="19" t="s">
        <v>1984</v>
      </c>
      <c r="B1937" s="19" t="s">
        <v>1411</v>
      </c>
      <c r="C1937" s="51"/>
      <c r="D1937" s="51" t="s">
        <v>1879</v>
      </c>
      <c r="E1937" s="51" t="s">
        <v>460</v>
      </c>
      <c r="F1937" s="51" t="s">
        <v>460</v>
      </c>
      <c r="G1937" s="51"/>
      <c r="H1937" s="51" t="s">
        <v>623</v>
      </c>
      <c r="I1937" s="51"/>
      <c r="J1937" s="51" t="s">
        <v>2945</v>
      </c>
      <c r="K1937" s="51" t="s">
        <v>2944</v>
      </c>
      <c r="L1937" s="51">
        <v>60386</v>
      </c>
      <c r="M1937" s="51"/>
      <c r="N1937" s="53">
        <v>54803.094600871831</v>
      </c>
      <c r="O1937" s="53"/>
      <c r="P1937" s="53">
        <v>54803.094600871831</v>
      </c>
    </row>
    <row r="1938" spans="1:16" s="19" customFormat="1" hidden="1">
      <c r="A1938" s="19" t="s">
        <v>1986</v>
      </c>
      <c r="B1938" s="19" t="s">
        <v>2943</v>
      </c>
      <c r="C1938" s="51"/>
      <c r="D1938" s="51" t="s">
        <v>1879</v>
      </c>
      <c r="E1938" s="51" t="s">
        <v>460</v>
      </c>
      <c r="F1938" s="51" t="s">
        <v>460</v>
      </c>
      <c r="G1938" s="51"/>
      <c r="H1938" s="51" t="s">
        <v>623</v>
      </c>
      <c r="I1938" s="51"/>
      <c r="J1938" s="51" t="s">
        <v>2942</v>
      </c>
      <c r="K1938" s="51" t="s">
        <v>2941</v>
      </c>
      <c r="L1938" s="51"/>
      <c r="M1938" s="51"/>
      <c r="N1938" s="53">
        <v>0</v>
      </c>
      <c r="O1938" s="53"/>
      <c r="P1938" s="53">
        <v>0</v>
      </c>
    </row>
    <row r="1939" spans="1:16" s="19" customFormat="1" hidden="1">
      <c r="A1939" s="19" t="s">
        <v>1985</v>
      </c>
      <c r="B1939" s="19" t="s">
        <v>2943</v>
      </c>
      <c r="C1939" s="51"/>
      <c r="D1939" s="51" t="s">
        <v>1879</v>
      </c>
      <c r="E1939" s="51" t="s">
        <v>460</v>
      </c>
      <c r="F1939" s="51" t="s">
        <v>460</v>
      </c>
      <c r="G1939" s="51"/>
      <c r="H1939" s="51" t="s">
        <v>623</v>
      </c>
      <c r="I1939" s="51"/>
      <c r="J1939" s="51" t="s">
        <v>2942</v>
      </c>
      <c r="K1939" s="51" t="s">
        <v>2941</v>
      </c>
      <c r="L1939" s="51"/>
      <c r="M1939" s="51"/>
      <c r="N1939" s="53">
        <v>0.36813964835948698</v>
      </c>
      <c r="O1939" s="53"/>
      <c r="P1939" s="53">
        <v>0.36813964835948698</v>
      </c>
    </row>
    <row r="1940" spans="1:16" s="19" customFormat="1" hidden="1">
      <c r="A1940" s="19" t="s">
        <v>1984</v>
      </c>
      <c r="B1940" s="19" t="s">
        <v>2943</v>
      </c>
      <c r="C1940" s="51"/>
      <c r="D1940" s="51" t="s">
        <v>1879</v>
      </c>
      <c r="E1940" s="51" t="s">
        <v>460</v>
      </c>
      <c r="F1940" s="51" t="s">
        <v>460</v>
      </c>
      <c r="G1940" s="51"/>
      <c r="H1940" s="51" t="s">
        <v>623</v>
      </c>
      <c r="I1940" s="51"/>
      <c r="J1940" s="51" t="s">
        <v>2942</v>
      </c>
      <c r="K1940" s="51" t="s">
        <v>2941</v>
      </c>
      <c r="L1940" s="51"/>
      <c r="M1940" s="51"/>
      <c r="N1940" s="53">
        <v>50028.855860351643</v>
      </c>
      <c r="O1940" s="53"/>
      <c r="P1940" s="53">
        <v>50028.855860351643</v>
      </c>
    </row>
    <row r="1941" spans="1:16" s="19" customFormat="1" hidden="1">
      <c r="A1941" s="19" t="s">
        <v>631</v>
      </c>
      <c r="B1941" s="19" t="s">
        <v>848</v>
      </c>
      <c r="C1941" s="51"/>
      <c r="D1941" s="51" t="s">
        <v>1879</v>
      </c>
      <c r="E1941" s="51" t="s">
        <v>460</v>
      </c>
      <c r="F1941" s="51" t="s">
        <v>36</v>
      </c>
      <c r="G1941" s="51"/>
      <c r="H1941" s="51" t="s">
        <v>623</v>
      </c>
      <c r="I1941" s="51"/>
      <c r="J1941" s="51" t="s">
        <v>222</v>
      </c>
      <c r="K1941" s="51" t="s">
        <v>2940</v>
      </c>
      <c r="L1941" s="51"/>
      <c r="M1941" s="51"/>
      <c r="N1941" s="53">
        <v>1997</v>
      </c>
      <c r="O1941" s="53"/>
      <c r="P1941" s="53">
        <v>1997</v>
      </c>
    </row>
    <row r="1942" spans="1:16" s="19" customFormat="1" hidden="1">
      <c r="A1942" s="19" t="s">
        <v>1986</v>
      </c>
      <c r="B1942" s="19" t="s">
        <v>432</v>
      </c>
      <c r="C1942" s="51"/>
      <c r="D1942" s="51" t="s">
        <v>1879</v>
      </c>
      <c r="E1942" s="51" t="s">
        <v>460</v>
      </c>
      <c r="F1942" s="51" t="s">
        <v>460</v>
      </c>
      <c r="G1942" s="51"/>
      <c r="H1942" s="51" t="s">
        <v>623</v>
      </c>
      <c r="I1942" s="51"/>
      <c r="J1942" s="51" t="s">
        <v>2939</v>
      </c>
      <c r="K1942" s="51" t="s">
        <v>2938</v>
      </c>
      <c r="L1942" s="51">
        <v>60242</v>
      </c>
      <c r="M1942" s="51"/>
      <c r="N1942" s="53">
        <v>0</v>
      </c>
      <c r="O1942" s="53"/>
      <c r="P1942" s="53">
        <v>0</v>
      </c>
    </row>
    <row r="1943" spans="1:16" s="19" customFormat="1" hidden="1">
      <c r="A1943" s="19" t="s">
        <v>1985</v>
      </c>
      <c r="B1943" s="19" t="s">
        <v>432</v>
      </c>
      <c r="C1943" s="51"/>
      <c r="D1943" s="51" t="s">
        <v>1879</v>
      </c>
      <c r="E1943" s="51" t="s">
        <v>460</v>
      </c>
      <c r="F1943" s="51" t="s">
        <v>460</v>
      </c>
      <c r="G1943" s="51"/>
      <c r="H1943" s="51" t="s">
        <v>623</v>
      </c>
      <c r="I1943" s="51"/>
      <c r="J1943" s="51" t="s">
        <v>2939</v>
      </c>
      <c r="K1943" s="51" t="s">
        <v>2938</v>
      </c>
      <c r="L1943" s="51">
        <v>60242</v>
      </c>
      <c r="M1943" s="51"/>
      <c r="N1943" s="53">
        <v>0.16363440866636075</v>
      </c>
      <c r="O1943" s="53"/>
      <c r="P1943" s="53">
        <v>0.16363440866636075</v>
      </c>
    </row>
    <row r="1944" spans="1:16" s="19" customFormat="1" hidden="1">
      <c r="A1944" s="19" t="s">
        <v>1984</v>
      </c>
      <c r="B1944" s="19" t="s">
        <v>432</v>
      </c>
      <c r="C1944" s="51"/>
      <c r="D1944" s="51" t="s">
        <v>1879</v>
      </c>
      <c r="E1944" s="51" t="s">
        <v>460</v>
      </c>
      <c r="F1944" s="51" t="s">
        <v>460</v>
      </c>
      <c r="G1944" s="51"/>
      <c r="H1944" s="51" t="s">
        <v>623</v>
      </c>
      <c r="I1944" s="51"/>
      <c r="J1944" s="51" t="s">
        <v>2939</v>
      </c>
      <c r="K1944" s="51" t="s">
        <v>2938</v>
      </c>
      <c r="L1944" s="51">
        <v>60242</v>
      </c>
      <c r="M1944" s="51"/>
      <c r="N1944" s="53">
        <v>22237.328365591333</v>
      </c>
      <c r="O1944" s="53"/>
      <c r="P1944" s="53">
        <v>22237.328365591333</v>
      </c>
    </row>
    <row r="1945" spans="1:16" s="19" customFormat="1" hidden="1">
      <c r="A1945" s="19" t="s">
        <v>1986</v>
      </c>
      <c r="B1945" s="19" t="s">
        <v>2937</v>
      </c>
      <c r="C1945" s="51"/>
      <c r="D1945" s="51" t="s">
        <v>1879</v>
      </c>
      <c r="E1945" s="51" t="s">
        <v>460</v>
      </c>
      <c r="F1945" s="51" t="s">
        <v>460</v>
      </c>
      <c r="G1945" s="51"/>
      <c r="H1945" s="51" t="s">
        <v>623</v>
      </c>
      <c r="I1945" s="51"/>
      <c r="J1945" s="51" t="s">
        <v>2936</v>
      </c>
      <c r="K1945" s="51" t="s">
        <v>2935</v>
      </c>
      <c r="L1945" s="51"/>
      <c r="M1945" s="51"/>
      <c r="N1945" s="53">
        <v>0</v>
      </c>
      <c r="O1945" s="53"/>
      <c r="P1945" s="53">
        <v>0</v>
      </c>
    </row>
    <row r="1946" spans="1:16" s="19" customFormat="1" hidden="1">
      <c r="A1946" s="19" t="s">
        <v>1985</v>
      </c>
      <c r="B1946" s="19" t="s">
        <v>2937</v>
      </c>
      <c r="C1946" s="51"/>
      <c r="D1946" s="51" t="s">
        <v>1879</v>
      </c>
      <c r="E1946" s="51" t="s">
        <v>460</v>
      </c>
      <c r="F1946" s="51" t="s">
        <v>460</v>
      </c>
      <c r="G1946" s="51"/>
      <c r="H1946" s="51" t="s">
        <v>623</v>
      </c>
      <c r="I1946" s="51"/>
      <c r="J1946" s="51" t="s">
        <v>2936</v>
      </c>
      <c r="K1946" s="51" t="s">
        <v>2935</v>
      </c>
      <c r="L1946" s="51"/>
      <c r="M1946" s="51"/>
      <c r="N1946" s="53">
        <v>2.8678582298930014E-2</v>
      </c>
      <c r="O1946" s="53"/>
      <c r="P1946" s="53">
        <v>2.8678582298930014E-2</v>
      </c>
    </row>
    <row r="1947" spans="1:16" s="19" customFormat="1" hidden="1">
      <c r="A1947" s="19" t="s">
        <v>1984</v>
      </c>
      <c r="B1947" s="19" t="s">
        <v>2937</v>
      </c>
      <c r="C1947" s="51"/>
      <c r="D1947" s="51" t="s">
        <v>1879</v>
      </c>
      <c r="E1947" s="51" t="s">
        <v>460</v>
      </c>
      <c r="F1947" s="51" t="s">
        <v>460</v>
      </c>
      <c r="G1947" s="51"/>
      <c r="H1947" s="51" t="s">
        <v>623</v>
      </c>
      <c r="I1947" s="51"/>
      <c r="J1947" s="51" t="s">
        <v>2936</v>
      </c>
      <c r="K1947" s="51" t="s">
        <v>2935</v>
      </c>
      <c r="L1947" s="51"/>
      <c r="M1947" s="51"/>
      <c r="N1947" s="53">
        <v>3897.3163214177007</v>
      </c>
      <c r="O1947" s="53"/>
      <c r="P1947" s="53">
        <v>3897.3163214177007</v>
      </c>
    </row>
    <row r="1948" spans="1:16" s="19" customFormat="1" hidden="1">
      <c r="A1948" s="19" t="s">
        <v>39</v>
      </c>
      <c r="B1948" s="19" t="s">
        <v>1288</v>
      </c>
      <c r="C1948" s="51"/>
      <c r="D1948" s="51" t="s">
        <v>1879</v>
      </c>
      <c r="E1948" s="51" t="s">
        <v>460</v>
      </c>
      <c r="F1948" s="51" t="s">
        <v>460</v>
      </c>
      <c r="G1948" s="51"/>
      <c r="H1948" s="51" t="s">
        <v>623</v>
      </c>
      <c r="I1948" s="51"/>
      <c r="J1948" s="51" t="s">
        <v>441</v>
      </c>
      <c r="K1948" s="51" t="s">
        <v>2934</v>
      </c>
      <c r="L1948" s="51"/>
      <c r="M1948" s="51"/>
      <c r="N1948" s="53">
        <v>7729.14</v>
      </c>
      <c r="O1948" s="53"/>
      <c r="P1948" s="53">
        <v>7729.14</v>
      </c>
    </row>
    <row r="1949" spans="1:16" s="19" customFormat="1" hidden="1">
      <c r="A1949" s="19" t="s">
        <v>631</v>
      </c>
      <c r="B1949" s="19" t="s">
        <v>847</v>
      </c>
      <c r="C1949" s="51"/>
      <c r="D1949" s="51" t="s">
        <v>1879</v>
      </c>
      <c r="E1949" s="51" t="s">
        <v>460</v>
      </c>
      <c r="F1949" s="51" t="s">
        <v>36</v>
      </c>
      <c r="G1949" s="51"/>
      <c r="H1949" s="51" t="s">
        <v>623</v>
      </c>
      <c r="I1949" s="51"/>
      <c r="J1949" s="51" t="s">
        <v>221</v>
      </c>
      <c r="K1949" s="51" t="s">
        <v>2933</v>
      </c>
      <c r="L1949" s="51"/>
      <c r="M1949" s="51"/>
      <c r="N1949" s="53">
        <v>4451</v>
      </c>
      <c r="O1949" s="53"/>
      <c r="P1949" s="53">
        <v>4451</v>
      </c>
    </row>
    <row r="1950" spans="1:16" s="19" customFormat="1" hidden="1">
      <c r="A1950" s="19" t="s">
        <v>39</v>
      </c>
      <c r="B1950" s="19" t="s">
        <v>769</v>
      </c>
      <c r="C1950" s="51"/>
      <c r="D1950" s="51" t="s">
        <v>1879</v>
      </c>
      <c r="E1950" s="51" t="s">
        <v>460</v>
      </c>
      <c r="F1950" s="51" t="s">
        <v>460</v>
      </c>
      <c r="G1950" s="51"/>
      <c r="H1950" s="51" t="s">
        <v>623</v>
      </c>
      <c r="I1950" s="51"/>
      <c r="J1950" s="51" t="s">
        <v>437</v>
      </c>
      <c r="K1950" s="51" t="s">
        <v>2931</v>
      </c>
      <c r="L1950" s="51">
        <v>59088</v>
      </c>
      <c r="M1950" s="51"/>
      <c r="N1950" s="53">
        <v>44580</v>
      </c>
      <c r="O1950" s="53"/>
      <c r="P1950" s="53">
        <v>44580</v>
      </c>
    </row>
    <row r="1951" spans="1:16" s="19" customFormat="1" hidden="1">
      <c r="A1951" s="19" t="s">
        <v>2932</v>
      </c>
      <c r="B1951" s="19" t="s">
        <v>769</v>
      </c>
      <c r="C1951" s="51"/>
      <c r="D1951" s="51" t="s">
        <v>1879</v>
      </c>
      <c r="E1951" s="51" t="s">
        <v>460</v>
      </c>
      <c r="F1951" s="51" t="s">
        <v>460</v>
      </c>
      <c r="G1951" s="51"/>
      <c r="H1951" s="51" t="s">
        <v>623</v>
      </c>
      <c r="I1951" s="51"/>
      <c r="J1951" s="51" t="s">
        <v>437</v>
      </c>
      <c r="K1951" s="51" t="s">
        <v>2931</v>
      </c>
      <c r="L1951" s="51">
        <v>59088</v>
      </c>
      <c r="M1951" s="51"/>
      <c r="N1951" s="53">
        <v>819</v>
      </c>
      <c r="O1951" s="53"/>
      <c r="P1951" s="53">
        <v>819</v>
      </c>
    </row>
    <row r="1952" spans="1:16" s="19" customFormat="1" hidden="1">
      <c r="A1952" s="19" t="s">
        <v>1986</v>
      </c>
      <c r="B1952" s="19" t="s">
        <v>2930</v>
      </c>
      <c r="C1952" s="51"/>
      <c r="D1952" s="51" t="s">
        <v>1879</v>
      </c>
      <c r="E1952" s="51" t="s">
        <v>460</v>
      </c>
      <c r="F1952" s="51" t="s">
        <v>460</v>
      </c>
      <c r="G1952" s="51"/>
      <c r="H1952" s="51" t="s">
        <v>623</v>
      </c>
      <c r="I1952" s="51"/>
      <c r="J1952" s="51" t="s">
        <v>2929</v>
      </c>
      <c r="K1952" s="51" t="s">
        <v>2756</v>
      </c>
      <c r="L1952" s="51">
        <v>60182</v>
      </c>
      <c r="M1952" s="51"/>
      <c r="N1952" s="53">
        <v>0</v>
      </c>
      <c r="O1952" s="53"/>
      <c r="P1952" s="53">
        <v>0</v>
      </c>
    </row>
    <row r="1953" spans="1:16" s="19" customFormat="1" hidden="1">
      <c r="A1953" s="19" t="s">
        <v>1985</v>
      </c>
      <c r="B1953" s="19" t="s">
        <v>2930</v>
      </c>
      <c r="C1953" s="51"/>
      <c r="D1953" s="51" t="s">
        <v>1879</v>
      </c>
      <c r="E1953" s="51" t="s">
        <v>460</v>
      </c>
      <c r="F1953" s="51" t="s">
        <v>460</v>
      </c>
      <c r="G1953" s="51"/>
      <c r="H1953" s="51" t="s">
        <v>623</v>
      </c>
      <c r="I1953" s="51"/>
      <c r="J1953" s="51" t="s">
        <v>2929</v>
      </c>
      <c r="K1953" s="51" t="s">
        <v>2756</v>
      </c>
      <c r="L1953" s="51">
        <v>60182</v>
      </c>
      <c r="M1953" s="51"/>
      <c r="N1953" s="53">
        <v>2.2498530653642448E-2</v>
      </c>
      <c r="O1953" s="53"/>
      <c r="P1953" s="53">
        <v>2.2498530653642448E-2</v>
      </c>
    </row>
    <row r="1954" spans="1:16" s="19" customFormat="1" hidden="1">
      <c r="A1954" s="19" t="s">
        <v>1984</v>
      </c>
      <c r="B1954" s="19" t="s">
        <v>2930</v>
      </c>
      <c r="C1954" s="51"/>
      <c r="D1954" s="51" t="s">
        <v>1879</v>
      </c>
      <c r="E1954" s="51" t="s">
        <v>460</v>
      </c>
      <c r="F1954" s="51" t="s">
        <v>460</v>
      </c>
      <c r="G1954" s="51"/>
      <c r="H1954" s="51" t="s">
        <v>623</v>
      </c>
      <c r="I1954" s="51"/>
      <c r="J1954" s="51" t="s">
        <v>2929</v>
      </c>
      <c r="K1954" s="51" t="s">
        <v>2756</v>
      </c>
      <c r="L1954" s="51">
        <v>60182</v>
      </c>
      <c r="M1954" s="51"/>
      <c r="N1954" s="53">
        <v>3057.4695014693466</v>
      </c>
      <c r="O1954" s="53"/>
      <c r="P1954" s="53">
        <v>3057.4695014693466</v>
      </c>
    </row>
    <row r="1955" spans="1:16" s="19" customFormat="1" hidden="1">
      <c r="A1955" s="19" t="s">
        <v>1986</v>
      </c>
      <c r="B1955" s="19" t="s">
        <v>501</v>
      </c>
      <c r="C1955" s="51"/>
      <c r="D1955" s="51" t="s">
        <v>1879</v>
      </c>
      <c r="E1955" s="51" t="s">
        <v>460</v>
      </c>
      <c r="F1955" s="51" t="s">
        <v>460</v>
      </c>
      <c r="G1955" s="51"/>
      <c r="H1955" s="51" t="s">
        <v>623</v>
      </c>
      <c r="I1955" s="51"/>
      <c r="J1955" s="51" t="s">
        <v>583</v>
      </c>
      <c r="K1955" s="51" t="s">
        <v>2928</v>
      </c>
      <c r="L1955" s="51">
        <v>60183</v>
      </c>
      <c r="M1955" s="51"/>
      <c r="N1955" s="53">
        <v>0</v>
      </c>
      <c r="O1955" s="53"/>
      <c r="P1955" s="53">
        <v>0</v>
      </c>
    </row>
    <row r="1956" spans="1:16" s="19" customFormat="1" hidden="1">
      <c r="A1956" s="19" t="s">
        <v>1985</v>
      </c>
      <c r="B1956" s="19" t="s">
        <v>501</v>
      </c>
      <c r="C1956" s="51"/>
      <c r="D1956" s="51" t="s">
        <v>1879</v>
      </c>
      <c r="E1956" s="51" t="s">
        <v>460</v>
      </c>
      <c r="F1956" s="51" t="s">
        <v>460</v>
      </c>
      <c r="G1956" s="51"/>
      <c r="H1956" s="51" t="s">
        <v>623</v>
      </c>
      <c r="I1956" s="51"/>
      <c r="J1956" s="51" t="s">
        <v>583</v>
      </c>
      <c r="K1956" s="51" t="s">
        <v>2928</v>
      </c>
      <c r="L1956" s="51">
        <v>60183</v>
      </c>
      <c r="M1956" s="51"/>
      <c r="N1956" s="53">
        <v>2.3955776990353953E-2</v>
      </c>
      <c r="O1956" s="53"/>
      <c r="P1956" s="53">
        <v>2.3955776990353953E-2</v>
      </c>
    </row>
    <row r="1957" spans="1:16" s="19" customFormat="1" hidden="1">
      <c r="A1957" s="19" t="s">
        <v>1984</v>
      </c>
      <c r="B1957" s="19" t="s">
        <v>501</v>
      </c>
      <c r="C1957" s="51"/>
      <c r="D1957" s="51" t="s">
        <v>1879</v>
      </c>
      <c r="E1957" s="51" t="s">
        <v>460</v>
      </c>
      <c r="F1957" s="51" t="s">
        <v>460</v>
      </c>
      <c r="G1957" s="51"/>
      <c r="H1957" s="51" t="s">
        <v>623</v>
      </c>
      <c r="I1957" s="51"/>
      <c r="J1957" s="51" t="s">
        <v>583</v>
      </c>
      <c r="K1957" s="51" t="s">
        <v>2928</v>
      </c>
      <c r="L1957" s="51">
        <v>60183</v>
      </c>
      <c r="M1957" s="51"/>
      <c r="N1957" s="53">
        <v>3255.5040442230093</v>
      </c>
      <c r="O1957" s="53"/>
      <c r="P1957" s="53">
        <v>3255.5040442230093</v>
      </c>
    </row>
    <row r="1958" spans="1:16" s="19" customFormat="1" hidden="1">
      <c r="A1958" s="19" t="s">
        <v>2268</v>
      </c>
      <c r="B1958" s="19" t="s">
        <v>973</v>
      </c>
      <c r="C1958" s="51"/>
      <c r="D1958" s="51" t="s">
        <v>1879</v>
      </c>
      <c r="E1958" s="51" t="s">
        <v>460</v>
      </c>
      <c r="F1958" s="51" t="s">
        <v>460</v>
      </c>
      <c r="G1958" s="51"/>
      <c r="H1958" s="51" t="s">
        <v>623</v>
      </c>
      <c r="I1958" s="51"/>
      <c r="J1958" s="51" t="s">
        <v>2927</v>
      </c>
      <c r="K1958" s="51" t="s">
        <v>2926</v>
      </c>
      <c r="L1958" s="51" t="s">
        <v>249</v>
      </c>
      <c r="M1958" s="51"/>
      <c r="N1958" s="53">
        <v>1821</v>
      </c>
      <c r="O1958" s="53">
        <v>0</v>
      </c>
      <c r="P1958" s="53">
        <v>1821</v>
      </c>
    </row>
    <row r="1959" spans="1:16" s="19" customFormat="1" hidden="1">
      <c r="A1959" s="19" t="s">
        <v>2268</v>
      </c>
      <c r="B1959" s="19" t="s">
        <v>974</v>
      </c>
      <c r="C1959" s="51"/>
      <c r="D1959" s="51" t="s">
        <v>1879</v>
      </c>
      <c r="E1959" s="51" t="s">
        <v>460</v>
      </c>
      <c r="F1959" s="51" t="s">
        <v>460</v>
      </c>
      <c r="G1959" s="51"/>
      <c r="H1959" s="51" t="s">
        <v>623</v>
      </c>
      <c r="I1959" s="51"/>
      <c r="J1959" s="51" t="s">
        <v>2925</v>
      </c>
      <c r="K1959" s="51" t="s">
        <v>2924</v>
      </c>
      <c r="L1959" s="51" t="s">
        <v>249</v>
      </c>
      <c r="M1959" s="51"/>
      <c r="N1959" s="53">
        <v>1827</v>
      </c>
      <c r="O1959" s="53">
        <v>0</v>
      </c>
      <c r="P1959" s="53">
        <v>1827</v>
      </c>
    </row>
    <row r="1960" spans="1:16" s="19" customFormat="1" hidden="1">
      <c r="A1960" s="19" t="s">
        <v>1986</v>
      </c>
      <c r="B1960" s="19" t="s">
        <v>2923</v>
      </c>
      <c r="C1960" s="51"/>
      <c r="D1960" s="51" t="s">
        <v>1879</v>
      </c>
      <c r="E1960" s="51" t="s">
        <v>460</v>
      </c>
      <c r="F1960" s="51" t="s">
        <v>460</v>
      </c>
      <c r="G1960" s="51"/>
      <c r="H1960" s="51" t="s">
        <v>623</v>
      </c>
      <c r="I1960" s="51"/>
      <c r="J1960" s="51" t="s">
        <v>2922</v>
      </c>
      <c r="K1960" s="51" t="s">
        <v>2921</v>
      </c>
      <c r="L1960" s="51"/>
      <c r="M1960" s="51"/>
      <c r="N1960" s="53">
        <v>0</v>
      </c>
      <c r="O1960" s="53"/>
      <c r="P1960" s="53">
        <v>0</v>
      </c>
    </row>
    <row r="1961" spans="1:16" s="19" customFormat="1" hidden="1">
      <c r="A1961" s="19" t="s">
        <v>1985</v>
      </c>
      <c r="B1961" s="19" t="s">
        <v>2923</v>
      </c>
      <c r="C1961" s="51"/>
      <c r="D1961" s="51" t="s">
        <v>1879</v>
      </c>
      <c r="E1961" s="51" t="s">
        <v>460</v>
      </c>
      <c r="F1961" s="51" t="s">
        <v>460</v>
      </c>
      <c r="G1961" s="51"/>
      <c r="H1961" s="51" t="s">
        <v>623</v>
      </c>
      <c r="I1961" s="51"/>
      <c r="J1961" s="51" t="s">
        <v>2922</v>
      </c>
      <c r="K1961" s="51" t="s">
        <v>2921</v>
      </c>
      <c r="L1961" s="51"/>
      <c r="M1961" s="51"/>
      <c r="N1961" s="53">
        <v>0.16224076913515195</v>
      </c>
      <c r="O1961" s="53"/>
      <c r="P1961" s="53">
        <v>0.16224076913515195</v>
      </c>
    </row>
    <row r="1962" spans="1:16" s="19" customFormat="1" hidden="1">
      <c r="A1962" s="19" t="s">
        <v>1984</v>
      </c>
      <c r="B1962" s="19" t="s">
        <v>2923</v>
      </c>
      <c r="C1962" s="51"/>
      <c r="D1962" s="51" t="s">
        <v>1879</v>
      </c>
      <c r="E1962" s="51" t="s">
        <v>460</v>
      </c>
      <c r="F1962" s="51" t="s">
        <v>460</v>
      </c>
      <c r="G1962" s="51"/>
      <c r="H1962" s="51" t="s">
        <v>623</v>
      </c>
      <c r="I1962" s="51"/>
      <c r="J1962" s="51" t="s">
        <v>2922</v>
      </c>
      <c r="K1962" s="51" t="s">
        <v>2921</v>
      </c>
      <c r="L1962" s="51"/>
      <c r="M1962" s="51"/>
      <c r="N1962" s="53">
        <v>22047.937759230863</v>
      </c>
      <c r="O1962" s="53"/>
      <c r="P1962" s="53">
        <v>22047.937759230863</v>
      </c>
    </row>
    <row r="1963" spans="1:16" s="19" customFormat="1" hidden="1">
      <c r="A1963" s="19" t="s">
        <v>1986</v>
      </c>
      <c r="B1963" s="19" t="s">
        <v>1168</v>
      </c>
      <c r="C1963" s="51"/>
      <c r="D1963" s="51" t="s">
        <v>1879</v>
      </c>
      <c r="E1963" s="51" t="s">
        <v>460</v>
      </c>
      <c r="F1963" s="51" t="s">
        <v>460</v>
      </c>
      <c r="G1963" s="51"/>
      <c r="H1963" s="51" t="s">
        <v>623</v>
      </c>
      <c r="I1963" s="51"/>
      <c r="J1963" s="51" t="s">
        <v>555</v>
      </c>
      <c r="K1963" s="51" t="s">
        <v>2920</v>
      </c>
      <c r="L1963" s="51"/>
      <c r="M1963" s="51"/>
      <c r="N1963" s="53">
        <v>0</v>
      </c>
      <c r="O1963" s="53"/>
      <c r="P1963" s="53">
        <v>0</v>
      </c>
    </row>
    <row r="1964" spans="1:16" s="19" customFormat="1" hidden="1">
      <c r="A1964" s="19" t="s">
        <v>1985</v>
      </c>
      <c r="B1964" s="19" t="s">
        <v>1168</v>
      </c>
      <c r="C1964" s="51"/>
      <c r="D1964" s="51" t="s">
        <v>1879</v>
      </c>
      <c r="E1964" s="51" t="s">
        <v>460</v>
      </c>
      <c r="F1964" s="51" t="s">
        <v>460</v>
      </c>
      <c r="G1964" s="51"/>
      <c r="H1964" s="51" t="s">
        <v>623</v>
      </c>
      <c r="I1964" s="51"/>
      <c r="J1964" s="51" t="s">
        <v>555</v>
      </c>
      <c r="K1964" s="51" t="s">
        <v>2920</v>
      </c>
      <c r="L1964" s="51"/>
      <c r="M1964" s="51"/>
      <c r="N1964" s="53">
        <v>6.6218746415944718E-2</v>
      </c>
      <c r="O1964" s="53"/>
      <c r="P1964" s="53">
        <v>6.6218746415944718E-2</v>
      </c>
    </row>
    <row r="1965" spans="1:16" s="19" customFormat="1" hidden="1">
      <c r="A1965" s="19" t="s">
        <v>1984</v>
      </c>
      <c r="B1965" s="19" t="s">
        <v>1168</v>
      </c>
      <c r="C1965" s="51"/>
      <c r="D1965" s="51" t="s">
        <v>1879</v>
      </c>
      <c r="E1965" s="51" t="s">
        <v>460</v>
      </c>
      <c r="F1965" s="51" t="s">
        <v>460</v>
      </c>
      <c r="G1965" s="51"/>
      <c r="H1965" s="51" t="s">
        <v>623</v>
      </c>
      <c r="I1965" s="51"/>
      <c r="J1965" s="51" t="s">
        <v>555</v>
      </c>
      <c r="K1965" s="51" t="s">
        <v>2920</v>
      </c>
      <c r="L1965" s="51"/>
      <c r="M1965" s="51"/>
      <c r="N1965" s="53">
        <v>8998.8897812535834</v>
      </c>
      <c r="O1965" s="53"/>
      <c r="P1965" s="53">
        <v>8998.8897812535834</v>
      </c>
    </row>
    <row r="1966" spans="1:16" s="19" customFormat="1" hidden="1">
      <c r="A1966" s="19" t="s">
        <v>41</v>
      </c>
      <c r="B1966" s="19" t="s">
        <v>1550</v>
      </c>
      <c r="C1966" s="51"/>
      <c r="D1966" s="51" t="s">
        <v>1879</v>
      </c>
      <c r="E1966" s="51" t="s">
        <v>460</v>
      </c>
      <c r="F1966" s="51" t="s">
        <v>460</v>
      </c>
      <c r="G1966" s="51"/>
      <c r="H1966" s="51" t="s">
        <v>623</v>
      </c>
      <c r="I1966" s="51"/>
      <c r="J1966" s="51" t="s">
        <v>2919</v>
      </c>
      <c r="K1966" s="51" t="s">
        <v>2918</v>
      </c>
      <c r="L1966" s="51"/>
      <c r="M1966" s="51"/>
      <c r="N1966" s="53">
        <v>29520</v>
      </c>
      <c r="O1966" s="53"/>
      <c r="P1966" s="53">
        <v>29520</v>
      </c>
    </row>
    <row r="1967" spans="1:16" s="19" customFormat="1" hidden="1">
      <c r="A1967" s="19" t="s">
        <v>631</v>
      </c>
      <c r="B1967" s="19" t="s">
        <v>666</v>
      </c>
      <c r="C1967" s="51"/>
      <c r="D1967" s="51" t="s">
        <v>1879</v>
      </c>
      <c r="E1967" s="51" t="s">
        <v>460</v>
      </c>
      <c r="F1967" s="51" t="s">
        <v>36</v>
      </c>
      <c r="G1967" s="51"/>
      <c r="H1967" s="51" t="s">
        <v>623</v>
      </c>
      <c r="I1967" s="51"/>
      <c r="J1967" s="51" t="s">
        <v>444</v>
      </c>
      <c r="K1967" s="51" t="s">
        <v>2695</v>
      </c>
      <c r="L1967" s="51"/>
      <c r="M1967" s="51"/>
      <c r="N1967" s="53">
        <v>5760</v>
      </c>
      <c r="O1967" s="53"/>
      <c r="P1967" s="53">
        <v>5760</v>
      </c>
    </row>
    <row r="1968" spans="1:16" s="19" customFormat="1" hidden="1">
      <c r="A1968" s="19" t="s">
        <v>2654</v>
      </c>
      <c r="B1968" s="19" t="s">
        <v>2917</v>
      </c>
      <c r="C1968" s="51"/>
      <c r="D1968" s="51" t="s">
        <v>1879</v>
      </c>
      <c r="E1968" s="51" t="s">
        <v>460</v>
      </c>
      <c r="F1968" s="51" t="s">
        <v>73</v>
      </c>
      <c r="G1968" s="51"/>
      <c r="H1968" s="51" t="s">
        <v>623</v>
      </c>
      <c r="I1968" s="51"/>
      <c r="J1968" s="51" t="s">
        <v>2916</v>
      </c>
      <c r="K1968" s="51" t="s">
        <v>2915</v>
      </c>
      <c r="L1968" s="51"/>
      <c r="M1968" s="51"/>
      <c r="N1968" s="53">
        <v>137489</v>
      </c>
      <c r="O1968" s="53"/>
      <c r="P1968" s="53">
        <v>137489</v>
      </c>
    </row>
    <row r="1969" spans="1:16" s="19" customFormat="1" hidden="1">
      <c r="A1969" s="19" t="s">
        <v>1980</v>
      </c>
      <c r="B1969" s="19" t="s">
        <v>2917</v>
      </c>
      <c r="C1969" s="51"/>
      <c r="D1969" s="51" t="s">
        <v>1879</v>
      </c>
      <c r="E1969" s="51" t="s">
        <v>460</v>
      </c>
      <c r="F1969" s="51" t="s">
        <v>73</v>
      </c>
      <c r="G1969" s="51"/>
      <c r="H1969" s="51" t="s">
        <v>623</v>
      </c>
      <c r="I1969" s="51"/>
      <c r="J1969" s="51" t="s">
        <v>2916</v>
      </c>
      <c r="K1969" s="51" t="s">
        <v>2915</v>
      </c>
      <c r="L1969" s="51"/>
      <c r="M1969" s="51"/>
      <c r="N1969" s="53">
        <v>3.4692855912777261</v>
      </c>
      <c r="O1969" s="53"/>
      <c r="P1969" s="53">
        <v>3.4692855912777261</v>
      </c>
    </row>
    <row r="1970" spans="1:16" s="19" customFormat="1" hidden="1">
      <c r="A1970" s="19" t="s">
        <v>2663</v>
      </c>
      <c r="B1970" s="19" t="s">
        <v>789</v>
      </c>
      <c r="C1970" s="51"/>
      <c r="D1970" s="51" t="s">
        <v>1879</v>
      </c>
      <c r="E1970" s="51" t="s">
        <v>460</v>
      </c>
      <c r="F1970" s="51" t="s">
        <v>2662</v>
      </c>
      <c r="G1970" s="51"/>
      <c r="H1970" s="51" t="s">
        <v>623</v>
      </c>
      <c r="I1970" s="51"/>
      <c r="J1970" s="51" t="s">
        <v>2914</v>
      </c>
      <c r="K1970" s="51" t="s">
        <v>2913</v>
      </c>
      <c r="L1970" s="51"/>
      <c r="M1970" s="51"/>
      <c r="N1970" s="53">
        <v>69.046929999999989</v>
      </c>
      <c r="O1970" s="53">
        <v>69.046929999999989</v>
      </c>
      <c r="P1970" s="53">
        <v>0</v>
      </c>
    </row>
    <row r="1971" spans="1:16" s="19" customFormat="1" hidden="1">
      <c r="A1971" s="19" t="s">
        <v>2663</v>
      </c>
      <c r="B1971" s="19" t="s">
        <v>537</v>
      </c>
      <c r="C1971" s="51"/>
      <c r="D1971" s="51" t="s">
        <v>1879</v>
      </c>
      <c r="E1971" s="51" t="s">
        <v>460</v>
      </c>
      <c r="F1971" s="51" t="s">
        <v>2662</v>
      </c>
      <c r="G1971" s="51"/>
      <c r="H1971" s="51" t="s">
        <v>623</v>
      </c>
      <c r="I1971" s="51"/>
      <c r="J1971" s="51" t="s">
        <v>538</v>
      </c>
      <c r="K1971" s="51" t="s">
        <v>2912</v>
      </c>
      <c r="L1971" s="51"/>
      <c r="M1971" s="51"/>
      <c r="N1971" s="53">
        <v>69.81586999999999</v>
      </c>
      <c r="O1971" s="53">
        <v>69.81586999999999</v>
      </c>
      <c r="P1971" s="53">
        <v>0</v>
      </c>
    </row>
    <row r="1972" spans="1:16" s="19" customFormat="1" hidden="1">
      <c r="A1972" s="19" t="s">
        <v>2663</v>
      </c>
      <c r="B1972" s="19" t="s">
        <v>1645</v>
      </c>
      <c r="C1972" s="51"/>
      <c r="D1972" s="51" t="s">
        <v>1879</v>
      </c>
      <c r="E1972" s="51" t="s">
        <v>460</v>
      </c>
      <c r="F1972" s="51" t="s">
        <v>2662</v>
      </c>
      <c r="G1972" s="51"/>
      <c r="H1972" s="51" t="s">
        <v>623</v>
      </c>
      <c r="I1972" s="51"/>
      <c r="J1972" s="51" t="s">
        <v>2911</v>
      </c>
      <c r="K1972" s="51" t="s">
        <v>2910</v>
      </c>
      <c r="L1972" s="51"/>
      <c r="M1972" s="51"/>
      <c r="N1972" s="53">
        <v>124.25411</v>
      </c>
      <c r="O1972" s="53">
        <v>124.25411</v>
      </c>
      <c r="P1972" s="53">
        <v>0</v>
      </c>
    </row>
    <row r="1973" spans="1:16" s="19" customFormat="1" hidden="1">
      <c r="A1973" s="19" t="s">
        <v>2268</v>
      </c>
      <c r="B1973" s="19" t="s">
        <v>1208</v>
      </c>
      <c r="C1973" s="51"/>
      <c r="D1973" s="51" t="s">
        <v>1879</v>
      </c>
      <c r="E1973" s="51" t="s">
        <v>460</v>
      </c>
      <c r="F1973" s="51" t="s">
        <v>460</v>
      </c>
      <c r="G1973" s="51"/>
      <c r="H1973" s="51" t="s">
        <v>623</v>
      </c>
      <c r="I1973" s="51"/>
      <c r="J1973" s="51" t="s">
        <v>452</v>
      </c>
      <c r="K1973" s="51" t="s">
        <v>2909</v>
      </c>
      <c r="L1973" s="51" t="s">
        <v>249</v>
      </c>
      <c r="M1973" s="51"/>
      <c r="N1973" s="53">
        <v>1220</v>
      </c>
      <c r="O1973" s="53">
        <v>0</v>
      </c>
      <c r="P1973" s="53">
        <v>1220</v>
      </c>
    </row>
    <row r="1974" spans="1:16" s="19" customFormat="1" hidden="1">
      <c r="A1974" s="19" t="s">
        <v>1989</v>
      </c>
      <c r="B1974" s="19" t="s">
        <v>2908</v>
      </c>
      <c r="C1974" s="51"/>
      <c r="D1974" s="51" t="s">
        <v>1879</v>
      </c>
      <c r="E1974" s="51" t="s">
        <v>4</v>
      </c>
      <c r="F1974" s="51" t="s">
        <v>4</v>
      </c>
      <c r="G1974" s="51"/>
      <c r="H1974" s="51" t="s">
        <v>623</v>
      </c>
      <c r="I1974" s="51"/>
      <c r="J1974" s="51" t="s">
        <v>2906</v>
      </c>
      <c r="K1974" s="51" t="s">
        <v>2905</v>
      </c>
      <c r="L1974" s="51"/>
      <c r="M1974" s="51"/>
      <c r="N1974" s="53">
        <v>3098</v>
      </c>
      <c r="O1974" s="53">
        <v>0</v>
      </c>
      <c r="P1974" s="53">
        <v>3098</v>
      </c>
    </row>
    <row r="1975" spans="1:16" s="19" customFormat="1" hidden="1">
      <c r="A1975" s="19" t="s">
        <v>2279</v>
      </c>
      <c r="B1975" s="19" t="s">
        <v>2907</v>
      </c>
      <c r="C1975" s="51"/>
      <c r="D1975" s="51" t="s">
        <v>1879</v>
      </c>
      <c r="E1975" s="51" t="s">
        <v>4</v>
      </c>
      <c r="F1975" s="51" t="s">
        <v>4</v>
      </c>
      <c r="G1975" s="51"/>
      <c r="H1975" s="51" t="s">
        <v>623</v>
      </c>
      <c r="I1975" s="51"/>
      <c r="J1975" s="51" t="s">
        <v>2906</v>
      </c>
      <c r="K1975" s="51" t="s">
        <v>2905</v>
      </c>
      <c r="L1975" s="51">
        <v>54299</v>
      </c>
      <c r="M1975" s="51"/>
      <c r="N1975" s="53">
        <v>926</v>
      </c>
      <c r="O1975" s="53">
        <v>0</v>
      </c>
      <c r="P1975" s="53">
        <v>926</v>
      </c>
    </row>
    <row r="1976" spans="1:16" s="19" customFormat="1" hidden="1">
      <c r="A1976" s="19" t="s">
        <v>2279</v>
      </c>
      <c r="B1976" s="19" t="s">
        <v>2904</v>
      </c>
      <c r="C1976" s="51"/>
      <c r="D1976" s="51" t="s">
        <v>1879</v>
      </c>
      <c r="E1976" s="51" t="s">
        <v>4</v>
      </c>
      <c r="F1976" s="51" t="s">
        <v>4</v>
      </c>
      <c r="G1976" s="51"/>
      <c r="H1976" s="51" t="s">
        <v>623</v>
      </c>
      <c r="I1976" s="51"/>
      <c r="J1976" s="51" t="s">
        <v>2901</v>
      </c>
      <c r="K1976" s="51" t="s">
        <v>2903</v>
      </c>
      <c r="L1976" s="51">
        <v>54750</v>
      </c>
      <c r="M1976" s="51"/>
      <c r="N1976" s="53">
        <v>1634</v>
      </c>
      <c r="O1976" s="53">
        <v>0</v>
      </c>
      <c r="P1976" s="53">
        <v>1634</v>
      </c>
    </row>
    <row r="1977" spans="1:16" s="19" customFormat="1" hidden="1">
      <c r="A1977" s="19" t="s">
        <v>1989</v>
      </c>
      <c r="B1977" s="19" t="s">
        <v>2902</v>
      </c>
      <c r="C1977" s="51"/>
      <c r="D1977" s="51" t="s">
        <v>1879</v>
      </c>
      <c r="E1977" s="51" t="s">
        <v>4</v>
      </c>
      <c r="F1977" s="51" t="s">
        <v>4</v>
      </c>
      <c r="G1977" s="51"/>
      <c r="H1977" s="51" t="s">
        <v>623</v>
      </c>
      <c r="I1977" s="51"/>
      <c r="J1977" s="51" t="s">
        <v>2901</v>
      </c>
      <c r="K1977" s="51"/>
      <c r="L1977" s="51"/>
      <c r="M1977" s="51"/>
      <c r="N1977" s="53">
        <v>5611</v>
      </c>
      <c r="O1977" s="53">
        <v>0</v>
      </c>
      <c r="P1977" s="53">
        <v>5611</v>
      </c>
    </row>
    <row r="1978" spans="1:16" s="19" customFormat="1" hidden="1">
      <c r="A1978" s="19" t="s">
        <v>1983</v>
      </c>
      <c r="B1978" s="19" t="s">
        <v>2900</v>
      </c>
      <c r="C1978" s="51"/>
      <c r="D1978" s="51" t="s">
        <v>1879</v>
      </c>
      <c r="E1978" s="51" t="s">
        <v>4</v>
      </c>
      <c r="F1978" s="51" t="s">
        <v>4</v>
      </c>
      <c r="G1978" s="51"/>
      <c r="H1978" s="51" t="s">
        <v>623</v>
      </c>
      <c r="I1978" s="51"/>
      <c r="J1978" s="51" t="s">
        <v>2899</v>
      </c>
      <c r="K1978" s="51" t="s">
        <v>2040</v>
      </c>
      <c r="L1978" s="51"/>
      <c r="M1978" s="51"/>
      <c r="N1978" s="53">
        <v>10445</v>
      </c>
      <c r="O1978" s="53"/>
      <c r="P1978" s="53">
        <v>10445</v>
      </c>
    </row>
    <row r="1979" spans="1:16" s="19" customFormat="1" hidden="1">
      <c r="A1979" s="19" t="s">
        <v>2663</v>
      </c>
      <c r="B1979" s="19" t="s">
        <v>817</v>
      </c>
      <c r="C1979" s="51"/>
      <c r="D1979" s="51" t="s">
        <v>1879</v>
      </c>
      <c r="E1979" s="51" t="s">
        <v>460</v>
      </c>
      <c r="F1979" s="51" t="s">
        <v>2662</v>
      </c>
      <c r="G1979" s="51"/>
      <c r="H1979" s="51" t="s">
        <v>623</v>
      </c>
      <c r="I1979" s="51"/>
      <c r="J1979" s="51" t="s">
        <v>2898</v>
      </c>
      <c r="K1979" s="51" t="s">
        <v>2897</v>
      </c>
      <c r="L1979" s="51"/>
      <c r="M1979" s="51"/>
      <c r="N1979" s="53">
        <v>113.75753</v>
      </c>
      <c r="O1979" s="53">
        <v>113.75753</v>
      </c>
      <c r="P1979" s="53">
        <v>0</v>
      </c>
    </row>
    <row r="1980" spans="1:16" s="19" customFormat="1" hidden="1">
      <c r="A1980" s="19" t="s">
        <v>2663</v>
      </c>
      <c r="B1980" s="19" t="s">
        <v>1508</v>
      </c>
      <c r="C1980" s="51"/>
      <c r="D1980" s="51" t="s">
        <v>1879</v>
      </c>
      <c r="E1980" s="51" t="s">
        <v>460</v>
      </c>
      <c r="F1980" s="51" t="s">
        <v>2662</v>
      </c>
      <c r="G1980" s="51"/>
      <c r="H1980" s="51" t="s">
        <v>623</v>
      </c>
      <c r="I1980" s="51"/>
      <c r="J1980" s="51" t="s">
        <v>2896</v>
      </c>
      <c r="K1980" s="51" t="s">
        <v>2895</v>
      </c>
      <c r="L1980" s="51"/>
      <c r="M1980" s="51"/>
      <c r="N1980" s="53">
        <v>69.125190000000003</v>
      </c>
      <c r="O1980" s="53">
        <v>69.125190000000003</v>
      </c>
      <c r="P1980" s="53">
        <v>0</v>
      </c>
    </row>
    <row r="1981" spans="1:16" s="19" customFormat="1" hidden="1">
      <c r="A1981" s="19" t="s">
        <v>2663</v>
      </c>
      <c r="B1981" s="19" t="s">
        <v>2662</v>
      </c>
      <c r="C1981" s="51"/>
      <c r="D1981" s="51" t="s">
        <v>1879</v>
      </c>
      <c r="E1981" s="51" t="s">
        <v>460</v>
      </c>
      <c r="F1981" s="51" t="s">
        <v>2662</v>
      </c>
      <c r="G1981" s="51"/>
      <c r="H1981" s="51" t="s">
        <v>623</v>
      </c>
      <c r="I1981" s="51"/>
      <c r="J1981" s="51" t="s">
        <v>2896</v>
      </c>
      <c r="K1981" s="51" t="s">
        <v>2895</v>
      </c>
      <c r="L1981" s="51"/>
      <c r="M1981" s="51"/>
      <c r="N1981" s="53">
        <v>142.05904000000001</v>
      </c>
      <c r="O1981" s="53">
        <v>142.05904000000001</v>
      </c>
      <c r="P1981" s="53">
        <v>0</v>
      </c>
    </row>
    <row r="1982" spans="1:16" s="19" customFormat="1" hidden="1">
      <c r="A1982" s="19" t="s">
        <v>1986</v>
      </c>
      <c r="B1982" s="19" t="s">
        <v>2894</v>
      </c>
      <c r="C1982" s="51"/>
      <c r="D1982" s="51" t="s">
        <v>1879</v>
      </c>
      <c r="E1982" s="51" t="s">
        <v>460</v>
      </c>
      <c r="F1982" s="51" t="s">
        <v>460</v>
      </c>
      <c r="G1982" s="51"/>
      <c r="H1982" s="51" t="s">
        <v>623</v>
      </c>
      <c r="I1982" s="51"/>
      <c r="J1982" s="51" t="s">
        <v>2893</v>
      </c>
      <c r="K1982" s="51" t="s">
        <v>2892</v>
      </c>
      <c r="L1982" s="51"/>
      <c r="M1982" s="51"/>
      <c r="N1982" s="53">
        <v>0</v>
      </c>
      <c r="O1982" s="53"/>
      <c r="P1982" s="53">
        <v>0</v>
      </c>
    </row>
    <row r="1983" spans="1:16" s="19" customFormat="1" hidden="1">
      <c r="A1983" s="19" t="s">
        <v>1985</v>
      </c>
      <c r="B1983" s="19" t="s">
        <v>2894</v>
      </c>
      <c r="C1983" s="51"/>
      <c r="D1983" s="51" t="s">
        <v>1879</v>
      </c>
      <c r="E1983" s="51" t="s">
        <v>460</v>
      </c>
      <c r="F1983" s="51" t="s">
        <v>460</v>
      </c>
      <c r="G1983" s="51"/>
      <c r="H1983" s="51" t="s">
        <v>623</v>
      </c>
      <c r="I1983" s="51"/>
      <c r="J1983" s="51" t="s">
        <v>2893</v>
      </c>
      <c r="K1983" s="51" t="s">
        <v>2892</v>
      </c>
      <c r="L1983" s="51"/>
      <c r="M1983" s="51"/>
      <c r="N1983" s="53">
        <v>0.15310384726057721</v>
      </c>
      <c r="O1983" s="53"/>
      <c r="P1983" s="53">
        <v>0.15310384726057721</v>
      </c>
    </row>
    <row r="1984" spans="1:16" s="19" customFormat="1" hidden="1">
      <c r="A1984" s="19" t="s">
        <v>1984</v>
      </c>
      <c r="B1984" s="19" t="s">
        <v>2894</v>
      </c>
      <c r="C1984" s="51"/>
      <c r="D1984" s="51" t="s">
        <v>1879</v>
      </c>
      <c r="E1984" s="51" t="s">
        <v>460</v>
      </c>
      <c r="F1984" s="51" t="s">
        <v>460</v>
      </c>
      <c r="G1984" s="51"/>
      <c r="H1984" s="51" t="s">
        <v>623</v>
      </c>
      <c r="I1984" s="51"/>
      <c r="J1984" s="51" t="s">
        <v>2893</v>
      </c>
      <c r="K1984" s="51" t="s">
        <v>2892</v>
      </c>
      <c r="L1984" s="51"/>
      <c r="M1984" s="51"/>
      <c r="N1984" s="53">
        <v>20806.262896152741</v>
      </c>
      <c r="O1984" s="53"/>
      <c r="P1984" s="53">
        <v>20806.262896152741</v>
      </c>
    </row>
    <row r="1985" spans="1:16" s="19" customFormat="1" hidden="1">
      <c r="A1985" s="19" t="s">
        <v>1986</v>
      </c>
      <c r="B1985" s="19" t="s">
        <v>584</v>
      </c>
      <c r="C1985" s="51"/>
      <c r="D1985" s="51" t="s">
        <v>1879</v>
      </c>
      <c r="E1985" s="51" t="s">
        <v>4</v>
      </c>
      <c r="F1985" s="51" t="s">
        <v>4</v>
      </c>
      <c r="G1985" s="51"/>
      <c r="H1985" s="51" t="s">
        <v>623</v>
      </c>
      <c r="I1985" s="51"/>
      <c r="J1985" s="51" t="s">
        <v>2891</v>
      </c>
      <c r="K1985" s="51" t="s">
        <v>2890</v>
      </c>
      <c r="L1985" s="51"/>
      <c r="M1985" s="51"/>
      <c r="N1985" s="53">
        <v>0</v>
      </c>
      <c r="O1985" s="53"/>
      <c r="P1985" s="53">
        <v>0</v>
      </c>
    </row>
    <row r="1986" spans="1:16" s="19" customFormat="1" hidden="1">
      <c r="A1986" s="19" t="s">
        <v>1985</v>
      </c>
      <c r="B1986" s="19" t="s">
        <v>584</v>
      </c>
      <c r="C1986" s="51"/>
      <c r="D1986" s="51" t="s">
        <v>1879</v>
      </c>
      <c r="E1986" s="51" t="s">
        <v>4</v>
      </c>
      <c r="F1986" s="51" t="s">
        <v>4</v>
      </c>
      <c r="G1986" s="51"/>
      <c r="H1986" s="51" t="s">
        <v>623</v>
      </c>
      <c r="I1986" s="51"/>
      <c r="J1986" s="51" t="s">
        <v>2891</v>
      </c>
      <c r="K1986" s="51" t="s">
        <v>2890</v>
      </c>
      <c r="L1986" s="51"/>
      <c r="M1986" s="51"/>
      <c r="N1986" s="53">
        <v>5.1391509977691263E-2</v>
      </c>
      <c r="O1986" s="53"/>
      <c r="P1986" s="53">
        <v>5.1391509977691263E-2</v>
      </c>
    </row>
    <row r="1987" spans="1:16" s="19" customFormat="1" hidden="1">
      <c r="A1987" s="19" t="s">
        <v>1984</v>
      </c>
      <c r="B1987" s="19" t="s">
        <v>584</v>
      </c>
      <c r="C1987" s="51"/>
      <c r="D1987" s="51" t="s">
        <v>1879</v>
      </c>
      <c r="E1987" s="51" t="s">
        <v>4</v>
      </c>
      <c r="F1987" s="51" t="s">
        <v>4</v>
      </c>
      <c r="G1987" s="51"/>
      <c r="H1987" s="51" t="s">
        <v>623</v>
      </c>
      <c r="I1987" s="51"/>
      <c r="J1987" s="51" t="s">
        <v>2891</v>
      </c>
      <c r="K1987" s="51" t="s">
        <v>2890</v>
      </c>
      <c r="L1987" s="51"/>
      <c r="M1987" s="51"/>
      <c r="N1987" s="53">
        <v>6983.9216084900227</v>
      </c>
      <c r="O1987" s="53"/>
      <c r="P1987" s="53">
        <v>6983.9216084900227</v>
      </c>
    </row>
    <row r="1988" spans="1:16" s="19" customFormat="1" hidden="1">
      <c r="A1988" s="19" t="s">
        <v>1986</v>
      </c>
      <c r="B1988" s="19" t="s">
        <v>2889</v>
      </c>
      <c r="C1988" s="51"/>
      <c r="D1988" s="51" t="s">
        <v>1879</v>
      </c>
      <c r="E1988" s="51" t="s">
        <v>460</v>
      </c>
      <c r="F1988" s="51" t="s">
        <v>460</v>
      </c>
      <c r="G1988" s="51"/>
      <c r="H1988" s="51" t="s">
        <v>623</v>
      </c>
      <c r="I1988" s="51"/>
      <c r="J1988" s="51" t="s">
        <v>2888</v>
      </c>
      <c r="K1988" s="51" t="s">
        <v>2887</v>
      </c>
      <c r="L1988" s="51"/>
      <c r="M1988" s="51"/>
      <c r="N1988" s="53">
        <v>0</v>
      </c>
      <c r="O1988" s="53"/>
      <c r="P1988" s="53">
        <v>0</v>
      </c>
    </row>
    <row r="1989" spans="1:16" s="19" customFormat="1" hidden="1">
      <c r="A1989" s="19" t="s">
        <v>1985</v>
      </c>
      <c r="B1989" s="19" t="s">
        <v>2889</v>
      </c>
      <c r="C1989" s="51"/>
      <c r="D1989" s="51" t="s">
        <v>1879</v>
      </c>
      <c r="E1989" s="51" t="s">
        <v>460</v>
      </c>
      <c r="F1989" s="51" t="s">
        <v>460</v>
      </c>
      <c r="G1989" s="51"/>
      <c r="H1989" s="51" t="s">
        <v>623</v>
      </c>
      <c r="I1989" s="51"/>
      <c r="J1989" s="51" t="s">
        <v>2888</v>
      </c>
      <c r="K1989" s="51" t="s">
        <v>2887</v>
      </c>
      <c r="L1989" s="51"/>
      <c r="M1989" s="51"/>
      <c r="N1989" s="53">
        <v>1.874189535461122E-2</v>
      </c>
      <c r="O1989" s="53"/>
      <c r="P1989" s="53">
        <v>1.874189535461122E-2</v>
      </c>
    </row>
    <row r="1990" spans="1:16" s="19" customFormat="1" hidden="1">
      <c r="A1990" s="19" t="s">
        <v>1984</v>
      </c>
      <c r="B1990" s="19" t="s">
        <v>2889</v>
      </c>
      <c r="C1990" s="51"/>
      <c r="D1990" s="51" t="s">
        <v>1879</v>
      </c>
      <c r="E1990" s="51" t="s">
        <v>460</v>
      </c>
      <c r="F1990" s="51" t="s">
        <v>460</v>
      </c>
      <c r="G1990" s="51"/>
      <c r="H1990" s="51" t="s">
        <v>623</v>
      </c>
      <c r="I1990" s="51"/>
      <c r="J1990" s="51" t="s">
        <v>2888</v>
      </c>
      <c r="K1990" s="51" t="s">
        <v>2887</v>
      </c>
      <c r="L1990" s="51"/>
      <c r="M1990" s="51"/>
      <c r="N1990" s="53">
        <v>2546.9562581046453</v>
      </c>
      <c r="O1990" s="53"/>
      <c r="P1990" s="53">
        <v>2546.9562581046453</v>
      </c>
    </row>
    <row r="1991" spans="1:16" s="19" customFormat="1" hidden="1">
      <c r="A1991" s="19" t="s">
        <v>631</v>
      </c>
      <c r="B1991" s="19" t="s">
        <v>2886</v>
      </c>
      <c r="C1991" s="51"/>
      <c r="D1991" s="51" t="s">
        <v>1879</v>
      </c>
      <c r="E1991" s="51" t="s">
        <v>460</v>
      </c>
      <c r="F1991" s="51" t="s">
        <v>36</v>
      </c>
      <c r="G1991" s="51"/>
      <c r="H1991" s="51" t="s">
        <v>623</v>
      </c>
      <c r="I1991" s="51"/>
      <c r="J1991" s="51" t="s">
        <v>2885</v>
      </c>
      <c r="K1991" s="51" t="s">
        <v>2884</v>
      </c>
      <c r="L1991" s="51"/>
      <c r="M1991" s="51"/>
      <c r="N1991" s="53">
        <v>259</v>
      </c>
      <c r="O1991" s="53"/>
      <c r="P1991" s="53">
        <v>259</v>
      </c>
    </row>
    <row r="1992" spans="1:16" s="19" customFormat="1" hidden="1">
      <c r="A1992" s="19" t="s">
        <v>2682</v>
      </c>
      <c r="B1992" s="19" t="s">
        <v>2883</v>
      </c>
      <c r="C1992" s="51"/>
      <c r="D1992" s="51" t="s">
        <v>1879</v>
      </c>
      <c r="E1992" s="51" t="s">
        <v>460</v>
      </c>
      <c r="F1992" s="51" t="s">
        <v>2880</v>
      </c>
      <c r="G1992" s="51"/>
      <c r="H1992" s="51" t="s">
        <v>623</v>
      </c>
      <c r="I1992" s="51"/>
      <c r="J1992" s="51" t="s">
        <v>2882</v>
      </c>
      <c r="K1992" s="51"/>
      <c r="L1992" s="51"/>
      <c r="M1992" s="51"/>
      <c r="N1992" s="53">
        <v>239</v>
      </c>
      <c r="O1992" s="53">
        <v>0</v>
      </c>
      <c r="P1992" s="53">
        <v>239</v>
      </c>
    </row>
    <row r="1993" spans="1:16" s="19" customFormat="1" hidden="1">
      <c r="A1993" s="19" t="s">
        <v>2682</v>
      </c>
      <c r="B1993" s="19" t="s">
        <v>2881</v>
      </c>
      <c r="C1993" s="51"/>
      <c r="D1993" s="51" t="s">
        <v>1879</v>
      </c>
      <c r="E1993" s="51" t="s">
        <v>460</v>
      </c>
      <c r="F1993" s="51" t="s">
        <v>2880</v>
      </c>
      <c r="G1993" s="51"/>
      <c r="H1993" s="51" t="s">
        <v>623</v>
      </c>
      <c r="I1993" s="51"/>
      <c r="J1993" s="51" t="s">
        <v>2879</v>
      </c>
      <c r="K1993" s="51"/>
      <c r="L1993" s="51"/>
      <c r="M1993" s="51"/>
      <c r="N1993" s="53">
        <v>309</v>
      </c>
      <c r="O1993" s="53">
        <v>0</v>
      </c>
      <c r="P1993" s="53">
        <v>309</v>
      </c>
    </row>
    <row r="1994" spans="1:16" s="19" customFormat="1" hidden="1">
      <c r="A1994" s="19" t="s">
        <v>631</v>
      </c>
      <c r="B1994" s="19" t="s">
        <v>1547</v>
      </c>
      <c r="C1994" s="51"/>
      <c r="D1994" s="51" t="s">
        <v>1879</v>
      </c>
      <c r="E1994" s="51" t="s">
        <v>460</v>
      </c>
      <c r="F1994" s="51" t="s">
        <v>36</v>
      </c>
      <c r="G1994" s="51"/>
      <c r="H1994" s="51" t="s">
        <v>623</v>
      </c>
      <c r="I1994" s="51"/>
      <c r="J1994" s="51" t="s">
        <v>2878</v>
      </c>
      <c r="K1994" s="51" t="s">
        <v>2877</v>
      </c>
      <c r="L1994" s="51"/>
      <c r="M1994" s="51"/>
      <c r="N1994" s="53">
        <v>494</v>
      </c>
      <c r="O1994" s="53"/>
      <c r="P1994" s="53">
        <v>494</v>
      </c>
    </row>
    <row r="1995" spans="1:16" s="19" customFormat="1" hidden="1">
      <c r="A1995" s="19" t="s">
        <v>39</v>
      </c>
      <c r="B1995" s="19" t="s">
        <v>2876</v>
      </c>
      <c r="C1995" s="51"/>
      <c r="D1995" s="51" t="s">
        <v>1879</v>
      </c>
      <c r="E1995" s="51" t="s">
        <v>460</v>
      </c>
      <c r="F1995" s="51" t="s">
        <v>460</v>
      </c>
      <c r="G1995" s="51"/>
      <c r="H1995" s="51" t="s">
        <v>623</v>
      </c>
      <c r="I1995" s="51"/>
      <c r="J1995" s="51" t="s">
        <v>2875</v>
      </c>
      <c r="K1995" s="51" t="s">
        <v>2874</v>
      </c>
      <c r="L1995" s="51">
        <v>60995</v>
      </c>
      <c r="M1995" s="51"/>
      <c r="N1995" s="53">
        <v>6810.9229999999998</v>
      </c>
      <c r="O1995" s="53"/>
      <c r="P1995" s="53">
        <v>6810.9229999999998</v>
      </c>
    </row>
    <row r="1996" spans="1:16" s="19" customFormat="1" hidden="1">
      <c r="A1996" s="19" t="s">
        <v>2268</v>
      </c>
      <c r="B1996" s="19" t="s">
        <v>610</v>
      </c>
      <c r="C1996" s="51"/>
      <c r="D1996" s="51" t="s">
        <v>1879</v>
      </c>
      <c r="E1996" s="51" t="s">
        <v>0</v>
      </c>
      <c r="F1996" s="51" t="s">
        <v>578</v>
      </c>
      <c r="G1996" s="51"/>
      <c r="H1996" s="51" t="s">
        <v>623</v>
      </c>
      <c r="I1996" s="51"/>
      <c r="J1996" s="51" t="s">
        <v>2873</v>
      </c>
      <c r="K1996" s="51" t="s">
        <v>2872</v>
      </c>
      <c r="L1996" s="51" t="s">
        <v>249</v>
      </c>
      <c r="M1996" s="51"/>
      <c r="N1996" s="53">
        <v>14391</v>
      </c>
      <c r="O1996" s="53">
        <v>0</v>
      </c>
      <c r="P1996" s="53">
        <v>14391</v>
      </c>
    </row>
    <row r="1997" spans="1:16" s="19" customFormat="1" hidden="1">
      <c r="A1997" s="19" t="s">
        <v>2682</v>
      </c>
      <c r="B1997" s="19" t="s">
        <v>2871</v>
      </c>
      <c r="C1997" s="51"/>
      <c r="D1997" s="51" t="s">
        <v>1879</v>
      </c>
      <c r="E1997" s="51" t="s">
        <v>460</v>
      </c>
      <c r="F1997" s="51" t="s">
        <v>2870</v>
      </c>
      <c r="G1997" s="51"/>
      <c r="H1997" s="51" t="s">
        <v>623</v>
      </c>
      <c r="I1997" s="51"/>
      <c r="J1997" s="51" t="s">
        <v>2869</v>
      </c>
      <c r="K1997" s="51"/>
      <c r="L1997" s="51"/>
      <c r="M1997" s="51"/>
      <c r="N1997" s="53">
        <v>641</v>
      </c>
      <c r="O1997" s="53">
        <v>641</v>
      </c>
      <c r="P1997" s="53">
        <v>0</v>
      </c>
    </row>
    <row r="1998" spans="1:16" s="19" customFormat="1" hidden="1">
      <c r="A1998" s="19" t="s">
        <v>1986</v>
      </c>
      <c r="B1998" s="19" t="s">
        <v>2868</v>
      </c>
      <c r="C1998" s="51"/>
      <c r="D1998" s="51" t="s">
        <v>1879</v>
      </c>
      <c r="E1998" s="51" t="s">
        <v>460</v>
      </c>
      <c r="F1998" s="51" t="s">
        <v>460</v>
      </c>
      <c r="G1998" s="51"/>
      <c r="H1998" s="51" t="s">
        <v>623</v>
      </c>
      <c r="I1998" s="51"/>
      <c r="J1998" s="51" t="s">
        <v>2867</v>
      </c>
      <c r="K1998" s="51" t="s">
        <v>2866</v>
      </c>
      <c r="L1998" s="51"/>
      <c r="M1998" s="51"/>
      <c r="N1998" s="53">
        <v>0</v>
      </c>
      <c r="O1998" s="53"/>
      <c r="P1998" s="53">
        <v>0</v>
      </c>
    </row>
    <row r="1999" spans="1:16" s="19" customFormat="1" hidden="1">
      <c r="A1999" s="19" t="s">
        <v>1985</v>
      </c>
      <c r="B1999" s="19" t="s">
        <v>2868</v>
      </c>
      <c r="C1999" s="51"/>
      <c r="D1999" s="51" t="s">
        <v>1879</v>
      </c>
      <c r="E1999" s="51" t="s">
        <v>460</v>
      </c>
      <c r="F1999" s="51" t="s">
        <v>460</v>
      </c>
      <c r="G1999" s="51"/>
      <c r="H1999" s="51" t="s">
        <v>623</v>
      </c>
      <c r="I1999" s="51"/>
      <c r="J1999" s="51" t="s">
        <v>2867</v>
      </c>
      <c r="K1999" s="51" t="s">
        <v>2866</v>
      </c>
      <c r="L1999" s="51"/>
      <c r="M1999" s="51"/>
      <c r="N1999" s="53">
        <v>3.155952760697972E-2</v>
      </c>
      <c r="O1999" s="53"/>
      <c r="P1999" s="53">
        <v>3.155952760697972E-2</v>
      </c>
    </row>
    <row r="2000" spans="1:16" s="19" customFormat="1" hidden="1">
      <c r="A2000" s="19" t="s">
        <v>1984</v>
      </c>
      <c r="B2000" s="19" t="s">
        <v>2868</v>
      </c>
      <c r="C2000" s="51"/>
      <c r="D2000" s="51" t="s">
        <v>1879</v>
      </c>
      <c r="E2000" s="51" t="s">
        <v>460</v>
      </c>
      <c r="F2000" s="51" t="s">
        <v>460</v>
      </c>
      <c r="G2000" s="51"/>
      <c r="H2000" s="51" t="s">
        <v>623</v>
      </c>
      <c r="I2000" s="51"/>
      <c r="J2000" s="51" t="s">
        <v>2867</v>
      </c>
      <c r="K2000" s="51" t="s">
        <v>2866</v>
      </c>
      <c r="L2000" s="51"/>
      <c r="M2000" s="51"/>
      <c r="N2000" s="53">
        <v>4288.8264404723932</v>
      </c>
      <c r="O2000" s="53"/>
      <c r="P2000" s="53">
        <v>4288.8264404723932</v>
      </c>
    </row>
    <row r="2001" spans="1:16" s="19" customFormat="1" hidden="1">
      <c r="A2001" s="19" t="s">
        <v>631</v>
      </c>
      <c r="B2001" s="19" t="s">
        <v>1250</v>
      </c>
      <c r="C2001" s="51"/>
      <c r="D2001" s="51" t="s">
        <v>1879</v>
      </c>
      <c r="E2001" s="51" t="s">
        <v>103</v>
      </c>
      <c r="F2001" s="51" t="s">
        <v>1251</v>
      </c>
      <c r="G2001" s="51"/>
      <c r="H2001" s="51" t="s">
        <v>623</v>
      </c>
      <c r="I2001" s="51"/>
      <c r="J2001" s="51" t="s">
        <v>2865</v>
      </c>
      <c r="K2001" s="51" t="s">
        <v>2704</v>
      </c>
      <c r="L2001" s="51" t="s">
        <v>2864</v>
      </c>
      <c r="M2001" s="51"/>
      <c r="N2001" s="53">
        <v>6944</v>
      </c>
      <c r="O2001" s="53"/>
      <c r="P2001" s="53">
        <v>6944</v>
      </c>
    </row>
    <row r="2002" spans="1:16" s="19" customFormat="1" hidden="1">
      <c r="A2002" s="19" t="s">
        <v>1986</v>
      </c>
      <c r="B2002" s="19" t="s">
        <v>704</v>
      </c>
      <c r="C2002" s="51"/>
      <c r="D2002" s="51" t="s">
        <v>1879</v>
      </c>
      <c r="E2002" s="51" t="s">
        <v>676</v>
      </c>
      <c r="F2002" s="51" t="s">
        <v>676</v>
      </c>
      <c r="G2002" s="51"/>
      <c r="H2002" s="51" t="s">
        <v>623</v>
      </c>
      <c r="I2002" s="51"/>
      <c r="J2002" s="51" t="s">
        <v>44</v>
      </c>
      <c r="K2002" s="51" t="s">
        <v>44</v>
      </c>
      <c r="L2002" s="51" t="s">
        <v>2863</v>
      </c>
      <c r="M2002" s="51"/>
      <c r="N2002" s="53">
        <v>0</v>
      </c>
      <c r="O2002" s="53">
        <v>0</v>
      </c>
      <c r="P2002" s="53">
        <v>0</v>
      </c>
    </row>
    <row r="2003" spans="1:16" s="19" customFormat="1" hidden="1">
      <c r="A2003" s="19" t="s">
        <v>1986</v>
      </c>
      <c r="B2003" s="19" t="s">
        <v>705</v>
      </c>
      <c r="C2003" s="51"/>
      <c r="D2003" s="51" t="s">
        <v>1879</v>
      </c>
      <c r="E2003" s="51" t="s">
        <v>676</v>
      </c>
      <c r="F2003" s="51" t="s">
        <v>676</v>
      </c>
      <c r="G2003" s="51"/>
      <c r="H2003" s="51" t="s">
        <v>623</v>
      </c>
      <c r="I2003" s="51"/>
      <c r="J2003" s="51" t="s">
        <v>44</v>
      </c>
      <c r="K2003" s="51" t="s">
        <v>44</v>
      </c>
      <c r="L2003" s="51" t="s">
        <v>2862</v>
      </c>
      <c r="M2003" s="51"/>
      <c r="N2003" s="53">
        <v>0</v>
      </c>
      <c r="O2003" s="53">
        <v>0</v>
      </c>
      <c r="P2003" s="53">
        <v>0</v>
      </c>
    </row>
    <row r="2004" spans="1:16" s="19" customFormat="1" hidden="1">
      <c r="A2004" s="19" t="s">
        <v>1986</v>
      </c>
      <c r="B2004" s="19" t="s">
        <v>706</v>
      </c>
      <c r="C2004" s="51"/>
      <c r="D2004" s="51" t="s">
        <v>1879</v>
      </c>
      <c r="E2004" s="51" t="s">
        <v>676</v>
      </c>
      <c r="F2004" s="51" t="s">
        <v>676</v>
      </c>
      <c r="G2004" s="51"/>
      <c r="H2004" s="51" t="s">
        <v>623</v>
      </c>
      <c r="I2004" s="51"/>
      <c r="J2004" s="51" t="s">
        <v>44</v>
      </c>
      <c r="K2004" s="51" t="s">
        <v>44</v>
      </c>
      <c r="L2004" s="51">
        <v>322</v>
      </c>
      <c r="M2004" s="51"/>
      <c r="N2004" s="53">
        <v>0</v>
      </c>
      <c r="O2004" s="53">
        <v>0</v>
      </c>
      <c r="P2004" s="53">
        <v>0</v>
      </c>
    </row>
    <row r="2005" spans="1:16" s="19" customFormat="1" hidden="1">
      <c r="A2005" s="19" t="s">
        <v>1986</v>
      </c>
      <c r="B2005" s="19" t="s">
        <v>707</v>
      </c>
      <c r="C2005" s="51"/>
      <c r="D2005" s="51" t="s">
        <v>1879</v>
      </c>
      <c r="E2005" s="51" t="s">
        <v>676</v>
      </c>
      <c r="F2005" s="51" t="s">
        <v>676</v>
      </c>
      <c r="G2005" s="51"/>
      <c r="H2005" s="51" t="s">
        <v>623</v>
      </c>
      <c r="I2005" s="51"/>
      <c r="J2005" s="51" t="s">
        <v>44</v>
      </c>
      <c r="K2005" s="51" t="s">
        <v>44</v>
      </c>
      <c r="L2005" s="51" t="s">
        <v>2861</v>
      </c>
      <c r="M2005" s="51"/>
      <c r="N2005" s="53">
        <v>0</v>
      </c>
      <c r="O2005" s="53">
        <v>0</v>
      </c>
      <c r="P2005" s="53">
        <v>0</v>
      </c>
    </row>
    <row r="2006" spans="1:16" s="19" customFormat="1" hidden="1">
      <c r="A2006" s="19" t="s">
        <v>1986</v>
      </c>
      <c r="B2006" s="19" t="s">
        <v>708</v>
      </c>
      <c r="C2006" s="51"/>
      <c r="D2006" s="51" t="s">
        <v>1879</v>
      </c>
      <c r="E2006" s="51" t="s">
        <v>676</v>
      </c>
      <c r="F2006" s="51" t="s">
        <v>676</v>
      </c>
      <c r="G2006" s="51"/>
      <c r="H2006" s="51" t="s">
        <v>623</v>
      </c>
      <c r="I2006" s="51"/>
      <c r="J2006" s="51" t="s">
        <v>44</v>
      </c>
      <c r="K2006" s="51" t="s">
        <v>44</v>
      </c>
      <c r="L2006" s="51" t="s">
        <v>2860</v>
      </c>
      <c r="M2006" s="51"/>
      <c r="N2006" s="53">
        <v>0</v>
      </c>
      <c r="O2006" s="53">
        <v>0</v>
      </c>
      <c r="P2006" s="53">
        <v>0</v>
      </c>
    </row>
    <row r="2007" spans="1:16" s="19" customFormat="1" hidden="1">
      <c r="A2007" s="19" t="s">
        <v>1986</v>
      </c>
      <c r="B2007" s="19" t="s">
        <v>709</v>
      </c>
      <c r="C2007" s="51"/>
      <c r="D2007" s="51" t="s">
        <v>1879</v>
      </c>
      <c r="E2007" s="51" t="s">
        <v>676</v>
      </c>
      <c r="F2007" s="51" t="s">
        <v>676</v>
      </c>
      <c r="G2007" s="51"/>
      <c r="H2007" s="51" t="s">
        <v>623</v>
      </c>
      <c r="I2007" s="51"/>
      <c r="J2007" s="51" t="s">
        <v>44</v>
      </c>
      <c r="K2007" s="51" t="s">
        <v>44</v>
      </c>
      <c r="L2007" s="51" t="s">
        <v>2859</v>
      </c>
      <c r="M2007" s="51"/>
      <c r="N2007" s="53">
        <v>0</v>
      </c>
      <c r="O2007" s="53">
        <v>0</v>
      </c>
      <c r="P2007" s="53">
        <v>0</v>
      </c>
    </row>
    <row r="2008" spans="1:16" s="19" customFormat="1" hidden="1">
      <c r="A2008" s="19" t="s">
        <v>1986</v>
      </c>
      <c r="B2008" s="19" t="s">
        <v>928</v>
      </c>
      <c r="C2008" s="51"/>
      <c r="D2008" s="51" t="s">
        <v>1879</v>
      </c>
      <c r="E2008" s="51" t="s">
        <v>676</v>
      </c>
      <c r="F2008" s="51" t="s">
        <v>676</v>
      </c>
      <c r="G2008" s="51"/>
      <c r="H2008" s="51" t="s">
        <v>623</v>
      </c>
      <c r="I2008" s="51"/>
      <c r="J2008" s="51" t="s">
        <v>44</v>
      </c>
      <c r="K2008" s="51" t="s">
        <v>44</v>
      </c>
      <c r="L2008" s="51" t="s">
        <v>2858</v>
      </c>
      <c r="M2008" s="51"/>
      <c r="N2008" s="53">
        <v>0</v>
      </c>
      <c r="O2008" s="53">
        <v>0</v>
      </c>
      <c r="P2008" s="53">
        <v>0</v>
      </c>
    </row>
    <row r="2009" spans="1:16" s="19" customFormat="1" hidden="1">
      <c r="A2009" s="19" t="s">
        <v>1986</v>
      </c>
      <c r="B2009" s="19" t="s">
        <v>1119</v>
      </c>
      <c r="C2009" s="51"/>
      <c r="D2009" s="51" t="s">
        <v>1879</v>
      </c>
      <c r="E2009" s="51" t="s">
        <v>676</v>
      </c>
      <c r="F2009" s="51" t="s">
        <v>676</v>
      </c>
      <c r="G2009" s="51"/>
      <c r="H2009" s="51" t="s">
        <v>623</v>
      </c>
      <c r="I2009" s="51"/>
      <c r="J2009" s="51" t="s">
        <v>44</v>
      </c>
      <c r="K2009" s="51" t="s">
        <v>44</v>
      </c>
      <c r="L2009" s="51" t="s">
        <v>2857</v>
      </c>
      <c r="M2009" s="51"/>
      <c r="N2009" s="53">
        <v>0</v>
      </c>
      <c r="O2009" s="53">
        <v>0</v>
      </c>
      <c r="P2009" s="53">
        <v>0</v>
      </c>
    </row>
    <row r="2010" spans="1:16" s="19" customFormat="1" hidden="1">
      <c r="A2010" s="19" t="s">
        <v>1986</v>
      </c>
      <c r="B2010" s="19" t="s">
        <v>1201</v>
      </c>
      <c r="C2010" s="51"/>
      <c r="D2010" s="51" t="s">
        <v>1879</v>
      </c>
      <c r="E2010" s="51" t="s">
        <v>676</v>
      </c>
      <c r="F2010" s="51" t="s">
        <v>676</v>
      </c>
      <c r="G2010" s="51"/>
      <c r="H2010" s="51" t="s">
        <v>623</v>
      </c>
      <c r="I2010" s="51"/>
      <c r="J2010" s="51" t="s">
        <v>44</v>
      </c>
      <c r="K2010" s="51" t="s">
        <v>44</v>
      </c>
      <c r="L2010" s="51" t="s">
        <v>2856</v>
      </c>
      <c r="M2010" s="51"/>
      <c r="N2010" s="53">
        <v>0</v>
      </c>
      <c r="O2010" s="53">
        <v>0</v>
      </c>
      <c r="P2010" s="53">
        <v>0</v>
      </c>
    </row>
    <row r="2011" spans="1:16" s="19" customFormat="1" hidden="1">
      <c r="A2011" s="19" t="s">
        <v>1985</v>
      </c>
      <c r="B2011" s="19" t="s">
        <v>704</v>
      </c>
      <c r="C2011" s="51"/>
      <c r="D2011" s="51" t="s">
        <v>1879</v>
      </c>
      <c r="E2011" s="51" t="s">
        <v>676</v>
      </c>
      <c r="F2011" s="51" t="s">
        <v>676</v>
      </c>
      <c r="G2011" s="51"/>
      <c r="H2011" s="51" t="s">
        <v>623</v>
      </c>
      <c r="I2011" s="51"/>
      <c r="J2011" s="51" t="s">
        <v>44</v>
      </c>
      <c r="K2011" s="51" t="s">
        <v>44</v>
      </c>
      <c r="L2011" s="51" t="s">
        <v>2863</v>
      </c>
      <c r="M2011" s="51"/>
      <c r="N2011" s="53">
        <v>3.6769610822226171</v>
      </c>
      <c r="O2011" s="53">
        <v>1.3934776443831319E-5</v>
      </c>
      <c r="P2011" s="53">
        <v>3.6769471474461732</v>
      </c>
    </row>
    <row r="2012" spans="1:16" s="19" customFormat="1" hidden="1">
      <c r="A2012" s="19" t="s">
        <v>1985</v>
      </c>
      <c r="B2012" s="19" t="s">
        <v>705</v>
      </c>
      <c r="C2012" s="51"/>
      <c r="D2012" s="51" t="s">
        <v>1879</v>
      </c>
      <c r="E2012" s="51" t="s">
        <v>676</v>
      </c>
      <c r="F2012" s="51" t="s">
        <v>676</v>
      </c>
      <c r="G2012" s="51"/>
      <c r="H2012" s="51" t="s">
        <v>623</v>
      </c>
      <c r="I2012" s="51"/>
      <c r="J2012" s="51" t="s">
        <v>44</v>
      </c>
      <c r="K2012" s="51" t="s">
        <v>44</v>
      </c>
      <c r="L2012" s="51" t="s">
        <v>2862</v>
      </c>
      <c r="M2012" s="51"/>
      <c r="N2012" s="53">
        <v>4.6887821725391063</v>
      </c>
      <c r="O2012" s="53">
        <v>2.3282268927645505E-5</v>
      </c>
      <c r="P2012" s="53">
        <v>4.6887588902701784</v>
      </c>
    </row>
    <row r="2013" spans="1:16" s="19" customFormat="1" hidden="1">
      <c r="A2013" s="19" t="s">
        <v>1985</v>
      </c>
      <c r="B2013" s="19" t="s">
        <v>706</v>
      </c>
      <c r="C2013" s="51"/>
      <c r="D2013" s="51" t="s">
        <v>1879</v>
      </c>
      <c r="E2013" s="51" t="s">
        <v>676</v>
      </c>
      <c r="F2013" s="51" t="s">
        <v>676</v>
      </c>
      <c r="G2013" s="51"/>
      <c r="H2013" s="51" t="s">
        <v>623</v>
      </c>
      <c r="I2013" s="51"/>
      <c r="J2013" s="51" t="s">
        <v>44</v>
      </c>
      <c r="K2013" s="51" t="s">
        <v>44</v>
      </c>
      <c r="L2013" s="51">
        <v>322</v>
      </c>
      <c r="M2013" s="51"/>
      <c r="N2013" s="53">
        <v>3.2291666314792589</v>
      </c>
      <c r="O2013" s="53">
        <v>6.9758504878027613E-7</v>
      </c>
      <c r="P2013" s="53">
        <v>3.22916593389421</v>
      </c>
    </row>
    <row r="2014" spans="1:16" s="19" customFormat="1" hidden="1">
      <c r="A2014" s="19" t="s">
        <v>1985</v>
      </c>
      <c r="B2014" s="19" t="s">
        <v>707</v>
      </c>
      <c r="C2014" s="51"/>
      <c r="D2014" s="51" t="s">
        <v>1879</v>
      </c>
      <c r="E2014" s="51" t="s">
        <v>676</v>
      </c>
      <c r="F2014" s="51" t="s">
        <v>676</v>
      </c>
      <c r="G2014" s="51"/>
      <c r="H2014" s="51" t="s">
        <v>623</v>
      </c>
      <c r="I2014" s="51"/>
      <c r="J2014" s="51" t="s">
        <v>44</v>
      </c>
      <c r="K2014" s="51" t="s">
        <v>44</v>
      </c>
      <c r="L2014" s="51" t="s">
        <v>2861</v>
      </c>
      <c r="M2014" s="51"/>
      <c r="N2014" s="53">
        <v>7.8847434633435336</v>
      </c>
      <c r="O2014" s="53">
        <v>7.4984873874822883E-4</v>
      </c>
      <c r="P2014" s="53">
        <v>7.8839936146047851</v>
      </c>
    </row>
    <row r="2015" spans="1:16" s="19" customFormat="1" hidden="1">
      <c r="A2015" s="19" t="s">
        <v>1985</v>
      </c>
      <c r="B2015" s="19" t="s">
        <v>708</v>
      </c>
      <c r="C2015" s="51"/>
      <c r="D2015" s="51" t="s">
        <v>1879</v>
      </c>
      <c r="E2015" s="51" t="s">
        <v>676</v>
      </c>
      <c r="F2015" s="51" t="s">
        <v>676</v>
      </c>
      <c r="G2015" s="51"/>
      <c r="H2015" s="51" t="s">
        <v>623</v>
      </c>
      <c r="I2015" s="51"/>
      <c r="J2015" s="51" t="s">
        <v>44</v>
      </c>
      <c r="K2015" s="51" t="s">
        <v>44</v>
      </c>
      <c r="L2015" s="51" t="s">
        <v>2860</v>
      </c>
      <c r="M2015" s="51"/>
      <c r="N2015" s="53">
        <v>4.6467151360631487</v>
      </c>
      <c r="O2015" s="53">
        <v>6.5426126442006229E-4</v>
      </c>
      <c r="P2015" s="53">
        <v>4.6460608747987289</v>
      </c>
    </row>
    <row r="2016" spans="1:16" s="19" customFormat="1" hidden="1">
      <c r="A2016" s="19" t="s">
        <v>1985</v>
      </c>
      <c r="B2016" s="19" t="s">
        <v>709</v>
      </c>
      <c r="C2016" s="51"/>
      <c r="D2016" s="51" t="s">
        <v>1879</v>
      </c>
      <c r="E2016" s="51" t="s">
        <v>676</v>
      </c>
      <c r="F2016" s="51" t="s">
        <v>676</v>
      </c>
      <c r="G2016" s="51"/>
      <c r="H2016" s="51" t="s">
        <v>623</v>
      </c>
      <c r="I2016" s="51"/>
      <c r="J2016" s="51" t="s">
        <v>44</v>
      </c>
      <c r="K2016" s="51" t="s">
        <v>44</v>
      </c>
      <c r="L2016" s="51" t="s">
        <v>2859</v>
      </c>
      <c r="M2016" s="51"/>
      <c r="N2016" s="53">
        <v>2.7190892040878145</v>
      </c>
      <c r="O2016" s="53">
        <v>6.0137276488995853E-5</v>
      </c>
      <c r="P2016" s="53">
        <v>2.7190290668113257</v>
      </c>
    </row>
    <row r="2017" spans="1:16" s="19" customFormat="1" hidden="1">
      <c r="A2017" s="19" t="s">
        <v>1985</v>
      </c>
      <c r="B2017" s="19" t="s">
        <v>928</v>
      </c>
      <c r="C2017" s="51"/>
      <c r="D2017" s="51" t="s">
        <v>1879</v>
      </c>
      <c r="E2017" s="51" t="s">
        <v>676</v>
      </c>
      <c r="F2017" s="51" t="s">
        <v>676</v>
      </c>
      <c r="G2017" s="51"/>
      <c r="H2017" s="51" t="s">
        <v>623</v>
      </c>
      <c r="I2017" s="51"/>
      <c r="J2017" s="51" t="s">
        <v>44</v>
      </c>
      <c r="K2017" s="51" t="s">
        <v>44</v>
      </c>
      <c r="L2017" s="51" t="s">
        <v>2858</v>
      </c>
      <c r="M2017" s="51"/>
      <c r="N2017" s="53">
        <v>3.2699594384277524</v>
      </c>
      <c r="O2017" s="53">
        <v>0.14156397300620871</v>
      </c>
      <c r="P2017" s="53">
        <v>3.1283954654215438</v>
      </c>
    </row>
    <row r="2018" spans="1:16" s="19" customFormat="1" hidden="1">
      <c r="A2018" s="19" t="s">
        <v>1985</v>
      </c>
      <c r="B2018" s="19" t="s">
        <v>1119</v>
      </c>
      <c r="C2018" s="51"/>
      <c r="D2018" s="51" t="s">
        <v>1879</v>
      </c>
      <c r="E2018" s="51" t="s">
        <v>676</v>
      </c>
      <c r="F2018" s="51" t="s">
        <v>676</v>
      </c>
      <c r="G2018" s="51"/>
      <c r="H2018" s="51" t="s">
        <v>623</v>
      </c>
      <c r="I2018" s="51"/>
      <c r="J2018" s="51" t="s">
        <v>44</v>
      </c>
      <c r="K2018" s="51" t="s">
        <v>44</v>
      </c>
      <c r="L2018" s="51" t="s">
        <v>2857</v>
      </c>
      <c r="M2018" s="51"/>
      <c r="N2018" s="53">
        <v>1.596714852238744</v>
      </c>
      <c r="O2018" s="53">
        <v>6.2820918549018714E-4</v>
      </c>
      <c r="P2018" s="53">
        <v>1.5960866430532539</v>
      </c>
    </row>
    <row r="2019" spans="1:16" s="19" customFormat="1" hidden="1">
      <c r="A2019" s="19" t="s">
        <v>1985</v>
      </c>
      <c r="B2019" s="19" t="s">
        <v>1201</v>
      </c>
      <c r="C2019" s="51"/>
      <c r="D2019" s="51" t="s">
        <v>1879</v>
      </c>
      <c r="E2019" s="51" t="s">
        <v>676</v>
      </c>
      <c r="F2019" s="51" t="s">
        <v>676</v>
      </c>
      <c r="G2019" s="51"/>
      <c r="H2019" s="51" t="s">
        <v>623</v>
      </c>
      <c r="I2019" s="51"/>
      <c r="J2019" s="51" t="s">
        <v>44</v>
      </c>
      <c r="K2019" s="51" t="s">
        <v>44</v>
      </c>
      <c r="L2019" s="51" t="s">
        <v>2856</v>
      </c>
      <c r="M2019" s="51"/>
      <c r="N2019" s="53">
        <v>7.1403063838074745</v>
      </c>
      <c r="O2019" s="53">
        <v>2.0097513557264666E-4</v>
      </c>
      <c r="P2019" s="53">
        <v>7.1401054086719018</v>
      </c>
    </row>
    <row r="2020" spans="1:16" s="19" customFormat="1" hidden="1">
      <c r="A2020" s="19" t="s">
        <v>1984</v>
      </c>
      <c r="B2020" s="19" t="s">
        <v>704</v>
      </c>
      <c r="C2020" s="51"/>
      <c r="D2020" s="51" t="s">
        <v>1879</v>
      </c>
      <c r="E2020" s="51" t="s">
        <v>676</v>
      </c>
      <c r="F2020" s="51" t="s">
        <v>676</v>
      </c>
      <c r="G2020" s="51"/>
      <c r="H2020" s="51" t="s">
        <v>623</v>
      </c>
      <c r="I2020" s="51"/>
      <c r="J2020" s="51" t="s">
        <v>44</v>
      </c>
      <c r="K2020" s="51" t="s">
        <v>44</v>
      </c>
      <c r="L2020" s="51" t="s">
        <v>2863</v>
      </c>
      <c r="M2020" s="51"/>
      <c r="N2020" s="53">
        <v>499685.80348891777</v>
      </c>
      <c r="O2020" s="53">
        <v>1.8936860652235563</v>
      </c>
      <c r="P2020" s="53">
        <v>499683.90980285255</v>
      </c>
    </row>
    <row r="2021" spans="1:16" s="19" customFormat="1" hidden="1">
      <c r="A2021" s="19" t="s">
        <v>1984</v>
      </c>
      <c r="B2021" s="19" t="s">
        <v>705</v>
      </c>
      <c r="C2021" s="51"/>
      <c r="D2021" s="51" t="s">
        <v>1879</v>
      </c>
      <c r="E2021" s="51" t="s">
        <v>676</v>
      </c>
      <c r="F2021" s="51" t="s">
        <v>676</v>
      </c>
      <c r="G2021" s="51"/>
      <c r="H2021" s="51" t="s">
        <v>623</v>
      </c>
      <c r="I2021" s="51"/>
      <c r="J2021" s="51" t="s">
        <v>44</v>
      </c>
      <c r="K2021" s="51" t="s">
        <v>44</v>
      </c>
      <c r="L2021" s="51" t="s">
        <v>2862</v>
      </c>
      <c r="M2021" s="51"/>
      <c r="N2021" s="53">
        <v>637188.65521782753</v>
      </c>
      <c r="O2021" s="53">
        <v>3.1639767177310727</v>
      </c>
      <c r="P2021" s="53">
        <v>637185.49124110979</v>
      </c>
    </row>
    <row r="2022" spans="1:16" s="19" customFormat="1" hidden="1">
      <c r="A2022" s="19" t="s">
        <v>1984</v>
      </c>
      <c r="B2022" s="19" t="s">
        <v>706</v>
      </c>
      <c r="C2022" s="51"/>
      <c r="D2022" s="51" t="s">
        <v>1879</v>
      </c>
      <c r="E2022" s="51" t="s">
        <v>676</v>
      </c>
      <c r="F2022" s="51" t="s">
        <v>676</v>
      </c>
      <c r="G2022" s="51"/>
      <c r="H2022" s="51" t="s">
        <v>623</v>
      </c>
      <c r="I2022" s="51"/>
      <c r="J2022" s="51" t="s">
        <v>44</v>
      </c>
      <c r="K2022" s="51" t="s">
        <v>44</v>
      </c>
      <c r="L2022" s="51">
        <v>322</v>
      </c>
      <c r="M2022" s="51"/>
      <c r="N2022" s="53">
        <v>438832.14610336855</v>
      </c>
      <c r="O2022" s="53">
        <v>9.4799302414951214E-2</v>
      </c>
      <c r="P2022" s="53">
        <v>438832.05130406615</v>
      </c>
    </row>
    <row r="2023" spans="1:16" s="19" customFormat="1" hidden="1">
      <c r="A2023" s="19" t="s">
        <v>1984</v>
      </c>
      <c r="B2023" s="19" t="s">
        <v>707</v>
      </c>
      <c r="C2023" s="51"/>
      <c r="D2023" s="51" t="s">
        <v>1879</v>
      </c>
      <c r="E2023" s="51" t="s">
        <v>676</v>
      </c>
      <c r="F2023" s="51" t="s">
        <v>676</v>
      </c>
      <c r="G2023" s="51"/>
      <c r="H2023" s="51" t="s">
        <v>623</v>
      </c>
      <c r="I2023" s="51"/>
      <c r="J2023" s="51" t="s">
        <v>44</v>
      </c>
      <c r="K2023" s="51" t="s">
        <v>44</v>
      </c>
      <c r="L2023" s="51" t="s">
        <v>2861</v>
      </c>
      <c r="M2023" s="51"/>
      <c r="N2023" s="53">
        <v>1071508.3147965367</v>
      </c>
      <c r="O2023" s="53">
        <v>101.90175015126125</v>
      </c>
      <c r="P2023" s="53">
        <v>1071406.4130463854</v>
      </c>
    </row>
    <row r="2024" spans="1:16" s="19" customFormat="1" hidden="1">
      <c r="A2024" s="19" t="s">
        <v>1984</v>
      </c>
      <c r="B2024" s="19" t="s">
        <v>708</v>
      </c>
      <c r="C2024" s="51"/>
      <c r="D2024" s="51" t="s">
        <v>1879</v>
      </c>
      <c r="E2024" s="51" t="s">
        <v>676</v>
      </c>
      <c r="F2024" s="51" t="s">
        <v>676</v>
      </c>
      <c r="G2024" s="51"/>
      <c r="H2024" s="51" t="s">
        <v>623</v>
      </c>
      <c r="I2024" s="51"/>
      <c r="J2024" s="51" t="s">
        <v>44</v>
      </c>
      <c r="K2024" s="51" t="s">
        <v>44</v>
      </c>
      <c r="L2024" s="51" t="s">
        <v>2860</v>
      </c>
      <c r="M2024" s="51"/>
      <c r="N2024" s="53">
        <v>631471.89606486401</v>
      </c>
      <c r="O2024" s="53">
        <v>88.911755738735579</v>
      </c>
      <c r="P2024" s="53">
        <v>631382.98430912523</v>
      </c>
    </row>
    <row r="2025" spans="1:16" s="19" customFormat="1" hidden="1">
      <c r="A2025" s="19" t="s">
        <v>1984</v>
      </c>
      <c r="B2025" s="19" t="s">
        <v>709</v>
      </c>
      <c r="C2025" s="51"/>
      <c r="D2025" s="51" t="s">
        <v>1879</v>
      </c>
      <c r="E2025" s="51" t="s">
        <v>676</v>
      </c>
      <c r="F2025" s="51" t="s">
        <v>676</v>
      </c>
      <c r="G2025" s="51"/>
      <c r="H2025" s="51" t="s">
        <v>623</v>
      </c>
      <c r="I2025" s="51"/>
      <c r="J2025" s="51" t="s">
        <v>44</v>
      </c>
      <c r="K2025" s="51" t="s">
        <v>44</v>
      </c>
      <c r="L2025" s="51" t="s">
        <v>2859</v>
      </c>
      <c r="M2025" s="51"/>
      <c r="N2025" s="53">
        <v>369514.45591079589</v>
      </c>
      <c r="O2025" s="53">
        <v>8.1724398627235111</v>
      </c>
      <c r="P2025" s="53">
        <v>369506.28347093315</v>
      </c>
    </row>
    <row r="2026" spans="1:16" s="19" customFormat="1" hidden="1">
      <c r="A2026" s="19" t="s">
        <v>1984</v>
      </c>
      <c r="B2026" s="19" t="s">
        <v>928</v>
      </c>
      <c r="C2026" s="51"/>
      <c r="D2026" s="51" t="s">
        <v>1879</v>
      </c>
      <c r="E2026" s="51" t="s">
        <v>676</v>
      </c>
      <c r="F2026" s="51" t="s">
        <v>676</v>
      </c>
      <c r="G2026" s="51"/>
      <c r="H2026" s="51" t="s">
        <v>623</v>
      </c>
      <c r="I2026" s="51"/>
      <c r="J2026" s="51" t="s">
        <v>44</v>
      </c>
      <c r="K2026" s="51" t="s">
        <v>44</v>
      </c>
      <c r="L2026" s="51" t="s">
        <v>2858</v>
      </c>
      <c r="M2026" s="51"/>
      <c r="N2026" s="53">
        <v>444375.74204056157</v>
      </c>
      <c r="O2026" s="53">
        <v>19238.035436026992</v>
      </c>
      <c r="P2026" s="53">
        <v>425137.70660453459</v>
      </c>
    </row>
    <row r="2027" spans="1:16" s="19" customFormat="1" hidden="1">
      <c r="A2027" s="19" t="s">
        <v>1984</v>
      </c>
      <c r="B2027" s="19" t="s">
        <v>1119</v>
      </c>
      <c r="C2027" s="51"/>
      <c r="D2027" s="51" t="s">
        <v>1879</v>
      </c>
      <c r="E2027" s="51" t="s">
        <v>676</v>
      </c>
      <c r="F2027" s="51" t="s">
        <v>676</v>
      </c>
      <c r="G2027" s="51"/>
      <c r="H2027" s="51" t="s">
        <v>623</v>
      </c>
      <c r="I2027" s="51"/>
      <c r="J2027" s="51" t="s">
        <v>44</v>
      </c>
      <c r="K2027" s="51" t="s">
        <v>44</v>
      </c>
      <c r="L2027" s="51" t="s">
        <v>2857</v>
      </c>
      <c r="M2027" s="51"/>
      <c r="N2027" s="53">
        <v>216987.81304514778</v>
      </c>
      <c r="O2027" s="53">
        <v>85.371371790814507</v>
      </c>
      <c r="P2027" s="53">
        <v>216902.44167335695</v>
      </c>
    </row>
    <row r="2028" spans="1:16" s="19" customFormat="1" hidden="1">
      <c r="A2028" s="19" t="s">
        <v>1984</v>
      </c>
      <c r="B2028" s="19" t="s">
        <v>1201</v>
      </c>
      <c r="C2028" s="51"/>
      <c r="D2028" s="51" t="s">
        <v>1879</v>
      </c>
      <c r="E2028" s="51" t="s">
        <v>676</v>
      </c>
      <c r="F2028" s="51" t="s">
        <v>676</v>
      </c>
      <c r="G2028" s="51"/>
      <c r="H2028" s="51" t="s">
        <v>623</v>
      </c>
      <c r="I2028" s="51"/>
      <c r="J2028" s="51" t="s">
        <v>44</v>
      </c>
      <c r="K2028" s="51" t="s">
        <v>44</v>
      </c>
      <c r="L2028" s="51" t="s">
        <v>2856</v>
      </c>
      <c r="M2028" s="51"/>
      <c r="N2028" s="53">
        <v>970341.98969361617</v>
      </c>
      <c r="O2028" s="53">
        <v>27.311799024864428</v>
      </c>
      <c r="P2028" s="53">
        <v>970314.67789459135</v>
      </c>
    </row>
    <row r="2029" spans="1:16" s="19" customFormat="1" hidden="1">
      <c r="A2029" s="19" t="s">
        <v>39</v>
      </c>
      <c r="B2029" s="19" t="s">
        <v>2855</v>
      </c>
      <c r="C2029" s="51"/>
      <c r="D2029" s="51" t="s">
        <v>1879</v>
      </c>
      <c r="E2029" s="51" t="s">
        <v>676</v>
      </c>
      <c r="F2029" s="51" t="s">
        <v>962</v>
      </c>
      <c r="G2029" s="51"/>
      <c r="H2029" s="51" t="s">
        <v>623</v>
      </c>
      <c r="I2029" s="51"/>
      <c r="J2029" s="51" t="s">
        <v>2009</v>
      </c>
      <c r="K2029" s="51" t="s">
        <v>2009</v>
      </c>
      <c r="L2029" s="51">
        <v>57729</v>
      </c>
      <c r="M2029" s="51"/>
      <c r="N2029" s="53">
        <v>0</v>
      </c>
      <c r="O2029" s="53"/>
      <c r="P2029" s="53">
        <v>0</v>
      </c>
    </row>
    <row r="2030" spans="1:16" s="19" customFormat="1" hidden="1">
      <c r="A2030" s="19" t="s">
        <v>1986</v>
      </c>
      <c r="B2030" s="19" t="s">
        <v>2854</v>
      </c>
      <c r="C2030" s="51"/>
      <c r="D2030" s="51" t="s">
        <v>1879</v>
      </c>
      <c r="E2030" s="51" t="s">
        <v>622</v>
      </c>
      <c r="F2030" s="51" t="s">
        <v>622</v>
      </c>
      <c r="G2030" s="51"/>
      <c r="H2030" s="51" t="s">
        <v>623</v>
      </c>
      <c r="I2030" s="51"/>
      <c r="J2030" s="51" t="s">
        <v>44</v>
      </c>
      <c r="K2030" s="51" t="s">
        <v>44</v>
      </c>
      <c r="L2030" s="51" t="s">
        <v>2848</v>
      </c>
      <c r="M2030" s="51"/>
      <c r="N2030" s="53">
        <v>0</v>
      </c>
      <c r="O2030" s="53"/>
      <c r="P2030" s="53">
        <v>0</v>
      </c>
    </row>
    <row r="2031" spans="1:16" s="19" customFormat="1" hidden="1">
      <c r="A2031" s="19" t="s">
        <v>1986</v>
      </c>
      <c r="B2031" s="19" t="s">
        <v>2853</v>
      </c>
      <c r="C2031" s="51"/>
      <c r="D2031" s="51" t="s">
        <v>1879</v>
      </c>
      <c r="E2031" s="51" t="s">
        <v>622</v>
      </c>
      <c r="F2031" s="51" t="s">
        <v>622</v>
      </c>
      <c r="G2031" s="51"/>
      <c r="H2031" s="51" t="s">
        <v>623</v>
      </c>
      <c r="I2031" s="51"/>
      <c r="J2031" s="51" t="s">
        <v>44</v>
      </c>
      <c r="K2031" s="51" t="s">
        <v>44</v>
      </c>
      <c r="L2031" s="51" t="s">
        <v>2848</v>
      </c>
      <c r="M2031" s="51"/>
      <c r="N2031" s="53">
        <v>0</v>
      </c>
      <c r="O2031" s="53"/>
      <c r="P2031" s="53">
        <v>0</v>
      </c>
    </row>
    <row r="2032" spans="1:16" s="19" customFormat="1" hidden="1">
      <c r="A2032" s="19" t="s">
        <v>1986</v>
      </c>
      <c r="B2032" s="19" t="s">
        <v>2852</v>
      </c>
      <c r="C2032" s="51"/>
      <c r="D2032" s="51" t="s">
        <v>1879</v>
      </c>
      <c r="E2032" s="51" t="s">
        <v>622</v>
      </c>
      <c r="F2032" s="51" t="s">
        <v>622</v>
      </c>
      <c r="G2032" s="51"/>
      <c r="H2032" s="51" t="s">
        <v>623</v>
      </c>
      <c r="I2032" s="51"/>
      <c r="J2032" s="51" t="s">
        <v>44</v>
      </c>
      <c r="K2032" s="51" t="s">
        <v>44</v>
      </c>
      <c r="L2032" s="51" t="s">
        <v>2848</v>
      </c>
      <c r="M2032" s="51"/>
      <c r="N2032" s="53">
        <v>0</v>
      </c>
      <c r="O2032" s="53"/>
      <c r="P2032" s="53">
        <v>0</v>
      </c>
    </row>
    <row r="2033" spans="1:16" s="19" customFormat="1" hidden="1">
      <c r="A2033" s="19" t="s">
        <v>1986</v>
      </c>
      <c r="B2033" s="19" t="s">
        <v>2851</v>
      </c>
      <c r="C2033" s="51"/>
      <c r="D2033" s="51" t="s">
        <v>1879</v>
      </c>
      <c r="E2033" s="51" t="s">
        <v>622</v>
      </c>
      <c r="F2033" s="51" t="s">
        <v>622</v>
      </c>
      <c r="G2033" s="51"/>
      <c r="H2033" s="51" t="s">
        <v>623</v>
      </c>
      <c r="I2033" s="51"/>
      <c r="J2033" s="51" t="s">
        <v>44</v>
      </c>
      <c r="K2033" s="51" t="s">
        <v>44</v>
      </c>
      <c r="L2033" s="51" t="s">
        <v>2848</v>
      </c>
      <c r="M2033" s="51"/>
      <c r="N2033" s="53">
        <v>0</v>
      </c>
      <c r="O2033" s="53"/>
      <c r="P2033" s="53">
        <v>0</v>
      </c>
    </row>
    <row r="2034" spans="1:16" s="19" customFormat="1" hidden="1">
      <c r="A2034" s="19" t="s">
        <v>1986</v>
      </c>
      <c r="B2034" s="19" t="s">
        <v>2850</v>
      </c>
      <c r="C2034" s="51"/>
      <c r="D2034" s="51" t="s">
        <v>1879</v>
      </c>
      <c r="E2034" s="51" t="s">
        <v>622</v>
      </c>
      <c r="F2034" s="51" t="s">
        <v>622</v>
      </c>
      <c r="G2034" s="51"/>
      <c r="H2034" s="51" t="s">
        <v>623</v>
      </c>
      <c r="I2034" s="51"/>
      <c r="J2034" s="51" t="s">
        <v>44</v>
      </c>
      <c r="K2034" s="51" t="s">
        <v>44</v>
      </c>
      <c r="L2034" s="51" t="s">
        <v>2848</v>
      </c>
      <c r="M2034" s="51"/>
      <c r="N2034" s="53">
        <v>0</v>
      </c>
      <c r="O2034" s="53"/>
      <c r="P2034" s="53">
        <v>0</v>
      </c>
    </row>
    <row r="2035" spans="1:16" s="19" customFormat="1" hidden="1">
      <c r="A2035" s="19" t="s">
        <v>1986</v>
      </c>
      <c r="B2035" s="19" t="s">
        <v>2849</v>
      </c>
      <c r="C2035" s="51"/>
      <c r="D2035" s="51" t="s">
        <v>1879</v>
      </c>
      <c r="E2035" s="51" t="s">
        <v>622</v>
      </c>
      <c r="F2035" s="51" t="s">
        <v>622</v>
      </c>
      <c r="G2035" s="51"/>
      <c r="H2035" s="51" t="s">
        <v>623</v>
      </c>
      <c r="I2035" s="51"/>
      <c r="J2035" s="51" t="s">
        <v>44</v>
      </c>
      <c r="K2035" s="51" t="s">
        <v>44</v>
      </c>
      <c r="L2035" s="51" t="s">
        <v>2848</v>
      </c>
      <c r="M2035" s="51"/>
      <c r="N2035" s="53">
        <v>0</v>
      </c>
      <c r="O2035" s="53"/>
      <c r="P2035" s="53">
        <v>0</v>
      </c>
    </row>
    <row r="2036" spans="1:16" s="19" customFormat="1" hidden="1">
      <c r="A2036" s="19" t="s">
        <v>1986</v>
      </c>
      <c r="B2036" s="19" t="s">
        <v>694</v>
      </c>
      <c r="C2036" s="51"/>
      <c r="D2036" s="51" t="s">
        <v>1879</v>
      </c>
      <c r="E2036" s="51" t="s">
        <v>622</v>
      </c>
      <c r="F2036" s="51" t="s">
        <v>622</v>
      </c>
      <c r="G2036" s="51"/>
      <c r="H2036" s="51" t="s">
        <v>623</v>
      </c>
      <c r="I2036" s="51"/>
      <c r="J2036" s="51" t="s">
        <v>44</v>
      </c>
      <c r="K2036" s="51" t="s">
        <v>44</v>
      </c>
      <c r="L2036" s="51">
        <v>56474</v>
      </c>
      <c r="M2036" s="51"/>
      <c r="N2036" s="53">
        <v>0</v>
      </c>
      <c r="O2036" s="53">
        <v>0</v>
      </c>
      <c r="P2036" s="53">
        <v>0</v>
      </c>
    </row>
    <row r="2037" spans="1:16" s="19" customFormat="1" hidden="1">
      <c r="A2037" s="19" t="s">
        <v>1986</v>
      </c>
      <c r="B2037" s="19" t="s">
        <v>701</v>
      </c>
      <c r="C2037" s="51"/>
      <c r="D2037" s="51" t="s">
        <v>1879</v>
      </c>
      <c r="E2037" s="51" t="s">
        <v>622</v>
      </c>
      <c r="F2037" s="51" t="s">
        <v>622</v>
      </c>
      <c r="G2037" s="51"/>
      <c r="H2037" s="51" t="s">
        <v>623</v>
      </c>
      <c r="I2037" s="51"/>
      <c r="J2037" s="51" t="s">
        <v>44</v>
      </c>
      <c r="K2037" s="51" t="s">
        <v>44</v>
      </c>
      <c r="L2037" s="51" t="s">
        <v>2847</v>
      </c>
      <c r="M2037" s="51"/>
      <c r="N2037" s="53">
        <v>0</v>
      </c>
      <c r="O2037" s="53"/>
      <c r="P2037" s="53">
        <v>0</v>
      </c>
    </row>
    <row r="2038" spans="1:16" s="19" customFormat="1" hidden="1">
      <c r="A2038" s="19" t="s">
        <v>1986</v>
      </c>
      <c r="B2038" s="19" t="s">
        <v>702</v>
      </c>
      <c r="C2038" s="51"/>
      <c r="D2038" s="51" t="s">
        <v>1879</v>
      </c>
      <c r="E2038" s="51" t="s">
        <v>622</v>
      </c>
      <c r="F2038" s="51" t="s">
        <v>622</v>
      </c>
      <c r="G2038" s="51"/>
      <c r="H2038" s="51" t="s">
        <v>623</v>
      </c>
      <c r="I2038" s="51"/>
      <c r="J2038" s="51" t="s">
        <v>44</v>
      </c>
      <c r="K2038" s="51" t="s">
        <v>44</v>
      </c>
      <c r="L2038" s="51" t="s">
        <v>2846</v>
      </c>
      <c r="M2038" s="51"/>
      <c r="N2038" s="53">
        <v>0</v>
      </c>
      <c r="O2038" s="53"/>
      <c r="P2038" s="53">
        <v>0</v>
      </c>
    </row>
    <row r="2039" spans="1:16" s="19" customFormat="1" hidden="1">
      <c r="A2039" s="19" t="s">
        <v>1986</v>
      </c>
      <c r="B2039" s="19" t="s">
        <v>734</v>
      </c>
      <c r="C2039" s="51"/>
      <c r="D2039" s="51" t="s">
        <v>1879</v>
      </c>
      <c r="E2039" s="51" t="s">
        <v>622</v>
      </c>
      <c r="F2039" s="51" t="s">
        <v>622</v>
      </c>
      <c r="G2039" s="51"/>
      <c r="H2039" s="51" t="s">
        <v>623</v>
      </c>
      <c r="I2039" s="51"/>
      <c r="J2039" s="51" t="s">
        <v>44</v>
      </c>
      <c r="K2039" s="51" t="s">
        <v>44</v>
      </c>
      <c r="L2039" s="51">
        <v>55295</v>
      </c>
      <c r="M2039" s="51"/>
      <c r="N2039" s="53">
        <v>0</v>
      </c>
      <c r="O2039" s="53"/>
      <c r="P2039" s="53">
        <v>0</v>
      </c>
    </row>
    <row r="2040" spans="1:16" s="19" customFormat="1" hidden="1">
      <c r="A2040" s="19" t="s">
        <v>1986</v>
      </c>
      <c r="B2040" s="19" t="s">
        <v>784</v>
      </c>
      <c r="C2040" s="51"/>
      <c r="D2040" s="51" t="s">
        <v>1879</v>
      </c>
      <c r="E2040" s="51" t="s">
        <v>622</v>
      </c>
      <c r="F2040" s="51" t="s">
        <v>622</v>
      </c>
      <c r="G2040" s="51"/>
      <c r="H2040" s="51" t="s">
        <v>623</v>
      </c>
      <c r="I2040" s="51"/>
      <c r="J2040" s="51" t="s">
        <v>44</v>
      </c>
      <c r="K2040" s="51" t="s">
        <v>44</v>
      </c>
      <c r="L2040" s="51" t="s">
        <v>2845</v>
      </c>
      <c r="M2040" s="51"/>
      <c r="N2040" s="53">
        <v>0</v>
      </c>
      <c r="O2040" s="53"/>
      <c r="P2040" s="53">
        <v>0</v>
      </c>
    </row>
    <row r="2041" spans="1:16" s="19" customFormat="1" hidden="1">
      <c r="A2041" s="19" t="s">
        <v>1986</v>
      </c>
      <c r="B2041" s="19" t="s">
        <v>801</v>
      </c>
      <c r="C2041" s="51"/>
      <c r="D2041" s="51" t="s">
        <v>1879</v>
      </c>
      <c r="E2041" s="51" t="s">
        <v>622</v>
      </c>
      <c r="F2041" s="51" t="s">
        <v>622</v>
      </c>
      <c r="G2041" s="51"/>
      <c r="H2041" s="51" t="s">
        <v>623</v>
      </c>
      <c r="I2041" s="51"/>
      <c r="J2041" s="51" t="s">
        <v>44</v>
      </c>
      <c r="K2041" s="51" t="s">
        <v>44</v>
      </c>
      <c r="L2041" s="51">
        <v>56475</v>
      </c>
      <c r="M2041" s="51"/>
      <c r="N2041" s="53">
        <v>0</v>
      </c>
      <c r="O2041" s="53">
        <v>0</v>
      </c>
      <c r="P2041" s="53">
        <v>0</v>
      </c>
    </row>
    <row r="2042" spans="1:16" s="19" customFormat="1" hidden="1">
      <c r="A2042" s="19" t="s">
        <v>1986</v>
      </c>
      <c r="B2042" s="19" t="s">
        <v>811</v>
      </c>
      <c r="C2042" s="51"/>
      <c r="D2042" s="51" t="s">
        <v>1879</v>
      </c>
      <c r="E2042" s="51" t="s">
        <v>622</v>
      </c>
      <c r="F2042" s="51" t="s">
        <v>622</v>
      </c>
      <c r="G2042" s="51"/>
      <c r="H2042" s="51" t="s">
        <v>623</v>
      </c>
      <c r="I2042" s="51"/>
      <c r="J2042" s="51" t="s">
        <v>44</v>
      </c>
      <c r="K2042" s="51" t="s">
        <v>44</v>
      </c>
      <c r="L2042" s="51" t="s">
        <v>2844</v>
      </c>
      <c r="M2042" s="51"/>
      <c r="N2042" s="53">
        <v>0</v>
      </c>
      <c r="O2042" s="53"/>
      <c r="P2042" s="53">
        <v>0</v>
      </c>
    </row>
    <row r="2043" spans="1:16" s="19" customFormat="1" hidden="1">
      <c r="A2043" s="19" t="s">
        <v>1986</v>
      </c>
      <c r="B2043" s="19" t="s">
        <v>2843</v>
      </c>
      <c r="C2043" s="51"/>
      <c r="D2043" s="51" t="s">
        <v>1879</v>
      </c>
      <c r="E2043" s="51" t="s">
        <v>622</v>
      </c>
      <c r="F2043" s="51" t="s">
        <v>622</v>
      </c>
      <c r="G2043" s="51"/>
      <c r="H2043" s="51" t="s">
        <v>623</v>
      </c>
      <c r="I2043" s="51"/>
      <c r="J2043" s="51" t="s">
        <v>44</v>
      </c>
      <c r="K2043" s="51" t="s">
        <v>44</v>
      </c>
      <c r="L2043" s="51" t="s">
        <v>2842</v>
      </c>
      <c r="M2043" s="51"/>
      <c r="N2043" s="53">
        <v>0</v>
      </c>
      <c r="O2043" s="53"/>
      <c r="P2043" s="53">
        <v>0</v>
      </c>
    </row>
    <row r="2044" spans="1:16" s="19" customFormat="1" hidden="1">
      <c r="A2044" s="19" t="s">
        <v>1986</v>
      </c>
      <c r="B2044" s="19" t="s">
        <v>2841</v>
      </c>
      <c r="C2044" s="51"/>
      <c r="D2044" s="51" t="s">
        <v>1879</v>
      </c>
      <c r="E2044" s="51" t="s">
        <v>622</v>
      </c>
      <c r="F2044" s="51" t="s">
        <v>622</v>
      </c>
      <c r="G2044" s="51"/>
      <c r="H2044" s="51" t="s">
        <v>623</v>
      </c>
      <c r="I2044" s="51"/>
      <c r="J2044" s="51" t="s">
        <v>44</v>
      </c>
      <c r="K2044" s="51" t="s">
        <v>44</v>
      </c>
      <c r="L2044" s="51"/>
      <c r="M2044" s="51"/>
      <c r="N2044" s="53">
        <v>0</v>
      </c>
      <c r="O2044" s="53"/>
      <c r="P2044" s="53">
        <v>0</v>
      </c>
    </row>
    <row r="2045" spans="1:16" s="19" customFormat="1" hidden="1">
      <c r="A2045" s="19" t="s">
        <v>1986</v>
      </c>
      <c r="B2045" s="19" t="s">
        <v>840</v>
      </c>
      <c r="C2045" s="51"/>
      <c r="D2045" s="51" t="s">
        <v>1879</v>
      </c>
      <c r="E2045" s="51" t="s">
        <v>622</v>
      </c>
      <c r="F2045" s="51" t="s">
        <v>622</v>
      </c>
      <c r="G2045" s="51"/>
      <c r="H2045" s="51" t="s">
        <v>623</v>
      </c>
      <c r="I2045" s="51"/>
      <c r="J2045" s="51" t="s">
        <v>44</v>
      </c>
      <c r="K2045" s="51" t="s">
        <v>44</v>
      </c>
      <c r="L2045" s="51" t="s">
        <v>2840</v>
      </c>
      <c r="M2045" s="51"/>
      <c r="N2045" s="53">
        <v>0</v>
      </c>
      <c r="O2045" s="53"/>
      <c r="P2045" s="53">
        <v>0</v>
      </c>
    </row>
    <row r="2046" spans="1:16" s="19" customFormat="1" hidden="1">
      <c r="A2046" s="19" t="s">
        <v>1986</v>
      </c>
      <c r="B2046" s="19" t="s">
        <v>863</v>
      </c>
      <c r="C2046" s="51"/>
      <c r="D2046" s="51" t="s">
        <v>1879</v>
      </c>
      <c r="E2046" s="51" t="s">
        <v>622</v>
      </c>
      <c r="F2046" s="51" t="s">
        <v>622</v>
      </c>
      <c r="G2046" s="51"/>
      <c r="H2046" s="51" t="s">
        <v>623</v>
      </c>
      <c r="I2046" s="51"/>
      <c r="J2046" s="51" t="s">
        <v>44</v>
      </c>
      <c r="K2046" s="51" t="s">
        <v>44</v>
      </c>
      <c r="L2046" s="51" t="s">
        <v>2839</v>
      </c>
      <c r="M2046" s="51"/>
      <c r="N2046" s="53">
        <v>0</v>
      </c>
      <c r="O2046" s="53"/>
      <c r="P2046" s="53">
        <v>0</v>
      </c>
    </row>
    <row r="2047" spans="1:16" s="19" customFormat="1" hidden="1">
      <c r="A2047" s="19" t="s">
        <v>1986</v>
      </c>
      <c r="B2047" s="19" t="s">
        <v>872</v>
      </c>
      <c r="C2047" s="51"/>
      <c r="D2047" s="51" t="s">
        <v>1879</v>
      </c>
      <c r="E2047" s="51" t="s">
        <v>622</v>
      </c>
      <c r="F2047" s="51" t="s">
        <v>622</v>
      </c>
      <c r="G2047" s="51"/>
      <c r="H2047" s="51" t="s">
        <v>623</v>
      </c>
      <c r="I2047" s="51"/>
      <c r="J2047" s="51" t="s">
        <v>44</v>
      </c>
      <c r="K2047" s="51" t="s">
        <v>44</v>
      </c>
      <c r="L2047" s="51">
        <v>57482</v>
      </c>
      <c r="M2047" s="51"/>
      <c r="N2047" s="53">
        <v>0</v>
      </c>
      <c r="O2047" s="53"/>
      <c r="P2047" s="53">
        <v>0</v>
      </c>
    </row>
    <row r="2048" spans="1:16" s="19" customFormat="1" hidden="1">
      <c r="A2048" s="19" t="s">
        <v>1986</v>
      </c>
      <c r="B2048" s="19" t="s">
        <v>872</v>
      </c>
      <c r="C2048" s="51"/>
      <c r="D2048" s="51" t="s">
        <v>1879</v>
      </c>
      <c r="E2048" s="51" t="s">
        <v>622</v>
      </c>
      <c r="F2048" s="51" t="s">
        <v>622</v>
      </c>
      <c r="G2048" s="51"/>
      <c r="H2048" s="51" t="s">
        <v>623</v>
      </c>
      <c r="I2048" s="51"/>
      <c r="J2048" s="51" t="s">
        <v>44</v>
      </c>
      <c r="K2048" s="51" t="s">
        <v>44</v>
      </c>
      <c r="L2048" s="51">
        <v>57482</v>
      </c>
      <c r="M2048" s="51"/>
      <c r="N2048" s="53">
        <v>0</v>
      </c>
      <c r="O2048" s="53"/>
      <c r="P2048" s="53">
        <v>0</v>
      </c>
    </row>
    <row r="2049" spans="1:16" s="19" customFormat="1" hidden="1">
      <c r="A2049" s="19" t="s">
        <v>1986</v>
      </c>
      <c r="B2049" s="19" t="s">
        <v>872</v>
      </c>
      <c r="C2049" s="51"/>
      <c r="D2049" s="51" t="s">
        <v>1879</v>
      </c>
      <c r="E2049" s="51" t="s">
        <v>622</v>
      </c>
      <c r="F2049" s="51" t="s">
        <v>622</v>
      </c>
      <c r="G2049" s="51"/>
      <c r="H2049" s="51" t="s">
        <v>623</v>
      </c>
      <c r="I2049" s="51"/>
      <c r="J2049" s="51" t="s">
        <v>44</v>
      </c>
      <c r="K2049" s="51" t="s">
        <v>44</v>
      </c>
      <c r="L2049" s="51">
        <v>57482</v>
      </c>
      <c r="M2049" s="51"/>
      <c r="N2049" s="53">
        <v>0</v>
      </c>
      <c r="O2049" s="53"/>
      <c r="P2049" s="53">
        <v>0</v>
      </c>
    </row>
    <row r="2050" spans="1:16" s="19" customFormat="1" hidden="1">
      <c r="A2050" s="19" t="s">
        <v>1986</v>
      </c>
      <c r="B2050" s="19" t="s">
        <v>872</v>
      </c>
      <c r="C2050" s="51"/>
      <c r="D2050" s="51" t="s">
        <v>1879</v>
      </c>
      <c r="E2050" s="51" t="s">
        <v>622</v>
      </c>
      <c r="F2050" s="51" t="s">
        <v>622</v>
      </c>
      <c r="G2050" s="51"/>
      <c r="H2050" s="51" t="s">
        <v>623</v>
      </c>
      <c r="I2050" s="51"/>
      <c r="J2050" s="51" t="s">
        <v>44</v>
      </c>
      <c r="K2050" s="51" t="s">
        <v>44</v>
      </c>
      <c r="L2050" s="51">
        <v>57482</v>
      </c>
      <c r="M2050" s="51"/>
      <c r="N2050" s="53">
        <v>0</v>
      </c>
      <c r="O2050" s="53"/>
      <c r="P2050" s="53">
        <v>0</v>
      </c>
    </row>
    <row r="2051" spans="1:16" s="19" customFormat="1" hidden="1">
      <c r="A2051" s="19" t="s">
        <v>1986</v>
      </c>
      <c r="B2051" s="19" t="s">
        <v>872</v>
      </c>
      <c r="C2051" s="51"/>
      <c r="D2051" s="51" t="s">
        <v>1879</v>
      </c>
      <c r="E2051" s="51" t="s">
        <v>622</v>
      </c>
      <c r="F2051" s="51" t="s">
        <v>622</v>
      </c>
      <c r="G2051" s="51"/>
      <c r="H2051" s="51" t="s">
        <v>623</v>
      </c>
      <c r="I2051" s="51"/>
      <c r="J2051" s="51" t="s">
        <v>44</v>
      </c>
      <c r="K2051" s="51" t="s">
        <v>44</v>
      </c>
      <c r="L2051" s="51">
        <v>57482</v>
      </c>
      <c r="M2051" s="51"/>
      <c r="N2051" s="53">
        <v>0</v>
      </c>
      <c r="O2051" s="53"/>
      <c r="P2051" s="53">
        <v>0</v>
      </c>
    </row>
    <row r="2052" spans="1:16" s="19" customFormat="1" hidden="1">
      <c r="A2052" s="19" t="s">
        <v>1986</v>
      </c>
      <c r="B2052" s="19" t="s">
        <v>872</v>
      </c>
      <c r="C2052" s="51"/>
      <c r="D2052" s="51" t="s">
        <v>1879</v>
      </c>
      <c r="E2052" s="51" t="s">
        <v>622</v>
      </c>
      <c r="F2052" s="51" t="s">
        <v>622</v>
      </c>
      <c r="G2052" s="51"/>
      <c r="H2052" s="51" t="s">
        <v>623</v>
      </c>
      <c r="I2052" s="51"/>
      <c r="J2052" s="51" t="s">
        <v>44</v>
      </c>
      <c r="K2052" s="51" t="s">
        <v>44</v>
      </c>
      <c r="L2052" s="51">
        <v>57482</v>
      </c>
      <c r="M2052" s="51"/>
      <c r="N2052" s="53">
        <v>0</v>
      </c>
      <c r="O2052" s="53"/>
      <c r="P2052" s="53">
        <v>0</v>
      </c>
    </row>
    <row r="2053" spans="1:16" s="19" customFormat="1" hidden="1">
      <c r="A2053" s="19" t="s">
        <v>1986</v>
      </c>
      <c r="B2053" s="19" t="s">
        <v>872</v>
      </c>
      <c r="C2053" s="51"/>
      <c r="D2053" s="51" t="s">
        <v>1879</v>
      </c>
      <c r="E2053" s="51" t="s">
        <v>622</v>
      </c>
      <c r="F2053" s="51" t="s">
        <v>622</v>
      </c>
      <c r="G2053" s="51"/>
      <c r="H2053" s="51" t="s">
        <v>623</v>
      </c>
      <c r="I2053" s="51"/>
      <c r="J2053" s="51" t="s">
        <v>44</v>
      </c>
      <c r="K2053" s="51" t="s">
        <v>44</v>
      </c>
      <c r="L2053" s="51">
        <v>57482</v>
      </c>
      <c r="M2053" s="51"/>
      <c r="N2053" s="53">
        <v>0</v>
      </c>
      <c r="O2053" s="53"/>
      <c r="P2053" s="53">
        <v>0</v>
      </c>
    </row>
    <row r="2054" spans="1:16" s="19" customFormat="1" hidden="1">
      <c r="A2054" s="19" t="s">
        <v>1986</v>
      </c>
      <c r="B2054" s="19" t="s">
        <v>872</v>
      </c>
      <c r="C2054" s="51"/>
      <c r="D2054" s="51" t="s">
        <v>1879</v>
      </c>
      <c r="E2054" s="51" t="s">
        <v>622</v>
      </c>
      <c r="F2054" s="51" t="s">
        <v>622</v>
      </c>
      <c r="G2054" s="51"/>
      <c r="H2054" s="51" t="s">
        <v>623</v>
      </c>
      <c r="I2054" s="51"/>
      <c r="J2054" s="51" t="s">
        <v>44</v>
      </c>
      <c r="K2054" s="51" t="s">
        <v>44</v>
      </c>
      <c r="L2054" s="51">
        <v>57482</v>
      </c>
      <c r="M2054" s="51"/>
      <c r="N2054" s="53">
        <v>0</v>
      </c>
      <c r="O2054" s="53"/>
      <c r="P2054" s="53">
        <v>0</v>
      </c>
    </row>
    <row r="2055" spans="1:16" s="19" customFormat="1" hidden="1">
      <c r="A2055" s="19" t="s">
        <v>1986</v>
      </c>
      <c r="B2055" s="19" t="s">
        <v>874</v>
      </c>
      <c r="C2055" s="51"/>
      <c r="D2055" s="51" t="s">
        <v>1879</v>
      </c>
      <c r="E2055" s="51" t="s">
        <v>622</v>
      </c>
      <c r="F2055" s="51" t="s">
        <v>622</v>
      </c>
      <c r="G2055" s="51"/>
      <c r="H2055" s="51" t="s">
        <v>623</v>
      </c>
      <c r="I2055" s="51"/>
      <c r="J2055" s="51" t="s">
        <v>44</v>
      </c>
      <c r="K2055" s="51" t="s">
        <v>44</v>
      </c>
      <c r="L2055" s="51" t="s">
        <v>2838</v>
      </c>
      <c r="M2055" s="51"/>
      <c r="N2055" s="53">
        <v>0</v>
      </c>
      <c r="O2055" s="53"/>
      <c r="P2055" s="53">
        <v>0</v>
      </c>
    </row>
    <row r="2056" spans="1:16" s="19" customFormat="1" hidden="1">
      <c r="A2056" s="19" t="s">
        <v>1986</v>
      </c>
      <c r="B2056" s="19" t="s">
        <v>2837</v>
      </c>
      <c r="C2056" s="51"/>
      <c r="D2056" s="51" t="s">
        <v>1879</v>
      </c>
      <c r="E2056" s="51" t="s">
        <v>622</v>
      </c>
      <c r="F2056" s="51" t="s">
        <v>622</v>
      </c>
      <c r="G2056" s="51"/>
      <c r="H2056" s="51" t="s">
        <v>623</v>
      </c>
      <c r="I2056" s="51"/>
      <c r="J2056" s="51" t="s">
        <v>44</v>
      </c>
      <c r="K2056" s="51" t="s">
        <v>44</v>
      </c>
      <c r="L2056" s="51">
        <v>58122</v>
      </c>
      <c r="M2056" s="51"/>
      <c r="N2056" s="53">
        <v>0</v>
      </c>
      <c r="O2056" s="53"/>
      <c r="P2056" s="53">
        <v>0</v>
      </c>
    </row>
    <row r="2057" spans="1:16" s="19" customFormat="1" hidden="1">
      <c r="A2057" s="19" t="s">
        <v>1986</v>
      </c>
      <c r="B2057" s="19" t="s">
        <v>925</v>
      </c>
      <c r="C2057" s="51"/>
      <c r="D2057" s="51" t="s">
        <v>1879</v>
      </c>
      <c r="E2057" s="51" t="s">
        <v>622</v>
      </c>
      <c r="F2057" s="51" t="s">
        <v>622</v>
      </c>
      <c r="G2057" s="51"/>
      <c r="H2057" s="51" t="s">
        <v>623</v>
      </c>
      <c r="I2057" s="51"/>
      <c r="J2057" s="51" t="s">
        <v>44</v>
      </c>
      <c r="K2057" s="51" t="s">
        <v>44</v>
      </c>
      <c r="L2057" s="51">
        <v>10776</v>
      </c>
      <c r="M2057" s="51"/>
      <c r="N2057" s="53">
        <v>0</v>
      </c>
      <c r="O2057" s="53"/>
      <c r="P2057" s="53">
        <v>0</v>
      </c>
    </row>
    <row r="2058" spans="1:16" s="19" customFormat="1" hidden="1">
      <c r="A2058" s="19" t="s">
        <v>1986</v>
      </c>
      <c r="B2058" s="19" t="s">
        <v>938</v>
      </c>
      <c r="C2058" s="51"/>
      <c r="D2058" s="51" t="s">
        <v>1879</v>
      </c>
      <c r="E2058" s="51" t="s">
        <v>622</v>
      </c>
      <c r="F2058" s="51" t="s">
        <v>622</v>
      </c>
      <c r="G2058" s="51"/>
      <c r="H2058" s="51" t="s">
        <v>623</v>
      </c>
      <c r="I2058" s="51"/>
      <c r="J2058" s="51" t="s">
        <v>44</v>
      </c>
      <c r="K2058" s="51" t="s">
        <v>44</v>
      </c>
      <c r="L2058" s="51">
        <v>57901</v>
      </c>
      <c r="M2058" s="51"/>
      <c r="N2058" s="53">
        <v>0</v>
      </c>
      <c r="O2058" s="53"/>
      <c r="P2058" s="53">
        <v>0</v>
      </c>
    </row>
    <row r="2059" spans="1:16" s="19" customFormat="1" hidden="1">
      <c r="A2059" s="19" t="s">
        <v>1986</v>
      </c>
      <c r="B2059" s="19" t="s">
        <v>938</v>
      </c>
      <c r="C2059" s="51"/>
      <c r="D2059" s="51" t="s">
        <v>1879</v>
      </c>
      <c r="E2059" s="51" t="s">
        <v>622</v>
      </c>
      <c r="F2059" s="51" t="s">
        <v>622</v>
      </c>
      <c r="G2059" s="51"/>
      <c r="H2059" s="51" t="s">
        <v>623</v>
      </c>
      <c r="I2059" s="51"/>
      <c r="J2059" s="51" t="s">
        <v>44</v>
      </c>
      <c r="K2059" s="51" t="s">
        <v>44</v>
      </c>
      <c r="L2059" s="51">
        <v>57901</v>
      </c>
      <c r="M2059" s="51"/>
      <c r="N2059" s="53">
        <v>0</v>
      </c>
      <c r="O2059" s="53"/>
      <c r="P2059" s="53">
        <v>0</v>
      </c>
    </row>
    <row r="2060" spans="1:16" s="19" customFormat="1" hidden="1">
      <c r="A2060" s="19" t="s">
        <v>1986</v>
      </c>
      <c r="B2060" s="19" t="s">
        <v>941</v>
      </c>
      <c r="C2060" s="51"/>
      <c r="D2060" s="51" t="s">
        <v>1879</v>
      </c>
      <c r="E2060" s="51" t="s">
        <v>622</v>
      </c>
      <c r="F2060" s="51" t="s">
        <v>622</v>
      </c>
      <c r="G2060" s="51"/>
      <c r="H2060" s="51" t="s">
        <v>623</v>
      </c>
      <c r="I2060" s="51"/>
      <c r="J2060" s="51" t="s">
        <v>44</v>
      </c>
      <c r="K2060" s="51" t="s">
        <v>44</v>
      </c>
      <c r="L2060" s="51" t="s">
        <v>2836</v>
      </c>
      <c r="M2060" s="51"/>
      <c r="N2060" s="53">
        <v>0</v>
      </c>
      <c r="O2060" s="53"/>
      <c r="P2060" s="53">
        <v>0</v>
      </c>
    </row>
    <row r="2061" spans="1:16" s="19" customFormat="1" hidden="1">
      <c r="A2061" s="19" t="s">
        <v>1986</v>
      </c>
      <c r="B2061" s="19" t="s">
        <v>2835</v>
      </c>
      <c r="C2061" s="51"/>
      <c r="D2061" s="51" t="s">
        <v>1879</v>
      </c>
      <c r="E2061" s="51" t="s">
        <v>622</v>
      </c>
      <c r="F2061" s="51" t="s">
        <v>622</v>
      </c>
      <c r="G2061" s="51"/>
      <c r="H2061" s="51" t="s">
        <v>623</v>
      </c>
      <c r="I2061" s="51"/>
      <c r="J2061" s="51" t="s">
        <v>44</v>
      </c>
      <c r="K2061" s="51" t="s">
        <v>44</v>
      </c>
      <c r="L2061" s="51">
        <v>50270</v>
      </c>
      <c r="M2061" s="51"/>
      <c r="N2061" s="53">
        <v>0</v>
      </c>
      <c r="O2061" s="53"/>
      <c r="P2061" s="53">
        <v>0</v>
      </c>
    </row>
    <row r="2062" spans="1:16" s="19" customFormat="1" hidden="1">
      <c r="A2062" s="19" t="s">
        <v>1986</v>
      </c>
      <c r="B2062" s="19" t="s">
        <v>2834</v>
      </c>
      <c r="C2062" s="51"/>
      <c r="D2062" s="51" t="s">
        <v>1879</v>
      </c>
      <c r="E2062" s="51" t="s">
        <v>622</v>
      </c>
      <c r="F2062" s="51" t="s">
        <v>622</v>
      </c>
      <c r="G2062" s="51"/>
      <c r="H2062" s="51" t="s">
        <v>623</v>
      </c>
      <c r="I2062" s="51"/>
      <c r="J2062" s="51" t="s">
        <v>44</v>
      </c>
      <c r="K2062" s="51" t="s">
        <v>44</v>
      </c>
      <c r="L2062" s="51"/>
      <c r="M2062" s="51"/>
      <c r="N2062" s="53">
        <v>0</v>
      </c>
      <c r="O2062" s="53"/>
      <c r="P2062" s="53">
        <v>0</v>
      </c>
    </row>
    <row r="2063" spans="1:16" s="19" customFormat="1" hidden="1">
      <c r="A2063" s="19" t="s">
        <v>1986</v>
      </c>
      <c r="B2063" s="19" t="s">
        <v>1037</v>
      </c>
      <c r="C2063" s="51"/>
      <c r="D2063" s="51" t="s">
        <v>1879</v>
      </c>
      <c r="E2063" s="51" t="s">
        <v>622</v>
      </c>
      <c r="F2063" s="51" t="s">
        <v>622</v>
      </c>
      <c r="G2063" s="51"/>
      <c r="H2063" s="51" t="s">
        <v>623</v>
      </c>
      <c r="I2063" s="51"/>
      <c r="J2063" s="51" t="s">
        <v>44</v>
      </c>
      <c r="K2063" s="51" t="s">
        <v>44</v>
      </c>
      <c r="L2063" s="51">
        <v>56472</v>
      </c>
      <c r="M2063" s="51"/>
      <c r="N2063" s="53">
        <v>0</v>
      </c>
      <c r="O2063" s="53">
        <v>0</v>
      </c>
      <c r="P2063" s="53">
        <v>0</v>
      </c>
    </row>
    <row r="2064" spans="1:16" s="19" customFormat="1" hidden="1">
      <c r="A2064" s="19" t="s">
        <v>1986</v>
      </c>
      <c r="B2064" s="19" t="s">
        <v>1083</v>
      </c>
      <c r="C2064" s="51"/>
      <c r="D2064" s="51" t="s">
        <v>1879</v>
      </c>
      <c r="E2064" s="51" t="s">
        <v>622</v>
      </c>
      <c r="F2064" s="51" t="s">
        <v>622</v>
      </c>
      <c r="G2064" s="51"/>
      <c r="H2064" s="51" t="s">
        <v>623</v>
      </c>
      <c r="I2064" s="51"/>
      <c r="J2064" s="51" t="s">
        <v>44</v>
      </c>
      <c r="K2064" s="51" t="s">
        <v>44</v>
      </c>
      <c r="L2064" s="51">
        <v>58432</v>
      </c>
      <c r="M2064" s="51"/>
      <c r="N2064" s="53">
        <v>0</v>
      </c>
      <c r="O2064" s="53"/>
      <c r="P2064" s="53">
        <v>0</v>
      </c>
    </row>
    <row r="2065" spans="1:16" s="19" customFormat="1" hidden="1">
      <c r="A2065" s="19" t="s">
        <v>1986</v>
      </c>
      <c r="B2065" s="19" t="s">
        <v>2833</v>
      </c>
      <c r="C2065" s="51"/>
      <c r="D2065" s="51" t="s">
        <v>1879</v>
      </c>
      <c r="E2065" s="51" t="s">
        <v>622</v>
      </c>
      <c r="F2065" s="51" t="s">
        <v>622</v>
      </c>
      <c r="G2065" s="51"/>
      <c r="H2065" s="51" t="s">
        <v>623</v>
      </c>
      <c r="I2065" s="51"/>
      <c r="J2065" s="51" t="s">
        <v>44</v>
      </c>
      <c r="K2065" s="51" t="s">
        <v>44</v>
      </c>
      <c r="L2065" s="51" t="s">
        <v>2831</v>
      </c>
      <c r="M2065" s="51"/>
      <c r="N2065" s="53">
        <v>0</v>
      </c>
      <c r="O2065" s="53"/>
      <c r="P2065" s="53">
        <v>0</v>
      </c>
    </row>
    <row r="2066" spans="1:16" s="19" customFormat="1" hidden="1">
      <c r="A2066" s="19" t="s">
        <v>1986</v>
      </c>
      <c r="B2066" s="19" t="s">
        <v>2832</v>
      </c>
      <c r="C2066" s="51"/>
      <c r="D2066" s="51" t="s">
        <v>1879</v>
      </c>
      <c r="E2066" s="51" t="s">
        <v>622</v>
      </c>
      <c r="F2066" s="51" t="s">
        <v>622</v>
      </c>
      <c r="G2066" s="51"/>
      <c r="H2066" s="51" t="s">
        <v>623</v>
      </c>
      <c r="I2066" s="51"/>
      <c r="J2066" s="51" t="s">
        <v>44</v>
      </c>
      <c r="K2066" s="51" t="s">
        <v>44</v>
      </c>
      <c r="L2066" s="51" t="s">
        <v>2831</v>
      </c>
      <c r="M2066" s="51"/>
      <c r="N2066" s="53">
        <v>0</v>
      </c>
      <c r="O2066" s="53"/>
      <c r="P2066" s="53">
        <v>0</v>
      </c>
    </row>
    <row r="2067" spans="1:16" s="19" customFormat="1" hidden="1">
      <c r="A2067" s="19" t="s">
        <v>1986</v>
      </c>
      <c r="B2067" s="19" t="s">
        <v>1176</v>
      </c>
      <c r="C2067" s="51"/>
      <c r="D2067" s="51" t="s">
        <v>1879</v>
      </c>
      <c r="E2067" s="51" t="s">
        <v>622</v>
      </c>
      <c r="F2067" s="51" t="s">
        <v>622</v>
      </c>
      <c r="G2067" s="51"/>
      <c r="H2067" s="51" t="s">
        <v>623</v>
      </c>
      <c r="I2067" s="51"/>
      <c r="J2067" s="51" t="s">
        <v>44</v>
      </c>
      <c r="K2067" s="51" t="s">
        <v>44</v>
      </c>
      <c r="L2067" s="51" t="s">
        <v>2830</v>
      </c>
      <c r="M2067" s="51"/>
      <c r="N2067" s="53">
        <v>0</v>
      </c>
      <c r="O2067" s="53"/>
      <c r="P2067" s="53">
        <v>0</v>
      </c>
    </row>
    <row r="2068" spans="1:16" s="19" customFormat="1" hidden="1">
      <c r="A2068" s="19" t="s">
        <v>1986</v>
      </c>
      <c r="B2068" s="19" t="s">
        <v>1179</v>
      </c>
      <c r="C2068" s="51"/>
      <c r="D2068" s="51" t="s">
        <v>1879</v>
      </c>
      <c r="E2068" s="51" t="s">
        <v>622</v>
      </c>
      <c r="F2068" s="51" t="s">
        <v>622</v>
      </c>
      <c r="G2068" s="51"/>
      <c r="H2068" s="51" t="s">
        <v>623</v>
      </c>
      <c r="I2068" s="51"/>
      <c r="J2068" s="51" t="s">
        <v>44</v>
      </c>
      <c r="K2068" s="51" t="s">
        <v>44</v>
      </c>
      <c r="L2068" s="51">
        <v>341</v>
      </c>
      <c r="M2068" s="51"/>
      <c r="N2068" s="53">
        <v>0</v>
      </c>
      <c r="O2068" s="53"/>
      <c r="P2068" s="53">
        <v>0</v>
      </c>
    </row>
    <row r="2069" spans="1:16" s="19" customFormat="1" hidden="1">
      <c r="A2069" s="19" t="s">
        <v>1986</v>
      </c>
      <c r="B2069" s="19" t="s">
        <v>1179</v>
      </c>
      <c r="C2069" s="51"/>
      <c r="D2069" s="51" t="s">
        <v>1879</v>
      </c>
      <c r="E2069" s="51" t="s">
        <v>622</v>
      </c>
      <c r="F2069" s="51" t="s">
        <v>622</v>
      </c>
      <c r="G2069" s="51"/>
      <c r="H2069" s="51" t="s">
        <v>623</v>
      </c>
      <c r="I2069" s="51"/>
      <c r="J2069" s="51" t="s">
        <v>44</v>
      </c>
      <c r="K2069" s="51" t="s">
        <v>44</v>
      </c>
      <c r="L2069" s="51">
        <v>341</v>
      </c>
      <c r="M2069" s="51"/>
      <c r="N2069" s="53">
        <v>0</v>
      </c>
      <c r="O2069" s="53"/>
      <c r="P2069" s="53">
        <v>0</v>
      </c>
    </row>
    <row r="2070" spans="1:16" s="19" customFormat="1" hidden="1">
      <c r="A2070" s="19" t="s">
        <v>1986</v>
      </c>
      <c r="B2070" s="19" t="s">
        <v>1179</v>
      </c>
      <c r="C2070" s="51"/>
      <c r="D2070" s="51" t="s">
        <v>1879</v>
      </c>
      <c r="E2070" s="51" t="s">
        <v>622</v>
      </c>
      <c r="F2070" s="51" t="s">
        <v>622</v>
      </c>
      <c r="G2070" s="51"/>
      <c r="H2070" s="51" t="s">
        <v>623</v>
      </c>
      <c r="I2070" s="51"/>
      <c r="J2070" s="51" t="s">
        <v>44</v>
      </c>
      <c r="K2070" s="51" t="s">
        <v>44</v>
      </c>
      <c r="L2070" s="51">
        <v>341</v>
      </c>
      <c r="M2070" s="51"/>
      <c r="N2070" s="53">
        <v>0</v>
      </c>
      <c r="O2070" s="53"/>
      <c r="P2070" s="53">
        <v>0</v>
      </c>
    </row>
    <row r="2071" spans="1:16" s="19" customFormat="1" hidden="1">
      <c r="A2071" s="19" t="s">
        <v>1986</v>
      </c>
      <c r="B2071" s="19" t="s">
        <v>1179</v>
      </c>
      <c r="C2071" s="51"/>
      <c r="D2071" s="51" t="s">
        <v>1879</v>
      </c>
      <c r="E2071" s="51" t="s">
        <v>622</v>
      </c>
      <c r="F2071" s="51" t="s">
        <v>622</v>
      </c>
      <c r="G2071" s="51"/>
      <c r="H2071" s="51" t="s">
        <v>623</v>
      </c>
      <c r="I2071" s="51"/>
      <c r="J2071" s="51" t="s">
        <v>44</v>
      </c>
      <c r="K2071" s="51" t="s">
        <v>44</v>
      </c>
      <c r="L2071" s="51">
        <v>341</v>
      </c>
      <c r="M2071" s="51"/>
      <c r="N2071" s="53">
        <v>0</v>
      </c>
      <c r="O2071" s="53"/>
      <c r="P2071" s="53">
        <v>0</v>
      </c>
    </row>
    <row r="2072" spans="1:16" s="19" customFormat="1" hidden="1">
      <c r="A2072" s="19" t="s">
        <v>1986</v>
      </c>
      <c r="B2072" s="19" t="s">
        <v>1216</v>
      </c>
      <c r="C2072" s="51"/>
      <c r="D2072" s="51" t="s">
        <v>1879</v>
      </c>
      <c r="E2072" s="51" t="s">
        <v>622</v>
      </c>
      <c r="F2072" s="51" t="s">
        <v>622</v>
      </c>
      <c r="G2072" s="51"/>
      <c r="H2072" s="51" t="s">
        <v>623</v>
      </c>
      <c r="I2072" s="51"/>
      <c r="J2072" s="51" t="s">
        <v>44</v>
      </c>
      <c r="K2072" s="51" t="s">
        <v>44</v>
      </c>
      <c r="L2072" s="51">
        <v>56471</v>
      </c>
      <c r="M2072" s="51"/>
      <c r="N2072" s="53">
        <v>0</v>
      </c>
      <c r="O2072" s="53">
        <v>0</v>
      </c>
      <c r="P2072" s="53">
        <v>0</v>
      </c>
    </row>
    <row r="2073" spans="1:16" s="19" customFormat="1" hidden="1">
      <c r="A2073" s="19" t="s">
        <v>1986</v>
      </c>
      <c r="B2073" s="19" t="s">
        <v>2829</v>
      </c>
      <c r="C2073" s="51"/>
      <c r="D2073" s="51" t="s">
        <v>1879</v>
      </c>
      <c r="E2073" s="51" t="s">
        <v>622</v>
      </c>
      <c r="F2073" s="51" t="s">
        <v>622</v>
      </c>
      <c r="G2073" s="51"/>
      <c r="H2073" s="51" t="s">
        <v>623</v>
      </c>
      <c r="I2073" s="51"/>
      <c r="J2073" s="51" t="s">
        <v>44</v>
      </c>
      <c r="K2073" s="51" t="s">
        <v>44</v>
      </c>
      <c r="L2073" s="51"/>
      <c r="M2073" s="51"/>
      <c r="N2073" s="53">
        <v>0</v>
      </c>
      <c r="O2073" s="53"/>
      <c r="P2073" s="53">
        <v>0</v>
      </c>
    </row>
    <row r="2074" spans="1:16" s="19" customFormat="1" hidden="1">
      <c r="A2074" s="19" t="s">
        <v>1986</v>
      </c>
      <c r="B2074" s="19" t="s">
        <v>1230</v>
      </c>
      <c r="C2074" s="51"/>
      <c r="D2074" s="51" t="s">
        <v>1879</v>
      </c>
      <c r="E2074" s="51" t="s">
        <v>622</v>
      </c>
      <c r="F2074" s="51" t="s">
        <v>622</v>
      </c>
      <c r="G2074" s="51"/>
      <c r="H2074" s="51" t="s">
        <v>623</v>
      </c>
      <c r="I2074" s="51"/>
      <c r="J2074" s="51" t="s">
        <v>44</v>
      </c>
      <c r="K2074" s="51" t="s">
        <v>44</v>
      </c>
      <c r="L2074" s="51">
        <v>56473</v>
      </c>
      <c r="M2074" s="51"/>
      <c r="N2074" s="53">
        <v>0</v>
      </c>
      <c r="O2074" s="53">
        <v>0</v>
      </c>
      <c r="P2074" s="53">
        <v>0</v>
      </c>
    </row>
    <row r="2075" spans="1:16" s="19" customFormat="1" hidden="1">
      <c r="A2075" s="19" t="s">
        <v>1986</v>
      </c>
      <c r="B2075" s="19" t="s">
        <v>2828</v>
      </c>
      <c r="C2075" s="51"/>
      <c r="D2075" s="51" t="s">
        <v>1879</v>
      </c>
      <c r="E2075" s="51" t="s">
        <v>622</v>
      </c>
      <c r="F2075" s="51" t="s">
        <v>622</v>
      </c>
      <c r="G2075" s="51"/>
      <c r="H2075" s="51" t="s">
        <v>623</v>
      </c>
      <c r="I2075" s="51"/>
      <c r="J2075" s="51" t="s">
        <v>44</v>
      </c>
      <c r="K2075" s="51" t="s">
        <v>44</v>
      </c>
      <c r="L2075" s="51" t="s">
        <v>2826</v>
      </c>
      <c r="M2075" s="51"/>
      <c r="N2075" s="53">
        <v>0</v>
      </c>
      <c r="O2075" s="53">
        <v>0</v>
      </c>
      <c r="P2075" s="53">
        <v>0</v>
      </c>
    </row>
    <row r="2076" spans="1:16" s="19" customFormat="1" hidden="1">
      <c r="A2076" s="19" t="s">
        <v>1986</v>
      </c>
      <c r="B2076" s="19" t="s">
        <v>2827</v>
      </c>
      <c r="C2076" s="51"/>
      <c r="D2076" s="51" t="s">
        <v>1879</v>
      </c>
      <c r="E2076" s="51" t="s">
        <v>622</v>
      </c>
      <c r="F2076" s="51" t="s">
        <v>622</v>
      </c>
      <c r="G2076" s="51"/>
      <c r="H2076" s="51" t="s">
        <v>623</v>
      </c>
      <c r="I2076" s="51"/>
      <c r="J2076" s="51" t="s">
        <v>44</v>
      </c>
      <c r="K2076" s="51" t="s">
        <v>44</v>
      </c>
      <c r="L2076" s="51" t="s">
        <v>2826</v>
      </c>
      <c r="M2076" s="51"/>
      <c r="N2076" s="53">
        <v>0</v>
      </c>
      <c r="O2076" s="53">
        <v>0</v>
      </c>
      <c r="P2076" s="53">
        <v>0</v>
      </c>
    </row>
    <row r="2077" spans="1:16" s="19" customFormat="1" hidden="1">
      <c r="A2077" s="19" t="s">
        <v>1986</v>
      </c>
      <c r="B2077" s="19" t="s">
        <v>1273</v>
      </c>
      <c r="C2077" s="51"/>
      <c r="D2077" s="51" t="s">
        <v>1879</v>
      </c>
      <c r="E2077" s="51" t="s">
        <v>622</v>
      </c>
      <c r="F2077" s="51" t="s">
        <v>622</v>
      </c>
      <c r="G2077" s="51"/>
      <c r="H2077" s="51" t="s">
        <v>623</v>
      </c>
      <c r="I2077" s="51"/>
      <c r="J2077" s="51" t="s">
        <v>44</v>
      </c>
      <c r="K2077" s="51" t="s">
        <v>44</v>
      </c>
      <c r="L2077" s="51" t="s">
        <v>2825</v>
      </c>
      <c r="M2077" s="51"/>
      <c r="N2077" s="53">
        <v>0</v>
      </c>
      <c r="O2077" s="53"/>
      <c r="P2077" s="53">
        <v>0</v>
      </c>
    </row>
    <row r="2078" spans="1:16" s="19" customFormat="1" hidden="1">
      <c r="A2078" s="19" t="s">
        <v>1986</v>
      </c>
      <c r="B2078" s="19" t="s">
        <v>1274</v>
      </c>
      <c r="C2078" s="51"/>
      <c r="D2078" s="51" t="s">
        <v>1879</v>
      </c>
      <c r="E2078" s="51" t="s">
        <v>622</v>
      </c>
      <c r="F2078" s="51" t="s">
        <v>622</v>
      </c>
      <c r="G2078" s="51"/>
      <c r="H2078" s="51" t="s">
        <v>623</v>
      </c>
      <c r="I2078" s="51"/>
      <c r="J2078" s="51" t="s">
        <v>44</v>
      </c>
      <c r="K2078" s="51" t="s">
        <v>44</v>
      </c>
      <c r="L2078" s="51" t="s">
        <v>2824</v>
      </c>
      <c r="M2078" s="51"/>
      <c r="N2078" s="53">
        <v>0</v>
      </c>
      <c r="O2078" s="53"/>
      <c r="P2078" s="53">
        <v>0</v>
      </c>
    </row>
    <row r="2079" spans="1:16" s="19" customFormat="1" hidden="1">
      <c r="A2079" s="19" t="s">
        <v>1986</v>
      </c>
      <c r="B2079" s="19" t="s">
        <v>1301</v>
      </c>
      <c r="C2079" s="51"/>
      <c r="D2079" s="51" t="s">
        <v>1879</v>
      </c>
      <c r="E2079" s="51" t="s">
        <v>622</v>
      </c>
      <c r="F2079" s="51" t="s">
        <v>622</v>
      </c>
      <c r="G2079" s="51"/>
      <c r="H2079" s="51" t="s">
        <v>623</v>
      </c>
      <c r="I2079" s="51"/>
      <c r="J2079" s="51" t="s">
        <v>44</v>
      </c>
      <c r="K2079" s="51" t="s">
        <v>44</v>
      </c>
      <c r="L2079" s="51" t="s">
        <v>2823</v>
      </c>
      <c r="M2079" s="51"/>
      <c r="N2079" s="53">
        <v>0</v>
      </c>
      <c r="O2079" s="53"/>
      <c r="P2079" s="53">
        <v>0</v>
      </c>
    </row>
    <row r="2080" spans="1:16" s="19" customFormat="1" hidden="1">
      <c r="A2080" s="19" t="s">
        <v>1986</v>
      </c>
      <c r="B2080" s="19" t="s">
        <v>1384</v>
      </c>
      <c r="C2080" s="51"/>
      <c r="D2080" s="51" t="s">
        <v>1879</v>
      </c>
      <c r="E2080" s="51" t="s">
        <v>622</v>
      </c>
      <c r="F2080" s="51" t="s">
        <v>622</v>
      </c>
      <c r="G2080" s="51"/>
      <c r="H2080" s="51" t="s">
        <v>623</v>
      </c>
      <c r="I2080" s="51"/>
      <c r="J2080" s="51" t="s">
        <v>44</v>
      </c>
      <c r="K2080" s="51" t="s">
        <v>44</v>
      </c>
      <c r="L2080" s="51">
        <v>50464</v>
      </c>
      <c r="M2080" s="51"/>
      <c r="N2080" s="53">
        <v>0</v>
      </c>
      <c r="O2080" s="53"/>
      <c r="P2080" s="53">
        <v>0</v>
      </c>
    </row>
    <row r="2081" spans="1:16" s="19" customFormat="1" hidden="1">
      <c r="A2081" s="19" t="s">
        <v>1986</v>
      </c>
      <c r="B2081" s="19" t="s">
        <v>1418</v>
      </c>
      <c r="C2081" s="51"/>
      <c r="D2081" s="51" t="s">
        <v>1879</v>
      </c>
      <c r="E2081" s="51" t="s">
        <v>622</v>
      </c>
      <c r="F2081" s="51" t="s">
        <v>622</v>
      </c>
      <c r="G2081" s="51"/>
      <c r="H2081" s="51" t="s">
        <v>623</v>
      </c>
      <c r="I2081" s="51"/>
      <c r="J2081" s="51" t="s">
        <v>44</v>
      </c>
      <c r="K2081" s="51" t="s">
        <v>44</v>
      </c>
      <c r="L2081" s="51">
        <v>356</v>
      </c>
      <c r="M2081" s="51"/>
      <c r="N2081" s="53">
        <v>0</v>
      </c>
      <c r="O2081" s="53"/>
      <c r="P2081" s="53">
        <v>0</v>
      </c>
    </row>
    <row r="2082" spans="1:16" s="19" customFormat="1" hidden="1">
      <c r="A2082" s="19" t="s">
        <v>1986</v>
      </c>
      <c r="B2082" s="19" t="s">
        <v>1419</v>
      </c>
      <c r="C2082" s="51"/>
      <c r="D2082" s="51" t="s">
        <v>1879</v>
      </c>
      <c r="E2082" s="51" t="s">
        <v>622</v>
      </c>
      <c r="F2082" s="51" t="s">
        <v>622</v>
      </c>
      <c r="G2082" s="51"/>
      <c r="H2082" s="51" t="s">
        <v>623</v>
      </c>
      <c r="I2082" s="51"/>
      <c r="J2082" s="51" t="s">
        <v>44</v>
      </c>
      <c r="K2082" s="51" t="s">
        <v>44</v>
      </c>
      <c r="L2082" s="51">
        <v>356</v>
      </c>
      <c r="M2082" s="51"/>
      <c r="N2082" s="53">
        <v>0</v>
      </c>
      <c r="O2082" s="53"/>
      <c r="P2082" s="53">
        <v>0</v>
      </c>
    </row>
    <row r="2083" spans="1:16" s="19" customFormat="1" hidden="1">
      <c r="A2083" s="19" t="s">
        <v>1986</v>
      </c>
      <c r="B2083" s="19" t="s">
        <v>1420</v>
      </c>
      <c r="C2083" s="51"/>
      <c r="D2083" s="51" t="s">
        <v>1879</v>
      </c>
      <c r="E2083" s="51" t="s">
        <v>622</v>
      </c>
      <c r="F2083" s="51" t="s">
        <v>622</v>
      </c>
      <c r="G2083" s="51"/>
      <c r="H2083" s="51" t="s">
        <v>623</v>
      </c>
      <c r="I2083" s="51"/>
      <c r="J2083" s="51" t="s">
        <v>44</v>
      </c>
      <c r="K2083" s="51" t="s">
        <v>44</v>
      </c>
      <c r="L2083" s="51">
        <v>356</v>
      </c>
      <c r="M2083" s="51"/>
      <c r="N2083" s="53">
        <v>0</v>
      </c>
      <c r="O2083" s="53"/>
      <c r="P2083" s="53">
        <v>0</v>
      </c>
    </row>
    <row r="2084" spans="1:16" s="19" customFormat="1" hidden="1">
      <c r="A2084" s="19" t="s">
        <v>1986</v>
      </c>
      <c r="B2084" s="19" t="s">
        <v>1421</v>
      </c>
      <c r="C2084" s="51"/>
      <c r="D2084" s="51" t="s">
        <v>1879</v>
      </c>
      <c r="E2084" s="51" t="s">
        <v>622</v>
      </c>
      <c r="F2084" s="51" t="s">
        <v>622</v>
      </c>
      <c r="G2084" s="51"/>
      <c r="H2084" s="51" t="s">
        <v>623</v>
      </c>
      <c r="I2084" s="51"/>
      <c r="J2084" s="51" t="s">
        <v>44</v>
      </c>
      <c r="K2084" s="51" t="s">
        <v>44</v>
      </c>
      <c r="L2084" s="51">
        <v>356</v>
      </c>
      <c r="M2084" s="51"/>
      <c r="N2084" s="53">
        <v>0</v>
      </c>
      <c r="O2084" s="53"/>
      <c r="P2084" s="53">
        <v>0</v>
      </c>
    </row>
    <row r="2085" spans="1:16" s="19" customFormat="1" hidden="1">
      <c r="A2085" s="19" t="s">
        <v>1986</v>
      </c>
      <c r="B2085" s="19" t="s">
        <v>1453</v>
      </c>
      <c r="C2085" s="51"/>
      <c r="D2085" s="51" t="s">
        <v>1879</v>
      </c>
      <c r="E2085" s="51" t="s">
        <v>622</v>
      </c>
      <c r="F2085" s="51" t="s">
        <v>622</v>
      </c>
      <c r="G2085" s="51"/>
      <c r="H2085" s="51" t="s">
        <v>623</v>
      </c>
      <c r="I2085" s="51"/>
      <c r="J2085" s="51" t="s">
        <v>44</v>
      </c>
      <c r="K2085" s="51" t="s">
        <v>44</v>
      </c>
      <c r="L2085" s="51">
        <v>57544</v>
      </c>
      <c r="M2085" s="51"/>
      <c r="N2085" s="53">
        <v>0</v>
      </c>
      <c r="O2085" s="53">
        <v>0</v>
      </c>
      <c r="P2085" s="53">
        <v>0</v>
      </c>
    </row>
    <row r="2086" spans="1:16" s="19" customFormat="1" hidden="1">
      <c r="A2086" s="19" t="s">
        <v>1986</v>
      </c>
      <c r="B2086" s="19" t="s">
        <v>2822</v>
      </c>
      <c r="C2086" s="51"/>
      <c r="D2086" s="51" t="s">
        <v>1879</v>
      </c>
      <c r="E2086" s="51" t="s">
        <v>622</v>
      </c>
      <c r="F2086" s="51" t="s">
        <v>622</v>
      </c>
      <c r="G2086" s="51"/>
      <c r="H2086" s="51" t="s">
        <v>623</v>
      </c>
      <c r="I2086" s="51"/>
      <c r="J2086" s="51" t="s">
        <v>44</v>
      </c>
      <c r="K2086" s="51" t="s">
        <v>44</v>
      </c>
      <c r="L2086" s="51"/>
      <c r="M2086" s="51"/>
      <c r="N2086" s="53">
        <v>0</v>
      </c>
      <c r="O2086" s="53">
        <v>0</v>
      </c>
      <c r="P2086" s="53">
        <v>0</v>
      </c>
    </row>
    <row r="2087" spans="1:16" s="19" customFormat="1" hidden="1">
      <c r="A2087" s="19" t="s">
        <v>1986</v>
      </c>
      <c r="B2087" s="19" t="s">
        <v>1620</v>
      </c>
      <c r="C2087" s="51"/>
      <c r="D2087" s="51" t="s">
        <v>1879</v>
      </c>
      <c r="E2087" s="51" t="s">
        <v>622</v>
      </c>
      <c r="F2087" s="51" t="s">
        <v>622</v>
      </c>
      <c r="G2087" s="51"/>
      <c r="H2087" s="51" t="s">
        <v>623</v>
      </c>
      <c r="I2087" s="51"/>
      <c r="J2087" s="51" t="s">
        <v>44</v>
      </c>
      <c r="K2087" s="51" t="s">
        <v>44</v>
      </c>
      <c r="L2087" s="51" t="s">
        <v>2821</v>
      </c>
      <c r="M2087" s="51"/>
      <c r="N2087" s="53">
        <v>0</v>
      </c>
      <c r="O2087" s="53"/>
      <c r="P2087" s="53">
        <v>0</v>
      </c>
    </row>
    <row r="2088" spans="1:16" s="19" customFormat="1" hidden="1">
      <c r="A2088" s="19" t="s">
        <v>1986</v>
      </c>
      <c r="B2088" s="19" t="s">
        <v>2820</v>
      </c>
      <c r="C2088" s="51"/>
      <c r="D2088" s="51" t="s">
        <v>1879</v>
      </c>
      <c r="E2088" s="51" t="s">
        <v>622</v>
      </c>
      <c r="F2088" s="51" t="s">
        <v>622</v>
      </c>
      <c r="G2088" s="51"/>
      <c r="H2088" s="51" t="s">
        <v>623</v>
      </c>
      <c r="I2088" s="51"/>
      <c r="J2088" s="51" t="s">
        <v>44</v>
      </c>
      <c r="K2088" s="51" t="s">
        <v>44</v>
      </c>
      <c r="L2088" s="51">
        <v>50134</v>
      </c>
      <c r="M2088" s="51"/>
      <c r="N2088" s="53">
        <v>0</v>
      </c>
      <c r="O2088" s="53"/>
      <c r="P2088" s="53">
        <v>0</v>
      </c>
    </row>
    <row r="2089" spans="1:16" s="19" customFormat="1" hidden="1">
      <c r="A2089" s="19" t="s">
        <v>1986</v>
      </c>
      <c r="B2089" s="19" t="s">
        <v>2820</v>
      </c>
      <c r="C2089" s="51"/>
      <c r="D2089" s="51" t="s">
        <v>1879</v>
      </c>
      <c r="E2089" s="51" t="s">
        <v>622</v>
      </c>
      <c r="F2089" s="51" t="s">
        <v>622</v>
      </c>
      <c r="G2089" s="51"/>
      <c r="H2089" s="51" t="s">
        <v>623</v>
      </c>
      <c r="I2089" s="51"/>
      <c r="J2089" s="51" t="s">
        <v>44</v>
      </c>
      <c r="K2089" s="51" t="s">
        <v>44</v>
      </c>
      <c r="L2089" s="51">
        <v>50134</v>
      </c>
      <c r="M2089" s="51"/>
      <c r="N2089" s="53">
        <v>0</v>
      </c>
      <c r="O2089" s="53"/>
      <c r="P2089" s="53">
        <v>0</v>
      </c>
    </row>
    <row r="2090" spans="1:16" s="19" customFormat="1" hidden="1">
      <c r="A2090" s="19" t="s">
        <v>1986</v>
      </c>
      <c r="B2090" s="19" t="s">
        <v>2819</v>
      </c>
      <c r="C2090" s="51"/>
      <c r="D2090" s="51" t="s">
        <v>1879</v>
      </c>
      <c r="E2090" s="51" t="s">
        <v>622</v>
      </c>
      <c r="F2090" s="51" t="s">
        <v>622</v>
      </c>
      <c r="G2090" s="51"/>
      <c r="H2090" s="51" t="s">
        <v>623</v>
      </c>
      <c r="I2090" s="51"/>
      <c r="J2090" s="51" t="s">
        <v>44</v>
      </c>
      <c r="K2090" s="51" t="s">
        <v>44</v>
      </c>
      <c r="L2090" s="51"/>
      <c r="M2090" s="51"/>
      <c r="N2090" s="53">
        <v>0</v>
      </c>
      <c r="O2090" s="53"/>
      <c r="P2090" s="53">
        <v>0</v>
      </c>
    </row>
    <row r="2091" spans="1:16" s="19" customFormat="1" hidden="1">
      <c r="A2091" s="19" t="s">
        <v>1986</v>
      </c>
      <c r="B2091" s="19" t="s">
        <v>2818</v>
      </c>
      <c r="C2091" s="51"/>
      <c r="D2091" s="51" t="s">
        <v>1879</v>
      </c>
      <c r="E2091" s="51" t="s">
        <v>622</v>
      </c>
      <c r="F2091" s="51" t="s">
        <v>622</v>
      </c>
      <c r="G2091" s="51"/>
      <c r="H2091" s="51" t="s">
        <v>623</v>
      </c>
      <c r="I2091" s="51"/>
      <c r="J2091" s="51" t="s">
        <v>44</v>
      </c>
      <c r="K2091" s="51" t="s">
        <v>44</v>
      </c>
      <c r="L2091" s="51">
        <v>10601</v>
      </c>
      <c r="M2091" s="51"/>
      <c r="N2091" s="53">
        <v>0</v>
      </c>
      <c r="O2091" s="53"/>
      <c r="P2091" s="53">
        <v>0</v>
      </c>
    </row>
    <row r="2092" spans="1:16" s="19" customFormat="1" hidden="1">
      <c r="A2092" s="19" t="s">
        <v>1986</v>
      </c>
      <c r="B2092" s="19" t="s">
        <v>1684</v>
      </c>
      <c r="C2092" s="51"/>
      <c r="D2092" s="51" t="s">
        <v>1879</v>
      </c>
      <c r="E2092" s="51" t="s">
        <v>622</v>
      </c>
      <c r="F2092" s="51" t="s">
        <v>622</v>
      </c>
      <c r="G2092" s="51"/>
      <c r="H2092" s="51" t="s">
        <v>623</v>
      </c>
      <c r="I2092" s="51"/>
      <c r="J2092" s="51" t="s">
        <v>44</v>
      </c>
      <c r="K2092" s="51" t="s">
        <v>44</v>
      </c>
      <c r="L2092" s="51">
        <v>50115</v>
      </c>
      <c r="M2092" s="51"/>
      <c r="N2092" s="53">
        <v>0</v>
      </c>
      <c r="O2092" s="53"/>
      <c r="P2092" s="53">
        <v>0</v>
      </c>
    </row>
    <row r="2093" spans="1:16" s="19" customFormat="1" hidden="1">
      <c r="A2093" s="19" t="s">
        <v>1986</v>
      </c>
      <c r="B2093" s="19" t="s">
        <v>1737</v>
      </c>
      <c r="C2093" s="51"/>
      <c r="D2093" s="51" t="s">
        <v>1879</v>
      </c>
      <c r="E2093" s="51" t="s">
        <v>622</v>
      </c>
      <c r="F2093" s="51" t="s">
        <v>622</v>
      </c>
      <c r="G2093" s="51"/>
      <c r="H2093" s="51" t="s">
        <v>623</v>
      </c>
      <c r="I2093" s="51"/>
      <c r="J2093" s="51" t="s">
        <v>44</v>
      </c>
      <c r="K2093" s="51" t="s">
        <v>44</v>
      </c>
      <c r="L2093" s="51">
        <v>57515</v>
      </c>
      <c r="M2093" s="51"/>
      <c r="N2093" s="53">
        <v>0</v>
      </c>
      <c r="O2093" s="53"/>
      <c r="P2093" s="53">
        <v>0</v>
      </c>
    </row>
    <row r="2094" spans="1:16" s="19" customFormat="1" hidden="1">
      <c r="A2094" s="19" t="s">
        <v>1986</v>
      </c>
      <c r="B2094" s="19" t="s">
        <v>1737</v>
      </c>
      <c r="C2094" s="51"/>
      <c r="D2094" s="51" t="s">
        <v>1879</v>
      </c>
      <c r="E2094" s="51" t="s">
        <v>622</v>
      </c>
      <c r="F2094" s="51" t="s">
        <v>622</v>
      </c>
      <c r="G2094" s="51"/>
      <c r="H2094" s="51" t="s">
        <v>623</v>
      </c>
      <c r="I2094" s="51"/>
      <c r="J2094" s="51" t="s">
        <v>44</v>
      </c>
      <c r="K2094" s="51" t="s">
        <v>44</v>
      </c>
      <c r="L2094" s="51">
        <v>57515</v>
      </c>
      <c r="M2094" s="51"/>
      <c r="N2094" s="53">
        <v>0</v>
      </c>
      <c r="O2094" s="53"/>
      <c r="P2094" s="53">
        <v>0</v>
      </c>
    </row>
    <row r="2095" spans="1:16" s="19" customFormat="1" hidden="1">
      <c r="A2095" s="19" t="s">
        <v>1986</v>
      </c>
      <c r="B2095" s="19" t="s">
        <v>1737</v>
      </c>
      <c r="C2095" s="51"/>
      <c r="D2095" s="51" t="s">
        <v>1879</v>
      </c>
      <c r="E2095" s="51" t="s">
        <v>622</v>
      </c>
      <c r="F2095" s="51" t="s">
        <v>622</v>
      </c>
      <c r="G2095" s="51"/>
      <c r="H2095" s="51" t="s">
        <v>623</v>
      </c>
      <c r="I2095" s="51"/>
      <c r="J2095" s="51" t="s">
        <v>44</v>
      </c>
      <c r="K2095" s="51" t="s">
        <v>44</v>
      </c>
      <c r="L2095" s="51">
        <v>57515</v>
      </c>
      <c r="M2095" s="51"/>
      <c r="N2095" s="53">
        <v>0</v>
      </c>
      <c r="O2095" s="53"/>
      <c r="P2095" s="53">
        <v>0</v>
      </c>
    </row>
    <row r="2096" spans="1:16" s="19" customFormat="1" hidden="1">
      <c r="A2096" s="19" t="s">
        <v>1986</v>
      </c>
      <c r="B2096" s="19" t="s">
        <v>1737</v>
      </c>
      <c r="C2096" s="51"/>
      <c r="D2096" s="51" t="s">
        <v>1879</v>
      </c>
      <c r="E2096" s="51" t="s">
        <v>622</v>
      </c>
      <c r="F2096" s="51" t="s">
        <v>622</v>
      </c>
      <c r="G2096" s="51"/>
      <c r="H2096" s="51" t="s">
        <v>623</v>
      </c>
      <c r="I2096" s="51"/>
      <c r="J2096" s="51" t="s">
        <v>44</v>
      </c>
      <c r="K2096" s="51" t="s">
        <v>44</v>
      </c>
      <c r="L2096" s="51">
        <v>57515</v>
      </c>
      <c r="M2096" s="51"/>
      <c r="N2096" s="53">
        <v>0</v>
      </c>
      <c r="O2096" s="53"/>
      <c r="P2096" s="53">
        <v>0</v>
      </c>
    </row>
    <row r="2097" spans="1:16" s="19" customFormat="1" hidden="1">
      <c r="A2097" s="19" t="s">
        <v>1986</v>
      </c>
      <c r="B2097" s="19" t="s">
        <v>1737</v>
      </c>
      <c r="C2097" s="51"/>
      <c r="D2097" s="51" t="s">
        <v>1879</v>
      </c>
      <c r="E2097" s="51" t="s">
        <v>622</v>
      </c>
      <c r="F2097" s="51" t="s">
        <v>622</v>
      </c>
      <c r="G2097" s="51"/>
      <c r="H2097" s="51" t="s">
        <v>623</v>
      </c>
      <c r="I2097" s="51"/>
      <c r="J2097" s="51" t="s">
        <v>44</v>
      </c>
      <c r="K2097" s="51" t="s">
        <v>44</v>
      </c>
      <c r="L2097" s="51">
        <v>57515</v>
      </c>
      <c r="M2097" s="51"/>
      <c r="N2097" s="53">
        <v>0</v>
      </c>
      <c r="O2097" s="53"/>
      <c r="P2097" s="53">
        <v>0</v>
      </c>
    </row>
    <row r="2098" spans="1:16" s="19" customFormat="1" hidden="1">
      <c r="A2098" s="19" t="s">
        <v>1986</v>
      </c>
      <c r="B2098" s="19" t="s">
        <v>1762</v>
      </c>
      <c r="C2098" s="51"/>
      <c r="D2098" s="51" t="s">
        <v>1879</v>
      </c>
      <c r="E2098" s="51" t="s">
        <v>622</v>
      </c>
      <c r="F2098" s="51" t="s">
        <v>622</v>
      </c>
      <c r="G2098" s="51"/>
      <c r="H2098" s="51" t="s">
        <v>623</v>
      </c>
      <c r="I2098" s="51"/>
      <c r="J2098" s="51" t="s">
        <v>44</v>
      </c>
      <c r="K2098" s="51" t="s">
        <v>44</v>
      </c>
      <c r="L2098" s="51" t="s">
        <v>2817</v>
      </c>
      <c r="M2098" s="51"/>
      <c r="N2098" s="53">
        <v>0</v>
      </c>
      <c r="O2098" s="53"/>
      <c r="P2098" s="53">
        <v>0</v>
      </c>
    </row>
    <row r="2099" spans="1:16" s="19" customFormat="1" hidden="1">
      <c r="A2099" s="19" t="s">
        <v>1986</v>
      </c>
      <c r="B2099" s="19" t="s">
        <v>1774</v>
      </c>
      <c r="C2099" s="51"/>
      <c r="D2099" s="51" t="s">
        <v>1879</v>
      </c>
      <c r="E2099" s="51" t="s">
        <v>622</v>
      </c>
      <c r="F2099" s="51" t="s">
        <v>622</v>
      </c>
      <c r="G2099" s="51"/>
      <c r="H2099" s="51" t="s">
        <v>623</v>
      </c>
      <c r="I2099" s="51"/>
      <c r="J2099" s="51" t="s">
        <v>44</v>
      </c>
      <c r="K2099" s="51" t="s">
        <v>44</v>
      </c>
      <c r="L2099" s="51" t="s">
        <v>2816</v>
      </c>
      <c r="M2099" s="51"/>
      <c r="N2099" s="53">
        <v>0</v>
      </c>
      <c r="O2099" s="53"/>
      <c r="P2099" s="53">
        <v>0</v>
      </c>
    </row>
    <row r="2100" spans="1:16" s="19" customFormat="1" hidden="1">
      <c r="A2100" s="19" t="s">
        <v>1985</v>
      </c>
      <c r="B2100" s="19" t="s">
        <v>2854</v>
      </c>
      <c r="C2100" s="51"/>
      <c r="D2100" s="51" t="s">
        <v>1879</v>
      </c>
      <c r="E2100" s="51" t="s">
        <v>622</v>
      </c>
      <c r="F2100" s="51" t="s">
        <v>622</v>
      </c>
      <c r="G2100" s="51"/>
      <c r="H2100" s="51" t="s">
        <v>623</v>
      </c>
      <c r="I2100" s="51"/>
      <c r="J2100" s="51" t="s">
        <v>44</v>
      </c>
      <c r="K2100" s="51" t="s">
        <v>44</v>
      </c>
      <c r="L2100" s="51" t="s">
        <v>2848</v>
      </c>
      <c r="M2100" s="51"/>
      <c r="N2100" s="53">
        <v>0.30186754845768088</v>
      </c>
      <c r="O2100" s="53"/>
      <c r="P2100" s="53">
        <v>0.30186754845768088</v>
      </c>
    </row>
    <row r="2101" spans="1:16" s="19" customFormat="1" hidden="1">
      <c r="A2101" s="19" t="s">
        <v>1985</v>
      </c>
      <c r="B2101" s="19" t="s">
        <v>2853</v>
      </c>
      <c r="C2101" s="51"/>
      <c r="D2101" s="51" t="s">
        <v>1879</v>
      </c>
      <c r="E2101" s="51" t="s">
        <v>622</v>
      </c>
      <c r="F2101" s="51" t="s">
        <v>622</v>
      </c>
      <c r="G2101" s="51"/>
      <c r="H2101" s="51" t="s">
        <v>623</v>
      </c>
      <c r="I2101" s="51"/>
      <c r="J2101" s="51" t="s">
        <v>44</v>
      </c>
      <c r="K2101" s="51" t="s">
        <v>44</v>
      </c>
      <c r="L2101" s="51" t="s">
        <v>2848</v>
      </c>
      <c r="M2101" s="51"/>
      <c r="N2101" s="53">
        <v>0.46751017894675129</v>
      </c>
      <c r="O2101" s="53"/>
      <c r="P2101" s="53">
        <v>0.46751017894675129</v>
      </c>
    </row>
    <row r="2102" spans="1:16" s="19" customFormat="1" hidden="1">
      <c r="A2102" s="19" t="s">
        <v>1985</v>
      </c>
      <c r="B2102" s="19" t="s">
        <v>2852</v>
      </c>
      <c r="C2102" s="51"/>
      <c r="D2102" s="51" t="s">
        <v>1879</v>
      </c>
      <c r="E2102" s="51" t="s">
        <v>622</v>
      </c>
      <c r="F2102" s="51" t="s">
        <v>622</v>
      </c>
      <c r="G2102" s="51"/>
      <c r="H2102" s="51" t="s">
        <v>623</v>
      </c>
      <c r="I2102" s="51"/>
      <c r="J2102" s="51" t="s">
        <v>44</v>
      </c>
      <c r="K2102" s="51" t="s">
        <v>44</v>
      </c>
      <c r="L2102" s="51" t="s">
        <v>2848</v>
      </c>
      <c r="M2102" s="51"/>
      <c r="N2102" s="53">
        <v>1.3912055687800158</v>
      </c>
      <c r="O2102" s="53"/>
      <c r="P2102" s="53">
        <v>1.3912055687800158</v>
      </c>
    </row>
    <row r="2103" spans="1:16" s="19" customFormat="1" hidden="1">
      <c r="A2103" s="19" t="s">
        <v>1985</v>
      </c>
      <c r="B2103" s="19" t="s">
        <v>2851</v>
      </c>
      <c r="C2103" s="51"/>
      <c r="D2103" s="51" t="s">
        <v>1879</v>
      </c>
      <c r="E2103" s="51" t="s">
        <v>622</v>
      </c>
      <c r="F2103" s="51" t="s">
        <v>622</v>
      </c>
      <c r="G2103" s="51"/>
      <c r="H2103" s="51" t="s">
        <v>623</v>
      </c>
      <c r="I2103" s="51"/>
      <c r="J2103" s="51" t="s">
        <v>44</v>
      </c>
      <c r="K2103" s="51" t="s">
        <v>44</v>
      </c>
      <c r="L2103" s="51" t="s">
        <v>2848</v>
      </c>
      <c r="M2103" s="51"/>
      <c r="N2103" s="53">
        <v>1.827895522459037</v>
      </c>
      <c r="O2103" s="53"/>
      <c r="P2103" s="53">
        <v>1.827895522459037</v>
      </c>
    </row>
    <row r="2104" spans="1:16" s="19" customFormat="1" hidden="1">
      <c r="A2104" s="19" t="s">
        <v>1985</v>
      </c>
      <c r="B2104" s="19" t="s">
        <v>2850</v>
      </c>
      <c r="C2104" s="51"/>
      <c r="D2104" s="51" t="s">
        <v>1879</v>
      </c>
      <c r="E2104" s="51" t="s">
        <v>622</v>
      </c>
      <c r="F2104" s="51" t="s">
        <v>622</v>
      </c>
      <c r="G2104" s="51"/>
      <c r="H2104" s="51" t="s">
        <v>623</v>
      </c>
      <c r="I2104" s="51"/>
      <c r="J2104" s="51" t="s">
        <v>44</v>
      </c>
      <c r="K2104" s="51" t="s">
        <v>44</v>
      </c>
      <c r="L2104" s="51" t="s">
        <v>2848</v>
      </c>
      <c r="M2104" s="51"/>
      <c r="N2104" s="53">
        <v>0.95280638511476745</v>
      </c>
      <c r="O2104" s="53"/>
      <c r="P2104" s="53">
        <v>0.95280638511476745</v>
      </c>
    </row>
    <row r="2105" spans="1:16" s="19" customFormat="1" hidden="1">
      <c r="A2105" s="19" t="s">
        <v>1985</v>
      </c>
      <c r="B2105" s="19" t="s">
        <v>2849</v>
      </c>
      <c r="C2105" s="51"/>
      <c r="D2105" s="51" t="s">
        <v>1879</v>
      </c>
      <c r="E2105" s="51" t="s">
        <v>622</v>
      </c>
      <c r="F2105" s="51" t="s">
        <v>622</v>
      </c>
      <c r="G2105" s="51"/>
      <c r="H2105" s="51" t="s">
        <v>623</v>
      </c>
      <c r="I2105" s="51"/>
      <c r="J2105" s="51" t="s">
        <v>44</v>
      </c>
      <c r="K2105" s="51" t="s">
        <v>44</v>
      </c>
      <c r="L2105" s="51" t="s">
        <v>2848</v>
      </c>
      <c r="M2105" s="51"/>
      <c r="N2105" s="53">
        <v>1.3141890978918687</v>
      </c>
      <c r="O2105" s="53"/>
      <c r="P2105" s="53">
        <v>1.3141890978918687</v>
      </c>
    </row>
    <row r="2106" spans="1:16" s="19" customFormat="1" hidden="1">
      <c r="A2106" s="19" t="s">
        <v>1985</v>
      </c>
      <c r="B2106" s="19" t="s">
        <v>694</v>
      </c>
      <c r="C2106" s="51"/>
      <c r="D2106" s="51" t="s">
        <v>1879</v>
      </c>
      <c r="E2106" s="51" t="s">
        <v>622</v>
      </c>
      <c r="F2106" s="51" t="s">
        <v>622</v>
      </c>
      <c r="G2106" s="51"/>
      <c r="H2106" s="51" t="s">
        <v>623</v>
      </c>
      <c r="I2106" s="51"/>
      <c r="J2106" s="51" t="s">
        <v>44</v>
      </c>
      <c r="K2106" s="51" t="s">
        <v>44</v>
      </c>
      <c r="L2106" s="51">
        <v>56474</v>
      </c>
      <c r="M2106" s="51"/>
      <c r="N2106" s="53">
        <v>0.24735190943469809</v>
      </c>
      <c r="O2106" s="53">
        <v>3.5529333270500722E-3</v>
      </c>
      <c r="P2106" s="53">
        <v>0.24379897610764803</v>
      </c>
    </row>
    <row r="2107" spans="1:16" s="19" customFormat="1" hidden="1">
      <c r="A2107" s="19" t="s">
        <v>1985</v>
      </c>
      <c r="B2107" s="19" t="s">
        <v>701</v>
      </c>
      <c r="C2107" s="51"/>
      <c r="D2107" s="51" t="s">
        <v>1879</v>
      </c>
      <c r="E2107" s="51" t="s">
        <v>622</v>
      </c>
      <c r="F2107" s="51" t="s">
        <v>622</v>
      </c>
      <c r="G2107" s="51"/>
      <c r="H2107" s="51" t="s">
        <v>623</v>
      </c>
      <c r="I2107" s="51"/>
      <c r="J2107" s="51" t="s">
        <v>44</v>
      </c>
      <c r="K2107" s="51" t="s">
        <v>44</v>
      </c>
      <c r="L2107" s="51" t="s">
        <v>2847</v>
      </c>
      <c r="M2107" s="51"/>
      <c r="N2107" s="53">
        <v>2.241728583697387</v>
      </c>
      <c r="O2107" s="53"/>
      <c r="P2107" s="53">
        <v>2.241728583697387</v>
      </c>
    </row>
    <row r="2108" spans="1:16" s="19" customFormat="1" hidden="1">
      <c r="A2108" s="19" t="s">
        <v>1985</v>
      </c>
      <c r="B2108" s="19" t="s">
        <v>702</v>
      </c>
      <c r="C2108" s="51"/>
      <c r="D2108" s="51" t="s">
        <v>1879</v>
      </c>
      <c r="E2108" s="51" t="s">
        <v>622</v>
      </c>
      <c r="F2108" s="51" t="s">
        <v>622</v>
      </c>
      <c r="G2108" s="51"/>
      <c r="H2108" s="51" t="s">
        <v>623</v>
      </c>
      <c r="I2108" s="51"/>
      <c r="J2108" s="51" t="s">
        <v>44</v>
      </c>
      <c r="K2108" s="51" t="s">
        <v>44</v>
      </c>
      <c r="L2108" s="51" t="s">
        <v>2846</v>
      </c>
      <c r="M2108" s="51"/>
      <c r="N2108" s="53">
        <v>1.8537770269335712</v>
      </c>
      <c r="O2108" s="53"/>
      <c r="P2108" s="53">
        <v>1.8537770269335712</v>
      </c>
    </row>
    <row r="2109" spans="1:16" s="19" customFormat="1" hidden="1">
      <c r="A2109" s="19" t="s">
        <v>1985</v>
      </c>
      <c r="B2109" s="19" t="s">
        <v>734</v>
      </c>
      <c r="C2109" s="51"/>
      <c r="D2109" s="51" t="s">
        <v>1879</v>
      </c>
      <c r="E2109" s="51" t="s">
        <v>622</v>
      </c>
      <c r="F2109" s="51" t="s">
        <v>622</v>
      </c>
      <c r="G2109" s="51"/>
      <c r="H2109" s="51" t="s">
        <v>623</v>
      </c>
      <c r="I2109" s="51"/>
      <c r="J2109" s="51" t="s">
        <v>44</v>
      </c>
      <c r="K2109" s="51" t="s">
        <v>44</v>
      </c>
      <c r="L2109" s="51">
        <v>55295</v>
      </c>
      <c r="M2109" s="51"/>
      <c r="N2109" s="53">
        <v>12.482433659069246</v>
      </c>
      <c r="O2109" s="53"/>
      <c r="P2109" s="53">
        <v>12.482433659069246</v>
      </c>
    </row>
    <row r="2110" spans="1:16" s="19" customFormat="1" hidden="1">
      <c r="A2110" s="19" t="s">
        <v>1985</v>
      </c>
      <c r="B2110" s="19" t="s">
        <v>784</v>
      </c>
      <c r="C2110" s="51"/>
      <c r="D2110" s="51" t="s">
        <v>1879</v>
      </c>
      <c r="E2110" s="51" t="s">
        <v>622</v>
      </c>
      <c r="F2110" s="51" t="s">
        <v>622</v>
      </c>
      <c r="G2110" s="51"/>
      <c r="H2110" s="51" t="s">
        <v>623</v>
      </c>
      <c r="I2110" s="51"/>
      <c r="J2110" s="51" t="s">
        <v>44</v>
      </c>
      <c r="K2110" s="51" t="s">
        <v>44</v>
      </c>
      <c r="L2110" s="51" t="s">
        <v>2845</v>
      </c>
      <c r="M2110" s="51"/>
      <c r="N2110" s="53">
        <v>3.0851871681347665E-2</v>
      </c>
      <c r="O2110" s="53"/>
      <c r="P2110" s="53">
        <v>3.0851871681347665E-2</v>
      </c>
    </row>
    <row r="2111" spans="1:16" s="19" customFormat="1" hidden="1">
      <c r="A2111" s="19" t="s">
        <v>1985</v>
      </c>
      <c r="B2111" s="19" t="s">
        <v>801</v>
      </c>
      <c r="C2111" s="51"/>
      <c r="D2111" s="51" t="s">
        <v>1879</v>
      </c>
      <c r="E2111" s="51" t="s">
        <v>622</v>
      </c>
      <c r="F2111" s="51" t="s">
        <v>622</v>
      </c>
      <c r="G2111" s="51"/>
      <c r="H2111" s="51" t="s">
        <v>623</v>
      </c>
      <c r="I2111" s="51"/>
      <c r="J2111" s="51" t="s">
        <v>44</v>
      </c>
      <c r="K2111" s="51" t="s">
        <v>44</v>
      </c>
      <c r="L2111" s="51">
        <v>56475</v>
      </c>
      <c r="M2111" s="51"/>
      <c r="N2111" s="53">
        <v>0.17444943193616627</v>
      </c>
      <c r="O2111" s="53">
        <v>7.4204474884523794E-3</v>
      </c>
      <c r="P2111" s="53">
        <v>0.16702898444771389</v>
      </c>
    </row>
    <row r="2112" spans="1:16" s="19" customFormat="1" hidden="1">
      <c r="A2112" s="19" t="s">
        <v>1985</v>
      </c>
      <c r="B2112" s="19" t="s">
        <v>811</v>
      </c>
      <c r="C2112" s="51"/>
      <c r="D2112" s="51" t="s">
        <v>1879</v>
      </c>
      <c r="E2112" s="51" t="s">
        <v>622</v>
      </c>
      <c r="F2112" s="51" t="s">
        <v>622</v>
      </c>
      <c r="G2112" s="51"/>
      <c r="H2112" s="51" t="s">
        <v>623</v>
      </c>
      <c r="I2112" s="51"/>
      <c r="J2112" s="51" t="s">
        <v>44</v>
      </c>
      <c r="K2112" s="51" t="s">
        <v>44</v>
      </c>
      <c r="L2112" s="51" t="s">
        <v>2844</v>
      </c>
      <c r="M2112" s="51"/>
      <c r="N2112" s="53">
        <v>0.60092483876032399</v>
      </c>
      <c r="O2112" s="53"/>
      <c r="P2112" s="53">
        <v>0.60092483876032399</v>
      </c>
    </row>
    <row r="2113" spans="1:16" s="19" customFormat="1" hidden="1">
      <c r="A2113" s="19" t="s">
        <v>1985</v>
      </c>
      <c r="B2113" s="19" t="s">
        <v>2843</v>
      </c>
      <c r="C2113" s="51"/>
      <c r="D2113" s="51" t="s">
        <v>1879</v>
      </c>
      <c r="E2113" s="51" t="s">
        <v>622</v>
      </c>
      <c r="F2113" s="51" t="s">
        <v>622</v>
      </c>
      <c r="G2113" s="51"/>
      <c r="H2113" s="51" t="s">
        <v>623</v>
      </c>
      <c r="I2113" s="51"/>
      <c r="J2113" s="51" t="s">
        <v>44</v>
      </c>
      <c r="K2113" s="51" t="s">
        <v>44</v>
      </c>
      <c r="L2113" s="51" t="s">
        <v>2842</v>
      </c>
      <c r="M2113" s="51"/>
      <c r="N2113" s="53">
        <v>0</v>
      </c>
      <c r="O2113" s="53"/>
      <c r="P2113" s="53">
        <v>0</v>
      </c>
    </row>
    <row r="2114" spans="1:16" s="19" customFormat="1" hidden="1">
      <c r="A2114" s="19" t="s">
        <v>1985</v>
      </c>
      <c r="B2114" s="19" t="s">
        <v>2841</v>
      </c>
      <c r="C2114" s="51"/>
      <c r="D2114" s="51" t="s">
        <v>1879</v>
      </c>
      <c r="E2114" s="51" t="s">
        <v>622</v>
      </c>
      <c r="F2114" s="51" t="s">
        <v>622</v>
      </c>
      <c r="G2114" s="51"/>
      <c r="H2114" s="51" t="s">
        <v>623</v>
      </c>
      <c r="I2114" s="51"/>
      <c r="J2114" s="51" t="s">
        <v>44</v>
      </c>
      <c r="K2114" s="51" t="s">
        <v>44</v>
      </c>
      <c r="L2114" s="51"/>
      <c r="M2114" s="51"/>
      <c r="N2114" s="53">
        <v>0</v>
      </c>
      <c r="O2114" s="53"/>
      <c r="P2114" s="53">
        <v>0</v>
      </c>
    </row>
    <row r="2115" spans="1:16" s="19" customFormat="1" hidden="1">
      <c r="A2115" s="19" t="s">
        <v>1985</v>
      </c>
      <c r="B2115" s="19" t="s">
        <v>840</v>
      </c>
      <c r="C2115" s="51"/>
      <c r="D2115" s="51" t="s">
        <v>1879</v>
      </c>
      <c r="E2115" s="51" t="s">
        <v>622</v>
      </c>
      <c r="F2115" s="51" t="s">
        <v>622</v>
      </c>
      <c r="G2115" s="51"/>
      <c r="H2115" s="51" t="s">
        <v>623</v>
      </c>
      <c r="I2115" s="51"/>
      <c r="J2115" s="51" t="s">
        <v>44</v>
      </c>
      <c r="K2115" s="51" t="s">
        <v>44</v>
      </c>
      <c r="L2115" s="51" t="s">
        <v>2840</v>
      </c>
      <c r="M2115" s="51"/>
      <c r="N2115" s="53">
        <v>1.2091380284499234</v>
      </c>
      <c r="O2115" s="53"/>
      <c r="P2115" s="53">
        <v>1.2091380284499234</v>
      </c>
    </row>
    <row r="2116" spans="1:16" s="19" customFormat="1" hidden="1">
      <c r="A2116" s="19" t="s">
        <v>1985</v>
      </c>
      <c r="B2116" s="19" t="s">
        <v>863</v>
      </c>
      <c r="C2116" s="51"/>
      <c r="D2116" s="51" t="s">
        <v>1879</v>
      </c>
      <c r="E2116" s="51" t="s">
        <v>622</v>
      </c>
      <c r="F2116" s="51" t="s">
        <v>622</v>
      </c>
      <c r="G2116" s="51"/>
      <c r="H2116" s="51" t="s">
        <v>623</v>
      </c>
      <c r="I2116" s="51"/>
      <c r="J2116" s="51" t="s">
        <v>44</v>
      </c>
      <c r="K2116" s="51" t="s">
        <v>44</v>
      </c>
      <c r="L2116" s="51" t="s">
        <v>2839</v>
      </c>
      <c r="M2116" s="51"/>
      <c r="N2116" s="53">
        <v>0.67592865339374986</v>
      </c>
      <c r="O2116" s="53"/>
      <c r="P2116" s="53">
        <v>0.67592865339374986</v>
      </c>
    </row>
    <row r="2117" spans="1:16" s="19" customFormat="1" hidden="1">
      <c r="A2117" s="19" t="s">
        <v>1985</v>
      </c>
      <c r="B2117" s="19" t="s">
        <v>872</v>
      </c>
      <c r="C2117" s="51"/>
      <c r="D2117" s="51" t="s">
        <v>1879</v>
      </c>
      <c r="E2117" s="51" t="s">
        <v>622</v>
      </c>
      <c r="F2117" s="51" t="s">
        <v>622</v>
      </c>
      <c r="G2117" s="51"/>
      <c r="H2117" s="51" t="s">
        <v>623</v>
      </c>
      <c r="I2117" s="51"/>
      <c r="J2117" s="51" t="s">
        <v>44</v>
      </c>
      <c r="K2117" s="51" t="s">
        <v>44</v>
      </c>
      <c r="L2117" s="51">
        <v>57482</v>
      </c>
      <c r="M2117" s="51"/>
      <c r="N2117" s="53">
        <v>0.44292073615476429</v>
      </c>
      <c r="O2117" s="53"/>
      <c r="P2117" s="53">
        <v>0.44292073615476429</v>
      </c>
    </row>
    <row r="2118" spans="1:16" s="19" customFormat="1" hidden="1">
      <c r="A2118" s="19" t="s">
        <v>1985</v>
      </c>
      <c r="B2118" s="19" t="s">
        <v>872</v>
      </c>
      <c r="C2118" s="51"/>
      <c r="D2118" s="51" t="s">
        <v>1879</v>
      </c>
      <c r="E2118" s="51" t="s">
        <v>622</v>
      </c>
      <c r="F2118" s="51" t="s">
        <v>622</v>
      </c>
      <c r="G2118" s="51"/>
      <c r="H2118" s="51" t="s">
        <v>623</v>
      </c>
      <c r="I2118" s="51"/>
      <c r="J2118" s="51" t="s">
        <v>44</v>
      </c>
      <c r="K2118" s="51" t="s">
        <v>44</v>
      </c>
      <c r="L2118" s="51">
        <v>57482</v>
      </c>
      <c r="M2118" s="51"/>
      <c r="N2118" s="53">
        <v>0.4821684309994626</v>
      </c>
      <c r="O2118" s="53"/>
      <c r="P2118" s="53">
        <v>0.4821684309994626</v>
      </c>
    </row>
    <row r="2119" spans="1:16" s="19" customFormat="1" hidden="1">
      <c r="A2119" s="19" t="s">
        <v>1985</v>
      </c>
      <c r="B2119" s="19" t="s">
        <v>872</v>
      </c>
      <c r="C2119" s="51"/>
      <c r="D2119" s="51" t="s">
        <v>1879</v>
      </c>
      <c r="E2119" s="51" t="s">
        <v>622</v>
      </c>
      <c r="F2119" s="51" t="s">
        <v>622</v>
      </c>
      <c r="G2119" s="51"/>
      <c r="H2119" s="51" t="s">
        <v>623</v>
      </c>
      <c r="I2119" s="51"/>
      <c r="J2119" s="51" t="s">
        <v>44</v>
      </c>
      <c r="K2119" s="51" t="s">
        <v>44</v>
      </c>
      <c r="L2119" s="51">
        <v>57482</v>
      </c>
      <c r="M2119" s="51"/>
      <c r="N2119" s="53">
        <v>0.44085506025926213</v>
      </c>
      <c r="O2119" s="53"/>
      <c r="P2119" s="53">
        <v>0.44085506025926213</v>
      </c>
    </row>
    <row r="2120" spans="1:16" s="19" customFormat="1" hidden="1">
      <c r="A2120" s="19" t="s">
        <v>1985</v>
      </c>
      <c r="B2120" s="19" t="s">
        <v>872</v>
      </c>
      <c r="C2120" s="51"/>
      <c r="D2120" s="51" t="s">
        <v>1879</v>
      </c>
      <c r="E2120" s="51" t="s">
        <v>622</v>
      </c>
      <c r="F2120" s="51" t="s">
        <v>622</v>
      </c>
      <c r="G2120" s="51"/>
      <c r="H2120" s="51" t="s">
        <v>623</v>
      </c>
      <c r="I2120" s="51"/>
      <c r="J2120" s="51" t="s">
        <v>44</v>
      </c>
      <c r="K2120" s="51" t="s">
        <v>44</v>
      </c>
      <c r="L2120" s="51">
        <v>57482</v>
      </c>
      <c r="M2120" s="51"/>
      <c r="N2120" s="53">
        <v>0.40489852458035985</v>
      </c>
      <c r="O2120" s="53"/>
      <c r="P2120" s="53">
        <v>0.40489852458035985</v>
      </c>
    </row>
    <row r="2121" spans="1:16" s="19" customFormat="1" hidden="1">
      <c r="A2121" s="19" t="s">
        <v>1985</v>
      </c>
      <c r="B2121" s="19" t="s">
        <v>872</v>
      </c>
      <c r="C2121" s="51"/>
      <c r="D2121" s="51" t="s">
        <v>1879</v>
      </c>
      <c r="E2121" s="51" t="s">
        <v>622</v>
      </c>
      <c r="F2121" s="51" t="s">
        <v>622</v>
      </c>
      <c r="G2121" s="51"/>
      <c r="H2121" s="51" t="s">
        <v>623</v>
      </c>
      <c r="I2121" s="51"/>
      <c r="J2121" s="51" t="s">
        <v>44</v>
      </c>
      <c r="K2121" s="51" t="s">
        <v>44</v>
      </c>
      <c r="L2121" s="51">
        <v>57482</v>
      </c>
      <c r="M2121" s="51"/>
      <c r="N2121" s="53">
        <v>0.47578596931264772</v>
      </c>
      <c r="O2121" s="53"/>
      <c r="P2121" s="53">
        <v>0.47578596931264772</v>
      </c>
    </row>
    <row r="2122" spans="1:16" s="19" customFormat="1" hidden="1">
      <c r="A2122" s="19" t="s">
        <v>1985</v>
      </c>
      <c r="B2122" s="19" t="s">
        <v>872</v>
      </c>
      <c r="C2122" s="51"/>
      <c r="D2122" s="51" t="s">
        <v>1879</v>
      </c>
      <c r="E2122" s="51" t="s">
        <v>622</v>
      </c>
      <c r="F2122" s="51" t="s">
        <v>622</v>
      </c>
      <c r="G2122" s="51"/>
      <c r="H2122" s="51" t="s">
        <v>623</v>
      </c>
      <c r="I2122" s="51"/>
      <c r="J2122" s="51" t="s">
        <v>44</v>
      </c>
      <c r="K2122" s="51" t="s">
        <v>44</v>
      </c>
      <c r="L2122" s="51">
        <v>57482</v>
      </c>
      <c r="M2122" s="51"/>
      <c r="N2122" s="53">
        <v>0.39227304463156515</v>
      </c>
      <c r="O2122" s="53"/>
      <c r="P2122" s="53">
        <v>0.39227304463156515</v>
      </c>
    </row>
    <row r="2123" spans="1:16" s="19" customFormat="1" hidden="1">
      <c r="A2123" s="19" t="s">
        <v>1985</v>
      </c>
      <c r="B2123" s="19" t="s">
        <v>872</v>
      </c>
      <c r="C2123" s="51"/>
      <c r="D2123" s="51" t="s">
        <v>1879</v>
      </c>
      <c r="E2123" s="51" t="s">
        <v>622</v>
      </c>
      <c r="F2123" s="51" t="s">
        <v>622</v>
      </c>
      <c r="G2123" s="51"/>
      <c r="H2123" s="51" t="s">
        <v>623</v>
      </c>
      <c r="I2123" s="51"/>
      <c r="J2123" s="51" t="s">
        <v>44</v>
      </c>
      <c r="K2123" s="51" t="s">
        <v>44</v>
      </c>
      <c r="L2123" s="51">
        <v>57482</v>
      </c>
      <c r="M2123" s="51"/>
      <c r="N2123" s="53">
        <v>0.48505170894950039</v>
      </c>
      <c r="O2123" s="53"/>
      <c r="P2123" s="53">
        <v>0.48505170894950039</v>
      </c>
    </row>
    <row r="2124" spans="1:16" s="19" customFormat="1" hidden="1">
      <c r="A2124" s="19" t="s">
        <v>1985</v>
      </c>
      <c r="B2124" s="19" t="s">
        <v>872</v>
      </c>
      <c r="C2124" s="51"/>
      <c r="D2124" s="51" t="s">
        <v>1879</v>
      </c>
      <c r="E2124" s="51" t="s">
        <v>622</v>
      </c>
      <c r="F2124" s="51" t="s">
        <v>622</v>
      </c>
      <c r="G2124" s="51"/>
      <c r="H2124" s="51" t="s">
        <v>623</v>
      </c>
      <c r="I2124" s="51"/>
      <c r="J2124" s="51" t="s">
        <v>44</v>
      </c>
      <c r="K2124" s="51" t="s">
        <v>44</v>
      </c>
      <c r="L2124" s="51">
        <v>57482</v>
      </c>
      <c r="M2124" s="51"/>
      <c r="N2124" s="53">
        <v>0.38425155241979952</v>
      </c>
      <c r="O2124" s="53"/>
      <c r="P2124" s="53">
        <v>0.38425155241979952</v>
      </c>
    </row>
    <row r="2125" spans="1:16" s="19" customFormat="1" hidden="1">
      <c r="A2125" s="19" t="s">
        <v>1985</v>
      </c>
      <c r="B2125" s="19" t="s">
        <v>874</v>
      </c>
      <c r="C2125" s="51"/>
      <c r="D2125" s="51" t="s">
        <v>1879</v>
      </c>
      <c r="E2125" s="51" t="s">
        <v>622</v>
      </c>
      <c r="F2125" s="51" t="s">
        <v>622</v>
      </c>
      <c r="G2125" s="51"/>
      <c r="H2125" s="51" t="s">
        <v>623</v>
      </c>
      <c r="I2125" s="51"/>
      <c r="J2125" s="51" t="s">
        <v>44</v>
      </c>
      <c r="K2125" s="51" t="s">
        <v>44</v>
      </c>
      <c r="L2125" s="51" t="s">
        <v>2838</v>
      </c>
      <c r="M2125" s="51"/>
      <c r="N2125" s="53">
        <v>1.2043861497391561</v>
      </c>
      <c r="O2125" s="53"/>
      <c r="P2125" s="53">
        <v>1.2043861497391561</v>
      </c>
    </row>
    <row r="2126" spans="1:16" s="19" customFormat="1" hidden="1">
      <c r="A2126" s="19" t="s">
        <v>1985</v>
      </c>
      <c r="B2126" s="19" t="s">
        <v>2837</v>
      </c>
      <c r="C2126" s="51"/>
      <c r="D2126" s="51" t="s">
        <v>1879</v>
      </c>
      <c r="E2126" s="51" t="s">
        <v>622</v>
      </c>
      <c r="F2126" s="51" t="s">
        <v>622</v>
      </c>
      <c r="G2126" s="51"/>
      <c r="H2126" s="51" t="s">
        <v>623</v>
      </c>
      <c r="I2126" s="51"/>
      <c r="J2126" s="51" t="s">
        <v>44</v>
      </c>
      <c r="K2126" s="51" t="s">
        <v>44</v>
      </c>
      <c r="L2126" s="51">
        <v>58122</v>
      </c>
      <c r="M2126" s="51"/>
      <c r="N2126" s="53">
        <v>0.12441642741266422</v>
      </c>
      <c r="O2126" s="53"/>
      <c r="P2126" s="53">
        <v>0.12441642741266422</v>
      </c>
    </row>
    <row r="2127" spans="1:16" s="19" customFormat="1" hidden="1">
      <c r="A2127" s="19" t="s">
        <v>1985</v>
      </c>
      <c r="B2127" s="19" t="s">
        <v>925</v>
      </c>
      <c r="C2127" s="51"/>
      <c r="D2127" s="51" t="s">
        <v>1879</v>
      </c>
      <c r="E2127" s="51" t="s">
        <v>622</v>
      </c>
      <c r="F2127" s="51" t="s">
        <v>622</v>
      </c>
      <c r="G2127" s="51"/>
      <c r="H2127" s="51" t="s">
        <v>623</v>
      </c>
      <c r="I2127" s="51"/>
      <c r="J2127" s="51" t="s">
        <v>44</v>
      </c>
      <c r="K2127" s="51" t="s">
        <v>44</v>
      </c>
      <c r="L2127" s="51">
        <v>10776</v>
      </c>
      <c r="M2127" s="51"/>
      <c r="N2127" s="53">
        <v>1.2050375970426215</v>
      </c>
      <c r="O2127" s="53"/>
      <c r="P2127" s="53">
        <v>1.2050375970426215</v>
      </c>
    </row>
    <row r="2128" spans="1:16" s="19" customFormat="1" hidden="1">
      <c r="A2128" s="19" t="s">
        <v>1985</v>
      </c>
      <c r="B2128" s="19" t="s">
        <v>938</v>
      </c>
      <c r="C2128" s="51"/>
      <c r="D2128" s="51" t="s">
        <v>1879</v>
      </c>
      <c r="E2128" s="51" t="s">
        <v>622</v>
      </c>
      <c r="F2128" s="51" t="s">
        <v>622</v>
      </c>
      <c r="G2128" s="51"/>
      <c r="H2128" s="51" t="s">
        <v>623</v>
      </c>
      <c r="I2128" s="51"/>
      <c r="J2128" s="51" t="s">
        <v>44</v>
      </c>
      <c r="K2128" s="51" t="s">
        <v>44</v>
      </c>
      <c r="L2128" s="51">
        <v>57901</v>
      </c>
      <c r="M2128" s="51"/>
      <c r="N2128" s="53">
        <v>4.7390002458609564</v>
      </c>
      <c r="O2128" s="53"/>
      <c r="P2128" s="53">
        <v>4.7390002458609564</v>
      </c>
    </row>
    <row r="2129" spans="1:16" s="19" customFormat="1" hidden="1">
      <c r="A2129" s="19" t="s">
        <v>1985</v>
      </c>
      <c r="B2129" s="19" t="s">
        <v>938</v>
      </c>
      <c r="C2129" s="51"/>
      <c r="D2129" s="51" t="s">
        <v>1879</v>
      </c>
      <c r="E2129" s="51" t="s">
        <v>622</v>
      </c>
      <c r="F2129" s="51" t="s">
        <v>622</v>
      </c>
      <c r="G2129" s="51"/>
      <c r="H2129" s="51" t="s">
        <v>623</v>
      </c>
      <c r="I2129" s="51"/>
      <c r="J2129" s="51" t="s">
        <v>44</v>
      </c>
      <c r="K2129" s="51" t="s">
        <v>44</v>
      </c>
      <c r="L2129" s="51">
        <v>57901</v>
      </c>
      <c r="M2129" s="51"/>
      <c r="N2129" s="53">
        <v>4.6518084430666065</v>
      </c>
      <c r="O2129" s="53"/>
      <c r="P2129" s="53">
        <v>4.6518084430666065</v>
      </c>
    </row>
    <row r="2130" spans="1:16" s="19" customFormat="1" hidden="1">
      <c r="A2130" s="19" t="s">
        <v>1985</v>
      </c>
      <c r="B2130" s="19" t="s">
        <v>941</v>
      </c>
      <c r="C2130" s="51"/>
      <c r="D2130" s="51" t="s">
        <v>1879</v>
      </c>
      <c r="E2130" s="51" t="s">
        <v>622</v>
      </c>
      <c r="F2130" s="51" t="s">
        <v>622</v>
      </c>
      <c r="G2130" s="51"/>
      <c r="H2130" s="51" t="s">
        <v>623</v>
      </c>
      <c r="I2130" s="51"/>
      <c r="J2130" s="51" t="s">
        <v>44</v>
      </c>
      <c r="K2130" s="51" t="s">
        <v>44</v>
      </c>
      <c r="L2130" s="51" t="s">
        <v>2836</v>
      </c>
      <c r="M2130" s="51"/>
      <c r="N2130" s="53">
        <v>9.6896770823203084</v>
      </c>
      <c r="O2130" s="53"/>
      <c r="P2130" s="53">
        <v>9.6896770823203084</v>
      </c>
    </row>
    <row r="2131" spans="1:16" s="19" customFormat="1" hidden="1">
      <c r="A2131" s="19" t="s">
        <v>1985</v>
      </c>
      <c r="B2131" s="19" t="s">
        <v>2835</v>
      </c>
      <c r="C2131" s="51"/>
      <c r="D2131" s="51" t="s">
        <v>1879</v>
      </c>
      <c r="E2131" s="51" t="s">
        <v>622</v>
      </c>
      <c r="F2131" s="51" t="s">
        <v>622</v>
      </c>
      <c r="G2131" s="51"/>
      <c r="H2131" s="51" t="s">
        <v>623</v>
      </c>
      <c r="I2131" s="51"/>
      <c r="J2131" s="51" t="s">
        <v>44</v>
      </c>
      <c r="K2131" s="51" t="s">
        <v>44</v>
      </c>
      <c r="L2131" s="51">
        <v>50270</v>
      </c>
      <c r="M2131" s="51"/>
      <c r="N2131" s="53">
        <v>0</v>
      </c>
      <c r="O2131" s="53"/>
      <c r="P2131" s="53">
        <v>0</v>
      </c>
    </row>
    <row r="2132" spans="1:16" s="19" customFormat="1" hidden="1">
      <c r="A2132" s="19" t="s">
        <v>1985</v>
      </c>
      <c r="B2132" s="19" t="s">
        <v>2834</v>
      </c>
      <c r="C2132" s="51"/>
      <c r="D2132" s="51" t="s">
        <v>1879</v>
      </c>
      <c r="E2132" s="51" t="s">
        <v>622</v>
      </c>
      <c r="F2132" s="51" t="s">
        <v>622</v>
      </c>
      <c r="G2132" s="51"/>
      <c r="H2132" s="51" t="s">
        <v>623</v>
      </c>
      <c r="I2132" s="51"/>
      <c r="J2132" s="51" t="s">
        <v>44</v>
      </c>
      <c r="K2132" s="51" t="s">
        <v>44</v>
      </c>
      <c r="L2132" s="51"/>
      <c r="M2132" s="51"/>
      <c r="N2132" s="53">
        <v>0.27825806652272356</v>
      </c>
      <c r="O2132" s="53"/>
      <c r="P2132" s="53">
        <v>0.27825806652272356</v>
      </c>
    </row>
    <row r="2133" spans="1:16" s="19" customFormat="1" hidden="1">
      <c r="A2133" s="19" t="s">
        <v>1985</v>
      </c>
      <c r="B2133" s="19" t="s">
        <v>1037</v>
      </c>
      <c r="C2133" s="51"/>
      <c r="D2133" s="51" t="s">
        <v>1879</v>
      </c>
      <c r="E2133" s="51" t="s">
        <v>622</v>
      </c>
      <c r="F2133" s="51" t="s">
        <v>622</v>
      </c>
      <c r="G2133" s="51"/>
      <c r="H2133" s="51" t="s">
        <v>623</v>
      </c>
      <c r="I2133" s="51"/>
      <c r="J2133" s="51" t="s">
        <v>44</v>
      </c>
      <c r="K2133" s="51" t="s">
        <v>44</v>
      </c>
      <c r="L2133" s="51">
        <v>56472</v>
      </c>
      <c r="M2133" s="51"/>
      <c r="N2133" s="53">
        <v>0.17731954304199318</v>
      </c>
      <c r="O2133" s="53">
        <v>8.8099932697646797E-3</v>
      </c>
      <c r="P2133" s="53">
        <v>0.16850954977222851</v>
      </c>
    </row>
    <row r="2134" spans="1:16" s="19" customFormat="1" hidden="1">
      <c r="A2134" s="19" t="s">
        <v>1985</v>
      </c>
      <c r="B2134" s="19" t="s">
        <v>1083</v>
      </c>
      <c r="C2134" s="51"/>
      <c r="D2134" s="51" t="s">
        <v>1879</v>
      </c>
      <c r="E2134" s="51" t="s">
        <v>622</v>
      </c>
      <c r="F2134" s="51" t="s">
        <v>622</v>
      </c>
      <c r="G2134" s="51"/>
      <c r="H2134" s="51" t="s">
        <v>623</v>
      </c>
      <c r="I2134" s="51"/>
      <c r="J2134" s="51" t="s">
        <v>44</v>
      </c>
      <c r="K2134" s="51" t="s">
        <v>44</v>
      </c>
      <c r="L2134" s="51">
        <v>58432</v>
      </c>
      <c r="M2134" s="51"/>
      <c r="N2134" s="53">
        <v>0.39089116397069334</v>
      </c>
      <c r="O2134" s="53"/>
      <c r="P2134" s="53">
        <v>0.39089116397069334</v>
      </c>
    </row>
    <row r="2135" spans="1:16" s="19" customFormat="1" hidden="1">
      <c r="A2135" s="19" t="s">
        <v>1985</v>
      </c>
      <c r="B2135" s="19" t="s">
        <v>2833</v>
      </c>
      <c r="C2135" s="51"/>
      <c r="D2135" s="51" t="s">
        <v>1879</v>
      </c>
      <c r="E2135" s="51" t="s">
        <v>622</v>
      </c>
      <c r="F2135" s="51" t="s">
        <v>622</v>
      </c>
      <c r="G2135" s="51"/>
      <c r="H2135" s="51" t="s">
        <v>623</v>
      </c>
      <c r="I2135" s="51"/>
      <c r="J2135" s="51" t="s">
        <v>44</v>
      </c>
      <c r="K2135" s="51" t="s">
        <v>44</v>
      </c>
      <c r="L2135" s="51" t="s">
        <v>2831</v>
      </c>
      <c r="M2135" s="51"/>
      <c r="N2135" s="53">
        <v>1.7524553261011435</v>
      </c>
      <c r="O2135" s="53"/>
      <c r="P2135" s="53">
        <v>1.7524553261011435</v>
      </c>
    </row>
    <row r="2136" spans="1:16" s="19" customFormat="1" hidden="1">
      <c r="A2136" s="19" t="s">
        <v>1985</v>
      </c>
      <c r="B2136" s="19" t="s">
        <v>2832</v>
      </c>
      <c r="C2136" s="51"/>
      <c r="D2136" s="51" t="s">
        <v>1879</v>
      </c>
      <c r="E2136" s="51" t="s">
        <v>622</v>
      </c>
      <c r="F2136" s="51" t="s">
        <v>622</v>
      </c>
      <c r="G2136" s="51"/>
      <c r="H2136" s="51" t="s">
        <v>623</v>
      </c>
      <c r="I2136" s="51"/>
      <c r="J2136" s="51" t="s">
        <v>44</v>
      </c>
      <c r="K2136" s="51" t="s">
        <v>44</v>
      </c>
      <c r="L2136" s="51" t="s">
        <v>2831</v>
      </c>
      <c r="M2136" s="51"/>
      <c r="N2136" s="53">
        <v>1.2475368345469402</v>
      </c>
      <c r="O2136" s="53"/>
      <c r="P2136" s="53">
        <v>1.2475368345469402</v>
      </c>
    </row>
    <row r="2137" spans="1:16" s="19" customFormat="1" hidden="1">
      <c r="A2137" s="19" t="s">
        <v>1985</v>
      </c>
      <c r="B2137" s="19" t="s">
        <v>1176</v>
      </c>
      <c r="C2137" s="51"/>
      <c r="D2137" s="51" t="s">
        <v>1879</v>
      </c>
      <c r="E2137" s="51" t="s">
        <v>622</v>
      </c>
      <c r="F2137" s="51" t="s">
        <v>622</v>
      </c>
      <c r="G2137" s="51"/>
      <c r="H2137" s="51" t="s">
        <v>623</v>
      </c>
      <c r="I2137" s="51"/>
      <c r="J2137" s="51" t="s">
        <v>44</v>
      </c>
      <c r="K2137" s="51" t="s">
        <v>44</v>
      </c>
      <c r="L2137" s="51" t="s">
        <v>2830</v>
      </c>
      <c r="M2137" s="51"/>
      <c r="N2137" s="53">
        <v>5.0279104655125218E-3</v>
      </c>
      <c r="O2137" s="53"/>
      <c r="P2137" s="53">
        <v>5.0279104655125218E-3</v>
      </c>
    </row>
    <row r="2138" spans="1:16" s="19" customFormat="1" hidden="1">
      <c r="A2138" s="19" t="s">
        <v>1985</v>
      </c>
      <c r="B2138" s="19" t="s">
        <v>1179</v>
      </c>
      <c r="C2138" s="51"/>
      <c r="D2138" s="51" t="s">
        <v>1879</v>
      </c>
      <c r="E2138" s="51" t="s">
        <v>622</v>
      </c>
      <c r="F2138" s="51" t="s">
        <v>622</v>
      </c>
      <c r="G2138" s="51"/>
      <c r="H2138" s="51" t="s">
        <v>623</v>
      </c>
      <c r="I2138" s="51"/>
      <c r="J2138" s="51" t="s">
        <v>44</v>
      </c>
      <c r="K2138" s="51" t="s">
        <v>44</v>
      </c>
      <c r="L2138" s="51">
        <v>341</v>
      </c>
      <c r="M2138" s="51"/>
      <c r="N2138" s="53">
        <v>1.9996197634017825E-2</v>
      </c>
      <c r="O2138" s="53"/>
      <c r="P2138" s="53">
        <v>1.9996197634017825E-2</v>
      </c>
    </row>
    <row r="2139" spans="1:16" s="19" customFormat="1" hidden="1">
      <c r="A2139" s="19" t="s">
        <v>1985</v>
      </c>
      <c r="B2139" s="19" t="s">
        <v>1179</v>
      </c>
      <c r="C2139" s="51"/>
      <c r="D2139" s="51" t="s">
        <v>1879</v>
      </c>
      <c r="E2139" s="51" t="s">
        <v>622</v>
      </c>
      <c r="F2139" s="51" t="s">
        <v>622</v>
      </c>
      <c r="G2139" s="51"/>
      <c r="H2139" s="51" t="s">
        <v>623</v>
      </c>
      <c r="I2139" s="51"/>
      <c r="J2139" s="51" t="s">
        <v>44</v>
      </c>
      <c r="K2139" s="51" t="s">
        <v>44</v>
      </c>
      <c r="L2139" s="51">
        <v>341</v>
      </c>
      <c r="M2139" s="51"/>
      <c r="N2139" s="53">
        <v>2.3628317232514132E-2</v>
      </c>
      <c r="O2139" s="53"/>
      <c r="P2139" s="53">
        <v>2.3628317232514132E-2</v>
      </c>
    </row>
    <row r="2140" spans="1:16" s="19" customFormat="1" hidden="1">
      <c r="A2140" s="19" t="s">
        <v>1985</v>
      </c>
      <c r="B2140" s="19" t="s">
        <v>1179</v>
      </c>
      <c r="C2140" s="51"/>
      <c r="D2140" s="51" t="s">
        <v>1879</v>
      </c>
      <c r="E2140" s="51" t="s">
        <v>622</v>
      </c>
      <c r="F2140" s="51" t="s">
        <v>622</v>
      </c>
      <c r="G2140" s="51"/>
      <c r="H2140" s="51" t="s">
        <v>623</v>
      </c>
      <c r="I2140" s="51"/>
      <c r="J2140" s="51" t="s">
        <v>44</v>
      </c>
      <c r="K2140" s="51" t="s">
        <v>44</v>
      </c>
      <c r="L2140" s="51">
        <v>341</v>
      </c>
      <c r="M2140" s="51"/>
      <c r="N2140" s="53">
        <v>2.2317669686543688E-2</v>
      </c>
      <c r="O2140" s="53"/>
      <c r="P2140" s="53">
        <v>2.2317669686543688E-2</v>
      </c>
    </row>
    <row r="2141" spans="1:16" s="19" customFormat="1" hidden="1">
      <c r="A2141" s="19" t="s">
        <v>1985</v>
      </c>
      <c r="B2141" s="19" t="s">
        <v>1179</v>
      </c>
      <c r="C2141" s="51"/>
      <c r="D2141" s="51" t="s">
        <v>1879</v>
      </c>
      <c r="E2141" s="51" t="s">
        <v>622</v>
      </c>
      <c r="F2141" s="51" t="s">
        <v>622</v>
      </c>
      <c r="G2141" s="51"/>
      <c r="H2141" s="51" t="s">
        <v>623</v>
      </c>
      <c r="I2141" s="51"/>
      <c r="J2141" s="51" t="s">
        <v>44</v>
      </c>
      <c r="K2141" s="51" t="s">
        <v>44</v>
      </c>
      <c r="L2141" s="51">
        <v>341</v>
      </c>
      <c r="M2141" s="51"/>
      <c r="N2141" s="53">
        <v>1.958480702858854E-2</v>
      </c>
      <c r="O2141" s="53"/>
      <c r="P2141" s="53">
        <v>1.958480702858854E-2</v>
      </c>
    </row>
    <row r="2142" spans="1:16" s="19" customFormat="1" hidden="1">
      <c r="A2142" s="19" t="s">
        <v>1985</v>
      </c>
      <c r="B2142" s="19" t="s">
        <v>1216</v>
      </c>
      <c r="C2142" s="51"/>
      <c r="D2142" s="51" t="s">
        <v>1879</v>
      </c>
      <c r="E2142" s="51" t="s">
        <v>622</v>
      </c>
      <c r="F2142" s="51" t="s">
        <v>622</v>
      </c>
      <c r="G2142" s="51"/>
      <c r="H2142" s="51" t="s">
        <v>623</v>
      </c>
      <c r="I2142" s="51"/>
      <c r="J2142" s="51" t="s">
        <v>44</v>
      </c>
      <c r="K2142" s="51" t="s">
        <v>44</v>
      </c>
      <c r="L2142" s="51">
        <v>56471</v>
      </c>
      <c r="M2142" s="51"/>
      <c r="N2142" s="53">
        <v>0.33641899229303429</v>
      </c>
      <c r="O2142" s="53">
        <v>3.9065024694013373E-3</v>
      </c>
      <c r="P2142" s="53">
        <v>0.33251248982363296</v>
      </c>
    </row>
    <row r="2143" spans="1:16" s="19" customFormat="1" hidden="1">
      <c r="A2143" s="19" t="s">
        <v>1985</v>
      </c>
      <c r="B2143" s="19" t="s">
        <v>2829</v>
      </c>
      <c r="C2143" s="51"/>
      <c r="D2143" s="51" t="s">
        <v>1879</v>
      </c>
      <c r="E2143" s="51" t="s">
        <v>622</v>
      </c>
      <c r="F2143" s="51" t="s">
        <v>622</v>
      </c>
      <c r="G2143" s="51"/>
      <c r="H2143" s="51" t="s">
        <v>623</v>
      </c>
      <c r="I2143" s="51"/>
      <c r="J2143" s="51" t="s">
        <v>44</v>
      </c>
      <c r="K2143" s="51" t="s">
        <v>44</v>
      </c>
      <c r="L2143" s="51"/>
      <c r="M2143" s="51"/>
      <c r="N2143" s="53">
        <v>0</v>
      </c>
      <c r="O2143" s="53"/>
      <c r="P2143" s="53">
        <v>0</v>
      </c>
    </row>
    <row r="2144" spans="1:16" s="19" customFormat="1" hidden="1">
      <c r="A2144" s="19" t="s">
        <v>1985</v>
      </c>
      <c r="B2144" s="19" t="s">
        <v>1230</v>
      </c>
      <c r="C2144" s="51"/>
      <c r="D2144" s="51" t="s">
        <v>1879</v>
      </c>
      <c r="E2144" s="51" t="s">
        <v>622</v>
      </c>
      <c r="F2144" s="51" t="s">
        <v>622</v>
      </c>
      <c r="G2144" s="51"/>
      <c r="H2144" s="51" t="s">
        <v>623</v>
      </c>
      <c r="I2144" s="51"/>
      <c r="J2144" s="51" t="s">
        <v>44</v>
      </c>
      <c r="K2144" s="51" t="s">
        <v>44</v>
      </c>
      <c r="L2144" s="51">
        <v>56473</v>
      </c>
      <c r="M2144" s="51"/>
      <c r="N2144" s="53">
        <v>0.18341734882135019</v>
      </c>
      <c r="O2144" s="53">
        <v>3.8433658715422681E-3</v>
      </c>
      <c r="P2144" s="53">
        <v>0.17957398294980792</v>
      </c>
    </row>
    <row r="2145" spans="1:16" s="19" customFormat="1" hidden="1">
      <c r="A2145" s="19" t="s">
        <v>1985</v>
      </c>
      <c r="B2145" s="19" t="s">
        <v>2828</v>
      </c>
      <c r="C2145" s="51"/>
      <c r="D2145" s="51" t="s">
        <v>1879</v>
      </c>
      <c r="E2145" s="51" t="s">
        <v>622</v>
      </c>
      <c r="F2145" s="51" t="s">
        <v>622</v>
      </c>
      <c r="G2145" s="51"/>
      <c r="H2145" s="51" t="s">
        <v>623</v>
      </c>
      <c r="I2145" s="51"/>
      <c r="J2145" s="51" t="s">
        <v>44</v>
      </c>
      <c r="K2145" s="51" t="s">
        <v>44</v>
      </c>
      <c r="L2145" s="51" t="s">
        <v>2826</v>
      </c>
      <c r="M2145" s="51"/>
      <c r="N2145" s="53">
        <v>14.552271922406447</v>
      </c>
      <c r="O2145" s="53">
        <v>5.6234185122181146E-2</v>
      </c>
      <c r="P2145" s="53">
        <v>14.496037737284267</v>
      </c>
    </row>
    <row r="2146" spans="1:16" s="19" customFormat="1" hidden="1">
      <c r="A2146" s="19" t="s">
        <v>1985</v>
      </c>
      <c r="B2146" s="19" t="s">
        <v>2827</v>
      </c>
      <c r="C2146" s="51"/>
      <c r="D2146" s="51" t="s">
        <v>1879</v>
      </c>
      <c r="E2146" s="51" t="s">
        <v>622</v>
      </c>
      <c r="F2146" s="51" t="s">
        <v>622</v>
      </c>
      <c r="G2146" s="51"/>
      <c r="H2146" s="51" t="s">
        <v>623</v>
      </c>
      <c r="I2146" s="51"/>
      <c r="J2146" s="51" t="s">
        <v>44</v>
      </c>
      <c r="K2146" s="51" t="s">
        <v>44</v>
      </c>
      <c r="L2146" s="51" t="s">
        <v>2826</v>
      </c>
      <c r="M2146" s="51"/>
      <c r="N2146" s="53">
        <v>15.375098984617827</v>
      </c>
      <c r="O2146" s="53">
        <v>4.4031303373296304E-2</v>
      </c>
      <c r="P2146" s="53">
        <v>15.33106768124453</v>
      </c>
    </row>
    <row r="2147" spans="1:16" s="19" customFormat="1" hidden="1">
      <c r="A2147" s="19" t="s">
        <v>1985</v>
      </c>
      <c r="B2147" s="19" t="s">
        <v>1273</v>
      </c>
      <c r="C2147" s="51"/>
      <c r="D2147" s="51" t="s">
        <v>1879</v>
      </c>
      <c r="E2147" s="51" t="s">
        <v>622</v>
      </c>
      <c r="F2147" s="51" t="s">
        <v>622</v>
      </c>
      <c r="G2147" s="51"/>
      <c r="H2147" s="51" t="s">
        <v>623</v>
      </c>
      <c r="I2147" s="51"/>
      <c r="J2147" s="51" t="s">
        <v>44</v>
      </c>
      <c r="K2147" s="51" t="s">
        <v>44</v>
      </c>
      <c r="L2147" s="51" t="s">
        <v>2825</v>
      </c>
      <c r="M2147" s="51"/>
      <c r="N2147" s="53">
        <v>0.37709593397058644</v>
      </c>
      <c r="O2147" s="53"/>
      <c r="P2147" s="53">
        <v>0.37709593397058644</v>
      </c>
    </row>
    <row r="2148" spans="1:16" s="19" customFormat="1" hidden="1">
      <c r="A2148" s="19" t="s">
        <v>1985</v>
      </c>
      <c r="B2148" s="19" t="s">
        <v>1274</v>
      </c>
      <c r="C2148" s="51"/>
      <c r="D2148" s="51" t="s">
        <v>1879</v>
      </c>
      <c r="E2148" s="51" t="s">
        <v>622</v>
      </c>
      <c r="F2148" s="51" t="s">
        <v>622</v>
      </c>
      <c r="G2148" s="51"/>
      <c r="H2148" s="51" t="s">
        <v>623</v>
      </c>
      <c r="I2148" s="51"/>
      <c r="J2148" s="51" t="s">
        <v>44</v>
      </c>
      <c r="K2148" s="51" t="s">
        <v>44</v>
      </c>
      <c r="L2148" s="51" t="s">
        <v>2824</v>
      </c>
      <c r="M2148" s="51"/>
      <c r="N2148" s="53">
        <v>0.71001195246191484</v>
      </c>
      <c r="O2148" s="53"/>
      <c r="P2148" s="53">
        <v>0.71001195246191484</v>
      </c>
    </row>
    <row r="2149" spans="1:16" s="19" customFormat="1" hidden="1">
      <c r="A2149" s="19" t="s">
        <v>1985</v>
      </c>
      <c r="B2149" s="19" t="s">
        <v>1301</v>
      </c>
      <c r="C2149" s="51"/>
      <c r="D2149" s="51" t="s">
        <v>1879</v>
      </c>
      <c r="E2149" s="51" t="s">
        <v>622</v>
      </c>
      <c r="F2149" s="51" t="s">
        <v>622</v>
      </c>
      <c r="G2149" s="51"/>
      <c r="H2149" s="51" t="s">
        <v>623</v>
      </c>
      <c r="I2149" s="51"/>
      <c r="J2149" s="51" t="s">
        <v>44</v>
      </c>
      <c r="K2149" s="51" t="s">
        <v>44</v>
      </c>
      <c r="L2149" s="51" t="s">
        <v>2823</v>
      </c>
      <c r="M2149" s="51"/>
      <c r="N2149" s="53">
        <v>1.4650231737787376</v>
      </c>
      <c r="O2149" s="53"/>
      <c r="P2149" s="53">
        <v>1.4650231737787376</v>
      </c>
    </row>
    <row r="2150" spans="1:16" s="19" customFormat="1" hidden="1">
      <c r="A2150" s="19" t="s">
        <v>1985</v>
      </c>
      <c r="B2150" s="19" t="s">
        <v>1384</v>
      </c>
      <c r="C2150" s="51"/>
      <c r="D2150" s="51" t="s">
        <v>1879</v>
      </c>
      <c r="E2150" s="51" t="s">
        <v>622</v>
      </c>
      <c r="F2150" s="51" t="s">
        <v>622</v>
      </c>
      <c r="G2150" s="51"/>
      <c r="H2150" s="51" t="s">
        <v>623</v>
      </c>
      <c r="I2150" s="51"/>
      <c r="J2150" s="51" t="s">
        <v>44</v>
      </c>
      <c r="K2150" s="51" t="s">
        <v>44</v>
      </c>
      <c r="L2150" s="51">
        <v>50464</v>
      </c>
      <c r="M2150" s="51"/>
      <c r="N2150" s="53">
        <v>2.7738511389079421</v>
      </c>
      <c r="O2150" s="53"/>
      <c r="P2150" s="53">
        <v>2.7738511389079421</v>
      </c>
    </row>
    <row r="2151" spans="1:16" s="19" customFormat="1" hidden="1">
      <c r="A2151" s="19" t="s">
        <v>1985</v>
      </c>
      <c r="B2151" s="19" t="s">
        <v>1418</v>
      </c>
      <c r="C2151" s="51"/>
      <c r="D2151" s="51" t="s">
        <v>1879</v>
      </c>
      <c r="E2151" s="51" t="s">
        <v>622</v>
      </c>
      <c r="F2151" s="51" t="s">
        <v>622</v>
      </c>
      <c r="G2151" s="51"/>
      <c r="H2151" s="51" t="s">
        <v>623</v>
      </c>
      <c r="I2151" s="51"/>
      <c r="J2151" s="51" t="s">
        <v>44</v>
      </c>
      <c r="K2151" s="51" t="s">
        <v>44</v>
      </c>
      <c r="L2151" s="51">
        <v>356</v>
      </c>
      <c r="M2151" s="51"/>
      <c r="N2151" s="53">
        <v>0.28524702322726436</v>
      </c>
      <c r="O2151" s="53"/>
      <c r="P2151" s="53">
        <v>0.28524702322726436</v>
      </c>
    </row>
    <row r="2152" spans="1:16" s="19" customFormat="1" hidden="1">
      <c r="A2152" s="19" t="s">
        <v>1985</v>
      </c>
      <c r="B2152" s="19" t="s">
        <v>1419</v>
      </c>
      <c r="C2152" s="51"/>
      <c r="D2152" s="51" t="s">
        <v>1879</v>
      </c>
      <c r="E2152" s="51" t="s">
        <v>622</v>
      </c>
      <c r="F2152" s="51" t="s">
        <v>622</v>
      </c>
      <c r="G2152" s="51"/>
      <c r="H2152" s="51" t="s">
        <v>623</v>
      </c>
      <c r="I2152" s="51"/>
      <c r="J2152" s="51" t="s">
        <v>44</v>
      </c>
      <c r="K2152" s="51" t="s">
        <v>44</v>
      </c>
      <c r="L2152" s="51">
        <v>356</v>
      </c>
      <c r="M2152" s="51"/>
      <c r="N2152" s="53">
        <v>0.46952019011221618</v>
      </c>
      <c r="O2152" s="53"/>
      <c r="P2152" s="53">
        <v>0.46952019011221618</v>
      </c>
    </row>
    <row r="2153" spans="1:16" s="19" customFormat="1" hidden="1">
      <c r="A2153" s="19" t="s">
        <v>1985</v>
      </c>
      <c r="B2153" s="19" t="s">
        <v>1420</v>
      </c>
      <c r="C2153" s="51"/>
      <c r="D2153" s="51" t="s">
        <v>1879</v>
      </c>
      <c r="E2153" s="51" t="s">
        <v>622</v>
      </c>
      <c r="F2153" s="51" t="s">
        <v>622</v>
      </c>
      <c r="G2153" s="51"/>
      <c r="H2153" s="51" t="s">
        <v>623</v>
      </c>
      <c r="I2153" s="51"/>
      <c r="J2153" s="51" t="s">
        <v>44</v>
      </c>
      <c r="K2153" s="51" t="s">
        <v>44</v>
      </c>
      <c r="L2153" s="51">
        <v>356</v>
      </c>
      <c r="M2153" s="51"/>
      <c r="N2153" s="53">
        <v>1.7439158311984337</v>
      </c>
      <c r="O2153" s="53"/>
      <c r="P2153" s="53">
        <v>1.7439158311984337</v>
      </c>
    </row>
    <row r="2154" spans="1:16" s="19" customFormat="1" hidden="1">
      <c r="A2154" s="19" t="s">
        <v>1985</v>
      </c>
      <c r="B2154" s="19" t="s">
        <v>1421</v>
      </c>
      <c r="C2154" s="51"/>
      <c r="D2154" s="51" t="s">
        <v>1879</v>
      </c>
      <c r="E2154" s="51" t="s">
        <v>622</v>
      </c>
      <c r="F2154" s="51" t="s">
        <v>622</v>
      </c>
      <c r="G2154" s="51"/>
      <c r="H2154" s="51" t="s">
        <v>623</v>
      </c>
      <c r="I2154" s="51"/>
      <c r="J2154" s="51" t="s">
        <v>44</v>
      </c>
      <c r="K2154" s="51" t="s">
        <v>44</v>
      </c>
      <c r="L2154" s="51">
        <v>356</v>
      </c>
      <c r="M2154" s="51"/>
      <c r="N2154" s="53">
        <v>1.2673683623332803</v>
      </c>
      <c r="O2154" s="53"/>
      <c r="P2154" s="53">
        <v>1.2673683623332803</v>
      </c>
    </row>
    <row r="2155" spans="1:16" s="19" customFormat="1" hidden="1">
      <c r="A2155" s="19" t="s">
        <v>1985</v>
      </c>
      <c r="B2155" s="19" t="s">
        <v>1453</v>
      </c>
      <c r="C2155" s="51"/>
      <c r="D2155" s="51" t="s">
        <v>1879</v>
      </c>
      <c r="E2155" s="51" t="s">
        <v>622</v>
      </c>
      <c r="F2155" s="51" t="s">
        <v>622</v>
      </c>
      <c r="G2155" s="51"/>
      <c r="H2155" s="51" t="s">
        <v>623</v>
      </c>
      <c r="I2155" s="51"/>
      <c r="J2155" s="51" t="s">
        <v>44</v>
      </c>
      <c r="K2155" s="51" t="s">
        <v>44</v>
      </c>
      <c r="L2155" s="51">
        <v>57544</v>
      </c>
      <c r="M2155" s="51"/>
      <c r="N2155" s="53">
        <v>5.8511433853543376E-2</v>
      </c>
      <c r="O2155" s="53">
        <v>4.5106025857942473E-4</v>
      </c>
      <c r="P2155" s="53">
        <v>5.8060373594963952E-2</v>
      </c>
    </row>
    <row r="2156" spans="1:16" s="19" customFormat="1" hidden="1">
      <c r="A2156" s="19" t="s">
        <v>1985</v>
      </c>
      <c r="B2156" s="19" t="s">
        <v>2822</v>
      </c>
      <c r="C2156" s="51"/>
      <c r="D2156" s="51" t="s">
        <v>1879</v>
      </c>
      <c r="E2156" s="51" t="s">
        <v>622</v>
      </c>
      <c r="F2156" s="51" t="s">
        <v>622</v>
      </c>
      <c r="G2156" s="51"/>
      <c r="H2156" s="51" t="s">
        <v>623</v>
      </c>
      <c r="I2156" s="51"/>
      <c r="J2156" s="51" t="s">
        <v>44</v>
      </c>
      <c r="K2156" s="51" t="s">
        <v>44</v>
      </c>
      <c r="L2156" s="51"/>
      <c r="M2156" s="51"/>
      <c r="N2156" s="53">
        <v>1.2074490779147309E-2</v>
      </c>
      <c r="O2156" s="53">
        <v>1.3245285736334357E-9</v>
      </c>
      <c r="P2156" s="53">
        <v>1.2074489454618736E-2</v>
      </c>
    </row>
    <row r="2157" spans="1:16" s="19" customFormat="1" hidden="1">
      <c r="A2157" s="19" t="s">
        <v>1985</v>
      </c>
      <c r="B2157" s="19" t="s">
        <v>1620</v>
      </c>
      <c r="C2157" s="51"/>
      <c r="D2157" s="51" t="s">
        <v>1879</v>
      </c>
      <c r="E2157" s="51" t="s">
        <v>622</v>
      </c>
      <c r="F2157" s="51" t="s">
        <v>622</v>
      </c>
      <c r="G2157" s="51"/>
      <c r="H2157" s="51" t="s">
        <v>623</v>
      </c>
      <c r="I2157" s="51"/>
      <c r="J2157" s="51" t="s">
        <v>44</v>
      </c>
      <c r="K2157" s="51" t="s">
        <v>44</v>
      </c>
      <c r="L2157" s="51" t="s">
        <v>2821</v>
      </c>
      <c r="M2157" s="51"/>
      <c r="N2157" s="53">
        <v>9.1385244658469631</v>
      </c>
      <c r="O2157" s="53"/>
      <c r="P2157" s="53">
        <v>9.1385244658469631</v>
      </c>
    </row>
    <row r="2158" spans="1:16" s="19" customFormat="1" hidden="1">
      <c r="A2158" s="19" t="s">
        <v>1985</v>
      </c>
      <c r="B2158" s="19" t="s">
        <v>2820</v>
      </c>
      <c r="C2158" s="51"/>
      <c r="D2158" s="51" t="s">
        <v>1879</v>
      </c>
      <c r="E2158" s="51" t="s">
        <v>622</v>
      </c>
      <c r="F2158" s="51" t="s">
        <v>622</v>
      </c>
      <c r="G2158" s="51"/>
      <c r="H2158" s="51" t="s">
        <v>623</v>
      </c>
      <c r="I2158" s="51"/>
      <c r="J2158" s="51" t="s">
        <v>44</v>
      </c>
      <c r="K2158" s="51" t="s">
        <v>44</v>
      </c>
      <c r="L2158" s="51">
        <v>50134</v>
      </c>
      <c r="M2158" s="51"/>
      <c r="N2158" s="53">
        <v>8.8540772882431312E-2</v>
      </c>
      <c r="O2158" s="53"/>
      <c r="P2158" s="53">
        <v>8.8540772882431312E-2</v>
      </c>
    </row>
    <row r="2159" spans="1:16" s="19" customFormat="1" hidden="1">
      <c r="A2159" s="19" t="s">
        <v>1985</v>
      </c>
      <c r="B2159" s="19" t="s">
        <v>2820</v>
      </c>
      <c r="C2159" s="51"/>
      <c r="D2159" s="51" t="s">
        <v>1879</v>
      </c>
      <c r="E2159" s="51" t="s">
        <v>622</v>
      </c>
      <c r="F2159" s="51" t="s">
        <v>622</v>
      </c>
      <c r="G2159" s="51"/>
      <c r="H2159" s="51" t="s">
        <v>623</v>
      </c>
      <c r="I2159" s="51"/>
      <c r="J2159" s="51" t="s">
        <v>44</v>
      </c>
      <c r="K2159" s="51" t="s">
        <v>44</v>
      </c>
      <c r="L2159" s="51">
        <v>50134</v>
      </c>
      <c r="M2159" s="51"/>
      <c r="N2159" s="53">
        <v>0.13683993373511535</v>
      </c>
      <c r="O2159" s="53"/>
      <c r="P2159" s="53">
        <v>0.13683993373511535</v>
      </c>
    </row>
    <row r="2160" spans="1:16" s="19" customFormat="1" hidden="1">
      <c r="A2160" s="19" t="s">
        <v>1985</v>
      </c>
      <c r="B2160" s="19" t="s">
        <v>2819</v>
      </c>
      <c r="C2160" s="51"/>
      <c r="D2160" s="51" t="s">
        <v>1879</v>
      </c>
      <c r="E2160" s="51" t="s">
        <v>622</v>
      </c>
      <c r="F2160" s="51" t="s">
        <v>622</v>
      </c>
      <c r="G2160" s="51"/>
      <c r="H2160" s="51" t="s">
        <v>623</v>
      </c>
      <c r="I2160" s="51"/>
      <c r="J2160" s="51" t="s">
        <v>44</v>
      </c>
      <c r="K2160" s="51" t="s">
        <v>44</v>
      </c>
      <c r="L2160" s="51"/>
      <c r="M2160" s="51"/>
      <c r="N2160" s="53">
        <v>1.1034058867574093E-4</v>
      </c>
      <c r="O2160" s="53"/>
      <c r="P2160" s="53">
        <v>1.1034058867574093E-4</v>
      </c>
    </row>
    <row r="2161" spans="1:16" s="19" customFormat="1" hidden="1">
      <c r="A2161" s="19" t="s">
        <v>1985</v>
      </c>
      <c r="B2161" s="19" t="s">
        <v>2818</v>
      </c>
      <c r="C2161" s="51"/>
      <c r="D2161" s="51" t="s">
        <v>1879</v>
      </c>
      <c r="E2161" s="51" t="s">
        <v>622</v>
      </c>
      <c r="F2161" s="51" t="s">
        <v>622</v>
      </c>
      <c r="G2161" s="51"/>
      <c r="H2161" s="51" t="s">
        <v>623</v>
      </c>
      <c r="I2161" s="51"/>
      <c r="J2161" s="51" t="s">
        <v>44</v>
      </c>
      <c r="K2161" s="51" t="s">
        <v>44</v>
      </c>
      <c r="L2161" s="51">
        <v>10601</v>
      </c>
      <c r="M2161" s="51"/>
      <c r="N2161" s="53">
        <v>1.0706573298498789</v>
      </c>
      <c r="O2161" s="53"/>
      <c r="P2161" s="53">
        <v>1.0706573298498789</v>
      </c>
    </row>
    <row r="2162" spans="1:16" s="19" customFormat="1" hidden="1">
      <c r="A2162" s="19" t="s">
        <v>1985</v>
      </c>
      <c r="B2162" s="19" t="s">
        <v>1684</v>
      </c>
      <c r="C2162" s="51"/>
      <c r="D2162" s="51" t="s">
        <v>1879</v>
      </c>
      <c r="E2162" s="51" t="s">
        <v>622</v>
      </c>
      <c r="F2162" s="51" t="s">
        <v>622</v>
      </c>
      <c r="G2162" s="51"/>
      <c r="H2162" s="51" t="s">
        <v>623</v>
      </c>
      <c r="I2162" s="51"/>
      <c r="J2162" s="51" t="s">
        <v>44</v>
      </c>
      <c r="K2162" s="51" t="s">
        <v>44</v>
      </c>
      <c r="L2162" s="51">
        <v>50115</v>
      </c>
      <c r="M2162" s="51"/>
      <c r="N2162" s="53">
        <v>0.83546229216217327</v>
      </c>
      <c r="O2162" s="53"/>
      <c r="P2162" s="53">
        <v>0.83546229216217327</v>
      </c>
    </row>
    <row r="2163" spans="1:16" s="19" customFormat="1" hidden="1">
      <c r="A2163" s="19" t="s">
        <v>1985</v>
      </c>
      <c r="B2163" s="19" t="s">
        <v>1737</v>
      </c>
      <c r="C2163" s="51"/>
      <c r="D2163" s="51" t="s">
        <v>1879</v>
      </c>
      <c r="E2163" s="51" t="s">
        <v>622</v>
      </c>
      <c r="F2163" s="51" t="s">
        <v>622</v>
      </c>
      <c r="G2163" s="51"/>
      <c r="H2163" s="51" t="s">
        <v>623</v>
      </c>
      <c r="I2163" s="51"/>
      <c r="J2163" s="51" t="s">
        <v>44</v>
      </c>
      <c r="K2163" s="51" t="s">
        <v>44</v>
      </c>
      <c r="L2163" s="51">
        <v>57515</v>
      </c>
      <c r="M2163" s="51"/>
      <c r="N2163" s="53">
        <v>0.61429440682084047</v>
      </c>
      <c r="O2163" s="53"/>
      <c r="P2163" s="53">
        <v>0.61429440682084047</v>
      </c>
    </row>
    <row r="2164" spans="1:16" s="19" customFormat="1" hidden="1">
      <c r="A2164" s="19" t="s">
        <v>1985</v>
      </c>
      <c r="B2164" s="19" t="s">
        <v>1737</v>
      </c>
      <c r="C2164" s="51"/>
      <c r="D2164" s="51" t="s">
        <v>1879</v>
      </c>
      <c r="E2164" s="51" t="s">
        <v>622</v>
      </c>
      <c r="F2164" s="51" t="s">
        <v>622</v>
      </c>
      <c r="G2164" s="51"/>
      <c r="H2164" s="51" t="s">
        <v>623</v>
      </c>
      <c r="I2164" s="51"/>
      <c r="J2164" s="51" t="s">
        <v>44</v>
      </c>
      <c r="K2164" s="51" t="s">
        <v>44</v>
      </c>
      <c r="L2164" s="51">
        <v>57515</v>
      </c>
      <c r="M2164" s="51"/>
      <c r="N2164" s="53">
        <v>0.53398711352369643</v>
      </c>
      <c r="O2164" s="53"/>
      <c r="P2164" s="53">
        <v>0.53398711352369643</v>
      </c>
    </row>
    <row r="2165" spans="1:16" s="19" customFormat="1" hidden="1">
      <c r="A2165" s="19" t="s">
        <v>1985</v>
      </c>
      <c r="B2165" s="19" t="s">
        <v>1737</v>
      </c>
      <c r="C2165" s="51"/>
      <c r="D2165" s="51" t="s">
        <v>1879</v>
      </c>
      <c r="E2165" s="51" t="s">
        <v>622</v>
      </c>
      <c r="F2165" s="51" t="s">
        <v>622</v>
      </c>
      <c r="G2165" s="51"/>
      <c r="H2165" s="51" t="s">
        <v>623</v>
      </c>
      <c r="I2165" s="51"/>
      <c r="J2165" s="51" t="s">
        <v>44</v>
      </c>
      <c r="K2165" s="51" t="s">
        <v>44</v>
      </c>
      <c r="L2165" s="51">
        <v>57515</v>
      </c>
      <c r="M2165" s="51"/>
      <c r="N2165" s="53">
        <v>0.54611546331387528</v>
      </c>
      <c r="O2165" s="53"/>
      <c r="P2165" s="53">
        <v>0.54611546331387528</v>
      </c>
    </row>
    <row r="2166" spans="1:16" s="19" customFormat="1" hidden="1">
      <c r="A2166" s="19" t="s">
        <v>1985</v>
      </c>
      <c r="B2166" s="19" t="s">
        <v>1737</v>
      </c>
      <c r="C2166" s="51"/>
      <c r="D2166" s="51" t="s">
        <v>1879</v>
      </c>
      <c r="E2166" s="51" t="s">
        <v>622</v>
      </c>
      <c r="F2166" s="51" t="s">
        <v>622</v>
      </c>
      <c r="G2166" s="51"/>
      <c r="H2166" s="51" t="s">
        <v>623</v>
      </c>
      <c r="I2166" s="51"/>
      <c r="J2166" s="51" t="s">
        <v>44</v>
      </c>
      <c r="K2166" s="51" t="s">
        <v>44</v>
      </c>
      <c r="L2166" s="51">
        <v>57515</v>
      </c>
      <c r="M2166" s="51"/>
      <c r="N2166" s="53">
        <v>0.43161058508551792</v>
      </c>
      <c r="O2166" s="53"/>
      <c r="P2166" s="53">
        <v>0.43161058508551792</v>
      </c>
    </row>
    <row r="2167" spans="1:16" s="19" customFormat="1" hidden="1">
      <c r="A2167" s="19" t="s">
        <v>1985</v>
      </c>
      <c r="B2167" s="19" t="s">
        <v>1737</v>
      </c>
      <c r="C2167" s="51"/>
      <c r="D2167" s="51" t="s">
        <v>1879</v>
      </c>
      <c r="E2167" s="51" t="s">
        <v>622</v>
      </c>
      <c r="F2167" s="51" t="s">
        <v>622</v>
      </c>
      <c r="G2167" s="51"/>
      <c r="H2167" s="51" t="s">
        <v>623</v>
      </c>
      <c r="I2167" s="51"/>
      <c r="J2167" s="51" t="s">
        <v>44</v>
      </c>
      <c r="K2167" s="51" t="s">
        <v>44</v>
      </c>
      <c r="L2167" s="51">
        <v>57515</v>
      </c>
      <c r="M2167" s="51"/>
      <c r="N2167" s="53">
        <v>0.42795335729018064</v>
      </c>
      <c r="O2167" s="53"/>
      <c r="P2167" s="53">
        <v>0.42795335729018064</v>
      </c>
    </row>
    <row r="2168" spans="1:16" s="19" customFormat="1" hidden="1">
      <c r="A2168" s="19" t="s">
        <v>1985</v>
      </c>
      <c r="B2168" s="19" t="s">
        <v>1762</v>
      </c>
      <c r="C2168" s="51"/>
      <c r="D2168" s="51" t="s">
        <v>1879</v>
      </c>
      <c r="E2168" s="51" t="s">
        <v>622</v>
      </c>
      <c r="F2168" s="51" t="s">
        <v>622</v>
      </c>
      <c r="G2168" s="51"/>
      <c r="H2168" s="51" t="s">
        <v>623</v>
      </c>
      <c r="I2168" s="51"/>
      <c r="J2168" s="51" t="s">
        <v>44</v>
      </c>
      <c r="K2168" s="51" t="s">
        <v>44</v>
      </c>
      <c r="L2168" s="51" t="s">
        <v>2817</v>
      </c>
      <c r="M2168" s="51"/>
      <c r="N2168" s="53">
        <v>15.930391253261236</v>
      </c>
      <c r="O2168" s="53"/>
      <c r="P2168" s="53">
        <v>15.930391253261236</v>
      </c>
    </row>
    <row r="2169" spans="1:16" s="19" customFormat="1" hidden="1">
      <c r="A2169" s="19" t="s">
        <v>1985</v>
      </c>
      <c r="B2169" s="19" t="s">
        <v>1774</v>
      </c>
      <c r="C2169" s="51"/>
      <c r="D2169" s="51" t="s">
        <v>1879</v>
      </c>
      <c r="E2169" s="51" t="s">
        <v>622</v>
      </c>
      <c r="F2169" s="51" t="s">
        <v>622</v>
      </c>
      <c r="G2169" s="51"/>
      <c r="H2169" s="51" t="s">
        <v>623</v>
      </c>
      <c r="I2169" s="51"/>
      <c r="J2169" s="51" t="s">
        <v>44</v>
      </c>
      <c r="K2169" s="51" t="s">
        <v>44</v>
      </c>
      <c r="L2169" s="51" t="s">
        <v>2816</v>
      </c>
      <c r="M2169" s="51"/>
      <c r="N2169" s="53">
        <v>0.2568626474161555</v>
      </c>
      <c r="O2169" s="53"/>
      <c r="P2169" s="53">
        <v>0.2568626474161555</v>
      </c>
    </row>
    <row r="2170" spans="1:16" s="19" customFormat="1" hidden="1">
      <c r="A2170" s="19" t="s">
        <v>1984</v>
      </c>
      <c r="B2170" s="19" t="s">
        <v>2854</v>
      </c>
      <c r="C2170" s="51"/>
      <c r="D2170" s="51" t="s">
        <v>1879</v>
      </c>
      <c r="E2170" s="51" t="s">
        <v>622</v>
      </c>
      <c r="F2170" s="51" t="s">
        <v>622</v>
      </c>
      <c r="G2170" s="51"/>
      <c r="H2170" s="51" t="s">
        <v>623</v>
      </c>
      <c r="I2170" s="51"/>
      <c r="J2170" s="51" t="s">
        <v>44</v>
      </c>
      <c r="K2170" s="51" t="s">
        <v>44</v>
      </c>
      <c r="L2170" s="51" t="s">
        <v>2848</v>
      </c>
      <c r="M2170" s="51"/>
      <c r="N2170" s="53">
        <v>41022.715532014365</v>
      </c>
      <c r="O2170" s="53"/>
      <c r="P2170" s="53">
        <v>41022.715532014365</v>
      </c>
    </row>
    <row r="2171" spans="1:16" s="19" customFormat="1" hidden="1">
      <c r="A2171" s="19" t="s">
        <v>1984</v>
      </c>
      <c r="B2171" s="19" t="s">
        <v>2853</v>
      </c>
      <c r="C2171" s="51"/>
      <c r="D2171" s="51" t="s">
        <v>1879</v>
      </c>
      <c r="E2171" s="51" t="s">
        <v>622</v>
      </c>
      <c r="F2171" s="51" t="s">
        <v>622</v>
      </c>
      <c r="G2171" s="51"/>
      <c r="H2171" s="51" t="s">
        <v>623</v>
      </c>
      <c r="I2171" s="51"/>
      <c r="J2171" s="51" t="s">
        <v>44</v>
      </c>
      <c r="K2171" s="51" t="s">
        <v>44</v>
      </c>
      <c r="L2171" s="51" t="s">
        <v>2848</v>
      </c>
      <c r="M2171" s="51"/>
      <c r="N2171" s="53">
        <v>63532.954029811408</v>
      </c>
      <c r="O2171" s="53"/>
      <c r="P2171" s="53">
        <v>63532.954029811408</v>
      </c>
    </row>
    <row r="2172" spans="1:16" s="19" customFormat="1" hidden="1">
      <c r="A2172" s="19" t="s">
        <v>1984</v>
      </c>
      <c r="B2172" s="19" t="s">
        <v>2852</v>
      </c>
      <c r="C2172" s="51"/>
      <c r="D2172" s="51" t="s">
        <v>1879</v>
      </c>
      <c r="E2172" s="51" t="s">
        <v>622</v>
      </c>
      <c r="F2172" s="51" t="s">
        <v>622</v>
      </c>
      <c r="G2172" s="51"/>
      <c r="H2172" s="51" t="s">
        <v>623</v>
      </c>
      <c r="I2172" s="51"/>
      <c r="J2172" s="51" t="s">
        <v>44</v>
      </c>
      <c r="K2172" s="51" t="s">
        <v>44</v>
      </c>
      <c r="L2172" s="51" t="s">
        <v>2848</v>
      </c>
      <c r="M2172" s="51"/>
      <c r="N2172" s="53">
        <v>189059.83960915121</v>
      </c>
      <c r="O2172" s="53"/>
      <c r="P2172" s="53">
        <v>189059.83960915121</v>
      </c>
    </row>
    <row r="2173" spans="1:16" s="19" customFormat="1" hidden="1">
      <c r="A2173" s="19" t="s">
        <v>1984</v>
      </c>
      <c r="B2173" s="19" t="s">
        <v>2851</v>
      </c>
      <c r="C2173" s="51"/>
      <c r="D2173" s="51" t="s">
        <v>1879</v>
      </c>
      <c r="E2173" s="51" t="s">
        <v>622</v>
      </c>
      <c r="F2173" s="51" t="s">
        <v>622</v>
      </c>
      <c r="G2173" s="51"/>
      <c r="H2173" s="51" t="s">
        <v>623</v>
      </c>
      <c r="I2173" s="51"/>
      <c r="J2173" s="51" t="s">
        <v>44</v>
      </c>
      <c r="K2173" s="51" t="s">
        <v>44</v>
      </c>
      <c r="L2173" s="51" t="s">
        <v>2848</v>
      </c>
      <c r="M2173" s="51"/>
      <c r="N2173" s="53">
        <v>248404.43573083211</v>
      </c>
      <c r="O2173" s="53"/>
      <c r="P2173" s="53">
        <v>248404.43573083211</v>
      </c>
    </row>
    <row r="2174" spans="1:16" s="19" customFormat="1" hidden="1">
      <c r="A2174" s="19" t="s">
        <v>1984</v>
      </c>
      <c r="B2174" s="19" t="s">
        <v>2850</v>
      </c>
      <c r="C2174" s="51"/>
      <c r="D2174" s="51" t="s">
        <v>1879</v>
      </c>
      <c r="E2174" s="51" t="s">
        <v>622</v>
      </c>
      <c r="F2174" s="51" t="s">
        <v>622</v>
      </c>
      <c r="G2174" s="51"/>
      <c r="H2174" s="51" t="s">
        <v>623</v>
      </c>
      <c r="I2174" s="51"/>
      <c r="J2174" s="51" t="s">
        <v>44</v>
      </c>
      <c r="K2174" s="51" t="s">
        <v>44</v>
      </c>
      <c r="L2174" s="51" t="s">
        <v>2848</v>
      </c>
      <c r="M2174" s="51"/>
      <c r="N2174" s="53">
        <v>129482.96527186867</v>
      </c>
      <c r="O2174" s="53"/>
      <c r="P2174" s="53">
        <v>129482.96527186867</v>
      </c>
    </row>
    <row r="2175" spans="1:16" s="19" customFormat="1" hidden="1">
      <c r="A2175" s="19" t="s">
        <v>1984</v>
      </c>
      <c r="B2175" s="19" t="s">
        <v>2849</v>
      </c>
      <c r="C2175" s="51"/>
      <c r="D2175" s="51" t="s">
        <v>1879</v>
      </c>
      <c r="E2175" s="51" t="s">
        <v>622</v>
      </c>
      <c r="F2175" s="51" t="s">
        <v>622</v>
      </c>
      <c r="G2175" s="51"/>
      <c r="H2175" s="51" t="s">
        <v>623</v>
      </c>
      <c r="I2175" s="51"/>
      <c r="J2175" s="51" t="s">
        <v>44</v>
      </c>
      <c r="K2175" s="51" t="s">
        <v>44</v>
      </c>
      <c r="L2175" s="51" t="s">
        <v>2848</v>
      </c>
      <c r="M2175" s="51"/>
      <c r="N2175" s="53">
        <v>178593.57785737814</v>
      </c>
      <c r="O2175" s="53"/>
      <c r="P2175" s="53">
        <v>178593.57785737814</v>
      </c>
    </row>
    <row r="2176" spans="1:16" s="19" customFormat="1" hidden="1">
      <c r="A2176" s="19" t="s">
        <v>1984</v>
      </c>
      <c r="B2176" s="19" t="s">
        <v>694</v>
      </c>
      <c r="C2176" s="51"/>
      <c r="D2176" s="51" t="s">
        <v>1879</v>
      </c>
      <c r="E2176" s="51" t="s">
        <v>622</v>
      </c>
      <c r="F2176" s="51" t="s">
        <v>622</v>
      </c>
      <c r="G2176" s="51"/>
      <c r="H2176" s="51" t="s">
        <v>623</v>
      </c>
      <c r="I2176" s="51"/>
      <c r="J2176" s="51" t="s">
        <v>44</v>
      </c>
      <c r="K2176" s="51" t="s">
        <v>44</v>
      </c>
      <c r="L2176" s="51">
        <v>56474</v>
      </c>
      <c r="M2176" s="51"/>
      <c r="N2176" s="53">
        <v>33614.236008090564</v>
      </c>
      <c r="O2176" s="53">
        <v>482.83087706667294</v>
      </c>
      <c r="P2176" s="53">
        <v>33131.405131023894</v>
      </c>
    </row>
    <row r="2177" spans="1:16" s="19" customFormat="1" hidden="1">
      <c r="A2177" s="19" t="s">
        <v>1984</v>
      </c>
      <c r="B2177" s="19" t="s">
        <v>701</v>
      </c>
      <c r="C2177" s="51"/>
      <c r="D2177" s="51" t="s">
        <v>1879</v>
      </c>
      <c r="E2177" s="51" t="s">
        <v>622</v>
      </c>
      <c r="F2177" s="51" t="s">
        <v>622</v>
      </c>
      <c r="G2177" s="51"/>
      <c r="H2177" s="51" t="s">
        <v>623</v>
      </c>
      <c r="I2177" s="51"/>
      <c r="J2177" s="51" t="s">
        <v>44</v>
      </c>
      <c r="K2177" s="51" t="s">
        <v>44</v>
      </c>
      <c r="L2177" s="51" t="s">
        <v>2847</v>
      </c>
      <c r="M2177" s="51"/>
      <c r="N2177" s="53">
        <v>304642.86227141629</v>
      </c>
      <c r="O2177" s="53"/>
      <c r="P2177" s="53">
        <v>304642.86227141629</v>
      </c>
    </row>
    <row r="2178" spans="1:16" s="19" customFormat="1" hidden="1">
      <c r="A2178" s="19" t="s">
        <v>1984</v>
      </c>
      <c r="B2178" s="19" t="s">
        <v>702</v>
      </c>
      <c r="C2178" s="51"/>
      <c r="D2178" s="51" t="s">
        <v>1879</v>
      </c>
      <c r="E2178" s="51" t="s">
        <v>622</v>
      </c>
      <c r="F2178" s="51" t="s">
        <v>622</v>
      </c>
      <c r="G2178" s="51"/>
      <c r="H2178" s="51" t="s">
        <v>623</v>
      </c>
      <c r="I2178" s="51"/>
      <c r="J2178" s="51" t="s">
        <v>44</v>
      </c>
      <c r="K2178" s="51" t="s">
        <v>44</v>
      </c>
      <c r="L2178" s="51" t="s">
        <v>2846</v>
      </c>
      <c r="M2178" s="51"/>
      <c r="N2178" s="53">
        <v>251921.63922297306</v>
      </c>
      <c r="O2178" s="53"/>
      <c r="P2178" s="53">
        <v>251921.63922297306</v>
      </c>
    </row>
    <row r="2179" spans="1:16" s="19" customFormat="1" hidden="1">
      <c r="A2179" s="19" t="s">
        <v>1984</v>
      </c>
      <c r="B2179" s="19" t="s">
        <v>734</v>
      </c>
      <c r="C2179" s="51"/>
      <c r="D2179" s="51" t="s">
        <v>1879</v>
      </c>
      <c r="E2179" s="51" t="s">
        <v>622</v>
      </c>
      <c r="F2179" s="51" t="s">
        <v>622</v>
      </c>
      <c r="G2179" s="51"/>
      <c r="H2179" s="51" t="s">
        <v>623</v>
      </c>
      <c r="I2179" s="51"/>
      <c r="J2179" s="51" t="s">
        <v>44</v>
      </c>
      <c r="K2179" s="51" t="s">
        <v>44</v>
      </c>
      <c r="L2179" s="51">
        <v>55295</v>
      </c>
      <c r="M2179" s="51"/>
      <c r="N2179" s="53">
        <v>1696317.8975663411</v>
      </c>
      <c r="O2179" s="53"/>
      <c r="P2179" s="53">
        <v>1696317.8975663411</v>
      </c>
    </row>
    <row r="2180" spans="1:16" s="19" customFormat="1" hidden="1">
      <c r="A2180" s="19" t="s">
        <v>1984</v>
      </c>
      <c r="B2180" s="19" t="s">
        <v>784</v>
      </c>
      <c r="C2180" s="51"/>
      <c r="D2180" s="51" t="s">
        <v>1879</v>
      </c>
      <c r="E2180" s="51" t="s">
        <v>622</v>
      </c>
      <c r="F2180" s="51" t="s">
        <v>622</v>
      </c>
      <c r="G2180" s="51"/>
      <c r="H2180" s="51" t="s">
        <v>623</v>
      </c>
      <c r="I2180" s="51"/>
      <c r="J2180" s="51" t="s">
        <v>44</v>
      </c>
      <c r="K2180" s="51" t="s">
        <v>44</v>
      </c>
      <c r="L2180" s="51" t="s">
        <v>2845</v>
      </c>
      <c r="M2180" s="51"/>
      <c r="N2180" s="53">
        <v>4192.6585420677129</v>
      </c>
      <c r="O2180" s="53"/>
      <c r="P2180" s="53">
        <v>4192.6585420677129</v>
      </c>
    </row>
    <row r="2181" spans="1:16" s="19" customFormat="1" hidden="1">
      <c r="A2181" s="19" t="s">
        <v>1984</v>
      </c>
      <c r="B2181" s="19" t="s">
        <v>801</v>
      </c>
      <c r="C2181" s="51"/>
      <c r="D2181" s="51" t="s">
        <v>1879</v>
      </c>
      <c r="E2181" s="51" t="s">
        <v>622</v>
      </c>
      <c r="F2181" s="51" t="s">
        <v>622</v>
      </c>
      <c r="G2181" s="51"/>
      <c r="H2181" s="51" t="s">
        <v>623</v>
      </c>
      <c r="I2181" s="51"/>
      <c r="J2181" s="51" t="s">
        <v>44</v>
      </c>
      <c r="K2181" s="51" t="s">
        <v>44</v>
      </c>
      <c r="L2181" s="51">
        <v>56475</v>
      </c>
      <c r="M2181" s="51"/>
      <c r="N2181" s="53">
        <v>23707.051180568062</v>
      </c>
      <c r="O2181" s="53">
        <v>1008.4121595525115</v>
      </c>
      <c r="P2181" s="53">
        <v>22698.639021015551</v>
      </c>
    </row>
    <row r="2182" spans="1:16" s="19" customFormat="1" hidden="1">
      <c r="A2182" s="19" t="s">
        <v>1984</v>
      </c>
      <c r="B2182" s="19" t="s">
        <v>811</v>
      </c>
      <c r="C2182" s="51"/>
      <c r="D2182" s="51" t="s">
        <v>1879</v>
      </c>
      <c r="E2182" s="51" t="s">
        <v>622</v>
      </c>
      <c r="F2182" s="51" t="s">
        <v>622</v>
      </c>
      <c r="G2182" s="51"/>
      <c r="H2182" s="51" t="s">
        <v>623</v>
      </c>
      <c r="I2182" s="51"/>
      <c r="J2182" s="51" t="s">
        <v>44</v>
      </c>
      <c r="K2182" s="51" t="s">
        <v>44</v>
      </c>
      <c r="L2182" s="51" t="s">
        <v>2844</v>
      </c>
      <c r="M2182" s="51"/>
      <c r="N2182" s="53">
        <v>81663.527075161241</v>
      </c>
      <c r="O2182" s="53"/>
      <c r="P2182" s="53">
        <v>81663.527075161241</v>
      </c>
    </row>
    <row r="2183" spans="1:16" s="19" customFormat="1" hidden="1">
      <c r="A2183" s="19" t="s">
        <v>1984</v>
      </c>
      <c r="B2183" s="19" t="s">
        <v>2843</v>
      </c>
      <c r="C2183" s="51"/>
      <c r="D2183" s="51" t="s">
        <v>1879</v>
      </c>
      <c r="E2183" s="51" t="s">
        <v>622</v>
      </c>
      <c r="F2183" s="51" t="s">
        <v>622</v>
      </c>
      <c r="G2183" s="51"/>
      <c r="H2183" s="51" t="s">
        <v>623</v>
      </c>
      <c r="I2183" s="51"/>
      <c r="J2183" s="51" t="s">
        <v>44</v>
      </c>
      <c r="K2183" s="51" t="s">
        <v>44</v>
      </c>
      <c r="L2183" s="51" t="s">
        <v>2842</v>
      </c>
      <c r="M2183" s="51"/>
      <c r="N2183" s="53">
        <v>0</v>
      </c>
      <c r="O2183" s="53"/>
      <c r="P2183" s="53">
        <v>0</v>
      </c>
    </row>
    <row r="2184" spans="1:16" s="19" customFormat="1" hidden="1">
      <c r="A2184" s="19" t="s">
        <v>1984</v>
      </c>
      <c r="B2184" s="19" t="s">
        <v>2841</v>
      </c>
      <c r="C2184" s="51"/>
      <c r="D2184" s="51" t="s">
        <v>1879</v>
      </c>
      <c r="E2184" s="51" t="s">
        <v>622</v>
      </c>
      <c r="F2184" s="51" t="s">
        <v>622</v>
      </c>
      <c r="G2184" s="51"/>
      <c r="H2184" s="51" t="s">
        <v>623</v>
      </c>
      <c r="I2184" s="51"/>
      <c r="J2184" s="51" t="s">
        <v>44</v>
      </c>
      <c r="K2184" s="51" t="s">
        <v>44</v>
      </c>
      <c r="L2184" s="51"/>
      <c r="M2184" s="51"/>
      <c r="N2184" s="53">
        <v>0</v>
      </c>
      <c r="O2184" s="53"/>
      <c r="P2184" s="53">
        <v>0</v>
      </c>
    </row>
    <row r="2185" spans="1:16" s="19" customFormat="1" hidden="1">
      <c r="A2185" s="19" t="s">
        <v>1984</v>
      </c>
      <c r="B2185" s="19" t="s">
        <v>840</v>
      </c>
      <c r="C2185" s="51"/>
      <c r="D2185" s="51" t="s">
        <v>1879</v>
      </c>
      <c r="E2185" s="51" t="s">
        <v>622</v>
      </c>
      <c r="F2185" s="51" t="s">
        <v>622</v>
      </c>
      <c r="G2185" s="51"/>
      <c r="H2185" s="51" t="s">
        <v>623</v>
      </c>
      <c r="I2185" s="51"/>
      <c r="J2185" s="51" t="s">
        <v>44</v>
      </c>
      <c r="K2185" s="51" t="s">
        <v>44</v>
      </c>
      <c r="L2185" s="51" t="s">
        <v>2840</v>
      </c>
      <c r="M2185" s="51"/>
      <c r="N2185" s="53">
        <v>164317.51486197155</v>
      </c>
      <c r="O2185" s="53"/>
      <c r="P2185" s="53">
        <v>164317.51486197155</v>
      </c>
    </row>
    <row r="2186" spans="1:16" s="19" customFormat="1" hidden="1">
      <c r="A2186" s="19" t="s">
        <v>1984</v>
      </c>
      <c r="B2186" s="19" t="s">
        <v>863</v>
      </c>
      <c r="C2186" s="51"/>
      <c r="D2186" s="51" t="s">
        <v>1879</v>
      </c>
      <c r="E2186" s="51" t="s">
        <v>622</v>
      </c>
      <c r="F2186" s="51" t="s">
        <v>622</v>
      </c>
      <c r="G2186" s="51"/>
      <c r="H2186" s="51" t="s">
        <v>623</v>
      </c>
      <c r="I2186" s="51"/>
      <c r="J2186" s="51" t="s">
        <v>44</v>
      </c>
      <c r="K2186" s="51" t="s">
        <v>44</v>
      </c>
      <c r="L2186" s="51" t="s">
        <v>2839</v>
      </c>
      <c r="M2186" s="51"/>
      <c r="N2186" s="53">
        <v>91856.276071346612</v>
      </c>
      <c r="O2186" s="53"/>
      <c r="P2186" s="53">
        <v>91856.276071346612</v>
      </c>
    </row>
    <row r="2187" spans="1:16" s="19" customFormat="1" hidden="1">
      <c r="A2187" s="19" t="s">
        <v>1984</v>
      </c>
      <c r="B2187" s="19" t="s">
        <v>872</v>
      </c>
      <c r="C2187" s="51"/>
      <c r="D2187" s="51" t="s">
        <v>1879</v>
      </c>
      <c r="E2187" s="51" t="s">
        <v>622</v>
      </c>
      <c r="F2187" s="51" t="s">
        <v>622</v>
      </c>
      <c r="G2187" s="51"/>
      <c r="H2187" s="51" t="s">
        <v>623</v>
      </c>
      <c r="I2187" s="51"/>
      <c r="J2187" s="51" t="s">
        <v>44</v>
      </c>
      <c r="K2187" s="51" t="s">
        <v>44</v>
      </c>
      <c r="L2187" s="51">
        <v>57482</v>
      </c>
      <c r="M2187" s="51"/>
      <c r="N2187" s="53">
        <v>60191.337079263853</v>
      </c>
      <c r="O2187" s="53"/>
      <c r="P2187" s="53">
        <v>60191.337079263853</v>
      </c>
    </row>
    <row r="2188" spans="1:16" s="19" customFormat="1" hidden="1">
      <c r="A2188" s="19" t="s">
        <v>1984</v>
      </c>
      <c r="B2188" s="19" t="s">
        <v>872</v>
      </c>
      <c r="C2188" s="51"/>
      <c r="D2188" s="51" t="s">
        <v>1879</v>
      </c>
      <c r="E2188" s="51" t="s">
        <v>622</v>
      </c>
      <c r="F2188" s="51" t="s">
        <v>622</v>
      </c>
      <c r="G2188" s="51"/>
      <c r="H2188" s="51" t="s">
        <v>623</v>
      </c>
      <c r="I2188" s="51"/>
      <c r="J2188" s="51" t="s">
        <v>44</v>
      </c>
      <c r="K2188" s="51" t="s">
        <v>44</v>
      </c>
      <c r="L2188" s="51">
        <v>57482</v>
      </c>
      <c r="M2188" s="51"/>
      <c r="N2188" s="53">
        <v>65524.957831568994</v>
      </c>
      <c r="O2188" s="53"/>
      <c r="P2188" s="53">
        <v>65524.957831568994</v>
      </c>
    </row>
    <row r="2189" spans="1:16" s="19" customFormat="1" hidden="1">
      <c r="A2189" s="19" t="s">
        <v>1984</v>
      </c>
      <c r="B2189" s="19" t="s">
        <v>872</v>
      </c>
      <c r="C2189" s="51"/>
      <c r="D2189" s="51" t="s">
        <v>1879</v>
      </c>
      <c r="E2189" s="51" t="s">
        <v>622</v>
      </c>
      <c r="F2189" s="51" t="s">
        <v>622</v>
      </c>
      <c r="G2189" s="51"/>
      <c r="H2189" s="51" t="s">
        <v>623</v>
      </c>
      <c r="I2189" s="51"/>
      <c r="J2189" s="51" t="s">
        <v>44</v>
      </c>
      <c r="K2189" s="51" t="s">
        <v>44</v>
      </c>
      <c r="L2189" s="51">
        <v>57482</v>
      </c>
      <c r="M2189" s="51"/>
      <c r="N2189" s="53">
        <v>59910.619144939737</v>
      </c>
      <c r="O2189" s="53"/>
      <c r="P2189" s="53">
        <v>59910.619144939737</v>
      </c>
    </row>
    <row r="2190" spans="1:16" s="19" customFormat="1" hidden="1">
      <c r="A2190" s="19" t="s">
        <v>1984</v>
      </c>
      <c r="B2190" s="19" t="s">
        <v>872</v>
      </c>
      <c r="C2190" s="51"/>
      <c r="D2190" s="51" t="s">
        <v>1879</v>
      </c>
      <c r="E2190" s="51" t="s">
        <v>622</v>
      </c>
      <c r="F2190" s="51" t="s">
        <v>622</v>
      </c>
      <c r="G2190" s="51"/>
      <c r="H2190" s="51" t="s">
        <v>623</v>
      </c>
      <c r="I2190" s="51"/>
      <c r="J2190" s="51" t="s">
        <v>44</v>
      </c>
      <c r="K2190" s="51" t="s">
        <v>44</v>
      </c>
      <c r="L2190" s="51">
        <v>57482</v>
      </c>
      <c r="M2190" s="51"/>
      <c r="N2190" s="53">
        <v>55024.255101475421</v>
      </c>
      <c r="O2190" s="53"/>
      <c r="P2190" s="53">
        <v>55024.255101475421</v>
      </c>
    </row>
    <row r="2191" spans="1:16" s="19" customFormat="1" hidden="1">
      <c r="A2191" s="19" t="s">
        <v>1984</v>
      </c>
      <c r="B2191" s="19" t="s">
        <v>872</v>
      </c>
      <c r="C2191" s="51"/>
      <c r="D2191" s="51" t="s">
        <v>1879</v>
      </c>
      <c r="E2191" s="51" t="s">
        <v>622</v>
      </c>
      <c r="F2191" s="51" t="s">
        <v>622</v>
      </c>
      <c r="G2191" s="51"/>
      <c r="H2191" s="51" t="s">
        <v>623</v>
      </c>
      <c r="I2191" s="51"/>
      <c r="J2191" s="51" t="s">
        <v>44</v>
      </c>
      <c r="K2191" s="51" t="s">
        <v>44</v>
      </c>
      <c r="L2191" s="51">
        <v>57482</v>
      </c>
      <c r="M2191" s="51"/>
      <c r="N2191" s="53">
        <v>64657.604214030696</v>
      </c>
      <c r="O2191" s="53"/>
      <c r="P2191" s="53">
        <v>64657.604214030696</v>
      </c>
    </row>
    <row r="2192" spans="1:16" s="19" customFormat="1" hidden="1">
      <c r="A2192" s="19" t="s">
        <v>1984</v>
      </c>
      <c r="B2192" s="19" t="s">
        <v>872</v>
      </c>
      <c r="C2192" s="51"/>
      <c r="D2192" s="51" t="s">
        <v>1879</v>
      </c>
      <c r="E2192" s="51" t="s">
        <v>622</v>
      </c>
      <c r="F2192" s="51" t="s">
        <v>622</v>
      </c>
      <c r="G2192" s="51"/>
      <c r="H2192" s="51" t="s">
        <v>623</v>
      </c>
      <c r="I2192" s="51"/>
      <c r="J2192" s="51" t="s">
        <v>44</v>
      </c>
      <c r="K2192" s="51" t="s">
        <v>44</v>
      </c>
      <c r="L2192" s="51">
        <v>57482</v>
      </c>
      <c r="M2192" s="51"/>
      <c r="N2192" s="53">
        <v>53308.497726955371</v>
      </c>
      <c r="O2192" s="53"/>
      <c r="P2192" s="53">
        <v>53308.497726955371</v>
      </c>
    </row>
    <row r="2193" spans="1:16" s="19" customFormat="1" hidden="1">
      <c r="A2193" s="19" t="s">
        <v>1984</v>
      </c>
      <c r="B2193" s="19" t="s">
        <v>872</v>
      </c>
      <c r="C2193" s="51"/>
      <c r="D2193" s="51" t="s">
        <v>1879</v>
      </c>
      <c r="E2193" s="51" t="s">
        <v>622</v>
      </c>
      <c r="F2193" s="51" t="s">
        <v>622</v>
      </c>
      <c r="G2193" s="51"/>
      <c r="H2193" s="51" t="s">
        <v>623</v>
      </c>
      <c r="I2193" s="51"/>
      <c r="J2193" s="51" t="s">
        <v>44</v>
      </c>
      <c r="K2193" s="51" t="s">
        <v>44</v>
      </c>
      <c r="L2193" s="51">
        <v>57482</v>
      </c>
      <c r="M2193" s="51"/>
      <c r="N2193" s="53">
        <v>65916.784948291053</v>
      </c>
      <c r="O2193" s="53"/>
      <c r="P2193" s="53">
        <v>65916.784948291053</v>
      </c>
    </row>
    <row r="2194" spans="1:16" s="19" customFormat="1" hidden="1">
      <c r="A2194" s="19" t="s">
        <v>1984</v>
      </c>
      <c r="B2194" s="19" t="s">
        <v>872</v>
      </c>
      <c r="C2194" s="51"/>
      <c r="D2194" s="51" t="s">
        <v>1879</v>
      </c>
      <c r="E2194" s="51" t="s">
        <v>622</v>
      </c>
      <c r="F2194" s="51" t="s">
        <v>622</v>
      </c>
      <c r="G2194" s="51"/>
      <c r="H2194" s="51" t="s">
        <v>623</v>
      </c>
      <c r="I2194" s="51"/>
      <c r="J2194" s="51" t="s">
        <v>44</v>
      </c>
      <c r="K2194" s="51" t="s">
        <v>44</v>
      </c>
      <c r="L2194" s="51">
        <v>57482</v>
      </c>
      <c r="M2194" s="51"/>
      <c r="N2194" s="53">
        <v>52218.405748447571</v>
      </c>
      <c r="O2194" s="53"/>
      <c r="P2194" s="53">
        <v>52218.405748447571</v>
      </c>
    </row>
    <row r="2195" spans="1:16" s="19" customFormat="1" hidden="1">
      <c r="A2195" s="19" t="s">
        <v>1984</v>
      </c>
      <c r="B2195" s="19" t="s">
        <v>874</v>
      </c>
      <c r="C2195" s="51"/>
      <c r="D2195" s="51" t="s">
        <v>1879</v>
      </c>
      <c r="E2195" s="51" t="s">
        <v>622</v>
      </c>
      <c r="F2195" s="51" t="s">
        <v>622</v>
      </c>
      <c r="G2195" s="51"/>
      <c r="H2195" s="51" t="s">
        <v>623</v>
      </c>
      <c r="I2195" s="51"/>
      <c r="J2195" s="51" t="s">
        <v>44</v>
      </c>
      <c r="K2195" s="51" t="s">
        <v>44</v>
      </c>
      <c r="L2195" s="51" t="s">
        <v>2838</v>
      </c>
      <c r="M2195" s="51"/>
      <c r="N2195" s="53">
        <v>163671.75161385027</v>
      </c>
      <c r="O2195" s="53"/>
      <c r="P2195" s="53">
        <v>163671.75161385027</v>
      </c>
    </row>
    <row r="2196" spans="1:16" s="19" customFormat="1" hidden="1">
      <c r="A2196" s="19" t="s">
        <v>1984</v>
      </c>
      <c r="B2196" s="19" t="s">
        <v>2837</v>
      </c>
      <c r="C2196" s="51"/>
      <c r="D2196" s="51" t="s">
        <v>1879</v>
      </c>
      <c r="E2196" s="51" t="s">
        <v>622</v>
      </c>
      <c r="F2196" s="51" t="s">
        <v>622</v>
      </c>
      <c r="G2196" s="51"/>
      <c r="H2196" s="51" t="s">
        <v>623</v>
      </c>
      <c r="I2196" s="51"/>
      <c r="J2196" s="51" t="s">
        <v>44</v>
      </c>
      <c r="K2196" s="51" t="s">
        <v>44</v>
      </c>
      <c r="L2196" s="51">
        <v>58122</v>
      </c>
      <c r="M2196" s="51"/>
      <c r="N2196" s="53">
        <v>16907.745583572585</v>
      </c>
      <c r="O2196" s="53"/>
      <c r="P2196" s="53">
        <v>16907.745583572585</v>
      </c>
    </row>
    <row r="2197" spans="1:16" s="19" customFormat="1" hidden="1">
      <c r="A2197" s="19" t="s">
        <v>1984</v>
      </c>
      <c r="B2197" s="19" t="s">
        <v>925</v>
      </c>
      <c r="C2197" s="51"/>
      <c r="D2197" s="51" t="s">
        <v>1879</v>
      </c>
      <c r="E2197" s="51" t="s">
        <v>622</v>
      </c>
      <c r="F2197" s="51" t="s">
        <v>622</v>
      </c>
      <c r="G2197" s="51"/>
      <c r="H2197" s="51" t="s">
        <v>623</v>
      </c>
      <c r="I2197" s="51"/>
      <c r="J2197" s="51" t="s">
        <v>44</v>
      </c>
      <c r="K2197" s="51" t="s">
        <v>44</v>
      </c>
      <c r="L2197" s="51">
        <v>10776</v>
      </c>
      <c r="M2197" s="51"/>
      <c r="N2197" s="53">
        <v>163760.28096240296</v>
      </c>
      <c r="O2197" s="53"/>
      <c r="P2197" s="53">
        <v>163760.28096240296</v>
      </c>
    </row>
    <row r="2198" spans="1:16" s="19" customFormat="1" hidden="1">
      <c r="A2198" s="19" t="s">
        <v>1984</v>
      </c>
      <c r="B2198" s="19" t="s">
        <v>938</v>
      </c>
      <c r="C2198" s="51"/>
      <c r="D2198" s="51" t="s">
        <v>1879</v>
      </c>
      <c r="E2198" s="51" t="s">
        <v>622</v>
      </c>
      <c r="F2198" s="51" t="s">
        <v>622</v>
      </c>
      <c r="G2198" s="51"/>
      <c r="H2198" s="51" t="s">
        <v>623</v>
      </c>
      <c r="I2198" s="51"/>
      <c r="J2198" s="51" t="s">
        <v>44</v>
      </c>
      <c r="K2198" s="51" t="s">
        <v>44</v>
      </c>
      <c r="L2198" s="51">
        <v>57901</v>
      </c>
      <c r="M2198" s="51"/>
      <c r="N2198" s="53">
        <v>644013.11099975428</v>
      </c>
      <c r="O2198" s="53"/>
      <c r="P2198" s="53">
        <v>644013.11099975428</v>
      </c>
    </row>
    <row r="2199" spans="1:16" s="19" customFormat="1" hidden="1">
      <c r="A2199" s="19" t="s">
        <v>1984</v>
      </c>
      <c r="B2199" s="19" t="s">
        <v>938</v>
      </c>
      <c r="C2199" s="51"/>
      <c r="D2199" s="51" t="s">
        <v>1879</v>
      </c>
      <c r="E2199" s="51" t="s">
        <v>622</v>
      </c>
      <c r="F2199" s="51" t="s">
        <v>622</v>
      </c>
      <c r="G2199" s="51"/>
      <c r="H2199" s="51" t="s">
        <v>623</v>
      </c>
      <c r="I2199" s="51"/>
      <c r="J2199" s="51" t="s">
        <v>44</v>
      </c>
      <c r="K2199" s="51" t="s">
        <v>44</v>
      </c>
      <c r="L2199" s="51">
        <v>57901</v>
      </c>
      <c r="M2199" s="51"/>
      <c r="N2199" s="53">
        <v>632164.05819155707</v>
      </c>
      <c r="O2199" s="53"/>
      <c r="P2199" s="53">
        <v>632164.05819155707</v>
      </c>
    </row>
    <row r="2200" spans="1:16" s="19" customFormat="1" hidden="1">
      <c r="A2200" s="19" t="s">
        <v>1984</v>
      </c>
      <c r="B2200" s="19" t="s">
        <v>941</v>
      </c>
      <c r="C2200" s="51"/>
      <c r="D2200" s="51" t="s">
        <v>1879</v>
      </c>
      <c r="E2200" s="51" t="s">
        <v>622</v>
      </c>
      <c r="F2200" s="51" t="s">
        <v>622</v>
      </c>
      <c r="G2200" s="51"/>
      <c r="H2200" s="51" t="s">
        <v>623</v>
      </c>
      <c r="I2200" s="51"/>
      <c r="J2200" s="51" t="s">
        <v>44</v>
      </c>
      <c r="K2200" s="51" t="s">
        <v>44</v>
      </c>
      <c r="L2200" s="51" t="s">
        <v>2836</v>
      </c>
      <c r="M2200" s="51"/>
      <c r="N2200" s="53">
        <v>1316792.3103229178</v>
      </c>
      <c r="O2200" s="53"/>
      <c r="P2200" s="53">
        <v>1316792.3103229178</v>
      </c>
    </row>
    <row r="2201" spans="1:16" s="19" customFormat="1" hidden="1">
      <c r="A2201" s="19" t="s">
        <v>1984</v>
      </c>
      <c r="B2201" s="19" t="s">
        <v>2835</v>
      </c>
      <c r="C2201" s="51"/>
      <c r="D2201" s="51" t="s">
        <v>1879</v>
      </c>
      <c r="E2201" s="51" t="s">
        <v>622</v>
      </c>
      <c r="F2201" s="51" t="s">
        <v>622</v>
      </c>
      <c r="G2201" s="51"/>
      <c r="H2201" s="51" t="s">
        <v>623</v>
      </c>
      <c r="I2201" s="51"/>
      <c r="J2201" s="51" t="s">
        <v>44</v>
      </c>
      <c r="K2201" s="51" t="s">
        <v>44</v>
      </c>
      <c r="L2201" s="51">
        <v>50270</v>
      </c>
      <c r="M2201" s="51"/>
      <c r="N2201" s="53">
        <v>0</v>
      </c>
      <c r="O2201" s="53"/>
      <c r="P2201" s="53">
        <v>0</v>
      </c>
    </row>
    <row r="2202" spans="1:16" s="19" customFormat="1" hidden="1">
      <c r="A2202" s="19" t="s">
        <v>1984</v>
      </c>
      <c r="B2202" s="19" t="s">
        <v>2834</v>
      </c>
      <c r="C2202" s="51"/>
      <c r="D2202" s="51" t="s">
        <v>1879</v>
      </c>
      <c r="E2202" s="51" t="s">
        <v>622</v>
      </c>
      <c r="F2202" s="51" t="s">
        <v>622</v>
      </c>
      <c r="G2202" s="51"/>
      <c r="H2202" s="51" t="s">
        <v>623</v>
      </c>
      <c r="I2202" s="51"/>
      <c r="J2202" s="51" t="s">
        <v>44</v>
      </c>
      <c r="K2202" s="51" t="s">
        <v>44</v>
      </c>
      <c r="L2202" s="51"/>
      <c r="M2202" s="51"/>
      <c r="N2202" s="53">
        <v>37814.27174193348</v>
      </c>
      <c r="O2202" s="53"/>
      <c r="P2202" s="53">
        <v>37814.27174193348</v>
      </c>
    </row>
    <row r="2203" spans="1:16" s="19" customFormat="1" hidden="1">
      <c r="A2203" s="19" t="s">
        <v>1984</v>
      </c>
      <c r="B2203" s="19" t="s">
        <v>1037</v>
      </c>
      <c r="C2203" s="51"/>
      <c r="D2203" s="51" t="s">
        <v>1879</v>
      </c>
      <c r="E2203" s="51" t="s">
        <v>622</v>
      </c>
      <c r="F2203" s="51" t="s">
        <v>622</v>
      </c>
      <c r="G2203" s="51"/>
      <c r="H2203" s="51" t="s">
        <v>623</v>
      </c>
      <c r="I2203" s="51"/>
      <c r="J2203" s="51" t="s">
        <v>44</v>
      </c>
      <c r="K2203" s="51" t="s">
        <v>44</v>
      </c>
      <c r="L2203" s="51">
        <v>56472</v>
      </c>
      <c r="M2203" s="51"/>
      <c r="N2203" s="53">
        <v>24097.088970456956</v>
      </c>
      <c r="O2203" s="53">
        <v>1197.2464400067302</v>
      </c>
      <c r="P2203" s="53">
        <v>22899.842530450227</v>
      </c>
    </row>
    <row r="2204" spans="1:16" s="19" customFormat="1" hidden="1">
      <c r="A2204" s="19" t="s">
        <v>1984</v>
      </c>
      <c r="B2204" s="19" t="s">
        <v>1083</v>
      </c>
      <c r="C2204" s="51"/>
      <c r="D2204" s="51" t="s">
        <v>1879</v>
      </c>
      <c r="E2204" s="51" t="s">
        <v>622</v>
      </c>
      <c r="F2204" s="51" t="s">
        <v>622</v>
      </c>
      <c r="G2204" s="51"/>
      <c r="H2204" s="51" t="s">
        <v>623</v>
      </c>
      <c r="I2204" s="51"/>
      <c r="J2204" s="51" t="s">
        <v>44</v>
      </c>
      <c r="K2204" s="51" t="s">
        <v>44</v>
      </c>
      <c r="L2204" s="51">
        <v>58432</v>
      </c>
      <c r="M2204" s="51"/>
      <c r="N2204" s="53">
        <v>53120.705108836024</v>
      </c>
      <c r="O2204" s="53"/>
      <c r="P2204" s="53">
        <v>53120.705108836024</v>
      </c>
    </row>
    <row r="2205" spans="1:16" s="19" customFormat="1" hidden="1">
      <c r="A2205" s="19" t="s">
        <v>1984</v>
      </c>
      <c r="B2205" s="19" t="s">
        <v>2833</v>
      </c>
      <c r="C2205" s="51"/>
      <c r="D2205" s="51" t="s">
        <v>1879</v>
      </c>
      <c r="E2205" s="51" t="s">
        <v>622</v>
      </c>
      <c r="F2205" s="51" t="s">
        <v>622</v>
      </c>
      <c r="G2205" s="51"/>
      <c r="H2205" s="51" t="s">
        <v>623</v>
      </c>
      <c r="I2205" s="51"/>
      <c r="J2205" s="51" t="s">
        <v>44</v>
      </c>
      <c r="K2205" s="51" t="s">
        <v>44</v>
      </c>
      <c r="L2205" s="51" t="s">
        <v>2831</v>
      </c>
      <c r="M2205" s="51"/>
      <c r="N2205" s="53">
        <v>238152.38402576777</v>
      </c>
      <c r="O2205" s="53"/>
      <c r="P2205" s="53">
        <v>238152.38402576777</v>
      </c>
    </row>
    <row r="2206" spans="1:16" s="19" customFormat="1" hidden="1">
      <c r="A2206" s="19" t="s">
        <v>1984</v>
      </c>
      <c r="B2206" s="19" t="s">
        <v>2832</v>
      </c>
      <c r="C2206" s="51"/>
      <c r="D2206" s="51" t="s">
        <v>1879</v>
      </c>
      <c r="E2206" s="51" t="s">
        <v>622</v>
      </c>
      <c r="F2206" s="51" t="s">
        <v>622</v>
      </c>
      <c r="G2206" s="51"/>
      <c r="H2206" s="51" t="s">
        <v>623</v>
      </c>
      <c r="I2206" s="51"/>
      <c r="J2206" s="51" t="s">
        <v>44</v>
      </c>
      <c r="K2206" s="51" t="s">
        <v>44</v>
      </c>
      <c r="L2206" s="51" t="s">
        <v>2831</v>
      </c>
      <c r="M2206" s="51"/>
      <c r="N2206" s="53">
        <v>169535.77468266155</v>
      </c>
      <c r="O2206" s="53"/>
      <c r="P2206" s="53">
        <v>169535.77468266155</v>
      </c>
    </row>
    <row r="2207" spans="1:16" s="19" customFormat="1" hidden="1">
      <c r="A2207" s="19" t="s">
        <v>1984</v>
      </c>
      <c r="B2207" s="19" t="s">
        <v>1176</v>
      </c>
      <c r="C2207" s="51"/>
      <c r="D2207" s="51" t="s">
        <v>1879</v>
      </c>
      <c r="E2207" s="51" t="s">
        <v>622</v>
      </c>
      <c r="F2207" s="51" t="s">
        <v>622</v>
      </c>
      <c r="G2207" s="51"/>
      <c r="H2207" s="51" t="s">
        <v>623</v>
      </c>
      <c r="I2207" s="51"/>
      <c r="J2207" s="51" t="s">
        <v>44</v>
      </c>
      <c r="K2207" s="51" t="s">
        <v>44</v>
      </c>
      <c r="L2207" s="51" t="s">
        <v>2830</v>
      </c>
      <c r="M2207" s="51"/>
      <c r="N2207" s="53">
        <v>683.27497208953446</v>
      </c>
      <c r="O2207" s="53"/>
      <c r="P2207" s="53">
        <v>683.27497208953446</v>
      </c>
    </row>
    <row r="2208" spans="1:16" s="19" customFormat="1" hidden="1">
      <c r="A2208" s="19" t="s">
        <v>1984</v>
      </c>
      <c r="B2208" s="19" t="s">
        <v>1179</v>
      </c>
      <c r="C2208" s="51"/>
      <c r="D2208" s="51" t="s">
        <v>1879</v>
      </c>
      <c r="E2208" s="51" t="s">
        <v>622</v>
      </c>
      <c r="F2208" s="51" t="s">
        <v>622</v>
      </c>
      <c r="G2208" s="51"/>
      <c r="H2208" s="51" t="s">
        <v>623</v>
      </c>
      <c r="I2208" s="51"/>
      <c r="J2208" s="51" t="s">
        <v>44</v>
      </c>
      <c r="K2208" s="51" t="s">
        <v>44</v>
      </c>
      <c r="L2208" s="51">
        <v>341</v>
      </c>
      <c r="M2208" s="51"/>
      <c r="N2208" s="53">
        <v>2717.4114324423658</v>
      </c>
      <c r="O2208" s="53"/>
      <c r="P2208" s="53">
        <v>2717.4114324423658</v>
      </c>
    </row>
    <row r="2209" spans="1:16" s="19" customFormat="1" hidden="1">
      <c r="A2209" s="19" t="s">
        <v>1984</v>
      </c>
      <c r="B2209" s="19" t="s">
        <v>1179</v>
      </c>
      <c r="C2209" s="51"/>
      <c r="D2209" s="51" t="s">
        <v>1879</v>
      </c>
      <c r="E2209" s="51" t="s">
        <v>622</v>
      </c>
      <c r="F2209" s="51" t="s">
        <v>622</v>
      </c>
      <c r="G2209" s="51"/>
      <c r="H2209" s="51" t="s">
        <v>623</v>
      </c>
      <c r="I2209" s="51"/>
      <c r="J2209" s="51" t="s">
        <v>44</v>
      </c>
      <c r="K2209" s="51" t="s">
        <v>44</v>
      </c>
      <c r="L2209" s="51">
        <v>341</v>
      </c>
      <c r="M2209" s="51"/>
      <c r="N2209" s="53">
        <v>3211.003439362767</v>
      </c>
      <c r="O2209" s="53"/>
      <c r="P2209" s="53">
        <v>3211.003439362767</v>
      </c>
    </row>
    <row r="2210" spans="1:16" s="19" customFormat="1" hidden="1">
      <c r="A2210" s="19" t="s">
        <v>1984</v>
      </c>
      <c r="B2210" s="19" t="s">
        <v>1179</v>
      </c>
      <c r="C2210" s="51"/>
      <c r="D2210" s="51" t="s">
        <v>1879</v>
      </c>
      <c r="E2210" s="51" t="s">
        <v>622</v>
      </c>
      <c r="F2210" s="51" t="s">
        <v>622</v>
      </c>
      <c r="G2210" s="51"/>
      <c r="H2210" s="51" t="s">
        <v>623</v>
      </c>
      <c r="I2210" s="51"/>
      <c r="J2210" s="51" t="s">
        <v>44</v>
      </c>
      <c r="K2210" s="51" t="s">
        <v>44</v>
      </c>
      <c r="L2210" s="51">
        <v>341</v>
      </c>
      <c r="M2210" s="51"/>
      <c r="N2210" s="53">
        <v>3032.8911456903134</v>
      </c>
      <c r="O2210" s="53"/>
      <c r="P2210" s="53">
        <v>3032.8911456903134</v>
      </c>
    </row>
    <row r="2211" spans="1:16" s="19" customFormat="1" hidden="1">
      <c r="A2211" s="19" t="s">
        <v>1984</v>
      </c>
      <c r="B2211" s="19" t="s">
        <v>1179</v>
      </c>
      <c r="C2211" s="51"/>
      <c r="D2211" s="51" t="s">
        <v>1879</v>
      </c>
      <c r="E2211" s="51" t="s">
        <v>622</v>
      </c>
      <c r="F2211" s="51" t="s">
        <v>622</v>
      </c>
      <c r="G2211" s="51"/>
      <c r="H2211" s="51" t="s">
        <v>623</v>
      </c>
      <c r="I2211" s="51"/>
      <c r="J2211" s="51" t="s">
        <v>44</v>
      </c>
      <c r="K2211" s="51" t="s">
        <v>44</v>
      </c>
      <c r="L2211" s="51">
        <v>341</v>
      </c>
      <c r="M2211" s="51"/>
      <c r="N2211" s="53">
        <v>2661.5049268729717</v>
      </c>
      <c r="O2211" s="53"/>
      <c r="P2211" s="53">
        <v>2661.5049268729717</v>
      </c>
    </row>
    <row r="2212" spans="1:16" s="19" customFormat="1" hidden="1">
      <c r="A2212" s="19" t="s">
        <v>1984</v>
      </c>
      <c r="B2212" s="19" t="s">
        <v>1216</v>
      </c>
      <c r="C2212" s="51"/>
      <c r="D2212" s="51" t="s">
        <v>1879</v>
      </c>
      <c r="E2212" s="51" t="s">
        <v>622</v>
      </c>
      <c r="F2212" s="51" t="s">
        <v>622</v>
      </c>
      <c r="G2212" s="51"/>
      <c r="H2212" s="51" t="s">
        <v>623</v>
      </c>
      <c r="I2212" s="51"/>
      <c r="J2212" s="51" t="s">
        <v>44</v>
      </c>
      <c r="K2212" s="51" t="s">
        <v>44</v>
      </c>
      <c r="L2212" s="51">
        <v>56471</v>
      </c>
      <c r="M2212" s="51"/>
      <c r="N2212" s="53">
        <v>45718.132641007709</v>
      </c>
      <c r="O2212" s="53">
        <v>530.87965349753074</v>
      </c>
      <c r="P2212" s="53">
        <v>45187.252987510175</v>
      </c>
    </row>
    <row r="2213" spans="1:16" s="19" customFormat="1" hidden="1">
      <c r="A2213" s="19" t="s">
        <v>1984</v>
      </c>
      <c r="B2213" s="19" t="s">
        <v>2829</v>
      </c>
      <c r="C2213" s="51"/>
      <c r="D2213" s="51" t="s">
        <v>1879</v>
      </c>
      <c r="E2213" s="51" t="s">
        <v>622</v>
      </c>
      <c r="F2213" s="51" t="s">
        <v>622</v>
      </c>
      <c r="G2213" s="51"/>
      <c r="H2213" s="51" t="s">
        <v>623</v>
      </c>
      <c r="I2213" s="51"/>
      <c r="J2213" s="51" t="s">
        <v>44</v>
      </c>
      <c r="K2213" s="51" t="s">
        <v>44</v>
      </c>
      <c r="L2213" s="51"/>
      <c r="M2213" s="51"/>
      <c r="N2213" s="53">
        <v>0</v>
      </c>
      <c r="O2213" s="53"/>
      <c r="P2213" s="53">
        <v>0</v>
      </c>
    </row>
    <row r="2214" spans="1:16" s="19" customFormat="1" hidden="1">
      <c r="A2214" s="19" t="s">
        <v>1984</v>
      </c>
      <c r="B2214" s="19" t="s">
        <v>1230</v>
      </c>
      <c r="C2214" s="51"/>
      <c r="D2214" s="51" t="s">
        <v>1879</v>
      </c>
      <c r="E2214" s="51" t="s">
        <v>622</v>
      </c>
      <c r="F2214" s="51" t="s">
        <v>622</v>
      </c>
      <c r="G2214" s="51"/>
      <c r="H2214" s="51" t="s">
        <v>623</v>
      </c>
      <c r="I2214" s="51"/>
      <c r="J2214" s="51" t="s">
        <v>44</v>
      </c>
      <c r="K2214" s="51" t="s">
        <v>44</v>
      </c>
      <c r="L2214" s="51">
        <v>56473</v>
      </c>
      <c r="M2214" s="51"/>
      <c r="N2214" s="53">
        <v>24925.758872651179</v>
      </c>
      <c r="O2214" s="53">
        <v>522.29961663412848</v>
      </c>
      <c r="P2214" s="53">
        <v>24403.459256017049</v>
      </c>
    </row>
    <row r="2215" spans="1:16" s="19" customFormat="1" hidden="1">
      <c r="A2215" s="19" t="s">
        <v>1984</v>
      </c>
      <c r="B2215" s="19" t="s">
        <v>2828</v>
      </c>
      <c r="C2215" s="51"/>
      <c r="D2215" s="51" t="s">
        <v>1879</v>
      </c>
      <c r="E2215" s="51" t="s">
        <v>622</v>
      </c>
      <c r="F2215" s="51" t="s">
        <v>622</v>
      </c>
      <c r="G2215" s="51"/>
      <c r="H2215" s="51" t="s">
        <v>623</v>
      </c>
      <c r="I2215" s="51"/>
      <c r="J2215" s="51" t="s">
        <v>44</v>
      </c>
      <c r="K2215" s="51" t="s">
        <v>44</v>
      </c>
      <c r="L2215" s="51" t="s">
        <v>2826</v>
      </c>
      <c r="M2215" s="51"/>
      <c r="N2215" s="53">
        <v>1977601.4827280776</v>
      </c>
      <c r="O2215" s="53">
        <v>7642.0237658148781</v>
      </c>
      <c r="P2215" s="53">
        <v>1969959.4589622626</v>
      </c>
    </row>
    <row r="2216" spans="1:16" s="19" customFormat="1" hidden="1">
      <c r="A2216" s="19" t="s">
        <v>1984</v>
      </c>
      <c r="B2216" s="19" t="s">
        <v>2827</v>
      </c>
      <c r="C2216" s="51"/>
      <c r="D2216" s="51" t="s">
        <v>1879</v>
      </c>
      <c r="E2216" s="51" t="s">
        <v>622</v>
      </c>
      <c r="F2216" s="51" t="s">
        <v>622</v>
      </c>
      <c r="G2216" s="51"/>
      <c r="H2216" s="51" t="s">
        <v>623</v>
      </c>
      <c r="I2216" s="51"/>
      <c r="J2216" s="51" t="s">
        <v>44</v>
      </c>
      <c r="K2216" s="51" t="s">
        <v>44</v>
      </c>
      <c r="L2216" s="51" t="s">
        <v>2826</v>
      </c>
      <c r="M2216" s="51"/>
      <c r="N2216" s="53">
        <v>2089420.7249010154</v>
      </c>
      <c r="O2216" s="53">
        <v>5983.6959686966266</v>
      </c>
      <c r="P2216" s="53">
        <v>2083437.0289323188</v>
      </c>
    </row>
    <row r="2217" spans="1:16" s="19" customFormat="1" hidden="1">
      <c r="A2217" s="19" t="s">
        <v>1984</v>
      </c>
      <c r="B2217" s="19" t="s">
        <v>1273</v>
      </c>
      <c r="C2217" s="51"/>
      <c r="D2217" s="51" t="s">
        <v>1879</v>
      </c>
      <c r="E2217" s="51" t="s">
        <v>622</v>
      </c>
      <c r="F2217" s="51" t="s">
        <v>622</v>
      </c>
      <c r="G2217" s="51"/>
      <c r="H2217" s="51" t="s">
        <v>623</v>
      </c>
      <c r="I2217" s="51"/>
      <c r="J2217" s="51" t="s">
        <v>44</v>
      </c>
      <c r="K2217" s="51" t="s">
        <v>44</v>
      </c>
      <c r="L2217" s="51" t="s">
        <v>2825</v>
      </c>
      <c r="M2217" s="51"/>
      <c r="N2217" s="53">
        <v>51245.982904066033</v>
      </c>
      <c r="O2217" s="53"/>
      <c r="P2217" s="53">
        <v>51245.982904066033</v>
      </c>
    </row>
    <row r="2218" spans="1:16" s="19" customFormat="1" hidden="1">
      <c r="A2218" s="19" t="s">
        <v>1984</v>
      </c>
      <c r="B2218" s="19" t="s">
        <v>1274</v>
      </c>
      <c r="C2218" s="51"/>
      <c r="D2218" s="51" t="s">
        <v>1879</v>
      </c>
      <c r="E2218" s="51" t="s">
        <v>622</v>
      </c>
      <c r="F2218" s="51" t="s">
        <v>622</v>
      </c>
      <c r="G2218" s="51"/>
      <c r="H2218" s="51" t="s">
        <v>623</v>
      </c>
      <c r="I2218" s="51"/>
      <c r="J2218" s="51" t="s">
        <v>44</v>
      </c>
      <c r="K2218" s="51" t="s">
        <v>44</v>
      </c>
      <c r="L2218" s="51" t="s">
        <v>2824</v>
      </c>
      <c r="M2218" s="51"/>
      <c r="N2218" s="53">
        <v>96488.073988047545</v>
      </c>
      <c r="O2218" s="53"/>
      <c r="P2218" s="53">
        <v>96488.073988047545</v>
      </c>
    </row>
    <row r="2219" spans="1:16" s="19" customFormat="1" hidden="1">
      <c r="A2219" s="19" t="s">
        <v>1984</v>
      </c>
      <c r="B2219" s="19" t="s">
        <v>1301</v>
      </c>
      <c r="C2219" s="51"/>
      <c r="D2219" s="51" t="s">
        <v>1879</v>
      </c>
      <c r="E2219" s="51" t="s">
        <v>622</v>
      </c>
      <c r="F2219" s="51" t="s">
        <v>622</v>
      </c>
      <c r="G2219" s="51"/>
      <c r="H2219" s="51" t="s">
        <v>623</v>
      </c>
      <c r="I2219" s="51"/>
      <c r="J2219" s="51" t="s">
        <v>44</v>
      </c>
      <c r="K2219" s="51" t="s">
        <v>44</v>
      </c>
      <c r="L2219" s="51" t="s">
        <v>2823</v>
      </c>
      <c r="M2219" s="51"/>
      <c r="N2219" s="53">
        <v>199091.38697682624</v>
      </c>
      <c r="O2219" s="53"/>
      <c r="P2219" s="53">
        <v>199091.38697682624</v>
      </c>
    </row>
    <row r="2220" spans="1:16" s="19" customFormat="1" hidden="1">
      <c r="A2220" s="19" t="s">
        <v>1984</v>
      </c>
      <c r="B2220" s="19" t="s">
        <v>1384</v>
      </c>
      <c r="C2220" s="51"/>
      <c r="D2220" s="51" t="s">
        <v>1879</v>
      </c>
      <c r="E2220" s="51" t="s">
        <v>622</v>
      </c>
      <c r="F2220" s="51" t="s">
        <v>622</v>
      </c>
      <c r="G2220" s="51"/>
      <c r="H2220" s="51" t="s">
        <v>623</v>
      </c>
      <c r="I2220" s="51"/>
      <c r="J2220" s="51" t="s">
        <v>44</v>
      </c>
      <c r="K2220" s="51" t="s">
        <v>44</v>
      </c>
      <c r="L2220" s="51">
        <v>50464</v>
      </c>
      <c r="M2220" s="51"/>
      <c r="N2220" s="53">
        <v>376956.4061488611</v>
      </c>
      <c r="O2220" s="53"/>
      <c r="P2220" s="53">
        <v>376956.4061488611</v>
      </c>
    </row>
    <row r="2221" spans="1:16" s="19" customFormat="1" hidden="1">
      <c r="A2221" s="19" t="s">
        <v>1984</v>
      </c>
      <c r="B2221" s="19" t="s">
        <v>1418</v>
      </c>
      <c r="C2221" s="51"/>
      <c r="D2221" s="51" t="s">
        <v>1879</v>
      </c>
      <c r="E2221" s="51" t="s">
        <v>622</v>
      </c>
      <c r="F2221" s="51" t="s">
        <v>622</v>
      </c>
      <c r="G2221" s="51"/>
      <c r="H2221" s="51" t="s">
        <v>623</v>
      </c>
      <c r="I2221" s="51"/>
      <c r="J2221" s="51" t="s">
        <v>44</v>
      </c>
      <c r="K2221" s="51" t="s">
        <v>44</v>
      </c>
      <c r="L2221" s="51">
        <v>356</v>
      </c>
      <c r="M2221" s="51"/>
      <c r="N2221" s="53">
        <v>38764.045853860371</v>
      </c>
      <c r="O2221" s="53"/>
      <c r="P2221" s="53">
        <v>38764.045853860371</v>
      </c>
    </row>
    <row r="2222" spans="1:16" s="19" customFormat="1" hidden="1">
      <c r="A2222" s="19" t="s">
        <v>1984</v>
      </c>
      <c r="B2222" s="19" t="s">
        <v>1419</v>
      </c>
      <c r="C2222" s="51"/>
      <c r="D2222" s="51" t="s">
        <v>1879</v>
      </c>
      <c r="E2222" s="51" t="s">
        <v>622</v>
      </c>
      <c r="F2222" s="51" t="s">
        <v>622</v>
      </c>
      <c r="G2222" s="51"/>
      <c r="H2222" s="51" t="s">
        <v>623</v>
      </c>
      <c r="I2222" s="51"/>
      <c r="J2222" s="51" t="s">
        <v>44</v>
      </c>
      <c r="K2222" s="51" t="s">
        <v>44</v>
      </c>
      <c r="L2222" s="51">
        <v>356</v>
      </c>
      <c r="M2222" s="51"/>
      <c r="N2222" s="53">
        <v>63806.107327270278</v>
      </c>
      <c r="O2222" s="53"/>
      <c r="P2222" s="53">
        <v>63806.107327270278</v>
      </c>
    </row>
    <row r="2223" spans="1:16" s="19" customFormat="1" hidden="1">
      <c r="A2223" s="19" t="s">
        <v>1984</v>
      </c>
      <c r="B2223" s="19" t="s">
        <v>1420</v>
      </c>
      <c r="C2223" s="51"/>
      <c r="D2223" s="51" t="s">
        <v>1879</v>
      </c>
      <c r="E2223" s="51" t="s">
        <v>622</v>
      </c>
      <c r="F2223" s="51" t="s">
        <v>622</v>
      </c>
      <c r="G2223" s="51"/>
      <c r="H2223" s="51" t="s">
        <v>623</v>
      </c>
      <c r="I2223" s="51"/>
      <c r="J2223" s="51" t="s">
        <v>44</v>
      </c>
      <c r="K2223" s="51" t="s">
        <v>44</v>
      </c>
      <c r="L2223" s="51">
        <v>356</v>
      </c>
      <c r="M2223" s="51"/>
      <c r="N2223" s="53">
        <v>236991.897342218</v>
      </c>
      <c r="O2223" s="53"/>
      <c r="P2223" s="53">
        <v>236991.897342218</v>
      </c>
    </row>
    <row r="2224" spans="1:16" s="19" customFormat="1" hidden="1">
      <c r="A2224" s="19" t="s">
        <v>1984</v>
      </c>
      <c r="B2224" s="19" t="s">
        <v>1421</v>
      </c>
      <c r="C2224" s="51"/>
      <c r="D2224" s="51" t="s">
        <v>1879</v>
      </c>
      <c r="E2224" s="51" t="s">
        <v>622</v>
      </c>
      <c r="F2224" s="51" t="s">
        <v>622</v>
      </c>
      <c r="G2224" s="51"/>
      <c r="H2224" s="51" t="s">
        <v>623</v>
      </c>
      <c r="I2224" s="51"/>
      <c r="J2224" s="51" t="s">
        <v>44</v>
      </c>
      <c r="K2224" s="51" t="s">
        <v>44</v>
      </c>
      <c r="L2224" s="51">
        <v>356</v>
      </c>
      <c r="M2224" s="51"/>
      <c r="N2224" s="53">
        <v>172230.80807429593</v>
      </c>
      <c r="O2224" s="53"/>
      <c r="P2224" s="53">
        <v>172230.80807429593</v>
      </c>
    </row>
    <row r="2225" spans="1:16" s="19" customFormat="1" hidden="1">
      <c r="A2225" s="19" t="s">
        <v>1984</v>
      </c>
      <c r="B2225" s="19" t="s">
        <v>1453</v>
      </c>
      <c r="C2225" s="51"/>
      <c r="D2225" s="51" t="s">
        <v>1879</v>
      </c>
      <c r="E2225" s="51" t="s">
        <v>622</v>
      </c>
      <c r="F2225" s="51" t="s">
        <v>622</v>
      </c>
      <c r="G2225" s="51"/>
      <c r="H2225" s="51" t="s">
        <v>623</v>
      </c>
      <c r="I2225" s="51"/>
      <c r="J2225" s="51" t="s">
        <v>44</v>
      </c>
      <c r="K2225" s="51" t="s">
        <v>44</v>
      </c>
      <c r="L2225" s="51">
        <v>57544</v>
      </c>
      <c r="M2225" s="51"/>
      <c r="N2225" s="53">
        <v>7951.4936885661464</v>
      </c>
      <c r="O2225" s="53">
        <v>61.297468939741421</v>
      </c>
      <c r="P2225" s="53">
        <v>7890.1962196264049</v>
      </c>
    </row>
    <row r="2226" spans="1:16" s="19" customFormat="1" hidden="1">
      <c r="A2226" s="19" t="s">
        <v>1984</v>
      </c>
      <c r="B2226" s="19" t="s">
        <v>2822</v>
      </c>
      <c r="C2226" s="51"/>
      <c r="D2226" s="51" t="s">
        <v>1879</v>
      </c>
      <c r="E2226" s="51" t="s">
        <v>622</v>
      </c>
      <c r="F2226" s="51" t="s">
        <v>622</v>
      </c>
      <c r="G2226" s="51"/>
      <c r="H2226" s="51" t="s">
        <v>623</v>
      </c>
      <c r="I2226" s="51"/>
      <c r="J2226" s="51" t="s">
        <v>44</v>
      </c>
      <c r="K2226" s="51" t="s">
        <v>44</v>
      </c>
      <c r="L2226" s="51"/>
      <c r="M2226" s="51"/>
      <c r="N2226" s="53">
        <v>1640.8799255092208</v>
      </c>
      <c r="O2226" s="53">
        <v>1.7999867547142636E-4</v>
      </c>
      <c r="P2226" s="53">
        <v>1640.8797455105453</v>
      </c>
    </row>
    <row r="2227" spans="1:16" s="19" customFormat="1" hidden="1">
      <c r="A2227" s="19" t="s">
        <v>1984</v>
      </c>
      <c r="B2227" s="19" t="s">
        <v>1620</v>
      </c>
      <c r="C2227" s="51"/>
      <c r="D2227" s="51" t="s">
        <v>1879</v>
      </c>
      <c r="E2227" s="51" t="s">
        <v>622</v>
      </c>
      <c r="F2227" s="51" t="s">
        <v>622</v>
      </c>
      <c r="G2227" s="51"/>
      <c r="H2227" s="51" t="s">
        <v>623</v>
      </c>
      <c r="I2227" s="51"/>
      <c r="J2227" s="51" t="s">
        <v>44</v>
      </c>
      <c r="K2227" s="51" t="s">
        <v>44</v>
      </c>
      <c r="L2227" s="51" t="s">
        <v>2821</v>
      </c>
      <c r="M2227" s="51"/>
      <c r="N2227" s="53">
        <v>1241892.649475534</v>
      </c>
      <c r="O2227" s="53"/>
      <c r="P2227" s="53">
        <v>1241892.649475534</v>
      </c>
    </row>
    <row r="2228" spans="1:16" s="19" customFormat="1" hidden="1">
      <c r="A2228" s="19" t="s">
        <v>1984</v>
      </c>
      <c r="B2228" s="19" t="s">
        <v>2820</v>
      </c>
      <c r="C2228" s="51"/>
      <c r="D2228" s="51" t="s">
        <v>1879</v>
      </c>
      <c r="E2228" s="51" t="s">
        <v>622</v>
      </c>
      <c r="F2228" s="51" t="s">
        <v>622</v>
      </c>
      <c r="G2228" s="51"/>
      <c r="H2228" s="51" t="s">
        <v>623</v>
      </c>
      <c r="I2228" s="51"/>
      <c r="J2228" s="51" t="s">
        <v>44</v>
      </c>
      <c r="K2228" s="51" t="s">
        <v>44</v>
      </c>
      <c r="L2228" s="51">
        <v>50134</v>
      </c>
      <c r="M2228" s="51"/>
      <c r="N2228" s="53">
        <v>12032.372997688655</v>
      </c>
      <c r="O2228" s="53"/>
      <c r="P2228" s="53">
        <v>12032.372997688655</v>
      </c>
    </row>
    <row r="2229" spans="1:16" s="19" customFormat="1" hidden="1">
      <c r="A2229" s="19" t="s">
        <v>1984</v>
      </c>
      <c r="B2229" s="19" t="s">
        <v>2820</v>
      </c>
      <c r="C2229" s="51"/>
      <c r="D2229" s="51" t="s">
        <v>1879</v>
      </c>
      <c r="E2229" s="51" t="s">
        <v>622</v>
      </c>
      <c r="F2229" s="51" t="s">
        <v>622</v>
      </c>
      <c r="G2229" s="51"/>
      <c r="H2229" s="51" t="s">
        <v>623</v>
      </c>
      <c r="I2229" s="51"/>
      <c r="J2229" s="51" t="s">
        <v>44</v>
      </c>
      <c r="K2229" s="51" t="s">
        <v>44</v>
      </c>
      <c r="L2229" s="51">
        <v>50134</v>
      </c>
      <c r="M2229" s="51"/>
      <c r="N2229" s="53">
        <v>18596.055467758575</v>
      </c>
      <c r="O2229" s="53"/>
      <c r="P2229" s="53">
        <v>18596.055467758575</v>
      </c>
    </row>
    <row r="2230" spans="1:16" s="19" customFormat="1" hidden="1">
      <c r="A2230" s="19" t="s">
        <v>1984</v>
      </c>
      <c r="B2230" s="19" t="s">
        <v>2819</v>
      </c>
      <c r="C2230" s="51"/>
      <c r="D2230" s="51" t="s">
        <v>1879</v>
      </c>
      <c r="E2230" s="51" t="s">
        <v>622</v>
      </c>
      <c r="F2230" s="51" t="s">
        <v>622</v>
      </c>
      <c r="G2230" s="51"/>
      <c r="H2230" s="51" t="s">
        <v>623</v>
      </c>
      <c r="I2230" s="51"/>
      <c r="J2230" s="51" t="s">
        <v>44</v>
      </c>
      <c r="K2230" s="51" t="s">
        <v>44</v>
      </c>
      <c r="L2230" s="51"/>
      <c r="M2230" s="51"/>
      <c r="N2230" s="53">
        <v>14.994889659411324</v>
      </c>
      <c r="O2230" s="53"/>
      <c r="P2230" s="53">
        <v>14.994889659411324</v>
      </c>
    </row>
    <row r="2231" spans="1:16" s="19" customFormat="1" hidden="1">
      <c r="A2231" s="19" t="s">
        <v>1984</v>
      </c>
      <c r="B2231" s="19" t="s">
        <v>2818</v>
      </c>
      <c r="C2231" s="51"/>
      <c r="D2231" s="51" t="s">
        <v>1879</v>
      </c>
      <c r="E2231" s="51" t="s">
        <v>622</v>
      </c>
      <c r="F2231" s="51" t="s">
        <v>622</v>
      </c>
      <c r="G2231" s="51"/>
      <c r="H2231" s="51" t="s">
        <v>623</v>
      </c>
      <c r="I2231" s="51"/>
      <c r="J2231" s="51" t="s">
        <v>44</v>
      </c>
      <c r="K2231" s="51" t="s">
        <v>44</v>
      </c>
      <c r="L2231" s="51">
        <v>10601</v>
      </c>
      <c r="M2231" s="51"/>
      <c r="N2231" s="53">
        <v>145498.48534267017</v>
      </c>
      <c r="O2231" s="53"/>
      <c r="P2231" s="53">
        <v>145498.48534267017</v>
      </c>
    </row>
    <row r="2232" spans="1:16" s="19" customFormat="1" hidden="1">
      <c r="A2232" s="19" t="s">
        <v>1984</v>
      </c>
      <c r="B2232" s="19" t="s">
        <v>1684</v>
      </c>
      <c r="C2232" s="51"/>
      <c r="D2232" s="51" t="s">
        <v>1879</v>
      </c>
      <c r="E2232" s="51" t="s">
        <v>622</v>
      </c>
      <c r="F2232" s="51" t="s">
        <v>622</v>
      </c>
      <c r="G2232" s="51"/>
      <c r="H2232" s="51" t="s">
        <v>623</v>
      </c>
      <c r="I2232" s="51"/>
      <c r="J2232" s="51" t="s">
        <v>44</v>
      </c>
      <c r="K2232" s="51" t="s">
        <v>44</v>
      </c>
      <c r="L2232" s="51">
        <v>50115</v>
      </c>
      <c r="M2232" s="51"/>
      <c r="N2232" s="53">
        <v>113536.32453770784</v>
      </c>
      <c r="O2232" s="53"/>
      <c r="P2232" s="53">
        <v>113536.32453770784</v>
      </c>
    </row>
    <row r="2233" spans="1:16" s="19" customFormat="1" hidden="1">
      <c r="A2233" s="19" t="s">
        <v>1984</v>
      </c>
      <c r="B2233" s="19" t="s">
        <v>1737</v>
      </c>
      <c r="C2233" s="51"/>
      <c r="D2233" s="51" t="s">
        <v>1879</v>
      </c>
      <c r="E2233" s="51" t="s">
        <v>622</v>
      </c>
      <c r="F2233" s="51" t="s">
        <v>622</v>
      </c>
      <c r="G2233" s="51"/>
      <c r="H2233" s="51" t="s">
        <v>623</v>
      </c>
      <c r="I2233" s="51"/>
      <c r="J2233" s="51" t="s">
        <v>44</v>
      </c>
      <c r="K2233" s="51" t="s">
        <v>44</v>
      </c>
      <c r="L2233" s="51">
        <v>57515</v>
      </c>
      <c r="M2233" s="51"/>
      <c r="N2233" s="53">
        <v>83480.403351311732</v>
      </c>
      <c r="O2233" s="53"/>
      <c r="P2233" s="53">
        <v>83480.403351311732</v>
      </c>
    </row>
    <row r="2234" spans="1:16" s="19" customFormat="1" hidden="1">
      <c r="A2234" s="19" t="s">
        <v>1984</v>
      </c>
      <c r="B2234" s="19" t="s">
        <v>1737</v>
      </c>
      <c r="C2234" s="51"/>
      <c r="D2234" s="51" t="s">
        <v>1879</v>
      </c>
      <c r="E2234" s="51" t="s">
        <v>622</v>
      </c>
      <c r="F2234" s="51" t="s">
        <v>622</v>
      </c>
      <c r="G2234" s="51"/>
      <c r="H2234" s="51" t="s">
        <v>623</v>
      </c>
      <c r="I2234" s="51"/>
      <c r="J2234" s="51" t="s">
        <v>44</v>
      </c>
      <c r="K2234" s="51" t="s">
        <v>44</v>
      </c>
      <c r="L2234" s="51">
        <v>57515</v>
      </c>
      <c r="M2234" s="51"/>
      <c r="N2234" s="53">
        <v>72566.930654737225</v>
      </c>
      <c r="O2234" s="53"/>
      <c r="P2234" s="53">
        <v>72566.930654737225</v>
      </c>
    </row>
    <row r="2235" spans="1:16" s="19" customFormat="1" hidden="1">
      <c r="A2235" s="19" t="s">
        <v>1984</v>
      </c>
      <c r="B2235" s="19" t="s">
        <v>1737</v>
      </c>
      <c r="C2235" s="51"/>
      <c r="D2235" s="51" t="s">
        <v>1879</v>
      </c>
      <c r="E2235" s="51" t="s">
        <v>622</v>
      </c>
      <c r="F2235" s="51" t="s">
        <v>622</v>
      </c>
      <c r="G2235" s="51"/>
      <c r="H2235" s="51" t="s">
        <v>623</v>
      </c>
      <c r="I2235" s="51"/>
      <c r="J2235" s="51" t="s">
        <v>44</v>
      </c>
      <c r="K2235" s="51" t="s">
        <v>44</v>
      </c>
      <c r="L2235" s="51">
        <v>57515</v>
      </c>
      <c r="M2235" s="51"/>
      <c r="N2235" s="53">
        <v>74215.129826384931</v>
      </c>
      <c r="O2235" s="53"/>
      <c r="P2235" s="53">
        <v>74215.129826384931</v>
      </c>
    </row>
    <row r="2236" spans="1:16" s="19" customFormat="1" hidden="1">
      <c r="A2236" s="19" t="s">
        <v>1984</v>
      </c>
      <c r="B2236" s="19" t="s">
        <v>1737</v>
      </c>
      <c r="C2236" s="51"/>
      <c r="D2236" s="51" t="s">
        <v>1879</v>
      </c>
      <c r="E2236" s="51" t="s">
        <v>622</v>
      </c>
      <c r="F2236" s="51" t="s">
        <v>622</v>
      </c>
      <c r="G2236" s="51"/>
      <c r="H2236" s="51" t="s">
        <v>623</v>
      </c>
      <c r="I2236" s="51"/>
      <c r="J2236" s="51" t="s">
        <v>44</v>
      </c>
      <c r="K2236" s="51" t="s">
        <v>44</v>
      </c>
      <c r="L2236" s="51">
        <v>57515</v>
      </c>
      <c r="M2236" s="51"/>
      <c r="N2236" s="53">
        <v>58654.328174834205</v>
      </c>
      <c r="O2236" s="53"/>
      <c r="P2236" s="53">
        <v>58654.328174834205</v>
      </c>
    </row>
    <row r="2237" spans="1:16" s="19" customFormat="1" hidden="1">
      <c r="A2237" s="19" t="s">
        <v>1984</v>
      </c>
      <c r="B2237" s="19" t="s">
        <v>1737</v>
      </c>
      <c r="C2237" s="51"/>
      <c r="D2237" s="51" t="s">
        <v>1879</v>
      </c>
      <c r="E2237" s="51" t="s">
        <v>622</v>
      </c>
      <c r="F2237" s="51" t="s">
        <v>622</v>
      </c>
      <c r="G2237" s="51"/>
      <c r="H2237" s="51" t="s">
        <v>623</v>
      </c>
      <c r="I2237" s="51"/>
      <c r="J2237" s="51" t="s">
        <v>44</v>
      </c>
      <c r="K2237" s="51" t="s">
        <v>44</v>
      </c>
      <c r="L2237" s="51">
        <v>57515</v>
      </c>
      <c r="M2237" s="51"/>
      <c r="N2237" s="53">
        <v>58157.324054151359</v>
      </c>
      <c r="O2237" s="53"/>
      <c r="P2237" s="53">
        <v>58157.324054151359</v>
      </c>
    </row>
    <row r="2238" spans="1:16" s="19" customFormat="1" hidden="1">
      <c r="A2238" s="19" t="s">
        <v>1984</v>
      </c>
      <c r="B2238" s="19" t="s">
        <v>1762</v>
      </c>
      <c r="C2238" s="51"/>
      <c r="D2238" s="51" t="s">
        <v>1879</v>
      </c>
      <c r="E2238" s="51" t="s">
        <v>622</v>
      </c>
      <c r="F2238" s="51" t="s">
        <v>622</v>
      </c>
      <c r="G2238" s="51"/>
      <c r="H2238" s="51" t="s">
        <v>623</v>
      </c>
      <c r="I2238" s="51"/>
      <c r="J2238" s="51" t="s">
        <v>44</v>
      </c>
      <c r="K2238" s="51" t="s">
        <v>44</v>
      </c>
      <c r="L2238" s="51" t="s">
        <v>2817</v>
      </c>
      <c r="M2238" s="51"/>
      <c r="N2238" s="53">
        <v>2164882.9496087465</v>
      </c>
      <c r="O2238" s="53"/>
      <c r="P2238" s="53">
        <v>2164882.9496087465</v>
      </c>
    </row>
    <row r="2239" spans="1:16" s="19" customFormat="1" hidden="1">
      <c r="A2239" s="19" t="s">
        <v>1984</v>
      </c>
      <c r="B2239" s="19" t="s">
        <v>1774</v>
      </c>
      <c r="C2239" s="51"/>
      <c r="D2239" s="51" t="s">
        <v>1879</v>
      </c>
      <c r="E2239" s="51" t="s">
        <v>622</v>
      </c>
      <c r="F2239" s="51" t="s">
        <v>622</v>
      </c>
      <c r="G2239" s="51"/>
      <c r="H2239" s="51" t="s">
        <v>623</v>
      </c>
      <c r="I2239" s="51"/>
      <c r="J2239" s="51" t="s">
        <v>44</v>
      </c>
      <c r="K2239" s="51" t="s">
        <v>44</v>
      </c>
      <c r="L2239" s="51" t="s">
        <v>2816</v>
      </c>
      <c r="M2239" s="51"/>
      <c r="N2239" s="53">
        <v>34906.711137352584</v>
      </c>
      <c r="O2239" s="53"/>
      <c r="P2239" s="53">
        <v>34906.711137352584</v>
      </c>
    </row>
    <row r="2240" spans="1:16" s="19" customFormat="1" hidden="1">
      <c r="A2240" s="19" t="s">
        <v>39</v>
      </c>
      <c r="B2240" s="19" t="s">
        <v>870</v>
      </c>
      <c r="C2240" s="51"/>
      <c r="D2240" s="51" t="s">
        <v>1879</v>
      </c>
      <c r="E2240" s="51" t="s">
        <v>622</v>
      </c>
      <c r="F2240" s="51" t="s">
        <v>622</v>
      </c>
      <c r="G2240" s="51"/>
      <c r="H2240" s="51" t="s">
        <v>623</v>
      </c>
      <c r="I2240" s="51"/>
      <c r="J2240" s="51" t="s">
        <v>2009</v>
      </c>
      <c r="K2240" s="51" t="s">
        <v>2009</v>
      </c>
      <c r="L2240" s="51">
        <v>52147</v>
      </c>
      <c r="M2240" s="51"/>
      <c r="N2240" s="53">
        <v>13382.518</v>
      </c>
      <c r="O2240" s="53"/>
      <c r="P2240" s="53">
        <v>13382.518</v>
      </c>
    </row>
    <row r="2241" spans="1:16" s="19" customFormat="1" hidden="1">
      <c r="A2241" s="19" t="s">
        <v>39</v>
      </c>
      <c r="B2241" s="19" t="s">
        <v>2815</v>
      </c>
      <c r="C2241" s="51"/>
      <c r="D2241" s="51" t="s">
        <v>1879</v>
      </c>
      <c r="E2241" s="51" t="s">
        <v>622</v>
      </c>
      <c r="F2241" s="51" t="s">
        <v>622</v>
      </c>
      <c r="G2241" s="51"/>
      <c r="H2241" s="51" t="s">
        <v>623</v>
      </c>
      <c r="I2241" s="51"/>
      <c r="J2241" s="51" t="s">
        <v>2009</v>
      </c>
      <c r="K2241" s="51" t="s">
        <v>2009</v>
      </c>
      <c r="L2241" s="51">
        <v>55512</v>
      </c>
      <c r="M2241" s="51"/>
      <c r="N2241" s="53">
        <v>8535.7318269999996</v>
      </c>
      <c r="O2241" s="53"/>
      <c r="P2241" s="53">
        <v>8535.7318269999996</v>
      </c>
    </row>
    <row r="2242" spans="1:16" s="19" customFormat="1" hidden="1">
      <c r="A2242" s="19" t="s">
        <v>39</v>
      </c>
      <c r="B2242" s="19" t="s">
        <v>935</v>
      </c>
      <c r="C2242" s="51"/>
      <c r="D2242" s="51" t="s">
        <v>1879</v>
      </c>
      <c r="E2242" s="51" t="s">
        <v>622</v>
      </c>
      <c r="F2242" s="51" t="s">
        <v>622</v>
      </c>
      <c r="G2242" s="51"/>
      <c r="H2242" s="51" t="s">
        <v>623</v>
      </c>
      <c r="I2242" s="51"/>
      <c r="J2242" s="51" t="s">
        <v>2009</v>
      </c>
      <c r="K2242" s="51" t="s">
        <v>2009</v>
      </c>
      <c r="L2242" s="51">
        <v>57001</v>
      </c>
      <c r="M2242" s="51"/>
      <c r="N2242" s="53">
        <v>13391.881121</v>
      </c>
      <c r="O2242" s="53"/>
      <c r="P2242" s="53">
        <v>13391.881121</v>
      </c>
    </row>
    <row r="2243" spans="1:16" s="19" customFormat="1" hidden="1">
      <c r="A2243" s="19" t="s">
        <v>39</v>
      </c>
      <c r="B2243" s="19" t="s">
        <v>947</v>
      </c>
      <c r="C2243" s="51"/>
      <c r="D2243" s="51" t="s">
        <v>1879</v>
      </c>
      <c r="E2243" s="51" t="s">
        <v>622</v>
      </c>
      <c r="F2243" s="51" t="s">
        <v>622</v>
      </c>
      <c r="G2243" s="51"/>
      <c r="H2243" s="51" t="s">
        <v>623</v>
      </c>
      <c r="I2243" s="51"/>
      <c r="J2243" s="51" t="s">
        <v>2009</v>
      </c>
      <c r="K2243" s="51" t="s">
        <v>2009</v>
      </c>
      <c r="L2243" s="51">
        <v>55538</v>
      </c>
      <c r="M2243" s="51"/>
      <c r="N2243" s="53">
        <v>43861.735960999998</v>
      </c>
      <c r="O2243" s="53"/>
      <c r="P2243" s="53">
        <v>43861.735960999998</v>
      </c>
    </row>
    <row r="2244" spans="1:16" s="19" customFormat="1" hidden="1">
      <c r="A2244" s="19" t="s">
        <v>39</v>
      </c>
      <c r="B2244" s="19" t="s">
        <v>1023</v>
      </c>
      <c r="C2244" s="51"/>
      <c r="D2244" s="51" t="s">
        <v>1879</v>
      </c>
      <c r="E2244" s="51" t="s">
        <v>622</v>
      </c>
      <c r="F2244" s="51" t="s">
        <v>622</v>
      </c>
      <c r="G2244" s="51"/>
      <c r="H2244" s="51" t="s">
        <v>623</v>
      </c>
      <c r="I2244" s="51"/>
      <c r="J2244" s="51" t="s">
        <v>2009</v>
      </c>
      <c r="K2244" s="51" t="s">
        <v>2009</v>
      </c>
      <c r="L2244" s="51">
        <v>54749</v>
      </c>
      <c r="M2244" s="51"/>
      <c r="N2244" s="53">
        <v>22338.829999999998</v>
      </c>
      <c r="O2244" s="53"/>
      <c r="P2244" s="53">
        <v>22338.829999999998</v>
      </c>
    </row>
    <row r="2245" spans="1:16" s="19" customFormat="1" hidden="1">
      <c r="A2245" s="19" t="s">
        <v>39</v>
      </c>
      <c r="B2245" s="19" t="s">
        <v>2814</v>
      </c>
      <c r="C2245" s="51"/>
      <c r="D2245" s="51" t="s">
        <v>1879</v>
      </c>
      <c r="E2245" s="51" t="s">
        <v>622</v>
      </c>
      <c r="F2245" s="51" t="s">
        <v>622</v>
      </c>
      <c r="G2245" s="51"/>
      <c r="H2245" s="51" t="s">
        <v>623</v>
      </c>
      <c r="I2245" s="51"/>
      <c r="J2245" s="51" t="s">
        <v>2009</v>
      </c>
      <c r="K2245" s="51" t="s">
        <v>2009</v>
      </c>
      <c r="L2245" s="51">
        <v>10115</v>
      </c>
      <c r="M2245" s="51"/>
      <c r="N2245" s="53">
        <v>1554.981</v>
      </c>
      <c r="O2245" s="53"/>
      <c r="P2245" s="53">
        <v>1554.981</v>
      </c>
    </row>
    <row r="2246" spans="1:16" s="19" customFormat="1" hidden="1">
      <c r="A2246" s="19" t="s">
        <v>39</v>
      </c>
      <c r="B2246" s="19" t="s">
        <v>1231</v>
      </c>
      <c r="C2246" s="51"/>
      <c r="D2246" s="51" t="s">
        <v>1879</v>
      </c>
      <c r="E2246" s="51" t="s">
        <v>622</v>
      </c>
      <c r="F2246" s="51" t="s">
        <v>622</v>
      </c>
      <c r="G2246" s="51"/>
      <c r="H2246" s="51" t="s">
        <v>623</v>
      </c>
      <c r="I2246" s="51"/>
      <c r="J2246" s="51" t="s">
        <v>2009</v>
      </c>
      <c r="K2246" s="51" t="s">
        <v>2009</v>
      </c>
      <c r="L2246" s="51">
        <v>56232</v>
      </c>
      <c r="M2246" s="51"/>
      <c r="N2246" s="53">
        <v>112099.1314710974</v>
      </c>
      <c r="O2246" s="53"/>
      <c r="P2246" s="53">
        <v>112099.1314710974</v>
      </c>
    </row>
    <row r="2247" spans="1:16" s="19" customFormat="1" hidden="1">
      <c r="A2247" s="19" t="s">
        <v>39</v>
      </c>
      <c r="B2247" s="19" t="s">
        <v>1253</v>
      </c>
      <c r="C2247" s="51"/>
      <c r="D2247" s="51" t="s">
        <v>1879</v>
      </c>
      <c r="E2247" s="51" t="s">
        <v>622</v>
      </c>
      <c r="F2247" s="51" t="s">
        <v>622</v>
      </c>
      <c r="G2247" s="51"/>
      <c r="H2247" s="51" t="s">
        <v>623</v>
      </c>
      <c r="I2247" s="51"/>
      <c r="J2247" s="51" t="s">
        <v>2009</v>
      </c>
      <c r="K2247" s="51" t="s">
        <v>2009</v>
      </c>
      <c r="L2247" s="51">
        <v>10811</v>
      </c>
      <c r="M2247" s="51"/>
      <c r="N2247" s="53">
        <v>358043.65799999994</v>
      </c>
      <c r="O2247" s="53"/>
      <c r="P2247" s="53">
        <v>358043.65799999994</v>
      </c>
    </row>
    <row r="2248" spans="1:16" s="19" customFormat="1" hidden="1">
      <c r="A2248" s="19" t="s">
        <v>39</v>
      </c>
      <c r="B2248" s="19" t="s">
        <v>1291</v>
      </c>
      <c r="C2248" s="51"/>
      <c r="D2248" s="51" t="s">
        <v>1879</v>
      </c>
      <c r="E2248" s="51" t="s">
        <v>622</v>
      </c>
      <c r="F2248" s="51" t="s">
        <v>622</v>
      </c>
      <c r="G2248" s="51"/>
      <c r="H2248" s="51" t="s">
        <v>623</v>
      </c>
      <c r="I2248" s="51"/>
      <c r="J2248" s="51" t="s">
        <v>2009</v>
      </c>
      <c r="K2248" s="51" t="s">
        <v>2009</v>
      </c>
      <c r="L2248" s="51">
        <v>10812</v>
      </c>
      <c r="M2248" s="51"/>
      <c r="N2248" s="53">
        <v>285949.56599999999</v>
      </c>
      <c r="O2248" s="53"/>
      <c r="P2248" s="53">
        <v>285949.56599999999</v>
      </c>
    </row>
    <row r="2249" spans="1:16" s="19" customFormat="1" hidden="1">
      <c r="A2249" s="19" t="s">
        <v>39</v>
      </c>
      <c r="B2249" s="19" t="s">
        <v>1298</v>
      </c>
      <c r="C2249" s="51"/>
      <c r="D2249" s="51" t="s">
        <v>1879</v>
      </c>
      <c r="E2249" s="51" t="s">
        <v>622</v>
      </c>
      <c r="F2249" s="51" t="s">
        <v>622</v>
      </c>
      <c r="G2249" s="51"/>
      <c r="H2249" s="51" t="s">
        <v>623</v>
      </c>
      <c r="I2249" s="51"/>
      <c r="J2249" s="51" t="s">
        <v>2009</v>
      </c>
      <c r="K2249" s="51" t="s">
        <v>2009</v>
      </c>
      <c r="L2249" s="51">
        <v>10812</v>
      </c>
      <c r="M2249" s="51"/>
      <c r="N2249" s="53">
        <v>163918.291</v>
      </c>
      <c r="O2249" s="53"/>
      <c r="P2249" s="53">
        <v>163918.291</v>
      </c>
    </row>
    <row r="2250" spans="1:16" s="19" customFormat="1" hidden="1">
      <c r="A2250" s="19" t="s">
        <v>39</v>
      </c>
      <c r="B2250" s="19" t="s">
        <v>1299</v>
      </c>
      <c r="C2250" s="51"/>
      <c r="D2250" s="51" t="s">
        <v>1879</v>
      </c>
      <c r="E2250" s="51" t="s">
        <v>622</v>
      </c>
      <c r="F2250" s="51" t="s">
        <v>622</v>
      </c>
      <c r="G2250" s="51"/>
      <c r="H2250" s="51" t="s">
        <v>623</v>
      </c>
      <c r="I2250" s="51"/>
      <c r="J2250" s="51" t="s">
        <v>2009</v>
      </c>
      <c r="K2250" s="51" t="s">
        <v>2009</v>
      </c>
      <c r="L2250" s="51">
        <v>10810</v>
      </c>
      <c r="M2250" s="51"/>
      <c r="N2250" s="53">
        <v>18826.75</v>
      </c>
      <c r="O2250" s="53"/>
      <c r="P2250" s="53">
        <v>18826.75</v>
      </c>
    </row>
    <row r="2251" spans="1:16" s="19" customFormat="1" hidden="1">
      <c r="A2251" s="19" t="s">
        <v>39</v>
      </c>
      <c r="B2251" s="19" t="s">
        <v>1308</v>
      </c>
      <c r="C2251" s="51"/>
      <c r="D2251" s="51" t="s">
        <v>1879</v>
      </c>
      <c r="E2251" s="51" t="s">
        <v>622</v>
      </c>
      <c r="F2251" s="51" t="s">
        <v>622</v>
      </c>
      <c r="G2251" s="51"/>
      <c r="H2251" s="51" t="s">
        <v>623</v>
      </c>
      <c r="I2251" s="51"/>
      <c r="J2251" s="51" t="s">
        <v>2009</v>
      </c>
      <c r="K2251" s="51" t="s">
        <v>2009</v>
      </c>
      <c r="L2251" s="51">
        <v>56914</v>
      </c>
      <c r="M2251" s="51"/>
      <c r="N2251" s="53">
        <v>43300.956824040608</v>
      </c>
      <c r="O2251" s="53"/>
      <c r="P2251" s="53">
        <v>43300.956824040608</v>
      </c>
    </row>
    <row r="2252" spans="1:16" s="19" customFormat="1" hidden="1">
      <c r="A2252" s="19" t="s">
        <v>39</v>
      </c>
      <c r="B2252" s="19" t="s">
        <v>1319</v>
      </c>
      <c r="C2252" s="51"/>
      <c r="D2252" s="51" t="s">
        <v>1879</v>
      </c>
      <c r="E2252" s="51" t="s">
        <v>622</v>
      </c>
      <c r="F2252" s="51" t="s">
        <v>622</v>
      </c>
      <c r="G2252" s="51"/>
      <c r="H2252" s="51" t="s">
        <v>623</v>
      </c>
      <c r="I2252" s="51"/>
      <c r="J2252" s="51" t="s">
        <v>2009</v>
      </c>
      <c r="K2252" s="51" t="s">
        <v>2009</v>
      </c>
      <c r="L2252" s="51">
        <v>55345</v>
      </c>
      <c r="M2252" s="51"/>
      <c r="N2252" s="53">
        <v>2148830.3731189999</v>
      </c>
      <c r="O2252" s="53"/>
      <c r="P2252" s="53">
        <v>2148830.3731189999</v>
      </c>
    </row>
    <row r="2253" spans="1:16" s="19" customFormat="1" hidden="1">
      <c r="A2253" s="19" t="s">
        <v>39</v>
      </c>
      <c r="B2253" s="19" t="s">
        <v>1331</v>
      </c>
      <c r="C2253" s="51"/>
      <c r="D2253" s="51" t="s">
        <v>1879</v>
      </c>
      <c r="E2253" s="51" t="s">
        <v>622</v>
      </c>
      <c r="F2253" s="51" t="s">
        <v>622</v>
      </c>
      <c r="G2253" s="51"/>
      <c r="H2253" s="51" t="s">
        <v>623</v>
      </c>
      <c r="I2253" s="51"/>
      <c r="J2253" s="51" t="s">
        <v>2009</v>
      </c>
      <c r="K2253" s="51" t="s">
        <v>2009</v>
      </c>
      <c r="L2253" s="51">
        <v>55985</v>
      </c>
      <c r="M2253" s="51"/>
      <c r="N2253" s="53">
        <v>2517593.0021925559</v>
      </c>
      <c r="O2253" s="53"/>
      <c r="P2253" s="53">
        <v>2517593.0021925559</v>
      </c>
    </row>
    <row r="2254" spans="1:16" s="19" customFormat="1" hidden="1">
      <c r="A2254" s="19" t="s">
        <v>39</v>
      </c>
      <c r="B2254" s="19" t="s">
        <v>2813</v>
      </c>
      <c r="C2254" s="51"/>
      <c r="D2254" s="51" t="s">
        <v>1879</v>
      </c>
      <c r="E2254" s="51" t="s">
        <v>622</v>
      </c>
      <c r="F2254" s="51" t="s">
        <v>622</v>
      </c>
      <c r="G2254" s="51"/>
      <c r="H2254" s="51" t="s">
        <v>623</v>
      </c>
      <c r="I2254" s="51"/>
      <c r="J2254" s="51" t="s">
        <v>2009</v>
      </c>
      <c r="K2254" s="51" t="s">
        <v>2009</v>
      </c>
      <c r="L2254" s="51">
        <v>57555</v>
      </c>
      <c r="M2254" s="51"/>
      <c r="N2254" s="53">
        <v>121862.20287000001</v>
      </c>
      <c r="O2254" s="53"/>
      <c r="P2254" s="53">
        <v>121862.20287000001</v>
      </c>
    </row>
    <row r="2255" spans="1:16" s="19" customFormat="1" hidden="1">
      <c r="A2255" s="19" t="s">
        <v>39</v>
      </c>
      <c r="B2255" s="19" t="s">
        <v>1734</v>
      </c>
      <c r="C2255" s="51"/>
      <c r="D2255" s="51" t="s">
        <v>1879</v>
      </c>
      <c r="E2255" s="51" t="s">
        <v>622</v>
      </c>
      <c r="F2255" s="51" t="s">
        <v>622</v>
      </c>
      <c r="G2255" s="51"/>
      <c r="H2255" s="51" t="s">
        <v>623</v>
      </c>
      <c r="I2255" s="51"/>
      <c r="J2255" s="51" t="s">
        <v>2009</v>
      </c>
      <c r="K2255" s="51" t="s">
        <v>2009</v>
      </c>
      <c r="L2255" s="51"/>
      <c r="M2255" s="51"/>
      <c r="N2255" s="53">
        <v>820.01</v>
      </c>
      <c r="O2255" s="53"/>
      <c r="P2255" s="53">
        <v>820.01</v>
      </c>
    </row>
    <row r="2256" spans="1:16" s="19" customFormat="1" hidden="1">
      <c r="A2256" s="19" t="s">
        <v>1986</v>
      </c>
      <c r="B2256" s="19" t="s">
        <v>824</v>
      </c>
      <c r="C2256" s="51"/>
      <c r="D2256" s="51" t="s">
        <v>1879</v>
      </c>
      <c r="E2256" s="51" t="s">
        <v>672</v>
      </c>
      <c r="F2256" s="51" t="s">
        <v>1353</v>
      </c>
      <c r="G2256" s="51"/>
      <c r="H2256" s="51" t="s">
        <v>623</v>
      </c>
      <c r="I2256" s="51"/>
      <c r="J2256" s="51" t="s">
        <v>44</v>
      </c>
      <c r="K2256" s="51" t="s">
        <v>44</v>
      </c>
      <c r="L2256" s="51" t="s">
        <v>2812</v>
      </c>
      <c r="M2256" s="51"/>
      <c r="N2256" s="53">
        <v>0</v>
      </c>
      <c r="O2256" s="53"/>
      <c r="P2256" s="53">
        <v>0</v>
      </c>
    </row>
    <row r="2257" spans="1:16" s="19" customFormat="1" hidden="1">
      <c r="A2257" s="19" t="s">
        <v>1986</v>
      </c>
      <c r="B2257" s="19" t="s">
        <v>1352</v>
      </c>
      <c r="C2257" s="51"/>
      <c r="D2257" s="51" t="s">
        <v>1879</v>
      </c>
      <c r="E2257" s="51" t="s">
        <v>672</v>
      </c>
      <c r="F2257" s="51" t="s">
        <v>1353</v>
      </c>
      <c r="G2257" s="51"/>
      <c r="H2257" s="51" t="s">
        <v>623</v>
      </c>
      <c r="I2257" s="51"/>
      <c r="J2257" s="51" t="s">
        <v>44</v>
      </c>
      <c r="K2257" s="51" t="s">
        <v>44</v>
      </c>
      <c r="L2257" s="51">
        <v>6704</v>
      </c>
      <c r="M2257" s="51"/>
      <c r="N2257" s="53">
        <v>0</v>
      </c>
      <c r="O2257" s="53">
        <v>0</v>
      </c>
      <c r="P2257" s="53">
        <v>0</v>
      </c>
    </row>
    <row r="2258" spans="1:16" s="19" customFormat="1" hidden="1">
      <c r="A2258" s="19" t="s">
        <v>1985</v>
      </c>
      <c r="B2258" s="19" t="s">
        <v>824</v>
      </c>
      <c r="C2258" s="51"/>
      <c r="D2258" s="51" t="s">
        <v>1879</v>
      </c>
      <c r="E2258" s="51" t="s">
        <v>672</v>
      </c>
      <c r="F2258" s="51" t="s">
        <v>1353</v>
      </c>
      <c r="G2258" s="51"/>
      <c r="H2258" s="51" t="s">
        <v>623</v>
      </c>
      <c r="I2258" s="51"/>
      <c r="J2258" s="51" t="s">
        <v>44</v>
      </c>
      <c r="K2258" s="51" t="s">
        <v>44</v>
      </c>
      <c r="L2258" s="51" t="s">
        <v>2812</v>
      </c>
      <c r="M2258" s="51"/>
      <c r="N2258" s="53">
        <v>1.3561771242775478</v>
      </c>
      <c r="O2258" s="53"/>
      <c r="P2258" s="53">
        <v>1.3561771242775478</v>
      </c>
    </row>
    <row r="2259" spans="1:16" s="19" customFormat="1" hidden="1">
      <c r="A2259" s="19" t="s">
        <v>1985</v>
      </c>
      <c r="B2259" s="19" t="s">
        <v>1352</v>
      </c>
      <c r="C2259" s="51"/>
      <c r="D2259" s="51" t="s">
        <v>1879</v>
      </c>
      <c r="E2259" s="51" t="s">
        <v>672</v>
      </c>
      <c r="F2259" s="51" t="s">
        <v>1353</v>
      </c>
      <c r="G2259" s="51"/>
      <c r="H2259" s="51" t="s">
        <v>623</v>
      </c>
      <c r="I2259" s="51"/>
      <c r="J2259" s="51" t="s">
        <v>44</v>
      </c>
      <c r="K2259" s="51" t="s">
        <v>44</v>
      </c>
      <c r="L2259" s="51">
        <v>6704</v>
      </c>
      <c r="M2259" s="51"/>
      <c r="N2259" s="53">
        <v>0.21503399826835118</v>
      </c>
      <c r="O2259" s="53">
        <v>3.4423025930317847E-3</v>
      </c>
      <c r="P2259" s="53">
        <v>0.21159169567531938</v>
      </c>
    </row>
    <row r="2260" spans="1:16" s="19" customFormat="1" hidden="1">
      <c r="A2260" s="19" t="s">
        <v>1984</v>
      </c>
      <c r="B2260" s="19" t="s">
        <v>824</v>
      </c>
      <c r="C2260" s="51"/>
      <c r="D2260" s="51" t="s">
        <v>1879</v>
      </c>
      <c r="E2260" s="51" t="s">
        <v>672</v>
      </c>
      <c r="F2260" s="51" t="s">
        <v>1353</v>
      </c>
      <c r="G2260" s="51"/>
      <c r="H2260" s="51" t="s">
        <v>623</v>
      </c>
      <c r="I2260" s="51"/>
      <c r="J2260" s="51" t="s">
        <v>44</v>
      </c>
      <c r="K2260" s="51" t="s">
        <v>44</v>
      </c>
      <c r="L2260" s="51" t="s">
        <v>2812</v>
      </c>
      <c r="M2260" s="51"/>
      <c r="N2260" s="53">
        <v>184299.59982287572</v>
      </c>
      <c r="O2260" s="53"/>
      <c r="P2260" s="53">
        <v>184299.59982287572</v>
      </c>
    </row>
    <row r="2261" spans="1:16" s="19" customFormat="1" hidden="1">
      <c r="A2261" s="19" t="s">
        <v>1984</v>
      </c>
      <c r="B2261" s="19" t="s">
        <v>1352</v>
      </c>
      <c r="C2261" s="51"/>
      <c r="D2261" s="51" t="s">
        <v>1879</v>
      </c>
      <c r="E2261" s="51" t="s">
        <v>672</v>
      </c>
      <c r="F2261" s="51" t="s">
        <v>1353</v>
      </c>
      <c r="G2261" s="51"/>
      <c r="H2261" s="51" t="s">
        <v>623</v>
      </c>
      <c r="I2261" s="51"/>
      <c r="J2261" s="51" t="s">
        <v>44</v>
      </c>
      <c r="K2261" s="51" t="s">
        <v>44</v>
      </c>
      <c r="L2261" s="51">
        <v>6704</v>
      </c>
      <c r="M2261" s="51"/>
      <c r="N2261" s="53">
        <v>29222.347966001729</v>
      </c>
      <c r="O2261" s="53">
        <v>467.79655769740697</v>
      </c>
      <c r="P2261" s="53">
        <v>28754.551408304324</v>
      </c>
    </row>
    <row r="2262" spans="1:16" s="19" customFormat="1" hidden="1">
      <c r="A2262" s="19" t="s">
        <v>40</v>
      </c>
      <c r="B2262" s="19" t="s">
        <v>1758</v>
      </c>
      <c r="C2262" s="51"/>
      <c r="D2262" s="51" t="s">
        <v>1879</v>
      </c>
      <c r="E2262" s="51" t="s">
        <v>676</v>
      </c>
      <c r="F2262" s="51" t="s">
        <v>676</v>
      </c>
      <c r="G2262" s="51"/>
      <c r="H2262" s="51" t="s">
        <v>623</v>
      </c>
      <c r="I2262" s="51"/>
      <c r="J2262" s="51" t="s">
        <v>2009</v>
      </c>
      <c r="K2262" s="51" t="s">
        <v>2811</v>
      </c>
      <c r="L2262" s="51"/>
      <c r="M2262" s="51"/>
      <c r="N2262" s="53">
        <v>439276</v>
      </c>
      <c r="O2262" s="53"/>
      <c r="P2262" s="53">
        <v>439276</v>
      </c>
    </row>
    <row r="2263" spans="1:16" s="19" customFormat="1" hidden="1">
      <c r="A2263" s="19" t="s">
        <v>40</v>
      </c>
      <c r="B2263" s="19" t="s">
        <v>1259</v>
      </c>
      <c r="C2263" s="51"/>
      <c r="D2263" s="51" t="s">
        <v>1879</v>
      </c>
      <c r="E2263" s="51" t="s">
        <v>676</v>
      </c>
      <c r="F2263" s="51" t="s">
        <v>676</v>
      </c>
      <c r="G2263" s="51"/>
      <c r="H2263" s="51" t="s">
        <v>623</v>
      </c>
      <c r="I2263" s="51"/>
      <c r="J2263" s="51" t="s">
        <v>2009</v>
      </c>
      <c r="K2263" s="51"/>
      <c r="L2263" s="51">
        <v>54555</v>
      </c>
      <c r="M2263" s="51"/>
      <c r="N2263" s="53">
        <v>388675</v>
      </c>
      <c r="O2263" s="53">
        <v>10000</v>
      </c>
      <c r="P2263" s="53">
        <v>378675</v>
      </c>
    </row>
    <row r="2264" spans="1:16" s="19" customFormat="1" hidden="1">
      <c r="A2264" s="19" t="s">
        <v>40</v>
      </c>
      <c r="B2264" s="19" t="s">
        <v>1661</v>
      </c>
      <c r="C2264" s="51"/>
      <c r="D2264" s="51" t="s">
        <v>1879</v>
      </c>
      <c r="E2264" s="51" t="s">
        <v>676</v>
      </c>
      <c r="F2264" s="51" t="s">
        <v>676</v>
      </c>
      <c r="G2264" s="51"/>
      <c r="H2264" s="51" t="s">
        <v>623</v>
      </c>
      <c r="I2264" s="51"/>
      <c r="J2264" s="51" t="s">
        <v>2009</v>
      </c>
      <c r="K2264" s="51"/>
      <c r="L2264" s="51">
        <v>415</v>
      </c>
      <c r="M2264" s="51"/>
      <c r="N2264" s="53">
        <v>432664.62</v>
      </c>
      <c r="O2264" s="53"/>
      <c r="P2264" s="53">
        <v>432664.62</v>
      </c>
    </row>
    <row r="2265" spans="1:16" s="19" customFormat="1" hidden="1">
      <c r="A2265" s="19" t="s">
        <v>40</v>
      </c>
      <c r="B2265" s="19" t="s">
        <v>611</v>
      </c>
      <c r="C2265" s="51"/>
      <c r="D2265" s="51" t="s">
        <v>1879</v>
      </c>
      <c r="E2265" s="51" t="s">
        <v>622</v>
      </c>
      <c r="F2265" s="51" t="s">
        <v>622</v>
      </c>
      <c r="G2265" s="51"/>
      <c r="H2265" s="51" t="s">
        <v>623</v>
      </c>
      <c r="I2265" s="51"/>
      <c r="J2265" s="51" t="s">
        <v>2009</v>
      </c>
      <c r="K2265" s="51"/>
      <c r="L2265" s="51"/>
      <c r="M2265" s="51"/>
      <c r="N2265" s="53">
        <v>5514</v>
      </c>
      <c r="O2265" s="53">
        <v>5514</v>
      </c>
      <c r="P2265" s="53">
        <v>0</v>
      </c>
    </row>
    <row r="2266" spans="1:16" s="19" customFormat="1" hidden="1">
      <c r="A2266" s="19" t="s">
        <v>40</v>
      </c>
      <c r="B2266" s="19" t="s">
        <v>1021</v>
      </c>
      <c r="C2266" s="51"/>
      <c r="D2266" s="51" t="s">
        <v>1879</v>
      </c>
      <c r="E2266" s="51" t="s">
        <v>622</v>
      </c>
      <c r="F2266" s="51" t="s">
        <v>622</v>
      </c>
      <c r="G2266" s="51"/>
      <c r="H2266" s="51" t="s">
        <v>623</v>
      </c>
      <c r="I2266" s="51"/>
      <c r="J2266" s="51" t="s">
        <v>2009</v>
      </c>
      <c r="K2266" s="51"/>
      <c r="L2266" s="51">
        <v>7231</v>
      </c>
      <c r="M2266" s="51"/>
      <c r="N2266" s="53">
        <v>5510.49</v>
      </c>
      <c r="O2266" s="53">
        <v>5510.49</v>
      </c>
      <c r="P2266" s="53">
        <v>0</v>
      </c>
    </row>
    <row r="2267" spans="1:16" s="19" customFormat="1" hidden="1">
      <c r="A2267" s="19" t="s">
        <v>40</v>
      </c>
      <c r="B2267" s="19" t="s">
        <v>1030</v>
      </c>
      <c r="C2267" s="51"/>
      <c r="D2267" s="51" t="s">
        <v>1879</v>
      </c>
      <c r="E2267" s="51" t="s">
        <v>622</v>
      </c>
      <c r="F2267" s="51" t="s">
        <v>622</v>
      </c>
      <c r="G2267" s="51"/>
      <c r="H2267" s="51" t="s">
        <v>623</v>
      </c>
      <c r="I2267" s="51"/>
      <c r="J2267" s="51" t="s">
        <v>2009</v>
      </c>
      <c r="K2267" s="51"/>
      <c r="L2267" s="51">
        <v>54561</v>
      </c>
      <c r="M2267" s="51"/>
      <c r="N2267" s="53">
        <v>121512.36</v>
      </c>
      <c r="O2267" s="53"/>
      <c r="P2267" s="53">
        <v>121512.36</v>
      </c>
    </row>
    <row r="2268" spans="1:16" s="19" customFormat="1" hidden="1">
      <c r="A2268" s="19" t="s">
        <v>40</v>
      </c>
      <c r="B2268" s="19" t="s">
        <v>2810</v>
      </c>
      <c r="C2268" s="51"/>
      <c r="D2268" s="51" t="s">
        <v>1879</v>
      </c>
      <c r="E2268" s="51" t="s">
        <v>622</v>
      </c>
      <c r="F2268" s="51" t="s">
        <v>622</v>
      </c>
      <c r="G2268" s="51"/>
      <c r="H2268" s="51" t="s">
        <v>623</v>
      </c>
      <c r="I2268" s="51"/>
      <c r="J2268" s="51" t="s">
        <v>2009</v>
      </c>
      <c r="K2268" s="51"/>
      <c r="L2268" s="51"/>
      <c r="M2268" s="51"/>
      <c r="N2268" s="53">
        <v>1764</v>
      </c>
      <c r="O2268" s="53">
        <v>1764</v>
      </c>
      <c r="P2268" s="53">
        <v>0</v>
      </c>
    </row>
    <row r="2269" spans="1:16" s="19" customFormat="1" hidden="1">
      <c r="A2269" s="19" t="s">
        <v>40</v>
      </c>
      <c r="B2269" s="19" t="s">
        <v>1260</v>
      </c>
      <c r="C2269" s="51"/>
      <c r="D2269" s="51" t="s">
        <v>1879</v>
      </c>
      <c r="E2269" s="51" t="s">
        <v>622</v>
      </c>
      <c r="F2269" s="51" t="s">
        <v>622</v>
      </c>
      <c r="G2269" s="51"/>
      <c r="H2269" s="51" t="s">
        <v>623</v>
      </c>
      <c r="I2269" s="51"/>
      <c r="J2269" s="51" t="s">
        <v>2009</v>
      </c>
      <c r="K2269" s="51"/>
      <c r="L2269" s="51">
        <v>57978</v>
      </c>
      <c r="M2269" s="51"/>
      <c r="N2269" s="53">
        <v>186655</v>
      </c>
      <c r="O2269" s="53">
        <v>186655</v>
      </c>
      <c r="P2269" s="53">
        <v>0</v>
      </c>
    </row>
    <row r="2270" spans="1:16" s="19" customFormat="1" hidden="1">
      <c r="A2270" s="19" t="s">
        <v>40</v>
      </c>
      <c r="B2270" s="19" t="s">
        <v>1479</v>
      </c>
      <c r="C2270" s="51"/>
      <c r="D2270" s="51" t="s">
        <v>1879</v>
      </c>
      <c r="E2270" s="51" t="s">
        <v>622</v>
      </c>
      <c r="F2270" s="51" t="s">
        <v>622</v>
      </c>
      <c r="G2270" s="51"/>
      <c r="H2270" s="51" t="s">
        <v>623</v>
      </c>
      <c r="I2270" s="51"/>
      <c r="J2270" s="51" t="s">
        <v>2009</v>
      </c>
      <c r="K2270" s="51"/>
      <c r="L2270" s="51">
        <v>7232</v>
      </c>
      <c r="M2270" s="51"/>
      <c r="N2270" s="53">
        <v>46571.8</v>
      </c>
      <c r="O2270" s="53"/>
      <c r="P2270" s="53">
        <v>46571.8</v>
      </c>
    </row>
    <row r="2271" spans="1:16" s="19" customFormat="1" hidden="1">
      <c r="A2271" s="19" t="s">
        <v>40</v>
      </c>
      <c r="B2271" s="19" t="s">
        <v>1480</v>
      </c>
      <c r="C2271" s="51"/>
      <c r="D2271" s="51" t="s">
        <v>1879</v>
      </c>
      <c r="E2271" s="51" t="s">
        <v>622</v>
      </c>
      <c r="F2271" s="51" t="s">
        <v>622</v>
      </c>
      <c r="G2271" s="51"/>
      <c r="H2271" s="51" t="s">
        <v>623</v>
      </c>
      <c r="I2271" s="51"/>
      <c r="J2271" s="51" t="s">
        <v>2009</v>
      </c>
      <c r="K2271" s="51"/>
      <c r="L2271" s="51">
        <v>56026</v>
      </c>
      <c r="M2271" s="51"/>
      <c r="N2271" s="53">
        <v>642405.61</v>
      </c>
      <c r="O2271" s="53">
        <v>236778</v>
      </c>
      <c r="P2271" s="53">
        <v>405627.61</v>
      </c>
    </row>
    <row r="2272" spans="1:16" s="19" customFormat="1" hidden="1">
      <c r="A2272" s="19" t="s">
        <v>2268</v>
      </c>
      <c r="B2272" s="19" t="s">
        <v>2809</v>
      </c>
      <c r="C2272" s="51"/>
      <c r="D2272" s="51" t="s">
        <v>1879</v>
      </c>
      <c r="E2272" s="51" t="s">
        <v>676</v>
      </c>
      <c r="F2272" s="51" t="s">
        <v>962</v>
      </c>
      <c r="G2272" s="51"/>
      <c r="H2272" s="51" t="s">
        <v>623</v>
      </c>
      <c r="I2272" s="51"/>
      <c r="J2272" s="51" t="s">
        <v>249</v>
      </c>
      <c r="K2272" s="51" t="s">
        <v>249</v>
      </c>
      <c r="L2272" s="51">
        <v>454</v>
      </c>
      <c r="M2272" s="51"/>
      <c r="N2272" s="53">
        <v>100022.33462199999</v>
      </c>
      <c r="O2272" s="53">
        <v>0</v>
      </c>
      <c r="P2272" s="53">
        <v>100022.33462199999</v>
      </c>
    </row>
    <row r="2273" spans="1:16" s="19" customFormat="1" hidden="1">
      <c r="A2273" s="19" t="s">
        <v>2268</v>
      </c>
      <c r="B2273" s="19" t="s">
        <v>2808</v>
      </c>
      <c r="C2273" s="51"/>
      <c r="D2273" s="51" t="s">
        <v>1879</v>
      </c>
      <c r="E2273" s="51" t="s">
        <v>676</v>
      </c>
      <c r="F2273" s="51" t="s">
        <v>962</v>
      </c>
      <c r="G2273" s="51"/>
      <c r="H2273" s="51" t="s">
        <v>623</v>
      </c>
      <c r="I2273" s="51"/>
      <c r="J2273" s="51" t="s">
        <v>249</v>
      </c>
      <c r="K2273" s="51" t="s">
        <v>249</v>
      </c>
      <c r="L2273" s="51" t="s">
        <v>2807</v>
      </c>
      <c r="M2273" s="51"/>
      <c r="N2273" s="53">
        <v>44950</v>
      </c>
      <c r="O2273" s="53">
        <v>0</v>
      </c>
      <c r="P2273" s="53">
        <v>44950</v>
      </c>
    </row>
    <row r="2274" spans="1:16" s="19" customFormat="1" hidden="1">
      <c r="A2274" s="19" t="s">
        <v>2268</v>
      </c>
      <c r="B2274" s="19" t="s">
        <v>2806</v>
      </c>
      <c r="C2274" s="51"/>
      <c r="D2274" s="51" t="s">
        <v>1879</v>
      </c>
      <c r="E2274" s="51" t="s">
        <v>622</v>
      </c>
      <c r="F2274" s="51" t="s">
        <v>622</v>
      </c>
      <c r="G2274" s="51"/>
      <c r="H2274" s="51" t="s">
        <v>623</v>
      </c>
      <c r="I2274" s="51"/>
      <c r="J2274" s="51" t="s">
        <v>249</v>
      </c>
      <c r="K2274" s="51" t="s">
        <v>249</v>
      </c>
      <c r="L2274" s="51">
        <v>55393</v>
      </c>
      <c r="M2274" s="51"/>
      <c r="N2274" s="53">
        <v>143675</v>
      </c>
      <c r="O2274" s="53">
        <v>0</v>
      </c>
      <c r="P2274" s="53">
        <v>143675</v>
      </c>
    </row>
    <row r="2275" spans="1:16" s="19" customFormat="1" hidden="1">
      <c r="A2275" s="19" t="s">
        <v>2268</v>
      </c>
      <c r="B2275" s="19" t="s">
        <v>961</v>
      </c>
      <c r="C2275" s="51"/>
      <c r="D2275" s="51" t="s">
        <v>1879</v>
      </c>
      <c r="E2275" s="51" t="s">
        <v>676</v>
      </c>
      <c r="F2275" s="51" t="s">
        <v>962</v>
      </c>
      <c r="G2275" s="51"/>
      <c r="H2275" s="51" t="s">
        <v>623</v>
      </c>
      <c r="I2275" s="51"/>
      <c r="J2275" s="51" t="s">
        <v>249</v>
      </c>
      <c r="K2275" s="51" t="s">
        <v>2805</v>
      </c>
      <c r="L2275" s="51">
        <v>441</v>
      </c>
      <c r="M2275" s="51"/>
      <c r="N2275" s="53">
        <v>1977</v>
      </c>
      <c r="O2275" s="53">
        <v>0</v>
      </c>
      <c r="P2275" s="53">
        <v>1977</v>
      </c>
    </row>
    <row r="2276" spans="1:16" s="19" customFormat="1" hidden="1">
      <c r="A2276" s="19" t="s">
        <v>2268</v>
      </c>
      <c r="B2276" s="19" t="s">
        <v>963</v>
      </c>
      <c r="C2276" s="51"/>
      <c r="D2276" s="51" t="s">
        <v>1879</v>
      </c>
      <c r="E2276" s="51" t="s">
        <v>676</v>
      </c>
      <c r="F2276" s="51" t="s">
        <v>962</v>
      </c>
      <c r="G2276" s="51"/>
      <c r="H2276" s="51" t="s">
        <v>623</v>
      </c>
      <c r="I2276" s="51"/>
      <c r="J2276" s="51" t="s">
        <v>249</v>
      </c>
      <c r="K2276" s="51" t="s">
        <v>2804</v>
      </c>
      <c r="L2276" s="51">
        <v>441</v>
      </c>
      <c r="M2276" s="51"/>
      <c r="N2276" s="53">
        <v>2036</v>
      </c>
      <c r="O2276" s="53">
        <v>0</v>
      </c>
      <c r="P2276" s="53">
        <v>2036</v>
      </c>
    </row>
    <row r="2277" spans="1:16" s="19" customFormat="1" hidden="1">
      <c r="A2277" s="19" t="s">
        <v>2268</v>
      </c>
      <c r="B2277" s="19" t="s">
        <v>964</v>
      </c>
      <c r="C2277" s="51"/>
      <c r="D2277" s="51" t="s">
        <v>1879</v>
      </c>
      <c r="E2277" s="51" t="s">
        <v>676</v>
      </c>
      <c r="F2277" s="51" t="s">
        <v>962</v>
      </c>
      <c r="G2277" s="51"/>
      <c r="H2277" s="51" t="s">
        <v>623</v>
      </c>
      <c r="I2277" s="51"/>
      <c r="J2277" s="51" t="s">
        <v>249</v>
      </c>
      <c r="K2277" s="51" t="s">
        <v>2803</v>
      </c>
      <c r="L2277" s="51">
        <v>441</v>
      </c>
      <c r="M2277" s="51"/>
      <c r="N2277" s="53">
        <v>1349</v>
      </c>
      <c r="O2277" s="53">
        <v>0</v>
      </c>
      <c r="P2277" s="53">
        <v>1349</v>
      </c>
    </row>
    <row r="2278" spans="1:16" s="19" customFormat="1" hidden="1">
      <c r="A2278" s="19" t="s">
        <v>2268</v>
      </c>
      <c r="B2278" s="19" t="s">
        <v>1267</v>
      </c>
      <c r="C2278" s="51"/>
      <c r="D2278" s="51" t="s">
        <v>1879</v>
      </c>
      <c r="E2278" s="51" t="s">
        <v>676</v>
      </c>
      <c r="F2278" s="51" t="s">
        <v>962</v>
      </c>
      <c r="G2278" s="51"/>
      <c r="H2278" s="51" t="s">
        <v>623</v>
      </c>
      <c r="I2278" s="51"/>
      <c r="J2278" s="51" t="s">
        <v>249</v>
      </c>
      <c r="K2278" s="51" t="s">
        <v>2802</v>
      </c>
      <c r="L2278" s="51">
        <v>6158</v>
      </c>
      <c r="M2278" s="51"/>
      <c r="N2278" s="53">
        <v>2080</v>
      </c>
      <c r="O2278" s="53">
        <v>0</v>
      </c>
      <c r="P2278" s="53">
        <v>2080</v>
      </c>
    </row>
    <row r="2279" spans="1:16" s="19" customFormat="1" hidden="1">
      <c r="A2279" s="19" t="s">
        <v>2268</v>
      </c>
      <c r="B2279" s="19" t="s">
        <v>1268</v>
      </c>
      <c r="C2279" s="51"/>
      <c r="D2279" s="51" t="s">
        <v>1879</v>
      </c>
      <c r="E2279" s="51" t="s">
        <v>676</v>
      </c>
      <c r="F2279" s="51" t="s">
        <v>962</v>
      </c>
      <c r="G2279" s="51"/>
      <c r="H2279" s="51" t="s">
        <v>623</v>
      </c>
      <c r="I2279" s="51"/>
      <c r="J2279" s="51" t="s">
        <v>249</v>
      </c>
      <c r="K2279" s="51" t="s">
        <v>2801</v>
      </c>
      <c r="L2279" s="51">
        <v>6158</v>
      </c>
      <c r="M2279" s="51"/>
      <c r="N2279" s="53">
        <v>1981</v>
      </c>
      <c r="O2279" s="53">
        <v>0</v>
      </c>
      <c r="P2279" s="53">
        <v>1981</v>
      </c>
    </row>
    <row r="2280" spans="1:16" s="19" customFormat="1" hidden="1">
      <c r="A2280" s="19" t="s">
        <v>2268</v>
      </c>
      <c r="B2280" s="19" t="s">
        <v>2800</v>
      </c>
      <c r="C2280" s="51"/>
      <c r="D2280" s="51" t="s">
        <v>1879</v>
      </c>
      <c r="E2280" s="51" t="s">
        <v>676</v>
      </c>
      <c r="F2280" s="51" t="s">
        <v>962</v>
      </c>
      <c r="G2280" s="51"/>
      <c r="H2280" s="51" t="s">
        <v>623</v>
      </c>
      <c r="I2280" s="51"/>
      <c r="J2280" s="51" t="s">
        <v>249</v>
      </c>
      <c r="K2280" s="51" t="s">
        <v>2799</v>
      </c>
      <c r="L2280" s="51">
        <v>448</v>
      </c>
      <c r="M2280" s="51"/>
      <c r="N2280" s="53">
        <v>184</v>
      </c>
      <c r="O2280" s="53">
        <v>0</v>
      </c>
      <c r="P2280" s="53">
        <v>184</v>
      </c>
    </row>
    <row r="2281" spans="1:16" s="19" customFormat="1" hidden="1">
      <c r="A2281" s="19" t="s">
        <v>2268</v>
      </c>
      <c r="B2281" s="19" t="s">
        <v>1104</v>
      </c>
      <c r="C2281" s="51"/>
      <c r="D2281" s="51" t="s">
        <v>1879</v>
      </c>
      <c r="E2281" s="51" t="s">
        <v>676</v>
      </c>
      <c r="F2281" s="51" t="s">
        <v>962</v>
      </c>
      <c r="G2281" s="51"/>
      <c r="H2281" s="51" t="s">
        <v>623</v>
      </c>
      <c r="I2281" s="51"/>
      <c r="J2281" s="51" t="s">
        <v>249</v>
      </c>
      <c r="K2281" s="51" t="s">
        <v>2798</v>
      </c>
      <c r="L2281" s="51">
        <v>442</v>
      </c>
      <c r="M2281" s="51"/>
      <c r="N2281" s="53">
        <v>1185</v>
      </c>
      <c r="O2281" s="53">
        <v>0</v>
      </c>
      <c r="P2281" s="53">
        <v>1185</v>
      </c>
    </row>
    <row r="2282" spans="1:16" s="19" customFormat="1" hidden="1">
      <c r="A2282" s="19" t="s">
        <v>2268</v>
      </c>
      <c r="B2282" s="19" t="s">
        <v>1104</v>
      </c>
      <c r="C2282" s="51"/>
      <c r="D2282" s="51" t="s">
        <v>1879</v>
      </c>
      <c r="E2282" s="51" t="s">
        <v>676</v>
      </c>
      <c r="F2282" s="51" t="s">
        <v>962</v>
      </c>
      <c r="G2282" s="51"/>
      <c r="H2282" s="51" t="s">
        <v>623</v>
      </c>
      <c r="I2282" s="51"/>
      <c r="J2282" s="51" t="s">
        <v>249</v>
      </c>
      <c r="K2282" s="51" t="s">
        <v>2797</v>
      </c>
      <c r="L2282" s="51">
        <v>442</v>
      </c>
      <c r="M2282" s="51"/>
      <c r="N2282" s="53">
        <v>865</v>
      </c>
      <c r="O2282" s="53">
        <v>0</v>
      </c>
      <c r="P2282" s="53">
        <v>865</v>
      </c>
    </row>
    <row r="2283" spans="1:16" s="19" customFormat="1" hidden="1">
      <c r="A2283" s="19" t="s">
        <v>2268</v>
      </c>
      <c r="B2283" s="19" t="s">
        <v>1120</v>
      </c>
      <c r="C2283" s="51"/>
      <c r="D2283" s="51" t="s">
        <v>1879</v>
      </c>
      <c r="E2283" s="51" t="s">
        <v>676</v>
      </c>
      <c r="F2283" s="51" t="s">
        <v>962</v>
      </c>
      <c r="G2283" s="51"/>
      <c r="H2283" s="51" t="s">
        <v>623</v>
      </c>
      <c r="I2283" s="51"/>
      <c r="J2283" s="51" t="s">
        <v>249</v>
      </c>
      <c r="K2283" s="51" t="s">
        <v>2740</v>
      </c>
      <c r="L2283" s="51">
        <v>443</v>
      </c>
      <c r="M2283" s="51"/>
      <c r="N2283" s="53">
        <v>2647</v>
      </c>
      <c r="O2283" s="53">
        <v>0</v>
      </c>
      <c r="P2283" s="53">
        <v>2647</v>
      </c>
    </row>
    <row r="2284" spans="1:16" s="19" customFormat="1" hidden="1">
      <c r="A2284" s="19" t="s">
        <v>2268</v>
      </c>
      <c r="B2284" s="19" t="s">
        <v>1511</v>
      </c>
      <c r="C2284" s="51"/>
      <c r="D2284" s="51" t="s">
        <v>1879</v>
      </c>
      <c r="E2284" s="51" t="s">
        <v>676</v>
      </c>
      <c r="F2284" s="51" t="s">
        <v>962</v>
      </c>
      <c r="G2284" s="51"/>
      <c r="H2284" s="51" t="s">
        <v>623</v>
      </c>
      <c r="I2284" s="51"/>
      <c r="J2284" s="51" t="s">
        <v>249</v>
      </c>
      <c r="K2284" s="51" t="s">
        <v>2796</v>
      </c>
      <c r="L2284" s="51">
        <v>445</v>
      </c>
      <c r="M2284" s="51"/>
      <c r="N2284" s="53">
        <v>3900</v>
      </c>
      <c r="O2284" s="53">
        <v>0</v>
      </c>
      <c r="P2284" s="53">
        <v>3900</v>
      </c>
    </row>
    <row r="2285" spans="1:16" s="19" customFormat="1" hidden="1">
      <c r="A2285" s="19" t="s">
        <v>2268</v>
      </c>
      <c r="B2285" s="19" t="s">
        <v>1512</v>
      </c>
      <c r="C2285" s="51"/>
      <c r="D2285" s="51" t="s">
        <v>1879</v>
      </c>
      <c r="E2285" s="51" t="s">
        <v>676</v>
      </c>
      <c r="F2285" s="51" t="s">
        <v>962</v>
      </c>
      <c r="G2285" s="51"/>
      <c r="H2285" s="51" t="s">
        <v>623</v>
      </c>
      <c r="I2285" s="51"/>
      <c r="J2285" s="51" t="s">
        <v>249</v>
      </c>
      <c r="K2285" s="51" t="s">
        <v>2795</v>
      </c>
      <c r="L2285" s="51">
        <v>445</v>
      </c>
      <c r="M2285" s="51"/>
      <c r="N2285" s="53">
        <v>4128</v>
      </c>
      <c r="O2285" s="53">
        <v>0</v>
      </c>
      <c r="P2285" s="53">
        <v>4128</v>
      </c>
    </row>
    <row r="2286" spans="1:16" s="19" customFormat="1" hidden="1">
      <c r="A2286" s="19" t="s">
        <v>2268</v>
      </c>
      <c r="B2286" s="19" t="s">
        <v>1513</v>
      </c>
      <c r="C2286" s="51"/>
      <c r="D2286" s="51" t="s">
        <v>1879</v>
      </c>
      <c r="E2286" s="51" t="s">
        <v>676</v>
      </c>
      <c r="F2286" s="51" t="s">
        <v>962</v>
      </c>
      <c r="G2286" s="51"/>
      <c r="H2286" s="51" t="s">
        <v>623</v>
      </c>
      <c r="I2286" s="51"/>
      <c r="J2286" s="51" t="s">
        <v>249</v>
      </c>
      <c r="K2286" s="51" t="s">
        <v>2794</v>
      </c>
      <c r="L2286" s="51">
        <v>445</v>
      </c>
      <c r="M2286" s="51"/>
      <c r="N2286" s="53">
        <v>4603</v>
      </c>
      <c r="O2286" s="53">
        <v>0</v>
      </c>
      <c r="P2286" s="53">
        <v>4603</v>
      </c>
    </row>
    <row r="2287" spans="1:16" s="19" customFormat="1" hidden="1">
      <c r="A2287" s="19" t="s">
        <v>2268</v>
      </c>
      <c r="B2287" s="19" t="s">
        <v>1514</v>
      </c>
      <c r="C2287" s="51"/>
      <c r="D2287" s="51" t="s">
        <v>1879</v>
      </c>
      <c r="E2287" s="51" t="s">
        <v>676</v>
      </c>
      <c r="F2287" s="51" t="s">
        <v>962</v>
      </c>
      <c r="G2287" s="51"/>
      <c r="H2287" s="51" t="s">
        <v>623</v>
      </c>
      <c r="I2287" s="51"/>
      <c r="J2287" s="51" t="s">
        <v>249</v>
      </c>
      <c r="K2287" s="51" t="s">
        <v>2793</v>
      </c>
      <c r="L2287" s="51">
        <v>445</v>
      </c>
      <c r="M2287" s="51"/>
      <c r="N2287" s="53">
        <v>3460</v>
      </c>
      <c r="O2287" s="53">
        <v>0</v>
      </c>
      <c r="P2287" s="53">
        <v>3460</v>
      </c>
    </row>
    <row r="2288" spans="1:16" s="19" customFormat="1" hidden="1">
      <c r="A2288" s="19" t="s">
        <v>2268</v>
      </c>
      <c r="B2288" s="19" t="s">
        <v>1515</v>
      </c>
      <c r="C2288" s="51"/>
      <c r="D2288" s="51" t="s">
        <v>1879</v>
      </c>
      <c r="E2288" s="51" t="s">
        <v>676</v>
      </c>
      <c r="F2288" s="51" t="s">
        <v>962</v>
      </c>
      <c r="G2288" s="51"/>
      <c r="H2288" s="51" t="s">
        <v>623</v>
      </c>
      <c r="I2288" s="51"/>
      <c r="J2288" s="51" t="s">
        <v>249</v>
      </c>
      <c r="K2288" s="51" t="s">
        <v>2792</v>
      </c>
      <c r="L2288" s="51">
        <v>445</v>
      </c>
      <c r="M2288" s="51"/>
      <c r="N2288" s="53">
        <v>2697</v>
      </c>
      <c r="O2288" s="53">
        <v>0</v>
      </c>
      <c r="P2288" s="53">
        <v>2697</v>
      </c>
    </row>
    <row r="2289" spans="1:16" s="19" customFormat="1" hidden="1">
      <c r="A2289" s="19" t="s">
        <v>2268</v>
      </c>
      <c r="B2289" s="19" t="s">
        <v>1563</v>
      </c>
      <c r="C2289" s="51"/>
      <c r="D2289" s="51" t="s">
        <v>1879</v>
      </c>
      <c r="E2289" s="51" t="s">
        <v>676</v>
      </c>
      <c r="F2289" s="51" t="s">
        <v>962</v>
      </c>
      <c r="G2289" s="51"/>
      <c r="H2289" s="51" t="s">
        <v>623</v>
      </c>
      <c r="I2289" s="51"/>
      <c r="J2289" s="51" t="s">
        <v>249</v>
      </c>
      <c r="K2289" s="51" t="s">
        <v>2791</v>
      </c>
      <c r="L2289" s="51">
        <v>450</v>
      </c>
      <c r="M2289" s="51"/>
      <c r="N2289" s="53">
        <v>1612</v>
      </c>
      <c r="O2289" s="53">
        <v>0</v>
      </c>
      <c r="P2289" s="53">
        <v>1612</v>
      </c>
    </row>
    <row r="2290" spans="1:16" s="19" customFormat="1" hidden="1">
      <c r="A2290" s="19" t="s">
        <v>2268</v>
      </c>
      <c r="B2290" s="19" t="s">
        <v>1564</v>
      </c>
      <c r="C2290" s="51"/>
      <c r="D2290" s="51" t="s">
        <v>1879</v>
      </c>
      <c r="E2290" s="51" t="s">
        <v>676</v>
      </c>
      <c r="F2290" s="51" t="s">
        <v>962</v>
      </c>
      <c r="G2290" s="51"/>
      <c r="H2290" s="51" t="s">
        <v>623</v>
      </c>
      <c r="I2290" s="51"/>
      <c r="J2290" s="51" t="s">
        <v>249</v>
      </c>
      <c r="K2290" s="51" t="s">
        <v>2790</v>
      </c>
      <c r="L2290" s="51">
        <v>450</v>
      </c>
      <c r="M2290" s="51"/>
      <c r="N2290" s="53">
        <v>1310</v>
      </c>
      <c r="O2290" s="53">
        <v>0</v>
      </c>
      <c r="P2290" s="53">
        <v>1310</v>
      </c>
    </row>
    <row r="2291" spans="1:16" s="19" customFormat="1" hidden="1">
      <c r="A2291" s="19" t="s">
        <v>2268</v>
      </c>
      <c r="B2291" s="19" t="s">
        <v>1664</v>
      </c>
      <c r="C2291" s="51"/>
      <c r="D2291" s="51" t="s">
        <v>1879</v>
      </c>
      <c r="E2291" s="51" t="s">
        <v>676</v>
      </c>
      <c r="F2291" s="51" t="s">
        <v>962</v>
      </c>
      <c r="G2291" s="51"/>
      <c r="H2291" s="51" t="s">
        <v>623</v>
      </c>
      <c r="I2291" s="51"/>
      <c r="J2291" s="51" t="s">
        <v>249</v>
      </c>
      <c r="K2291" s="51" t="s">
        <v>2789</v>
      </c>
      <c r="L2291" s="51">
        <v>451</v>
      </c>
      <c r="M2291" s="51"/>
      <c r="N2291" s="53">
        <v>1404</v>
      </c>
      <c r="O2291" s="53">
        <v>0</v>
      </c>
      <c r="P2291" s="53">
        <v>1404</v>
      </c>
    </row>
    <row r="2292" spans="1:16" s="19" customFormat="1" hidden="1">
      <c r="A2292" s="19" t="s">
        <v>2268</v>
      </c>
      <c r="B2292" s="19" t="s">
        <v>1665</v>
      </c>
      <c r="C2292" s="51"/>
      <c r="D2292" s="51" t="s">
        <v>1879</v>
      </c>
      <c r="E2292" s="51" t="s">
        <v>676</v>
      </c>
      <c r="F2292" s="51" t="s">
        <v>962</v>
      </c>
      <c r="G2292" s="51"/>
      <c r="H2292" s="51" t="s">
        <v>623</v>
      </c>
      <c r="I2292" s="51"/>
      <c r="J2292" s="51" t="s">
        <v>249</v>
      </c>
      <c r="K2292" s="51" t="s">
        <v>2788</v>
      </c>
      <c r="L2292" s="51">
        <v>451</v>
      </c>
      <c r="M2292" s="51"/>
      <c r="N2292" s="53">
        <v>969</v>
      </c>
      <c r="O2292" s="53">
        <v>0</v>
      </c>
      <c r="P2292" s="53">
        <v>969</v>
      </c>
    </row>
    <row r="2293" spans="1:16" s="19" customFormat="1" hidden="1">
      <c r="A2293" s="19" t="s">
        <v>2268</v>
      </c>
      <c r="B2293" s="19" t="s">
        <v>1020</v>
      </c>
      <c r="C2293" s="51"/>
      <c r="D2293" s="51" t="s">
        <v>1879</v>
      </c>
      <c r="E2293" s="51" t="s">
        <v>676</v>
      </c>
      <c r="F2293" s="51" t="s">
        <v>962</v>
      </c>
      <c r="G2293" s="51"/>
      <c r="H2293" s="51" t="s">
        <v>623</v>
      </c>
      <c r="I2293" s="51"/>
      <c r="J2293" s="51" t="s">
        <v>249</v>
      </c>
      <c r="K2293" s="51" t="s">
        <v>2787</v>
      </c>
      <c r="L2293" s="51">
        <v>448</v>
      </c>
      <c r="M2293" s="51"/>
      <c r="N2293" s="53">
        <v>48</v>
      </c>
      <c r="O2293" s="53">
        <v>0</v>
      </c>
      <c r="P2293" s="53">
        <v>48</v>
      </c>
    </row>
    <row r="2294" spans="1:16" s="19" customFormat="1" hidden="1">
      <c r="A2294" s="19" t="s">
        <v>2784</v>
      </c>
      <c r="B2294" s="19" t="s">
        <v>2786</v>
      </c>
      <c r="C2294" s="51"/>
      <c r="D2294" s="51" t="s">
        <v>1879</v>
      </c>
      <c r="E2294" s="51" t="s">
        <v>460</v>
      </c>
      <c r="F2294" s="51" t="s">
        <v>460</v>
      </c>
      <c r="G2294" s="51"/>
      <c r="H2294" s="51" t="s">
        <v>623</v>
      </c>
      <c r="I2294" s="51"/>
      <c r="J2294" s="51" t="s">
        <v>2785</v>
      </c>
      <c r="K2294" s="51">
        <v>380</v>
      </c>
      <c r="L2294" s="51"/>
      <c r="M2294" s="51"/>
      <c r="N2294" s="53">
        <v>201</v>
      </c>
      <c r="O2294" s="53"/>
      <c r="P2294" s="53">
        <v>201</v>
      </c>
    </row>
    <row r="2295" spans="1:16" s="19" customFormat="1" hidden="1">
      <c r="A2295" s="19" t="s">
        <v>2745</v>
      </c>
      <c r="B2295" s="19" t="s">
        <v>1526</v>
      </c>
      <c r="C2295" s="51"/>
      <c r="D2295" s="51" t="s">
        <v>1879</v>
      </c>
      <c r="E2295" s="51" t="s">
        <v>4</v>
      </c>
      <c r="F2295" s="51" t="s">
        <v>4</v>
      </c>
      <c r="G2295" s="51"/>
      <c r="H2295" s="51" t="s">
        <v>623</v>
      </c>
      <c r="I2295" s="51"/>
      <c r="J2295" s="51" t="s">
        <v>2228</v>
      </c>
      <c r="K2295" s="51"/>
      <c r="L2295" s="51"/>
      <c r="M2295" s="51"/>
      <c r="N2295" s="53">
        <v>43982</v>
      </c>
      <c r="O2295" s="53"/>
      <c r="P2295" s="53">
        <v>43982</v>
      </c>
    </row>
    <row r="2296" spans="1:16" s="19" customFormat="1" hidden="1">
      <c r="A2296" s="19" t="s">
        <v>2784</v>
      </c>
      <c r="B2296" s="19" t="s">
        <v>1526</v>
      </c>
      <c r="C2296" s="51"/>
      <c r="D2296" s="51" t="s">
        <v>1879</v>
      </c>
      <c r="E2296" s="51" t="s">
        <v>4</v>
      </c>
      <c r="F2296" s="51" t="s">
        <v>4</v>
      </c>
      <c r="G2296" s="51"/>
      <c r="H2296" s="51" t="s">
        <v>623</v>
      </c>
      <c r="I2296" s="51"/>
      <c r="J2296" s="51" t="s">
        <v>2228</v>
      </c>
      <c r="K2296" s="51"/>
      <c r="L2296" s="51"/>
      <c r="M2296" s="51"/>
      <c r="N2296" s="53">
        <v>24111</v>
      </c>
      <c r="O2296" s="53"/>
      <c r="P2296" s="53">
        <v>24111</v>
      </c>
    </row>
    <row r="2297" spans="1:16" s="19" customFormat="1" hidden="1">
      <c r="A2297" s="19" t="s">
        <v>2745</v>
      </c>
      <c r="B2297" s="19" t="s">
        <v>1428</v>
      </c>
      <c r="C2297" s="51"/>
      <c r="D2297" s="51" t="s">
        <v>1879</v>
      </c>
      <c r="E2297" s="51" t="s">
        <v>4</v>
      </c>
      <c r="F2297" s="51" t="s">
        <v>4</v>
      </c>
      <c r="G2297" s="51"/>
      <c r="H2297" s="51" t="s">
        <v>623</v>
      </c>
      <c r="I2297" s="51"/>
      <c r="J2297" s="51" t="s">
        <v>2055</v>
      </c>
      <c r="K2297" s="51"/>
      <c r="L2297" s="51"/>
      <c r="M2297" s="51"/>
      <c r="N2297" s="53">
        <v>8399</v>
      </c>
      <c r="O2297" s="53"/>
      <c r="P2297" s="53">
        <v>8399</v>
      </c>
    </row>
    <row r="2298" spans="1:16" s="19" customFormat="1" hidden="1">
      <c r="A2298" s="19" t="s">
        <v>2745</v>
      </c>
      <c r="B2298" s="19" t="s">
        <v>775</v>
      </c>
      <c r="C2298" s="51"/>
      <c r="D2298" s="51" t="s">
        <v>1879</v>
      </c>
      <c r="E2298" s="51" t="s">
        <v>4</v>
      </c>
      <c r="F2298" s="51" t="s">
        <v>4</v>
      </c>
      <c r="G2298" s="51"/>
      <c r="H2298" s="51" t="s">
        <v>623</v>
      </c>
      <c r="I2298" s="51"/>
      <c r="J2298" s="51" t="s">
        <v>2054</v>
      </c>
      <c r="K2298" s="51"/>
      <c r="L2298" s="51"/>
      <c r="M2298" s="51"/>
      <c r="N2298" s="53">
        <v>7390</v>
      </c>
      <c r="O2298" s="53"/>
      <c r="P2298" s="53">
        <v>7390</v>
      </c>
    </row>
    <row r="2299" spans="1:16" s="19" customFormat="1" hidden="1">
      <c r="A2299" s="19" t="s">
        <v>2745</v>
      </c>
      <c r="B2299" s="19" t="s">
        <v>1463</v>
      </c>
      <c r="C2299" s="51"/>
      <c r="D2299" s="51" t="s">
        <v>1879</v>
      </c>
      <c r="E2299" s="51" t="s">
        <v>4</v>
      </c>
      <c r="F2299" s="51" t="s">
        <v>4</v>
      </c>
      <c r="G2299" s="51"/>
      <c r="H2299" s="51" t="s">
        <v>623</v>
      </c>
      <c r="I2299" s="51"/>
      <c r="J2299" s="51" t="s">
        <v>2040</v>
      </c>
      <c r="K2299" s="51"/>
      <c r="L2299" s="51"/>
      <c r="M2299" s="51"/>
      <c r="N2299" s="53">
        <v>11404</v>
      </c>
      <c r="O2299" s="53"/>
      <c r="P2299" s="53">
        <v>11404</v>
      </c>
    </row>
    <row r="2300" spans="1:16" s="19" customFormat="1" hidden="1">
      <c r="A2300" s="19" t="s">
        <v>2745</v>
      </c>
      <c r="B2300" s="19" t="s">
        <v>1024</v>
      </c>
      <c r="C2300" s="51"/>
      <c r="D2300" s="51" t="s">
        <v>1879</v>
      </c>
      <c r="E2300" s="51" t="s">
        <v>4</v>
      </c>
      <c r="F2300" s="51" t="s">
        <v>4</v>
      </c>
      <c r="G2300" s="51"/>
      <c r="H2300" s="51" t="s">
        <v>623</v>
      </c>
      <c r="I2300" s="51"/>
      <c r="J2300" s="51" t="s">
        <v>2039</v>
      </c>
      <c r="K2300" s="51"/>
      <c r="L2300" s="51"/>
      <c r="M2300" s="51"/>
      <c r="N2300" s="53">
        <v>46722</v>
      </c>
      <c r="O2300" s="53"/>
      <c r="P2300" s="53">
        <v>46722</v>
      </c>
    </row>
    <row r="2301" spans="1:16" s="19" customFormat="1" hidden="1">
      <c r="A2301" s="19" t="s">
        <v>2745</v>
      </c>
      <c r="B2301" s="19" t="s">
        <v>1462</v>
      </c>
      <c r="C2301" s="51"/>
      <c r="D2301" s="51" t="s">
        <v>1879</v>
      </c>
      <c r="E2301" s="51" t="s">
        <v>4</v>
      </c>
      <c r="F2301" s="51" t="s">
        <v>4</v>
      </c>
      <c r="G2301" s="51"/>
      <c r="H2301" s="51" t="s">
        <v>623</v>
      </c>
      <c r="I2301" s="51"/>
      <c r="J2301" s="51" t="s">
        <v>2036</v>
      </c>
      <c r="K2301" s="51"/>
      <c r="L2301" s="51"/>
      <c r="M2301" s="51"/>
      <c r="N2301" s="53">
        <v>3351</v>
      </c>
      <c r="O2301" s="53"/>
      <c r="P2301" s="53">
        <v>3351</v>
      </c>
    </row>
    <row r="2302" spans="1:16" s="19" customFormat="1" hidden="1">
      <c r="A2302" s="19" t="s">
        <v>2745</v>
      </c>
      <c r="B2302" s="19" t="s">
        <v>2699</v>
      </c>
      <c r="C2302" s="51"/>
      <c r="D2302" s="51" t="s">
        <v>1879</v>
      </c>
      <c r="E2302" s="51" t="s">
        <v>4</v>
      </c>
      <c r="F2302" s="51" t="s">
        <v>4</v>
      </c>
      <c r="G2302" s="51"/>
      <c r="H2302" s="51" t="s">
        <v>623</v>
      </c>
      <c r="I2302" s="51"/>
      <c r="J2302" s="51" t="s">
        <v>2031</v>
      </c>
      <c r="K2302" s="51"/>
      <c r="L2302" s="51"/>
      <c r="M2302" s="51"/>
      <c r="N2302" s="53">
        <v>31893</v>
      </c>
      <c r="O2302" s="53"/>
      <c r="P2302" s="53">
        <v>31893</v>
      </c>
    </row>
    <row r="2303" spans="1:16" s="19" customFormat="1" hidden="1">
      <c r="A2303" s="19" t="s">
        <v>2745</v>
      </c>
      <c r="B2303" s="19" t="s">
        <v>1727</v>
      </c>
      <c r="C2303" s="51"/>
      <c r="D2303" s="51" t="s">
        <v>1879</v>
      </c>
      <c r="E2303" s="51" t="s">
        <v>4</v>
      </c>
      <c r="F2303" s="51" t="s">
        <v>4</v>
      </c>
      <c r="G2303" s="51"/>
      <c r="H2303" s="51" t="s">
        <v>623</v>
      </c>
      <c r="I2303" s="51"/>
      <c r="J2303" s="51" t="s">
        <v>2783</v>
      </c>
      <c r="K2303" s="51"/>
      <c r="L2303" s="51"/>
      <c r="M2303" s="51"/>
      <c r="N2303" s="53">
        <v>4557</v>
      </c>
      <c r="O2303" s="53"/>
      <c r="P2303" s="53">
        <v>4557</v>
      </c>
    </row>
    <row r="2304" spans="1:16" s="19" customFormat="1" hidden="1">
      <c r="A2304" s="19" t="s">
        <v>2745</v>
      </c>
      <c r="B2304" s="19" t="s">
        <v>1731</v>
      </c>
      <c r="C2304" s="51"/>
      <c r="D2304" s="51" t="s">
        <v>1879</v>
      </c>
      <c r="E2304" s="51" t="s">
        <v>4</v>
      </c>
      <c r="F2304" s="51" t="s">
        <v>4</v>
      </c>
      <c r="G2304" s="51"/>
      <c r="H2304" s="51" t="s">
        <v>623</v>
      </c>
      <c r="I2304" s="51"/>
      <c r="J2304" s="51" t="s">
        <v>2782</v>
      </c>
      <c r="K2304" s="51"/>
      <c r="L2304" s="51"/>
      <c r="M2304" s="51"/>
      <c r="N2304" s="53">
        <v>4971</v>
      </c>
      <c r="O2304" s="53"/>
      <c r="P2304" s="53">
        <v>4971</v>
      </c>
    </row>
    <row r="2305" spans="1:16" s="19" customFormat="1" hidden="1">
      <c r="A2305" s="19" t="s">
        <v>2745</v>
      </c>
      <c r="B2305" s="19" t="s">
        <v>1732</v>
      </c>
      <c r="C2305" s="51"/>
      <c r="D2305" s="51" t="s">
        <v>1879</v>
      </c>
      <c r="E2305" s="51" t="s">
        <v>4</v>
      </c>
      <c r="F2305" s="51" t="s">
        <v>4</v>
      </c>
      <c r="G2305" s="51"/>
      <c r="H2305" s="51" t="s">
        <v>623</v>
      </c>
      <c r="I2305" s="51"/>
      <c r="J2305" s="51" t="s">
        <v>2781</v>
      </c>
      <c r="K2305" s="51"/>
      <c r="L2305" s="51"/>
      <c r="M2305" s="51"/>
      <c r="N2305" s="53">
        <v>2651</v>
      </c>
      <c r="O2305" s="53"/>
      <c r="P2305" s="53">
        <v>2651</v>
      </c>
    </row>
    <row r="2306" spans="1:16" s="19" customFormat="1" hidden="1">
      <c r="A2306" s="19" t="s">
        <v>2745</v>
      </c>
      <c r="B2306" s="19" t="s">
        <v>2693</v>
      </c>
      <c r="C2306" s="51"/>
      <c r="D2306" s="51" t="s">
        <v>1879</v>
      </c>
      <c r="E2306" s="51" t="s">
        <v>4</v>
      </c>
      <c r="F2306" s="51" t="s">
        <v>4</v>
      </c>
      <c r="G2306" s="51"/>
      <c r="H2306" s="51" t="s">
        <v>623</v>
      </c>
      <c r="I2306" s="51"/>
      <c r="J2306" s="51" t="s">
        <v>2029</v>
      </c>
      <c r="K2306" s="51"/>
      <c r="L2306" s="51"/>
      <c r="M2306" s="51"/>
      <c r="N2306" s="53">
        <v>21811</v>
      </c>
      <c r="O2306" s="53"/>
      <c r="P2306" s="53">
        <v>21811</v>
      </c>
    </row>
    <row r="2307" spans="1:16" s="19" customFormat="1" hidden="1">
      <c r="A2307" s="19" t="s">
        <v>2745</v>
      </c>
      <c r="B2307" s="19" t="s">
        <v>654</v>
      </c>
      <c r="C2307" s="51"/>
      <c r="D2307" s="51" t="s">
        <v>1879</v>
      </c>
      <c r="E2307" s="51" t="s">
        <v>4</v>
      </c>
      <c r="F2307" s="51" t="s">
        <v>4</v>
      </c>
      <c r="G2307" s="51"/>
      <c r="H2307" s="51" t="s">
        <v>623</v>
      </c>
      <c r="I2307" s="51"/>
      <c r="J2307" s="51" t="s">
        <v>2028</v>
      </c>
      <c r="K2307" s="51"/>
      <c r="L2307" s="51"/>
      <c r="M2307" s="51"/>
      <c r="N2307" s="53">
        <v>9964</v>
      </c>
      <c r="O2307" s="53"/>
      <c r="P2307" s="53">
        <v>9964</v>
      </c>
    </row>
    <row r="2308" spans="1:16" s="19" customFormat="1" hidden="1">
      <c r="A2308" s="19" t="s">
        <v>2745</v>
      </c>
      <c r="B2308" s="19" t="s">
        <v>653</v>
      </c>
      <c r="C2308" s="51"/>
      <c r="D2308" s="51" t="s">
        <v>1879</v>
      </c>
      <c r="E2308" s="51" t="s">
        <v>4</v>
      </c>
      <c r="F2308" s="51" t="s">
        <v>4</v>
      </c>
      <c r="G2308" s="51"/>
      <c r="H2308" s="51" t="s">
        <v>623</v>
      </c>
      <c r="I2308" s="51"/>
      <c r="J2308" s="51" t="s">
        <v>2027</v>
      </c>
      <c r="K2308" s="51"/>
      <c r="L2308" s="51"/>
      <c r="M2308" s="51"/>
      <c r="N2308" s="53">
        <v>6641</v>
      </c>
      <c r="O2308" s="53"/>
      <c r="P2308" s="53">
        <v>6641</v>
      </c>
    </row>
    <row r="2309" spans="1:16" s="19" customFormat="1" hidden="1">
      <c r="A2309" s="19" t="s">
        <v>2745</v>
      </c>
      <c r="B2309" s="19" t="s">
        <v>2780</v>
      </c>
      <c r="C2309" s="51"/>
      <c r="D2309" s="51" t="s">
        <v>1879</v>
      </c>
      <c r="E2309" s="51" t="s">
        <v>460</v>
      </c>
      <c r="F2309" s="51" t="s">
        <v>460</v>
      </c>
      <c r="G2309" s="51"/>
      <c r="H2309" s="51" t="s">
        <v>623</v>
      </c>
      <c r="I2309" s="51"/>
      <c r="J2309" s="51" t="s">
        <v>2779</v>
      </c>
      <c r="K2309" s="51"/>
      <c r="L2309" s="51"/>
      <c r="M2309" s="51"/>
      <c r="N2309" s="53">
        <v>15000</v>
      </c>
      <c r="O2309" s="53"/>
      <c r="P2309" s="53">
        <v>15000</v>
      </c>
    </row>
    <row r="2310" spans="1:16" s="19" customFormat="1" hidden="1">
      <c r="A2310" s="19" t="s">
        <v>2745</v>
      </c>
      <c r="B2310" s="19" t="s">
        <v>655</v>
      </c>
      <c r="C2310" s="51"/>
      <c r="D2310" s="51" t="s">
        <v>1879</v>
      </c>
      <c r="E2310" s="51" t="s">
        <v>4</v>
      </c>
      <c r="F2310" s="51" t="s">
        <v>4</v>
      </c>
      <c r="G2310" s="51"/>
      <c r="H2310" s="51" t="s">
        <v>623</v>
      </c>
      <c r="I2310" s="51"/>
      <c r="J2310" s="51" t="s">
        <v>2023</v>
      </c>
      <c r="K2310" s="51"/>
      <c r="L2310" s="51"/>
      <c r="M2310" s="51"/>
      <c r="N2310" s="53">
        <v>1108</v>
      </c>
      <c r="O2310" s="53"/>
      <c r="P2310" s="53">
        <v>1108</v>
      </c>
    </row>
    <row r="2311" spans="1:16" s="19" customFormat="1" hidden="1">
      <c r="A2311" s="19" t="s">
        <v>1986</v>
      </c>
      <c r="B2311" s="19" t="s">
        <v>1740</v>
      </c>
      <c r="C2311" s="51"/>
      <c r="D2311" s="51" t="s">
        <v>1879</v>
      </c>
      <c r="E2311" s="51" t="s">
        <v>103</v>
      </c>
      <c r="F2311" s="51" t="s">
        <v>103</v>
      </c>
      <c r="G2311" s="51"/>
      <c r="H2311" s="51" t="s">
        <v>623</v>
      </c>
      <c r="I2311" s="51"/>
      <c r="J2311" s="51" t="e">
        <v>#N/A</v>
      </c>
      <c r="K2311" s="51" t="s">
        <v>2778</v>
      </c>
      <c r="L2311" s="51"/>
      <c r="M2311" s="51"/>
      <c r="N2311" s="53">
        <v>0</v>
      </c>
      <c r="O2311" s="53"/>
      <c r="P2311" s="53">
        <v>0</v>
      </c>
    </row>
    <row r="2312" spans="1:16" s="19" customFormat="1" hidden="1">
      <c r="A2312" s="19" t="s">
        <v>1985</v>
      </c>
      <c r="B2312" s="19" t="s">
        <v>1740</v>
      </c>
      <c r="C2312" s="51"/>
      <c r="D2312" s="51" t="s">
        <v>1879</v>
      </c>
      <c r="E2312" s="51" t="s">
        <v>103</v>
      </c>
      <c r="F2312" s="51" t="s">
        <v>103</v>
      </c>
      <c r="G2312" s="51"/>
      <c r="H2312" s="51" t="s">
        <v>623</v>
      </c>
      <c r="I2312" s="51"/>
      <c r="J2312" s="51" t="e">
        <v>#N/A</v>
      </c>
      <c r="K2312" s="51" t="s">
        <v>2778</v>
      </c>
      <c r="L2312" s="51"/>
      <c r="M2312" s="51"/>
      <c r="N2312" s="53">
        <v>1.0560613487420897E-3</v>
      </c>
      <c r="O2312" s="53"/>
      <c r="P2312" s="53">
        <v>1.0560613487420897E-3</v>
      </c>
    </row>
    <row r="2313" spans="1:16" s="19" customFormat="1" hidden="1">
      <c r="A2313" s="19" t="s">
        <v>1984</v>
      </c>
      <c r="B2313" s="19" t="s">
        <v>1740</v>
      </c>
      <c r="C2313" s="51"/>
      <c r="D2313" s="51" t="s">
        <v>1879</v>
      </c>
      <c r="E2313" s="51" t="s">
        <v>103</v>
      </c>
      <c r="F2313" s="51" t="s">
        <v>103</v>
      </c>
      <c r="G2313" s="51"/>
      <c r="H2313" s="51" t="s">
        <v>623</v>
      </c>
      <c r="I2313" s="51"/>
      <c r="J2313" s="51" t="e">
        <v>#N/A</v>
      </c>
      <c r="K2313" s="51" t="s">
        <v>2778</v>
      </c>
      <c r="L2313" s="51"/>
      <c r="M2313" s="51"/>
      <c r="N2313" s="53">
        <v>143.51494393865124</v>
      </c>
      <c r="O2313" s="53"/>
      <c r="P2313" s="53">
        <v>143.51494393865124</v>
      </c>
    </row>
    <row r="2314" spans="1:16" s="19" customFormat="1" hidden="1">
      <c r="A2314" s="19" t="s">
        <v>1986</v>
      </c>
      <c r="B2314" s="19" t="s">
        <v>770</v>
      </c>
      <c r="C2314" s="51"/>
      <c r="D2314" s="51" t="s">
        <v>1879</v>
      </c>
      <c r="E2314" s="51" t="s">
        <v>103</v>
      </c>
      <c r="F2314" s="51" t="s">
        <v>103</v>
      </c>
      <c r="G2314" s="51"/>
      <c r="H2314" s="51" t="s">
        <v>623</v>
      </c>
      <c r="I2314" s="51"/>
      <c r="J2314" s="51" t="e">
        <v>#N/A</v>
      </c>
      <c r="K2314" s="51" t="s">
        <v>2777</v>
      </c>
      <c r="L2314" s="51" t="s">
        <v>15</v>
      </c>
      <c r="M2314" s="51"/>
      <c r="N2314" s="53">
        <v>0</v>
      </c>
      <c r="O2314" s="53"/>
      <c r="P2314" s="53">
        <v>0</v>
      </c>
    </row>
    <row r="2315" spans="1:16" s="19" customFormat="1" hidden="1">
      <c r="A2315" s="19" t="s">
        <v>1985</v>
      </c>
      <c r="B2315" s="19" t="s">
        <v>770</v>
      </c>
      <c r="C2315" s="51"/>
      <c r="D2315" s="51" t="s">
        <v>1879</v>
      </c>
      <c r="E2315" s="51" t="s">
        <v>103</v>
      </c>
      <c r="F2315" s="51" t="s">
        <v>103</v>
      </c>
      <c r="G2315" s="51"/>
      <c r="H2315" s="51" t="s">
        <v>623</v>
      </c>
      <c r="I2315" s="51"/>
      <c r="J2315" s="51" t="e">
        <v>#N/A</v>
      </c>
      <c r="K2315" s="51" t="s">
        <v>2777</v>
      </c>
      <c r="L2315" s="51" t="s">
        <v>15</v>
      </c>
      <c r="M2315" s="51"/>
      <c r="N2315" s="53">
        <v>2.5680327910208838E-3</v>
      </c>
      <c r="O2315" s="53"/>
      <c r="P2315" s="53">
        <v>2.5680327910208838E-3</v>
      </c>
    </row>
    <row r="2316" spans="1:16" s="19" customFormat="1" hidden="1">
      <c r="A2316" s="19" t="s">
        <v>1984</v>
      </c>
      <c r="B2316" s="19" t="s">
        <v>770</v>
      </c>
      <c r="C2316" s="51"/>
      <c r="D2316" s="51" t="s">
        <v>1879</v>
      </c>
      <c r="E2316" s="51" t="s">
        <v>103</v>
      </c>
      <c r="F2316" s="51" t="s">
        <v>103</v>
      </c>
      <c r="G2316" s="51"/>
      <c r="H2316" s="51" t="s">
        <v>623</v>
      </c>
      <c r="I2316" s="51"/>
      <c r="J2316" s="51" t="e">
        <v>#N/A</v>
      </c>
      <c r="K2316" s="51" t="s">
        <v>2777</v>
      </c>
      <c r="L2316" s="51" t="s">
        <v>15</v>
      </c>
      <c r="M2316" s="51"/>
      <c r="N2316" s="53">
        <v>348.98643196720894</v>
      </c>
      <c r="O2316" s="53"/>
      <c r="P2316" s="53">
        <v>348.98643196720894</v>
      </c>
    </row>
    <row r="2317" spans="1:16" s="19" customFormat="1" hidden="1">
      <c r="A2317" s="19" t="s">
        <v>1986</v>
      </c>
      <c r="B2317" s="19" t="s">
        <v>57</v>
      </c>
      <c r="C2317" s="51"/>
      <c r="D2317" s="51" t="s">
        <v>1879</v>
      </c>
      <c r="E2317" s="51" t="s">
        <v>103</v>
      </c>
      <c r="F2317" s="51" t="s">
        <v>103</v>
      </c>
      <c r="G2317" s="51"/>
      <c r="H2317" s="51" t="s">
        <v>623</v>
      </c>
      <c r="I2317" s="51"/>
      <c r="J2317" s="51" t="e">
        <v>#N/A</v>
      </c>
      <c r="K2317" s="51" t="s">
        <v>2776</v>
      </c>
      <c r="L2317" s="51">
        <v>56125</v>
      </c>
      <c r="M2317" s="51"/>
      <c r="N2317" s="53">
        <v>0</v>
      </c>
      <c r="O2317" s="53"/>
      <c r="P2317" s="53">
        <v>0</v>
      </c>
    </row>
    <row r="2318" spans="1:16" s="19" customFormat="1" hidden="1">
      <c r="A2318" s="19" t="s">
        <v>1985</v>
      </c>
      <c r="B2318" s="19" t="s">
        <v>57</v>
      </c>
      <c r="C2318" s="51"/>
      <c r="D2318" s="51" t="s">
        <v>1879</v>
      </c>
      <c r="E2318" s="51" t="s">
        <v>103</v>
      </c>
      <c r="F2318" s="51" t="s">
        <v>103</v>
      </c>
      <c r="G2318" s="51"/>
      <c r="H2318" s="51" t="s">
        <v>623</v>
      </c>
      <c r="I2318" s="51"/>
      <c r="J2318" s="51" t="e">
        <v>#N/A</v>
      </c>
      <c r="K2318" s="51" t="s">
        <v>2776</v>
      </c>
      <c r="L2318" s="51">
        <v>56125</v>
      </c>
      <c r="M2318" s="51"/>
      <c r="N2318" s="53">
        <v>1.0611894818696739E-2</v>
      </c>
      <c r="O2318" s="53"/>
      <c r="P2318" s="53">
        <v>1.0611894818696739E-2</v>
      </c>
    </row>
    <row r="2319" spans="1:16" s="19" customFormat="1" hidden="1">
      <c r="A2319" s="19" t="s">
        <v>1984</v>
      </c>
      <c r="B2319" s="19" t="s">
        <v>57</v>
      </c>
      <c r="C2319" s="51"/>
      <c r="D2319" s="51" t="s">
        <v>1879</v>
      </c>
      <c r="E2319" s="51" t="s">
        <v>103</v>
      </c>
      <c r="F2319" s="51" t="s">
        <v>103</v>
      </c>
      <c r="G2319" s="51"/>
      <c r="H2319" s="51" t="s">
        <v>623</v>
      </c>
      <c r="I2319" s="51"/>
      <c r="J2319" s="51" t="e">
        <v>#N/A</v>
      </c>
      <c r="K2319" s="51" t="s">
        <v>2776</v>
      </c>
      <c r="L2319" s="51">
        <v>56125</v>
      </c>
      <c r="M2319" s="51"/>
      <c r="N2319" s="53">
        <v>1442.1183881051811</v>
      </c>
      <c r="O2319" s="53"/>
      <c r="P2319" s="53">
        <v>1442.1183881051811</v>
      </c>
    </row>
    <row r="2320" spans="1:16" s="19" customFormat="1" hidden="1">
      <c r="A2320" s="19" t="s">
        <v>1986</v>
      </c>
      <c r="B2320" s="19" t="s">
        <v>483</v>
      </c>
      <c r="C2320" s="51"/>
      <c r="D2320" s="51" t="s">
        <v>1879</v>
      </c>
      <c r="E2320" s="51" t="s">
        <v>103</v>
      </c>
      <c r="F2320" s="51" t="s">
        <v>103</v>
      </c>
      <c r="G2320" s="51"/>
      <c r="H2320" s="51" t="s">
        <v>623</v>
      </c>
      <c r="I2320" s="51"/>
      <c r="J2320" s="51" t="e">
        <v>#N/A</v>
      </c>
      <c r="K2320" s="51" t="s">
        <v>2775</v>
      </c>
      <c r="L2320" s="51"/>
      <c r="M2320" s="51"/>
      <c r="N2320" s="53">
        <v>0</v>
      </c>
      <c r="O2320" s="53"/>
      <c r="P2320" s="53">
        <v>0</v>
      </c>
    </row>
    <row r="2321" spans="1:16" s="19" customFormat="1" hidden="1">
      <c r="A2321" s="19" t="s">
        <v>1985</v>
      </c>
      <c r="B2321" s="19" t="s">
        <v>483</v>
      </c>
      <c r="C2321" s="51"/>
      <c r="D2321" s="51" t="s">
        <v>1879</v>
      </c>
      <c r="E2321" s="51" t="s">
        <v>103</v>
      </c>
      <c r="F2321" s="51" t="s">
        <v>103</v>
      </c>
      <c r="G2321" s="51"/>
      <c r="H2321" s="51" t="s">
        <v>623</v>
      </c>
      <c r="I2321" s="51"/>
      <c r="J2321" s="51" t="e">
        <v>#N/A</v>
      </c>
      <c r="K2321" s="51" t="s">
        <v>2775</v>
      </c>
      <c r="L2321" s="51"/>
      <c r="M2321" s="51"/>
      <c r="N2321" s="53">
        <v>1.7842209320970712E-3</v>
      </c>
      <c r="O2321" s="53"/>
      <c r="P2321" s="53">
        <v>1.7842209320970712E-3</v>
      </c>
    </row>
    <row r="2322" spans="1:16" s="19" customFormat="1" hidden="1">
      <c r="A2322" s="19" t="s">
        <v>1984</v>
      </c>
      <c r="B2322" s="19" t="s">
        <v>483</v>
      </c>
      <c r="C2322" s="51"/>
      <c r="D2322" s="51" t="s">
        <v>1879</v>
      </c>
      <c r="E2322" s="51" t="s">
        <v>103</v>
      </c>
      <c r="F2322" s="51" t="s">
        <v>103</v>
      </c>
      <c r="G2322" s="51"/>
      <c r="H2322" s="51" t="s">
        <v>623</v>
      </c>
      <c r="I2322" s="51"/>
      <c r="J2322" s="51" t="e">
        <v>#N/A</v>
      </c>
      <c r="K2322" s="51" t="s">
        <v>2775</v>
      </c>
      <c r="L2322" s="51"/>
      <c r="M2322" s="51"/>
      <c r="N2322" s="53">
        <v>242.46921577906789</v>
      </c>
      <c r="O2322" s="53"/>
      <c r="P2322" s="53">
        <v>242.46921577906789</v>
      </c>
    </row>
    <row r="2323" spans="1:16" s="19" customFormat="1" hidden="1">
      <c r="A2323" s="19" t="s">
        <v>1986</v>
      </c>
      <c r="B2323" s="19" t="s">
        <v>595</v>
      </c>
      <c r="C2323" s="51"/>
      <c r="D2323" s="51" t="s">
        <v>1879</v>
      </c>
      <c r="E2323" s="51" t="s">
        <v>4</v>
      </c>
      <c r="F2323" s="51" t="s">
        <v>4</v>
      </c>
      <c r="G2323" s="51"/>
      <c r="H2323" s="51" t="s">
        <v>623</v>
      </c>
      <c r="I2323" s="51"/>
      <c r="J2323" s="51" t="e">
        <v>#N/A</v>
      </c>
      <c r="K2323" s="51" t="s">
        <v>2774</v>
      </c>
      <c r="L2323" s="51"/>
      <c r="M2323" s="51"/>
      <c r="N2323" s="53">
        <v>0</v>
      </c>
      <c r="O2323" s="53"/>
      <c r="P2323" s="53">
        <v>0</v>
      </c>
    </row>
    <row r="2324" spans="1:16" s="19" customFormat="1" hidden="1">
      <c r="A2324" s="19" t="s">
        <v>1985</v>
      </c>
      <c r="B2324" s="19" t="s">
        <v>595</v>
      </c>
      <c r="C2324" s="51"/>
      <c r="D2324" s="51" t="s">
        <v>1879</v>
      </c>
      <c r="E2324" s="51" t="s">
        <v>4</v>
      </c>
      <c r="F2324" s="51" t="s">
        <v>4</v>
      </c>
      <c r="G2324" s="51"/>
      <c r="H2324" s="51" t="s">
        <v>623</v>
      </c>
      <c r="I2324" s="51"/>
      <c r="J2324" s="51" t="e">
        <v>#N/A</v>
      </c>
      <c r="K2324" s="51" t="s">
        <v>2774</v>
      </c>
      <c r="L2324" s="51"/>
      <c r="M2324" s="51"/>
      <c r="N2324" s="53">
        <v>7.3882064025923608E-2</v>
      </c>
      <c r="O2324" s="53"/>
      <c r="P2324" s="53">
        <v>7.3882064025923608E-2</v>
      </c>
    </row>
    <row r="2325" spans="1:16" s="19" customFormat="1" hidden="1">
      <c r="A2325" s="19" t="s">
        <v>1984</v>
      </c>
      <c r="B2325" s="19" t="s">
        <v>595</v>
      </c>
      <c r="C2325" s="51"/>
      <c r="D2325" s="51" t="s">
        <v>1879</v>
      </c>
      <c r="E2325" s="51" t="s">
        <v>4</v>
      </c>
      <c r="F2325" s="51" t="s">
        <v>4</v>
      </c>
      <c r="G2325" s="51"/>
      <c r="H2325" s="51" t="s">
        <v>623</v>
      </c>
      <c r="I2325" s="51"/>
      <c r="J2325" s="51" t="e">
        <v>#N/A</v>
      </c>
      <c r="K2325" s="51" t="s">
        <v>2774</v>
      </c>
      <c r="L2325" s="51"/>
      <c r="M2325" s="51"/>
      <c r="N2325" s="53">
        <v>10040.307117935974</v>
      </c>
      <c r="O2325" s="53"/>
      <c r="P2325" s="53">
        <v>10040.307117935974</v>
      </c>
    </row>
    <row r="2326" spans="1:16" s="19" customFormat="1" hidden="1">
      <c r="A2326" s="19" t="s">
        <v>1986</v>
      </c>
      <c r="B2326" s="19" t="s">
        <v>496</v>
      </c>
      <c r="C2326" s="51"/>
      <c r="D2326" s="51" t="s">
        <v>1879</v>
      </c>
      <c r="E2326" s="51" t="s">
        <v>103</v>
      </c>
      <c r="F2326" s="51" t="s">
        <v>103</v>
      </c>
      <c r="G2326" s="51"/>
      <c r="H2326" s="51" t="s">
        <v>623</v>
      </c>
      <c r="I2326" s="51"/>
      <c r="J2326" s="51" t="e">
        <v>#N/A</v>
      </c>
      <c r="K2326" s="51" t="s">
        <v>2773</v>
      </c>
      <c r="L2326" s="51"/>
      <c r="M2326" s="51"/>
      <c r="N2326" s="53">
        <v>0</v>
      </c>
      <c r="O2326" s="53"/>
      <c r="P2326" s="53">
        <v>0</v>
      </c>
    </row>
    <row r="2327" spans="1:16" s="19" customFormat="1" hidden="1">
      <c r="A2327" s="19" t="s">
        <v>1985</v>
      </c>
      <c r="B2327" s="19" t="s">
        <v>496</v>
      </c>
      <c r="C2327" s="51"/>
      <c r="D2327" s="51" t="s">
        <v>1879</v>
      </c>
      <c r="E2327" s="51" t="s">
        <v>103</v>
      </c>
      <c r="F2327" s="51" t="s">
        <v>103</v>
      </c>
      <c r="G2327" s="51"/>
      <c r="H2327" s="51" t="s">
        <v>623</v>
      </c>
      <c r="I2327" s="51"/>
      <c r="J2327" s="51" t="e">
        <v>#N/A</v>
      </c>
      <c r="K2327" s="51" t="s">
        <v>2773</v>
      </c>
      <c r="L2327" s="51"/>
      <c r="M2327" s="51"/>
      <c r="N2327" s="53">
        <v>1.4254090848966037E-2</v>
      </c>
      <c r="O2327" s="53"/>
      <c r="P2327" s="53">
        <v>1.4254090848966037E-2</v>
      </c>
    </row>
    <row r="2328" spans="1:16" s="19" customFormat="1" hidden="1">
      <c r="A2328" s="19" t="s">
        <v>1984</v>
      </c>
      <c r="B2328" s="19" t="s">
        <v>496</v>
      </c>
      <c r="C2328" s="51"/>
      <c r="D2328" s="51" t="s">
        <v>1879</v>
      </c>
      <c r="E2328" s="51" t="s">
        <v>103</v>
      </c>
      <c r="F2328" s="51" t="s">
        <v>103</v>
      </c>
      <c r="G2328" s="51"/>
      <c r="H2328" s="51" t="s">
        <v>623</v>
      </c>
      <c r="I2328" s="51"/>
      <c r="J2328" s="51" t="e">
        <v>#N/A</v>
      </c>
      <c r="K2328" s="51" t="s">
        <v>2773</v>
      </c>
      <c r="L2328" s="51"/>
      <c r="M2328" s="51"/>
      <c r="N2328" s="53">
        <v>1937.0797459091511</v>
      </c>
      <c r="O2328" s="53"/>
      <c r="P2328" s="53">
        <v>1937.0797459091511</v>
      </c>
    </row>
    <row r="2329" spans="1:16" s="19" customFormat="1" hidden="1">
      <c r="A2329" s="19" t="s">
        <v>1986</v>
      </c>
      <c r="B2329" s="19" t="s">
        <v>593</v>
      </c>
      <c r="C2329" s="51"/>
      <c r="D2329" s="51" t="s">
        <v>1879</v>
      </c>
      <c r="E2329" s="51" t="s">
        <v>460</v>
      </c>
      <c r="F2329" s="51" t="s">
        <v>460</v>
      </c>
      <c r="G2329" s="51"/>
      <c r="H2329" s="51" t="s">
        <v>623</v>
      </c>
      <c r="I2329" s="51"/>
      <c r="J2329" s="51" t="e">
        <v>#N/A</v>
      </c>
      <c r="K2329" s="51" t="s">
        <v>2772</v>
      </c>
      <c r="L2329" s="51">
        <v>59536</v>
      </c>
      <c r="M2329" s="51"/>
      <c r="N2329" s="53">
        <v>0</v>
      </c>
      <c r="O2329" s="53"/>
      <c r="P2329" s="53">
        <v>0</v>
      </c>
    </row>
    <row r="2330" spans="1:16" s="19" customFormat="1" hidden="1">
      <c r="A2330" s="19" t="s">
        <v>1985</v>
      </c>
      <c r="B2330" s="19" t="s">
        <v>593</v>
      </c>
      <c r="C2330" s="51"/>
      <c r="D2330" s="51" t="s">
        <v>1879</v>
      </c>
      <c r="E2330" s="51" t="s">
        <v>460</v>
      </c>
      <c r="F2330" s="51" t="s">
        <v>460</v>
      </c>
      <c r="G2330" s="51"/>
      <c r="H2330" s="51" t="s">
        <v>623</v>
      </c>
      <c r="I2330" s="51"/>
      <c r="J2330" s="51" t="e">
        <v>#N/A</v>
      </c>
      <c r="K2330" s="51" t="s">
        <v>2772</v>
      </c>
      <c r="L2330" s="51">
        <v>59536</v>
      </c>
      <c r="M2330" s="51"/>
      <c r="N2330" s="53">
        <v>2.4517156350812259E-2</v>
      </c>
      <c r="O2330" s="53"/>
      <c r="P2330" s="53">
        <v>2.4517156350812259E-2</v>
      </c>
    </row>
    <row r="2331" spans="1:16" s="19" customFormat="1" hidden="1">
      <c r="A2331" s="19" t="s">
        <v>1984</v>
      </c>
      <c r="B2331" s="19" t="s">
        <v>593</v>
      </c>
      <c r="C2331" s="51"/>
      <c r="D2331" s="51" t="s">
        <v>1879</v>
      </c>
      <c r="E2331" s="51" t="s">
        <v>460</v>
      </c>
      <c r="F2331" s="51" t="s">
        <v>460</v>
      </c>
      <c r="G2331" s="51"/>
      <c r="H2331" s="51" t="s">
        <v>623</v>
      </c>
      <c r="I2331" s="51"/>
      <c r="J2331" s="51" t="e">
        <v>#N/A</v>
      </c>
      <c r="K2331" s="51" t="s">
        <v>2772</v>
      </c>
      <c r="L2331" s="51">
        <v>59536</v>
      </c>
      <c r="M2331" s="51"/>
      <c r="N2331" s="53">
        <v>3331.7934828436496</v>
      </c>
      <c r="O2331" s="53"/>
      <c r="P2331" s="53">
        <v>3331.7934828436496</v>
      </c>
    </row>
    <row r="2332" spans="1:16" s="19" customFormat="1" hidden="1">
      <c r="A2332" s="19" t="s">
        <v>1986</v>
      </c>
      <c r="B2332" s="19" t="s">
        <v>806</v>
      </c>
      <c r="C2332" s="51"/>
      <c r="D2332" s="51" t="s">
        <v>1879</v>
      </c>
      <c r="E2332" s="51" t="s">
        <v>460</v>
      </c>
      <c r="F2332" s="51" t="s">
        <v>460</v>
      </c>
      <c r="G2332" s="51"/>
      <c r="H2332" s="51" t="s">
        <v>623</v>
      </c>
      <c r="I2332" s="51"/>
      <c r="J2332" s="51" t="e">
        <v>#N/A</v>
      </c>
      <c r="K2332" s="51" t="s">
        <v>2771</v>
      </c>
      <c r="L2332" s="51">
        <v>59537</v>
      </c>
      <c r="M2332" s="51"/>
      <c r="N2332" s="53">
        <v>0</v>
      </c>
      <c r="O2332" s="53"/>
      <c r="P2332" s="53">
        <v>0</v>
      </c>
    </row>
    <row r="2333" spans="1:16" s="19" customFormat="1" hidden="1">
      <c r="A2333" s="19" t="s">
        <v>1985</v>
      </c>
      <c r="B2333" s="19" t="s">
        <v>806</v>
      </c>
      <c r="C2333" s="51"/>
      <c r="D2333" s="51" t="s">
        <v>1879</v>
      </c>
      <c r="E2333" s="51" t="s">
        <v>460</v>
      </c>
      <c r="F2333" s="51" t="s">
        <v>460</v>
      </c>
      <c r="G2333" s="51"/>
      <c r="H2333" s="51" t="s">
        <v>623</v>
      </c>
      <c r="I2333" s="51"/>
      <c r="J2333" s="51" t="e">
        <v>#N/A</v>
      </c>
      <c r="K2333" s="51" t="s">
        <v>2771</v>
      </c>
      <c r="L2333" s="51">
        <v>59537</v>
      </c>
      <c r="M2333" s="51"/>
      <c r="N2333" s="53">
        <v>1.8108145224588E-2</v>
      </c>
      <c r="O2333" s="53"/>
      <c r="P2333" s="53">
        <v>1.8108145224588E-2</v>
      </c>
    </row>
    <row r="2334" spans="1:16" s="19" customFormat="1" hidden="1">
      <c r="A2334" s="19" t="s">
        <v>1984</v>
      </c>
      <c r="B2334" s="19" t="s">
        <v>806</v>
      </c>
      <c r="C2334" s="51"/>
      <c r="D2334" s="51" t="s">
        <v>1879</v>
      </c>
      <c r="E2334" s="51" t="s">
        <v>460</v>
      </c>
      <c r="F2334" s="51" t="s">
        <v>460</v>
      </c>
      <c r="G2334" s="51"/>
      <c r="H2334" s="51" t="s">
        <v>623</v>
      </c>
      <c r="I2334" s="51"/>
      <c r="J2334" s="51" t="e">
        <v>#N/A</v>
      </c>
      <c r="K2334" s="51" t="s">
        <v>2771</v>
      </c>
      <c r="L2334" s="51">
        <v>59537</v>
      </c>
      <c r="M2334" s="51"/>
      <c r="N2334" s="53">
        <v>2460.8318918547752</v>
      </c>
      <c r="O2334" s="53"/>
      <c r="P2334" s="53">
        <v>2460.8318918547752</v>
      </c>
    </row>
    <row r="2335" spans="1:16" s="19" customFormat="1" hidden="1">
      <c r="A2335" s="19" t="s">
        <v>1986</v>
      </c>
      <c r="B2335" s="19" t="s">
        <v>2770</v>
      </c>
      <c r="C2335" s="51"/>
      <c r="D2335" s="51" t="s">
        <v>1879</v>
      </c>
      <c r="E2335" s="51" t="s">
        <v>460</v>
      </c>
      <c r="F2335" s="51" t="s">
        <v>460</v>
      </c>
      <c r="G2335" s="51"/>
      <c r="H2335" s="51" t="s">
        <v>623</v>
      </c>
      <c r="I2335" s="51"/>
      <c r="J2335" s="51" t="e">
        <v>#N/A</v>
      </c>
      <c r="K2335" s="51" t="s">
        <v>2769</v>
      </c>
      <c r="L2335" s="51" t="s">
        <v>2768</v>
      </c>
      <c r="M2335" s="51"/>
      <c r="N2335" s="53">
        <v>0</v>
      </c>
      <c r="O2335" s="53"/>
      <c r="P2335" s="53">
        <v>0</v>
      </c>
    </row>
    <row r="2336" spans="1:16" s="19" customFormat="1" hidden="1">
      <c r="A2336" s="19" t="s">
        <v>1985</v>
      </c>
      <c r="B2336" s="19" t="s">
        <v>2770</v>
      </c>
      <c r="C2336" s="51"/>
      <c r="D2336" s="51" t="s">
        <v>1879</v>
      </c>
      <c r="E2336" s="51" t="s">
        <v>460</v>
      </c>
      <c r="F2336" s="51" t="s">
        <v>460</v>
      </c>
      <c r="G2336" s="51"/>
      <c r="H2336" s="51" t="s">
        <v>623</v>
      </c>
      <c r="I2336" s="51"/>
      <c r="J2336" s="51" t="e">
        <v>#N/A</v>
      </c>
      <c r="K2336" s="51" t="s">
        <v>2769</v>
      </c>
      <c r="L2336" s="51" t="s">
        <v>2768</v>
      </c>
      <c r="M2336" s="51"/>
      <c r="N2336" s="53">
        <v>0.11592781812393056</v>
      </c>
      <c r="O2336" s="53"/>
      <c r="P2336" s="53">
        <v>0.11592781812393056</v>
      </c>
    </row>
    <row r="2337" spans="1:16" s="19" customFormat="1" hidden="1">
      <c r="A2337" s="19" t="s">
        <v>1984</v>
      </c>
      <c r="B2337" s="19" t="s">
        <v>2770</v>
      </c>
      <c r="C2337" s="51"/>
      <c r="D2337" s="51" t="s">
        <v>1879</v>
      </c>
      <c r="E2337" s="51" t="s">
        <v>460</v>
      </c>
      <c r="F2337" s="51" t="s">
        <v>460</v>
      </c>
      <c r="G2337" s="51"/>
      <c r="H2337" s="51" t="s">
        <v>623</v>
      </c>
      <c r="I2337" s="51"/>
      <c r="J2337" s="51" t="e">
        <v>#N/A</v>
      </c>
      <c r="K2337" s="51" t="s">
        <v>2769</v>
      </c>
      <c r="L2337" s="51" t="s">
        <v>2768</v>
      </c>
      <c r="M2337" s="51"/>
      <c r="N2337" s="53">
        <v>15754.174072181877</v>
      </c>
      <c r="O2337" s="53"/>
      <c r="P2337" s="53">
        <v>15754.174072181877</v>
      </c>
    </row>
    <row r="2338" spans="1:16" s="19" customFormat="1" hidden="1">
      <c r="A2338" s="19" t="s">
        <v>1986</v>
      </c>
      <c r="B2338" s="19" t="s">
        <v>579</v>
      </c>
      <c r="C2338" s="51"/>
      <c r="D2338" s="51" t="s">
        <v>1879</v>
      </c>
      <c r="E2338" s="51" t="s">
        <v>460</v>
      </c>
      <c r="F2338" s="51" t="s">
        <v>460</v>
      </c>
      <c r="G2338" s="51"/>
      <c r="H2338" s="51" t="s">
        <v>623</v>
      </c>
      <c r="I2338" s="51"/>
      <c r="J2338" s="51" t="e">
        <v>#N/A</v>
      </c>
      <c r="K2338" s="51" t="s">
        <v>2767</v>
      </c>
      <c r="L2338" s="51" t="s">
        <v>2766</v>
      </c>
      <c r="M2338" s="51"/>
      <c r="N2338" s="53">
        <v>0</v>
      </c>
      <c r="O2338" s="53"/>
      <c r="P2338" s="53">
        <v>0</v>
      </c>
    </row>
    <row r="2339" spans="1:16" s="19" customFormat="1" hidden="1">
      <c r="A2339" s="19" t="s">
        <v>1985</v>
      </c>
      <c r="B2339" s="19" t="s">
        <v>579</v>
      </c>
      <c r="C2339" s="51"/>
      <c r="D2339" s="51" t="s">
        <v>1879</v>
      </c>
      <c r="E2339" s="51" t="s">
        <v>460</v>
      </c>
      <c r="F2339" s="51" t="s">
        <v>460</v>
      </c>
      <c r="G2339" s="51"/>
      <c r="H2339" s="51" t="s">
        <v>623</v>
      </c>
      <c r="I2339" s="51"/>
      <c r="J2339" s="51" t="e">
        <v>#N/A</v>
      </c>
      <c r="K2339" s="51" t="s">
        <v>2767</v>
      </c>
      <c r="L2339" s="51" t="s">
        <v>2766</v>
      </c>
      <c r="M2339" s="51"/>
      <c r="N2339" s="53">
        <v>1.5911591189026766E-2</v>
      </c>
      <c r="O2339" s="53"/>
      <c r="P2339" s="53">
        <v>1.5911591189026766E-2</v>
      </c>
    </row>
    <row r="2340" spans="1:16" s="19" customFormat="1" hidden="1">
      <c r="A2340" s="19" t="s">
        <v>1984</v>
      </c>
      <c r="B2340" s="19" t="s">
        <v>579</v>
      </c>
      <c r="C2340" s="51"/>
      <c r="D2340" s="51" t="s">
        <v>1879</v>
      </c>
      <c r="E2340" s="51" t="s">
        <v>460</v>
      </c>
      <c r="F2340" s="51" t="s">
        <v>460</v>
      </c>
      <c r="G2340" s="51"/>
      <c r="H2340" s="51" t="s">
        <v>623</v>
      </c>
      <c r="I2340" s="51"/>
      <c r="J2340" s="51" t="e">
        <v>#N/A</v>
      </c>
      <c r="K2340" s="51" t="s">
        <v>2767</v>
      </c>
      <c r="L2340" s="51" t="s">
        <v>2766</v>
      </c>
      <c r="M2340" s="51"/>
      <c r="N2340" s="53">
        <v>2162.3280884088108</v>
      </c>
      <c r="O2340" s="53"/>
      <c r="P2340" s="53">
        <v>2162.3280884088108</v>
      </c>
    </row>
    <row r="2341" spans="1:16" s="19" customFormat="1" hidden="1">
      <c r="A2341" s="19" t="s">
        <v>1986</v>
      </c>
      <c r="B2341" s="19" t="s">
        <v>1723</v>
      </c>
      <c r="C2341" s="51"/>
      <c r="D2341" s="51" t="s">
        <v>1879</v>
      </c>
      <c r="E2341" s="51" t="s">
        <v>460</v>
      </c>
      <c r="F2341" s="51" t="s">
        <v>460</v>
      </c>
      <c r="G2341" s="51"/>
      <c r="H2341" s="51" t="s">
        <v>623</v>
      </c>
      <c r="I2341" s="51"/>
      <c r="J2341" s="51" t="e">
        <v>#N/A</v>
      </c>
      <c r="K2341" s="51" t="s">
        <v>2765</v>
      </c>
      <c r="L2341" s="51" t="s">
        <v>2764</v>
      </c>
      <c r="M2341" s="51"/>
      <c r="N2341" s="53">
        <v>0</v>
      </c>
      <c r="O2341" s="53"/>
      <c r="P2341" s="53">
        <v>0</v>
      </c>
    </row>
    <row r="2342" spans="1:16" s="19" customFormat="1" hidden="1">
      <c r="A2342" s="19" t="s">
        <v>1985</v>
      </c>
      <c r="B2342" s="19" t="s">
        <v>1723</v>
      </c>
      <c r="C2342" s="51"/>
      <c r="D2342" s="51" t="s">
        <v>1879</v>
      </c>
      <c r="E2342" s="51" t="s">
        <v>460</v>
      </c>
      <c r="F2342" s="51" t="s">
        <v>460</v>
      </c>
      <c r="G2342" s="51"/>
      <c r="H2342" s="51" t="s">
        <v>623</v>
      </c>
      <c r="I2342" s="51"/>
      <c r="J2342" s="51" t="e">
        <v>#N/A</v>
      </c>
      <c r="K2342" s="51" t="s">
        <v>2765</v>
      </c>
      <c r="L2342" s="51" t="s">
        <v>2764</v>
      </c>
      <c r="M2342" s="51"/>
      <c r="N2342" s="53">
        <v>2.3423404805658223E-2</v>
      </c>
      <c r="O2342" s="53"/>
      <c r="P2342" s="53">
        <v>2.3423404805658223E-2</v>
      </c>
    </row>
    <row r="2343" spans="1:16" s="19" customFormat="1" hidden="1">
      <c r="A2343" s="19" t="s">
        <v>1984</v>
      </c>
      <c r="B2343" s="19" t="s">
        <v>1723</v>
      </c>
      <c r="C2343" s="51"/>
      <c r="D2343" s="51" t="s">
        <v>1879</v>
      </c>
      <c r="E2343" s="51" t="s">
        <v>460</v>
      </c>
      <c r="F2343" s="51" t="s">
        <v>460</v>
      </c>
      <c r="G2343" s="51"/>
      <c r="H2343" s="51" t="s">
        <v>623</v>
      </c>
      <c r="I2343" s="51"/>
      <c r="J2343" s="51" t="e">
        <v>#N/A</v>
      </c>
      <c r="K2343" s="51" t="s">
        <v>2765</v>
      </c>
      <c r="L2343" s="51" t="s">
        <v>2764</v>
      </c>
      <c r="M2343" s="51"/>
      <c r="N2343" s="53">
        <v>3183.1565765951941</v>
      </c>
      <c r="O2343" s="53"/>
      <c r="P2343" s="53">
        <v>3183.1565765951941</v>
      </c>
    </row>
    <row r="2344" spans="1:16" s="19" customFormat="1" hidden="1">
      <c r="A2344" s="19" t="s">
        <v>1986</v>
      </c>
      <c r="B2344" s="19" t="s">
        <v>1724</v>
      </c>
      <c r="C2344" s="51"/>
      <c r="D2344" s="51" t="s">
        <v>1879</v>
      </c>
      <c r="E2344" s="51" t="s">
        <v>460</v>
      </c>
      <c r="F2344" s="51" t="s">
        <v>460</v>
      </c>
      <c r="G2344" s="51"/>
      <c r="H2344" s="51" t="s">
        <v>623</v>
      </c>
      <c r="I2344" s="51"/>
      <c r="J2344" s="51" t="e">
        <v>#N/A</v>
      </c>
      <c r="K2344" s="51" t="s">
        <v>2763</v>
      </c>
      <c r="L2344" s="51">
        <v>58290</v>
      </c>
      <c r="M2344" s="51"/>
      <c r="N2344" s="53">
        <v>0</v>
      </c>
      <c r="O2344" s="53"/>
      <c r="P2344" s="53">
        <v>0</v>
      </c>
    </row>
    <row r="2345" spans="1:16" s="19" customFormat="1" hidden="1">
      <c r="A2345" s="19" t="s">
        <v>1985</v>
      </c>
      <c r="B2345" s="19" t="s">
        <v>1724</v>
      </c>
      <c r="C2345" s="51"/>
      <c r="D2345" s="51" t="s">
        <v>1879</v>
      </c>
      <c r="E2345" s="51" t="s">
        <v>460</v>
      </c>
      <c r="F2345" s="51" t="s">
        <v>460</v>
      </c>
      <c r="G2345" s="51"/>
      <c r="H2345" s="51" t="s">
        <v>623</v>
      </c>
      <c r="I2345" s="51"/>
      <c r="J2345" s="51" t="e">
        <v>#N/A</v>
      </c>
      <c r="K2345" s="51" t="s">
        <v>2763</v>
      </c>
      <c r="L2345" s="51">
        <v>58290</v>
      </c>
      <c r="M2345" s="51"/>
      <c r="N2345" s="53">
        <v>2.5105717980998352E-2</v>
      </c>
      <c r="O2345" s="53"/>
      <c r="P2345" s="53">
        <v>2.5105717980998352E-2</v>
      </c>
    </row>
    <row r="2346" spans="1:16" s="19" customFormat="1" hidden="1">
      <c r="A2346" s="19" t="s">
        <v>1984</v>
      </c>
      <c r="B2346" s="19" t="s">
        <v>1724</v>
      </c>
      <c r="C2346" s="51"/>
      <c r="D2346" s="51" t="s">
        <v>1879</v>
      </c>
      <c r="E2346" s="51" t="s">
        <v>460</v>
      </c>
      <c r="F2346" s="51" t="s">
        <v>460</v>
      </c>
      <c r="G2346" s="51"/>
      <c r="H2346" s="51" t="s">
        <v>623</v>
      </c>
      <c r="I2346" s="51"/>
      <c r="J2346" s="51" t="e">
        <v>#N/A</v>
      </c>
      <c r="K2346" s="51" t="s">
        <v>2763</v>
      </c>
      <c r="L2346" s="51">
        <v>58290</v>
      </c>
      <c r="M2346" s="51"/>
      <c r="N2346" s="53">
        <v>3411.7768942820189</v>
      </c>
      <c r="O2346" s="53"/>
      <c r="P2346" s="53">
        <v>3411.7768942820189</v>
      </c>
    </row>
    <row r="2347" spans="1:16" s="19" customFormat="1" hidden="1">
      <c r="A2347" s="19" t="s">
        <v>1986</v>
      </c>
      <c r="B2347" s="19" t="s">
        <v>433</v>
      </c>
      <c r="C2347" s="51"/>
      <c r="D2347" s="51" t="s">
        <v>1879</v>
      </c>
      <c r="E2347" s="51" t="s">
        <v>460</v>
      </c>
      <c r="F2347" s="51" t="s">
        <v>460</v>
      </c>
      <c r="G2347" s="51"/>
      <c r="H2347" s="51" t="s">
        <v>623</v>
      </c>
      <c r="I2347" s="51"/>
      <c r="J2347" s="51" t="e">
        <v>#N/A</v>
      </c>
      <c r="K2347" s="51" t="s">
        <v>2762</v>
      </c>
      <c r="L2347" s="51" t="s">
        <v>2761</v>
      </c>
      <c r="M2347" s="51"/>
      <c r="N2347" s="53">
        <v>0</v>
      </c>
      <c r="O2347" s="53"/>
      <c r="P2347" s="53">
        <v>0</v>
      </c>
    </row>
    <row r="2348" spans="1:16" s="19" customFormat="1" hidden="1">
      <c r="A2348" s="19" t="s">
        <v>1985</v>
      </c>
      <c r="B2348" s="19" t="s">
        <v>433</v>
      </c>
      <c r="C2348" s="51"/>
      <c r="D2348" s="51" t="s">
        <v>1879</v>
      </c>
      <c r="E2348" s="51" t="s">
        <v>460</v>
      </c>
      <c r="F2348" s="51" t="s">
        <v>460</v>
      </c>
      <c r="G2348" s="51"/>
      <c r="H2348" s="51" t="s">
        <v>623</v>
      </c>
      <c r="I2348" s="51"/>
      <c r="J2348" s="51" t="e">
        <v>#N/A</v>
      </c>
      <c r="K2348" s="51" t="s">
        <v>2762</v>
      </c>
      <c r="L2348" s="51" t="s">
        <v>2761</v>
      </c>
      <c r="M2348" s="51"/>
      <c r="N2348" s="53">
        <v>0.43043399321556564</v>
      </c>
      <c r="O2348" s="53"/>
      <c r="P2348" s="53">
        <v>0.43043399321556564</v>
      </c>
    </row>
    <row r="2349" spans="1:16" s="19" customFormat="1" hidden="1">
      <c r="A2349" s="19" t="s">
        <v>1984</v>
      </c>
      <c r="B2349" s="19" t="s">
        <v>433</v>
      </c>
      <c r="C2349" s="51"/>
      <c r="D2349" s="51" t="s">
        <v>1879</v>
      </c>
      <c r="E2349" s="51" t="s">
        <v>460</v>
      </c>
      <c r="F2349" s="51" t="s">
        <v>460</v>
      </c>
      <c r="G2349" s="51"/>
      <c r="H2349" s="51" t="s">
        <v>623</v>
      </c>
      <c r="I2349" s="51"/>
      <c r="J2349" s="51" t="e">
        <v>#N/A</v>
      </c>
      <c r="K2349" s="51" t="s">
        <v>2762</v>
      </c>
      <c r="L2349" s="51" t="s">
        <v>2761</v>
      </c>
      <c r="M2349" s="51"/>
      <c r="N2349" s="53">
        <v>58494.433566006788</v>
      </c>
      <c r="O2349" s="53"/>
      <c r="P2349" s="53">
        <v>58494.433566006788</v>
      </c>
    </row>
    <row r="2350" spans="1:16" s="19" customFormat="1" hidden="1">
      <c r="A2350" s="19" t="s">
        <v>1986</v>
      </c>
      <c r="B2350" s="19" t="s">
        <v>1551</v>
      </c>
      <c r="C2350" s="51"/>
      <c r="D2350" s="51" t="s">
        <v>1879</v>
      </c>
      <c r="E2350" s="51" t="s">
        <v>460</v>
      </c>
      <c r="F2350" s="51" t="s">
        <v>460</v>
      </c>
      <c r="G2350" s="51"/>
      <c r="H2350" s="51" t="s">
        <v>623</v>
      </c>
      <c r="I2350" s="51"/>
      <c r="J2350" s="51" t="e">
        <v>#N/A</v>
      </c>
      <c r="K2350" s="51" t="s">
        <v>2760</v>
      </c>
      <c r="L2350" s="51" t="s">
        <v>2759</v>
      </c>
      <c r="M2350" s="51"/>
      <c r="N2350" s="53">
        <v>0</v>
      </c>
      <c r="O2350" s="53"/>
      <c r="P2350" s="53">
        <v>0</v>
      </c>
    </row>
    <row r="2351" spans="1:16" s="19" customFormat="1" hidden="1">
      <c r="A2351" s="19" t="s">
        <v>1985</v>
      </c>
      <c r="B2351" s="19" t="s">
        <v>1551</v>
      </c>
      <c r="C2351" s="51"/>
      <c r="D2351" s="51" t="s">
        <v>1879</v>
      </c>
      <c r="E2351" s="51" t="s">
        <v>460</v>
      </c>
      <c r="F2351" s="51" t="s">
        <v>460</v>
      </c>
      <c r="G2351" s="51"/>
      <c r="H2351" s="51" t="s">
        <v>623</v>
      </c>
      <c r="I2351" s="51"/>
      <c r="J2351" s="51" t="e">
        <v>#N/A</v>
      </c>
      <c r="K2351" s="51" t="s">
        <v>2760</v>
      </c>
      <c r="L2351" s="51" t="s">
        <v>2759</v>
      </c>
      <c r="M2351" s="51"/>
      <c r="N2351" s="53">
        <v>2.0815953014097119</v>
      </c>
      <c r="O2351" s="53"/>
      <c r="P2351" s="53">
        <v>2.0815953014097119</v>
      </c>
    </row>
    <row r="2352" spans="1:16" s="19" customFormat="1" hidden="1">
      <c r="A2352" s="19" t="s">
        <v>1984</v>
      </c>
      <c r="B2352" s="19" t="s">
        <v>1551</v>
      </c>
      <c r="C2352" s="51"/>
      <c r="D2352" s="51" t="s">
        <v>1879</v>
      </c>
      <c r="E2352" s="51" t="s">
        <v>460</v>
      </c>
      <c r="F2352" s="51" t="s">
        <v>460</v>
      </c>
      <c r="G2352" s="51"/>
      <c r="H2352" s="51" t="s">
        <v>623</v>
      </c>
      <c r="I2352" s="51"/>
      <c r="J2352" s="51" t="e">
        <v>#N/A</v>
      </c>
      <c r="K2352" s="51" t="s">
        <v>2760</v>
      </c>
      <c r="L2352" s="51" t="s">
        <v>2759</v>
      </c>
      <c r="M2352" s="51"/>
      <c r="N2352" s="53">
        <v>282881.32440469862</v>
      </c>
      <c r="O2352" s="53"/>
      <c r="P2352" s="53">
        <v>282881.32440469862</v>
      </c>
    </row>
    <row r="2353" spans="1:16" s="19" customFormat="1" hidden="1">
      <c r="A2353" s="19" t="s">
        <v>1986</v>
      </c>
      <c r="B2353" s="19" t="s">
        <v>105</v>
      </c>
      <c r="C2353" s="51"/>
      <c r="D2353" s="51" t="s">
        <v>1879</v>
      </c>
      <c r="E2353" s="51" t="s">
        <v>103</v>
      </c>
      <c r="F2353" s="51" t="s">
        <v>103</v>
      </c>
      <c r="G2353" s="51"/>
      <c r="H2353" s="51" t="s">
        <v>623</v>
      </c>
      <c r="I2353" s="51"/>
      <c r="J2353" s="51" t="e">
        <v>#N/A</v>
      </c>
      <c r="K2353" s="51" t="s">
        <v>2758</v>
      </c>
      <c r="L2353" s="51"/>
      <c r="M2353" s="51"/>
      <c r="N2353" s="53">
        <v>0</v>
      </c>
      <c r="O2353" s="53"/>
      <c r="P2353" s="53">
        <v>0</v>
      </c>
    </row>
    <row r="2354" spans="1:16" s="19" customFormat="1" hidden="1">
      <c r="A2354" s="19" t="s">
        <v>1985</v>
      </c>
      <c r="B2354" s="19" t="s">
        <v>105</v>
      </c>
      <c r="C2354" s="51"/>
      <c r="D2354" s="51" t="s">
        <v>1879</v>
      </c>
      <c r="E2354" s="51" t="s">
        <v>103</v>
      </c>
      <c r="F2354" s="51" t="s">
        <v>103</v>
      </c>
      <c r="G2354" s="51"/>
      <c r="H2354" s="51" t="s">
        <v>623</v>
      </c>
      <c r="I2354" s="51"/>
      <c r="J2354" s="51" t="e">
        <v>#N/A</v>
      </c>
      <c r="K2354" s="51" t="s">
        <v>2758</v>
      </c>
      <c r="L2354" s="51"/>
      <c r="M2354" s="51"/>
      <c r="N2354" s="53">
        <v>1.8097548995998935E-3</v>
      </c>
      <c r="O2354" s="53"/>
      <c r="P2354" s="53">
        <v>1.8097548995998935E-3</v>
      </c>
    </row>
    <row r="2355" spans="1:16" s="19" customFormat="1" hidden="1">
      <c r="A2355" s="19" t="s">
        <v>1984</v>
      </c>
      <c r="B2355" s="19" t="s">
        <v>105</v>
      </c>
      <c r="C2355" s="51"/>
      <c r="D2355" s="51" t="s">
        <v>1879</v>
      </c>
      <c r="E2355" s="51" t="s">
        <v>103</v>
      </c>
      <c r="F2355" s="51" t="s">
        <v>103</v>
      </c>
      <c r="G2355" s="51"/>
      <c r="H2355" s="51" t="s">
        <v>623</v>
      </c>
      <c r="I2355" s="51"/>
      <c r="J2355" s="51" t="e">
        <v>#N/A</v>
      </c>
      <c r="K2355" s="51" t="s">
        <v>2758</v>
      </c>
      <c r="L2355" s="51"/>
      <c r="M2355" s="51"/>
      <c r="N2355" s="53">
        <v>245.93919024510041</v>
      </c>
      <c r="O2355" s="53"/>
      <c r="P2355" s="53">
        <v>245.93919024510041</v>
      </c>
    </row>
    <row r="2356" spans="1:16" s="19" customFormat="1" hidden="1">
      <c r="A2356" s="19" t="s">
        <v>1986</v>
      </c>
      <c r="B2356" s="19" t="s">
        <v>894</v>
      </c>
      <c r="C2356" s="51"/>
      <c r="D2356" s="51" t="s">
        <v>1879</v>
      </c>
      <c r="E2356" s="51" t="s">
        <v>460</v>
      </c>
      <c r="F2356" s="51" t="s">
        <v>460</v>
      </c>
      <c r="G2356" s="51"/>
      <c r="H2356" s="51" t="s">
        <v>623</v>
      </c>
      <c r="I2356" s="51"/>
      <c r="J2356" s="51" t="e">
        <v>#N/A</v>
      </c>
      <c r="K2356" s="51" t="s">
        <v>2757</v>
      </c>
      <c r="L2356" s="51"/>
      <c r="M2356" s="51"/>
      <c r="N2356" s="53">
        <v>0</v>
      </c>
      <c r="O2356" s="53"/>
      <c r="P2356" s="53">
        <v>0</v>
      </c>
    </row>
    <row r="2357" spans="1:16" s="19" customFormat="1" hidden="1">
      <c r="A2357" s="19" t="s">
        <v>1985</v>
      </c>
      <c r="B2357" s="19" t="s">
        <v>894</v>
      </c>
      <c r="C2357" s="51"/>
      <c r="D2357" s="51" t="s">
        <v>1879</v>
      </c>
      <c r="E2357" s="51" t="s">
        <v>460</v>
      </c>
      <c r="F2357" s="51" t="s">
        <v>460</v>
      </c>
      <c r="G2357" s="51"/>
      <c r="H2357" s="51" t="s">
        <v>623</v>
      </c>
      <c r="I2357" s="51"/>
      <c r="J2357" s="51" t="e">
        <v>#N/A</v>
      </c>
      <c r="K2357" s="51" t="s">
        <v>2757</v>
      </c>
      <c r="L2357" s="51"/>
      <c r="M2357" s="51"/>
      <c r="N2357" s="53">
        <v>1.3978220981046495E-2</v>
      </c>
      <c r="O2357" s="53"/>
      <c r="P2357" s="53">
        <v>1.3978220981046495E-2</v>
      </c>
    </row>
    <row r="2358" spans="1:16" s="19" customFormat="1" hidden="1">
      <c r="A2358" s="19" t="s">
        <v>1984</v>
      </c>
      <c r="B2358" s="19" t="s">
        <v>894</v>
      </c>
      <c r="C2358" s="51"/>
      <c r="D2358" s="51" t="s">
        <v>1879</v>
      </c>
      <c r="E2358" s="51" t="s">
        <v>460</v>
      </c>
      <c r="F2358" s="51" t="s">
        <v>460</v>
      </c>
      <c r="G2358" s="51"/>
      <c r="H2358" s="51" t="s">
        <v>623</v>
      </c>
      <c r="I2358" s="51"/>
      <c r="J2358" s="51" t="e">
        <v>#N/A</v>
      </c>
      <c r="K2358" s="51" t="s">
        <v>2757</v>
      </c>
      <c r="L2358" s="51"/>
      <c r="M2358" s="51"/>
      <c r="N2358" s="53">
        <v>1899.590021779019</v>
      </c>
      <c r="O2358" s="53"/>
      <c r="P2358" s="53">
        <v>1899.590021779019</v>
      </c>
    </row>
    <row r="2359" spans="1:16" s="19" customFormat="1" hidden="1">
      <c r="A2359" s="19" t="s">
        <v>1986</v>
      </c>
      <c r="B2359" s="19" t="s">
        <v>736</v>
      </c>
      <c r="C2359" s="51"/>
      <c r="D2359" s="51" t="s">
        <v>1879</v>
      </c>
      <c r="E2359" s="51" t="s">
        <v>460</v>
      </c>
      <c r="F2359" s="51" t="s">
        <v>460</v>
      </c>
      <c r="G2359" s="51"/>
      <c r="H2359" s="51" t="s">
        <v>623</v>
      </c>
      <c r="I2359" s="51"/>
      <c r="J2359" s="51" t="e">
        <v>#N/A</v>
      </c>
      <c r="K2359" s="51" t="s">
        <v>2756</v>
      </c>
      <c r="L2359" s="51">
        <v>60092</v>
      </c>
      <c r="M2359" s="51"/>
      <c r="N2359" s="53">
        <v>0</v>
      </c>
      <c r="O2359" s="53"/>
      <c r="P2359" s="53">
        <v>0</v>
      </c>
    </row>
    <row r="2360" spans="1:16" s="19" customFormat="1" hidden="1">
      <c r="A2360" s="19" t="s">
        <v>1985</v>
      </c>
      <c r="B2360" s="19" t="s">
        <v>736</v>
      </c>
      <c r="C2360" s="51"/>
      <c r="D2360" s="51" t="s">
        <v>1879</v>
      </c>
      <c r="E2360" s="51" t="s">
        <v>460</v>
      </c>
      <c r="F2360" s="51" t="s">
        <v>460</v>
      </c>
      <c r="G2360" s="51"/>
      <c r="H2360" s="51" t="s">
        <v>623</v>
      </c>
      <c r="I2360" s="51"/>
      <c r="J2360" s="51" t="e">
        <v>#N/A</v>
      </c>
      <c r="K2360" s="51" t="s">
        <v>2756</v>
      </c>
      <c r="L2360" s="51">
        <v>60092</v>
      </c>
      <c r="M2360" s="51"/>
      <c r="N2360" s="53">
        <v>2.579216536334263</v>
      </c>
      <c r="O2360" s="53"/>
      <c r="P2360" s="53">
        <v>2.579216536334263</v>
      </c>
    </row>
    <row r="2361" spans="1:16" s="19" customFormat="1" hidden="1">
      <c r="A2361" s="19" t="s">
        <v>1984</v>
      </c>
      <c r="B2361" s="19" t="s">
        <v>736</v>
      </c>
      <c r="C2361" s="51"/>
      <c r="D2361" s="51" t="s">
        <v>1879</v>
      </c>
      <c r="E2361" s="51" t="s">
        <v>460</v>
      </c>
      <c r="F2361" s="51" t="s">
        <v>460</v>
      </c>
      <c r="G2361" s="51"/>
      <c r="H2361" s="51" t="s">
        <v>623</v>
      </c>
      <c r="I2361" s="51"/>
      <c r="J2361" s="51" t="e">
        <v>#N/A</v>
      </c>
      <c r="K2361" s="51" t="s">
        <v>2756</v>
      </c>
      <c r="L2361" s="51">
        <v>60092</v>
      </c>
      <c r="M2361" s="51"/>
      <c r="N2361" s="53">
        <v>350506.2627834637</v>
      </c>
      <c r="O2361" s="53"/>
      <c r="P2361" s="53">
        <v>350506.2627834637</v>
      </c>
    </row>
    <row r="2362" spans="1:16" s="19" customFormat="1" hidden="1">
      <c r="A2362" s="19" t="s">
        <v>1986</v>
      </c>
      <c r="B2362" s="19" t="s">
        <v>1221</v>
      </c>
      <c r="C2362" s="51"/>
      <c r="D2362" s="51" t="s">
        <v>1879</v>
      </c>
      <c r="E2362" s="51" t="s">
        <v>460</v>
      </c>
      <c r="F2362" s="51" t="s">
        <v>460</v>
      </c>
      <c r="G2362" s="51"/>
      <c r="H2362" s="51" t="s">
        <v>623</v>
      </c>
      <c r="I2362" s="51"/>
      <c r="J2362" s="51" t="e">
        <v>#N/A</v>
      </c>
      <c r="K2362" s="51" t="s">
        <v>2755</v>
      </c>
      <c r="L2362" s="51"/>
      <c r="M2362" s="51"/>
      <c r="N2362" s="53">
        <v>0</v>
      </c>
      <c r="O2362" s="53"/>
      <c r="P2362" s="53">
        <v>0</v>
      </c>
    </row>
    <row r="2363" spans="1:16" s="19" customFormat="1" hidden="1">
      <c r="A2363" s="19" t="s">
        <v>1985</v>
      </c>
      <c r="B2363" s="19" t="s">
        <v>1221</v>
      </c>
      <c r="C2363" s="51"/>
      <c r="D2363" s="51" t="s">
        <v>1879</v>
      </c>
      <c r="E2363" s="51" t="s">
        <v>460</v>
      </c>
      <c r="F2363" s="51" t="s">
        <v>460</v>
      </c>
      <c r="G2363" s="51"/>
      <c r="H2363" s="51" t="s">
        <v>623</v>
      </c>
      <c r="I2363" s="51"/>
      <c r="J2363" s="51" t="e">
        <v>#N/A</v>
      </c>
      <c r="K2363" s="51" t="s">
        <v>2755</v>
      </c>
      <c r="L2363" s="51"/>
      <c r="M2363" s="51"/>
      <c r="N2363" s="53">
        <v>2.1406608208863678</v>
      </c>
      <c r="O2363" s="53"/>
      <c r="P2363" s="53">
        <v>2.1406608208863678</v>
      </c>
    </row>
    <row r="2364" spans="1:16" s="19" customFormat="1" hidden="1">
      <c r="A2364" s="19" t="s">
        <v>1984</v>
      </c>
      <c r="B2364" s="19" t="s">
        <v>1221</v>
      </c>
      <c r="C2364" s="51"/>
      <c r="D2364" s="51" t="s">
        <v>1879</v>
      </c>
      <c r="E2364" s="51" t="s">
        <v>460</v>
      </c>
      <c r="F2364" s="51" t="s">
        <v>460</v>
      </c>
      <c r="G2364" s="51"/>
      <c r="H2364" s="51" t="s">
        <v>623</v>
      </c>
      <c r="I2364" s="51"/>
      <c r="J2364" s="51" t="e">
        <v>#N/A</v>
      </c>
      <c r="K2364" s="51" t="s">
        <v>2755</v>
      </c>
      <c r="L2364" s="51"/>
      <c r="M2364" s="51"/>
      <c r="N2364" s="53">
        <v>290908.11633917911</v>
      </c>
      <c r="O2364" s="53"/>
      <c r="P2364" s="53">
        <v>290908.11633917911</v>
      </c>
    </row>
    <row r="2365" spans="1:16" s="19" customFormat="1" hidden="1">
      <c r="A2365" s="19" t="s">
        <v>1986</v>
      </c>
      <c r="B2365" s="19" t="s">
        <v>59</v>
      </c>
      <c r="C2365" s="51"/>
      <c r="D2365" s="51" t="s">
        <v>1879</v>
      </c>
      <c r="E2365" s="51" t="s">
        <v>103</v>
      </c>
      <c r="F2365" s="51" t="s">
        <v>103</v>
      </c>
      <c r="G2365" s="51"/>
      <c r="H2365" s="51" t="s">
        <v>623</v>
      </c>
      <c r="I2365" s="51"/>
      <c r="J2365" s="51" t="e">
        <v>#N/A</v>
      </c>
      <c r="K2365" s="51" t="s">
        <v>2754</v>
      </c>
      <c r="L2365" s="51">
        <v>10162</v>
      </c>
      <c r="M2365" s="51"/>
      <c r="N2365" s="53">
        <v>0</v>
      </c>
      <c r="O2365" s="53"/>
      <c r="P2365" s="53">
        <v>0</v>
      </c>
    </row>
    <row r="2366" spans="1:16" s="19" customFormat="1" hidden="1">
      <c r="A2366" s="19" t="s">
        <v>1985</v>
      </c>
      <c r="B2366" s="19" t="s">
        <v>59</v>
      </c>
      <c r="C2366" s="51"/>
      <c r="D2366" s="51" t="s">
        <v>1879</v>
      </c>
      <c r="E2366" s="51" t="s">
        <v>103</v>
      </c>
      <c r="F2366" s="51" t="s">
        <v>103</v>
      </c>
      <c r="G2366" s="51"/>
      <c r="H2366" s="51" t="s">
        <v>623</v>
      </c>
      <c r="I2366" s="51"/>
      <c r="J2366" s="51" t="e">
        <v>#N/A</v>
      </c>
      <c r="K2366" s="51" t="s">
        <v>2754</v>
      </c>
      <c r="L2366" s="51">
        <v>10162</v>
      </c>
      <c r="M2366" s="51"/>
      <c r="N2366" s="53">
        <v>5.0907858369029016E-2</v>
      </c>
      <c r="O2366" s="53"/>
      <c r="P2366" s="53">
        <v>5.0907858369029016E-2</v>
      </c>
    </row>
    <row r="2367" spans="1:16" s="19" customFormat="1" hidden="1">
      <c r="A2367" s="19" t="s">
        <v>1984</v>
      </c>
      <c r="B2367" s="19" t="s">
        <v>59</v>
      </c>
      <c r="C2367" s="51"/>
      <c r="D2367" s="51" t="s">
        <v>1879</v>
      </c>
      <c r="E2367" s="51" t="s">
        <v>103</v>
      </c>
      <c r="F2367" s="51" t="s">
        <v>103</v>
      </c>
      <c r="G2367" s="51"/>
      <c r="H2367" s="51" t="s">
        <v>623</v>
      </c>
      <c r="I2367" s="51"/>
      <c r="J2367" s="51" t="e">
        <v>#N/A</v>
      </c>
      <c r="K2367" s="51" t="s">
        <v>2754</v>
      </c>
      <c r="L2367" s="51">
        <v>10162</v>
      </c>
      <c r="M2367" s="51"/>
      <c r="N2367" s="53">
        <v>6918.195092141631</v>
      </c>
      <c r="O2367" s="53"/>
      <c r="P2367" s="53">
        <v>6918.195092141631</v>
      </c>
    </row>
    <row r="2368" spans="1:16" s="19" customFormat="1" hidden="1">
      <c r="A2368" s="19" t="s">
        <v>1986</v>
      </c>
      <c r="B2368" s="19" t="s">
        <v>792</v>
      </c>
      <c r="C2368" s="51"/>
      <c r="D2368" s="51" t="s">
        <v>1879</v>
      </c>
      <c r="E2368" s="51" t="s">
        <v>460</v>
      </c>
      <c r="F2368" s="51" t="s">
        <v>460</v>
      </c>
      <c r="G2368" s="51"/>
      <c r="H2368" s="51" t="s">
        <v>623</v>
      </c>
      <c r="I2368" s="51"/>
      <c r="J2368" s="51" t="e">
        <v>#N/A</v>
      </c>
      <c r="K2368" s="51" t="s">
        <v>2753</v>
      </c>
      <c r="L2368" s="51">
        <v>60078</v>
      </c>
      <c r="M2368" s="51"/>
      <c r="N2368" s="53">
        <v>0</v>
      </c>
      <c r="O2368" s="53"/>
      <c r="P2368" s="53">
        <v>0</v>
      </c>
    </row>
    <row r="2369" spans="1:16" s="19" customFormat="1" hidden="1">
      <c r="A2369" s="19" t="s">
        <v>1985</v>
      </c>
      <c r="B2369" s="19" t="s">
        <v>792</v>
      </c>
      <c r="C2369" s="51"/>
      <c r="D2369" s="51" t="s">
        <v>1879</v>
      </c>
      <c r="E2369" s="51" t="s">
        <v>460</v>
      </c>
      <c r="F2369" s="51" t="s">
        <v>460</v>
      </c>
      <c r="G2369" s="51"/>
      <c r="H2369" s="51" t="s">
        <v>623</v>
      </c>
      <c r="I2369" s="51"/>
      <c r="J2369" s="51" t="e">
        <v>#N/A</v>
      </c>
      <c r="K2369" s="51" t="s">
        <v>2753</v>
      </c>
      <c r="L2369" s="51">
        <v>60078</v>
      </c>
      <c r="M2369" s="51"/>
      <c r="N2369" s="53">
        <v>0.38984299828394858</v>
      </c>
      <c r="O2369" s="53"/>
      <c r="P2369" s="53">
        <v>0.38984299828394858</v>
      </c>
    </row>
    <row r="2370" spans="1:16" s="19" customFormat="1" hidden="1">
      <c r="A2370" s="19" t="s">
        <v>1984</v>
      </c>
      <c r="B2370" s="19" t="s">
        <v>792</v>
      </c>
      <c r="C2370" s="51"/>
      <c r="D2370" s="51" t="s">
        <v>1879</v>
      </c>
      <c r="E2370" s="51" t="s">
        <v>460</v>
      </c>
      <c r="F2370" s="51" t="s">
        <v>460</v>
      </c>
      <c r="G2370" s="51"/>
      <c r="H2370" s="51" t="s">
        <v>623</v>
      </c>
      <c r="I2370" s="51"/>
      <c r="J2370" s="51" t="e">
        <v>#N/A</v>
      </c>
      <c r="K2370" s="51" t="s">
        <v>2753</v>
      </c>
      <c r="L2370" s="51">
        <v>60078</v>
      </c>
      <c r="M2370" s="51"/>
      <c r="N2370" s="53">
        <v>52978.263157001711</v>
      </c>
      <c r="O2370" s="53"/>
      <c r="P2370" s="53">
        <v>52978.263157001711</v>
      </c>
    </row>
    <row r="2371" spans="1:16" s="19" customFormat="1" hidden="1">
      <c r="A2371" s="19" t="s">
        <v>1986</v>
      </c>
      <c r="B2371" s="19" t="s">
        <v>793</v>
      </c>
      <c r="C2371" s="51"/>
      <c r="D2371" s="51" t="s">
        <v>1879</v>
      </c>
      <c r="E2371" s="51" t="s">
        <v>460</v>
      </c>
      <c r="F2371" s="51" t="s">
        <v>460</v>
      </c>
      <c r="G2371" s="51"/>
      <c r="H2371" s="51" t="s">
        <v>623</v>
      </c>
      <c r="I2371" s="51"/>
      <c r="J2371" s="51" t="e">
        <v>#N/A</v>
      </c>
      <c r="K2371" s="51" t="s">
        <v>2752</v>
      </c>
      <c r="L2371" s="51">
        <v>60079</v>
      </c>
      <c r="M2371" s="51"/>
      <c r="N2371" s="53">
        <v>0</v>
      </c>
      <c r="O2371" s="53"/>
      <c r="P2371" s="53">
        <v>0</v>
      </c>
    </row>
    <row r="2372" spans="1:16" s="19" customFormat="1" hidden="1">
      <c r="A2372" s="19" t="s">
        <v>1985</v>
      </c>
      <c r="B2372" s="19" t="s">
        <v>793</v>
      </c>
      <c r="C2372" s="51"/>
      <c r="D2372" s="51" t="s">
        <v>1879</v>
      </c>
      <c r="E2372" s="51" t="s">
        <v>460</v>
      </c>
      <c r="F2372" s="51" t="s">
        <v>460</v>
      </c>
      <c r="G2372" s="51"/>
      <c r="H2372" s="51" t="s">
        <v>623</v>
      </c>
      <c r="I2372" s="51"/>
      <c r="J2372" s="51" t="e">
        <v>#N/A</v>
      </c>
      <c r="K2372" s="51" t="s">
        <v>2752</v>
      </c>
      <c r="L2372" s="51">
        <v>60079</v>
      </c>
      <c r="M2372" s="51"/>
      <c r="N2372" s="53">
        <v>0.38756216008015176</v>
      </c>
      <c r="O2372" s="53"/>
      <c r="P2372" s="53">
        <v>0.38756216008015176</v>
      </c>
    </row>
    <row r="2373" spans="1:16" s="19" customFormat="1" hidden="1">
      <c r="A2373" s="19" t="s">
        <v>1984</v>
      </c>
      <c r="B2373" s="19" t="s">
        <v>793</v>
      </c>
      <c r="C2373" s="51"/>
      <c r="D2373" s="51" t="s">
        <v>1879</v>
      </c>
      <c r="E2373" s="51" t="s">
        <v>460</v>
      </c>
      <c r="F2373" s="51" t="s">
        <v>460</v>
      </c>
      <c r="G2373" s="51"/>
      <c r="H2373" s="51" t="s">
        <v>623</v>
      </c>
      <c r="I2373" s="51"/>
      <c r="J2373" s="51" t="e">
        <v>#N/A</v>
      </c>
      <c r="K2373" s="51" t="s">
        <v>2752</v>
      </c>
      <c r="L2373" s="51">
        <v>60079</v>
      </c>
      <c r="M2373" s="51"/>
      <c r="N2373" s="53">
        <v>52668.305437839917</v>
      </c>
      <c r="O2373" s="53"/>
      <c r="P2373" s="53">
        <v>52668.305437839917</v>
      </c>
    </row>
    <row r="2374" spans="1:16" s="19" customFormat="1" hidden="1">
      <c r="A2374" s="19" t="s">
        <v>1986</v>
      </c>
      <c r="B2374" s="19" t="s">
        <v>795</v>
      </c>
      <c r="C2374" s="51"/>
      <c r="D2374" s="51" t="s">
        <v>1879</v>
      </c>
      <c r="E2374" s="51" t="s">
        <v>460</v>
      </c>
      <c r="F2374" s="51" t="s">
        <v>460</v>
      </c>
      <c r="G2374" s="51"/>
      <c r="H2374" s="51" t="s">
        <v>623</v>
      </c>
      <c r="I2374" s="51"/>
      <c r="J2374" s="51" t="e">
        <v>#N/A</v>
      </c>
      <c r="K2374" s="51" t="s">
        <v>2751</v>
      </c>
      <c r="L2374" s="51">
        <v>60081</v>
      </c>
      <c r="M2374" s="51"/>
      <c r="N2374" s="53">
        <v>0</v>
      </c>
      <c r="O2374" s="53"/>
      <c r="P2374" s="53">
        <v>0</v>
      </c>
    </row>
    <row r="2375" spans="1:16" s="19" customFormat="1" hidden="1">
      <c r="A2375" s="19" t="s">
        <v>1985</v>
      </c>
      <c r="B2375" s="19" t="s">
        <v>795</v>
      </c>
      <c r="C2375" s="51"/>
      <c r="D2375" s="51" t="s">
        <v>1879</v>
      </c>
      <c r="E2375" s="51" t="s">
        <v>460</v>
      </c>
      <c r="F2375" s="51" t="s">
        <v>460</v>
      </c>
      <c r="G2375" s="51"/>
      <c r="H2375" s="51" t="s">
        <v>623</v>
      </c>
      <c r="I2375" s="51"/>
      <c r="J2375" s="51" t="e">
        <v>#N/A</v>
      </c>
      <c r="K2375" s="51" t="s">
        <v>2751</v>
      </c>
      <c r="L2375" s="51">
        <v>60081</v>
      </c>
      <c r="M2375" s="51"/>
      <c r="N2375" s="53">
        <v>0.38869037144369656</v>
      </c>
      <c r="O2375" s="53"/>
      <c r="P2375" s="53">
        <v>0.38869037144369656</v>
      </c>
    </row>
    <row r="2376" spans="1:16" s="19" customFormat="1" hidden="1">
      <c r="A2376" s="19" t="s">
        <v>1984</v>
      </c>
      <c r="B2376" s="19" t="s">
        <v>795</v>
      </c>
      <c r="C2376" s="51"/>
      <c r="D2376" s="51" t="s">
        <v>1879</v>
      </c>
      <c r="E2376" s="51" t="s">
        <v>460</v>
      </c>
      <c r="F2376" s="51" t="s">
        <v>460</v>
      </c>
      <c r="G2376" s="51"/>
      <c r="H2376" s="51" t="s">
        <v>623</v>
      </c>
      <c r="I2376" s="51"/>
      <c r="J2376" s="51" t="e">
        <v>#N/A</v>
      </c>
      <c r="K2376" s="51" t="s">
        <v>2751</v>
      </c>
      <c r="L2376" s="51">
        <v>60081</v>
      </c>
      <c r="M2376" s="51"/>
      <c r="N2376" s="53">
        <v>52821.625309628558</v>
      </c>
      <c r="O2376" s="53"/>
      <c r="P2376" s="53">
        <v>52821.625309628558</v>
      </c>
    </row>
    <row r="2377" spans="1:16" s="19" customFormat="1" hidden="1">
      <c r="A2377" s="19" t="s">
        <v>1986</v>
      </c>
      <c r="B2377" s="19" t="s">
        <v>794</v>
      </c>
      <c r="C2377" s="51"/>
      <c r="D2377" s="51" t="s">
        <v>1879</v>
      </c>
      <c r="E2377" s="51" t="s">
        <v>460</v>
      </c>
      <c r="F2377" s="51" t="s">
        <v>460</v>
      </c>
      <c r="G2377" s="51"/>
      <c r="H2377" s="51" t="s">
        <v>623</v>
      </c>
      <c r="I2377" s="51"/>
      <c r="J2377" s="51" t="e">
        <v>#N/A</v>
      </c>
      <c r="K2377" s="51" t="s">
        <v>2750</v>
      </c>
      <c r="L2377" s="51">
        <v>60080</v>
      </c>
      <c r="M2377" s="51"/>
      <c r="N2377" s="53">
        <v>0</v>
      </c>
      <c r="O2377" s="53"/>
      <c r="P2377" s="53">
        <v>0</v>
      </c>
    </row>
    <row r="2378" spans="1:16" s="19" customFormat="1" hidden="1">
      <c r="A2378" s="19" t="s">
        <v>1985</v>
      </c>
      <c r="B2378" s="19" t="s">
        <v>794</v>
      </c>
      <c r="C2378" s="51"/>
      <c r="D2378" s="51" t="s">
        <v>1879</v>
      </c>
      <c r="E2378" s="51" t="s">
        <v>460</v>
      </c>
      <c r="F2378" s="51" t="s">
        <v>460</v>
      </c>
      <c r="G2378" s="51"/>
      <c r="H2378" s="51" t="s">
        <v>623</v>
      </c>
      <c r="I2378" s="51"/>
      <c r="J2378" s="51" t="e">
        <v>#N/A</v>
      </c>
      <c r="K2378" s="51" t="s">
        <v>2750</v>
      </c>
      <c r="L2378" s="51">
        <v>60080</v>
      </c>
      <c r="M2378" s="51"/>
      <c r="N2378" s="53">
        <v>0.28785275283083811</v>
      </c>
      <c r="O2378" s="53"/>
      <c r="P2378" s="53">
        <v>0.28785275283083811</v>
      </c>
    </row>
    <row r="2379" spans="1:16" s="19" customFormat="1" hidden="1">
      <c r="A2379" s="19" t="s">
        <v>1984</v>
      </c>
      <c r="B2379" s="19" t="s">
        <v>794</v>
      </c>
      <c r="C2379" s="51"/>
      <c r="D2379" s="51" t="s">
        <v>1879</v>
      </c>
      <c r="E2379" s="51" t="s">
        <v>460</v>
      </c>
      <c r="F2379" s="51" t="s">
        <v>460</v>
      </c>
      <c r="G2379" s="51"/>
      <c r="H2379" s="51" t="s">
        <v>623</v>
      </c>
      <c r="I2379" s="51"/>
      <c r="J2379" s="51" t="e">
        <v>#N/A</v>
      </c>
      <c r="K2379" s="51" t="s">
        <v>2750</v>
      </c>
      <c r="L2379" s="51">
        <v>60080</v>
      </c>
      <c r="M2379" s="51"/>
      <c r="N2379" s="53">
        <v>39118.155147247169</v>
      </c>
      <c r="O2379" s="53"/>
      <c r="P2379" s="53">
        <v>39118.155147247169</v>
      </c>
    </row>
    <row r="2380" spans="1:16" s="19" customFormat="1" hidden="1">
      <c r="A2380" s="19" t="s">
        <v>1986</v>
      </c>
      <c r="B2380" s="19" t="s">
        <v>1025</v>
      </c>
      <c r="C2380" s="51"/>
      <c r="D2380" s="51" t="s">
        <v>1879</v>
      </c>
      <c r="E2380" s="51" t="s">
        <v>460</v>
      </c>
      <c r="F2380" s="51" t="s">
        <v>460</v>
      </c>
      <c r="G2380" s="51"/>
      <c r="H2380" s="51" t="s">
        <v>623</v>
      </c>
      <c r="I2380" s="51"/>
      <c r="J2380" s="51" t="e">
        <v>#N/A</v>
      </c>
      <c r="K2380" s="51" t="s">
        <v>2749</v>
      </c>
      <c r="L2380" s="51"/>
      <c r="M2380" s="51"/>
      <c r="N2380" s="53">
        <v>0</v>
      </c>
      <c r="O2380" s="53"/>
      <c r="P2380" s="53">
        <v>0</v>
      </c>
    </row>
    <row r="2381" spans="1:16" s="19" customFormat="1" hidden="1">
      <c r="A2381" s="19" t="s">
        <v>1985</v>
      </c>
      <c r="B2381" s="19" t="s">
        <v>1025</v>
      </c>
      <c r="C2381" s="51"/>
      <c r="D2381" s="51" t="s">
        <v>1879</v>
      </c>
      <c r="E2381" s="51" t="s">
        <v>460</v>
      </c>
      <c r="F2381" s="51" t="s">
        <v>460</v>
      </c>
      <c r="G2381" s="51"/>
      <c r="H2381" s="51" t="s">
        <v>623</v>
      </c>
      <c r="I2381" s="51"/>
      <c r="J2381" s="51" t="e">
        <v>#N/A</v>
      </c>
      <c r="K2381" s="51" t="s">
        <v>2749</v>
      </c>
      <c r="L2381" s="51"/>
      <c r="M2381" s="51"/>
      <c r="N2381" s="53">
        <v>1.7757984020671778E-2</v>
      </c>
      <c r="O2381" s="53"/>
      <c r="P2381" s="53">
        <v>1.7757984020671778E-2</v>
      </c>
    </row>
    <row r="2382" spans="1:16" s="19" customFormat="1" hidden="1">
      <c r="A2382" s="19" t="s">
        <v>1984</v>
      </c>
      <c r="B2382" s="19" t="s">
        <v>1025</v>
      </c>
      <c r="C2382" s="51"/>
      <c r="D2382" s="51" t="s">
        <v>1879</v>
      </c>
      <c r="E2382" s="51" t="s">
        <v>460</v>
      </c>
      <c r="F2382" s="51" t="s">
        <v>460</v>
      </c>
      <c r="G2382" s="51"/>
      <c r="H2382" s="51" t="s">
        <v>623</v>
      </c>
      <c r="I2382" s="51"/>
      <c r="J2382" s="51" t="e">
        <v>#N/A</v>
      </c>
      <c r="K2382" s="51" t="s">
        <v>2749</v>
      </c>
      <c r="L2382" s="51"/>
      <c r="M2382" s="51"/>
      <c r="N2382" s="53">
        <v>2413.2462420159795</v>
      </c>
      <c r="O2382" s="53"/>
      <c r="P2382" s="53">
        <v>2413.2462420159795</v>
      </c>
    </row>
    <row r="2383" spans="1:16" s="19" customFormat="1" hidden="1">
      <c r="A2383" s="19" t="s">
        <v>1986</v>
      </c>
      <c r="B2383" s="19" t="s">
        <v>177</v>
      </c>
      <c r="C2383" s="51"/>
      <c r="D2383" s="51" t="s">
        <v>1879</v>
      </c>
      <c r="E2383" s="51" t="s">
        <v>460</v>
      </c>
      <c r="F2383" s="51" t="s">
        <v>460</v>
      </c>
      <c r="G2383" s="51"/>
      <c r="H2383" s="51" t="s">
        <v>623</v>
      </c>
      <c r="I2383" s="51"/>
      <c r="J2383" s="51" t="e">
        <v>#N/A</v>
      </c>
      <c r="K2383" s="51" t="s">
        <v>2748</v>
      </c>
      <c r="L2383" s="51"/>
      <c r="M2383" s="51"/>
      <c r="N2383" s="53">
        <v>0</v>
      </c>
      <c r="O2383" s="53"/>
      <c r="P2383" s="53">
        <v>0</v>
      </c>
    </row>
    <row r="2384" spans="1:16" s="19" customFormat="1" hidden="1">
      <c r="A2384" s="19" t="s">
        <v>1985</v>
      </c>
      <c r="B2384" s="19" t="s">
        <v>177</v>
      </c>
      <c r="C2384" s="51"/>
      <c r="D2384" s="51" t="s">
        <v>1879</v>
      </c>
      <c r="E2384" s="51" t="s">
        <v>460</v>
      </c>
      <c r="F2384" s="51" t="s">
        <v>460</v>
      </c>
      <c r="G2384" s="51"/>
      <c r="H2384" s="51" t="s">
        <v>623</v>
      </c>
      <c r="I2384" s="51"/>
      <c r="J2384" s="51" t="e">
        <v>#N/A</v>
      </c>
      <c r="K2384" s="51" t="s">
        <v>2748</v>
      </c>
      <c r="L2384" s="51"/>
      <c r="M2384" s="51"/>
      <c r="N2384" s="53">
        <v>1.7681691174830493E-2</v>
      </c>
      <c r="O2384" s="53"/>
      <c r="P2384" s="53">
        <v>1.7681691174830493E-2</v>
      </c>
    </row>
    <row r="2385" spans="1:16" s="19" customFormat="1" hidden="1">
      <c r="A2385" s="19" t="s">
        <v>1984</v>
      </c>
      <c r="B2385" s="19" t="s">
        <v>177</v>
      </c>
      <c r="C2385" s="51"/>
      <c r="D2385" s="51" t="s">
        <v>1879</v>
      </c>
      <c r="E2385" s="51" t="s">
        <v>460</v>
      </c>
      <c r="F2385" s="51" t="s">
        <v>460</v>
      </c>
      <c r="G2385" s="51"/>
      <c r="H2385" s="51" t="s">
        <v>623</v>
      </c>
      <c r="I2385" s="51"/>
      <c r="J2385" s="51" t="e">
        <v>#N/A</v>
      </c>
      <c r="K2385" s="51" t="s">
        <v>2748</v>
      </c>
      <c r="L2385" s="51"/>
      <c r="M2385" s="51"/>
      <c r="N2385" s="53">
        <v>2402.8783183088253</v>
      </c>
      <c r="O2385" s="53"/>
      <c r="P2385" s="53">
        <v>2402.8783183088253</v>
      </c>
    </row>
    <row r="2386" spans="1:16" s="19" customFormat="1" hidden="1">
      <c r="A2386" s="19" t="s">
        <v>1986</v>
      </c>
      <c r="B2386" s="19" t="s">
        <v>177</v>
      </c>
      <c r="C2386" s="51"/>
      <c r="D2386" s="51" t="s">
        <v>1879</v>
      </c>
      <c r="E2386" s="51" t="s">
        <v>460</v>
      </c>
      <c r="F2386" s="51" t="s">
        <v>460</v>
      </c>
      <c r="G2386" s="51"/>
      <c r="H2386" s="51" t="s">
        <v>623</v>
      </c>
      <c r="I2386" s="51"/>
      <c r="J2386" s="51" t="e">
        <v>#N/A</v>
      </c>
      <c r="K2386" s="51" t="s">
        <v>2747</v>
      </c>
      <c r="L2386" s="51"/>
      <c r="M2386" s="51"/>
      <c r="N2386" s="53">
        <v>0</v>
      </c>
      <c r="O2386" s="53"/>
      <c r="P2386" s="53">
        <v>0</v>
      </c>
    </row>
    <row r="2387" spans="1:16" s="19" customFormat="1" hidden="1">
      <c r="A2387" s="19" t="s">
        <v>1985</v>
      </c>
      <c r="B2387" s="19" t="s">
        <v>177</v>
      </c>
      <c r="C2387" s="51"/>
      <c r="D2387" s="51" t="s">
        <v>1879</v>
      </c>
      <c r="E2387" s="51" t="s">
        <v>460</v>
      </c>
      <c r="F2387" s="51" t="s">
        <v>460</v>
      </c>
      <c r="G2387" s="51"/>
      <c r="H2387" s="51" t="s">
        <v>623</v>
      </c>
      <c r="I2387" s="51"/>
      <c r="J2387" s="51" t="e">
        <v>#N/A</v>
      </c>
      <c r="K2387" s="51" t="s">
        <v>2747</v>
      </c>
      <c r="L2387" s="51"/>
      <c r="M2387" s="51"/>
      <c r="N2387" s="53">
        <v>1.2736078084693059E-2</v>
      </c>
      <c r="O2387" s="53"/>
      <c r="P2387" s="53">
        <v>1.2736078084693059E-2</v>
      </c>
    </row>
    <row r="2388" spans="1:16" s="19" customFormat="1" hidden="1">
      <c r="A2388" s="19" t="s">
        <v>1984</v>
      </c>
      <c r="B2388" s="19" t="s">
        <v>177</v>
      </c>
      <c r="C2388" s="51"/>
      <c r="D2388" s="51" t="s">
        <v>1879</v>
      </c>
      <c r="E2388" s="51" t="s">
        <v>460</v>
      </c>
      <c r="F2388" s="51" t="s">
        <v>460</v>
      </c>
      <c r="G2388" s="51"/>
      <c r="H2388" s="51" t="s">
        <v>623</v>
      </c>
      <c r="I2388" s="51"/>
      <c r="J2388" s="51" t="e">
        <v>#N/A</v>
      </c>
      <c r="K2388" s="51" t="s">
        <v>2747</v>
      </c>
      <c r="L2388" s="51"/>
      <c r="M2388" s="51"/>
      <c r="N2388" s="53">
        <v>1730.7872639219152</v>
      </c>
      <c r="O2388" s="53"/>
      <c r="P2388" s="53">
        <v>1730.7872639219152</v>
      </c>
    </row>
    <row r="2389" spans="1:16" s="19" customFormat="1" hidden="1">
      <c r="A2389" s="19" t="s">
        <v>1986</v>
      </c>
      <c r="B2389" s="19" t="s">
        <v>582</v>
      </c>
      <c r="C2389" s="51"/>
      <c r="D2389" s="51" t="s">
        <v>1879</v>
      </c>
      <c r="E2389" s="51" t="s">
        <v>460</v>
      </c>
      <c r="F2389" s="51" t="s">
        <v>460</v>
      </c>
      <c r="G2389" s="51"/>
      <c r="H2389" s="51" t="s">
        <v>623</v>
      </c>
      <c r="I2389" s="51"/>
      <c r="J2389" s="51" t="e">
        <v>#N/A</v>
      </c>
      <c r="K2389" s="51" t="s">
        <v>2746</v>
      </c>
      <c r="L2389" s="51"/>
      <c r="M2389" s="51"/>
      <c r="N2389" s="53">
        <v>0</v>
      </c>
      <c r="O2389" s="53"/>
      <c r="P2389" s="53">
        <v>0</v>
      </c>
    </row>
    <row r="2390" spans="1:16" s="19" customFormat="1" hidden="1">
      <c r="A2390" s="19" t="s">
        <v>1985</v>
      </c>
      <c r="B2390" s="19" t="s">
        <v>582</v>
      </c>
      <c r="C2390" s="51"/>
      <c r="D2390" s="51" t="s">
        <v>1879</v>
      </c>
      <c r="E2390" s="51" t="s">
        <v>460</v>
      </c>
      <c r="F2390" s="51" t="s">
        <v>460</v>
      </c>
      <c r="G2390" s="51"/>
      <c r="H2390" s="51" t="s">
        <v>623</v>
      </c>
      <c r="I2390" s="51"/>
      <c r="J2390" s="51" t="e">
        <v>#N/A</v>
      </c>
      <c r="K2390" s="51" t="s">
        <v>2746</v>
      </c>
      <c r="L2390" s="51"/>
      <c r="M2390" s="51"/>
      <c r="N2390" s="53">
        <v>1.8379180563213783E-2</v>
      </c>
      <c r="O2390" s="53"/>
      <c r="P2390" s="53">
        <v>1.8379180563213783E-2</v>
      </c>
    </row>
    <row r="2391" spans="1:16" s="19" customFormat="1" hidden="1">
      <c r="A2391" s="19" t="s">
        <v>1984</v>
      </c>
      <c r="B2391" s="19" t="s">
        <v>582</v>
      </c>
      <c r="C2391" s="51"/>
      <c r="D2391" s="51" t="s">
        <v>1879</v>
      </c>
      <c r="E2391" s="51" t="s">
        <v>460</v>
      </c>
      <c r="F2391" s="51" t="s">
        <v>460</v>
      </c>
      <c r="G2391" s="51"/>
      <c r="H2391" s="51" t="s">
        <v>623</v>
      </c>
      <c r="I2391" s="51"/>
      <c r="J2391" s="51" t="e">
        <v>#N/A</v>
      </c>
      <c r="K2391" s="51" t="s">
        <v>2746</v>
      </c>
      <c r="L2391" s="51"/>
      <c r="M2391" s="51"/>
      <c r="N2391" s="53">
        <v>2497.664620819437</v>
      </c>
      <c r="O2391" s="53"/>
      <c r="P2391" s="53">
        <v>2497.664620819437</v>
      </c>
    </row>
    <row r="2392" spans="1:16" s="19" customFormat="1" hidden="1">
      <c r="A2392" s="19" t="s">
        <v>1197</v>
      </c>
      <c r="B2392" s="19" t="s">
        <v>1198</v>
      </c>
      <c r="C2392" s="51"/>
      <c r="D2392" s="51" t="s">
        <v>1879</v>
      </c>
      <c r="E2392" s="51" t="s">
        <v>622</v>
      </c>
      <c r="F2392" s="51" t="s">
        <v>622</v>
      </c>
      <c r="G2392" s="51"/>
      <c r="H2392" s="51" t="s">
        <v>623</v>
      </c>
      <c r="I2392" s="51"/>
      <c r="J2392" s="51"/>
      <c r="K2392" s="51">
        <v>375</v>
      </c>
      <c r="L2392" s="51"/>
      <c r="M2392" s="51"/>
      <c r="N2392" s="53">
        <v>64645</v>
      </c>
      <c r="O2392" s="53"/>
      <c r="P2392" s="53">
        <v>64645</v>
      </c>
    </row>
    <row r="2393" spans="1:16" s="19" customFormat="1" hidden="1">
      <c r="A2393" s="19" t="s">
        <v>2745</v>
      </c>
      <c r="B2393" s="19" t="s">
        <v>1070</v>
      </c>
      <c r="C2393" s="51"/>
      <c r="D2393" s="51" t="s">
        <v>1879</v>
      </c>
      <c r="E2393" s="51" t="s">
        <v>1890</v>
      </c>
      <c r="F2393" s="51" t="s">
        <v>63</v>
      </c>
      <c r="G2393" s="51"/>
      <c r="H2393" s="51" t="s">
        <v>623</v>
      </c>
      <c r="I2393" s="51"/>
      <c r="J2393" s="51"/>
      <c r="K2393" s="51">
        <v>380</v>
      </c>
      <c r="L2393" s="51"/>
      <c r="M2393" s="51"/>
      <c r="N2393" s="53">
        <v>205479</v>
      </c>
      <c r="O2393" s="53"/>
      <c r="P2393" s="53">
        <v>205479</v>
      </c>
    </row>
    <row r="2394" spans="1:16" s="19" customFormat="1" hidden="1">
      <c r="A2394" s="19" t="s">
        <v>636</v>
      </c>
      <c r="B2394" s="19" t="s">
        <v>1746</v>
      </c>
      <c r="C2394" s="51"/>
      <c r="D2394" s="51" t="s">
        <v>1879</v>
      </c>
      <c r="E2394" s="51" t="s">
        <v>1890</v>
      </c>
      <c r="F2394" s="51" t="s">
        <v>63</v>
      </c>
      <c r="G2394" s="51"/>
      <c r="H2394" s="51" t="s">
        <v>623</v>
      </c>
      <c r="I2394" s="51"/>
      <c r="J2394" s="51"/>
      <c r="K2394" s="51" t="s">
        <v>2108</v>
      </c>
      <c r="L2394" s="51"/>
      <c r="M2394" s="51"/>
      <c r="N2394" s="53">
        <v>5.51</v>
      </c>
      <c r="O2394" s="53"/>
      <c r="P2394" s="53">
        <v>5.51</v>
      </c>
    </row>
    <row r="2395" spans="1:16" s="19" customFormat="1" hidden="1">
      <c r="A2395" s="19" t="s">
        <v>636</v>
      </c>
      <c r="B2395" s="19" t="s">
        <v>1747</v>
      </c>
      <c r="C2395" s="51"/>
      <c r="D2395" s="51" t="s">
        <v>1879</v>
      </c>
      <c r="E2395" s="51" t="s">
        <v>1890</v>
      </c>
      <c r="F2395" s="51" t="s">
        <v>63</v>
      </c>
      <c r="G2395" s="51"/>
      <c r="H2395" s="51" t="s">
        <v>623</v>
      </c>
      <c r="I2395" s="51"/>
      <c r="J2395" s="51"/>
      <c r="K2395" s="51" t="s">
        <v>2108</v>
      </c>
      <c r="L2395" s="51"/>
      <c r="M2395" s="51"/>
      <c r="N2395" s="53">
        <v>6.49</v>
      </c>
      <c r="O2395" s="53"/>
      <c r="P2395" s="53">
        <v>6.49</v>
      </c>
    </row>
    <row r="2396" spans="1:16" s="19" customFormat="1" hidden="1">
      <c r="A2396" s="19" t="s">
        <v>507</v>
      </c>
      <c r="B2396" s="19" t="s">
        <v>1746</v>
      </c>
      <c r="C2396" s="51"/>
      <c r="D2396" s="51" t="s">
        <v>1879</v>
      </c>
      <c r="E2396" s="51" t="s">
        <v>1890</v>
      </c>
      <c r="F2396" s="51" t="s">
        <v>63</v>
      </c>
      <c r="G2396" s="51"/>
      <c r="H2396" s="51" t="s">
        <v>623</v>
      </c>
      <c r="I2396" s="51"/>
      <c r="J2396" s="51"/>
      <c r="K2396" s="51" t="s">
        <v>2108</v>
      </c>
      <c r="L2396" s="51"/>
      <c r="M2396" s="51"/>
      <c r="N2396" s="53">
        <v>12.99</v>
      </c>
      <c r="O2396" s="53"/>
      <c r="P2396" s="53">
        <v>12.99</v>
      </c>
    </row>
    <row r="2397" spans="1:16" s="19" customFormat="1" hidden="1">
      <c r="A2397" s="19" t="s">
        <v>507</v>
      </c>
      <c r="B2397" s="19" t="s">
        <v>1747</v>
      </c>
      <c r="C2397" s="51"/>
      <c r="D2397" s="51" t="s">
        <v>1879</v>
      </c>
      <c r="E2397" s="51" t="s">
        <v>1890</v>
      </c>
      <c r="F2397" s="51" t="s">
        <v>63</v>
      </c>
      <c r="G2397" s="51"/>
      <c r="H2397" s="51" t="s">
        <v>623</v>
      </c>
      <c r="I2397" s="51"/>
      <c r="J2397" s="51"/>
      <c r="K2397" s="51" t="s">
        <v>2108</v>
      </c>
      <c r="L2397" s="51"/>
      <c r="M2397" s="51"/>
      <c r="N2397" s="53">
        <v>15.01</v>
      </c>
      <c r="O2397" s="53"/>
      <c r="P2397" s="53">
        <v>15.01</v>
      </c>
    </row>
    <row r="2398" spans="1:16" s="19" customFormat="1" hidden="1">
      <c r="A2398" s="19" t="s">
        <v>637</v>
      </c>
      <c r="B2398" s="19" t="s">
        <v>1746</v>
      </c>
      <c r="C2398" s="51"/>
      <c r="D2398" s="51" t="s">
        <v>1879</v>
      </c>
      <c r="E2398" s="51" t="s">
        <v>1890</v>
      </c>
      <c r="F2398" s="51" t="s">
        <v>63</v>
      </c>
      <c r="G2398" s="51"/>
      <c r="H2398" s="51" t="s">
        <v>623</v>
      </c>
      <c r="I2398" s="51"/>
      <c r="J2398" s="51"/>
      <c r="K2398" s="51" t="s">
        <v>2108</v>
      </c>
      <c r="L2398" s="51"/>
      <c r="M2398" s="51"/>
      <c r="N2398" s="53">
        <v>6.87</v>
      </c>
      <c r="O2398" s="53"/>
      <c r="P2398" s="53">
        <v>6.87</v>
      </c>
    </row>
    <row r="2399" spans="1:16" s="19" customFormat="1" hidden="1">
      <c r="A2399" s="19" t="s">
        <v>637</v>
      </c>
      <c r="B2399" s="19" t="s">
        <v>1747</v>
      </c>
      <c r="C2399" s="51"/>
      <c r="D2399" s="51" t="s">
        <v>1879</v>
      </c>
      <c r="E2399" s="51" t="s">
        <v>1890</v>
      </c>
      <c r="F2399" s="51" t="s">
        <v>63</v>
      </c>
      <c r="G2399" s="51"/>
      <c r="H2399" s="51" t="s">
        <v>623</v>
      </c>
      <c r="I2399" s="51"/>
      <c r="J2399" s="51"/>
      <c r="K2399" s="51" t="s">
        <v>2108</v>
      </c>
      <c r="L2399" s="51"/>
      <c r="M2399" s="51"/>
      <c r="N2399" s="53">
        <v>3.13</v>
      </c>
      <c r="O2399" s="53"/>
      <c r="P2399" s="53">
        <v>3.13</v>
      </c>
    </row>
    <row r="2400" spans="1:16" s="19" customFormat="1" hidden="1">
      <c r="A2400" s="19" t="s">
        <v>638</v>
      </c>
      <c r="B2400" s="19" t="s">
        <v>1746</v>
      </c>
      <c r="C2400" s="51"/>
      <c r="D2400" s="51" t="s">
        <v>1879</v>
      </c>
      <c r="E2400" s="51" t="s">
        <v>1890</v>
      </c>
      <c r="F2400" s="51" t="s">
        <v>63</v>
      </c>
      <c r="G2400" s="51"/>
      <c r="H2400" s="51" t="s">
        <v>623</v>
      </c>
      <c r="I2400" s="51"/>
      <c r="J2400" s="51"/>
      <c r="K2400" s="51" t="s">
        <v>2108</v>
      </c>
      <c r="L2400" s="51"/>
      <c r="M2400" s="51"/>
      <c r="N2400" s="53">
        <v>19.670000000000002</v>
      </c>
      <c r="O2400" s="53"/>
      <c r="P2400" s="53">
        <v>19.670000000000002</v>
      </c>
    </row>
    <row r="2401" spans="1:16" s="19" customFormat="1" hidden="1">
      <c r="A2401" s="19" t="s">
        <v>638</v>
      </c>
      <c r="B2401" s="19" t="s">
        <v>1747</v>
      </c>
      <c r="C2401" s="51"/>
      <c r="D2401" s="51" t="s">
        <v>1879</v>
      </c>
      <c r="E2401" s="51" t="s">
        <v>1890</v>
      </c>
      <c r="F2401" s="51" t="s">
        <v>63</v>
      </c>
      <c r="G2401" s="51"/>
      <c r="H2401" s="51" t="s">
        <v>623</v>
      </c>
      <c r="I2401" s="51"/>
      <c r="J2401" s="51"/>
      <c r="K2401" s="51" t="s">
        <v>2108</v>
      </c>
      <c r="L2401" s="51"/>
      <c r="M2401" s="51"/>
      <c r="N2401" s="53">
        <v>4.33</v>
      </c>
      <c r="O2401" s="53"/>
      <c r="P2401" s="53">
        <v>4.33</v>
      </c>
    </row>
    <row r="2402" spans="1:16" s="19" customFormat="1" hidden="1">
      <c r="A2402" s="19" t="s">
        <v>639</v>
      </c>
      <c r="B2402" s="19" t="s">
        <v>1746</v>
      </c>
      <c r="C2402" s="51"/>
      <c r="D2402" s="51" t="s">
        <v>1879</v>
      </c>
      <c r="E2402" s="51" t="s">
        <v>1890</v>
      </c>
      <c r="F2402" s="51" t="s">
        <v>63</v>
      </c>
      <c r="G2402" s="51"/>
      <c r="H2402" s="51" t="s">
        <v>623</v>
      </c>
      <c r="I2402" s="51"/>
      <c r="J2402" s="51"/>
      <c r="K2402" s="51" t="s">
        <v>2108</v>
      </c>
      <c r="L2402" s="51"/>
      <c r="M2402" s="51"/>
      <c r="N2402" s="53">
        <v>9.4600000000000009</v>
      </c>
      <c r="O2402" s="53"/>
      <c r="P2402" s="53">
        <v>9.4600000000000009</v>
      </c>
    </row>
    <row r="2403" spans="1:16" s="19" customFormat="1" hidden="1">
      <c r="A2403" s="19" t="s">
        <v>639</v>
      </c>
      <c r="B2403" s="19" t="s">
        <v>1747</v>
      </c>
      <c r="C2403" s="51"/>
      <c r="D2403" s="51" t="s">
        <v>1879</v>
      </c>
      <c r="E2403" s="51" t="s">
        <v>1890</v>
      </c>
      <c r="F2403" s="51" t="s">
        <v>63</v>
      </c>
      <c r="G2403" s="51"/>
      <c r="H2403" s="51" t="s">
        <v>623</v>
      </c>
      <c r="I2403" s="51"/>
      <c r="J2403" s="51"/>
      <c r="K2403" s="51" t="s">
        <v>2108</v>
      </c>
      <c r="L2403" s="51"/>
      <c r="M2403" s="51"/>
      <c r="N2403" s="53">
        <v>3.5399999999999991</v>
      </c>
      <c r="O2403" s="53"/>
      <c r="P2403" s="53">
        <v>3.5399999999999991</v>
      </c>
    </row>
    <row r="2404" spans="1:16" s="19" customFormat="1" hidden="1">
      <c r="A2404" s="19" t="s">
        <v>1894</v>
      </c>
      <c r="B2404" s="19" t="s">
        <v>1746</v>
      </c>
      <c r="C2404" s="51"/>
      <c r="D2404" s="51" t="s">
        <v>1879</v>
      </c>
      <c r="E2404" s="51" t="s">
        <v>1890</v>
      </c>
      <c r="F2404" s="51" t="s">
        <v>63</v>
      </c>
      <c r="G2404" s="51"/>
      <c r="H2404" s="51" t="s">
        <v>623</v>
      </c>
      <c r="I2404" s="51"/>
      <c r="J2404" s="51"/>
      <c r="K2404" s="51" t="s">
        <v>2108</v>
      </c>
      <c r="L2404" s="51"/>
      <c r="M2404" s="51"/>
      <c r="N2404" s="53">
        <v>46.99</v>
      </c>
      <c r="O2404" s="53"/>
      <c r="P2404" s="53">
        <v>46.99</v>
      </c>
    </row>
    <row r="2405" spans="1:16" s="19" customFormat="1" hidden="1">
      <c r="A2405" s="19" t="s">
        <v>1894</v>
      </c>
      <c r="B2405" s="19" t="s">
        <v>1747</v>
      </c>
      <c r="C2405" s="51"/>
      <c r="D2405" s="51" t="s">
        <v>1879</v>
      </c>
      <c r="E2405" s="51" t="s">
        <v>1890</v>
      </c>
      <c r="F2405" s="51" t="s">
        <v>63</v>
      </c>
      <c r="G2405" s="51"/>
      <c r="H2405" s="51" t="s">
        <v>623</v>
      </c>
      <c r="I2405" s="51"/>
      <c r="J2405" s="51"/>
      <c r="K2405" s="51" t="s">
        <v>2108</v>
      </c>
      <c r="L2405" s="51"/>
      <c r="M2405" s="51"/>
      <c r="N2405" s="53">
        <v>27.009999999999998</v>
      </c>
      <c r="O2405" s="53"/>
      <c r="P2405" s="53">
        <v>27.009999999999998</v>
      </c>
    </row>
    <row r="2406" spans="1:16" s="19" customFormat="1" hidden="1">
      <c r="A2406" s="19" t="s">
        <v>640</v>
      </c>
      <c r="B2406" s="19" t="s">
        <v>1746</v>
      </c>
      <c r="C2406" s="51"/>
      <c r="D2406" s="51" t="s">
        <v>1879</v>
      </c>
      <c r="E2406" s="51" t="s">
        <v>1890</v>
      </c>
      <c r="F2406" s="51" t="s">
        <v>63</v>
      </c>
      <c r="G2406" s="51"/>
      <c r="H2406" s="51" t="s">
        <v>623</v>
      </c>
      <c r="I2406" s="51"/>
      <c r="J2406" s="51"/>
      <c r="K2406" s="51" t="s">
        <v>2108</v>
      </c>
      <c r="L2406" s="51"/>
      <c r="M2406" s="51"/>
      <c r="N2406" s="53">
        <v>9.42</v>
      </c>
      <c r="O2406" s="53"/>
      <c r="P2406" s="53">
        <v>9.42</v>
      </c>
    </row>
    <row r="2407" spans="1:16" s="19" customFormat="1" hidden="1">
      <c r="A2407" s="19" t="s">
        <v>640</v>
      </c>
      <c r="B2407" s="19" t="s">
        <v>1747</v>
      </c>
      <c r="C2407" s="51"/>
      <c r="D2407" s="51" t="s">
        <v>1879</v>
      </c>
      <c r="E2407" s="51" t="s">
        <v>1890</v>
      </c>
      <c r="F2407" s="51" t="s">
        <v>63</v>
      </c>
      <c r="G2407" s="51"/>
      <c r="H2407" s="51" t="s">
        <v>623</v>
      </c>
      <c r="I2407" s="51"/>
      <c r="J2407" s="51"/>
      <c r="K2407" s="51" t="s">
        <v>2108</v>
      </c>
      <c r="L2407" s="51"/>
      <c r="M2407" s="51"/>
      <c r="N2407" s="53">
        <v>4.58</v>
      </c>
      <c r="O2407" s="53"/>
      <c r="P2407" s="53">
        <v>4.58</v>
      </c>
    </row>
    <row r="2408" spans="1:16" s="19" customFormat="1" hidden="1">
      <c r="A2408" s="19" t="s">
        <v>611</v>
      </c>
      <c r="B2408" s="19" t="s">
        <v>1743</v>
      </c>
      <c r="C2408" s="51"/>
      <c r="D2408" s="51" t="s">
        <v>1879</v>
      </c>
      <c r="E2408" s="51" t="s">
        <v>676</v>
      </c>
      <c r="F2408" s="51" t="s">
        <v>676</v>
      </c>
      <c r="G2408" s="51"/>
      <c r="H2408" s="51" t="s">
        <v>623</v>
      </c>
      <c r="I2408" s="51"/>
      <c r="J2408" s="51"/>
      <c r="K2408" s="51" t="s">
        <v>2106</v>
      </c>
      <c r="L2408" s="51">
        <v>2518</v>
      </c>
      <c r="M2408" s="51"/>
      <c r="N2408" s="53">
        <v>8579.82</v>
      </c>
      <c r="O2408" s="53"/>
      <c r="P2408" s="53">
        <v>8579.82</v>
      </c>
    </row>
    <row r="2409" spans="1:16" s="19" customFormat="1" hidden="1">
      <c r="A2409" s="19" t="s">
        <v>636</v>
      </c>
      <c r="B2409" s="19" t="s">
        <v>1743</v>
      </c>
      <c r="C2409" s="51"/>
      <c r="D2409" s="51" t="s">
        <v>1879</v>
      </c>
      <c r="E2409" s="51" t="s">
        <v>676</v>
      </c>
      <c r="F2409" s="51" t="s">
        <v>676</v>
      </c>
      <c r="G2409" s="51"/>
      <c r="H2409" s="51" t="s">
        <v>623</v>
      </c>
      <c r="I2409" s="51"/>
      <c r="J2409" s="51"/>
      <c r="K2409" s="51" t="s">
        <v>2106</v>
      </c>
      <c r="L2409" s="51">
        <v>2518</v>
      </c>
      <c r="M2409" s="51"/>
      <c r="N2409" s="53">
        <v>1443.96</v>
      </c>
      <c r="O2409" s="53"/>
      <c r="P2409" s="53">
        <v>1443.96</v>
      </c>
    </row>
    <row r="2410" spans="1:16" s="19" customFormat="1" hidden="1">
      <c r="A2410" s="19" t="s">
        <v>507</v>
      </c>
      <c r="B2410" s="19" t="s">
        <v>1743</v>
      </c>
      <c r="C2410" s="51"/>
      <c r="D2410" s="51" t="s">
        <v>1879</v>
      </c>
      <c r="E2410" s="51" t="s">
        <v>676</v>
      </c>
      <c r="F2410" s="51" t="s">
        <v>676</v>
      </c>
      <c r="G2410" s="51"/>
      <c r="H2410" s="51" t="s">
        <v>623</v>
      </c>
      <c r="I2410" s="51"/>
      <c r="J2410" s="51"/>
      <c r="K2410" s="51" t="s">
        <v>2106</v>
      </c>
      <c r="L2410" s="51">
        <v>2518</v>
      </c>
      <c r="M2410" s="51"/>
      <c r="N2410" s="53">
        <v>3395.31</v>
      </c>
      <c r="O2410" s="53"/>
      <c r="P2410" s="53">
        <v>3395.31</v>
      </c>
    </row>
    <row r="2411" spans="1:16" s="19" customFormat="1" hidden="1">
      <c r="A2411" s="19" t="s">
        <v>637</v>
      </c>
      <c r="B2411" s="19" t="s">
        <v>1743</v>
      </c>
      <c r="C2411" s="51"/>
      <c r="D2411" s="51" t="s">
        <v>1879</v>
      </c>
      <c r="E2411" s="51" t="s">
        <v>676</v>
      </c>
      <c r="F2411" s="51" t="s">
        <v>676</v>
      </c>
      <c r="G2411" s="51"/>
      <c r="H2411" s="51" t="s">
        <v>623</v>
      </c>
      <c r="I2411" s="51"/>
      <c r="J2411" s="51"/>
      <c r="K2411" s="51" t="s">
        <v>2106</v>
      </c>
      <c r="L2411" s="51">
        <v>2518</v>
      </c>
      <c r="M2411" s="51"/>
      <c r="N2411" s="53">
        <v>1794.11</v>
      </c>
      <c r="O2411" s="53"/>
      <c r="P2411" s="53">
        <v>1794.11</v>
      </c>
    </row>
    <row r="2412" spans="1:16" s="19" customFormat="1" hidden="1">
      <c r="A2412" s="19" t="s">
        <v>638</v>
      </c>
      <c r="B2412" s="19" t="s">
        <v>1743</v>
      </c>
      <c r="C2412" s="51"/>
      <c r="D2412" s="51" t="s">
        <v>1879</v>
      </c>
      <c r="E2412" s="51" t="s">
        <v>676</v>
      </c>
      <c r="F2412" s="51" t="s">
        <v>676</v>
      </c>
      <c r="G2412" s="51"/>
      <c r="H2412" s="51" t="s">
        <v>623</v>
      </c>
      <c r="I2412" s="51"/>
      <c r="J2412" s="51"/>
      <c r="K2412" s="51" t="s">
        <v>2106</v>
      </c>
      <c r="L2412" s="51">
        <v>2518</v>
      </c>
      <c r="M2412" s="51"/>
      <c r="N2412" s="53">
        <v>5187.88</v>
      </c>
      <c r="O2412" s="53"/>
      <c r="P2412" s="53">
        <v>5187.88</v>
      </c>
    </row>
    <row r="2413" spans="1:16" s="19" customFormat="1" hidden="1">
      <c r="A2413" s="19" t="s">
        <v>639</v>
      </c>
      <c r="B2413" s="19" t="s">
        <v>1743</v>
      </c>
      <c r="C2413" s="51"/>
      <c r="D2413" s="51" t="s">
        <v>1879</v>
      </c>
      <c r="E2413" s="51" t="s">
        <v>676</v>
      </c>
      <c r="F2413" s="51" t="s">
        <v>676</v>
      </c>
      <c r="G2413" s="51"/>
      <c r="H2413" s="51" t="s">
        <v>623</v>
      </c>
      <c r="I2413" s="51"/>
      <c r="J2413" s="51"/>
      <c r="K2413" s="51" t="s">
        <v>2106</v>
      </c>
      <c r="L2413" s="51">
        <v>2518</v>
      </c>
      <c r="M2413" s="51"/>
      <c r="N2413" s="53">
        <v>2477.42</v>
      </c>
      <c r="O2413" s="53"/>
      <c r="P2413" s="53">
        <v>2477.42</v>
      </c>
    </row>
    <row r="2414" spans="1:16" s="19" customFormat="1" hidden="1">
      <c r="A2414" s="19" t="s">
        <v>1894</v>
      </c>
      <c r="B2414" s="19" t="s">
        <v>1743</v>
      </c>
      <c r="C2414" s="51"/>
      <c r="D2414" s="51" t="s">
        <v>1879</v>
      </c>
      <c r="E2414" s="51" t="s">
        <v>676</v>
      </c>
      <c r="F2414" s="51" t="s">
        <v>676</v>
      </c>
      <c r="G2414" s="51"/>
      <c r="H2414" s="51" t="s">
        <v>623</v>
      </c>
      <c r="I2414" s="51"/>
      <c r="J2414" s="51"/>
      <c r="K2414" s="51" t="s">
        <v>2106</v>
      </c>
      <c r="L2414" s="51">
        <v>2518</v>
      </c>
      <c r="M2414" s="51"/>
      <c r="N2414" s="53">
        <v>12206.24</v>
      </c>
      <c r="O2414" s="53"/>
      <c r="P2414" s="53">
        <v>12206.24</v>
      </c>
    </row>
    <row r="2415" spans="1:16" s="19" customFormat="1" hidden="1">
      <c r="A2415" s="19" t="s">
        <v>640</v>
      </c>
      <c r="B2415" s="19" t="s">
        <v>1743</v>
      </c>
      <c r="C2415" s="51"/>
      <c r="D2415" s="51" t="s">
        <v>1879</v>
      </c>
      <c r="E2415" s="51" t="s">
        <v>676</v>
      </c>
      <c r="F2415" s="51" t="s">
        <v>676</v>
      </c>
      <c r="G2415" s="51"/>
      <c r="H2415" s="51" t="s">
        <v>623</v>
      </c>
      <c r="I2415" s="51"/>
      <c r="J2415" s="51"/>
      <c r="K2415" s="51" t="s">
        <v>2106</v>
      </c>
      <c r="L2415" s="51">
        <v>2518</v>
      </c>
      <c r="M2415" s="51"/>
      <c r="N2415" s="53">
        <v>2463.61</v>
      </c>
      <c r="O2415" s="53"/>
      <c r="P2415" s="53">
        <v>2463.61</v>
      </c>
    </row>
    <row r="2416" spans="1:16" s="19" customFormat="1" hidden="1">
      <c r="A2416" s="19" t="s">
        <v>611</v>
      </c>
      <c r="B2416" s="19" t="s">
        <v>1748</v>
      </c>
      <c r="C2416" s="51"/>
      <c r="D2416" s="51" t="s">
        <v>1879</v>
      </c>
      <c r="E2416" s="51" t="s">
        <v>676</v>
      </c>
      <c r="F2416" s="51" t="s">
        <v>676</v>
      </c>
      <c r="G2416" s="51"/>
      <c r="H2416" s="51" t="s">
        <v>623</v>
      </c>
      <c r="I2416" s="51"/>
      <c r="J2416" s="51"/>
      <c r="K2416" s="51" t="s">
        <v>2104</v>
      </c>
      <c r="L2416" s="51">
        <v>2518</v>
      </c>
      <c r="M2416" s="51"/>
      <c r="N2416" s="53">
        <v>7995.38</v>
      </c>
      <c r="O2416" s="53"/>
      <c r="P2416" s="53">
        <v>7995.38</v>
      </c>
    </row>
    <row r="2417" spans="1:16" s="19" customFormat="1" hidden="1">
      <c r="A2417" s="19" t="s">
        <v>636</v>
      </c>
      <c r="B2417" s="19" t="s">
        <v>1748</v>
      </c>
      <c r="C2417" s="51"/>
      <c r="D2417" s="51" t="s">
        <v>1879</v>
      </c>
      <c r="E2417" s="51" t="s">
        <v>676</v>
      </c>
      <c r="F2417" s="51" t="s">
        <v>676</v>
      </c>
      <c r="G2417" s="51"/>
      <c r="H2417" s="51" t="s">
        <v>623</v>
      </c>
      <c r="I2417" s="51"/>
      <c r="J2417" s="51"/>
      <c r="K2417" s="51" t="s">
        <v>2104</v>
      </c>
      <c r="L2417" s="51">
        <v>2518</v>
      </c>
      <c r="M2417" s="51"/>
      <c r="N2417" s="53">
        <v>1213.5</v>
      </c>
      <c r="O2417" s="53"/>
      <c r="P2417" s="53">
        <v>1213.5</v>
      </c>
    </row>
    <row r="2418" spans="1:16" s="19" customFormat="1" hidden="1">
      <c r="A2418" s="19" t="s">
        <v>507</v>
      </c>
      <c r="B2418" s="19" t="s">
        <v>1748</v>
      </c>
      <c r="C2418" s="51"/>
      <c r="D2418" s="51" t="s">
        <v>1879</v>
      </c>
      <c r="E2418" s="51" t="s">
        <v>676</v>
      </c>
      <c r="F2418" s="51" t="s">
        <v>676</v>
      </c>
      <c r="G2418" s="51"/>
      <c r="H2418" s="51" t="s">
        <v>623</v>
      </c>
      <c r="I2418" s="51"/>
      <c r="J2418" s="51"/>
      <c r="K2418" s="51" t="s">
        <v>2104</v>
      </c>
      <c r="L2418" s="51">
        <v>2518</v>
      </c>
      <c r="M2418" s="51"/>
      <c r="N2418" s="53">
        <v>2986.45</v>
      </c>
      <c r="O2418" s="53"/>
      <c r="P2418" s="53">
        <v>2986.45</v>
      </c>
    </row>
    <row r="2419" spans="1:16" s="19" customFormat="1" hidden="1">
      <c r="A2419" s="19" t="s">
        <v>637</v>
      </c>
      <c r="B2419" s="19" t="s">
        <v>1748</v>
      </c>
      <c r="C2419" s="51"/>
      <c r="D2419" s="51" t="s">
        <v>1879</v>
      </c>
      <c r="E2419" s="51" t="s">
        <v>676</v>
      </c>
      <c r="F2419" s="51" t="s">
        <v>676</v>
      </c>
      <c r="G2419" s="51"/>
      <c r="H2419" s="51" t="s">
        <v>623</v>
      </c>
      <c r="I2419" s="51"/>
      <c r="J2419" s="51"/>
      <c r="K2419" s="51" t="s">
        <v>2104</v>
      </c>
      <c r="L2419" s="51">
        <v>2518</v>
      </c>
      <c r="M2419" s="51"/>
      <c r="N2419" s="53">
        <v>1674.55</v>
      </c>
      <c r="O2419" s="53"/>
      <c r="P2419" s="53">
        <v>1674.55</v>
      </c>
    </row>
    <row r="2420" spans="1:16" s="19" customFormat="1" hidden="1">
      <c r="A2420" s="19" t="s">
        <v>638</v>
      </c>
      <c r="B2420" s="19" t="s">
        <v>1748</v>
      </c>
      <c r="C2420" s="51"/>
      <c r="D2420" s="51" t="s">
        <v>1879</v>
      </c>
      <c r="E2420" s="51" t="s">
        <v>676</v>
      </c>
      <c r="F2420" s="51" t="s">
        <v>676</v>
      </c>
      <c r="G2420" s="51"/>
      <c r="H2420" s="51" t="s">
        <v>623</v>
      </c>
      <c r="I2420" s="51"/>
      <c r="J2420" s="51"/>
      <c r="K2420" s="51" t="s">
        <v>2104</v>
      </c>
      <c r="L2420" s="51">
        <v>2518</v>
      </c>
      <c r="M2420" s="51"/>
      <c r="N2420" s="53">
        <v>5303.17</v>
      </c>
      <c r="O2420" s="53"/>
      <c r="P2420" s="53">
        <v>5303.17</v>
      </c>
    </row>
    <row r="2421" spans="1:16" s="19" customFormat="1" hidden="1">
      <c r="A2421" s="19" t="s">
        <v>639</v>
      </c>
      <c r="B2421" s="19" t="s">
        <v>1748</v>
      </c>
      <c r="C2421" s="51"/>
      <c r="D2421" s="51" t="s">
        <v>1879</v>
      </c>
      <c r="E2421" s="51" t="s">
        <v>676</v>
      </c>
      <c r="F2421" s="51" t="s">
        <v>676</v>
      </c>
      <c r="G2421" s="51"/>
      <c r="H2421" s="51" t="s">
        <v>623</v>
      </c>
      <c r="I2421" s="51"/>
      <c r="J2421" s="51"/>
      <c r="K2421" s="51" t="s">
        <v>2104</v>
      </c>
      <c r="L2421" s="51">
        <v>2518</v>
      </c>
      <c r="M2421" s="51"/>
      <c r="N2421" s="53">
        <v>2380.5100000000002</v>
      </c>
      <c r="O2421" s="53"/>
      <c r="P2421" s="53">
        <v>2380.5100000000002</v>
      </c>
    </row>
    <row r="2422" spans="1:16" s="19" customFormat="1" hidden="1">
      <c r="A2422" s="19" t="s">
        <v>1894</v>
      </c>
      <c r="B2422" s="19" t="s">
        <v>1748</v>
      </c>
      <c r="C2422" s="51"/>
      <c r="D2422" s="51" t="s">
        <v>1879</v>
      </c>
      <c r="E2422" s="51" t="s">
        <v>676</v>
      </c>
      <c r="F2422" s="51" t="s">
        <v>676</v>
      </c>
      <c r="G2422" s="51"/>
      <c r="H2422" s="51" t="s">
        <v>623</v>
      </c>
      <c r="I2422" s="51"/>
      <c r="J2422" s="51"/>
      <c r="K2422" s="51" t="s">
        <v>2104</v>
      </c>
      <c r="L2422" s="51">
        <v>2518</v>
      </c>
      <c r="M2422" s="51"/>
      <c r="N2422" s="53">
        <v>10050.69</v>
      </c>
      <c r="O2422" s="53"/>
      <c r="P2422" s="53">
        <v>10050.69</v>
      </c>
    </row>
    <row r="2423" spans="1:16" s="19" customFormat="1" hidden="1">
      <c r="A2423" s="19" t="s">
        <v>640</v>
      </c>
      <c r="B2423" s="19" t="s">
        <v>1748</v>
      </c>
      <c r="C2423" s="51"/>
      <c r="D2423" s="51" t="s">
        <v>1879</v>
      </c>
      <c r="E2423" s="51" t="s">
        <v>676</v>
      </c>
      <c r="F2423" s="51" t="s">
        <v>676</v>
      </c>
      <c r="G2423" s="51"/>
      <c r="H2423" s="51" t="s">
        <v>623</v>
      </c>
      <c r="I2423" s="51"/>
      <c r="J2423" s="51"/>
      <c r="K2423" s="51" t="s">
        <v>2104</v>
      </c>
      <c r="L2423" s="51">
        <v>2518</v>
      </c>
      <c r="M2423" s="51"/>
      <c r="N2423" s="53">
        <v>2304.4699999999998</v>
      </c>
      <c r="O2423" s="53"/>
      <c r="P2423" s="53">
        <v>2304.4699999999998</v>
      </c>
    </row>
    <row r="2424" spans="1:16" s="19" customFormat="1" hidden="1">
      <c r="A2424" s="19" t="s">
        <v>611</v>
      </c>
      <c r="B2424" s="19" t="s">
        <v>1744</v>
      </c>
      <c r="C2424" s="51"/>
      <c r="D2424" s="51" t="s">
        <v>1879</v>
      </c>
      <c r="E2424" s="51" t="s">
        <v>676</v>
      </c>
      <c r="F2424" s="51" t="s">
        <v>676</v>
      </c>
      <c r="G2424" s="51"/>
      <c r="H2424" s="51" t="s">
        <v>623</v>
      </c>
      <c r="I2424" s="51"/>
      <c r="J2424" s="51"/>
      <c r="K2424" s="51" t="s">
        <v>2100</v>
      </c>
      <c r="L2424" s="51">
        <v>2518</v>
      </c>
      <c r="M2424" s="51"/>
      <c r="N2424" s="53">
        <v>3725.76</v>
      </c>
      <c r="O2424" s="53"/>
      <c r="P2424" s="53">
        <v>3725.76</v>
      </c>
    </row>
    <row r="2425" spans="1:16" s="19" customFormat="1" hidden="1">
      <c r="A2425" s="19" t="s">
        <v>636</v>
      </c>
      <c r="B2425" s="19" t="s">
        <v>1744</v>
      </c>
      <c r="C2425" s="51"/>
      <c r="D2425" s="51" t="s">
        <v>1879</v>
      </c>
      <c r="E2425" s="51" t="s">
        <v>676</v>
      </c>
      <c r="F2425" s="51" t="s">
        <v>676</v>
      </c>
      <c r="G2425" s="51"/>
      <c r="H2425" s="51" t="s">
        <v>623</v>
      </c>
      <c r="I2425" s="51"/>
      <c r="J2425" s="51"/>
      <c r="K2425" s="51" t="s">
        <v>2100</v>
      </c>
      <c r="L2425" s="51">
        <v>2518</v>
      </c>
      <c r="M2425" s="51"/>
      <c r="N2425" s="53">
        <v>634.04</v>
      </c>
      <c r="O2425" s="53"/>
      <c r="P2425" s="53">
        <v>634.04</v>
      </c>
    </row>
    <row r="2426" spans="1:16" s="19" customFormat="1" hidden="1">
      <c r="A2426" s="19" t="s">
        <v>507</v>
      </c>
      <c r="B2426" s="19" t="s">
        <v>1744</v>
      </c>
      <c r="C2426" s="51"/>
      <c r="D2426" s="51" t="s">
        <v>1879</v>
      </c>
      <c r="E2426" s="51" t="s">
        <v>676</v>
      </c>
      <c r="F2426" s="51" t="s">
        <v>676</v>
      </c>
      <c r="G2426" s="51"/>
      <c r="H2426" s="51" t="s">
        <v>623</v>
      </c>
      <c r="I2426" s="51"/>
      <c r="J2426" s="51"/>
      <c r="K2426" s="51" t="s">
        <v>2100</v>
      </c>
      <c r="L2426" s="51">
        <v>2518</v>
      </c>
      <c r="M2426" s="51"/>
      <c r="N2426" s="53">
        <v>1604.16</v>
      </c>
      <c r="O2426" s="53"/>
      <c r="P2426" s="53">
        <v>1604.16</v>
      </c>
    </row>
    <row r="2427" spans="1:16" s="19" customFormat="1" hidden="1">
      <c r="A2427" s="19" t="s">
        <v>637</v>
      </c>
      <c r="B2427" s="19" t="s">
        <v>1744</v>
      </c>
      <c r="C2427" s="51"/>
      <c r="D2427" s="51" t="s">
        <v>1879</v>
      </c>
      <c r="E2427" s="51" t="s">
        <v>676</v>
      </c>
      <c r="F2427" s="51" t="s">
        <v>676</v>
      </c>
      <c r="G2427" s="51"/>
      <c r="H2427" s="51" t="s">
        <v>623</v>
      </c>
      <c r="I2427" s="51"/>
      <c r="J2427" s="51"/>
      <c r="K2427" s="51" t="s">
        <v>2100</v>
      </c>
      <c r="L2427" s="51">
        <v>2518</v>
      </c>
      <c r="M2427" s="51"/>
      <c r="N2427" s="53">
        <v>788.68</v>
      </c>
      <c r="O2427" s="53"/>
      <c r="P2427" s="53">
        <v>788.68</v>
      </c>
    </row>
    <row r="2428" spans="1:16" s="19" customFormat="1" hidden="1">
      <c r="A2428" s="19" t="s">
        <v>638</v>
      </c>
      <c r="B2428" s="19" t="s">
        <v>1744</v>
      </c>
      <c r="C2428" s="51"/>
      <c r="D2428" s="51" t="s">
        <v>1879</v>
      </c>
      <c r="E2428" s="51" t="s">
        <v>676</v>
      </c>
      <c r="F2428" s="51" t="s">
        <v>676</v>
      </c>
      <c r="G2428" s="51"/>
      <c r="H2428" s="51" t="s">
        <v>623</v>
      </c>
      <c r="I2428" s="51"/>
      <c r="J2428" s="51"/>
      <c r="K2428" s="51" t="s">
        <v>2100</v>
      </c>
      <c r="L2428" s="51">
        <v>2518</v>
      </c>
      <c r="M2428" s="51"/>
      <c r="N2428" s="53">
        <v>2309.1999999999998</v>
      </c>
      <c r="O2428" s="53"/>
      <c r="P2428" s="53">
        <v>2309.1999999999998</v>
      </c>
    </row>
    <row r="2429" spans="1:16" s="19" customFormat="1" hidden="1">
      <c r="A2429" s="19" t="s">
        <v>639</v>
      </c>
      <c r="B2429" s="19" t="s">
        <v>1744</v>
      </c>
      <c r="C2429" s="51"/>
      <c r="D2429" s="51" t="s">
        <v>1879</v>
      </c>
      <c r="E2429" s="51" t="s">
        <v>676</v>
      </c>
      <c r="F2429" s="51" t="s">
        <v>676</v>
      </c>
      <c r="G2429" s="51"/>
      <c r="H2429" s="51" t="s">
        <v>623</v>
      </c>
      <c r="I2429" s="51"/>
      <c r="J2429" s="51"/>
      <c r="K2429" s="51" t="s">
        <v>2100</v>
      </c>
      <c r="L2429" s="51">
        <v>2518</v>
      </c>
      <c r="M2429" s="51"/>
      <c r="N2429" s="53">
        <v>1071.23</v>
      </c>
      <c r="O2429" s="53"/>
      <c r="P2429" s="53">
        <v>1071.23</v>
      </c>
    </row>
    <row r="2430" spans="1:16" s="19" customFormat="1" hidden="1">
      <c r="A2430" s="19" t="s">
        <v>1894</v>
      </c>
      <c r="B2430" s="19" t="s">
        <v>1744</v>
      </c>
      <c r="C2430" s="51"/>
      <c r="D2430" s="51" t="s">
        <v>1879</v>
      </c>
      <c r="E2430" s="51" t="s">
        <v>676</v>
      </c>
      <c r="F2430" s="51" t="s">
        <v>676</v>
      </c>
      <c r="G2430" s="51"/>
      <c r="H2430" s="51" t="s">
        <v>623</v>
      </c>
      <c r="I2430" s="51"/>
      <c r="J2430" s="51"/>
      <c r="K2430" s="51" t="s">
        <v>2100</v>
      </c>
      <c r="L2430" s="51">
        <v>2518</v>
      </c>
      <c r="M2430" s="51"/>
      <c r="N2430" s="53">
        <v>5375.58</v>
      </c>
      <c r="O2430" s="53"/>
      <c r="P2430" s="53">
        <v>5375.58</v>
      </c>
    </row>
    <row r="2431" spans="1:16" s="19" customFormat="1" hidden="1">
      <c r="A2431" s="19" t="s">
        <v>640</v>
      </c>
      <c r="B2431" s="19" t="s">
        <v>1744</v>
      </c>
      <c r="C2431" s="51"/>
      <c r="D2431" s="51" t="s">
        <v>1879</v>
      </c>
      <c r="E2431" s="51" t="s">
        <v>676</v>
      </c>
      <c r="F2431" s="51" t="s">
        <v>676</v>
      </c>
      <c r="G2431" s="51"/>
      <c r="H2431" s="51" t="s">
        <v>623</v>
      </c>
      <c r="I2431" s="51"/>
      <c r="J2431" s="51"/>
      <c r="K2431" s="51" t="s">
        <v>2100</v>
      </c>
      <c r="L2431" s="51">
        <v>2518</v>
      </c>
      <c r="M2431" s="51"/>
      <c r="N2431" s="53">
        <v>1097.6300000000001</v>
      </c>
      <c r="O2431" s="53"/>
      <c r="P2431" s="53">
        <v>1097.6300000000001</v>
      </c>
    </row>
    <row r="2432" spans="1:16" s="19" customFormat="1" hidden="1">
      <c r="A2432" s="19" t="s">
        <v>611</v>
      </c>
      <c r="B2432" s="19" t="s">
        <v>1745</v>
      </c>
      <c r="C2432" s="51"/>
      <c r="D2432" s="51" t="s">
        <v>1879</v>
      </c>
      <c r="E2432" s="51" t="s">
        <v>676</v>
      </c>
      <c r="F2432" s="51" t="s">
        <v>676</v>
      </c>
      <c r="G2432" s="51"/>
      <c r="H2432" s="51" t="s">
        <v>623</v>
      </c>
      <c r="I2432" s="51"/>
      <c r="J2432" s="51"/>
      <c r="K2432" s="51" t="s">
        <v>2098</v>
      </c>
      <c r="L2432" s="51">
        <v>2518</v>
      </c>
      <c r="M2432" s="51"/>
      <c r="N2432" s="53">
        <v>4398.8500000000004</v>
      </c>
      <c r="O2432" s="53"/>
      <c r="P2432" s="53">
        <v>4398.8500000000004</v>
      </c>
    </row>
    <row r="2433" spans="1:16" s="19" customFormat="1" hidden="1">
      <c r="A2433" s="19" t="s">
        <v>636</v>
      </c>
      <c r="B2433" s="19" t="s">
        <v>1745</v>
      </c>
      <c r="C2433" s="51"/>
      <c r="D2433" s="51" t="s">
        <v>1879</v>
      </c>
      <c r="E2433" s="51" t="s">
        <v>676</v>
      </c>
      <c r="F2433" s="51" t="s">
        <v>676</v>
      </c>
      <c r="G2433" s="51"/>
      <c r="H2433" s="51" t="s">
        <v>623</v>
      </c>
      <c r="I2433" s="51"/>
      <c r="J2433" s="51"/>
      <c r="K2433" s="51" t="s">
        <v>2098</v>
      </c>
      <c r="L2433" s="51">
        <v>2518</v>
      </c>
      <c r="M2433" s="51"/>
      <c r="N2433" s="53">
        <v>736.86</v>
      </c>
      <c r="O2433" s="53"/>
      <c r="P2433" s="53">
        <v>736.86</v>
      </c>
    </row>
    <row r="2434" spans="1:16" s="19" customFormat="1" hidden="1">
      <c r="A2434" s="19" t="s">
        <v>507</v>
      </c>
      <c r="B2434" s="19" t="s">
        <v>1745</v>
      </c>
      <c r="C2434" s="51"/>
      <c r="D2434" s="51" t="s">
        <v>1879</v>
      </c>
      <c r="E2434" s="51" t="s">
        <v>676</v>
      </c>
      <c r="F2434" s="51" t="s">
        <v>676</v>
      </c>
      <c r="G2434" s="51"/>
      <c r="H2434" s="51" t="s">
        <v>623</v>
      </c>
      <c r="I2434" s="51"/>
      <c r="J2434" s="51"/>
      <c r="K2434" s="51" t="s">
        <v>2098</v>
      </c>
      <c r="L2434" s="51">
        <v>2518</v>
      </c>
      <c r="M2434" s="51"/>
      <c r="N2434" s="53">
        <v>1745.09</v>
      </c>
      <c r="O2434" s="53"/>
      <c r="P2434" s="53">
        <v>1745.09</v>
      </c>
    </row>
    <row r="2435" spans="1:16" s="19" customFormat="1" hidden="1">
      <c r="A2435" s="19" t="s">
        <v>637</v>
      </c>
      <c r="B2435" s="19" t="s">
        <v>1745</v>
      </c>
      <c r="C2435" s="51"/>
      <c r="D2435" s="51" t="s">
        <v>1879</v>
      </c>
      <c r="E2435" s="51" t="s">
        <v>676</v>
      </c>
      <c r="F2435" s="51" t="s">
        <v>676</v>
      </c>
      <c r="G2435" s="51"/>
      <c r="H2435" s="51" t="s">
        <v>623</v>
      </c>
      <c r="I2435" s="51"/>
      <c r="J2435" s="51"/>
      <c r="K2435" s="51" t="s">
        <v>2098</v>
      </c>
      <c r="L2435" s="51">
        <v>2518</v>
      </c>
      <c r="M2435" s="51"/>
      <c r="N2435" s="53">
        <v>921.77</v>
      </c>
      <c r="O2435" s="53"/>
      <c r="P2435" s="53">
        <v>921.77</v>
      </c>
    </row>
    <row r="2436" spans="1:16" s="19" customFormat="1" hidden="1">
      <c r="A2436" s="19" t="s">
        <v>638</v>
      </c>
      <c r="B2436" s="19" t="s">
        <v>1745</v>
      </c>
      <c r="C2436" s="51"/>
      <c r="D2436" s="51" t="s">
        <v>1879</v>
      </c>
      <c r="E2436" s="51" t="s">
        <v>676</v>
      </c>
      <c r="F2436" s="51" t="s">
        <v>676</v>
      </c>
      <c r="G2436" s="51"/>
      <c r="H2436" s="51" t="s">
        <v>623</v>
      </c>
      <c r="I2436" s="51"/>
      <c r="J2436" s="51"/>
      <c r="K2436" s="51" t="s">
        <v>2098</v>
      </c>
      <c r="L2436" s="51">
        <v>2518</v>
      </c>
      <c r="M2436" s="51"/>
      <c r="N2436" s="53">
        <v>2691.2</v>
      </c>
      <c r="O2436" s="53"/>
      <c r="P2436" s="53">
        <v>2691.2</v>
      </c>
    </row>
    <row r="2437" spans="1:16" s="19" customFormat="1" hidden="1">
      <c r="A2437" s="19" t="s">
        <v>639</v>
      </c>
      <c r="B2437" s="19" t="s">
        <v>1745</v>
      </c>
      <c r="C2437" s="51"/>
      <c r="D2437" s="51" t="s">
        <v>1879</v>
      </c>
      <c r="E2437" s="51" t="s">
        <v>676</v>
      </c>
      <c r="F2437" s="51" t="s">
        <v>676</v>
      </c>
      <c r="G2437" s="51"/>
      <c r="H2437" s="51" t="s">
        <v>623</v>
      </c>
      <c r="I2437" s="51"/>
      <c r="J2437" s="51"/>
      <c r="K2437" s="51" t="s">
        <v>2098</v>
      </c>
      <c r="L2437" s="51">
        <v>2518</v>
      </c>
      <c r="M2437" s="51"/>
      <c r="N2437" s="53">
        <v>1272.83</v>
      </c>
      <c r="O2437" s="53"/>
      <c r="P2437" s="53">
        <v>1272.83</v>
      </c>
    </row>
    <row r="2438" spans="1:16" s="19" customFormat="1" hidden="1">
      <c r="A2438" s="19" t="s">
        <v>1894</v>
      </c>
      <c r="B2438" s="19" t="s">
        <v>1745</v>
      </c>
      <c r="C2438" s="51"/>
      <c r="D2438" s="51" t="s">
        <v>1879</v>
      </c>
      <c r="E2438" s="51" t="s">
        <v>676</v>
      </c>
      <c r="F2438" s="51" t="s">
        <v>676</v>
      </c>
      <c r="G2438" s="51"/>
      <c r="H2438" s="51" t="s">
        <v>623</v>
      </c>
      <c r="I2438" s="51"/>
      <c r="J2438" s="51"/>
      <c r="K2438" s="51" t="s">
        <v>2098</v>
      </c>
      <c r="L2438" s="51">
        <v>2518</v>
      </c>
      <c r="M2438" s="51"/>
      <c r="N2438" s="53">
        <v>6208.43</v>
      </c>
      <c r="O2438" s="53"/>
      <c r="P2438" s="53">
        <v>6208.43</v>
      </c>
    </row>
    <row r="2439" spans="1:16" s="19" customFormat="1" hidden="1">
      <c r="A2439" s="19" t="s">
        <v>640</v>
      </c>
      <c r="B2439" s="19" t="s">
        <v>1745</v>
      </c>
      <c r="C2439" s="51"/>
      <c r="D2439" s="51" t="s">
        <v>1879</v>
      </c>
      <c r="E2439" s="51" t="s">
        <v>676</v>
      </c>
      <c r="F2439" s="51" t="s">
        <v>676</v>
      </c>
      <c r="G2439" s="51"/>
      <c r="H2439" s="51" t="s">
        <v>623</v>
      </c>
      <c r="I2439" s="51"/>
      <c r="J2439" s="51"/>
      <c r="K2439" s="51" t="s">
        <v>2098</v>
      </c>
      <c r="L2439" s="51">
        <v>2518</v>
      </c>
      <c r="M2439" s="51"/>
      <c r="N2439" s="53">
        <v>1267.71</v>
      </c>
      <c r="O2439" s="53"/>
      <c r="P2439" s="53">
        <v>1267.71</v>
      </c>
    </row>
    <row r="2440" spans="1:16" s="19" customFormat="1" hidden="1">
      <c r="A2440" s="19" t="s">
        <v>611</v>
      </c>
      <c r="B2440" s="19" t="s">
        <v>1752</v>
      </c>
      <c r="C2440" s="51"/>
      <c r="D2440" s="51" t="s">
        <v>1879</v>
      </c>
      <c r="E2440" s="51" t="s">
        <v>676</v>
      </c>
      <c r="F2440" s="51" t="s">
        <v>676</v>
      </c>
      <c r="G2440" s="51"/>
      <c r="H2440" s="51" t="s">
        <v>623</v>
      </c>
      <c r="I2440" s="51"/>
      <c r="J2440" s="51"/>
      <c r="K2440" s="51" t="s">
        <v>2096</v>
      </c>
      <c r="L2440" s="51">
        <v>2518</v>
      </c>
      <c r="M2440" s="51"/>
      <c r="N2440" s="53">
        <v>7.0000000000000007E-2</v>
      </c>
      <c r="O2440" s="53"/>
      <c r="P2440" s="53">
        <v>7.0000000000000007E-2</v>
      </c>
    </row>
    <row r="2441" spans="1:16" s="19" customFormat="1" hidden="1">
      <c r="A2441" s="19" t="s">
        <v>636</v>
      </c>
      <c r="B2441" s="19" t="s">
        <v>1752</v>
      </c>
      <c r="C2441" s="51"/>
      <c r="D2441" s="51" t="s">
        <v>1879</v>
      </c>
      <c r="E2441" s="51" t="s">
        <v>676</v>
      </c>
      <c r="F2441" s="51" t="s">
        <v>676</v>
      </c>
      <c r="G2441" s="51"/>
      <c r="H2441" s="51" t="s">
        <v>623</v>
      </c>
      <c r="I2441" s="51"/>
      <c r="J2441" s="51"/>
      <c r="K2441" s="51" t="s">
        <v>2096</v>
      </c>
      <c r="L2441" s="51">
        <v>2518</v>
      </c>
      <c r="M2441" s="51"/>
      <c r="N2441" s="53">
        <v>0.01</v>
      </c>
      <c r="O2441" s="53"/>
      <c r="P2441" s="53">
        <v>0.01</v>
      </c>
    </row>
    <row r="2442" spans="1:16" s="19" customFormat="1" hidden="1">
      <c r="A2442" s="19" t="s">
        <v>507</v>
      </c>
      <c r="B2442" s="19" t="s">
        <v>1752</v>
      </c>
      <c r="C2442" s="51"/>
      <c r="D2442" s="51" t="s">
        <v>1879</v>
      </c>
      <c r="E2442" s="51" t="s">
        <v>676</v>
      </c>
      <c r="F2442" s="51" t="s">
        <v>676</v>
      </c>
      <c r="G2442" s="51"/>
      <c r="H2442" s="51" t="s">
        <v>623</v>
      </c>
      <c r="I2442" s="51"/>
      <c r="J2442" s="51"/>
      <c r="K2442" s="51" t="s">
        <v>2096</v>
      </c>
      <c r="L2442" s="51">
        <v>2518</v>
      </c>
      <c r="M2442" s="51"/>
      <c r="N2442" s="53">
        <v>0.03</v>
      </c>
      <c r="O2442" s="53"/>
      <c r="P2442" s="53">
        <v>0.03</v>
      </c>
    </row>
    <row r="2443" spans="1:16" s="19" customFormat="1" hidden="1">
      <c r="A2443" s="19" t="s">
        <v>637</v>
      </c>
      <c r="B2443" s="19" t="s">
        <v>1752</v>
      </c>
      <c r="C2443" s="51"/>
      <c r="D2443" s="51" t="s">
        <v>1879</v>
      </c>
      <c r="E2443" s="51" t="s">
        <v>676</v>
      </c>
      <c r="F2443" s="51" t="s">
        <v>676</v>
      </c>
      <c r="G2443" s="51"/>
      <c r="H2443" s="51" t="s">
        <v>623</v>
      </c>
      <c r="I2443" s="51"/>
      <c r="J2443" s="51"/>
      <c r="K2443" s="51" t="s">
        <v>2096</v>
      </c>
      <c r="L2443" s="51">
        <v>2518</v>
      </c>
      <c r="M2443" s="51"/>
      <c r="N2443" s="53">
        <v>0.02</v>
      </c>
      <c r="O2443" s="53"/>
      <c r="P2443" s="53">
        <v>0.02</v>
      </c>
    </row>
    <row r="2444" spans="1:16" s="19" customFormat="1" hidden="1">
      <c r="A2444" s="19" t="s">
        <v>638</v>
      </c>
      <c r="B2444" s="19" t="s">
        <v>1752</v>
      </c>
      <c r="C2444" s="51"/>
      <c r="D2444" s="51" t="s">
        <v>1879</v>
      </c>
      <c r="E2444" s="51" t="s">
        <v>676</v>
      </c>
      <c r="F2444" s="51" t="s">
        <v>676</v>
      </c>
      <c r="G2444" s="51"/>
      <c r="H2444" s="51" t="s">
        <v>623</v>
      </c>
      <c r="I2444" s="51"/>
      <c r="J2444" s="51"/>
      <c r="K2444" s="51" t="s">
        <v>2096</v>
      </c>
      <c r="L2444" s="51">
        <v>2518</v>
      </c>
      <c r="M2444" s="51"/>
      <c r="N2444" s="53">
        <v>0.05</v>
      </c>
      <c r="O2444" s="53"/>
      <c r="P2444" s="53">
        <v>0.05</v>
      </c>
    </row>
    <row r="2445" spans="1:16" s="19" customFormat="1" hidden="1">
      <c r="A2445" s="19" t="s">
        <v>639</v>
      </c>
      <c r="B2445" s="19" t="s">
        <v>1752</v>
      </c>
      <c r="C2445" s="51"/>
      <c r="D2445" s="51" t="s">
        <v>1879</v>
      </c>
      <c r="E2445" s="51" t="s">
        <v>676</v>
      </c>
      <c r="F2445" s="51" t="s">
        <v>676</v>
      </c>
      <c r="G2445" s="51"/>
      <c r="H2445" s="51" t="s">
        <v>623</v>
      </c>
      <c r="I2445" s="51"/>
      <c r="J2445" s="51"/>
      <c r="K2445" s="51" t="s">
        <v>2096</v>
      </c>
      <c r="L2445" s="51">
        <v>2518</v>
      </c>
      <c r="M2445" s="51"/>
      <c r="N2445" s="53">
        <v>0.02</v>
      </c>
      <c r="O2445" s="53"/>
      <c r="P2445" s="53">
        <v>0.02</v>
      </c>
    </row>
    <row r="2446" spans="1:16" s="19" customFormat="1" hidden="1">
      <c r="A2446" s="19" t="s">
        <v>1894</v>
      </c>
      <c r="B2446" s="19" t="s">
        <v>1752</v>
      </c>
      <c r="C2446" s="51"/>
      <c r="D2446" s="51" t="s">
        <v>1879</v>
      </c>
      <c r="E2446" s="51" t="s">
        <v>676</v>
      </c>
      <c r="F2446" s="51" t="s">
        <v>676</v>
      </c>
      <c r="G2446" s="51"/>
      <c r="H2446" s="51" t="s">
        <v>623</v>
      </c>
      <c r="I2446" s="51"/>
      <c r="J2446" s="51"/>
      <c r="K2446" s="51" t="s">
        <v>2096</v>
      </c>
      <c r="L2446" s="51">
        <v>2518</v>
      </c>
      <c r="M2446" s="51"/>
      <c r="N2446" s="53">
        <v>0.1</v>
      </c>
      <c r="O2446" s="53"/>
      <c r="P2446" s="53">
        <v>0.1</v>
      </c>
    </row>
    <row r="2447" spans="1:16" s="19" customFormat="1" hidden="1">
      <c r="A2447" s="19" t="s">
        <v>640</v>
      </c>
      <c r="B2447" s="19" t="s">
        <v>1752</v>
      </c>
      <c r="C2447" s="51"/>
      <c r="D2447" s="51" t="s">
        <v>1879</v>
      </c>
      <c r="E2447" s="51" t="s">
        <v>676</v>
      </c>
      <c r="F2447" s="51" t="s">
        <v>676</v>
      </c>
      <c r="G2447" s="51"/>
      <c r="H2447" s="51" t="s">
        <v>623</v>
      </c>
      <c r="I2447" s="51"/>
      <c r="J2447" s="51"/>
      <c r="K2447" s="51" t="s">
        <v>2096</v>
      </c>
      <c r="L2447" s="51">
        <v>2518</v>
      </c>
      <c r="M2447" s="51"/>
      <c r="N2447" s="53">
        <v>0.02</v>
      </c>
      <c r="O2447" s="53"/>
      <c r="P2447" s="53">
        <v>0.02</v>
      </c>
    </row>
    <row r="2448" spans="1:16" s="19" customFormat="1" hidden="1">
      <c r="A2448" s="19" t="s">
        <v>611</v>
      </c>
      <c r="B2448" s="19" t="s">
        <v>1753</v>
      </c>
      <c r="C2448" s="51"/>
      <c r="D2448" s="51" t="s">
        <v>1879</v>
      </c>
      <c r="E2448" s="51" t="s">
        <v>676</v>
      </c>
      <c r="F2448" s="51" t="s">
        <v>676</v>
      </c>
      <c r="G2448" s="51"/>
      <c r="H2448" s="51" t="s">
        <v>623</v>
      </c>
      <c r="I2448" s="51"/>
      <c r="J2448" s="51"/>
      <c r="K2448" s="51" t="s">
        <v>2094</v>
      </c>
      <c r="L2448" s="51">
        <v>2518</v>
      </c>
      <c r="M2448" s="51"/>
      <c r="N2448" s="53">
        <v>29413.93</v>
      </c>
      <c r="O2448" s="53"/>
      <c r="P2448" s="53">
        <v>29413.93</v>
      </c>
    </row>
    <row r="2449" spans="1:16" s="19" customFormat="1" hidden="1">
      <c r="A2449" s="19" t="s">
        <v>636</v>
      </c>
      <c r="B2449" s="19" t="s">
        <v>1753</v>
      </c>
      <c r="C2449" s="51"/>
      <c r="D2449" s="51" t="s">
        <v>1879</v>
      </c>
      <c r="E2449" s="51" t="s">
        <v>676</v>
      </c>
      <c r="F2449" s="51" t="s">
        <v>676</v>
      </c>
      <c r="G2449" s="51"/>
      <c r="H2449" s="51" t="s">
        <v>623</v>
      </c>
      <c r="I2449" s="51"/>
      <c r="J2449" s="51"/>
      <c r="K2449" s="51" t="s">
        <v>2094</v>
      </c>
      <c r="L2449" s="51">
        <v>2518</v>
      </c>
      <c r="M2449" s="51"/>
      <c r="N2449" s="53">
        <v>4968.74</v>
      </c>
      <c r="O2449" s="53"/>
      <c r="P2449" s="53">
        <v>4968.74</v>
      </c>
    </row>
    <row r="2450" spans="1:16" s="19" customFormat="1" hidden="1">
      <c r="A2450" s="19" t="s">
        <v>507</v>
      </c>
      <c r="B2450" s="19" t="s">
        <v>1753</v>
      </c>
      <c r="C2450" s="51"/>
      <c r="D2450" s="51" t="s">
        <v>1879</v>
      </c>
      <c r="E2450" s="51" t="s">
        <v>676</v>
      </c>
      <c r="F2450" s="51" t="s">
        <v>676</v>
      </c>
      <c r="G2450" s="51"/>
      <c r="H2450" s="51" t="s">
        <v>623</v>
      </c>
      <c r="I2450" s="51"/>
      <c r="J2450" s="51"/>
      <c r="K2450" s="51" t="s">
        <v>2094</v>
      </c>
      <c r="L2450" s="51">
        <v>2518</v>
      </c>
      <c r="M2450" s="51"/>
      <c r="N2450" s="53">
        <v>11336.83</v>
      </c>
      <c r="O2450" s="53"/>
      <c r="P2450" s="53">
        <v>11336.83</v>
      </c>
    </row>
    <row r="2451" spans="1:16" s="19" customFormat="1" hidden="1">
      <c r="A2451" s="19" t="s">
        <v>637</v>
      </c>
      <c r="B2451" s="19" t="s">
        <v>1753</v>
      </c>
      <c r="C2451" s="51"/>
      <c r="D2451" s="51" t="s">
        <v>1879</v>
      </c>
      <c r="E2451" s="51" t="s">
        <v>676</v>
      </c>
      <c r="F2451" s="51" t="s">
        <v>676</v>
      </c>
      <c r="G2451" s="51"/>
      <c r="H2451" s="51" t="s">
        <v>623</v>
      </c>
      <c r="I2451" s="51"/>
      <c r="J2451" s="51"/>
      <c r="K2451" s="51" t="s">
        <v>2094</v>
      </c>
      <c r="L2451" s="51">
        <v>2518</v>
      </c>
      <c r="M2451" s="51"/>
      <c r="N2451" s="53">
        <v>6139.92</v>
      </c>
      <c r="O2451" s="53"/>
      <c r="P2451" s="53">
        <v>6139.92</v>
      </c>
    </row>
    <row r="2452" spans="1:16" s="19" customFormat="1" hidden="1">
      <c r="A2452" s="19" t="s">
        <v>638</v>
      </c>
      <c r="B2452" s="19" t="s">
        <v>1753</v>
      </c>
      <c r="C2452" s="51"/>
      <c r="D2452" s="51" t="s">
        <v>1879</v>
      </c>
      <c r="E2452" s="51" t="s">
        <v>676</v>
      </c>
      <c r="F2452" s="51" t="s">
        <v>676</v>
      </c>
      <c r="G2452" s="51"/>
      <c r="H2452" s="51" t="s">
        <v>623</v>
      </c>
      <c r="I2452" s="51"/>
      <c r="J2452" s="51"/>
      <c r="K2452" s="51" t="s">
        <v>2094</v>
      </c>
      <c r="L2452" s="51">
        <v>2518</v>
      </c>
      <c r="M2452" s="51"/>
      <c r="N2452" s="53">
        <v>17955.86</v>
      </c>
      <c r="O2452" s="53"/>
      <c r="P2452" s="53">
        <v>17955.86</v>
      </c>
    </row>
    <row r="2453" spans="1:16" s="19" customFormat="1" hidden="1">
      <c r="A2453" s="19" t="s">
        <v>639</v>
      </c>
      <c r="B2453" s="19" t="s">
        <v>1753</v>
      </c>
      <c r="C2453" s="51"/>
      <c r="D2453" s="51" t="s">
        <v>1879</v>
      </c>
      <c r="E2453" s="51" t="s">
        <v>676</v>
      </c>
      <c r="F2453" s="51" t="s">
        <v>676</v>
      </c>
      <c r="G2453" s="51"/>
      <c r="H2453" s="51" t="s">
        <v>623</v>
      </c>
      <c r="I2453" s="51"/>
      <c r="J2453" s="51"/>
      <c r="K2453" s="51" t="s">
        <v>2094</v>
      </c>
      <c r="L2453" s="51">
        <v>2518</v>
      </c>
      <c r="M2453" s="51"/>
      <c r="N2453" s="53">
        <v>8536.5300000000007</v>
      </c>
      <c r="O2453" s="53"/>
      <c r="P2453" s="53">
        <v>8536.5300000000007</v>
      </c>
    </row>
    <row r="2454" spans="1:16" s="19" customFormat="1" hidden="1">
      <c r="A2454" s="19" t="s">
        <v>1894</v>
      </c>
      <c r="B2454" s="19" t="s">
        <v>1753</v>
      </c>
      <c r="C2454" s="51"/>
      <c r="D2454" s="51" t="s">
        <v>1879</v>
      </c>
      <c r="E2454" s="51" t="s">
        <v>676</v>
      </c>
      <c r="F2454" s="51" t="s">
        <v>676</v>
      </c>
      <c r="G2454" s="51"/>
      <c r="H2454" s="51" t="s">
        <v>623</v>
      </c>
      <c r="I2454" s="51"/>
      <c r="J2454" s="51"/>
      <c r="K2454" s="51" t="s">
        <v>2094</v>
      </c>
      <c r="L2454" s="51">
        <v>2518</v>
      </c>
      <c r="M2454" s="51"/>
      <c r="N2454" s="53">
        <v>41391.74</v>
      </c>
      <c r="O2454" s="53"/>
      <c r="P2454" s="53">
        <v>41391.74</v>
      </c>
    </row>
    <row r="2455" spans="1:16" s="19" customFormat="1" hidden="1">
      <c r="A2455" s="19" t="s">
        <v>640</v>
      </c>
      <c r="B2455" s="19" t="s">
        <v>1753</v>
      </c>
      <c r="C2455" s="51"/>
      <c r="D2455" s="51" t="s">
        <v>1879</v>
      </c>
      <c r="E2455" s="51" t="s">
        <v>676</v>
      </c>
      <c r="F2455" s="51" t="s">
        <v>676</v>
      </c>
      <c r="G2455" s="51"/>
      <c r="H2455" s="51" t="s">
        <v>623</v>
      </c>
      <c r="I2455" s="51"/>
      <c r="J2455" s="51"/>
      <c r="K2455" s="51" t="s">
        <v>2094</v>
      </c>
      <c r="L2455" s="51">
        <v>2518</v>
      </c>
      <c r="M2455" s="51"/>
      <c r="N2455" s="53">
        <v>8413.8799999999992</v>
      </c>
      <c r="O2455" s="53"/>
      <c r="P2455" s="53">
        <v>8413.8799999999992</v>
      </c>
    </row>
    <row r="2456" spans="1:16" s="19" customFormat="1" hidden="1">
      <c r="A2456" s="19" t="s">
        <v>611</v>
      </c>
      <c r="B2456" s="19" t="s">
        <v>1754</v>
      </c>
      <c r="C2456" s="51"/>
      <c r="D2456" s="51" t="s">
        <v>1879</v>
      </c>
      <c r="E2456" s="51" t="s">
        <v>676</v>
      </c>
      <c r="F2456" s="51" t="s">
        <v>676</v>
      </c>
      <c r="G2456" s="51"/>
      <c r="H2456" s="51" t="s">
        <v>623</v>
      </c>
      <c r="I2456" s="51"/>
      <c r="J2456" s="51"/>
      <c r="K2456" s="51" t="s">
        <v>2092</v>
      </c>
      <c r="L2456" s="51">
        <v>2518</v>
      </c>
      <c r="M2456" s="51"/>
      <c r="N2456" s="53">
        <v>4638.6099999999997</v>
      </c>
      <c r="O2456" s="53"/>
      <c r="P2456" s="53">
        <v>4638.6099999999997</v>
      </c>
    </row>
    <row r="2457" spans="1:16" s="19" customFormat="1" hidden="1">
      <c r="A2457" s="19" t="s">
        <v>636</v>
      </c>
      <c r="B2457" s="19" t="s">
        <v>1754</v>
      </c>
      <c r="C2457" s="51"/>
      <c r="D2457" s="51" t="s">
        <v>1879</v>
      </c>
      <c r="E2457" s="51" t="s">
        <v>676</v>
      </c>
      <c r="F2457" s="51" t="s">
        <v>676</v>
      </c>
      <c r="G2457" s="51"/>
      <c r="H2457" s="51" t="s">
        <v>623</v>
      </c>
      <c r="I2457" s="51"/>
      <c r="J2457" s="51"/>
      <c r="K2457" s="51" t="s">
        <v>2092</v>
      </c>
      <c r="L2457" s="51">
        <v>2518</v>
      </c>
      <c r="M2457" s="51"/>
      <c r="N2457" s="53">
        <v>811.74</v>
      </c>
      <c r="O2457" s="53"/>
      <c r="P2457" s="53">
        <v>811.74</v>
      </c>
    </row>
    <row r="2458" spans="1:16" s="19" customFormat="1" hidden="1">
      <c r="A2458" s="19" t="s">
        <v>507</v>
      </c>
      <c r="B2458" s="19" t="s">
        <v>1754</v>
      </c>
      <c r="C2458" s="51"/>
      <c r="D2458" s="51" t="s">
        <v>1879</v>
      </c>
      <c r="E2458" s="51" t="s">
        <v>676</v>
      </c>
      <c r="F2458" s="51" t="s">
        <v>676</v>
      </c>
      <c r="G2458" s="51"/>
      <c r="H2458" s="51" t="s">
        <v>623</v>
      </c>
      <c r="I2458" s="51"/>
      <c r="J2458" s="51"/>
      <c r="K2458" s="51" t="s">
        <v>2092</v>
      </c>
      <c r="L2458" s="51">
        <v>2518</v>
      </c>
      <c r="M2458" s="51"/>
      <c r="N2458" s="53">
        <v>1904.98</v>
      </c>
      <c r="O2458" s="53"/>
      <c r="P2458" s="53">
        <v>1904.98</v>
      </c>
    </row>
    <row r="2459" spans="1:16" s="19" customFormat="1" hidden="1">
      <c r="A2459" s="19" t="s">
        <v>637</v>
      </c>
      <c r="B2459" s="19" t="s">
        <v>1754</v>
      </c>
      <c r="C2459" s="51"/>
      <c r="D2459" s="51" t="s">
        <v>1879</v>
      </c>
      <c r="E2459" s="51" t="s">
        <v>676</v>
      </c>
      <c r="F2459" s="51" t="s">
        <v>676</v>
      </c>
      <c r="G2459" s="51"/>
      <c r="H2459" s="51" t="s">
        <v>623</v>
      </c>
      <c r="I2459" s="51"/>
      <c r="J2459" s="51"/>
      <c r="K2459" s="51" t="s">
        <v>2092</v>
      </c>
      <c r="L2459" s="51">
        <v>2518</v>
      </c>
      <c r="M2459" s="51"/>
      <c r="N2459" s="53">
        <v>974.24</v>
      </c>
      <c r="O2459" s="53"/>
      <c r="P2459" s="53">
        <v>974.24</v>
      </c>
    </row>
    <row r="2460" spans="1:16" s="19" customFormat="1" hidden="1">
      <c r="A2460" s="19" t="s">
        <v>638</v>
      </c>
      <c r="B2460" s="19" t="s">
        <v>1754</v>
      </c>
      <c r="C2460" s="51"/>
      <c r="D2460" s="51" t="s">
        <v>1879</v>
      </c>
      <c r="E2460" s="51" t="s">
        <v>676</v>
      </c>
      <c r="F2460" s="51" t="s">
        <v>676</v>
      </c>
      <c r="G2460" s="51"/>
      <c r="H2460" s="51" t="s">
        <v>623</v>
      </c>
      <c r="I2460" s="51"/>
      <c r="J2460" s="51"/>
      <c r="K2460" s="51" t="s">
        <v>2092</v>
      </c>
      <c r="L2460" s="51">
        <v>2518</v>
      </c>
      <c r="M2460" s="51"/>
      <c r="N2460" s="53">
        <v>2826.04</v>
      </c>
      <c r="O2460" s="53"/>
      <c r="P2460" s="53">
        <v>2826.04</v>
      </c>
    </row>
    <row r="2461" spans="1:16" s="19" customFormat="1" hidden="1">
      <c r="A2461" s="19" t="s">
        <v>639</v>
      </c>
      <c r="B2461" s="19" t="s">
        <v>1754</v>
      </c>
      <c r="C2461" s="51"/>
      <c r="D2461" s="51" t="s">
        <v>1879</v>
      </c>
      <c r="E2461" s="51" t="s">
        <v>676</v>
      </c>
      <c r="F2461" s="51" t="s">
        <v>676</v>
      </c>
      <c r="G2461" s="51"/>
      <c r="H2461" s="51" t="s">
        <v>623</v>
      </c>
      <c r="I2461" s="51"/>
      <c r="J2461" s="51"/>
      <c r="K2461" s="51" t="s">
        <v>2092</v>
      </c>
      <c r="L2461" s="51">
        <v>2518</v>
      </c>
      <c r="M2461" s="51"/>
      <c r="N2461" s="53">
        <v>1336.4</v>
      </c>
      <c r="O2461" s="53"/>
      <c r="P2461" s="53">
        <v>1336.4</v>
      </c>
    </row>
    <row r="2462" spans="1:16" s="19" customFormat="1" hidden="1">
      <c r="A2462" s="19" t="s">
        <v>1894</v>
      </c>
      <c r="B2462" s="19" t="s">
        <v>1754</v>
      </c>
      <c r="C2462" s="51"/>
      <c r="D2462" s="51" t="s">
        <v>1879</v>
      </c>
      <c r="E2462" s="51" t="s">
        <v>676</v>
      </c>
      <c r="F2462" s="51" t="s">
        <v>676</v>
      </c>
      <c r="G2462" s="51"/>
      <c r="H2462" s="51" t="s">
        <v>623</v>
      </c>
      <c r="I2462" s="51"/>
      <c r="J2462" s="51"/>
      <c r="K2462" s="51" t="s">
        <v>2092</v>
      </c>
      <c r="L2462" s="51">
        <v>2518</v>
      </c>
      <c r="M2462" s="51"/>
      <c r="N2462" s="53">
        <v>6730.87</v>
      </c>
      <c r="O2462" s="53"/>
      <c r="P2462" s="53">
        <v>6730.87</v>
      </c>
    </row>
    <row r="2463" spans="1:16" s="19" customFormat="1" hidden="1">
      <c r="A2463" s="19" t="s">
        <v>640</v>
      </c>
      <c r="B2463" s="19" t="s">
        <v>1754</v>
      </c>
      <c r="C2463" s="51"/>
      <c r="D2463" s="51" t="s">
        <v>1879</v>
      </c>
      <c r="E2463" s="51" t="s">
        <v>676</v>
      </c>
      <c r="F2463" s="51" t="s">
        <v>676</v>
      </c>
      <c r="G2463" s="51"/>
      <c r="H2463" s="51" t="s">
        <v>623</v>
      </c>
      <c r="I2463" s="51"/>
      <c r="J2463" s="51"/>
      <c r="K2463" s="51" t="s">
        <v>2092</v>
      </c>
      <c r="L2463" s="51">
        <v>2518</v>
      </c>
      <c r="M2463" s="51"/>
      <c r="N2463" s="53">
        <v>1345.58</v>
      </c>
      <c r="O2463" s="53"/>
      <c r="P2463" s="53">
        <v>1345.58</v>
      </c>
    </row>
    <row r="2464" spans="1:16" s="19" customFormat="1" hidden="1">
      <c r="A2464" s="19" t="s">
        <v>611</v>
      </c>
      <c r="B2464" s="19" t="s">
        <v>1756</v>
      </c>
      <c r="C2464" s="51"/>
      <c r="D2464" s="51" t="s">
        <v>1879</v>
      </c>
      <c r="E2464" s="51" t="s">
        <v>676</v>
      </c>
      <c r="F2464" s="51" t="s">
        <v>676</v>
      </c>
      <c r="G2464" s="51"/>
      <c r="H2464" s="51" t="s">
        <v>623</v>
      </c>
      <c r="I2464" s="51"/>
      <c r="J2464" s="51"/>
      <c r="K2464" s="51" t="s">
        <v>2090</v>
      </c>
      <c r="L2464" s="51">
        <v>2518</v>
      </c>
      <c r="M2464" s="51"/>
      <c r="N2464" s="53">
        <v>4387.3999999999996</v>
      </c>
      <c r="O2464" s="53"/>
      <c r="P2464" s="53">
        <v>4387.3999999999996</v>
      </c>
    </row>
    <row r="2465" spans="1:16" s="19" customFormat="1" hidden="1">
      <c r="A2465" s="19" t="s">
        <v>636</v>
      </c>
      <c r="B2465" s="19" t="s">
        <v>1756</v>
      </c>
      <c r="C2465" s="51"/>
      <c r="D2465" s="51" t="s">
        <v>1879</v>
      </c>
      <c r="E2465" s="51" t="s">
        <v>676</v>
      </c>
      <c r="F2465" s="51" t="s">
        <v>676</v>
      </c>
      <c r="G2465" s="51"/>
      <c r="H2465" s="51" t="s">
        <v>623</v>
      </c>
      <c r="I2465" s="51"/>
      <c r="J2465" s="51"/>
      <c r="K2465" s="51" t="s">
        <v>2090</v>
      </c>
      <c r="L2465" s="51">
        <v>2518</v>
      </c>
      <c r="M2465" s="51"/>
      <c r="N2465" s="53">
        <v>698.9</v>
      </c>
      <c r="O2465" s="53"/>
      <c r="P2465" s="53">
        <v>698.9</v>
      </c>
    </row>
    <row r="2466" spans="1:16" s="19" customFormat="1" hidden="1">
      <c r="A2466" s="19" t="s">
        <v>507</v>
      </c>
      <c r="B2466" s="19" t="s">
        <v>1756</v>
      </c>
      <c r="C2466" s="51"/>
      <c r="D2466" s="51" t="s">
        <v>1879</v>
      </c>
      <c r="E2466" s="51" t="s">
        <v>676</v>
      </c>
      <c r="F2466" s="51" t="s">
        <v>676</v>
      </c>
      <c r="G2466" s="51"/>
      <c r="H2466" s="51" t="s">
        <v>623</v>
      </c>
      <c r="I2466" s="51"/>
      <c r="J2466" s="51"/>
      <c r="K2466" s="51" t="s">
        <v>2090</v>
      </c>
      <c r="L2466" s="51">
        <v>2518</v>
      </c>
      <c r="M2466" s="51"/>
      <c r="N2466" s="53">
        <v>1748.55</v>
      </c>
      <c r="O2466" s="53"/>
      <c r="P2466" s="53">
        <v>1748.55</v>
      </c>
    </row>
    <row r="2467" spans="1:16" s="19" customFormat="1" hidden="1">
      <c r="A2467" s="19" t="s">
        <v>637</v>
      </c>
      <c r="B2467" s="19" t="s">
        <v>1756</v>
      </c>
      <c r="C2467" s="51"/>
      <c r="D2467" s="51" t="s">
        <v>1879</v>
      </c>
      <c r="E2467" s="51" t="s">
        <v>676</v>
      </c>
      <c r="F2467" s="51" t="s">
        <v>676</v>
      </c>
      <c r="G2467" s="51"/>
      <c r="H2467" s="51" t="s">
        <v>623</v>
      </c>
      <c r="I2467" s="51"/>
      <c r="J2467" s="51"/>
      <c r="K2467" s="51" t="s">
        <v>2090</v>
      </c>
      <c r="L2467" s="51">
        <v>2518</v>
      </c>
      <c r="M2467" s="51"/>
      <c r="N2467" s="53">
        <v>923.25</v>
      </c>
      <c r="O2467" s="53"/>
      <c r="P2467" s="53">
        <v>923.25</v>
      </c>
    </row>
    <row r="2468" spans="1:16" s="19" customFormat="1" hidden="1">
      <c r="A2468" s="19" t="s">
        <v>638</v>
      </c>
      <c r="B2468" s="19" t="s">
        <v>1756</v>
      </c>
      <c r="C2468" s="51"/>
      <c r="D2468" s="51" t="s">
        <v>1879</v>
      </c>
      <c r="E2468" s="51" t="s">
        <v>676</v>
      </c>
      <c r="F2468" s="51" t="s">
        <v>676</v>
      </c>
      <c r="G2468" s="51"/>
      <c r="H2468" s="51" t="s">
        <v>623</v>
      </c>
      <c r="I2468" s="51"/>
      <c r="J2468" s="51"/>
      <c r="K2468" s="51" t="s">
        <v>2090</v>
      </c>
      <c r="L2468" s="51">
        <v>2518</v>
      </c>
      <c r="M2468" s="51"/>
      <c r="N2468" s="53">
        <v>2793.69</v>
      </c>
      <c r="O2468" s="53"/>
      <c r="P2468" s="53">
        <v>2793.69</v>
      </c>
    </row>
    <row r="2469" spans="1:16" s="19" customFormat="1" hidden="1">
      <c r="A2469" s="19" t="s">
        <v>639</v>
      </c>
      <c r="B2469" s="19" t="s">
        <v>1756</v>
      </c>
      <c r="C2469" s="51"/>
      <c r="D2469" s="51" t="s">
        <v>1879</v>
      </c>
      <c r="E2469" s="51" t="s">
        <v>676</v>
      </c>
      <c r="F2469" s="51" t="s">
        <v>676</v>
      </c>
      <c r="G2469" s="51"/>
      <c r="H2469" s="51" t="s">
        <v>623</v>
      </c>
      <c r="I2469" s="51"/>
      <c r="J2469" s="51"/>
      <c r="K2469" s="51" t="s">
        <v>2090</v>
      </c>
      <c r="L2469" s="51">
        <v>2518</v>
      </c>
      <c r="M2469" s="51"/>
      <c r="N2469" s="53">
        <v>1281.8</v>
      </c>
      <c r="O2469" s="53"/>
      <c r="P2469" s="53">
        <v>1281.8</v>
      </c>
    </row>
    <row r="2470" spans="1:16" s="19" customFormat="1" hidden="1">
      <c r="A2470" s="19" t="s">
        <v>1894</v>
      </c>
      <c r="B2470" s="19" t="s">
        <v>1756</v>
      </c>
      <c r="C2470" s="51"/>
      <c r="D2470" s="51" t="s">
        <v>1879</v>
      </c>
      <c r="E2470" s="51" t="s">
        <v>676</v>
      </c>
      <c r="F2470" s="51" t="s">
        <v>676</v>
      </c>
      <c r="G2470" s="51"/>
      <c r="H2470" s="51" t="s">
        <v>623</v>
      </c>
      <c r="I2470" s="51"/>
      <c r="J2470" s="51"/>
      <c r="K2470" s="51" t="s">
        <v>2090</v>
      </c>
      <c r="L2470" s="51">
        <v>2518</v>
      </c>
      <c r="M2470" s="51"/>
      <c r="N2470" s="53">
        <v>5900.18</v>
      </c>
      <c r="O2470" s="53"/>
      <c r="P2470" s="53">
        <v>5900.18</v>
      </c>
    </row>
    <row r="2471" spans="1:16" s="19" customFormat="1" hidden="1">
      <c r="A2471" s="19" t="s">
        <v>640</v>
      </c>
      <c r="B2471" s="19" t="s">
        <v>1756</v>
      </c>
      <c r="C2471" s="51"/>
      <c r="D2471" s="51" t="s">
        <v>1879</v>
      </c>
      <c r="E2471" s="51" t="s">
        <v>676</v>
      </c>
      <c r="F2471" s="51" t="s">
        <v>676</v>
      </c>
      <c r="G2471" s="51"/>
      <c r="H2471" s="51" t="s">
        <v>623</v>
      </c>
      <c r="I2471" s="51"/>
      <c r="J2471" s="51"/>
      <c r="K2471" s="51" t="s">
        <v>2090</v>
      </c>
      <c r="L2471" s="51">
        <v>2518</v>
      </c>
      <c r="M2471" s="51"/>
      <c r="N2471" s="53">
        <v>1274.6500000000001</v>
      </c>
      <c r="O2471" s="53"/>
      <c r="P2471" s="53">
        <v>1274.6500000000001</v>
      </c>
    </row>
    <row r="2472" spans="1:16" s="19" customFormat="1" hidden="1">
      <c r="A2472" s="19" t="s">
        <v>636</v>
      </c>
      <c r="B2472" s="19" t="s">
        <v>1755</v>
      </c>
      <c r="C2472" s="51"/>
      <c r="D2472" s="51" t="s">
        <v>1879</v>
      </c>
      <c r="E2472" s="51" t="s">
        <v>1890</v>
      </c>
      <c r="F2472" s="51" t="s">
        <v>63</v>
      </c>
      <c r="G2472" s="51"/>
      <c r="H2472" s="51" t="s">
        <v>623</v>
      </c>
      <c r="I2472" s="51"/>
      <c r="J2472" s="51"/>
      <c r="K2472" s="51" t="s">
        <v>2089</v>
      </c>
      <c r="L2472" s="51"/>
      <c r="M2472" s="51"/>
      <c r="N2472" s="53">
        <v>25</v>
      </c>
      <c r="O2472" s="53"/>
      <c r="P2472" s="53">
        <v>25</v>
      </c>
    </row>
    <row r="2473" spans="1:16" s="19" customFormat="1" hidden="1">
      <c r="A2473" s="19" t="s">
        <v>507</v>
      </c>
      <c r="B2473" s="19" t="s">
        <v>1755</v>
      </c>
      <c r="C2473" s="51"/>
      <c r="D2473" s="51" t="s">
        <v>1879</v>
      </c>
      <c r="E2473" s="51" t="s">
        <v>1890</v>
      </c>
      <c r="F2473" s="51" t="s">
        <v>63</v>
      </c>
      <c r="G2473" s="51"/>
      <c r="H2473" s="51" t="s">
        <v>623</v>
      </c>
      <c r="I2473" s="51"/>
      <c r="J2473" s="51"/>
      <c r="K2473" s="51" t="s">
        <v>2089</v>
      </c>
      <c r="L2473" s="51"/>
      <c r="M2473" s="51"/>
      <c r="N2473" s="53">
        <v>56</v>
      </c>
      <c r="O2473" s="53"/>
      <c r="P2473" s="53">
        <v>56</v>
      </c>
    </row>
    <row r="2474" spans="1:16" s="19" customFormat="1" hidden="1">
      <c r="A2474" s="19" t="s">
        <v>637</v>
      </c>
      <c r="B2474" s="19" t="s">
        <v>1755</v>
      </c>
      <c r="C2474" s="51"/>
      <c r="D2474" s="51" t="s">
        <v>1879</v>
      </c>
      <c r="E2474" s="51" t="s">
        <v>1890</v>
      </c>
      <c r="F2474" s="51" t="s">
        <v>63</v>
      </c>
      <c r="G2474" s="51"/>
      <c r="H2474" s="51" t="s">
        <v>623</v>
      </c>
      <c r="I2474" s="51"/>
      <c r="J2474" s="51"/>
      <c r="K2474" s="51" t="s">
        <v>2089</v>
      </c>
      <c r="L2474" s="51"/>
      <c r="M2474" s="51"/>
      <c r="N2474" s="53">
        <v>21</v>
      </c>
      <c r="O2474" s="53"/>
      <c r="P2474" s="53">
        <v>21</v>
      </c>
    </row>
    <row r="2475" spans="1:16" s="19" customFormat="1" hidden="1">
      <c r="A2475" s="19" t="s">
        <v>638</v>
      </c>
      <c r="B2475" s="19" t="s">
        <v>1755</v>
      </c>
      <c r="C2475" s="51"/>
      <c r="D2475" s="51" t="s">
        <v>1879</v>
      </c>
      <c r="E2475" s="51" t="s">
        <v>1890</v>
      </c>
      <c r="F2475" s="51" t="s">
        <v>63</v>
      </c>
      <c r="G2475" s="51"/>
      <c r="H2475" s="51" t="s">
        <v>623</v>
      </c>
      <c r="I2475" s="51"/>
      <c r="J2475" s="51"/>
      <c r="K2475" s="51" t="s">
        <v>2089</v>
      </c>
      <c r="L2475" s="51"/>
      <c r="M2475" s="51"/>
      <c r="N2475" s="53">
        <v>48</v>
      </c>
      <c r="O2475" s="53"/>
      <c r="P2475" s="53">
        <v>48</v>
      </c>
    </row>
    <row r="2476" spans="1:16" s="19" customFormat="1" hidden="1">
      <c r="A2476" s="19" t="s">
        <v>639</v>
      </c>
      <c r="B2476" s="19" t="s">
        <v>1755</v>
      </c>
      <c r="C2476" s="51"/>
      <c r="D2476" s="51" t="s">
        <v>1879</v>
      </c>
      <c r="E2476" s="51" t="s">
        <v>1890</v>
      </c>
      <c r="F2476" s="51" t="s">
        <v>63</v>
      </c>
      <c r="G2476" s="51"/>
      <c r="H2476" s="51" t="s">
        <v>623</v>
      </c>
      <c r="I2476" s="51"/>
      <c r="J2476" s="51"/>
      <c r="K2476" s="51" t="s">
        <v>2089</v>
      </c>
      <c r="L2476" s="51"/>
      <c r="M2476" s="51"/>
      <c r="N2476" s="53">
        <v>27</v>
      </c>
      <c r="O2476" s="53"/>
      <c r="P2476" s="53">
        <v>27</v>
      </c>
    </row>
    <row r="2477" spans="1:16" s="19" customFormat="1" hidden="1">
      <c r="A2477" s="19" t="s">
        <v>1894</v>
      </c>
      <c r="B2477" s="19" t="s">
        <v>1755</v>
      </c>
      <c r="C2477" s="51"/>
      <c r="D2477" s="51" t="s">
        <v>1879</v>
      </c>
      <c r="E2477" s="51" t="s">
        <v>1890</v>
      </c>
      <c r="F2477" s="51" t="s">
        <v>63</v>
      </c>
      <c r="G2477" s="51"/>
      <c r="H2477" s="51" t="s">
        <v>623</v>
      </c>
      <c r="I2477" s="51"/>
      <c r="J2477" s="51"/>
      <c r="K2477" s="51" t="s">
        <v>2089</v>
      </c>
      <c r="L2477" s="51"/>
      <c r="M2477" s="51"/>
      <c r="N2477" s="53">
        <v>151</v>
      </c>
      <c r="O2477" s="53"/>
      <c r="P2477" s="53">
        <v>151</v>
      </c>
    </row>
    <row r="2478" spans="1:16" s="19" customFormat="1" hidden="1">
      <c r="A2478" s="19" t="s">
        <v>640</v>
      </c>
      <c r="B2478" s="19" t="s">
        <v>1755</v>
      </c>
      <c r="C2478" s="51"/>
      <c r="D2478" s="51" t="s">
        <v>1879</v>
      </c>
      <c r="E2478" s="51" t="s">
        <v>1890</v>
      </c>
      <c r="F2478" s="51" t="s">
        <v>63</v>
      </c>
      <c r="G2478" s="51"/>
      <c r="H2478" s="51" t="s">
        <v>623</v>
      </c>
      <c r="I2478" s="51"/>
      <c r="J2478" s="51"/>
      <c r="K2478" s="51" t="s">
        <v>2089</v>
      </c>
      <c r="L2478" s="51"/>
      <c r="M2478" s="51"/>
      <c r="N2478" s="53">
        <v>29</v>
      </c>
      <c r="O2478" s="53"/>
      <c r="P2478" s="53">
        <v>29</v>
      </c>
    </row>
    <row r="2479" spans="1:16" s="19" customFormat="1" hidden="1">
      <c r="A2479" s="19" t="s">
        <v>447</v>
      </c>
      <c r="B2479" s="19" t="s">
        <v>1746</v>
      </c>
      <c r="C2479" s="51"/>
      <c r="D2479" s="51" t="s">
        <v>1879</v>
      </c>
      <c r="E2479" s="51" t="s">
        <v>103</v>
      </c>
      <c r="F2479" s="51" t="s">
        <v>688</v>
      </c>
      <c r="G2479" s="51"/>
      <c r="H2479" s="51" t="s">
        <v>623</v>
      </c>
      <c r="I2479" s="51"/>
      <c r="J2479" s="51"/>
      <c r="K2479" s="51" t="s">
        <v>1966</v>
      </c>
      <c r="L2479" s="51"/>
      <c r="M2479" s="51"/>
      <c r="N2479" s="53">
        <v>21</v>
      </c>
      <c r="O2479" s="53"/>
      <c r="P2479" s="53">
        <v>21</v>
      </c>
    </row>
    <row r="2480" spans="1:16" s="19" customFormat="1" hidden="1">
      <c r="A2480" s="19" t="s">
        <v>447</v>
      </c>
      <c r="B2480" s="19" t="s">
        <v>1743</v>
      </c>
      <c r="C2480" s="51"/>
      <c r="D2480" s="51" t="s">
        <v>1879</v>
      </c>
      <c r="E2480" s="51" t="s">
        <v>676</v>
      </c>
      <c r="F2480" s="51" t="s">
        <v>962</v>
      </c>
      <c r="G2480" s="51"/>
      <c r="H2480" s="51" t="s">
        <v>623</v>
      </c>
      <c r="I2480" s="51"/>
      <c r="J2480" s="51"/>
      <c r="K2480" s="51" t="s">
        <v>2744</v>
      </c>
      <c r="L2480" s="51"/>
      <c r="M2480" s="51"/>
      <c r="N2480" s="53">
        <v>5178</v>
      </c>
      <c r="O2480" s="53"/>
      <c r="P2480" s="53">
        <v>5178</v>
      </c>
    </row>
    <row r="2481" spans="1:16" s="19" customFormat="1" hidden="1">
      <c r="A2481" s="19" t="s">
        <v>447</v>
      </c>
      <c r="B2481" s="19" t="s">
        <v>1748</v>
      </c>
      <c r="C2481" s="51"/>
      <c r="D2481" s="51" t="s">
        <v>1879</v>
      </c>
      <c r="E2481" s="51" t="s">
        <v>676</v>
      </c>
      <c r="F2481" s="51" t="s">
        <v>962</v>
      </c>
      <c r="G2481" s="51"/>
      <c r="H2481" s="51" t="s">
        <v>623</v>
      </c>
      <c r="I2481" s="51"/>
      <c r="J2481" s="51"/>
      <c r="K2481" s="51" t="s">
        <v>2743</v>
      </c>
      <c r="L2481" s="51"/>
      <c r="M2481" s="51"/>
      <c r="N2481" s="53">
        <v>4285</v>
      </c>
      <c r="O2481" s="53"/>
      <c r="P2481" s="53">
        <v>4285</v>
      </c>
    </row>
    <row r="2482" spans="1:16" s="19" customFormat="1" hidden="1">
      <c r="A2482" s="19" t="s">
        <v>447</v>
      </c>
      <c r="B2482" s="19" t="s">
        <v>1749</v>
      </c>
      <c r="C2482" s="51"/>
      <c r="D2482" s="51" t="s">
        <v>1879</v>
      </c>
      <c r="E2482" s="51" t="s">
        <v>103</v>
      </c>
      <c r="F2482" s="51" t="s">
        <v>688</v>
      </c>
      <c r="G2482" s="51"/>
      <c r="H2482" s="51" t="s">
        <v>623</v>
      </c>
      <c r="I2482" s="51"/>
      <c r="J2482" s="51"/>
      <c r="K2482" s="51" t="s">
        <v>1965</v>
      </c>
      <c r="L2482" s="51"/>
      <c r="M2482" s="51"/>
      <c r="N2482" s="53">
        <v>388</v>
      </c>
      <c r="O2482" s="53"/>
      <c r="P2482" s="53">
        <v>388</v>
      </c>
    </row>
    <row r="2483" spans="1:16" s="19" customFormat="1" hidden="1">
      <c r="A2483" s="19" t="s">
        <v>447</v>
      </c>
      <c r="B2483" s="19" t="s">
        <v>2742</v>
      </c>
      <c r="C2483" s="51"/>
      <c r="D2483" s="51" t="s">
        <v>1879</v>
      </c>
      <c r="E2483" s="51" t="s">
        <v>676</v>
      </c>
      <c r="F2483" s="51" t="s">
        <v>962</v>
      </c>
      <c r="G2483" s="51"/>
      <c r="H2483" s="51" t="s">
        <v>623</v>
      </c>
      <c r="I2483" s="51"/>
      <c r="J2483" s="51"/>
      <c r="K2483" s="51" t="s">
        <v>2741</v>
      </c>
      <c r="L2483" s="51"/>
      <c r="M2483" s="51"/>
      <c r="N2483" s="53">
        <v>2161</v>
      </c>
      <c r="O2483" s="53"/>
      <c r="P2483" s="53">
        <v>2161</v>
      </c>
    </row>
    <row r="2484" spans="1:16" s="19" customFormat="1" hidden="1">
      <c r="A2484" s="19" t="s">
        <v>447</v>
      </c>
      <c r="B2484" s="19" t="s">
        <v>1745</v>
      </c>
      <c r="C2484" s="51"/>
      <c r="D2484" s="51" t="s">
        <v>1879</v>
      </c>
      <c r="E2484" s="51" t="s">
        <v>676</v>
      </c>
      <c r="F2484" s="51" t="s">
        <v>962</v>
      </c>
      <c r="G2484" s="51"/>
      <c r="H2484" s="51" t="s">
        <v>623</v>
      </c>
      <c r="I2484" s="51"/>
      <c r="J2484" s="51"/>
      <c r="K2484" s="51" t="s">
        <v>2740</v>
      </c>
      <c r="L2484" s="51"/>
      <c r="M2484" s="51"/>
      <c r="N2484" s="53">
        <v>2629</v>
      </c>
      <c r="O2484" s="53"/>
      <c r="P2484" s="53">
        <v>2629</v>
      </c>
    </row>
    <row r="2485" spans="1:16" s="19" customFormat="1" hidden="1">
      <c r="A2485" s="19" t="s">
        <v>447</v>
      </c>
      <c r="B2485" s="19" t="s">
        <v>1753</v>
      </c>
      <c r="C2485" s="51"/>
      <c r="D2485" s="51" t="s">
        <v>1879</v>
      </c>
      <c r="E2485" s="51" t="s">
        <v>676</v>
      </c>
      <c r="F2485" s="51" t="s">
        <v>962</v>
      </c>
      <c r="G2485" s="51"/>
      <c r="H2485" s="51" t="s">
        <v>623</v>
      </c>
      <c r="I2485" s="51"/>
      <c r="J2485" s="51"/>
      <c r="K2485" s="51" t="s">
        <v>2739</v>
      </c>
      <c r="L2485" s="51"/>
      <c r="M2485" s="51"/>
      <c r="N2485" s="53">
        <v>17478</v>
      </c>
      <c r="O2485" s="53"/>
      <c r="P2485" s="53">
        <v>17478</v>
      </c>
    </row>
    <row r="2486" spans="1:16" s="19" customFormat="1" hidden="1">
      <c r="A2486" s="19" t="s">
        <v>447</v>
      </c>
      <c r="B2486" s="19" t="s">
        <v>1754</v>
      </c>
      <c r="C2486" s="51"/>
      <c r="D2486" s="51" t="s">
        <v>1879</v>
      </c>
      <c r="E2486" s="51" t="s">
        <v>676</v>
      </c>
      <c r="F2486" s="51" t="s">
        <v>962</v>
      </c>
      <c r="G2486" s="51"/>
      <c r="H2486" s="51" t="s">
        <v>623</v>
      </c>
      <c r="I2486" s="51"/>
      <c r="J2486" s="51"/>
      <c r="K2486" s="51" t="s">
        <v>2738</v>
      </c>
      <c r="L2486" s="51"/>
      <c r="M2486" s="51"/>
      <c r="N2486" s="53">
        <v>2691</v>
      </c>
      <c r="O2486" s="53"/>
      <c r="P2486" s="53">
        <v>2691</v>
      </c>
    </row>
    <row r="2487" spans="1:16" s="19" customFormat="1" hidden="1">
      <c r="A2487" s="19" t="s">
        <v>447</v>
      </c>
      <c r="B2487" s="19" t="s">
        <v>1756</v>
      </c>
      <c r="C2487" s="51"/>
      <c r="D2487" s="51" t="s">
        <v>1879</v>
      </c>
      <c r="E2487" s="51" t="s">
        <v>676</v>
      </c>
      <c r="F2487" s="51" t="s">
        <v>962</v>
      </c>
      <c r="G2487" s="51"/>
      <c r="H2487" s="51" t="s">
        <v>623</v>
      </c>
      <c r="I2487" s="51"/>
      <c r="J2487" s="51"/>
      <c r="K2487" s="51" t="s">
        <v>2737</v>
      </c>
      <c r="L2487" s="51"/>
      <c r="M2487" s="51"/>
      <c r="N2487" s="53">
        <v>2481</v>
      </c>
      <c r="O2487" s="53"/>
      <c r="P2487" s="53">
        <v>2481</v>
      </c>
    </row>
    <row r="2488" spans="1:16" s="19" customFormat="1" hidden="1">
      <c r="A2488" s="19" t="s">
        <v>447</v>
      </c>
      <c r="B2488" s="19" t="s">
        <v>2070</v>
      </c>
      <c r="C2488" s="51"/>
      <c r="D2488" s="51" t="s">
        <v>1879</v>
      </c>
      <c r="E2488" s="51" t="s">
        <v>103</v>
      </c>
      <c r="F2488" s="51" t="s">
        <v>688</v>
      </c>
      <c r="G2488" s="51"/>
      <c r="H2488" s="51" t="s">
        <v>623</v>
      </c>
      <c r="I2488" s="51"/>
      <c r="J2488" s="51"/>
      <c r="K2488" s="51" t="s">
        <v>1963</v>
      </c>
      <c r="L2488" s="51"/>
      <c r="M2488" s="51"/>
      <c r="N2488" s="53">
        <v>81</v>
      </c>
      <c r="O2488" s="53"/>
      <c r="P2488" s="53">
        <v>81</v>
      </c>
    </row>
    <row r="2489" spans="1:16" s="19" customFormat="1" hidden="1">
      <c r="A2489" s="19" t="s">
        <v>1989</v>
      </c>
      <c r="B2489" s="19" t="s">
        <v>2247</v>
      </c>
      <c r="C2489" s="51"/>
      <c r="D2489" s="51" t="s">
        <v>1879</v>
      </c>
      <c r="E2489" s="51" t="s">
        <v>3</v>
      </c>
      <c r="F2489" s="51" t="s">
        <v>3</v>
      </c>
      <c r="G2489" s="51"/>
      <c r="H2489" s="51" t="s">
        <v>623</v>
      </c>
      <c r="I2489" s="51"/>
      <c r="J2489" s="51"/>
      <c r="K2489" s="51" t="s">
        <v>2246</v>
      </c>
      <c r="L2489" s="51"/>
      <c r="M2489" s="51"/>
      <c r="N2489" s="53">
        <v>45774</v>
      </c>
      <c r="O2489" s="53">
        <v>0</v>
      </c>
      <c r="P2489" s="53">
        <v>45774</v>
      </c>
    </row>
    <row r="2490" spans="1:16" s="19" customFormat="1" hidden="1">
      <c r="A2490" s="19" t="s">
        <v>1989</v>
      </c>
      <c r="B2490" s="19" t="s">
        <v>1018</v>
      </c>
      <c r="C2490" s="51"/>
      <c r="D2490" s="51" t="s">
        <v>1879</v>
      </c>
      <c r="E2490" s="51" t="s">
        <v>3</v>
      </c>
      <c r="F2490" s="51" t="s">
        <v>3</v>
      </c>
      <c r="G2490" s="51"/>
      <c r="H2490" s="51" t="s">
        <v>623</v>
      </c>
      <c r="I2490" s="51"/>
      <c r="J2490" s="51"/>
      <c r="K2490" s="51" t="s">
        <v>2736</v>
      </c>
      <c r="L2490" s="51"/>
      <c r="M2490" s="51"/>
      <c r="N2490" s="53">
        <v>4530</v>
      </c>
      <c r="O2490" s="53">
        <v>0</v>
      </c>
      <c r="P2490" s="53">
        <v>4530</v>
      </c>
    </row>
    <row r="2491" spans="1:16" s="19" customFormat="1" hidden="1">
      <c r="A2491" s="19" t="s">
        <v>1989</v>
      </c>
      <c r="B2491" s="19" t="s">
        <v>2242</v>
      </c>
      <c r="C2491" s="51"/>
      <c r="D2491" s="51" t="s">
        <v>1879</v>
      </c>
      <c r="E2491" s="51" t="s">
        <v>3</v>
      </c>
      <c r="F2491" s="51" t="s">
        <v>3</v>
      </c>
      <c r="G2491" s="51"/>
      <c r="H2491" s="51" t="s">
        <v>623</v>
      </c>
      <c r="I2491" s="51"/>
      <c r="J2491" s="51"/>
      <c r="K2491" s="51" t="s">
        <v>2241</v>
      </c>
      <c r="L2491" s="51"/>
      <c r="M2491" s="51"/>
      <c r="N2491" s="53">
        <v>50126</v>
      </c>
      <c r="O2491" s="53">
        <v>0</v>
      </c>
      <c r="P2491" s="53">
        <v>50126</v>
      </c>
    </row>
    <row r="2492" spans="1:16" s="19" customFormat="1" hidden="1">
      <c r="A2492" s="19" t="s">
        <v>1989</v>
      </c>
      <c r="B2492" s="19" t="s">
        <v>2735</v>
      </c>
      <c r="C2492" s="51"/>
      <c r="D2492" s="51" t="s">
        <v>1879</v>
      </c>
      <c r="E2492" s="51" t="s">
        <v>3</v>
      </c>
      <c r="F2492" s="51" t="s">
        <v>3</v>
      </c>
      <c r="G2492" s="51"/>
      <c r="H2492" s="51" t="s">
        <v>623</v>
      </c>
      <c r="I2492" s="51"/>
      <c r="J2492" s="51"/>
      <c r="K2492" s="51" t="s">
        <v>2734</v>
      </c>
      <c r="L2492" s="51"/>
      <c r="M2492" s="51"/>
      <c r="N2492" s="53">
        <v>16819</v>
      </c>
      <c r="O2492" s="53">
        <v>0</v>
      </c>
      <c r="P2492" s="53">
        <v>16819</v>
      </c>
    </row>
    <row r="2493" spans="1:16" s="19" customFormat="1" hidden="1">
      <c r="A2493" s="19" t="s">
        <v>1989</v>
      </c>
      <c r="B2493" s="19" t="s">
        <v>1019</v>
      </c>
      <c r="C2493" s="51"/>
      <c r="D2493" s="51" t="s">
        <v>1879</v>
      </c>
      <c r="E2493" s="51" t="s">
        <v>3</v>
      </c>
      <c r="F2493" s="51" t="s">
        <v>3</v>
      </c>
      <c r="G2493" s="51"/>
      <c r="H2493" s="51" t="s">
        <v>623</v>
      </c>
      <c r="I2493" s="51"/>
      <c r="J2493" s="51"/>
      <c r="K2493" s="51" t="s">
        <v>2244</v>
      </c>
      <c r="L2493" s="51"/>
      <c r="M2493" s="51"/>
      <c r="N2493" s="53">
        <v>18396</v>
      </c>
      <c r="O2493" s="53">
        <v>0</v>
      </c>
      <c r="P2493" s="53">
        <v>18396</v>
      </c>
    </row>
    <row r="2494" spans="1:16" s="19" customFormat="1" hidden="1">
      <c r="A2494" s="19" t="s">
        <v>1989</v>
      </c>
      <c r="B2494" s="19" t="s">
        <v>2733</v>
      </c>
      <c r="C2494" s="51"/>
      <c r="D2494" s="51" t="s">
        <v>1879</v>
      </c>
      <c r="E2494" s="51" t="s">
        <v>3</v>
      </c>
      <c r="F2494" s="51" t="s">
        <v>3</v>
      </c>
      <c r="G2494" s="51"/>
      <c r="H2494" s="51" t="s">
        <v>623</v>
      </c>
      <c r="I2494" s="51"/>
      <c r="J2494" s="51"/>
      <c r="K2494" s="51" t="s">
        <v>2732</v>
      </c>
      <c r="L2494" s="51"/>
      <c r="M2494" s="51"/>
      <c r="N2494" s="53">
        <v>17012</v>
      </c>
      <c r="O2494" s="53">
        <v>0</v>
      </c>
      <c r="P2494" s="53">
        <v>17012</v>
      </c>
    </row>
    <row r="2495" spans="1:16" s="19" customFormat="1" hidden="1">
      <c r="A2495" s="19" t="s">
        <v>1989</v>
      </c>
      <c r="B2495" s="19" t="s">
        <v>2731</v>
      </c>
      <c r="C2495" s="51"/>
      <c r="D2495" s="51" t="s">
        <v>1879</v>
      </c>
      <c r="E2495" s="51" t="s">
        <v>3</v>
      </c>
      <c r="F2495" s="51" t="s">
        <v>3</v>
      </c>
      <c r="G2495" s="51"/>
      <c r="H2495" s="51" t="s">
        <v>623</v>
      </c>
      <c r="I2495" s="51"/>
      <c r="J2495" s="51"/>
      <c r="K2495" s="51" t="s">
        <v>2730</v>
      </c>
      <c r="L2495" s="51"/>
      <c r="M2495" s="51"/>
      <c r="N2495" s="53">
        <v>13562</v>
      </c>
      <c r="O2495" s="53">
        <v>0</v>
      </c>
      <c r="P2495" s="53">
        <v>13562</v>
      </c>
    </row>
    <row r="2496" spans="1:16" s="19" customFormat="1" hidden="1">
      <c r="A2496" s="19" t="s">
        <v>1989</v>
      </c>
      <c r="B2496" s="19" t="s">
        <v>2729</v>
      </c>
      <c r="C2496" s="51"/>
      <c r="D2496" s="51" t="s">
        <v>1879</v>
      </c>
      <c r="E2496" s="51" t="s">
        <v>3</v>
      </c>
      <c r="F2496" s="51" t="s">
        <v>3</v>
      </c>
      <c r="G2496" s="51"/>
      <c r="H2496" s="51" t="s">
        <v>623</v>
      </c>
      <c r="I2496" s="51"/>
      <c r="J2496" s="51"/>
      <c r="K2496" s="51" t="s">
        <v>2728</v>
      </c>
      <c r="L2496" s="51"/>
      <c r="M2496" s="51"/>
      <c r="N2496" s="53">
        <v>13160</v>
      </c>
      <c r="O2496" s="53">
        <v>0</v>
      </c>
      <c r="P2496" s="53">
        <v>13160</v>
      </c>
    </row>
    <row r="2497" spans="1:16" s="19" customFormat="1" hidden="1">
      <c r="A2497" s="19" t="s">
        <v>16</v>
      </c>
      <c r="B2497" s="19" t="s">
        <v>987</v>
      </c>
      <c r="C2497" s="51"/>
      <c r="D2497" s="51" t="s">
        <v>1879</v>
      </c>
      <c r="E2497" s="51" t="s">
        <v>4</v>
      </c>
      <c r="F2497" s="51" t="s">
        <v>4</v>
      </c>
      <c r="G2497" s="51"/>
      <c r="H2497" s="51" t="s">
        <v>623</v>
      </c>
      <c r="I2497" s="51"/>
      <c r="J2497" s="51"/>
      <c r="K2497" s="51" t="s">
        <v>2727</v>
      </c>
      <c r="L2497" s="51"/>
      <c r="M2497" s="51"/>
      <c r="N2497" s="53">
        <v>17387</v>
      </c>
      <c r="O2497" s="53"/>
      <c r="P2497" s="53">
        <v>17387</v>
      </c>
    </row>
    <row r="2498" spans="1:16" s="19" customFormat="1" hidden="1">
      <c r="A2498" s="19" t="s">
        <v>45</v>
      </c>
      <c r="B2498" s="19" t="s">
        <v>2726</v>
      </c>
      <c r="C2498" s="51"/>
      <c r="D2498" s="51" t="s">
        <v>1879</v>
      </c>
      <c r="E2498" s="51" t="s">
        <v>4</v>
      </c>
      <c r="F2498" s="51" t="s">
        <v>4</v>
      </c>
      <c r="G2498" s="51"/>
      <c r="H2498" s="51" t="s">
        <v>623</v>
      </c>
      <c r="I2498" s="51"/>
      <c r="J2498" s="51"/>
      <c r="K2498" s="51" t="s">
        <v>2314</v>
      </c>
      <c r="L2498" s="51"/>
      <c r="M2498" s="51"/>
      <c r="N2498" s="53">
        <v>10711</v>
      </c>
      <c r="O2498" s="53">
        <v>0</v>
      </c>
      <c r="P2498" s="53">
        <v>10711</v>
      </c>
    </row>
    <row r="2499" spans="1:16" s="19" customFormat="1" hidden="1">
      <c r="A2499" s="19" t="s">
        <v>16</v>
      </c>
      <c r="B2499" s="19" t="s">
        <v>1324</v>
      </c>
      <c r="C2499" s="51"/>
      <c r="D2499" s="51" t="s">
        <v>1879</v>
      </c>
      <c r="E2499" s="51" t="s">
        <v>103</v>
      </c>
      <c r="F2499" s="51" t="s">
        <v>103</v>
      </c>
      <c r="G2499" s="51"/>
      <c r="H2499" s="51" t="s">
        <v>623</v>
      </c>
      <c r="I2499" s="51"/>
      <c r="J2499" s="51"/>
      <c r="K2499" s="51" t="s">
        <v>2725</v>
      </c>
      <c r="L2499" s="51"/>
      <c r="M2499" s="51"/>
      <c r="N2499" s="53">
        <v>376</v>
      </c>
      <c r="O2499" s="53"/>
      <c r="P2499" s="53">
        <v>376</v>
      </c>
    </row>
    <row r="2500" spans="1:16" s="19" customFormat="1" hidden="1">
      <c r="A2500" s="19" t="s">
        <v>45</v>
      </c>
      <c r="B2500" s="19" t="s">
        <v>1040</v>
      </c>
      <c r="C2500" s="51"/>
      <c r="D2500" s="51" t="s">
        <v>1879</v>
      </c>
      <c r="E2500" s="51" t="s">
        <v>0</v>
      </c>
      <c r="F2500" s="51" t="s">
        <v>578</v>
      </c>
      <c r="G2500" s="51"/>
      <c r="H2500" s="51" t="s">
        <v>623</v>
      </c>
      <c r="I2500" s="51"/>
      <c r="J2500" s="51"/>
      <c r="K2500" s="51" t="s">
        <v>2724</v>
      </c>
      <c r="L2500" s="51"/>
      <c r="M2500" s="51"/>
      <c r="N2500" s="53">
        <v>35375</v>
      </c>
      <c r="O2500" s="53">
        <v>0</v>
      </c>
      <c r="P2500" s="53">
        <v>35375</v>
      </c>
    </row>
    <row r="2501" spans="1:16" s="19" customFormat="1" hidden="1">
      <c r="A2501" s="19" t="s">
        <v>45</v>
      </c>
      <c r="B2501" s="19" t="s">
        <v>1039</v>
      </c>
      <c r="C2501" s="51"/>
      <c r="D2501" s="51" t="s">
        <v>1879</v>
      </c>
      <c r="E2501" s="51" t="s">
        <v>0</v>
      </c>
      <c r="F2501" s="51" t="s">
        <v>578</v>
      </c>
      <c r="G2501" s="51"/>
      <c r="H2501" s="51" t="s">
        <v>623</v>
      </c>
      <c r="I2501" s="51"/>
      <c r="J2501" s="51"/>
      <c r="K2501" s="51" t="s">
        <v>2723</v>
      </c>
      <c r="L2501" s="51"/>
      <c r="M2501" s="51"/>
      <c r="N2501" s="53">
        <v>16552</v>
      </c>
      <c r="O2501" s="53">
        <v>0</v>
      </c>
      <c r="P2501" s="53">
        <v>16552</v>
      </c>
    </row>
    <row r="2502" spans="1:16" s="19" customFormat="1" hidden="1">
      <c r="A2502" s="19" t="s">
        <v>45</v>
      </c>
      <c r="B2502" s="19" t="s">
        <v>1038</v>
      </c>
      <c r="C2502" s="51"/>
      <c r="D2502" s="51" t="s">
        <v>1879</v>
      </c>
      <c r="E2502" s="51" t="s">
        <v>0</v>
      </c>
      <c r="F2502" s="51" t="s">
        <v>578</v>
      </c>
      <c r="G2502" s="51"/>
      <c r="H2502" s="51" t="s">
        <v>623</v>
      </c>
      <c r="I2502" s="51"/>
      <c r="J2502" s="51"/>
      <c r="K2502" s="51" t="s">
        <v>2722</v>
      </c>
      <c r="L2502" s="51"/>
      <c r="M2502" s="51"/>
      <c r="N2502" s="53">
        <v>32</v>
      </c>
      <c r="O2502" s="53">
        <v>0</v>
      </c>
      <c r="P2502" s="53">
        <v>32</v>
      </c>
    </row>
    <row r="2503" spans="1:16" s="19" customFormat="1" hidden="1">
      <c r="A2503" s="19" t="s">
        <v>16</v>
      </c>
      <c r="B2503" s="19" t="s">
        <v>1065</v>
      </c>
      <c r="C2503" s="51"/>
      <c r="D2503" s="51" t="s">
        <v>1879</v>
      </c>
      <c r="E2503" s="51" t="s">
        <v>4</v>
      </c>
      <c r="F2503" s="51" t="s">
        <v>4</v>
      </c>
      <c r="G2503" s="51"/>
      <c r="H2503" s="51" t="s">
        <v>623</v>
      </c>
      <c r="I2503" s="51"/>
      <c r="J2503" s="51"/>
      <c r="K2503" s="51" t="s">
        <v>2720</v>
      </c>
      <c r="L2503" s="51"/>
      <c r="M2503" s="51"/>
      <c r="N2503" s="53">
        <v>11424</v>
      </c>
      <c r="O2503" s="53"/>
      <c r="P2503" s="53">
        <v>11424</v>
      </c>
    </row>
    <row r="2504" spans="1:16" s="19" customFormat="1" hidden="1">
      <c r="A2504" s="19" t="s">
        <v>45</v>
      </c>
      <c r="B2504" s="19" t="s">
        <v>2721</v>
      </c>
      <c r="C2504" s="51"/>
      <c r="D2504" s="51" t="s">
        <v>1879</v>
      </c>
      <c r="E2504" s="51" t="s">
        <v>4</v>
      </c>
      <c r="F2504" s="51" t="s">
        <v>4</v>
      </c>
      <c r="G2504" s="51"/>
      <c r="H2504" s="51" t="s">
        <v>623</v>
      </c>
      <c r="I2504" s="51"/>
      <c r="J2504" s="51"/>
      <c r="K2504" s="51" t="s">
        <v>2720</v>
      </c>
      <c r="L2504" s="51"/>
      <c r="M2504" s="51"/>
      <c r="N2504" s="53">
        <v>17137</v>
      </c>
      <c r="O2504" s="53">
        <v>0</v>
      </c>
      <c r="P2504" s="53">
        <v>17137</v>
      </c>
    </row>
    <row r="2505" spans="1:16" s="19" customFormat="1" hidden="1">
      <c r="A2505" s="19" t="s">
        <v>1986</v>
      </c>
      <c r="B2505" s="19" t="s">
        <v>1423</v>
      </c>
      <c r="C2505" s="51"/>
      <c r="D2505" s="51" t="s">
        <v>1879</v>
      </c>
      <c r="E2505" s="51" t="s">
        <v>0</v>
      </c>
      <c r="F2505" s="51" t="s">
        <v>0</v>
      </c>
      <c r="G2505" s="51"/>
      <c r="H2505" s="51" t="s">
        <v>623</v>
      </c>
      <c r="I2505" s="51"/>
      <c r="J2505" s="51"/>
      <c r="K2505" s="51" t="s">
        <v>2719</v>
      </c>
      <c r="L2505" s="51" t="s">
        <v>2718</v>
      </c>
      <c r="M2505" s="51"/>
      <c r="N2505" s="53">
        <v>0</v>
      </c>
      <c r="O2505" s="53"/>
      <c r="P2505" s="53">
        <v>0</v>
      </c>
    </row>
    <row r="2506" spans="1:16" s="19" customFormat="1" hidden="1">
      <c r="A2506" s="19" t="s">
        <v>1985</v>
      </c>
      <c r="B2506" s="19" t="s">
        <v>1423</v>
      </c>
      <c r="C2506" s="51"/>
      <c r="D2506" s="51" t="s">
        <v>1879</v>
      </c>
      <c r="E2506" s="51" t="s">
        <v>0</v>
      </c>
      <c r="F2506" s="51" t="s">
        <v>0</v>
      </c>
      <c r="G2506" s="51"/>
      <c r="H2506" s="51" t="s">
        <v>623</v>
      </c>
      <c r="I2506" s="51"/>
      <c r="J2506" s="51"/>
      <c r="K2506" s="51" t="s">
        <v>2719</v>
      </c>
      <c r="L2506" s="51" t="s">
        <v>2718</v>
      </c>
      <c r="M2506" s="51"/>
      <c r="N2506" s="53">
        <v>0.18010945431061121</v>
      </c>
      <c r="O2506" s="53"/>
      <c r="P2506" s="53">
        <v>0.18010945431061121</v>
      </c>
    </row>
    <row r="2507" spans="1:16" s="19" customFormat="1" hidden="1">
      <c r="A2507" s="19" t="s">
        <v>1984</v>
      </c>
      <c r="B2507" s="19" t="s">
        <v>1423</v>
      </c>
      <c r="C2507" s="51"/>
      <c r="D2507" s="51" t="s">
        <v>1879</v>
      </c>
      <c r="E2507" s="51" t="s">
        <v>0</v>
      </c>
      <c r="F2507" s="51" t="s">
        <v>0</v>
      </c>
      <c r="G2507" s="51"/>
      <c r="H2507" s="51" t="s">
        <v>623</v>
      </c>
      <c r="I2507" s="51"/>
      <c r="J2507" s="51"/>
      <c r="K2507" s="51" t="s">
        <v>2719</v>
      </c>
      <c r="L2507" s="51" t="s">
        <v>2718</v>
      </c>
      <c r="M2507" s="51"/>
      <c r="N2507" s="53">
        <v>24476.227890545688</v>
      </c>
      <c r="O2507" s="53"/>
      <c r="P2507" s="53">
        <v>24476.227890545688</v>
      </c>
    </row>
    <row r="2508" spans="1:16" s="19" customFormat="1" hidden="1">
      <c r="A2508" s="19" t="s">
        <v>45</v>
      </c>
      <c r="B2508" s="19" t="s">
        <v>2717</v>
      </c>
      <c r="C2508" s="51"/>
      <c r="D2508" s="51" t="s">
        <v>1879</v>
      </c>
      <c r="E2508" s="51" t="s">
        <v>460</v>
      </c>
      <c r="F2508" s="51" t="s">
        <v>36</v>
      </c>
      <c r="G2508" s="51"/>
      <c r="H2508" s="51" t="s">
        <v>623</v>
      </c>
      <c r="I2508" s="51"/>
      <c r="J2508" s="51"/>
      <c r="K2508" s="51" t="s">
        <v>2716</v>
      </c>
      <c r="L2508" s="51"/>
      <c r="M2508" s="51"/>
      <c r="N2508" s="53">
        <v>381</v>
      </c>
      <c r="O2508" s="53">
        <v>0</v>
      </c>
      <c r="P2508" s="53">
        <v>381</v>
      </c>
    </row>
    <row r="2509" spans="1:16" s="19" customFormat="1" hidden="1">
      <c r="A2509" s="19" t="s">
        <v>1989</v>
      </c>
      <c r="B2509" s="19" t="s">
        <v>2715</v>
      </c>
      <c r="C2509" s="51"/>
      <c r="D2509" s="51" t="s">
        <v>1879</v>
      </c>
      <c r="E2509" s="51" t="s">
        <v>0</v>
      </c>
      <c r="F2509" s="51" t="s">
        <v>722</v>
      </c>
      <c r="G2509" s="51"/>
      <c r="H2509" s="51" t="s">
        <v>623</v>
      </c>
      <c r="I2509" s="51"/>
      <c r="J2509" s="51"/>
      <c r="K2509" s="51" t="s">
        <v>2714</v>
      </c>
      <c r="L2509" s="51"/>
      <c r="M2509" s="51"/>
      <c r="N2509" s="53">
        <v>21064</v>
      </c>
      <c r="O2509" s="53">
        <v>0</v>
      </c>
      <c r="P2509" s="53">
        <v>21064</v>
      </c>
    </row>
    <row r="2510" spans="1:16" s="19" customFormat="1" hidden="1">
      <c r="A2510" s="19" t="s">
        <v>45</v>
      </c>
      <c r="B2510" s="19" t="s">
        <v>808</v>
      </c>
      <c r="C2510" s="51"/>
      <c r="D2510" s="51" t="s">
        <v>1879</v>
      </c>
      <c r="E2510" s="51" t="s">
        <v>460</v>
      </c>
      <c r="F2510" s="51" t="s">
        <v>36</v>
      </c>
      <c r="G2510" s="51"/>
      <c r="H2510" s="51" t="s">
        <v>623</v>
      </c>
      <c r="I2510" s="51"/>
      <c r="J2510" s="51"/>
      <c r="K2510" s="51" t="s">
        <v>2713</v>
      </c>
      <c r="L2510" s="51"/>
      <c r="M2510" s="51"/>
      <c r="N2510" s="53">
        <v>342</v>
      </c>
      <c r="O2510" s="53">
        <v>0</v>
      </c>
      <c r="P2510" s="53">
        <v>342</v>
      </c>
    </row>
    <row r="2511" spans="1:16" s="19" customFormat="1" hidden="1">
      <c r="A2511" s="19" t="s">
        <v>45</v>
      </c>
      <c r="B2511" s="19" t="s">
        <v>2712</v>
      </c>
      <c r="C2511" s="51"/>
      <c r="D2511" s="51" t="s">
        <v>1879</v>
      </c>
      <c r="E2511" s="51" t="s">
        <v>460</v>
      </c>
      <c r="F2511" s="51" t="s">
        <v>36</v>
      </c>
      <c r="G2511" s="51"/>
      <c r="H2511" s="51" t="s">
        <v>623</v>
      </c>
      <c r="I2511" s="51"/>
      <c r="J2511" s="51"/>
      <c r="K2511" s="51" t="s">
        <v>2711</v>
      </c>
      <c r="L2511" s="51"/>
      <c r="M2511" s="51"/>
      <c r="N2511" s="53">
        <v>169</v>
      </c>
      <c r="O2511" s="53">
        <v>0</v>
      </c>
      <c r="P2511" s="53">
        <v>169</v>
      </c>
    </row>
    <row r="2512" spans="1:16" s="19" customFormat="1" hidden="1">
      <c r="A2512" s="19" t="s">
        <v>45</v>
      </c>
      <c r="B2512" s="19" t="s">
        <v>2710</v>
      </c>
      <c r="C2512" s="51"/>
      <c r="D2512" s="51" t="s">
        <v>1879</v>
      </c>
      <c r="E2512" s="51" t="s">
        <v>460</v>
      </c>
      <c r="F2512" s="51" t="s">
        <v>36</v>
      </c>
      <c r="G2512" s="51"/>
      <c r="H2512" s="51" t="s">
        <v>623</v>
      </c>
      <c r="I2512" s="51"/>
      <c r="J2512" s="51"/>
      <c r="K2512" s="51" t="s">
        <v>2709</v>
      </c>
      <c r="L2512" s="51"/>
      <c r="M2512" s="51"/>
      <c r="N2512" s="53">
        <v>203</v>
      </c>
      <c r="O2512" s="53">
        <v>0</v>
      </c>
      <c r="P2512" s="53">
        <v>203</v>
      </c>
    </row>
    <row r="2513" spans="1:16" s="19" customFormat="1" hidden="1">
      <c r="A2513" s="19" t="s">
        <v>1989</v>
      </c>
      <c r="B2513" s="19" t="s">
        <v>2708</v>
      </c>
      <c r="C2513" s="51"/>
      <c r="D2513" s="51" t="s">
        <v>1879</v>
      </c>
      <c r="E2513" s="51" t="s">
        <v>460</v>
      </c>
      <c r="F2513" s="51" t="s">
        <v>460</v>
      </c>
      <c r="G2513" s="51"/>
      <c r="H2513" s="51" t="s">
        <v>623</v>
      </c>
      <c r="I2513" s="51"/>
      <c r="J2513" s="51"/>
      <c r="K2513" s="51" t="s">
        <v>2707</v>
      </c>
      <c r="L2513" s="51"/>
      <c r="M2513" s="51"/>
      <c r="N2513" s="53">
        <v>12083</v>
      </c>
      <c r="O2513" s="53">
        <v>0</v>
      </c>
      <c r="P2513" s="53">
        <v>12083</v>
      </c>
    </row>
    <row r="2514" spans="1:16" s="19" customFormat="1" hidden="1">
      <c r="A2514" s="19" t="s">
        <v>16</v>
      </c>
      <c r="B2514" s="19" t="s">
        <v>849</v>
      </c>
      <c r="C2514" s="51"/>
      <c r="D2514" s="51" t="s">
        <v>1879</v>
      </c>
      <c r="E2514" s="51" t="s">
        <v>460</v>
      </c>
      <c r="F2514" s="51" t="s">
        <v>73</v>
      </c>
      <c r="G2514" s="51"/>
      <c r="H2514" s="51" t="s">
        <v>623</v>
      </c>
      <c r="I2514" s="51"/>
      <c r="J2514" s="51"/>
      <c r="K2514" s="51" t="s">
        <v>2706</v>
      </c>
      <c r="L2514" s="51"/>
      <c r="M2514" s="51"/>
      <c r="N2514" s="53">
        <v>3606</v>
      </c>
      <c r="O2514" s="53"/>
      <c r="P2514" s="53">
        <v>3606</v>
      </c>
    </row>
    <row r="2515" spans="1:16" s="19" customFormat="1" hidden="1">
      <c r="A2515" s="19" t="s">
        <v>16</v>
      </c>
      <c r="B2515" s="19" t="s">
        <v>2705</v>
      </c>
      <c r="C2515" s="51"/>
      <c r="D2515" s="51" t="s">
        <v>1879</v>
      </c>
      <c r="E2515" s="51" t="s">
        <v>0</v>
      </c>
      <c r="F2515" s="51" t="s">
        <v>578</v>
      </c>
      <c r="G2515" s="51"/>
      <c r="H2515" s="51" t="s">
        <v>623</v>
      </c>
      <c r="I2515" s="51"/>
      <c r="J2515" s="51"/>
      <c r="K2515" s="51" t="s">
        <v>1975</v>
      </c>
      <c r="L2515" s="51"/>
      <c r="M2515" s="51"/>
      <c r="N2515" s="53">
        <v>6087</v>
      </c>
      <c r="O2515" s="53"/>
      <c r="P2515" s="53">
        <v>6087</v>
      </c>
    </row>
    <row r="2516" spans="1:16" s="19" customFormat="1" hidden="1">
      <c r="A2516" s="19" t="s">
        <v>16</v>
      </c>
      <c r="B2516" s="19" t="s">
        <v>28</v>
      </c>
      <c r="C2516" s="51"/>
      <c r="D2516" s="51" t="s">
        <v>1879</v>
      </c>
      <c r="E2516" s="51" t="s">
        <v>103</v>
      </c>
      <c r="F2516" s="51" t="s">
        <v>103</v>
      </c>
      <c r="G2516" s="51"/>
      <c r="H2516" s="51" t="s">
        <v>623</v>
      </c>
      <c r="I2516" s="51"/>
      <c r="J2516" s="51"/>
      <c r="K2516" s="51" t="s">
        <v>2704</v>
      </c>
      <c r="L2516" s="51"/>
      <c r="M2516" s="51"/>
      <c r="N2516" s="53">
        <v>6944</v>
      </c>
      <c r="O2516" s="53"/>
      <c r="P2516" s="53">
        <v>6944</v>
      </c>
    </row>
    <row r="2517" spans="1:16" s="19" customFormat="1" hidden="1">
      <c r="A2517" s="19" t="s">
        <v>16</v>
      </c>
      <c r="B2517" s="19" t="s">
        <v>1127</v>
      </c>
      <c r="C2517" s="51"/>
      <c r="D2517" s="51" t="s">
        <v>1879</v>
      </c>
      <c r="E2517" s="51" t="s">
        <v>460</v>
      </c>
      <c r="F2517" s="51" t="s">
        <v>73</v>
      </c>
      <c r="G2517" s="51"/>
      <c r="H2517" s="51" t="s">
        <v>623</v>
      </c>
      <c r="I2517" s="51"/>
      <c r="J2517" s="51"/>
      <c r="K2517" s="51" t="s">
        <v>2703</v>
      </c>
      <c r="L2517" s="51"/>
      <c r="M2517" s="51"/>
      <c r="N2517" s="53">
        <v>8891</v>
      </c>
      <c r="O2517" s="53"/>
      <c r="P2517" s="53">
        <v>8891</v>
      </c>
    </row>
    <row r="2518" spans="1:16" s="19" customFormat="1" hidden="1">
      <c r="A2518" s="19" t="s">
        <v>1988</v>
      </c>
      <c r="B2518" s="19" t="s">
        <v>818</v>
      </c>
      <c r="C2518" s="51"/>
      <c r="D2518" s="51" t="s">
        <v>1879</v>
      </c>
      <c r="E2518" s="51" t="s">
        <v>460</v>
      </c>
      <c r="F2518" s="51" t="s">
        <v>460</v>
      </c>
      <c r="G2518" s="51"/>
      <c r="H2518" s="51" t="s">
        <v>623</v>
      </c>
      <c r="I2518" s="51"/>
      <c r="J2518" s="51"/>
      <c r="K2518" s="51" t="s">
        <v>2702</v>
      </c>
      <c r="L2518" s="51"/>
      <c r="M2518" s="51"/>
      <c r="N2518" s="53">
        <v>176</v>
      </c>
      <c r="O2518" s="53"/>
      <c r="P2518" s="53">
        <v>176</v>
      </c>
    </row>
    <row r="2519" spans="1:16" s="19" customFormat="1" hidden="1">
      <c r="A2519" s="19" t="s">
        <v>447</v>
      </c>
      <c r="B2519" s="19" t="s">
        <v>1415</v>
      </c>
      <c r="C2519" s="51"/>
      <c r="D2519" s="51" t="s">
        <v>1879</v>
      </c>
      <c r="E2519" s="51" t="s">
        <v>460</v>
      </c>
      <c r="F2519" s="51" t="s">
        <v>460</v>
      </c>
      <c r="G2519" s="51"/>
      <c r="H2519" s="51" t="s">
        <v>623</v>
      </c>
      <c r="I2519" s="51"/>
      <c r="J2519" s="51"/>
      <c r="K2519" s="51" t="s">
        <v>1959</v>
      </c>
      <c r="L2519" s="51"/>
      <c r="M2519" s="51"/>
      <c r="N2519" s="53">
        <v>52560</v>
      </c>
      <c r="O2519" s="53">
        <v>52560</v>
      </c>
      <c r="P2519" s="53">
        <v>0</v>
      </c>
    </row>
    <row r="2520" spans="1:16" s="19" customFormat="1" hidden="1">
      <c r="A2520" s="19" t="s">
        <v>16</v>
      </c>
      <c r="B2520" s="19" t="s">
        <v>685</v>
      </c>
      <c r="C2520" s="51"/>
      <c r="D2520" s="51" t="s">
        <v>1879</v>
      </c>
      <c r="E2520" s="51" t="s">
        <v>460</v>
      </c>
      <c r="F2520" s="51" t="s">
        <v>73</v>
      </c>
      <c r="G2520" s="51"/>
      <c r="H2520" s="51" t="s">
        <v>623</v>
      </c>
      <c r="I2520" s="51"/>
      <c r="J2520" s="51"/>
      <c r="K2520" s="51" t="s">
        <v>1958</v>
      </c>
      <c r="L2520" s="51"/>
      <c r="M2520" s="51"/>
      <c r="N2520" s="53">
        <v>5638</v>
      </c>
      <c r="O2520" s="53"/>
      <c r="P2520" s="53">
        <v>5638</v>
      </c>
    </row>
    <row r="2521" spans="1:16" s="19" customFormat="1" hidden="1">
      <c r="A2521" s="19" t="s">
        <v>724</v>
      </c>
      <c r="B2521" s="19" t="s">
        <v>457</v>
      </c>
      <c r="C2521" s="51"/>
      <c r="D2521" s="51" t="s">
        <v>1879</v>
      </c>
      <c r="E2521" s="51" t="s">
        <v>460</v>
      </c>
      <c r="F2521" s="51" t="s">
        <v>460</v>
      </c>
      <c r="G2521" s="51"/>
      <c r="H2521" s="51" t="s">
        <v>623</v>
      </c>
      <c r="I2521" s="51"/>
      <c r="J2521" s="51"/>
      <c r="K2521" s="51" t="s">
        <v>1958</v>
      </c>
      <c r="L2521" s="51"/>
      <c r="M2521" s="51"/>
      <c r="N2521" s="53">
        <v>5637</v>
      </c>
      <c r="O2521" s="53"/>
      <c r="P2521" s="53">
        <v>5637</v>
      </c>
    </row>
    <row r="2522" spans="1:16" s="19" customFormat="1" hidden="1">
      <c r="A2522" s="19" t="s">
        <v>1988</v>
      </c>
      <c r="B2522" s="19" t="s">
        <v>1408</v>
      </c>
      <c r="C2522" s="51"/>
      <c r="D2522" s="51" t="s">
        <v>1879</v>
      </c>
      <c r="E2522" s="51" t="s">
        <v>460</v>
      </c>
      <c r="F2522" s="51" t="s">
        <v>460</v>
      </c>
      <c r="G2522" s="51"/>
      <c r="H2522" s="51" t="s">
        <v>623</v>
      </c>
      <c r="I2522" s="51"/>
      <c r="J2522" s="51"/>
      <c r="K2522" s="51" t="s">
        <v>1958</v>
      </c>
      <c r="L2522" s="51"/>
      <c r="M2522" s="51"/>
      <c r="N2522" s="53">
        <v>16909</v>
      </c>
      <c r="O2522" s="53"/>
      <c r="P2522" s="53">
        <v>16909</v>
      </c>
    </row>
    <row r="2523" spans="1:16" s="19" customFormat="1" hidden="1">
      <c r="A2523" s="19" t="s">
        <v>16</v>
      </c>
      <c r="B2523" s="19" t="s">
        <v>715</v>
      </c>
      <c r="C2523" s="51"/>
      <c r="D2523" s="51" t="s">
        <v>1879</v>
      </c>
      <c r="E2523" s="51" t="s">
        <v>460</v>
      </c>
      <c r="F2523" s="51" t="s">
        <v>73</v>
      </c>
      <c r="G2523" s="51"/>
      <c r="H2523" s="51" t="s">
        <v>623</v>
      </c>
      <c r="I2523" s="51"/>
      <c r="J2523" s="51"/>
      <c r="K2523" s="51" t="s">
        <v>2701</v>
      </c>
      <c r="L2523" s="51"/>
      <c r="M2523" s="51"/>
      <c r="N2523" s="53">
        <v>9851</v>
      </c>
      <c r="O2523" s="53"/>
      <c r="P2523" s="53">
        <v>9851</v>
      </c>
    </row>
    <row r="2524" spans="1:16" s="19" customFormat="1" hidden="1">
      <c r="A2524" s="19" t="s">
        <v>724</v>
      </c>
      <c r="B2524" s="19" t="s">
        <v>2700</v>
      </c>
      <c r="C2524" s="51"/>
      <c r="D2524" s="51" t="s">
        <v>1879</v>
      </c>
      <c r="E2524" s="51" t="s">
        <v>4</v>
      </c>
      <c r="F2524" s="51" t="s">
        <v>4</v>
      </c>
      <c r="G2524" s="51"/>
      <c r="H2524" s="51" t="s">
        <v>623</v>
      </c>
      <c r="I2524" s="51"/>
      <c r="J2524" s="51"/>
      <c r="K2524" s="51" t="s">
        <v>2031</v>
      </c>
      <c r="L2524" s="51"/>
      <c r="M2524" s="51"/>
      <c r="N2524" s="53">
        <v>13593</v>
      </c>
      <c r="O2524" s="53"/>
      <c r="P2524" s="53">
        <v>13593</v>
      </c>
    </row>
    <row r="2525" spans="1:16" s="19" customFormat="1" hidden="1">
      <c r="A2525" s="19" t="s">
        <v>1989</v>
      </c>
      <c r="B2525" s="19" t="s">
        <v>2699</v>
      </c>
      <c r="C2525" s="51"/>
      <c r="D2525" s="51" t="s">
        <v>1879</v>
      </c>
      <c r="E2525" s="51" t="s">
        <v>4</v>
      </c>
      <c r="F2525" s="51" t="s">
        <v>4</v>
      </c>
      <c r="G2525" s="51"/>
      <c r="H2525" s="51" t="s">
        <v>623</v>
      </c>
      <c r="I2525" s="51"/>
      <c r="J2525" s="51"/>
      <c r="K2525" s="51" t="s">
        <v>2031</v>
      </c>
      <c r="L2525" s="51"/>
      <c r="M2525" s="51"/>
      <c r="N2525" s="53">
        <v>8050</v>
      </c>
      <c r="O2525" s="53">
        <v>0</v>
      </c>
      <c r="P2525" s="53">
        <v>8050</v>
      </c>
    </row>
    <row r="2526" spans="1:16" s="19" customFormat="1" hidden="1">
      <c r="A2526" s="19" t="s">
        <v>1988</v>
      </c>
      <c r="B2526" s="19" t="s">
        <v>663</v>
      </c>
      <c r="C2526" s="51"/>
      <c r="D2526" s="51" t="s">
        <v>1879</v>
      </c>
      <c r="E2526" s="51" t="s">
        <v>460</v>
      </c>
      <c r="F2526" s="51" t="s">
        <v>460</v>
      </c>
      <c r="G2526" s="51"/>
      <c r="H2526" s="51" t="s">
        <v>623</v>
      </c>
      <c r="I2526" s="51"/>
      <c r="J2526" s="51"/>
      <c r="K2526" s="51" t="s">
        <v>2698</v>
      </c>
      <c r="L2526" s="51"/>
      <c r="M2526" s="51"/>
      <c r="N2526" s="53">
        <v>454</v>
      </c>
      <c r="O2526" s="53"/>
      <c r="P2526" s="53">
        <v>454</v>
      </c>
    </row>
    <row r="2527" spans="1:16" s="19" customFormat="1" hidden="1">
      <c r="A2527" s="19" t="s">
        <v>16</v>
      </c>
      <c r="B2527" s="19" t="s">
        <v>714</v>
      </c>
      <c r="C2527" s="51"/>
      <c r="D2527" s="51" t="s">
        <v>1879</v>
      </c>
      <c r="E2527" s="51" t="s">
        <v>460</v>
      </c>
      <c r="F2527" s="51" t="s">
        <v>73</v>
      </c>
      <c r="G2527" s="51"/>
      <c r="H2527" s="51" t="s">
        <v>623</v>
      </c>
      <c r="I2527" s="51"/>
      <c r="J2527" s="51"/>
      <c r="K2527" s="51" t="s">
        <v>2697</v>
      </c>
      <c r="L2527" s="51"/>
      <c r="M2527" s="51"/>
      <c r="N2527" s="53">
        <v>9920</v>
      </c>
      <c r="O2527" s="53"/>
      <c r="P2527" s="53">
        <v>9920</v>
      </c>
    </row>
    <row r="2528" spans="1:16" s="19" customFormat="1" hidden="1">
      <c r="A2528" s="19" t="s">
        <v>1989</v>
      </c>
      <c r="B2528" s="19" t="s">
        <v>1220</v>
      </c>
      <c r="C2528" s="51"/>
      <c r="D2528" s="51" t="s">
        <v>1879</v>
      </c>
      <c r="E2528" s="51" t="s">
        <v>4</v>
      </c>
      <c r="F2528" s="51" t="s">
        <v>4</v>
      </c>
      <c r="G2528" s="51"/>
      <c r="H2528" s="51" t="s">
        <v>623</v>
      </c>
      <c r="I2528" s="51"/>
      <c r="J2528" s="51"/>
      <c r="K2528" s="51" t="s">
        <v>2696</v>
      </c>
      <c r="L2528" s="51"/>
      <c r="M2528" s="51"/>
      <c r="N2528" s="53">
        <v>2076</v>
      </c>
      <c r="O2528" s="53">
        <v>0</v>
      </c>
      <c r="P2528" s="53">
        <v>2076</v>
      </c>
    </row>
    <row r="2529" spans="1:16" s="19" customFormat="1" hidden="1">
      <c r="A2529" s="19" t="s">
        <v>16</v>
      </c>
      <c r="B2529" s="19" t="s">
        <v>922</v>
      </c>
      <c r="C2529" s="51"/>
      <c r="D2529" s="51" t="s">
        <v>1879</v>
      </c>
      <c r="E2529" s="51" t="s">
        <v>460</v>
      </c>
      <c r="F2529" s="51" t="s">
        <v>73</v>
      </c>
      <c r="G2529" s="51"/>
      <c r="H2529" s="51" t="s">
        <v>623</v>
      </c>
      <c r="I2529" s="51"/>
      <c r="J2529" s="51"/>
      <c r="K2529" s="51" t="s">
        <v>2695</v>
      </c>
      <c r="L2529" s="51"/>
      <c r="M2529" s="51"/>
      <c r="N2529" s="53">
        <v>8639</v>
      </c>
      <c r="O2529" s="53"/>
      <c r="P2529" s="53">
        <v>8639</v>
      </c>
    </row>
    <row r="2530" spans="1:16" s="19" customFormat="1" hidden="1">
      <c r="A2530" s="19" t="s">
        <v>724</v>
      </c>
      <c r="B2530" s="19" t="s">
        <v>2694</v>
      </c>
      <c r="C2530" s="51"/>
      <c r="D2530" s="51" t="s">
        <v>1879</v>
      </c>
      <c r="E2530" s="51" t="s">
        <v>4</v>
      </c>
      <c r="F2530" s="51" t="s">
        <v>4</v>
      </c>
      <c r="G2530" s="51"/>
      <c r="H2530" s="51" t="s">
        <v>623</v>
      </c>
      <c r="I2530" s="51"/>
      <c r="J2530" s="51"/>
      <c r="K2530" s="51" t="s">
        <v>2029</v>
      </c>
      <c r="L2530" s="51"/>
      <c r="M2530" s="51"/>
      <c r="N2530" s="53">
        <v>7655</v>
      </c>
      <c r="O2530" s="53"/>
      <c r="P2530" s="53">
        <v>7655</v>
      </c>
    </row>
    <row r="2531" spans="1:16" s="19" customFormat="1" hidden="1">
      <c r="A2531" s="19" t="s">
        <v>1989</v>
      </c>
      <c r="B2531" s="19" t="s">
        <v>2693</v>
      </c>
      <c r="C2531" s="51"/>
      <c r="D2531" s="51" t="s">
        <v>1879</v>
      </c>
      <c r="E2531" s="51" t="s">
        <v>4</v>
      </c>
      <c r="F2531" s="51" t="s">
        <v>4</v>
      </c>
      <c r="G2531" s="51"/>
      <c r="H2531" s="51" t="s">
        <v>623</v>
      </c>
      <c r="I2531" s="51"/>
      <c r="J2531" s="51"/>
      <c r="K2531" s="51" t="s">
        <v>2029</v>
      </c>
      <c r="L2531" s="51"/>
      <c r="M2531" s="51"/>
      <c r="N2531" s="53">
        <v>5326</v>
      </c>
      <c r="O2531" s="53">
        <v>0</v>
      </c>
      <c r="P2531" s="53">
        <v>5326</v>
      </c>
    </row>
    <row r="2532" spans="1:16" s="19" customFormat="1" hidden="1">
      <c r="A2532" s="19" t="s">
        <v>1988</v>
      </c>
      <c r="B2532" s="19" t="s">
        <v>460</v>
      </c>
      <c r="C2532" s="51"/>
      <c r="D2532" s="51" t="s">
        <v>1879</v>
      </c>
      <c r="E2532" s="51" t="s">
        <v>460</v>
      </c>
      <c r="F2532" s="51" t="s">
        <v>460</v>
      </c>
      <c r="G2532" s="51"/>
      <c r="H2532" s="51" t="s">
        <v>623</v>
      </c>
      <c r="I2532" s="51"/>
      <c r="J2532" s="51"/>
      <c r="K2532" s="51" t="s">
        <v>2692</v>
      </c>
      <c r="L2532" s="51"/>
      <c r="M2532" s="51"/>
      <c r="N2532" s="53">
        <v>1091</v>
      </c>
      <c r="O2532" s="53"/>
      <c r="P2532" s="53">
        <v>1091</v>
      </c>
    </row>
    <row r="2533" spans="1:16" s="19" customFormat="1" hidden="1">
      <c r="A2533" s="19" t="s">
        <v>2660</v>
      </c>
      <c r="B2533" s="19" t="s">
        <v>614</v>
      </c>
      <c r="C2533" s="51"/>
      <c r="D2533" s="51" t="s">
        <v>1879</v>
      </c>
      <c r="E2533" s="51" t="s">
        <v>460</v>
      </c>
      <c r="F2533" s="51" t="s">
        <v>460</v>
      </c>
      <c r="G2533" s="51"/>
      <c r="H2533" s="51" t="s">
        <v>623</v>
      </c>
      <c r="I2533" s="51"/>
      <c r="J2533" s="51"/>
      <c r="K2533" s="51" t="s">
        <v>2655</v>
      </c>
      <c r="L2533" s="51"/>
      <c r="M2533" s="51"/>
      <c r="N2533" s="53">
        <v>3654.1709999999998</v>
      </c>
      <c r="O2533" s="53"/>
      <c r="P2533" s="53">
        <v>3654.1709999999998</v>
      </c>
    </row>
    <row r="2534" spans="1:16" s="19" customFormat="1" hidden="1">
      <c r="A2534" s="19" t="s">
        <v>2654</v>
      </c>
      <c r="B2534" s="19" t="s">
        <v>1338</v>
      </c>
      <c r="C2534" s="51"/>
      <c r="D2534" s="51" t="s">
        <v>1879</v>
      </c>
      <c r="E2534" s="51" t="s">
        <v>103</v>
      </c>
      <c r="F2534" s="51" t="s">
        <v>103</v>
      </c>
      <c r="G2534" s="51"/>
      <c r="H2534" s="51" t="s">
        <v>623</v>
      </c>
      <c r="I2534" s="51"/>
      <c r="J2534" s="51"/>
      <c r="K2534" s="51" t="s">
        <v>2691</v>
      </c>
      <c r="L2534" s="51">
        <v>428</v>
      </c>
      <c r="M2534" s="51"/>
      <c r="N2534" s="53">
        <v>3740.2995999999998</v>
      </c>
      <c r="O2534" s="53"/>
      <c r="P2534" s="53">
        <v>3740.2995999999998</v>
      </c>
    </row>
    <row r="2535" spans="1:16" s="19" customFormat="1" hidden="1">
      <c r="A2535" s="19" t="s">
        <v>1980</v>
      </c>
      <c r="B2535" s="19" t="s">
        <v>1338</v>
      </c>
      <c r="C2535" s="51"/>
      <c r="D2535" s="51" t="s">
        <v>1879</v>
      </c>
      <c r="E2535" s="51" t="s">
        <v>103</v>
      </c>
      <c r="F2535" s="51" t="s">
        <v>103</v>
      </c>
      <c r="G2535" s="51"/>
      <c r="H2535" s="51" t="s">
        <v>623</v>
      </c>
      <c r="I2535" s="51"/>
      <c r="J2535" s="51"/>
      <c r="K2535" s="51" t="s">
        <v>2691</v>
      </c>
      <c r="L2535" s="51">
        <v>428</v>
      </c>
      <c r="M2535" s="51"/>
      <c r="N2535" s="53">
        <v>9.4379677714885132E-2</v>
      </c>
      <c r="O2535" s="53"/>
      <c r="P2535" s="53">
        <v>9.4379677714885132E-2</v>
      </c>
    </row>
    <row r="2536" spans="1:16" s="19" customFormat="1" hidden="1">
      <c r="A2536" s="19" t="s">
        <v>1989</v>
      </c>
      <c r="B2536" s="19" t="s">
        <v>1059</v>
      </c>
      <c r="C2536" s="51"/>
      <c r="D2536" s="51" t="s">
        <v>1879</v>
      </c>
      <c r="E2536" s="51" t="s">
        <v>103</v>
      </c>
      <c r="F2536" s="51" t="s">
        <v>688</v>
      </c>
      <c r="G2536" s="51"/>
      <c r="H2536" s="51" t="s">
        <v>623</v>
      </c>
      <c r="I2536" s="51"/>
      <c r="J2536" s="51"/>
      <c r="K2536" s="51" t="s">
        <v>2690</v>
      </c>
      <c r="L2536" s="51">
        <v>763</v>
      </c>
      <c r="M2536" s="51"/>
      <c r="N2536" s="53">
        <v>1207</v>
      </c>
      <c r="O2536" s="53">
        <v>0</v>
      </c>
      <c r="P2536" s="53">
        <v>1207</v>
      </c>
    </row>
    <row r="2537" spans="1:16" s="19" customFormat="1" hidden="1">
      <c r="A2537" s="19" t="s">
        <v>2654</v>
      </c>
      <c r="B2537" s="19" t="s">
        <v>972</v>
      </c>
      <c r="C2537" s="51"/>
      <c r="D2537" s="51" t="s">
        <v>1879</v>
      </c>
      <c r="E2537" s="51" t="s">
        <v>103</v>
      </c>
      <c r="F2537" s="51" t="s">
        <v>103</v>
      </c>
      <c r="G2537" s="51"/>
      <c r="H2537" s="51" t="s">
        <v>623</v>
      </c>
      <c r="I2537" s="51"/>
      <c r="J2537" s="51"/>
      <c r="K2537" s="51" t="s">
        <v>2689</v>
      </c>
      <c r="L2537" s="51">
        <v>50219</v>
      </c>
      <c r="M2537" s="51"/>
      <c r="N2537" s="53">
        <v>10160.437</v>
      </c>
      <c r="O2537" s="53"/>
      <c r="P2537" s="53">
        <v>10160.437</v>
      </c>
    </row>
    <row r="2538" spans="1:16" s="19" customFormat="1" hidden="1">
      <c r="A2538" s="19" t="s">
        <v>1980</v>
      </c>
      <c r="B2538" s="19" t="s">
        <v>972</v>
      </c>
      <c r="C2538" s="51"/>
      <c r="D2538" s="51" t="s">
        <v>1879</v>
      </c>
      <c r="E2538" s="51" t="s">
        <v>103</v>
      </c>
      <c r="F2538" s="51" t="s">
        <v>103</v>
      </c>
      <c r="G2538" s="51"/>
      <c r="H2538" s="51" t="s">
        <v>623</v>
      </c>
      <c r="I2538" s="51"/>
      <c r="J2538" s="51"/>
      <c r="K2538" s="51" t="s">
        <v>2689</v>
      </c>
      <c r="L2538" s="51">
        <v>50219</v>
      </c>
      <c r="M2538" s="51"/>
      <c r="N2538" s="53">
        <v>0.25638020267210532</v>
      </c>
      <c r="O2538" s="53"/>
      <c r="P2538" s="53">
        <v>0.25638020267210532</v>
      </c>
    </row>
    <row r="2539" spans="1:16" s="19" customFormat="1" hidden="1">
      <c r="A2539" s="19" t="s">
        <v>2654</v>
      </c>
      <c r="B2539" s="19" t="s">
        <v>1791</v>
      </c>
      <c r="C2539" s="51"/>
      <c r="D2539" s="51" t="s">
        <v>1879</v>
      </c>
      <c r="E2539" s="51" t="s">
        <v>103</v>
      </c>
      <c r="F2539" s="51" t="s">
        <v>103</v>
      </c>
      <c r="G2539" s="51"/>
      <c r="H2539" s="51" t="s">
        <v>623</v>
      </c>
      <c r="I2539" s="51"/>
      <c r="J2539" s="51"/>
      <c r="K2539" s="51" t="s">
        <v>2688</v>
      </c>
      <c r="L2539" s="51">
        <v>50218</v>
      </c>
      <c r="M2539" s="51"/>
      <c r="N2539" s="53">
        <v>3064.547</v>
      </c>
      <c r="O2539" s="53"/>
      <c r="P2539" s="53">
        <v>3064.547</v>
      </c>
    </row>
    <row r="2540" spans="1:16" s="19" customFormat="1" hidden="1">
      <c r="A2540" s="19" t="s">
        <v>1980</v>
      </c>
      <c r="B2540" s="19" t="s">
        <v>1791</v>
      </c>
      <c r="C2540" s="51"/>
      <c r="D2540" s="51" t="s">
        <v>1879</v>
      </c>
      <c r="E2540" s="51" t="s">
        <v>103</v>
      </c>
      <c r="F2540" s="51" t="s">
        <v>103</v>
      </c>
      <c r="G2540" s="51"/>
      <c r="H2540" s="51" t="s">
        <v>623</v>
      </c>
      <c r="I2540" s="51"/>
      <c r="J2540" s="51"/>
      <c r="K2540" s="51" t="s">
        <v>2688</v>
      </c>
      <c r="L2540" s="51">
        <v>50218</v>
      </c>
      <c r="M2540" s="51"/>
      <c r="N2540" s="53">
        <v>7.7328286269398874E-2</v>
      </c>
      <c r="O2540" s="53"/>
      <c r="P2540" s="53">
        <v>7.7328286269398874E-2</v>
      </c>
    </row>
    <row r="2541" spans="1:16" s="19" customFormat="1" hidden="1">
      <c r="A2541" s="19" t="s">
        <v>45</v>
      </c>
      <c r="B2541" s="19" t="s">
        <v>2687</v>
      </c>
      <c r="C2541" s="51"/>
      <c r="D2541" s="51" t="s">
        <v>1879</v>
      </c>
      <c r="E2541" s="51" t="s">
        <v>3</v>
      </c>
      <c r="F2541" s="51" t="s">
        <v>3</v>
      </c>
      <c r="G2541" s="51"/>
      <c r="H2541" s="51" t="s">
        <v>623</v>
      </c>
      <c r="I2541" s="51"/>
      <c r="J2541" s="51"/>
      <c r="K2541" s="51" t="s">
        <v>1971</v>
      </c>
      <c r="L2541" s="51"/>
      <c r="M2541" s="51"/>
      <c r="N2541" s="53">
        <v>16884</v>
      </c>
      <c r="O2541" s="53">
        <v>0</v>
      </c>
      <c r="P2541" s="53">
        <v>16884</v>
      </c>
    </row>
    <row r="2542" spans="1:16" s="19" customFormat="1" hidden="1">
      <c r="A2542" s="19" t="s">
        <v>1989</v>
      </c>
      <c r="B2542" s="19" t="s">
        <v>2686</v>
      </c>
      <c r="C2542" s="51"/>
      <c r="D2542" s="51" t="s">
        <v>1879</v>
      </c>
      <c r="E2542" s="51" t="s">
        <v>0</v>
      </c>
      <c r="F2542" s="51" t="s">
        <v>722</v>
      </c>
      <c r="G2542" s="51"/>
      <c r="H2542" s="51" t="s">
        <v>623</v>
      </c>
      <c r="I2542" s="51"/>
      <c r="J2542" s="51"/>
      <c r="K2542" s="51" t="s">
        <v>2685</v>
      </c>
      <c r="L2542" s="51"/>
      <c r="M2542" s="51"/>
      <c r="N2542" s="53">
        <v>16307</v>
      </c>
      <c r="O2542" s="53">
        <v>0</v>
      </c>
      <c r="P2542" s="53">
        <v>16307</v>
      </c>
    </row>
    <row r="2543" spans="1:16" s="19" customFormat="1" hidden="1">
      <c r="A2543" s="19" t="s">
        <v>1128</v>
      </c>
      <c r="B2543" s="19" t="s">
        <v>1129</v>
      </c>
      <c r="C2543" s="51"/>
      <c r="D2543" s="51" t="s">
        <v>1879</v>
      </c>
      <c r="E2543" s="51" t="s">
        <v>1085</v>
      </c>
      <c r="F2543" s="51" t="s">
        <v>1130</v>
      </c>
      <c r="G2543" s="51"/>
      <c r="H2543" s="51" t="s">
        <v>623</v>
      </c>
      <c r="I2543" s="51"/>
      <c r="J2543" s="51"/>
      <c r="K2543" s="51"/>
      <c r="L2543" s="51" t="s">
        <v>2684</v>
      </c>
      <c r="M2543" s="51"/>
      <c r="N2543" s="53">
        <v>385</v>
      </c>
      <c r="O2543" s="53"/>
      <c r="P2543" s="53">
        <v>385</v>
      </c>
    </row>
    <row r="2544" spans="1:16" s="19" customFormat="1" hidden="1">
      <c r="A2544" s="19" t="s">
        <v>2663</v>
      </c>
      <c r="B2544" s="19" t="s">
        <v>2683</v>
      </c>
      <c r="C2544" s="51"/>
      <c r="D2544" s="51" t="s">
        <v>1879</v>
      </c>
      <c r="E2544" s="51" t="s">
        <v>103</v>
      </c>
      <c r="F2544" s="51" t="s">
        <v>688</v>
      </c>
      <c r="G2544" s="51"/>
      <c r="H2544" s="51" t="s">
        <v>623</v>
      </c>
      <c r="I2544" s="51"/>
      <c r="J2544" s="51"/>
      <c r="K2544" s="51"/>
      <c r="L2544" s="51"/>
      <c r="M2544" s="51"/>
      <c r="N2544" s="53">
        <v>12763.246999999999</v>
      </c>
      <c r="O2544" s="53">
        <v>0</v>
      </c>
      <c r="P2544" s="53">
        <v>12763.246999999999</v>
      </c>
    </row>
    <row r="2545" spans="1:16" s="19" customFormat="1" hidden="1">
      <c r="A2545" s="19" t="s">
        <v>16</v>
      </c>
      <c r="B2545" s="19" t="s">
        <v>1173</v>
      </c>
      <c r="C2545" s="51"/>
      <c r="D2545" s="51" t="s">
        <v>1879</v>
      </c>
      <c r="E2545" s="51" t="s">
        <v>622</v>
      </c>
      <c r="F2545" s="51" t="s">
        <v>1174</v>
      </c>
      <c r="G2545" s="51"/>
      <c r="H2545" s="51" t="s">
        <v>623</v>
      </c>
      <c r="I2545" s="51"/>
      <c r="J2545" s="51"/>
      <c r="K2545" s="51"/>
      <c r="L2545" s="51">
        <v>57978</v>
      </c>
      <c r="M2545" s="51"/>
      <c r="N2545" s="53">
        <v>20031</v>
      </c>
      <c r="O2545" s="53">
        <v>5375</v>
      </c>
      <c r="P2545" s="53">
        <v>14656</v>
      </c>
    </row>
    <row r="2546" spans="1:16" s="19" customFormat="1" hidden="1">
      <c r="A2546" s="19" t="s">
        <v>529</v>
      </c>
      <c r="B2546" s="19" t="s">
        <v>1768</v>
      </c>
      <c r="C2546" s="51"/>
      <c r="D2546" s="51" t="s">
        <v>1879</v>
      </c>
      <c r="E2546" s="51" t="s">
        <v>1890</v>
      </c>
      <c r="F2546" s="51" t="s">
        <v>63</v>
      </c>
      <c r="G2546" s="51"/>
      <c r="H2546" s="51" t="s">
        <v>623</v>
      </c>
      <c r="I2546" s="51"/>
      <c r="J2546" s="51"/>
      <c r="K2546" s="51"/>
      <c r="L2546" s="51"/>
      <c r="M2546" s="51"/>
      <c r="N2546" s="53">
        <v>361464</v>
      </c>
      <c r="O2546" s="53"/>
      <c r="P2546" s="53">
        <v>361464</v>
      </c>
    </row>
    <row r="2547" spans="1:16" s="19" customFormat="1" hidden="1">
      <c r="A2547" s="19" t="s">
        <v>2660</v>
      </c>
      <c r="B2547" s="19" t="s">
        <v>1742</v>
      </c>
      <c r="C2547" s="51"/>
      <c r="D2547" s="51" t="s">
        <v>1879</v>
      </c>
      <c r="E2547" s="51" t="s">
        <v>676</v>
      </c>
      <c r="F2547" s="51" t="s">
        <v>676</v>
      </c>
      <c r="G2547" s="51"/>
      <c r="H2547" s="51" t="s">
        <v>623</v>
      </c>
      <c r="I2547" s="51"/>
      <c r="J2547" s="51"/>
      <c r="K2547" s="51"/>
      <c r="L2547" s="51"/>
      <c r="M2547" s="51"/>
      <c r="N2547" s="53">
        <v>20553</v>
      </c>
      <c r="O2547" s="53"/>
      <c r="P2547" s="53">
        <v>20553</v>
      </c>
    </row>
    <row r="2548" spans="1:16" s="19" customFormat="1" hidden="1">
      <c r="A2548" s="19" t="s">
        <v>41</v>
      </c>
      <c r="B2548" s="19" t="s">
        <v>787</v>
      </c>
      <c r="C2548" s="51"/>
      <c r="D2548" s="51" t="s">
        <v>1879</v>
      </c>
      <c r="E2548" s="51" t="s">
        <v>676</v>
      </c>
      <c r="F2548" s="51" t="s">
        <v>676</v>
      </c>
      <c r="G2548" s="51"/>
      <c r="H2548" s="51" t="s">
        <v>623</v>
      </c>
      <c r="I2548" s="51"/>
      <c r="J2548" s="51"/>
      <c r="K2548" s="51"/>
      <c r="L2548" s="51">
        <v>392</v>
      </c>
      <c r="M2548" s="51"/>
      <c r="N2548" s="53">
        <v>565568</v>
      </c>
      <c r="O2548" s="53">
        <v>141138.66867055892</v>
      </c>
      <c r="P2548" s="53">
        <v>424429.33132944105</v>
      </c>
    </row>
    <row r="2549" spans="1:16" s="19" customFormat="1" hidden="1">
      <c r="A2549" s="19" t="s">
        <v>2658</v>
      </c>
      <c r="B2549" s="19" t="s">
        <v>2681</v>
      </c>
      <c r="C2549" s="51"/>
      <c r="D2549" s="51" t="s">
        <v>1879</v>
      </c>
      <c r="E2549" s="51" t="s">
        <v>676</v>
      </c>
      <c r="F2549" s="51" t="s">
        <v>2680</v>
      </c>
      <c r="G2549" s="51"/>
      <c r="H2549" s="51" t="s">
        <v>623</v>
      </c>
      <c r="I2549" s="51"/>
      <c r="J2549" s="51"/>
      <c r="K2549" s="51"/>
      <c r="L2549" s="51"/>
      <c r="M2549" s="51"/>
      <c r="N2549" s="53">
        <v>233947</v>
      </c>
      <c r="O2549" s="53">
        <v>0</v>
      </c>
      <c r="P2549" s="53">
        <v>233947</v>
      </c>
    </row>
    <row r="2550" spans="1:16" s="19" customFormat="1" hidden="1">
      <c r="A2550" s="19" t="s">
        <v>2682</v>
      </c>
      <c r="B2550" s="19" t="s">
        <v>2681</v>
      </c>
      <c r="C2550" s="51"/>
      <c r="D2550" s="51" t="s">
        <v>1879</v>
      </c>
      <c r="E2550" s="51" t="s">
        <v>676</v>
      </c>
      <c r="F2550" s="51" t="s">
        <v>2680</v>
      </c>
      <c r="G2550" s="51"/>
      <c r="H2550" s="51" t="s">
        <v>623</v>
      </c>
      <c r="I2550" s="51"/>
      <c r="J2550" s="51"/>
      <c r="K2550" s="51"/>
      <c r="L2550" s="51"/>
      <c r="M2550" s="51"/>
      <c r="N2550" s="53">
        <v>48167</v>
      </c>
      <c r="O2550" s="53">
        <v>0</v>
      </c>
      <c r="P2550" s="53">
        <v>48167</v>
      </c>
    </row>
    <row r="2551" spans="1:16" s="19" customFormat="1" hidden="1">
      <c r="A2551" s="19" t="s">
        <v>502</v>
      </c>
      <c r="B2551" s="19" t="s">
        <v>845</v>
      </c>
      <c r="C2551" s="51"/>
      <c r="D2551" s="51" t="s">
        <v>1879</v>
      </c>
      <c r="E2551" s="51" t="s">
        <v>676</v>
      </c>
      <c r="F2551" s="51" t="s">
        <v>676</v>
      </c>
      <c r="G2551" s="51"/>
      <c r="H2551" s="51" t="s">
        <v>623</v>
      </c>
      <c r="I2551" s="51"/>
      <c r="J2551" s="51"/>
      <c r="K2551" s="51"/>
      <c r="L2551" s="51">
        <v>54555</v>
      </c>
      <c r="M2551" s="51"/>
      <c r="N2551" s="53">
        <v>126109.07448699301</v>
      </c>
      <c r="O2551" s="53"/>
      <c r="P2551" s="53">
        <v>126109.07448699301</v>
      </c>
    </row>
    <row r="2552" spans="1:16" s="19" customFormat="1" hidden="1">
      <c r="A2552" s="19" t="s">
        <v>502</v>
      </c>
      <c r="B2552" s="19" t="s">
        <v>2679</v>
      </c>
      <c r="C2552" s="51"/>
      <c r="D2552" s="51" t="s">
        <v>1879</v>
      </c>
      <c r="E2552" s="51" t="s">
        <v>676</v>
      </c>
      <c r="F2552" s="51" t="s">
        <v>676</v>
      </c>
      <c r="G2552" s="51"/>
      <c r="H2552" s="51" t="s">
        <v>623</v>
      </c>
      <c r="I2552" s="51"/>
      <c r="J2552" s="51"/>
      <c r="K2552" s="51"/>
      <c r="L2552" s="51"/>
      <c r="M2552" s="51"/>
      <c r="N2552" s="53">
        <v>221773</v>
      </c>
      <c r="O2552" s="53"/>
      <c r="P2552" s="53">
        <v>221773</v>
      </c>
    </row>
    <row r="2553" spans="1:16" s="19" customFormat="1" hidden="1">
      <c r="A2553" s="19" t="s">
        <v>2654</v>
      </c>
      <c r="B2553" s="19" t="s">
        <v>804</v>
      </c>
      <c r="C2553" s="51"/>
      <c r="D2553" s="51" t="s">
        <v>1879</v>
      </c>
      <c r="E2553" s="51" t="s">
        <v>676</v>
      </c>
      <c r="F2553" s="51" t="s">
        <v>676</v>
      </c>
      <c r="G2553" s="51"/>
      <c r="H2553" s="51" t="s">
        <v>623</v>
      </c>
      <c r="I2553" s="51"/>
      <c r="J2553" s="51"/>
      <c r="K2553" s="51"/>
      <c r="L2553" s="51"/>
      <c r="M2553" s="51"/>
      <c r="N2553" s="53">
        <v>27307</v>
      </c>
      <c r="O2553" s="53"/>
      <c r="P2553" s="53">
        <v>27307</v>
      </c>
    </row>
    <row r="2554" spans="1:16" s="19" customFormat="1" hidden="1">
      <c r="A2554" s="19" t="s">
        <v>2654</v>
      </c>
      <c r="B2554" s="19" t="s">
        <v>915</v>
      </c>
      <c r="C2554" s="51"/>
      <c r="D2554" s="51" t="s">
        <v>1879</v>
      </c>
      <c r="E2554" s="51" t="s">
        <v>676</v>
      </c>
      <c r="F2554" s="51" t="s">
        <v>676</v>
      </c>
      <c r="G2554" s="51"/>
      <c r="H2554" s="51" t="s">
        <v>623</v>
      </c>
      <c r="I2554" s="51"/>
      <c r="J2554" s="51"/>
      <c r="K2554" s="51"/>
      <c r="L2554" s="51">
        <v>439</v>
      </c>
      <c r="M2554" s="51"/>
      <c r="N2554" s="53">
        <v>563804.36</v>
      </c>
      <c r="O2554" s="53">
        <v>452.7</v>
      </c>
      <c r="P2554" s="53">
        <v>563351.66</v>
      </c>
    </row>
    <row r="2555" spans="1:16" s="19" customFormat="1" hidden="1">
      <c r="A2555" s="19" t="s">
        <v>2654</v>
      </c>
      <c r="B2555" s="19" t="s">
        <v>2678</v>
      </c>
      <c r="C2555" s="51"/>
      <c r="D2555" s="51" t="s">
        <v>1879</v>
      </c>
      <c r="E2555" s="51" t="s">
        <v>676</v>
      </c>
      <c r="F2555" s="51" t="s">
        <v>676</v>
      </c>
      <c r="G2555" s="51"/>
      <c r="H2555" s="51" t="s">
        <v>623</v>
      </c>
      <c r="I2555" s="51"/>
      <c r="J2555" s="51"/>
      <c r="K2555" s="51"/>
      <c r="L2555" s="51"/>
      <c r="M2555" s="51"/>
      <c r="N2555" s="53">
        <v>0</v>
      </c>
      <c r="O2555" s="53"/>
      <c r="P2555" s="53">
        <v>0</v>
      </c>
    </row>
    <row r="2556" spans="1:16" s="19" customFormat="1" hidden="1">
      <c r="A2556" s="19" t="s">
        <v>1980</v>
      </c>
      <c r="B2556" s="19" t="s">
        <v>804</v>
      </c>
      <c r="C2556" s="51"/>
      <c r="D2556" s="51" t="s">
        <v>1879</v>
      </c>
      <c r="E2556" s="51" t="s">
        <v>676</v>
      </c>
      <c r="F2556" s="51" t="s">
        <v>676</v>
      </c>
      <c r="G2556" s="51"/>
      <c r="H2556" s="51" t="s">
        <v>623</v>
      </c>
      <c r="I2556" s="51"/>
      <c r="J2556" s="51"/>
      <c r="K2556" s="51"/>
      <c r="L2556" s="51"/>
      <c r="M2556" s="51"/>
      <c r="N2556" s="53">
        <v>0.68904262625388846</v>
      </c>
      <c r="O2556" s="53"/>
      <c r="P2556" s="53">
        <v>0.68904262625388846</v>
      </c>
    </row>
    <row r="2557" spans="1:16" s="19" customFormat="1" hidden="1">
      <c r="A2557" s="19" t="s">
        <v>1980</v>
      </c>
      <c r="B2557" s="19" t="s">
        <v>915</v>
      </c>
      <c r="C2557" s="51"/>
      <c r="D2557" s="51" t="s">
        <v>1879</v>
      </c>
      <c r="E2557" s="51" t="s">
        <v>676</v>
      </c>
      <c r="F2557" s="51" t="s">
        <v>676</v>
      </c>
      <c r="G2557" s="51"/>
      <c r="H2557" s="51" t="s">
        <v>623</v>
      </c>
      <c r="I2557" s="51"/>
      <c r="J2557" s="51"/>
      <c r="K2557" s="51"/>
      <c r="L2557" s="51">
        <v>439</v>
      </c>
      <c r="M2557" s="51"/>
      <c r="N2557" s="53">
        <v>14.226580616977067</v>
      </c>
      <c r="O2557" s="53">
        <v>1.14230635699687E-2</v>
      </c>
      <c r="P2557" s="53">
        <v>14.215157553407098</v>
      </c>
    </row>
    <row r="2558" spans="1:16" s="19" customFormat="1" hidden="1">
      <c r="A2558" s="19" t="s">
        <v>1980</v>
      </c>
      <c r="B2558" s="19" t="s">
        <v>2678</v>
      </c>
      <c r="C2558" s="51"/>
      <c r="D2558" s="51" t="s">
        <v>1879</v>
      </c>
      <c r="E2558" s="51" t="s">
        <v>676</v>
      </c>
      <c r="F2558" s="51" t="s">
        <v>676</v>
      </c>
      <c r="G2558" s="51"/>
      <c r="H2558" s="51" t="s">
        <v>623</v>
      </c>
      <c r="I2558" s="51"/>
      <c r="J2558" s="51"/>
      <c r="K2558" s="51"/>
      <c r="L2558" s="51"/>
      <c r="M2558" s="51"/>
      <c r="N2558" s="53">
        <v>0</v>
      </c>
      <c r="O2558" s="53"/>
      <c r="P2558" s="53">
        <v>0</v>
      </c>
    </row>
    <row r="2559" spans="1:16" s="19" customFormat="1" hidden="1">
      <c r="A2559" s="19" t="s">
        <v>805</v>
      </c>
      <c r="B2559" s="19" t="s">
        <v>2677</v>
      </c>
      <c r="C2559" s="51"/>
      <c r="D2559" s="51" t="s">
        <v>1879</v>
      </c>
      <c r="E2559" s="51" t="s">
        <v>676</v>
      </c>
      <c r="F2559" s="51" t="s">
        <v>2676</v>
      </c>
      <c r="G2559" s="51"/>
      <c r="H2559" s="51" t="s">
        <v>623</v>
      </c>
      <c r="I2559" s="51"/>
      <c r="J2559" s="51"/>
      <c r="K2559" s="51"/>
      <c r="L2559" s="51"/>
      <c r="M2559" s="51"/>
      <c r="N2559" s="53">
        <v>16256</v>
      </c>
      <c r="O2559" s="53">
        <v>20</v>
      </c>
      <c r="P2559" s="53">
        <v>16236</v>
      </c>
    </row>
    <row r="2560" spans="1:16" s="19" customFormat="1" hidden="1">
      <c r="A2560" s="19" t="s">
        <v>1989</v>
      </c>
      <c r="B2560" s="19" t="s">
        <v>2675</v>
      </c>
      <c r="C2560" s="51"/>
      <c r="D2560" s="51" t="s">
        <v>1879</v>
      </c>
      <c r="E2560" s="51" t="s">
        <v>676</v>
      </c>
      <c r="F2560" s="51" t="s">
        <v>962</v>
      </c>
      <c r="G2560" s="51"/>
      <c r="H2560" s="51" t="s">
        <v>623</v>
      </c>
      <c r="I2560" s="51"/>
      <c r="J2560" s="51"/>
      <c r="K2560" s="51"/>
      <c r="L2560" s="51">
        <v>6433</v>
      </c>
      <c r="M2560" s="51"/>
      <c r="N2560" s="53">
        <v>27465</v>
      </c>
      <c r="O2560" s="53">
        <v>0</v>
      </c>
      <c r="P2560" s="53">
        <v>27465</v>
      </c>
    </row>
    <row r="2561" spans="1:16" s="19" customFormat="1" hidden="1">
      <c r="A2561" s="19" t="s">
        <v>1989</v>
      </c>
      <c r="B2561" s="19" t="s">
        <v>2674</v>
      </c>
      <c r="C2561" s="51"/>
      <c r="D2561" s="51" t="s">
        <v>1879</v>
      </c>
      <c r="E2561" s="51" t="s">
        <v>676</v>
      </c>
      <c r="F2561" s="51" t="s">
        <v>962</v>
      </c>
      <c r="G2561" s="51"/>
      <c r="H2561" s="51" t="s">
        <v>623</v>
      </c>
      <c r="I2561" s="51"/>
      <c r="J2561" s="51"/>
      <c r="K2561" s="51"/>
      <c r="L2561" s="51">
        <v>54555</v>
      </c>
      <c r="M2561" s="51"/>
      <c r="N2561" s="53">
        <v>11816.674999999999</v>
      </c>
      <c r="O2561" s="53">
        <v>0</v>
      </c>
      <c r="P2561" s="53">
        <v>11816.674999999999</v>
      </c>
    </row>
    <row r="2562" spans="1:16" s="19" customFormat="1" hidden="1">
      <c r="A2562" s="19" t="s">
        <v>1989</v>
      </c>
      <c r="B2562" s="19" t="s">
        <v>2673</v>
      </c>
      <c r="C2562" s="51"/>
      <c r="D2562" s="51" t="s">
        <v>1879</v>
      </c>
      <c r="E2562" s="51" t="s">
        <v>676</v>
      </c>
      <c r="F2562" s="51" t="s">
        <v>962</v>
      </c>
      <c r="G2562" s="51"/>
      <c r="H2562" s="51" t="s">
        <v>623</v>
      </c>
      <c r="I2562" s="51"/>
      <c r="J2562" s="51"/>
      <c r="K2562" s="51"/>
      <c r="L2562" s="51">
        <v>415</v>
      </c>
      <c r="M2562" s="51"/>
      <c r="N2562" s="53">
        <v>25824.606</v>
      </c>
      <c r="O2562" s="53">
        <v>0</v>
      </c>
      <c r="P2562" s="53">
        <v>25824.606</v>
      </c>
    </row>
    <row r="2563" spans="1:16" s="19" customFormat="1" hidden="1">
      <c r="A2563" s="19" t="s">
        <v>1989</v>
      </c>
      <c r="B2563" s="19" t="s">
        <v>2672</v>
      </c>
      <c r="C2563" s="51"/>
      <c r="D2563" s="51" t="s">
        <v>1879</v>
      </c>
      <c r="E2563" s="51" t="s">
        <v>676</v>
      </c>
      <c r="F2563" s="51" t="s">
        <v>962</v>
      </c>
      <c r="G2563" s="51"/>
      <c r="H2563" s="51" t="s">
        <v>623</v>
      </c>
      <c r="I2563" s="51"/>
      <c r="J2563" s="51"/>
      <c r="K2563" s="51"/>
      <c r="L2563" s="51" t="s">
        <v>2671</v>
      </c>
      <c r="M2563" s="51"/>
      <c r="N2563" s="53">
        <v>306046</v>
      </c>
      <c r="O2563" s="53">
        <v>0</v>
      </c>
      <c r="P2563" s="53">
        <v>306046</v>
      </c>
    </row>
    <row r="2564" spans="1:16" s="19" customFormat="1" hidden="1">
      <c r="A2564" s="19" t="s">
        <v>1989</v>
      </c>
      <c r="B2564" s="19" t="s">
        <v>2670</v>
      </c>
      <c r="C2564" s="51"/>
      <c r="D2564" s="51" t="s">
        <v>1879</v>
      </c>
      <c r="E2564" s="51" t="s">
        <v>676</v>
      </c>
      <c r="F2564" s="51" t="s">
        <v>962</v>
      </c>
      <c r="G2564" s="51"/>
      <c r="H2564" s="51" t="s">
        <v>623</v>
      </c>
      <c r="I2564" s="51"/>
      <c r="J2564" s="51"/>
      <c r="K2564" s="51"/>
      <c r="L2564" s="51">
        <v>455</v>
      </c>
      <c r="M2564" s="51"/>
      <c r="N2564" s="53">
        <v>2874.96</v>
      </c>
      <c r="O2564" s="53">
        <v>0</v>
      </c>
      <c r="P2564" s="53">
        <v>2874.96</v>
      </c>
    </row>
    <row r="2565" spans="1:16" s="19" customFormat="1" hidden="1">
      <c r="A2565" s="19" t="s">
        <v>2663</v>
      </c>
      <c r="B2565" s="19" t="s">
        <v>2669</v>
      </c>
      <c r="C2565" s="51"/>
      <c r="D2565" s="51" t="s">
        <v>1879</v>
      </c>
      <c r="E2565" s="51" t="s">
        <v>676</v>
      </c>
      <c r="F2565" s="51" t="s">
        <v>962</v>
      </c>
      <c r="G2565" s="51"/>
      <c r="H2565" s="51" t="s">
        <v>623</v>
      </c>
      <c r="I2565" s="51"/>
      <c r="J2565" s="51"/>
      <c r="K2565" s="51"/>
      <c r="L2565" s="51">
        <v>380</v>
      </c>
      <c r="M2565" s="51"/>
      <c r="N2565" s="53">
        <v>474988.07900000003</v>
      </c>
      <c r="O2565" s="53">
        <v>118200.593789765</v>
      </c>
      <c r="P2565" s="53">
        <v>356787.485210235</v>
      </c>
    </row>
    <row r="2566" spans="1:16" s="19" customFormat="1" hidden="1">
      <c r="A2566" s="19" t="s">
        <v>2663</v>
      </c>
      <c r="B2566" s="19" t="s">
        <v>2669</v>
      </c>
      <c r="C2566" s="51"/>
      <c r="D2566" s="51" t="s">
        <v>1879</v>
      </c>
      <c r="E2566" s="51" t="s">
        <v>676</v>
      </c>
      <c r="F2566" s="51" t="s">
        <v>962</v>
      </c>
      <c r="G2566" s="51"/>
      <c r="H2566" s="51" t="s">
        <v>623</v>
      </c>
      <c r="I2566" s="51"/>
      <c r="J2566" s="51"/>
      <c r="K2566" s="51"/>
      <c r="L2566" s="51">
        <v>380</v>
      </c>
      <c r="M2566" s="51"/>
      <c r="N2566" s="53">
        <v>449045.83</v>
      </c>
      <c r="O2566" s="53">
        <v>111744.875485218</v>
      </c>
      <c r="P2566" s="53">
        <v>337300.954514782</v>
      </c>
    </row>
    <row r="2567" spans="1:16" s="19" customFormat="1" hidden="1">
      <c r="A2567" s="19" t="s">
        <v>2663</v>
      </c>
      <c r="B2567" s="19" t="s">
        <v>2668</v>
      </c>
      <c r="C2567" s="51"/>
      <c r="D2567" s="51" t="s">
        <v>1879</v>
      </c>
      <c r="E2567" s="51" t="s">
        <v>676</v>
      </c>
      <c r="F2567" s="51" t="s">
        <v>962</v>
      </c>
      <c r="G2567" s="51"/>
      <c r="H2567" s="51" t="s">
        <v>623</v>
      </c>
      <c r="I2567" s="51"/>
      <c r="J2567" s="51"/>
      <c r="K2567" s="51"/>
      <c r="L2567" s="51">
        <v>381</v>
      </c>
      <c r="M2567" s="51"/>
      <c r="N2567" s="53">
        <v>224921.43</v>
      </c>
      <c r="O2567" s="53">
        <v>55971.608041226602</v>
      </c>
      <c r="P2567" s="53">
        <v>168949.82195877339</v>
      </c>
    </row>
    <row r="2568" spans="1:16" s="19" customFormat="1" hidden="1">
      <c r="A2568" s="19" t="s">
        <v>2663</v>
      </c>
      <c r="B2568" s="19" t="s">
        <v>2668</v>
      </c>
      <c r="C2568" s="51"/>
      <c r="D2568" s="51" t="s">
        <v>1879</v>
      </c>
      <c r="E2568" s="51" t="s">
        <v>676</v>
      </c>
      <c r="F2568" s="51" t="s">
        <v>962</v>
      </c>
      <c r="G2568" s="51"/>
      <c r="H2568" s="51" t="s">
        <v>623</v>
      </c>
      <c r="I2568" s="51"/>
      <c r="J2568" s="51"/>
      <c r="K2568" s="51"/>
      <c r="L2568" s="51">
        <v>381</v>
      </c>
      <c r="M2568" s="51"/>
      <c r="N2568" s="53">
        <v>99926.733999999997</v>
      </c>
      <c r="O2568" s="53">
        <v>24866.727853757198</v>
      </c>
      <c r="P2568" s="53">
        <v>75060.006146242798</v>
      </c>
    </row>
    <row r="2569" spans="1:16" s="19" customFormat="1" hidden="1">
      <c r="A2569" s="19" t="s">
        <v>2663</v>
      </c>
      <c r="B2569" s="19" t="s">
        <v>2667</v>
      </c>
      <c r="C2569" s="51"/>
      <c r="D2569" s="51" t="s">
        <v>1879</v>
      </c>
      <c r="E2569" s="51" t="s">
        <v>676</v>
      </c>
      <c r="F2569" s="51" t="s">
        <v>962</v>
      </c>
      <c r="G2569" s="51"/>
      <c r="H2569" s="51" t="s">
        <v>623</v>
      </c>
      <c r="I2569" s="51"/>
      <c r="J2569" s="51"/>
      <c r="K2569" s="51"/>
      <c r="L2569" s="51"/>
      <c r="M2569" s="51"/>
      <c r="N2569" s="53">
        <v>12763.246999999999</v>
      </c>
      <c r="O2569" s="53">
        <v>12763.246999999999</v>
      </c>
      <c r="P2569" s="53">
        <v>0</v>
      </c>
    </row>
    <row r="2570" spans="1:16" s="19" customFormat="1" hidden="1">
      <c r="A2570" s="19" t="s">
        <v>447</v>
      </c>
      <c r="B2570" s="19" t="s">
        <v>2666</v>
      </c>
      <c r="C2570" s="51"/>
      <c r="D2570" s="51" t="s">
        <v>1879</v>
      </c>
      <c r="E2570" s="51" t="s">
        <v>676</v>
      </c>
      <c r="F2570" s="51" t="s">
        <v>962</v>
      </c>
      <c r="G2570" s="51"/>
      <c r="H2570" s="51" t="s">
        <v>623</v>
      </c>
      <c r="I2570" s="51"/>
      <c r="J2570" s="51"/>
      <c r="K2570" s="51"/>
      <c r="L2570" s="51"/>
      <c r="M2570" s="51"/>
      <c r="N2570" s="53">
        <v>274</v>
      </c>
      <c r="O2570" s="53"/>
      <c r="P2570" s="53">
        <v>274</v>
      </c>
    </row>
    <row r="2571" spans="1:16" s="19" customFormat="1" hidden="1">
      <c r="A2571" s="19" t="s">
        <v>631</v>
      </c>
      <c r="B2571" s="19" t="s">
        <v>632</v>
      </c>
      <c r="C2571" s="51"/>
      <c r="D2571" s="51" t="s">
        <v>1879</v>
      </c>
      <c r="E2571" s="51" t="s">
        <v>622</v>
      </c>
      <c r="F2571" s="51" t="s">
        <v>633</v>
      </c>
      <c r="G2571" s="51"/>
      <c r="H2571" s="51" t="s">
        <v>623</v>
      </c>
      <c r="I2571" s="51"/>
      <c r="J2571" s="51"/>
      <c r="K2571" s="51"/>
      <c r="L2571" s="51">
        <v>55951</v>
      </c>
      <c r="M2571" s="51"/>
      <c r="N2571" s="53">
        <v>11649</v>
      </c>
      <c r="O2571" s="53">
        <v>11649</v>
      </c>
      <c r="P2571" s="53">
        <v>0</v>
      </c>
    </row>
    <row r="2572" spans="1:16" s="19" customFormat="1" hidden="1">
      <c r="A2572" s="19" t="s">
        <v>631</v>
      </c>
      <c r="B2572" s="19" t="s">
        <v>1198</v>
      </c>
      <c r="C2572" s="51"/>
      <c r="D2572" s="51" t="s">
        <v>1879</v>
      </c>
      <c r="E2572" s="51" t="s">
        <v>622</v>
      </c>
      <c r="F2572" s="51" t="s">
        <v>633</v>
      </c>
      <c r="G2572" s="51"/>
      <c r="H2572" s="51" t="s">
        <v>623</v>
      </c>
      <c r="I2572" s="51"/>
      <c r="J2572" s="51"/>
      <c r="K2572" s="51"/>
      <c r="L2572" s="51">
        <v>56046</v>
      </c>
      <c r="M2572" s="51"/>
      <c r="N2572" s="53">
        <v>61128</v>
      </c>
      <c r="O2572" s="53">
        <v>5005</v>
      </c>
      <c r="P2572" s="53">
        <v>56123</v>
      </c>
    </row>
    <row r="2573" spans="1:16" s="19" customFormat="1" hidden="1">
      <c r="A2573" s="19" t="s">
        <v>660</v>
      </c>
      <c r="B2573" s="19" t="s">
        <v>661</v>
      </c>
      <c r="C2573" s="51"/>
      <c r="D2573" s="51" t="s">
        <v>1879</v>
      </c>
      <c r="E2573" s="51" t="s">
        <v>622</v>
      </c>
      <c r="F2573" s="51" t="s">
        <v>622</v>
      </c>
      <c r="G2573" s="51"/>
      <c r="H2573" s="51" t="s">
        <v>623</v>
      </c>
      <c r="I2573" s="51"/>
      <c r="J2573" s="51"/>
      <c r="K2573" s="51"/>
      <c r="L2573" s="51">
        <v>7693</v>
      </c>
      <c r="M2573" s="51"/>
      <c r="N2573" s="53">
        <v>76334</v>
      </c>
      <c r="O2573" s="53">
        <v>27920</v>
      </c>
      <c r="P2573" s="53">
        <v>48414</v>
      </c>
    </row>
    <row r="2574" spans="1:16" s="19" customFormat="1" hidden="1">
      <c r="A2574" s="19" t="s">
        <v>660</v>
      </c>
      <c r="B2574" s="19" t="s">
        <v>780</v>
      </c>
      <c r="C2574" s="51"/>
      <c r="D2574" s="51" t="s">
        <v>1879</v>
      </c>
      <c r="E2574" s="51" t="s">
        <v>622</v>
      </c>
      <c r="F2574" s="51" t="s">
        <v>622</v>
      </c>
      <c r="G2574" s="51"/>
      <c r="H2574" s="51" t="s">
        <v>623</v>
      </c>
      <c r="I2574" s="51"/>
      <c r="J2574" s="51"/>
      <c r="K2574" s="51"/>
      <c r="L2574" s="51">
        <v>57027</v>
      </c>
      <c r="M2574" s="51"/>
      <c r="N2574" s="53">
        <v>159290</v>
      </c>
      <c r="O2574" s="53">
        <v>58261</v>
      </c>
      <c r="P2574" s="53">
        <v>101029</v>
      </c>
    </row>
    <row r="2575" spans="1:16" s="19" customFormat="1" hidden="1">
      <c r="A2575" s="19" t="s">
        <v>660</v>
      </c>
      <c r="B2575" s="19" t="s">
        <v>1200</v>
      </c>
      <c r="C2575" s="51"/>
      <c r="D2575" s="51" t="s">
        <v>1879</v>
      </c>
      <c r="E2575" s="51" t="s">
        <v>622</v>
      </c>
      <c r="F2575" s="51" t="s">
        <v>622</v>
      </c>
      <c r="G2575" s="51"/>
      <c r="H2575" s="51" t="s">
        <v>623</v>
      </c>
      <c r="I2575" s="51"/>
      <c r="J2575" s="51"/>
      <c r="K2575" s="51"/>
      <c r="L2575" s="51">
        <v>56046</v>
      </c>
      <c r="M2575" s="51"/>
      <c r="N2575" s="53">
        <v>572853</v>
      </c>
      <c r="O2575" s="53">
        <v>209525</v>
      </c>
      <c r="P2575" s="53">
        <v>363328</v>
      </c>
    </row>
    <row r="2576" spans="1:16" s="19" customFormat="1" hidden="1">
      <c r="A2576" s="19" t="s">
        <v>45</v>
      </c>
      <c r="B2576" s="19" t="s">
        <v>1041</v>
      </c>
      <c r="C2576" s="51"/>
      <c r="D2576" s="51" t="s">
        <v>1879</v>
      </c>
      <c r="E2576" s="51" t="s">
        <v>622</v>
      </c>
      <c r="F2576" s="51" t="s">
        <v>622</v>
      </c>
      <c r="G2576" s="51"/>
      <c r="H2576" s="51" t="s">
        <v>623</v>
      </c>
      <c r="I2576" s="51"/>
      <c r="J2576" s="51"/>
      <c r="K2576" s="51"/>
      <c r="L2576" s="51"/>
      <c r="M2576" s="51"/>
      <c r="N2576" s="53">
        <v>92396</v>
      </c>
      <c r="O2576" s="53">
        <v>0</v>
      </c>
      <c r="P2576" s="53">
        <v>92396</v>
      </c>
    </row>
    <row r="2577" spans="1:16" s="19" customFormat="1" hidden="1">
      <c r="A2577" s="19" t="s">
        <v>45</v>
      </c>
      <c r="B2577" s="19" t="s">
        <v>1199</v>
      </c>
      <c r="C2577" s="51"/>
      <c r="D2577" s="51" t="s">
        <v>1879</v>
      </c>
      <c r="E2577" s="51" t="s">
        <v>622</v>
      </c>
      <c r="F2577" s="51" t="s">
        <v>622</v>
      </c>
      <c r="G2577" s="51"/>
      <c r="H2577" s="51" t="s">
        <v>623</v>
      </c>
      <c r="I2577" s="51"/>
      <c r="J2577" s="51"/>
      <c r="K2577" s="51"/>
      <c r="L2577" s="51"/>
      <c r="M2577" s="51"/>
      <c r="N2577" s="53">
        <v>226384</v>
      </c>
      <c r="O2577" s="53">
        <v>0</v>
      </c>
      <c r="P2577" s="53">
        <v>226384</v>
      </c>
    </row>
    <row r="2578" spans="1:16" s="19" customFormat="1" hidden="1">
      <c r="A2578" s="19" t="s">
        <v>41</v>
      </c>
      <c r="B2578" s="19" t="s">
        <v>1050</v>
      </c>
      <c r="C2578" s="51"/>
      <c r="D2578" s="51" t="s">
        <v>1879</v>
      </c>
      <c r="E2578" s="51" t="s">
        <v>622</v>
      </c>
      <c r="F2578" s="51" t="s">
        <v>622</v>
      </c>
      <c r="G2578" s="51"/>
      <c r="H2578" s="51" t="s">
        <v>623</v>
      </c>
      <c r="I2578" s="51"/>
      <c r="J2578" s="51"/>
      <c r="K2578" s="51"/>
      <c r="L2578" s="51">
        <v>399</v>
      </c>
      <c r="M2578" s="51"/>
      <c r="N2578" s="53">
        <v>97136</v>
      </c>
      <c r="O2578" s="53">
        <v>24240.49048033731</v>
      </c>
      <c r="P2578" s="53">
        <v>72895.509519662693</v>
      </c>
    </row>
    <row r="2579" spans="1:16" s="19" customFormat="1" hidden="1">
      <c r="A2579" s="19" t="s">
        <v>41</v>
      </c>
      <c r="B2579" s="19" t="s">
        <v>1055</v>
      </c>
      <c r="C2579" s="51"/>
      <c r="D2579" s="51" t="s">
        <v>1879</v>
      </c>
      <c r="E2579" s="51" t="s">
        <v>622</v>
      </c>
      <c r="F2579" s="51" t="s">
        <v>622</v>
      </c>
      <c r="G2579" s="51"/>
      <c r="H2579" s="51" t="s">
        <v>623</v>
      </c>
      <c r="I2579" s="51"/>
      <c r="J2579" s="51"/>
      <c r="K2579" s="51"/>
      <c r="L2579" s="51">
        <v>400</v>
      </c>
      <c r="M2579" s="51"/>
      <c r="N2579" s="53">
        <v>2723530</v>
      </c>
      <c r="O2579" s="53">
        <v>679662.56627731305</v>
      </c>
      <c r="P2579" s="53">
        <v>2043867.433722687</v>
      </c>
    </row>
    <row r="2580" spans="1:16" s="19" customFormat="1" hidden="1">
      <c r="A2580" s="19" t="s">
        <v>41</v>
      </c>
      <c r="B2580" s="19" t="s">
        <v>1487</v>
      </c>
      <c r="C2580" s="51"/>
      <c r="D2580" s="51" t="s">
        <v>1879</v>
      </c>
      <c r="E2580" s="51" t="s">
        <v>622</v>
      </c>
      <c r="F2580" s="51" t="s">
        <v>622</v>
      </c>
      <c r="G2580" s="51"/>
      <c r="H2580" s="51" t="s">
        <v>623</v>
      </c>
      <c r="I2580" s="51"/>
      <c r="J2580" s="51"/>
      <c r="K2580" s="51"/>
      <c r="L2580" s="51">
        <v>404</v>
      </c>
      <c r="M2580" s="51"/>
      <c r="N2580" s="53">
        <v>2057647</v>
      </c>
      <c r="O2580" s="53">
        <v>513490.08107596182</v>
      </c>
      <c r="P2580" s="53">
        <v>1544156.9189240383</v>
      </c>
    </row>
    <row r="2581" spans="1:16" s="19" customFormat="1" hidden="1">
      <c r="A2581" s="19" t="s">
        <v>41</v>
      </c>
      <c r="B2581" s="19" t="s">
        <v>1719</v>
      </c>
      <c r="C2581" s="51"/>
      <c r="D2581" s="51" t="s">
        <v>1879</v>
      </c>
      <c r="E2581" s="51" t="s">
        <v>622</v>
      </c>
      <c r="F2581" s="51" t="s">
        <v>622</v>
      </c>
      <c r="G2581" s="51"/>
      <c r="H2581" s="51" t="s">
        <v>623</v>
      </c>
      <c r="I2581" s="51"/>
      <c r="J2581" s="51"/>
      <c r="K2581" s="51"/>
      <c r="L2581" s="51">
        <v>408</v>
      </c>
      <c r="M2581" s="51"/>
      <c r="N2581" s="53">
        <v>1504453</v>
      </c>
      <c r="O2581" s="53">
        <v>375439.36979713914</v>
      </c>
      <c r="P2581" s="53">
        <v>1129013.6302028608</v>
      </c>
    </row>
    <row r="2582" spans="1:16" s="19" customFormat="1" hidden="1">
      <c r="A2582" s="19" t="s">
        <v>2658</v>
      </c>
      <c r="B2582" s="19" t="s">
        <v>2665</v>
      </c>
      <c r="C2582" s="51"/>
      <c r="D2582" s="51" t="s">
        <v>1879</v>
      </c>
      <c r="E2582" s="51" t="s">
        <v>622</v>
      </c>
      <c r="F2582" s="51" t="s">
        <v>1175</v>
      </c>
      <c r="G2582" s="51"/>
      <c r="H2582" s="51" t="s">
        <v>623</v>
      </c>
      <c r="I2582" s="51"/>
      <c r="J2582" s="51"/>
      <c r="K2582" s="51"/>
      <c r="L2582" s="51">
        <v>57978</v>
      </c>
      <c r="M2582" s="51"/>
      <c r="N2582" s="53">
        <v>19383</v>
      </c>
      <c r="O2582" s="53">
        <v>0</v>
      </c>
      <c r="P2582" s="53">
        <v>19383</v>
      </c>
    </row>
    <row r="2583" spans="1:16" s="19" customFormat="1" hidden="1">
      <c r="A2583" s="19" t="s">
        <v>529</v>
      </c>
      <c r="B2583" s="19" t="s">
        <v>1417</v>
      </c>
      <c r="C2583" s="51"/>
      <c r="D2583" s="51" t="s">
        <v>1879</v>
      </c>
      <c r="E2583" s="51" t="s">
        <v>622</v>
      </c>
      <c r="F2583" s="51" t="s">
        <v>622</v>
      </c>
      <c r="G2583" s="51"/>
      <c r="H2583" s="51" t="s">
        <v>623</v>
      </c>
      <c r="I2583" s="51"/>
      <c r="J2583" s="51"/>
      <c r="K2583" s="51"/>
      <c r="L2583" s="51">
        <v>7307</v>
      </c>
      <c r="M2583" s="51"/>
      <c r="N2583" s="53">
        <v>191153</v>
      </c>
      <c r="O2583" s="53">
        <v>5553</v>
      </c>
      <c r="P2583" s="53">
        <v>185600</v>
      </c>
    </row>
    <row r="2584" spans="1:16" s="19" customFormat="1" hidden="1">
      <c r="A2584" s="19" t="s">
        <v>128</v>
      </c>
      <c r="B2584" s="19" t="s">
        <v>835</v>
      </c>
      <c r="C2584" s="51"/>
      <c r="D2584" s="51" t="s">
        <v>1879</v>
      </c>
      <c r="E2584" s="51" t="s">
        <v>622</v>
      </c>
      <c r="F2584" s="51" t="s">
        <v>622</v>
      </c>
      <c r="G2584" s="51"/>
      <c r="H2584" s="51" t="s">
        <v>623</v>
      </c>
      <c r="I2584" s="51"/>
      <c r="J2584" s="51"/>
      <c r="K2584" s="51"/>
      <c r="L2584" s="51">
        <v>56356</v>
      </c>
      <c r="M2584" s="51"/>
      <c r="N2584" s="53">
        <v>26210.306756210994</v>
      </c>
      <c r="O2584" s="53"/>
      <c r="P2584" s="53">
        <v>26210.306756210994</v>
      </c>
    </row>
    <row r="2585" spans="1:16" s="19" customFormat="1" hidden="1">
      <c r="A2585" s="19" t="s">
        <v>128</v>
      </c>
      <c r="B2585" s="19" t="s">
        <v>1436</v>
      </c>
      <c r="C2585" s="51"/>
      <c r="D2585" s="51" t="s">
        <v>1879</v>
      </c>
      <c r="E2585" s="51" t="s">
        <v>622</v>
      </c>
      <c r="F2585" s="51" t="s">
        <v>622</v>
      </c>
      <c r="G2585" s="51"/>
      <c r="H2585" s="51" t="s">
        <v>623</v>
      </c>
      <c r="I2585" s="51"/>
      <c r="J2585" s="51"/>
      <c r="K2585" s="51"/>
      <c r="L2585" s="51">
        <v>56143</v>
      </c>
      <c r="M2585" s="51"/>
      <c r="N2585" s="53">
        <v>94539.375880000021</v>
      </c>
      <c r="O2585" s="53"/>
      <c r="P2585" s="53">
        <v>94539.375880000021</v>
      </c>
    </row>
    <row r="2586" spans="1:16" s="19" customFormat="1" hidden="1">
      <c r="A2586" s="19" t="s">
        <v>128</v>
      </c>
      <c r="B2586" s="19" t="s">
        <v>1567</v>
      </c>
      <c r="C2586" s="51"/>
      <c r="D2586" s="51" t="s">
        <v>1879</v>
      </c>
      <c r="E2586" s="51" t="s">
        <v>622</v>
      </c>
      <c r="F2586" s="51" t="s">
        <v>622</v>
      </c>
      <c r="G2586" s="51"/>
      <c r="H2586" s="51" t="s">
        <v>623</v>
      </c>
      <c r="I2586" s="51"/>
      <c r="J2586" s="51"/>
      <c r="K2586" s="51"/>
      <c r="L2586" s="51">
        <v>56144</v>
      </c>
      <c r="M2586" s="51"/>
      <c r="N2586" s="53">
        <v>700.85050279999996</v>
      </c>
      <c r="O2586" s="53"/>
      <c r="P2586" s="53">
        <v>700.85050279999996</v>
      </c>
    </row>
    <row r="2587" spans="1:16" s="19" customFormat="1" hidden="1">
      <c r="A2587" s="19" t="s">
        <v>502</v>
      </c>
      <c r="B2587" s="19" t="s">
        <v>1262</v>
      </c>
      <c r="C2587" s="51"/>
      <c r="D2587" s="51" t="s">
        <v>1879</v>
      </c>
      <c r="E2587" s="51" t="s">
        <v>622</v>
      </c>
      <c r="F2587" s="51" t="s">
        <v>622</v>
      </c>
      <c r="G2587" s="51"/>
      <c r="H2587" s="51" t="s">
        <v>623</v>
      </c>
      <c r="I2587" s="51"/>
      <c r="J2587" s="51"/>
      <c r="K2587" s="51"/>
      <c r="L2587" s="51">
        <v>7449</v>
      </c>
      <c r="M2587" s="51"/>
      <c r="N2587" s="53">
        <v>4390.6958433561904</v>
      </c>
      <c r="O2587" s="53"/>
      <c r="P2587" s="53">
        <v>4390.6958433561904</v>
      </c>
    </row>
    <row r="2588" spans="1:16" s="19" customFormat="1" hidden="1">
      <c r="A2588" s="19" t="s">
        <v>502</v>
      </c>
      <c r="B2588" s="19" t="s">
        <v>1444</v>
      </c>
      <c r="C2588" s="51"/>
      <c r="D2588" s="51" t="s">
        <v>1879</v>
      </c>
      <c r="E2588" s="51" t="s">
        <v>622</v>
      </c>
      <c r="F2588" s="51" t="s">
        <v>622</v>
      </c>
      <c r="G2588" s="51"/>
      <c r="H2588" s="51" t="s">
        <v>623</v>
      </c>
      <c r="I2588" s="51"/>
      <c r="J2588" s="51"/>
      <c r="K2588" s="51"/>
      <c r="L2588" s="51">
        <v>56298</v>
      </c>
      <c r="M2588" s="51"/>
      <c r="N2588" s="53">
        <v>24707.243999999999</v>
      </c>
      <c r="O2588" s="53"/>
      <c r="P2588" s="53">
        <v>24707.243999999999</v>
      </c>
    </row>
    <row r="2589" spans="1:16" s="19" customFormat="1" hidden="1">
      <c r="A2589" s="19" t="s">
        <v>502</v>
      </c>
      <c r="B2589" s="19" t="s">
        <v>1445</v>
      </c>
      <c r="C2589" s="51"/>
      <c r="D2589" s="51" t="s">
        <v>1879</v>
      </c>
      <c r="E2589" s="51" t="s">
        <v>622</v>
      </c>
      <c r="F2589" s="51" t="s">
        <v>622</v>
      </c>
      <c r="G2589" s="51"/>
      <c r="H2589" s="51" t="s">
        <v>623</v>
      </c>
      <c r="I2589" s="51"/>
      <c r="J2589" s="51"/>
      <c r="K2589" s="51"/>
      <c r="L2589" s="51">
        <v>7452</v>
      </c>
      <c r="M2589" s="51"/>
      <c r="N2589" s="53">
        <v>1437.9337</v>
      </c>
      <c r="O2589" s="53"/>
      <c r="P2589" s="53">
        <v>1437.9337</v>
      </c>
    </row>
    <row r="2590" spans="1:16" s="19" customFormat="1" hidden="1">
      <c r="A2590" s="19" t="s">
        <v>447</v>
      </c>
      <c r="B2590" s="19" t="s">
        <v>827</v>
      </c>
      <c r="C2590" s="51"/>
      <c r="D2590" s="51" t="s">
        <v>1879</v>
      </c>
      <c r="E2590" s="51" t="s">
        <v>622</v>
      </c>
      <c r="F2590" s="51" t="s">
        <v>622</v>
      </c>
      <c r="G2590" s="51"/>
      <c r="H2590" s="51" t="s">
        <v>623</v>
      </c>
      <c r="I2590" s="51"/>
      <c r="J2590" s="51"/>
      <c r="K2590" s="51"/>
      <c r="L2590" s="51"/>
      <c r="M2590" s="51"/>
      <c r="N2590" s="53">
        <v>17535</v>
      </c>
      <c r="O2590" s="53"/>
      <c r="P2590" s="53">
        <v>17535</v>
      </c>
    </row>
    <row r="2591" spans="1:16" s="19" customFormat="1" hidden="1">
      <c r="A2591" s="19" t="s">
        <v>2654</v>
      </c>
      <c r="B2591" s="19" t="s">
        <v>642</v>
      </c>
      <c r="C2591" s="51"/>
      <c r="D2591" s="51" t="s">
        <v>1879</v>
      </c>
      <c r="E2591" s="51" t="s">
        <v>622</v>
      </c>
      <c r="F2591" s="51" t="s">
        <v>622</v>
      </c>
      <c r="G2591" s="51"/>
      <c r="H2591" s="51" t="s">
        <v>623</v>
      </c>
      <c r="I2591" s="51"/>
      <c r="J2591" s="51"/>
      <c r="K2591" s="51"/>
      <c r="L2591" s="51"/>
      <c r="M2591" s="51"/>
      <c r="N2591" s="53">
        <v>189694.20199999999</v>
      </c>
      <c r="O2591" s="53">
        <v>117676</v>
      </c>
      <c r="P2591" s="53">
        <v>72018.20199999999</v>
      </c>
    </row>
    <row r="2592" spans="1:16" s="19" customFormat="1" hidden="1">
      <c r="A2592" s="19" t="s">
        <v>2654</v>
      </c>
      <c r="B2592" s="19" t="s">
        <v>1738</v>
      </c>
      <c r="C2592" s="51"/>
      <c r="D2592" s="51" t="s">
        <v>1879</v>
      </c>
      <c r="E2592" s="51" t="s">
        <v>622</v>
      </c>
      <c r="F2592" s="51" t="s">
        <v>622</v>
      </c>
      <c r="G2592" s="51"/>
      <c r="H2592" s="51" t="s">
        <v>623</v>
      </c>
      <c r="I2592" s="51"/>
      <c r="J2592" s="51"/>
      <c r="K2592" s="51"/>
      <c r="L2592" s="51">
        <v>56078</v>
      </c>
      <c r="M2592" s="51"/>
      <c r="N2592" s="53">
        <v>1152974.135</v>
      </c>
      <c r="O2592" s="53">
        <v>715244</v>
      </c>
      <c r="P2592" s="53">
        <v>437730.13500000001</v>
      </c>
    </row>
    <row r="2593" spans="1:16" s="19" customFormat="1" hidden="1">
      <c r="A2593" s="19" t="s">
        <v>2654</v>
      </c>
      <c r="B2593" s="19" t="s">
        <v>1739</v>
      </c>
      <c r="C2593" s="51"/>
      <c r="D2593" s="51" t="s">
        <v>1879</v>
      </c>
      <c r="E2593" s="51" t="s">
        <v>622</v>
      </c>
      <c r="F2593" s="51" t="s">
        <v>622</v>
      </c>
      <c r="G2593" s="51"/>
      <c r="H2593" s="51" t="s">
        <v>623</v>
      </c>
      <c r="I2593" s="51"/>
      <c r="J2593" s="51"/>
      <c r="K2593" s="51"/>
      <c r="L2593" s="51"/>
      <c r="M2593" s="51"/>
      <c r="N2593" s="53">
        <v>963.68899999999996</v>
      </c>
      <c r="O2593" s="53"/>
      <c r="P2593" s="53">
        <v>963.68899999999996</v>
      </c>
    </row>
    <row r="2594" spans="1:16" s="19" customFormat="1" hidden="1">
      <c r="A2594" s="19" t="s">
        <v>1980</v>
      </c>
      <c r="B2594" s="19" t="s">
        <v>642</v>
      </c>
      <c r="C2594" s="51"/>
      <c r="D2594" s="51" t="s">
        <v>1879</v>
      </c>
      <c r="E2594" s="51" t="s">
        <v>622</v>
      </c>
      <c r="F2594" s="51" t="s">
        <v>622</v>
      </c>
      <c r="G2594" s="51"/>
      <c r="H2594" s="51" t="s">
        <v>623</v>
      </c>
      <c r="I2594" s="51"/>
      <c r="J2594" s="51"/>
      <c r="K2594" s="51"/>
      <c r="L2594" s="51"/>
      <c r="M2594" s="51"/>
      <c r="N2594" s="53">
        <v>4.7865891943902881</v>
      </c>
      <c r="O2594" s="53">
        <v>2.9321817090578834</v>
      </c>
      <c r="P2594" s="53">
        <v>1.8544074853324046</v>
      </c>
    </row>
    <row r="2595" spans="1:16" s="19" customFormat="1" hidden="1">
      <c r="A2595" s="19" t="s">
        <v>1980</v>
      </c>
      <c r="B2595" s="19" t="s">
        <v>1738</v>
      </c>
      <c r="C2595" s="51"/>
      <c r="D2595" s="51" t="s">
        <v>1879</v>
      </c>
      <c r="E2595" s="51" t="s">
        <v>622</v>
      </c>
      <c r="F2595" s="51" t="s">
        <v>622</v>
      </c>
      <c r="G2595" s="51"/>
      <c r="H2595" s="51" t="s">
        <v>623</v>
      </c>
      <c r="I2595" s="51"/>
      <c r="J2595" s="51"/>
      <c r="K2595" s="51"/>
      <c r="L2595" s="51">
        <v>56078</v>
      </c>
      <c r="M2595" s="51"/>
      <c r="N2595" s="53">
        <v>29.093211483619779</v>
      </c>
      <c r="O2595" s="53">
        <v>17.821997899882227</v>
      </c>
      <c r="P2595" s="53">
        <v>11.271213583737552</v>
      </c>
    </row>
    <row r="2596" spans="1:16" s="19" customFormat="1" hidden="1">
      <c r="A2596" s="19" t="s">
        <v>1980</v>
      </c>
      <c r="B2596" s="19" t="s">
        <v>1739</v>
      </c>
      <c r="C2596" s="51"/>
      <c r="D2596" s="51" t="s">
        <v>1879</v>
      </c>
      <c r="E2596" s="51" t="s">
        <v>622</v>
      </c>
      <c r="F2596" s="51" t="s">
        <v>622</v>
      </c>
      <c r="G2596" s="51"/>
      <c r="H2596" s="51" t="s">
        <v>623</v>
      </c>
      <c r="I2596" s="51"/>
      <c r="J2596" s="51"/>
      <c r="K2596" s="51"/>
      <c r="L2596" s="51"/>
      <c r="M2596" s="51"/>
      <c r="N2596" s="53">
        <v>2.4316944353168911E-2</v>
      </c>
      <c r="O2596" s="53"/>
      <c r="P2596" s="53">
        <v>2.4316944353168911E-2</v>
      </c>
    </row>
    <row r="2597" spans="1:16" s="19" customFormat="1" hidden="1">
      <c r="A2597" s="19" t="s">
        <v>2660</v>
      </c>
      <c r="B2597" s="19" t="s">
        <v>1742</v>
      </c>
      <c r="C2597" s="51"/>
      <c r="D2597" s="51" t="s">
        <v>1879</v>
      </c>
      <c r="E2597" s="51" t="s">
        <v>103</v>
      </c>
      <c r="F2597" s="51" t="s">
        <v>103</v>
      </c>
      <c r="G2597" s="51"/>
      <c r="H2597" s="51" t="s">
        <v>623</v>
      </c>
      <c r="I2597" s="51"/>
      <c r="J2597" s="51"/>
      <c r="K2597" s="51"/>
      <c r="L2597" s="51"/>
      <c r="M2597" s="51"/>
      <c r="N2597" s="53">
        <v>552</v>
      </c>
      <c r="O2597" s="53"/>
      <c r="P2597" s="53">
        <v>552</v>
      </c>
    </row>
    <row r="2598" spans="1:16" s="19" customFormat="1" hidden="1">
      <c r="A2598" s="19" t="s">
        <v>39</v>
      </c>
      <c r="B2598" s="19" t="s">
        <v>630</v>
      </c>
      <c r="C2598" s="51"/>
      <c r="D2598" s="51" t="s">
        <v>1879</v>
      </c>
      <c r="E2598" s="51" t="s">
        <v>460</v>
      </c>
      <c r="F2598" s="51" t="s">
        <v>460</v>
      </c>
      <c r="G2598" s="51"/>
      <c r="H2598" s="51" t="s">
        <v>623</v>
      </c>
      <c r="I2598" s="51"/>
      <c r="J2598" s="51"/>
      <c r="K2598" s="51"/>
      <c r="L2598" s="51"/>
      <c r="M2598" s="51"/>
      <c r="N2598" s="53">
        <v>9.2010000000000005</v>
      </c>
      <c r="O2598" s="53"/>
      <c r="P2598" s="53">
        <v>9.2010000000000005</v>
      </c>
    </row>
    <row r="2599" spans="1:16" s="19" customFormat="1" hidden="1">
      <c r="A2599" s="19" t="s">
        <v>39</v>
      </c>
      <c r="B2599" s="19" t="s">
        <v>748</v>
      </c>
      <c r="C2599" s="51"/>
      <c r="D2599" s="51" t="s">
        <v>1879</v>
      </c>
      <c r="E2599" s="51" t="s">
        <v>460</v>
      </c>
      <c r="F2599" s="51" t="s">
        <v>460</v>
      </c>
      <c r="G2599" s="51"/>
      <c r="H2599" s="51" t="s">
        <v>623</v>
      </c>
      <c r="I2599" s="51"/>
      <c r="J2599" s="51"/>
      <c r="K2599" s="51"/>
      <c r="L2599" s="51"/>
      <c r="M2599" s="51"/>
      <c r="N2599" s="53">
        <v>257.80900000000003</v>
      </c>
      <c r="O2599" s="53"/>
      <c r="P2599" s="53">
        <v>257.80900000000003</v>
      </c>
    </row>
    <row r="2600" spans="1:16" s="19" customFormat="1" hidden="1">
      <c r="A2600" s="19" t="s">
        <v>39</v>
      </c>
      <c r="B2600" s="19" t="s">
        <v>772</v>
      </c>
      <c r="C2600" s="51"/>
      <c r="D2600" s="51" t="s">
        <v>1879</v>
      </c>
      <c r="E2600" s="51" t="s">
        <v>460</v>
      </c>
      <c r="F2600" s="51" t="s">
        <v>460</v>
      </c>
      <c r="G2600" s="51"/>
      <c r="H2600" s="51" t="s">
        <v>623</v>
      </c>
      <c r="I2600" s="51"/>
      <c r="J2600" s="51"/>
      <c r="K2600" s="51"/>
      <c r="L2600" s="51"/>
      <c r="M2600" s="51"/>
      <c r="N2600" s="53">
        <v>13.372</v>
      </c>
      <c r="O2600" s="53"/>
      <c r="P2600" s="53">
        <v>13.372</v>
      </c>
    </row>
    <row r="2601" spans="1:16" s="19" customFormat="1" hidden="1">
      <c r="A2601" s="19" t="s">
        <v>39</v>
      </c>
      <c r="B2601" s="19" t="s">
        <v>779</v>
      </c>
      <c r="C2601" s="51"/>
      <c r="D2601" s="51" t="s">
        <v>1879</v>
      </c>
      <c r="E2601" s="51" t="s">
        <v>460</v>
      </c>
      <c r="F2601" s="51" t="s">
        <v>460</v>
      </c>
      <c r="G2601" s="51"/>
      <c r="H2601" s="51" t="s">
        <v>623</v>
      </c>
      <c r="I2601" s="51"/>
      <c r="J2601" s="51"/>
      <c r="K2601" s="51"/>
      <c r="L2601" s="51"/>
      <c r="M2601" s="51"/>
      <c r="N2601" s="53">
        <v>377.60500000000002</v>
      </c>
      <c r="O2601" s="53"/>
      <c r="P2601" s="53">
        <v>377.60500000000002</v>
      </c>
    </row>
    <row r="2602" spans="1:16" s="19" customFormat="1" hidden="1">
      <c r="A2602" s="19" t="s">
        <v>39</v>
      </c>
      <c r="B2602" s="19" t="s">
        <v>833</v>
      </c>
      <c r="C2602" s="51"/>
      <c r="D2602" s="51" t="s">
        <v>1879</v>
      </c>
      <c r="E2602" s="51" t="s">
        <v>460</v>
      </c>
      <c r="F2602" s="51" t="s">
        <v>460</v>
      </c>
      <c r="G2602" s="51"/>
      <c r="H2602" s="51" t="s">
        <v>623</v>
      </c>
      <c r="I2602" s="51"/>
      <c r="J2602" s="51"/>
      <c r="K2602" s="51"/>
      <c r="L2602" s="51"/>
      <c r="M2602" s="51"/>
      <c r="N2602" s="53">
        <v>55.49</v>
      </c>
      <c r="O2602" s="53"/>
      <c r="P2602" s="53">
        <v>55.49</v>
      </c>
    </row>
    <row r="2603" spans="1:16" s="19" customFormat="1" hidden="1">
      <c r="A2603" s="19" t="s">
        <v>39</v>
      </c>
      <c r="B2603" s="19" t="s">
        <v>869</v>
      </c>
      <c r="C2603" s="51"/>
      <c r="D2603" s="51" t="s">
        <v>1879</v>
      </c>
      <c r="E2603" s="51" t="s">
        <v>460</v>
      </c>
      <c r="F2603" s="51" t="s">
        <v>460</v>
      </c>
      <c r="G2603" s="51"/>
      <c r="H2603" s="51" t="s">
        <v>623</v>
      </c>
      <c r="I2603" s="51"/>
      <c r="J2603" s="51"/>
      <c r="K2603" s="51"/>
      <c r="L2603" s="51"/>
      <c r="M2603" s="51"/>
      <c r="N2603" s="53">
        <v>272.13900000000001</v>
      </c>
      <c r="O2603" s="53"/>
      <c r="P2603" s="53">
        <v>272.13900000000001</v>
      </c>
    </row>
    <row r="2604" spans="1:16" s="19" customFormat="1" hidden="1">
      <c r="A2604" s="19" t="s">
        <v>39</v>
      </c>
      <c r="B2604" s="19" t="s">
        <v>875</v>
      </c>
      <c r="C2604" s="51"/>
      <c r="D2604" s="51" t="s">
        <v>1879</v>
      </c>
      <c r="E2604" s="51" t="s">
        <v>460</v>
      </c>
      <c r="F2604" s="51" t="s">
        <v>460</v>
      </c>
      <c r="G2604" s="51"/>
      <c r="H2604" s="51" t="s">
        <v>623</v>
      </c>
      <c r="I2604" s="51"/>
      <c r="J2604" s="51"/>
      <c r="K2604" s="51"/>
      <c r="L2604" s="51"/>
      <c r="M2604" s="51"/>
      <c r="N2604" s="53">
        <v>65.846000000000004</v>
      </c>
      <c r="O2604" s="53"/>
      <c r="P2604" s="53">
        <v>65.846000000000004</v>
      </c>
    </row>
    <row r="2605" spans="1:16" s="19" customFormat="1" hidden="1">
      <c r="A2605" s="19" t="s">
        <v>39</v>
      </c>
      <c r="B2605" s="19" t="s">
        <v>883</v>
      </c>
      <c r="C2605" s="51"/>
      <c r="D2605" s="51" t="s">
        <v>1879</v>
      </c>
      <c r="E2605" s="51" t="s">
        <v>460</v>
      </c>
      <c r="F2605" s="51" t="s">
        <v>460</v>
      </c>
      <c r="G2605" s="51"/>
      <c r="H2605" s="51" t="s">
        <v>623</v>
      </c>
      <c r="I2605" s="51"/>
      <c r="J2605" s="51"/>
      <c r="K2605" s="51"/>
      <c r="L2605" s="51"/>
      <c r="M2605" s="51"/>
      <c r="N2605" s="53">
        <v>273.39600000000002</v>
      </c>
      <c r="O2605" s="53"/>
      <c r="P2605" s="53">
        <v>273.39600000000002</v>
      </c>
    </row>
    <row r="2606" spans="1:16" s="19" customFormat="1" hidden="1">
      <c r="A2606" s="19" t="s">
        <v>39</v>
      </c>
      <c r="B2606" s="19" t="s">
        <v>933</v>
      </c>
      <c r="C2606" s="51"/>
      <c r="D2606" s="51" t="s">
        <v>1879</v>
      </c>
      <c r="E2606" s="51" t="s">
        <v>460</v>
      </c>
      <c r="F2606" s="51" t="s">
        <v>460</v>
      </c>
      <c r="G2606" s="51"/>
      <c r="H2606" s="51" t="s">
        <v>623</v>
      </c>
      <c r="I2606" s="51"/>
      <c r="J2606" s="51"/>
      <c r="K2606" s="51"/>
      <c r="L2606" s="51"/>
      <c r="M2606" s="51"/>
      <c r="N2606" s="53">
        <v>86.08</v>
      </c>
      <c r="O2606" s="53"/>
      <c r="P2606" s="53">
        <v>86.08</v>
      </c>
    </row>
    <row r="2607" spans="1:16" s="19" customFormat="1" hidden="1">
      <c r="A2607" s="19" t="s">
        <v>39</v>
      </c>
      <c r="B2607" s="19" t="s">
        <v>934</v>
      </c>
      <c r="C2607" s="51"/>
      <c r="D2607" s="51" t="s">
        <v>1879</v>
      </c>
      <c r="E2607" s="51" t="s">
        <v>460</v>
      </c>
      <c r="F2607" s="51" t="s">
        <v>460</v>
      </c>
      <c r="G2607" s="51"/>
      <c r="H2607" s="51" t="s">
        <v>623</v>
      </c>
      <c r="I2607" s="51"/>
      <c r="J2607" s="51"/>
      <c r="K2607" s="51"/>
      <c r="L2607" s="51"/>
      <c r="M2607" s="51"/>
      <c r="N2607" s="53">
        <v>105.291</v>
      </c>
      <c r="O2607" s="53"/>
      <c r="P2607" s="53">
        <v>105.291</v>
      </c>
    </row>
    <row r="2608" spans="1:16" s="19" customFormat="1" hidden="1">
      <c r="A2608" s="19" t="s">
        <v>39</v>
      </c>
      <c r="B2608" s="19" t="s">
        <v>1049</v>
      </c>
      <c r="C2608" s="51"/>
      <c r="D2608" s="51" t="s">
        <v>1879</v>
      </c>
      <c r="E2608" s="51" t="s">
        <v>460</v>
      </c>
      <c r="F2608" s="51" t="s">
        <v>460</v>
      </c>
      <c r="G2608" s="51"/>
      <c r="H2608" s="51" t="s">
        <v>623</v>
      </c>
      <c r="I2608" s="51"/>
      <c r="J2608" s="51"/>
      <c r="K2608" s="51"/>
      <c r="L2608" s="51"/>
      <c r="M2608" s="51"/>
      <c r="N2608" s="53">
        <v>25.797999999999998</v>
      </c>
      <c r="O2608" s="53"/>
      <c r="P2608" s="53">
        <v>25.797999999999998</v>
      </c>
    </row>
    <row r="2609" spans="1:16" s="19" customFormat="1" hidden="1">
      <c r="A2609" s="19" t="s">
        <v>39</v>
      </c>
      <c r="B2609" s="19" t="s">
        <v>2664</v>
      </c>
      <c r="C2609" s="51"/>
      <c r="D2609" s="51" t="s">
        <v>1879</v>
      </c>
      <c r="E2609" s="51" t="s">
        <v>460</v>
      </c>
      <c r="F2609" s="51" t="s">
        <v>460</v>
      </c>
      <c r="G2609" s="51"/>
      <c r="H2609" s="51" t="s">
        <v>623</v>
      </c>
      <c r="I2609" s="51"/>
      <c r="J2609" s="51"/>
      <c r="K2609" s="51"/>
      <c r="L2609" s="51"/>
      <c r="M2609" s="51"/>
      <c r="N2609" s="53">
        <v>0</v>
      </c>
      <c r="O2609" s="53"/>
      <c r="P2609" s="53">
        <v>0</v>
      </c>
    </row>
    <row r="2610" spans="1:16" s="19" customFormat="1" hidden="1">
      <c r="A2610" s="19" t="s">
        <v>39</v>
      </c>
      <c r="B2610" s="19" t="s">
        <v>1063</v>
      </c>
      <c r="C2610" s="51"/>
      <c r="D2610" s="51" t="s">
        <v>1879</v>
      </c>
      <c r="E2610" s="51" t="s">
        <v>460</v>
      </c>
      <c r="F2610" s="51" t="s">
        <v>460</v>
      </c>
      <c r="G2610" s="51"/>
      <c r="H2610" s="51" t="s">
        <v>623</v>
      </c>
      <c r="I2610" s="51"/>
      <c r="J2610" s="51"/>
      <c r="K2610" s="51"/>
      <c r="L2610" s="51"/>
      <c r="M2610" s="51"/>
      <c r="N2610" s="53">
        <v>79.483999999999995</v>
      </c>
      <c r="O2610" s="53"/>
      <c r="P2610" s="53">
        <v>79.483999999999995</v>
      </c>
    </row>
    <row r="2611" spans="1:16" s="19" customFormat="1" hidden="1">
      <c r="A2611" s="19" t="s">
        <v>39</v>
      </c>
      <c r="B2611" s="19" t="s">
        <v>1064</v>
      </c>
      <c r="C2611" s="51"/>
      <c r="D2611" s="51" t="s">
        <v>1879</v>
      </c>
      <c r="E2611" s="51" t="s">
        <v>460</v>
      </c>
      <c r="F2611" s="51" t="s">
        <v>460</v>
      </c>
      <c r="G2611" s="51"/>
      <c r="H2611" s="51" t="s">
        <v>623</v>
      </c>
      <c r="I2611" s="51"/>
      <c r="J2611" s="51"/>
      <c r="K2611" s="51"/>
      <c r="L2611" s="51"/>
      <c r="M2611" s="51"/>
      <c r="N2611" s="53">
        <v>103.79300000000001</v>
      </c>
      <c r="O2611" s="53"/>
      <c r="P2611" s="53">
        <v>103.79300000000001</v>
      </c>
    </row>
    <row r="2612" spans="1:16" s="19" customFormat="1" hidden="1">
      <c r="A2612" s="19" t="s">
        <v>39</v>
      </c>
      <c r="B2612" s="19" t="s">
        <v>1135</v>
      </c>
      <c r="C2612" s="51"/>
      <c r="D2612" s="51" t="s">
        <v>1879</v>
      </c>
      <c r="E2612" s="51" t="s">
        <v>460</v>
      </c>
      <c r="F2612" s="51" t="s">
        <v>460</v>
      </c>
      <c r="G2612" s="51"/>
      <c r="H2612" s="51" t="s">
        <v>623</v>
      </c>
      <c r="I2612" s="51"/>
      <c r="J2612" s="51"/>
      <c r="K2612" s="51"/>
      <c r="L2612" s="51"/>
      <c r="M2612" s="51"/>
      <c r="N2612" s="53">
        <v>37.417999999999999</v>
      </c>
      <c r="O2612" s="53"/>
      <c r="P2612" s="53">
        <v>37.417999999999999</v>
      </c>
    </row>
    <row r="2613" spans="1:16" s="19" customFormat="1" hidden="1">
      <c r="A2613" s="19" t="s">
        <v>39</v>
      </c>
      <c r="B2613" s="19" t="s">
        <v>1137</v>
      </c>
      <c r="C2613" s="51"/>
      <c r="D2613" s="51" t="s">
        <v>1879</v>
      </c>
      <c r="E2613" s="51" t="s">
        <v>460</v>
      </c>
      <c r="F2613" s="51" t="s">
        <v>460</v>
      </c>
      <c r="G2613" s="51"/>
      <c r="H2613" s="51" t="s">
        <v>623</v>
      </c>
      <c r="I2613" s="51"/>
      <c r="J2613" s="51"/>
      <c r="K2613" s="51"/>
      <c r="L2613" s="51"/>
      <c r="M2613" s="51"/>
      <c r="N2613" s="53">
        <v>88.721000000000004</v>
      </c>
      <c r="O2613" s="53"/>
      <c r="P2613" s="53">
        <v>88.721000000000004</v>
      </c>
    </row>
    <row r="2614" spans="1:16" s="19" customFormat="1" hidden="1">
      <c r="A2614" s="19" t="s">
        <v>39</v>
      </c>
      <c r="B2614" s="19" t="s">
        <v>1323</v>
      </c>
      <c r="C2614" s="51"/>
      <c r="D2614" s="51" t="s">
        <v>1879</v>
      </c>
      <c r="E2614" s="51" t="s">
        <v>460</v>
      </c>
      <c r="F2614" s="51" t="s">
        <v>460</v>
      </c>
      <c r="G2614" s="51"/>
      <c r="H2614" s="51" t="s">
        <v>623</v>
      </c>
      <c r="I2614" s="51"/>
      <c r="J2614" s="51"/>
      <c r="K2614" s="51"/>
      <c r="L2614" s="51"/>
      <c r="M2614" s="51"/>
      <c r="N2614" s="53">
        <v>36.787999999999997</v>
      </c>
      <c r="O2614" s="53"/>
      <c r="P2614" s="53">
        <v>36.787999999999997</v>
      </c>
    </row>
    <row r="2615" spans="1:16" s="19" customFormat="1" hidden="1">
      <c r="A2615" s="19" t="s">
        <v>39</v>
      </c>
      <c r="B2615" s="19" t="s">
        <v>1372</v>
      </c>
      <c r="C2615" s="51"/>
      <c r="D2615" s="51" t="s">
        <v>1879</v>
      </c>
      <c r="E2615" s="51" t="s">
        <v>460</v>
      </c>
      <c r="F2615" s="51" t="s">
        <v>460</v>
      </c>
      <c r="G2615" s="51"/>
      <c r="H2615" s="51" t="s">
        <v>623</v>
      </c>
      <c r="I2615" s="51"/>
      <c r="J2615" s="51"/>
      <c r="K2615" s="51"/>
      <c r="L2615" s="51"/>
      <c r="M2615" s="51"/>
      <c r="N2615" s="53">
        <v>51.509</v>
      </c>
      <c r="O2615" s="53"/>
      <c r="P2615" s="53">
        <v>51.509</v>
      </c>
    </row>
    <row r="2616" spans="1:16" s="19" customFormat="1" hidden="1">
      <c r="A2616" s="19" t="s">
        <v>39</v>
      </c>
      <c r="B2616" s="19" t="s">
        <v>1424</v>
      </c>
      <c r="C2616" s="51"/>
      <c r="D2616" s="51" t="s">
        <v>1879</v>
      </c>
      <c r="E2616" s="51" t="s">
        <v>460</v>
      </c>
      <c r="F2616" s="51" t="s">
        <v>460</v>
      </c>
      <c r="G2616" s="51"/>
      <c r="H2616" s="51" t="s">
        <v>623</v>
      </c>
      <c r="I2616" s="51"/>
      <c r="J2616" s="51"/>
      <c r="K2616" s="51"/>
      <c r="L2616" s="51"/>
      <c r="M2616" s="51"/>
      <c r="N2616" s="53">
        <v>137.43899999999999</v>
      </c>
      <c r="O2616" s="53"/>
      <c r="P2616" s="53">
        <v>137.43899999999999</v>
      </c>
    </row>
    <row r="2617" spans="1:16" s="19" customFormat="1" hidden="1">
      <c r="A2617" s="19" t="s">
        <v>39</v>
      </c>
      <c r="B2617" s="19" t="s">
        <v>1456</v>
      </c>
      <c r="C2617" s="51"/>
      <c r="D2617" s="51" t="s">
        <v>1879</v>
      </c>
      <c r="E2617" s="51" t="s">
        <v>460</v>
      </c>
      <c r="F2617" s="51" t="s">
        <v>460</v>
      </c>
      <c r="G2617" s="51"/>
      <c r="H2617" s="51" t="s">
        <v>623</v>
      </c>
      <c r="I2617" s="51"/>
      <c r="J2617" s="51"/>
      <c r="K2617" s="51"/>
      <c r="L2617" s="51"/>
      <c r="M2617" s="51"/>
      <c r="N2617" s="53">
        <v>118.188</v>
      </c>
      <c r="O2617" s="53"/>
      <c r="P2617" s="53">
        <v>118.188</v>
      </c>
    </row>
    <row r="2618" spans="1:16" s="19" customFormat="1" hidden="1">
      <c r="A2618" s="19" t="s">
        <v>39</v>
      </c>
      <c r="B2618" s="19" t="s">
        <v>1510</v>
      </c>
      <c r="C2618" s="51"/>
      <c r="D2618" s="51" t="s">
        <v>1879</v>
      </c>
      <c r="E2618" s="51" t="s">
        <v>460</v>
      </c>
      <c r="F2618" s="51" t="s">
        <v>460</v>
      </c>
      <c r="G2618" s="51"/>
      <c r="H2618" s="51" t="s">
        <v>623</v>
      </c>
      <c r="I2618" s="51"/>
      <c r="J2618" s="51"/>
      <c r="K2618" s="51"/>
      <c r="L2618" s="51"/>
      <c r="M2618" s="51"/>
      <c r="N2618" s="53">
        <v>121.221</v>
      </c>
      <c r="O2618" s="53"/>
      <c r="P2618" s="53">
        <v>121.221</v>
      </c>
    </row>
    <row r="2619" spans="1:16" s="19" customFormat="1" hidden="1">
      <c r="A2619" s="19" t="s">
        <v>39</v>
      </c>
      <c r="B2619" s="19" t="s">
        <v>450</v>
      </c>
      <c r="C2619" s="51"/>
      <c r="D2619" s="51" t="s">
        <v>1879</v>
      </c>
      <c r="E2619" s="51" t="s">
        <v>460</v>
      </c>
      <c r="F2619" s="51" t="s">
        <v>460</v>
      </c>
      <c r="G2619" s="51"/>
      <c r="H2619" s="51" t="s">
        <v>623</v>
      </c>
      <c r="I2619" s="51"/>
      <c r="J2619" s="51"/>
      <c r="K2619" s="51"/>
      <c r="L2619" s="51"/>
      <c r="M2619" s="51"/>
      <c r="N2619" s="53">
        <v>135.20699999999999</v>
      </c>
      <c r="O2619" s="53"/>
      <c r="P2619" s="53">
        <v>135.20699999999999</v>
      </c>
    </row>
    <row r="2620" spans="1:16" s="19" customFormat="1" hidden="1">
      <c r="A2620" s="19" t="s">
        <v>39</v>
      </c>
      <c r="B2620" s="19" t="s">
        <v>1554</v>
      </c>
      <c r="C2620" s="51"/>
      <c r="D2620" s="51" t="s">
        <v>1879</v>
      </c>
      <c r="E2620" s="51" t="s">
        <v>460</v>
      </c>
      <c r="F2620" s="51" t="s">
        <v>460</v>
      </c>
      <c r="G2620" s="51"/>
      <c r="H2620" s="51" t="s">
        <v>623</v>
      </c>
      <c r="I2620" s="51"/>
      <c r="J2620" s="51"/>
      <c r="K2620" s="51"/>
      <c r="L2620" s="51"/>
      <c r="M2620" s="51"/>
      <c r="N2620" s="53">
        <v>206.18600000000001</v>
      </c>
      <c r="O2620" s="53"/>
      <c r="P2620" s="53">
        <v>206.18600000000001</v>
      </c>
    </row>
    <row r="2621" spans="1:16" s="19" customFormat="1" hidden="1">
      <c r="A2621" s="19" t="s">
        <v>39</v>
      </c>
      <c r="B2621" s="19" t="s">
        <v>1602</v>
      </c>
      <c r="C2621" s="51"/>
      <c r="D2621" s="51" t="s">
        <v>1879</v>
      </c>
      <c r="E2621" s="51" t="s">
        <v>460</v>
      </c>
      <c r="F2621" s="51" t="s">
        <v>460</v>
      </c>
      <c r="G2621" s="51"/>
      <c r="H2621" s="51" t="s">
        <v>623</v>
      </c>
      <c r="I2621" s="51"/>
      <c r="J2621" s="51"/>
      <c r="K2621" s="51"/>
      <c r="L2621" s="51"/>
      <c r="M2621" s="51"/>
      <c r="N2621" s="53">
        <v>65.966999999999999</v>
      </c>
      <c r="O2621" s="53"/>
      <c r="P2621" s="53">
        <v>65.966999999999999</v>
      </c>
    </row>
    <row r="2622" spans="1:16" s="19" customFormat="1" hidden="1">
      <c r="A2622" s="19" t="s">
        <v>39</v>
      </c>
      <c r="B2622" s="19" t="s">
        <v>1636</v>
      </c>
      <c r="C2622" s="51"/>
      <c r="D2622" s="51" t="s">
        <v>1879</v>
      </c>
      <c r="E2622" s="51" t="s">
        <v>460</v>
      </c>
      <c r="F2622" s="51" t="s">
        <v>460</v>
      </c>
      <c r="G2622" s="51"/>
      <c r="H2622" s="51" t="s">
        <v>623</v>
      </c>
      <c r="I2622" s="51"/>
      <c r="J2622" s="51"/>
      <c r="K2622" s="51"/>
      <c r="L2622" s="51"/>
      <c r="M2622" s="51"/>
      <c r="N2622" s="53">
        <v>104.15300000000001</v>
      </c>
      <c r="O2622" s="53"/>
      <c r="P2622" s="53">
        <v>104.15300000000001</v>
      </c>
    </row>
    <row r="2623" spans="1:16" s="19" customFormat="1" hidden="1">
      <c r="A2623" s="19" t="s">
        <v>39</v>
      </c>
      <c r="B2623" s="19" t="s">
        <v>1638</v>
      </c>
      <c r="C2623" s="51"/>
      <c r="D2623" s="51" t="s">
        <v>1879</v>
      </c>
      <c r="E2623" s="51" t="s">
        <v>460</v>
      </c>
      <c r="F2623" s="51" t="s">
        <v>460</v>
      </c>
      <c r="G2623" s="51"/>
      <c r="H2623" s="51" t="s">
        <v>623</v>
      </c>
      <c r="I2623" s="51"/>
      <c r="J2623" s="51"/>
      <c r="K2623" s="51"/>
      <c r="L2623" s="51"/>
      <c r="M2623" s="51"/>
      <c r="N2623" s="53">
        <v>90.323999999999998</v>
      </c>
      <c r="O2623" s="53"/>
      <c r="P2623" s="53">
        <v>90.323999999999998</v>
      </c>
    </row>
    <row r="2624" spans="1:16" s="19" customFormat="1" hidden="1">
      <c r="A2624" s="19" t="s">
        <v>39</v>
      </c>
      <c r="B2624" s="19" t="s">
        <v>1689</v>
      </c>
      <c r="C2624" s="51"/>
      <c r="D2624" s="51" t="s">
        <v>1879</v>
      </c>
      <c r="E2624" s="51" t="s">
        <v>460</v>
      </c>
      <c r="F2624" s="51" t="s">
        <v>460</v>
      </c>
      <c r="G2624" s="51"/>
      <c r="H2624" s="51" t="s">
        <v>623</v>
      </c>
      <c r="I2624" s="51"/>
      <c r="J2624" s="51"/>
      <c r="K2624" s="51"/>
      <c r="L2624" s="51"/>
      <c r="M2624" s="51"/>
      <c r="N2624" s="53">
        <v>36.871000000000002</v>
      </c>
      <c r="O2624" s="53"/>
      <c r="P2624" s="53">
        <v>36.871000000000002</v>
      </c>
    </row>
    <row r="2625" spans="1:16" s="19" customFormat="1" hidden="1">
      <c r="A2625" s="19" t="s">
        <v>39</v>
      </c>
      <c r="B2625" s="19" t="s">
        <v>1690</v>
      </c>
      <c r="C2625" s="51"/>
      <c r="D2625" s="51" t="s">
        <v>1879</v>
      </c>
      <c r="E2625" s="51" t="s">
        <v>460</v>
      </c>
      <c r="F2625" s="51" t="s">
        <v>460</v>
      </c>
      <c r="G2625" s="51"/>
      <c r="H2625" s="51" t="s">
        <v>623</v>
      </c>
      <c r="I2625" s="51"/>
      <c r="J2625" s="51"/>
      <c r="K2625" s="51"/>
      <c r="L2625" s="51"/>
      <c r="M2625" s="51"/>
      <c r="N2625" s="53">
        <v>39.347000000000001</v>
      </c>
      <c r="O2625" s="53"/>
      <c r="P2625" s="53">
        <v>39.347000000000001</v>
      </c>
    </row>
    <row r="2626" spans="1:16" s="19" customFormat="1" hidden="1">
      <c r="A2626" s="19" t="s">
        <v>39</v>
      </c>
      <c r="B2626" s="19" t="s">
        <v>1691</v>
      </c>
      <c r="C2626" s="51"/>
      <c r="D2626" s="51" t="s">
        <v>1879</v>
      </c>
      <c r="E2626" s="51" t="s">
        <v>460</v>
      </c>
      <c r="F2626" s="51" t="s">
        <v>460</v>
      </c>
      <c r="G2626" s="51"/>
      <c r="H2626" s="51" t="s">
        <v>623</v>
      </c>
      <c r="I2626" s="51"/>
      <c r="J2626" s="51"/>
      <c r="K2626" s="51"/>
      <c r="L2626" s="51"/>
      <c r="M2626" s="51"/>
      <c r="N2626" s="53">
        <v>98.444999999999993</v>
      </c>
      <c r="O2626" s="53"/>
      <c r="P2626" s="53">
        <v>98.444999999999993</v>
      </c>
    </row>
    <row r="2627" spans="1:16" s="19" customFormat="1" hidden="1">
      <c r="A2627" s="19" t="s">
        <v>39</v>
      </c>
      <c r="B2627" s="19" t="s">
        <v>1711</v>
      </c>
      <c r="C2627" s="51"/>
      <c r="D2627" s="51" t="s">
        <v>1879</v>
      </c>
      <c r="E2627" s="51" t="s">
        <v>460</v>
      </c>
      <c r="F2627" s="51" t="s">
        <v>460</v>
      </c>
      <c r="G2627" s="51"/>
      <c r="H2627" s="51" t="s">
        <v>623</v>
      </c>
      <c r="I2627" s="51"/>
      <c r="J2627" s="51"/>
      <c r="K2627" s="51"/>
      <c r="L2627" s="51"/>
      <c r="M2627" s="51"/>
      <c r="N2627" s="53">
        <v>34.179000000000002</v>
      </c>
      <c r="O2627" s="53"/>
      <c r="P2627" s="53">
        <v>34.179000000000002</v>
      </c>
    </row>
    <row r="2628" spans="1:16" s="19" customFormat="1" hidden="1">
      <c r="A2628" s="19" t="s">
        <v>2663</v>
      </c>
      <c r="B2628" s="19" t="s">
        <v>1290</v>
      </c>
      <c r="C2628" s="51"/>
      <c r="D2628" s="51" t="s">
        <v>1879</v>
      </c>
      <c r="E2628" s="51" t="s">
        <v>460</v>
      </c>
      <c r="F2628" s="51" t="s">
        <v>2662</v>
      </c>
      <c r="G2628" s="51"/>
      <c r="H2628" s="51" t="s">
        <v>623</v>
      </c>
      <c r="I2628" s="51"/>
      <c r="J2628" s="51"/>
      <c r="K2628" s="51"/>
      <c r="L2628" s="51"/>
      <c r="M2628" s="51"/>
      <c r="N2628" s="53">
        <v>17.87304</v>
      </c>
      <c r="O2628" s="53">
        <v>17.87304</v>
      </c>
      <c r="P2628" s="53">
        <v>0</v>
      </c>
    </row>
    <row r="2629" spans="1:16" s="19" customFormat="1" hidden="1">
      <c r="A2629" s="19" t="s">
        <v>631</v>
      </c>
      <c r="B2629" s="19" t="s">
        <v>758</v>
      </c>
      <c r="C2629" s="51"/>
      <c r="D2629" s="51" t="s">
        <v>1879</v>
      </c>
      <c r="E2629" s="51" t="s">
        <v>672</v>
      </c>
      <c r="F2629" s="51" t="s">
        <v>671</v>
      </c>
      <c r="G2629" s="51"/>
      <c r="H2629" s="51" t="s">
        <v>623</v>
      </c>
      <c r="I2629" s="51"/>
      <c r="J2629" s="51"/>
      <c r="K2629" s="51"/>
      <c r="L2629" s="51"/>
      <c r="M2629" s="51"/>
      <c r="N2629" s="53">
        <v>20914</v>
      </c>
      <c r="O2629" s="53">
        <v>39114</v>
      </c>
      <c r="P2629" s="53">
        <v>-18200</v>
      </c>
    </row>
    <row r="2630" spans="1:16" s="19" customFormat="1" hidden="1">
      <c r="A2630" s="19" t="s">
        <v>447</v>
      </c>
      <c r="B2630" s="19" t="s">
        <v>827</v>
      </c>
      <c r="C2630" s="51"/>
      <c r="D2630" s="51" t="s">
        <v>1879</v>
      </c>
      <c r="E2630" s="51" t="s">
        <v>672</v>
      </c>
      <c r="F2630" s="51" t="s">
        <v>671</v>
      </c>
      <c r="G2630" s="51"/>
      <c r="H2630" s="51" t="s">
        <v>623</v>
      </c>
      <c r="I2630" s="51"/>
      <c r="J2630" s="51"/>
      <c r="K2630" s="51"/>
      <c r="L2630" s="51"/>
      <c r="M2630" s="51"/>
      <c r="N2630" s="53">
        <v>1488</v>
      </c>
      <c r="O2630" s="53"/>
      <c r="P2630" s="53">
        <v>1488</v>
      </c>
    </row>
    <row r="2631" spans="1:16" s="19" customFormat="1" hidden="1">
      <c r="A2631" s="19" t="s">
        <v>1197</v>
      </c>
      <c r="B2631" s="19" t="s">
        <v>1703</v>
      </c>
      <c r="C2631" s="51"/>
      <c r="D2631" s="51" t="s">
        <v>1879</v>
      </c>
      <c r="E2631" s="51" t="s">
        <v>672</v>
      </c>
      <c r="F2631" s="51" t="s">
        <v>672</v>
      </c>
      <c r="G2631" s="51"/>
      <c r="H2631" s="51" t="s">
        <v>623</v>
      </c>
      <c r="I2631" s="51"/>
      <c r="J2631" s="51"/>
      <c r="K2631" s="51"/>
      <c r="L2631" s="51"/>
      <c r="M2631" s="51"/>
      <c r="N2631" s="53">
        <v>2830</v>
      </c>
      <c r="O2631" s="53"/>
      <c r="P2631" s="53">
        <v>2830</v>
      </c>
    </row>
    <row r="2632" spans="1:16" s="19" customFormat="1" hidden="1">
      <c r="A2632" s="19" t="s">
        <v>1197</v>
      </c>
      <c r="B2632" s="19" t="s">
        <v>2661</v>
      </c>
      <c r="C2632" s="51"/>
      <c r="D2632" s="51" t="s">
        <v>1879</v>
      </c>
      <c r="E2632" s="51" t="s">
        <v>672</v>
      </c>
      <c r="F2632" s="51" t="s">
        <v>672</v>
      </c>
      <c r="G2632" s="51"/>
      <c r="H2632" s="51" t="s">
        <v>623</v>
      </c>
      <c r="I2632" s="51"/>
      <c r="J2632" s="51"/>
      <c r="K2632" s="51"/>
      <c r="L2632" s="51"/>
      <c r="M2632" s="51"/>
      <c r="N2632" s="53">
        <v>8624</v>
      </c>
      <c r="O2632" s="53"/>
      <c r="P2632" s="53">
        <v>8624</v>
      </c>
    </row>
    <row r="2633" spans="1:16" s="19" customFormat="1" hidden="1">
      <c r="A2633" s="19" t="s">
        <v>19</v>
      </c>
      <c r="B2633" s="19" t="s">
        <v>1703</v>
      </c>
      <c r="C2633" s="51"/>
      <c r="D2633" s="51" t="s">
        <v>1879</v>
      </c>
      <c r="E2633" s="51" t="s">
        <v>672</v>
      </c>
      <c r="F2633" s="51" t="s">
        <v>672</v>
      </c>
      <c r="G2633" s="51"/>
      <c r="H2633" s="51" t="s">
        <v>623</v>
      </c>
      <c r="I2633" s="51"/>
      <c r="J2633" s="51"/>
      <c r="K2633" s="51"/>
      <c r="L2633" s="51"/>
      <c r="M2633" s="51"/>
      <c r="N2633" s="53">
        <v>12192</v>
      </c>
      <c r="O2633" s="53"/>
      <c r="P2633" s="53">
        <v>12192</v>
      </c>
    </row>
    <row r="2634" spans="1:16" s="19" customFormat="1" hidden="1">
      <c r="A2634" s="19" t="s">
        <v>19</v>
      </c>
      <c r="B2634" s="19" t="s">
        <v>1705</v>
      </c>
      <c r="C2634" s="51"/>
      <c r="D2634" s="51" t="s">
        <v>1879</v>
      </c>
      <c r="E2634" s="51" t="s">
        <v>672</v>
      </c>
      <c r="F2634" s="51" t="s">
        <v>672</v>
      </c>
      <c r="G2634" s="51"/>
      <c r="H2634" s="51" t="s">
        <v>623</v>
      </c>
      <c r="I2634" s="51"/>
      <c r="J2634" s="51"/>
      <c r="K2634" s="51"/>
      <c r="L2634" s="51"/>
      <c r="M2634" s="51"/>
      <c r="N2634" s="53">
        <v>128352</v>
      </c>
      <c r="O2634" s="53"/>
      <c r="P2634" s="53">
        <v>128352</v>
      </c>
    </row>
    <row r="2635" spans="1:16" s="19" customFormat="1" hidden="1">
      <c r="A2635" s="19" t="s">
        <v>2660</v>
      </c>
      <c r="B2635" s="19" t="s">
        <v>672</v>
      </c>
      <c r="C2635" s="51"/>
      <c r="D2635" s="51" t="s">
        <v>1879</v>
      </c>
      <c r="E2635" s="51" t="s">
        <v>672</v>
      </c>
      <c r="F2635" s="51" t="s">
        <v>672</v>
      </c>
      <c r="G2635" s="51"/>
      <c r="H2635" s="51" t="s">
        <v>623</v>
      </c>
      <c r="I2635" s="51"/>
      <c r="J2635" s="51"/>
      <c r="K2635" s="51"/>
      <c r="L2635" s="51"/>
      <c r="M2635" s="51"/>
      <c r="N2635" s="53">
        <v>12546.78</v>
      </c>
      <c r="O2635" s="53"/>
      <c r="P2635" s="53">
        <v>12546.78</v>
      </c>
    </row>
    <row r="2636" spans="1:16" s="19" customFormat="1" hidden="1">
      <c r="A2636" s="19" t="s">
        <v>2659</v>
      </c>
      <c r="B2636" s="19" t="s">
        <v>1703</v>
      </c>
      <c r="C2636" s="51"/>
      <c r="D2636" s="51" t="s">
        <v>1879</v>
      </c>
      <c r="E2636" s="51" t="s">
        <v>672</v>
      </c>
      <c r="F2636" s="51" t="s">
        <v>672</v>
      </c>
      <c r="G2636" s="51"/>
      <c r="H2636" s="51" t="s">
        <v>623</v>
      </c>
      <c r="I2636" s="51"/>
      <c r="J2636" s="51"/>
      <c r="K2636" s="51"/>
      <c r="L2636" s="51"/>
      <c r="M2636" s="51"/>
      <c r="N2636" s="53">
        <v>22872</v>
      </c>
      <c r="O2636" s="53"/>
      <c r="P2636" s="53">
        <v>22872</v>
      </c>
    </row>
    <row r="2637" spans="1:16" s="19" customFormat="1" hidden="1">
      <c r="A2637" s="19" t="s">
        <v>2659</v>
      </c>
      <c r="B2637" s="19" t="s">
        <v>1705</v>
      </c>
      <c r="C2637" s="51"/>
      <c r="D2637" s="51" t="s">
        <v>1879</v>
      </c>
      <c r="E2637" s="51" t="s">
        <v>672</v>
      </c>
      <c r="F2637" s="51" t="s">
        <v>672</v>
      </c>
      <c r="G2637" s="51"/>
      <c r="H2637" s="51" t="s">
        <v>623</v>
      </c>
      <c r="I2637" s="51"/>
      <c r="J2637" s="51"/>
      <c r="K2637" s="51"/>
      <c r="L2637" s="51"/>
      <c r="M2637" s="51"/>
      <c r="N2637" s="53">
        <v>19584</v>
      </c>
      <c r="O2637" s="53"/>
      <c r="P2637" s="53">
        <v>19584</v>
      </c>
    </row>
    <row r="2638" spans="1:16" s="19" customFormat="1" hidden="1">
      <c r="A2638" s="19" t="s">
        <v>2658</v>
      </c>
      <c r="B2638" s="19" t="s">
        <v>1702</v>
      </c>
      <c r="C2638" s="51"/>
      <c r="D2638" s="51" t="s">
        <v>1879</v>
      </c>
      <c r="E2638" s="51" t="s">
        <v>672</v>
      </c>
      <c r="F2638" s="51" t="s">
        <v>672</v>
      </c>
      <c r="G2638" s="51"/>
      <c r="H2638" s="51" t="s">
        <v>623</v>
      </c>
      <c r="I2638" s="51"/>
      <c r="J2638" s="51"/>
      <c r="K2638" s="51"/>
      <c r="L2638" s="51"/>
      <c r="M2638" s="51"/>
      <c r="N2638" s="53">
        <v>38871</v>
      </c>
      <c r="O2638" s="53">
        <v>38871</v>
      </c>
      <c r="P2638" s="53">
        <v>0</v>
      </c>
    </row>
    <row r="2639" spans="1:16" s="19" customFormat="1" hidden="1">
      <c r="A2639" s="19" t="s">
        <v>39</v>
      </c>
      <c r="B2639" s="19" t="s">
        <v>2657</v>
      </c>
      <c r="C2639" s="51"/>
      <c r="D2639" s="51" t="s">
        <v>1879</v>
      </c>
      <c r="E2639" s="51" t="s">
        <v>672</v>
      </c>
      <c r="F2639" s="51" t="s">
        <v>672</v>
      </c>
      <c r="G2639" s="51"/>
      <c r="H2639" s="51" t="s">
        <v>623</v>
      </c>
      <c r="I2639" s="51"/>
      <c r="J2639" s="51"/>
      <c r="K2639" s="51"/>
      <c r="L2639" s="51"/>
      <c r="M2639" s="51"/>
      <c r="N2639" s="53">
        <v>-5045.4077711507007</v>
      </c>
      <c r="O2639" s="53"/>
      <c r="P2639" s="53">
        <v>-5045.4077711507007</v>
      </c>
    </row>
    <row r="2640" spans="1:16" s="19" customFormat="1" hidden="1">
      <c r="A2640" s="19" t="s">
        <v>1704</v>
      </c>
      <c r="B2640" s="19" t="s">
        <v>1703</v>
      </c>
      <c r="C2640" s="51"/>
      <c r="D2640" s="51" t="s">
        <v>1879</v>
      </c>
      <c r="E2640" s="51" t="s">
        <v>672</v>
      </c>
      <c r="F2640" s="51" t="s">
        <v>672</v>
      </c>
      <c r="G2640" s="51"/>
      <c r="H2640" s="51" t="s">
        <v>623</v>
      </c>
      <c r="I2640" s="51"/>
      <c r="J2640" s="51"/>
      <c r="K2640" s="51"/>
      <c r="L2640" s="51"/>
      <c r="M2640" s="51"/>
      <c r="N2640" s="53">
        <v>10900</v>
      </c>
      <c r="O2640" s="53"/>
      <c r="P2640" s="53">
        <v>10900</v>
      </c>
    </row>
    <row r="2641" spans="1:16" s="19" customFormat="1" hidden="1">
      <c r="A2641" s="19" t="s">
        <v>1704</v>
      </c>
      <c r="B2641" s="19" t="s">
        <v>1705</v>
      </c>
      <c r="C2641" s="51"/>
      <c r="D2641" s="51" t="s">
        <v>1879</v>
      </c>
      <c r="E2641" s="51" t="s">
        <v>672</v>
      </c>
      <c r="F2641" s="51" t="s">
        <v>672</v>
      </c>
      <c r="G2641" s="51"/>
      <c r="H2641" s="51" t="s">
        <v>623</v>
      </c>
      <c r="I2641" s="51"/>
      <c r="J2641" s="51"/>
      <c r="K2641" s="51"/>
      <c r="L2641" s="51"/>
      <c r="M2641" s="51"/>
      <c r="N2641" s="53">
        <v>89694</v>
      </c>
      <c r="O2641" s="53"/>
      <c r="P2641" s="53">
        <v>89694</v>
      </c>
    </row>
    <row r="2642" spans="1:16" s="19" customFormat="1" hidden="1">
      <c r="A2642" s="19" t="s">
        <v>128</v>
      </c>
      <c r="B2642" s="19" t="s">
        <v>1707</v>
      </c>
      <c r="C2642" s="51"/>
      <c r="D2642" s="51" t="s">
        <v>1879</v>
      </c>
      <c r="E2642" s="51" t="s">
        <v>460</v>
      </c>
      <c r="F2642" s="51" t="s">
        <v>460</v>
      </c>
      <c r="G2642" s="51"/>
      <c r="H2642" s="51" t="s">
        <v>828</v>
      </c>
      <c r="I2642" s="51"/>
      <c r="J2642" s="51">
        <v>62632</v>
      </c>
      <c r="K2642" s="51" t="s">
        <v>2656</v>
      </c>
      <c r="L2642" s="51"/>
      <c r="M2642" s="51"/>
      <c r="N2642" s="53">
        <v>139</v>
      </c>
      <c r="O2642" s="53"/>
      <c r="P2642" s="53">
        <v>139</v>
      </c>
    </row>
    <row r="2643" spans="1:16" s="19" customFormat="1" hidden="1">
      <c r="A2643" s="19" t="s">
        <v>724</v>
      </c>
      <c r="B2643" s="19" t="s">
        <v>581</v>
      </c>
      <c r="C2643" s="51"/>
      <c r="D2643" s="51" t="s">
        <v>1879</v>
      </c>
      <c r="E2643" s="51" t="s">
        <v>460</v>
      </c>
      <c r="F2643" s="51" t="s">
        <v>460</v>
      </c>
      <c r="G2643" s="51"/>
      <c r="H2643" s="51" t="s">
        <v>828</v>
      </c>
      <c r="I2643" s="51"/>
      <c r="J2643" s="51"/>
      <c r="K2643" s="51" t="s">
        <v>2655</v>
      </c>
      <c r="L2643" s="51"/>
      <c r="M2643" s="51"/>
      <c r="N2643" s="53">
        <v>8318</v>
      </c>
      <c r="O2643" s="53"/>
      <c r="P2643" s="53">
        <v>8318</v>
      </c>
    </row>
    <row r="2644" spans="1:16" s="19" customFormat="1" hidden="1">
      <c r="A2644" s="19" t="s">
        <v>2654</v>
      </c>
      <c r="B2644" s="19" t="s">
        <v>994</v>
      </c>
      <c r="C2644" s="51"/>
      <c r="D2644" s="51" t="s">
        <v>1879</v>
      </c>
      <c r="E2644" s="51" t="s">
        <v>672</v>
      </c>
      <c r="F2644" s="51" t="s">
        <v>672</v>
      </c>
      <c r="G2644" s="51"/>
      <c r="H2644" s="51" t="s">
        <v>996</v>
      </c>
      <c r="I2644" s="51"/>
      <c r="J2644" s="51"/>
      <c r="K2644" s="51"/>
      <c r="L2644" s="51"/>
      <c r="M2644" s="51"/>
      <c r="N2644" s="53">
        <v>761500.0032466799</v>
      </c>
      <c r="O2644" s="53">
        <v>472394</v>
      </c>
      <c r="P2644" s="53">
        <v>289106.0032466799</v>
      </c>
    </row>
    <row r="2645" spans="1:16" s="19" customFormat="1" hidden="1">
      <c r="A2645" s="19" t="s">
        <v>1980</v>
      </c>
      <c r="B2645" s="19" t="s">
        <v>994</v>
      </c>
      <c r="C2645" s="51"/>
      <c r="D2645" s="51" t="s">
        <v>1879</v>
      </c>
      <c r="E2645" s="51" t="s">
        <v>672</v>
      </c>
      <c r="F2645" s="51" t="s">
        <v>672</v>
      </c>
      <c r="G2645" s="51"/>
      <c r="H2645" s="51" t="s">
        <v>996</v>
      </c>
      <c r="I2645" s="51"/>
      <c r="J2645" s="51"/>
      <c r="K2645" s="51"/>
      <c r="L2645" s="51"/>
      <c r="M2645" s="51"/>
      <c r="N2645" s="53">
        <v>19.215071671345694</v>
      </c>
      <c r="O2645" s="53">
        <v>11.770820391059891</v>
      </c>
      <c r="P2645" s="53">
        <v>7.444251280285803</v>
      </c>
    </row>
    <row r="2646" spans="1:16" s="19" customFormat="1" hidden="1">
      <c r="A2646" s="19" t="s">
        <v>2276</v>
      </c>
      <c r="B2646" s="19" t="s">
        <v>2652</v>
      </c>
      <c r="C2646" s="51"/>
      <c r="D2646" s="51" t="s">
        <v>1879</v>
      </c>
      <c r="E2646" s="51" t="s">
        <v>672</v>
      </c>
      <c r="F2646" s="51" t="s">
        <v>672</v>
      </c>
      <c r="G2646" s="51"/>
      <c r="H2646" s="51" t="s">
        <v>755</v>
      </c>
      <c r="I2646" s="51"/>
      <c r="J2646" s="51" t="s">
        <v>249</v>
      </c>
      <c r="K2646" s="51" t="s">
        <v>249</v>
      </c>
      <c r="L2646" s="51" t="s">
        <v>249</v>
      </c>
      <c r="M2646" s="51"/>
      <c r="N2646" s="53">
        <v>122056</v>
      </c>
      <c r="O2646" s="53">
        <v>0</v>
      </c>
      <c r="P2646" s="53">
        <v>122056</v>
      </c>
    </row>
    <row r="2647" spans="1:16" s="19" customFormat="1" hidden="1">
      <c r="A2647" s="19" t="s">
        <v>2653</v>
      </c>
      <c r="B2647" s="19" t="s">
        <v>2652</v>
      </c>
      <c r="C2647" s="51"/>
      <c r="D2647" s="51" t="s">
        <v>1879</v>
      </c>
      <c r="E2647" s="51" t="s">
        <v>672</v>
      </c>
      <c r="F2647" s="51" t="s">
        <v>672</v>
      </c>
      <c r="G2647" s="51"/>
      <c r="H2647" s="51" t="s">
        <v>755</v>
      </c>
      <c r="I2647" s="51"/>
      <c r="J2647" s="51" t="s">
        <v>249</v>
      </c>
      <c r="K2647" s="51" t="s">
        <v>249</v>
      </c>
      <c r="L2647" s="51" t="s">
        <v>249</v>
      </c>
      <c r="M2647" s="51"/>
      <c r="N2647" s="53">
        <v>83</v>
      </c>
      <c r="O2647" s="53">
        <v>0</v>
      </c>
      <c r="P2647" s="53">
        <v>83</v>
      </c>
    </row>
    <row r="2648" spans="1:16" s="19" customFormat="1" hidden="1">
      <c r="A2648" s="19" t="s">
        <v>2268</v>
      </c>
      <c r="B2648" s="19" t="s">
        <v>2363</v>
      </c>
      <c r="C2648" s="51"/>
      <c r="D2648" s="51" t="s">
        <v>1879</v>
      </c>
      <c r="E2648" s="51" t="s">
        <v>672</v>
      </c>
      <c r="F2648" s="51" t="s">
        <v>672</v>
      </c>
      <c r="G2648" s="51"/>
      <c r="H2648" s="51" t="s">
        <v>755</v>
      </c>
      <c r="I2648" s="51"/>
      <c r="J2648" s="51" t="s">
        <v>249</v>
      </c>
      <c r="K2648" s="51" t="s">
        <v>249</v>
      </c>
      <c r="L2648" s="51" t="s">
        <v>249</v>
      </c>
      <c r="M2648" s="51"/>
      <c r="N2648" s="53">
        <v>172445.42944800062</v>
      </c>
      <c r="O2648" s="53">
        <v>0</v>
      </c>
      <c r="P2648" s="53">
        <v>172445.42944800062</v>
      </c>
    </row>
    <row r="2649" spans="1:16" s="19" customFormat="1" hidden="1">
      <c r="A2649" s="19" t="s">
        <v>2279</v>
      </c>
      <c r="B2649" s="19" t="s">
        <v>2651</v>
      </c>
      <c r="C2649" s="51"/>
      <c r="D2649" s="51" t="s">
        <v>1879</v>
      </c>
      <c r="E2649" s="51" t="s">
        <v>672</v>
      </c>
      <c r="F2649" s="51" t="s">
        <v>672</v>
      </c>
      <c r="G2649" s="51"/>
      <c r="H2649" s="51" t="s">
        <v>755</v>
      </c>
      <c r="I2649" s="51"/>
      <c r="J2649" s="51" t="s">
        <v>249</v>
      </c>
      <c r="K2649" s="51" t="s">
        <v>249</v>
      </c>
      <c r="L2649" s="51" t="s">
        <v>249</v>
      </c>
      <c r="M2649" s="51"/>
      <c r="N2649" s="53">
        <v>9999.6386458260749</v>
      </c>
      <c r="O2649" s="53">
        <v>0</v>
      </c>
      <c r="P2649" s="53">
        <v>9999.6386458260749</v>
      </c>
    </row>
    <row r="2650" spans="1:16" s="19" customFormat="1" hidden="1">
      <c r="A2650" s="19" t="s">
        <v>1962</v>
      </c>
      <c r="B2650" s="19" t="s">
        <v>2650</v>
      </c>
      <c r="C2650" s="51"/>
      <c r="D2650" s="51" t="s">
        <v>1879</v>
      </c>
      <c r="E2650" s="51" t="s">
        <v>672</v>
      </c>
      <c r="F2650" s="51" t="s">
        <v>678</v>
      </c>
      <c r="G2650" s="51"/>
      <c r="H2650" s="51" t="s">
        <v>612</v>
      </c>
      <c r="I2650" s="51"/>
      <c r="J2650" s="51"/>
      <c r="K2650" s="51"/>
      <c r="L2650" s="51"/>
      <c r="M2650" s="51"/>
      <c r="N2650" s="53">
        <v>39221</v>
      </c>
      <c r="O2650" s="53"/>
      <c r="P2650" s="53">
        <v>39221</v>
      </c>
    </row>
    <row r="2651" spans="1:16" s="19" customFormat="1" hidden="1">
      <c r="A2651" s="19" t="s">
        <v>1964</v>
      </c>
      <c r="B2651" s="19" t="s">
        <v>1485</v>
      </c>
      <c r="C2651" s="51"/>
      <c r="D2651" s="51" t="s">
        <v>1879</v>
      </c>
      <c r="E2651" s="51" t="s">
        <v>672</v>
      </c>
      <c r="F2651" s="51" t="s">
        <v>671</v>
      </c>
      <c r="G2651" s="51"/>
      <c r="H2651" s="51" t="s">
        <v>612</v>
      </c>
      <c r="I2651" s="51"/>
      <c r="J2651" s="51"/>
      <c r="K2651" s="51"/>
      <c r="L2651" s="51"/>
      <c r="M2651" s="51"/>
      <c r="N2651" s="53">
        <v>533.19100000000003</v>
      </c>
      <c r="O2651" s="53"/>
      <c r="P2651" s="53">
        <v>533.19100000000003</v>
      </c>
    </row>
    <row r="2652" spans="1:16" s="19" customFormat="1" hidden="1">
      <c r="A2652" s="19" t="s">
        <v>509</v>
      </c>
      <c r="B2652" s="19" t="s">
        <v>755</v>
      </c>
      <c r="C2652" s="51"/>
      <c r="D2652" s="51" t="s">
        <v>1879</v>
      </c>
      <c r="E2652" s="51" t="s">
        <v>672</v>
      </c>
      <c r="F2652" s="51" t="s">
        <v>671</v>
      </c>
      <c r="G2652" s="51"/>
      <c r="H2652" s="51" t="s">
        <v>612</v>
      </c>
      <c r="I2652" s="51"/>
      <c r="J2652" s="51"/>
      <c r="K2652" s="51"/>
      <c r="L2652" s="51"/>
      <c r="M2652" s="51"/>
      <c r="N2652" s="53">
        <v>372806.89706135495</v>
      </c>
      <c r="O2652" s="53">
        <v>74053.441186112992</v>
      </c>
      <c r="P2652" s="53">
        <v>298753.45587524195</v>
      </c>
    </row>
    <row r="2653" spans="1:16">
      <c r="A2653" s="165" t="s">
        <v>1993</v>
      </c>
      <c r="B2653" s="165" t="s">
        <v>2649</v>
      </c>
      <c r="D2653" s="166" t="s">
        <v>1879</v>
      </c>
      <c r="E2653" s="166" t="s">
        <v>4</v>
      </c>
      <c r="F2653" s="166" t="s">
        <v>4</v>
      </c>
      <c r="H2653" s="166" t="s">
        <v>796</v>
      </c>
      <c r="I2653" s="166" t="s">
        <v>2646</v>
      </c>
      <c r="J2653" s="166" t="s">
        <v>2645</v>
      </c>
      <c r="N2653" s="167">
        <v>2000</v>
      </c>
      <c r="O2653" s="167">
        <v>0</v>
      </c>
      <c r="P2653" s="167">
        <v>2000</v>
      </c>
    </row>
    <row r="2654" spans="1:16">
      <c r="A2654" s="165" t="s">
        <v>624</v>
      </c>
      <c r="B2654" s="165" t="s">
        <v>2648</v>
      </c>
      <c r="D2654" s="166" t="s">
        <v>1879</v>
      </c>
      <c r="E2654" s="166" t="s">
        <v>4</v>
      </c>
      <c r="F2654" s="166" t="s">
        <v>4</v>
      </c>
      <c r="G2654" s="166" t="s">
        <v>4</v>
      </c>
      <c r="H2654" s="166" t="s">
        <v>796</v>
      </c>
      <c r="J2654" s="166">
        <v>61384</v>
      </c>
      <c r="K2654" s="166" t="s">
        <v>2196</v>
      </c>
      <c r="L2654" s="166">
        <v>57210</v>
      </c>
      <c r="N2654" s="167">
        <v>103</v>
      </c>
      <c r="P2654" s="167">
        <v>103</v>
      </c>
    </row>
    <row r="2655" spans="1:16">
      <c r="A2655" s="165" t="s">
        <v>2121</v>
      </c>
      <c r="B2655" s="165" t="s">
        <v>2647</v>
      </c>
      <c r="D2655" s="166" t="s">
        <v>1879</v>
      </c>
      <c r="E2655" s="166" t="s">
        <v>4</v>
      </c>
      <c r="F2655" s="166" t="s">
        <v>4</v>
      </c>
      <c r="G2655" s="166" t="s">
        <v>4</v>
      </c>
      <c r="H2655" s="166" t="s">
        <v>796</v>
      </c>
      <c r="J2655" s="166" t="s">
        <v>2646</v>
      </c>
      <c r="K2655" s="166" t="s">
        <v>2645</v>
      </c>
      <c r="L2655" s="166">
        <v>56563</v>
      </c>
      <c r="N2655" s="167">
        <v>33</v>
      </c>
      <c r="O2655" s="167">
        <v>0</v>
      </c>
      <c r="P2655" s="167">
        <v>33</v>
      </c>
    </row>
    <row r="2656" spans="1:16">
      <c r="A2656" s="165" t="s">
        <v>2129</v>
      </c>
      <c r="B2656" s="165" t="s">
        <v>2647</v>
      </c>
      <c r="D2656" s="166" t="s">
        <v>1879</v>
      </c>
      <c r="E2656" s="166" t="s">
        <v>4</v>
      </c>
      <c r="F2656" s="166" t="s">
        <v>4</v>
      </c>
      <c r="G2656" s="166" t="s">
        <v>4</v>
      </c>
      <c r="H2656" s="166" t="s">
        <v>796</v>
      </c>
      <c r="J2656" s="166" t="s">
        <v>2646</v>
      </c>
      <c r="K2656" s="166" t="s">
        <v>2645</v>
      </c>
      <c r="L2656" s="166">
        <v>56563</v>
      </c>
      <c r="N2656" s="167">
        <v>767</v>
      </c>
      <c r="O2656" s="167">
        <v>0</v>
      </c>
      <c r="P2656" s="167">
        <v>767</v>
      </c>
    </row>
    <row r="2657" spans="1:16" s="19" customFormat="1" hidden="1">
      <c r="A2657" s="19" t="s">
        <v>611</v>
      </c>
      <c r="B2657" s="19" t="s">
        <v>2644</v>
      </c>
      <c r="C2657" s="51"/>
      <c r="D2657" s="51" t="s">
        <v>1879</v>
      </c>
      <c r="E2657" s="51" t="s">
        <v>1890</v>
      </c>
      <c r="F2657" s="51" t="s">
        <v>63</v>
      </c>
      <c r="G2657" s="51"/>
      <c r="H2657" s="51" t="s">
        <v>1750</v>
      </c>
      <c r="I2657" s="51"/>
      <c r="J2657" s="51" t="s">
        <v>307</v>
      </c>
      <c r="K2657" s="51" t="s">
        <v>1954</v>
      </c>
      <c r="L2657" s="51">
        <v>444</v>
      </c>
      <c r="M2657" s="51"/>
      <c r="N2657" s="53">
        <v>318.47000000000003</v>
      </c>
      <c r="O2657" s="53"/>
      <c r="P2657" s="53">
        <v>318.47000000000003</v>
      </c>
    </row>
    <row r="2658" spans="1:16" s="19" customFormat="1" hidden="1">
      <c r="A2658" s="19" t="s">
        <v>636</v>
      </c>
      <c r="B2658" s="19" t="s">
        <v>1749</v>
      </c>
      <c r="C2658" s="51"/>
      <c r="D2658" s="51" t="s">
        <v>1879</v>
      </c>
      <c r="E2658" s="51" t="s">
        <v>1890</v>
      </c>
      <c r="F2658" s="51" t="s">
        <v>63</v>
      </c>
      <c r="G2658" s="51"/>
      <c r="H2658" s="51" t="s">
        <v>1750</v>
      </c>
      <c r="I2658" s="51"/>
      <c r="J2658" s="51"/>
      <c r="K2658" s="51" t="s">
        <v>1954</v>
      </c>
      <c r="L2658" s="51">
        <v>444</v>
      </c>
      <c r="M2658" s="51"/>
      <c r="N2658" s="53">
        <v>104.41</v>
      </c>
      <c r="O2658" s="53"/>
      <c r="P2658" s="53">
        <v>104.41</v>
      </c>
    </row>
    <row r="2659" spans="1:16" s="19" customFormat="1" hidden="1">
      <c r="A2659" s="19" t="s">
        <v>636</v>
      </c>
      <c r="B2659" s="19" t="s">
        <v>1751</v>
      </c>
      <c r="C2659" s="51"/>
      <c r="D2659" s="51" t="s">
        <v>1879</v>
      </c>
      <c r="E2659" s="51" t="s">
        <v>1890</v>
      </c>
      <c r="F2659" s="51" t="s">
        <v>63</v>
      </c>
      <c r="G2659" s="51"/>
      <c r="H2659" s="51" t="s">
        <v>1750</v>
      </c>
      <c r="I2659" s="51"/>
      <c r="J2659" s="51"/>
      <c r="K2659" s="51" t="s">
        <v>1954</v>
      </c>
      <c r="L2659" s="51">
        <v>444</v>
      </c>
      <c r="M2659" s="51"/>
      <c r="N2659" s="53">
        <v>129.59</v>
      </c>
      <c r="O2659" s="53"/>
      <c r="P2659" s="53">
        <v>129.59</v>
      </c>
    </row>
    <row r="2660" spans="1:16" s="19" customFormat="1" hidden="1">
      <c r="A2660" s="19" t="s">
        <v>507</v>
      </c>
      <c r="B2660" s="19" t="s">
        <v>1749</v>
      </c>
      <c r="C2660" s="51"/>
      <c r="D2660" s="51" t="s">
        <v>1879</v>
      </c>
      <c r="E2660" s="51" t="s">
        <v>1890</v>
      </c>
      <c r="F2660" s="51" t="s">
        <v>63</v>
      </c>
      <c r="G2660" s="51"/>
      <c r="H2660" s="51" t="s">
        <v>1750</v>
      </c>
      <c r="I2660" s="51"/>
      <c r="J2660" s="51"/>
      <c r="K2660" s="51" t="s">
        <v>1954</v>
      </c>
      <c r="L2660" s="51">
        <v>444</v>
      </c>
      <c r="M2660" s="51"/>
      <c r="N2660" s="53">
        <v>260.04000000000002</v>
      </c>
      <c r="O2660" s="53"/>
      <c r="P2660" s="53">
        <v>260.04000000000002</v>
      </c>
    </row>
    <row r="2661" spans="1:16" s="19" customFormat="1" hidden="1">
      <c r="A2661" s="19" t="s">
        <v>507</v>
      </c>
      <c r="B2661" s="19" t="s">
        <v>1751</v>
      </c>
      <c r="C2661" s="51"/>
      <c r="D2661" s="51" t="s">
        <v>1879</v>
      </c>
      <c r="E2661" s="51" t="s">
        <v>1890</v>
      </c>
      <c r="F2661" s="51" t="s">
        <v>63</v>
      </c>
      <c r="G2661" s="51"/>
      <c r="H2661" s="51" t="s">
        <v>1750</v>
      </c>
      <c r="I2661" s="51"/>
      <c r="J2661" s="51"/>
      <c r="K2661" s="51" t="s">
        <v>1954</v>
      </c>
      <c r="L2661" s="51">
        <v>444</v>
      </c>
      <c r="M2661" s="51"/>
      <c r="N2661" s="53">
        <v>264.95999999999998</v>
      </c>
      <c r="O2661" s="53"/>
      <c r="P2661" s="53">
        <v>264.95999999999998</v>
      </c>
    </row>
    <row r="2662" spans="1:16" s="19" customFormat="1" hidden="1">
      <c r="A2662" s="19" t="s">
        <v>637</v>
      </c>
      <c r="B2662" s="19" t="s">
        <v>1749</v>
      </c>
      <c r="C2662" s="51"/>
      <c r="D2662" s="51" t="s">
        <v>1879</v>
      </c>
      <c r="E2662" s="51" t="s">
        <v>1890</v>
      </c>
      <c r="F2662" s="51" t="s">
        <v>63</v>
      </c>
      <c r="G2662" s="51"/>
      <c r="H2662" s="51" t="s">
        <v>1750</v>
      </c>
      <c r="I2662" s="51"/>
      <c r="J2662" s="51"/>
      <c r="K2662" s="51" t="s">
        <v>1954</v>
      </c>
      <c r="L2662" s="51">
        <v>444</v>
      </c>
      <c r="M2662" s="51"/>
      <c r="N2662" s="53">
        <v>134.4</v>
      </c>
      <c r="O2662" s="53"/>
      <c r="P2662" s="53">
        <v>134.4</v>
      </c>
    </row>
    <row r="2663" spans="1:16" s="19" customFormat="1" hidden="1">
      <c r="A2663" s="19" t="s">
        <v>637</v>
      </c>
      <c r="B2663" s="19" t="s">
        <v>1751</v>
      </c>
      <c r="C2663" s="51"/>
      <c r="D2663" s="51" t="s">
        <v>1879</v>
      </c>
      <c r="E2663" s="51" t="s">
        <v>1890</v>
      </c>
      <c r="F2663" s="51" t="s">
        <v>63</v>
      </c>
      <c r="G2663" s="51"/>
      <c r="H2663" s="51" t="s">
        <v>1750</v>
      </c>
      <c r="I2663" s="51"/>
      <c r="J2663" s="51"/>
      <c r="K2663" s="51" t="s">
        <v>1954</v>
      </c>
      <c r="L2663" s="51">
        <v>444</v>
      </c>
      <c r="M2663" s="51"/>
      <c r="N2663" s="53">
        <v>64.599999999999994</v>
      </c>
      <c r="O2663" s="53"/>
      <c r="P2663" s="53">
        <v>64.599999999999994</v>
      </c>
    </row>
    <row r="2664" spans="1:16" s="19" customFormat="1" hidden="1">
      <c r="A2664" s="19" t="s">
        <v>638</v>
      </c>
      <c r="B2664" s="19" t="s">
        <v>1749</v>
      </c>
      <c r="C2664" s="51"/>
      <c r="D2664" s="51" t="s">
        <v>1879</v>
      </c>
      <c r="E2664" s="51" t="s">
        <v>1890</v>
      </c>
      <c r="F2664" s="51" t="s">
        <v>63</v>
      </c>
      <c r="G2664" s="51"/>
      <c r="H2664" s="51" t="s">
        <v>1750</v>
      </c>
      <c r="I2664" s="51"/>
      <c r="J2664" s="51"/>
      <c r="K2664" s="51" t="s">
        <v>1954</v>
      </c>
      <c r="L2664" s="51">
        <v>444</v>
      </c>
      <c r="M2664" s="51"/>
      <c r="N2664" s="53">
        <v>396.63</v>
      </c>
      <c r="O2664" s="53"/>
      <c r="P2664" s="53">
        <v>396.63</v>
      </c>
    </row>
    <row r="2665" spans="1:16" s="19" customFormat="1" hidden="1">
      <c r="A2665" s="19" t="s">
        <v>638</v>
      </c>
      <c r="B2665" s="19" t="s">
        <v>1751</v>
      </c>
      <c r="C2665" s="51"/>
      <c r="D2665" s="51" t="s">
        <v>1879</v>
      </c>
      <c r="E2665" s="51" t="s">
        <v>1890</v>
      </c>
      <c r="F2665" s="51" t="s">
        <v>63</v>
      </c>
      <c r="G2665" s="51"/>
      <c r="H2665" s="51" t="s">
        <v>1750</v>
      </c>
      <c r="I2665" s="51"/>
      <c r="J2665" s="51"/>
      <c r="K2665" s="51" t="s">
        <v>1954</v>
      </c>
      <c r="L2665" s="51">
        <v>444</v>
      </c>
      <c r="M2665" s="51"/>
      <c r="N2665" s="53">
        <v>55.37</v>
      </c>
      <c r="O2665" s="53"/>
      <c r="P2665" s="53">
        <v>55.37</v>
      </c>
    </row>
    <row r="2666" spans="1:16" s="19" customFormat="1" hidden="1">
      <c r="A2666" s="19" t="s">
        <v>639</v>
      </c>
      <c r="B2666" s="19" t="s">
        <v>1749</v>
      </c>
      <c r="C2666" s="51"/>
      <c r="D2666" s="51" t="s">
        <v>1879</v>
      </c>
      <c r="E2666" s="51" t="s">
        <v>1890</v>
      </c>
      <c r="F2666" s="51" t="s">
        <v>63</v>
      </c>
      <c r="G2666" s="51"/>
      <c r="H2666" s="51" t="s">
        <v>1750</v>
      </c>
      <c r="I2666" s="51"/>
      <c r="J2666" s="51"/>
      <c r="K2666" s="51" t="s">
        <v>1954</v>
      </c>
      <c r="L2666" s="51">
        <v>444</v>
      </c>
      <c r="M2666" s="51"/>
      <c r="N2666" s="53">
        <v>185.38</v>
      </c>
      <c r="O2666" s="53"/>
      <c r="P2666" s="53">
        <v>185.38</v>
      </c>
    </row>
    <row r="2667" spans="1:16" s="19" customFormat="1" hidden="1">
      <c r="A2667" s="19" t="s">
        <v>639</v>
      </c>
      <c r="B2667" s="19" t="s">
        <v>1751</v>
      </c>
      <c r="C2667" s="51"/>
      <c r="D2667" s="51" t="s">
        <v>1879</v>
      </c>
      <c r="E2667" s="51" t="s">
        <v>1890</v>
      </c>
      <c r="F2667" s="51" t="s">
        <v>63</v>
      </c>
      <c r="G2667" s="51"/>
      <c r="H2667" s="51" t="s">
        <v>1750</v>
      </c>
      <c r="I2667" s="51"/>
      <c r="J2667" s="51"/>
      <c r="K2667" s="51" t="s">
        <v>1954</v>
      </c>
      <c r="L2667" s="51">
        <v>444</v>
      </c>
      <c r="M2667" s="51"/>
      <c r="N2667" s="53">
        <v>70.62</v>
      </c>
      <c r="O2667" s="53"/>
      <c r="P2667" s="53">
        <v>70.62</v>
      </c>
    </row>
    <row r="2668" spans="1:16" s="19" customFormat="1" hidden="1">
      <c r="A2668" s="19" t="s">
        <v>1894</v>
      </c>
      <c r="B2668" s="19" t="s">
        <v>1749</v>
      </c>
      <c r="C2668" s="51"/>
      <c r="D2668" s="51" t="s">
        <v>1879</v>
      </c>
      <c r="E2668" s="51" t="s">
        <v>1890</v>
      </c>
      <c r="F2668" s="51" t="s">
        <v>63</v>
      </c>
      <c r="G2668" s="51"/>
      <c r="H2668" s="51" t="s">
        <v>1750</v>
      </c>
      <c r="I2668" s="51"/>
      <c r="J2668" s="51"/>
      <c r="K2668" s="51" t="s">
        <v>1954</v>
      </c>
      <c r="L2668" s="51">
        <v>444</v>
      </c>
      <c r="M2668" s="51"/>
      <c r="N2668" s="53">
        <v>900.09</v>
      </c>
      <c r="O2668" s="53"/>
      <c r="P2668" s="53">
        <v>900.09</v>
      </c>
    </row>
    <row r="2669" spans="1:16" s="19" customFormat="1" hidden="1">
      <c r="A2669" s="19" t="s">
        <v>1894</v>
      </c>
      <c r="B2669" s="19" t="s">
        <v>1751</v>
      </c>
      <c r="C2669" s="51"/>
      <c r="D2669" s="51" t="s">
        <v>1879</v>
      </c>
      <c r="E2669" s="51" t="s">
        <v>1890</v>
      </c>
      <c r="F2669" s="51" t="s">
        <v>63</v>
      </c>
      <c r="G2669" s="51"/>
      <c r="H2669" s="51" t="s">
        <v>1750</v>
      </c>
      <c r="I2669" s="51"/>
      <c r="J2669" s="51"/>
      <c r="K2669" s="51" t="s">
        <v>1954</v>
      </c>
      <c r="L2669" s="51">
        <v>444</v>
      </c>
      <c r="M2669" s="51"/>
      <c r="N2669" s="53">
        <v>496.90999999999997</v>
      </c>
      <c r="O2669" s="53"/>
      <c r="P2669" s="53">
        <v>496.90999999999997</v>
      </c>
    </row>
    <row r="2670" spans="1:16" s="19" customFormat="1" hidden="1">
      <c r="A2670" s="19" t="s">
        <v>640</v>
      </c>
      <c r="B2670" s="19" t="s">
        <v>1749</v>
      </c>
      <c r="C2670" s="51"/>
      <c r="D2670" s="51" t="s">
        <v>1879</v>
      </c>
      <c r="E2670" s="51" t="s">
        <v>1890</v>
      </c>
      <c r="F2670" s="51" t="s">
        <v>63</v>
      </c>
      <c r="G2670" s="51"/>
      <c r="H2670" s="51" t="s">
        <v>1750</v>
      </c>
      <c r="I2670" s="51"/>
      <c r="J2670" s="51"/>
      <c r="K2670" s="51" t="s">
        <v>1954</v>
      </c>
      <c r="L2670" s="51">
        <v>444</v>
      </c>
      <c r="M2670" s="51"/>
      <c r="N2670" s="53">
        <v>185.42</v>
      </c>
      <c r="O2670" s="53"/>
      <c r="P2670" s="53">
        <v>185.42</v>
      </c>
    </row>
    <row r="2671" spans="1:16" s="19" customFormat="1" hidden="1">
      <c r="A2671" s="19" t="s">
        <v>640</v>
      </c>
      <c r="B2671" s="19" t="s">
        <v>1751</v>
      </c>
      <c r="C2671" s="51"/>
      <c r="D2671" s="51" t="s">
        <v>1879</v>
      </c>
      <c r="E2671" s="51" t="s">
        <v>1890</v>
      </c>
      <c r="F2671" s="51" t="s">
        <v>63</v>
      </c>
      <c r="G2671" s="51"/>
      <c r="H2671" s="51" t="s">
        <v>1750</v>
      </c>
      <c r="I2671" s="51"/>
      <c r="J2671" s="51"/>
      <c r="K2671" s="51" t="s">
        <v>1954</v>
      </c>
      <c r="L2671" s="51">
        <v>444</v>
      </c>
      <c r="M2671" s="51"/>
      <c r="N2671" s="53">
        <v>88.580000000000013</v>
      </c>
      <c r="O2671" s="53"/>
      <c r="P2671" s="53">
        <v>88.580000000000013</v>
      </c>
    </row>
    <row r="2672" spans="1:16" s="19" customFormat="1" hidden="1">
      <c r="A2672" s="19" t="s">
        <v>611</v>
      </c>
      <c r="B2672" s="19" t="s">
        <v>2643</v>
      </c>
      <c r="C2672" s="51"/>
      <c r="D2672" s="51" t="s">
        <v>1879</v>
      </c>
      <c r="E2672" s="51" t="s">
        <v>460</v>
      </c>
      <c r="F2672" s="51" t="s">
        <v>460</v>
      </c>
      <c r="G2672" s="51"/>
      <c r="H2672" s="51" t="s">
        <v>998</v>
      </c>
      <c r="I2672" s="51"/>
      <c r="J2672" s="51" t="s">
        <v>129</v>
      </c>
      <c r="K2672" s="51" t="s">
        <v>1942</v>
      </c>
      <c r="L2672" s="51"/>
      <c r="M2672" s="51"/>
      <c r="N2672" s="53">
        <v>155</v>
      </c>
      <c r="O2672" s="53"/>
      <c r="P2672" s="53">
        <v>155</v>
      </c>
    </row>
    <row r="2673" spans="1:16" s="19" customFormat="1" hidden="1">
      <c r="A2673" s="19" t="s">
        <v>611</v>
      </c>
      <c r="B2673" s="19" t="s">
        <v>2642</v>
      </c>
      <c r="C2673" s="51"/>
      <c r="D2673" s="51" t="s">
        <v>1879</v>
      </c>
      <c r="E2673" s="51" t="s">
        <v>460</v>
      </c>
      <c r="F2673" s="51" t="s">
        <v>460</v>
      </c>
      <c r="G2673" s="51"/>
      <c r="H2673" s="51" t="s">
        <v>998</v>
      </c>
      <c r="I2673" s="51"/>
      <c r="J2673" s="51" t="s">
        <v>130</v>
      </c>
      <c r="K2673" s="51" t="s">
        <v>1941</v>
      </c>
      <c r="L2673" s="51"/>
      <c r="M2673" s="51"/>
      <c r="N2673" s="53">
        <v>350</v>
      </c>
      <c r="O2673" s="53"/>
      <c r="P2673" s="53">
        <v>350</v>
      </c>
    </row>
    <row r="2674" spans="1:16" s="19" customFormat="1" hidden="1">
      <c r="A2674" s="19" t="s">
        <v>636</v>
      </c>
      <c r="B2674" s="19" t="s">
        <v>1693</v>
      </c>
      <c r="C2674" s="51"/>
      <c r="D2674" s="51" t="s">
        <v>1879</v>
      </c>
      <c r="E2674" s="51" t="s">
        <v>3</v>
      </c>
      <c r="F2674" s="51" t="s">
        <v>3</v>
      </c>
      <c r="G2674" s="51"/>
      <c r="H2674" s="51" t="s">
        <v>998</v>
      </c>
      <c r="I2674" s="51"/>
      <c r="J2674" s="51"/>
      <c r="K2674" s="51" t="s">
        <v>2109</v>
      </c>
      <c r="L2674" s="51" t="s">
        <v>2109</v>
      </c>
      <c r="M2674" s="51"/>
      <c r="N2674" s="53">
        <v>2117</v>
      </c>
      <c r="O2674" s="53"/>
      <c r="P2674" s="53">
        <v>2117</v>
      </c>
    </row>
    <row r="2675" spans="1:16" s="19" customFormat="1" hidden="1">
      <c r="A2675" s="19" t="s">
        <v>507</v>
      </c>
      <c r="B2675" s="19" t="s">
        <v>1693</v>
      </c>
      <c r="C2675" s="51"/>
      <c r="D2675" s="51" t="s">
        <v>1879</v>
      </c>
      <c r="E2675" s="51" t="s">
        <v>3</v>
      </c>
      <c r="F2675" s="51" t="s">
        <v>3</v>
      </c>
      <c r="G2675" s="51"/>
      <c r="H2675" s="51" t="s">
        <v>998</v>
      </c>
      <c r="I2675" s="51"/>
      <c r="J2675" s="51"/>
      <c r="K2675" s="51" t="s">
        <v>2109</v>
      </c>
      <c r="L2675" s="51" t="s">
        <v>2109</v>
      </c>
      <c r="M2675" s="51"/>
      <c r="N2675" s="53">
        <v>2785</v>
      </c>
      <c r="O2675" s="53"/>
      <c r="P2675" s="53">
        <v>2785</v>
      </c>
    </row>
    <row r="2676" spans="1:16" s="19" customFormat="1" hidden="1">
      <c r="A2676" s="19" t="s">
        <v>637</v>
      </c>
      <c r="B2676" s="19" t="s">
        <v>1693</v>
      </c>
      <c r="C2676" s="51"/>
      <c r="D2676" s="51" t="s">
        <v>1879</v>
      </c>
      <c r="E2676" s="51" t="s">
        <v>3</v>
      </c>
      <c r="F2676" s="51" t="s">
        <v>3</v>
      </c>
      <c r="G2676" s="51"/>
      <c r="H2676" s="51" t="s">
        <v>998</v>
      </c>
      <c r="I2676" s="51"/>
      <c r="J2676" s="51"/>
      <c r="K2676" s="51" t="s">
        <v>2109</v>
      </c>
      <c r="L2676" s="51" t="s">
        <v>2109</v>
      </c>
      <c r="M2676" s="51"/>
      <c r="N2676" s="53">
        <v>0</v>
      </c>
      <c r="O2676" s="53"/>
      <c r="P2676" s="53">
        <v>0</v>
      </c>
    </row>
    <row r="2677" spans="1:16" s="19" customFormat="1" hidden="1">
      <c r="A2677" s="19" t="s">
        <v>638</v>
      </c>
      <c r="B2677" s="19" t="s">
        <v>1693</v>
      </c>
      <c r="C2677" s="51"/>
      <c r="D2677" s="51" t="s">
        <v>1879</v>
      </c>
      <c r="E2677" s="51" t="s">
        <v>3</v>
      </c>
      <c r="F2677" s="51" t="s">
        <v>3</v>
      </c>
      <c r="G2677" s="51"/>
      <c r="H2677" s="51" t="s">
        <v>998</v>
      </c>
      <c r="I2677" s="51"/>
      <c r="J2677" s="51"/>
      <c r="K2677" s="51" t="s">
        <v>2109</v>
      </c>
      <c r="L2677" s="51" t="s">
        <v>2109</v>
      </c>
      <c r="M2677" s="51"/>
      <c r="N2677" s="53">
        <v>10165</v>
      </c>
      <c r="O2677" s="53"/>
      <c r="P2677" s="53">
        <v>10165</v>
      </c>
    </row>
    <row r="2678" spans="1:16" s="19" customFormat="1" hidden="1">
      <c r="A2678" s="19" t="s">
        <v>639</v>
      </c>
      <c r="B2678" s="19" t="s">
        <v>1693</v>
      </c>
      <c r="C2678" s="51"/>
      <c r="D2678" s="51" t="s">
        <v>1879</v>
      </c>
      <c r="E2678" s="51" t="s">
        <v>3</v>
      </c>
      <c r="F2678" s="51" t="s">
        <v>3</v>
      </c>
      <c r="G2678" s="51"/>
      <c r="H2678" s="51" t="s">
        <v>998</v>
      </c>
      <c r="I2678" s="51"/>
      <c r="J2678" s="51"/>
      <c r="K2678" s="51" t="s">
        <v>2109</v>
      </c>
      <c r="L2678" s="51" t="s">
        <v>2109</v>
      </c>
      <c r="M2678" s="51"/>
      <c r="N2678" s="53">
        <v>0</v>
      </c>
      <c r="O2678" s="53"/>
      <c r="P2678" s="53">
        <v>0</v>
      </c>
    </row>
    <row r="2679" spans="1:16" s="19" customFormat="1" hidden="1">
      <c r="A2679" s="19" t="s">
        <v>1894</v>
      </c>
      <c r="B2679" s="19" t="s">
        <v>1693</v>
      </c>
      <c r="C2679" s="51"/>
      <c r="D2679" s="51" t="s">
        <v>1879</v>
      </c>
      <c r="E2679" s="51" t="s">
        <v>3</v>
      </c>
      <c r="F2679" s="51" t="s">
        <v>3</v>
      </c>
      <c r="G2679" s="51"/>
      <c r="H2679" s="51" t="s">
        <v>998</v>
      </c>
      <c r="I2679" s="51"/>
      <c r="J2679" s="51"/>
      <c r="K2679" s="51" t="s">
        <v>2109</v>
      </c>
      <c r="L2679" s="51" t="s">
        <v>2109</v>
      </c>
      <c r="M2679" s="51"/>
      <c r="N2679" s="53">
        <v>0</v>
      </c>
      <c r="O2679" s="53"/>
      <c r="P2679" s="53">
        <v>0</v>
      </c>
    </row>
    <row r="2680" spans="1:16" s="19" customFormat="1" hidden="1">
      <c r="A2680" s="19" t="s">
        <v>640</v>
      </c>
      <c r="B2680" s="19" t="s">
        <v>1693</v>
      </c>
      <c r="C2680" s="51"/>
      <c r="D2680" s="51" t="s">
        <v>1879</v>
      </c>
      <c r="E2680" s="51" t="s">
        <v>3</v>
      </c>
      <c r="F2680" s="51" t="s">
        <v>3</v>
      </c>
      <c r="G2680" s="51"/>
      <c r="H2680" s="51" t="s">
        <v>998</v>
      </c>
      <c r="I2680" s="51"/>
      <c r="J2680" s="51"/>
      <c r="K2680" s="51" t="s">
        <v>2109</v>
      </c>
      <c r="L2680" s="51" t="s">
        <v>2109</v>
      </c>
      <c r="M2680" s="51"/>
      <c r="N2680" s="53">
        <v>0</v>
      </c>
      <c r="O2680" s="53"/>
      <c r="P2680" s="53">
        <v>0</v>
      </c>
    </row>
    <row r="2681" spans="1:16" s="19" customFormat="1" hidden="1">
      <c r="A2681" s="19" t="s">
        <v>611</v>
      </c>
      <c r="B2681" s="19" t="s">
        <v>2641</v>
      </c>
      <c r="C2681" s="51"/>
      <c r="D2681" s="51" t="s">
        <v>1879</v>
      </c>
      <c r="E2681" s="51" t="s">
        <v>3</v>
      </c>
      <c r="F2681" s="51" t="s">
        <v>3</v>
      </c>
      <c r="G2681" s="51"/>
      <c r="H2681" s="51" t="s">
        <v>998</v>
      </c>
      <c r="I2681" s="51"/>
      <c r="J2681" s="51"/>
      <c r="K2681" s="51" t="s">
        <v>1943</v>
      </c>
      <c r="L2681" s="51"/>
      <c r="M2681" s="51"/>
      <c r="N2681" s="53">
        <v>2380</v>
      </c>
      <c r="O2681" s="53"/>
      <c r="P2681" s="53">
        <v>2380</v>
      </c>
    </row>
    <row r="2682" spans="1:16">
      <c r="A2682" s="165" t="s">
        <v>756</v>
      </c>
      <c r="B2682" s="165" t="s">
        <v>2640</v>
      </c>
      <c r="D2682" s="166" t="s">
        <v>1879</v>
      </c>
      <c r="E2682" s="166" t="s">
        <v>4</v>
      </c>
      <c r="F2682" s="166" t="s">
        <v>4</v>
      </c>
      <c r="H2682" s="166" t="s">
        <v>5</v>
      </c>
      <c r="I2682" s="166">
        <v>60942</v>
      </c>
      <c r="J2682" s="166" t="s">
        <v>2577</v>
      </c>
      <c r="N2682" s="167">
        <v>6140</v>
      </c>
      <c r="P2682" s="167">
        <v>6140</v>
      </c>
    </row>
    <row r="2683" spans="1:16">
      <c r="A2683" s="165" t="s">
        <v>756</v>
      </c>
      <c r="B2683" s="165" t="s">
        <v>2639</v>
      </c>
      <c r="D2683" s="166" t="s">
        <v>1879</v>
      </c>
      <c r="E2683" s="166" t="s">
        <v>4</v>
      </c>
      <c r="F2683" s="166" t="s">
        <v>4</v>
      </c>
      <c r="H2683" s="166" t="s">
        <v>5</v>
      </c>
      <c r="I2683" s="166">
        <v>60943</v>
      </c>
      <c r="J2683" s="166" t="s">
        <v>2583</v>
      </c>
      <c r="N2683" s="167">
        <v>4330</v>
      </c>
      <c r="P2683" s="167">
        <v>4330</v>
      </c>
    </row>
    <row r="2684" spans="1:16">
      <c r="A2684" s="165" t="s">
        <v>1993</v>
      </c>
      <c r="B2684" s="165" t="s">
        <v>2638</v>
      </c>
      <c r="D2684" s="166" t="s">
        <v>1879</v>
      </c>
      <c r="E2684" s="166" t="s">
        <v>103</v>
      </c>
      <c r="F2684" s="166" t="s">
        <v>690</v>
      </c>
      <c r="H2684" s="166" t="s">
        <v>5</v>
      </c>
      <c r="I2684" s="166" t="s">
        <v>2614</v>
      </c>
      <c r="J2684" s="166" t="s">
        <v>2621</v>
      </c>
      <c r="N2684" s="167">
        <v>8200</v>
      </c>
      <c r="O2684" s="167">
        <v>4200</v>
      </c>
      <c r="P2684" s="167">
        <v>4000</v>
      </c>
    </row>
    <row r="2685" spans="1:16">
      <c r="A2685" s="165" t="s">
        <v>1993</v>
      </c>
      <c r="B2685" s="165" t="s">
        <v>2637</v>
      </c>
      <c r="D2685" s="166" t="s">
        <v>1879</v>
      </c>
      <c r="E2685" s="166" t="s">
        <v>103</v>
      </c>
      <c r="F2685" s="166" t="s">
        <v>690</v>
      </c>
      <c r="H2685" s="166" t="s">
        <v>5</v>
      </c>
      <c r="I2685" s="166" t="s">
        <v>2614</v>
      </c>
      <c r="J2685" s="166" t="s">
        <v>2619</v>
      </c>
      <c r="N2685" s="167">
        <v>3543</v>
      </c>
      <c r="O2685" s="167">
        <v>1947</v>
      </c>
      <c r="P2685" s="167">
        <v>1596</v>
      </c>
    </row>
    <row r="2686" spans="1:16">
      <c r="A2686" s="165" t="s">
        <v>1993</v>
      </c>
      <c r="B2686" s="165" t="s">
        <v>2636</v>
      </c>
      <c r="D2686" s="166" t="s">
        <v>1879</v>
      </c>
      <c r="E2686" s="166" t="s">
        <v>103</v>
      </c>
      <c r="F2686" s="166" t="s">
        <v>690</v>
      </c>
      <c r="H2686" s="166" t="s">
        <v>5</v>
      </c>
      <c r="I2686" s="166" t="s">
        <v>2614</v>
      </c>
      <c r="J2686" s="166" t="s">
        <v>2616</v>
      </c>
      <c r="N2686" s="167">
        <v>4418</v>
      </c>
      <c r="O2686" s="167">
        <v>2375</v>
      </c>
      <c r="P2686" s="167">
        <v>2043</v>
      </c>
    </row>
    <row r="2687" spans="1:16">
      <c r="A2687" s="165" t="s">
        <v>1993</v>
      </c>
      <c r="B2687" s="165" t="s">
        <v>2635</v>
      </c>
      <c r="D2687" s="166" t="s">
        <v>1879</v>
      </c>
      <c r="E2687" s="166" t="s">
        <v>103</v>
      </c>
      <c r="F2687" s="166" t="s">
        <v>690</v>
      </c>
      <c r="H2687" s="166" t="s">
        <v>5</v>
      </c>
      <c r="I2687" s="166" t="s">
        <v>2614</v>
      </c>
      <c r="J2687" s="166" t="s">
        <v>2613</v>
      </c>
      <c r="N2687" s="167">
        <v>13200</v>
      </c>
      <c r="O2687" s="167">
        <v>3617</v>
      </c>
      <c r="P2687" s="167">
        <v>9583</v>
      </c>
    </row>
    <row r="2688" spans="1:16">
      <c r="A2688" s="165" t="s">
        <v>1994</v>
      </c>
      <c r="B2688" s="165" t="s">
        <v>2634</v>
      </c>
      <c r="D2688" s="166" t="s">
        <v>1879</v>
      </c>
      <c r="E2688" s="166" t="s">
        <v>103</v>
      </c>
      <c r="F2688" s="166" t="s">
        <v>690</v>
      </c>
      <c r="H2688" s="166" t="s">
        <v>5</v>
      </c>
      <c r="I2688" s="166" t="s">
        <v>2633</v>
      </c>
      <c r="J2688" s="166" t="s">
        <v>2632</v>
      </c>
      <c r="N2688" s="167">
        <v>50000</v>
      </c>
      <c r="P2688" s="167">
        <v>50000</v>
      </c>
    </row>
    <row r="2689" spans="1:16">
      <c r="A2689" s="165" t="s">
        <v>1993</v>
      </c>
      <c r="B2689" s="165" t="s">
        <v>2631</v>
      </c>
      <c r="D2689" s="166" t="s">
        <v>1879</v>
      </c>
      <c r="E2689" s="166" t="s">
        <v>103</v>
      </c>
      <c r="F2689" s="166" t="s">
        <v>690</v>
      </c>
      <c r="H2689" s="166" t="s">
        <v>5</v>
      </c>
      <c r="I2689" s="166" t="s">
        <v>2598</v>
      </c>
      <c r="J2689" s="166" t="s">
        <v>2602</v>
      </c>
      <c r="N2689" s="167">
        <v>3660</v>
      </c>
      <c r="O2689" s="167">
        <v>0</v>
      </c>
      <c r="P2689" s="167">
        <v>3660</v>
      </c>
    </row>
    <row r="2690" spans="1:16">
      <c r="A2690" s="165" t="s">
        <v>1994</v>
      </c>
      <c r="B2690" s="165" t="s">
        <v>2630</v>
      </c>
      <c r="D2690" s="166" t="s">
        <v>1879</v>
      </c>
      <c r="E2690" s="166" t="s">
        <v>4</v>
      </c>
      <c r="F2690" s="166" t="s">
        <v>4</v>
      </c>
      <c r="H2690" s="166" t="s">
        <v>5</v>
      </c>
      <c r="I2690" s="166" t="s">
        <v>2596</v>
      </c>
      <c r="J2690" s="166" t="s">
        <v>2629</v>
      </c>
      <c r="N2690" s="167">
        <v>17523</v>
      </c>
      <c r="P2690" s="167">
        <v>17523</v>
      </c>
    </row>
    <row r="2691" spans="1:16">
      <c r="A2691" s="165" t="s">
        <v>1994</v>
      </c>
      <c r="B2691" s="165" t="s">
        <v>2630</v>
      </c>
      <c r="D2691" s="166" t="s">
        <v>1879</v>
      </c>
      <c r="E2691" s="166" t="s">
        <v>4</v>
      </c>
      <c r="F2691" s="166" t="s">
        <v>4</v>
      </c>
      <c r="H2691" s="166" t="s">
        <v>5</v>
      </c>
      <c r="I2691" s="166" t="s">
        <v>2596</v>
      </c>
      <c r="J2691" s="166" t="s">
        <v>2629</v>
      </c>
      <c r="N2691" s="167">
        <v>1526</v>
      </c>
      <c r="P2691" s="167">
        <v>1526</v>
      </c>
    </row>
    <row r="2692" spans="1:16">
      <c r="A2692" s="165" t="s">
        <v>1994</v>
      </c>
      <c r="B2692" s="165" t="s">
        <v>2628</v>
      </c>
      <c r="D2692" s="166" t="s">
        <v>1879</v>
      </c>
      <c r="E2692" s="166" t="s">
        <v>4</v>
      </c>
      <c r="F2692" s="166" t="s">
        <v>4</v>
      </c>
      <c r="H2692" s="166" t="s">
        <v>5</v>
      </c>
      <c r="I2692" s="166" t="s">
        <v>2595</v>
      </c>
      <c r="J2692" s="166" t="s">
        <v>2627</v>
      </c>
      <c r="N2692" s="167">
        <v>20657</v>
      </c>
      <c r="P2692" s="167">
        <v>20657</v>
      </c>
    </row>
    <row r="2693" spans="1:16">
      <c r="A2693" s="165" t="s">
        <v>624</v>
      </c>
      <c r="B2693" s="165" t="s">
        <v>2626</v>
      </c>
      <c r="D2693" s="166" t="s">
        <v>1879</v>
      </c>
      <c r="E2693" s="166" t="s">
        <v>103</v>
      </c>
      <c r="F2693" s="166" t="s">
        <v>690</v>
      </c>
      <c r="G2693" s="166" t="s">
        <v>676</v>
      </c>
      <c r="H2693" s="166" t="s">
        <v>5</v>
      </c>
      <c r="J2693" s="166">
        <v>60533</v>
      </c>
      <c r="K2693" s="166" t="s">
        <v>2542</v>
      </c>
      <c r="N2693" s="167">
        <v>350</v>
      </c>
      <c r="P2693" s="167">
        <v>350</v>
      </c>
    </row>
    <row r="2694" spans="1:16">
      <c r="A2694" s="165" t="s">
        <v>624</v>
      </c>
      <c r="B2694" s="165" t="s">
        <v>2625</v>
      </c>
      <c r="D2694" s="166" t="s">
        <v>1879</v>
      </c>
      <c r="E2694" s="166" t="s">
        <v>460</v>
      </c>
      <c r="F2694" s="166" t="s">
        <v>460</v>
      </c>
      <c r="G2694" s="166" t="s">
        <v>460</v>
      </c>
      <c r="H2694" s="166" t="s">
        <v>5</v>
      </c>
      <c r="J2694" s="166">
        <v>63670</v>
      </c>
      <c r="K2694" s="166" t="s">
        <v>2175</v>
      </c>
      <c r="N2694" s="167">
        <v>12090</v>
      </c>
      <c r="P2694" s="167">
        <v>12090</v>
      </c>
    </row>
    <row r="2695" spans="1:16">
      <c r="A2695" s="165" t="s">
        <v>624</v>
      </c>
      <c r="B2695" s="165" t="s">
        <v>2624</v>
      </c>
      <c r="D2695" s="166" t="s">
        <v>1879</v>
      </c>
      <c r="E2695" s="166" t="s">
        <v>460</v>
      </c>
      <c r="F2695" s="166" t="s">
        <v>460</v>
      </c>
      <c r="G2695" s="166" t="s">
        <v>460</v>
      </c>
      <c r="H2695" s="166" t="s">
        <v>5</v>
      </c>
      <c r="J2695" s="166">
        <v>63671</v>
      </c>
      <c r="K2695" s="166" t="s">
        <v>2623</v>
      </c>
      <c r="N2695" s="167">
        <v>4910</v>
      </c>
      <c r="P2695" s="167">
        <v>4910</v>
      </c>
    </row>
    <row r="2696" spans="1:16">
      <c r="A2696" s="165" t="s">
        <v>2121</v>
      </c>
      <c r="B2696" s="165" t="s">
        <v>2622</v>
      </c>
      <c r="D2696" s="166" t="s">
        <v>1879</v>
      </c>
      <c r="E2696" s="166" t="s">
        <v>103</v>
      </c>
      <c r="F2696" s="166" t="s">
        <v>688</v>
      </c>
      <c r="G2696" s="166" t="s">
        <v>103</v>
      </c>
      <c r="H2696" s="166" t="s">
        <v>5</v>
      </c>
      <c r="J2696" s="166" t="s">
        <v>2614</v>
      </c>
      <c r="K2696" s="166" t="s">
        <v>2621</v>
      </c>
      <c r="L2696" s="166">
        <v>835</v>
      </c>
      <c r="N2696" s="167">
        <v>4200</v>
      </c>
      <c r="O2696" s="167">
        <v>0</v>
      </c>
      <c r="P2696" s="167">
        <v>4200</v>
      </c>
    </row>
    <row r="2697" spans="1:16">
      <c r="A2697" s="165" t="s">
        <v>2121</v>
      </c>
      <c r="B2697" s="165" t="s">
        <v>2620</v>
      </c>
      <c r="D2697" s="166" t="s">
        <v>1879</v>
      </c>
      <c r="E2697" s="166" t="s">
        <v>103</v>
      </c>
      <c r="F2697" s="166" t="s">
        <v>688</v>
      </c>
      <c r="G2697" s="166" t="s">
        <v>103</v>
      </c>
      <c r="H2697" s="166" t="s">
        <v>5</v>
      </c>
      <c r="J2697" s="166" t="s">
        <v>2614</v>
      </c>
      <c r="K2697" s="166" t="s">
        <v>2619</v>
      </c>
      <c r="L2697" s="166">
        <v>835</v>
      </c>
      <c r="N2697" s="167">
        <v>1947</v>
      </c>
      <c r="O2697" s="167">
        <v>0</v>
      </c>
      <c r="P2697" s="167">
        <v>1947</v>
      </c>
    </row>
    <row r="2698" spans="1:16">
      <c r="A2698" s="165" t="s">
        <v>2121</v>
      </c>
      <c r="B2698" s="165" t="s">
        <v>2618</v>
      </c>
      <c r="D2698" s="166" t="s">
        <v>1879</v>
      </c>
      <c r="E2698" s="166" t="s">
        <v>103</v>
      </c>
      <c r="F2698" s="166" t="s">
        <v>688</v>
      </c>
      <c r="G2698" s="166" t="s">
        <v>103</v>
      </c>
      <c r="H2698" s="166" t="s">
        <v>5</v>
      </c>
      <c r="J2698" s="166" t="s">
        <v>2614</v>
      </c>
      <c r="K2698" s="166" t="s">
        <v>2616</v>
      </c>
      <c r="L2698" s="166">
        <v>835</v>
      </c>
      <c r="N2698" s="167">
        <v>2320</v>
      </c>
      <c r="O2698" s="167">
        <v>0</v>
      </c>
      <c r="P2698" s="167">
        <v>2320</v>
      </c>
    </row>
    <row r="2699" spans="1:16">
      <c r="A2699" s="165" t="s">
        <v>2279</v>
      </c>
      <c r="B2699" s="165" t="s">
        <v>2617</v>
      </c>
      <c r="D2699" s="166" t="s">
        <v>1879</v>
      </c>
      <c r="E2699" s="166" t="s">
        <v>103</v>
      </c>
      <c r="F2699" s="166" t="s">
        <v>688</v>
      </c>
      <c r="H2699" s="166" t="s">
        <v>5</v>
      </c>
      <c r="J2699" s="166" t="s">
        <v>2614</v>
      </c>
      <c r="K2699" s="166" t="s">
        <v>2616</v>
      </c>
      <c r="L2699" s="166">
        <v>835</v>
      </c>
      <c r="N2699" s="167">
        <v>55</v>
      </c>
      <c r="O2699" s="167">
        <v>0</v>
      </c>
      <c r="P2699" s="167">
        <v>55</v>
      </c>
    </row>
    <row r="2700" spans="1:16">
      <c r="A2700" s="165" t="s">
        <v>2121</v>
      </c>
      <c r="B2700" s="165" t="s">
        <v>2615</v>
      </c>
      <c r="D2700" s="166" t="s">
        <v>1879</v>
      </c>
      <c r="E2700" s="166" t="s">
        <v>103</v>
      </c>
      <c r="F2700" s="166" t="s">
        <v>688</v>
      </c>
      <c r="G2700" s="166" t="s">
        <v>103</v>
      </c>
      <c r="H2700" s="166" t="s">
        <v>5</v>
      </c>
      <c r="J2700" s="166" t="s">
        <v>2614</v>
      </c>
      <c r="K2700" s="166" t="s">
        <v>2613</v>
      </c>
      <c r="L2700" s="166">
        <v>835</v>
      </c>
      <c r="N2700" s="167">
        <v>3617</v>
      </c>
      <c r="O2700" s="167">
        <v>0</v>
      </c>
      <c r="P2700" s="167">
        <v>3617</v>
      </c>
    </row>
    <row r="2701" spans="1:16">
      <c r="A2701" s="165" t="s">
        <v>660</v>
      </c>
      <c r="B2701" s="165" t="s">
        <v>838</v>
      </c>
      <c r="D2701" s="166" t="s">
        <v>1879</v>
      </c>
      <c r="E2701" s="166" t="s">
        <v>0</v>
      </c>
      <c r="F2701" s="166" t="s">
        <v>0</v>
      </c>
      <c r="H2701" s="166" t="s">
        <v>5</v>
      </c>
      <c r="J2701" s="166" t="s">
        <v>2610</v>
      </c>
      <c r="K2701" s="166" t="s">
        <v>2564</v>
      </c>
      <c r="L2701" s="166">
        <v>50637</v>
      </c>
      <c r="N2701" s="167">
        <v>15366</v>
      </c>
      <c r="P2701" s="167">
        <v>15366</v>
      </c>
    </row>
    <row r="2702" spans="1:16">
      <c r="A2702" s="165" t="s">
        <v>2019</v>
      </c>
      <c r="B2702" s="165" t="s">
        <v>838</v>
      </c>
      <c r="D2702" s="166" t="s">
        <v>1879</v>
      </c>
      <c r="E2702" s="166" t="s">
        <v>0</v>
      </c>
      <c r="F2702" s="166" t="s">
        <v>0</v>
      </c>
      <c r="G2702" s="166" t="s">
        <v>0</v>
      </c>
      <c r="H2702" s="166" t="s">
        <v>5</v>
      </c>
      <c r="J2702" s="166" t="s">
        <v>2610</v>
      </c>
      <c r="K2702" s="166" t="s">
        <v>2564</v>
      </c>
      <c r="L2702" s="166">
        <v>50637</v>
      </c>
      <c r="N2702" s="167">
        <v>50697</v>
      </c>
      <c r="O2702" s="167">
        <v>0</v>
      </c>
      <c r="P2702" s="167">
        <v>50697</v>
      </c>
    </row>
    <row r="2703" spans="1:16">
      <c r="A2703" s="165" t="s">
        <v>631</v>
      </c>
      <c r="B2703" s="165" t="s">
        <v>2612</v>
      </c>
      <c r="D2703" s="166" t="s">
        <v>1879</v>
      </c>
      <c r="E2703" s="166" t="s">
        <v>0</v>
      </c>
      <c r="F2703" s="166" t="s">
        <v>0</v>
      </c>
      <c r="H2703" s="166" t="s">
        <v>5</v>
      </c>
      <c r="J2703" s="166" t="s">
        <v>2610</v>
      </c>
      <c r="K2703" s="166" t="s">
        <v>2542</v>
      </c>
      <c r="N2703" s="167">
        <v>7384</v>
      </c>
      <c r="P2703" s="167">
        <v>7384</v>
      </c>
    </row>
    <row r="2704" spans="1:16">
      <c r="A2704" s="165" t="s">
        <v>660</v>
      </c>
      <c r="B2704" s="165" t="s">
        <v>2611</v>
      </c>
      <c r="D2704" s="166" t="s">
        <v>1879</v>
      </c>
      <c r="E2704" s="166" t="s">
        <v>0</v>
      </c>
      <c r="F2704" s="166" t="s">
        <v>0</v>
      </c>
      <c r="H2704" s="166" t="s">
        <v>5</v>
      </c>
      <c r="J2704" s="166" t="s">
        <v>2610</v>
      </c>
      <c r="K2704" s="166" t="s">
        <v>2542</v>
      </c>
      <c r="L2704" s="166">
        <v>50637</v>
      </c>
      <c r="N2704" s="167">
        <v>13634</v>
      </c>
      <c r="P2704" s="167">
        <v>13634</v>
      </c>
    </row>
    <row r="2705" spans="1:16">
      <c r="A2705" s="165" t="s">
        <v>2019</v>
      </c>
      <c r="B2705" s="165" t="s">
        <v>2611</v>
      </c>
      <c r="D2705" s="166" t="s">
        <v>1879</v>
      </c>
      <c r="E2705" s="166" t="s">
        <v>0</v>
      </c>
      <c r="F2705" s="166" t="s">
        <v>0</v>
      </c>
      <c r="G2705" s="166" t="s">
        <v>0</v>
      </c>
      <c r="H2705" s="166" t="s">
        <v>5</v>
      </c>
      <c r="J2705" s="166" t="s">
        <v>2610</v>
      </c>
      <c r="K2705" s="166" t="s">
        <v>2542</v>
      </c>
      <c r="L2705" s="166">
        <v>50637</v>
      </c>
      <c r="N2705" s="167">
        <v>24303</v>
      </c>
      <c r="O2705" s="167">
        <v>0</v>
      </c>
      <c r="P2705" s="167">
        <v>24303</v>
      </c>
    </row>
    <row r="2706" spans="1:16">
      <c r="A2706" s="165" t="s">
        <v>40</v>
      </c>
      <c r="B2706" s="165" t="s">
        <v>2609</v>
      </c>
      <c r="D2706" s="166" t="s">
        <v>1879</v>
      </c>
      <c r="E2706" s="166" t="s">
        <v>103</v>
      </c>
      <c r="F2706" s="166" t="s">
        <v>725</v>
      </c>
      <c r="H2706" s="166" t="s">
        <v>5</v>
      </c>
      <c r="J2706" s="166" t="s">
        <v>2601</v>
      </c>
      <c r="K2706" s="166" t="s">
        <v>2608</v>
      </c>
      <c r="N2706" s="167">
        <v>2260</v>
      </c>
      <c r="P2706" s="167">
        <v>2260</v>
      </c>
    </row>
    <row r="2707" spans="1:16">
      <c r="A2707" s="165" t="s">
        <v>40</v>
      </c>
      <c r="B2707" s="165" t="s">
        <v>2607</v>
      </c>
      <c r="D2707" s="166" t="s">
        <v>1879</v>
      </c>
      <c r="E2707" s="166" t="s">
        <v>103</v>
      </c>
      <c r="F2707" s="166" t="s">
        <v>725</v>
      </c>
      <c r="H2707" s="166" t="s">
        <v>5</v>
      </c>
      <c r="J2707" s="166" t="s">
        <v>2600</v>
      </c>
      <c r="K2707" s="166" t="s">
        <v>2606</v>
      </c>
      <c r="N2707" s="167">
        <v>2034</v>
      </c>
      <c r="P2707" s="167">
        <v>2034</v>
      </c>
    </row>
    <row r="2708" spans="1:16">
      <c r="A2708" s="165" t="s">
        <v>40</v>
      </c>
      <c r="B2708" s="165" t="s">
        <v>2605</v>
      </c>
      <c r="D2708" s="166" t="s">
        <v>1879</v>
      </c>
      <c r="E2708" s="166" t="s">
        <v>103</v>
      </c>
      <c r="F2708" s="166" t="s">
        <v>725</v>
      </c>
      <c r="H2708" s="166" t="s">
        <v>5</v>
      </c>
      <c r="J2708" s="166" t="s">
        <v>2599</v>
      </c>
      <c r="K2708" s="166" t="s">
        <v>2604</v>
      </c>
      <c r="N2708" s="167">
        <v>3636</v>
      </c>
      <c r="P2708" s="167">
        <v>3636</v>
      </c>
    </row>
    <row r="2709" spans="1:16">
      <c r="A2709" s="165" t="s">
        <v>40</v>
      </c>
      <c r="B2709" s="165" t="s">
        <v>2603</v>
      </c>
      <c r="D2709" s="166" t="s">
        <v>1879</v>
      </c>
      <c r="E2709" s="166" t="s">
        <v>103</v>
      </c>
      <c r="F2709" s="166" t="s">
        <v>725</v>
      </c>
      <c r="H2709" s="166" t="s">
        <v>5</v>
      </c>
      <c r="J2709" s="166" t="s">
        <v>2598</v>
      </c>
      <c r="K2709" s="166" t="s">
        <v>2602</v>
      </c>
      <c r="N2709" s="167">
        <v>1593</v>
      </c>
      <c r="P2709" s="167">
        <v>1593</v>
      </c>
    </row>
    <row r="2710" spans="1:16" s="19" customFormat="1" hidden="1">
      <c r="A2710" s="19" t="s">
        <v>2149</v>
      </c>
      <c r="B2710" s="19" t="s">
        <v>726</v>
      </c>
      <c r="C2710" s="51"/>
      <c r="D2710" s="51" t="s">
        <v>1879</v>
      </c>
      <c r="E2710" s="51" t="s">
        <v>672</v>
      </c>
      <c r="F2710" s="51" t="s">
        <v>672</v>
      </c>
      <c r="G2710" s="51" t="s">
        <v>671</v>
      </c>
      <c r="H2710" s="51" t="s">
        <v>5</v>
      </c>
      <c r="I2710" s="51"/>
      <c r="J2710" s="51" t="s">
        <v>2601</v>
      </c>
      <c r="K2710" s="51"/>
      <c r="L2710" s="51">
        <v>10140</v>
      </c>
      <c r="M2710" s="51"/>
      <c r="N2710" s="53">
        <v>125.74158032045091</v>
      </c>
      <c r="O2710" s="53">
        <v>0</v>
      </c>
      <c r="P2710" s="53">
        <v>125.74158032045091</v>
      </c>
    </row>
    <row r="2711" spans="1:16" s="19" customFormat="1" hidden="1">
      <c r="A2711" s="19" t="s">
        <v>2149</v>
      </c>
      <c r="B2711" s="19" t="s">
        <v>1212</v>
      </c>
      <c r="C2711" s="51"/>
      <c r="D2711" s="51" t="s">
        <v>1879</v>
      </c>
      <c r="E2711" s="51" t="s">
        <v>672</v>
      </c>
      <c r="F2711" s="51" t="s">
        <v>672</v>
      </c>
      <c r="G2711" s="51" t="s">
        <v>671</v>
      </c>
      <c r="H2711" s="51" t="s">
        <v>5</v>
      </c>
      <c r="I2711" s="51"/>
      <c r="J2711" s="51" t="s">
        <v>2600</v>
      </c>
      <c r="K2711" s="51"/>
      <c r="L2711" s="51">
        <v>50972</v>
      </c>
      <c r="M2711" s="51"/>
      <c r="N2711" s="53">
        <v>102.49762116561782</v>
      </c>
      <c r="O2711" s="53">
        <v>0</v>
      </c>
      <c r="P2711" s="53">
        <v>102.49762116561782</v>
      </c>
    </row>
    <row r="2712" spans="1:16" s="19" customFormat="1" hidden="1">
      <c r="A2712" s="19" t="s">
        <v>2149</v>
      </c>
      <c r="B2712" s="19" t="s">
        <v>920</v>
      </c>
      <c r="C2712" s="51"/>
      <c r="D2712" s="51" t="s">
        <v>1879</v>
      </c>
      <c r="E2712" s="51" t="s">
        <v>672</v>
      </c>
      <c r="F2712" s="51" t="s">
        <v>672</v>
      </c>
      <c r="G2712" s="51" t="s">
        <v>671</v>
      </c>
      <c r="H2712" s="51" t="s">
        <v>5</v>
      </c>
      <c r="I2712" s="51"/>
      <c r="J2712" s="51" t="s">
        <v>2599</v>
      </c>
      <c r="K2712" s="51" t="s">
        <v>2202</v>
      </c>
      <c r="L2712" s="51">
        <v>54394</v>
      </c>
      <c r="M2712" s="51"/>
      <c r="N2712" s="53">
        <v>207.41283018057621</v>
      </c>
      <c r="O2712" s="53">
        <v>0</v>
      </c>
      <c r="P2712" s="53">
        <v>207.41283018057621</v>
      </c>
    </row>
    <row r="2713" spans="1:16" s="19" customFormat="1" hidden="1">
      <c r="A2713" s="19" t="s">
        <v>2149</v>
      </c>
      <c r="B2713" s="19" t="s">
        <v>1229</v>
      </c>
      <c r="C2713" s="51"/>
      <c r="D2713" s="51" t="s">
        <v>1879</v>
      </c>
      <c r="E2713" s="51" t="s">
        <v>672</v>
      </c>
      <c r="F2713" s="51" t="s">
        <v>672</v>
      </c>
      <c r="G2713" s="51" t="s">
        <v>671</v>
      </c>
      <c r="H2713" s="51" t="s">
        <v>5</v>
      </c>
      <c r="I2713" s="51"/>
      <c r="J2713" s="51" t="s">
        <v>2598</v>
      </c>
      <c r="K2713" s="51"/>
      <c r="L2713" s="51">
        <v>10325</v>
      </c>
      <c r="M2713" s="51"/>
      <c r="N2713" s="53">
        <v>185.41143014383994</v>
      </c>
      <c r="O2713" s="53">
        <v>0</v>
      </c>
      <c r="P2713" s="53">
        <v>185.41143014383994</v>
      </c>
    </row>
    <row r="2714" spans="1:16" s="19" customFormat="1" hidden="1">
      <c r="A2714" s="19" t="s">
        <v>2149</v>
      </c>
      <c r="B2714" s="19" t="s">
        <v>1105</v>
      </c>
      <c r="C2714" s="51"/>
      <c r="D2714" s="51" t="s">
        <v>1879</v>
      </c>
      <c r="E2714" s="51" t="s">
        <v>672</v>
      </c>
      <c r="F2714" s="51" t="s">
        <v>672</v>
      </c>
      <c r="G2714" s="51" t="s">
        <v>671</v>
      </c>
      <c r="H2714" s="51" t="s">
        <v>5</v>
      </c>
      <c r="I2714" s="51"/>
      <c r="J2714" s="51" t="s">
        <v>2597</v>
      </c>
      <c r="K2714" s="51"/>
      <c r="L2714" s="51" t="s">
        <v>15</v>
      </c>
      <c r="M2714" s="51"/>
      <c r="N2714" s="53">
        <v>23.79770832702841</v>
      </c>
      <c r="O2714" s="53">
        <v>0</v>
      </c>
      <c r="P2714" s="53">
        <v>23.79770832702841</v>
      </c>
    </row>
    <row r="2715" spans="1:16" s="19" customFormat="1" hidden="1">
      <c r="A2715" s="19" t="s">
        <v>2149</v>
      </c>
      <c r="B2715" s="19" t="s">
        <v>1379</v>
      </c>
      <c r="C2715" s="51"/>
      <c r="D2715" s="51" t="s">
        <v>1879</v>
      </c>
      <c r="E2715" s="51" t="s">
        <v>672</v>
      </c>
      <c r="F2715" s="51" t="s">
        <v>672</v>
      </c>
      <c r="G2715" s="51" t="s">
        <v>671</v>
      </c>
      <c r="H2715" s="51" t="s">
        <v>5</v>
      </c>
      <c r="I2715" s="51"/>
      <c r="J2715" s="51" t="s">
        <v>2596</v>
      </c>
      <c r="K2715" s="51"/>
      <c r="L2715" s="51">
        <v>57761</v>
      </c>
      <c r="M2715" s="51"/>
      <c r="N2715" s="53">
        <v>875.85561140718801</v>
      </c>
      <c r="O2715" s="53">
        <v>0</v>
      </c>
      <c r="P2715" s="53">
        <v>875.85561140718801</v>
      </c>
    </row>
    <row r="2716" spans="1:16" s="19" customFormat="1" hidden="1">
      <c r="A2716" s="19" t="s">
        <v>2149</v>
      </c>
      <c r="B2716" s="19" t="s">
        <v>1380</v>
      </c>
      <c r="C2716" s="51"/>
      <c r="D2716" s="51" t="s">
        <v>1879</v>
      </c>
      <c r="E2716" s="51" t="s">
        <v>672</v>
      </c>
      <c r="F2716" s="51" t="s">
        <v>672</v>
      </c>
      <c r="G2716" s="51" t="s">
        <v>671</v>
      </c>
      <c r="H2716" s="51" t="s">
        <v>5</v>
      </c>
      <c r="I2716" s="51"/>
      <c r="J2716" s="51" t="s">
        <v>2595</v>
      </c>
      <c r="K2716" s="51" t="s">
        <v>2594</v>
      </c>
      <c r="L2716" s="51">
        <v>57760</v>
      </c>
      <c r="M2716" s="51"/>
      <c r="N2716" s="53">
        <v>788.37674827769706</v>
      </c>
      <c r="O2716" s="53">
        <v>0</v>
      </c>
      <c r="P2716" s="53">
        <v>788.37674827769706</v>
      </c>
    </row>
    <row r="2717" spans="1:16" s="19" customFormat="1" hidden="1">
      <c r="A2717" s="19" t="s">
        <v>2149</v>
      </c>
      <c r="B2717" s="19" t="s">
        <v>1279</v>
      </c>
      <c r="C2717" s="51"/>
      <c r="D2717" s="51" t="s">
        <v>1879</v>
      </c>
      <c r="E2717" s="51" t="s">
        <v>672</v>
      </c>
      <c r="F2717" s="51" t="s">
        <v>672</v>
      </c>
      <c r="G2717" s="51" t="s">
        <v>671</v>
      </c>
      <c r="H2717" s="51" t="s">
        <v>5</v>
      </c>
      <c r="I2717" s="51"/>
      <c r="J2717" s="51" t="s">
        <v>2593</v>
      </c>
      <c r="K2717" s="51"/>
      <c r="L2717" s="51" t="s">
        <v>15</v>
      </c>
      <c r="M2717" s="51"/>
      <c r="N2717" s="53">
        <v>23.811214404399028</v>
      </c>
      <c r="O2717" s="53">
        <v>0</v>
      </c>
      <c r="P2717" s="53">
        <v>23.811214404399028</v>
      </c>
    </row>
    <row r="2718" spans="1:16" s="19" customFormat="1" hidden="1">
      <c r="A2718" s="19" t="s">
        <v>2149</v>
      </c>
      <c r="B2718" s="19" t="s">
        <v>1217</v>
      </c>
      <c r="C2718" s="51"/>
      <c r="D2718" s="51" t="s">
        <v>1879</v>
      </c>
      <c r="E2718" s="51" t="s">
        <v>672</v>
      </c>
      <c r="F2718" s="51" t="s">
        <v>672</v>
      </c>
      <c r="G2718" s="51" t="s">
        <v>671</v>
      </c>
      <c r="H2718" s="51" t="s">
        <v>5</v>
      </c>
      <c r="I2718" s="51"/>
      <c r="J2718" s="51" t="s">
        <v>2592</v>
      </c>
      <c r="K2718" s="51"/>
      <c r="L2718" s="51">
        <v>58106</v>
      </c>
      <c r="M2718" s="51"/>
      <c r="N2718" s="53">
        <v>4721.3734907563157</v>
      </c>
      <c r="O2718" s="53">
        <v>0</v>
      </c>
      <c r="P2718" s="53">
        <v>4721.3734907563157</v>
      </c>
    </row>
    <row r="2719" spans="1:16" s="19" customFormat="1" hidden="1">
      <c r="A2719" s="19" t="s">
        <v>2149</v>
      </c>
      <c r="B2719" s="19" t="s">
        <v>854</v>
      </c>
      <c r="C2719" s="51"/>
      <c r="D2719" s="51" t="s">
        <v>1879</v>
      </c>
      <c r="E2719" s="51" t="s">
        <v>672</v>
      </c>
      <c r="F2719" s="51" t="s">
        <v>672</v>
      </c>
      <c r="G2719" s="51" t="s">
        <v>671</v>
      </c>
      <c r="H2719" s="51" t="s">
        <v>5</v>
      </c>
      <c r="I2719" s="51"/>
      <c r="J2719" s="51"/>
      <c r="K2719" s="51" t="s">
        <v>2591</v>
      </c>
      <c r="L2719" s="51" t="s">
        <v>15</v>
      </c>
      <c r="M2719" s="51"/>
      <c r="N2719" s="53">
        <v>30.658795631302208</v>
      </c>
      <c r="O2719" s="53">
        <v>0</v>
      </c>
      <c r="P2719" s="53">
        <v>30.658795631302208</v>
      </c>
    </row>
    <row r="2720" spans="1:16" s="19" customFormat="1" hidden="1">
      <c r="A2720" s="19" t="s">
        <v>2149</v>
      </c>
      <c r="B2720" s="19" t="s">
        <v>1300</v>
      </c>
      <c r="C2720" s="51"/>
      <c r="D2720" s="51" t="s">
        <v>1879</v>
      </c>
      <c r="E2720" s="51" t="s">
        <v>672</v>
      </c>
      <c r="F2720" s="51" t="s">
        <v>672</v>
      </c>
      <c r="G2720" s="51" t="s">
        <v>671</v>
      </c>
      <c r="H2720" s="51" t="s">
        <v>5</v>
      </c>
      <c r="I2720" s="51"/>
      <c r="J2720" s="51"/>
      <c r="K2720" s="51" t="s">
        <v>2590</v>
      </c>
      <c r="L2720" s="51" t="s">
        <v>15</v>
      </c>
      <c r="M2720" s="51"/>
      <c r="N2720" s="53">
        <v>10.143064105333902</v>
      </c>
      <c r="O2720" s="53">
        <v>0</v>
      </c>
      <c r="P2720" s="53">
        <v>10.143064105333902</v>
      </c>
    </row>
    <row r="2721" spans="1:16" s="19" customFormat="1" hidden="1">
      <c r="A2721" s="19" t="s">
        <v>2149</v>
      </c>
      <c r="B2721" s="19" t="s">
        <v>700</v>
      </c>
      <c r="C2721" s="51"/>
      <c r="D2721" s="51" t="s">
        <v>1879</v>
      </c>
      <c r="E2721" s="51" t="s">
        <v>672</v>
      </c>
      <c r="F2721" s="51" t="s">
        <v>672</v>
      </c>
      <c r="G2721" s="51" t="s">
        <v>671</v>
      </c>
      <c r="H2721" s="51" t="s">
        <v>5</v>
      </c>
      <c r="I2721" s="51"/>
      <c r="J2721" s="51"/>
      <c r="K2721" s="51"/>
      <c r="L2721" s="51" t="s">
        <v>15</v>
      </c>
      <c r="M2721" s="51"/>
      <c r="N2721" s="53">
        <v>11.115501676018377</v>
      </c>
      <c r="O2721" s="53">
        <v>0</v>
      </c>
      <c r="P2721" s="53">
        <v>11.115501676018377</v>
      </c>
    </row>
    <row r="2722" spans="1:16" s="19" customFormat="1" hidden="1">
      <c r="A2722" s="19" t="s">
        <v>2149</v>
      </c>
      <c r="B2722" s="19" t="s">
        <v>788</v>
      </c>
      <c r="C2722" s="51"/>
      <c r="D2722" s="51" t="s">
        <v>1879</v>
      </c>
      <c r="E2722" s="51" t="s">
        <v>672</v>
      </c>
      <c r="F2722" s="51" t="s">
        <v>672</v>
      </c>
      <c r="G2722" s="51" t="s">
        <v>671</v>
      </c>
      <c r="H2722" s="51" t="s">
        <v>5</v>
      </c>
      <c r="I2722" s="51"/>
      <c r="J2722" s="51"/>
      <c r="K2722" s="51"/>
      <c r="L2722" s="51">
        <v>10028</v>
      </c>
      <c r="M2722" s="51"/>
      <c r="N2722" s="53">
        <v>487.69094777563498</v>
      </c>
      <c r="O2722" s="53">
        <v>0</v>
      </c>
      <c r="P2722" s="53">
        <v>487.69094777563498</v>
      </c>
    </row>
    <row r="2723" spans="1:16" s="19" customFormat="1" hidden="1">
      <c r="A2723" s="19" t="s">
        <v>2149</v>
      </c>
      <c r="B2723" s="19" t="s">
        <v>826</v>
      </c>
      <c r="C2723" s="51"/>
      <c r="D2723" s="51" t="s">
        <v>1879</v>
      </c>
      <c r="E2723" s="51" t="s">
        <v>672</v>
      </c>
      <c r="F2723" s="51" t="s">
        <v>672</v>
      </c>
      <c r="G2723" s="51" t="s">
        <v>671</v>
      </c>
      <c r="H2723" s="51" t="s">
        <v>5</v>
      </c>
      <c r="I2723" s="51"/>
      <c r="J2723" s="51"/>
      <c r="K2723" s="51"/>
      <c r="L2723" s="51" t="s">
        <v>15</v>
      </c>
      <c r="M2723" s="51"/>
      <c r="N2723" s="53">
        <v>28.335750323555956</v>
      </c>
      <c r="O2723" s="53">
        <v>0</v>
      </c>
      <c r="P2723" s="53">
        <v>28.335750323555956</v>
      </c>
    </row>
    <row r="2724" spans="1:16" s="19" customFormat="1" hidden="1">
      <c r="A2724" s="19" t="s">
        <v>2149</v>
      </c>
      <c r="B2724" s="19" t="s">
        <v>851</v>
      </c>
      <c r="C2724" s="51"/>
      <c r="D2724" s="51" t="s">
        <v>1879</v>
      </c>
      <c r="E2724" s="51" t="s">
        <v>672</v>
      </c>
      <c r="F2724" s="51" t="s">
        <v>672</v>
      </c>
      <c r="G2724" s="51" t="s">
        <v>671</v>
      </c>
      <c r="H2724" s="51" t="s">
        <v>5</v>
      </c>
      <c r="I2724" s="51"/>
      <c r="J2724" s="51"/>
      <c r="K2724" s="51"/>
      <c r="L2724" s="51" t="s">
        <v>15</v>
      </c>
      <c r="M2724" s="51"/>
      <c r="N2724" s="53">
        <v>34.075833206068488</v>
      </c>
      <c r="O2724" s="53">
        <v>0</v>
      </c>
      <c r="P2724" s="53">
        <v>34.075833206068488</v>
      </c>
    </row>
    <row r="2725" spans="1:16" s="19" customFormat="1" hidden="1">
      <c r="A2725" s="19" t="s">
        <v>2149</v>
      </c>
      <c r="B2725" s="19" t="s">
        <v>1004</v>
      </c>
      <c r="C2725" s="51"/>
      <c r="D2725" s="51" t="s">
        <v>1879</v>
      </c>
      <c r="E2725" s="51" t="s">
        <v>672</v>
      </c>
      <c r="F2725" s="51" t="s">
        <v>672</v>
      </c>
      <c r="G2725" s="51" t="s">
        <v>671</v>
      </c>
      <c r="H2725" s="51" t="s">
        <v>5</v>
      </c>
      <c r="I2725" s="51"/>
      <c r="J2725" s="51"/>
      <c r="K2725" s="51"/>
      <c r="L2725" s="51" t="s">
        <v>15</v>
      </c>
      <c r="M2725" s="51"/>
      <c r="N2725" s="53">
        <v>30.429192316001707</v>
      </c>
      <c r="O2725" s="53">
        <v>0</v>
      </c>
      <c r="P2725" s="53">
        <v>30.429192316001707</v>
      </c>
    </row>
    <row r="2726" spans="1:16" s="19" customFormat="1" hidden="1">
      <c r="A2726" s="19" t="s">
        <v>2149</v>
      </c>
      <c r="B2726" s="19" t="s">
        <v>1092</v>
      </c>
      <c r="C2726" s="51"/>
      <c r="D2726" s="51" t="s">
        <v>1879</v>
      </c>
      <c r="E2726" s="51" t="s">
        <v>672</v>
      </c>
      <c r="F2726" s="51" t="s">
        <v>672</v>
      </c>
      <c r="G2726" s="51" t="s">
        <v>671</v>
      </c>
      <c r="H2726" s="51" t="s">
        <v>5</v>
      </c>
      <c r="I2726" s="51"/>
      <c r="J2726" s="51"/>
      <c r="K2726" s="51"/>
      <c r="L2726" s="51">
        <v>790</v>
      </c>
      <c r="M2726" s="51"/>
      <c r="N2726" s="53">
        <v>607.17921427348995</v>
      </c>
      <c r="O2726" s="53">
        <v>0</v>
      </c>
      <c r="P2726" s="53">
        <v>607.17921427348995</v>
      </c>
    </row>
    <row r="2727" spans="1:16" s="19" customFormat="1" hidden="1">
      <c r="A2727" s="19" t="s">
        <v>2149</v>
      </c>
      <c r="B2727" s="19" t="s">
        <v>1121</v>
      </c>
      <c r="C2727" s="51"/>
      <c r="D2727" s="51" t="s">
        <v>1879</v>
      </c>
      <c r="E2727" s="51" t="s">
        <v>672</v>
      </c>
      <c r="F2727" s="51" t="s">
        <v>672</v>
      </c>
      <c r="G2727" s="51" t="s">
        <v>671</v>
      </c>
      <c r="H2727" s="51" t="s">
        <v>5</v>
      </c>
      <c r="I2727" s="51"/>
      <c r="J2727" s="51"/>
      <c r="K2727" s="51"/>
      <c r="L2727" s="51">
        <v>57345</v>
      </c>
      <c r="M2727" s="51"/>
      <c r="N2727" s="53">
        <v>62.911308392337311</v>
      </c>
      <c r="O2727" s="53">
        <v>0</v>
      </c>
      <c r="P2727" s="53">
        <v>62.911308392337311</v>
      </c>
    </row>
    <row r="2728" spans="1:16" s="19" customFormat="1" hidden="1">
      <c r="A2728" s="19" t="s">
        <v>2149</v>
      </c>
      <c r="B2728" s="19" t="s">
        <v>1527</v>
      </c>
      <c r="C2728" s="51"/>
      <c r="D2728" s="51" t="s">
        <v>1879</v>
      </c>
      <c r="E2728" s="51" t="s">
        <v>672</v>
      </c>
      <c r="F2728" s="51" t="s">
        <v>672</v>
      </c>
      <c r="G2728" s="51" t="s">
        <v>671</v>
      </c>
      <c r="H2728" s="51" t="s">
        <v>5</v>
      </c>
      <c r="I2728" s="51"/>
      <c r="J2728" s="51"/>
      <c r="K2728" s="51"/>
      <c r="L2728" s="51" t="s">
        <v>15</v>
      </c>
      <c r="M2728" s="51"/>
      <c r="N2728" s="53">
        <v>12.236506097779648</v>
      </c>
      <c r="O2728" s="53">
        <v>0</v>
      </c>
      <c r="P2728" s="53">
        <v>12.236506097779648</v>
      </c>
    </row>
    <row r="2729" spans="1:16" s="19" customFormat="1" hidden="1">
      <c r="A2729" s="19" t="s">
        <v>660</v>
      </c>
      <c r="B2729" s="19" t="s">
        <v>2589</v>
      </c>
      <c r="C2729" s="51"/>
      <c r="D2729" s="51" t="s">
        <v>1879</v>
      </c>
      <c r="E2729" s="51" t="s">
        <v>672</v>
      </c>
      <c r="F2729" s="51" t="s">
        <v>672</v>
      </c>
      <c r="G2729" s="51"/>
      <c r="H2729" s="51" t="s">
        <v>1706</v>
      </c>
      <c r="I2729" s="51"/>
      <c r="J2729" s="51"/>
      <c r="K2729" s="51" t="s">
        <v>249</v>
      </c>
      <c r="L2729" s="51"/>
      <c r="M2729" s="51"/>
      <c r="N2729" s="53">
        <v>273500</v>
      </c>
      <c r="O2729" s="53">
        <v>100034</v>
      </c>
      <c r="P2729" s="53">
        <v>173466</v>
      </c>
    </row>
    <row r="2730" spans="1:16" s="19" customFormat="1" hidden="1">
      <c r="A2730" s="19" t="s">
        <v>39</v>
      </c>
      <c r="B2730" s="19" t="s">
        <v>2588</v>
      </c>
      <c r="C2730" s="51"/>
      <c r="D2730" s="51" t="s">
        <v>1879</v>
      </c>
      <c r="E2730" s="51" t="s">
        <v>672</v>
      </c>
      <c r="F2730" s="51" t="s">
        <v>672</v>
      </c>
      <c r="G2730" s="51"/>
      <c r="H2730" s="51" t="s">
        <v>7</v>
      </c>
      <c r="I2730" s="51"/>
      <c r="J2730" s="51"/>
      <c r="K2730" s="51"/>
      <c r="L2730" s="51"/>
      <c r="M2730" s="51"/>
      <c r="N2730" s="53">
        <v>-287996</v>
      </c>
      <c r="O2730" s="53"/>
      <c r="P2730" s="53">
        <v>-287996</v>
      </c>
    </row>
    <row r="2731" spans="1:16" s="19" customFormat="1" hidden="1">
      <c r="A2731" s="19" t="s">
        <v>39</v>
      </c>
      <c r="B2731" s="19" t="s">
        <v>2587</v>
      </c>
      <c r="C2731" s="51"/>
      <c r="D2731" s="51" t="s">
        <v>1879</v>
      </c>
      <c r="E2731" s="51" t="s">
        <v>672</v>
      </c>
      <c r="F2731" s="51" t="s">
        <v>672</v>
      </c>
      <c r="G2731" s="51"/>
      <c r="H2731" s="51" t="s">
        <v>7</v>
      </c>
      <c r="I2731" s="51"/>
      <c r="J2731" s="51"/>
      <c r="K2731" s="51"/>
      <c r="L2731" s="51"/>
      <c r="M2731" s="51"/>
      <c r="N2731" s="53">
        <v>-286810</v>
      </c>
      <c r="O2731" s="53"/>
      <c r="P2731" s="53">
        <v>-286810</v>
      </c>
    </row>
    <row r="2732" spans="1:16" s="19" customFormat="1" hidden="1">
      <c r="A2732" s="19" t="s">
        <v>39</v>
      </c>
      <c r="B2732" s="19" t="s">
        <v>2586</v>
      </c>
      <c r="C2732" s="51"/>
      <c r="D2732" s="51" t="s">
        <v>1879</v>
      </c>
      <c r="E2732" s="51" t="s">
        <v>672</v>
      </c>
      <c r="F2732" s="51" t="s">
        <v>672</v>
      </c>
      <c r="G2732" s="51"/>
      <c r="H2732" s="51" t="s">
        <v>7</v>
      </c>
      <c r="I2732" s="51"/>
      <c r="J2732" s="51"/>
      <c r="K2732" s="51"/>
      <c r="L2732" s="51"/>
      <c r="M2732" s="51"/>
      <c r="N2732" s="53">
        <v>-658383</v>
      </c>
      <c r="O2732" s="53"/>
      <c r="P2732" s="53">
        <v>-658383</v>
      </c>
    </row>
    <row r="2733" spans="1:16" s="19" customFormat="1" hidden="1">
      <c r="A2733" s="19" t="s">
        <v>611</v>
      </c>
      <c r="B2733" s="19" t="s">
        <v>2585</v>
      </c>
      <c r="C2733" s="51"/>
      <c r="D2733" s="51" t="s">
        <v>1879</v>
      </c>
      <c r="E2733" s="51" t="s">
        <v>460</v>
      </c>
      <c r="F2733" s="51" t="s">
        <v>460</v>
      </c>
      <c r="G2733" s="51"/>
      <c r="H2733" s="51" t="s">
        <v>844</v>
      </c>
      <c r="I2733" s="51"/>
      <c r="J2733" s="51" t="s">
        <v>540</v>
      </c>
      <c r="K2733" s="51" t="s">
        <v>1904</v>
      </c>
      <c r="L2733" s="51"/>
      <c r="M2733" s="51"/>
      <c r="N2733" s="53">
        <v>4</v>
      </c>
      <c r="O2733" s="53"/>
      <c r="P2733" s="53">
        <v>4</v>
      </c>
    </row>
    <row r="2734" spans="1:16">
      <c r="A2734" s="165" t="s">
        <v>1993</v>
      </c>
      <c r="B2734" s="165" t="s">
        <v>2584</v>
      </c>
      <c r="D2734" s="166" t="s">
        <v>1879</v>
      </c>
      <c r="E2734" s="166" t="s">
        <v>4</v>
      </c>
      <c r="F2734" s="166" t="s">
        <v>4</v>
      </c>
      <c r="G2734" s="166" t="s">
        <v>5</v>
      </c>
      <c r="H2734" s="166" t="s">
        <v>44</v>
      </c>
      <c r="I2734" s="166" t="s">
        <v>2583</v>
      </c>
      <c r="N2734" s="167">
        <v>2067</v>
      </c>
      <c r="O2734" s="167">
        <v>0</v>
      </c>
      <c r="P2734" s="167">
        <v>2067</v>
      </c>
    </row>
    <row r="2735" spans="1:16">
      <c r="A2735" s="165" t="s">
        <v>1993</v>
      </c>
      <c r="B2735" s="165" t="s">
        <v>2582</v>
      </c>
      <c r="D2735" s="166" t="s">
        <v>1879</v>
      </c>
      <c r="E2735" s="166" t="s">
        <v>4</v>
      </c>
      <c r="F2735" s="166" t="s">
        <v>4</v>
      </c>
      <c r="G2735" s="166" t="s">
        <v>623</v>
      </c>
      <c r="H2735" s="166" t="s">
        <v>44</v>
      </c>
      <c r="I2735" s="166" t="s">
        <v>2581</v>
      </c>
      <c r="N2735" s="167">
        <v>9570</v>
      </c>
      <c r="O2735" s="167">
        <v>0</v>
      </c>
      <c r="P2735" s="167">
        <v>9570</v>
      </c>
    </row>
    <row r="2736" spans="1:16">
      <c r="A2736" s="165" t="s">
        <v>1993</v>
      </c>
      <c r="B2736" s="165" t="s">
        <v>2580</v>
      </c>
      <c r="D2736" s="166" t="s">
        <v>1879</v>
      </c>
      <c r="E2736" s="166" t="s">
        <v>460</v>
      </c>
      <c r="F2736" s="166" t="s">
        <v>460</v>
      </c>
      <c r="G2736" s="166" t="s">
        <v>623</v>
      </c>
      <c r="H2736" s="166" t="s">
        <v>44</v>
      </c>
      <c r="I2736" s="166" t="s">
        <v>2579</v>
      </c>
      <c r="N2736" s="167">
        <v>534</v>
      </c>
      <c r="O2736" s="167">
        <v>0</v>
      </c>
      <c r="P2736" s="167">
        <v>534</v>
      </c>
    </row>
    <row r="2737" spans="1:16">
      <c r="A2737" s="165" t="s">
        <v>1993</v>
      </c>
      <c r="B2737" s="165" t="s">
        <v>2180</v>
      </c>
      <c r="D2737" s="166" t="s">
        <v>1879</v>
      </c>
      <c r="E2737" s="166" t="s">
        <v>460</v>
      </c>
      <c r="F2737" s="166" t="s">
        <v>460</v>
      </c>
      <c r="G2737" s="166" t="s">
        <v>51</v>
      </c>
      <c r="H2737" s="166" t="s">
        <v>44</v>
      </c>
      <c r="I2737" s="166" t="s">
        <v>2179</v>
      </c>
      <c r="N2737" s="167">
        <v>18014</v>
      </c>
      <c r="O2737" s="167">
        <v>0</v>
      </c>
      <c r="P2737" s="167">
        <v>18014</v>
      </c>
    </row>
    <row r="2738" spans="1:16">
      <c r="A2738" s="165" t="s">
        <v>1993</v>
      </c>
      <c r="B2738" s="165" t="s">
        <v>2578</v>
      </c>
      <c r="D2738" s="166" t="s">
        <v>1879</v>
      </c>
      <c r="E2738" s="166" t="s">
        <v>4</v>
      </c>
      <c r="F2738" s="166" t="s">
        <v>4</v>
      </c>
      <c r="G2738" s="166" t="s">
        <v>5</v>
      </c>
      <c r="H2738" s="166" t="s">
        <v>44</v>
      </c>
      <c r="I2738" s="166" t="s">
        <v>2577</v>
      </c>
      <c r="N2738" s="167">
        <v>4714</v>
      </c>
      <c r="O2738" s="167">
        <v>0</v>
      </c>
      <c r="P2738" s="167">
        <v>4714</v>
      </c>
    </row>
    <row r="2739" spans="1:16">
      <c r="A2739" s="165" t="s">
        <v>1993</v>
      </c>
      <c r="B2739" s="165" t="s">
        <v>2576</v>
      </c>
      <c r="D2739" s="166" t="s">
        <v>1879</v>
      </c>
      <c r="E2739" s="166" t="s">
        <v>4</v>
      </c>
      <c r="F2739" s="166" t="s">
        <v>4</v>
      </c>
      <c r="G2739" s="166" t="s">
        <v>623</v>
      </c>
      <c r="H2739" s="166" t="s">
        <v>44</v>
      </c>
      <c r="I2739" s="166" t="s">
        <v>2165</v>
      </c>
      <c r="N2739" s="167">
        <v>1645</v>
      </c>
      <c r="O2739" s="167">
        <v>804</v>
      </c>
      <c r="P2739" s="167">
        <v>841</v>
      </c>
    </row>
    <row r="2740" spans="1:16">
      <c r="A2740" s="165" t="s">
        <v>1993</v>
      </c>
      <c r="B2740" s="165" t="s">
        <v>2575</v>
      </c>
      <c r="D2740" s="166" t="s">
        <v>1879</v>
      </c>
      <c r="E2740" s="166" t="s">
        <v>460</v>
      </c>
      <c r="F2740" s="166" t="s">
        <v>460</v>
      </c>
      <c r="G2740" s="166" t="s">
        <v>51</v>
      </c>
      <c r="H2740" s="166" t="s">
        <v>44</v>
      </c>
      <c r="I2740" s="166" t="s">
        <v>2334</v>
      </c>
      <c r="N2740" s="167">
        <v>125</v>
      </c>
      <c r="O2740" s="167">
        <v>0</v>
      </c>
      <c r="P2740" s="167">
        <v>125</v>
      </c>
    </row>
    <row r="2741" spans="1:16">
      <c r="A2741" s="165" t="s">
        <v>1993</v>
      </c>
      <c r="B2741" s="165" t="s">
        <v>2174</v>
      </c>
      <c r="D2741" s="166" t="s">
        <v>1879</v>
      </c>
      <c r="E2741" s="166" t="s">
        <v>460</v>
      </c>
      <c r="F2741" s="166" t="s">
        <v>460</v>
      </c>
      <c r="G2741" s="166" t="s">
        <v>51</v>
      </c>
      <c r="H2741" s="166" t="s">
        <v>44</v>
      </c>
      <c r="I2741" s="166" t="s">
        <v>2173</v>
      </c>
      <c r="N2741" s="167">
        <v>11861</v>
      </c>
      <c r="O2741" s="167">
        <v>0</v>
      </c>
      <c r="P2741" s="167">
        <v>11861</v>
      </c>
    </row>
    <row r="2742" spans="1:16">
      <c r="A2742" s="165" t="s">
        <v>1993</v>
      </c>
      <c r="B2742" s="165" t="s">
        <v>2574</v>
      </c>
      <c r="D2742" s="166" t="s">
        <v>1879</v>
      </c>
      <c r="E2742" s="166" t="s">
        <v>4</v>
      </c>
      <c r="F2742" s="166" t="s">
        <v>4</v>
      </c>
      <c r="G2742" s="166" t="s">
        <v>623</v>
      </c>
      <c r="H2742" s="166" t="s">
        <v>44</v>
      </c>
      <c r="I2742" s="166" t="s">
        <v>2117</v>
      </c>
      <c r="N2742" s="167">
        <v>2921</v>
      </c>
      <c r="O2742" s="167">
        <v>1687</v>
      </c>
      <c r="P2742" s="167">
        <v>1234</v>
      </c>
    </row>
    <row r="2743" spans="1:16">
      <c r="A2743" s="165" t="s">
        <v>1993</v>
      </c>
      <c r="B2743" s="165" t="s">
        <v>2573</v>
      </c>
      <c r="D2743" s="166" t="s">
        <v>1879</v>
      </c>
      <c r="E2743" s="166" t="s">
        <v>460</v>
      </c>
      <c r="F2743" s="166" t="s">
        <v>460</v>
      </c>
      <c r="G2743" s="166" t="s">
        <v>623</v>
      </c>
      <c r="H2743" s="166" t="s">
        <v>44</v>
      </c>
      <c r="I2743" s="166" t="s">
        <v>2572</v>
      </c>
      <c r="N2743" s="167">
        <v>40</v>
      </c>
      <c r="O2743" s="167">
        <v>0</v>
      </c>
      <c r="P2743" s="167">
        <v>40</v>
      </c>
    </row>
    <row r="2744" spans="1:16">
      <c r="A2744" s="165" t="s">
        <v>1993</v>
      </c>
      <c r="B2744" s="165" t="s">
        <v>2571</v>
      </c>
      <c r="D2744" s="166" t="s">
        <v>1879</v>
      </c>
      <c r="E2744" s="166" t="s">
        <v>460</v>
      </c>
      <c r="F2744" s="166" t="s">
        <v>460</v>
      </c>
      <c r="G2744" s="166" t="s">
        <v>623</v>
      </c>
      <c r="H2744" s="166" t="s">
        <v>44</v>
      </c>
      <c r="I2744" s="166" t="s">
        <v>2570</v>
      </c>
      <c r="N2744" s="167">
        <v>60</v>
      </c>
      <c r="O2744" s="167">
        <v>0</v>
      </c>
      <c r="P2744" s="167">
        <v>60</v>
      </c>
    </row>
    <row r="2745" spans="1:16">
      <c r="A2745" s="165" t="s">
        <v>1993</v>
      </c>
      <c r="B2745" s="165" t="s">
        <v>2569</v>
      </c>
      <c r="D2745" s="166" t="s">
        <v>1879</v>
      </c>
      <c r="E2745" s="166" t="s">
        <v>460</v>
      </c>
      <c r="F2745" s="166" t="s">
        <v>460</v>
      </c>
      <c r="G2745" s="166" t="s">
        <v>623</v>
      </c>
      <c r="H2745" s="166" t="s">
        <v>44</v>
      </c>
      <c r="I2745" s="166" t="s">
        <v>2568</v>
      </c>
      <c r="N2745" s="167">
        <v>35</v>
      </c>
      <c r="O2745" s="167">
        <v>0</v>
      </c>
      <c r="P2745" s="167">
        <v>35</v>
      </c>
    </row>
    <row r="2746" spans="1:16">
      <c r="A2746" s="165" t="s">
        <v>1993</v>
      </c>
      <c r="B2746" s="165" t="s">
        <v>2567</v>
      </c>
      <c r="D2746" s="166" t="s">
        <v>1879</v>
      </c>
      <c r="E2746" s="166" t="s">
        <v>460</v>
      </c>
      <c r="F2746" s="166" t="s">
        <v>460</v>
      </c>
      <c r="G2746" s="166" t="s">
        <v>623</v>
      </c>
      <c r="H2746" s="166" t="s">
        <v>44</v>
      </c>
      <c r="I2746" s="166" t="s">
        <v>2566</v>
      </c>
      <c r="N2746" s="167">
        <v>40</v>
      </c>
      <c r="O2746" s="167">
        <v>0</v>
      </c>
      <c r="P2746" s="167">
        <v>40</v>
      </c>
    </row>
    <row r="2747" spans="1:16">
      <c r="A2747" s="165" t="s">
        <v>1993</v>
      </c>
      <c r="B2747" s="165" t="s">
        <v>2565</v>
      </c>
      <c r="D2747" s="166" t="s">
        <v>1879</v>
      </c>
      <c r="E2747" s="166" t="s">
        <v>0</v>
      </c>
      <c r="F2747" s="166" t="s">
        <v>0</v>
      </c>
      <c r="G2747" s="166" t="s">
        <v>5</v>
      </c>
      <c r="H2747" s="166" t="s">
        <v>44</v>
      </c>
      <c r="I2747" s="166" t="s">
        <v>2564</v>
      </c>
      <c r="N2747" s="167">
        <v>6700</v>
      </c>
      <c r="O2747" s="167">
        <v>0</v>
      </c>
      <c r="P2747" s="167">
        <v>6700</v>
      </c>
    </row>
    <row r="2748" spans="1:16">
      <c r="A2748" s="165" t="s">
        <v>1993</v>
      </c>
      <c r="B2748" s="165" t="s">
        <v>2563</v>
      </c>
      <c r="D2748" s="166" t="s">
        <v>1879</v>
      </c>
      <c r="E2748" s="166" t="s">
        <v>460</v>
      </c>
      <c r="F2748" s="166" t="s">
        <v>460</v>
      </c>
      <c r="G2748" s="166" t="s">
        <v>623</v>
      </c>
      <c r="H2748" s="166" t="s">
        <v>44</v>
      </c>
      <c r="I2748" s="166" t="s">
        <v>2562</v>
      </c>
      <c r="N2748" s="167">
        <v>256</v>
      </c>
      <c r="O2748" s="167">
        <v>0</v>
      </c>
      <c r="P2748" s="167">
        <v>256</v>
      </c>
    </row>
    <row r="2749" spans="1:16">
      <c r="A2749" s="165" t="s">
        <v>1993</v>
      </c>
      <c r="B2749" s="165" t="s">
        <v>2561</v>
      </c>
      <c r="D2749" s="166" t="s">
        <v>1879</v>
      </c>
      <c r="E2749" s="166" t="s">
        <v>460</v>
      </c>
      <c r="F2749" s="166" t="s">
        <v>460</v>
      </c>
      <c r="G2749" s="166" t="s">
        <v>623</v>
      </c>
      <c r="H2749" s="166" t="s">
        <v>44</v>
      </c>
      <c r="I2749" s="166" t="s">
        <v>2560</v>
      </c>
      <c r="N2749" s="167">
        <v>35</v>
      </c>
      <c r="O2749" s="167">
        <v>0</v>
      </c>
      <c r="P2749" s="167">
        <v>35</v>
      </c>
    </row>
    <row r="2750" spans="1:16">
      <c r="A2750" s="165" t="s">
        <v>1993</v>
      </c>
      <c r="B2750" s="165" t="s">
        <v>2559</v>
      </c>
      <c r="D2750" s="166" t="s">
        <v>1879</v>
      </c>
      <c r="E2750" s="166" t="s">
        <v>460</v>
      </c>
      <c r="F2750" s="166" t="s">
        <v>460</v>
      </c>
      <c r="G2750" s="166" t="s">
        <v>623</v>
      </c>
      <c r="H2750" s="166" t="s">
        <v>44</v>
      </c>
      <c r="I2750" s="166" t="s">
        <v>2558</v>
      </c>
      <c r="N2750" s="167">
        <v>14</v>
      </c>
      <c r="O2750" s="167">
        <v>0</v>
      </c>
      <c r="P2750" s="167">
        <v>14</v>
      </c>
    </row>
    <row r="2751" spans="1:16">
      <c r="A2751" s="165" t="s">
        <v>1993</v>
      </c>
      <c r="B2751" s="165" t="s">
        <v>2557</v>
      </c>
      <c r="D2751" s="166" t="s">
        <v>1879</v>
      </c>
      <c r="E2751" s="166" t="s">
        <v>460</v>
      </c>
      <c r="F2751" s="166" t="s">
        <v>460</v>
      </c>
      <c r="G2751" s="166" t="s">
        <v>623</v>
      </c>
      <c r="H2751" s="166" t="s">
        <v>44</v>
      </c>
      <c r="I2751" s="166" t="s">
        <v>2556</v>
      </c>
      <c r="N2751" s="167">
        <v>376</v>
      </c>
      <c r="O2751" s="167">
        <v>0</v>
      </c>
      <c r="P2751" s="167">
        <v>376</v>
      </c>
    </row>
    <row r="2752" spans="1:16">
      <c r="A2752" s="165" t="s">
        <v>1993</v>
      </c>
      <c r="B2752" s="165" t="s">
        <v>2555</v>
      </c>
      <c r="D2752" s="166" t="s">
        <v>1879</v>
      </c>
      <c r="E2752" s="166" t="s">
        <v>460</v>
      </c>
      <c r="F2752" s="166" t="s">
        <v>460</v>
      </c>
      <c r="G2752" s="166" t="s">
        <v>623</v>
      </c>
      <c r="H2752" s="166" t="s">
        <v>44</v>
      </c>
      <c r="I2752" s="166" t="s">
        <v>2554</v>
      </c>
      <c r="N2752" s="167">
        <v>39</v>
      </c>
      <c r="O2752" s="167">
        <v>0</v>
      </c>
      <c r="P2752" s="167">
        <v>39</v>
      </c>
    </row>
    <row r="2753" spans="1:16">
      <c r="A2753" s="165" t="s">
        <v>1993</v>
      </c>
      <c r="B2753" s="165" t="s">
        <v>2553</v>
      </c>
      <c r="D2753" s="166" t="s">
        <v>1879</v>
      </c>
      <c r="E2753" s="166" t="s">
        <v>460</v>
      </c>
      <c r="F2753" s="166" t="s">
        <v>460</v>
      </c>
      <c r="G2753" s="166" t="s">
        <v>623</v>
      </c>
      <c r="H2753" s="166" t="s">
        <v>44</v>
      </c>
      <c r="I2753" s="166" t="s">
        <v>2552</v>
      </c>
      <c r="N2753" s="167">
        <v>129</v>
      </c>
      <c r="O2753" s="167">
        <v>0</v>
      </c>
      <c r="P2753" s="167">
        <v>129</v>
      </c>
    </row>
    <row r="2754" spans="1:16">
      <c r="A2754" s="165" t="s">
        <v>1993</v>
      </c>
      <c r="B2754" s="165" t="s">
        <v>2551</v>
      </c>
      <c r="D2754" s="166" t="s">
        <v>1879</v>
      </c>
      <c r="E2754" s="166" t="s">
        <v>460</v>
      </c>
      <c r="F2754" s="166" t="s">
        <v>460</v>
      </c>
      <c r="G2754" s="166" t="s">
        <v>623</v>
      </c>
      <c r="H2754" s="166" t="s">
        <v>44</v>
      </c>
      <c r="I2754" s="166" t="s">
        <v>2550</v>
      </c>
      <c r="N2754" s="167">
        <v>38</v>
      </c>
      <c r="O2754" s="167">
        <v>0</v>
      </c>
      <c r="P2754" s="167">
        <v>38</v>
      </c>
    </row>
    <row r="2755" spans="1:16">
      <c r="A2755" s="165" t="s">
        <v>1993</v>
      </c>
      <c r="B2755" s="165" t="s">
        <v>2549</v>
      </c>
      <c r="D2755" s="166" t="s">
        <v>1879</v>
      </c>
      <c r="E2755" s="166" t="s">
        <v>460</v>
      </c>
      <c r="F2755" s="166" t="s">
        <v>460</v>
      </c>
      <c r="G2755" s="166" t="s">
        <v>623</v>
      </c>
      <c r="H2755" s="166" t="s">
        <v>44</v>
      </c>
      <c r="I2755" s="166" t="s">
        <v>2548</v>
      </c>
      <c r="N2755" s="167">
        <v>58</v>
      </c>
      <c r="O2755" s="167">
        <v>0</v>
      </c>
      <c r="P2755" s="167">
        <v>58</v>
      </c>
    </row>
    <row r="2756" spans="1:16">
      <c r="A2756" s="165" t="s">
        <v>1993</v>
      </c>
      <c r="B2756" s="165" t="s">
        <v>2547</v>
      </c>
      <c r="D2756" s="166" t="s">
        <v>1879</v>
      </c>
      <c r="E2756" s="166" t="s">
        <v>460</v>
      </c>
      <c r="F2756" s="166" t="s">
        <v>460</v>
      </c>
      <c r="G2756" s="166" t="s">
        <v>623</v>
      </c>
      <c r="H2756" s="166" t="s">
        <v>44</v>
      </c>
      <c r="I2756" s="166" t="s">
        <v>2546</v>
      </c>
      <c r="N2756" s="167">
        <v>58</v>
      </c>
      <c r="O2756" s="167">
        <v>0</v>
      </c>
      <c r="P2756" s="167">
        <v>58</v>
      </c>
    </row>
    <row r="2757" spans="1:16">
      <c r="A2757" s="165" t="s">
        <v>1993</v>
      </c>
      <c r="B2757" s="165" t="s">
        <v>2545</v>
      </c>
      <c r="D2757" s="166" t="s">
        <v>1879</v>
      </c>
      <c r="E2757" s="166" t="s">
        <v>4</v>
      </c>
      <c r="F2757" s="166" t="s">
        <v>4</v>
      </c>
      <c r="G2757" s="166" t="s">
        <v>623</v>
      </c>
      <c r="H2757" s="166" t="s">
        <v>44</v>
      </c>
      <c r="I2757" s="166" t="s">
        <v>2544</v>
      </c>
      <c r="N2757" s="167">
        <v>497</v>
      </c>
      <c r="O2757" s="167">
        <v>0</v>
      </c>
      <c r="P2757" s="167">
        <v>497</v>
      </c>
    </row>
    <row r="2758" spans="1:16">
      <c r="A2758" s="165" t="s">
        <v>1993</v>
      </c>
      <c r="B2758" s="165" t="s">
        <v>2543</v>
      </c>
      <c r="D2758" s="166" t="s">
        <v>1879</v>
      </c>
      <c r="E2758" s="166" t="s">
        <v>0</v>
      </c>
      <c r="F2758" s="166" t="s">
        <v>0</v>
      </c>
      <c r="G2758" s="166" t="s">
        <v>839</v>
      </c>
      <c r="H2758" s="166" t="s">
        <v>44</v>
      </c>
      <c r="I2758" s="166" t="s">
        <v>2542</v>
      </c>
      <c r="N2758" s="167">
        <v>48074</v>
      </c>
      <c r="O2758" s="167">
        <v>0</v>
      </c>
      <c r="P2758" s="167">
        <v>48074</v>
      </c>
    </row>
    <row r="2759" spans="1:16">
      <c r="A2759" s="165" t="s">
        <v>1993</v>
      </c>
      <c r="B2759" s="165" t="s">
        <v>2541</v>
      </c>
      <c r="D2759" s="166" t="s">
        <v>1879</v>
      </c>
      <c r="E2759" s="166" t="s">
        <v>460</v>
      </c>
      <c r="F2759" s="166" t="s">
        <v>460</v>
      </c>
      <c r="G2759" s="166" t="s">
        <v>623</v>
      </c>
      <c r="H2759" s="166" t="s">
        <v>44</v>
      </c>
      <c r="I2759" s="166" t="s">
        <v>2540</v>
      </c>
      <c r="N2759" s="167">
        <v>38</v>
      </c>
      <c r="O2759" s="167">
        <v>0</v>
      </c>
      <c r="P2759" s="167">
        <v>38</v>
      </c>
    </row>
    <row r="2760" spans="1:16">
      <c r="A2760" s="165" t="s">
        <v>1993</v>
      </c>
      <c r="B2760" s="165" t="s">
        <v>2539</v>
      </c>
      <c r="D2760" s="166" t="s">
        <v>1879</v>
      </c>
      <c r="E2760" s="166" t="s">
        <v>460</v>
      </c>
      <c r="F2760" s="166" t="s">
        <v>460</v>
      </c>
      <c r="G2760" s="166" t="s">
        <v>623</v>
      </c>
      <c r="H2760" s="166" t="s">
        <v>44</v>
      </c>
      <c r="I2760" s="166" t="s">
        <v>2538</v>
      </c>
      <c r="N2760" s="167">
        <v>29</v>
      </c>
      <c r="O2760" s="167">
        <v>0</v>
      </c>
      <c r="P2760" s="167">
        <v>29</v>
      </c>
    </row>
    <row r="2761" spans="1:16">
      <c r="A2761" s="165" t="s">
        <v>1993</v>
      </c>
      <c r="B2761" s="165" t="s">
        <v>2537</v>
      </c>
      <c r="D2761" s="166" t="s">
        <v>1879</v>
      </c>
      <c r="E2761" s="166" t="s">
        <v>460</v>
      </c>
      <c r="F2761" s="166" t="s">
        <v>460</v>
      </c>
      <c r="G2761" s="166" t="s">
        <v>623</v>
      </c>
      <c r="H2761" s="166" t="s">
        <v>44</v>
      </c>
      <c r="I2761" s="166" t="s">
        <v>2536</v>
      </c>
      <c r="N2761" s="167">
        <v>52</v>
      </c>
      <c r="O2761" s="167">
        <v>0</v>
      </c>
      <c r="P2761" s="167">
        <v>52</v>
      </c>
    </row>
    <row r="2762" spans="1:16">
      <c r="A2762" s="165" t="s">
        <v>1993</v>
      </c>
      <c r="B2762" s="165" t="s">
        <v>2535</v>
      </c>
      <c r="D2762" s="166" t="s">
        <v>1879</v>
      </c>
      <c r="E2762" s="166" t="s">
        <v>460</v>
      </c>
      <c r="F2762" s="166" t="s">
        <v>460</v>
      </c>
      <c r="G2762" s="166" t="s">
        <v>623</v>
      </c>
      <c r="H2762" s="166" t="s">
        <v>44</v>
      </c>
      <c r="I2762" s="166" t="s">
        <v>2534</v>
      </c>
      <c r="N2762" s="167">
        <v>34</v>
      </c>
      <c r="O2762" s="167">
        <v>0</v>
      </c>
      <c r="P2762" s="167">
        <v>34</v>
      </c>
    </row>
    <row r="2763" spans="1:16">
      <c r="A2763" s="165" t="s">
        <v>1993</v>
      </c>
      <c r="B2763" s="165" t="s">
        <v>2533</v>
      </c>
      <c r="D2763" s="166" t="s">
        <v>1879</v>
      </c>
      <c r="E2763" s="166" t="s">
        <v>460</v>
      </c>
      <c r="F2763" s="166" t="s">
        <v>460</v>
      </c>
      <c r="G2763" s="166" t="s">
        <v>623</v>
      </c>
      <c r="H2763" s="166" t="s">
        <v>44</v>
      </c>
      <c r="I2763" s="166" t="s">
        <v>2532</v>
      </c>
      <c r="N2763" s="167">
        <v>171</v>
      </c>
      <c r="O2763" s="167">
        <v>0</v>
      </c>
      <c r="P2763" s="167">
        <v>171</v>
      </c>
    </row>
    <row r="2764" spans="1:16">
      <c r="A2764" s="165" t="s">
        <v>1993</v>
      </c>
      <c r="B2764" s="165" t="s">
        <v>2531</v>
      </c>
      <c r="D2764" s="166" t="s">
        <v>1879</v>
      </c>
      <c r="E2764" s="166" t="s">
        <v>460</v>
      </c>
      <c r="F2764" s="166" t="s">
        <v>460</v>
      </c>
      <c r="G2764" s="166" t="s">
        <v>623</v>
      </c>
      <c r="H2764" s="166" t="s">
        <v>44</v>
      </c>
      <c r="I2764" s="166" t="s">
        <v>2530</v>
      </c>
      <c r="N2764" s="167">
        <v>26</v>
      </c>
      <c r="O2764" s="167">
        <v>0</v>
      </c>
      <c r="P2764" s="167">
        <v>26</v>
      </c>
    </row>
    <row r="2765" spans="1:16">
      <c r="A2765" s="165" t="s">
        <v>1993</v>
      </c>
      <c r="B2765" s="165" t="s">
        <v>2529</v>
      </c>
      <c r="D2765" s="166" t="s">
        <v>1879</v>
      </c>
      <c r="E2765" s="166" t="s">
        <v>460</v>
      </c>
      <c r="F2765" s="166" t="s">
        <v>460</v>
      </c>
      <c r="G2765" s="166" t="s">
        <v>623</v>
      </c>
      <c r="H2765" s="166" t="s">
        <v>44</v>
      </c>
      <c r="I2765" s="166" t="s">
        <v>2528</v>
      </c>
      <c r="N2765" s="167">
        <v>469</v>
      </c>
      <c r="O2765" s="167">
        <v>0</v>
      </c>
      <c r="P2765" s="167">
        <v>469</v>
      </c>
    </row>
    <row r="2766" spans="1:16">
      <c r="A2766" s="165" t="s">
        <v>1993</v>
      </c>
      <c r="B2766" s="165" t="s">
        <v>2527</v>
      </c>
      <c r="D2766" s="166" t="s">
        <v>1879</v>
      </c>
      <c r="E2766" s="166" t="s">
        <v>460</v>
      </c>
      <c r="F2766" s="166" t="s">
        <v>460</v>
      </c>
      <c r="G2766" s="166" t="s">
        <v>623</v>
      </c>
      <c r="H2766" s="166" t="s">
        <v>44</v>
      </c>
      <c r="I2766" s="166" t="s">
        <v>2526</v>
      </c>
      <c r="N2766" s="167">
        <v>66</v>
      </c>
      <c r="O2766" s="167">
        <v>0</v>
      </c>
      <c r="P2766" s="167">
        <v>66</v>
      </c>
    </row>
    <row r="2767" spans="1:16">
      <c r="A2767" s="165" t="s">
        <v>1993</v>
      </c>
      <c r="B2767" s="165" t="s">
        <v>2525</v>
      </c>
      <c r="D2767" s="166" t="s">
        <v>1879</v>
      </c>
      <c r="E2767" s="166" t="s">
        <v>460</v>
      </c>
      <c r="F2767" s="166" t="s">
        <v>460</v>
      </c>
      <c r="G2767" s="166" t="s">
        <v>623</v>
      </c>
      <c r="H2767" s="166" t="s">
        <v>44</v>
      </c>
      <c r="I2767" s="166" t="s">
        <v>2524</v>
      </c>
      <c r="N2767" s="167">
        <v>201</v>
      </c>
      <c r="O2767" s="167">
        <v>0</v>
      </c>
      <c r="P2767" s="167">
        <v>201</v>
      </c>
    </row>
    <row r="2768" spans="1:16">
      <c r="A2768" s="165" t="s">
        <v>1993</v>
      </c>
      <c r="B2768" s="165" t="s">
        <v>2523</v>
      </c>
      <c r="D2768" s="166" t="s">
        <v>1879</v>
      </c>
      <c r="E2768" s="166" t="s">
        <v>460</v>
      </c>
      <c r="F2768" s="166" t="s">
        <v>460</v>
      </c>
      <c r="G2768" s="166" t="s">
        <v>623</v>
      </c>
      <c r="H2768" s="166" t="s">
        <v>44</v>
      </c>
      <c r="I2768" s="166" t="s">
        <v>2522</v>
      </c>
      <c r="N2768" s="167">
        <v>20</v>
      </c>
      <c r="O2768" s="167">
        <v>0</v>
      </c>
      <c r="P2768" s="167">
        <v>20</v>
      </c>
    </row>
    <row r="2769" spans="1:16">
      <c r="A2769" s="165" t="s">
        <v>1993</v>
      </c>
      <c r="B2769" s="165" t="s">
        <v>2521</v>
      </c>
      <c r="D2769" s="166" t="s">
        <v>1879</v>
      </c>
      <c r="E2769" s="166" t="s">
        <v>460</v>
      </c>
      <c r="F2769" s="166" t="s">
        <v>460</v>
      </c>
      <c r="G2769" s="166" t="s">
        <v>623</v>
      </c>
      <c r="H2769" s="166" t="s">
        <v>44</v>
      </c>
      <c r="I2769" s="166" t="s">
        <v>2520</v>
      </c>
      <c r="N2769" s="167">
        <v>87</v>
      </c>
      <c r="O2769" s="167">
        <v>0</v>
      </c>
      <c r="P2769" s="167">
        <v>87</v>
      </c>
    </row>
    <row r="2770" spans="1:16">
      <c r="A2770" s="165" t="s">
        <v>1993</v>
      </c>
      <c r="B2770" s="165" t="s">
        <v>2519</v>
      </c>
      <c r="D2770" s="166" t="s">
        <v>1879</v>
      </c>
      <c r="E2770" s="166" t="s">
        <v>460</v>
      </c>
      <c r="F2770" s="166" t="s">
        <v>460</v>
      </c>
      <c r="G2770" s="166" t="s">
        <v>623</v>
      </c>
      <c r="H2770" s="166" t="s">
        <v>44</v>
      </c>
      <c r="I2770" s="166" t="s">
        <v>2518</v>
      </c>
      <c r="N2770" s="167">
        <v>61</v>
      </c>
      <c r="O2770" s="167">
        <v>0</v>
      </c>
      <c r="P2770" s="167">
        <v>61</v>
      </c>
    </row>
    <row r="2771" spans="1:16">
      <c r="A2771" s="165" t="s">
        <v>1993</v>
      </c>
      <c r="B2771" s="165" t="s">
        <v>2517</v>
      </c>
      <c r="D2771" s="166" t="s">
        <v>1879</v>
      </c>
      <c r="E2771" s="166" t="s">
        <v>460</v>
      </c>
      <c r="F2771" s="166" t="s">
        <v>460</v>
      </c>
      <c r="G2771" s="166" t="s">
        <v>623</v>
      </c>
      <c r="H2771" s="166" t="s">
        <v>44</v>
      </c>
      <c r="I2771" s="166" t="s">
        <v>2516</v>
      </c>
      <c r="N2771" s="167">
        <v>148</v>
      </c>
      <c r="O2771" s="167">
        <v>0</v>
      </c>
      <c r="P2771" s="167">
        <v>148</v>
      </c>
    </row>
    <row r="2772" spans="1:16">
      <c r="A2772" s="165" t="s">
        <v>1993</v>
      </c>
      <c r="B2772" s="165" t="s">
        <v>2515</v>
      </c>
      <c r="D2772" s="166" t="s">
        <v>1879</v>
      </c>
      <c r="E2772" s="166" t="s">
        <v>460</v>
      </c>
      <c r="F2772" s="166" t="s">
        <v>460</v>
      </c>
      <c r="G2772" s="166" t="s">
        <v>623</v>
      </c>
      <c r="H2772" s="166" t="s">
        <v>44</v>
      </c>
      <c r="I2772" s="166" t="s">
        <v>2514</v>
      </c>
      <c r="N2772" s="167">
        <v>294</v>
      </c>
      <c r="O2772" s="167">
        <v>0</v>
      </c>
      <c r="P2772" s="167">
        <v>294</v>
      </c>
    </row>
    <row r="2773" spans="1:16">
      <c r="A2773" s="165" t="s">
        <v>1993</v>
      </c>
      <c r="B2773" s="165" t="s">
        <v>2513</v>
      </c>
      <c r="D2773" s="166" t="s">
        <v>1879</v>
      </c>
      <c r="E2773" s="166" t="s">
        <v>460</v>
      </c>
      <c r="F2773" s="166" t="s">
        <v>460</v>
      </c>
      <c r="G2773" s="166" t="s">
        <v>623</v>
      </c>
      <c r="H2773" s="166" t="s">
        <v>44</v>
      </c>
      <c r="I2773" s="166" t="s">
        <v>2512</v>
      </c>
      <c r="N2773" s="167">
        <v>57</v>
      </c>
      <c r="O2773" s="167">
        <v>0</v>
      </c>
      <c r="P2773" s="167">
        <v>57</v>
      </c>
    </row>
    <row r="2774" spans="1:16">
      <c r="A2774" s="165" t="s">
        <v>1993</v>
      </c>
      <c r="B2774" s="165" t="s">
        <v>2511</v>
      </c>
      <c r="D2774" s="166" t="s">
        <v>1879</v>
      </c>
      <c r="E2774" s="166" t="s">
        <v>460</v>
      </c>
      <c r="F2774" s="166" t="s">
        <v>460</v>
      </c>
      <c r="G2774" s="166" t="s">
        <v>623</v>
      </c>
      <c r="H2774" s="166" t="s">
        <v>44</v>
      </c>
      <c r="I2774" s="166" t="s">
        <v>2510</v>
      </c>
      <c r="N2774" s="167">
        <v>285</v>
      </c>
      <c r="O2774" s="167">
        <v>0</v>
      </c>
      <c r="P2774" s="167">
        <v>285</v>
      </c>
    </row>
    <row r="2775" spans="1:16">
      <c r="A2775" s="165" t="s">
        <v>1993</v>
      </c>
      <c r="B2775" s="165" t="s">
        <v>2509</v>
      </c>
      <c r="D2775" s="166" t="s">
        <v>1879</v>
      </c>
      <c r="E2775" s="166" t="s">
        <v>460</v>
      </c>
      <c r="F2775" s="166" t="s">
        <v>460</v>
      </c>
      <c r="G2775" s="166" t="s">
        <v>623</v>
      </c>
      <c r="H2775" s="166" t="s">
        <v>44</v>
      </c>
      <c r="I2775" s="166" t="s">
        <v>2508</v>
      </c>
      <c r="N2775" s="167">
        <v>76</v>
      </c>
      <c r="O2775" s="167">
        <v>0</v>
      </c>
      <c r="P2775" s="167">
        <v>76</v>
      </c>
    </row>
    <row r="2776" spans="1:16">
      <c r="A2776" s="165" t="s">
        <v>1993</v>
      </c>
      <c r="B2776" s="165" t="s">
        <v>2507</v>
      </c>
      <c r="D2776" s="166" t="s">
        <v>1879</v>
      </c>
      <c r="E2776" s="166" t="s">
        <v>460</v>
      </c>
      <c r="F2776" s="166" t="s">
        <v>460</v>
      </c>
      <c r="G2776" s="166" t="s">
        <v>623</v>
      </c>
      <c r="H2776" s="166" t="s">
        <v>44</v>
      </c>
      <c r="I2776" s="166" t="s">
        <v>2506</v>
      </c>
      <c r="N2776" s="167">
        <v>192</v>
      </c>
      <c r="O2776" s="167">
        <v>0</v>
      </c>
      <c r="P2776" s="167">
        <v>192</v>
      </c>
    </row>
    <row r="2777" spans="1:16">
      <c r="A2777" s="165" t="s">
        <v>1993</v>
      </c>
      <c r="B2777" s="165" t="s">
        <v>2505</v>
      </c>
      <c r="D2777" s="166" t="s">
        <v>1879</v>
      </c>
      <c r="E2777" s="166" t="s">
        <v>460</v>
      </c>
      <c r="F2777" s="166" t="s">
        <v>460</v>
      </c>
      <c r="G2777" s="166" t="s">
        <v>623</v>
      </c>
      <c r="H2777" s="166" t="s">
        <v>44</v>
      </c>
      <c r="I2777" s="166" t="s">
        <v>2504</v>
      </c>
      <c r="N2777" s="167">
        <v>235</v>
      </c>
      <c r="O2777" s="167">
        <v>0</v>
      </c>
      <c r="P2777" s="167">
        <v>235</v>
      </c>
    </row>
    <row r="2778" spans="1:16">
      <c r="A2778" s="165" t="s">
        <v>1993</v>
      </c>
      <c r="B2778" s="165" t="s">
        <v>2503</v>
      </c>
      <c r="D2778" s="166" t="s">
        <v>1879</v>
      </c>
      <c r="E2778" s="166" t="s">
        <v>460</v>
      </c>
      <c r="F2778" s="166" t="s">
        <v>460</v>
      </c>
      <c r="G2778" s="166" t="s">
        <v>623</v>
      </c>
      <c r="H2778" s="166" t="s">
        <v>44</v>
      </c>
      <c r="I2778" s="166" t="s">
        <v>2502</v>
      </c>
      <c r="N2778" s="167">
        <v>27</v>
      </c>
      <c r="O2778" s="167">
        <v>0</v>
      </c>
      <c r="P2778" s="167">
        <v>27</v>
      </c>
    </row>
    <row r="2779" spans="1:16">
      <c r="A2779" s="165" t="s">
        <v>1993</v>
      </c>
      <c r="B2779" s="165" t="s">
        <v>2501</v>
      </c>
      <c r="D2779" s="166" t="s">
        <v>1879</v>
      </c>
      <c r="E2779" s="166" t="s">
        <v>460</v>
      </c>
      <c r="F2779" s="166" t="s">
        <v>460</v>
      </c>
      <c r="G2779" s="166" t="s">
        <v>623</v>
      </c>
      <c r="H2779" s="166" t="s">
        <v>44</v>
      </c>
      <c r="I2779" s="166" t="s">
        <v>2500</v>
      </c>
      <c r="N2779" s="167">
        <v>83</v>
      </c>
      <c r="O2779" s="167">
        <v>0</v>
      </c>
      <c r="P2779" s="167">
        <v>83</v>
      </c>
    </row>
    <row r="2780" spans="1:16">
      <c r="A2780" s="165" t="s">
        <v>1993</v>
      </c>
      <c r="B2780" s="165" t="s">
        <v>2499</v>
      </c>
      <c r="D2780" s="166" t="s">
        <v>1879</v>
      </c>
      <c r="E2780" s="166" t="s">
        <v>460</v>
      </c>
      <c r="F2780" s="166" t="s">
        <v>460</v>
      </c>
      <c r="G2780" s="166" t="s">
        <v>623</v>
      </c>
      <c r="H2780" s="166" t="s">
        <v>44</v>
      </c>
      <c r="I2780" s="166" t="s">
        <v>2498</v>
      </c>
      <c r="N2780" s="167">
        <v>293</v>
      </c>
      <c r="O2780" s="167">
        <v>0</v>
      </c>
      <c r="P2780" s="167">
        <v>293</v>
      </c>
    </row>
    <row r="2781" spans="1:16">
      <c r="A2781" s="165" t="s">
        <v>1993</v>
      </c>
      <c r="B2781" s="165" t="s">
        <v>2497</v>
      </c>
      <c r="D2781" s="166" t="s">
        <v>1879</v>
      </c>
      <c r="E2781" s="166" t="s">
        <v>460</v>
      </c>
      <c r="F2781" s="166" t="s">
        <v>460</v>
      </c>
      <c r="G2781" s="166" t="s">
        <v>623</v>
      </c>
      <c r="H2781" s="166" t="s">
        <v>44</v>
      </c>
      <c r="I2781" s="166" t="s">
        <v>2496</v>
      </c>
      <c r="N2781" s="167">
        <v>276</v>
      </c>
      <c r="O2781" s="167">
        <v>0</v>
      </c>
      <c r="P2781" s="167">
        <v>276</v>
      </c>
    </row>
    <row r="2782" spans="1:16">
      <c r="A2782" s="165" t="s">
        <v>1993</v>
      </c>
      <c r="B2782" s="165" t="s">
        <v>2495</v>
      </c>
      <c r="D2782" s="166" t="s">
        <v>1879</v>
      </c>
      <c r="E2782" s="166" t="s">
        <v>460</v>
      </c>
      <c r="F2782" s="166" t="s">
        <v>460</v>
      </c>
      <c r="G2782" s="166" t="s">
        <v>623</v>
      </c>
      <c r="H2782" s="166" t="s">
        <v>44</v>
      </c>
      <c r="I2782" s="166" t="s">
        <v>2494</v>
      </c>
      <c r="N2782" s="167">
        <v>39</v>
      </c>
      <c r="O2782" s="167">
        <v>0</v>
      </c>
      <c r="P2782" s="167">
        <v>39</v>
      </c>
    </row>
    <row r="2783" spans="1:16">
      <c r="A2783" s="165" t="s">
        <v>1993</v>
      </c>
      <c r="B2783" s="165" t="s">
        <v>2493</v>
      </c>
      <c r="D2783" s="166" t="s">
        <v>1879</v>
      </c>
      <c r="E2783" s="166" t="s">
        <v>460</v>
      </c>
      <c r="F2783" s="166" t="s">
        <v>460</v>
      </c>
      <c r="G2783" s="166" t="s">
        <v>623</v>
      </c>
      <c r="H2783" s="166" t="s">
        <v>44</v>
      </c>
      <c r="I2783" s="166" t="s">
        <v>2492</v>
      </c>
      <c r="N2783" s="167">
        <v>59</v>
      </c>
      <c r="O2783" s="167">
        <v>0</v>
      </c>
      <c r="P2783" s="167">
        <v>59</v>
      </c>
    </row>
    <row r="2784" spans="1:16">
      <c r="A2784" s="165" t="s">
        <v>1993</v>
      </c>
      <c r="B2784" s="165" t="s">
        <v>2491</v>
      </c>
      <c r="D2784" s="166" t="s">
        <v>1879</v>
      </c>
      <c r="E2784" s="166" t="s">
        <v>460</v>
      </c>
      <c r="F2784" s="166" t="s">
        <v>460</v>
      </c>
      <c r="G2784" s="166" t="s">
        <v>623</v>
      </c>
      <c r="H2784" s="166" t="s">
        <v>44</v>
      </c>
      <c r="I2784" s="166" t="s">
        <v>2490</v>
      </c>
      <c r="N2784" s="167">
        <v>109</v>
      </c>
      <c r="O2784" s="167">
        <v>0</v>
      </c>
      <c r="P2784" s="167">
        <v>109</v>
      </c>
    </row>
    <row r="2785" spans="1:16">
      <c r="A2785" s="165" t="s">
        <v>1993</v>
      </c>
      <c r="B2785" s="165" t="s">
        <v>2489</v>
      </c>
      <c r="D2785" s="166" t="s">
        <v>1879</v>
      </c>
      <c r="E2785" s="166" t="s">
        <v>460</v>
      </c>
      <c r="F2785" s="166" t="s">
        <v>460</v>
      </c>
      <c r="G2785" s="166" t="s">
        <v>623</v>
      </c>
      <c r="H2785" s="166" t="s">
        <v>44</v>
      </c>
      <c r="I2785" s="166" t="s">
        <v>2488</v>
      </c>
      <c r="N2785" s="167">
        <v>151</v>
      </c>
      <c r="O2785" s="167">
        <v>0</v>
      </c>
      <c r="P2785" s="167">
        <v>151</v>
      </c>
    </row>
    <row r="2786" spans="1:16">
      <c r="A2786" s="165" t="s">
        <v>1993</v>
      </c>
      <c r="B2786" s="165" t="s">
        <v>2487</v>
      </c>
      <c r="D2786" s="166" t="s">
        <v>1879</v>
      </c>
      <c r="E2786" s="166" t="s">
        <v>460</v>
      </c>
      <c r="F2786" s="166" t="s">
        <v>460</v>
      </c>
      <c r="G2786" s="166" t="s">
        <v>623</v>
      </c>
      <c r="H2786" s="166" t="s">
        <v>44</v>
      </c>
      <c r="I2786" s="166" t="s">
        <v>2486</v>
      </c>
      <c r="N2786" s="167">
        <v>107</v>
      </c>
      <c r="O2786" s="167">
        <v>0</v>
      </c>
      <c r="P2786" s="167">
        <v>107</v>
      </c>
    </row>
    <row r="2787" spans="1:16">
      <c r="A2787" s="165" t="s">
        <v>1993</v>
      </c>
      <c r="B2787" s="165" t="s">
        <v>2485</v>
      </c>
      <c r="D2787" s="166" t="s">
        <v>1879</v>
      </c>
      <c r="E2787" s="166" t="s">
        <v>460</v>
      </c>
      <c r="F2787" s="166" t="s">
        <v>460</v>
      </c>
      <c r="G2787" s="166" t="s">
        <v>623</v>
      </c>
      <c r="H2787" s="166" t="s">
        <v>44</v>
      </c>
      <c r="I2787" s="166" t="s">
        <v>2484</v>
      </c>
      <c r="N2787" s="167">
        <v>17</v>
      </c>
      <c r="O2787" s="167">
        <v>0</v>
      </c>
      <c r="P2787" s="167">
        <v>17</v>
      </c>
    </row>
    <row r="2788" spans="1:16">
      <c r="A2788" s="165" t="s">
        <v>1993</v>
      </c>
      <c r="B2788" s="165" t="s">
        <v>2483</v>
      </c>
      <c r="D2788" s="166" t="s">
        <v>1879</v>
      </c>
      <c r="E2788" s="166" t="s">
        <v>460</v>
      </c>
      <c r="F2788" s="166" t="s">
        <v>460</v>
      </c>
      <c r="G2788" s="166" t="s">
        <v>623</v>
      </c>
      <c r="H2788" s="166" t="s">
        <v>44</v>
      </c>
      <c r="I2788" s="166" t="s">
        <v>2482</v>
      </c>
      <c r="N2788" s="167">
        <v>471</v>
      </c>
      <c r="O2788" s="167">
        <v>0</v>
      </c>
      <c r="P2788" s="167">
        <v>471</v>
      </c>
    </row>
    <row r="2789" spans="1:16">
      <c r="A2789" s="165" t="s">
        <v>1993</v>
      </c>
      <c r="B2789" s="165" t="s">
        <v>2481</v>
      </c>
      <c r="D2789" s="166" t="s">
        <v>1879</v>
      </c>
      <c r="E2789" s="166" t="s">
        <v>460</v>
      </c>
      <c r="F2789" s="166" t="s">
        <v>460</v>
      </c>
      <c r="G2789" s="166" t="s">
        <v>623</v>
      </c>
      <c r="H2789" s="166" t="s">
        <v>44</v>
      </c>
      <c r="I2789" s="166" t="s">
        <v>2480</v>
      </c>
      <c r="N2789" s="167">
        <v>330</v>
      </c>
      <c r="O2789" s="167">
        <v>0</v>
      </c>
      <c r="P2789" s="167">
        <v>330</v>
      </c>
    </row>
    <row r="2790" spans="1:16">
      <c r="A2790" s="165" t="s">
        <v>1993</v>
      </c>
      <c r="B2790" s="165" t="s">
        <v>2479</v>
      </c>
      <c r="D2790" s="166" t="s">
        <v>1879</v>
      </c>
      <c r="E2790" s="166" t="s">
        <v>460</v>
      </c>
      <c r="F2790" s="166" t="s">
        <v>460</v>
      </c>
      <c r="G2790" s="166" t="s">
        <v>623</v>
      </c>
      <c r="H2790" s="166" t="s">
        <v>44</v>
      </c>
      <c r="I2790" s="166" t="s">
        <v>2478</v>
      </c>
      <c r="N2790" s="167">
        <v>503</v>
      </c>
      <c r="O2790" s="167">
        <v>0</v>
      </c>
      <c r="P2790" s="167">
        <v>503</v>
      </c>
    </row>
    <row r="2791" spans="1:16">
      <c r="A2791" s="165" t="s">
        <v>1993</v>
      </c>
      <c r="B2791" s="165" t="s">
        <v>2477</v>
      </c>
      <c r="D2791" s="166" t="s">
        <v>1879</v>
      </c>
      <c r="E2791" s="166" t="s">
        <v>460</v>
      </c>
      <c r="F2791" s="166" t="s">
        <v>460</v>
      </c>
      <c r="G2791" s="166" t="s">
        <v>623</v>
      </c>
      <c r="H2791" s="166" t="s">
        <v>44</v>
      </c>
      <c r="I2791" s="166" t="s">
        <v>2476</v>
      </c>
      <c r="N2791" s="167">
        <v>25</v>
      </c>
      <c r="O2791" s="167">
        <v>0</v>
      </c>
      <c r="P2791" s="167">
        <v>25</v>
      </c>
    </row>
    <row r="2792" spans="1:16">
      <c r="A2792" s="165" t="s">
        <v>1993</v>
      </c>
      <c r="B2792" s="165" t="s">
        <v>2475</v>
      </c>
      <c r="D2792" s="166" t="s">
        <v>1879</v>
      </c>
      <c r="E2792" s="166" t="s">
        <v>460</v>
      </c>
      <c r="F2792" s="166" t="s">
        <v>460</v>
      </c>
      <c r="G2792" s="166" t="s">
        <v>623</v>
      </c>
      <c r="H2792" s="166" t="s">
        <v>44</v>
      </c>
      <c r="I2792" s="166" t="s">
        <v>2474</v>
      </c>
      <c r="N2792" s="167">
        <v>9</v>
      </c>
      <c r="O2792" s="167">
        <v>0</v>
      </c>
      <c r="P2792" s="167">
        <v>9</v>
      </c>
    </row>
    <row r="2793" spans="1:16">
      <c r="A2793" s="165" t="s">
        <v>1993</v>
      </c>
      <c r="B2793" s="165" t="s">
        <v>2473</v>
      </c>
      <c r="D2793" s="166" t="s">
        <v>1879</v>
      </c>
      <c r="E2793" s="166" t="s">
        <v>460</v>
      </c>
      <c r="F2793" s="166" t="s">
        <v>460</v>
      </c>
      <c r="G2793" s="166" t="s">
        <v>623</v>
      </c>
      <c r="H2793" s="166" t="s">
        <v>44</v>
      </c>
      <c r="I2793" s="166" t="s">
        <v>2472</v>
      </c>
      <c r="N2793" s="167">
        <v>103</v>
      </c>
      <c r="O2793" s="167">
        <v>0</v>
      </c>
      <c r="P2793" s="167">
        <v>103</v>
      </c>
    </row>
    <row r="2794" spans="1:16">
      <c r="A2794" s="165" t="s">
        <v>1993</v>
      </c>
      <c r="B2794" s="165" t="s">
        <v>2471</v>
      </c>
      <c r="D2794" s="166" t="s">
        <v>1879</v>
      </c>
      <c r="E2794" s="166" t="s">
        <v>460</v>
      </c>
      <c r="F2794" s="166" t="s">
        <v>460</v>
      </c>
      <c r="G2794" s="166" t="s">
        <v>623</v>
      </c>
      <c r="H2794" s="166" t="s">
        <v>44</v>
      </c>
      <c r="I2794" s="166" t="s">
        <v>2470</v>
      </c>
      <c r="N2794" s="167">
        <v>94</v>
      </c>
      <c r="O2794" s="167">
        <v>0</v>
      </c>
      <c r="P2794" s="167">
        <v>94</v>
      </c>
    </row>
    <row r="2795" spans="1:16">
      <c r="A2795" s="165" t="s">
        <v>1993</v>
      </c>
      <c r="B2795" s="165" t="s">
        <v>2469</v>
      </c>
      <c r="D2795" s="166" t="s">
        <v>1879</v>
      </c>
      <c r="E2795" s="166" t="s">
        <v>460</v>
      </c>
      <c r="F2795" s="166" t="s">
        <v>460</v>
      </c>
      <c r="G2795" s="166" t="s">
        <v>623</v>
      </c>
      <c r="H2795" s="166" t="s">
        <v>44</v>
      </c>
      <c r="I2795" s="166" t="s">
        <v>2468</v>
      </c>
      <c r="N2795" s="167">
        <v>110</v>
      </c>
      <c r="O2795" s="167">
        <v>0</v>
      </c>
      <c r="P2795" s="167">
        <v>110</v>
      </c>
    </row>
    <row r="2796" spans="1:16">
      <c r="A2796" s="165" t="s">
        <v>1993</v>
      </c>
      <c r="B2796" s="165" t="s">
        <v>2467</v>
      </c>
      <c r="D2796" s="166" t="s">
        <v>1879</v>
      </c>
      <c r="E2796" s="166" t="s">
        <v>460</v>
      </c>
      <c r="F2796" s="166" t="s">
        <v>460</v>
      </c>
      <c r="G2796" s="166" t="s">
        <v>623</v>
      </c>
      <c r="H2796" s="166" t="s">
        <v>44</v>
      </c>
      <c r="I2796" s="166" t="s">
        <v>2466</v>
      </c>
      <c r="N2796" s="167">
        <v>77</v>
      </c>
      <c r="O2796" s="167">
        <v>0</v>
      </c>
      <c r="P2796" s="167">
        <v>77</v>
      </c>
    </row>
    <row r="2797" spans="1:16">
      <c r="A2797" s="165" t="s">
        <v>1993</v>
      </c>
      <c r="B2797" s="165" t="s">
        <v>2465</v>
      </c>
      <c r="D2797" s="166" t="s">
        <v>1879</v>
      </c>
      <c r="E2797" s="166" t="s">
        <v>460</v>
      </c>
      <c r="F2797" s="166" t="s">
        <v>460</v>
      </c>
      <c r="G2797" s="166" t="s">
        <v>623</v>
      </c>
      <c r="H2797" s="166" t="s">
        <v>44</v>
      </c>
      <c r="I2797" s="166" t="s">
        <v>2464</v>
      </c>
      <c r="N2797" s="167">
        <v>133</v>
      </c>
      <c r="O2797" s="167">
        <v>0</v>
      </c>
      <c r="P2797" s="167">
        <v>133</v>
      </c>
    </row>
    <row r="2798" spans="1:16">
      <c r="A2798" s="165" t="s">
        <v>1993</v>
      </c>
      <c r="B2798" s="165" t="s">
        <v>2463</v>
      </c>
      <c r="D2798" s="166" t="s">
        <v>1879</v>
      </c>
      <c r="E2798" s="166" t="s">
        <v>460</v>
      </c>
      <c r="F2798" s="166" t="s">
        <v>460</v>
      </c>
      <c r="G2798" s="166" t="s">
        <v>623</v>
      </c>
      <c r="H2798" s="166" t="s">
        <v>44</v>
      </c>
      <c r="I2798" s="166" t="s">
        <v>2462</v>
      </c>
      <c r="N2798" s="167">
        <v>288</v>
      </c>
      <c r="O2798" s="167">
        <v>0</v>
      </c>
      <c r="P2798" s="167">
        <v>288</v>
      </c>
    </row>
    <row r="2799" spans="1:16">
      <c r="A2799" s="165" t="s">
        <v>1993</v>
      </c>
      <c r="B2799" s="165" t="s">
        <v>2461</v>
      </c>
      <c r="D2799" s="166" t="s">
        <v>1879</v>
      </c>
      <c r="E2799" s="166" t="s">
        <v>460</v>
      </c>
      <c r="F2799" s="166" t="s">
        <v>460</v>
      </c>
      <c r="G2799" s="166" t="s">
        <v>623</v>
      </c>
      <c r="H2799" s="166" t="s">
        <v>44</v>
      </c>
      <c r="I2799" s="166" t="s">
        <v>2460</v>
      </c>
      <c r="N2799" s="167">
        <v>17</v>
      </c>
      <c r="O2799" s="167">
        <v>0</v>
      </c>
      <c r="P2799" s="167">
        <v>17</v>
      </c>
    </row>
    <row r="2800" spans="1:16">
      <c r="A2800" s="165" t="s">
        <v>1993</v>
      </c>
      <c r="B2800" s="165" t="s">
        <v>2459</v>
      </c>
      <c r="D2800" s="166" t="s">
        <v>1879</v>
      </c>
      <c r="E2800" s="166" t="s">
        <v>460</v>
      </c>
      <c r="F2800" s="166" t="s">
        <v>460</v>
      </c>
      <c r="G2800" s="166" t="s">
        <v>623</v>
      </c>
      <c r="H2800" s="166" t="s">
        <v>44</v>
      </c>
      <c r="I2800" s="166" t="s">
        <v>2458</v>
      </c>
      <c r="N2800" s="167">
        <v>24</v>
      </c>
      <c r="O2800" s="167">
        <v>0</v>
      </c>
      <c r="P2800" s="167">
        <v>24</v>
      </c>
    </row>
    <row r="2801" spans="1:16">
      <c r="A2801" s="165" t="s">
        <v>1993</v>
      </c>
      <c r="B2801" s="165" t="s">
        <v>2457</v>
      </c>
      <c r="D2801" s="166" t="s">
        <v>1879</v>
      </c>
      <c r="E2801" s="166" t="s">
        <v>460</v>
      </c>
      <c r="F2801" s="166" t="s">
        <v>460</v>
      </c>
      <c r="G2801" s="166" t="s">
        <v>623</v>
      </c>
      <c r="H2801" s="166" t="s">
        <v>44</v>
      </c>
      <c r="I2801" s="166" t="s">
        <v>2456</v>
      </c>
      <c r="N2801" s="167">
        <v>16</v>
      </c>
      <c r="O2801" s="167">
        <v>0</v>
      </c>
      <c r="P2801" s="167">
        <v>16</v>
      </c>
    </row>
    <row r="2802" spans="1:16">
      <c r="A2802" s="165" t="s">
        <v>1993</v>
      </c>
      <c r="B2802" s="165" t="s">
        <v>2455</v>
      </c>
      <c r="D2802" s="166" t="s">
        <v>1879</v>
      </c>
      <c r="E2802" s="166" t="s">
        <v>460</v>
      </c>
      <c r="F2802" s="166" t="s">
        <v>460</v>
      </c>
      <c r="G2802" s="166" t="s">
        <v>623</v>
      </c>
      <c r="H2802" s="166" t="s">
        <v>44</v>
      </c>
      <c r="I2802" s="166" t="s">
        <v>2454</v>
      </c>
      <c r="N2802" s="167">
        <v>20</v>
      </c>
      <c r="O2802" s="167">
        <v>0</v>
      </c>
      <c r="P2802" s="167">
        <v>20</v>
      </c>
    </row>
    <row r="2803" spans="1:16">
      <c r="A2803" s="165" t="s">
        <v>1993</v>
      </c>
      <c r="B2803" s="165" t="s">
        <v>2453</v>
      </c>
      <c r="D2803" s="166" t="s">
        <v>1879</v>
      </c>
      <c r="E2803" s="166" t="s">
        <v>460</v>
      </c>
      <c r="F2803" s="166" t="s">
        <v>460</v>
      </c>
      <c r="G2803" s="166" t="s">
        <v>623</v>
      </c>
      <c r="H2803" s="166" t="s">
        <v>44</v>
      </c>
      <c r="I2803" s="166" t="s">
        <v>2452</v>
      </c>
      <c r="N2803" s="167">
        <v>75</v>
      </c>
      <c r="O2803" s="167">
        <v>0</v>
      </c>
      <c r="P2803" s="167">
        <v>75</v>
      </c>
    </row>
    <row r="2804" spans="1:16">
      <c r="A2804" s="165" t="s">
        <v>1993</v>
      </c>
      <c r="B2804" s="165" t="s">
        <v>2451</v>
      </c>
      <c r="D2804" s="166" t="s">
        <v>1879</v>
      </c>
      <c r="E2804" s="166" t="s">
        <v>460</v>
      </c>
      <c r="F2804" s="166" t="s">
        <v>460</v>
      </c>
      <c r="G2804" s="166" t="s">
        <v>623</v>
      </c>
      <c r="H2804" s="166" t="s">
        <v>44</v>
      </c>
      <c r="I2804" s="166" t="s">
        <v>2450</v>
      </c>
      <c r="N2804" s="167">
        <v>19</v>
      </c>
      <c r="O2804" s="167">
        <v>0</v>
      </c>
      <c r="P2804" s="167">
        <v>19</v>
      </c>
    </row>
    <row r="2805" spans="1:16">
      <c r="A2805" s="165" t="s">
        <v>1993</v>
      </c>
      <c r="B2805" s="165" t="s">
        <v>2449</v>
      </c>
      <c r="D2805" s="166" t="s">
        <v>1879</v>
      </c>
      <c r="E2805" s="166" t="s">
        <v>460</v>
      </c>
      <c r="F2805" s="166" t="s">
        <v>460</v>
      </c>
      <c r="G2805" s="166" t="s">
        <v>623</v>
      </c>
      <c r="H2805" s="166" t="s">
        <v>44</v>
      </c>
      <c r="I2805" s="166" t="s">
        <v>2448</v>
      </c>
      <c r="N2805" s="167">
        <v>203</v>
      </c>
      <c r="O2805" s="167">
        <v>0</v>
      </c>
      <c r="P2805" s="167">
        <v>203</v>
      </c>
    </row>
    <row r="2806" spans="1:16" s="19" customFormat="1" hidden="1">
      <c r="A2806" s="19" t="s">
        <v>2447</v>
      </c>
      <c r="B2806" s="19" t="s">
        <v>757</v>
      </c>
      <c r="C2806" s="51"/>
      <c r="D2806" s="51" t="s">
        <v>1879</v>
      </c>
      <c r="E2806" s="51" t="s">
        <v>672</v>
      </c>
      <c r="F2806" s="51" t="s">
        <v>671</v>
      </c>
      <c r="G2806" s="51"/>
      <c r="H2806" s="51" t="s">
        <v>44</v>
      </c>
      <c r="I2806" s="51"/>
      <c r="J2806" s="51" t="s">
        <v>44</v>
      </c>
      <c r="K2806" s="51" t="s">
        <v>44</v>
      </c>
      <c r="L2806" s="51" t="s">
        <v>44</v>
      </c>
      <c r="M2806" s="51"/>
      <c r="N2806" s="53">
        <v>5151.3940000000002</v>
      </c>
      <c r="O2806" s="53"/>
      <c r="P2806" s="53">
        <v>5151.3940000000002</v>
      </c>
    </row>
    <row r="2807" spans="1:16" s="19" customFormat="1" hidden="1">
      <c r="A2807" s="19" t="s">
        <v>756</v>
      </c>
      <c r="B2807" s="19" t="s">
        <v>757</v>
      </c>
      <c r="C2807" s="51"/>
      <c r="D2807" s="51" t="s">
        <v>1879</v>
      </c>
      <c r="E2807" s="51" t="s">
        <v>672</v>
      </c>
      <c r="F2807" s="51" t="s">
        <v>671</v>
      </c>
      <c r="G2807" s="51" t="s">
        <v>2004</v>
      </c>
      <c r="H2807" s="51" t="s">
        <v>44</v>
      </c>
      <c r="I2807" s="51" t="s">
        <v>44</v>
      </c>
      <c r="J2807" s="51"/>
      <c r="K2807" s="51"/>
      <c r="L2807" s="51"/>
      <c r="M2807" s="51"/>
      <c r="N2807" s="53">
        <v>821509</v>
      </c>
      <c r="O2807" s="53"/>
      <c r="P2807" s="53">
        <v>821509</v>
      </c>
    </row>
    <row r="2808" spans="1:16" s="19" customFormat="1" hidden="1">
      <c r="A2808" s="19" t="s">
        <v>39</v>
      </c>
      <c r="B2808" s="19" t="s">
        <v>759</v>
      </c>
      <c r="C2808" s="51"/>
      <c r="D2808" s="51" t="s">
        <v>1879</v>
      </c>
      <c r="E2808" s="51" t="s">
        <v>672</v>
      </c>
      <c r="F2808" s="51" t="s">
        <v>672</v>
      </c>
      <c r="G2808" s="51"/>
      <c r="H2808" s="51" t="s">
        <v>44</v>
      </c>
      <c r="I2808" s="51"/>
      <c r="J2808" s="51"/>
      <c r="K2808" s="51"/>
      <c r="L2808" s="51"/>
      <c r="M2808" s="51"/>
      <c r="N2808" s="53">
        <v>15816459.617611561</v>
      </c>
      <c r="O2808" s="53">
        <v>12441987.095915113</v>
      </c>
      <c r="P2808" s="53">
        <v>3374472.5216964483</v>
      </c>
    </row>
    <row r="2809" spans="1:16" s="19" customFormat="1" hidden="1">
      <c r="A2809" s="19" t="s">
        <v>39</v>
      </c>
      <c r="B2809" s="19" t="s">
        <v>1211</v>
      </c>
      <c r="C2809" s="51"/>
      <c r="D2809" s="51" t="s">
        <v>1879</v>
      </c>
      <c r="E2809" s="51" t="s">
        <v>672</v>
      </c>
      <c r="F2809" s="51" t="s">
        <v>672</v>
      </c>
      <c r="G2809" s="51"/>
      <c r="H2809" s="51" t="s">
        <v>44</v>
      </c>
      <c r="I2809" s="51"/>
      <c r="J2809" s="51"/>
      <c r="K2809" s="51"/>
      <c r="L2809" s="51"/>
      <c r="M2809" s="51"/>
      <c r="N2809" s="53">
        <v>904331</v>
      </c>
      <c r="O2809" s="53">
        <v>97844</v>
      </c>
      <c r="P2809" s="53">
        <v>806487</v>
      </c>
    </row>
    <row r="2810" spans="1:16" s="19" customFormat="1" hidden="1">
      <c r="A2810" s="19" t="s">
        <v>1964</v>
      </c>
      <c r="B2810" s="19" t="s">
        <v>1667</v>
      </c>
      <c r="C2810" s="51"/>
      <c r="D2810" s="51" t="s">
        <v>1879</v>
      </c>
      <c r="E2810" s="51" t="s">
        <v>672</v>
      </c>
      <c r="F2810" s="51" t="s">
        <v>671</v>
      </c>
      <c r="G2810" s="51"/>
      <c r="H2810" s="51" t="s">
        <v>859</v>
      </c>
      <c r="I2810" s="51"/>
      <c r="J2810" s="51"/>
      <c r="K2810" s="51"/>
      <c r="L2810" s="51"/>
      <c r="M2810" s="51"/>
      <c r="N2810" s="53">
        <v>13044.436</v>
      </c>
      <c r="O2810" s="53"/>
      <c r="P2810" s="53">
        <v>13044.436</v>
      </c>
    </row>
    <row r="2811" spans="1:16">
      <c r="A2811" s="165" t="s">
        <v>1986</v>
      </c>
      <c r="B2811" s="165" t="s">
        <v>2446</v>
      </c>
      <c r="D2811" s="166" t="s">
        <v>1879</v>
      </c>
      <c r="E2811" s="166" t="s">
        <v>4</v>
      </c>
      <c r="F2811" s="166" t="s">
        <v>4</v>
      </c>
      <c r="H2811" s="166" t="s">
        <v>481</v>
      </c>
      <c r="J2811" s="166" t="s">
        <v>2445</v>
      </c>
      <c r="K2811" s="166" t="s">
        <v>2444</v>
      </c>
      <c r="N2811" s="167">
        <v>0</v>
      </c>
      <c r="P2811" s="167">
        <v>0</v>
      </c>
    </row>
    <row r="2812" spans="1:16">
      <c r="A2812" s="165" t="s">
        <v>1985</v>
      </c>
      <c r="B2812" s="165" t="s">
        <v>2446</v>
      </c>
      <c r="D2812" s="166" t="s">
        <v>1879</v>
      </c>
      <c r="E2812" s="166" t="s">
        <v>4</v>
      </c>
      <c r="F2812" s="166" t="s">
        <v>4</v>
      </c>
      <c r="H2812" s="166" t="s">
        <v>481</v>
      </c>
      <c r="J2812" s="166" t="s">
        <v>2445</v>
      </c>
      <c r="K2812" s="166" t="s">
        <v>2444</v>
      </c>
      <c r="N2812" s="167">
        <v>0.48956192006351618</v>
      </c>
      <c r="P2812" s="167">
        <v>0.48956192006351618</v>
      </c>
    </row>
    <row r="2813" spans="1:16">
      <c r="A2813" s="165" t="s">
        <v>1984</v>
      </c>
      <c r="B2813" s="165" t="s">
        <v>2446</v>
      </c>
      <c r="D2813" s="166" t="s">
        <v>1879</v>
      </c>
      <c r="E2813" s="166" t="s">
        <v>4</v>
      </c>
      <c r="F2813" s="166" t="s">
        <v>4</v>
      </c>
      <c r="H2813" s="166" t="s">
        <v>481</v>
      </c>
      <c r="J2813" s="166" t="s">
        <v>2445</v>
      </c>
      <c r="K2813" s="166" t="s">
        <v>2444</v>
      </c>
      <c r="N2813" s="167">
        <v>66529.706438079927</v>
      </c>
      <c r="P2813" s="167">
        <v>66529.706438079927</v>
      </c>
    </row>
    <row r="2814" spans="1:16" s="19" customFormat="1" hidden="1">
      <c r="A2814" s="19" t="s">
        <v>624</v>
      </c>
      <c r="B2814" s="19" t="s">
        <v>1343</v>
      </c>
      <c r="C2814" s="51"/>
      <c r="D2814" s="51" t="s">
        <v>1879</v>
      </c>
      <c r="E2814" s="51" t="s">
        <v>3</v>
      </c>
      <c r="F2814" s="51" t="s">
        <v>3</v>
      </c>
      <c r="G2814" s="51" t="s">
        <v>3</v>
      </c>
      <c r="H2814" s="51" t="s">
        <v>50</v>
      </c>
      <c r="I2814" s="51"/>
      <c r="J2814" s="51">
        <v>61382</v>
      </c>
      <c r="K2814" s="51" t="s">
        <v>274</v>
      </c>
      <c r="L2814" s="51">
        <v>58245</v>
      </c>
      <c r="M2814" s="51"/>
      <c r="N2814" s="53">
        <v>3978</v>
      </c>
      <c r="O2814" s="53">
        <v>688</v>
      </c>
      <c r="P2814" s="53">
        <v>3290</v>
      </c>
    </row>
    <row r="2815" spans="1:16">
      <c r="A2815" s="165" t="s">
        <v>624</v>
      </c>
      <c r="B2815" s="165" t="s">
        <v>1343</v>
      </c>
      <c r="D2815" s="166" t="s">
        <v>1879</v>
      </c>
      <c r="E2815" s="166" t="s">
        <v>460</v>
      </c>
      <c r="F2815" s="166" t="s">
        <v>460</v>
      </c>
      <c r="G2815" s="166" t="s">
        <v>460</v>
      </c>
      <c r="H2815" s="166" t="s">
        <v>50</v>
      </c>
      <c r="J2815" s="166">
        <v>61382</v>
      </c>
      <c r="K2815" s="166" t="s">
        <v>274</v>
      </c>
      <c r="N2815" s="167">
        <v>1066</v>
      </c>
      <c r="P2815" s="167">
        <v>1066</v>
      </c>
    </row>
    <row r="2816" spans="1:16" s="19" customFormat="1" hidden="1">
      <c r="A2816" s="19" t="s">
        <v>624</v>
      </c>
      <c r="B2816" s="19" t="s">
        <v>2443</v>
      </c>
      <c r="C2816" s="51"/>
      <c r="D2816" s="51" t="s">
        <v>1879</v>
      </c>
      <c r="E2816" s="51" t="s">
        <v>3</v>
      </c>
      <c r="F2816" s="51" t="s">
        <v>3</v>
      </c>
      <c r="G2816" s="51" t="s">
        <v>3</v>
      </c>
      <c r="H2816" s="51" t="s">
        <v>50</v>
      </c>
      <c r="I2816" s="51"/>
      <c r="J2816" s="51">
        <v>61382</v>
      </c>
      <c r="K2816" s="51" t="s">
        <v>2025</v>
      </c>
      <c r="L2816" s="51"/>
      <c r="M2816" s="51"/>
      <c r="N2816" s="53">
        <v>561</v>
      </c>
      <c r="O2816" s="53"/>
      <c r="P2816" s="53">
        <v>561</v>
      </c>
    </row>
    <row r="2817" spans="1:16">
      <c r="A2817" s="165" t="s">
        <v>624</v>
      </c>
      <c r="B2817" s="165" t="s">
        <v>2443</v>
      </c>
      <c r="D2817" s="166" t="s">
        <v>1879</v>
      </c>
      <c r="E2817" s="166" t="s">
        <v>460</v>
      </c>
      <c r="F2817" s="166" t="s">
        <v>460</v>
      </c>
      <c r="G2817" s="166" t="s">
        <v>460</v>
      </c>
      <c r="H2817" s="166" t="s">
        <v>50</v>
      </c>
      <c r="J2817" s="166">
        <v>61382</v>
      </c>
      <c r="K2817" s="166" t="s">
        <v>2025</v>
      </c>
      <c r="N2817" s="167">
        <v>847</v>
      </c>
      <c r="P2817" s="167">
        <v>847</v>
      </c>
    </row>
    <row r="2818" spans="1:16" s="19" customFormat="1" hidden="1">
      <c r="A2818" s="19" t="s">
        <v>41</v>
      </c>
      <c r="B2818" s="19" t="s">
        <v>909</v>
      </c>
      <c r="C2818" s="51"/>
      <c r="D2818" s="51" t="s">
        <v>1879</v>
      </c>
      <c r="E2818" s="51" t="s">
        <v>3</v>
      </c>
      <c r="F2818" s="51" t="s">
        <v>3</v>
      </c>
      <c r="G2818" s="51"/>
      <c r="H2818" s="51" t="s">
        <v>50</v>
      </c>
      <c r="I2818" s="51"/>
      <c r="J2818" s="51">
        <v>61938</v>
      </c>
      <c r="K2818" s="51" t="s">
        <v>2442</v>
      </c>
      <c r="L2818" s="51">
        <v>58533</v>
      </c>
      <c r="M2818" s="51"/>
      <c r="N2818" s="53">
        <v>2145</v>
      </c>
      <c r="O2818" s="53"/>
      <c r="P2818" s="53">
        <v>2145</v>
      </c>
    </row>
    <row r="2819" spans="1:16" s="19" customFormat="1" hidden="1">
      <c r="A2819" s="19" t="s">
        <v>41</v>
      </c>
      <c r="B2819" s="19" t="s">
        <v>911</v>
      </c>
      <c r="C2819" s="51"/>
      <c r="D2819" s="51" t="s">
        <v>1879</v>
      </c>
      <c r="E2819" s="51" t="s">
        <v>3</v>
      </c>
      <c r="F2819" s="51" t="s">
        <v>3</v>
      </c>
      <c r="G2819" s="51"/>
      <c r="H2819" s="51" t="s">
        <v>50</v>
      </c>
      <c r="I2819" s="51"/>
      <c r="J2819" s="51">
        <v>62889</v>
      </c>
      <c r="K2819" s="51" t="s">
        <v>2441</v>
      </c>
      <c r="L2819" s="51">
        <v>58533</v>
      </c>
      <c r="M2819" s="51"/>
      <c r="N2819" s="53">
        <v>1880</v>
      </c>
      <c r="O2819" s="53"/>
      <c r="P2819" s="53">
        <v>1880</v>
      </c>
    </row>
    <row r="2820" spans="1:16" s="19" customFormat="1" hidden="1">
      <c r="A2820" s="19" t="s">
        <v>41</v>
      </c>
      <c r="B2820" s="19" t="s">
        <v>2440</v>
      </c>
      <c r="C2820" s="51"/>
      <c r="D2820" s="51" t="s">
        <v>1879</v>
      </c>
      <c r="E2820" s="51" t="s">
        <v>3</v>
      </c>
      <c r="F2820" s="51" t="s">
        <v>3</v>
      </c>
      <c r="G2820" s="51"/>
      <c r="H2820" s="51" t="s">
        <v>50</v>
      </c>
      <c r="I2820" s="51"/>
      <c r="J2820" s="51">
        <v>63319</v>
      </c>
      <c r="K2820" s="51" t="s">
        <v>2439</v>
      </c>
      <c r="L2820" s="51"/>
      <c r="M2820" s="51"/>
      <c r="N2820" s="53">
        <v>697</v>
      </c>
      <c r="O2820" s="53"/>
      <c r="P2820" s="53">
        <v>697</v>
      </c>
    </row>
    <row r="2821" spans="1:16" s="19" customFormat="1" hidden="1">
      <c r="A2821" s="19" t="s">
        <v>2438</v>
      </c>
      <c r="B2821" s="19" t="s">
        <v>2437</v>
      </c>
      <c r="C2821" s="51"/>
      <c r="D2821" s="51" t="s">
        <v>1879</v>
      </c>
      <c r="E2821" s="51" t="s">
        <v>672</v>
      </c>
      <c r="F2821" s="51" t="s">
        <v>672</v>
      </c>
      <c r="G2821" s="51"/>
      <c r="H2821" s="51" t="s">
        <v>50</v>
      </c>
      <c r="I2821" s="51"/>
      <c r="J2821" s="51"/>
      <c r="K2821" s="51"/>
      <c r="L2821" s="51"/>
      <c r="M2821" s="51"/>
      <c r="N2821" s="53">
        <v>461911</v>
      </c>
      <c r="O2821" s="53">
        <v>5044</v>
      </c>
      <c r="P2821" s="53">
        <v>456867</v>
      </c>
    </row>
    <row r="2822" spans="1:16">
      <c r="A2822" s="165" t="s">
        <v>1993</v>
      </c>
      <c r="B2822" s="165" t="s">
        <v>2436</v>
      </c>
      <c r="D2822" s="166" t="s">
        <v>1879</v>
      </c>
      <c r="E2822" s="166" t="s">
        <v>103</v>
      </c>
      <c r="F2822" s="166" t="s">
        <v>690</v>
      </c>
      <c r="H2822" s="166" t="s">
        <v>6</v>
      </c>
      <c r="I2822" s="166" t="s">
        <v>2435</v>
      </c>
      <c r="J2822" s="166" t="s">
        <v>2434</v>
      </c>
      <c r="N2822" s="167">
        <v>10856</v>
      </c>
      <c r="O2822" s="167">
        <v>0</v>
      </c>
      <c r="P2822" s="167">
        <v>10856</v>
      </c>
    </row>
    <row r="2823" spans="1:16">
      <c r="A2823" s="165" t="s">
        <v>1993</v>
      </c>
      <c r="B2823" s="165" t="s">
        <v>2433</v>
      </c>
      <c r="D2823" s="166" t="s">
        <v>1879</v>
      </c>
      <c r="E2823" s="166" t="s">
        <v>103</v>
      </c>
      <c r="F2823" s="166" t="s">
        <v>690</v>
      </c>
      <c r="H2823" s="166" t="s">
        <v>6</v>
      </c>
      <c r="I2823" s="166" t="s">
        <v>2393</v>
      </c>
      <c r="J2823" s="166" t="s">
        <v>2426</v>
      </c>
      <c r="N2823" s="167">
        <v>5428</v>
      </c>
      <c r="O2823" s="167">
        <v>0</v>
      </c>
      <c r="P2823" s="167">
        <v>5428</v>
      </c>
    </row>
    <row r="2824" spans="1:16">
      <c r="A2824" s="165" t="s">
        <v>1993</v>
      </c>
      <c r="B2824" s="165" t="s">
        <v>2432</v>
      </c>
      <c r="D2824" s="166" t="s">
        <v>1879</v>
      </c>
      <c r="E2824" s="166" t="s">
        <v>103</v>
      </c>
      <c r="F2824" s="166" t="s">
        <v>690</v>
      </c>
      <c r="H2824" s="166" t="s">
        <v>6</v>
      </c>
      <c r="I2824" s="166" t="s">
        <v>2390</v>
      </c>
      <c r="J2824" s="166" t="s">
        <v>2419</v>
      </c>
      <c r="N2824" s="167">
        <v>13608</v>
      </c>
      <c r="O2824" s="167">
        <v>0</v>
      </c>
      <c r="P2824" s="167">
        <v>13608</v>
      </c>
    </row>
    <row r="2825" spans="1:16">
      <c r="A2825" s="165" t="s">
        <v>1993</v>
      </c>
      <c r="B2825" s="165" t="s">
        <v>2431</v>
      </c>
      <c r="D2825" s="166" t="s">
        <v>1879</v>
      </c>
      <c r="E2825" s="166" t="s">
        <v>103</v>
      </c>
      <c r="F2825" s="166" t="s">
        <v>690</v>
      </c>
      <c r="H2825" s="166" t="s">
        <v>6</v>
      </c>
      <c r="I2825" s="166" t="s">
        <v>2389</v>
      </c>
      <c r="J2825" s="166" t="s">
        <v>2417</v>
      </c>
      <c r="N2825" s="167">
        <v>954</v>
      </c>
      <c r="O2825" s="167">
        <v>0</v>
      </c>
      <c r="P2825" s="167">
        <v>954</v>
      </c>
    </row>
    <row r="2826" spans="1:16">
      <c r="A2826" s="165" t="s">
        <v>1996</v>
      </c>
      <c r="B2826" s="165" t="s">
        <v>2430</v>
      </c>
      <c r="D2826" s="166" t="s">
        <v>1879</v>
      </c>
      <c r="E2826" s="166" t="s">
        <v>4</v>
      </c>
      <c r="F2826" s="166" t="s">
        <v>247</v>
      </c>
      <c r="H2826" s="166" t="s">
        <v>6</v>
      </c>
      <c r="J2826" s="166">
        <v>60602</v>
      </c>
      <c r="N2826" s="167">
        <v>671</v>
      </c>
      <c r="O2826" s="167">
        <v>0</v>
      </c>
      <c r="P2826" s="167">
        <v>671</v>
      </c>
    </row>
    <row r="2827" spans="1:16">
      <c r="A2827" s="165" t="s">
        <v>40</v>
      </c>
      <c r="B2827" s="165" t="s">
        <v>2429</v>
      </c>
      <c r="D2827" s="166" t="s">
        <v>1879</v>
      </c>
      <c r="E2827" s="166" t="s">
        <v>0</v>
      </c>
      <c r="F2827" s="166" t="s">
        <v>0</v>
      </c>
      <c r="H2827" s="166" t="s">
        <v>6</v>
      </c>
      <c r="J2827" s="166" t="s">
        <v>2397</v>
      </c>
      <c r="K2827" s="166" t="s">
        <v>2428</v>
      </c>
      <c r="N2827" s="167">
        <v>40000</v>
      </c>
      <c r="P2827" s="167">
        <v>40000</v>
      </c>
    </row>
    <row r="2828" spans="1:16">
      <c r="A2828" s="165" t="s">
        <v>40</v>
      </c>
      <c r="B2828" s="165" t="s">
        <v>2427</v>
      </c>
      <c r="D2828" s="166" t="s">
        <v>1879</v>
      </c>
      <c r="E2828" s="166" t="s">
        <v>103</v>
      </c>
      <c r="F2828" s="166" t="s">
        <v>725</v>
      </c>
      <c r="H2828" s="166" t="s">
        <v>6</v>
      </c>
      <c r="J2828" s="166" t="s">
        <v>2393</v>
      </c>
      <c r="K2828" s="166" t="s">
        <v>2426</v>
      </c>
      <c r="N2828" s="167">
        <v>2936</v>
      </c>
      <c r="P2828" s="167">
        <v>2936</v>
      </c>
    </row>
    <row r="2829" spans="1:16">
      <c r="A2829" s="165" t="s">
        <v>40</v>
      </c>
      <c r="B2829" s="165" t="s">
        <v>2425</v>
      </c>
      <c r="D2829" s="166" t="s">
        <v>1879</v>
      </c>
      <c r="E2829" s="166" t="s">
        <v>103</v>
      </c>
      <c r="F2829" s="166" t="s">
        <v>725</v>
      </c>
      <c r="H2829" s="166" t="s">
        <v>6</v>
      </c>
      <c r="J2829" s="166" t="s">
        <v>2424</v>
      </c>
      <c r="K2829" s="166" t="s">
        <v>2423</v>
      </c>
      <c r="N2829" s="167">
        <v>874</v>
      </c>
      <c r="P2829" s="167">
        <v>874</v>
      </c>
    </row>
    <row r="2830" spans="1:16">
      <c r="A2830" s="165" t="s">
        <v>40</v>
      </c>
      <c r="B2830" s="165" t="s">
        <v>2422</v>
      </c>
      <c r="D2830" s="166" t="s">
        <v>1879</v>
      </c>
      <c r="E2830" s="166" t="s">
        <v>103</v>
      </c>
      <c r="F2830" s="166" t="s">
        <v>725</v>
      </c>
      <c r="H2830" s="166" t="s">
        <v>6</v>
      </c>
      <c r="J2830" s="166" t="s">
        <v>2391</v>
      </c>
      <c r="K2830" s="166" t="s">
        <v>2421</v>
      </c>
      <c r="N2830" s="167">
        <v>4693</v>
      </c>
      <c r="P2830" s="167">
        <v>4693</v>
      </c>
    </row>
    <row r="2831" spans="1:16">
      <c r="A2831" s="165" t="s">
        <v>40</v>
      </c>
      <c r="B2831" s="165" t="s">
        <v>2420</v>
      </c>
      <c r="D2831" s="166" t="s">
        <v>1879</v>
      </c>
      <c r="E2831" s="166" t="s">
        <v>103</v>
      </c>
      <c r="F2831" s="166" t="s">
        <v>725</v>
      </c>
      <c r="H2831" s="166" t="s">
        <v>6</v>
      </c>
      <c r="J2831" s="166" t="s">
        <v>2390</v>
      </c>
      <c r="K2831" s="166" t="s">
        <v>2419</v>
      </c>
      <c r="N2831" s="167">
        <v>6715</v>
      </c>
      <c r="P2831" s="167">
        <v>6715</v>
      </c>
    </row>
    <row r="2832" spans="1:16">
      <c r="A2832" s="165" t="s">
        <v>40</v>
      </c>
      <c r="B2832" s="165" t="s">
        <v>2418</v>
      </c>
      <c r="D2832" s="166" t="s">
        <v>1879</v>
      </c>
      <c r="E2832" s="166" t="s">
        <v>103</v>
      </c>
      <c r="F2832" s="166" t="s">
        <v>725</v>
      </c>
      <c r="H2832" s="166" t="s">
        <v>6</v>
      </c>
      <c r="J2832" s="166" t="s">
        <v>2389</v>
      </c>
      <c r="K2832" s="166" t="s">
        <v>2417</v>
      </c>
      <c r="N2832" s="167">
        <v>864</v>
      </c>
      <c r="P2832" s="167">
        <v>864</v>
      </c>
    </row>
    <row r="2833" spans="1:16">
      <c r="A2833" s="165" t="s">
        <v>40</v>
      </c>
      <c r="B2833" s="165" t="s">
        <v>2416</v>
      </c>
      <c r="D2833" s="166" t="s">
        <v>1879</v>
      </c>
      <c r="E2833" s="166" t="s">
        <v>103</v>
      </c>
      <c r="F2833" s="166" t="s">
        <v>725</v>
      </c>
      <c r="H2833" s="166" t="s">
        <v>6</v>
      </c>
      <c r="K2833" s="166" t="s">
        <v>2376</v>
      </c>
      <c r="N2833" s="167">
        <v>2991</v>
      </c>
      <c r="P2833" s="167">
        <v>2991</v>
      </c>
    </row>
    <row r="2834" spans="1:16">
      <c r="A2834" s="165" t="s">
        <v>40</v>
      </c>
      <c r="B2834" s="165" t="s">
        <v>2415</v>
      </c>
      <c r="D2834" s="166" t="s">
        <v>1879</v>
      </c>
      <c r="E2834" s="166" t="s">
        <v>103</v>
      </c>
      <c r="F2834" s="166" t="s">
        <v>725</v>
      </c>
      <c r="H2834" s="166" t="s">
        <v>6</v>
      </c>
      <c r="K2834" s="166" t="s">
        <v>2414</v>
      </c>
      <c r="N2834" s="167">
        <v>1404</v>
      </c>
      <c r="P2834" s="167">
        <v>1404</v>
      </c>
    </row>
    <row r="2835" spans="1:16" s="19" customFormat="1" hidden="1">
      <c r="A2835" s="19" t="s">
        <v>2149</v>
      </c>
      <c r="B2835" s="19" t="s">
        <v>2413</v>
      </c>
      <c r="C2835" s="51"/>
      <c r="D2835" s="51" t="s">
        <v>1879</v>
      </c>
      <c r="E2835" s="51" t="s">
        <v>672</v>
      </c>
      <c r="F2835" s="51" t="s">
        <v>672</v>
      </c>
      <c r="G2835" s="51" t="s">
        <v>671</v>
      </c>
      <c r="H2835" s="51" t="s">
        <v>6</v>
      </c>
      <c r="I2835" s="51"/>
      <c r="J2835" s="51" t="s">
        <v>2412</v>
      </c>
      <c r="K2835" s="51"/>
      <c r="L2835" s="51" t="s">
        <v>15</v>
      </c>
      <c r="M2835" s="51"/>
      <c r="N2835" s="53">
        <v>294.10069638277957</v>
      </c>
      <c r="O2835" s="53">
        <v>0</v>
      </c>
      <c r="P2835" s="53">
        <v>294.10069638277957</v>
      </c>
    </row>
    <row r="2836" spans="1:16" s="19" customFormat="1" hidden="1">
      <c r="A2836" s="19" t="s">
        <v>2149</v>
      </c>
      <c r="B2836" s="19" t="s">
        <v>958</v>
      </c>
      <c r="C2836" s="51"/>
      <c r="D2836" s="51" t="s">
        <v>1879</v>
      </c>
      <c r="E2836" s="51" t="s">
        <v>672</v>
      </c>
      <c r="F2836" s="51" t="s">
        <v>672</v>
      </c>
      <c r="G2836" s="51" t="s">
        <v>671</v>
      </c>
      <c r="H2836" s="51" t="s">
        <v>6</v>
      </c>
      <c r="I2836" s="51"/>
      <c r="J2836" s="51" t="s">
        <v>2411</v>
      </c>
      <c r="K2836" s="51" t="s">
        <v>2410</v>
      </c>
      <c r="L2836" s="51">
        <v>58687</v>
      </c>
      <c r="M2836" s="51"/>
      <c r="N2836" s="53">
        <v>380.79034538719577</v>
      </c>
      <c r="O2836" s="53">
        <v>0</v>
      </c>
      <c r="P2836" s="53">
        <v>380.79034538719577</v>
      </c>
    </row>
    <row r="2837" spans="1:16" s="19" customFormat="1" hidden="1">
      <c r="A2837" s="19" t="s">
        <v>2149</v>
      </c>
      <c r="B2837" s="19" t="s">
        <v>949</v>
      </c>
      <c r="C2837" s="51"/>
      <c r="D2837" s="51" t="s">
        <v>1879</v>
      </c>
      <c r="E2837" s="51" t="s">
        <v>672</v>
      </c>
      <c r="F2837" s="51" t="s">
        <v>672</v>
      </c>
      <c r="G2837" s="51" t="s">
        <v>671</v>
      </c>
      <c r="H2837" s="51" t="s">
        <v>6</v>
      </c>
      <c r="I2837" s="51"/>
      <c r="J2837" s="51" t="s">
        <v>2409</v>
      </c>
      <c r="K2837" s="51"/>
      <c r="L2837" s="51">
        <v>56781</v>
      </c>
      <c r="M2837" s="51"/>
      <c r="N2837" s="53">
        <v>726.0191890575552</v>
      </c>
      <c r="O2837" s="53">
        <v>0</v>
      </c>
      <c r="P2837" s="53">
        <v>726.0191890575552</v>
      </c>
    </row>
    <row r="2838" spans="1:16" s="19" customFormat="1" hidden="1">
      <c r="A2838" s="19" t="s">
        <v>2149</v>
      </c>
      <c r="B2838" s="19" t="s">
        <v>1644</v>
      </c>
      <c r="C2838" s="51"/>
      <c r="D2838" s="51" t="s">
        <v>1879</v>
      </c>
      <c r="E2838" s="51" t="s">
        <v>672</v>
      </c>
      <c r="F2838" s="51" t="s">
        <v>672</v>
      </c>
      <c r="G2838" s="51" t="s">
        <v>671</v>
      </c>
      <c r="H2838" s="51" t="s">
        <v>6</v>
      </c>
      <c r="I2838" s="51"/>
      <c r="J2838" s="51" t="s">
        <v>2408</v>
      </c>
      <c r="K2838" s="51"/>
      <c r="L2838" s="51">
        <v>56933</v>
      </c>
      <c r="M2838" s="51"/>
      <c r="N2838" s="53">
        <v>254.00879710920728</v>
      </c>
      <c r="O2838" s="53">
        <v>0</v>
      </c>
      <c r="P2838" s="53">
        <v>254.00879710920728</v>
      </c>
    </row>
    <row r="2839" spans="1:16" s="19" customFormat="1" hidden="1">
      <c r="A2839" s="19" t="s">
        <v>2149</v>
      </c>
      <c r="B2839" s="19" t="s">
        <v>716</v>
      </c>
      <c r="C2839" s="51"/>
      <c r="D2839" s="51" t="s">
        <v>1879</v>
      </c>
      <c r="E2839" s="51" t="s">
        <v>672</v>
      </c>
      <c r="F2839" s="51" t="s">
        <v>672</v>
      </c>
      <c r="G2839" s="51" t="s">
        <v>671</v>
      </c>
      <c r="H2839" s="51" t="s">
        <v>6</v>
      </c>
      <c r="I2839" s="51"/>
      <c r="J2839" s="51" t="s">
        <v>2407</v>
      </c>
      <c r="K2839" s="51"/>
      <c r="L2839" s="51">
        <v>56968</v>
      </c>
      <c r="M2839" s="51"/>
      <c r="N2839" s="53">
        <v>41.15301774827217</v>
      </c>
      <c r="O2839" s="53">
        <v>0</v>
      </c>
      <c r="P2839" s="53">
        <v>41.15301774827217</v>
      </c>
    </row>
    <row r="2840" spans="1:16" s="19" customFormat="1" hidden="1">
      <c r="A2840" s="19" t="s">
        <v>2149</v>
      </c>
      <c r="B2840" s="19" t="s">
        <v>1760</v>
      </c>
      <c r="C2840" s="51"/>
      <c r="D2840" s="51" t="s">
        <v>1879</v>
      </c>
      <c r="E2840" s="51" t="s">
        <v>672</v>
      </c>
      <c r="F2840" s="51" t="s">
        <v>672</v>
      </c>
      <c r="G2840" s="51" t="s">
        <v>671</v>
      </c>
      <c r="H2840" s="51" t="s">
        <v>6</v>
      </c>
      <c r="I2840" s="51"/>
      <c r="J2840" s="51" t="s">
        <v>2406</v>
      </c>
      <c r="K2840" s="51"/>
      <c r="L2840" s="51">
        <v>56975</v>
      </c>
      <c r="M2840" s="51"/>
      <c r="N2840" s="53">
        <v>196.74302905778822</v>
      </c>
      <c r="O2840" s="53">
        <v>0</v>
      </c>
      <c r="P2840" s="53">
        <v>196.74302905778822</v>
      </c>
    </row>
    <row r="2841" spans="1:16" s="19" customFormat="1" hidden="1">
      <c r="A2841" s="19" t="s">
        <v>2149</v>
      </c>
      <c r="B2841" s="19" t="s">
        <v>1736</v>
      </c>
      <c r="C2841" s="51"/>
      <c r="D2841" s="51" t="s">
        <v>1879</v>
      </c>
      <c r="E2841" s="51" t="s">
        <v>672</v>
      </c>
      <c r="F2841" s="51" t="s">
        <v>672</v>
      </c>
      <c r="G2841" s="51" t="s">
        <v>671</v>
      </c>
      <c r="H2841" s="51" t="s">
        <v>6</v>
      </c>
      <c r="I2841" s="51"/>
      <c r="J2841" s="51" t="s">
        <v>2405</v>
      </c>
      <c r="K2841" s="51"/>
      <c r="L2841" s="51">
        <v>56974</v>
      </c>
      <c r="M2841" s="51"/>
      <c r="N2841" s="53">
        <v>82.751736049774721</v>
      </c>
      <c r="O2841" s="53">
        <v>0</v>
      </c>
      <c r="P2841" s="53">
        <v>82.751736049774721</v>
      </c>
    </row>
    <row r="2842" spans="1:16" s="19" customFormat="1" hidden="1">
      <c r="A2842" s="19" t="s">
        <v>2149</v>
      </c>
      <c r="B2842" s="19" t="s">
        <v>971</v>
      </c>
      <c r="C2842" s="51"/>
      <c r="D2842" s="51" t="s">
        <v>1879</v>
      </c>
      <c r="E2842" s="51" t="s">
        <v>672</v>
      </c>
      <c r="F2842" s="51" t="s">
        <v>672</v>
      </c>
      <c r="G2842" s="51" t="s">
        <v>671</v>
      </c>
      <c r="H2842" s="51" t="s">
        <v>6</v>
      </c>
      <c r="I2842" s="51"/>
      <c r="J2842" s="51" t="s">
        <v>2404</v>
      </c>
      <c r="K2842" s="51"/>
      <c r="L2842" s="51">
        <v>56970</v>
      </c>
      <c r="M2842" s="51"/>
      <c r="N2842" s="53">
        <v>293.31148225770488</v>
      </c>
      <c r="O2842" s="53">
        <v>0</v>
      </c>
      <c r="P2842" s="53">
        <v>293.31148225770488</v>
      </c>
    </row>
    <row r="2843" spans="1:16" s="19" customFormat="1" hidden="1">
      <c r="A2843" s="19" t="s">
        <v>2149</v>
      </c>
      <c r="B2843" s="19" t="s">
        <v>970</v>
      </c>
      <c r="C2843" s="51"/>
      <c r="D2843" s="51" t="s">
        <v>1879</v>
      </c>
      <c r="E2843" s="51" t="s">
        <v>672</v>
      </c>
      <c r="F2843" s="51" t="s">
        <v>672</v>
      </c>
      <c r="G2843" s="51" t="s">
        <v>671</v>
      </c>
      <c r="H2843" s="51" t="s">
        <v>6</v>
      </c>
      <c r="I2843" s="51"/>
      <c r="J2843" s="51" t="s">
        <v>2403</v>
      </c>
      <c r="K2843" s="51"/>
      <c r="L2843" s="51">
        <v>56969</v>
      </c>
      <c r="M2843" s="51"/>
      <c r="N2843" s="53">
        <v>321.47165357544276</v>
      </c>
      <c r="O2843" s="53">
        <v>0</v>
      </c>
      <c r="P2843" s="53">
        <v>321.47165357544276</v>
      </c>
    </row>
    <row r="2844" spans="1:16" s="19" customFormat="1" hidden="1">
      <c r="A2844" s="19" t="s">
        <v>2149</v>
      </c>
      <c r="B2844" s="19" t="s">
        <v>1476</v>
      </c>
      <c r="C2844" s="51"/>
      <c r="D2844" s="51" t="s">
        <v>1879</v>
      </c>
      <c r="E2844" s="51" t="s">
        <v>672</v>
      </c>
      <c r="F2844" s="51" t="s">
        <v>672</v>
      </c>
      <c r="G2844" s="51" t="s">
        <v>671</v>
      </c>
      <c r="H2844" s="51" t="s">
        <v>6</v>
      </c>
      <c r="I2844" s="51"/>
      <c r="J2844" s="51" t="s">
        <v>2402</v>
      </c>
      <c r="K2844" s="51"/>
      <c r="L2844" s="51">
        <v>56973</v>
      </c>
      <c r="M2844" s="51"/>
      <c r="N2844" s="53">
        <v>270.17557172183672</v>
      </c>
      <c r="O2844" s="53">
        <v>0</v>
      </c>
      <c r="P2844" s="53">
        <v>270.17557172183672</v>
      </c>
    </row>
    <row r="2845" spans="1:16" s="19" customFormat="1" hidden="1">
      <c r="A2845" s="19" t="s">
        <v>2149</v>
      </c>
      <c r="B2845" s="19" t="s">
        <v>1322</v>
      </c>
      <c r="C2845" s="51"/>
      <c r="D2845" s="51" t="s">
        <v>1879</v>
      </c>
      <c r="E2845" s="51" t="s">
        <v>672</v>
      </c>
      <c r="F2845" s="51" t="s">
        <v>672</v>
      </c>
      <c r="G2845" s="51" t="s">
        <v>671</v>
      </c>
      <c r="H2845" s="51" t="s">
        <v>6</v>
      </c>
      <c r="I2845" s="51"/>
      <c r="J2845" s="51" t="s">
        <v>2401</v>
      </c>
      <c r="K2845" s="51"/>
      <c r="L2845" s="51">
        <v>56972</v>
      </c>
      <c r="M2845" s="51"/>
      <c r="N2845" s="53">
        <v>216.74552964367305</v>
      </c>
      <c r="O2845" s="53">
        <v>0</v>
      </c>
      <c r="P2845" s="53">
        <v>216.74552964367305</v>
      </c>
    </row>
    <row r="2846" spans="1:16" s="19" customFormat="1" hidden="1">
      <c r="A2846" s="19" t="s">
        <v>2149</v>
      </c>
      <c r="B2846" s="19" t="s">
        <v>1311</v>
      </c>
      <c r="C2846" s="51"/>
      <c r="D2846" s="51" t="s">
        <v>1879</v>
      </c>
      <c r="E2846" s="51" t="s">
        <v>672</v>
      </c>
      <c r="F2846" s="51" t="s">
        <v>672</v>
      </c>
      <c r="G2846" s="51" t="s">
        <v>671</v>
      </c>
      <c r="H2846" s="51" t="s">
        <v>6</v>
      </c>
      <c r="I2846" s="51"/>
      <c r="J2846" s="51" t="s">
        <v>2400</v>
      </c>
      <c r="K2846" s="51"/>
      <c r="L2846" s="51">
        <v>56971</v>
      </c>
      <c r="M2846" s="51"/>
      <c r="N2846" s="53">
        <v>281.97988334375657</v>
      </c>
      <c r="O2846" s="53">
        <v>0</v>
      </c>
      <c r="P2846" s="53">
        <v>281.97988334375657</v>
      </c>
    </row>
    <row r="2847" spans="1:16" s="19" customFormat="1" hidden="1">
      <c r="A2847" s="19" t="s">
        <v>2149</v>
      </c>
      <c r="B2847" s="19" t="s">
        <v>751</v>
      </c>
      <c r="C2847" s="51"/>
      <c r="D2847" s="51" t="s">
        <v>1879</v>
      </c>
      <c r="E2847" s="51" t="s">
        <v>672</v>
      </c>
      <c r="F2847" s="51" t="s">
        <v>672</v>
      </c>
      <c r="G2847" s="51" t="s">
        <v>671</v>
      </c>
      <c r="H2847" s="51" t="s">
        <v>6</v>
      </c>
      <c r="I2847" s="51"/>
      <c r="J2847" s="51" t="s">
        <v>2399</v>
      </c>
      <c r="K2847" s="51" t="s">
        <v>2398</v>
      </c>
      <c r="L2847" s="51">
        <v>56967</v>
      </c>
      <c r="M2847" s="51"/>
      <c r="N2847" s="53">
        <v>138.66689636413207</v>
      </c>
      <c r="O2847" s="53">
        <v>0</v>
      </c>
      <c r="P2847" s="53">
        <v>138.66689636413207</v>
      </c>
    </row>
    <row r="2848" spans="1:16" s="19" customFormat="1" hidden="1">
      <c r="A2848" s="19" t="s">
        <v>2149</v>
      </c>
      <c r="B2848" s="19" t="s">
        <v>723</v>
      </c>
      <c r="C2848" s="51"/>
      <c r="D2848" s="51" t="s">
        <v>1879</v>
      </c>
      <c r="E2848" s="51" t="s">
        <v>672</v>
      </c>
      <c r="F2848" s="51" t="s">
        <v>672</v>
      </c>
      <c r="G2848" s="51" t="s">
        <v>671</v>
      </c>
      <c r="H2848" s="51" t="s">
        <v>6</v>
      </c>
      <c r="I2848" s="51"/>
      <c r="J2848" s="51" t="s">
        <v>2397</v>
      </c>
      <c r="K2848" s="51"/>
      <c r="L2848" s="51">
        <v>10869</v>
      </c>
      <c r="M2848" s="51"/>
      <c r="N2848" s="53">
        <v>1610.464665672456</v>
      </c>
      <c r="O2848" s="53">
        <v>0</v>
      </c>
      <c r="P2848" s="53">
        <v>1610.464665672456</v>
      </c>
    </row>
    <row r="2849" spans="1:16" s="19" customFormat="1" hidden="1">
      <c r="A2849" s="19" t="s">
        <v>2149</v>
      </c>
      <c r="B2849" s="19" t="s">
        <v>803</v>
      </c>
      <c r="C2849" s="51"/>
      <c r="D2849" s="51" t="s">
        <v>1879</v>
      </c>
      <c r="E2849" s="51" t="s">
        <v>672</v>
      </c>
      <c r="F2849" s="51" t="s">
        <v>672</v>
      </c>
      <c r="G2849" s="51" t="s">
        <v>671</v>
      </c>
      <c r="H2849" s="51" t="s">
        <v>6</v>
      </c>
      <c r="I2849" s="51"/>
      <c r="J2849" s="51" t="s">
        <v>2396</v>
      </c>
      <c r="K2849" s="51" t="s">
        <v>2395</v>
      </c>
      <c r="L2849" s="51">
        <v>50980</v>
      </c>
      <c r="M2849" s="51"/>
      <c r="N2849" s="53">
        <v>531.1129865221709</v>
      </c>
      <c r="O2849" s="53">
        <v>0</v>
      </c>
      <c r="P2849" s="53">
        <v>531.1129865221709</v>
      </c>
    </row>
    <row r="2850" spans="1:16" s="19" customFormat="1" hidden="1">
      <c r="A2850" s="19" t="s">
        <v>2149</v>
      </c>
      <c r="B2850" s="19" t="s">
        <v>956</v>
      </c>
      <c r="C2850" s="51"/>
      <c r="D2850" s="51" t="s">
        <v>1879</v>
      </c>
      <c r="E2850" s="51" t="s">
        <v>672</v>
      </c>
      <c r="F2850" s="51" t="s">
        <v>672</v>
      </c>
      <c r="G2850" s="51" t="s">
        <v>671</v>
      </c>
      <c r="H2850" s="51" t="s">
        <v>6</v>
      </c>
      <c r="I2850" s="51"/>
      <c r="J2850" s="51" t="s">
        <v>2394</v>
      </c>
      <c r="K2850" s="51"/>
      <c r="L2850" s="51">
        <v>10323</v>
      </c>
      <c r="M2850" s="51"/>
      <c r="N2850" s="53">
        <v>338.15165912815564</v>
      </c>
      <c r="O2850" s="53">
        <v>0</v>
      </c>
      <c r="P2850" s="53">
        <v>338.15165912815564</v>
      </c>
    </row>
    <row r="2851" spans="1:16" s="19" customFormat="1" hidden="1">
      <c r="A2851" s="19" t="s">
        <v>2149</v>
      </c>
      <c r="B2851" s="19" t="s">
        <v>954</v>
      </c>
      <c r="C2851" s="51"/>
      <c r="D2851" s="51" t="s">
        <v>1879</v>
      </c>
      <c r="E2851" s="51" t="s">
        <v>672</v>
      </c>
      <c r="F2851" s="51" t="s">
        <v>672</v>
      </c>
      <c r="G2851" s="51" t="s">
        <v>671</v>
      </c>
      <c r="H2851" s="51" t="s">
        <v>6</v>
      </c>
      <c r="I2851" s="51"/>
      <c r="J2851" s="51" t="s">
        <v>2393</v>
      </c>
      <c r="K2851" s="51" t="s">
        <v>2392</v>
      </c>
      <c r="L2851" s="51">
        <v>52187</v>
      </c>
      <c r="M2851" s="51"/>
      <c r="N2851" s="53">
        <v>243.48756283749611</v>
      </c>
      <c r="O2851" s="53">
        <v>0</v>
      </c>
      <c r="P2851" s="53">
        <v>243.48756283749611</v>
      </c>
    </row>
    <row r="2852" spans="1:16" s="19" customFormat="1" hidden="1">
      <c r="A2852" s="19" t="s">
        <v>2149</v>
      </c>
      <c r="B2852" s="19" t="s">
        <v>1222</v>
      </c>
      <c r="C2852" s="51"/>
      <c r="D2852" s="51" t="s">
        <v>1879</v>
      </c>
      <c r="E2852" s="51" t="s">
        <v>672</v>
      </c>
      <c r="F2852" s="51" t="s">
        <v>672</v>
      </c>
      <c r="G2852" s="51" t="s">
        <v>671</v>
      </c>
      <c r="H2852" s="51" t="s">
        <v>6</v>
      </c>
      <c r="I2852" s="51"/>
      <c r="J2852" s="51" t="s">
        <v>2391</v>
      </c>
      <c r="K2852" s="51"/>
      <c r="L2852" s="51">
        <v>50917</v>
      </c>
      <c r="M2852" s="51"/>
      <c r="N2852" s="53">
        <v>343.54058399903209</v>
      </c>
      <c r="O2852" s="53">
        <v>0</v>
      </c>
      <c r="P2852" s="53">
        <v>343.54058399903209</v>
      </c>
    </row>
    <row r="2853" spans="1:16" s="19" customFormat="1" hidden="1">
      <c r="A2853" s="19" t="s">
        <v>2149</v>
      </c>
      <c r="B2853" s="19" t="s">
        <v>885</v>
      </c>
      <c r="C2853" s="51"/>
      <c r="D2853" s="51" t="s">
        <v>1879</v>
      </c>
      <c r="E2853" s="51" t="s">
        <v>672</v>
      </c>
      <c r="F2853" s="51" t="s">
        <v>672</v>
      </c>
      <c r="G2853" s="51" t="s">
        <v>671</v>
      </c>
      <c r="H2853" s="51" t="s">
        <v>6</v>
      </c>
      <c r="I2853" s="51"/>
      <c r="J2853" s="51" t="s">
        <v>2390</v>
      </c>
      <c r="K2853" s="51"/>
      <c r="L2853" s="51">
        <v>54251</v>
      </c>
      <c r="M2853" s="51"/>
      <c r="N2853" s="53">
        <v>433.35599851363992</v>
      </c>
      <c r="O2853" s="53">
        <v>0</v>
      </c>
      <c r="P2853" s="53">
        <v>433.35599851363992</v>
      </c>
    </row>
    <row r="2854" spans="1:16" s="19" customFormat="1" hidden="1">
      <c r="A2854" s="19" t="s">
        <v>2149</v>
      </c>
      <c r="B2854" s="19" t="s">
        <v>1136</v>
      </c>
      <c r="C2854" s="51"/>
      <c r="D2854" s="51" t="s">
        <v>1879</v>
      </c>
      <c r="E2854" s="51" t="s">
        <v>672</v>
      </c>
      <c r="F2854" s="51" t="s">
        <v>672</v>
      </c>
      <c r="G2854" s="51" t="s">
        <v>671</v>
      </c>
      <c r="H2854" s="51" t="s">
        <v>6</v>
      </c>
      <c r="I2854" s="51"/>
      <c r="J2854" s="51" t="s">
        <v>2389</v>
      </c>
      <c r="K2854" s="51"/>
      <c r="L2854" s="51">
        <v>52155</v>
      </c>
      <c r="M2854" s="51"/>
      <c r="N2854" s="53">
        <v>68.124654257395733</v>
      </c>
      <c r="O2854" s="53">
        <v>0</v>
      </c>
      <c r="P2854" s="53">
        <v>68.124654257395733</v>
      </c>
    </row>
    <row r="2855" spans="1:16" s="19" customFormat="1" hidden="1">
      <c r="A2855" s="19" t="s">
        <v>2149</v>
      </c>
      <c r="B2855" s="19" t="s">
        <v>916</v>
      </c>
      <c r="C2855" s="51"/>
      <c r="D2855" s="51" t="s">
        <v>1879</v>
      </c>
      <c r="E2855" s="51" t="s">
        <v>672</v>
      </c>
      <c r="F2855" s="51" t="s">
        <v>672</v>
      </c>
      <c r="G2855" s="51" t="s">
        <v>671</v>
      </c>
      <c r="H2855" s="51" t="s">
        <v>6</v>
      </c>
      <c r="I2855" s="51"/>
      <c r="J2855" s="51" t="s">
        <v>2388</v>
      </c>
      <c r="K2855" s="51"/>
      <c r="L2855" s="51">
        <v>59357</v>
      </c>
      <c r="M2855" s="51"/>
      <c r="N2855" s="53">
        <v>201.4701561375044</v>
      </c>
      <c r="O2855" s="53">
        <v>0</v>
      </c>
      <c r="P2855" s="53">
        <v>201.4701561375044</v>
      </c>
    </row>
    <row r="2856" spans="1:16" s="19" customFormat="1" hidden="1">
      <c r="A2856" s="19" t="s">
        <v>2149</v>
      </c>
      <c r="B2856" s="19" t="s">
        <v>918</v>
      </c>
      <c r="C2856" s="51"/>
      <c r="D2856" s="51" t="s">
        <v>1879</v>
      </c>
      <c r="E2856" s="51" t="s">
        <v>672</v>
      </c>
      <c r="F2856" s="51" t="s">
        <v>672</v>
      </c>
      <c r="G2856" s="51" t="s">
        <v>671</v>
      </c>
      <c r="H2856" s="51" t="s">
        <v>6</v>
      </c>
      <c r="I2856" s="51"/>
      <c r="J2856" s="51" t="s">
        <v>2387</v>
      </c>
      <c r="K2856" s="51"/>
      <c r="L2856" s="51" t="s">
        <v>15</v>
      </c>
      <c r="M2856" s="51"/>
      <c r="N2856" s="53">
        <v>65.855633259131963</v>
      </c>
      <c r="O2856" s="53">
        <v>0</v>
      </c>
      <c r="P2856" s="53">
        <v>65.855633259131963</v>
      </c>
    </row>
    <row r="2857" spans="1:16" s="19" customFormat="1" hidden="1">
      <c r="A2857" s="19" t="s">
        <v>2149</v>
      </c>
      <c r="B2857" s="19" t="s">
        <v>1309</v>
      </c>
      <c r="C2857" s="51"/>
      <c r="D2857" s="51" t="s">
        <v>1879</v>
      </c>
      <c r="E2857" s="51" t="s">
        <v>672</v>
      </c>
      <c r="F2857" s="51" t="s">
        <v>672</v>
      </c>
      <c r="G2857" s="51" t="s">
        <v>671</v>
      </c>
      <c r="H2857" s="51" t="s">
        <v>6</v>
      </c>
      <c r="I2857" s="51"/>
      <c r="J2857" s="51" t="s">
        <v>2386</v>
      </c>
      <c r="K2857" s="51"/>
      <c r="L2857" s="51">
        <v>56461</v>
      </c>
      <c r="M2857" s="51"/>
      <c r="N2857" s="53">
        <v>272.9983418922958</v>
      </c>
      <c r="O2857" s="53">
        <v>0</v>
      </c>
      <c r="P2857" s="53">
        <v>272.9983418922958</v>
      </c>
    </row>
    <row r="2858" spans="1:16" s="19" customFormat="1" hidden="1">
      <c r="A2858" s="19" t="s">
        <v>2149</v>
      </c>
      <c r="B2858" s="19" t="s">
        <v>696</v>
      </c>
      <c r="C2858" s="51"/>
      <c r="D2858" s="51" t="s">
        <v>1879</v>
      </c>
      <c r="E2858" s="51" t="s">
        <v>672</v>
      </c>
      <c r="F2858" s="51" t="s">
        <v>672</v>
      </c>
      <c r="G2858" s="51" t="s">
        <v>671</v>
      </c>
      <c r="H2858" s="51" t="s">
        <v>6</v>
      </c>
      <c r="I2858" s="51"/>
      <c r="J2858" s="51" t="s">
        <v>2385</v>
      </c>
      <c r="K2858" s="51"/>
      <c r="L2858" s="51" t="s">
        <v>15</v>
      </c>
      <c r="M2858" s="51"/>
      <c r="N2858" s="53">
        <v>241.85332747565138</v>
      </c>
      <c r="O2858" s="53">
        <v>0</v>
      </c>
      <c r="P2858" s="53">
        <v>241.85332747565138</v>
      </c>
    </row>
    <row r="2859" spans="1:16" s="19" customFormat="1" hidden="1">
      <c r="A2859" s="19" t="s">
        <v>2149</v>
      </c>
      <c r="B2859" s="19" t="s">
        <v>2384</v>
      </c>
      <c r="C2859" s="51"/>
      <c r="D2859" s="51" t="s">
        <v>1879</v>
      </c>
      <c r="E2859" s="51" t="s">
        <v>672</v>
      </c>
      <c r="F2859" s="51" t="s">
        <v>672</v>
      </c>
      <c r="G2859" s="51" t="s">
        <v>671</v>
      </c>
      <c r="H2859" s="51" t="s">
        <v>6</v>
      </c>
      <c r="I2859" s="51"/>
      <c r="J2859" s="51" t="s">
        <v>2383</v>
      </c>
      <c r="K2859" s="51"/>
      <c r="L2859" s="51" t="s">
        <v>15</v>
      </c>
      <c r="M2859" s="51"/>
      <c r="N2859" s="53">
        <v>2.1879845340400697</v>
      </c>
      <c r="O2859" s="53">
        <v>0</v>
      </c>
      <c r="P2859" s="53">
        <v>2.1879845340400697</v>
      </c>
    </row>
    <row r="2860" spans="1:16" s="19" customFormat="1" hidden="1">
      <c r="A2860" s="19" t="s">
        <v>2149</v>
      </c>
      <c r="B2860" s="19" t="s">
        <v>2382</v>
      </c>
      <c r="C2860" s="51"/>
      <c r="D2860" s="51" t="s">
        <v>1879</v>
      </c>
      <c r="E2860" s="51" t="s">
        <v>672</v>
      </c>
      <c r="F2860" s="51" t="s">
        <v>672</v>
      </c>
      <c r="G2860" s="51" t="s">
        <v>671</v>
      </c>
      <c r="H2860" s="51" t="s">
        <v>6</v>
      </c>
      <c r="I2860" s="51"/>
      <c r="J2860" s="51" t="s">
        <v>2381</v>
      </c>
      <c r="K2860" s="51"/>
      <c r="L2860" s="51" t="s">
        <v>2380</v>
      </c>
      <c r="M2860" s="51"/>
      <c r="N2860" s="53">
        <v>1.9718872961101859</v>
      </c>
      <c r="O2860" s="53">
        <v>0</v>
      </c>
      <c r="P2860" s="53">
        <v>1.9718872961101859</v>
      </c>
    </row>
    <row r="2861" spans="1:16" s="19" customFormat="1" hidden="1">
      <c r="A2861" s="19" t="s">
        <v>2149</v>
      </c>
      <c r="B2861" s="19" t="s">
        <v>1641</v>
      </c>
      <c r="C2861" s="51"/>
      <c r="D2861" s="51" t="s">
        <v>1879</v>
      </c>
      <c r="E2861" s="51" t="s">
        <v>672</v>
      </c>
      <c r="F2861" s="51" t="s">
        <v>672</v>
      </c>
      <c r="G2861" s="51" t="s">
        <v>671</v>
      </c>
      <c r="H2861" s="51" t="s">
        <v>6</v>
      </c>
      <c r="I2861" s="51"/>
      <c r="J2861" s="51"/>
      <c r="K2861" s="51" t="s">
        <v>2206</v>
      </c>
      <c r="L2861" s="51" t="s">
        <v>15</v>
      </c>
      <c r="M2861" s="51"/>
      <c r="N2861" s="53">
        <v>47.798007814616085</v>
      </c>
      <c r="O2861" s="53">
        <v>0</v>
      </c>
      <c r="P2861" s="53">
        <v>47.798007814616085</v>
      </c>
    </row>
    <row r="2862" spans="1:16" s="19" customFormat="1" hidden="1">
      <c r="A2862" s="19" t="s">
        <v>2149</v>
      </c>
      <c r="B2862" s="19" t="s">
        <v>2379</v>
      </c>
      <c r="C2862" s="51"/>
      <c r="D2862" s="51" t="s">
        <v>1879</v>
      </c>
      <c r="E2862" s="51" t="s">
        <v>672</v>
      </c>
      <c r="F2862" s="51" t="s">
        <v>672</v>
      </c>
      <c r="G2862" s="51" t="s">
        <v>671</v>
      </c>
      <c r="H2862" s="51" t="s">
        <v>6</v>
      </c>
      <c r="I2862" s="51"/>
      <c r="J2862" s="51"/>
      <c r="K2862" s="51" t="s">
        <v>2378</v>
      </c>
      <c r="L2862" s="51" t="s">
        <v>2377</v>
      </c>
      <c r="M2862" s="51"/>
      <c r="N2862" s="53">
        <v>0.78335248749582731</v>
      </c>
      <c r="O2862" s="53">
        <v>0</v>
      </c>
      <c r="P2862" s="53">
        <v>0.78335248749582731</v>
      </c>
    </row>
    <row r="2863" spans="1:16" s="19" customFormat="1" hidden="1">
      <c r="A2863" s="19" t="s">
        <v>2149</v>
      </c>
      <c r="B2863" s="19" t="s">
        <v>1187</v>
      </c>
      <c r="C2863" s="51"/>
      <c r="D2863" s="51" t="s">
        <v>1879</v>
      </c>
      <c r="E2863" s="51" t="s">
        <v>672</v>
      </c>
      <c r="F2863" s="51" t="s">
        <v>672</v>
      </c>
      <c r="G2863" s="51" t="s">
        <v>671</v>
      </c>
      <c r="H2863" s="51" t="s">
        <v>6</v>
      </c>
      <c r="I2863" s="51"/>
      <c r="J2863" s="51"/>
      <c r="K2863" s="51" t="s">
        <v>2270</v>
      </c>
      <c r="L2863" s="51" t="s">
        <v>15</v>
      </c>
      <c r="M2863" s="51"/>
      <c r="N2863" s="53">
        <v>3.4440497295075163</v>
      </c>
      <c r="O2863" s="53">
        <v>0</v>
      </c>
      <c r="P2863" s="53">
        <v>3.4440497295075163</v>
      </c>
    </row>
    <row r="2864" spans="1:16" s="19" customFormat="1" hidden="1">
      <c r="A2864" s="19" t="s">
        <v>2149</v>
      </c>
      <c r="B2864" s="19" t="s">
        <v>955</v>
      </c>
      <c r="C2864" s="51"/>
      <c r="D2864" s="51" t="s">
        <v>1879</v>
      </c>
      <c r="E2864" s="51" t="s">
        <v>672</v>
      </c>
      <c r="F2864" s="51" t="s">
        <v>672</v>
      </c>
      <c r="G2864" s="51" t="s">
        <v>671</v>
      </c>
      <c r="H2864" s="51" t="s">
        <v>6</v>
      </c>
      <c r="I2864" s="51"/>
      <c r="J2864" s="51"/>
      <c r="K2864" s="51" t="s">
        <v>2376</v>
      </c>
      <c r="L2864" s="51" t="s">
        <v>15</v>
      </c>
      <c r="M2864" s="51"/>
      <c r="N2864" s="53">
        <v>42.652192336410735</v>
      </c>
      <c r="O2864" s="53">
        <v>0</v>
      </c>
      <c r="P2864" s="53">
        <v>42.652192336410735</v>
      </c>
    </row>
    <row r="2865" spans="1:16" s="19" customFormat="1" hidden="1">
      <c r="A2865" s="19" t="s">
        <v>2149</v>
      </c>
      <c r="B2865" s="19" t="s">
        <v>819</v>
      </c>
      <c r="C2865" s="51"/>
      <c r="D2865" s="51" t="s">
        <v>1879</v>
      </c>
      <c r="E2865" s="51" t="s">
        <v>672</v>
      </c>
      <c r="F2865" s="51" t="s">
        <v>672</v>
      </c>
      <c r="G2865" s="51" t="s">
        <v>671</v>
      </c>
      <c r="H2865" s="51" t="s">
        <v>6</v>
      </c>
      <c r="I2865" s="51"/>
      <c r="J2865" s="51"/>
      <c r="K2865" s="51" t="s">
        <v>2375</v>
      </c>
      <c r="L2865" s="51" t="s">
        <v>15</v>
      </c>
      <c r="M2865" s="51"/>
      <c r="N2865" s="53">
        <v>12.938822121051768</v>
      </c>
      <c r="O2865" s="53">
        <v>0</v>
      </c>
      <c r="P2865" s="53">
        <v>12.938822121051768</v>
      </c>
    </row>
    <row r="2866" spans="1:16" s="19" customFormat="1" hidden="1">
      <c r="A2866" s="19" t="s">
        <v>2149</v>
      </c>
      <c r="B2866" s="19" t="s">
        <v>670</v>
      </c>
      <c r="C2866" s="51"/>
      <c r="D2866" s="51" t="s">
        <v>1879</v>
      </c>
      <c r="E2866" s="51" t="s">
        <v>672</v>
      </c>
      <c r="F2866" s="51" t="s">
        <v>672</v>
      </c>
      <c r="G2866" s="51" t="s">
        <v>671</v>
      </c>
      <c r="H2866" s="51" t="s">
        <v>6</v>
      </c>
      <c r="I2866" s="51"/>
      <c r="J2866" s="51"/>
      <c r="K2866" s="51"/>
      <c r="L2866" s="51" t="s">
        <v>2374</v>
      </c>
      <c r="M2866" s="51"/>
      <c r="N2866" s="53">
        <v>88.815964789182075</v>
      </c>
      <c r="O2866" s="53">
        <v>0</v>
      </c>
      <c r="P2866" s="53">
        <v>88.815964789182075</v>
      </c>
    </row>
    <row r="2867" spans="1:16" s="19" customFormat="1" hidden="1">
      <c r="A2867" s="19" t="s">
        <v>2149</v>
      </c>
      <c r="B2867" s="19" t="s">
        <v>752</v>
      </c>
      <c r="C2867" s="51"/>
      <c r="D2867" s="51" t="s">
        <v>1879</v>
      </c>
      <c r="E2867" s="51" t="s">
        <v>672</v>
      </c>
      <c r="F2867" s="51" t="s">
        <v>672</v>
      </c>
      <c r="G2867" s="51" t="s">
        <v>671</v>
      </c>
      <c r="H2867" s="51" t="s">
        <v>6</v>
      </c>
      <c r="I2867" s="51"/>
      <c r="J2867" s="51"/>
      <c r="K2867" s="51"/>
      <c r="L2867" s="51">
        <v>58470</v>
      </c>
      <c r="M2867" s="51"/>
      <c r="N2867" s="53">
        <v>31.482666350909884</v>
      </c>
      <c r="O2867" s="53">
        <v>0</v>
      </c>
      <c r="P2867" s="53">
        <v>31.482666350909884</v>
      </c>
    </row>
    <row r="2868" spans="1:16" s="19" customFormat="1" hidden="1">
      <c r="A2868" s="19" t="s">
        <v>2149</v>
      </c>
      <c r="B2868" s="19" t="s">
        <v>815</v>
      </c>
      <c r="C2868" s="51"/>
      <c r="D2868" s="51" t="s">
        <v>1879</v>
      </c>
      <c r="E2868" s="51" t="s">
        <v>672</v>
      </c>
      <c r="F2868" s="51" t="s">
        <v>672</v>
      </c>
      <c r="G2868" s="51" t="s">
        <v>671</v>
      </c>
      <c r="H2868" s="51" t="s">
        <v>6</v>
      </c>
      <c r="I2868" s="51"/>
      <c r="J2868" s="51"/>
      <c r="K2868" s="51"/>
      <c r="L2868" s="51">
        <v>59076</v>
      </c>
      <c r="M2868" s="51"/>
      <c r="N2868" s="53">
        <v>352.41407683152795</v>
      </c>
      <c r="O2868" s="53">
        <v>0</v>
      </c>
      <c r="P2868" s="53">
        <v>352.41407683152795</v>
      </c>
    </row>
    <row r="2869" spans="1:16" s="19" customFormat="1" hidden="1">
      <c r="A2869" s="19" t="s">
        <v>2149</v>
      </c>
      <c r="B2869" s="19" t="s">
        <v>2373</v>
      </c>
      <c r="C2869" s="51"/>
      <c r="D2869" s="51" t="s">
        <v>1879</v>
      </c>
      <c r="E2869" s="51" t="s">
        <v>672</v>
      </c>
      <c r="F2869" s="51" t="s">
        <v>672</v>
      </c>
      <c r="G2869" s="51" t="s">
        <v>671</v>
      </c>
      <c r="H2869" s="51" t="s">
        <v>6</v>
      </c>
      <c r="I2869" s="51"/>
      <c r="J2869" s="51"/>
      <c r="K2869" s="51"/>
      <c r="L2869" s="51" t="s">
        <v>15</v>
      </c>
      <c r="M2869" s="51"/>
      <c r="N2869" s="53">
        <v>0.39167624374791365</v>
      </c>
      <c r="O2869" s="53">
        <v>0</v>
      </c>
      <c r="P2869" s="53">
        <v>0.39167624374791365</v>
      </c>
    </row>
    <row r="2870" spans="1:16" s="19" customFormat="1" hidden="1">
      <c r="A2870" s="19" t="s">
        <v>2149</v>
      </c>
      <c r="B2870" s="19" t="s">
        <v>825</v>
      </c>
      <c r="C2870" s="51"/>
      <c r="D2870" s="51" t="s">
        <v>1879</v>
      </c>
      <c r="E2870" s="51" t="s">
        <v>672</v>
      </c>
      <c r="F2870" s="51" t="s">
        <v>672</v>
      </c>
      <c r="G2870" s="51" t="s">
        <v>671</v>
      </c>
      <c r="H2870" s="51" t="s">
        <v>6</v>
      </c>
      <c r="I2870" s="51"/>
      <c r="J2870" s="51"/>
      <c r="K2870" s="51"/>
      <c r="L2870" s="51" t="s">
        <v>15</v>
      </c>
      <c r="M2870" s="51"/>
      <c r="N2870" s="53">
        <v>1.9988994508514213</v>
      </c>
      <c r="O2870" s="53">
        <v>0</v>
      </c>
      <c r="P2870" s="53">
        <v>1.9988994508514213</v>
      </c>
    </row>
    <row r="2871" spans="1:16" s="19" customFormat="1" hidden="1">
      <c r="A2871" s="19" t="s">
        <v>2149</v>
      </c>
      <c r="B2871" s="19" t="s">
        <v>917</v>
      </c>
      <c r="C2871" s="51"/>
      <c r="D2871" s="51" t="s">
        <v>1879</v>
      </c>
      <c r="E2871" s="51" t="s">
        <v>672</v>
      </c>
      <c r="F2871" s="51" t="s">
        <v>672</v>
      </c>
      <c r="G2871" s="51" t="s">
        <v>671</v>
      </c>
      <c r="H2871" s="51" t="s">
        <v>6</v>
      </c>
      <c r="I2871" s="51"/>
      <c r="J2871" s="51"/>
      <c r="K2871" s="51"/>
      <c r="L2871" s="51">
        <v>50938</v>
      </c>
      <c r="M2871" s="51"/>
      <c r="N2871" s="53">
        <v>102.99734602833068</v>
      </c>
      <c r="O2871" s="53">
        <v>0</v>
      </c>
      <c r="P2871" s="53">
        <v>102.99734602833068</v>
      </c>
    </row>
    <row r="2872" spans="1:16" s="19" customFormat="1" hidden="1">
      <c r="A2872" s="19" t="s">
        <v>2149</v>
      </c>
      <c r="B2872" s="19" t="s">
        <v>2372</v>
      </c>
      <c r="C2872" s="51"/>
      <c r="D2872" s="51" t="s">
        <v>1879</v>
      </c>
      <c r="E2872" s="51" t="s">
        <v>672</v>
      </c>
      <c r="F2872" s="51" t="s">
        <v>672</v>
      </c>
      <c r="G2872" s="51" t="s">
        <v>671</v>
      </c>
      <c r="H2872" s="51" t="s">
        <v>6</v>
      </c>
      <c r="I2872" s="51"/>
      <c r="J2872" s="51"/>
      <c r="K2872" s="51"/>
      <c r="L2872" s="51" t="s">
        <v>2371</v>
      </c>
      <c r="M2872" s="51"/>
      <c r="N2872" s="53">
        <v>1.2560651954674471</v>
      </c>
      <c r="O2872" s="53">
        <v>0</v>
      </c>
      <c r="P2872" s="53">
        <v>1.2560651954674471</v>
      </c>
    </row>
    <row r="2873" spans="1:16" s="19" customFormat="1" hidden="1">
      <c r="A2873" s="19" t="s">
        <v>2149</v>
      </c>
      <c r="B2873" s="19" t="s">
        <v>1131</v>
      </c>
      <c r="C2873" s="51"/>
      <c r="D2873" s="51" t="s">
        <v>1879</v>
      </c>
      <c r="E2873" s="51" t="s">
        <v>672</v>
      </c>
      <c r="F2873" s="51" t="s">
        <v>672</v>
      </c>
      <c r="G2873" s="51" t="s">
        <v>671</v>
      </c>
      <c r="H2873" s="51" t="s">
        <v>6</v>
      </c>
      <c r="I2873" s="51"/>
      <c r="J2873" s="51"/>
      <c r="K2873" s="51"/>
      <c r="L2873" s="51" t="s">
        <v>15</v>
      </c>
      <c r="M2873" s="51"/>
      <c r="N2873" s="53">
        <v>16.288329308964961</v>
      </c>
      <c r="O2873" s="53">
        <v>0</v>
      </c>
      <c r="P2873" s="53">
        <v>16.288329308964961</v>
      </c>
    </row>
    <row r="2874" spans="1:16" s="19" customFormat="1" hidden="1">
      <c r="A2874" s="19" t="s">
        <v>2149</v>
      </c>
      <c r="B2874" s="19" t="s">
        <v>1278</v>
      </c>
      <c r="C2874" s="51"/>
      <c r="D2874" s="51" t="s">
        <v>1879</v>
      </c>
      <c r="E2874" s="51" t="s">
        <v>672</v>
      </c>
      <c r="F2874" s="51" t="s">
        <v>672</v>
      </c>
      <c r="G2874" s="51" t="s">
        <v>671</v>
      </c>
      <c r="H2874" s="51" t="s">
        <v>6</v>
      </c>
      <c r="I2874" s="51"/>
      <c r="J2874" s="51"/>
      <c r="K2874" s="51"/>
      <c r="L2874" s="51" t="s">
        <v>15</v>
      </c>
      <c r="M2874" s="51"/>
      <c r="N2874" s="53">
        <v>50.215595663956655</v>
      </c>
      <c r="O2874" s="53">
        <v>0</v>
      </c>
      <c r="P2874" s="53">
        <v>50.215595663956655</v>
      </c>
    </row>
    <row r="2875" spans="1:16" s="19" customFormat="1" hidden="1">
      <c r="A2875" s="19" t="s">
        <v>2149</v>
      </c>
      <c r="B2875" s="19" t="s">
        <v>2370</v>
      </c>
      <c r="C2875" s="51"/>
      <c r="D2875" s="51" t="s">
        <v>1879</v>
      </c>
      <c r="E2875" s="51" t="s">
        <v>672</v>
      </c>
      <c r="F2875" s="51" t="s">
        <v>672</v>
      </c>
      <c r="G2875" s="51" t="s">
        <v>671</v>
      </c>
      <c r="H2875" s="51" t="s">
        <v>6</v>
      </c>
      <c r="I2875" s="51"/>
      <c r="J2875" s="51"/>
      <c r="K2875" s="51"/>
      <c r="L2875" s="51" t="s">
        <v>2369</v>
      </c>
      <c r="M2875" s="51"/>
      <c r="N2875" s="53">
        <v>0.31063977952420735</v>
      </c>
      <c r="O2875" s="53">
        <v>0</v>
      </c>
      <c r="P2875" s="53">
        <v>0.31063977952420735</v>
      </c>
    </row>
    <row r="2876" spans="1:16" s="19" customFormat="1" hidden="1">
      <c r="A2876" s="19" t="s">
        <v>2149</v>
      </c>
      <c r="B2876" s="19" t="s">
        <v>2368</v>
      </c>
      <c r="C2876" s="51"/>
      <c r="D2876" s="51" t="s">
        <v>1879</v>
      </c>
      <c r="E2876" s="51" t="s">
        <v>672</v>
      </c>
      <c r="F2876" s="51" t="s">
        <v>672</v>
      </c>
      <c r="G2876" s="51" t="s">
        <v>671</v>
      </c>
      <c r="H2876" s="51" t="s">
        <v>6</v>
      </c>
      <c r="I2876" s="51"/>
      <c r="J2876" s="51"/>
      <c r="K2876" s="51"/>
      <c r="L2876" s="51" t="s">
        <v>2367</v>
      </c>
      <c r="M2876" s="51"/>
      <c r="N2876" s="53">
        <v>235.78909873624403</v>
      </c>
      <c r="O2876" s="53">
        <v>0</v>
      </c>
      <c r="P2876" s="53">
        <v>235.78909873624403</v>
      </c>
    </row>
    <row r="2877" spans="1:16" s="19" customFormat="1" hidden="1">
      <c r="A2877" s="19" t="s">
        <v>2149</v>
      </c>
      <c r="B2877" s="19" t="s">
        <v>1304</v>
      </c>
      <c r="C2877" s="51"/>
      <c r="D2877" s="51" t="s">
        <v>1879</v>
      </c>
      <c r="E2877" s="51" t="s">
        <v>672</v>
      </c>
      <c r="F2877" s="51" t="s">
        <v>672</v>
      </c>
      <c r="G2877" s="51" t="s">
        <v>671</v>
      </c>
      <c r="H2877" s="51" t="s">
        <v>6</v>
      </c>
      <c r="I2877" s="51"/>
      <c r="J2877" s="51"/>
      <c r="K2877" s="51"/>
      <c r="L2877" s="51">
        <v>59374</v>
      </c>
      <c r="M2877" s="51"/>
      <c r="N2877" s="53">
        <v>150.63328091449935</v>
      </c>
      <c r="O2877" s="53">
        <v>0</v>
      </c>
      <c r="P2877" s="53">
        <v>150.63328091449935</v>
      </c>
    </row>
    <row r="2878" spans="1:16" s="19" customFormat="1" hidden="1">
      <c r="A2878" s="19" t="s">
        <v>2149</v>
      </c>
      <c r="B2878" s="19" t="s">
        <v>1310</v>
      </c>
      <c r="C2878" s="51"/>
      <c r="D2878" s="51" t="s">
        <v>1879</v>
      </c>
      <c r="E2878" s="51" t="s">
        <v>672</v>
      </c>
      <c r="F2878" s="51" t="s">
        <v>672</v>
      </c>
      <c r="G2878" s="51" t="s">
        <v>671</v>
      </c>
      <c r="H2878" s="51" t="s">
        <v>6</v>
      </c>
      <c r="I2878" s="51"/>
      <c r="J2878" s="51"/>
      <c r="K2878" s="51"/>
      <c r="L2878" s="51" t="s">
        <v>15</v>
      </c>
      <c r="M2878" s="51"/>
      <c r="N2878" s="53">
        <v>1.6207292844741255</v>
      </c>
      <c r="O2878" s="53">
        <v>0</v>
      </c>
      <c r="P2878" s="53">
        <v>1.6207292844741255</v>
      </c>
    </row>
    <row r="2879" spans="1:16" s="19" customFormat="1" hidden="1">
      <c r="A2879" s="19" t="s">
        <v>2149</v>
      </c>
      <c r="B2879" s="19" t="s">
        <v>2366</v>
      </c>
      <c r="C2879" s="51"/>
      <c r="D2879" s="51" t="s">
        <v>1879</v>
      </c>
      <c r="E2879" s="51" t="s">
        <v>672</v>
      </c>
      <c r="F2879" s="51" t="s">
        <v>672</v>
      </c>
      <c r="G2879" s="51" t="s">
        <v>671</v>
      </c>
      <c r="H2879" s="51" t="s">
        <v>6</v>
      </c>
      <c r="I2879" s="51"/>
      <c r="J2879" s="51"/>
      <c r="K2879" s="51"/>
      <c r="L2879" s="51" t="s">
        <v>2365</v>
      </c>
      <c r="M2879" s="51"/>
      <c r="N2879" s="53">
        <v>269.12209768692856</v>
      </c>
      <c r="O2879" s="53">
        <v>0</v>
      </c>
      <c r="P2879" s="53">
        <v>269.12209768692856</v>
      </c>
    </row>
    <row r="2880" spans="1:16" s="19" customFormat="1" hidden="1">
      <c r="A2880" s="19" t="s">
        <v>2149</v>
      </c>
      <c r="B2880" s="19" t="s">
        <v>1443</v>
      </c>
      <c r="C2880" s="51"/>
      <c r="D2880" s="51" t="s">
        <v>1879</v>
      </c>
      <c r="E2880" s="51" t="s">
        <v>672</v>
      </c>
      <c r="F2880" s="51" t="s">
        <v>672</v>
      </c>
      <c r="G2880" s="51" t="s">
        <v>671</v>
      </c>
      <c r="H2880" s="51" t="s">
        <v>6</v>
      </c>
      <c r="I2880" s="51"/>
      <c r="J2880" s="51"/>
      <c r="K2880" s="51"/>
      <c r="L2880" s="51">
        <v>57911</v>
      </c>
      <c r="M2880" s="51"/>
      <c r="N2880" s="53">
        <v>123.17542562003355</v>
      </c>
      <c r="O2880" s="53">
        <v>0</v>
      </c>
      <c r="P2880" s="53">
        <v>123.17542562003355</v>
      </c>
    </row>
    <row r="2881" spans="1:16" s="19" customFormat="1" hidden="1">
      <c r="A2881" s="19" t="s">
        <v>2149</v>
      </c>
      <c r="B2881" s="19" t="s">
        <v>1446</v>
      </c>
      <c r="C2881" s="51"/>
      <c r="D2881" s="51" t="s">
        <v>1879</v>
      </c>
      <c r="E2881" s="51" t="s">
        <v>672</v>
      </c>
      <c r="F2881" s="51" t="s">
        <v>672</v>
      </c>
      <c r="G2881" s="51" t="s">
        <v>671</v>
      </c>
      <c r="H2881" s="51" t="s">
        <v>6</v>
      </c>
      <c r="I2881" s="51"/>
      <c r="J2881" s="51"/>
      <c r="K2881" s="51"/>
      <c r="L2881" s="51" t="s">
        <v>15</v>
      </c>
      <c r="M2881" s="51"/>
      <c r="N2881" s="53">
        <v>2.566154700417365</v>
      </c>
      <c r="O2881" s="53">
        <v>0</v>
      </c>
      <c r="P2881" s="53">
        <v>2.566154700417365</v>
      </c>
    </row>
    <row r="2882" spans="1:16" s="19" customFormat="1" hidden="1">
      <c r="A2882" s="19" t="s">
        <v>2149</v>
      </c>
      <c r="B2882" s="19" t="s">
        <v>1484</v>
      </c>
      <c r="C2882" s="51"/>
      <c r="D2882" s="51" t="s">
        <v>1879</v>
      </c>
      <c r="E2882" s="51" t="s">
        <v>672</v>
      </c>
      <c r="F2882" s="51" t="s">
        <v>672</v>
      </c>
      <c r="G2882" s="51" t="s">
        <v>671</v>
      </c>
      <c r="H2882" s="51" t="s">
        <v>6</v>
      </c>
      <c r="I2882" s="51"/>
      <c r="J2882" s="51"/>
      <c r="K2882" s="51"/>
      <c r="L2882" s="51" t="s">
        <v>15</v>
      </c>
      <c r="M2882" s="51"/>
      <c r="N2882" s="53">
        <v>18.165674063480825</v>
      </c>
      <c r="O2882" s="53">
        <v>0</v>
      </c>
      <c r="P2882" s="53">
        <v>18.165674063480825</v>
      </c>
    </row>
    <row r="2883" spans="1:16" s="19" customFormat="1" hidden="1">
      <c r="A2883" s="19" t="s">
        <v>2149</v>
      </c>
      <c r="B2883" s="19" t="s">
        <v>1562</v>
      </c>
      <c r="C2883" s="51"/>
      <c r="D2883" s="51" t="s">
        <v>1879</v>
      </c>
      <c r="E2883" s="51" t="s">
        <v>672</v>
      </c>
      <c r="F2883" s="51" t="s">
        <v>672</v>
      </c>
      <c r="G2883" s="51" t="s">
        <v>671</v>
      </c>
      <c r="H2883" s="51" t="s">
        <v>6</v>
      </c>
      <c r="I2883" s="51"/>
      <c r="J2883" s="51"/>
      <c r="K2883" s="51"/>
      <c r="L2883" s="51">
        <v>10737</v>
      </c>
      <c r="M2883" s="51"/>
      <c r="N2883" s="53">
        <v>57.873541533096905</v>
      </c>
      <c r="O2883" s="53">
        <v>0</v>
      </c>
      <c r="P2883" s="53">
        <v>57.873541533096905</v>
      </c>
    </row>
    <row r="2884" spans="1:16" s="19" customFormat="1" hidden="1">
      <c r="A2884" s="19" t="s">
        <v>2149</v>
      </c>
      <c r="B2884" s="19" t="s">
        <v>1594</v>
      </c>
      <c r="C2884" s="51"/>
      <c r="D2884" s="51" t="s">
        <v>1879</v>
      </c>
      <c r="E2884" s="51" t="s">
        <v>672</v>
      </c>
      <c r="F2884" s="51" t="s">
        <v>672</v>
      </c>
      <c r="G2884" s="51" t="s">
        <v>671</v>
      </c>
      <c r="H2884" s="51" t="s">
        <v>6</v>
      </c>
      <c r="I2884" s="51"/>
      <c r="J2884" s="51"/>
      <c r="K2884" s="51"/>
      <c r="L2884" s="51" t="s">
        <v>15</v>
      </c>
      <c r="M2884" s="51"/>
      <c r="N2884" s="53">
        <v>10.075533718480814</v>
      </c>
      <c r="O2884" s="53">
        <v>0</v>
      </c>
      <c r="P2884" s="53">
        <v>10.075533718480814</v>
      </c>
    </row>
    <row r="2885" spans="1:16" s="19" customFormat="1" hidden="1">
      <c r="A2885" s="19" t="s">
        <v>2149</v>
      </c>
      <c r="B2885" s="19" t="s">
        <v>1650</v>
      </c>
      <c r="C2885" s="51"/>
      <c r="D2885" s="51" t="s">
        <v>1879</v>
      </c>
      <c r="E2885" s="51" t="s">
        <v>672</v>
      </c>
      <c r="F2885" s="51" t="s">
        <v>672</v>
      </c>
      <c r="G2885" s="51" t="s">
        <v>671</v>
      </c>
      <c r="H2885" s="51" t="s">
        <v>6</v>
      </c>
      <c r="I2885" s="51"/>
      <c r="J2885" s="51"/>
      <c r="K2885" s="51"/>
      <c r="L2885" s="51">
        <v>58382</v>
      </c>
      <c r="M2885" s="51"/>
      <c r="N2885" s="53">
        <v>329.87243369996702</v>
      </c>
      <c r="O2885" s="53">
        <v>0</v>
      </c>
      <c r="P2885" s="53">
        <v>329.87243369996702</v>
      </c>
    </row>
    <row r="2886" spans="1:16" s="19" customFormat="1" hidden="1">
      <c r="A2886" s="19" t="s">
        <v>447</v>
      </c>
      <c r="B2886" s="19" t="s">
        <v>1522</v>
      </c>
      <c r="C2886" s="51"/>
      <c r="D2886" s="51" t="s">
        <v>1879</v>
      </c>
      <c r="E2886" s="51" t="s">
        <v>672</v>
      </c>
      <c r="F2886" s="51" t="s">
        <v>671</v>
      </c>
      <c r="G2886" s="51"/>
      <c r="H2886" s="51" t="s">
        <v>6</v>
      </c>
      <c r="I2886" s="51"/>
      <c r="J2886" s="51"/>
      <c r="K2886" s="51"/>
      <c r="L2886" s="51"/>
      <c r="M2886" s="51"/>
      <c r="N2886" s="53">
        <v>148920</v>
      </c>
      <c r="O2886" s="53"/>
      <c r="P2886" s="53">
        <v>148920</v>
      </c>
    </row>
    <row r="2887" spans="1:16" s="19" customFormat="1" hidden="1">
      <c r="A2887" s="19" t="s">
        <v>2121</v>
      </c>
      <c r="B2887" s="19" t="s">
        <v>2364</v>
      </c>
      <c r="C2887" s="51"/>
      <c r="D2887" s="51" t="s">
        <v>1879</v>
      </c>
      <c r="E2887" s="51" t="s">
        <v>672</v>
      </c>
      <c r="F2887" s="51" t="s">
        <v>672</v>
      </c>
      <c r="G2887" s="51" t="s">
        <v>671</v>
      </c>
      <c r="H2887" s="51" t="s">
        <v>671</v>
      </c>
      <c r="I2887" s="51"/>
      <c r="J2887" s="51" t="s">
        <v>249</v>
      </c>
      <c r="K2887" s="51" t="s">
        <v>249</v>
      </c>
      <c r="L2887" s="51" t="s">
        <v>249</v>
      </c>
      <c r="M2887" s="51"/>
      <c r="N2887" s="53">
        <v>369829.59790814784</v>
      </c>
      <c r="O2887" s="53">
        <v>0</v>
      </c>
      <c r="P2887" s="53">
        <v>369829.59790814784</v>
      </c>
    </row>
    <row r="2888" spans="1:16" s="19" customFormat="1" hidden="1">
      <c r="A2888" s="19" t="s">
        <v>2019</v>
      </c>
      <c r="B2888" s="19" t="s">
        <v>2363</v>
      </c>
      <c r="C2888" s="51"/>
      <c r="D2888" s="51" t="s">
        <v>1879</v>
      </c>
      <c r="E2888" s="51" t="s">
        <v>672</v>
      </c>
      <c r="F2888" s="51" t="s">
        <v>672</v>
      </c>
      <c r="G2888" s="51" t="s">
        <v>671</v>
      </c>
      <c r="H2888" s="51" t="s">
        <v>671</v>
      </c>
      <c r="I2888" s="51"/>
      <c r="J2888" s="51" t="s">
        <v>249</v>
      </c>
      <c r="K2888" s="51" t="s">
        <v>249</v>
      </c>
      <c r="L2888" s="51" t="s">
        <v>249</v>
      </c>
      <c r="M2888" s="51"/>
      <c r="N2888" s="53">
        <v>0</v>
      </c>
      <c r="O2888" s="53">
        <v>0</v>
      </c>
      <c r="P2888" s="53">
        <v>0</v>
      </c>
    </row>
    <row r="2889" spans="1:16" s="19" customFormat="1" hidden="1">
      <c r="A2889" s="19" t="s">
        <v>2149</v>
      </c>
      <c r="B2889" s="19" t="s">
        <v>1239</v>
      </c>
      <c r="C2889" s="51"/>
      <c r="D2889" s="51" t="s">
        <v>1879</v>
      </c>
      <c r="E2889" s="51" t="s">
        <v>672</v>
      </c>
      <c r="F2889" s="51" t="s">
        <v>672</v>
      </c>
      <c r="G2889" s="51" t="s">
        <v>671</v>
      </c>
      <c r="H2889" s="51" t="s">
        <v>671</v>
      </c>
      <c r="I2889" s="51"/>
      <c r="J2889" s="51"/>
      <c r="K2889" s="51" t="s">
        <v>2214</v>
      </c>
      <c r="L2889" s="51" t="s">
        <v>15</v>
      </c>
      <c r="M2889" s="51"/>
      <c r="N2889" s="53">
        <v>12451.104161121393</v>
      </c>
      <c r="O2889" s="53">
        <v>0</v>
      </c>
      <c r="P2889" s="53">
        <v>12451.104161121393</v>
      </c>
    </row>
    <row r="2890" spans="1:16" s="19" customFormat="1" hidden="1">
      <c r="A2890" s="19" t="s">
        <v>2149</v>
      </c>
      <c r="B2890" s="19" t="s">
        <v>834</v>
      </c>
      <c r="C2890" s="51"/>
      <c r="D2890" s="51" t="s">
        <v>1879</v>
      </c>
      <c r="E2890" s="51" t="s">
        <v>672</v>
      </c>
      <c r="F2890" s="51" t="s">
        <v>672</v>
      </c>
      <c r="G2890" s="51" t="s">
        <v>671</v>
      </c>
      <c r="H2890" s="51" t="s">
        <v>671</v>
      </c>
      <c r="I2890" s="51"/>
      <c r="J2890" s="51"/>
      <c r="K2890" s="51" t="s">
        <v>2362</v>
      </c>
      <c r="L2890" s="51" t="s">
        <v>15</v>
      </c>
      <c r="M2890" s="51"/>
      <c r="N2890" s="53">
        <v>11.439647532913202</v>
      </c>
      <c r="O2890" s="53">
        <v>0</v>
      </c>
      <c r="P2890" s="53">
        <v>11.439647532913202</v>
      </c>
    </row>
    <row r="2891" spans="1:16" s="19" customFormat="1" hidden="1">
      <c r="A2891" s="19" t="s">
        <v>2149</v>
      </c>
      <c r="B2891" s="19" t="s">
        <v>1383</v>
      </c>
      <c r="C2891" s="51"/>
      <c r="D2891" s="51" t="s">
        <v>1879</v>
      </c>
      <c r="E2891" s="51" t="s">
        <v>672</v>
      </c>
      <c r="F2891" s="51" t="s">
        <v>672</v>
      </c>
      <c r="G2891" s="51" t="s">
        <v>671</v>
      </c>
      <c r="H2891" s="51" t="s">
        <v>671</v>
      </c>
      <c r="I2891" s="51"/>
      <c r="J2891" s="51"/>
      <c r="K2891" s="51" t="s">
        <v>2361</v>
      </c>
      <c r="L2891" s="51" t="s">
        <v>15</v>
      </c>
      <c r="M2891" s="51"/>
      <c r="N2891" s="53">
        <v>6988.3685774144988</v>
      </c>
      <c r="O2891" s="53">
        <v>0</v>
      </c>
      <c r="P2891" s="53">
        <v>6988.3685774144988</v>
      </c>
    </row>
    <row r="2892" spans="1:16" s="19" customFormat="1" hidden="1">
      <c r="A2892" s="19" t="s">
        <v>2149</v>
      </c>
      <c r="B2892" s="19" t="s">
        <v>2360</v>
      </c>
      <c r="C2892" s="51"/>
      <c r="D2892" s="51" t="s">
        <v>1879</v>
      </c>
      <c r="E2892" s="51" t="s">
        <v>672</v>
      </c>
      <c r="F2892" s="51" t="s">
        <v>672</v>
      </c>
      <c r="G2892" s="51" t="s">
        <v>671</v>
      </c>
      <c r="H2892" s="51" t="s">
        <v>671</v>
      </c>
      <c r="I2892" s="51"/>
      <c r="J2892" s="51"/>
      <c r="K2892" s="51" t="s">
        <v>2200</v>
      </c>
      <c r="L2892" s="51" t="s">
        <v>15</v>
      </c>
      <c r="M2892" s="51"/>
      <c r="N2892" s="53">
        <v>6.753038685308857E-2</v>
      </c>
      <c r="O2892" s="53">
        <v>0</v>
      </c>
      <c r="P2892" s="53">
        <v>6.753038685308857E-2</v>
      </c>
    </row>
    <row r="2893" spans="1:16" s="19" customFormat="1" hidden="1">
      <c r="A2893" s="19" t="s">
        <v>2149</v>
      </c>
      <c r="B2893" s="19" t="s">
        <v>1769</v>
      </c>
      <c r="C2893" s="51"/>
      <c r="D2893" s="51" t="s">
        <v>1879</v>
      </c>
      <c r="E2893" s="51" t="s">
        <v>672</v>
      </c>
      <c r="F2893" s="51" t="s">
        <v>672</v>
      </c>
      <c r="G2893" s="51" t="s">
        <v>671</v>
      </c>
      <c r="H2893" s="51" t="s">
        <v>671</v>
      </c>
      <c r="I2893" s="51"/>
      <c r="J2893" s="51"/>
      <c r="K2893" s="51" t="s">
        <v>2226</v>
      </c>
      <c r="L2893" s="51" t="s">
        <v>15</v>
      </c>
      <c r="M2893" s="51"/>
      <c r="N2893" s="53">
        <v>262.88228994170316</v>
      </c>
      <c r="O2893" s="53">
        <v>0</v>
      </c>
      <c r="P2893" s="53">
        <v>262.88228994170316</v>
      </c>
    </row>
    <row r="2894" spans="1:16" s="19" customFormat="1" hidden="1">
      <c r="A2894" s="19" t="s">
        <v>2149</v>
      </c>
      <c r="B2894" s="19" t="s">
        <v>960</v>
      </c>
      <c r="C2894" s="51"/>
      <c r="D2894" s="51" t="s">
        <v>1879</v>
      </c>
      <c r="E2894" s="51" t="s">
        <v>672</v>
      </c>
      <c r="F2894" s="51" t="s">
        <v>672</v>
      </c>
      <c r="G2894" s="51" t="s">
        <v>671</v>
      </c>
      <c r="H2894" s="51" t="s">
        <v>671</v>
      </c>
      <c r="I2894" s="51"/>
      <c r="J2894" s="51"/>
      <c r="K2894" s="51" t="s">
        <v>2359</v>
      </c>
      <c r="L2894" s="51" t="s">
        <v>15</v>
      </c>
      <c r="M2894" s="51"/>
      <c r="N2894" s="53">
        <v>3.9977989017028426</v>
      </c>
      <c r="O2894" s="53">
        <v>0</v>
      </c>
      <c r="P2894" s="53">
        <v>3.9977989017028426</v>
      </c>
    </row>
    <row r="2895" spans="1:16" s="19" customFormat="1" hidden="1">
      <c r="A2895" s="19" t="s">
        <v>2149</v>
      </c>
      <c r="B2895" s="19" t="s">
        <v>2358</v>
      </c>
      <c r="C2895" s="51"/>
      <c r="D2895" s="51" t="s">
        <v>1879</v>
      </c>
      <c r="E2895" s="51" t="s">
        <v>672</v>
      </c>
      <c r="F2895" s="51" t="s">
        <v>672</v>
      </c>
      <c r="G2895" s="51" t="s">
        <v>671</v>
      </c>
      <c r="H2895" s="51" t="s">
        <v>671</v>
      </c>
      <c r="I2895" s="51"/>
      <c r="J2895" s="51"/>
      <c r="K2895" s="51" t="s">
        <v>2357</v>
      </c>
      <c r="L2895" s="51" t="s">
        <v>15</v>
      </c>
      <c r="M2895" s="51"/>
      <c r="N2895" s="53">
        <v>0.14856685107679482</v>
      </c>
      <c r="O2895" s="53">
        <v>0</v>
      </c>
      <c r="P2895" s="53">
        <v>0.14856685107679482</v>
      </c>
    </row>
    <row r="2896" spans="1:16" s="19" customFormat="1" hidden="1">
      <c r="A2896" s="19" t="s">
        <v>2149</v>
      </c>
      <c r="B2896" s="19" t="s">
        <v>1195</v>
      </c>
      <c r="C2896" s="51"/>
      <c r="D2896" s="51" t="s">
        <v>1879</v>
      </c>
      <c r="E2896" s="51" t="s">
        <v>672</v>
      </c>
      <c r="F2896" s="51" t="s">
        <v>672</v>
      </c>
      <c r="G2896" s="51" t="s">
        <v>671</v>
      </c>
      <c r="H2896" s="51" t="s">
        <v>671</v>
      </c>
      <c r="I2896" s="51"/>
      <c r="J2896" s="51"/>
      <c r="K2896" s="51" t="s">
        <v>2356</v>
      </c>
      <c r="L2896" s="51" t="s">
        <v>15</v>
      </c>
      <c r="M2896" s="51"/>
      <c r="N2896" s="53">
        <v>2024.4664553140008</v>
      </c>
      <c r="O2896" s="53">
        <v>0</v>
      </c>
      <c r="P2896" s="53">
        <v>2024.4664553140008</v>
      </c>
    </row>
    <row r="2897" spans="1:16" s="19" customFormat="1" hidden="1">
      <c r="A2897" s="19" t="s">
        <v>735</v>
      </c>
      <c r="B2897" s="19" t="s">
        <v>758</v>
      </c>
      <c r="C2897" s="51"/>
      <c r="D2897" s="51" t="s">
        <v>1879</v>
      </c>
      <c r="E2897" s="51" t="s">
        <v>672</v>
      </c>
      <c r="F2897" s="51" t="s">
        <v>671</v>
      </c>
      <c r="G2897" s="51" t="s">
        <v>671</v>
      </c>
      <c r="H2897" s="51" t="s">
        <v>671</v>
      </c>
      <c r="I2897" s="51"/>
      <c r="J2897" s="51"/>
      <c r="K2897" s="51"/>
      <c r="L2897" s="51"/>
      <c r="M2897" s="51"/>
      <c r="N2897" s="53">
        <v>280496</v>
      </c>
      <c r="O2897" s="53">
        <v>212355</v>
      </c>
      <c r="P2897" s="53">
        <v>68141</v>
      </c>
    </row>
    <row r="2898" spans="1:16" s="19" customFormat="1" hidden="1">
      <c r="A2898" s="19" t="s">
        <v>624</v>
      </c>
      <c r="B2898" s="19" t="s">
        <v>755</v>
      </c>
      <c r="C2898" s="51"/>
      <c r="D2898" s="51" t="s">
        <v>1879</v>
      </c>
      <c r="E2898" s="51" t="s">
        <v>672</v>
      </c>
      <c r="F2898" s="51" t="s">
        <v>672</v>
      </c>
      <c r="G2898" s="51" t="s">
        <v>671</v>
      </c>
      <c r="H2898" s="51" t="s">
        <v>671</v>
      </c>
      <c r="I2898" s="51"/>
      <c r="J2898" s="51"/>
      <c r="K2898" s="51"/>
      <c r="L2898" s="51"/>
      <c r="M2898" s="51"/>
      <c r="N2898" s="53">
        <v>428580</v>
      </c>
      <c r="O2898" s="53"/>
      <c r="P2898" s="53">
        <v>428580</v>
      </c>
    </row>
    <row r="2899" spans="1:16" s="19" customFormat="1" hidden="1">
      <c r="A2899" s="19" t="s">
        <v>624</v>
      </c>
      <c r="B2899" s="19" t="s">
        <v>1516</v>
      </c>
      <c r="C2899" s="51"/>
      <c r="D2899" s="51" t="s">
        <v>1879</v>
      </c>
      <c r="E2899" s="51" t="s">
        <v>672</v>
      </c>
      <c r="F2899" s="51" t="s">
        <v>672</v>
      </c>
      <c r="G2899" s="51" t="s">
        <v>671</v>
      </c>
      <c r="H2899" s="51" t="s">
        <v>671</v>
      </c>
      <c r="I2899" s="51"/>
      <c r="J2899" s="51"/>
      <c r="K2899" s="51"/>
      <c r="L2899" s="51"/>
      <c r="M2899" s="51"/>
      <c r="N2899" s="53">
        <v>49539</v>
      </c>
      <c r="O2899" s="53"/>
      <c r="P2899" s="53">
        <v>49539</v>
      </c>
    </row>
    <row r="2900" spans="1:16" s="19" customFormat="1" hidden="1">
      <c r="A2900" s="19" t="s">
        <v>2024</v>
      </c>
      <c r="B2900" s="19" t="s">
        <v>671</v>
      </c>
      <c r="C2900" s="51"/>
      <c r="D2900" s="51" t="s">
        <v>1879</v>
      </c>
      <c r="E2900" s="51" t="s">
        <v>672</v>
      </c>
      <c r="F2900" s="51" t="s">
        <v>672</v>
      </c>
      <c r="G2900" s="51" t="s">
        <v>671</v>
      </c>
      <c r="H2900" s="51" t="s">
        <v>671</v>
      </c>
      <c r="I2900" s="51"/>
      <c r="J2900" s="51"/>
      <c r="K2900" s="51"/>
      <c r="L2900" s="51"/>
      <c r="M2900" s="51"/>
      <c r="N2900" s="53">
        <v>3347374.1419999995</v>
      </c>
      <c r="O2900" s="53">
        <v>145240.22899999999</v>
      </c>
      <c r="P2900" s="53">
        <v>3202133.9129999997</v>
      </c>
    </row>
    <row r="2901" spans="1:16" s="19" customFormat="1" hidden="1">
      <c r="A2901" s="19" t="s">
        <v>2354</v>
      </c>
      <c r="B2901" s="19" t="s">
        <v>2355</v>
      </c>
      <c r="C2901" s="51"/>
      <c r="D2901" s="51" t="s">
        <v>1879</v>
      </c>
      <c r="E2901" s="51" t="s">
        <v>672</v>
      </c>
      <c r="F2901" s="51" t="s">
        <v>672</v>
      </c>
      <c r="G2901" s="51" t="s">
        <v>671</v>
      </c>
      <c r="H2901" s="51" t="s">
        <v>671</v>
      </c>
      <c r="I2901" s="51"/>
      <c r="J2901" s="51"/>
      <c r="K2901" s="51"/>
      <c r="L2901" s="51"/>
      <c r="M2901" s="51"/>
      <c r="N2901" s="53">
        <v>4620</v>
      </c>
      <c r="O2901" s="53">
        <v>4620</v>
      </c>
      <c r="P2901" s="53">
        <v>0</v>
      </c>
    </row>
    <row r="2902" spans="1:16" s="19" customFormat="1" hidden="1">
      <c r="A2902" s="19" t="s">
        <v>2354</v>
      </c>
      <c r="B2902" s="19" t="s">
        <v>2353</v>
      </c>
      <c r="C2902" s="51"/>
      <c r="D2902" s="51" t="s">
        <v>1879</v>
      </c>
      <c r="E2902" s="51" t="s">
        <v>672</v>
      </c>
      <c r="F2902" s="51" t="s">
        <v>672</v>
      </c>
      <c r="G2902" s="51" t="s">
        <v>671</v>
      </c>
      <c r="H2902" s="51" t="s">
        <v>671</v>
      </c>
      <c r="I2902" s="51"/>
      <c r="J2902" s="51"/>
      <c r="K2902" s="51"/>
      <c r="L2902" s="51"/>
      <c r="M2902" s="51"/>
      <c r="N2902" s="53">
        <v>106972</v>
      </c>
      <c r="O2902" s="53">
        <v>0</v>
      </c>
      <c r="P2902" s="53">
        <v>106972</v>
      </c>
    </row>
    <row r="2903" spans="1:16" s="19" customFormat="1" hidden="1">
      <c r="A2903" s="19" t="s">
        <v>879</v>
      </c>
      <c r="B2903" s="19" t="s">
        <v>671</v>
      </c>
      <c r="C2903" s="51"/>
      <c r="D2903" s="51" t="s">
        <v>1879</v>
      </c>
      <c r="E2903" s="51" t="s">
        <v>672</v>
      </c>
      <c r="F2903" s="51" t="s">
        <v>672</v>
      </c>
      <c r="G2903" s="51" t="s">
        <v>671</v>
      </c>
      <c r="H2903" s="51" t="s">
        <v>671</v>
      </c>
      <c r="I2903" s="51"/>
      <c r="J2903" s="51"/>
      <c r="K2903" s="51"/>
      <c r="L2903" s="51"/>
      <c r="M2903" s="51"/>
      <c r="N2903" s="53">
        <v>100482</v>
      </c>
      <c r="O2903" s="53">
        <v>145</v>
      </c>
      <c r="P2903" s="53">
        <v>100337</v>
      </c>
    </row>
    <row r="2904" spans="1:16" s="19" customFormat="1" hidden="1">
      <c r="A2904" s="19" t="s">
        <v>2149</v>
      </c>
      <c r="B2904" s="19" t="s">
        <v>673</v>
      </c>
      <c r="C2904" s="51"/>
      <c r="D2904" s="51" t="s">
        <v>1879</v>
      </c>
      <c r="E2904" s="51" t="s">
        <v>672</v>
      </c>
      <c r="F2904" s="51" t="s">
        <v>672</v>
      </c>
      <c r="G2904" s="51" t="s">
        <v>671</v>
      </c>
      <c r="H2904" s="51" t="s">
        <v>671</v>
      </c>
      <c r="I2904" s="51"/>
      <c r="J2904" s="51"/>
      <c r="K2904" s="51"/>
      <c r="L2904" s="51" t="s">
        <v>15</v>
      </c>
      <c r="M2904" s="51"/>
      <c r="N2904" s="53">
        <v>289.28667120126079</v>
      </c>
      <c r="O2904" s="53">
        <v>0</v>
      </c>
      <c r="P2904" s="53">
        <v>289.28667120126079</v>
      </c>
    </row>
    <row r="2905" spans="1:16" s="19" customFormat="1" hidden="1">
      <c r="A2905" s="19" t="s">
        <v>2149</v>
      </c>
      <c r="B2905" s="19" t="s">
        <v>679</v>
      </c>
      <c r="C2905" s="51"/>
      <c r="D2905" s="51" t="s">
        <v>1879</v>
      </c>
      <c r="E2905" s="51" t="s">
        <v>672</v>
      </c>
      <c r="F2905" s="51" t="s">
        <v>672</v>
      </c>
      <c r="G2905" s="51" t="s">
        <v>671</v>
      </c>
      <c r="H2905" s="51" t="s">
        <v>671</v>
      </c>
      <c r="I2905" s="51"/>
      <c r="J2905" s="51"/>
      <c r="K2905" s="51"/>
      <c r="L2905" s="51" t="s">
        <v>15</v>
      </c>
      <c r="M2905" s="51"/>
      <c r="N2905" s="53">
        <v>1536.0866975924644</v>
      </c>
      <c r="O2905" s="53">
        <v>0</v>
      </c>
      <c r="P2905" s="53">
        <v>1536.0866975924644</v>
      </c>
    </row>
    <row r="2906" spans="1:16" s="19" customFormat="1" hidden="1">
      <c r="A2906" s="19" t="s">
        <v>2149</v>
      </c>
      <c r="B2906" s="19" t="s">
        <v>680</v>
      </c>
      <c r="C2906" s="51"/>
      <c r="D2906" s="51" t="s">
        <v>1879</v>
      </c>
      <c r="E2906" s="51" t="s">
        <v>672</v>
      </c>
      <c r="F2906" s="51" t="s">
        <v>672</v>
      </c>
      <c r="G2906" s="51" t="s">
        <v>671</v>
      </c>
      <c r="H2906" s="51" t="s">
        <v>671</v>
      </c>
      <c r="I2906" s="51"/>
      <c r="J2906" s="51"/>
      <c r="K2906" s="51"/>
      <c r="L2906" s="51" t="s">
        <v>15</v>
      </c>
      <c r="M2906" s="51"/>
      <c r="N2906" s="53">
        <v>1299.4737281366126</v>
      </c>
      <c r="O2906" s="53">
        <v>0</v>
      </c>
      <c r="P2906" s="53">
        <v>1299.4737281366126</v>
      </c>
    </row>
    <row r="2907" spans="1:16" s="19" customFormat="1" hidden="1">
      <c r="A2907" s="19" t="s">
        <v>2149</v>
      </c>
      <c r="B2907" s="19" t="s">
        <v>686</v>
      </c>
      <c r="C2907" s="51"/>
      <c r="D2907" s="51" t="s">
        <v>1879</v>
      </c>
      <c r="E2907" s="51" t="s">
        <v>672</v>
      </c>
      <c r="F2907" s="51" t="s">
        <v>672</v>
      </c>
      <c r="G2907" s="51" t="s">
        <v>671</v>
      </c>
      <c r="H2907" s="51" t="s">
        <v>671</v>
      </c>
      <c r="I2907" s="51"/>
      <c r="J2907" s="51"/>
      <c r="K2907" s="51"/>
      <c r="L2907" s="51" t="s">
        <v>15</v>
      </c>
      <c r="M2907" s="51"/>
      <c r="N2907" s="53">
        <v>25929.183433349815</v>
      </c>
      <c r="O2907" s="53">
        <v>0</v>
      </c>
      <c r="P2907" s="53">
        <v>25929.183433349815</v>
      </c>
    </row>
    <row r="2908" spans="1:16" s="19" customFormat="1" hidden="1">
      <c r="A2908" s="19" t="s">
        <v>2149</v>
      </c>
      <c r="B2908" s="19" t="s">
        <v>687</v>
      </c>
      <c r="C2908" s="51"/>
      <c r="D2908" s="51" t="s">
        <v>1879</v>
      </c>
      <c r="E2908" s="51" t="s">
        <v>672</v>
      </c>
      <c r="F2908" s="51" t="s">
        <v>672</v>
      </c>
      <c r="G2908" s="51" t="s">
        <v>671</v>
      </c>
      <c r="H2908" s="51" t="s">
        <v>671</v>
      </c>
      <c r="I2908" s="51"/>
      <c r="J2908" s="51"/>
      <c r="K2908" s="51"/>
      <c r="L2908" s="51" t="s">
        <v>15</v>
      </c>
      <c r="M2908" s="51"/>
      <c r="N2908" s="53">
        <v>2803.8346499854956</v>
      </c>
      <c r="O2908" s="53">
        <v>0</v>
      </c>
      <c r="P2908" s="53">
        <v>2803.8346499854956</v>
      </c>
    </row>
    <row r="2909" spans="1:16" s="19" customFormat="1" hidden="1">
      <c r="A2909" s="19" t="s">
        <v>2149</v>
      </c>
      <c r="B2909" s="19" t="s">
        <v>695</v>
      </c>
      <c r="C2909" s="51"/>
      <c r="D2909" s="51" t="s">
        <v>1879</v>
      </c>
      <c r="E2909" s="51" t="s">
        <v>672</v>
      </c>
      <c r="F2909" s="51" t="s">
        <v>672</v>
      </c>
      <c r="G2909" s="51" t="s">
        <v>671</v>
      </c>
      <c r="H2909" s="51" t="s">
        <v>671</v>
      </c>
      <c r="I2909" s="51"/>
      <c r="J2909" s="51"/>
      <c r="K2909" s="51"/>
      <c r="L2909" s="51" t="s">
        <v>15</v>
      </c>
      <c r="M2909" s="51"/>
      <c r="N2909" s="53">
        <v>3354.450412230839</v>
      </c>
      <c r="O2909" s="53">
        <v>0</v>
      </c>
      <c r="P2909" s="53">
        <v>3354.450412230839</v>
      </c>
    </row>
    <row r="2910" spans="1:16" s="19" customFormat="1" hidden="1">
      <c r="A2910" s="19" t="s">
        <v>2149</v>
      </c>
      <c r="B2910" s="19" t="s">
        <v>699</v>
      </c>
      <c r="C2910" s="51"/>
      <c r="D2910" s="51" t="s">
        <v>1879</v>
      </c>
      <c r="E2910" s="51" t="s">
        <v>672</v>
      </c>
      <c r="F2910" s="51" t="s">
        <v>672</v>
      </c>
      <c r="G2910" s="51" t="s">
        <v>671</v>
      </c>
      <c r="H2910" s="51" t="s">
        <v>671</v>
      </c>
      <c r="I2910" s="51"/>
      <c r="J2910" s="51"/>
      <c r="K2910" s="51"/>
      <c r="L2910" s="51" t="s">
        <v>15</v>
      </c>
      <c r="M2910" s="51"/>
      <c r="N2910" s="53">
        <v>0.40518232111853136</v>
      </c>
      <c r="O2910" s="53">
        <v>0</v>
      </c>
      <c r="P2910" s="53">
        <v>0.40518232111853136</v>
      </c>
    </row>
    <row r="2911" spans="1:16" s="19" customFormat="1" hidden="1">
      <c r="A2911" s="19" t="s">
        <v>2149</v>
      </c>
      <c r="B2911" s="19" t="s">
        <v>733</v>
      </c>
      <c r="C2911" s="51"/>
      <c r="D2911" s="51" t="s">
        <v>1879</v>
      </c>
      <c r="E2911" s="51" t="s">
        <v>672</v>
      </c>
      <c r="F2911" s="51" t="s">
        <v>672</v>
      </c>
      <c r="G2911" s="51" t="s">
        <v>671</v>
      </c>
      <c r="H2911" s="51" t="s">
        <v>671</v>
      </c>
      <c r="I2911" s="51"/>
      <c r="J2911" s="51"/>
      <c r="K2911" s="51"/>
      <c r="L2911" s="51" t="s">
        <v>15</v>
      </c>
      <c r="M2911" s="51"/>
      <c r="N2911" s="53">
        <v>41.868839848914909</v>
      </c>
      <c r="O2911" s="53">
        <v>0</v>
      </c>
      <c r="P2911" s="53">
        <v>41.868839848914909</v>
      </c>
    </row>
    <row r="2912" spans="1:16" s="19" customFormat="1" hidden="1">
      <c r="A2912" s="19" t="s">
        <v>2149</v>
      </c>
      <c r="B2912" s="19" t="s">
        <v>2352</v>
      </c>
      <c r="C2912" s="51"/>
      <c r="D2912" s="51" t="s">
        <v>1879</v>
      </c>
      <c r="E2912" s="51" t="s">
        <v>672</v>
      </c>
      <c r="F2912" s="51" t="s">
        <v>672</v>
      </c>
      <c r="G2912" s="51" t="s">
        <v>671</v>
      </c>
      <c r="H2912" s="51" t="s">
        <v>671</v>
      </c>
      <c r="I2912" s="51"/>
      <c r="J2912" s="51"/>
      <c r="K2912" s="51"/>
      <c r="L2912" s="51" t="s">
        <v>15</v>
      </c>
      <c r="M2912" s="51"/>
      <c r="N2912" s="53">
        <v>0</v>
      </c>
      <c r="O2912" s="53">
        <v>0</v>
      </c>
      <c r="P2912" s="53">
        <v>0</v>
      </c>
    </row>
    <row r="2913" spans="1:16" s="19" customFormat="1" hidden="1">
      <c r="A2913" s="19" t="s">
        <v>2149</v>
      </c>
      <c r="B2913" s="19" t="s">
        <v>738</v>
      </c>
      <c r="C2913" s="51"/>
      <c r="D2913" s="51" t="s">
        <v>1879</v>
      </c>
      <c r="E2913" s="51" t="s">
        <v>672</v>
      </c>
      <c r="F2913" s="51" t="s">
        <v>672</v>
      </c>
      <c r="G2913" s="51" t="s">
        <v>671</v>
      </c>
      <c r="H2913" s="51" t="s">
        <v>671</v>
      </c>
      <c r="I2913" s="51"/>
      <c r="J2913" s="51"/>
      <c r="K2913" s="51"/>
      <c r="L2913" s="51" t="s">
        <v>15</v>
      </c>
      <c r="M2913" s="51"/>
      <c r="N2913" s="53">
        <v>9404.7138676369741</v>
      </c>
      <c r="O2913" s="53">
        <v>0</v>
      </c>
      <c r="P2913" s="53">
        <v>9404.7138676369741</v>
      </c>
    </row>
    <row r="2914" spans="1:16" s="19" customFormat="1" hidden="1">
      <c r="A2914" s="19" t="s">
        <v>2149</v>
      </c>
      <c r="B2914" s="19" t="s">
        <v>739</v>
      </c>
      <c r="C2914" s="51"/>
      <c r="D2914" s="51" t="s">
        <v>1879</v>
      </c>
      <c r="E2914" s="51" t="s">
        <v>672</v>
      </c>
      <c r="F2914" s="51" t="s">
        <v>672</v>
      </c>
      <c r="G2914" s="51" t="s">
        <v>671</v>
      </c>
      <c r="H2914" s="51" t="s">
        <v>671</v>
      </c>
      <c r="I2914" s="51"/>
      <c r="J2914" s="51"/>
      <c r="K2914" s="51"/>
      <c r="L2914" s="51"/>
      <c r="M2914" s="51"/>
      <c r="N2914" s="53">
        <v>-94098.650855461266</v>
      </c>
      <c r="O2914" s="53">
        <v>0</v>
      </c>
      <c r="P2914" s="53">
        <v>-94098.650855461266</v>
      </c>
    </row>
    <row r="2915" spans="1:16" s="19" customFormat="1" hidden="1">
      <c r="A2915" s="19" t="s">
        <v>2149</v>
      </c>
      <c r="B2915" s="19" t="s">
        <v>742</v>
      </c>
      <c r="C2915" s="51"/>
      <c r="D2915" s="51" t="s">
        <v>1879</v>
      </c>
      <c r="E2915" s="51" t="s">
        <v>672</v>
      </c>
      <c r="F2915" s="51" t="s">
        <v>672</v>
      </c>
      <c r="G2915" s="51" t="s">
        <v>671</v>
      </c>
      <c r="H2915" s="51" t="s">
        <v>671</v>
      </c>
      <c r="I2915" s="51"/>
      <c r="J2915" s="51"/>
      <c r="K2915" s="51"/>
      <c r="L2915" s="51" t="s">
        <v>15</v>
      </c>
      <c r="M2915" s="51"/>
      <c r="N2915" s="53">
        <v>10570.463923727099</v>
      </c>
      <c r="O2915" s="53">
        <v>0</v>
      </c>
      <c r="P2915" s="53">
        <v>10570.463923727099</v>
      </c>
    </row>
    <row r="2916" spans="1:16" s="19" customFormat="1" hidden="1">
      <c r="A2916" s="19" t="s">
        <v>2149</v>
      </c>
      <c r="B2916" s="19" t="s">
        <v>2351</v>
      </c>
      <c r="C2916" s="51"/>
      <c r="D2916" s="51" t="s">
        <v>1879</v>
      </c>
      <c r="E2916" s="51" t="s">
        <v>672</v>
      </c>
      <c r="F2916" s="51" t="s">
        <v>672</v>
      </c>
      <c r="G2916" s="51" t="s">
        <v>671</v>
      </c>
      <c r="H2916" s="51" t="s">
        <v>671</v>
      </c>
      <c r="I2916" s="51"/>
      <c r="J2916" s="51"/>
      <c r="K2916" s="51"/>
      <c r="L2916" s="51" t="s">
        <v>15</v>
      </c>
      <c r="M2916" s="51"/>
      <c r="N2916" s="53">
        <v>0.18908508318864797</v>
      </c>
      <c r="O2916" s="53">
        <v>0</v>
      </c>
      <c r="P2916" s="53">
        <v>0.18908508318864797</v>
      </c>
    </row>
    <row r="2917" spans="1:16" s="19" customFormat="1" hidden="1">
      <c r="A2917" s="19" t="s">
        <v>2149</v>
      </c>
      <c r="B2917" s="19" t="s">
        <v>744</v>
      </c>
      <c r="C2917" s="51"/>
      <c r="D2917" s="51" t="s">
        <v>1879</v>
      </c>
      <c r="E2917" s="51" t="s">
        <v>672</v>
      </c>
      <c r="F2917" s="51" t="s">
        <v>672</v>
      </c>
      <c r="G2917" s="51" t="s">
        <v>671</v>
      </c>
      <c r="H2917" s="51" t="s">
        <v>671</v>
      </c>
      <c r="I2917" s="51"/>
      <c r="J2917" s="51"/>
      <c r="K2917" s="51"/>
      <c r="L2917" s="51" t="s">
        <v>15</v>
      </c>
      <c r="M2917" s="51"/>
      <c r="N2917" s="53">
        <v>84.791153732737996</v>
      </c>
      <c r="O2917" s="53">
        <v>0</v>
      </c>
      <c r="P2917" s="53">
        <v>84.791153732737996</v>
      </c>
    </row>
    <row r="2918" spans="1:16" s="19" customFormat="1" hidden="1">
      <c r="A2918" s="19" t="s">
        <v>2149</v>
      </c>
      <c r="B2918" s="19" t="s">
        <v>768</v>
      </c>
      <c r="C2918" s="51"/>
      <c r="D2918" s="51" t="s">
        <v>1879</v>
      </c>
      <c r="E2918" s="51" t="s">
        <v>672</v>
      </c>
      <c r="F2918" s="51" t="s">
        <v>672</v>
      </c>
      <c r="G2918" s="51" t="s">
        <v>671</v>
      </c>
      <c r="H2918" s="51" t="s">
        <v>671</v>
      </c>
      <c r="I2918" s="51"/>
      <c r="J2918" s="51"/>
      <c r="K2918" s="51"/>
      <c r="L2918" s="51" t="s">
        <v>15</v>
      </c>
      <c r="M2918" s="51"/>
      <c r="N2918" s="53">
        <v>40.167074100217079</v>
      </c>
      <c r="O2918" s="53">
        <v>0</v>
      </c>
      <c r="P2918" s="53">
        <v>40.167074100217079</v>
      </c>
    </row>
    <row r="2919" spans="1:16" s="19" customFormat="1" hidden="1">
      <c r="A2919" s="19" t="s">
        <v>2149</v>
      </c>
      <c r="B2919" s="19" t="s">
        <v>771</v>
      </c>
      <c r="C2919" s="51"/>
      <c r="D2919" s="51" t="s">
        <v>1879</v>
      </c>
      <c r="E2919" s="51" t="s">
        <v>672</v>
      </c>
      <c r="F2919" s="51" t="s">
        <v>672</v>
      </c>
      <c r="G2919" s="51" t="s">
        <v>671</v>
      </c>
      <c r="H2919" s="51" t="s">
        <v>671</v>
      </c>
      <c r="I2919" s="51"/>
      <c r="J2919" s="51"/>
      <c r="K2919" s="51"/>
      <c r="L2919" s="51" t="s">
        <v>15</v>
      </c>
      <c r="M2919" s="51"/>
      <c r="N2919" s="53">
        <v>1783.1803830879153</v>
      </c>
      <c r="O2919" s="53">
        <v>0</v>
      </c>
      <c r="P2919" s="53">
        <v>1783.1803830879153</v>
      </c>
    </row>
    <row r="2920" spans="1:16" s="19" customFormat="1" hidden="1">
      <c r="A2920" s="19" t="s">
        <v>2149</v>
      </c>
      <c r="B2920" s="19" t="s">
        <v>783</v>
      </c>
      <c r="C2920" s="51"/>
      <c r="D2920" s="51" t="s">
        <v>1879</v>
      </c>
      <c r="E2920" s="51" t="s">
        <v>672</v>
      </c>
      <c r="F2920" s="51" t="s">
        <v>672</v>
      </c>
      <c r="G2920" s="51" t="s">
        <v>671</v>
      </c>
      <c r="H2920" s="51" t="s">
        <v>671</v>
      </c>
      <c r="I2920" s="51"/>
      <c r="J2920" s="51"/>
      <c r="K2920" s="51"/>
      <c r="L2920" s="51" t="s">
        <v>15</v>
      </c>
      <c r="M2920" s="51"/>
      <c r="N2920" s="53">
        <v>1962.027859629635</v>
      </c>
      <c r="O2920" s="53">
        <v>0</v>
      </c>
      <c r="P2920" s="53">
        <v>1962.027859629635</v>
      </c>
    </row>
    <row r="2921" spans="1:16" s="19" customFormat="1" hidden="1">
      <c r="A2921" s="19" t="s">
        <v>2149</v>
      </c>
      <c r="B2921" s="19" t="s">
        <v>821</v>
      </c>
      <c r="C2921" s="51"/>
      <c r="D2921" s="51" t="s">
        <v>1879</v>
      </c>
      <c r="E2921" s="51" t="s">
        <v>672</v>
      </c>
      <c r="F2921" s="51" t="s">
        <v>672</v>
      </c>
      <c r="G2921" s="51" t="s">
        <v>671</v>
      </c>
      <c r="H2921" s="51" t="s">
        <v>671</v>
      </c>
      <c r="I2921" s="51"/>
      <c r="J2921" s="51"/>
      <c r="K2921" s="51"/>
      <c r="L2921" s="51" t="s">
        <v>15</v>
      </c>
      <c r="M2921" s="51"/>
      <c r="N2921" s="53">
        <v>331.92535746030086</v>
      </c>
      <c r="O2921" s="53">
        <v>0</v>
      </c>
      <c r="P2921" s="53">
        <v>331.92535746030086</v>
      </c>
    </row>
    <row r="2922" spans="1:16" s="19" customFormat="1" hidden="1">
      <c r="A2922" s="19" t="s">
        <v>2149</v>
      </c>
      <c r="B2922" s="19" t="s">
        <v>823</v>
      </c>
      <c r="C2922" s="51"/>
      <c r="D2922" s="51" t="s">
        <v>1879</v>
      </c>
      <c r="E2922" s="51" t="s">
        <v>672</v>
      </c>
      <c r="F2922" s="51" t="s">
        <v>672</v>
      </c>
      <c r="G2922" s="51" t="s">
        <v>671</v>
      </c>
      <c r="H2922" s="51" t="s">
        <v>671</v>
      </c>
      <c r="I2922" s="51"/>
      <c r="J2922" s="51"/>
      <c r="K2922" s="51"/>
      <c r="L2922" s="51" t="s">
        <v>15</v>
      </c>
      <c r="M2922" s="51"/>
      <c r="N2922" s="53">
        <v>29.267669662128586</v>
      </c>
      <c r="O2922" s="53">
        <v>0</v>
      </c>
      <c r="P2922" s="53">
        <v>29.267669662128586</v>
      </c>
    </row>
    <row r="2923" spans="1:16" s="19" customFormat="1" hidden="1">
      <c r="A2923" s="19" t="s">
        <v>2149</v>
      </c>
      <c r="B2923" s="19" t="s">
        <v>2350</v>
      </c>
      <c r="C2923" s="51"/>
      <c r="D2923" s="51" t="s">
        <v>1879</v>
      </c>
      <c r="E2923" s="51" t="s">
        <v>672</v>
      </c>
      <c r="F2923" s="51" t="s">
        <v>672</v>
      </c>
      <c r="G2923" s="51" t="s">
        <v>671</v>
      </c>
      <c r="H2923" s="51" t="s">
        <v>671</v>
      </c>
      <c r="I2923" s="51"/>
      <c r="J2923" s="51"/>
      <c r="K2923" s="51"/>
      <c r="L2923" s="51" t="s">
        <v>15</v>
      </c>
      <c r="M2923" s="51"/>
      <c r="N2923" s="53">
        <v>2.7012154741235424E-2</v>
      </c>
      <c r="O2923" s="53">
        <v>0</v>
      </c>
      <c r="P2923" s="53">
        <v>2.7012154741235424E-2</v>
      </c>
    </row>
    <row r="2924" spans="1:16" s="19" customFormat="1" hidden="1">
      <c r="A2924" s="19" t="s">
        <v>2149</v>
      </c>
      <c r="B2924" s="19" t="s">
        <v>829</v>
      </c>
      <c r="C2924" s="51"/>
      <c r="D2924" s="51" t="s">
        <v>1879</v>
      </c>
      <c r="E2924" s="51" t="s">
        <v>672</v>
      </c>
      <c r="F2924" s="51" t="s">
        <v>672</v>
      </c>
      <c r="G2924" s="51" t="s">
        <v>671</v>
      </c>
      <c r="H2924" s="51" t="s">
        <v>671</v>
      </c>
      <c r="I2924" s="51"/>
      <c r="J2924" s="51"/>
      <c r="K2924" s="51"/>
      <c r="L2924" s="51" t="s">
        <v>15</v>
      </c>
      <c r="M2924" s="51"/>
      <c r="N2924" s="53">
        <v>1.1480165765025054</v>
      </c>
      <c r="O2924" s="53">
        <v>0</v>
      </c>
      <c r="P2924" s="53">
        <v>1.1480165765025054</v>
      </c>
    </row>
    <row r="2925" spans="1:16" s="19" customFormat="1" hidden="1">
      <c r="A2925" s="19" t="s">
        <v>2149</v>
      </c>
      <c r="B2925" s="19" t="s">
        <v>853</v>
      </c>
      <c r="C2925" s="51"/>
      <c r="D2925" s="51" t="s">
        <v>1879</v>
      </c>
      <c r="E2925" s="51" t="s">
        <v>672</v>
      </c>
      <c r="F2925" s="51" t="s">
        <v>672</v>
      </c>
      <c r="G2925" s="51" t="s">
        <v>671</v>
      </c>
      <c r="H2925" s="51" t="s">
        <v>671</v>
      </c>
      <c r="I2925" s="51"/>
      <c r="J2925" s="51"/>
      <c r="K2925" s="51"/>
      <c r="L2925" s="51" t="s">
        <v>15</v>
      </c>
      <c r="M2925" s="51"/>
      <c r="N2925" s="53">
        <v>91.841326120200435</v>
      </c>
      <c r="O2925" s="53">
        <v>0</v>
      </c>
      <c r="P2925" s="53">
        <v>91.841326120200435</v>
      </c>
    </row>
    <row r="2926" spans="1:16" s="19" customFormat="1" hidden="1">
      <c r="A2926" s="19" t="s">
        <v>2149</v>
      </c>
      <c r="B2926" s="19" t="s">
        <v>2349</v>
      </c>
      <c r="C2926" s="51"/>
      <c r="D2926" s="51" t="s">
        <v>1879</v>
      </c>
      <c r="E2926" s="51" t="s">
        <v>672</v>
      </c>
      <c r="F2926" s="51" t="s">
        <v>672</v>
      </c>
      <c r="G2926" s="51" t="s">
        <v>671</v>
      </c>
      <c r="H2926" s="51" t="s">
        <v>671</v>
      </c>
      <c r="I2926" s="51"/>
      <c r="J2926" s="51"/>
      <c r="K2926" s="51"/>
      <c r="L2926" s="51" t="s">
        <v>15</v>
      </c>
      <c r="M2926" s="51"/>
      <c r="N2926" s="53">
        <v>-0.1215546963355594</v>
      </c>
      <c r="O2926" s="53">
        <v>0</v>
      </c>
      <c r="P2926" s="53">
        <v>-0.1215546963355594</v>
      </c>
    </row>
    <row r="2927" spans="1:16" s="19" customFormat="1" hidden="1">
      <c r="A2927" s="19" t="s">
        <v>2149</v>
      </c>
      <c r="B2927" s="19" t="s">
        <v>932</v>
      </c>
      <c r="C2927" s="51"/>
      <c r="D2927" s="51" t="s">
        <v>1879</v>
      </c>
      <c r="E2927" s="51" t="s">
        <v>672</v>
      </c>
      <c r="F2927" s="51" t="s">
        <v>672</v>
      </c>
      <c r="G2927" s="51" t="s">
        <v>671</v>
      </c>
      <c r="H2927" s="51" t="s">
        <v>671</v>
      </c>
      <c r="I2927" s="51"/>
      <c r="J2927" s="51"/>
      <c r="K2927" s="51"/>
      <c r="L2927" s="51" t="s">
        <v>15</v>
      </c>
      <c r="M2927" s="51"/>
      <c r="N2927" s="53">
        <v>27777.071433120356</v>
      </c>
      <c r="O2927" s="53">
        <v>0</v>
      </c>
      <c r="P2927" s="53">
        <v>27777.071433120356</v>
      </c>
    </row>
    <row r="2928" spans="1:16" s="19" customFormat="1" hidden="1">
      <c r="A2928" s="19" t="s">
        <v>2149</v>
      </c>
      <c r="B2928" s="19" t="s">
        <v>937</v>
      </c>
      <c r="C2928" s="51"/>
      <c r="D2928" s="51" t="s">
        <v>1879</v>
      </c>
      <c r="E2928" s="51" t="s">
        <v>672</v>
      </c>
      <c r="F2928" s="51" t="s">
        <v>672</v>
      </c>
      <c r="G2928" s="51" t="s">
        <v>671</v>
      </c>
      <c r="H2928" s="51" t="s">
        <v>671</v>
      </c>
      <c r="I2928" s="51"/>
      <c r="J2928" s="51"/>
      <c r="K2928" s="51"/>
      <c r="L2928" s="51" t="s">
        <v>15</v>
      </c>
      <c r="M2928" s="51"/>
      <c r="N2928" s="53">
        <v>250.05151643961634</v>
      </c>
      <c r="O2928" s="53">
        <v>0</v>
      </c>
      <c r="P2928" s="53">
        <v>250.05151643961634</v>
      </c>
    </row>
    <row r="2929" spans="1:16" s="19" customFormat="1" hidden="1">
      <c r="A2929" s="19" t="s">
        <v>2149</v>
      </c>
      <c r="B2929" s="19" t="s">
        <v>948</v>
      </c>
      <c r="C2929" s="51"/>
      <c r="D2929" s="51" t="s">
        <v>1879</v>
      </c>
      <c r="E2929" s="51" t="s">
        <v>672</v>
      </c>
      <c r="F2929" s="51" t="s">
        <v>672</v>
      </c>
      <c r="G2929" s="51" t="s">
        <v>671</v>
      </c>
      <c r="H2929" s="51" t="s">
        <v>671</v>
      </c>
      <c r="I2929" s="51"/>
      <c r="J2929" s="51"/>
      <c r="K2929" s="51"/>
      <c r="L2929" s="51" t="s">
        <v>15</v>
      </c>
      <c r="M2929" s="51"/>
      <c r="N2929" s="53">
        <v>153.59111185866462</v>
      </c>
      <c r="O2929" s="53">
        <v>0</v>
      </c>
      <c r="P2929" s="53">
        <v>153.59111185866462</v>
      </c>
    </row>
    <row r="2930" spans="1:16" s="19" customFormat="1" hidden="1">
      <c r="A2930" s="19" t="s">
        <v>2149</v>
      </c>
      <c r="B2930" s="19" t="s">
        <v>951</v>
      </c>
      <c r="C2930" s="51"/>
      <c r="D2930" s="51" t="s">
        <v>1879</v>
      </c>
      <c r="E2930" s="51" t="s">
        <v>672</v>
      </c>
      <c r="F2930" s="51" t="s">
        <v>672</v>
      </c>
      <c r="G2930" s="51" t="s">
        <v>671</v>
      </c>
      <c r="H2930" s="51" t="s">
        <v>671</v>
      </c>
      <c r="I2930" s="51"/>
      <c r="J2930" s="51"/>
      <c r="K2930" s="51"/>
      <c r="L2930" s="51" t="s">
        <v>15</v>
      </c>
      <c r="M2930" s="51"/>
      <c r="N2930" s="53">
        <v>8556.5997391490346</v>
      </c>
      <c r="O2930" s="53">
        <v>0</v>
      </c>
      <c r="P2930" s="53">
        <v>8556.5997391490346</v>
      </c>
    </row>
    <row r="2931" spans="1:16" s="19" customFormat="1" hidden="1">
      <c r="A2931" s="19" t="s">
        <v>2149</v>
      </c>
      <c r="B2931" s="19" t="s">
        <v>957</v>
      </c>
      <c r="C2931" s="51"/>
      <c r="D2931" s="51" t="s">
        <v>1879</v>
      </c>
      <c r="E2931" s="51" t="s">
        <v>672</v>
      </c>
      <c r="F2931" s="51" t="s">
        <v>672</v>
      </c>
      <c r="G2931" s="51" t="s">
        <v>671</v>
      </c>
      <c r="H2931" s="51" t="s">
        <v>671</v>
      </c>
      <c r="I2931" s="51"/>
      <c r="J2931" s="51"/>
      <c r="K2931" s="51"/>
      <c r="L2931" s="51" t="s">
        <v>15</v>
      </c>
      <c r="M2931" s="51"/>
      <c r="N2931" s="53">
        <v>2.4581060814524234</v>
      </c>
      <c r="O2931" s="53">
        <v>0</v>
      </c>
      <c r="P2931" s="53">
        <v>2.4581060814524234</v>
      </c>
    </row>
    <row r="2932" spans="1:16" s="19" customFormat="1" hidden="1">
      <c r="A2932" s="19" t="s">
        <v>2149</v>
      </c>
      <c r="B2932" s="19" t="s">
        <v>1033</v>
      </c>
      <c r="C2932" s="51"/>
      <c r="D2932" s="51" t="s">
        <v>1879</v>
      </c>
      <c r="E2932" s="51" t="s">
        <v>672</v>
      </c>
      <c r="F2932" s="51" t="s">
        <v>672</v>
      </c>
      <c r="G2932" s="51" t="s">
        <v>671</v>
      </c>
      <c r="H2932" s="51" t="s">
        <v>671</v>
      </c>
      <c r="I2932" s="51"/>
      <c r="J2932" s="51"/>
      <c r="K2932" s="51"/>
      <c r="L2932" s="51" t="s">
        <v>15</v>
      </c>
      <c r="M2932" s="51"/>
      <c r="N2932" s="53">
        <v>0.52673701745409085</v>
      </c>
      <c r="O2932" s="53">
        <v>0</v>
      </c>
      <c r="P2932" s="53">
        <v>0.52673701745409085</v>
      </c>
    </row>
    <row r="2933" spans="1:16" s="19" customFormat="1" hidden="1">
      <c r="A2933" s="19" t="s">
        <v>2149</v>
      </c>
      <c r="B2933" s="19" t="s">
        <v>1043</v>
      </c>
      <c r="C2933" s="51"/>
      <c r="D2933" s="51" t="s">
        <v>1879</v>
      </c>
      <c r="E2933" s="51" t="s">
        <v>672</v>
      </c>
      <c r="F2933" s="51" t="s">
        <v>672</v>
      </c>
      <c r="G2933" s="51" t="s">
        <v>671</v>
      </c>
      <c r="H2933" s="51" t="s">
        <v>671</v>
      </c>
      <c r="I2933" s="51"/>
      <c r="J2933" s="51"/>
      <c r="K2933" s="51"/>
      <c r="L2933" s="51" t="s">
        <v>15</v>
      </c>
      <c r="M2933" s="51"/>
      <c r="N2933" s="53">
        <v>0.51323094008347314</v>
      </c>
      <c r="O2933" s="53">
        <v>0</v>
      </c>
      <c r="P2933" s="53">
        <v>0.51323094008347314</v>
      </c>
    </row>
    <row r="2934" spans="1:16" s="19" customFormat="1" hidden="1">
      <c r="A2934" s="19" t="s">
        <v>2149</v>
      </c>
      <c r="B2934" s="19" t="s">
        <v>1093</v>
      </c>
      <c r="C2934" s="51"/>
      <c r="D2934" s="51" t="s">
        <v>1879</v>
      </c>
      <c r="E2934" s="51" t="s">
        <v>672</v>
      </c>
      <c r="F2934" s="51" t="s">
        <v>672</v>
      </c>
      <c r="G2934" s="51" t="s">
        <v>671</v>
      </c>
      <c r="H2934" s="51" t="s">
        <v>671</v>
      </c>
      <c r="I2934" s="51"/>
      <c r="J2934" s="51"/>
      <c r="K2934" s="51"/>
      <c r="L2934" s="51" t="s">
        <v>15</v>
      </c>
      <c r="M2934" s="51"/>
      <c r="N2934" s="53">
        <v>1114.2108648438495</v>
      </c>
      <c r="O2934" s="53">
        <v>0</v>
      </c>
      <c r="P2934" s="53">
        <v>1114.2108648438495</v>
      </c>
    </row>
    <row r="2935" spans="1:16" s="19" customFormat="1" hidden="1">
      <c r="A2935" s="19" t="s">
        <v>2149</v>
      </c>
      <c r="B2935" s="19" t="s">
        <v>2348</v>
      </c>
      <c r="C2935" s="51"/>
      <c r="D2935" s="51" t="s">
        <v>1879</v>
      </c>
      <c r="E2935" s="51" t="s">
        <v>672</v>
      </c>
      <c r="F2935" s="51" t="s">
        <v>672</v>
      </c>
      <c r="G2935" s="51" t="s">
        <v>671</v>
      </c>
      <c r="H2935" s="51" t="s">
        <v>671</v>
      </c>
      <c r="I2935" s="51"/>
      <c r="J2935" s="51"/>
      <c r="K2935" s="51"/>
      <c r="L2935" s="51" t="s">
        <v>15</v>
      </c>
      <c r="M2935" s="51"/>
      <c r="N2935" s="53">
        <v>21.042468543422395</v>
      </c>
      <c r="O2935" s="53">
        <v>0</v>
      </c>
      <c r="P2935" s="53">
        <v>21.042468543422395</v>
      </c>
    </row>
    <row r="2936" spans="1:16" s="19" customFormat="1" hidden="1">
      <c r="A2936" s="19" t="s">
        <v>2149</v>
      </c>
      <c r="B2936" s="19" t="s">
        <v>1184</v>
      </c>
      <c r="C2936" s="51"/>
      <c r="D2936" s="51" t="s">
        <v>1879</v>
      </c>
      <c r="E2936" s="51" t="s">
        <v>672</v>
      </c>
      <c r="F2936" s="51" t="s">
        <v>672</v>
      </c>
      <c r="G2936" s="51" t="s">
        <v>671</v>
      </c>
      <c r="H2936" s="51" t="s">
        <v>671</v>
      </c>
      <c r="I2936" s="51"/>
      <c r="J2936" s="51"/>
      <c r="K2936" s="51"/>
      <c r="L2936" s="51" t="s">
        <v>15</v>
      </c>
      <c r="M2936" s="51"/>
      <c r="N2936" s="53">
        <v>440.73031675799717</v>
      </c>
      <c r="O2936" s="53">
        <v>0</v>
      </c>
      <c r="P2936" s="53">
        <v>440.73031675799717</v>
      </c>
    </row>
    <row r="2937" spans="1:16" s="19" customFormat="1" hidden="1">
      <c r="A2937" s="19" t="s">
        <v>2149</v>
      </c>
      <c r="B2937" s="19" t="s">
        <v>2347</v>
      </c>
      <c r="C2937" s="51"/>
      <c r="D2937" s="51" t="s">
        <v>1879</v>
      </c>
      <c r="E2937" s="51" t="s">
        <v>672</v>
      </c>
      <c r="F2937" s="51" t="s">
        <v>672</v>
      </c>
      <c r="G2937" s="51" t="s">
        <v>671</v>
      </c>
      <c r="H2937" s="51" t="s">
        <v>671</v>
      </c>
      <c r="I2937" s="51"/>
      <c r="J2937" s="51"/>
      <c r="K2937" s="51"/>
      <c r="L2937" s="51" t="s">
        <v>15</v>
      </c>
      <c r="M2937" s="51"/>
      <c r="N2937" s="53">
        <v>0.13506077370617714</v>
      </c>
      <c r="O2937" s="53">
        <v>0</v>
      </c>
      <c r="P2937" s="53">
        <v>0.13506077370617714</v>
      </c>
    </row>
    <row r="2938" spans="1:16" s="19" customFormat="1" hidden="1">
      <c r="A2938" s="19" t="s">
        <v>2149</v>
      </c>
      <c r="B2938" s="19" t="s">
        <v>1247</v>
      </c>
      <c r="C2938" s="51"/>
      <c r="D2938" s="51" t="s">
        <v>1879</v>
      </c>
      <c r="E2938" s="51" t="s">
        <v>672</v>
      </c>
      <c r="F2938" s="51" t="s">
        <v>672</v>
      </c>
      <c r="G2938" s="51" t="s">
        <v>671</v>
      </c>
      <c r="H2938" s="51" t="s">
        <v>671</v>
      </c>
      <c r="I2938" s="51"/>
      <c r="J2938" s="51"/>
      <c r="K2938" s="51"/>
      <c r="L2938" s="51" t="s">
        <v>15</v>
      </c>
      <c r="M2938" s="51"/>
      <c r="N2938" s="53">
        <v>163.34249972025063</v>
      </c>
      <c r="O2938" s="53">
        <v>0</v>
      </c>
      <c r="P2938" s="53">
        <v>163.34249972025063</v>
      </c>
    </row>
    <row r="2939" spans="1:16" s="19" customFormat="1" hidden="1">
      <c r="A2939" s="19" t="s">
        <v>2149</v>
      </c>
      <c r="B2939" s="19" t="s">
        <v>2346</v>
      </c>
      <c r="C2939" s="51"/>
      <c r="D2939" s="51" t="s">
        <v>1879</v>
      </c>
      <c r="E2939" s="51" t="s">
        <v>672</v>
      </c>
      <c r="F2939" s="51" t="s">
        <v>672</v>
      </c>
      <c r="G2939" s="51" t="s">
        <v>671</v>
      </c>
      <c r="H2939" s="51" t="s">
        <v>671</v>
      </c>
      <c r="I2939" s="51"/>
      <c r="J2939" s="51"/>
      <c r="K2939" s="51"/>
      <c r="L2939" s="51" t="s">
        <v>15</v>
      </c>
      <c r="M2939" s="51"/>
      <c r="N2939" s="53">
        <v>1.3506077370617712E-2</v>
      </c>
      <c r="O2939" s="53">
        <v>0</v>
      </c>
      <c r="P2939" s="53">
        <v>1.3506077370617712E-2</v>
      </c>
    </row>
    <row r="2940" spans="1:16" s="19" customFormat="1" hidden="1">
      <c r="A2940" s="19" t="s">
        <v>2149</v>
      </c>
      <c r="B2940" s="19" t="s">
        <v>1264</v>
      </c>
      <c r="C2940" s="51"/>
      <c r="D2940" s="51" t="s">
        <v>1879</v>
      </c>
      <c r="E2940" s="51" t="s">
        <v>672</v>
      </c>
      <c r="F2940" s="51" t="s">
        <v>672</v>
      </c>
      <c r="G2940" s="51" t="s">
        <v>671</v>
      </c>
      <c r="H2940" s="51" t="s">
        <v>671</v>
      </c>
      <c r="I2940" s="51"/>
      <c r="J2940" s="51"/>
      <c r="K2940" s="51"/>
      <c r="L2940" s="51" t="s">
        <v>15</v>
      </c>
      <c r="M2940" s="51"/>
      <c r="N2940" s="53">
        <v>396.49791336922419</v>
      </c>
      <c r="O2940" s="53">
        <v>0</v>
      </c>
      <c r="P2940" s="53">
        <v>396.49791336922419</v>
      </c>
    </row>
    <row r="2941" spans="1:16" s="19" customFormat="1" hidden="1">
      <c r="A2941" s="19" t="s">
        <v>2149</v>
      </c>
      <c r="B2941" s="19" t="s">
        <v>1276</v>
      </c>
      <c r="C2941" s="51"/>
      <c r="D2941" s="51" t="s">
        <v>1879</v>
      </c>
      <c r="E2941" s="51" t="s">
        <v>672</v>
      </c>
      <c r="F2941" s="51" t="s">
        <v>672</v>
      </c>
      <c r="G2941" s="51" t="s">
        <v>671</v>
      </c>
      <c r="H2941" s="51" t="s">
        <v>671</v>
      </c>
      <c r="I2941" s="51"/>
      <c r="J2941" s="51"/>
      <c r="K2941" s="51"/>
      <c r="L2941" s="51" t="s">
        <v>15</v>
      </c>
      <c r="M2941" s="51"/>
      <c r="N2941" s="53">
        <v>35.115801163606051</v>
      </c>
      <c r="O2941" s="53">
        <v>0</v>
      </c>
      <c r="P2941" s="53">
        <v>35.115801163606051</v>
      </c>
    </row>
    <row r="2942" spans="1:16" s="19" customFormat="1" hidden="1">
      <c r="A2942" s="19" t="s">
        <v>2149</v>
      </c>
      <c r="B2942" s="19" t="s">
        <v>1294</v>
      </c>
      <c r="C2942" s="51"/>
      <c r="D2942" s="51" t="s">
        <v>1879</v>
      </c>
      <c r="E2942" s="51" t="s">
        <v>672</v>
      </c>
      <c r="F2942" s="51" t="s">
        <v>672</v>
      </c>
      <c r="G2942" s="51" t="s">
        <v>671</v>
      </c>
      <c r="H2942" s="51" t="s">
        <v>671</v>
      </c>
      <c r="I2942" s="51"/>
      <c r="J2942" s="51"/>
      <c r="K2942" s="51"/>
      <c r="L2942" s="51" t="s">
        <v>15</v>
      </c>
      <c r="M2942" s="51"/>
      <c r="N2942" s="53">
        <v>332.04691215663644</v>
      </c>
      <c r="O2942" s="53">
        <v>0</v>
      </c>
      <c r="P2942" s="53">
        <v>332.04691215663644</v>
      </c>
    </row>
    <row r="2943" spans="1:16" s="19" customFormat="1" hidden="1">
      <c r="A2943" s="19" t="s">
        <v>2149</v>
      </c>
      <c r="B2943" s="19" t="s">
        <v>1361</v>
      </c>
      <c r="C2943" s="51"/>
      <c r="D2943" s="51" t="s">
        <v>1879</v>
      </c>
      <c r="E2943" s="51" t="s">
        <v>672</v>
      </c>
      <c r="F2943" s="51" t="s">
        <v>672</v>
      </c>
      <c r="G2943" s="51" t="s">
        <v>671</v>
      </c>
      <c r="H2943" s="51" t="s">
        <v>671</v>
      </c>
      <c r="I2943" s="51"/>
      <c r="J2943" s="51"/>
      <c r="K2943" s="51"/>
      <c r="L2943" s="51" t="s">
        <v>15</v>
      </c>
      <c r="M2943" s="51"/>
      <c r="N2943" s="53">
        <v>48.405781296293881</v>
      </c>
      <c r="O2943" s="53">
        <v>0</v>
      </c>
      <c r="P2943" s="53">
        <v>48.405781296293881</v>
      </c>
    </row>
    <row r="2944" spans="1:16" s="19" customFormat="1" hidden="1">
      <c r="A2944" s="19" t="s">
        <v>2149</v>
      </c>
      <c r="B2944" s="19" t="s">
        <v>1373</v>
      </c>
      <c r="C2944" s="51"/>
      <c r="D2944" s="51" t="s">
        <v>1879</v>
      </c>
      <c r="E2944" s="51" t="s">
        <v>672</v>
      </c>
      <c r="F2944" s="51" t="s">
        <v>672</v>
      </c>
      <c r="G2944" s="51" t="s">
        <v>671</v>
      </c>
      <c r="H2944" s="51" t="s">
        <v>671</v>
      </c>
      <c r="I2944" s="51"/>
      <c r="J2944" s="51"/>
      <c r="K2944" s="51"/>
      <c r="L2944" s="51" t="s">
        <v>15</v>
      </c>
      <c r="M2944" s="51"/>
      <c r="N2944" s="53">
        <v>148.28322345201187</v>
      </c>
      <c r="O2944" s="53">
        <v>0</v>
      </c>
      <c r="P2944" s="53">
        <v>148.28322345201187</v>
      </c>
    </row>
    <row r="2945" spans="1:16" s="19" customFormat="1" hidden="1">
      <c r="A2945" s="19" t="s">
        <v>2149</v>
      </c>
      <c r="B2945" s="19" t="s">
        <v>1374</v>
      </c>
      <c r="C2945" s="51"/>
      <c r="D2945" s="51" t="s">
        <v>1879</v>
      </c>
      <c r="E2945" s="51" t="s">
        <v>672</v>
      </c>
      <c r="F2945" s="51" t="s">
        <v>672</v>
      </c>
      <c r="G2945" s="51" t="s">
        <v>671</v>
      </c>
      <c r="H2945" s="51" t="s">
        <v>671</v>
      </c>
      <c r="I2945" s="51"/>
      <c r="J2945" s="51"/>
      <c r="K2945" s="51"/>
      <c r="L2945" s="51" t="s">
        <v>15</v>
      </c>
      <c r="M2945" s="51"/>
      <c r="N2945" s="53">
        <v>1764.5149841617217</v>
      </c>
      <c r="O2945" s="53">
        <v>0</v>
      </c>
      <c r="P2945" s="53">
        <v>1764.5149841617217</v>
      </c>
    </row>
    <row r="2946" spans="1:16" s="19" customFormat="1" hidden="1">
      <c r="A2946" s="19" t="s">
        <v>2149</v>
      </c>
      <c r="B2946" s="19" t="s">
        <v>1387</v>
      </c>
      <c r="C2946" s="51"/>
      <c r="D2946" s="51" t="s">
        <v>1879</v>
      </c>
      <c r="E2946" s="51" t="s">
        <v>672</v>
      </c>
      <c r="F2946" s="51" t="s">
        <v>672</v>
      </c>
      <c r="G2946" s="51" t="s">
        <v>671</v>
      </c>
      <c r="H2946" s="51" t="s">
        <v>671</v>
      </c>
      <c r="I2946" s="51"/>
      <c r="J2946" s="51"/>
      <c r="K2946" s="51"/>
      <c r="L2946" s="51" t="s">
        <v>15</v>
      </c>
      <c r="M2946" s="51"/>
      <c r="N2946" s="53">
        <v>0.63478563641903241</v>
      </c>
      <c r="O2946" s="53">
        <v>0</v>
      </c>
      <c r="P2946" s="53">
        <v>0.63478563641903241</v>
      </c>
    </row>
    <row r="2947" spans="1:16" s="19" customFormat="1" hidden="1">
      <c r="A2947" s="19" t="s">
        <v>2149</v>
      </c>
      <c r="B2947" s="19" t="s">
        <v>1388</v>
      </c>
      <c r="C2947" s="51"/>
      <c r="D2947" s="51" t="s">
        <v>1879</v>
      </c>
      <c r="E2947" s="51" t="s">
        <v>672</v>
      </c>
      <c r="F2947" s="51" t="s">
        <v>672</v>
      </c>
      <c r="G2947" s="51" t="s">
        <v>671</v>
      </c>
      <c r="H2947" s="51" t="s">
        <v>671</v>
      </c>
      <c r="I2947" s="51"/>
      <c r="J2947" s="51"/>
      <c r="K2947" s="51"/>
      <c r="L2947" s="51" t="s">
        <v>15</v>
      </c>
      <c r="M2947" s="51"/>
      <c r="N2947" s="53">
        <v>15636.539521136323</v>
      </c>
      <c r="O2947" s="53">
        <v>0</v>
      </c>
      <c r="P2947" s="53">
        <v>15636.539521136323</v>
      </c>
    </row>
    <row r="2948" spans="1:16" s="19" customFormat="1" hidden="1">
      <c r="A2948" s="19" t="s">
        <v>2149</v>
      </c>
      <c r="B2948" s="19" t="s">
        <v>1389</v>
      </c>
      <c r="C2948" s="51"/>
      <c r="D2948" s="51" t="s">
        <v>1879</v>
      </c>
      <c r="E2948" s="51" t="s">
        <v>672</v>
      </c>
      <c r="F2948" s="51" t="s">
        <v>672</v>
      </c>
      <c r="G2948" s="51" t="s">
        <v>671</v>
      </c>
      <c r="H2948" s="51" t="s">
        <v>671</v>
      </c>
      <c r="I2948" s="51"/>
      <c r="J2948" s="51"/>
      <c r="K2948" s="51"/>
      <c r="L2948" s="51" t="s">
        <v>15</v>
      </c>
      <c r="M2948" s="51"/>
      <c r="N2948" s="53">
        <v>2459.4972074215975</v>
      </c>
      <c r="O2948" s="53">
        <v>0</v>
      </c>
      <c r="P2948" s="53">
        <v>2459.4972074215975</v>
      </c>
    </row>
    <row r="2949" spans="1:16" s="19" customFormat="1" hidden="1">
      <c r="A2949" s="19" t="s">
        <v>2149</v>
      </c>
      <c r="B2949" s="19" t="s">
        <v>1390</v>
      </c>
      <c r="C2949" s="51"/>
      <c r="D2949" s="51" t="s">
        <v>1879</v>
      </c>
      <c r="E2949" s="51" t="s">
        <v>672</v>
      </c>
      <c r="F2949" s="51" t="s">
        <v>672</v>
      </c>
      <c r="G2949" s="51" t="s">
        <v>671</v>
      </c>
      <c r="H2949" s="51" t="s">
        <v>671</v>
      </c>
      <c r="I2949" s="51"/>
      <c r="J2949" s="51"/>
      <c r="K2949" s="51"/>
      <c r="L2949" s="51" t="s">
        <v>15</v>
      </c>
      <c r="M2949" s="51"/>
      <c r="N2949" s="53">
        <v>2193.9137020057706</v>
      </c>
      <c r="O2949" s="53">
        <v>0</v>
      </c>
      <c r="P2949" s="53">
        <v>2193.9137020057706</v>
      </c>
    </row>
    <row r="2950" spans="1:16" s="19" customFormat="1" hidden="1">
      <c r="A2950" s="19" t="s">
        <v>2149</v>
      </c>
      <c r="B2950" s="19" t="s">
        <v>1391</v>
      </c>
      <c r="C2950" s="51"/>
      <c r="D2950" s="51" t="s">
        <v>1879</v>
      </c>
      <c r="E2950" s="51" t="s">
        <v>672</v>
      </c>
      <c r="F2950" s="51" t="s">
        <v>672</v>
      </c>
      <c r="G2950" s="51" t="s">
        <v>671</v>
      </c>
      <c r="H2950" s="51" t="s">
        <v>671</v>
      </c>
      <c r="I2950" s="51"/>
      <c r="J2950" s="51"/>
      <c r="K2950" s="51"/>
      <c r="L2950" s="51" t="s">
        <v>15</v>
      </c>
      <c r="M2950" s="51"/>
      <c r="N2950" s="53">
        <v>43.813714990283863</v>
      </c>
      <c r="O2950" s="53">
        <v>0</v>
      </c>
      <c r="P2950" s="53">
        <v>43.813714990283863</v>
      </c>
    </row>
    <row r="2951" spans="1:16" s="19" customFormat="1" hidden="1">
      <c r="A2951" s="19" t="s">
        <v>2149</v>
      </c>
      <c r="B2951" s="19" t="s">
        <v>1392</v>
      </c>
      <c r="C2951" s="51"/>
      <c r="D2951" s="51" t="s">
        <v>1879</v>
      </c>
      <c r="E2951" s="51" t="s">
        <v>672</v>
      </c>
      <c r="F2951" s="51" t="s">
        <v>672</v>
      </c>
      <c r="G2951" s="51" t="s">
        <v>671</v>
      </c>
      <c r="H2951" s="51" t="s">
        <v>671</v>
      </c>
      <c r="I2951" s="51"/>
      <c r="J2951" s="51"/>
      <c r="K2951" s="51"/>
      <c r="L2951" s="51" t="s">
        <v>15</v>
      </c>
      <c r="M2951" s="51"/>
      <c r="N2951" s="53">
        <v>752.39655816237155</v>
      </c>
      <c r="O2951" s="53">
        <v>0</v>
      </c>
      <c r="P2951" s="53">
        <v>752.39655816237155</v>
      </c>
    </row>
    <row r="2952" spans="1:16" s="19" customFormat="1" hidden="1">
      <c r="A2952" s="19" t="s">
        <v>2149</v>
      </c>
      <c r="B2952" s="19" t="s">
        <v>1394</v>
      </c>
      <c r="C2952" s="51"/>
      <c r="D2952" s="51" t="s">
        <v>1879</v>
      </c>
      <c r="E2952" s="51" t="s">
        <v>672</v>
      </c>
      <c r="F2952" s="51" t="s">
        <v>672</v>
      </c>
      <c r="G2952" s="51" t="s">
        <v>671</v>
      </c>
      <c r="H2952" s="51" t="s">
        <v>671</v>
      </c>
      <c r="I2952" s="51"/>
      <c r="J2952" s="51"/>
      <c r="K2952" s="51"/>
      <c r="L2952" s="51" t="s">
        <v>15</v>
      </c>
      <c r="M2952" s="51"/>
      <c r="N2952" s="53">
        <v>304.77814194535927</v>
      </c>
      <c r="O2952" s="53">
        <v>0</v>
      </c>
      <c r="P2952" s="53">
        <v>304.77814194535927</v>
      </c>
    </row>
    <row r="2953" spans="1:16" s="19" customFormat="1" hidden="1">
      <c r="A2953" s="19" t="s">
        <v>2149</v>
      </c>
      <c r="B2953" s="19" t="s">
        <v>1395</v>
      </c>
      <c r="C2953" s="51"/>
      <c r="D2953" s="51" t="s">
        <v>1879</v>
      </c>
      <c r="E2953" s="51" t="s">
        <v>672</v>
      </c>
      <c r="F2953" s="51" t="s">
        <v>672</v>
      </c>
      <c r="G2953" s="51" t="s">
        <v>671</v>
      </c>
      <c r="H2953" s="51" t="s">
        <v>671</v>
      </c>
      <c r="I2953" s="51"/>
      <c r="J2953" s="51"/>
      <c r="K2953" s="51"/>
      <c r="L2953" s="51" t="s">
        <v>15</v>
      </c>
      <c r="M2953" s="51"/>
      <c r="N2953" s="53">
        <v>915.37439379361547</v>
      </c>
      <c r="O2953" s="53">
        <v>0</v>
      </c>
      <c r="P2953" s="53">
        <v>915.37439379361547</v>
      </c>
    </row>
    <row r="2954" spans="1:16" s="19" customFormat="1" hidden="1">
      <c r="A2954" s="19" t="s">
        <v>2149</v>
      </c>
      <c r="B2954" s="19" t="s">
        <v>1397</v>
      </c>
      <c r="C2954" s="51"/>
      <c r="D2954" s="51" t="s">
        <v>1879</v>
      </c>
      <c r="E2954" s="51" t="s">
        <v>672</v>
      </c>
      <c r="F2954" s="51" t="s">
        <v>672</v>
      </c>
      <c r="G2954" s="51" t="s">
        <v>671</v>
      </c>
      <c r="H2954" s="51" t="s">
        <v>671</v>
      </c>
      <c r="I2954" s="51"/>
      <c r="J2954" s="51"/>
      <c r="K2954" s="51"/>
      <c r="L2954" s="51" t="s">
        <v>15</v>
      </c>
      <c r="M2954" s="51"/>
      <c r="N2954" s="53">
        <v>1.4721624333973307</v>
      </c>
      <c r="O2954" s="53">
        <v>0</v>
      </c>
      <c r="P2954" s="53">
        <v>1.4721624333973307</v>
      </c>
    </row>
    <row r="2955" spans="1:16" s="19" customFormat="1" hidden="1">
      <c r="A2955" s="19" t="s">
        <v>2149</v>
      </c>
      <c r="B2955" s="19" t="s">
        <v>1400</v>
      </c>
      <c r="C2955" s="51"/>
      <c r="D2955" s="51" t="s">
        <v>1879</v>
      </c>
      <c r="E2955" s="51" t="s">
        <v>672</v>
      </c>
      <c r="F2955" s="51" t="s">
        <v>672</v>
      </c>
      <c r="G2955" s="51" t="s">
        <v>671</v>
      </c>
      <c r="H2955" s="51" t="s">
        <v>671</v>
      </c>
      <c r="I2955" s="51"/>
      <c r="J2955" s="51"/>
      <c r="K2955" s="51"/>
      <c r="L2955" s="51" t="s">
        <v>15</v>
      </c>
      <c r="M2955" s="51"/>
      <c r="N2955" s="53">
        <v>3823.5434914671332</v>
      </c>
      <c r="O2955" s="53">
        <v>0</v>
      </c>
      <c r="P2955" s="53">
        <v>3823.5434914671332</v>
      </c>
    </row>
    <row r="2956" spans="1:16" s="19" customFormat="1" hidden="1">
      <c r="A2956" s="19" t="s">
        <v>2149</v>
      </c>
      <c r="B2956" s="19" t="s">
        <v>1404</v>
      </c>
      <c r="C2956" s="51"/>
      <c r="D2956" s="51" t="s">
        <v>1879</v>
      </c>
      <c r="E2956" s="51" t="s">
        <v>672</v>
      </c>
      <c r="F2956" s="51" t="s">
        <v>672</v>
      </c>
      <c r="G2956" s="51" t="s">
        <v>671</v>
      </c>
      <c r="H2956" s="51" t="s">
        <v>671</v>
      </c>
      <c r="I2956" s="51"/>
      <c r="J2956" s="51"/>
      <c r="K2956" s="51"/>
      <c r="L2956" s="51" t="s">
        <v>15</v>
      </c>
      <c r="M2956" s="51"/>
      <c r="N2956" s="53">
        <v>1200.7848207895088</v>
      </c>
      <c r="O2956" s="53">
        <v>0</v>
      </c>
      <c r="P2956" s="53">
        <v>1200.7848207895088</v>
      </c>
    </row>
    <row r="2957" spans="1:16" s="19" customFormat="1" hidden="1">
      <c r="A2957" s="19" t="s">
        <v>2149</v>
      </c>
      <c r="B2957" s="19" t="s">
        <v>1447</v>
      </c>
      <c r="C2957" s="51"/>
      <c r="D2957" s="51" t="s">
        <v>1879</v>
      </c>
      <c r="E2957" s="51" t="s">
        <v>672</v>
      </c>
      <c r="F2957" s="51" t="s">
        <v>672</v>
      </c>
      <c r="G2957" s="51" t="s">
        <v>671</v>
      </c>
      <c r="H2957" s="51" t="s">
        <v>671</v>
      </c>
      <c r="I2957" s="51"/>
      <c r="J2957" s="51"/>
      <c r="K2957" s="51"/>
      <c r="L2957" s="51" t="s">
        <v>15</v>
      </c>
      <c r="M2957" s="51"/>
      <c r="N2957" s="53">
        <v>5.4024309482470848E-2</v>
      </c>
      <c r="O2957" s="53">
        <v>0</v>
      </c>
      <c r="P2957" s="53">
        <v>5.4024309482470848E-2</v>
      </c>
    </row>
    <row r="2958" spans="1:16" s="19" customFormat="1" hidden="1">
      <c r="A2958" s="19" t="s">
        <v>2149</v>
      </c>
      <c r="B2958" s="19" t="s">
        <v>1448</v>
      </c>
      <c r="C2958" s="51"/>
      <c r="D2958" s="51" t="s">
        <v>1879</v>
      </c>
      <c r="E2958" s="51" t="s">
        <v>672</v>
      </c>
      <c r="F2958" s="51" t="s">
        <v>672</v>
      </c>
      <c r="G2958" s="51" t="s">
        <v>671</v>
      </c>
      <c r="H2958" s="51" t="s">
        <v>671</v>
      </c>
      <c r="I2958" s="51"/>
      <c r="J2958" s="51"/>
      <c r="K2958" s="51"/>
      <c r="L2958" s="51" t="s">
        <v>15</v>
      </c>
      <c r="M2958" s="51"/>
      <c r="N2958" s="53">
        <v>6272.8976347833968</v>
      </c>
      <c r="O2958" s="53">
        <v>0</v>
      </c>
      <c r="P2958" s="53">
        <v>6272.8976347833968</v>
      </c>
    </row>
    <row r="2959" spans="1:16" s="19" customFormat="1" hidden="1">
      <c r="A2959" s="19" t="s">
        <v>2149</v>
      </c>
      <c r="B2959" s="19" t="s">
        <v>1489</v>
      </c>
      <c r="C2959" s="51"/>
      <c r="D2959" s="51" t="s">
        <v>1879</v>
      </c>
      <c r="E2959" s="51" t="s">
        <v>672</v>
      </c>
      <c r="F2959" s="51" t="s">
        <v>672</v>
      </c>
      <c r="G2959" s="51" t="s">
        <v>671</v>
      </c>
      <c r="H2959" s="51" t="s">
        <v>671</v>
      </c>
      <c r="I2959" s="51"/>
      <c r="J2959" s="51"/>
      <c r="K2959" s="51"/>
      <c r="L2959" s="51" t="s">
        <v>15</v>
      </c>
      <c r="M2959" s="51"/>
      <c r="N2959" s="53">
        <v>1323.7441491716124</v>
      </c>
      <c r="O2959" s="53">
        <v>0</v>
      </c>
      <c r="P2959" s="53">
        <v>1323.7441491716124</v>
      </c>
    </row>
    <row r="2960" spans="1:16" s="19" customFormat="1" hidden="1">
      <c r="A2960" s="19" t="s">
        <v>2149</v>
      </c>
      <c r="B2960" s="19" t="s">
        <v>1493</v>
      </c>
      <c r="C2960" s="51"/>
      <c r="D2960" s="51" t="s">
        <v>1879</v>
      </c>
      <c r="E2960" s="51" t="s">
        <v>672</v>
      </c>
      <c r="F2960" s="51" t="s">
        <v>672</v>
      </c>
      <c r="G2960" s="51" t="s">
        <v>671</v>
      </c>
      <c r="H2960" s="51" t="s">
        <v>671</v>
      </c>
      <c r="I2960" s="51"/>
      <c r="J2960" s="51"/>
      <c r="K2960" s="51"/>
      <c r="L2960" s="51" t="s">
        <v>15</v>
      </c>
      <c r="M2960" s="51"/>
      <c r="N2960" s="53">
        <v>5322.9611889983707</v>
      </c>
      <c r="O2960" s="53">
        <v>0</v>
      </c>
      <c r="P2960" s="53">
        <v>5322.9611889983707</v>
      </c>
    </row>
    <row r="2961" spans="1:16" s="19" customFormat="1" hidden="1">
      <c r="A2961" s="19" t="s">
        <v>2149</v>
      </c>
      <c r="B2961" s="19" t="s">
        <v>1523</v>
      </c>
      <c r="C2961" s="51"/>
      <c r="D2961" s="51" t="s">
        <v>1879</v>
      </c>
      <c r="E2961" s="51" t="s">
        <v>672</v>
      </c>
      <c r="F2961" s="51" t="s">
        <v>672</v>
      </c>
      <c r="G2961" s="51" t="s">
        <v>671</v>
      </c>
      <c r="H2961" s="51" t="s">
        <v>671</v>
      </c>
      <c r="I2961" s="51"/>
      <c r="J2961" s="51"/>
      <c r="K2961" s="51"/>
      <c r="L2961" s="51" t="s">
        <v>15</v>
      </c>
      <c r="M2961" s="51"/>
      <c r="N2961" s="53">
        <v>3783.8086118427759</v>
      </c>
      <c r="O2961" s="53">
        <v>0</v>
      </c>
      <c r="P2961" s="53">
        <v>3783.8086118427759</v>
      </c>
    </row>
    <row r="2962" spans="1:16" s="19" customFormat="1" hidden="1">
      <c r="A2962" s="19" t="s">
        <v>2149</v>
      </c>
      <c r="B2962" s="19" t="s">
        <v>1530</v>
      </c>
      <c r="C2962" s="51"/>
      <c r="D2962" s="51" t="s">
        <v>1879</v>
      </c>
      <c r="E2962" s="51" t="s">
        <v>672</v>
      </c>
      <c r="F2962" s="51" t="s">
        <v>672</v>
      </c>
      <c r="G2962" s="51" t="s">
        <v>671</v>
      </c>
      <c r="H2962" s="51" t="s">
        <v>671</v>
      </c>
      <c r="I2962" s="51"/>
      <c r="J2962" s="51"/>
      <c r="K2962" s="51"/>
      <c r="L2962" s="51" t="s">
        <v>15</v>
      </c>
      <c r="M2962" s="51"/>
      <c r="N2962" s="53">
        <v>0.85088287434891585</v>
      </c>
      <c r="O2962" s="53">
        <v>0</v>
      </c>
      <c r="P2962" s="53">
        <v>0.85088287434891585</v>
      </c>
    </row>
    <row r="2963" spans="1:16" s="19" customFormat="1" hidden="1">
      <c r="A2963" s="19" t="s">
        <v>2149</v>
      </c>
      <c r="B2963" s="19" t="s">
        <v>1558</v>
      </c>
      <c r="C2963" s="51"/>
      <c r="D2963" s="51" t="s">
        <v>1879</v>
      </c>
      <c r="E2963" s="51" t="s">
        <v>672</v>
      </c>
      <c r="F2963" s="51" t="s">
        <v>672</v>
      </c>
      <c r="G2963" s="51" t="s">
        <v>671</v>
      </c>
      <c r="H2963" s="51" t="s">
        <v>671</v>
      </c>
      <c r="I2963" s="51"/>
      <c r="J2963" s="51"/>
      <c r="K2963" s="51"/>
      <c r="L2963" s="51" t="s">
        <v>15</v>
      </c>
      <c r="M2963" s="51"/>
      <c r="N2963" s="53">
        <v>2.7417337062353955</v>
      </c>
      <c r="O2963" s="53">
        <v>0</v>
      </c>
      <c r="P2963" s="53">
        <v>2.7417337062353955</v>
      </c>
    </row>
    <row r="2964" spans="1:16" s="19" customFormat="1" hidden="1">
      <c r="A2964" s="19" t="s">
        <v>2149</v>
      </c>
      <c r="B2964" s="19" t="s">
        <v>1622</v>
      </c>
      <c r="C2964" s="51"/>
      <c r="D2964" s="51" t="s">
        <v>1879</v>
      </c>
      <c r="E2964" s="51" t="s">
        <v>672</v>
      </c>
      <c r="F2964" s="51" t="s">
        <v>672</v>
      </c>
      <c r="G2964" s="51" t="s">
        <v>671</v>
      </c>
      <c r="H2964" s="51" t="s">
        <v>671</v>
      </c>
      <c r="I2964" s="51"/>
      <c r="J2964" s="51"/>
      <c r="K2964" s="51"/>
      <c r="L2964" s="51" t="s">
        <v>15</v>
      </c>
      <c r="M2964" s="51"/>
      <c r="N2964" s="53">
        <v>954.15034192465885</v>
      </c>
      <c r="O2964" s="53">
        <v>0</v>
      </c>
      <c r="P2964" s="53">
        <v>954.15034192465885</v>
      </c>
    </row>
    <row r="2965" spans="1:16" s="19" customFormat="1" hidden="1">
      <c r="A2965" s="19" t="s">
        <v>2149</v>
      </c>
      <c r="B2965" s="19" t="s">
        <v>1623</v>
      </c>
      <c r="C2965" s="51"/>
      <c r="D2965" s="51" t="s">
        <v>1879</v>
      </c>
      <c r="E2965" s="51" t="s">
        <v>672</v>
      </c>
      <c r="F2965" s="51" t="s">
        <v>672</v>
      </c>
      <c r="G2965" s="51" t="s">
        <v>671</v>
      </c>
      <c r="H2965" s="51" t="s">
        <v>671</v>
      </c>
      <c r="I2965" s="51"/>
      <c r="J2965" s="51"/>
      <c r="K2965" s="51"/>
      <c r="L2965" s="51" t="s">
        <v>15</v>
      </c>
      <c r="M2965" s="51"/>
      <c r="N2965" s="53">
        <v>224.21439042962464</v>
      </c>
      <c r="O2965" s="53">
        <v>0</v>
      </c>
      <c r="P2965" s="53">
        <v>224.21439042962464</v>
      </c>
    </row>
    <row r="2966" spans="1:16" s="19" customFormat="1" hidden="1">
      <c r="A2966" s="19" t="s">
        <v>2149</v>
      </c>
      <c r="B2966" s="19" t="s">
        <v>1630</v>
      </c>
      <c r="C2966" s="51"/>
      <c r="D2966" s="51" t="s">
        <v>1879</v>
      </c>
      <c r="E2966" s="51" t="s">
        <v>672</v>
      </c>
      <c r="F2966" s="51" t="s">
        <v>672</v>
      </c>
      <c r="G2966" s="51" t="s">
        <v>671</v>
      </c>
      <c r="H2966" s="51" t="s">
        <v>671</v>
      </c>
      <c r="I2966" s="51"/>
      <c r="J2966" s="51"/>
      <c r="K2966" s="51"/>
      <c r="L2966" s="51" t="s">
        <v>15</v>
      </c>
      <c r="M2966" s="51"/>
      <c r="N2966" s="53">
        <v>306.30432868823908</v>
      </c>
      <c r="O2966" s="53">
        <v>0</v>
      </c>
      <c r="P2966" s="53">
        <v>306.30432868823908</v>
      </c>
    </row>
    <row r="2967" spans="1:16" s="19" customFormat="1" hidden="1">
      <c r="A2967" s="19" t="s">
        <v>2149</v>
      </c>
      <c r="B2967" s="19" t="s">
        <v>1635</v>
      </c>
      <c r="C2967" s="51"/>
      <c r="D2967" s="51" t="s">
        <v>1879</v>
      </c>
      <c r="E2967" s="51" t="s">
        <v>672</v>
      </c>
      <c r="F2967" s="51" t="s">
        <v>672</v>
      </c>
      <c r="G2967" s="51" t="s">
        <v>671</v>
      </c>
      <c r="H2967" s="51" t="s">
        <v>671</v>
      </c>
      <c r="I2967" s="51"/>
      <c r="J2967" s="51"/>
      <c r="K2967" s="51"/>
      <c r="L2967" s="51" t="s">
        <v>15</v>
      </c>
      <c r="M2967" s="51"/>
      <c r="N2967" s="53">
        <v>874.03229096215466</v>
      </c>
      <c r="O2967" s="53">
        <v>0</v>
      </c>
      <c r="P2967" s="53">
        <v>874.03229096215466</v>
      </c>
    </row>
    <row r="2968" spans="1:16" s="19" customFormat="1" hidden="1">
      <c r="A2968" s="19" t="s">
        <v>2149</v>
      </c>
      <c r="B2968" s="19" t="s">
        <v>1660</v>
      </c>
      <c r="C2968" s="51"/>
      <c r="D2968" s="51" t="s">
        <v>1879</v>
      </c>
      <c r="E2968" s="51" t="s">
        <v>672</v>
      </c>
      <c r="F2968" s="51" t="s">
        <v>672</v>
      </c>
      <c r="G2968" s="51" t="s">
        <v>671</v>
      </c>
      <c r="H2968" s="51" t="s">
        <v>671</v>
      </c>
      <c r="I2968" s="51"/>
      <c r="J2968" s="51"/>
      <c r="K2968" s="51"/>
      <c r="L2968" s="51" t="s">
        <v>15</v>
      </c>
      <c r="M2968" s="51"/>
      <c r="N2968" s="53">
        <v>9690.4484404897612</v>
      </c>
      <c r="O2968" s="53">
        <v>0</v>
      </c>
      <c r="P2968" s="53">
        <v>9690.4484404897612</v>
      </c>
    </row>
    <row r="2969" spans="1:16" s="19" customFormat="1" hidden="1">
      <c r="A2969" s="19" t="s">
        <v>2149</v>
      </c>
      <c r="B2969" s="19" t="s">
        <v>2345</v>
      </c>
      <c r="C2969" s="51"/>
      <c r="D2969" s="51" t="s">
        <v>1879</v>
      </c>
      <c r="E2969" s="51" t="s">
        <v>672</v>
      </c>
      <c r="F2969" s="51" t="s">
        <v>672</v>
      </c>
      <c r="G2969" s="51" t="s">
        <v>671</v>
      </c>
      <c r="H2969" s="51" t="s">
        <v>671</v>
      </c>
      <c r="I2969" s="51"/>
      <c r="J2969" s="51"/>
      <c r="K2969" s="51"/>
      <c r="L2969" s="51" t="s">
        <v>15</v>
      </c>
      <c r="M2969" s="51"/>
      <c r="N2969" s="53">
        <v>1362.6146398442504</v>
      </c>
      <c r="O2969" s="53">
        <v>0</v>
      </c>
      <c r="P2969" s="53">
        <v>1362.6146398442504</v>
      </c>
    </row>
    <row r="2970" spans="1:16" s="19" customFormat="1" hidden="1">
      <c r="A2970" s="19" t="s">
        <v>2149</v>
      </c>
      <c r="B2970" s="19" t="s">
        <v>2344</v>
      </c>
      <c r="C2970" s="51"/>
      <c r="D2970" s="51" t="s">
        <v>1879</v>
      </c>
      <c r="E2970" s="51" t="s">
        <v>672</v>
      </c>
      <c r="F2970" s="51" t="s">
        <v>672</v>
      </c>
      <c r="G2970" s="51" t="s">
        <v>671</v>
      </c>
      <c r="H2970" s="51" t="s">
        <v>671</v>
      </c>
      <c r="I2970" s="51"/>
      <c r="J2970" s="51"/>
      <c r="K2970" s="51"/>
      <c r="L2970" s="51" t="s">
        <v>15</v>
      </c>
      <c r="M2970" s="51"/>
      <c r="N2970" s="53">
        <v>38.330247577813068</v>
      </c>
      <c r="O2970" s="53">
        <v>0</v>
      </c>
      <c r="P2970" s="53">
        <v>38.330247577813068</v>
      </c>
    </row>
    <row r="2971" spans="1:16" s="19" customFormat="1" hidden="1">
      <c r="A2971" s="19" t="s">
        <v>2149</v>
      </c>
      <c r="B2971" s="19" t="s">
        <v>1670</v>
      </c>
      <c r="C2971" s="51"/>
      <c r="D2971" s="51" t="s">
        <v>1879</v>
      </c>
      <c r="E2971" s="51" t="s">
        <v>672</v>
      </c>
      <c r="F2971" s="51" t="s">
        <v>672</v>
      </c>
      <c r="G2971" s="51" t="s">
        <v>671</v>
      </c>
      <c r="H2971" s="51" t="s">
        <v>671</v>
      </c>
      <c r="I2971" s="51"/>
      <c r="J2971" s="51"/>
      <c r="K2971" s="51"/>
      <c r="L2971" s="51" t="s">
        <v>15</v>
      </c>
      <c r="M2971" s="51"/>
      <c r="N2971" s="53">
        <v>1657.8439850885829</v>
      </c>
      <c r="O2971" s="53">
        <v>0</v>
      </c>
      <c r="P2971" s="53">
        <v>1657.8439850885829</v>
      </c>
    </row>
    <row r="2972" spans="1:16" s="19" customFormat="1" hidden="1">
      <c r="A2972" s="19" t="s">
        <v>2149</v>
      </c>
      <c r="B2972" s="19" t="s">
        <v>1683</v>
      </c>
      <c r="C2972" s="51"/>
      <c r="D2972" s="51" t="s">
        <v>1879</v>
      </c>
      <c r="E2972" s="51" t="s">
        <v>672</v>
      </c>
      <c r="F2972" s="51" t="s">
        <v>672</v>
      </c>
      <c r="G2972" s="51" t="s">
        <v>671</v>
      </c>
      <c r="H2972" s="51" t="s">
        <v>671</v>
      </c>
      <c r="I2972" s="51"/>
      <c r="J2972" s="51"/>
      <c r="K2972" s="51"/>
      <c r="L2972" s="51" t="s">
        <v>15</v>
      </c>
      <c r="M2972" s="51"/>
      <c r="N2972" s="53">
        <v>10.183582337445756</v>
      </c>
      <c r="O2972" s="53">
        <v>0</v>
      </c>
      <c r="P2972" s="53">
        <v>10.183582337445756</v>
      </c>
    </row>
    <row r="2973" spans="1:16" s="19" customFormat="1" hidden="1">
      <c r="A2973" s="19" t="s">
        <v>2149</v>
      </c>
      <c r="B2973" s="19" t="s">
        <v>1697</v>
      </c>
      <c r="C2973" s="51"/>
      <c r="D2973" s="51" t="s">
        <v>1879</v>
      </c>
      <c r="E2973" s="51" t="s">
        <v>672</v>
      </c>
      <c r="F2973" s="51" t="s">
        <v>672</v>
      </c>
      <c r="G2973" s="51" t="s">
        <v>671</v>
      </c>
      <c r="H2973" s="51" t="s">
        <v>671</v>
      </c>
      <c r="I2973" s="51"/>
      <c r="J2973" s="51"/>
      <c r="K2973" s="51"/>
      <c r="L2973" s="51" t="s">
        <v>15</v>
      </c>
      <c r="M2973" s="51"/>
      <c r="N2973" s="53">
        <v>167.82651740729571</v>
      </c>
      <c r="O2973" s="53">
        <v>0</v>
      </c>
      <c r="P2973" s="53">
        <v>167.82651740729571</v>
      </c>
    </row>
    <row r="2974" spans="1:16" s="19" customFormat="1" hidden="1">
      <c r="A2974" s="19" t="s">
        <v>2149</v>
      </c>
      <c r="B2974" s="19" t="s">
        <v>2343</v>
      </c>
      <c r="C2974" s="51"/>
      <c r="D2974" s="51" t="s">
        <v>1879</v>
      </c>
      <c r="E2974" s="51" t="s">
        <v>672</v>
      </c>
      <c r="F2974" s="51" t="s">
        <v>672</v>
      </c>
      <c r="G2974" s="51" t="s">
        <v>671</v>
      </c>
      <c r="H2974" s="51" t="s">
        <v>671</v>
      </c>
      <c r="I2974" s="51"/>
      <c r="J2974" s="51"/>
      <c r="K2974" s="51"/>
      <c r="L2974" s="51" t="s">
        <v>15</v>
      </c>
      <c r="M2974" s="51"/>
      <c r="N2974" s="53">
        <v>668.76692708350663</v>
      </c>
      <c r="O2974" s="53">
        <v>0</v>
      </c>
      <c r="P2974" s="53">
        <v>668.76692708350663</v>
      </c>
    </row>
    <row r="2975" spans="1:16" s="19" customFormat="1" hidden="1">
      <c r="A2975" s="19" t="s">
        <v>2149</v>
      </c>
      <c r="B2975" s="19" t="s">
        <v>2342</v>
      </c>
      <c r="C2975" s="51"/>
      <c r="D2975" s="51" t="s">
        <v>1879</v>
      </c>
      <c r="E2975" s="51" t="s">
        <v>672</v>
      </c>
      <c r="F2975" s="51" t="s">
        <v>672</v>
      </c>
      <c r="G2975" s="51" t="s">
        <v>671</v>
      </c>
      <c r="H2975" s="51" t="s">
        <v>671</v>
      </c>
      <c r="I2975" s="51"/>
      <c r="J2975" s="51"/>
      <c r="K2975" s="51"/>
      <c r="L2975" s="51" t="s">
        <v>15</v>
      </c>
      <c r="M2975" s="51"/>
      <c r="N2975" s="53">
        <v>0.43219447585976678</v>
      </c>
      <c r="O2975" s="53">
        <v>0</v>
      </c>
      <c r="P2975" s="53">
        <v>0.43219447585976678</v>
      </c>
    </row>
    <row r="2976" spans="1:16" s="19" customFormat="1" hidden="1">
      <c r="A2976" s="19" t="s">
        <v>2149</v>
      </c>
      <c r="B2976" s="19" t="s">
        <v>1713</v>
      </c>
      <c r="C2976" s="51"/>
      <c r="D2976" s="51" t="s">
        <v>1879</v>
      </c>
      <c r="E2976" s="51" t="s">
        <v>672</v>
      </c>
      <c r="F2976" s="51" t="s">
        <v>672</v>
      </c>
      <c r="G2976" s="51" t="s">
        <v>671</v>
      </c>
      <c r="H2976" s="51" t="s">
        <v>671</v>
      </c>
      <c r="I2976" s="51"/>
      <c r="J2976" s="51"/>
      <c r="K2976" s="51"/>
      <c r="L2976" s="51" t="s">
        <v>15</v>
      </c>
      <c r="M2976" s="51"/>
      <c r="N2976" s="53">
        <v>1433.1974001830986</v>
      </c>
      <c r="O2976" s="53">
        <v>0</v>
      </c>
      <c r="P2976" s="53">
        <v>1433.1974001830986</v>
      </c>
    </row>
    <row r="2977" spans="1:16" s="19" customFormat="1" hidden="1">
      <c r="A2977" s="19" t="s">
        <v>2149</v>
      </c>
      <c r="B2977" s="19" t="s">
        <v>1735</v>
      </c>
      <c r="C2977" s="51"/>
      <c r="D2977" s="51" t="s">
        <v>1879</v>
      </c>
      <c r="E2977" s="51" t="s">
        <v>672</v>
      </c>
      <c r="F2977" s="51" t="s">
        <v>672</v>
      </c>
      <c r="G2977" s="51" t="s">
        <v>671</v>
      </c>
      <c r="H2977" s="51" t="s">
        <v>671</v>
      </c>
      <c r="I2977" s="51"/>
      <c r="J2977" s="51"/>
      <c r="K2977" s="51"/>
      <c r="L2977" s="51" t="s">
        <v>15</v>
      </c>
      <c r="M2977" s="51"/>
      <c r="N2977" s="53">
        <v>1366.8150299065123</v>
      </c>
      <c r="O2977" s="53">
        <v>0</v>
      </c>
      <c r="P2977" s="53">
        <v>1366.8150299065123</v>
      </c>
    </row>
    <row r="2978" spans="1:16" s="19" customFormat="1" hidden="1">
      <c r="A2978" s="19" t="s">
        <v>2149</v>
      </c>
      <c r="B2978" s="19" t="s">
        <v>1770</v>
      </c>
      <c r="C2978" s="51"/>
      <c r="D2978" s="51" t="s">
        <v>1879</v>
      </c>
      <c r="E2978" s="51" t="s">
        <v>672</v>
      </c>
      <c r="F2978" s="51" t="s">
        <v>672</v>
      </c>
      <c r="G2978" s="51" t="s">
        <v>671</v>
      </c>
      <c r="H2978" s="51" t="s">
        <v>671</v>
      </c>
      <c r="I2978" s="51"/>
      <c r="J2978" s="51"/>
      <c r="K2978" s="51"/>
      <c r="L2978" s="51" t="s">
        <v>15</v>
      </c>
      <c r="M2978" s="51"/>
      <c r="N2978" s="53">
        <v>272.24200155954122</v>
      </c>
      <c r="O2978" s="53">
        <v>0</v>
      </c>
      <c r="P2978" s="53">
        <v>272.24200155954122</v>
      </c>
    </row>
    <row r="2979" spans="1:16" s="19" customFormat="1" hidden="1">
      <c r="A2979" s="19" t="s">
        <v>2126</v>
      </c>
      <c r="B2979" s="19" t="s">
        <v>2341</v>
      </c>
      <c r="C2979" s="51"/>
      <c r="D2979" s="51" t="s">
        <v>1879</v>
      </c>
      <c r="E2979" s="51" t="s">
        <v>672</v>
      </c>
      <c r="F2979" s="51" t="s">
        <v>672</v>
      </c>
      <c r="G2979" s="51" t="s">
        <v>671</v>
      </c>
      <c r="H2979" s="51" t="s">
        <v>671</v>
      </c>
      <c r="I2979" s="51"/>
      <c r="J2979" s="51"/>
      <c r="K2979" s="51"/>
      <c r="L2979" s="51"/>
      <c r="M2979" s="51"/>
      <c r="N2979" s="53">
        <v>1140772</v>
      </c>
      <c r="O2979" s="53">
        <v>0</v>
      </c>
      <c r="P2979" s="53">
        <v>1140772</v>
      </c>
    </row>
    <row r="2980" spans="1:16" s="19" customFormat="1" hidden="1">
      <c r="A2980" s="19" t="s">
        <v>2015</v>
      </c>
      <c r="B2980" s="19" t="s">
        <v>1561</v>
      </c>
      <c r="C2980" s="51"/>
      <c r="D2980" s="51" t="s">
        <v>1879</v>
      </c>
      <c r="E2980" s="51" t="s">
        <v>672</v>
      </c>
      <c r="F2980" s="51" t="s">
        <v>672</v>
      </c>
      <c r="G2980" s="51" t="s">
        <v>671</v>
      </c>
      <c r="H2980" s="51" t="s">
        <v>671</v>
      </c>
      <c r="I2980" s="51"/>
      <c r="J2980" s="51"/>
      <c r="K2980" s="51"/>
      <c r="L2980" s="51"/>
      <c r="M2980" s="51"/>
      <c r="N2980" s="53">
        <v>2290931.676</v>
      </c>
      <c r="O2980" s="53">
        <v>1645872.8589999999</v>
      </c>
      <c r="P2980" s="53">
        <v>645058.81700000004</v>
      </c>
    </row>
    <row r="2981" spans="1:16" s="19" customFormat="1" hidden="1">
      <c r="A2981" s="19" t="s">
        <v>2263</v>
      </c>
      <c r="B2981" s="19" t="s">
        <v>1561</v>
      </c>
      <c r="C2981" s="51"/>
      <c r="D2981" s="51" t="s">
        <v>1879</v>
      </c>
      <c r="E2981" s="51" t="s">
        <v>672</v>
      </c>
      <c r="F2981" s="51" t="s">
        <v>672</v>
      </c>
      <c r="G2981" s="51" t="s">
        <v>671</v>
      </c>
      <c r="H2981" s="51" t="s">
        <v>671</v>
      </c>
      <c r="I2981" s="51"/>
      <c r="J2981" s="51"/>
      <c r="K2981" s="51"/>
      <c r="L2981" s="51"/>
      <c r="M2981" s="51"/>
      <c r="N2981" s="53">
        <v>27874</v>
      </c>
      <c r="O2981" s="53"/>
      <c r="P2981" s="53">
        <v>27874</v>
      </c>
    </row>
    <row r="2982" spans="1:16" s="19" customFormat="1" hidden="1">
      <c r="A2982" s="19" t="s">
        <v>2066</v>
      </c>
      <c r="B2982" s="19" t="s">
        <v>1561</v>
      </c>
      <c r="C2982" s="51"/>
      <c r="D2982" s="51" t="s">
        <v>1879</v>
      </c>
      <c r="E2982" s="51" t="s">
        <v>672</v>
      </c>
      <c r="F2982" s="51" t="s">
        <v>672</v>
      </c>
      <c r="G2982" s="51" t="s">
        <v>671</v>
      </c>
      <c r="H2982" s="51" t="s">
        <v>671</v>
      </c>
      <c r="I2982" s="51"/>
      <c r="J2982" s="51"/>
      <c r="K2982" s="51"/>
      <c r="L2982" s="51"/>
      <c r="M2982" s="51"/>
      <c r="N2982" s="53">
        <v>616450</v>
      </c>
      <c r="O2982" s="53"/>
      <c r="P2982" s="53">
        <v>616450</v>
      </c>
    </row>
    <row r="2983" spans="1:16" s="19" customFormat="1" hidden="1">
      <c r="A2983" s="19" t="s">
        <v>2189</v>
      </c>
      <c r="B2983" s="19" t="s">
        <v>994</v>
      </c>
      <c r="C2983" s="51"/>
      <c r="D2983" s="51" t="s">
        <v>1879</v>
      </c>
      <c r="E2983" s="51" t="s">
        <v>672</v>
      </c>
      <c r="F2983" s="51" t="s">
        <v>672</v>
      </c>
      <c r="G2983" s="51" t="s">
        <v>671</v>
      </c>
      <c r="H2983" s="51" t="s">
        <v>671</v>
      </c>
      <c r="I2983" s="51"/>
      <c r="J2983" s="51"/>
      <c r="K2983" s="51"/>
      <c r="L2983" s="51"/>
      <c r="M2983" s="51"/>
      <c r="N2983" s="53">
        <v>307042.8899999999</v>
      </c>
      <c r="O2983" s="53"/>
      <c r="P2983" s="53">
        <v>307042.8899999999</v>
      </c>
    </row>
    <row r="2984" spans="1:16" s="19" customFormat="1" hidden="1">
      <c r="A2984" s="19" t="s">
        <v>54</v>
      </c>
      <c r="B2984" s="19" t="s">
        <v>994</v>
      </c>
      <c r="C2984" s="51"/>
      <c r="D2984" s="51" t="s">
        <v>1879</v>
      </c>
      <c r="E2984" s="51" t="s">
        <v>672</v>
      </c>
      <c r="F2984" s="51" t="s">
        <v>672</v>
      </c>
      <c r="G2984" s="51"/>
      <c r="H2984" s="51" t="s">
        <v>671</v>
      </c>
      <c r="I2984" s="51"/>
      <c r="J2984" s="51"/>
      <c r="K2984" s="51"/>
      <c r="L2984" s="51"/>
      <c r="M2984" s="51"/>
      <c r="N2984" s="53">
        <v>686388</v>
      </c>
      <c r="O2984" s="53"/>
      <c r="P2984" s="53">
        <v>686388</v>
      </c>
    </row>
    <row r="2985" spans="1:16">
      <c r="A2985" s="165" t="s">
        <v>756</v>
      </c>
      <c r="B2985" s="165" t="s">
        <v>2340</v>
      </c>
      <c r="D2985" s="166" t="s">
        <v>1879</v>
      </c>
      <c r="E2985" s="166" t="s">
        <v>4</v>
      </c>
      <c r="F2985" s="166" t="s">
        <v>4</v>
      </c>
      <c r="H2985" s="166" t="s">
        <v>51</v>
      </c>
      <c r="I2985" s="166">
        <v>63434</v>
      </c>
      <c r="J2985" s="166" t="s">
        <v>2339</v>
      </c>
      <c r="N2985" s="167">
        <v>23000</v>
      </c>
      <c r="P2985" s="167">
        <v>23000</v>
      </c>
    </row>
    <row r="2986" spans="1:16">
      <c r="A2986" s="165" t="s">
        <v>2121</v>
      </c>
      <c r="B2986" s="165" t="s">
        <v>2338</v>
      </c>
      <c r="D2986" s="166" t="s">
        <v>1879</v>
      </c>
      <c r="E2986" s="166" t="s">
        <v>460</v>
      </c>
      <c r="F2986" s="166" t="s">
        <v>460</v>
      </c>
      <c r="G2986" s="166" t="s">
        <v>460</v>
      </c>
      <c r="H2986" s="166" t="s">
        <v>51</v>
      </c>
      <c r="J2986" s="166" t="s">
        <v>2337</v>
      </c>
      <c r="K2986" s="166" t="s">
        <v>2179</v>
      </c>
      <c r="L2986" s="166">
        <v>59387</v>
      </c>
      <c r="N2986" s="167">
        <v>18014</v>
      </c>
      <c r="O2986" s="167">
        <v>0</v>
      </c>
      <c r="P2986" s="167">
        <v>18014</v>
      </c>
    </row>
    <row r="2987" spans="1:16">
      <c r="A2987" s="165" t="s">
        <v>2121</v>
      </c>
      <c r="B2987" s="165" t="s">
        <v>2336</v>
      </c>
      <c r="D2987" s="166" t="s">
        <v>1879</v>
      </c>
      <c r="E2987" s="166" t="s">
        <v>460</v>
      </c>
      <c r="F2987" s="166" t="s">
        <v>460</v>
      </c>
      <c r="G2987" s="166" t="s">
        <v>460</v>
      </c>
      <c r="H2987" s="166" t="s">
        <v>51</v>
      </c>
      <c r="J2987" s="166" t="s">
        <v>2335</v>
      </c>
      <c r="K2987" s="166" t="s">
        <v>2334</v>
      </c>
      <c r="L2987" s="166">
        <v>59388</v>
      </c>
      <c r="N2987" s="167">
        <v>125</v>
      </c>
      <c r="O2987" s="167">
        <v>0</v>
      </c>
      <c r="P2987" s="167">
        <v>125</v>
      </c>
    </row>
    <row r="2988" spans="1:16">
      <c r="A2988" s="165" t="s">
        <v>2121</v>
      </c>
      <c r="B2988" s="165" t="s">
        <v>2333</v>
      </c>
      <c r="D2988" s="166" t="s">
        <v>1879</v>
      </c>
      <c r="E2988" s="166" t="s">
        <v>460</v>
      </c>
      <c r="F2988" s="166" t="s">
        <v>460</v>
      </c>
      <c r="G2988" s="166" t="s">
        <v>460</v>
      </c>
      <c r="H2988" s="166" t="s">
        <v>51</v>
      </c>
      <c r="J2988" s="166" t="s">
        <v>2321</v>
      </c>
      <c r="K2988" s="166" t="s">
        <v>2173</v>
      </c>
      <c r="L2988" s="166">
        <v>59941</v>
      </c>
      <c r="N2988" s="167">
        <v>1931</v>
      </c>
      <c r="O2988" s="167">
        <v>0</v>
      </c>
      <c r="P2988" s="167">
        <v>1931</v>
      </c>
    </row>
    <row r="2989" spans="1:16" s="19" customFormat="1" hidden="1">
      <c r="A2989" s="19" t="s">
        <v>2149</v>
      </c>
      <c r="B2989" s="19" t="s">
        <v>691</v>
      </c>
      <c r="C2989" s="51"/>
      <c r="D2989" s="51" t="s">
        <v>1879</v>
      </c>
      <c r="E2989" s="51" t="s">
        <v>672</v>
      </c>
      <c r="F2989" s="51" t="s">
        <v>672</v>
      </c>
      <c r="G2989" s="51" t="s">
        <v>671</v>
      </c>
      <c r="H2989" s="51" t="s">
        <v>51</v>
      </c>
      <c r="I2989" s="51"/>
      <c r="J2989" s="51" t="s">
        <v>2332</v>
      </c>
      <c r="K2989" s="51"/>
      <c r="L2989" s="51" t="s">
        <v>15</v>
      </c>
      <c r="M2989" s="51"/>
      <c r="N2989" s="53">
        <v>4.1328596754090201</v>
      </c>
      <c r="O2989" s="53">
        <v>0</v>
      </c>
      <c r="P2989" s="53">
        <v>4.1328596754090201</v>
      </c>
    </row>
    <row r="2990" spans="1:16" s="19" customFormat="1" hidden="1">
      <c r="A2990" s="19" t="s">
        <v>2149</v>
      </c>
      <c r="B2990" s="19" t="s">
        <v>919</v>
      </c>
      <c r="C2990" s="51"/>
      <c r="D2990" s="51" t="s">
        <v>1879</v>
      </c>
      <c r="E2990" s="51" t="s">
        <v>672</v>
      </c>
      <c r="F2990" s="51" t="s">
        <v>672</v>
      </c>
      <c r="G2990" s="51" t="s">
        <v>671</v>
      </c>
      <c r="H2990" s="51" t="s">
        <v>51</v>
      </c>
      <c r="I2990" s="51"/>
      <c r="J2990" s="51" t="s">
        <v>2331</v>
      </c>
      <c r="K2990" s="51"/>
      <c r="L2990" s="51" t="s">
        <v>15</v>
      </c>
      <c r="M2990" s="51"/>
      <c r="N2990" s="53">
        <v>7.4013303990985069</v>
      </c>
      <c r="O2990" s="53">
        <v>0</v>
      </c>
      <c r="P2990" s="53">
        <v>7.4013303990985069</v>
      </c>
    </row>
    <row r="2991" spans="1:16" s="19" customFormat="1" hidden="1">
      <c r="A2991" s="19" t="s">
        <v>2149</v>
      </c>
      <c r="B2991" s="19" t="s">
        <v>1225</v>
      </c>
      <c r="C2991" s="51"/>
      <c r="D2991" s="51" t="s">
        <v>1879</v>
      </c>
      <c r="E2991" s="51" t="s">
        <v>672</v>
      </c>
      <c r="F2991" s="51" t="s">
        <v>672</v>
      </c>
      <c r="G2991" s="51" t="s">
        <v>671</v>
      </c>
      <c r="H2991" s="51" t="s">
        <v>51</v>
      </c>
      <c r="I2991" s="51"/>
      <c r="J2991" s="51" t="s">
        <v>2330</v>
      </c>
      <c r="K2991" s="51"/>
      <c r="L2991" s="51">
        <v>58601</v>
      </c>
      <c r="M2991" s="51"/>
      <c r="N2991" s="53">
        <v>78.105645434282238</v>
      </c>
      <c r="O2991" s="53">
        <v>0</v>
      </c>
      <c r="P2991" s="53">
        <v>78.105645434282238</v>
      </c>
    </row>
    <row r="2992" spans="1:16" s="19" customFormat="1" hidden="1">
      <c r="A2992" s="19" t="s">
        <v>2149</v>
      </c>
      <c r="B2992" s="19" t="s">
        <v>1714</v>
      </c>
      <c r="C2992" s="51"/>
      <c r="D2992" s="51" t="s">
        <v>1879</v>
      </c>
      <c r="E2992" s="51" t="s">
        <v>672</v>
      </c>
      <c r="F2992" s="51" t="s">
        <v>672</v>
      </c>
      <c r="G2992" s="51" t="s">
        <v>671</v>
      </c>
      <c r="H2992" s="51" t="s">
        <v>51</v>
      </c>
      <c r="I2992" s="51"/>
      <c r="J2992" s="51" t="s">
        <v>2329</v>
      </c>
      <c r="K2992" s="51"/>
      <c r="L2992" s="51" t="s">
        <v>2328</v>
      </c>
      <c r="M2992" s="51"/>
      <c r="N2992" s="53">
        <v>2830.5226588698365</v>
      </c>
      <c r="O2992" s="53">
        <v>0</v>
      </c>
      <c r="P2992" s="53">
        <v>2830.5226588698365</v>
      </c>
    </row>
    <row r="2993" spans="1:16" s="19" customFormat="1" hidden="1">
      <c r="A2993" s="19" t="s">
        <v>2149</v>
      </c>
      <c r="B2993" s="19" t="s">
        <v>1559</v>
      </c>
      <c r="C2993" s="51"/>
      <c r="D2993" s="51" t="s">
        <v>1879</v>
      </c>
      <c r="E2993" s="51" t="s">
        <v>672</v>
      </c>
      <c r="F2993" s="51" t="s">
        <v>672</v>
      </c>
      <c r="G2993" s="51" t="s">
        <v>671</v>
      </c>
      <c r="H2993" s="51" t="s">
        <v>51</v>
      </c>
      <c r="I2993" s="51"/>
      <c r="J2993" s="51" t="s">
        <v>2327</v>
      </c>
      <c r="K2993" s="51"/>
      <c r="L2993" s="51">
        <v>56751</v>
      </c>
      <c r="M2993" s="51"/>
      <c r="N2993" s="53">
        <v>627.49235463889897</v>
      </c>
      <c r="O2993" s="53">
        <v>0</v>
      </c>
      <c r="P2993" s="53">
        <v>627.49235463889897</v>
      </c>
    </row>
    <row r="2994" spans="1:16" s="19" customFormat="1" hidden="1">
      <c r="A2994" s="19" t="s">
        <v>2149</v>
      </c>
      <c r="B2994" s="19" t="s">
        <v>1640</v>
      </c>
      <c r="C2994" s="51"/>
      <c r="D2994" s="51" t="s">
        <v>1879</v>
      </c>
      <c r="E2994" s="51" t="s">
        <v>672</v>
      </c>
      <c r="F2994" s="51" t="s">
        <v>672</v>
      </c>
      <c r="G2994" s="51" t="s">
        <v>671</v>
      </c>
      <c r="H2994" s="51" t="s">
        <v>51</v>
      </c>
      <c r="I2994" s="51"/>
      <c r="J2994" s="51" t="s">
        <v>2326</v>
      </c>
      <c r="K2994" s="51"/>
      <c r="L2994" s="51">
        <v>60432</v>
      </c>
      <c r="M2994" s="51"/>
      <c r="N2994" s="53">
        <v>2983.8436491810889</v>
      </c>
      <c r="O2994" s="53">
        <v>0</v>
      </c>
      <c r="P2994" s="53">
        <v>2983.8436491810889</v>
      </c>
    </row>
    <row r="2995" spans="1:16" s="19" customFormat="1" hidden="1">
      <c r="A2995" s="19" t="s">
        <v>2149</v>
      </c>
      <c r="B2995" s="19" t="s">
        <v>969</v>
      </c>
      <c r="C2995" s="51"/>
      <c r="D2995" s="51" t="s">
        <v>1879</v>
      </c>
      <c r="E2995" s="51" t="s">
        <v>672</v>
      </c>
      <c r="F2995" s="51" t="s">
        <v>672</v>
      </c>
      <c r="G2995" s="51" t="s">
        <v>671</v>
      </c>
      <c r="H2995" s="51" t="s">
        <v>51</v>
      </c>
      <c r="I2995" s="51"/>
      <c r="J2995" s="51" t="s">
        <v>2325</v>
      </c>
      <c r="K2995" s="51"/>
      <c r="L2995" s="51" t="s">
        <v>2324</v>
      </c>
      <c r="M2995" s="51"/>
      <c r="N2995" s="53">
        <v>8428.1029190449772</v>
      </c>
      <c r="O2995" s="53">
        <v>0</v>
      </c>
      <c r="P2995" s="53">
        <v>8428.1029190449772</v>
      </c>
    </row>
    <row r="2996" spans="1:16" s="19" customFormat="1" hidden="1">
      <c r="A2996" s="19" t="s">
        <v>2149</v>
      </c>
      <c r="B2996" s="19" t="s">
        <v>1034</v>
      </c>
      <c r="C2996" s="51"/>
      <c r="D2996" s="51" t="s">
        <v>1879</v>
      </c>
      <c r="E2996" s="51" t="s">
        <v>672</v>
      </c>
      <c r="F2996" s="51" t="s">
        <v>672</v>
      </c>
      <c r="G2996" s="51" t="s">
        <v>671</v>
      </c>
      <c r="H2996" s="51" t="s">
        <v>51</v>
      </c>
      <c r="I2996" s="51"/>
      <c r="J2996" s="51" t="s">
        <v>2323</v>
      </c>
      <c r="K2996" s="51"/>
      <c r="L2996" s="51" t="s">
        <v>2322</v>
      </c>
      <c r="M2996" s="51"/>
      <c r="N2996" s="53">
        <v>4546.942501514789</v>
      </c>
      <c r="O2996" s="53">
        <v>0</v>
      </c>
      <c r="P2996" s="53">
        <v>4546.942501514789</v>
      </c>
    </row>
    <row r="2997" spans="1:16" s="19" customFormat="1" hidden="1">
      <c r="A2997" s="19" t="s">
        <v>2149</v>
      </c>
      <c r="B2997" s="19" t="s">
        <v>1099</v>
      </c>
      <c r="C2997" s="51"/>
      <c r="D2997" s="51" t="s">
        <v>1879</v>
      </c>
      <c r="E2997" s="51" t="s">
        <v>672</v>
      </c>
      <c r="F2997" s="51" t="s">
        <v>672</v>
      </c>
      <c r="G2997" s="51" t="s">
        <v>671</v>
      </c>
      <c r="H2997" s="51" t="s">
        <v>51</v>
      </c>
      <c r="I2997" s="51"/>
      <c r="J2997" s="51" t="s">
        <v>2321</v>
      </c>
      <c r="K2997" s="51"/>
      <c r="L2997" s="51">
        <v>59941</v>
      </c>
      <c r="M2997" s="51"/>
      <c r="N2997" s="53">
        <v>2863.3559329578084</v>
      </c>
      <c r="O2997" s="53">
        <v>0</v>
      </c>
      <c r="P2997" s="53">
        <v>2863.3559329578084</v>
      </c>
    </row>
    <row r="2998" spans="1:16" s="19" customFormat="1" hidden="1">
      <c r="A2998" s="19" t="s">
        <v>2149</v>
      </c>
      <c r="B2998" s="19" t="s">
        <v>1403</v>
      </c>
      <c r="C2998" s="51"/>
      <c r="D2998" s="51" t="s">
        <v>1879</v>
      </c>
      <c r="E2998" s="51" t="s">
        <v>672</v>
      </c>
      <c r="F2998" s="51" t="s">
        <v>672</v>
      </c>
      <c r="G2998" s="51" t="s">
        <v>671</v>
      </c>
      <c r="H2998" s="51" t="s">
        <v>51</v>
      </c>
      <c r="I2998" s="51"/>
      <c r="J2998" s="51"/>
      <c r="K2998" s="51" t="s">
        <v>2320</v>
      </c>
      <c r="L2998" s="51" t="s">
        <v>2319</v>
      </c>
      <c r="M2998" s="51"/>
      <c r="N2998" s="53">
        <v>328.18417402863975</v>
      </c>
      <c r="O2998" s="53">
        <v>0</v>
      </c>
      <c r="P2998" s="53">
        <v>328.18417402863975</v>
      </c>
    </row>
    <row r="2999" spans="1:16" s="19" customFormat="1" hidden="1">
      <c r="A2999" s="19" t="s">
        <v>2149</v>
      </c>
      <c r="B2999" s="19" t="s">
        <v>703</v>
      </c>
      <c r="C2999" s="51"/>
      <c r="D2999" s="51" t="s">
        <v>1879</v>
      </c>
      <c r="E2999" s="51" t="s">
        <v>672</v>
      </c>
      <c r="F2999" s="51" t="s">
        <v>672</v>
      </c>
      <c r="G2999" s="51" t="s">
        <v>671</v>
      </c>
      <c r="H2999" s="51" t="s">
        <v>51</v>
      </c>
      <c r="I2999" s="51"/>
      <c r="J2999" s="51"/>
      <c r="K2999" s="51"/>
      <c r="L2999" s="51">
        <v>58598</v>
      </c>
      <c r="M2999" s="51"/>
      <c r="N2999" s="53">
        <v>72.203489623322298</v>
      </c>
      <c r="O2999" s="53">
        <v>0</v>
      </c>
      <c r="P2999" s="53">
        <v>72.203489623322298</v>
      </c>
    </row>
    <row r="3000" spans="1:16" s="19" customFormat="1" hidden="1">
      <c r="A3000" s="19" t="s">
        <v>2149</v>
      </c>
      <c r="B3000" s="19" t="s">
        <v>745</v>
      </c>
      <c r="C3000" s="51"/>
      <c r="D3000" s="51" t="s">
        <v>1879</v>
      </c>
      <c r="E3000" s="51" t="s">
        <v>672</v>
      </c>
      <c r="F3000" s="51" t="s">
        <v>672</v>
      </c>
      <c r="G3000" s="51" t="s">
        <v>671</v>
      </c>
      <c r="H3000" s="51" t="s">
        <v>51</v>
      </c>
      <c r="I3000" s="51"/>
      <c r="J3000" s="51"/>
      <c r="K3000" s="51"/>
      <c r="L3000" s="51">
        <v>58600</v>
      </c>
      <c r="M3000" s="51"/>
      <c r="N3000" s="53">
        <v>72.365562551769699</v>
      </c>
      <c r="O3000" s="53">
        <v>0</v>
      </c>
      <c r="P3000" s="53">
        <v>72.365562551769699</v>
      </c>
    </row>
    <row r="3001" spans="1:16" s="19" customFormat="1" hidden="1">
      <c r="A3001" s="19" t="s">
        <v>2149</v>
      </c>
      <c r="B3001" s="19" t="s">
        <v>800</v>
      </c>
      <c r="C3001" s="51"/>
      <c r="D3001" s="51" t="s">
        <v>1879</v>
      </c>
      <c r="E3001" s="51" t="s">
        <v>672</v>
      </c>
      <c r="F3001" s="51" t="s">
        <v>672</v>
      </c>
      <c r="G3001" s="51" t="s">
        <v>671</v>
      </c>
      <c r="H3001" s="51" t="s">
        <v>51</v>
      </c>
      <c r="I3001" s="51"/>
      <c r="J3001" s="51"/>
      <c r="K3001" s="51"/>
      <c r="L3001" s="51">
        <v>58599</v>
      </c>
      <c r="M3001" s="51"/>
      <c r="N3001" s="53">
        <v>76.660495155626137</v>
      </c>
      <c r="O3001" s="53">
        <v>0</v>
      </c>
      <c r="P3001" s="53">
        <v>76.660495155626137</v>
      </c>
    </row>
    <row r="3002" spans="1:16" s="19" customFormat="1" hidden="1">
      <c r="A3002" s="19" t="s">
        <v>2149</v>
      </c>
      <c r="B3002" s="19" t="s">
        <v>867</v>
      </c>
      <c r="C3002" s="51"/>
      <c r="D3002" s="51" t="s">
        <v>1879</v>
      </c>
      <c r="E3002" s="51" t="s">
        <v>672</v>
      </c>
      <c r="F3002" s="51" t="s">
        <v>672</v>
      </c>
      <c r="G3002" s="51" t="s">
        <v>671</v>
      </c>
      <c r="H3002" s="51" t="s">
        <v>51</v>
      </c>
      <c r="I3002" s="51"/>
      <c r="J3002" s="51"/>
      <c r="K3002" s="51"/>
      <c r="L3002" s="51">
        <v>6537</v>
      </c>
      <c r="M3002" s="51"/>
      <c r="N3002" s="53">
        <v>46.893100630784701</v>
      </c>
      <c r="O3002" s="53">
        <v>0</v>
      </c>
      <c r="P3002" s="53">
        <v>46.893100630784701</v>
      </c>
    </row>
    <row r="3003" spans="1:16" s="19" customFormat="1" hidden="1">
      <c r="A3003" s="19" t="s">
        <v>2149</v>
      </c>
      <c r="B3003" s="19" t="s">
        <v>929</v>
      </c>
      <c r="C3003" s="51"/>
      <c r="D3003" s="51" t="s">
        <v>1879</v>
      </c>
      <c r="E3003" s="51" t="s">
        <v>672</v>
      </c>
      <c r="F3003" s="51" t="s">
        <v>672</v>
      </c>
      <c r="G3003" s="51" t="s">
        <v>671</v>
      </c>
      <c r="H3003" s="51" t="s">
        <v>51</v>
      </c>
      <c r="I3003" s="51"/>
      <c r="J3003" s="51"/>
      <c r="K3003" s="51"/>
      <c r="L3003" s="51">
        <v>59281</v>
      </c>
      <c r="M3003" s="51"/>
      <c r="N3003" s="53">
        <v>3.7681955864023418</v>
      </c>
      <c r="O3003" s="53">
        <v>0</v>
      </c>
      <c r="P3003" s="53">
        <v>3.7681955864023418</v>
      </c>
    </row>
    <row r="3004" spans="1:16" s="19" customFormat="1" hidden="1">
      <c r="A3004" s="19" t="s">
        <v>2149</v>
      </c>
      <c r="B3004" s="19" t="s">
        <v>1035</v>
      </c>
      <c r="C3004" s="51"/>
      <c r="D3004" s="51" t="s">
        <v>1879</v>
      </c>
      <c r="E3004" s="51" t="s">
        <v>672</v>
      </c>
      <c r="F3004" s="51" t="s">
        <v>672</v>
      </c>
      <c r="G3004" s="51" t="s">
        <v>671</v>
      </c>
      <c r="H3004" s="51" t="s">
        <v>51</v>
      </c>
      <c r="I3004" s="51"/>
      <c r="J3004" s="51"/>
      <c r="K3004" s="51"/>
      <c r="L3004" s="51">
        <v>58604</v>
      </c>
      <c r="M3004" s="51"/>
      <c r="N3004" s="53">
        <v>83.494570305158689</v>
      </c>
      <c r="O3004" s="53">
        <v>0</v>
      </c>
      <c r="P3004" s="53">
        <v>83.494570305158689</v>
      </c>
    </row>
    <row r="3005" spans="1:16" s="19" customFormat="1" hidden="1">
      <c r="A3005" s="19" t="s">
        <v>2149</v>
      </c>
      <c r="B3005" s="19" t="s">
        <v>1042</v>
      </c>
      <c r="C3005" s="51"/>
      <c r="D3005" s="51" t="s">
        <v>1879</v>
      </c>
      <c r="E3005" s="51" t="s">
        <v>672</v>
      </c>
      <c r="F3005" s="51" t="s">
        <v>672</v>
      </c>
      <c r="G3005" s="51" t="s">
        <v>671</v>
      </c>
      <c r="H3005" s="51" t="s">
        <v>51</v>
      </c>
      <c r="I3005" s="51"/>
      <c r="J3005" s="51"/>
      <c r="K3005" s="51"/>
      <c r="L3005" s="51">
        <v>58603</v>
      </c>
      <c r="M3005" s="51"/>
      <c r="N3005" s="53">
        <v>45.758590131652809</v>
      </c>
      <c r="O3005" s="53">
        <v>0</v>
      </c>
      <c r="P3005" s="53">
        <v>45.758590131652809</v>
      </c>
    </row>
    <row r="3006" spans="1:16" s="19" customFormat="1" hidden="1">
      <c r="A3006" s="19" t="s">
        <v>2149</v>
      </c>
      <c r="B3006" s="19" t="s">
        <v>1139</v>
      </c>
      <c r="C3006" s="51"/>
      <c r="D3006" s="51" t="s">
        <v>1879</v>
      </c>
      <c r="E3006" s="51" t="s">
        <v>672</v>
      </c>
      <c r="F3006" s="51" t="s">
        <v>672</v>
      </c>
      <c r="G3006" s="51" t="s">
        <v>671</v>
      </c>
      <c r="H3006" s="51" t="s">
        <v>51</v>
      </c>
      <c r="I3006" s="51"/>
      <c r="J3006" s="51"/>
      <c r="K3006" s="51"/>
      <c r="L3006" s="51">
        <v>58602</v>
      </c>
      <c r="M3006" s="51"/>
      <c r="N3006" s="53">
        <v>75.998697364465869</v>
      </c>
      <c r="O3006" s="53">
        <v>0</v>
      </c>
      <c r="P3006" s="53">
        <v>75.998697364465869</v>
      </c>
    </row>
    <row r="3007" spans="1:16" s="19" customFormat="1" hidden="1">
      <c r="A3007" s="19" t="s">
        <v>2149</v>
      </c>
      <c r="B3007" s="19" t="s">
        <v>1608</v>
      </c>
      <c r="C3007" s="51"/>
      <c r="D3007" s="51" t="s">
        <v>1879</v>
      </c>
      <c r="E3007" s="51" t="s">
        <v>672</v>
      </c>
      <c r="F3007" s="51" t="s">
        <v>672</v>
      </c>
      <c r="G3007" s="51" t="s">
        <v>671</v>
      </c>
      <c r="H3007" s="51" t="s">
        <v>51</v>
      </c>
      <c r="I3007" s="51"/>
      <c r="J3007" s="51"/>
      <c r="K3007" s="51"/>
      <c r="L3007" s="51">
        <v>59958</v>
      </c>
      <c r="M3007" s="51"/>
      <c r="N3007" s="53">
        <v>88.032612301686257</v>
      </c>
      <c r="O3007" s="53">
        <v>0</v>
      </c>
      <c r="P3007" s="53">
        <v>88.032612301686257</v>
      </c>
    </row>
    <row r="3008" spans="1:16" s="19" customFormat="1" hidden="1">
      <c r="A3008" s="19" t="s">
        <v>2149</v>
      </c>
      <c r="B3008" s="19" t="s">
        <v>1609</v>
      </c>
      <c r="C3008" s="51"/>
      <c r="D3008" s="51" t="s">
        <v>1879</v>
      </c>
      <c r="E3008" s="51" t="s">
        <v>672</v>
      </c>
      <c r="F3008" s="51" t="s">
        <v>672</v>
      </c>
      <c r="G3008" s="51" t="s">
        <v>671</v>
      </c>
      <c r="H3008" s="51" t="s">
        <v>51</v>
      </c>
      <c r="I3008" s="51"/>
      <c r="J3008" s="51"/>
      <c r="K3008" s="51"/>
      <c r="L3008" s="51">
        <v>59620</v>
      </c>
      <c r="M3008" s="51"/>
      <c r="N3008" s="53">
        <v>85.73657914868123</v>
      </c>
      <c r="O3008" s="53">
        <v>0</v>
      </c>
      <c r="P3008" s="53">
        <v>85.73657914868123</v>
      </c>
    </row>
    <row r="3009" spans="1:16" s="19" customFormat="1" hidden="1">
      <c r="A3009" s="19" t="s">
        <v>2149</v>
      </c>
      <c r="B3009" s="19" t="s">
        <v>1610</v>
      </c>
      <c r="C3009" s="51"/>
      <c r="D3009" s="51" t="s">
        <v>1879</v>
      </c>
      <c r="E3009" s="51" t="s">
        <v>672</v>
      </c>
      <c r="F3009" s="51" t="s">
        <v>672</v>
      </c>
      <c r="G3009" s="51" t="s">
        <v>671</v>
      </c>
      <c r="H3009" s="51" t="s">
        <v>51</v>
      </c>
      <c r="I3009" s="51"/>
      <c r="J3009" s="51"/>
      <c r="K3009" s="51"/>
      <c r="L3009" s="51">
        <v>59787</v>
      </c>
      <c r="M3009" s="51"/>
      <c r="N3009" s="53">
        <v>100.06652723890663</v>
      </c>
      <c r="O3009" s="53">
        <v>0</v>
      </c>
      <c r="P3009" s="53">
        <v>100.06652723890663</v>
      </c>
    </row>
    <row r="3010" spans="1:16" s="19" customFormat="1" hidden="1">
      <c r="A3010" s="19" t="s">
        <v>2149</v>
      </c>
      <c r="B3010" s="19" t="s">
        <v>1611</v>
      </c>
      <c r="C3010" s="51"/>
      <c r="D3010" s="51" t="s">
        <v>1879</v>
      </c>
      <c r="E3010" s="51" t="s">
        <v>672</v>
      </c>
      <c r="F3010" s="51" t="s">
        <v>672</v>
      </c>
      <c r="G3010" s="51" t="s">
        <v>671</v>
      </c>
      <c r="H3010" s="51" t="s">
        <v>51</v>
      </c>
      <c r="I3010" s="51"/>
      <c r="J3010" s="51"/>
      <c r="K3010" s="51"/>
      <c r="L3010" s="51">
        <v>59786</v>
      </c>
      <c r="M3010" s="51"/>
      <c r="N3010" s="53">
        <v>98.459304031803114</v>
      </c>
      <c r="O3010" s="53">
        <v>0</v>
      </c>
      <c r="P3010" s="53">
        <v>98.459304031803114</v>
      </c>
    </row>
    <row r="3011" spans="1:16" s="19" customFormat="1" hidden="1">
      <c r="A3011" s="19" t="s">
        <v>2149</v>
      </c>
      <c r="B3011" s="19" t="s">
        <v>1612</v>
      </c>
      <c r="C3011" s="51"/>
      <c r="D3011" s="51" t="s">
        <v>1879</v>
      </c>
      <c r="E3011" s="51" t="s">
        <v>672</v>
      </c>
      <c r="F3011" s="51" t="s">
        <v>672</v>
      </c>
      <c r="G3011" s="51" t="s">
        <v>671</v>
      </c>
      <c r="H3011" s="51" t="s">
        <v>51</v>
      </c>
      <c r="I3011" s="51"/>
      <c r="J3011" s="51"/>
      <c r="K3011" s="51"/>
      <c r="L3011" s="51">
        <v>59932</v>
      </c>
      <c r="M3011" s="51"/>
      <c r="N3011" s="53">
        <v>96.554947122546025</v>
      </c>
      <c r="O3011" s="53">
        <v>0</v>
      </c>
      <c r="P3011" s="53">
        <v>96.554947122546025</v>
      </c>
    </row>
    <row r="3012" spans="1:16" s="19" customFormat="1" hidden="1">
      <c r="A3012" s="19" t="s">
        <v>2149</v>
      </c>
      <c r="B3012" s="19" t="s">
        <v>1634</v>
      </c>
      <c r="C3012" s="51"/>
      <c r="D3012" s="51" t="s">
        <v>1879</v>
      </c>
      <c r="E3012" s="51" t="s">
        <v>672</v>
      </c>
      <c r="F3012" s="51" t="s">
        <v>672</v>
      </c>
      <c r="G3012" s="51" t="s">
        <v>671</v>
      </c>
      <c r="H3012" s="51" t="s">
        <v>51</v>
      </c>
      <c r="I3012" s="51"/>
      <c r="J3012" s="51"/>
      <c r="K3012" s="51"/>
      <c r="L3012" s="51" t="s">
        <v>15</v>
      </c>
      <c r="M3012" s="51"/>
      <c r="N3012" s="53">
        <v>50.485717211369007</v>
      </c>
      <c r="O3012" s="53">
        <v>0</v>
      </c>
      <c r="P3012" s="53">
        <v>50.485717211369007</v>
      </c>
    </row>
    <row r="3013" spans="1:16" s="19" customFormat="1" hidden="1">
      <c r="A3013" s="19" t="s">
        <v>2149</v>
      </c>
      <c r="B3013" s="19" t="s">
        <v>1652</v>
      </c>
      <c r="C3013" s="51"/>
      <c r="D3013" s="51" t="s">
        <v>1879</v>
      </c>
      <c r="E3013" s="51" t="s">
        <v>672</v>
      </c>
      <c r="F3013" s="51" t="s">
        <v>672</v>
      </c>
      <c r="G3013" s="51" t="s">
        <v>671</v>
      </c>
      <c r="H3013" s="51" t="s">
        <v>51</v>
      </c>
      <c r="I3013" s="51"/>
      <c r="J3013" s="51"/>
      <c r="K3013" s="51"/>
      <c r="L3013" s="51">
        <v>59817</v>
      </c>
      <c r="M3013" s="51"/>
      <c r="N3013" s="53">
        <v>10.062027641110195</v>
      </c>
      <c r="O3013" s="53">
        <v>0</v>
      </c>
      <c r="P3013" s="53">
        <v>10.062027641110195</v>
      </c>
    </row>
    <row r="3014" spans="1:16" s="19" customFormat="1" hidden="1">
      <c r="A3014" s="19" t="s">
        <v>2149</v>
      </c>
      <c r="B3014" s="19" t="s">
        <v>1761</v>
      </c>
      <c r="C3014" s="51"/>
      <c r="D3014" s="51" t="s">
        <v>1879</v>
      </c>
      <c r="E3014" s="51" t="s">
        <v>672</v>
      </c>
      <c r="F3014" s="51" t="s">
        <v>672</v>
      </c>
      <c r="G3014" s="51" t="s">
        <v>671</v>
      </c>
      <c r="H3014" s="51" t="s">
        <v>51</v>
      </c>
      <c r="I3014" s="51"/>
      <c r="J3014" s="51"/>
      <c r="K3014" s="51"/>
      <c r="L3014" s="51">
        <v>55302</v>
      </c>
      <c r="M3014" s="51"/>
      <c r="N3014" s="53">
        <v>3.6736530448080176</v>
      </c>
      <c r="O3014" s="53">
        <v>0</v>
      </c>
      <c r="P3014" s="53">
        <v>3.6736530448080176</v>
      </c>
    </row>
    <row r="3015" spans="1:16" s="19" customFormat="1" hidden="1">
      <c r="A3015" s="19" t="s">
        <v>2149</v>
      </c>
      <c r="B3015" s="19" t="s">
        <v>1765</v>
      </c>
      <c r="C3015" s="51"/>
      <c r="D3015" s="51" t="s">
        <v>1879</v>
      </c>
      <c r="E3015" s="51" t="s">
        <v>672</v>
      </c>
      <c r="F3015" s="51" t="s">
        <v>672</v>
      </c>
      <c r="G3015" s="51" t="s">
        <v>671</v>
      </c>
      <c r="H3015" s="51" t="s">
        <v>51</v>
      </c>
      <c r="I3015" s="51"/>
      <c r="J3015" s="51"/>
      <c r="K3015" s="51"/>
      <c r="L3015" s="51" t="s">
        <v>15</v>
      </c>
      <c r="M3015" s="51"/>
      <c r="N3015" s="53">
        <v>12.830773502086826</v>
      </c>
      <c r="O3015" s="53">
        <v>0</v>
      </c>
      <c r="P3015" s="53">
        <v>12.830773502086826</v>
      </c>
    </row>
    <row r="3016" spans="1:16" s="19" customFormat="1" hidden="1">
      <c r="A3016" s="19" t="s">
        <v>1964</v>
      </c>
      <c r="B3016" s="19" t="s">
        <v>1726</v>
      </c>
      <c r="C3016" s="51"/>
      <c r="D3016" s="51" t="s">
        <v>1879</v>
      </c>
      <c r="E3016" s="51" t="s">
        <v>672</v>
      </c>
      <c r="F3016" s="51" t="s">
        <v>672</v>
      </c>
      <c r="G3016" s="51"/>
      <c r="H3016" s="51" t="s">
        <v>1096</v>
      </c>
      <c r="I3016" s="51"/>
      <c r="J3016" s="51"/>
      <c r="K3016" s="51" t="s">
        <v>2318</v>
      </c>
      <c r="L3016" s="51"/>
      <c r="M3016" s="51"/>
      <c r="N3016" s="53">
        <v>12191.55</v>
      </c>
      <c r="O3016" s="53">
        <v>3080.4029999999998</v>
      </c>
      <c r="P3016" s="53">
        <v>9111.146999999999</v>
      </c>
    </row>
    <row r="3017" spans="1:16">
      <c r="A3017" s="165" t="s">
        <v>652</v>
      </c>
      <c r="B3017" s="165" t="s">
        <v>2317</v>
      </c>
      <c r="D3017" s="166" t="s">
        <v>1879</v>
      </c>
      <c r="E3017" s="166" t="s">
        <v>4</v>
      </c>
      <c r="F3017" s="166" t="s">
        <v>4</v>
      </c>
      <c r="G3017" s="166" t="s">
        <v>6</v>
      </c>
      <c r="H3017" s="166" t="s">
        <v>2316</v>
      </c>
      <c r="N3017" s="167">
        <v>6548</v>
      </c>
      <c r="P3017" s="167">
        <v>6548</v>
      </c>
    </row>
    <row r="3018" spans="1:16">
      <c r="A3018" s="165" t="s">
        <v>652</v>
      </c>
      <c r="B3018" s="165" t="s">
        <v>2315</v>
      </c>
      <c r="D3018" s="166" t="s">
        <v>1879</v>
      </c>
      <c r="E3018" s="166" t="s">
        <v>4</v>
      </c>
      <c r="F3018" s="166" t="s">
        <v>4</v>
      </c>
      <c r="G3018" s="166" t="s">
        <v>1</v>
      </c>
      <c r="H3018" s="166" t="s">
        <v>2314</v>
      </c>
      <c r="N3018" s="167">
        <v>5226</v>
      </c>
      <c r="P3018" s="167">
        <v>5226</v>
      </c>
    </row>
    <row r="3019" spans="1:16">
      <c r="A3019" s="165" t="s">
        <v>652</v>
      </c>
      <c r="B3019" s="165" t="s">
        <v>2313</v>
      </c>
      <c r="D3019" s="166" t="s">
        <v>1879</v>
      </c>
      <c r="E3019" s="166" t="s">
        <v>4</v>
      </c>
      <c r="F3019" s="166" t="s">
        <v>4</v>
      </c>
      <c r="G3019" s="166" t="s">
        <v>6</v>
      </c>
      <c r="H3019" s="166" t="s">
        <v>2312</v>
      </c>
      <c r="N3019" s="167">
        <v>531</v>
      </c>
      <c r="P3019" s="167">
        <v>531</v>
      </c>
    </row>
    <row r="3020" spans="1:16">
      <c r="A3020" s="165" t="s">
        <v>652</v>
      </c>
      <c r="B3020" s="165" t="s">
        <v>2311</v>
      </c>
      <c r="D3020" s="166" t="s">
        <v>1879</v>
      </c>
      <c r="E3020" s="166" t="s">
        <v>4</v>
      </c>
      <c r="F3020" s="166" t="s">
        <v>4</v>
      </c>
      <c r="G3020" s="166" t="s">
        <v>466</v>
      </c>
      <c r="H3020" s="166" t="s">
        <v>2200</v>
      </c>
      <c r="N3020" s="167">
        <v>9500</v>
      </c>
      <c r="P3020" s="167">
        <v>9500</v>
      </c>
    </row>
    <row r="3021" spans="1:16">
      <c r="A3021" s="165" t="s">
        <v>652</v>
      </c>
      <c r="B3021" s="165" t="s">
        <v>2310</v>
      </c>
      <c r="D3021" s="166" t="s">
        <v>1879</v>
      </c>
      <c r="E3021" s="166" t="s">
        <v>0</v>
      </c>
      <c r="F3021" s="166" t="s">
        <v>0</v>
      </c>
      <c r="G3021" s="166" t="s">
        <v>6</v>
      </c>
      <c r="H3021" s="166" t="s">
        <v>2309</v>
      </c>
      <c r="N3021" s="167">
        <v>12640</v>
      </c>
      <c r="P3021" s="167">
        <v>12640</v>
      </c>
    </row>
    <row r="3022" spans="1:16">
      <c r="A3022" s="165" t="s">
        <v>652</v>
      </c>
      <c r="B3022" s="165" t="s">
        <v>2308</v>
      </c>
      <c r="D3022" s="166" t="s">
        <v>1879</v>
      </c>
      <c r="E3022" s="166" t="s">
        <v>4</v>
      </c>
      <c r="F3022" s="166" t="s">
        <v>4</v>
      </c>
      <c r="G3022" s="166" t="s">
        <v>6</v>
      </c>
      <c r="H3022" s="166" t="s">
        <v>2307</v>
      </c>
      <c r="N3022" s="167">
        <v>5634</v>
      </c>
      <c r="P3022" s="167">
        <v>5634</v>
      </c>
    </row>
    <row r="3023" spans="1:16">
      <c r="A3023" s="165" t="s">
        <v>652</v>
      </c>
      <c r="B3023" s="165" t="s">
        <v>2306</v>
      </c>
      <c r="D3023" s="166" t="s">
        <v>1879</v>
      </c>
      <c r="E3023" s="166" t="s">
        <v>4</v>
      </c>
      <c r="F3023" s="166" t="s">
        <v>4</v>
      </c>
      <c r="G3023" s="166" t="s">
        <v>1</v>
      </c>
      <c r="H3023" s="166" t="s">
        <v>2305</v>
      </c>
      <c r="N3023" s="167">
        <v>6995</v>
      </c>
      <c r="P3023" s="167">
        <v>6995</v>
      </c>
    </row>
    <row r="3024" spans="1:16">
      <c r="A3024" s="165" t="s">
        <v>652</v>
      </c>
      <c r="B3024" s="165" t="s">
        <v>2304</v>
      </c>
      <c r="D3024" s="166" t="s">
        <v>1879</v>
      </c>
      <c r="E3024" s="166" t="s">
        <v>4</v>
      </c>
      <c r="F3024" s="166" t="s">
        <v>4</v>
      </c>
      <c r="G3024" s="166" t="s">
        <v>1</v>
      </c>
      <c r="H3024" s="166" t="s">
        <v>2303</v>
      </c>
      <c r="N3024" s="167">
        <v>27669</v>
      </c>
      <c r="P3024" s="167">
        <v>27669</v>
      </c>
    </row>
    <row r="3025" spans="1:16">
      <c r="A3025" s="165" t="s">
        <v>652</v>
      </c>
      <c r="B3025" s="165" t="s">
        <v>2302</v>
      </c>
      <c r="D3025" s="166" t="s">
        <v>1879</v>
      </c>
      <c r="E3025" s="166" t="s">
        <v>460</v>
      </c>
      <c r="F3025" s="166" t="s">
        <v>460</v>
      </c>
      <c r="G3025" s="166" t="s">
        <v>1878</v>
      </c>
      <c r="H3025" s="166" t="s">
        <v>1959</v>
      </c>
      <c r="N3025" s="167">
        <v>30695</v>
      </c>
      <c r="P3025" s="167">
        <v>30695</v>
      </c>
    </row>
    <row r="3026" spans="1:16">
      <c r="A3026" s="165" t="s">
        <v>1993</v>
      </c>
      <c r="B3026" s="165" t="s">
        <v>2301</v>
      </c>
      <c r="D3026" s="166" t="s">
        <v>1879</v>
      </c>
      <c r="E3026" s="166" t="s">
        <v>0</v>
      </c>
      <c r="F3026" s="166" t="s">
        <v>0</v>
      </c>
      <c r="H3026" s="166" t="s">
        <v>1</v>
      </c>
      <c r="I3026" s="166" t="s">
        <v>2298</v>
      </c>
      <c r="J3026" s="166" t="s">
        <v>2300</v>
      </c>
      <c r="N3026" s="167">
        <v>42322</v>
      </c>
      <c r="O3026" s="167">
        <v>0</v>
      </c>
      <c r="P3026" s="167">
        <v>42322</v>
      </c>
    </row>
    <row r="3027" spans="1:16">
      <c r="A3027" s="165" t="s">
        <v>1993</v>
      </c>
      <c r="B3027" s="165" t="s">
        <v>2299</v>
      </c>
      <c r="D3027" s="166" t="s">
        <v>1879</v>
      </c>
      <c r="E3027" s="166" t="s">
        <v>0</v>
      </c>
      <c r="F3027" s="166" t="s">
        <v>0</v>
      </c>
      <c r="H3027" s="166" t="s">
        <v>1</v>
      </c>
      <c r="I3027" s="166" t="s">
        <v>2298</v>
      </c>
      <c r="J3027" s="166" t="s">
        <v>2297</v>
      </c>
      <c r="N3027" s="167">
        <v>16281</v>
      </c>
      <c r="O3027" s="167">
        <v>0</v>
      </c>
      <c r="P3027" s="167">
        <v>16281</v>
      </c>
    </row>
    <row r="3028" spans="1:16">
      <c r="A3028" s="165" t="s">
        <v>1993</v>
      </c>
      <c r="B3028" s="165" t="s">
        <v>2296</v>
      </c>
      <c r="D3028" s="166" t="s">
        <v>1879</v>
      </c>
      <c r="E3028" s="166" t="s">
        <v>103</v>
      </c>
      <c r="F3028" s="166" t="s">
        <v>690</v>
      </c>
      <c r="H3028" s="166" t="s">
        <v>1</v>
      </c>
      <c r="I3028" s="166" t="s">
        <v>2287</v>
      </c>
      <c r="J3028" s="166" t="s">
        <v>2286</v>
      </c>
      <c r="N3028" s="167">
        <v>10622</v>
      </c>
      <c r="O3028" s="167">
        <v>10058</v>
      </c>
      <c r="P3028" s="167">
        <v>564</v>
      </c>
    </row>
    <row r="3029" spans="1:16">
      <c r="A3029" s="165" t="s">
        <v>1993</v>
      </c>
      <c r="B3029" s="165" t="s">
        <v>2295</v>
      </c>
      <c r="D3029" s="166" t="s">
        <v>1879</v>
      </c>
      <c r="E3029" s="166" t="s">
        <v>103</v>
      </c>
      <c r="F3029" s="166" t="s">
        <v>690</v>
      </c>
      <c r="H3029" s="166" t="s">
        <v>1</v>
      </c>
      <c r="I3029" s="166" t="s">
        <v>2281</v>
      </c>
      <c r="J3029" s="166" t="s">
        <v>2284</v>
      </c>
      <c r="N3029" s="167">
        <v>10778</v>
      </c>
      <c r="O3029" s="167">
        <v>6364</v>
      </c>
      <c r="P3029" s="167">
        <v>4414</v>
      </c>
    </row>
    <row r="3030" spans="1:16">
      <c r="A3030" s="165" t="s">
        <v>1993</v>
      </c>
      <c r="B3030" s="165" t="s">
        <v>2294</v>
      </c>
      <c r="D3030" s="166" t="s">
        <v>1879</v>
      </c>
      <c r="E3030" s="166" t="s">
        <v>103</v>
      </c>
      <c r="F3030" s="166" t="s">
        <v>690</v>
      </c>
      <c r="H3030" s="166" t="s">
        <v>1</v>
      </c>
      <c r="I3030" s="166" t="s">
        <v>2281</v>
      </c>
      <c r="J3030" s="166" t="s">
        <v>2280</v>
      </c>
      <c r="N3030" s="167">
        <v>26251</v>
      </c>
      <c r="O3030" s="167">
        <v>14180</v>
      </c>
      <c r="P3030" s="167">
        <v>12071</v>
      </c>
    </row>
    <row r="3031" spans="1:16">
      <c r="A3031" s="165" t="s">
        <v>1993</v>
      </c>
      <c r="B3031" s="165" t="s">
        <v>2293</v>
      </c>
      <c r="D3031" s="166" t="s">
        <v>1879</v>
      </c>
      <c r="E3031" s="166" t="s">
        <v>103</v>
      </c>
      <c r="F3031" s="166" t="s">
        <v>690</v>
      </c>
      <c r="H3031" s="166" t="s">
        <v>1</v>
      </c>
      <c r="I3031" s="166" t="s">
        <v>2278</v>
      </c>
      <c r="J3031" s="166" t="s">
        <v>2277</v>
      </c>
      <c r="N3031" s="167">
        <v>22691</v>
      </c>
      <c r="O3031" s="167">
        <v>9259</v>
      </c>
      <c r="P3031" s="167">
        <v>13432</v>
      </c>
    </row>
    <row r="3032" spans="1:16">
      <c r="A3032" s="165" t="s">
        <v>1993</v>
      </c>
      <c r="B3032" s="165" t="s">
        <v>2292</v>
      </c>
      <c r="D3032" s="166" t="s">
        <v>1879</v>
      </c>
      <c r="E3032" s="166" t="s">
        <v>4</v>
      </c>
      <c r="F3032" s="166" t="s">
        <v>4</v>
      </c>
      <c r="H3032" s="166" t="s">
        <v>1</v>
      </c>
      <c r="I3032" s="166" t="s">
        <v>2291</v>
      </c>
      <c r="J3032" s="166" t="s">
        <v>141</v>
      </c>
      <c r="N3032" s="167">
        <v>21676</v>
      </c>
      <c r="O3032" s="167">
        <v>0</v>
      </c>
      <c r="P3032" s="167">
        <v>21676</v>
      </c>
    </row>
    <row r="3033" spans="1:16">
      <c r="A3033" s="165" t="s">
        <v>1996</v>
      </c>
      <c r="B3033" s="165" t="s">
        <v>2290</v>
      </c>
      <c r="D3033" s="166" t="s">
        <v>1879</v>
      </c>
      <c r="E3033" s="166" t="s">
        <v>4</v>
      </c>
      <c r="F3033" s="166" t="s">
        <v>247</v>
      </c>
      <c r="H3033" s="166" t="s">
        <v>1</v>
      </c>
      <c r="J3033" s="166">
        <v>60857</v>
      </c>
      <c r="N3033" s="167">
        <v>1029</v>
      </c>
      <c r="O3033" s="167">
        <v>0</v>
      </c>
      <c r="P3033" s="167">
        <v>1029</v>
      </c>
    </row>
    <row r="3034" spans="1:16">
      <c r="A3034" s="165" t="s">
        <v>1983</v>
      </c>
      <c r="B3034" s="165" t="s">
        <v>2289</v>
      </c>
      <c r="D3034" s="166" t="s">
        <v>1879</v>
      </c>
      <c r="E3034" s="166" t="s">
        <v>103</v>
      </c>
      <c r="F3034" s="166" t="s">
        <v>690</v>
      </c>
      <c r="H3034" s="166" t="s">
        <v>1</v>
      </c>
      <c r="J3034" s="166" t="s">
        <v>2287</v>
      </c>
      <c r="K3034" s="166" t="s">
        <v>2286</v>
      </c>
      <c r="N3034" s="167">
        <v>4393</v>
      </c>
      <c r="P3034" s="167">
        <v>4393</v>
      </c>
    </row>
    <row r="3035" spans="1:16">
      <c r="A3035" s="165" t="s">
        <v>2121</v>
      </c>
      <c r="B3035" s="165" t="s">
        <v>2288</v>
      </c>
      <c r="D3035" s="166" t="s">
        <v>1879</v>
      </c>
      <c r="E3035" s="166" t="s">
        <v>103</v>
      </c>
      <c r="F3035" s="166" t="s">
        <v>688</v>
      </c>
      <c r="G3035" s="166" t="s">
        <v>103</v>
      </c>
      <c r="H3035" s="166" t="s">
        <v>1</v>
      </c>
      <c r="J3035" s="166" t="s">
        <v>2287</v>
      </c>
      <c r="K3035" s="166" t="s">
        <v>2286</v>
      </c>
      <c r="L3035" s="166">
        <v>9095</v>
      </c>
      <c r="N3035" s="167">
        <v>6555</v>
      </c>
      <c r="O3035" s="167">
        <v>0</v>
      </c>
      <c r="P3035" s="167">
        <v>6555</v>
      </c>
    </row>
    <row r="3036" spans="1:16">
      <c r="A3036" s="165" t="s">
        <v>2279</v>
      </c>
      <c r="B3036" s="165" t="s">
        <v>2288</v>
      </c>
      <c r="D3036" s="166" t="s">
        <v>1879</v>
      </c>
      <c r="E3036" s="166" t="s">
        <v>103</v>
      </c>
      <c r="F3036" s="166" t="s">
        <v>688</v>
      </c>
      <c r="H3036" s="166" t="s">
        <v>1</v>
      </c>
      <c r="J3036" s="166" t="s">
        <v>2287</v>
      </c>
      <c r="K3036" s="166" t="s">
        <v>2286</v>
      </c>
      <c r="L3036" s="166">
        <v>9095</v>
      </c>
      <c r="N3036" s="167">
        <v>3503</v>
      </c>
      <c r="O3036" s="167">
        <v>0</v>
      </c>
      <c r="P3036" s="167">
        <v>3503</v>
      </c>
    </row>
    <row r="3037" spans="1:16">
      <c r="A3037" s="165" t="s">
        <v>2121</v>
      </c>
      <c r="B3037" s="165" t="s">
        <v>2285</v>
      </c>
      <c r="D3037" s="166" t="s">
        <v>1879</v>
      </c>
      <c r="E3037" s="166" t="s">
        <v>103</v>
      </c>
      <c r="F3037" s="166" t="s">
        <v>688</v>
      </c>
      <c r="G3037" s="166" t="s">
        <v>103</v>
      </c>
      <c r="H3037" s="166" t="s">
        <v>1</v>
      </c>
      <c r="J3037" s="166" t="s">
        <v>2281</v>
      </c>
      <c r="K3037" s="166" t="s">
        <v>2284</v>
      </c>
      <c r="L3037" s="166">
        <v>3869</v>
      </c>
      <c r="N3037" s="167">
        <v>6364</v>
      </c>
      <c r="O3037" s="167">
        <v>0</v>
      </c>
      <c r="P3037" s="167">
        <v>6364</v>
      </c>
    </row>
    <row r="3038" spans="1:16">
      <c r="A3038" s="165" t="s">
        <v>2121</v>
      </c>
      <c r="B3038" s="165" t="s">
        <v>2282</v>
      </c>
      <c r="D3038" s="166" t="s">
        <v>1879</v>
      </c>
      <c r="E3038" s="166" t="s">
        <v>103</v>
      </c>
      <c r="F3038" s="166" t="s">
        <v>688</v>
      </c>
      <c r="G3038" s="166" t="s">
        <v>103</v>
      </c>
      <c r="H3038" s="166" t="s">
        <v>1</v>
      </c>
      <c r="J3038" s="166" t="s">
        <v>2281</v>
      </c>
      <c r="K3038" s="166" t="s">
        <v>2280</v>
      </c>
      <c r="L3038" s="166">
        <v>3869</v>
      </c>
      <c r="N3038" s="167">
        <v>10590</v>
      </c>
      <c r="O3038" s="167">
        <v>0</v>
      </c>
      <c r="P3038" s="167">
        <v>10590</v>
      </c>
    </row>
    <row r="3039" spans="1:16">
      <c r="A3039" s="165" t="s">
        <v>2283</v>
      </c>
      <c r="B3039" s="165" t="s">
        <v>2282</v>
      </c>
      <c r="D3039" s="166" t="s">
        <v>1879</v>
      </c>
      <c r="E3039" s="166" t="s">
        <v>103</v>
      </c>
      <c r="F3039" s="166" t="s">
        <v>688</v>
      </c>
      <c r="H3039" s="166" t="s">
        <v>1</v>
      </c>
      <c r="J3039" s="166" t="s">
        <v>2281</v>
      </c>
      <c r="K3039" s="166" t="s">
        <v>2280</v>
      </c>
      <c r="L3039" s="166">
        <v>3869</v>
      </c>
      <c r="N3039" s="167">
        <v>1800</v>
      </c>
      <c r="O3039" s="167">
        <v>0</v>
      </c>
      <c r="P3039" s="167">
        <v>1800</v>
      </c>
    </row>
    <row r="3040" spans="1:16">
      <c r="A3040" s="165" t="s">
        <v>2279</v>
      </c>
      <c r="B3040" s="165" t="s">
        <v>2282</v>
      </c>
      <c r="D3040" s="166" t="s">
        <v>1879</v>
      </c>
      <c r="E3040" s="166" t="s">
        <v>103</v>
      </c>
      <c r="F3040" s="166" t="s">
        <v>688</v>
      </c>
      <c r="H3040" s="166" t="s">
        <v>1</v>
      </c>
      <c r="J3040" s="166" t="s">
        <v>2281</v>
      </c>
      <c r="K3040" s="166" t="s">
        <v>2280</v>
      </c>
      <c r="L3040" s="166">
        <v>3869</v>
      </c>
      <c r="N3040" s="167">
        <v>1790</v>
      </c>
      <c r="O3040" s="167">
        <v>0</v>
      </c>
      <c r="P3040" s="167">
        <v>1790</v>
      </c>
    </row>
    <row r="3041" spans="1:16">
      <c r="A3041" s="165" t="s">
        <v>2121</v>
      </c>
      <c r="B3041" s="165" t="s">
        <v>1709</v>
      </c>
      <c r="D3041" s="166" t="s">
        <v>1879</v>
      </c>
      <c r="E3041" s="166" t="s">
        <v>103</v>
      </c>
      <c r="F3041" s="166" t="s">
        <v>688</v>
      </c>
      <c r="G3041" s="166" t="s">
        <v>103</v>
      </c>
      <c r="H3041" s="166" t="s">
        <v>1</v>
      </c>
      <c r="J3041" s="166" t="s">
        <v>2278</v>
      </c>
      <c r="K3041" s="166" t="s">
        <v>2277</v>
      </c>
      <c r="L3041" s="166">
        <v>9096</v>
      </c>
      <c r="N3041" s="167">
        <v>6347</v>
      </c>
      <c r="O3041" s="167">
        <v>0</v>
      </c>
      <c r="P3041" s="167">
        <v>6347</v>
      </c>
    </row>
    <row r="3042" spans="1:16">
      <c r="A3042" s="165" t="s">
        <v>2279</v>
      </c>
      <c r="B3042" s="165" t="s">
        <v>1709</v>
      </c>
      <c r="D3042" s="166" t="s">
        <v>1879</v>
      </c>
      <c r="E3042" s="166" t="s">
        <v>103</v>
      </c>
      <c r="F3042" s="166" t="s">
        <v>688</v>
      </c>
      <c r="H3042" s="166" t="s">
        <v>1</v>
      </c>
      <c r="J3042" s="166" t="s">
        <v>2278</v>
      </c>
      <c r="K3042" s="166" t="s">
        <v>2277</v>
      </c>
      <c r="L3042" s="166">
        <v>9096</v>
      </c>
      <c r="N3042" s="167">
        <v>2912</v>
      </c>
      <c r="O3042" s="167">
        <v>0</v>
      </c>
      <c r="P3042" s="167">
        <v>2912</v>
      </c>
    </row>
    <row r="3043" spans="1:16">
      <c r="A3043" s="165" t="s">
        <v>2276</v>
      </c>
      <c r="B3043" s="165" t="s">
        <v>2275</v>
      </c>
      <c r="D3043" s="166" t="s">
        <v>1879</v>
      </c>
      <c r="E3043" s="166" t="s">
        <v>0</v>
      </c>
      <c r="F3043" s="166" t="s">
        <v>0</v>
      </c>
      <c r="H3043" s="166" t="s">
        <v>1</v>
      </c>
      <c r="J3043" s="166" t="s">
        <v>2274</v>
      </c>
      <c r="K3043" s="166" t="s">
        <v>2273</v>
      </c>
      <c r="L3043" s="166">
        <v>56406</v>
      </c>
      <c r="N3043" s="167">
        <v>3984</v>
      </c>
      <c r="O3043" s="167">
        <v>0</v>
      </c>
      <c r="P3043" s="167">
        <v>3984</v>
      </c>
    </row>
    <row r="3044" spans="1:16">
      <c r="A3044" s="165" t="s">
        <v>2129</v>
      </c>
      <c r="B3044" s="165" t="s">
        <v>2272</v>
      </c>
      <c r="D3044" s="166" t="s">
        <v>1879</v>
      </c>
      <c r="E3044" s="166" t="s">
        <v>4</v>
      </c>
      <c r="F3044" s="166" t="s">
        <v>4</v>
      </c>
      <c r="G3044" s="166" t="s">
        <v>4</v>
      </c>
      <c r="H3044" s="166" t="s">
        <v>1</v>
      </c>
      <c r="J3044" s="166" t="s">
        <v>2271</v>
      </c>
      <c r="K3044" s="166" t="s">
        <v>2270</v>
      </c>
      <c r="L3044" s="166">
        <v>56466</v>
      </c>
      <c r="N3044" s="167">
        <v>2800</v>
      </c>
      <c r="O3044" s="167">
        <v>0</v>
      </c>
      <c r="P3044" s="167">
        <v>2800</v>
      </c>
    </row>
    <row r="3045" spans="1:16" s="19" customFormat="1" hidden="1">
      <c r="A3045" s="19" t="s">
        <v>2268</v>
      </c>
      <c r="B3045" s="19" t="s">
        <v>2269</v>
      </c>
      <c r="C3045" s="51"/>
      <c r="D3045" s="51" t="s">
        <v>1879</v>
      </c>
      <c r="E3045" s="51" t="s">
        <v>672</v>
      </c>
      <c r="F3045" s="51" t="s">
        <v>2266</v>
      </c>
      <c r="G3045" s="51"/>
      <c r="H3045" s="51" t="s">
        <v>1</v>
      </c>
      <c r="I3045" s="51"/>
      <c r="J3045" s="51" t="s">
        <v>249</v>
      </c>
      <c r="K3045" s="51" t="s">
        <v>249</v>
      </c>
      <c r="L3045" s="51" t="s">
        <v>249</v>
      </c>
      <c r="M3045" s="51"/>
      <c r="N3045" s="53">
        <v>18284</v>
      </c>
      <c r="O3045" s="53">
        <v>0</v>
      </c>
      <c r="P3045" s="53">
        <v>18284</v>
      </c>
    </row>
    <row r="3046" spans="1:16" s="19" customFormat="1" hidden="1">
      <c r="A3046" s="19" t="s">
        <v>2268</v>
      </c>
      <c r="B3046" s="19" t="s">
        <v>2267</v>
      </c>
      <c r="C3046" s="51"/>
      <c r="D3046" s="51" t="s">
        <v>1879</v>
      </c>
      <c r="E3046" s="51" t="s">
        <v>672</v>
      </c>
      <c r="F3046" s="51" t="s">
        <v>2266</v>
      </c>
      <c r="G3046" s="51"/>
      <c r="H3046" s="51" t="s">
        <v>1</v>
      </c>
      <c r="I3046" s="51"/>
      <c r="J3046" s="51" t="s">
        <v>249</v>
      </c>
      <c r="K3046" s="51" t="s">
        <v>249</v>
      </c>
      <c r="L3046" s="51" t="s">
        <v>249</v>
      </c>
      <c r="M3046" s="51"/>
      <c r="N3046" s="53">
        <v>13520</v>
      </c>
      <c r="O3046" s="53">
        <v>0</v>
      </c>
      <c r="P3046" s="53">
        <v>13520</v>
      </c>
    </row>
    <row r="3047" spans="1:16">
      <c r="A3047" s="165" t="s">
        <v>2263</v>
      </c>
      <c r="B3047" s="165" t="s">
        <v>2265</v>
      </c>
      <c r="D3047" s="166" t="s">
        <v>1879</v>
      </c>
      <c r="E3047" s="166" t="s">
        <v>0</v>
      </c>
      <c r="F3047" s="166" t="s">
        <v>722</v>
      </c>
      <c r="G3047" s="166" t="s">
        <v>0</v>
      </c>
      <c r="H3047" s="166" t="s">
        <v>1</v>
      </c>
      <c r="J3047" s="166" t="s">
        <v>2111</v>
      </c>
      <c r="K3047" s="166" t="s">
        <v>2264</v>
      </c>
      <c r="N3047" s="167">
        <v>27871</v>
      </c>
      <c r="P3047" s="167">
        <v>27871</v>
      </c>
    </row>
    <row r="3048" spans="1:16">
      <c r="A3048" s="165" t="s">
        <v>2066</v>
      </c>
      <c r="B3048" s="165" t="s">
        <v>2265</v>
      </c>
      <c r="D3048" s="166" t="s">
        <v>1879</v>
      </c>
      <c r="E3048" s="166" t="s">
        <v>0</v>
      </c>
      <c r="F3048" s="166" t="s">
        <v>722</v>
      </c>
      <c r="G3048" s="166" t="s">
        <v>0</v>
      </c>
      <c r="H3048" s="166" t="s">
        <v>1</v>
      </c>
      <c r="J3048" s="166" t="s">
        <v>2111</v>
      </c>
      <c r="K3048" s="166" t="s">
        <v>2264</v>
      </c>
      <c r="N3048" s="167">
        <v>57439</v>
      </c>
      <c r="P3048" s="167">
        <v>57439</v>
      </c>
    </row>
    <row r="3049" spans="1:16">
      <c r="A3049" s="165" t="s">
        <v>2263</v>
      </c>
      <c r="B3049" s="165" t="s">
        <v>2114</v>
      </c>
      <c r="D3049" s="166" t="s">
        <v>1879</v>
      </c>
      <c r="E3049" s="166" t="s">
        <v>0</v>
      </c>
      <c r="F3049" s="166" t="s">
        <v>722</v>
      </c>
      <c r="G3049" s="166" t="s">
        <v>0</v>
      </c>
      <c r="H3049" s="166" t="s">
        <v>1</v>
      </c>
      <c r="J3049" s="166" t="s">
        <v>2111</v>
      </c>
      <c r="K3049" s="166" t="s">
        <v>2262</v>
      </c>
      <c r="N3049" s="167">
        <v>3</v>
      </c>
      <c r="P3049" s="167">
        <v>3</v>
      </c>
    </row>
    <row r="3050" spans="1:16">
      <c r="A3050" s="165" t="s">
        <v>2066</v>
      </c>
      <c r="B3050" s="165" t="s">
        <v>2114</v>
      </c>
      <c r="D3050" s="166" t="s">
        <v>1879</v>
      </c>
      <c r="E3050" s="166" t="s">
        <v>0</v>
      </c>
      <c r="F3050" s="166" t="s">
        <v>722</v>
      </c>
      <c r="G3050" s="166" t="s">
        <v>0</v>
      </c>
      <c r="H3050" s="166" t="s">
        <v>1</v>
      </c>
      <c r="J3050" s="166" t="s">
        <v>2111</v>
      </c>
      <c r="K3050" s="166" t="s">
        <v>2262</v>
      </c>
      <c r="N3050" s="167">
        <v>16614</v>
      </c>
      <c r="P3050" s="167">
        <v>16614</v>
      </c>
    </row>
    <row r="3051" spans="1:16" s="19" customFormat="1" hidden="1">
      <c r="A3051" s="19" t="s">
        <v>1889</v>
      </c>
      <c r="B3051" s="19" t="s">
        <v>143</v>
      </c>
      <c r="C3051" s="51"/>
      <c r="D3051" s="51" t="s">
        <v>1879</v>
      </c>
      <c r="E3051" s="51" t="s">
        <v>103</v>
      </c>
      <c r="F3051" s="51" t="s">
        <v>1888</v>
      </c>
      <c r="G3051" s="51"/>
      <c r="H3051" s="51" t="s">
        <v>2261</v>
      </c>
      <c r="I3051" s="51"/>
      <c r="J3051" s="51" t="s">
        <v>67</v>
      </c>
      <c r="K3051" s="51" t="s">
        <v>67</v>
      </c>
      <c r="L3051" s="51">
        <v>499</v>
      </c>
      <c r="M3051" s="51"/>
      <c r="N3051" s="53">
        <v>506</v>
      </c>
      <c r="O3051" s="53"/>
      <c r="P3051" s="53">
        <v>506</v>
      </c>
    </row>
    <row r="3052" spans="1:16" s="19" customFormat="1" hidden="1">
      <c r="A3052" s="19" t="s">
        <v>611</v>
      </c>
      <c r="B3052" s="19" t="s">
        <v>1482</v>
      </c>
      <c r="C3052" s="51"/>
      <c r="D3052" s="51" t="s">
        <v>1879</v>
      </c>
      <c r="E3052" s="51" t="s">
        <v>0</v>
      </c>
      <c r="F3052" s="51" t="s">
        <v>243</v>
      </c>
      <c r="G3052" s="51"/>
      <c r="H3052" s="51" t="s">
        <v>1483</v>
      </c>
      <c r="I3052" s="51"/>
      <c r="J3052" s="51" t="s">
        <v>199</v>
      </c>
      <c r="K3052" s="51" t="s">
        <v>2088</v>
      </c>
      <c r="L3052" s="51">
        <v>56428</v>
      </c>
      <c r="M3052" s="51"/>
      <c r="N3052" s="53">
        <v>9768.5300000000007</v>
      </c>
      <c r="O3052" s="53"/>
      <c r="P3052" s="53">
        <v>9768.5300000000007</v>
      </c>
    </row>
    <row r="3053" spans="1:16" s="19" customFormat="1" hidden="1">
      <c r="A3053" s="19" t="s">
        <v>636</v>
      </c>
      <c r="B3053" s="19" t="s">
        <v>1482</v>
      </c>
      <c r="C3053" s="51"/>
      <c r="D3053" s="51" t="s">
        <v>1879</v>
      </c>
      <c r="E3053" s="51" t="s">
        <v>0</v>
      </c>
      <c r="F3053" s="51" t="s">
        <v>243</v>
      </c>
      <c r="G3053" s="51"/>
      <c r="H3053" s="51" t="s">
        <v>1483</v>
      </c>
      <c r="I3053" s="51"/>
      <c r="J3053" s="51"/>
      <c r="K3053" s="51" t="s">
        <v>2088</v>
      </c>
      <c r="L3053" s="51">
        <v>56428</v>
      </c>
      <c r="M3053" s="51"/>
      <c r="N3053" s="53">
        <v>0</v>
      </c>
      <c r="O3053" s="53"/>
      <c r="P3053" s="53">
        <v>0</v>
      </c>
    </row>
    <row r="3054" spans="1:16" s="19" customFormat="1" hidden="1">
      <c r="A3054" s="19" t="s">
        <v>507</v>
      </c>
      <c r="B3054" s="19" t="s">
        <v>1482</v>
      </c>
      <c r="C3054" s="51"/>
      <c r="D3054" s="51" t="s">
        <v>1879</v>
      </c>
      <c r="E3054" s="51" t="s">
        <v>0</v>
      </c>
      <c r="F3054" s="51" t="s">
        <v>243</v>
      </c>
      <c r="G3054" s="51"/>
      <c r="H3054" s="51" t="s">
        <v>1483</v>
      </c>
      <c r="I3054" s="51"/>
      <c r="J3054" s="51"/>
      <c r="K3054" s="51" t="s">
        <v>2088</v>
      </c>
      <c r="L3054" s="51">
        <v>56428</v>
      </c>
      <c r="M3054" s="51"/>
      <c r="N3054" s="53">
        <v>0</v>
      </c>
      <c r="O3054" s="53"/>
      <c r="P3054" s="53">
        <v>0</v>
      </c>
    </row>
    <row r="3055" spans="1:16" s="19" customFormat="1" hidden="1">
      <c r="A3055" s="19" t="s">
        <v>637</v>
      </c>
      <c r="B3055" s="19" t="s">
        <v>1482</v>
      </c>
      <c r="C3055" s="51"/>
      <c r="D3055" s="51" t="s">
        <v>1879</v>
      </c>
      <c r="E3055" s="51" t="s">
        <v>0</v>
      </c>
      <c r="F3055" s="51" t="s">
        <v>243</v>
      </c>
      <c r="G3055" s="51"/>
      <c r="H3055" s="51" t="s">
        <v>1483</v>
      </c>
      <c r="I3055" s="51"/>
      <c r="J3055" s="51"/>
      <c r="K3055" s="51" t="s">
        <v>2088</v>
      </c>
      <c r="L3055" s="51">
        <v>56428</v>
      </c>
      <c r="M3055" s="51"/>
      <c r="N3055" s="53">
        <v>0</v>
      </c>
      <c r="O3055" s="53"/>
      <c r="P3055" s="53">
        <v>0</v>
      </c>
    </row>
    <row r="3056" spans="1:16" s="19" customFormat="1" hidden="1">
      <c r="A3056" s="19" t="s">
        <v>639</v>
      </c>
      <c r="B3056" s="19" t="s">
        <v>1482</v>
      </c>
      <c r="C3056" s="51"/>
      <c r="D3056" s="51" t="s">
        <v>1879</v>
      </c>
      <c r="E3056" s="51" t="s">
        <v>0</v>
      </c>
      <c r="F3056" s="51" t="s">
        <v>243</v>
      </c>
      <c r="G3056" s="51"/>
      <c r="H3056" s="51" t="s">
        <v>1483</v>
      </c>
      <c r="I3056" s="51"/>
      <c r="J3056" s="51"/>
      <c r="K3056" s="51" t="s">
        <v>2088</v>
      </c>
      <c r="L3056" s="51">
        <v>56428</v>
      </c>
      <c r="M3056" s="51"/>
      <c r="N3056" s="53">
        <v>0</v>
      </c>
      <c r="O3056" s="53"/>
      <c r="P3056" s="53">
        <v>0</v>
      </c>
    </row>
    <row r="3057" spans="1:16" s="19" customFormat="1" hidden="1">
      <c r="A3057" s="19" t="s">
        <v>1894</v>
      </c>
      <c r="B3057" s="19" t="s">
        <v>1482</v>
      </c>
      <c r="C3057" s="51"/>
      <c r="D3057" s="51" t="s">
        <v>1879</v>
      </c>
      <c r="E3057" s="51" t="s">
        <v>0</v>
      </c>
      <c r="F3057" s="51" t="s">
        <v>243</v>
      </c>
      <c r="G3057" s="51"/>
      <c r="H3057" s="51" t="s">
        <v>1483</v>
      </c>
      <c r="I3057" s="51"/>
      <c r="J3057" s="51"/>
      <c r="K3057" s="51" t="s">
        <v>2088</v>
      </c>
      <c r="L3057" s="51">
        <v>56428</v>
      </c>
      <c r="M3057" s="51"/>
      <c r="N3057" s="53">
        <v>0</v>
      </c>
      <c r="O3057" s="53"/>
      <c r="P3057" s="53">
        <v>0</v>
      </c>
    </row>
    <row r="3058" spans="1:16" s="19" customFormat="1" hidden="1">
      <c r="A3058" s="19" t="s">
        <v>640</v>
      </c>
      <c r="B3058" s="19" t="s">
        <v>1482</v>
      </c>
      <c r="C3058" s="51"/>
      <c r="D3058" s="51" t="s">
        <v>1879</v>
      </c>
      <c r="E3058" s="51" t="s">
        <v>0</v>
      </c>
      <c r="F3058" s="51" t="s">
        <v>243</v>
      </c>
      <c r="G3058" s="51"/>
      <c r="H3058" s="51" t="s">
        <v>1483</v>
      </c>
      <c r="I3058" s="51"/>
      <c r="J3058" s="51"/>
      <c r="K3058" s="51" t="s">
        <v>2088</v>
      </c>
      <c r="L3058" s="51">
        <v>56428</v>
      </c>
      <c r="M3058" s="51"/>
      <c r="N3058" s="53">
        <v>0</v>
      </c>
      <c r="O3058" s="53"/>
      <c r="P3058" s="53">
        <v>0</v>
      </c>
    </row>
    <row r="3059" spans="1:16" s="19" customFormat="1" hidden="1">
      <c r="A3059" s="19" t="s">
        <v>54</v>
      </c>
      <c r="B3059" s="19" t="s">
        <v>69</v>
      </c>
      <c r="C3059" s="51"/>
      <c r="D3059" s="51" t="s">
        <v>1879</v>
      </c>
      <c r="E3059" s="51" t="s">
        <v>1890</v>
      </c>
      <c r="F3059" s="51" t="s">
        <v>63</v>
      </c>
      <c r="G3059" s="51"/>
      <c r="H3059" s="51" t="s">
        <v>1533</v>
      </c>
      <c r="I3059" s="51"/>
      <c r="J3059" s="51" t="s">
        <v>323</v>
      </c>
      <c r="K3059" s="51" t="s">
        <v>2260</v>
      </c>
      <c r="L3059" s="51">
        <v>56707</v>
      </c>
      <c r="M3059" s="51"/>
      <c r="N3059" s="53">
        <v>13965</v>
      </c>
      <c r="O3059" s="53"/>
      <c r="P3059" s="53">
        <v>13965</v>
      </c>
    </row>
    <row r="3060" spans="1:16">
      <c r="A3060" s="165" t="s">
        <v>624</v>
      </c>
      <c r="B3060" s="165" t="s">
        <v>2259</v>
      </c>
      <c r="D3060" s="166" t="s">
        <v>1879</v>
      </c>
      <c r="E3060" s="166" t="s">
        <v>4</v>
      </c>
      <c r="F3060" s="166" t="s">
        <v>4</v>
      </c>
      <c r="G3060" s="166" t="s">
        <v>4</v>
      </c>
      <c r="H3060" s="166" t="s">
        <v>466</v>
      </c>
      <c r="J3060" s="166">
        <v>60804</v>
      </c>
      <c r="K3060" s="166" t="s">
        <v>2222</v>
      </c>
      <c r="N3060" s="167">
        <v>5000</v>
      </c>
      <c r="P3060" s="167">
        <v>5000</v>
      </c>
    </row>
    <row r="3061" spans="1:16">
      <c r="A3061" s="165" t="s">
        <v>624</v>
      </c>
      <c r="B3061" s="165" t="s">
        <v>2258</v>
      </c>
      <c r="D3061" s="166" t="s">
        <v>1879</v>
      </c>
      <c r="E3061" s="166" t="s">
        <v>4</v>
      </c>
      <c r="F3061" s="166" t="s">
        <v>4</v>
      </c>
      <c r="G3061" s="166" t="s">
        <v>4</v>
      </c>
      <c r="H3061" s="166" t="s">
        <v>466</v>
      </c>
      <c r="J3061" s="166">
        <v>60805</v>
      </c>
      <c r="K3061" s="166" t="s">
        <v>2220</v>
      </c>
      <c r="N3061" s="167">
        <v>5000</v>
      </c>
      <c r="O3061" s="167">
        <v>70</v>
      </c>
      <c r="P3061" s="167">
        <v>4930</v>
      </c>
    </row>
    <row r="3062" spans="1:16">
      <c r="A3062" s="165" t="s">
        <v>624</v>
      </c>
      <c r="B3062" s="165" t="s">
        <v>2257</v>
      </c>
      <c r="D3062" s="166" t="s">
        <v>1879</v>
      </c>
      <c r="E3062" s="166" t="s">
        <v>4</v>
      </c>
      <c r="F3062" s="166" t="s">
        <v>4</v>
      </c>
      <c r="G3062" s="166" t="s">
        <v>4</v>
      </c>
      <c r="H3062" s="166" t="s">
        <v>466</v>
      </c>
      <c r="J3062" s="166">
        <v>60806</v>
      </c>
      <c r="K3062" s="166" t="s">
        <v>2256</v>
      </c>
      <c r="N3062" s="167">
        <v>10000</v>
      </c>
      <c r="P3062" s="167">
        <v>10000</v>
      </c>
    </row>
    <row r="3063" spans="1:16">
      <c r="A3063" s="165" t="s">
        <v>624</v>
      </c>
      <c r="B3063" s="165" t="s">
        <v>2255</v>
      </c>
      <c r="D3063" s="166" t="s">
        <v>1879</v>
      </c>
      <c r="E3063" s="166" t="s">
        <v>4</v>
      </c>
      <c r="F3063" s="166" t="s">
        <v>4</v>
      </c>
      <c r="G3063" s="166" t="s">
        <v>4</v>
      </c>
      <c r="H3063" s="166" t="s">
        <v>466</v>
      </c>
      <c r="J3063" s="166">
        <v>60899</v>
      </c>
      <c r="K3063" s="166" t="s">
        <v>2254</v>
      </c>
      <c r="N3063" s="167">
        <v>10000</v>
      </c>
      <c r="P3063" s="167">
        <v>10000</v>
      </c>
    </row>
    <row r="3064" spans="1:16">
      <c r="A3064" s="165" t="s">
        <v>624</v>
      </c>
      <c r="B3064" s="165" t="s">
        <v>2253</v>
      </c>
      <c r="D3064" s="166" t="s">
        <v>1879</v>
      </c>
      <c r="E3064" s="166" t="s">
        <v>4</v>
      </c>
      <c r="F3064" s="166" t="s">
        <v>4</v>
      </c>
      <c r="G3064" s="166" t="s">
        <v>4</v>
      </c>
      <c r="H3064" s="166" t="s">
        <v>466</v>
      </c>
      <c r="J3064" s="166">
        <v>61199</v>
      </c>
      <c r="K3064" s="166" t="s">
        <v>2200</v>
      </c>
      <c r="N3064" s="167">
        <v>10000</v>
      </c>
      <c r="P3064" s="167">
        <v>10000</v>
      </c>
    </row>
    <row r="3065" spans="1:16" s="19" customFormat="1" hidden="1">
      <c r="A3065" s="19" t="s">
        <v>2005</v>
      </c>
      <c r="B3065" s="19" t="s">
        <v>1433</v>
      </c>
      <c r="C3065" s="51"/>
      <c r="D3065" s="51" t="s">
        <v>1879</v>
      </c>
      <c r="E3065" s="51" t="s">
        <v>4</v>
      </c>
      <c r="F3065" s="51" t="s">
        <v>4</v>
      </c>
      <c r="G3065" s="51"/>
      <c r="H3065" s="51" t="s">
        <v>1878</v>
      </c>
      <c r="I3065" s="51" t="s">
        <v>2252</v>
      </c>
      <c r="J3065" s="51" t="s">
        <v>2050</v>
      </c>
      <c r="K3065" s="51"/>
      <c r="L3065" s="51"/>
      <c r="M3065" s="51"/>
      <c r="N3065" s="53"/>
      <c r="O3065" s="53"/>
      <c r="P3065" s="53">
        <v>79878</v>
      </c>
    </row>
    <row r="3066" spans="1:16" s="19" customFormat="1" hidden="1">
      <c r="A3066" s="19" t="s">
        <v>2189</v>
      </c>
      <c r="B3066" s="19" t="s">
        <v>2251</v>
      </c>
      <c r="C3066" s="51"/>
      <c r="D3066" s="51" t="s">
        <v>1879</v>
      </c>
      <c r="E3066" s="51" t="s">
        <v>3</v>
      </c>
      <c r="F3066" s="51" t="s">
        <v>3</v>
      </c>
      <c r="G3066" s="51" t="s">
        <v>3</v>
      </c>
      <c r="H3066" s="51" t="s">
        <v>1878</v>
      </c>
      <c r="I3066" s="51"/>
      <c r="J3066" s="51">
        <v>60002</v>
      </c>
      <c r="K3066" s="51" t="s">
        <v>2250</v>
      </c>
      <c r="L3066" s="51"/>
      <c r="M3066" s="51"/>
      <c r="N3066" s="53">
        <v>22305</v>
      </c>
      <c r="O3066" s="53"/>
      <c r="P3066" s="53">
        <v>22305</v>
      </c>
    </row>
    <row r="3067" spans="1:16" s="19" customFormat="1" hidden="1">
      <c r="A3067" s="19" t="s">
        <v>2189</v>
      </c>
      <c r="B3067" s="19" t="s">
        <v>2249</v>
      </c>
      <c r="C3067" s="51"/>
      <c r="D3067" s="51" t="s">
        <v>1879</v>
      </c>
      <c r="E3067" s="51" t="s">
        <v>3</v>
      </c>
      <c r="F3067" s="51" t="s">
        <v>3</v>
      </c>
      <c r="G3067" s="51" t="s">
        <v>3</v>
      </c>
      <c r="H3067" s="51" t="s">
        <v>1878</v>
      </c>
      <c r="I3067" s="51"/>
      <c r="J3067" s="51">
        <v>60003</v>
      </c>
      <c r="K3067" s="51" t="s">
        <v>2248</v>
      </c>
      <c r="L3067" s="51"/>
      <c r="M3067" s="51"/>
      <c r="N3067" s="53">
        <v>33465</v>
      </c>
      <c r="O3067" s="53"/>
      <c r="P3067" s="53">
        <v>33465</v>
      </c>
    </row>
    <row r="3068" spans="1:16" s="19" customFormat="1" hidden="1">
      <c r="A3068" s="19" t="s">
        <v>2189</v>
      </c>
      <c r="B3068" s="19" t="s">
        <v>2247</v>
      </c>
      <c r="C3068" s="51"/>
      <c r="D3068" s="51" t="s">
        <v>1879</v>
      </c>
      <c r="E3068" s="51" t="s">
        <v>3</v>
      </c>
      <c r="F3068" s="51" t="s">
        <v>3</v>
      </c>
      <c r="G3068" s="51" t="s">
        <v>3</v>
      </c>
      <c r="H3068" s="51" t="s">
        <v>1878</v>
      </c>
      <c r="I3068" s="51"/>
      <c r="J3068" s="51">
        <v>60004</v>
      </c>
      <c r="K3068" s="51" t="s">
        <v>2246</v>
      </c>
      <c r="L3068" s="51"/>
      <c r="M3068" s="51"/>
      <c r="N3068" s="53">
        <v>65160</v>
      </c>
      <c r="O3068" s="53"/>
      <c r="P3068" s="53">
        <v>65160</v>
      </c>
    </row>
    <row r="3069" spans="1:16" s="19" customFormat="1" hidden="1">
      <c r="A3069" s="19" t="s">
        <v>2189</v>
      </c>
      <c r="B3069" s="19" t="s">
        <v>1019</v>
      </c>
      <c r="C3069" s="51"/>
      <c r="D3069" s="51" t="s">
        <v>1879</v>
      </c>
      <c r="E3069" s="51" t="s">
        <v>3</v>
      </c>
      <c r="F3069" s="51" t="s">
        <v>3</v>
      </c>
      <c r="G3069" s="51" t="s">
        <v>3</v>
      </c>
      <c r="H3069" s="51" t="s">
        <v>1878</v>
      </c>
      <c r="I3069" s="51"/>
      <c r="J3069" s="51">
        <v>60007</v>
      </c>
      <c r="K3069" s="51" t="s">
        <v>2244</v>
      </c>
      <c r="L3069" s="51"/>
      <c r="M3069" s="51"/>
      <c r="N3069" s="53">
        <v>19272.66</v>
      </c>
      <c r="O3069" s="53"/>
      <c r="P3069" s="53">
        <v>19272.66</v>
      </c>
    </row>
    <row r="3070" spans="1:16" s="19" customFormat="1" hidden="1">
      <c r="A3070" s="19" t="s">
        <v>2245</v>
      </c>
      <c r="B3070" s="19" t="s">
        <v>1019</v>
      </c>
      <c r="C3070" s="51"/>
      <c r="D3070" s="51" t="s">
        <v>1879</v>
      </c>
      <c r="E3070" s="51" t="s">
        <v>3</v>
      </c>
      <c r="F3070" s="51" t="s">
        <v>3</v>
      </c>
      <c r="G3070" s="51" t="s">
        <v>3</v>
      </c>
      <c r="H3070" s="51" t="s">
        <v>1878</v>
      </c>
      <c r="I3070" s="51"/>
      <c r="J3070" s="51">
        <v>60007</v>
      </c>
      <c r="K3070" s="51" t="s">
        <v>2244</v>
      </c>
      <c r="L3070" s="51"/>
      <c r="M3070" s="51"/>
      <c r="N3070" s="53">
        <v>13487.34</v>
      </c>
      <c r="O3070" s="53"/>
      <c r="P3070" s="53">
        <v>13487.34</v>
      </c>
    </row>
    <row r="3071" spans="1:16" s="19" customFormat="1" hidden="1">
      <c r="A3071" s="19" t="s">
        <v>2189</v>
      </c>
      <c r="B3071" s="19" t="s">
        <v>1017</v>
      </c>
      <c r="C3071" s="51"/>
      <c r="D3071" s="51" t="s">
        <v>1879</v>
      </c>
      <c r="E3071" s="51" t="s">
        <v>3</v>
      </c>
      <c r="F3071" s="51" t="s">
        <v>3</v>
      </c>
      <c r="G3071" s="51" t="s">
        <v>3</v>
      </c>
      <c r="H3071" s="51" t="s">
        <v>1878</v>
      </c>
      <c r="I3071" s="51"/>
      <c r="J3071" s="51">
        <v>60025</v>
      </c>
      <c r="K3071" s="51" t="s">
        <v>2243</v>
      </c>
      <c r="L3071" s="51"/>
      <c r="M3071" s="51"/>
      <c r="N3071" s="53">
        <v>43935</v>
      </c>
      <c r="O3071" s="53"/>
      <c r="P3071" s="53">
        <v>43935</v>
      </c>
    </row>
    <row r="3072" spans="1:16" s="19" customFormat="1" hidden="1">
      <c r="A3072" s="19" t="s">
        <v>2189</v>
      </c>
      <c r="B3072" s="19" t="s">
        <v>2242</v>
      </c>
      <c r="C3072" s="51"/>
      <c r="D3072" s="51" t="s">
        <v>1879</v>
      </c>
      <c r="E3072" s="51" t="s">
        <v>3</v>
      </c>
      <c r="F3072" s="51" t="s">
        <v>3</v>
      </c>
      <c r="G3072" s="51" t="s">
        <v>3</v>
      </c>
      <c r="H3072" s="51" t="s">
        <v>1878</v>
      </c>
      <c r="I3072" s="51"/>
      <c r="J3072" s="51">
        <v>60026</v>
      </c>
      <c r="K3072" s="51" t="s">
        <v>2241</v>
      </c>
      <c r="L3072" s="51"/>
      <c r="M3072" s="51"/>
      <c r="N3072" s="53">
        <v>65175</v>
      </c>
      <c r="O3072" s="53"/>
      <c r="P3072" s="53">
        <v>65175</v>
      </c>
    </row>
    <row r="3073" spans="1:16" s="19" customFormat="1" hidden="1">
      <c r="A3073" s="19" t="s">
        <v>624</v>
      </c>
      <c r="B3073" s="19" t="s">
        <v>1238</v>
      </c>
      <c r="C3073" s="51"/>
      <c r="D3073" s="51" t="s">
        <v>1879</v>
      </c>
      <c r="E3073" s="51" t="s">
        <v>0</v>
      </c>
      <c r="F3073" s="51" t="s">
        <v>578</v>
      </c>
      <c r="G3073" s="51" t="s">
        <v>0</v>
      </c>
      <c r="H3073" s="51" t="s">
        <v>1878</v>
      </c>
      <c r="I3073" s="51"/>
      <c r="J3073" s="51">
        <v>60107</v>
      </c>
      <c r="K3073" s="51" t="s">
        <v>2240</v>
      </c>
      <c r="L3073" s="51">
        <v>12869</v>
      </c>
      <c r="M3073" s="51"/>
      <c r="N3073" s="53">
        <v>4317</v>
      </c>
      <c r="O3073" s="53"/>
      <c r="P3073" s="53">
        <v>4317</v>
      </c>
    </row>
    <row r="3074" spans="1:16" s="19" customFormat="1" hidden="1">
      <c r="A3074" s="19" t="s">
        <v>624</v>
      </c>
      <c r="B3074" s="19" t="s">
        <v>2239</v>
      </c>
      <c r="C3074" s="51"/>
      <c r="D3074" s="51" t="s">
        <v>1879</v>
      </c>
      <c r="E3074" s="51" t="s">
        <v>0</v>
      </c>
      <c r="F3074" s="51" t="s">
        <v>578</v>
      </c>
      <c r="G3074" s="51" t="s">
        <v>0</v>
      </c>
      <c r="H3074" s="51" t="s">
        <v>1878</v>
      </c>
      <c r="I3074" s="51"/>
      <c r="J3074" s="51">
        <v>60107</v>
      </c>
      <c r="K3074" s="51" t="s">
        <v>2238</v>
      </c>
      <c r="L3074" s="51">
        <v>12869</v>
      </c>
      <c r="M3074" s="51"/>
      <c r="N3074" s="53">
        <v>3844</v>
      </c>
      <c r="O3074" s="53"/>
      <c r="P3074" s="53">
        <v>3844</v>
      </c>
    </row>
    <row r="3075" spans="1:16" s="19" customFormat="1" hidden="1">
      <c r="A3075" s="19" t="s">
        <v>624</v>
      </c>
      <c r="B3075" s="19" t="s">
        <v>2237</v>
      </c>
      <c r="C3075" s="51"/>
      <c r="D3075" s="51" t="s">
        <v>1879</v>
      </c>
      <c r="E3075" s="51" t="s">
        <v>0</v>
      </c>
      <c r="F3075" s="51" t="s">
        <v>578</v>
      </c>
      <c r="G3075" s="51" t="s">
        <v>0</v>
      </c>
      <c r="H3075" s="51" t="s">
        <v>1878</v>
      </c>
      <c r="I3075" s="51"/>
      <c r="J3075" s="51">
        <v>60107</v>
      </c>
      <c r="K3075" s="51" t="s">
        <v>2236</v>
      </c>
      <c r="L3075" s="51">
        <v>12869</v>
      </c>
      <c r="M3075" s="51"/>
      <c r="N3075" s="53">
        <v>2697</v>
      </c>
      <c r="O3075" s="53"/>
      <c r="P3075" s="53">
        <v>2697</v>
      </c>
    </row>
    <row r="3076" spans="1:16" s="19" customFormat="1" hidden="1">
      <c r="A3076" s="19" t="s">
        <v>624</v>
      </c>
      <c r="B3076" s="19" t="s">
        <v>2235</v>
      </c>
      <c r="C3076" s="51"/>
      <c r="D3076" s="51" t="s">
        <v>1879</v>
      </c>
      <c r="E3076" s="51" t="s">
        <v>0</v>
      </c>
      <c r="F3076" s="51" t="s">
        <v>578</v>
      </c>
      <c r="G3076" s="51" t="s">
        <v>0</v>
      </c>
      <c r="H3076" s="51" t="s">
        <v>1878</v>
      </c>
      <c r="I3076" s="51"/>
      <c r="J3076" s="51">
        <v>60107</v>
      </c>
      <c r="K3076" s="51" t="s">
        <v>2234</v>
      </c>
      <c r="L3076" s="51">
        <v>12869</v>
      </c>
      <c r="M3076" s="51"/>
      <c r="N3076" s="53">
        <v>2697</v>
      </c>
      <c r="O3076" s="53"/>
      <c r="P3076" s="53">
        <v>2697</v>
      </c>
    </row>
    <row r="3077" spans="1:16" s="19" customFormat="1" hidden="1">
      <c r="A3077" s="19" t="s">
        <v>624</v>
      </c>
      <c r="B3077" s="19" t="s">
        <v>689</v>
      </c>
      <c r="C3077" s="51"/>
      <c r="D3077" s="51" t="s">
        <v>1879</v>
      </c>
      <c r="E3077" s="51" t="s">
        <v>103</v>
      </c>
      <c r="F3077" s="51" t="s">
        <v>690</v>
      </c>
      <c r="G3077" s="51" t="s">
        <v>676</v>
      </c>
      <c r="H3077" s="51" t="s">
        <v>1878</v>
      </c>
      <c r="I3077" s="51"/>
      <c r="J3077" s="51">
        <v>60195</v>
      </c>
      <c r="K3077" s="51" t="s">
        <v>2233</v>
      </c>
      <c r="L3077" s="51"/>
      <c r="M3077" s="51"/>
      <c r="N3077" s="53">
        <v>3286</v>
      </c>
      <c r="O3077" s="53"/>
      <c r="P3077" s="53">
        <v>3286</v>
      </c>
    </row>
    <row r="3078" spans="1:16" s="19" customFormat="1" hidden="1">
      <c r="A3078" s="19" t="s">
        <v>624</v>
      </c>
      <c r="B3078" s="19" t="s">
        <v>625</v>
      </c>
      <c r="C3078" s="51"/>
      <c r="D3078" s="51" t="s">
        <v>1879</v>
      </c>
      <c r="E3078" s="51" t="s">
        <v>4</v>
      </c>
      <c r="F3078" s="51" t="s">
        <v>4</v>
      </c>
      <c r="G3078" s="51" t="s">
        <v>4</v>
      </c>
      <c r="H3078" s="51" t="s">
        <v>1878</v>
      </c>
      <c r="I3078" s="51"/>
      <c r="J3078" s="51">
        <v>60385</v>
      </c>
      <c r="K3078" s="51" t="s">
        <v>2163</v>
      </c>
      <c r="L3078" s="51"/>
      <c r="M3078" s="51"/>
      <c r="N3078" s="53">
        <v>16522</v>
      </c>
      <c r="O3078" s="53">
        <v>6211</v>
      </c>
      <c r="P3078" s="53">
        <v>10311</v>
      </c>
    </row>
    <row r="3079" spans="1:16" s="19" customFormat="1" hidden="1">
      <c r="A3079" s="19" t="s">
        <v>624</v>
      </c>
      <c r="B3079" s="19" t="s">
        <v>172</v>
      </c>
      <c r="C3079" s="51"/>
      <c r="D3079" s="51" t="s">
        <v>1879</v>
      </c>
      <c r="E3079" s="51" t="s">
        <v>4</v>
      </c>
      <c r="F3079" s="51" t="s">
        <v>4</v>
      </c>
      <c r="G3079" s="51" t="s">
        <v>4</v>
      </c>
      <c r="H3079" s="51" t="s">
        <v>1878</v>
      </c>
      <c r="I3079" s="51"/>
      <c r="J3079" s="51">
        <v>60386</v>
      </c>
      <c r="K3079" s="51" t="s">
        <v>2161</v>
      </c>
      <c r="L3079" s="51"/>
      <c r="M3079" s="51"/>
      <c r="N3079" s="53">
        <v>19691</v>
      </c>
      <c r="O3079" s="53">
        <v>7789</v>
      </c>
      <c r="P3079" s="53">
        <v>11902</v>
      </c>
    </row>
    <row r="3080" spans="1:16" s="19" customFormat="1" hidden="1">
      <c r="A3080" s="19" t="s">
        <v>624</v>
      </c>
      <c r="B3080" s="19" t="s">
        <v>2232</v>
      </c>
      <c r="C3080" s="51"/>
      <c r="D3080" s="51" t="s">
        <v>1879</v>
      </c>
      <c r="E3080" s="51" t="s">
        <v>0</v>
      </c>
      <c r="F3080" s="51" t="s">
        <v>578</v>
      </c>
      <c r="G3080" s="51" t="s">
        <v>0</v>
      </c>
      <c r="H3080" s="51" t="s">
        <v>1878</v>
      </c>
      <c r="I3080" s="51"/>
      <c r="J3080" s="51">
        <v>60478</v>
      </c>
      <c r="K3080" s="51" t="s">
        <v>2231</v>
      </c>
      <c r="L3080" s="51"/>
      <c r="M3080" s="51"/>
      <c r="N3080" s="53">
        <v>27563</v>
      </c>
      <c r="O3080" s="53"/>
      <c r="P3080" s="53">
        <v>27563</v>
      </c>
    </row>
    <row r="3081" spans="1:16" s="19" customFormat="1" hidden="1">
      <c r="A3081" s="19" t="s">
        <v>624</v>
      </c>
      <c r="B3081" s="19" t="s">
        <v>2230</v>
      </c>
      <c r="C3081" s="51"/>
      <c r="D3081" s="51" t="s">
        <v>1879</v>
      </c>
      <c r="E3081" s="51" t="s">
        <v>0</v>
      </c>
      <c r="F3081" s="51" t="s">
        <v>578</v>
      </c>
      <c r="G3081" s="51" t="s">
        <v>0</v>
      </c>
      <c r="H3081" s="51" t="s">
        <v>1878</v>
      </c>
      <c r="I3081" s="51"/>
      <c r="J3081" s="51">
        <v>60478</v>
      </c>
      <c r="K3081" s="51" t="s">
        <v>2229</v>
      </c>
      <c r="L3081" s="51"/>
      <c r="M3081" s="51"/>
      <c r="N3081" s="53">
        <v>19861</v>
      </c>
      <c r="O3081" s="53"/>
      <c r="P3081" s="53">
        <v>19861</v>
      </c>
    </row>
    <row r="3082" spans="1:16" s="19" customFormat="1" hidden="1">
      <c r="A3082" s="19" t="s">
        <v>624</v>
      </c>
      <c r="B3082" s="19" t="s">
        <v>1526</v>
      </c>
      <c r="C3082" s="51"/>
      <c r="D3082" s="51" t="s">
        <v>1879</v>
      </c>
      <c r="E3082" s="51" t="s">
        <v>4</v>
      </c>
      <c r="F3082" s="51" t="s">
        <v>4</v>
      </c>
      <c r="G3082" s="51" t="s">
        <v>4</v>
      </c>
      <c r="H3082" s="51" t="s">
        <v>1878</v>
      </c>
      <c r="I3082" s="51"/>
      <c r="J3082" s="51">
        <v>60488</v>
      </c>
      <c r="K3082" s="51" t="s">
        <v>2228</v>
      </c>
      <c r="L3082" s="51"/>
      <c r="M3082" s="51"/>
      <c r="N3082" s="53">
        <v>100000</v>
      </c>
      <c r="O3082" s="53"/>
      <c r="P3082" s="53">
        <v>100000</v>
      </c>
    </row>
    <row r="3083" spans="1:16" s="19" customFormat="1" hidden="1">
      <c r="A3083" s="19" t="s">
        <v>2066</v>
      </c>
      <c r="B3083" s="19" t="s">
        <v>2227</v>
      </c>
      <c r="C3083" s="51"/>
      <c r="D3083" s="51" t="s">
        <v>1879</v>
      </c>
      <c r="E3083" s="51" t="s">
        <v>4</v>
      </c>
      <c r="F3083" s="51" t="s">
        <v>4</v>
      </c>
      <c r="G3083" s="51" t="s">
        <v>4</v>
      </c>
      <c r="H3083" s="51" t="s">
        <v>1878</v>
      </c>
      <c r="I3083" s="51"/>
      <c r="J3083" s="51">
        <v>60564</v>
      </c>
      <c r="K3083" s="51" t="s">
        <v>2226</v>
      </c>
      <c r="L3083" s="51"/>
      <c r="M3083" s="51"/>
      <c r="N3083" s="53">
        <v>11</v>
      </c>
      <c r="O3083" s="53"/>
      <c r="P3083" s="53">
        <v>11</v>
      </c>
    </row>
    <row r="3084" spans="1:16" s="19" customFormat="1" hidden="1">
      <c r="A3084" s="19" t="s">
        <v>2066</v>
      </c>
      <c r="B3084" s="19" t="s">
        <v>2225</v>
      </c>
      <c r="C3084" s="51"/>
      <c r="D3084" s="51" t="s">
        <v>1879</v>
      </c>
      <c r="E3084" s="51" t="s">
        <v>4</v>
      </c>
      <c r="F3084" s="51" t="s">
        <v>4</v>
      </c>
      <c r="G3084" s="51" t="s">
        <v>4</v>
      </c>
      <c r="H3084" s="51" t="s">
        <v>1878</v>
      </c>
      <c r="I3084" s="51"/>
      <c r="J3084" s="51">
        <v>60746</v>
      </c>
      <c r="K3084" s="51" t="s">
        <v>2224</v>
      </c>
      <c r="L3084" s="51"/>
      <c r="M3084" s="51"/>
      <c r="N3084" s="53">
        <v>120000</v>
      </c>
      <c r="O3084" s="53"/>
      <c r="P3084" s="53">
        <v>120000</v>
      </c>
    </row>
    <row r="3085" spans="1:16" s="19" customFormat="1" hidden="1">
      <c r="A3085" s="19" t="s">
        <v>2066</v>
      </c>
      <c r="B3085" s="19" t="s">
        <v>2223</v>
      </c>
      <c r="C3085" s="51"/>
      <c r="D3085" s="51" t="s">
        <v>1879</v>
      </c>
      <c r="E3085" s="51" t="s">
        <v>4</v>
      </c>
      <c r="F3085" s="51" t="s">
        <v>4</v>
      </c>
      <c r="G3085" s="51" t="s">
        <v>4</v>
      </c>
      <c r="H3085" s="51" t="s">
        <v>1878</v>
      </c>
      <c r="I3085" s="51"/>
      <c r="J3085" s="51">
        <v>60804</v>
      </c>
      <c r="K3085" s="51" t="s">
        <v>2222</v>
      </c>
      <c r="L3085" s="51"/>
      <c r="M3085" s="51"/>
      <c r="N3085" s="53">
        <v>95</v>
      </c>
      <c r="O3085" s="53"/>
      <c r="P3085" s="53">
        <v>95</v>
      </c>
    </row>
    <row r="3086" spans="1:16" s="19" customFormat="1" hidden="1">
      <c r="A3086" s="19" t="s">
        <v>2066</v>
      </c>
      <c r="B3086" s="19" t="s">
        <v>2221</v>
      </c>
      <c r="C3086" s="51"/>
      <c r="D3086" s="51" t="s">
        <v>1879</v>
      </c>
      <c r="E3086" s="51" t="s">
        <v>4</v>
      </c>
      <c r="F3086" s="51" t="s">
        <v>4</v>
      </c>
      <c r="G3086" s="51" t="s">
        <v>4</v>
      </c>
      <c r="H3086" s="51" t="s">
        <v>1878</v>
      </c>
      <c r="I3086" s="51"/>
      <c r="J3086" s="51">
        <v>60805</v>
      </c>
      <c r="K3086" s="51" t="s">
        <v>2220</v>
      </c>
      <c r="L3086" s="51"/>
      <c r="M3086" s="51"/>
      <c r="N3086" s="53">
        <v>13134</v>
      </c>
      <c r="O3086" s="53"/>
      <c r="P3086" s="53">
        <v>13134</v>
      </c>
    </row>
    <row r="3087" spans="1:16" s="19" customFormat="1" hidden="1">
      <c r="A3087" s="19" t="s">
        <v>2066</v>
      </c>
      <c r="B3087" s="19" t="s">
        <v>2219</v>
      </c>
      <c r="C3087" s="51"/>
      <c r="D3087" s="51" t="s">
        <v>1879</v>
      </c>
      <c r="E3087" s="51" t="s">
        <v>4</v>
      </c>
      <c r="F3087" s="51" t="s">
        <v>4</v>
      </c>
      <c r="G3087" s="51" t="s">
        <v>4</v>
      </c>
      <c r="H3087" s="51" t="s">
        <v>1878</v>
      </c>
      <c r="I3087" s="51"/>
      <c r="J3087" s="51">
        <v>60808</v>
      </c>
      <c r="K3087" s="51" t="s">
        <v>2218</v>
      </c>
      <c r="L3087" s="51"/>
      <c r="M3087" s="51"/>
      <c r="N3087" s="53">
        <v>500</v>
      </c>
      <c r="O3087" s="53"/>
      <c r="P3087" s="53">
        <v>500</v>
      </c>
    </row>
    <row r="3088" spans="1:16" s="19" customFormat="1" hidden="1">
      <c r="A3088" s="19" t="s">
        <v>2066</v>
      </c>
      <c r="B3088" s="19" t="s">
        <v>2217</v>
      </c>
      <c r="C3088" s="51"/>
      <c r="D3088" s="51" t="s">
        <v>1879</v>
      </c>
      <c r="E3088" s="51" t="s">
        <v>4</v>
      </c>
      <c r="F3088" s="51" t="s">
        <v>4</v>
      </c>
      <c r="G3088" s="51" t="s">
        <v>4</v>
      </c>
      <c r="H3088" s="51" t="s">
        <v>1878</v>
      </c>
      <c r="I3088" s="51"/>
      <c r="J3088" s="51">
        <v>60811</v>
      </c>
      <c r="K3088" s="51" t="s">
        <v>2216</v>
      </c>
      <c r="L3088" s="51"/>
      <c r="M3088" s="51"/>
      <c r="N3088" s="53">
        <v>3000</v>
      </c>
      <c r="O3088" s="53"/>
      <c r="P3088" s="53">
        <v>3000</v>
      </c>
    </row>
    <row r="3089" spans="1:16" s="19" customFormat="1" hidden="1">
      <c r="A3089" s="19" t="s">
        <v>2066</v>
      </c>
      <c r="B3089" s="19" t="s">
        <v>2215</v>
      </c>
      <c r="C3089" s="51"/>
      <c r="D3089" s="51" t="s">
        <v>1879</v>
      </c>
      <c r="E3089" s="51" t="s">
        <v>4</v>
      </c>
      <c r="F3089" s="51" t="s">
        <v>4</v>
      </c>
      <c r="G3089" s="51" t="s">
        <v>4</v>
      </c>
      <c r="H3089" s="51" t="s">
        <v>1878</v>
      </c>
      <c r="I3089" s="51"/>
      <c r="J3089" s="51">
        <v>60812</v>
      </c>
      <c r="K3089" s="51" t="s">
        <v>2214</v>
      </c>
      <c r="L3089" s="51"/>
      <c r="M3089" s="51"/>
      <c r="N3089" s="53">
        <v>4500</v>
      </c>
      <c r="O3089" s="53"/>
      <c r="P3089" s="53">
        <v>4500</v>
      </c>
    </row>
    <row r="3090" spans="1:16" s="19" customFormat="1" hidden="1">
      <c r="A3090" s="19" t="s">
        <v>624</v>
      </c>
      <c r="B3090" s="19" t="s">
        <v>2213</v>
      </c>
      <c r="C3090" s="51"/>
      <c r="D3090" s="51" t="s">
        <v>1879</v>
      </c>
      <c r="E3090" s="51" t="s">
        <v>460</v>
      </c>
      <c r="F3090" s="51" t="s">
        <v>460</v>
      </c>
      <c r="G3090" s="51" t="s">
        <v>460</v>
      </c>
      <c r="H3090" s="51" t="s">
        <v>1878</v>
      </c>
      <c r="I3090" s="51"/>
      <c r="J3090" s="51">
        <v>60858</v>
      </c>
      <c r="K3090" s="51" t="s">
        <v>2212</v>
      </c>
      <c r="L3090" s="51"/>
      <c r="M3090" s="51"/>
      <c r="N3090" s="53">
        <v>9207</v>
      </c>
      <c r="O3090" s="53"/>
      <c r="P3090" s="53">
        <v>9207</v>
      </c>
    </row>
    <row r="3091" spans="1:16" s="19" customFormat="1" hidden="1">
      <c r="A3091" s="19" t="s">
        <v>2066</v>
      </c>
      <c r="B3091" s="19" t="s">
        <v>2211</v>
      </c>
      <c r="C3091" s="51"/>
      <c r="D3091" s="51" t="s">
        <v>1879</v>
      </c>
      <c r="E3091" s="51" t="s">
        <v>4</v>
      </c>
      <c r="F3091" s="51" t="s">
        <v>4</v>
      </c>
      <c r="G3091" s="51" t="s">
        <v>4</v>
      </c>
      <c r="H3091" s="51" t="s">
        <v>1878</v>
      </c>
      <c r="I3091" s="51"/>
      <c r="J3091" s="51">
        <v>60896</v>
      </c>
      <c r="K3091" s="51" t="s">
        <v>2210</v>
      </c>
      <c r="L3091" s="51"/>
      <c r="M3091" s="51"/>
      <c r="N3091" s="53">
        <v>1400</v>
      </c>
      <c r="O3091" s="53"/>
      <c r="P3091" s="53">
        <v>1400</v>
      </c>
    </row>
    <row r="3092" spans="1:16" s="19" customFormat="1" hidden="1">
      <c r="A3092" s="19" t="s">
        <v>2066</v>
      </c>
      <c r="B3092" s="19" t="s">
        <v>2209</v>
      </c>
      <c r="C3092" s="51"/>
      <c r="D3092" s="51" t="s">
        <v>1879</v>
      </c>
      <c r="E3092" s="51" t="s">
        <v>4</v>
      </c>
      <c r="F3092" s="51" t="s">
        <v>4</v>
      </c>
      <c r="G3092" s="51" t="s">
        <v>4</v>
      </c>
      <c r="H3092" s="51" t="s">
        <v>1878</v>
      </c>
      <c r="I3092" s="51"/>
      <c r="J3092" s="51">
        <v>60975</v>
      </c>
      <c r="K3092" s="51" t="s">
        <v>2208</v>
      </c>
      <c r="L3092" s="51"/>
      <c r="M3092" s="51"/>
      <c r="N3092" s="53">
        <v>500</v>
      </c>
      <c r="O3092" s="53"/>
      <c r="P3092" s="53">
        <v>500</v>
      </c>
    </row>
    <row r="3093" spans="1:16" s="19" customFormat="1" hidden="1">
      <c r="A3093" s="19" t="s">
        <v>2066</v>
      </c>
      <c r="B3093" s="19" t="s">
        <v>2207</v>
      </c>
      <c r="C3093" s="51"/>
      <c r="D3093" s="51" t="s">
        <v>1879</v>
      </c>
      <c r="E3093" s="51" t="s">
        <v>4</v>
      </c>
      <c r="F3093" s="51" t="s">
        <v>4</v>
      </c>
      <c r="G3093" s="51" t="s">
        <v>4</v>
      </c>
      <c r="H3093" s="51" t="s">
        <v>1878</v>
      </c>
      <c r="I3093" s="51"/>
      <c r="J3093" s="51">
        <v>61017</v>
      </c>
      <c r="K3093" s="51" t="s">
        <v>2206</v>
      </c>
      <c r="L3093" s="51"/>
      <c r="M3093" s="51"/>
      <c r="N3093" s="53">
        <v>20000</v>
      </c>
      <c r="O3093" s="53"/>
      <c r="P3093" s="53">
        <v>20000</v>
      </c>
    </row>
    <row r="3094" spans="1:16" s="19" customFormat="1" hidden="1">
      <c r="A3094" s="19" t="s">
        <v>2066</v>
      </c>
      <c r="B3094" s="19" t="s">
        <v>2205</v>
      </c>
      <c r="C3094" s="51"/>
      <c r="D3094" s="51" t="s">
        <v>1879</v>
      </c>
      <c r="E3094" s="51" t="s">
        <v>0</v>
      </c>
      <c r="F3094" s="51" t="s">
        <v>722</v>
      </c>
      <c r="G3094" s="51" t="s">
        <v>0</v>
      </c>
      <c r="H3094" s="51" t="s">
        <v>1878</v>
      </c>
      <c r="I3094" s="51"/>
      <c r="J3094" s="51">
        <v>61053</v>
      </c>
      <c r="K3094" s="51" t="s">
        <v>2204</v>
      </c>
      <c r="L3094" s="51"/>
      <c r="M3094" s="51"/>
      <c r="N3094" s="53">
        <v>8171</v>
      </c>
      <c r="O3094" s="53"/>
      <c r="P3094" s="53">
        <v>8171</v>
      </c>
    </row>
    <row r="3095" spans="1:16" s="19" customFormat="1" hidden="1">
      <c r="A3095" s="19" t="s">
        <v>2066</v>
      </c>
      <c r="B3095" s="19" t="s">
        <v>2203</v>
      </c>
      <c r="C3095" s="51"/>
      <c r="D3095" s="51" t="s">
        <v>1879</v>
      </c>
      <c r="E3095" s="51" t="s">
        <v>4</v>
      </c>
      <c r="F3095" s="51" t="s">
        <v>4</v>
      </c>
      <c r="G3095" s="51" t="s">
        <v>4</v>
      </c>
      <c r="H3095" s="51" t="s">
        <v>1878</v>
      </c>
      <c r="I3095" s="51"/>
      <c r="J3095" s="51">
        <v>61188</v>
      </c>
      <c r="K3095" s="51" t="s">
        <v>2202</v>
      </c>
      <c r="L3095" s="51"/>
      <c r="M3095" s="51"/>
      <c r="N3095" s="53">
        <v>9282</v>
      </c>
      <c r="O3095" s="53"/>
      <c r="P3095" s="53">
        <v>9282</v>
      </c>
    </row>
    <row r="3096" spans="1:16" s="19" customFormat="1" hidden="1">
      <c r="A3096" s="19" t="s">
        <v>2066</v>
      </c>
      <c r="B3096" s="19" t="s">
        <v>2201</v>
      </c>
      <c r="C3096" s="51"/>
      <c r="D3096" s="51" t="s">
        <v>1879</v>
      </c>
      <c r="E3096" s="51" t="s">
        <v>4</v>
      </c>
      <c r="F3096" s="51" t="s">
        <v>4</v>
      </c>
      <c r="G3096" s="51" t="s">
        <v>4</v>
      </c>
      <c r="H3096" s="51" t="s">
        <v>1878</v>
      </c>
      <c r="I3096" s="51"/>
      <c r="J3096" s="51">
        <v>61199</v>
      </c>
      <c r="K3096" s="51" t="s">
        <v>2200</v>
      </c>
      <c r="L3096" s="51"/>
      <c r="M3096" s="51"/>
      <c r="N3096" s="53">
        <v>5100</v>
      </c>
      <c r="O3096" s="53"/>
      <c r="P3096" s="53">
        <v>5100</v>
      </c>
    </row>
    <row r="3097" spans="1:16" s="19" customFormat="1" hidden="1">
      <c r="A3097" s="19" t="s">
        <v>2189</v>
      </c>
      <c r="B3097" s="19" t="s">
        <v>2199</v>
      </c>
      <c r="C3097" s="51"/>
      <c r="D3097" s="51" t="s">
        <v>1879</v>
      </c>
      <c r="E3097" s="51" t="s">
        <v>460</v>
      </c>
      <c r="F3097" s="51" t="s">
        <v>460</v>
      </c>
      <c r="G3097" s="51" t="s">
        <v>460</v>
      </c>
      <c r="H3097" s="51" t="s">
        <v>1878</v>
      </c>
      <c r="I3097" s="51"/>
      <c r="J3097" s="51">
        <v>61261</v>
      </c>
      <c r="K3097" s="51" t="s">
        <v>2198</v>
      </c>
      <c r="L3097" s="51"/>
      <c r="M3097" s="51"/>
      <c r="N3097" s="53">
        <v>79969</v>
      </c>
      <c r="O3097" s="53"/>
      <c r="P3097" s="53">
        <v>79969</v>
      </c>
    </row>
    <row r="3098" spans="1:16" s="19" customFormat="1" hidden="1">
      <c r="A3098" s="19" t="s">
        <v>2066</v>
      </c>
      <c r="B3098" s="19" t="s">
        <v>2197</v>
      </c>
      <c r="C3098" s="51"/>
      <c r="D3098" s="51" t="s">
        <v>1879</v>
      </c>
      <c r="E3098" s="51" t="s">
        <v>4</v>
      </c>
      <c r="F3098" s="51" t="s">
        <v>4</v>
      </c>
      <c r="G3098" s="51" t="s">
        <v>4</v>
      </c>
      <c r="H3098" s="51" t="s">
        <v>1878</v>
      </c>
      <c r="I3098" s="51"/>
      <c r="J3098" s="51">
        <v>61384</v>
      </c>
      <c r="K3098" s="51" t="s">
        <v>2196</v>
      </c>
      <c r="L3098" s="51"/>
      <c r="M3098" s="51"/>
      <c r="N3098" s="53">
        <v>50000</v>
      </c>
      <c r="O3098" s="53"/>
      <c r="P3098" s="53">
        <v>50000</v>
      </c>
    </row>
    <row r="3099" spans="1:16" s="19" customFormat="1" hidden="1">
      <c r="A3099" s="19" t="s">
        <v>2066</v>
      </c>
      <c r="B3099" s="19" t="s">
        <v>2195</v>
      </c>
      <c r="C3099" s="51"/>
      <c r="D3099" s="51" t="s">
        <v>1879</v>
      </c>
      <c r="E3099" s="51" t="s">
        <v>4</v>
      </c>
      <c r="F3099" s="51" t="s">
        <v>4</v>
      </c>
      <c r="G3099" s="51" t="s">
        <v>4</v>
      </c>
      <c r="H3099" s="51" t="s">
        <v>1878</v>
      </c>
      <c r="I3099" s="51"/>
      <c r="J3099" s="51">
        <v>61672</v>
      </c>
      <c r="K3099" s="51" t="s">
        <v>2194</v>
      </c>
      <c r="L3099" s="51"/>
      <c r="M3099" s="51"/>
      <c r="N3099" s="53">
        <v>14760</v>
      </c>
      <c r="O3099" s="53"/>
      <c r="P3099" s="53">
        <v>14760</v>
      </c>
    </row>
    <row r="3100" spans="1:16" s="19" customFormat="1" hidden="1">
      <c r="A3100" s="19" t="s">
        <v>2189</v>
      </c>
      <c r="B3100" s="19" t="s">
        <v>1413</v>
      </c>
      <c r="C3100" s="51"/>
      <c r="D3100" s="51" t="s">
        <v>1879</v>
      </c>
      <c r="E3100" s="51" t="s">
        <v>460</v>
      </c>
      <c r="F3100" s="51" t="s">
        <v>460</v>
      </c>
      <c r="G3100" s="51" t="s">
        <v>460</v>
      </c>
      <c r="H3100" s="51" t="s">
        <v>1878</v>
      </c>
      <c r="I3100" s="51"/>
      <c r="J3100" s="51">
        <v>62862</v>
      </c>
      <c r="K3100" s="51" t="s">
        <v>2193</v>
      </c>
      <c r="L3100" s="51"/>
      <c r="M3100" s="51"/>
      <c r="N3100" s="53">
        <v>105079</v>
      </c>
      <c r="O3100" s="53"/>
      <c r="P3100" s="53">
        <v>105079</v>
      </c>
    </row>
    <row r="3101" spans="1:16" s="19" customFormat="1" hidden="1">
      <c r="A3101" s="19" t="s">
        <v>2189</v>
      </c>
      <c r="B3101" s="19" t="s">
        <v>1414</v>
      </c>
      <c r="C3101" s="51"/>
      <c r="D3101" s="51" t="s">
        <v>1879</v>
      </c>
      <c r="E3101" s="51" t="s">
        <v>460</v>
      </c>
      <c r="F3101" s="51" t="s">
        <v>460</v>
      </c>
      <c r="G3101" s="51" t="s">
        <v>460</v>
      </c>
      <c r="H3101" s="51" t="s">
        <v>1878</v>
      </c>
      <c r="I3101" s="51"/>
      <c r="J3101" s="51">
        <v>62863</v>
      </c>
      <c r="K3101" s="51" t="s">
        <v>2192</v>
      </c>
      <c r="L3101" s="51"/>
      <c r="M3101" s="51"/>
      <c r="N3101" s="53">
        <v>79784</v>
      </c>
      <c r="O3101" s="53"/>
      <c r="P3101" s="53">
        <v>79784</v>
      </c>
    </row>
    <row r="3102" spans="1:16" s="19" customFormat="1" hidden="1">
      <c r="A3102" s="19" t="s">
        <v>624</v>
      </c>
      <c r="B3102" s="19" t="s">
        <v>2191</v>
      </c>
      <c r="C3102" s="51"/>
      <c r="D3102" s="51" t="s">
        <v>1879</v>
      </c>
      <c r="E3102" s="51" t="s">
        <v>460</v>
      </c>
      <c r="F3102" s="51" t="s">
        <v>460</v>
      </c>
      <c r="G3102" s="51" t="s">
        <v>460</v>
      </c>
      <c r="H3102" s="51" t="s">
        <v>1878</v>
      </c>
      <c r="I3102" s="51"/>
      <c r="J3102" s="51">
        <v>62873</v>
      </c>
      <c r="K3102" s="51" t="s">
        <v>2190</v>
      </c>
      <c r="L3102" s="51"/>
      <c r="M3102" s="51"/>
      <c r="N3102" s="53">
        <v>46048</v>
      </c>
      <c r="O3102" s="53"/>
      <c r="P3102" s="53">
        <v>46048</v>
      </c>
    </row>
    <row r="3103" spans="1:16" s="19" customFormat="1" hidden="1">
      <c r="A3103" s="19" t="s">
        <v>2189</v>
      </c>
      <c r="B3103" s="19" t="s">
        <v>2188</v>
      </c>
      <c r="C3103" s="51"/>
      <c r="D3103" s="51" t="s">
        <v>1879</v>
      </c>
      <c r="E3103" s="51" t="s">
        <v>4</v>
      </c>
      <c r="F3103" s="51" t="s">
        <v>4</v>
      </c>
      <c r="G3103" s="51" t="s">
        <v>4</v>
      </c>
      <c r="H3103" s="51" t="s">
        <v>1878</v>
      </c>
      <c r="I3103" s="51"/>
      <c r="J3103" s="51">
        <v>63115</v>
      </c>
      <c r="K3103" s="51" t="s">
        <v>2187</v>
      </c>
      <c r="L3103" s="51"/>
      <c r="M3103" s="51"/>
      <c r="N3103" s="53">
        <v>6805</v>
      </c>
      <c r="O3103" s="53"/>
      <c r="P3103" s="53">
        <v>6805</v>
      </c>
    </row>
    <row r="3104" spans="1:16" s="19" customFormat="1" hidden="1">
      <c r="A3104" s="19" t="s">
        <v>2066</v>
      </c>
      <c r="B3104" s="19" t="s">
        <v>2186</v>
      </c>
      <c r="C3104" s="51"/>
      <c r="D3104" s="51" t="s">
        <v>1879</v>
      </c>
      <c r="E3104" s="51" t="s">
        <v>4</v>
      </c>
      <c r="F3104" s="51" t="s">
        <v>4</v>
      </c>
      <c r="G3104" s="51" t="s">
        <v>4</v>
      </c>
      <c r="H3104" s="51" t="s">
        <v>1878</v>
      </c>
      <c r="I3104" s="51"/>
      <c r="J3104" s="51">
        <v>63161</v>
      </c>
      <c r="K3104" s="51" t="s">
        <v>2185</v>
      </c>
      <c r="L3104" s="51"/>
      <c r="M3104" s="51"/>
      <c r="N3104" s="53">
        <v>93513</v>
      </c>
      <c r="O3104" s="53"/>
      <c r="P3104" s="53">
        <v>93513</v>
      </c>
    </row>
    <row r="3105" spans="1:16" s="19" customFormat="1" hidden="1">
      <c r="A3105" s="19" t="s">
        <v>2015</v>
      </c>
      <c r="B3105" s="19" t="s">
        <v>2184</v>
      </c>
      <c r="C3105" s="51"/>
      <c r="D3105" s="51" t="s">
        <v>1879</v>
      </c>
      <c r="E3105" s="51" t="s">
        <v>460</v>
      </c>
      <c r="F3105" s="51" t="s">
        <v>460</v>
      </c>
      <c r="G3105" s="51" t="s">
        <v>460</v>
      </c>
      <c r="H3105" s="51" t="s">
        <v>1878</v>
      </c>
      <c r="I3105" s="51"/>
      <c r="J3105" s="51">
        <v>63436</v>
      </c>
      <c r="K3105" s="51" t="s">
        <v>2183</v>
      </c>
      <c r="L3105" s="51"/>
      <c r="M3105" s="51"/>
      <c r="N3105" s="53">
        <v>865.9</v>
      </c>
      <c r="O3105" s="53"/>
      <c r="P3105" s="53">
        <v>865.9</v>
      </c>
    </row>
    <row r="3106" spans="1:16" s="19" customFormat="1" hidden="1">
      <c r="A3106" s="19" t="s">
        <v>2066</v>
      </c>
      <c r="B3106" s="19" t="s">
        <v>2182</v>
      </c>
      <c r="C3106" s="51"/>
      <c r="D3106" s="51" t="s">
        <v>1879</v>
      </c>
      <c r="E3106" s="51" t="s">
        <v>4</v>
      </c>
      <c r="F3106" s="51" t="s">
        <v>4</v>
      </c>
      <c r="G3106" s="51" t="s">
        <v>4</v>
      </c>
      <c r="H3106" s="51" t="s">
        <v>1878</v>
      </c>
      <c r="I3106" s="51"/>
      <c r="J3106" s="51">
        <v>63553</v>
      </c>
      <c r="K3106" s="51" t="s">
        <v>2181</v>
      </c>
      <c r="L3106" s="51"/>
      <c r="M3106" s="51"/>
      <c r="N3106" s="53">
        <v>9000</v>
      </c>
      <c r="O3106" s="53"/>
      <c r="P3106" s="53">
        <v>9000</v>
      </c>
    </row>
    <row r="3107" spans="1:16" s="19" customFormat="1" hidden="1">
      <c r="A3107" s="19" t="s">
        <v>2066</v>
      </c>
      <c r="B3107" s="19" t="s">
        <v>2180</v>
      </c>
      <c r="C3107" s="51"/>
      <c r="D3107" s="51" t="s">
        <v>1879</v>
      </c>
      <c r="E3107" s="51" t="s">
        <v>460</v>
      </c>
      <c r="F3107" s="51" t="s">
        <v>460</v>
      </c>
      <c r="G3107" s="51" t="s">
        <v>460</v>
      </c>
      <c r="H3107" s="51" t="s">
        <v>1878</v>
      </c>
      <c r="I3107" s="51"/>
      <c r="J3107" s="51">
        <v>63622</v>
      </c>
      <c r="K3107" s="51" t="s">
        <v>2179</v>
      </c>
      <c r="L3107" s="51"/>
      <c r="M3107" s="51"/>
      <c r="N3107" s="53">
        <v>36715</v>
      </c>
      <c r="O3107" s="53"/>
      <c r="P3107" s="53">
        <v>36715</v>
      </c>
    </row>
    <row r="3108" spans="1:16" s="19" customFormat="1" hidden="1">
      <c r="A3108" s="19" t="s">
        <v>2066</v>
      </c>
      <c r="B3108" s="19" t="s">
        <v>2178</v>
      </c>
      <c r="C3108" s="51"/>
      <c r="D3108" s="51" t="s">
        <v>1879</v>
      </c>
      <c r="E3108" s="51" t="s">
        <v>460</v>
      </c>
      <c r="F3108" s="51" t="s">
        <v>460</v>
      </c>
      <c r="G3108" s="51" t="s">
        <v>460</v>
      </c>
      <c r="H3108" s="51" t="s">
        <v>1878</v>
      </c>
      <c r="I3108" s="51"/>
      <c r="J3108" s="51">
        <v>63669</v>
      </c>
      <c r="K3108" s="51" t="s">
        <v>2177</v>
      </c>
      <c r="L3108" s="51"/>
      <c r="M3108" s="51"/>
      <c r="N3108" s="53">
        <v>12738</v>
      </c>
      <c r="O3108" s="53"/>
      <c r="P3108" s="53">
        <v>12738</v>
      </c>
    </row>
    <row r="3109" spans="1:16" s="19" customFormat="1" hidden="1">
      <c r="A3109" s="19" t="s">
        <v>2066</v>
      </c>
      <c r="B3109" s="19" t="s">
        <v>2176</v>
      </c>
      <c r="C3109" s="51"/>
      <c r="D3109" s="51" t="s">
        <v>1879</v>
      </c>
      <c r="E3109" s="51" t="s">
        <v>460</v>
      </c>
      <c r="F3109" s="51" t="s">
        <v>460</v>
      </c>
      <c r="G3109" s="51" t="s">
        <v>460</v>
      </c>
      <c r="H3109" s="51" t="s">
        <v>1878</v>
      </c>
      <c r="I3109" s="51"/>
      <c r="J3109" s="51">
        <v>63670</v>
      </c>
      <c r="K3109" s="51" t="s">
        <v>2175</v>
      </c>
      <c r="L3109" s="51"/>
      <c r="M3109" s="51"/>
      <c r="N3109" s="53">
        <v>16009</v>
      </c>
      <c r="O3109" s="53"/>
      <c r="P3109" s="53">
        <v>16009</v>
      </c>
    </row>
    <row r="3110" spans="1:16" s="19" customFormat="1" hidden="1">
      <c r="A3110" s="19" t="s">
        <v>2066</v>
      </c>
      <c r="B3110" s="19" t="s">
        <v>2174</v>
      </c>
      <c r="C3110" s="51"/>
      <c r="D3110" s="51" t="s">
        <v>1879</v>
      </c>
      <c r="E3110" s="51" t="s">
        <v>460</v>
      </c>
      <c r="F3110" s="51" t="s">
        <v>460</v>
      </c>
      <c r="G3110" s="51" t="s">
        <v>460</v>
      </c>
      <c r="H3110" s="51" t="s">
        <v>1878</v>
      </c>
      <c r="I3110" s="51"/>
      <c r="J3110" s="51">
        <v>63672</v>
      </c>
      <c r="K3110" s="51" t="s">
        <v>2173</v>
      </c>
      <c r="L3110" s="51"/>
      <c r="M3110" s="51"/>
      <c r="N3110" s="53">
        <v>109538</v>
      </c>
      <c r="O3110" s="53"/>
      <c r="P3110" s="53">
        <v>109538</v>
      </c>
    </row>
    <row r="3111" spans="1:16" s="19" customFormat="1" hidden="1">
      <c r="A3111" s="19" t="s">
        <v>2019</v>
      </c>
      <c r="B3111" s="19" t="s">
        <v>2172</v>
      </c>
      <c r="C3111" s="51"/>
      <c r="D3111" s="51" t="s">
        <v>1879</v>
      </c>
      <c r="E3111" s="51" t="s">
        <v>0</v>
      </c>
      <c r="F3111" s="51" t="s">
        <v>0</v>
      </c>
      <c r="G3111" s="51" t="s">
        <v>0</v>
      </c>
      <c r="H3111" s="51" t="s">
        <v>1878</v>
      </c>
      <c r="I3111" s="51"/>
      <c r="J3111" s="51" t="s">
        <v>2171</v>
      </c>
      <c r="K3111" s="51" t="s">
        <v>2170</v>
      </c>
      <c r="L3111" s="51">
        <v>10300</v>
      </c>
      <c r="M3111" s="51"/>
      <c r="N3111" s="53">
        <v>18770</v>
      </c>
      <c r="O3111" s="53">
        <v>0</v>
      </c>
      <c r="P3111" s="53">
        <v>18770</v>
      </c>
    </row>
    <row r="3112" spans="1:16" s="19" customFormat="1" hidden="1">
      <c r="A3112" s="19" t="s">
        <v>2019</v>
      </c>
      <c r="B3112" s="19" t="s">
        <v>2169</v>
      </c>
      <c r="C3112" s="51"/>
      <c r="D3112" s="51" t="s">
        <v>1879</v>
      </c>
      <c r="E3112" s="51" t="s">
        <v>4</v>
      </c>
      <c r="F3112" s="51" t="s">
        <v>4</v>
      </c>
      <c r="G3112" s="51" t="s">
        <v>4</v>
      </c>
      <c r="H3112" s="51" t="s">
        <v>1878</v>
      </c>
      <c r="I3112" s="51"/>
      <c r="J3112" s="51" t="s">
        <v>2168</v>
      </c>
      <c r="K3112" s="51" t="s">
        <v>2055</v>
      </c>
      <c r="L3112" s="51">
        <v>10597</v>
      </c>
      <c r="M3112" s="51"/>
      <c r="N3112" s="53">
        <v>16710</v>
      </c>
      <c r="O3112" s="53">
        <v>0</v>
      </c>
      <c r="P3112" s="53">
        <v>16710</v>
      </c>
    </row>
    <row r="3113" spans="1:16" s="19" customFormat="1" hidden="1">
      <c r="A3113" s="19" t="s">
        <v>2121</v>
      </c>
      <c r="B3113" s="19" t="s">
        <v>2167</v>
      </c>
      <c r="C3113" s="51"/>
      <c r="D3113" s="51" t="s">
        <v>1879</v>
      </c>
      <c r="E3113" s="51" t="s">
        <v>4</v>
      </c>
      <c r="F3113" s="51" t="s">
        <v>4</v>
      </c>
      <c r="G3113" s="51" t="s">
        <v>4</v>
      </c>
      <c r="H3113" s="51" t="s">
        <v>1878</v>
      </c>
      <c r="I3113" s="51"/>
      <c r="J3113" s="51" t="s">
        <v>377</v>
      </c>
      <c r="K3113" s="51" t="s">
        <v>2165</v>
      </c>
      <c r="L3113" s="51">
        <v>10027</v>
      </c>
      <c r="M3113" s="51"/>
      <c r="N3113" s="53">
        <v>804</v>
      </c>
      <c r="O3113" s="53">
        <v>0</v>
      </c>
      <c r="P3113" s="53">
        <v>804</v>
      </c>
    </row>
    <row r="3114" spans="1:16" s="19" customFormat="1" hidden="1">
      <c r="A3114" s="19" t="s">
        <v>2019</v>
      </c>
      <c r="B3114" s="19" t="s">
        <v>2166</v>
      </c>
      <c r="C3114" s="51"/>
      <c r="D3114" s="51" t="s">
        <v>1879</v>
      </c>
      <c r="E3114" s="51" t="s">
        <v>4</v>
      </c>
      <c r="F3114" s="51" t="s">
        <v>4</v>
      </c>
      <c r="G3114" s="51" t="s">
        <v>4</v>
      </c>
      <c r="H3114" s="51" t="s">
        <v>1878</v>
      </c>
      <c r="I3114" s="51"/>
      <c r="J3114" s="51" t="s">
        <v>377</v>
      </c>
      <c r="K3114" s="51" t="s">
        <v>2165</v>
      </c>
      <c r="L3114" s="51">
        <v>10027</v>
      </c>
      <c r="M3114" s="51"/>
      <c r="N3114" s="53">
        <v>6234</v>
      </c>
      <c r="O3114" s="53">
        <v>0</v>
      </c>
      <c r="P3114" s="53">
        <v>6234</v>
      </c>
    </row>
    <row r="3115" spans="1:16" s="19" customFormat="1" hidden="1">
      <c r="A3115" s="19" t="s">
        <v>2121</v>
      </c>
      <c r="B3115" s="19" t="s">
        <v>171</v>
      </c>
      <c r="C3115" s="51"/>
      <c r="D3115" s="51" t="s">
        <v>1879</v>
      </c>
      <c r="E3115" s="51" t="s">
        <v>4</v>
      </c>
      <c r="F3115" s="51" t="s">
        <v>4</v>
      </c>
      <c r="G3115" s="51" t="s">
        <v>4</v>
      </c>
      <c r="H3115" s="51" t="s">
        <v>1878</v>
      </c>
      <c r="I3115" s="51"/>
      <c r="J3115" s="51" t="s">
        <v>2164</v>
      </c>
      <c r="K3115" s="51" t="s">
        <v>2163</v>
      </c>
      <c r="L3115" s="51">
        <v>10191</v>
      </c>
      <c r="M3115" s="51"/>
      <c r="N3115" s="53">
        <v>6211</v>
      </c>
      <c r="O3115" s="53">
        <v>0</v>
      </c>
      <c r="P3115" s="53">
        <v>6211</v>
      </c>
    </row>
    <row r="3116" spans="1:16" s="19" customFormat="1" hidden="1">
      <c r="A3116" s="19" t="s">
        <v>2121</v>
      </c>
      <c r="B3116" s="19" t="s">
        <v>172</v>
      </c>
      <c r="C3116" s="51"/>
      <c r="D3116" s="51" t="s">
        <v>1879</v>
      </c>
      <c r="E3116" s="51" t="s">
        <v>4</v>
      </c>
      <c r="F3116" s="51" t="s">
        <v>4</v>
      </c>
      <c r="G3116" s="51" t="s">
        <v>4</v>
      </c>
      <c r="H3116" s="51" t="s">
        <v>1878</v>
      </c>
      <c r="I3116" s="51"/>
      <c r="J3116" s="51" t="s">
        <v>2162</v>
      </c>
      <c r="K3116" s="51" t="s">
        <v>2161</v>
      </c>
      <c r="L3116" s="51">
        <v>10191</v>
      </c>
      <c r="M3116" s="51"/>
      <c r="N3116" s="53">
        <v>7789</v>
      </c>
      <c r="O3116" s="53">
        <v>0</v>
      </c>
      <c r="P3116" s="53">
        <v>7789</v>
      </c>
    </row>
    <row r="3117" spans="1:16" s="19" customFormat="1" hidden="1">
      <c r="A3117" s="19" t="s">
        <v>2019</v>
      </c>
      <c r="B3117" s="19" t="s">
        <v>2160</v>
      </c>
      <c r="C3117" s="51"/>
      <c r="D3117" s="51" t="s">
        <v>1879</v>
      </c>
      <c r="E3117" s="51" t="s">
        <v>4</v>
      </c>
      <c r="F3117" s="51" t="s">
        <v>4</v>
      </c>
      <c r="G3117" s="51" t="s">
        <v>4</v>
      </c>
      <c r="H3117" s="51" t="s">
        <v>1878</v>
      </c>
      <c r="I3117" s="51"/>
      <c r="J3117" s="51" t="s">
        <v>2159</v>
      </c>
      <c r="K3117" s="51" t="s">
        <v>2054</v>
      </c>
      <c r="L3117" s="51">
        <v>10586</v>
      </c>
      <c r="M3117" s="51"/>
      <c r="N3117" s="53">
        <v>54871</v>
      </c>
      <c r="O3117" s="53">
        <v>0</v>
      </c>
      <c r="P3117" s="53">
        <v>54871</v>
      </c>
    </row>
    <row r="3118" spans="1:16" s="19" customFormat="1" hidden="1">
      <c r="A3118" s="19" t="s">
        <v>2024</v>
      </c>
      <c r="B3118" s="19" t="s">
        <v>662</v>
      </c>
      <c r="C3118" s="51"/>
      <c r="D3118" s="51" t="s">
        <v>1879</v>
      </c>
      <c r="E3118" s="51" t="s">
        <v>103</v>
      </c>
      <c r="F3118" s="51" t="s">
        <v>103</v>
      </c>
      <c r="G3118" s="51" t="s">
        <v>103</v>
      </c>
      <c r="H3118" s="51" t="s">
        <v>1878</v>
      </c>
      <c r="I3118" s="51"/>
      <c r="J3118" s="51" t="s">
        <v>278</v>
      </c>
      <c r="K3118" s="51" t="s">
        <v>2158</v>
      </c>
      <c r="L3118" s="51">
        <v>215</v>
      </c>
      <c r="M3118" s="51"/>
      <c r="N3118" s="53">
        <v>4506</v>
      </c>
      <c r="O3118" s="53"/>
      <c r="P3118" s="53">
        <v>4506</v>
      </c>
    </row>
    <row r="3119" spans="1:16" s="19" customFormat="1" hidden="1">
      <c r="A3119" s="19" t="s">
        <v>2024</v>
      </c>
      <c r="B3119" s="19" t="s">
        <v>1248</v>
      </c>
      <c r="C3119" s="51"/>
      <c r="D3119" s="51" t="s">
        <v>1879</v>
      </c>
      <c r="E3119" s="51" t="s">
        <v>103</v>
      </c>
      <c r="F3119" s="51" t="s">
        <v>103</v>
      </c>
      <c r="G3119" s="51" t="s">
        <v>103</v>
      </c>
      <c r="H3119" s="51" t="s">
        <v>1878</v>
      </c>
      <c r="I3119" s="51"/>
      <c r="J3119" s="51" t="s">
        <v>306</v>
      </c>
      <c r="K3119" s="51" t="s">
        <v>2157</v>
      </c>
      <c r="L3119" s="51">
        <v>261</v>
      </c>
      <c r="M3119" s="51"/>
      <c r="N3119" s="53">
        <v>18574</v>
      </c>
      <c r="O3119" s="53"/>
      <c r="P3119" s="53">
        <v>18574</v>
      </c>
    </row>
    <row r="3120" spans="1:16" s="19" customFormat="1" hidden="1">
      <c r="A3120" s="19" t="s">
        <v>2149</v>
      </c>
      <c r="B3120" s="19" t="s">
        <v>856</v>
      </c>
      <c r="C3120" s="51"/>
      <c r="D3120" s="51" t="s">
        <v>1879</v>
      </c>
      <c r="E3120" s="51" t="s">
        <v>676</v>
      </c>
      <c r="F3120" s="51" t="s">
        <v>777</v>
      </c>
      <c r="G3120" s="51" t="s">
        <v>676</v>
      </c>
      <c r="H3120" s="51" t="s">
        <v>1878</v>
      </c>
      <c r="I3120" s="51"/>
      <c r="J3120" s="51" t="s">
        <v>287</v>
      </c>
      <c r="K3120" s="51"/>
      <c r="L3120" s="51">
        <v>294</v>
      </c>
      <c r="M3120" s="51"/>
      <c r="N3120" s="53">
        <v>1454.9016665176812</v>
      </c>
      <c r="O3120" s="53">
        <v>0</v>
      </c>
      <c r="P3120" s="53">
        <v>1454.9016665176812</v>
      </c>
    </row>
    <row r="3121" spans="1:16" s="19" customFormat="1" hidden="1">
      <c r="A3121" s="19" t="s">
        <v>2149</v>
      </c>
      <c r="B3121" s="19" t="s">
        <v>857</v>
      </c>
      <c r="C3121" s="51"/>
      <c r="D3121" s="51" t="s">
        <v>1879</v>
      </c>
      <c r="E3121" s="51" t="s">
        <v>676</v>
      </c>
      <c r="F3121" s="51" t="s">
        <v>777</v>
      </c>
      <c r="G3121" s="51" t="s">
        <v>676</v>
      </c>
      <c r="H3121" s="51" t="s">
        <v>1878</v>
      </c>
      <c r="I3121" s="51"/>
      <c r="J3121" s="51" t="s">
        <v>288</v>
      </c>
      <c r="K3121" s="51"/>
      <c r="L3121" s="51">
        <v>295</v>
      </c>
      <c r="M3121" s="51"/>
      <c r="N3121" s="53">
        <v>1867.7554395827233</v>
      </c>
      <c r="O3121" s="53">
        <v>0</v>
      </c>
      <c r="P3121" s="53">
        <v>1867.7554395827233</v>
      </c>
    </row>
    <row r="3122" spans="1:16" s="19" customFormat="1" hidden="1">
      <c r="A3122" s="19" t="s">
        <v>2149</v>
      </c>
      <c r="B3122" s="19" t="s">
        <v>20</v>
      </c>
      <c r="C3122" s="51"/>
      <c r="D3122" s="51" t="s">
        <v>1879</v>
      </c>
      <c r="E3122" s="51" t="s">
        <v>103</v>
      </c>
      <c r="F3122" s="51" t="s">
        <v>1888</v>
      </c>
      <c r="G3122" s="51" t="s">
        <v>103</v>
      </c>
      <c r="H3122" s="51" t="s">
        <v>1878</v>
      </c>
      <c r="I3122" s="51"/>
      <c r="J3122" s="51" t="s">
        <v>291</v>
      </c>
      <c r="K3122" s="51"/>
      <c r="L3122" s="51">
        <v>296</v>
      </c>
      <c r="M3122" s="51"/>
      <c r="N3122" s="53">
        <v>120.15830693596315</v>
      </c>
      <c r="O3122" s="53">
        <v>0</v>
      </c>
      <c r="P3122" s="53">
        <v>120.15830693596315</v>
      </c>
    </row>
    <row r="3123" spans="1:16" s="19" customFormat="1" hidden="1">
      <c r="A3123" s="19" t="s">
        <v>2149</v>
      </c>
      <c r="B3123" s="19" t="s">
        <v>24</v>
      </c>
      <c r="C3123" s="51"/>
      <c r="D3123" s="51" t="s">
        <v>1879</v>
      </c>
      <c r="E3123" s="51" t="s">
        <v>676</v>
      </c>
      <c r="F3123" s="51" t="s">
        <v>777</v>
      </c>
      <c r="G3123" s="51" t="s">
        <v>676</v>
      </c>
      <c r="H3123" s="51" t="s">
        <v>1878</v>
      </c>
      <c r="I3123" s="51"/>
      <c r="J3123" s="51" t="s">
        <v>295</v>
      </c>
      <c r="K3123" s="51"/>
      <c r="L3123" s="51">
        <v>297</v>
      </c>
      <c r="M3123" s="51"/>
      <c r="N3123" s="53">
        <v>1470.1500278691085</v>
      </c>
      <c r="O3123" s="53">
        <v>0</v>
      </c>
      <c r="P3123" s="53">
        <v>1470.1500278691085</v>
      </c>
    </row>
    <row r="3124" spans="1:16" s="19" customFormat="1" hidden="1">
      <c r="A3124" s="19" t="s">
        <v>2024</v>
      </c>
      <c r="B3124" s="19" t="s">
        <v>1655</v>
      </c>
      <c r="C3124" s="51"/>
      <c r="D3124" s="51" t="s">
        <v>1879</v>
      </c>
      <c r="E3124" s="51" t="s">
        <v>0</v>
      </c>
      <c r="F3124" s="51" t="s">
        <v>578</v>
      </c>
      <c r="G3124" s="51" t="s">
        <v>0</v>
      </c>
      <c r="H3124" s="51" t="s">
        <v>1878</v>
      </c>
      <c r="I3124" s="51"/>
      <c r="J3124" s="51" t="s">
        <v>219</v>
      </c>
      <c r="K3124" s="51" t="s">
        <v>2156</v>
      </c>
      <c r="L3124" s="51"/>
      <c r="M3124" s="51"/>
      <c r="N3124" s="53">
        <v>14318</v>
      </c>
      <c r="O3124" s="53"/>
      <c r="P3124" s="53">
        <v>14318</v>
      </c>
    </row>
    <row r="3125" spans="1:16" s="19" customFormat="1" hidden="1">
      <c r="A3125" s="19" t="s">
        <v>2024</v>
      </c>
      <c r="B3125" s="19" t="s">
        <v>1654</v>
      </c>
      <c r="C3125" s="51"/>
      <c r="D3125" s="51" t="s">
        <v>1879</v>
      </c>
      <c r="E3125" s="51" t="s">
        <v>0</v>
      </c>
      <c r="F3125" s="51" t="s">
        <v>578</v>
      </c>
      <c r="G3125" s="51" t="s">
        <v>0</v>
      </c>
      <c r="H3125" s="51" t="s">
        <v>1878</v>
      </c>
      <c r="I3125" s="51"/>
      <c r="J3125" s="51" t="s">
        <v>219</v>
      </c>
      <c r="K3125" s="51" t="s">
        <v>2155</v>
      </c>
      <c r="L3125" s="51"/>
      <c r="M3125" s="51"/>
      <c r="N3125" s="53">
        <v>13038</v>
      </c>
      <c r="O3125" s="53"/>
      <c r="P3125" s="53">
        <v>13038</v>
      </c>
    </row>
    <row r="3126" spans="1:16" s="19" customFormat="1" hidden="1">
      <c r="A3126" s="19" t="s">
        <v>2024</v>
      </c>
      <c r="B3126" s="19" t="s">
        <v>1656</v>
      </c>
      <c r="C3126" s="51"/>
      <c r="D3126" s="51" t="s">
        <v>1879</v>
      </c>
      <c r="E3126" s="51" t="s">
        <v>0</v>
      </c>
      <c r="F3126" s="51" t="s">
        <v>578</v>
      </c>
      <c r="G3126" s="51" t="s">
        <v>0</v>
      </c>
      <c r="H3126" s="51" t="s">
        <v>1878</v>
      </c>
      <c r="I3126" s="51"/>
      <c r="J3126" s="51" t="s">
        <v>219</v>
      </c>
      <c r="K3126" s="51" t="s">
        <v>2154</v>
      </c>
      <c r="L3126" s="51"/>
      <c r="M3126" s="51"/>
      <c r="N3126" s="53">
        <v>14980</v>
      </c>
      <c r="O3126" s="53"/>
      <c r="P3126" s="53">
        <v>14980</v>
      </c>
    </row>
    <row r="3127" spans="1:16" s="19" customFormat="1" hidden="1">
      <c r="A3127" s="19" t="s">
        <v>2024</v>
      </c>
      <c r="B3127" s="19" t="s">
        <v>1657</v>
      </c>
      <c r="C3127" s="51"/>
      <c r="D3127" s="51" t="s">
        <v>1879</v>
      </c>
      <c r="E3127" s="51" t="s">
        <v>0</v>
      </c>
      <c r="F3127" s="51" t="s">
        <v>578</v>
      </c>
      <c r="G3127" s="51" t="s">
        <v>0</v>
      </c>
      <c r="H3127" s="51" t="s">
        <v>1878</v>
      </c>
      <c r="I3127" s="51"/>
      <c r="J3127" s="51" t="s">
        <v>219</v>
      </c>
      <c r="K3127" s="51" t="s">
        <v>2153</v>
      </c>
      <c r="L3127" s="51"/>
      <c r="M3127" s="51"/>
      <c r="N3127" s="53">
        <v>16212</v>
      </c>
      <c r="O3127" s="53"/>
      <c r="P3127" s="53">
        <v>16212</v>
      </c>
    </row>
    <row r="3128" spans="1:16" s="19" customFormat="1" hidden="1">
      <c r="A3128" s="19" t="s">
        <v>2019</v>
      </c>
      <c r="B3128" s="19" t="s">
        <v>1778</v>
      </c>
      <c r="C3128" s="51"/>
      <c r="D3128" s="51" t="s">
        <v>1879</v>
      </c>
      <c r="E3128" s="51" t="s">
        <v>4</v>
      </c>
      <c r="F3128" s="51" t="s">
        <v>4</v>
      </c>
      <c r="G3128" s="51" t="s">
        <v>4</v>
      </c>
      <c r="H3128" s="51" t="s">
        <v>1878</v>
      </c>
      <c r="I3128" s="51"/>
      <c r="J3128" s="51" t="s">
        <v>2152</v>
      </c>
      <c r="K3128" s="51" t="s">
        <v>2151</v>
      </c>
      <c r="L3128" s="51">
        <v>56012</v>
      </c>
      <c r="M3128" s="51"/>
      <c r="N3128" s="53">
        <v>49907</v>
      </c>
      <c r="O3128" s="53">
        <v>0</v>
      </c>
      <c r="P3128" s="53">
        <v>49907</v>
      </c>
    </row>
    <row r="3129" spans="1:16" s="19" customFormat="1" hidden="1">
      <c r="A3129" s="19" t="s">
        <v>2149</v>
      </c>
      <c r="B3129" s="19" t="s">
        <v>1537</v>
      </c>
      <c r="C3129" s="51"/>
      <c r="D3129" s="51" t="s">
        <v>1879</v>
      </c>
      <c r="E3129" s="51" t="s">
        <v>103</v>
      </c>
      <c r="F3129" s="51" t="s">
        <v>1888</v>
      </c>
      <c r="G3129" s="51" t="s">
        <v>103</v>
      </c>
      <c r="H3129" s="51" t="s">
        <v>1878</v>
      </c>
      <c r="I3129" s="51"/>
      <c r="J3129" s="51" t="s">
        <v>324</v>
      </c>
      <c r="K3129" s="51"/>
      <c r="L3129" s="51">
        <v>50961</v>
      </c>
      <c r="M3129" s="51"/>
      <c r="N3129" s="53">
        <v>134.67438288821174</v>
      </c>
      <c r="O3129" s="53">
        <v>0</v>
      </c>
      <c r="P3129" s="53">
        <v>134.67438288821174</v>
      </c>
    </row>
    <row r="3130" spans="1:16" s="19" customFormat="1" hidden="1">
      <c r="A3130" s="19" t="s">
        <v>2149</v>
      </c>
      <c r="B3130" s="19" t="s">
        <v>741</v>
      </c>
      <c r="C3130" s="51"/>
      <c r="D3130" s="51" t="s">
        <v>1879</v>
      </c>
      <c r="E3130" s="51" t="s">
        <v>103</v>
      </c>
      <c r="F3130" s="51" t="s">
        <v>1888</v>
      </c>
      <c r="G3130" s="51" t="s">
        <v>103</v>
      </c>
      <c r="H3130" s="51" t="s">
        <v>1878</v>
      </c>
      <c r="I3130" s="51"/>
      <c r="J3130" s="51" t="s">
        <v>246</v>
      </c>
      <c r="K3130" s="51"/>
      <c r="L3130" s="51">
        <v>50179</v>
      </c>
      <c r="M3130" s="51"/>
      <c r="N3130" s="53">
        <v>386.08793389713566</v>
      </c>
      <c r="O3130" s="53">
        <v>0</v>
      </c>
      <c r="P3130" s="53">
        <v>386.08793389713566</v>
      </c>
    </row>
    <row r="3131" spans="1:16" s="19" customFormat="1" hidden="1">
      <c r="A3131" s="19" t="s">
        <v>2149</v>
      </c>
      <c r="B3131" s="19" t="s">
        <v>1051</v>
      </c>
      <c r="C3131" s="51"/>
      <c r="D3131" s="51" t="s">
        <v>1879</v>
      </c>
      <c r="E3131" s="51" t="s">
        <v>103</v>
      </c>
      <c r="F3131" s="51" t="s">
        <v>1888</v>
      </c>
      <c r="G3131" s="51" t="s">
        <v>103</v>
      </c>
      <c r="H3131" s="51" t="s">
        <v>1878</v>
      </c>
      <c r="I3131" s="51"/>
      <c r="J3131" s="51" t="s">
        <v>2150</v>
      </c>
      <c r="K3131" s="51"/>
      <c r="L3131" s="51" t="s">
        <v>15</v>
      </c>
      <c r="M3131" s="51"/>
      <c r="N3131" s="53">
        <v>3.6786270289084246</v>
      </c>
      <c r="O3131" s="53">
        <v>0</v>
      </c>
      <c r="P3131" s="53">
        <v>3.6786270289084246</v>
      </c>
    </row>
    <row r="3132" spans="1:16" s="19" customFormat="1" hidden="1">
      <c r="A3132" s="19" t="s">
        <v>2149</v>
      </c>
      <c r="B3132" s="19" t="s">
        <v>1346</v>
      </c>
      <c r="C3132" s="51"/>
      <c r="D3132" s="51" t="s">
        <v>1879</v>
      </c>
      <c r="E3132" s="51" t="s">
        <v>103</v>
      </c>
      <c r="F3132" s="51" t="s">
        <v>1888</v>
      </c>
      <c r="G3132" s="51" t="s">
        <v>103</v>
      </c>
      <c r="H3132" s="51" t="s">
        <v>1878</v>
      </c>
      <c r="I3132" s="51"/>
      <c r="J3132" s="51" t="s">
        <v>546</v>
      </c>
      <c r="K3132" s="51" t="s">
        <v>2148</v>
      </c>
      <c r="L3132" s="51" t="s">
        <v>15</v>
      </c>
      <c r="M3132" s="51"/>
      <c r="N3132" s="53">
        <v>3.5565149283637467</v>
      </c>
      <c r="O3132" s="53">
        <v>0</v>
      </c>
      <c r="P3132" s="53">
        <v>3.5565149283637467</v>
      </c>
    </row>
    <row r="3133" spans="1:16" s="19" customFormat="1" hidden="1">
      <c r="A3133" s="19" t="s">
        <v>2024</v>
      </c>
      <c r="B3133" s="19" t="s">
        <v>765</v>
      </c>
      <c r="C3133" s="51"/>
      <c r="D3133" s="51" t="s">
        <v>1879</v>
      </c>
      <c r="E3133" s="51" t="s">
        <v>0</v>
      </c>
      <c r="F3133" s="51" t="s">
        <v>578</v>
      </c>
      <c r="G3133" s="51" t="s">
        <v>0</v>
      </c>
      <c r="H3133" s="51" t="s">
        <v>1878</v>
      </c>
      <c r="I3133" s="51"/>
      <c r="J3133" s="51" t="s">
        <v>201</v>
      </c>
      <c r="K3133" s="51" t="s">
        <v>2147</v>
      </c>
      <c r="L3133" s="51">
        <v>57163</v>
      </c>
      <c r="M3133" s="51"/>
      <c r="N3133" s="53">
        <v>36364</v>
      </c>
      <c r="O3133" s="53"/>
      <c r="P3133" s="53">
        <v>36364</v>
      </c>
    </row>
    <row r="3134" spans="1:16" s="19" customFormat="1" hidden="1">
      <c r="A3134" s="19" t="s">
        <v>2019</v>
      </c>
      <c r="B3134" s="19" t="s">
        <v>2146</v>
      </c>
      <c r="C3134" s="51"/>
      <c r="D3134" s="51" t="s">
        <v>1879</v>
      </c>
      <c r="E3134" s="51" t="s">
        <v>460</v>
      </c>
      <c r="F3134" s="51" t="s">
        <v>460</v>
      </c>
      <c r="G3134" s="51" t="s">
        <v>460</v>
      </c>
      <c r="H3134" s="51" t="s">
        <v>1878</v>
      </c>
      <c r="I3134" s="51"/>
      <c r="J3134" s="51" t="s">
        <v>435</v>
      </c>
      <c r="K3134" s="51" t="s">
        <v>2145</v>
      </c>
      <c r="L3134" s="51">
        <v>60093</v>
      </c>
      <c r="M3134" s="51"/>
      <c r="N3134" s="53">
        <v>20927</v>
      </c>
      <c r="O3134" s="53">
        <v>0</v>
      </c>
      <c r="P3134" s="53">
        <v>20927</v>
      </c>
    </row>
    <row r="3135" spans="1:16" s="19" customFormat="1" hidden="1">
      <c r="A3135" s="19" t="s">
        <v>2019</v>
      </c>
      <c r="B3135" s="19" t="s">
        <v>2144</v>
      </c>
      <c r="C3135" s="51"/>
      <c r="D3135" s="51" t="s">
        <v>1879</v>
      </c>
      <c r="E3135" s="51" t="s">
        <v>460</v>
      </c>
      <c r="F3135" s="51" t="s">
        <v>460</v>
      </c>
      <c r="G3135" s="51" t="s">
        <v>460</v>
      </c>
      <c r="H3135" s="51" t="s">
        <v>1878</v>
      </c>
      <c r="I3135" s="51"/>
      <c r="J3135" s="51" t="s">
        <v>435</v>
      </c>
      <c r="K3135" s="51" t="s">
        <v>2143</v>
      </c>
      <c r="L3135" s="51">
        <v>60093</v>
      </c>
      <c r="M3135" s="51"/>
      <c r="N3135" s="53">
        <v>19850</v>
      </c>
      <c r="O3135" s="53">
        <v>0</v>
      </c>
      <c r="P3135" s="53">
        <v>19850</v>
      </c>
    </row>
    <row r="3136" spans="1:16" s="19" customFormat="1" hidden="1">
      <c r="A3136" s="19" t="s">
        <v>2019</v>
      </c>
      <c r="B3136" s="19" t="s">
        <v>2142</v>
      </c>
      <c r="C3136" s="51"/>
      <c r="D3136" s="51" t="s">
        <v>1879</v>
      </c>
      <c r="E3136" s="51" t="s">
        <v>460</v>
      </c>
      <c r="F3136" s="51" t="s">
        <v>460</v>
      </c>
      <c r="G3136" s="51" t="s">
        <v>460</v>
      </c>
      <c r="H3136" s="51" t="s">
        <v>1878</v>
      </c>
      <c r="I3136" s="51"/>
      <c r="J3136" s="51" t="s">
        <v>435</v>
      </c>
      <c r="K3136" s="51" t="s">
        <v>2141</v>
      </c>
      <c r="L3136" s="51">
        <v>60093</v>
      </c>
      <c r="M3136" s="51"/>
      <c r="N3136" s="53">
        <v>17732</v>
      </c>
      <c r="O3136" s="53">
        <v>0</v>
      </c>
      <c r="P3136" s="53">
        <v>17732</v>
      </c>
    </row>
    <row r="3137" spans="1:16" s="19" customFormat="1" hidden="1">
      <c r="A3137" s="19" t="s">
        <v>2019</v>
      </c>
      <c r="B3137" s="19" t="s">
        <v>2140</v>
      </c>
      <c r="C3137" s="51"/>
      <c r="D3137" s="51" t="s">
        <v>1879</v>
      </c>
      <c r="E3137" s="51" t="s">
        <v>3</v>
      </c>
      <c r="F3137" s="51" t="s">
        <v>3</v>
      </c>
      <c r="G3137" s="51" t="s">
        <v>3</v>
      </c>
      <c r="H3137" s="51" t="s">
        <v>1878</v>
      </c>
      <c r="I3137" s="51"/>
      <c r="J3137" s="51" t="s">
        <v>1953</v>
      </c>
      <c r="K3137" s="51" t="s">
        <v>2139</v>
      </c>
      <c r="L3137" s="51">
        <v>7368</v>
      </c>
      <c r="M3137" s="51"/>
      <c r="N3137" s="53">
        <v>3439</v>
      </c>
      <c r="O3137" s="53">
        <v>0</v>
      </c>
      <c r="P3137" s="53">
        <v>3439</v>
      </c>
    </row>
    <row r="3138" spans="1:16" s="19" customFormat="1" hidden="1">
      <c r="A3138" s="19" t="s">
        <v>2019</v>
      </c>
      <c r="B3138" s="19" t="s">
        <v>2138</v>
      </c>
      <c r="C3138" s="51"/>
      <c r="D3138" s="51" t="s">
        <v>1879</v>
      </c>
      <c r="E3138" s="51" t="s">
        <v>3</v>
      </c>
      <c r="F3138" s="51" t="s">
        <v>3</v>
      </c>
      <c r="G3138" s="51" t="s">
        <v>3</v>
      </c>
      <c r="H3138" s="51" t="s">
        <v>1878</v>
      </c>
      <c r="I3138" s="51"/>
      <c r="J3138" s="51" t="s">
        <v>1948</v>
      </c>
      <c r="K3138" s="51" t="s">
        <v>2137</v>
      </c>
      <c r="L3138" s="51">
        <v>7369</v>
      </c>
      <c r="M3138" s="51"/>
      <c r="N3138" s="53">
        <v>6471</v>
      </c>
      <c r="O3138" s="53">
        <v>0</v>
      </c>
      <c r="P3138" s="53">
        <v>6471</v>
      </c>
    </row>
    <row r="3139" spans="1:16" s="19" customFormat="1" hidden="1">
      <c r="A3139" s="19" t="s">
        <v>2024</v>
      </c>
      <c r="B3139" s="19" t="s">
        <v>1442</v>
      </c>
      <c r="C3139" s="51"/>
      <c r="D3139" s="51" t="s">
        <v>1879</v>
      </c>
      <c r="E3139" s="51" t="s">
        <v>0</v>
      </c>
      <c r="F3139" s="51" t="s">
        <v>578</v>
      </c>
      <c r="G3139" s="51" t="s">
        <v>0</v>
      </c>
      <c r="H3139" s="51" t="s">
        <v>1878</v>
      </c>
      <c r="I3139" s="51"/>
      <c r="J3139" s="51" t="s">
        <v>2136</v>
      </c>
      <c r="K3139" s="51" t="s">
        <v>2135</v>
      </c>
      <c r="L3139" s="51"/>
      <c r="M3139" s="51"/>
      <c r="N3139" s="53">
        <v>14311</v>
      </c>
      <c r="O3139" s="53"/>
      <c r="P3139" s="53">
        <v>14311</v>
      </c>
    </row>
    <row r="3140" spans="1:16" s="19" customFormat="1" hidden="1">
      <c r="A3140" s="19" t="s">
        <v>2019</v>
      </c>
      <c r="B3140" s="19" t="s">
        <v>2134</v>
      </c>
      <c r="C3140" s="51"/>
      <c r="D3140" s="51" t="s">
        <v>1879</v>
      </c>
      <c r="E3140" s="51" t="s">
        <v>460</v>
      </c>
      <c r="F3140" s="51" t="s">
        <v>460</v>
      </c>
      <c r="G3140" s="51" t="s">
        <v>460</v>
      </c>
      <c r="H3140" s="51" t="s">
        <v>1878</v>
      </c>
      <c r="I3140" s="51"/>
      <c r="J3140" s="51" t="s">
        <v>454</v>
      </c>
      <c r="K3140" s="51" t="s">
        <v>1959</v>
      </c>
      <c r="L3140" s="51">
        <v>59939</v>
      </c>
      <c r="M3140" s="51"/>
      <c r="N3140" s="53">
        <v>46679</v>
      </c>
      <c r="O3140" s="53">
        <v>0</v>
      </c>
      <c r="P3140" s="53">
        <v>46679</v>
      </c>
    </row>
    <row r="3141" spans="1:16" s="19" customFormat="1" hidden="1">
      <c r="A3141" s="19" t="s">
        <v>2121</v>
      </c>
      <c r="B3141" s="19" t="s">
        <v>1767</v>
      </c>
      <c r="C3141" s="51"/>
      <c r="D3141" s="51" t="s">
        <v>1879</v>
      </c>
      <c r="E3141" s="51" t="s">
        <v>460</v>
      </c>
      <c r="F3141" s="51" t="s">
        <v>460</v>
      </c>
      <c r="G3141" s="51" t="s">
        <v>460</v>
      </c>
      <c r="H3141" s="51" t="s">
        <v>1878</v>
      </c>
      <c r="I3141" s="51"/>
      <c r="J3141" s="51" t="s">
        <v>2133</v>
      </c>
      <c r="K3141" s="51" t="s">
        <v>2132</v>
      </c>
      <c r="L3141" s="51">
        <v>60186</v>
      </c>
      <c r="M3141" s="51"/>
      <c r="N3141" s="53">
        <v>27322</v>
      </c>
      <c r="O3141" s="53">
        <v>0</v>
      </c>
      <c r="P3141" s="53">
        <v>27322</v>
      </c>
    </row>
    <row r="3142" spans="1:16" s="19" customFormat="1" hidden="1">
      <c r="A3142" s="19" t="s">
        <v>2019</v>
      </c>
      <c r="B3142" s="19" t="s">
        <v>2131</v>
      </c>
      <c r="C3142" s="51"/>
      <c r="D3142" s="51" t="s">
        <v>1879</v>
      </c>
      <c r="E3142" s="51" t="s">
        <v>460</v>
      </c>
      <c r="F3142" s="51" t="s">
        <v>460</v>
      </c>
      <c r="G3142" s="51" t="s">
        <v>460</v>
      </c>
      <c r="H3142" s="51" t="s">
        <v>1878</v>
      </c>
      <c r="I3142" s="51"/>
      <c r="J3142" s="51" t="s">
        <v>223</v>
      </c>
      <c r="K3142" s="51" t="s">
        <v>1916</v>
      </c>
      <c r="L3142" s="51">
        <v>59657</v>
      </c>
      <c r="M3142" s="51"/>
      <c r="N3142" s="53">
        <v>4259</v>
      </c>
      <c r="O3142" s="53">
        <v>0</v>
      </c>
      <c r="P3142" s="53">
        <v>4259</v>
      </c>
    </row>
    <row r="3143" spans="1:16" s="19" customFormat="1" hidden="1">
      <c r="A3143" s="19" t="s">
        <v>2019</v>
      </c>
      <c r="B3143" s="19" t="s">
        <v>2130</v>
      </c>
      <c r="C3143" s="51"/>
      <c r="D3143" s="51" t="s">
        <v>1879</v>
      </c>
      <c r="E3143" s="51" t="s">
        <v>460</v>
      </c>
      <c r="F3143" s="51" t="s">
        <v>460</v>
      </c>
      <c r="G3143" s="51" t="s">
        <v>460</v>
      </c>
      <c r="H3143" s="51" t="s">
        <v>1878</v>
      </c>
      <c r="I3143" s="51"/>
      <c r="J3143" s="51" t="s">
        <v>139</v>
      </c>
      <c r="K3143" s="51" t="s">
        <v>1914</v>
      </c>
      <c r="L3143" s="51">
        <v>58621</v>
      </c>
      <c r="M3143" s="51"/>
      <c r="N3143" s="53">
        <v>4851</v>
      </c>
      <c r="O3143" s="53">
        <v>0</v>
      </c>
      <c r="P3143" s="53">
        <v>4851</v>
      </c>
    </row>
    <row r="3144" spans="1:16" s="19" customFormat="1" hidden="1">
      <c r="A3144" s="19" t="s">
        <v>2121</v>
      </c>
      <c r="B3144" s="19" t="s">
        <v>153</v>
      </c>
      <c r="C3144" s="51"/>
      <c r="D3144" s="51" t="s">
        <v>1879</v>
      </c>
      <c r="E3144" s="51" t="s">
        <v>4</v>
      </c>
      <c r="F3144" s="51" t="s">
        <v>4</v>
      </c>
      <c r="G3144" s="51" t="s">
        <v>4</v>
      </c>
      <c r="H3144" s="51" t="s">
        <v>1878</v>
      </c>
      <c r="I3144" s="51"/>
      <c r="J3144" s="51" t="s">
        <v>2128</v>
      </c>
      <c r="K3144" s="51" t="s">
        <v>2127</v>
      </c>
      <c r="L3144" s="51">
        <v>59236</v>
      </c>
      <c r="M3144" s="51"/>
      <c r="N3144" s="53">
        <v>9681</v>
      </c>
      <c r="O3144" s="53">
        <v>0</v>
      </c>
      <c r="P3144" s="53">
        <v>9681</v>
      </c>
    </row>
    <row r="3145" spans="1:16" s="19" customFormat="1" hidden="1">
      <c r="A3145" s="19" t="s">
        <v>2129</v>
      </c>
      <c r="B3145" s="19" t="s">
        <v>153</v>
      </c>
      <c r="C3145" s="51"/>
      <c r="D3145" s="51" t="s">
        <v>1879</v>
      </c>
      <c r="E3145" s="51" t="s">
        <v>4</v>
      </c>
      <c r="F3145" s="51" t="s">
        <v>4</v>
      </c>
      <c r="G3145" s="51" t="s">
        <v>4</v>
      </c>
      <c r="H3145" s="51" t="s">
        <v>1878</v>
      </c>
      <c r="I3145" s="51"/>
      <c r="J3145" s="51" t="s">
        <v>2128</v>
      </c>
      <c r="K3145" s="51" t="s">
        <v>2127</v>
      </c>
      <c r="L3145" s="51">
        <v>59236</v>
      </c>
      <c r="M3145" s="51"/>
      <c r="N3145" s="53">
        <v>1319</v>
      </c>
      <c r="O3145" s="53">
        <v>0</v>
      </c>
      <c r="P3145" s="53">
        <v>1319</v>
      </c>
    </row>
    <row r="3146" spans="1:16" s="19" customFormat="1" hidden="1">
      <c r="A3146" s="19" t="s">
        <v>2126</v>
      </c>
      <c r="B3146" s="19" t="s">
        <v>2125</v>
      </c>
      <c r="C3146" s="51"/>
      <c r="D3146" s="51" t="s">
        <v>1879</v>
      </c>
      <c r="E3146" s="51" t="s">
        <v>4</v>
      </c>
      <c r="F3146" s="51" t="s">
        <v>4</v>
      </c>
      <c r="G3146" s="51" t="s">
        <v>4</v>
      </c>
      <c r="H3146" s="51" t="s">
        <v>1878</v>
      </c>
      <c r="I3146" s="51"/>
      <c r="J3146" s="51" t="s">
        <v>2124</v>
      </c>
      <c r="K3146" s="51" t="s">
        <v>2039</v>
      </c>
      <c r="L3146" s="51"/>
      <c r="M3146" s="51"/>
      <c r="N3146" s="53">
        <v>85000</v>
      </c>
      <c r="O3146" s="53">
        <v>0</v>
      </c>
      <c r="P3146" s="53">
        <v>85000</v>
      </c>
    </row>
    <row r="3147" spans="1:16" s="19" customFormat="1" hidden="1">
      <c r="A3147" s="19" t="s">
        <v>2123</v>
      </c>
      <c r="B3147" s="19" t="s">
        <v>2122</v>
      </c>
      <c r="C3147" s="51"/>
      <c r="D3147" s="51" t="s">
        <v>1879</v>
      </c>
      <c r="E3147" s="51" t="s">
        <v>460</v>
      </c>
      <c r="F3147" s="51" t="s">
        <v>460</v>
      </c>
      <c r="G3147" s="51" t="s">
        <v>460</v>
      </c>
      <c r="H3147" s="51" t="s">
        <v>1878</v>
      </c>
      <c r="I3147" s="51"/>
      <c r="J3147" s="51" t="s">
        <v>1910</v>
      </c>
      <c r="K3147" s="51" t="s">
        <v>1909</v>
      </c>
      <c r="L3147" s="51">
        <v>59723</v>
      </c>
      <c r="M3147" s="51"/>
      <c r="N3147" s="53">
        <v>12120</v>
      </c>
      <c r="O3147" s="53">
        <v>0</v>
      </c>
      <c r="P3147" s="53">
        <v>12120</v>
      </c>
    </row>
    <row r="3148" spans="1:16" s="19" customFormat="1" hidden="1">
      <c r="A3148" s="19" t="s">
        <v>2121</v>
      </c>
      <c r="B3148" s="19" t="s">
        <v>2120</v>
      </c>
      <c r="C3148" s="51"/>
      <c r="D3148" s="51" t="s">
        <v>1879</v>
      </c>
      <c r="E3148" s="51" t="s">
        <v>4</v>
      </c>
      <c r="F3148" s="51" t="s">
        <v>4</v>
      </c>
      <c r="G3148" s="51" t="s">
        <v>4</v>
      </c>
      <c r="H3148" s="51" t="s">
        <v>1878</v>
      </c>
      <c r="I3148" s="51"/>
      <c r="J3148" s="51" t="s">
        <v>2118</v>
      </c>
      <c r="K3148" s="51" t="s">
        <v>2117</v>
      </c>
      <c r="L3148" s="51">
        <v>60321</v>
      </c>
      <c r="M3148" s="51"/>
      <c r="N3148" s="53">
        <v>1687</v>
      </c>
      <c r="O3148" s="53">
        <v>0</v>
      </c>
      <c r="P3148" s="53">
        <v>1687</v>
      </c>
    </row>
    <row r="3149" spans="1:16" s="19" customFormat="1" hidden="1">
      <c r="A3149" s="19" t="s">
        <v>2019</v>
      </c>
      <c r="B3149" s="19" t="s">
        <v>2119</v>
      </c>
      <c r="C3149" s="51"/>
      <c r="D3149" s="51" t="s">
        <v>1879</v>
      </c>
      <c r="E3149" s="51" t="s">
        <v>4</v>
      </c>
      <c r="F3149" s="51" t="s">
        <v>4</v>
      </c>
      <c r="G3149" s="51" t="s">
        <v>4</v>
      </c>
      <c r="H3149" s="51" t="s">
        <v>1878</v>
      </c>
      <c r="I3149" s="51"/>
      <c r="J3149" s="51" t="s">
        <v>2118</v>
      </c>
      <c r="K3149" s="51" t="s">
        <v>2117</v>
      </c>
      <c r="L3149" s="51">
        <v>60321</v>
      </c>
      <c r="M3149" s="51"/>
      <c r="N3149" s="53">
        <v>10830</v>
      </c>
      <c r="O3149" s="53">
        <v>0</v>
      </c>
      <c r="P3149" s="53">
        <v>10830</v>
      </c>
    </row>
    <row r="3150" spans="1:16" s="19" customFormat="1" hidden="1">
      <c r="A3150" s="19" t="s">
        <v>2066</v>
      </c>
      <c r="B3150" s="19" t="s">
        <v>2116</v>
      </c>
      <c r="C3150" s="51"/>
      <c r="D3150" s="51" t="s">
        <v>1879</v>
      </c>
      <c r="E3150" s="51" t="s">
        <v>103</v>
      </c>
      <c r="F3150" s="51" t="s">
        <v>684</v>
      </c>
      <c r="G3150" s="51" t="s">
        <v>103</v>
      </c>
      <c r="H3150" s="51" t="s">
        <v>1878</v>
      </c>
      <c r="I3150" s="51"/>
      <c r="J3150" s="51" t="s">
        <v>2111</v>
      </c>
      <c r="K3150" s="51" t="s">
        <v>2115</v>
      </c>
      <c r="L3150" s="51"/>
      <c r="M3150" s="51"/>
      <c r="N3150" s="53">
        <v>661</v>
      </c>
      <c r="O3150" s="53"/>
      <c r="P3150" s="53">
        <v>661</v>
      </c>
    </row>
    <row r="3151" spans="1:16" s="19" customFormat="1" hidden="1">
      <c r="A3151" s="19" t="s">
        <v>2066</v>
      </c>
      <c r="B3151" s="19" t="s">
        <v>2114</v>
      </c>
      <c r="C3151" s="51"/>
      <c r="D3151" s="51" t="s">
        <v>1879</v>
      </c>
      <c r="E3151" s="51" t="s">
        <v>0</v>
      </c>
      <c r="F3151" s="51" t="s">
        <v>722</v>
      </c>
      <c r="G3151" s="51" t="s">
        <v>0</v>
      </c>
      <c r="H3151" s="51" t="s">
        <v>1878</v>
      </c>
      <c r="I3151" s="51"/>
      <c r="J3151" s="51" t="s">
        <v>2111</v>
      </c>
      <c r="K3151" s="51" t="s">
        <v>2113</v>
      </c>
      <c r="L3151" s="51"/>
      <c r="M3151" s="51"/>
      <c r="N3151" s="53">
        <v>10567</v>
      </c>
      <c r="O3151" s="53"/>
      <c r="P3151" s="53">
        <v>10567</v>
      </c>
    </row>
    <row r="3152" spans="1:16" s="19" customFormat="1" hidden="1">
      <c r="A3152" s="19" t="s">
        <v>2066</v>
      </c>
      <c r="B3152" s="19" t="s">
        <v>2112</v>
      </c>
      <c r="C3152" s="51"/>
      <c r="D3152" s="51" t="s">
        <v>1879</v>
      </c>
      <c r="E3152" s="51" t="s">
        <v>4</v>
      </c>
      <c r="F3152" s="51" t="s">
        <v>4</v>
      </c>
      <c r="G3152" s="51" t="s">
        <v>4</v>
      </c>
      <c r="H3152" s="51" t="s">
        <v>1878</v>
      </c>
      <c r="I3152" s="51"/>
      <c r="J3152" s="51" t="s">
        <v>2111</v>
      </c>
      <c r="K3152" s="51" t="s">
        <v>2110</v>
      </c>
      <c r="L3152" s="51"/>
      <c r="M3152" s="51"/>
      <c r="N3152" s="53">
        <v>3203</v>
      </c>
      <c r="O3152" s="53"/>
      <c r="P3152" s="53">
        <v>3203</v>
      </c>
    </row>
    <row r="3153" spans="1:16" s="19" customFormat="1" hidden="1">
      <c r="A3153" s="19" t="s">
        <v>2015</v>
      </c>
      <c r="B3153" s="19" t="s">
        <v>1233</v>
      </c>
      <c r="C3153" s="51"/>
      <c r="D3153" s="51" t="s">
        <v>1879</v>
      </c>
      <c r="E3153" s="51" t="s">
        <v>0</v>
      </c>
      <c r="F3153" s="51" t="s">
        <v>722</v>
      </c>
      <c r="G3153" s="51" t="s">
        <v>0</v>
      </c>
      <c r="H3153" s="51" t="s">
        <v>1878</v>
      </c>
      <c r="I3153" s="51"/>
      <c r="J3153" s="51"/>
      <c r="K3153" s="51" t="s">
        <v>44</v>
      </c>
      <c r="L3153" s="51">
        <v>54567</v>
      </c>
      <c r="M3153" s="51"/>
      <c r="N3153" s="53">
        <v>10764.835999999999</v>
      </c>
      <c r="O3153" s="53"/>
      <c r="P3153" s="53">
        <v>10764.835999999999</v>
      </c>
    </row>
    <row r="3154" spans="1:16" s="19" customFormat="1" hidden="1">
      <c r="A3154" s="19" t="s">
        <v>434</v>
      </c>
      <c r="B3154" s="19" t="s">
        <v>1693</v>
      </c>
      <c r="C3154" s="51"/>
      <c r="D3154" s="51" t="s">
        <v>1879</v>
      </c>
      <c r="E3154" s="51" t="s">
        <v>3</v>
      </c>
      <c r="F3154" s="51" t="s">
        <v>3</v>
      </c>
      <c r="G3154" s="51" t="s">
        <v>3</v>
      </c>
      <c r="H3154" s="51" t="s">
        <v>1878</v>
      </c>
      <c r="I3154" s="51"/>
      <c r="J3154" s="51"/>
      <c r="K3154" s="51" t="s">
        <v>2109</v>
      </c>
      <c r="L3154" s="51" t="s">
        <v>2109</v>
      </c>
      <c r="M3154" s="51"/>
      <c r="N3154" s="53">
        <v>0</v>
      </c>
      <c r="O3154" s="53"/>
      <c r="P3154" s="53">
        <v>0</v>
      </c>
    </row>
    <row r="3155" spans="1:16" s="19" customFormat="1" hidden="1">
      <c r="A3155" s="19" t="s">
        <v>2015</v>
      </c>
      <c r="B3155" s="19" t="s">
        <v>1486</v>
      </c>
      <c r="C3155" s="51"/>
      <c r="D3155" s="51" t="s">
        <v>1879</v>
      </c>
      <c r="E3155" s="51" t="s">
        <v>460</v>
      </c>
      <c r="F3155" s="51" t="s">
        <v>460</v>
      </c>
      <c r="G3155" s="51" t="s">
        <v>460</v>
      </c>
      <c r="H3155" s="51" t="s">
        <v>1878</v>
      </c>
      <c r="I3155" s="51"/>
      <c r="J3155" s="51"/>
      <c r="K3155" s="51" t="s">
        <v>461</v>
      </c>
      <c r="L3155" s="51" t="s">
        <v>44</v>
      </c>
      <c r="M3155" s="51"/>
      <c r="N3155" s="53">
        <v>57663</v>
      </c>
      <c r="O3155" s="53"/>
      <c r="P3155" s="53">
        <v>57663</v>
      </c>
    </row>
    <row r="3156" spans="1:16" s="19" customFormat="1" hidden="1">
      <c r="A3156" s="19" t="s">
        <v>2015</v>
      </c>
      <c r="B3156" s="19" t="s">
        <v>1549</v>
      </c>
      <c r="C3156" s="51"/>
      <c r="D3156" s="51" t="s">
        <v>1879</v>
      </c>
      <c r="E3156" s="51" t="s">
        <v>460</v>
      </c>
      <c r="F3156" s="51" t="s">
        <v>460</v>
      </c>
      <c r="G3156" s="51" t="s">
        <v>460</v>
      </c>
      <c r="H3156" s="51" t="s">
        <v>1878</v>
      </c>
      <c r="I3156" s="51"/>
      <c r="J3156" s="51"/>
      <c r="K3156" s="51" t="s">
        <v>461</v>
      </c>
      <c r="L3156" s="51" t="s">
        <v>44</v>
      </c>
      <c r="M3156" s="51"/>
      <c r="N3156" s="53">
        <v>158042</v>
      </c>
      <c r="O3156" s="53"/>
      <c r="P3156" s="53">
        <v>158042</v>
      </c>
    </row>
    <row r="3157" spans="1:16" s="19" customFormat="1" hidden="1">
      <c r="A3157" s="19" t="s">
        <v>2035</v>
      </c>
      <c r="B3157" s="19" t="s">
        <v>1549</v>
      </c>
      <c r="C3157" s="51"/>
      <c r="D3157" s="51" t="s">
        <v>1879</v>
      </c>
      <c r="E3157" s="51" t="s">
        <v>460</v>
      </c>
      <c r="F3157" s="51" t="s">
        <v>460</v>
      </c>
      <c r="G3157" s="51" t="s">
        <v>460</v>
      </c>
      <c r="H3157" s="51" t="s">
        <v>1878</v>
      </c>
      <c r="I3157" s="51"/>
      <c r="J3157" s="51"/>
      <c r="K3157" s="51" t="s">
        <v>461</v>
      </c>
      <c r="L3157" s="51">
        <v>535</v>
      </c>
      <c r="M3157" s="51"/>
      <c r="N3157" s="53">
        <v>8368</v>
      </c>
      <c r="O3157" s="53"/>
      <c r="P3157" s="53">
        <v>8368</v>
      </c>
    </row>
    <row r="3158" spans="1:16" s="19" customFormat="1" hidden="1">
      <c r="A3158" s="19" t="s">
        <v>434</v>
      </c>
      <c r="B3158" s="19" t="s">
        <v>1746</v>
      </c>
      <c r="C3158" s="51"/>
      <c r="D3158" s="51" t="s">
        <v>1879</v>
      </c>
      <c r="E3158" s="51" t="s">
        <v>1890</v>
      </c>
      <c r="F3158" s="51" t="s">
        <v>63</v>
      </c>
      <c r="G3158" s="51" t="s">
        <v>676</v>
      </c>
      <c r="H3158" s="51" t="s">
        <v>1878</v>
      </c>
      <c r="I3158" s="51"/>
      <c r="J3158" s="51"/>
      <c r="K3158" s="51" t="s">
        <v>2108</v>
      </c>
      <c r="L3158" s="51"/>
      <c r="M3158" s="51"/>
      <c r="N3158" s="53">
        <v>274.72000000000003</v>
      </c>
      <c r="O3158" s="53"/>
      <c r="P3158" s="53">
        <v>274.72000000000003</v>
      </c>
    </row>
    <row r="3159" spans="1:16" s="19" customFormat="1" hidden="1">
      <c r="A3159" s="19" t="s">
        <v>434</v>
      </c>
      <c r="B3159" s="19" t="s">
        <v>1747</v>
      </c>
      <c r="C3159" s="51"/>
      <c r="D3159" s="51" t="s">
        <v>1879</v>
      </c>
      <c r="E3159" s="51" t="s">
        <v>1890</v>
      </c>
      <c r="F3159" s="51" t="s">
        <v>63</v>
      </c>
      <c r="G3159" s="51" t="s">
        <v>676</v>
      </c>
      <c r="H3159" s="51" t="s">
        <v>1878</v>
      </c>
      <c r="I3159" s="51"/>
      <c r="J3159" s="51"/>
      <c r="K3159" s="51" t="s">
        <v>2108</v>
      </c>
      <c r="L3159" s="51"/>
      <c r="M3159" s="51"/>
      <c r="N3159" s="53">
        <v>246.27999999999997</v>
      </c>
      <c r="O3159" s="53"/>
      <c r="P3159" s="53">
        <v>246.27999999999997</v>
      </c>
    </row>
    <row r="3160" spans="1:16" s="19" customFormat="1" hidden="1">
      <c r="A3160" s="19" t="s">
        <v>434</v>
      </c>
      <c r="B3160" s="19" t="s">
        <v>1743</v>
      </c>
      <c r="C3160" s="51"/>
      <c r="D3160" s="51" t="s">
        <v>1879</v>
      </c>
      <c r="E3160" s="51" t="s">
        <v>676</v>
      </c>
      <c r="F3160" s="51" t="s">
        <v>676</v>
      </c>
      <c r="G3160" s="51" t="s">
        <v>676</v>
      </c>
      <c r="H3160" s="51" t="s">
        <v>1878</v>
      </c>
      <c r="I3160" s="51"/>
      <c r="J3160" s="51"/>
      <c r="K3160" s="51" t="s">
        <v>2106</v>
      </c>
      <c r="L3160" s="51">
        <v>2518</v>
      </c>
      <c r="M3160" s="51"/>
      <c r="N3160" s="53">
        <v>70826.48</v>
      </c>
      <c r="O3160" s="53"/>
      <c r="P3160" s="53">
        <v>70826.48</v>
      </c>
    </row>
    <row r="3161" spans="1:16" s="19" customFormat="1" hidden="1">
      <c r="A3161" s="19" t="s">
        <v>434</v>
      </c>
      <c r="B3161" s="19" t="s">
        <v>2107</v>
      </c>
      <c r="C3161" s="51"/>
      <c r="D3161" s="51" t="s">
        <v>1879</v>
      </c>
      <c r="E3161" s="51" t="s">
        <v>676</v>
      </c>
      <c r="F3161" s="51" t="s">
        <v>676</v>
      </c>
      <c r="G3161" s="51" t="s">
        <v>676</v>
      </c>
      <c r="H3161" s="51" t="s">
        <v>1878</v>
      </c>
      <c r="I3161" s="51"/>
      <c r="J3161" s="51"/>
      <c r="K3161" s="51" t="s">
        <v>2106</v>
      </c>
      <c r="L3161" s="51">
        <v>2518</v>
      </c>
      <c r="M3161" s="51"/>
      <c r="N3161" s="53">
        <v>1146.5200000000041</v>
      </c>
      <c r="O3161" s="53"/>
      <c r="P3161" s="53">
        <v>1146.5200000000041</v>
      </c>
    </row>
    <row r="3162" spans="1:16" s="19" customFormat="1" hidden="1">
      <c r="A3162" s="19" t="s">
        <v>434</v>
      </c>
      <c r="B3162" s="19" t="s">
        <v>1748</v>
      </c>
      <c r="C3162" s="51"/>
      <c r="D3162" s="51" t="s">
        <v>1879</v>
      </c>
      <c r="E3162" s="51" t="s">
        <v>676</v>
      </c>
      <c r="F3162" s="51" t="s">
        <v>676</v>
      </c>
      <c r="G3162" s="51" t="s">
        <v>676</v>
      </c>
      <c r="H3162" s="51" t="s">
        <v>1878</v>
      </c>
      <c r="I3162" s="51"/>
      <c r="J3162" s="51"/>
      <c r="K3162" s="51" t="s">
        <v>2104</v>
      </c>
      <c r="L3162" s="51">
        <v>2518</v>
      </c>
      <c r="M3162" s="51"/>
      <c r="N3162" s="53">
        <v>59863.14</v>
      </c>
      <c r="O3162" s="53"/>
      <c r="P3162" s="53">
        <v>59863.14</v>
      </c>
    </row>
    <row r="3163" spans="1:16" s="19" customFormat="1" hidden="1">
      <c r="A3163" s="19" t="s">
        <v>434</v>
      </c>
      <c r="B3163" s="19" t="s">
        <v>2105</v>
      </c>
      <c r="C3163" s="51"/>
      <c r="D3163" s="51" t="s">
        <v>1879</v>
      </c>
      <c r="E3163" s="51" t="s">
        <v>676</v>
      </c>
      <c r="F3163" s="51" t="s">
        <v>676</v>
      </c>
      <c r="G3163" s="51" t="s">
        <v>676</v>
      </c>
      <c r="H3163" s="51" t="s">
        <v>1878</v>
      </c>
      <c r="I3163" s="51"/>
      <c r="J3163" s="51"/>
      <c r="K3163" s="51" t="s">
        <v>2104</v>
      </c>
      <c r="L3163" s="51">
        <v>2518</v>
      </c>
      <c r="M3163" s="51"/>
      <c r="N3163" s="53">
        <v>2298.8600000000006</v>
      </c>
      <c r="O3163" s="53"/>
      <c r="P3163" s="53">
        <v>2298.8600000000006</v>
      </c>
    </row>
    <row r="3164" spans="1:16" s="19" customFormat="1" hidden="1">
      <c r="A3164" s="19" t="s">
        <v>434</v>
      </c>
      <c r="B3164" s="19" t="s">
        <v>1749</v>
      </c>
      <c r="C3164" s="51"/>
      <c r="D3164" s="51" t="s">
        <v>1879</v>
      </c>
      <c r="E3164" s="51" t="s">
        <v>1890</v>
      </c>
      <c r="F3164" s="51" t="s">
        <v>63</v>
      </c>
      <c r="G3164" s="51" t="s">
        <v>676</v>
      </c>
      <c r="H3164" s="51" t="s">
        <v>1878</v>
      </c>
      <c r="I3164" s="51"/>
      <c r="J3164" s="51"/>
      <c r="K3164" s="51" t="s">
        <v>1954</v>
      </c>
      <c r="L3164" s="51">
        <v>444</v>
      </c>
      <c r="M3164" s="51"/>
      <c r="N3164" s="53">
        <v>5240.1099999999997</v>
      </c>
      <c r="O3164" s="53"/>
      <c r="P3164" s="53">
        <v>5240.1099999999997</v>
      </c>
    </row>
    <row r="3165" spans="1:16" s="19" customFormat="1" hidden="1">
      <c r="A3165" s="19" t="s">
        <v>434</v>
      </c>
      <c r="B3165" s="19" t="s">
        <v>1751</v>
      </c>
      <c r="C3165" s="51"/>
      <c r="D3165" s="51" t="s">
        <v>1879</v>
      </c>
      <c r="E3165" s="51" t="s">
        <v>1890</v>
      </c>
      <c r="F3165" s="51" t="s">
        <v>63</v>
      </c>
      <c r="G3165" s="51" t="s">
        <v>676</v>
      </c>
      <c r="H3165" s="51" t="s">
        <v>1878</v>
      </c>
      <c r="I3165" s="51"/>
      <c r="J3165" s="51"/>
      <c r="K3165" s="51" t="s">
        <v>1954</v>
      </c>
      <c r="L3165" s="51">
        <v>444</v>
      </c>
      <c r="M3165" s="51"/>
      <c r="N3165" s="53">
        <v>4551.8900000000003</v>
      </c>
      <c r="O3165" s="53"/>
      <c r="P3165" s="53">
        <v>4551.8900000000003</v>
      </c>
    </row>
    <row r="3166" spans="1:16" s="19" customFormat="1" hidden="1">
      <c r="A3166" s="19" t="s">
        <v>434</v>
      </c>
      <c r="B3166" s="19" t="s">
        <v>2103</v>
      </c>
      <c r="C3166" s="51"/>
      <c r="D3166" s="51" t="s">
        <v>1879</v>
      </c>
      <c r="E3166" s="51" t="s">
        <v>676</v>
      </c>
      <c r="F3166" s="51" t="s">
        <v>676</v>
      </c>
      <c r="G3166" s="51" t="s">
        <v>676</v>
      </c>
      <c r="H3166" s="51" t="s">
        <v>1878</v>
      </c>
      <c r="I3166" s="51"/>
      <c r="J3166" s="51"/>
      <c r="K3166" s="51" t="s">
        <v>2102</v>
      </c>
      <c r="L3166" s="51">
        <v>2518</v>
      </c>
      <c r="M3166" s="51"/>
      <c r="N3166" s="53">
        <v>4036</v>
      </c>
      <c r="O3166" s="53"/>
      <c r="P3166" s="53">
        <v>4036</v>
      </c>
    </row>
    <row r="3167" spans="1:16" s="19" customFormat="1" hidden="1">
      <c r="A3167" s="19" t="s">
        <v>434</v>
      </c>
      <c r="B3167" s="19" t="s">
        <v>1744</v>
      </c>
      <c r="C3167" s="51"/>
      <c r="D3167" s="51" t="s">
        <v>1879</v>
      </c>
      <c r="E3167" s="51" t="s">
        <v>676</v>
      </c>
      <c r="F3167" s="51" t="s">
        <v>676</v>
      </c>
      <c r="G3167" s="51" t="s">
        <v>676</v>
      </c>
      <c r="H3167" s="51" t="s">
        <v>1878</v>
      </c>
      <c r="I3167" s="51"/>
      <c r="J3167" s="51"/>
      <c r="K3167" s="51" t="s">
        <v>2100</v>
      </c>
      <c r="L3167" s="51">
        <v>2518</v>
      </c>
      <c r="M3167" s="51"/>
      <c r="N3167" s="53">
        <v>31067.1</v>
      </c>
      <c r="O3167" s="53"/>
      <c r="P3167" s="53">
        <v>31067.1</v>
      </c>
    </row>
    <row r="3168" spans="1:16" s="19" customFormat="1" hidden="1">
      <c r="A3168" s="19" t="s">
        <v>434</v>
      </c>
      <c r="B3168" s="19" t="s">
        <v>2101</v>
      </c>
      <c r="C3168" s="51"/>
      <c r="D3168" s="51" t="s">
        <v>1879</v>
      </c>
      <c r="E3168" s="51" t="s">
        <v>676</v>
      </c>
      <c r="F3168" s="51" t="s">
        <v>676</v>
      </c>
      <c r="G3168" s="51" t="s">
        <v>676</v>
      </c>
      <c r="H3168" s="51" t="s">
        <v>1878</v>
      </c>
      <c r="I3168" s="51"/>
      <c r="J3168" s="51"/>
      <c r="K3168" s="51" t="s">
        <v>2100</v>
      </c>
      <c r="L3168" s="51">
        <v>2518</v>
      </c>
      <c r="M3168" s="51"/>
      <c r="N3168" s="53">
        <v>491.90000000000146</v>
      </c>
      <c r="O3168" s="53"/>
      <c r="P3168" s="53">
        <v>491.90000000000146</v>
      </c>
    </row>
    <row r="3169" spans="1:16" s="19" customFormat="1" hidden="1">
      <c r="A3169" s="19" t="s">
        <v>434</v>
      </c>
      <c r="B3169" s="19" t="s">
        <v>1745</v>
      </c>
      <c r="C3169" s="51"/>
      <c r="D3169" s="51" t="s">
        <v>1879</v>
      </c>
      <c r="E3169" s="51" t="s">
        <v>676</v>
      </c>
      <c r="F3169" s="51" t="s">
        <v>676</v>
      </c>
      <c r="G3169" s="51" t="s">
        <v>676</v>
      </c>
      <c r="H3169" s="51" t="s">
        <v>1878</v>
      </c>
      <c r="I3169" s="51"/>
      <c r="J3169" s="51"/>
      <c r="K3169" s="51" t="s">
        <v>2098</v>
      </c>
      <c r="L3169" s="51">
        <v>2518</v>
      </c>
      <c r="M3169" s="51"/>
      <c r="N3169" s="53">
        <v>36193.040000000001</v>
      </c>
      <c r="O3169" s="53"/>
      <c r="P3169" s="53">
        <v>36193.040000000001</v>
      </c>
    </row>
    <row r="3170" spans="1:16" s="19" customFormat="1" hidden="1">
      <c r="A3170" s="19" t="s">
        <v>434</v>
      </c>
      <c r="B3170" s="19" t="s">
        <v>2099</v>
      </c>
      <c r="C3170" s="51"/>
      <c r="D3170" s="51" t="s">
        <v>1879</v>
      </c>
      <c r="E3170" s="51" t="s">
        <v>676</v>
      </c>
      <c r="F3170" s="51" t="s">
        <v>676</v>
      </c>
      <c r="G3170" s="51" t="s">
        <v>676</v>
      </c>
      <c r="H3170" s="51" t="s">
        <v>1878</v>
      </c>
      <c r="I3170" s="51"/>
      <c r="J3170" s="51"/>
      <c r="K3170" s="51" t="s">
        <v>2098</v>
      </c>
      <c r="L3170" s="51">
        <v>2518</v>
      </c>
      <c r="M3170" s="51"/>
      <c r="N3170" s="53">
        <v>522.95999999999913</v>
      </c>
      <c r="O3170" s="53"/>
      <c r="P3170" s="53">
        <v>522.95999999999913</v>
      </c>
    </row>
    <row r="3171" spans="1:16" s="19" customFormat="1" hidden="1">
      <c r="A3171" s="19" t="s">
        <v>434</v>
      </c>
      <c r="B3171" s="19" t="s">
        <v>1752</v>
      </c>
      <c r="C3171" s="51"/>
      <c r="D3171" s="51" t="s">
        <v>1879</v>
      </c>
      <c r="E3171" s="51" t="s">
        <v>676</v>
      </c>
      <c r="F3171" s="51" t="s">
        <v>676</v>
      </c>
      <c r="G3171" s="51" t="s">
        <v>676</v>
      </c>
      <c r="H3171" s="51" t="s">
        <v>1878</v>
      </c>
      <c r="I3171" s="51"/>
      <c r="J3171" s="51"/>
      <c r="K3171" s="51" t="s">
        <v>2096</v>
      </c>
      <c r="L3171" s="51">
        <v>2518</v>
      </c>
      <c r="M3171" s="51"/>
      <c r="N3171" s="53">
        <v>0.57999999999999996</v>
      </c>
      <c r="O3171" s="53"/>
      <c r="P3171" s="53">
        <v>0.57999999999999996</v>
      </c>
    </row>
    <row r="3172" spans="1:16" s="19" customFormat="1" hidden="1">
      <c r="A3172" s="19" t="s">
        <v>434</v>
      </c>
      <c r="B3172" s="19" t="s">
        <v>2097</v>
      </c>
      <c r="C3172" s="51"/>
      <c r="D3172" s="51" t="s">
        <v>1879</v>
      </c>
      <c r="E3172" s="51" t="s">
        <v>676</v>
      </c>
      <c r="F3172" s="51" t="s">
        <v>676</v>
      </c>
      <c r="G3172" s="51" t="s">
        <v>676</v>
      </c>
      <c r="H3172" s="51" t="s">
        <v>1878</v>
      </c>
      <c r="I3172" s="51"/>
      <c r="J3172" s="51"/>
      <c r="K3172" s="51" t="s">
        <v>2096</v>
      </c>
      <c r="L3172" s="51">
        <v>2518</v>
      </c>
      <c r="M3172" s="51"/>
      <c r="N3172" s="53">
        <v>5.42</v>
      </c>
      <c r="O3172" s="53"/>
      <c r="P3172" s="53">
        <v>5.42</v>
      </c>
    </row>
    <row r="3173" spans="1:16" s="19" customFormat="1" hidden="1">
      <c r="A3173" s="19" t="s">
        <v>434</v>
      </c>
      <c r="B3173" s="19" t="s">
        <v>1753</v>
      </c>
      <c r="C3173" s="51"/>
      <c r="D3173" s="51" t="s">
        <v>1879</v>
      </c>
      <c r="E3173" s="51" t="s">
        <v>676</v>
      </c>
      <c r="F3173" s="51" t="s">
        <v>676</v>
      </c>
      <c r="G3173" s="51" t="s">
        <v>676</v>
      </c>
      <c r="H3173" s="51" t="s">
        <v>1878</v>
      </c>
      <c r="I3173" s="51"/>
      <c r="J3173" s="51"/>
      <c r="K3173" s="51" t="s">
        <v>2094</v>
      </c>
      <c r="L3173" s="51">
        <v>2518</v>
      </c>
      <c r="M3173" s="51"/>
      <c r="N3173" s="53">
        <v>240464.25</v>
      </c>
      <c r="O3173" s="53"/>
      <c r="P3173" s="53">
        <v>240464.25</v>
      </c>
    </row>
    <row r="3174" spans="1:16" s="19" customFormat="1" hidden="1">
      <c r="A3174" s="19" t="s">
        <v>434</v>
      </c>
      <c r="B3174" s="19" t="s">
        <v>2095</v>
      </c>
      <c r="C3174" s="51"/>
      <c r="D3174" s="51" t="s">
        <v>1879</v>
      </c>
      <c r="E3174" s="51" t="s">
        <v>676</v>
      </c>
      <c r="F3174" s="51" t="s">
        <v>676</v>
      </c>
      <c r="G3174" s="51" t="s">
        <v>676</v>
      </c>
      <c r="H3174" s="51" t="s">
        <v>1878</v>
      </c>
      <c r="I3174" s="51"/>
      <c r="J3174" s="51"/>
      <c r="K3174" s="51" t="s">
        <v>2094</v>
      </c>
      <c r="L3174" s="51">
        <v>2518</v>
      </c>
      <c r="M3174" s="51"/>
      <c r="N3174" s="53">
        <v>3972.75</v>
      </c>
      <c r="O3174" s="53"/>
      <c r="P3174" s="53">
        <v>3972.75</v>
      </c>
    </row>
    <row r="3175" spans="1:16" s="19" customFormat="1" hidden="1">
      <c r="A3175" s="19" t="s">
        <v>434</v>
      </c>
      <c r="B3175" s="19" t="s">
        <v>1754</v>
      </c>
      <c r="C3175" s="51"/>
      <c r="D3175" s="51" t="s">
        <v>1879</v>
      </c>
      <c r="E3175" s="51" t="s">
        <v>676</v>
      </c>
      <c r="F3175" s="51" t="s">
        <v>676</v>
      </c>
      <c r="G3175" s="51" t="s">
        <v>676</v>
      </c>
      <c r="H3175" s="51" t="s">
        <v>1878</v>
      </c>
      <c r="I3175" s="51"/>
      <c r="J3175" s="51"/>
      <c r="K3175" s="51" t="s">
        <v>2092</v>
      </c>
      <c r="L3175" s="51">
        <v>2518</v>
      </c>
      <c r="M3175" s="51"/>
      <c r="N3175" s="53">
        <v>38667.46</v>
      </c>
      <c r="O3175" s="53"/>
      <c r="P3175" s="53">
        <v>38667.46</v>
      </c>
    </row>
    <row r="3176" spans="1:16" s="19" customFormat="1" hidden="1">
      <c r="A3176" s="19" t="s">
        <v>434</v>
      </c>
      <c r="B3176" s="19" t="s">
        <v>2093</v>
      </c>
      <c r="C3176" s="51"/>
      <c r="D3176" s="51" t="s">
        <v>1879</v>
      </c>
      <c r="E3176" s="51" t="s">
        <v>676</v>
      </c>
      <c r="F3176" s="51" t="s">
        <v>676</v>
      </c>
      <c r="G3176" s="51" t="s">
        <v>676</v>
      </c>
      <c r="H3176" s="51" t="s">
        <v>1878</v>
      </c>
      <c r="I3176" s="51"/>
      <c r="J3176" s="51"/>
      <c r="K3176" s="51" t="s">
        <v>2092</v>
      </c>
      <c r="L3176" s="51">
        <v>2518</v>
      </c>
      <c r="M3176" s="51"/>
      <c r="N3176" s="53">
        <v>586.54000000000087</v>
      </c>
      <c r="O3176" s="53"/>
      <c r="P3176" s="53">
        <v>586.54000000000087</v>
      </c>
    </row>
    <row r="3177" spans="1:16" s="19" customFormat="1" hidden="1">
      <c r="A3177" s="19" t="s">
        <v>434</v>
      </c>
      <c r="B3177" s="19" t="s">
        <v>1756</v>
      </c>
      <c r="C3177" s="51"/>
      <c r="D3177" s="51" t="s">
        <v>1879</v>
      </c>
      <c r="E3177" s="51" t="s">
        <v>676</v>
      </c>
      <c r="F3177" s="51" t="s">
        <v>676</v>
      </c>
      <c r="G3177" s="51" t="s">
        <v>676</v>
      </c>
      <c r="H3177" s="51" t="s">
        <v>1878</v>
      </c>
      <c r="I3177" s="51"/>
      <c r="J3177" s="51"/>
      <c r="K3177" s="51" t="s">
        <v>2090</v>
      </c>
      <c r="L3177" s="51">
        <v>2518</v>
      </c>
      <c r="M3177" s="51"/>
      <c r="N3177" s="53">
        <v>34720.01</v>
      </c>
      <c r="O3177" s="53"/>
      <c r="P3177" s="53">
        <v>34720.01</v>
      </c>
    </row>
    <row r="3178" spans="1:16" s="19" customFormat="1" hidden="1">
      <c r="A3178" s="19" t="s">
        <v>434</v>
      </c>
      <c r="B3178" s="19" t="s">
        <v>2091</v>
      </c>
      <c r="C3178" s="51"/>
      <c r="D3178" s="51" t="s">
        <v>1879</v>
      </c>
      <c r="E3178" s="51" t="s">
        <v>676</v>
      </c>
      <c r="F3178" s="51" t="s">
        <v>676</v>
      </c>
      <c r="G3178" s="51" t="s">
        <v>676</v>
      </c>
      <c r="H3178" s="51" t="s">
        <v>1878</v>
      </c>
      <c r="I3178" s="51"/>
      <c r="J3178" s="51"/>
      <c r="K3178" s="51" t="s">
        <v>2090</v>
      </c>
      <c r="L3178" s="51">
        <v>2518</v>
      </c>
      <c r="M3178" s="51"/>
      <c r="N3178" s="53">
        <v>859.98999999999796</v>
      </c>
      <c r="O3178" s="53"/>
      <c r="P3178" s="53">
        <v>859.98999999999796</v>
      </c>
    </row>
    <row r="3179" spans="1:16" s="19" customFormat="1" hidden="1">
      <c r="A3179" s="19" t="s">
        <v>434</v>
      </c>
      <c r="B3179" s="19" t="s">
        <v>1755</v>
      </c>
      <c r="C3179" s="51"/>
      <c r="D3179" s="51" t="s">
        <v>1879</v>
      </c>
      <c r="E3179" s="51" t="s">
        <v>1890</v>
      </c>
      <c r="F3179" s="51" t="s">
        <v>63</v>
      </c>
      <c r="G3179" s="51" t="s">
        <v>676</v>
      </c>
      <c r="H3179" s="51" t="s">
        <v>1878</v>
      </c>
      <c r="I3179" s="51"/>
      <c r="J3179" s="51"/>
      <c r="K3179" s="51" t="s">
        <v>2089</v>
      </c>
      <c r="L3179" s="51"/>
      <c r="M3179" s="51"/>
      <c r="N3179" s="53">
        <v>1058</v>
      </c>
      <c r="O3179" s="53"/>
      <c r="P3179" s="53">
        <v>1058</v>
      </c>
    </row>
    <row r="3180" spans="1:16" s="19" customFormat="1" hidden="1">
      <c r="A3180" s="19" t="s">
        <v>434</v>
      </c>
      <c r="B3180" s="19" t="s">
        <v>1010</v>
      </c>
      <c r="C3180" s="51"/>
      <c r="D3180" s="51" t="s">
        <v>1879</v>
      </c>
      <c r="E3180" s="51" t="s">
        <v>3</v>
      </c>
      <c r="F3180" s="51" t="s">
        <v>3</v>
      </c>
      <c r="G3180" s="51" t="s">
        <v>3</v>
      </c>
      <c r="H3180" s="51" t="s">
        <v>1878</v>
      </c>
      <c r="I3180" s="51"/>
      <c r="J3180" s="51"/>
      <c r="K3180" s="51" t="s">
        <v>1947</v>
      </c>
      <c r="L3180" s="51">
        <v>7368</v>
      </c>
      <c r="M3180" s="51"/>
      <c r="N3180" s="53">
        <v>0</v>
      </c>
      <c r="O3180" s="53"/>
      <c r="P3180" s="53">
        <v>0</v>
      </c>
    </row>
    <row r="3181" spans="1:16" s="19" customFormat="1" hidden="1">
      <c r="A3181" s="19" t="s">
        <v>434</v>
      </c>
      <c r="B3181" s="19" t="s">
        <v>1011</v>
      </c>
      <c r="C3181" s="51"/>
      <c r="D3181" s="51" t="s">
        <v>1879</v>
      </c>
      <c r="E3181" s="51" t="s">
        <v>3</v>
      </c>
      <c r="F3181" s="51" t="s">
        <v>3</v>
      </c>
      <c r="G3181" s="51" t="s">
        <v>3</v>
      </c>
      <c r="H3181" s="51" t="s">
        <v>1878</v>
      </c>
      <c r="I3181" s="51"/>
      <c r="J3181" s="51"/>
      <c r="K3181" s="51" t="s">
        <v>1946</v>
      </c>
      <c r="L3181" s="51">
        <v>7368</v>
      </c>
      <c r="M3181" s="51"/>
      <c r="N3181" s="53">
        <v>0</v>
      </c>
      <c r="O3181" s="53"/>
      <c r="P3181" s="53">
        <v>0</v>
      </c>
    </row>
    <row r="3182" spans="1:16" s="19" customFormat="1" hidden="1">
      <c r="A3182" s="19" t="s">
        <v>434</v>
      </c>
      <c r="B3182" s="19" t="s">
        <v>1012</v>
      </c>
      <c r="C3182" s="51"/>
      <c r="D3182" s="51" t="s">
        <v>1879</v>
      </c>
      <c r="E3182" s="51" t="s">
        <v>3</v>
      </c>
      <c r="F3182" s="51" t="s">
        <v>3</v>
      </c>
      <c r="G3182" s="51" t="s">
        <v>3</v>
      </c>
      <c r="H3182" s="51" t="s">
        <v>1878</v>
      </c>
      <c r="I3182" s="51"/>
      <c r="J3182" s="51"/>
      <c r="K3182" s="51" t="s">
        <v>1944</v>
      </c>
      <c r="L3182" s="51">
        <v>7369</v>
      </c>
      <c r="M3182" s="51"/>
      <c r="N3182" s="53">
        <v>0</v>
      </c>
      <c r="O3182" s="53"/>
      <c r="P3182" s="53">
        <v>0</v>
      </c>
    </row>
    <row r="3183" spans="1:16" s="19" customFormat="1" hidden="1">
      <c r="A3183" s="19" t="s">
        <v>434</v>
      </c>
      <c r="B3183" s="19" t="s">
        <v>843</v>
      </c>
      <c r="C3183" s="51"/>
      <c r="D3183" s="51" t="s">
        <v>1879</v>
      </c>
      <c r="E3183" s="51" t="s">
        <v>676</v>
      </c>
      <c r="F3183" s="51" t="s">
        <v>676</v>
      </c>
      <c r="G3183" s="51" t="s">
        <v>676</v>
      </c>
      <c r="H3183" s="51" t="s">
        <v>1878</v>
      </c>
      <c r="I3183" s="51"/>
      <c r="J3183" s="51"/>
      <c r="K3183" s="51" t="s">
        <v>1905</v>
      </c>
      <c r="L3183" s="51">
        <v>54554</v>
      </c>
      <c r="M3183" s="51"/>
      <c r="N3183" s="53">
        <v>233235</v>
      </c>
      <c r="O3183" s="53"/>
      <c r="P3183" s="53">
        <v>233235</v>
      </c>
    </row>
    <row r="3184" spans="1:16" s="19" customFormat="1" hidden="1">
      <c r="A3184" s="19" t="s">
        <v>434</v>
      </c>
      <c r="B3184" s="19" t="s">
        <v>1270</v>
      </c>
      <c r="C3184" s="51"/>
      <c r="D3184" s="51" t="s">
        <v>1879</v>
      </c>
      <c r="E3184" s="51" t="s">
        <v>1890</v>
      </c>
      <c r="F3184" s="51" t="s">
        <v>63</v>
      </c>
      <c r="G3184" s="51" t="s">
        <v>676</v>
      </c>
      <c r="H3184" s="51" t="s">
        <v>1878</v>
      </c>
      <c r="I3184" s="51"/>
      <c r="J3184" s="51"/>
      <c r="K3184" s="51" t="s">
        <v>1893</v>
      </c>
      <c r="L3184" s="51">
        <v>54554</v>
      </c>
      <c r="M3184" s="51"/>
      <c r="N3184" s="53">
        <v>7916</v>
      </c>
      <c r="O3184" s="53"/>
      <c r="P3184" s="53">
        <v>7916</v>
      </c>
    </row>
    <row r="3185" spans="1:16" s="19" customFormat="1" hidden="1">
      <c r="A3185" s="19" t="s">
        <v>434</v>
      </c>
      <c r="B3185" s="19" t="s">
        <v>1088</v>
      </c>
      <c r="C3185" s="51"/>
      <c r="D3185" s="51" t="s">
        <v>1879</v>
      </c>
      <c r="E3185" s="51" t="s">
        <v>460</v>
      </c>
      <c r="F3185" s="51" t="s">
        <v>460</v>
      </c>
      <c r="G3185" s="51" t="s">
        <v>460</v>
      </c>
      <c r="H3185" s="51" t="s">
        <v>1878</v>
      </c>
      <c r="I3185" s="51"/>
      <c r="J3185" s="51"/>
      <c r="K3185" s="51" t="s">
        <v>1904</v>
      </c>
      <c r="L3185" s="51"/>
      <c r="M3185" s="51"/>
      <c r="N3185" s="53">
        <v>11</v>
      </c>
      <c r="O3185" s="53"/>
      <c r="P3185" s="53">
        <v>11</v>
      </c>
    </row>
    <row r="3186" spans="1:16" s="19" customFormat="1" hidden="1">
      <c r="A3186" s="19" t="s">
        <v>434</v>
      </c>
      <c r="B3186" s="19" t="s">
        <v>1089</v>
      </c>
      <c r="C3186" s="51"/>
      <c r="D3186" s="51" t="s">
        <v>1879</v>
      </c>
      <c r="E3186" s="51" t="s">
        <v>460</v>
      </c>
      <c r="F3186" s="51" t="s">
        <v>460</v>
      </c>
      <c r="G3186" s="51" t="s">
        <v>460</v>
      </c>
      <c r="H3186" s="51" t="s">
        <v>1878</v>
      </c>
      <c r="I3186" s="51"/>
      <c r="J3186" s="51"/>
      <c r="K3186" s="51" t="s">
        <v>1904</v>
      </c>
      <c r="L3186" s="51"/>
      <c r="M3186" s="51"/>
      <c r="N3186" s="53">
        <v>11</v>
      </c>
      <c r="O3186" s="53">
        <v>11</v>
      </c>
      <c r="P3186" s="53">
        <v>0</v>
      </c>
    </row>
    <row r="3187" spans="1:16" s="19" customFormat="1" hidden="1">
      <c r="A3187" s="19" t="s">
        <v>434</v>
      </c>
      <c r="B3187" s="19" t="s">
        <v>1000</v>
      </c>
      <c r="C3187" s="51"/>
      <c r="D3187" s="51" t="s">
        <v>1879</v>
      </c>
      <c r="E3187" s="51" t="s">
        <v>460</v>
      </c>
      <c r="F3187" s="51" t="s">
        <v>460</v>
      </c>
      <c r="G3187" s="51" t="s">
        <v>460</v>
      </c>
      <c r="H3187" s="51" t="s">
        <v>1878</v>
      </c>
      <c r="I3187" s="51"/>
      <c r="J3187" s="51"/>
      <c r="K3187" s="51" t="s">
        <v>1942</v>
      </c>
      <c r="L3187" s="51"/>
      <c r="M3187" s="51"/>
      <c r="N3187" s="53">
        <v>0</v>
      </c>
      <c r="O3187" s="53"/>
      <c r="P3187" s="53">
        <v>0</v>
      </c>
    </row>
    <row r="3188" spans="1:16" s="19" customFormat="1" hidden="1">
      <c r="A3188" s="19" t="s">
        <v>434</v>
      </c>
      <c r="B3188" s="19" t="s">
        <v>1001</v>
      </c>
      <c r="C3188" s="51"/>
      <c r="D3188" s="51" t="s">
        <v>1879</v>
      </c>
      <c r="E3188" s="51" t="s">
        <v>460</v>
      </c>
      <c r="F3188" s="51" t="s">
        <v>460</v>
      </c>
      <c r="G3188" s="51" t="s">
        <v>460</v>
      </c>
      <c r="H3188" s="51" t="s">
        <v>1878</v>
      </c>
      <c r="I3188" s="51"/>
      <c r="J3188" s="51"/>
      <c r="K3188" s="51" t="s">
        <v>1942</v>
      </c>
      <c r="L3188" s="51"/>
      <c r="M3188" s="51"/>
      <c r="N3188" s="53">
        <v>0</v>
      </c>
      <c r="O3188" s="53"/>
      <c r="P3188" s="53">
        <v>0</v>
      </c>
    </row>
    <row r="3189" spans="1:16" s="19" customFormat="1" hidden="1">
      <c r="A3189" s="19" t="s">
        <v>434</v>
      </c>
      <c r="B3189" s="19" t="s">
        <v>1482</v>
      </c>
      <c r="C3189" s="51"/>
      <c r="D3189" s="51" t="s">
        <v>1879</v>
      </c>
      <c r="E3189" s="51" t="s">
        <v>0</v>
      </c>
      <c r="F3189" s="51" t="s">
        <v>243</v>
      </c>
      <c r="G3189" s="51" t="s">
        <v>0</v>
      </c>
      <c r="H3189" s="51" t="s">
        <v>1878</v>
      </c>
      <c r="I3189" s="51"/>
      <c r="J3189" s="51"/>
      <c r="K3189" s="51" t="s">
        <v>2088</v>
      </c>
      <c r="L3189" s="51">
        <v>56428</v>
      </c>
      <c r="M3189" s="51"/>
      <c r="N3189" s="53">
        <v>9765</v>
      </c>
      <c r="O3189" s="53"/>
      <c r="P3189" s="53">
        <v>9765</v>
      </c>
    </row>
    <row r="3190" spans="1:16" s="19" customFormat="1" hidden="1">
      <c r="A3190" s="19" t="s">
        <v>434</v>
      </c>
      <c r="B3190" s="19" t="s">
        <v>1047</v>
      </c>
      <c r="C3190" s="51"/>
      <c r="D3190" s="51" t="s">
        <v>1879</v>
      </c>
      <c r="E3190" s="51" t="s">
        <v>0</v>
      </c>
      <c r="F3190" s="51" t="s">
        <v>243</v>
      </c>
      <c r="G3190" s="51" t="s">
        <v>0</v>
      </c>
      <c r="H3190" s="51" t="s">
        <v>1878</v>
      </c>
      <c r="I3190" s="51"/>
      <c r="J3190" s="51"/>
      <c r="K3190" s="51" t="s">
        <v>1937</v>
      </c>
      <c r="L3190" s="51">
        <v>56895</v>
      </c>
      <c r="M3190" s="51"/>
      <c r="N3190" s="53">
        <v>41975</v>
      </c>
      <c r="O3190" s="53"/>
      <c r="P3190" s="53">
        <v>41975</v>
      </c>
    </row>
    <row r="3191" spans="1:16" s="19" customFormat="1" hidden="1">
      <c r="A3191" s="19" t="s">
        <v>434</v>
      </c>
      <c r="B3191" s="19" t="s">
        <v>1116</v>
      </c>
      <c r="C3191" s="51"/>
      <c r="D3191" s="51" t="s">
        <v>1879</v>
      </c>
      <c r="E3191" s="51" t="s">
        <v>0</v>
      </c>
      <c r="F3191" s="51" t="s">
        <v>243</v>
      </c>
      <c r="G3191" s="51" t="s">
        <v>0</v>
      </c>
      <c r="H3191" s="51" t="s">
        <v>1878</v>
      </c>
      <c r="I3191" s="51"/>
      <c r="J3191" s="51"/>
      <c r="K3191" s="51" t="s">
        <v>1901</v>
      </c>
      <c r="L3191" s="51">
        <v>56897</v>
      </c>
      <c r="M3191" s="51"/>
      <c r="N3191" s="53">
        <v>14462</v>
      </c>
      <c r="O3191" s="53"/>
      <c r="P3191" s="53">
        <v>14462</v>
      </c>
    </row>
    <row r="3192" spans="1:16" s="19" customFormat="1" hidden="1">
      <c r="A3192" s="19" t="s">
        <v>434</v>
      </c>
      <c r="B3192" s="19" t="s">
        <v>1065</v>
      </c>
      <c r="C3192" s="51"/>
      <c r="D3192" s="51" t="s">
        <v>1879</v>
      </c>
      <c r="E3192" s="51" t="s">
        <v>4</v>
      </c>
      <c r="F3192" s="51" t="s">
        <v>4</v>
      </c>
      <c r="G3192" s="51" t="s">
        <v>4</v>
      </c>
      <c r="H3192" s="51" t="s">
        <v>1878</v>
      </c>
      <c r="I3192" s="51"/>
      <c r="J3192" s="51"/>
      <c r="K3192" s="51" t="s">
        <v>1897</v>
      </c>
      <c r="L3192" s="51">
        <v>56075</v>
      </c>
      <c r="M3192" s="51"/>
      <c r="N3192" s="53">
        <v>38095</v>
      </c>
      <c r="O3192" s="53"/>
      <c r="P3192" s="53">
        <v>38095</v>
      </c>
    </row>
    <row r="3193" spans="1:16" s="19" customFormat="1" hidden="1">
      <c r="A3193" s="19" t="s">
        <v>434</v>
      </c>
      <c r="B3193" s="19" t="s">
        <v>1524</v>
      </c>
      <c r="C3193" s="51"/>
      <c r="D3193" s="51" t="s">
        <v>1879</v>
      </c>
      <c r="E3193" s="51" t="s">
        <v>4</v>
      </c>
      <c r="F3193" s="51" t="s">
        <v>4</v>
      </c>
      <c r="G3193" s="51" t="s">
        <v>4</v>
      </c>
      <c r="H3193" s="51" t="s">
        <v>1878</v>
      </c>
      <c r="I3193" s="51"/>
      <c r="J3193" s="51"/>
      <c r="K3193" s="51" t="s">
        <v>2087</v>
      </c>
      <c r="L3193" s="51">
        <v>56362</v>
      </c>
      <c r="M3193" s="51"/>
      <c r="N3193" s="53">
        <v>59388</v>
      </c>
      <c r="O3193" s="53"/>
      <c r="P3193" s="53">
        <v>59388</v>
      </c>
    </row>
    <row r="3194" spans="1:16" s="19" customFormat="1" hidden="1">
      <c r="A3194" s="19" t="s">
        <v>434</v>
      </c>
      <c r="B3194" s="19" t="s">
        <v>1425</v>
      </c>
      <c r="C3194" s="51"/>
      <c r="D3194" s="51" t="s">
        <v>1879</v>
      </c>
      <c r="E3194" s="51" t="s">
        <v>0</v>
      </c>
      <c r="F3194" s="51" t="s">
        <v>243</v>
      </c>
      <c r="G3194" s="51" t="s">
        <v>0</v>
      </c>
      <c r="H3194" s="51" t="s">
        <v>1878</v>
      </c>
      <c r="I3194" s="51"/>
      <c r="J3194" s="51"/>
      <c r="K3194" s="51" t="s">
        <v>1900</v>
      </c>
      <c r="L3194" s="51">
        <v>50831</v>
      </c>
      <c r="M3194" s="51"/>
      <c r="N3194" s="53">
        <v>0</v>
      </c>
      <c r="O3194" s="53"/>
      <c r="P3194" s="53">
        <v>0</v>
      </c>
    </row>
    <row r="3195" spans="1:16" s="19" customFormat="1" hidden="1">
      <c r="A3195" s="19" t="s">
        <v>434</v>
      </c>
      <c r="B3195" s="19" t="s">
        <v>1002</v>
      </c>
      <c r="C3195" s="51"/>
      <c r="D3195" s="51" t="s">
        <v>1879</v>
      </c>
      <c r="E3195" s="51" t="s">
        <v>460</v>
      </c>
      <c r="F3195" s="51" t="s">
        <v>460</v>
      </c>
      <c r="G3195" s="51" t="s">
        <v>460</v>
      </c>
      <c r="H3195" s="51" t="s">
        <v>1878</v>
      </c>
      <c r="I3195" s="51"/>
      <c r="J3195" s="51"/>
      <c r="K3195" s="51" t="s">
        <v>1941</v>
      </c>
      <c r="L3195" s="51"/>
      <c r="M3195" s="51"/>
      <c r="N3195" s="53">
        <v>0</v>
      </c>
      <c r="O3195" s="53"/>
      <c r="P3195" s="53">
        <v>0</v>
      </c>
    </row>
    <row r="3196" spans="1:16" s="19" customFormat="1" hidden="1">
      <c r="A3196" s="19" t="s">
        <v>434</v>
      </c>
      <c r="B3196" s="19" t="s">
        <v>1003</v>
      </c>
      <c r="C3196" s="51"/>
      <c r="D3196" s="51" t="s">
        <v>1879</v>
      </c>
      <c r="E3196" s="51" t="s">
        <v>460</v>
      </c>
      <c r="F3196" s="51" t="s">
        <v>460</v>
      </c>
      <c r="G3196" s="51" t="s">
        <v>460</v>
      </c>
      <c r="H3196" s="51" t="s">
        <v>1878</v>
      </c>
      <c r="I3196" s="51"/>
      <c r="J3196" s="51"/>
      <c r="K3196" s="51" t="s">
        <v>1941</v>
      </c>
      <c r="L3196" s="51"/>
      <c r="M3196" s="51"/>
      <c r="N3196" s="53">
        <v>0</v>
      </c>
      <c r="O3196" s="53"/>
      <c r="P3196" s="53">
        <v>0</v>
      </c>
    </row>
    <row r="3197" spans="1:16" s="19" customFormat="1" hidden="1">
      <c r="A3197" s="19" t="s">
        <v>434</v>
      </c>
      <c r="B3197" s="19" t="s">
        <v>749</v>
      </c>
      <c r="C3197" s="51"/>
      <c r="D3197" s="51" t="s">
        <v>1879</v>
      </c>
      <c r="E3197" s="51" t="s">
        <v>0</v>
      </c>
      <c r="F3197" s="51" t="s">
        <v>243</v>
      </c>
      <c r="G3197" s="51" t="s">
        <v>0</v>
      </c>
      <c r="H3197" s="51" t="s">
        <v>1878</v>
      </c>
      <c r="I3197" s="51"/>
      <c r="J3197" s="51"/>
      <c r="K3197" s="51" t="s">
        <v>1903</v>
      </c>
      <c r="L3197" s="51">
        <v>57771</v>
      </c>
      <c r="M3197" s="51"/>
      <c r="N3197" s="53">
        <v>0</v>
      </c>
      <c r="O3197" s="53"/>
      <c r="P3197" s="53">
        <v>0</v>
      </c>
    </row>
    <row r="3198" spans="1:16" s="19" customFormat="1" hidden="1">
      <c r="A3198" s="19" t="s">
        <v>434</v>
      </c>
      <c r="B3198" s="19" t="s">
        <v>2086</v>
      </c>
      <c r="C3198" s="51"/>
      <c r="D3198" s="51" t="s">
        <v>1879</v>
      </c>
      <c r="E3198" s="51" t="s">
        <v>0</v>
      </c>
      <c r="F3198" s="51" t="s">
        <v>243</v>
      </c>
      <c r="G3198" s="51" t="s">
        <v>0</v>
      </c>
      <c r="H3198" s="51" t="s">
        <v>1878</v>
      </c>
      <c r="I3198" s="51"/>
      <c r="J3198" s="51"/>
      <c r="K3198" s="51" t="s">
        <v>2085</v>
      </c>
      <c r="L3198" s="51"/>
      <c r="M3198" s="51"/>
      <c r="N3198" s="53">
        <v>9350</v>
      </c>
      <c r="O3198" s="53"/>
      <c r="P3198" s="53">
        <v>9350</v>
      </c>
    </row>
    <row r="3199" spans="1:16" s="19" customFormat="1" hidden="1">
      <c r="A3199" s="19" t="s">
        <v>434</v>
      </c>
      <c r="B3199" s="19" t="s">
        <v>2084</v>
      </c>
      <c r="C3199" s="51"/>
      <c r="D3199" s="51" t="s">
        <v>1879</v>
      </c>
      <c r="E3199" s="51" t="s">
        <v>0</v>
      </c>
      <c r="F3199" s="51" t="s">
        <v>243</v>
      </c>
      <c r="G3199" s="51" t="s">
        <v>0</v>
      </c>
      <c r="H3199" s="51" t="s">
        <v>1878</v>
      </c>
      <c r="I3199" s="51"/>
      <c r="J3199" s="51"/>
      <c r="K3199" s="51" t="s">
        <v>2083</v>
      </c>
      <c r="L3199" s="51"/>
      <c r="M3199" s="51"/>
      <c r="N3199" s="53">
        <v>31935</v>
      </c>
      <c r="O3199" s="53"/>
      <c r="P3199" s="53">
        <v>31935</v>
      </c>
    </row>
    <row r="3200" spans="1:16" s="19" customFormat="1" hidden="1">
      <c r="A3200" s="19" t="s">
        <v>434</v>
      </c>
      <c r="B3200" s="19" t="s">
        <v>2082</v>
      </c>
      <c r="C3200" s="51"/>
      <c r="D3200" s="51" t="s">
        <v>1879</v>
      </c>
      <c r="E3200" s="51" t="s">
        <v>460</v>
      </c>
      <c r="F3200" s="51" t="s">
        <v>460</v>
      </c>
      <c r="G3200" s="51" t="s">
        <v>460</v>
      </c>
      <c r="H3200" s="51" t="s">
        <v>1878</v>
      </c>
      <c r="I3200" s="51"/>
      <c r="J3200" s="51"/>
      <c r="K3200" s="51" t="s">
        <v>2081</v>
      </c>
      <c r="L3200" s="51"/>
      <c r="M3200" s="51"/>
      <c r="N3200" s="53">
        <v>51364</v>
      </c>
      <c r="O3200" s="53"/>
      <c r="P3200" s="53">
        <v>51364</v>
      </c>
    </row>
    <row r="3201" spans="1:16" s="19" customFormat="1" hidden="1">
      <c r="A3201" s="19" t="s">
        <v>434</v>
      </c>
      <c r="B3201" s="19" t="s">
        <v>2080</v>
      </c>
      <c r="C3201" s="51"/>
      <c r="D3201" s="51" t="s">
        <v>1879</v>
      </c>
      <c r="E3201" s="51" t="s">
        <v>460</v>
      </c>
      <c r="F3201" s="51" t="s">
        <v>460</v>
      </c>
      <c r="G3201" s="51" t="s">
        <v>460</v>
      </c>
      <c r="H3201" s="51" t="s">
        <v>1878</v>
      </c>
      <c r="I3201" s="51"/>
      <c r="J3201" s="51"/>
      <c r="K3201" s="51" t="s">
        <v>2079</v>
      </c>
      <c r="L3201" s="51"/>
      <c r="M3201" s="51"/>
      <c r="N3201" s="53">
        <v>61759</v>
      </c>
      <c r="O3201" s="53"/>
      <c r="P3201" s="53">
        <v>61759</v>
      </c>
    </row>
    <row r="3202" spans="1:16" s="19" customFormat="1" hidden="1">
      <c r="A3202" s="19" t="s">
        <v>434</v>
      </c>
      <c r="B3202" s="19" t="s">
        <v>997</v>
      </c>
      <c r="C3202" s="51"/>
      <c r="D3202" s="51" t="s">
        <v>1879</v>
      </c>
      <c r="E3202" s="51" t="s">
        <v>3</v>
      </c>
      <c r="F3202" s="51" t="s">
        <v>3</v>
      </c>
      <c r="G3202" s="51" t="s">
        <v>3</v>
      </c>
      <c r="H3202" s="51" t="s">
        <v>1878</v>
      </c>
      <c r="I3202" s="51"/>
      <c r="J3202" s="51"/>
      <c r="K3202" s="51" t="s">
        <v>1943</v>
      </c>
      <c r="L3202" s="51"/>
      <c r="M3202" s="51"/>
      <c r="N3202" s="53">
        <v>0</v>
      </c>
      <c r="O3202" s="53"/>
      <c r="P3202" s="53">
        <v>0</v>
      </c>
    </row>
    <row r="3203" spans="1:16" s="19" customFormat="1" hidden="1">
      <c r="A3203" s="19" t="s">
        <v>434</v>
      </c>
      <c r="B3203" s="19" t="s">
        <v>999</v>
      </c>
      <c r="C3203" s="51"/>
      <c r="D3203" s="51" t="s">
        <v>1879</v>
      </c>
      <c r="E3203" s="51" t="s">
        <v>3</v>
      </c>
      <c r="F3203" s="51" t="s">
        <v>3</v>
      </c>
      <c r="G3203" s="51" t="s">
        <v>3</v>
      </c>
      <c r="H3203" s="51" t="s">
        <v>1878</v>
      </c>
      <c r="I3203" s="51"/>
      <c r="J3203" s="51"/>
      <c r="K3203" s="51" t="s">
        <v>1943</v>
      </c>
      <c r="L3203" s="51"/>
      <c r="M3203" s="51"/>
      <c r="N3203" s="53">
        <v>0</v>
      </c>
      <c r="O3203" s="53"/>
      <c r="P3203" s="53">
        <v>0</v>
      </c>
    </row>
    <row r="3204" spans="1:16" s="19" customFormat="1" hidden="1">
      <c r="A3204" s="19" t="s">
        <v>434</v>
      </c>
      <c r="B3204" s="19" t="s">
        <v>587</v>
      </c>
      <c r="C3204" s="51"/>
      <c r="D3204" s="51" t="s">
        <v>1879</v>
      </c>
      <c r="E3204" s="51" t="s">
        <v>460</v>
      </c>
      <c r="F3204" s="51" t="s">
        <v>460</v>
      </c>
      <c r="G3204" s="51" t="s">
        <v>460</v>
      </c>
      <c r="H3204" s="51" t="s">
        <v>1878</v>
      </c>
      <c r="I3204" s="51"/>
      <c r="J3204" s="51"/>
      <c r="K3204" s="51" t="s">
        <v>2078</v>
      </c>
      <c r="L3204" s="51"/>
      <c r="M3204" s="51"/>
      <c r="N3204" s="53">
        <v>110659</v>
      </c>
      <c r="O3204" s="53"/>
      <c r="P3204" s="53">
        <v>110659</v>
      </c>
    </row>
    <row r="3205" spans="1:16" s="19" customFormat="1" hidden="1">
      <c r="A3205" s="19" t="s">
        <v>434</v>
      </c>
      <c r="B3205" s="19" t="s">
        <v>2077</v>
      </c>
      <c r="C3205" s="51"/>
      <c r="D3205" s="51" t="s">
        <v>1879</v>
      </c>
      <c r="E3205" s="51" t="s">
        <v>460</v>
      </c>
      <c r="F3205" s="51" t="s">
        <v>460</v>
      </c>
      <c r="G3205" s="51" t="s">
        <v>460</v>
      </c>
      <c r="H3205" s="51" t="s">
        <v>1878</v>
      </c>
      <c r="I3205" s="51"/>
      <c r="J3205" s="51"/>
      <c r="K3205" s="51" t="s">
        <v>2076</v>
      </c>
      <c r="L3205" s="51"/>
      <c r="M3205" s="51"/>
      <c r="N3205" s="53">
        <v>54533</v>
      </c>
      <c r="O3205" s="53"/>
      <c r="P3205" s="53">
        <v>54533</v>
      </c>
    </row>
    <row r="3206" spans="1:16" s="19" customFormat="1" hidden="1">
      <c r="A3206" s="19" t="s">
        <v>434</v>
      </c>
      <c r="B3206" s="19" t="s">
        <v>2075</v>
      </c>
      <c r="C3206" s="51"/>
      <c r="D3206" s="51" t="s">
        <v>1879</v>
      </c>
      <c r="E3206" s="51" t="s">
        <v>460</v>
      </c>
      <c r="F3206" s="51" t="s">
        <v>460</v>
      </c>
      <c r="G3206" s="51" t="s">
        <v>460</v>
      </c>
      <c r="H3206" s="51" t="s">
        <v>1878</v>
      </c>
      <c r="I3206" s="51"/>
      <c r="J3206" s="51"/>
      <c r="K3206" s="51" t="s">
        <v>2074</v>
      </c>
      <c r="L3206" s="51"/>
      <c r="M3206" s="51"/>
      <c r="N3206" s="53">
        <v>51623</v>
      </c>
      <c r="O3206" s="53"/>
      <c r="P3206" s="53">
        <v>51623</v>
      </c>
    </row>
    <row r="3207" spans="1:16" s="19" customFormat="1" hidden="1">
      <c r="A3207" s="19" t="s">
        <v>2015</v>
      </c>
      <c r="B3207" s="19" t="s">
        <v>871</v>
      </c>
      <c r="C3207" s="51"/>
      <c r="D3207" s="51" t="s">
        <v>1879</v>
      </c>
      <c r="E3207" s="51" t="s">
        <v>0</v>
      </c>
      <c r="F3207" s="51" t="s">
        <v>722</v>
      </c>
      <c r="G3207" s="51" t="s">
        <v>0</v>
      </c>
      <c r="H3207" s="51" t="s">
        <v>1878</v>
      </c>
      <c r="I3207" s="51"/>
      <c r="J3207" s="51"/>
      <c r="K3207" s="51" t="s">
        <v>2073</v>
      </c>
      <c r="L3207" s="51">
        <v>55970</v>
      </c>
      <c r="M3207" s="51"/>
      <c r="N3207" s="53">
        <v>275265</v>
      </c>
      <c r="O3207" s="53"/>
      <c r="P3207" s="53">
        <v>275265</v>
      </c>
    </row>
    <row r="3208" spans="1:16" s="19" customFormat="1" hidden="1">
      <c r="A3208" s="19" t="s">
        <v>2015</v>
      </c>
      <c r="B3208" s="19" t="s">
        <v>1746</v>
      </c>
      <c r="C3208" s="51"/>
      <c r="D3208" s="51" t="s">
        <v>1879</v>
      </c>
      <c r="E3208" s="51" t="s">
        <v>103</v>
      </c>
      <c r="F3208" s="51" t="s">
        <v>684</v>
      </c>
      <c r="G3208" s="51" t="s">
        <v>103</v>
      </c>
      <c r="H3208" s="51" t="s">
        <v>1878</v>
      </c>
      <c r="I3208" s="51"/>
      <c r="J3208" s="51"/>
      <c r="K3208" s="51" t="s">
        <v>1966</v>
      </c>
      <c r="L3208" s="51"/>
      <c r="M3208" s="51"/>
      <c r="N3208" s="53">
        <v>1086</v>
      </c>
      <c r="O3208" s="53"/>
      <c r="P3208" s="53">
        <v>1086</v>
      </c>
    </row>
    <row r="3209" spans="1:16" s="19" customFormat="1" hidden="1">
      <c r="A3209" s="19" t="s">
        <v>2024</v>
      </c>
      <c r="B3209" s="19" t="s">
        <v>2072</v>
      </c>
      <c r="C3209" s="51"/>
      <c r="D3209" s="51" t="s">
        <v>1879</v>
      </c>
      <c r="E3209" s="51" t="s">
        <v>4</v>
      </c>
      <c r="F3209" s="51" t="s">
        <v>4</v>
      </c>
      <c r="G3209" s="51" t="s">
        <v>4</v>
      </c>
      <c r="H3209" s="51" t="s">
        <v>1878</v>
      </c>
      <c r="I3209" s="51"/>
      <c r="J3209" s="51"/>
      <c r="K3209" s="51" t="s">
        <v>2071</v>
      </c>
      <c r="L3209" s="51"/>
      <c r="M3209" s="51"/>
      <c r="N3209" s="53">
        <v>17387</v>
      </c>
      <c r="O3209" s="53"/>
      <c r="P3209" s="53">
        <v>17387</v>
      </c>
    </row>
    <row r="3210" spans="1:16" s="19" customFormat="1" hidden="1">
      <c r="A3210" s="19" t="s">
        <v>2015</v>
      </c>
      <c r="B3210" s="19" t="s">
        <v>1749</v>
      </c>
      <c r="C3210" s="51"/>
      <c r="D3210" s="51" t="s">
        <v>1879</v>
      </c>
      <c r="E3210" s="51" t="s">
        <v>103</v>
      </c>
      <c r="F3210" s="51" t="s">
        <v>684</v>
      </c>
      <c r="G3210" s="51" t="s">
        <v>103</v>
      </c>
      <c r="H3210" s="51" t="s">
        <v>1878</v>
      </c>
      <c r="I3210" s="51"/>
      <c r="J3210" s="51"/>
      <c r="K3210" s="51" t="s">
        <v>1965</v>
      </c>
      <c r="L3210" s="51">
        <v>444</v>
      </c>
      <c r="M3210" s="51"/>
      <c r="N3210" s="53">
        <v>20336</v>
      </c>
      <c r="O3210" s="53"/>
      <c r="P3210" s="53">
        <v>20336</v>
      </c>
    </row>
    <row r="3211" spans="1:16" s="19" customFormat="1" hidden="1">
      <c r="A3211" s="19" t="s">
        <v>2015</v>
      </c>
      <c r="B3211" s="19" t="s">
        <v>2070</v>
      </c>
      <c r="C3211" s="51"/>
      <c r="D3211" s="51" t="s">
        <v>1879</v>
      </c>
      <c r="E3211" s="51" t="s">
        <v>103</v>
      </c>
      <c r="F3211" s="51" t="s">
        <v>684</v>
      </c>
      <c r="G3211" s="51" t="s">
        <v>103</v>
      </c>
      <c r="H3211" s="51" t="s">
        <v>1878</v>
      </c>
      <c r="I3211" s="51"/>
      <c r="J3211" s="51"/>
      <c r="K3211" s="51" t="s">
        <v>1963</v>
      </c>
      <c r="L3211" s="51">
        <v>7066</v>
      </c>
      <c r="M3211" s="51"/>
      <c r="N3211" s="53">
        <v>2199</v>
      </c>
      <c r="O3211" s="53"/>
      <c r="P3211" s="53">
        <v>2199</v>
      </c>
    </row>
    <row r="3212" spans="1:16" s="19" customFormat="1" hidden="1">
      <c r="A3212" s="19" t="s">
        <v>2015</v>
      </c>
      <c r="B3212" s="19" t="s">
        <v>989</v>
      </c>
      <c r="C3212" s="51"/>
      <c r="D3212" s="51" t="s">
        <v>1879</v>
      </c>
      <c r="E3212" s="51" t="s">
        <v>0</v>
      </c>
      <c r="F3212" s="51" t="s">
        <v>722</v>
      </c>
      <c r="G3212" s="51" t="s">
        <v>0</v>
      </c>
      <c r="H3212" s="51" t="s">
        <v>1878</v>
      </c>
      <c r="I3212" s="51"/>
      <c r="J3212" s="51"/>
      <c r="K3212" s="51" t="s">
        <v>2069</v>
      </c>
      <c r="L3212" s="51">
        <v>56428</v>
      </c>
      <c r="M3212" s="51"/>
      <c r="N3212" s="53">
        <v>10256.427</v>
      </c>
      <c r="O3212" s="53"/>
      <c r="P3212" s="53">
        <v>10256.427</v>
      </c>
    </row>
    <row r="3213" spans="1:16" s="19" customFormat="1" hidden="1">
      <c r="A3213" s="19" t="s">
        <v>2015</v>
      </c>
      <c r="B3213" s="19" t="s">
        <v>1125</v>
      </c>
      <c r="C3213" s="51"/>
      <c r="D3213" s="51" t="s">
        <v>1879</v>
      </c>
      <c r="E3213" s="51" t="s">
        <v>0</v>
      </c>
      <c r="F3213" s="51" t="s">
        <v>722</v>
      </c>
      <c r="G3213" s="51" t="s">
        <v>0</v>
      </c>
      <c r="H3213" s="51" t="s">
        <v>1878</v>
      </c>
      <c r="I3213" s="51"/>
      <c r="J3213" s="51"/>
      <c r="K3213" s="51" t="s">
        <v>2068</v>
      </c>
      <c r="L3213" s="51">
        <v>55766</v>
      </c>
      <c r="M3213" s="51"/>
      <c r="N3213" s="53">
        <v>46916</v>
      </c>
      <c r="O3213" s="53">
        <v>4463.6030000000001</v>
      </c>
      <c r="P3213" s="53">
        <v>42452.396999999997</v>
      </c>
    </row>
    <row r="3214" spans="1:16" s="19" customFormat="1" hidden="1">
      <c r="A3214" s="19" t="s">
        <v>2015</v>
      </c>
      <c r="B3214" s="19" t="s">
        <v>1546</v>
      </c>
      <c r="C3214" s="51"/>
      <c r="D3214" s="51" t="s">
        <v>1879</v>
      </c>
      <c r="E3214" s="51" t="s">
        <v>4</v>
      </c>
      <c r="F3214" s="51" t="s">
        <v>4</v>
      </c>
      <c r="G3214" s="51" t="s">
        <v>4</v>
      </c>
      <c r="H3214" s="51" t="s">
        <v>1878</v>
      </c>
      <c r="I3214" s="51"/>
      <c r="J3214" s="51"/>
      <c r="K3214" s="51" t="s">
        <v>2067</v>
      </c>
      <c r="L3214" s="51">
        <v>7526</v>
      </c>
      <c r="M3214" s="51"/>
      <c r="N3214" s="53">
        <v>201397</v>
      </c>
      <c r="O3214" s="53"/>
      <c r="P3214" s="53">
        <v>201397</v>
      </c>
    </row>
    <row r="3215" spans="1:16" s="19" customFormat="1" hidden="1">
      <c r="A3215" s="19" t="s">
        <v>2015</v>
      </c>
      <c r="B3215" s="19" t="s">
        <v>1545</v>
      </c>
      <c r="C3215" s="51"/>
      <c r="D3215" s="51" t="s">
        <v>1879</v>
      </c>
      <c r="E3215" s="51" t="s">
        <v>4</v>
      </c>
      <c r="F3215" s="51" t="s">
        <v>4</v>
      </c>
      <c r="G3215" s="51" t="s">
        <v>4</v>
      </c>
      <c r="H3215" s="51" t="s">
        <v>1878</v>
      </c>
      <c r="I3215" s="51"/>
      <c r="J3215" s="51"/>
      <c r="K3215" s="51" t="s">
        <v>2065</v>
      </c>
      <c r="L3215" s="51"/>
      <c r="M3215" s="51"/>
      <c r="N3215" s="53">
        <v>206881</v>
      </c>
      <c r="O3215" s="53"/>
      <c r="P3215" s="53">
        <v>206881</v>
      </c>
    </row>
    <row r="3216" spans="1:16" s="19" customFormat="1" hidden="1">
      <c r="A3216" s="19" t="s">
        <v>2066</v>
      </c>
      <c r="B3216" s="19" t="s">
        <v>1545</v>
      </c>
      <c r="C3216" s="51"/>
      <c r="D3216" s="51" t="s">
        <v>1879</v>
      </c>
      <c r="E3216" s="51" t="s">
        <v>4</v>
      </c>
      <c r="F3216" s="51" t="s">
        <v>4</v>
      </c>
      <c r="G3216" s="51" t="s">
        <v>4</v>
      </c>
      <c r="H3216" s="51" t="s">
        <v>1878</v>
      </c>
      <c r="I3216" s="51"/>
      <c r="J3216" s="51"/>
      <c r="K3216" s="51" t="s">
        <v>2065</v>
      </c>
      <c r="L3216" s="51"/>
      <c r="M3216" s="51"/>
      <c r="N3216" s="53">
        <v>6000</v>
      </c>
      <c r="O3216" s="53"/>
      <c r="P3216" s="53">
        <v>6000</v>
      </c>
    </row>
    <row r="3217" spans="1:16" s="19" customFormat="1" hidden="1">
      <c r="A3217" s="19" t="s">
        <v>2015</v>
      </c>
      <c r="B3217" s="19" t="s">
        <v>18</v>
      </c>
      <c r="C3217" s="51"/>
      <c r="D3217" s="51" t="s">
        <v>1879</v>
      </c>
      <c r="E3217" s="51" t="s">
        <v>103</v>
      </c>
      <c r="F3217" s="51" t="s">
        <v>684</v>
      </c>
      <c r="G3217" s="51" t="s">
        <v>103</v>
      </c>
      <c r="H3217" s="51" t="s">
        <v>1878</v>
      </c>
      <c r="I3217" s="51"/>
      <c r="J3217" s="51"/>
      <c r="K3217" s="51" t="s">
        <v>2064</v>
      </c>
      <c r="L3217" s="51">
        <v>531</v>
      </c>
      <c r="M3217" s="51"/>
      <c r="N3217" s="53">
        <v>40874.519999999997</v>
      </c>
      <c r="O3217" s="53"/>
      <c r="P3217" s="53">
        <v>40874.519999999997</v>
      </c>
    </row>
    <row r="3218" spans="1:16" s="19" customFormat="1" hidden="1">
      <c r="A3218" s="19" t="s">
        <v>2015</v>
      </c>
      <c r="B3218" s="19" t="s">
        <v>1686</v>
      </c>
      <c r="C3218" s="51"/>
      <c r="D3218" s="51" t="s">
        <v>1879</v>
      </c>
      <c r="E3218" s="51" t="s">
        <v>103</v>
      </c>
      <c r="F3218" s="51" t="s">
        <v>684</v>
      </c>
      <c r="G3218" s="51" t="s">
        <v>103</v>
      </c>
      <c r="H3218" s="51" t="s">
        <v>1878</v>
      </c>
      <c r="I3218" s="51"/>
      <c r="J3218" s="51"/>
      <c r="K3218" s="51" t="s">
        <v>2063</v>
      </c>
      <c r="L3218" s="51">
        <v>433</v>
      </c>
      <c r="M3218" s="51"/>
      <c r="N3218" s="53">
        <v>93474</v>
      </c>
      <c r="O3218" s="53"/>
      <c r="P3218" s="53">
        <v>93474</v>
      </c>
    </row>
    <row r="3219" spans="1:16" s="19" customFormat="1" hidden="1">
      <c r="A3219" s="19" t="s">
        <v>2015</v>
      </c>
      <c r="B3219" s="19" t="s">
        <v>1685</v>
      </c>
      <c r="C3219" s="51"/>
      <c r="D3219" s="51" t="s">
        <v>1879</v>
      </c>
      <c r="E3219" s="51" t="s">
        <v>103</v>
      </c>
      <c r="F3219" s="51" t="s">
        <v>684</v>
      </c>
      <c r="G3219" s="51" t="s">
        <v>103</v>
      </c>
      <c r="H3219" s="51" t="s">
        <v>1878</v>
      </c>
      <c r="I3219" s="51"/>
      <c r="J3219" s="51"/>
      <c r="K3219" s="51" t="s">
        <v>2062</v>
      </c>
      <c r="L3219" s="51">
        <v>534</v>
      </c>
      <c r="M3219" s="51"/>
      <c r="N3219" s="53">
        <v>40652</v>
      </c>
      <c r="O3219" s="53"/>
      <c r="P3219" s="53">
        <v>40652</v>
      </c>
    </row>
    <row r="3220" spans="1:16" s="19" customFormat="1" hidden="1">
      <c r="A3220" s="19" t="s">
        <v>2015</v>
      </c>
      <c r="B3220" s="19" t="s">
        <v>1687</v>
      </c>
      <c r="C3220" s="51"/>
      <c r="D3220" s="51" t="s">
        <v>1879</v>
      </c>
      <c r="E3220" s="51" t="s">
        <v>103</v>
      </c>
      <c r="F3220" s="51" t="s">
        <v>684</v>
      </c>
      <c r="G3220" s="51" t="s">
        <v>103</v>
      </c>
      <c r="H3220" s="51" t="s">
        <v>1878</v>
      </c>
      <c r="I3220" s="51"/>
      <c r="J3220" s="51"/>
      <c r="K3220" s="51" t="s">
        <v>2061</v>
      </c>
      <c r="L3220" s="51">
        <v>435</v>
      </c>
      <c r="M3220" s="51"/>
      <c r="N3220" s="53">
        <v>45.543999999999997</v>
      </c>
      <c r="O3220" s="53"/>
      <c r="P3220" s="53">
        <v>45.543999999999997</v>
      </c>
    </row>
    <row r="3221" spans="1:16" s="19" customFormat="1" hidden="1">
      <c r="A3221" s="19" t="s">
        <v>2015</v>
      </c>
      <c r="B3221" s="19" t="s">
        <v>1539</v>
      </c>
      <c r="C3221" s="51"/>
      <c r="D3221" s="51" t="s">
        <v>1879</v>
      </c>
      <c r="E3221" s="51" t="s">
        <v>460</v>
      </c>
      <c r="F3221" s="51" t="s">
        <v>460</v>
      </c>
      <c r="G3221" s="51" t="s">
        <v>460</v>
      </c>
      <c r="H3221" s="51" t="s">
        <v>1878</v>
      </c>
      <c r="I3221" s="51"/>
      <c r="J3221" s="51"/>
      <c r="K3221" s="51" t="s">
        <v>2060</v>
      </c>
      <c r="L3221" s="51"/>
      <c r="M3221" s="51"/>
      <c r="N3221" s="53">
        <v>144</v>
      </c>
      <c r="O3221" s="53"/>
      <c r="P3221" s="53">
        <v>144</v>
      </c>
    </row>
    <row r="3222" spans="1:16" s="19" customFormat="1" hidden="1">
      <c r="A3222" s="19" t="s">
        <v>2015</v>
      </c>
      <c r="B3222" s="19" t="s">
        <v>1538</v>
      </c>
      <c r="C3222" s="51"/>
      <c r="D3222" s="51" t="s">
        <v>1879</v>
      </c>
      <c r="E3222" s="51" t="s">
        <v>460</v>
      </c>
      <c r="F3222" s="51" t="s">
        <v>460</v>
      </c>
      <c r="G3222" s="51" t="s">
        <v>460</v>
      </c>
      <c r="H3222" s="51" t="s">
        <v>1878</v>
      </c>
      <c r="I3222" s="51"/>
      <c r="J3222" s="51"/>
      <c r="K3222" s="51" t="s">
        <v>2059</v>
      </c>
      <c r="L3222" s="51"/>
      <c r="M3222" s="51"/>
      <c r="N3222" s="53">
        <v>600</v>
      </c>
      <c r="O3222" s="53"/>
      <c r="P3222" s="53">
        <v>600</v>
      </c>
    </row>
    <row r="3223" spans="1:16" s="19" customFormat="1" hidden="1">
      <c r="A3223" s="19" t="s">
        <v>2015</v>
      </c>
      <c r="B3223" s="19" t="s">
        <v>1124</v>
      </c>
      <c r="C3223" s="51"/>
      <c r="D3223" s="51" t="s">
        <v>1879</v>
      </c>
      <c r="E3223" s="51" t="s">
        <v>0</v>
      </c>
      <c r="F3223" s="51" t="s">
        <v>722</v>
      </c>
      <c r="G3223" s="51" t="s">
        <v>0</v>
      </c>
      <c r="H3223" s="51" t="s">
        <v>1878</v>
      </c>
      <c r="I3223" s="51"/>
      <c r="J3223" s="51"/>
      <c r="K3223" s="51" t="s">
        <v>2058</v>
      </c>
      <c r="L3223" s="51">
        <v>55766</v>
      </c>
      <c r="M3223" s="51"/>
      <c r="N3223" s="53">
        <v>73753</v>
      </c>
      <c r="O3223" s="53">
        <v>6598.7510000000002</v>
      </c>
      <c r="P3223" s="53">
        <v>67154.248999999996</v>
      </c>
    </row>
    <row r="3224" spans="1:16" s="19" customFormat="1" hidden="1">
      <c r="A3224" s="19" t="s">
        <v>2015</v>
      </c>
      <c r="B3224" s="19" t="s">
        <v>1266</v>
      </c>
      <c r="C3224" s="51"/>
      <c r="D3224" s="51" t="s">
        <v>1879</v>
      </c>
      <c r="E3224" s="51" t="s">
        <v>0</v>
      </c>
      <c r="F3224" s="51" t="s">
        <v>722</v>
      </c>
      <c r="G3224" s="51" t="s">
        <v>0</v>
      </c>
      <c r="H3224" s="51" t="s">
        <v>1878</v>
      </c>
      <c r="I3224" s="51"/>
      <c r="J3224" s="51"/>
      <c r="K3224" s="51" t="s">
        <v>2057</v>
      </c>
      <c r="L3224" s="51"/>
      <c r="M3224" s="51"/>
      <c r="N3224" s="53">
        <v>0</v>
      </c>
      <c r="O3224" s="53"/>
      <c r="P3224" s="53">
        <v>0</v>
      </c>
    </row>
    <row r="3225" spans="1:16" s="19" customFormat="1" hidden="1">
      <c r="A3225" s="19" t="s">
        <v>2015</v>
      </c>
      <c r="B3225" s="19" t="s">
        <v>1721</v>
      </c>
      <c r="C3225" s="51"/>
      <c r="D3225" s="51" t="s">
        <v>1879</v>
      </c>
      <c r="E3225" s="51" t="s">
        <v>0</v>
      </c>
      <c r="F3225" s="51" t="s">
        <v>722</v>
      </c>
      <c r="G3225" s="51" t="s">
        <v>0</v>
      </c>
      <c r="H3225" s="51" t="s">
        <v>1878</v>
      </c>
      <c r="I3225" s="51"/>
      <c r="J3225" s="51"/>
      <c r="K3225" s="51" t="s">
        <v>2056</v>
      </c>
      <c r="L3225" s="51"/>
      <c r="M3225" s="51"/>
      <c r="N3225" s="53">
        <v>0.185</v>
      </c>
      <c r="O3225" s="53"/>
      <c r="P3225" s="53">
        <v>0.185</v>
      </c>
    </row>
    <row r="3226" spans="1:16" s="19" customFormat="1" hidden="1">
      <c r="A3226" s="19" t="s">
        <v>2015</v>
      </c>
      <c r="B3226" s="19" t="s">
        <v>1344</v>
      </c>
      <c r="C3226" s="51"/>
      <c r="D3226" s="51" t="s">
        <v>1879</v>
      </c>
      <c r="E3226" s="51" t="s">
        <v>3</v>
      </c>
      <c r="F3226" s="51" t="s">
        <v>3</v>
      </c>
      <c r="G3226" s="51" t="s">
        <v>3</v>
      </c>
      <c r="H3226" s="51" t="s">
        <v>1878</v>
      </c>
      <c r="I3226" s="51"/>
      <c r="J3226" s="51"/>
      <c r="K3226" s="51" t="s">
        <v>274</v>
      </c>
      <c r="L3226" s="51"/>
      <c r="M3226" s="51"/>
      <c r="N3226" s="53">
        <v>109115</v>
      </c>
      <c r="O3226" s="53"/>
      <c r="P3226" s="53">
        <v>109115</v>
      </c>
    </row>
    <row r="3227" spans="1:16" s="19" customFormat="1" hidden="1">
      <c r="A3227" s="19" t="s">
        <v>2024</v>
      </c>
      <c r="B3227" s="19" t="s">
        <v>1428</v>
      </c>
      <c r="C3227" s="51"/>
      <c r="D3227" s="51" t="s">
        <v>1879</v>
      </c>
      <c r="E3227" s="51" t="s">
        <v>4</v>
      </c>
      <c r="F3227" s="51" t="s">
        <v>4</v>
      </c>
      <c r="G3227" s="51" t="s">
        <v>4</v>
      </c>
      <c r="H3227" s="51" t="s">
        <v>1878</v>
      </c>
      <c r="I3227" s="51"/>
      <c r="J3227" s="51"/>
      <c r="K3227" s="51" t="s">
        <v>2055</v>
      </c>
      <c r="L3227" s="51"/>
      <c r="M3227" s="51"/>
      <c r="N3227" s="53">
        <v>35642</v>
      </c>
      <c r="O3227" s="53"/>
      <c r="P3227" s="53">
        <v>35642</v>
      </c>
    </row>
    <row r="3228" spans="1:16" s="19" customFormat="1" hidden="1">
      <c r="A3228" s="19" t="s">
        <v>2024</v>
      </c>
      <c r="B3228" s="19" t="s">
        <v>775</v>
      </c>
      <c r="C3228" s="51"/>
      <c r="D3228" s="51" t="s">
        <v>1879</v>
      </c>
      <c r="E3228" s="51" t="s">
        <v>4</v>
      </c>
      <c r="F3228" s="51" t="s">
        <v>4</v>
      </c>
      <c r="G3228" s="51" t="s">
        <v>4</v>
      </c>
      <c r="H3228" s="51" t="s">
        <v>1878</v>
      </c>
      <c r="I3228" s="51"/>
      <c r="J3228" s="51"/>
      <c r="K3228" s="51" t="s">
        <v>2054</v>
      </c>
      <c r="L3228" s="51"/>
      <c r="M3228" s="51"/>
      <c r="N3228" s="53">
        <v>27291</v>
      </c>
      <c r="O3228" s="53"/>
      <c r="P3228" s="53">
        <v>27291</v>
      </c>
    </row>
    <row r="3229" spans="1:16" s="19" customFormat="1" hidden="1">
      <c r="A3229" s="19" t="s">
        <v>2015</v>
      </c>
      <c r="B3229" s="19" t="s">
        <v>1617</v>
      </c>
      <c r="C3229" s="51"/>
      <c r="D3229" s="51" t="s">
        <v>1879</v>
      </c>
      <c r="E3229" s="51" t="s">
        <v>460</v>
      </c>
      <c r="F3229" s="51" t="s">
        <v>460</v>
      </c>
      <c r="G3229" s="51" t="s">
        <v>460</v>
      </c>
      <c r="H3229" s="51" t="s">
        <v>1878</v>
      </c>
      <c r="I3229" s="51"/>
      <c r="J3229" s="51"/>
      <c r="K3229" s="51" t="s">
        <v>2053</v>
      </c>
      <c r="L3229" s="51" t="s">
        <v>44</v>
      </c>
      <c r="M3229" s="51"/>
      <c r="N3229" s="53">
        <v>2131</v>
      </c>
      <c r="O3229" s="53"/>
      <c r="P3229" s="53">
        <v>2131</v>
      </c>
    </row>
    <row r="3230" spans="1:16" s="19" customFormat="1" hidden="1">
      <c r="A3230" s="19" t="s">
        <v>2015</v>
      </c>
      <c r="B3230" s="19" t="s">
        <v>2052</v>
      </c>
      <c r="C3230" s="51"/>
      <c r="D3230" s="51" t="s">
        <v>1879</v>
      </c>
      <c r="E3230" s="51" t="s">
        <v>0</v>
      </c>
      <c r="F3230" s="51" t="s">
        <v>722</v>
      </c>
      <c r="G3230" s="51" t="s">
        <v>0</v>
      </c>
      <c r="H3230" s="51" t="s">
        <v>1878</v>
      </c>
      <c r="I3230" s="51"/>
      <c r="J3230" s="51"/>
      <c r="K3230" s="51" t="s">
        <v>2051</v>
      </c>
      <c r="L3230" s="51">
        <v>54567</v>
      </c>
      <c r="M3230" s="51"/>
      <c r="N3230" s="53" t="s">
        <v>44</v>
      </c>
      <c r="O3230" s="53"/>
      <c r="P3230" s="53">
        <v>0</v>
      </c>
    </row>
    <row r="3231" spans="1:16" s="19" customFormat="1" hidden="1">
      <c r="A3231" s="19" t="s">
        <v>2024</v>
      </c>
      <c r="B3231" s="19" t="s">
        <v>1434</v>
      </c>
      <c r="C3231" s="51"/>
      <c r="D3231" s="51" t="s">
        <v>1879</v>
      </c>
      <c r="E3231" s="51" t="s">
        <v>4</v>
      </c>
      <c r="F3231" s="51" t="s">
        <v>4</v>
      </c>
      <c r="G3231" s="51" t="s">
        <v>4</v>
      </c>
      <c r="H3231" s="51" t="s">
        <v>1878</v>
      </c>
      <c r="I3231" s="51"/>
      <c r="J3231" s="51"/>
      <c r="K3231" s="51" t="s">
        <v>2050</v>
      </c>
      <c r="L3231" s="51"/>
      <c r="M3231" s="51"/>
      <c r="N3231" s="53">
        <v>164398</v>
      </c>
      <c r="O3231" s="53"/>
      <c r="P3231" s="53">
        <v>164398</v>
      </c>
    </row>
    <row r="3232" spans="1:16" s="19" customFormat="1" hidden="1">
      <c r="A3232" s="19" t="s">
        <v>2015</v>
      </c>
      <c r="B3232" s="19" t="s">
        <v>2049</v>
      </c>
      <c r="C3232" s="51"/>
      <c r="D3232" s="51" t="s">
        <v>1879</v>
      </c>
      <c r="E3232" s="51" t="s">
        <v>3</v>
      </c>
      <c r="F3232" s="51" t="s">
        <v>3</v>
      </c>
      <c r="G3232" s="51" t="s">
        <v>3</v>
      </c>
      <c r="H3232" s="51" t="s">
        <v>1878</v>
      </c>
      <c r="I3232" s="51"/>
      <c r="J3232" s="51"/>
      <c r="K3232" s="51" t="s">
        <v>2048</v>
      </c>
      <c r="L3232" s="51"/>
      <c r="M3232" s="51"/>
      <c r="N3232" s="53">
        <v>1862</v>
      </c>
      <c r="O3232" s="53"/>
      <c r="P3232" s="53">
        <v>1862</v>
      </c>
    </row>
    <row r="3233" spans="1:16" s="19" customFormat="1" hidden="1">
      <c r="A3233" s="19" t="s">
        <v>879</v>
      </c>
      <c r="B3233" s="19" t="s">
        <v>880</v>
      </c>
      <c r="C3233" s="51"/>
      <c r="D3233" s="51" t="s">
        <v>1879</v>
      </c>
      <c r="E3233" s="51" t="s">
        <v>3</v>
      </c>
      <c r="F3233" s="51" t="s">
        <v>3</v>
      </c>
      <c r="G3233" s="51" t="s">
        <v>3</v>
      </c>
      <c r="H3233" s="51" t="s">
        <v>1878</v>
      </c>
      <c r="I3233" s="51"/>
      <c r="J3233" s="51"/>
      <c r="K3233" s="51" t="s">
        <v>2014</v>
      </c>
      <c r="L3233" s="51"/>
      <c r="M3233" s="51"/>
      <c r="N3233" s="53">
        <v>1404</v>
      </c>
      <c r="O3233" s="53">
        <v>2</v>
      </c>
      <c r="P3233" s="53">
        <v>1402</v>
      </c>
    </row>
    <row r="3234" spans="1:16" s="19" customFormat="1" hidden="1">
      <c r="A3234" s="19" t="s">
        <v>2015</v>
      </c>
      <c r="B3234" s="19" t="s">
        <v>1720</v>
      </c>
      <c r="C3234" s="51"/>
      <c r="D3234" s="51" t="s">
        <v>1879</v>
      </c>
      <c r="E3234" s="51" t="s">
        <v>0</v>
      </c>
      <c r="F3234" s="51" t="s">
        <v>722</v>
      </c>
      <c r="G3234" s="51" t="s">
        <v>0</v>
      </c>
      <c r="H3234" s="51" t="s">
        <v>1878</v>
      </c>
      <c r="I3234" s="51"/>
      <c r="J3234" s="51"/>
      <c r="K3234" s="51" t="s">
        <v>2047</v>
      </c>
      <c r="L3234" s="51"/>
      <c r="M3234" s="51"/>
      <c r="N3234" s="53">
        <v>0.59599999999999997</v>
      </c>
      <c r="O3234" s="53"/>
      <c r="P3234" s="53">
        <v>0.59599999999999997</v>
      </c>
    </row>
    <row r="3235" spans="1:16" s="19" customFormat="1" hidden="1">
      <c r="A3235" s="19" t="s">
        <v>2015</v>
      </c>
      <c r="B3235" s="19" t="s">
        <v>2046</v>
      </c>
      <c r="C3235" s="51"/>
      <c r="D3235" s="51" t="s">
        <v>1879</v>
      </c>
      <c r="E3235" s="51" t="s">
        <v>3</v>
      </c>
      <c r="F3235" s="51" t="s">
        <v>3</v>
      </c>
      <c r="G3235" s="51" t="s">
        <v>3</v>
      </c>
      <c r="H3235" s="51" t="s">
        <v>1878</v>
      </c>
      <c r="I3235" s="51"/>
      <c r="J3235" s="51"/>
      <c r="K3235" s="51" t="s">
        <v>2045</v>
      </c>
      <c r="L3235" s="51"/>
      <c r="M3235" s="51"/>
      <c r="N3235" s="53">
        <v>36227</v>
      </c>
      <c r="O3235" s="53"/>
      <c r="P3235" s="53">
        <v>36227</v>
      </c>
    </row>
    <row r="3236" spans="1:16" s="19" customFormat="1" hidden="1">
      <c r="A3236" s="19" t="s">
        <v>2015</v>
      </c>
      <c r="B3236" s="19" t="s">
        <v>2044</v>
      </c>
      <c r="C3236" s="51"/>
      <c r="D3236" s="51" t="s">
        <v>1879</v>
      </c>
      <c r="E3236" s="51" t="s">
        <v>0</v>
      </c>
      <c r="F3236" s="51" t="s">
        <v>722</v>
      </c>
      <c r="G3236" s="51" t="s">
        <v>0</v>
      </c>
      <c r="H3236" s="51" t="s">
        <v>1878</v>
      </c>
      <c r="I3236" s="51"/>
      <c r="J3236" s="51"/>
      <c r="K3236" s="51" t="s">
        <v>2043</v>
      </c>
      <c r="L3236" s="51">
        <v>54567</v>
      </c>
      <c r="M3236" s="51"/>
      <c r="N3236" s="53" t="s">
        <v>44</v>
      </c>
      <c r="O3236" s="53"/>
      <c r="P3236" s="53">
        <v>0</v>
      </c>
    </row>
    <row r="3237" spans="1:16" s="19" customFormat="1" hidden="1">
      <c r="A3237" s="19" t="s">
        <v>2015</v>
      </c>
      <c r="B3237" s="19" t="s">
        <v>2042</v>
      </c>
      <c r="C3237" s="51"/>
      <c r="D3237" s="51" t="s">
        <v>1879</v>
      </c>
      <c r="E3237" s="51" t="s">
        <v>0</v>
      </c>
      <c r="F3237" s="51" t="s">
        <v>722</v>
      </c>
      <c r="G3237" s="51" t="s">
        <v>0</v>
      </c>
      <c r="H3237" s="51" t="s">
        <v>1878</v>
      </c>
      <c r="I3237" s="51"/>
      <c r="J3237" s="51"/>
      <c r="K3237" s="51" t="s">
        <v>2041</v>
      </c>
      <c r="L3237" s="51">
        <v>54567</v>
      </c>
      <c r="M3237" s="51"/>
      <c r="N3237" s="53" t="s">
        <v>44</v>
      </c>
      <c r="O3237" s="53"/>
      <c r="P3237" s="53">
        <v>0</v>
      </c>
    </row>
    <row r="3238" spans="1:16" s="19" customFormat="1" hidden="1">
      <c r="A3238" s="19" t="s">
        <v>2024</v>
      </c>
      <c r="B3238" s="19" t="s">
        <v>1463</v>
      </c>
      <c r="C3238" s="51"/>
      <c r="D3238" s="51" t="s">
        <v>1879</v>
      </c>
      <c r="E3238" s="51" t="s">
        <v>4</v>
      </c>
      <c r="F3238" s="51" t="s">
        <v>4</v>
      </c>
      <c r="G3238" s="51" t="s">
        <v>4</v>
      </c>
      <c r="H3238" s="51" t="s">
        <v>1878</v>
      </c>
      <c r="I3238" s="51"/>
      <c r="J3238" s="51"/>
      <c r="K3238" s="51" t="s">
        <v>2040</v>
      </c>
      <c r="L3238" s="51"/>
      <c r="M3238" s="51"/>
      <c r="N3238" s="53">
        <v>9825</v>
      </c>
      <c r="O3238" s="53"/>
      <c r="P3238" s="53">
        <v>9825</v>
      </c>
    </row>
    <row r="3239" spans="1:16" s="19" customFormat="1" hidden="1">
      <c r="A3239" s="19" t="s">
        <v>2024</v>
      </c>
      <c r="B3239" s="19" t="s">
        <v>1024</v>
      </c>
      <c r="C3239" s="51"/>
      <c r="D3239" s="51" t="s">
        <v>1879</v>
      </c>
      <c r="E3239" s="51" t="s">
        <v>4</v>
      </c>
      <c r="F3239" s="51" t="s">
        <v>4</v>
      </c>
      <c r="G3239" s="51" t="s">
        <v>4</v>
      </c>
      <c r="H3239" s="51" t="s">
        <v>1878</v>
      </c>
      <c r="I3239" s="51"/>
      <c r="J3239" s="51"/>
      <c r="K3239" s="51" t="s">
        <v>2039</v>
      </c>
      <c r="L3239" s="51"/>
      <c r="M3239" s="51"/>
      <c r="N3239" s="53">
        <v>258</v>
      </c>
      <c r="O3239" s="53"/>
      <c r="P3239" s="53">
        <v>258</v>
      </c>
    </row>
    <row r="3240" spans="1:16" s="19" customFormat="1" hidden="1">
      <c r="A3240" s="19" t="s">
        <v>2024</v>
      </c>
      <c r="B3240" s="19" t="s">
        <v>1407</v>
      </c>
      <c r="C3240" s="51"/>
      <c r="D3240" s="51" t="s">
        <v>1879</v>
      </c>
      <c r="E3240" s="51" t="s">
        <v>460</v>
      </c>
      <c r="F3240" s="51" t="s">
        <v>460</v>
      </c>
      <c r="G3240" s="51" t="s">
        <v>460</v>
      </c>
      <c r="H3240" s="51" t="s">
        <v>1878</v>
      </c>
      <c r="I3240" s="51"/>
      <c r="J3240" s="51"/>
      <c r="K3240" s="51" t="s">
        <v>2038</v>
      </c>
      <c r="L3240" s="51"/>
      <c r="M3240" s="51"/>
      <c r="N3240" s="53">
        <v>270963</v>
      </c>
      <c r="O3240" s="53"/>
      <c r="P3240" s="53">
        <v>270963</v>
      </c>
    </row>
    <row r="3241" spans="1:16" s="19" customFormat="1" hidden="1">
      <c r="A3241" s="19" t="s">
        <v>2024</v>
      </c>
      <c r="B3241" s="19" t="s">
        <v>2037</v>
      </c>
      <c r="C3241" s="51"/>
      <c r="D3241" s="51" t="s">
        <v>1879</v>
      </c>
      <c r="E3241" s="51" t="s">
        <v>460</v>
      </c>
      <c r="F3241" s="51" t="s">
        <v>460</v>
      </c>
      <c r="G3241" s="51" t="s">
        <v>460</v>
      </c>
      <c r="H3241" s="51" t="s">
        <v>1878</v>
      </c>
      <c r="I3241" s="51"/>
      <c r="J3241" s="51"/>
      <c r="K3241" s="51" t="s">
        <v>1958</v>
      </c>
      <c r="L3241" s="51"/>
      <c r="M3241" s="51"/>
      <c r="N3241" s="53">
        <v>35378</v>
      </c>
      <c r="O3241" s="53"/>
      <c r="P3241" s="53">
        <v>35378</v>
      </c>
    </row>
    <row r="3242" spans="1:16" s="19" customFormat="1" hidden="1">
      <c r="A3242" s="19" t="s">
        <v>2024</v>
      </c>
      <c r="B3242" s="19" t="s">
        <v>1462</v>
      </c>
      <c r="C3242" s="51"/>
      <c r="D3242" s="51" t="s">
        <v>1879</v>
      </c>
      <c r="E3242" s="51" t="s">
        <v>4</v>
      </c>
      <c r="F3242" s="51" t="s">
        <v>4</v>
      </c>
      <c r="G3242" s="51" t="s">
        <v>4</v>
      </c>
      <c r="H3242" s="51" t="s">
        <v>1878</v>
      </c>
      <c r="I3242" s="51"/>
      <c r="J3242" s="51"/>
      <c r="K3242" s="51" t="s">
        <v>2036</v>
      </c>
      <c r="L3242" s="51"/>
      <c r="M3242" s="51"/>
      <c r="N3242" s="53">
        <v>4581</v>
      </c>
      <c r="O3242" s="53"/>
      <c r="P3242" s="53">
        <v>4581</v>
      </c>
    </row>
    <row r="3243" spans="1:16" s="19" customFormat="1" hidden="1">
      <c r="A3243" s="19" t="s">
        <v>2015</v>
      </c>
      <c r="B3243" s="19" t="s">
        <v>2034</v>
      </c>
      <c r="C3243" s="51"/>
      <c r="D3243" s="51" t="s">
        <v>1879</v>
      </c>
      <c r="E3243" s="51" t="s">
        <v>460</v>
      </c>
      <c r="F3243" s="51" t="s">
        <v>460</v>
      </c>
      <c r="G3243" s="51" t="s">
        <v>460</v>
      </c>
      <c r="H3243" s="51" t="s">
        <v>1878</v>
      </c>
      <c r="I3243" s="51"/>
      <c r="J3243" s="51"/>
      <c r="K3243" s="51" t="s">
        <v>2033</v>
      </c>
      <c r="L3243" s="51"/>
      <c r="M3243" s="51"/>
      <c r="N3243" s="53">
        <v>0</v>
      </c>
      <c r="O3243" s="53"/>
      <c r="P3243" s="53">
        <v>0</v>
      </c>
    </row>
    <row r="3244" spans="1:16" s="19" customFormat="1" hidden="1">
      <c r="A3244" s="19" t="s">
        <v>2035</v>
      </c>
      <c r="B3244" s="19" t="s">
        <v>2034</v>
      </c>
      <c r="C3244" s="51"/>
      <c r="D3244" s="51" t="s">
        <v>1879</v>
      </c>
      <c r="E3244" s="51" t="s">
        <v>460</v>
      </c>
      <c r="F3244" s="51" t="s">
        <v>460</v>
      </c>
      <c r="G3244" s="51" t="s">
        <v>460</v>
      </c>
      <c r="H3244" s="51" t="s">
        <v>1878</v>
      </c>
      <c r="I3244" s="51"/>
      <c r="J3244" s="51"/>
      <c r="K3244" s="51" t="s">
        <v>2033</v>
      </c>
      <c r="L3244" s="51"/>
      <c r="M3244" s="51"/>
      <c r="N3244" s="53">
        <v>3244</v>
      </c>
      <c r="O3244" s="53"/>
      <c r="P3244" s="53">
        <v>3244</v>
      </c>
    </row>
    <row r="3245" spans="1:16" s="19" customFormat="1" hidden="1">
      <c r="A3245" s="19" t="s">
        <v>2024</v>
      </c>
      <c r="B3245" s="19" t="s">
        <v>2032</v>
      </c>
      <c r="C3245" s="51"/>
      <c r="D3245" s="51" t="s">
        <v>1879</v>
      </c>
      <c r="E3245" s="51" t="s">
        <v>4</v>
      </c>
      <c r="F3245" s="51" t="s">
        <v>4</v>
      </c>
      <c r="G3245" s="51" t="s">
        <v>4</v>
      </c>
      <c r="H3245" s="51" t="s">
        <v>1878</v>
      </c>
      <c r="I3245" s="51"/>
      <c r="J3245" s="51"/>
      <c r="K3245" s="51" t="s">
        <v>2031</v>
      </c>
      <c r="L3245" s="51"/>
      <c r="M3245" s="51"/>
      <c r="N3245" s="53">
        <v>27479</v>
      </c>
      <c r="O3245" s="53"/>
      <c r="P3245" s="53">
        <v>27479</v>
      </c>
    </row>
    <row r="3246" spans="1:16" s="19" customFormat="1" hidden="1">
      <c r="A3246" s="19" t="s">
        <v>735</v>
      </c>
      <c r="B3246" s="19" t="s">
        <v>959</v>
      </c>
      <c r="C3246" s="51"/>
      <c r="D3246" s="51" t="s">
        <v>1879</v>
      </c>
      <c r="E3246" s="51" t="s">
        <v>460</v>
      </c>
      <c r="F3246" s="51" t="s">
        <v>460</v>
      </c>
      <c r="G3246" s="51" t="s">
        <v>460</v>
      </c>
      <c r="H3246" s="51" t="s">
        <v>1878</v>
      </c>
      <c r="I3246" s="51"/>
      <c r="J3246" s="51"/>
      <c r="K3246" s="51" t="s">
        <v>1957</v>
      </c>
      <c r="L3246" s="51"/>
      <c r="M3246" s="51"/>
      <c r="N3246" s="53">
        <v>149901</v>
      </c>
      <c r="O3246" s="53">
        <v>48103</v>
      </c>
      <c r="P3246" s="53">
        <v>101798</v>
      </c>
    </row>
    <row r="3247" spans="1:16" s="19" customFormat="1" hidden="1">
      <c r="A3247" s="19" t="s">
        <v>2024</v>
      </c>
      <c r="B3247" s="19" t="s">
        <v>2030</v>
      </c>
      <c r="C3247" s="51"/>
      <c r="D3247" s="51" t="s">
        <v>1879</v>
      </c>
      <c r="E3247" s="51" t="s">
        <v>4</v>
      </c>
      <c r="F3247" s="51" t="s">
        <v>4</v>
      </c>
      <c r="G3247" s="51" t="s">
        <v>4</v>
      </c>
      <c r="H3247" s="51" t="s">
        <v>1878</v>
      </c>
      <c r="I3247" s="51"/>
      <c r="J3247" s="51"/>
      <c r="K3247" s="51" t="s">
        <v>2029</v>
      </c>
      <c r="L3247" s="51"/>
      <c r="M3247" s="51"/>
      <c r="N3247" s="53">
        <v>17462</v>
      </c>
      <c r="O3247" s="53"/>
      <c r="P3247" s="53">
        <v>17462</v>
      </c>
    </row>
    <row r="3248" spans="1:16" s="19" customFormat="1" hidden="1">
      <c r="A3248" s="19" t="s">
        <v>2024</v>
      </c>
      <c r="B3248" s="19" t="s">
        <v>654</v>
      </c>
      <c r="C3248" s="51"/>
      <c r="D3248" s="51" t="s">
        <v>1879</v>
      </c>
      <c r="E3248" s="51" t="s">
        <v>4</v>
      </c>
      <c r="F3248" s="51" t="s">
        <v>4</v>
      </c>
      <c r="G3248" s="51" t="s">
        <v>4</v>
      </c>
      <c r="H3248" s="51" t="s">
        <v>1878</v>
      </c>
      <c r="I3248" s="51"/>
      <c r="J3248" s="51"/>
      <c r="K3248" s="51" t="s">
        <v>2028</v>
      </c>
      <c r="L3248" s="51"/>
      <c r="M3248" s="51"/>
      <c r="N3248" s="53">
        <v>7643</v>
      </c>
      <c r="O3248" s="53"/>
      <c r="P3248" s="53">
        <v>7643</v>
      </c>
    </row>
    <row r="3249" spans="1:16" s="19" customFormat="1" hidden="1">
      <c r="A3249" s="19" t="s">
        <v>2024</v>
      </c>
      <c r="B3249" s="19" t="s">
        <v>653</v>
      </c>
      <c r="C3249" s="51"/>
      <c r="D3249" s="51" t="s">
        <v>1879</v>
      </c>
      <c r="E3249" s="51" t="s">
        <v>4</v>
      </c>
      <c r="F3249" s="51" t="s">
        <v>4</v>
      </c>
      <c r="G3249" s="51" t="s">
        <v>4</v>
      </c>
      <c r="H3249" s="51" t="s">
        <v>1878</v>
      </c>
      <c r="I3249" s="51"/>
      <c r="J3249" s="51"/>
      <c r="K3249" s="51" t="s">
        <v>2027</v>
      </c>
      <c r="L3249" s="51"/>
      <c r="M3249" s="51"/>
      <c r="N3249" s="53">
        <v>6031</v>
      </c>
      <c r="O3249" s="53"/>
      <c r="P3249" s="53">
        <v>6031</v>
      </c>
    </row>
    <row r="3250" spans="1:16" s="19" customFormat="1" hidden="1">
      <c r="A3250" s="19" t="s">
        <v>735</v>
      </c>
      <c r="B3250" s="19" t="s">
        <v>2026</v>
      </c>
      <c r="C3250" s="51"/>
      <c r="D3250" s="51" t="s">
        <v>1879</v>
      </c>
      <c r="E3250" s="51" t="s">
        <v>460</v>
      </c>
      <c r="F3250" s="51" t="s">
        <v>460</v>
      </c>
      <c r="G3250" s="51" t="s">
        <v>460</v>
      </c>
      <c r="H3250" s="51" t="s">
        <v>1878</v>
      </c>
      <c r="I3250" s="51"/>
      <c r="J3250" s="51"/>
      <c r="K3250" s="51" t="s">
        <v>1955</v>
      </c>
      <c r="L3250" s="51"/>
      <c r="M3250" s="51"/>
      <c r="N3250" s="53">
        <v>29511</v>
      </c>
      <c r="O3250" s="53">
        <v>9954</v>
      </c>
      <c r="P3250" s="53">
        <v>19557</v>
      </c>
    </row>
    <row r="3251" spans="1:16" s="19" customFormat="1" hidden="1">
      <c r="A3251" s="19" t="s">
        <v>2015</v>
      </c>
      <c r="B3251" s="19" t="s">
        <v>1344</v>
      </c>
      <c r="C3251" s="51"/>
      <c r="D3251" s="51" t="s">
        <v>1879</v>
      </c>
      <c r="E3251" s="51" t="s">
        <v>460</v>
      </c>
      <c r="F3251" s="51" t="s">
        <v>460</v>
      </c>
      <c r="G3251" s="51" t="s">
        <v>460</v>
      </c>
      <c r="H3251" s="51" t="s">
        <v>1878</v>
      </c>
      <c r="I3251" s="51"/>
      <c r="J3251" s="51"/>
      <c r="K3251" s="51" t="s">
        <v>2025</v>
      </c>
      <c r="L3251" s="51"/>
      <c r="M3251" s="51"/>
      <c r="N3251" s="53">
        <v>5587</v>
      </c>
      <c r="O3251" s="53"/>
      <c r="P3251" s="53">
        <v>5587</v>
      </c>
    </row>
    <row r="3252" spans="1:16" s="19" customFormat="1" hidden="1">
      <c r="A3252" s="19" t="s">
        <v>2024</v>
      </c>
      <c r="B3252" s="19" t="s">
        <v>655</v>
      </c>
      <c r="C3252" s="51"/>
      <c r="D3252" s="51" t="s">
        <v>1879</v>
      </c>
      <c r="E3252" s="51" t="s">
        <v>4</v>
      </c>
      <c r="F3252" s="51" t="s">
        <v>4</v>
      </c>
      <c r="G3252" s="51" t="s">
        <v>4</v>
      </c>
      <c r="H3252" s="51" t="s">
        <v>1878</v>
      </c>
      <c r="I3252" s="51"/>
      <c r="J3252" s="51"/>
      <c r="K3252" s="51" t="s">
        <v>2023</v>
      </c>
      <c r="L3252" s="51"/>
      <c r="M3252" s="51"/>
      <c r="N3252" s="53">
        <v>1450</v>
      </c>
      <c r="O3252" s="53"/>
      <c r="P3252" s="53">
        <v>1450</v>
      </c>
    </row>
    <row r="3253" spans="1:16" s="19" customFormat="1" hidden="1">
      <c r="A3253" s="19" t="s">
        <v>2015</v>
      </c>
      <c r="B3253" s="19" t="s">
        <v>946</v>
      </c>
      <c r="C3253" s="51"/>
      <c r="D3253" s="51" t="s">
        <v>1879</v>
      </c>
      <c r="E3253" s="51" t="s">
        <v>460</v>
      </c>
      <c r="F3253" s="51" t="s">
        <v>460</v>
      </c>
      <c r="G3253" s="51" t="s">
        <v>460</v>
      </c>
      <c r="H3253" s="51" t="s">
        <v>1878</v>
      </c>
      <c r="I3253" s="51"/>
      <c r="J3253" s="51"/>
      <c r="K3253" s="51" t="s">
        <v>2022</v>
      </c>
      <c r="L3253" s="51">
        <v>56875</v>
      </c>
      <c r="M3253" s="51"/>
      <c r="N3253" s="53">
        <v>1709.424</v>
      </c>
      <c r="O3253" s="53"/>
      <c r="P3253" s="53">
        <v>1709.424</v>
      </c>
    </row>
    <row r="3254" spans="1:16" s="19" customFormat="1" hidden="1">
      <c r="A3254" s="19" t="s">
        <v>2015</v>
      </c>
      <c r="B3254" s="19" t="s">
        <v>764</v>
      </c>
      <c r="C3254" s="51"/>
      <c r="D3254" s="51" t="s">
        <v>1879</v>
      </c>
      <c r="E3254" s="51" t="s">
        <v>460</v>
      </c>
      <c r="F3254" s="51" t="s">
        <v>460</v>
      </c>
      <c r="G3254" s="51" t="s">
        <v>460</v>
      </c>
      <c r="H3254" s="51" t="s">
        <v>1878</v>
      </c>
      <c r="I3254" s="51"/>
      <c r="J3254" s="51"/>
      <c r="K3254" s="51" t="s">
        <v>2021</v>
      </c>
      <c r="L3254" s="51"/>
      <c r="M3254" s="51"/>
      <c r="N3254" s="53">
        <v>204</v>
      </c>
      <c r="O3254" s="53"/>
      <c r="P3254" s="53">
        <v>204</v>
      </c>
    </row>
    <row r="3255" spans="1:16" s="19" customFormat="1" hidden="1">
      <c r="A3255" s="19" t="s">
        <v>434</v>
      </c>
      <c r="B3255" s="19" t="s">
        <v>926</v>
      </c>
      <c r="C3255" s="51"/>
      <c r="D3255" s="51" t="s">
        <v>1879</v>
      </c>
      <c r="E3255" s="51" t="s">
        <v>0</v>
      </c>
      <c r="F3255" s="51" t="s">
        <v>243</v>
      </c>
      <c r="G3255" s="51" t="s">
        <v>0</v>
      </c>
      <c r="H3255" s="51" t="s">
        <v>1878</v>
      </c>
      <c r="I3255" s="51"/>
      <c r="J3255" s="51"/>
      <c r="K3255" s="51"/>
      <c r="L3255" s="51">
        <v>56036</v>
      </c>
      <c r="M3255" s="51"/>
      <c r="N3255" s="53">
        <v>0</v>
      </c>
      <c r="O3255" s="53"/>
      <c r="P3255" s="53">
        <v>0</v>
      </c>
    </row>
    <row r="3256" spans="1:16" s="19" customFormat="1" hidden="1">
      <c r="A3256" s="19" t="s">
        <v>879</v>
      </c>
      <c r="B3256" s="19" t="s">
        <v>1757</v>
      </c>
      <c r="C3256" s="51"/>
      <c r="D3256" s="51" t="s">
        <v>1879</v>
      </c>
      <c r="E3256" s="51" t="s">
        <v>676</v>
      </c>
      <c r="F3256" s="51" t="s">
        <v>725</v>
      </c>
      <c r="G3256" s="51" t="s">
        <v>676</v>
      </c>
      <c r="H3256" s="51" t="s">
        <v>1878</v>
      </c>
      <c r="I3256" s="51"/>
      <c r="J3256" s="51"/>
      <c r="K3256" s="51"/>
      <c r="L3256" s="51"/>
      <c r="M3256" s="51"/>
      <c r="N3256" s="53">
        <v>38291</v>
      </c>
      <c r="O3256" s="53">
        <v>55</v>
      </c>
      <c r="P3256" s="53">
        <v>38236</v>
      </c>
    </row>
    <row r="3257" spans="1:16" s="19" customFormat="1" hidden="1">
      <c r="A3257" s="19" t="s">
        <v>2019</v>
      </c>
      <c r="B3257" s="19" t="s">
        <v>2020</v>
      </c>
      <c r="C3257" s="51"/>
      <c r="D3257" s="51" t="s">
        <v>1879</v>
      </c>
      <c r="E3257" s="51" t="s">
        <v>676</v>
      </c>
      <c r="F3257" s="51" t="s">
        <v>962</v>
      </c>
      <c r="G3257" s="51" t="s">
        <v>676</v>
      </c>
      <c r="H3257" s="51" t="s">
        <v>1878</v>
      </c>
      <c r="I3257" s="51"/>
      <c r="J3257" s="51"/>
      <c r="K3257" s="51"/>
      <c r="L3257" s="51">
        <v>454</v>
      </c>
      <c r="M3257" s="51"/>
      <c r="N3257" s="53">
        <v>11873.751398300001</v>
      </c>
      <c r="O3257" s="53">
        <v>0</v>
      </c>
      <c r="P3257" s="53">
        <v>11873.751398300001</v>
      </c>
    </row>
    <row r="3258" spans="1:16" s="19" customFormat="1" hidden="1">
      <c r="A3258" s="19" t="s">
        <v>2019</v>
      </c>
      <c r="B3258" s="19" t="s">
        <v>2020</v>
      </c>
      <c r="C3258" s="51"/>
      <c r="D3258" s="51" t="s">
        <v>1879</v>
      </c>
      <c r="E3258" s="51" t="s">
        <v>676</v>
      </c>
      <c r="F3258" s="51" t="s">
        <v>962</v>
      </c>
      <c r="G3258" s="51" t="s">
        <v>676</v>
      </c>
      <c r="H3258" s="51" t="s">
        <v>1878</v>
      </c>
      <c r="I3258" s="51"/>
      <c r="J3258" s="51"/>
      <c r="K3258" s="51"/>
      <c r="L3258" s="51">
        <v>454</v>
      </c>
      <c r="M3258" s="51"/>
      <c r="N3258" s="53">
        <v>14505.545663999997</v>
      </c>
      <c r="O3258" s="53">
        <v>0</v>
      </c>
      <c r="P3258" s="53">
        <v>14505.545663999997</v>
      </c>
    </row>
    <row r="3259" spans="1:16" s="19" customFormat="1" hidden="1">
      <c r="A3259" s="19" t="s">
        <v>2019</v>
      </c>
      <c r="B3259" s="19" t="s">
        <v>2018</v>
      </c>
      <c r="C3259" s="51"/>
      <c r="D3259" s="51" t="s">
        <v>1879</v>
      </c>
      <c r="E3259" s="51" t="s">
        <v>676</v>
      </c>
      <c r="F3259" s="51" t="s">
        <v>962</v>
      </c>
      <c r="G3259" s="51" t="s">
        <v>676</v>
      </c>
      <c r="H3259" s="51" t="s">
        <v>1878</v>
      </c>
      <c r="I3259" s="51"/>
      <c r="J3259" s="51"/>
      <c r="K3259" s="51"/>
      <c r="L3259" s="51">
        <v>455</v>
      </c>
      <c r="M3259" s="51"/>
      <c r="N3259" s="53">
        <v>6401.7022184000034</v>
      </c>
      <c r="O3259" s="53">
        <v>0</v>
      </c>
      <c r="P3259" s="53">
        <v>6401.7022184000034</v>
      </c>
    </row>
    <row r="3260" spans="1:16" s="19" customFormat="1" hidden="1">
      <c r="A3260" s="19" t="s">
        <v>2015</v>
      </c>
      <c r="B3260" s="19" t="s">
        <v>776</v>
      </c>
      <c r="C3260" s="51"/>
      <c r="D3260" s="51" t="s">
        <v>1879</v>
      </c>
      <c r="E3260" s="51" t="s">
        <v>676</v>
      </c>
      <c r="F3260" s="51" t="s">
        <v>777</v>
      </c>
      <c r="G3260" s="51" t="s">
        <v>676</v>
      </c>
      <c r="H3260" s="51" t="s">
        <v>1878</v>
      </c>
      <c r="I3260" s="51"/>
      <c r="J3260" s="51"/>
      <c r="K3260" s="51"/>
      <c r="L3260" s="51"/>
      <c r="M3260" s="51"/>
      <c r="N3260" s="53">
        <v>479593</v>
      </c>
      <c r="O3260" s="53"/>
      <c r="P3260" s="53">
        <v>479593</v>
      </c>
    </row>
    <row r="3261" spans="1:16" s="19" customFormat="1" hidden="1">
      <c r="A3261" s="19" t="s">
        <v>2015</v>
      </c>
      <c r="B3261" s="19" t="s">
        <v>1106</v>
      </c>
      <c r="C3261" s="51"/>
      <c r="D3261" s="51" t="s">
        <v>1879</v>
      </c>
      <c r="E3261" s="51" t="s">
        <v>676</v>
      </c>
      <c r="F3261" s="51" t="s">
        <v>777</v>
      </c>
      <c r="G3261" s="51" t="s">
        <v>676</v>
      </c>
      <c r="H3261" s="51" t="s">
        <v>1878</v>
      </c>
      <c r="I3261" s="51"/>
      <c r="J3261" s="51"/>
      <c r="K3261" s="51"/>
      <c r="L3261" s="51"/>
      <c r="M3261" s="51"/>
      <c r="N3261" s="53">
        <v>780023</v>
      </c>
      <c r="O3261" s="53"/>
      <c r="P3261" s="53">
        <v>780023</v>
      </c>
    </row>
    <row r="3262" spans="1:16" s="19" customFormat="1" hidden="1">
      <c r="A3262" s="19" t="s">
        <v>2015</v>
      </c>
      <c r="B3262" s="19" t="s">
        <v>1183</v>
      </c>
      <c r="C3262" s="51"/>
      <c r="D3262" s="51" t="s">
        <v>1879</v>
      </c>
      <c r="E3262" s="51" t="s">
        <v>676</v>
      </c>
      <c r="F3262" s="51" t="s">
        <v>777</v>
      </c>
      <c r="G3262" s="51" t="s">
        <v>676</v>
      </c>
      <c r="H3262" s="51" t="s">
        <v>1878</v>
      </c>
      <c r="I3262" s="51"/>
      <c r="J3262" s="51"/>
      <c r="K3262" s="51"/>
      <c r="L3262" s="51"/>
      <c r="M3262" s="51"/>
      <c r="N3262" s="53">
        <v>200583</v>
      </c>
      <c r="O3262" s="53"/>
      <c r="P3262" s="53">
        <v>200583</v>
      </c>
    </row>
    <row r="3263" spans="1:16" s="19" customFormat="1" hidden="1">
      <c r="A3263" s="19" t="s">
        <v>2015</v>
      </c>
      <c r="B3263" s="19" t="s">
        <v>1694</v>
      </c>
      <c r="C3263" s="51"/>
      <c r="D3263" s="51" t="s">
        <v>1879</v>
      </c>
      <c r="E3263" s="51" t="s">
        <v>676</v>
      </c>
      <c r="F3263" s="51" t="s">
        <v>777</v>
      </c>
      <c r="G3263" s="51" t="s">
        <v>676</v>
      </c>
      <c r="H3263" s="51" t="s">
        <v>1878</v>
      </c>
      <c r="I3263" s="51"/>
      <c r="J3263" s="51"/>
      <c r="K3263" s="51"/>
      <c r="L3263" s="51"/>
      <c r="M3263" s="51"/>
      <c r="N3263" s="53">
        <v>186289</v>
      </c>
      <c r="O3263" s="53"/>
      <c r="P3263" s="53">
        <v>186289</v>
      </c>
    </row>
    <row r="3264" spans="1:16" s="19" customFormat="1" hidden="1">
      <c r="A3264" s="19" t="s">
        <v>2015</v>
      </c>
      <c r="B3264" s="19" t="s">
        <v>1771</v>
      </c>
      <c r="C3264" s="51"/>
      <c r="D3264" s="51" t="s">
        <v>1879</v>
      </c>
      <c r="E3264" s="51" t="s">
        <v>676</v>
      </c>
      <c r="F3264" s="51" t="s">
        <v>777</v>
      </c>
      <c r="G3264" s="51" t="s">
        <v>676</v>
      </c>
      <c r="H3264" s="51" t="s">
        <v>1878</v>
      </c>
      <c r="I3264" s="51"/>
      <c r="J3264" s="51"/>
      <c r="K3264" s="51"/>
      <c r="L3264" s="51"/>
      <c r="M3264" s="51"/>
      <c r="N3264" s="53">
        <v>62575</v>
      </c>
      <c r="O3264" s="53"/>
      <c r="P3264" s="53">
        <v>62575</v>
      </c>
    </row>
    <row r="3265" spans="1:16" s="19" customFormat="1" hidden="1">
      <c r="A3265" s="19" t="s">
        <v>2015</v>
      </c>
      <c r="B3265" s="19" t="s">
        <v>1772</v>
      </c>
      <c r="C3265" s="51"/>
      <c r="D3265" s="51" t="s">
        <v>1879</v>
      </c>
      <c r="E3265" s="51" t="s">
        <v>676</v>
      </c>
      <c r="F3265" s="51" t="s">
        <v>777</v>
      </c>
      <c r="G3265" s="51" t="s">
        <v>676</v>
      </c>
      <c r="H3265" s="51" t="s">
        <v>1878</v>
      </c>
      <c r="I3265" s="51"/>
      <c r="J3265" s="51"/>
      <c r="K3265" s="51"/>
      <c r="L3265" s="51"/>
      <c r="M3265" s="51"/>
      <c r="N3265" s="53">
        <v>1118580</v>
      </c>
      <c r="O3265" s="53"/>
      <c r="P3265" s="53">
        <v>1118580</v>
      </c>
    </row>
    <row r="3266" spans="1:16" s="19" customFormat="1" hidden="1">
      <c r="A3266" s="19" t="s">
        <v>2015</v>
      </c>
      <c r="B3266" s="19" t="s">
        <v>1777</v>
      </c>
      <c r="C3266" s="51"/>
      <c r="D3266" s="51" t="s">
        <v>1879</v>
      </c>
      <c r="E3266" s="51" t="s">
        <v>676</v>
      </c>
      <c r="F3266" s="51" t="s">
        <v>777</v>
      </c>
      <c r="G3266" s="51" t="s">
        <v>676</v>
      </c>
      <c r="H3266" s="51" t="s">
        <v>1878</v>
      </c>
      <c r="I3266" s="51"/>
      <c r="J3266" s="51"/>
      <c r="K3266" s="51"/>
      <c r="L3266" s="51"/>
      <c r="M3266" s="51"/>
      <c r="N3266" s="53">
        <v>681627</v>
      </c>
      <c r="O3266" s="53"/>
      <c r="P3266" s="53">
        <v>681627</v>
      </c>
    </row>
    <row r="3267" spans="1:16" s="19" customFormat="1" hidden="1">
      <c r="A3267" s="19" t="s">
        <v>434</v>
      </c>
      <c r="B3267" s="19" t="s">
        <v>634</v>
      </c>
      <c r="C3267" s="51"/>
      <c r="D3267" s="51" t="s">
        <v>1879</v>
      </c>
      <c r="E3267" s="51" t="s">
        <v>622</v>
      </c>
      <c r="F3267" s="51" t="s">
        <v>622</v>
      </c>
      <c r="G3267" s="51" t="s">
        <v>622</v>
      </c>
      <c r="H3267" s="51" t="s">
        <v>1878</v>
      </c>
      <c r="I3267" s="51"/>
      <c r="J3267" s="51"/>
      <c r="K3267" s="51"/>
      <c r="L3267" s="51">
        <v>7450</v>
      </c>
      <c r="M3267" s="51"/>
      <c r="N3267" s="53">
        <v>0</v>
      </c>
      <c r="O3267" s="53"/>
      <c r="P3267" s="53">
        <v>0</v>
      </c>
    </row>
    <row r="3268" spans="1:16" s="19" customFormat="1" hidden="1">
      <c r="A3268" s="19" t="s">
        <v>434</v>
      </c>
      <c r="B3268" s="19" t="s">
        <v>641</v>
      </c>
      <c r="C3268" s="51"/>
      <c r="D3268" s="51" t="s">
        <v>1879</v>
      </c>
      <c r="E3268" s="51" t="s">
        <v>622</v>
      </c>
      <c r="F3268" s="51" t="s">
        <v>622</v>
      </c>
      <c r="G3268" s="51" t="s">
        <v>622</v>
      </c>
      <c r="H3268" s="51" t="s">
        <v>1878</v>
      </c>
      <c r="I3268" s="51"/>
      <c r="J3268" s="51"/>
      <c r="K3268" s="51"/>
      <c r="L3268" s="51">
        <v>7450</v>
      </c>
      <c r="M3268" s="51"/>
      <c r="N3268" s="53">
        <v>0</v>
      </c>
      <c r="O3268" s="53"/>
      <c r="P3268" s="53">
        <v>0</v>
      </c>
    </row>
    <row r="3269" spans="1:16" s="19" customFormat="1" hidden="1">
      <c r="A3269" s="19" t="s">
        <v>434</v>
      </c>
      <c r="B3269" s="19" t="s">
        <v>1170</v>
      </c>
      <c r="C3269" s="51"/>
      <c r="D3269" s="51" t="s">
        <v>1879</v>
      </c>
      <c r="E3269" s="51" t="s">
        <v>622</v>
      </c>
      <c r="F3269" s="51" t="s">
        <v>622</v>
      </c>
      <c r="G3269" s="51" t="s">
        <v>622</v>
      </c>
      <c r="H3269" s="51" t="s">
        <v>1878</v>
      </c>
      <c r="I3269" s="51"/>
      <c r="J3269" s="51"/>
      <c r="K3269" s="51"/>
      <c r="L3269" s="51">
        <v>7451</v>
      </c>
      <c r="M3269" s="51"/>
      <c r="N3269" s="53">
        <v>0</v>
      </c>
      <c r="O3269" s="53"/>
      <c r="P3269" s="53">
        <v>0</v>
      </c>
    </row>
    <row r="3270" spans="1:16" s="19" customFormat="1" hidden="1">
      <c r="A3270" s="19" t="s">
        <v>434</v>
      </c>
      <c r="B3270" s="19" t="s">
        <v>1172</v>
      </c>
      <c r="C3270" s="51"/>
      <c r="D3270" s="51" t="s">
        <v>1879</v>
      </c>
      <c r="E3270" s="51" t="s">
        <v>622</v>
      </c>
      <c r="F3270" s="51" t="s">
        <v>622</v>
      </c>
      <c r="G3270" s="51" t="s">
        <v>622</v>
      </c>
      <c r="H3270" s="51" t="s">
        <v>1878</v>
      </c>
      <c r="I3270" s="51"/>
      <c r="J3270" s="51"/>
      <c r="K3270" s="51"/>
      <c r="L3270" s="51">
        <v>7449</v>
      </c>
      <c r="M3270" s="51"/>
      <c r="N3270" s="53">
        <v>0</v>
      </c>
      <c r="O3270" s="53"/>
      <c r="P3270" s="53">
        <v>0</v>
      </c>
    </row>
    <row r="3271" spans="1:16" s="19" customFormat="1" hidden="1">
      <c r="A3271" s="19" t="s">
        <v>434</v>
      </c>
      <c r="B3271" s="19" t="s">
        <v>1173</v>
      </c>
      <c r="C3271" s="51"/>
      <c r="D3271" s="51" t="s">
        <v>1879</v>
      </c>
      <c r="E3271" s="51" t="s">
        <v>622</v>
      </c>
      <c r="F3271" s="51" t="s">
        <v>622</v>
      </c>
      <c r="G3271" s="51" t="s">
        <v>622</v>
      </c>
      <c r="H3271" s="51" t="s">
        <v>1878</v>
      </c>
      <c r="I3271" s="51"/>
      <c r="J3271" s="51"/>
      <c r="K3271" s="51"/>
      <c r="L3271" s="51">
        <v>40613</v>
      </c>
      <c r="M3271" s="51"/>
      <c r="N3271" s="53">
        <v>0</v>
      </c>
      <c r="O3271" s="53"/>
      <c r="P3271" s="53">
        <v>0</v>
      </c>
    </row>
    <row r="3272" spans="1:16" s="19" customFormat="1" hidden="1">
      <c r="A3272" s="19" t="s">
        <v>2015</v>
      </c>
      <c r="B3272" s="19" t="s">
        <v>778</v>
      </c>
      <c r="C3272" s="51"/>
      <c r="D3272" s="51" t="s">
        <v>1879</v>
      </c>
      <c r="E3272" s="51" t="s">
        <v>622</v>
      </c>
      <c r="F3272" s="51" t="s">
        <v>622</v>
      </c>
      <c r="G3272" s="51" t="s">
        <v>622</v>
      </c>
      <c r="H3272" s="51" t="s">
        <v>1878</v>
      </c>
      <c r="I3272" s="51"/>
      <c r="J3272" s="51"/>
      <c r="K3272" s="51"/>
      <c r="L3272" s="51"/>
      <c r="M3272" s="51"/>
      <c r="N3272" s="53">
        <v>540887</v>
      </c>
      <c r="O3272" s="53">
        <v>14710.621999999999</v>
      </c>
      <c r="P3272" s="53">
        <v>526176.37800000003</v>
      </c>
    </row>
    <row r="3273" spans="1:16" s="19" customFormat="1" hidden="1">
      <c r="A3273" s="19" t="s">
        <v>2015</v>
      </c>
      <c r="B3273" s="19" t="s">
        <v>785</v>
      </c>
      <c r="C3273" s="51"/>
      <c r="D3273" s="51" t="s">
        <v>1879</v>
      </c>
      <c r="E3273" s="51" t="s">
        <v>622</v>
      </c>
      <c r="F3273" s="51" t="s">
        <v>622</v>
      </c>
      <c r="G3273" s="51" t="s">
        <v>622</v>
      </c>
      <c r="H3273" s="51" t="s">
        <v>1878</v>
      </c>
      <c r="I3273" s="51"/>
      <c r="J3273" s="51"/>
      <c r="K3273" s="51"/>
      <c r="L3273" s="51"/>
      <c r="M3273" s="51"/>
      <c r="N3273" s="53">
        <v>303576</v>
      </c>
      <c r="O3273" s="53">
        <v>16130.183999999999</v>
      </c>
      <c r="P3273" s="53">
        <v>287445.81599999999</v>
      </c>
    </row>
    <row r="3274" spans="1:16" s="19" customFormat="1" hidden="1">
      <c r="A3274" s="19" t="s">
        <v>2015</v>
      </c>
      <c r="B3274" s="19" t="s">
        <v>866</v>
      </c>
      <c r="C3274" s="51"/>
      <c r="D3274" s="51" t="s">
        <v>1879</v>
      </c>
      <c r="E3274" s="51" t="s">
        <v>622</v>
      </c>
      <c r="F3274" s="51" t="s">
        <v>622</v>
      </c>
      <c r="G3274" s="51" t="s">
        <v>622</v>
      </c>
      <c r="H3274" s="51" t="s">
        <v>1878</v>
      </c>
      <c r="I3274" s="51"/>
      <c r="J3274" s="51"/>
      <c r="K3274" s="51"/>
      <c r="L3274" s="51"/>
      <c r="M3274" s="51"/>
      <c r="N3274" s="53">
        <v>2998643</v>
      </c>
      <c r="O3274" s="53">
        <v>77617.933000000005</v>
      </c>
      <c r="P3274" s="53">
        <v>2921025.0669999998</v>
      </c>
    </row>
    <row r="3275" spans="1:16" s="19" customFormat="1" hidden="1">
      <c r="A3275" s="19" t="s">
        <v>2015</v>
      </c>
      <c r="B3275" s="19" t="s">
        <v>1213</v>
      </c>
      <c r="C3275" s="51"/>
      <c r="D3275" s="51" t="s">
        <v>1879</v>
      </c>
      <c r="E3275" s="51" t="s">
        <v>622</v>
      </c>
      <c r="F3275" s="51" t="s">
        <v>622</v>
      </c>
      <c r="G3275" s="51" t="s">
        <v>622</v>
      </c>
      <c r="H3275" s="51" t="s">
        <v>1878</v>
      </c>
      <c r="I3275" s="51"/>
      <c r="J3275" s="51"/>
      <c r="K3275" s="51"/>
      <c r="L3275" s="51"/>
      <c r="M3275" s="51"/>
      <c r="N3275" s="53">
        <v>8861</v>
      </c>
      <c r="O3275" s="53"/>
      <c r="P3275" s="53">
        <v>8861</v>
      </c>
    </row>
    <row r="3276" spans="1:16" s="19" customFormat="1" hidden="1">
      <c r="A3276" s="19" t="s">
        <v>2015</v>
      </c>
      <c r="B3276" s="19" t="s">
        <v>1385</v>
      </c>
      <c r="C3276" s="51"/>
      <c r="D3276" s="51" t="s">
        <v>1879</v>
      </c>
      <c r="E3276" s="51" t="s">
        <v>622</v>
      </c>
      <c r="F3276" s="51" t="s">
        <v>622</v>
      </c>
      <c r="G3276" s="51" t="s">
        <v>622</v>
      </c>
      <c r="H3276" s="51" t="s">
        <v>1878</v>
      </c>
      <c r="I3276" s="51"/>
      <c r="J3276" s="51"/>
      <c r="K3276" s="51"/>
      <c r="L3276" s="51"/>
      <c r="M3276" s="51"/>
      <c r="N3276" s="53">
        <v>619723</v>
      </c>
      <c r="O3276" s="53">
        <v>23380.047999999999</v>
      </c>
      <c r="P3276" s="53">
        <v>596342.95200000005</v>
      </c>
    </row>
    <row r="3277" spans="1:16" s="19" customFormat="1" hidden="1">
      <c r="A3277" s="19" t="s">
        <v>2015</v>
      </c>
      <c r="B3277" s="19" t="s">
        <v>1688</v>
      </c>
      <c r="C3277" s="51"/>
      <c r="D3277" s="51" t="s">
        <v>1879</v>
      </c>
      <c r="E3277" s="51" t="s">
        <v>622</v>
      </c>
      <c r="F3277" s="51" t="s">
        <v>622</v>
      </c>
      <c r="G3277" s="51" t="s">
        <v>622</v>
      </c>
      <c r="H3277" s="51" t="s">
        <v>1878</v>
      </c>
      <c r="I3277" s="51"/>
      <c r="J3277" s="51"/>
      <c r="K3277" s="51"/>
      <c r="L3277" s="51"/>
      <c r="M3277" s="51"/>
      <c r="N3277" s="53">
        <v>2836.9720000000002</v>
      </c>
      <c r="O3277" s="53"/>
      <c r="P3277" s="53">
        <v>2836.9720000000002</v>
      </c>
    </row>
    <row r="3278" spans="1:16" s="19" customFormat="1" hidden="1">
      <c r="A3278" s="19" t="s">
        <v>2017</v>
      </c>
      <c r="B3278" s="19" t="s">
        <v>2016</v>
      </c>
      <c r="C3278" s="51"/>
      <c r="D3278" s="51" t="s">
        <v>1879</v>
      </c>
      <c r="E3278" s="51" t="s">
        <v>460</v>
      </c>
      <c r="F3278" s="51" t="s">
        <v>460</v>
      </c>
      <c r="G3278" s="51" t="s">
        <v>460</v>
      </c>
      <c r="H3278" s="51" t="s">
        <v>1878</v>
      </c>
      <c r="I3278" s="51"/>
      <c r="J3278" s="51"/>
      <c r="K3278" s="51"/>
      <c r="L3278" s="51"/>
      <c r="M3278" s="51"/>
      <c r="N3278" s="53">
        <v>169</v>
      </c>
      <c r="O3278" s="53"/>
      <c r="P3278" s="53">
        <v>169</v>
      </c>
    </row>
    <row r="3279" spans="1:16" s="19" customFormat="1" hidden="1">
      <c r="A3279" s="19" t="s">
        <v>2015</v>
      </c>
      <c r="B3279" s="19" t="s">
        <v>905</v>
      </c>
      <c r="C3279" s="51"/>
      <c r="D3279" s="51" t="s">
        <v>1879</v>
      </c>
      <c r="E3279" s="51" t="s">
        <v>672</v>
      </c>
      <c r="F3279" s="51" t="s">
        <v>672</v>
      </c>
      <c r="G3279" s="51" t="s">
        <v>671</v>
      </c>
      <c r="H3279" s="51" t="s">
        <v>1878</v>
      </c>
      <c r="I3279" s="51"/>
      <c r="J3279" s="51"/>
      <c r="K3279" s="51"/>
      <c r="L3279" s="51"/>
      <c r="M3279" s="51"/>
      <c r="N3279" s="53"/>
      <c r="O3279" s="53">
        <v>17552</v>
      </c>
      <c r="P3279" s="53">
        <v>-17552</v>
      </c>
    </row>
    <row r="3280" spans="1:16" s="19" customFormat="1" hidden="1">
      <c r="A3280" s="19" t="s">
        <v>2015</v>
      </c>
      <c r="B3280" s="19" t="s">
        <v>1345</v>
      </c>
      <c r="C3280" s="51"/>
      <c r="D3280" s="51" t="s">
        <v>1879</v>
      </c>
      <c r="E3280" s="51" t="s">
        <v>672</v>
      </c>
      <c r="F3280" s="51" t="s">
        <v>672</v>
      </c>
      <c r="G3280" s="51" t="s">
        <v>671</v>
      </c>
      <c r="H3280" s="51" t="s">
        <v>1878</v>
      </c>
      <c r="I3280" s="51"/>
      <c r="J3280" s="51"/>
      <c r="K3280" s="51"/>
      <c r="L3280" s="51"/>
      <c r="M3280" s="51"/>
      <c r="N3280" s="53">
        <v>5719</v>
      </c>
      <c r="O3280" s="53"/>
      <c r="P3280" s="53">
        <v>5719</v>
      </c>
    </row>
    <row r="3281" spans="1:16" s="19" customFormat="1" hidden="1">
      <c r="A3281" s="19" t="s">
        <v>2015</v>
      </c>
      <c r="B3281" s="19" t="s">
        <v>1621</v>
      </c>
      <c r="C3281" s="51"/>
      <c r="D3281" s="51" t="s">
        <v>1879</v>
      </c>
      <c r="E3281" s="51" t="s">
        <v>672</v>
      </c>
      <c r="F3281" s="51" t="s">
        <v>672</v>
      </c>
      <c r="G3281" s="51" t="s">
        <v>671</v>
      </c>
      <c r="H3281" s="51" t="s">
        <v>1878</v>
      </c>
      <c r="I3281" s="51"/>
      <c r="J3281" s="51"/>
      <c r="K3281" s="51"/>
      <c r="L3281" s="51"/>
      <c r="M3281" s="51"/>
      <c r="N3281" s="53"/>
      <c r="O3281" s="53">
        <v>449571</v>
      </c>
      <c r="P3281" s="53">
        <v>-449571</v>
      </c>
    </row>
    <row r="3282" spans="1:16" s="19" customFormat="1" hidden="1">
      <c r="A3282" s="19" t="s">
        <v>879</v>
      </c>
      <c r="B3282" s="19" t="s">
        <v>880</v>
      </c>
      <c r="C3282" s="51"/>
      <c r="D3282" s="51" t="s">
        <v>1879</v>
      </c>
      <c r="E3282" s="51" t="s">
        <v>3</v>
      </c>
      <c r="F3282" s="51" t="s">
        <v>3</v>
      </c>
      <c r="G3282" s="51" t="s">
        <v>1878</v>
      </c>
      <c r="H3282" s="51" t="s">
        <v>1878</v>
      </c>
      <c r="I3282" s="51" t="s">
        <v>2014</v>
      </c>
      <c r="J3282" s="51"/>
      <c r="K3282" s="51"/>
      <c r="L3282" s="51"/>
      <c r="M3282" s="51"/>
      <c r="N3282" s="53">
        <v>1404</v>
      </c>
      <c r="O3282" s="53">
        <v>2</v>
      </c>
      <c r="P3282" s="53">
        <v>1402</v>
      </c>
    </row>
    <row r="3283" spans="1:16" s="19" customFormat="1" hidden="1">
      <c r="A3283" s="19" t="s">
        <v>879</v>
      </c>
      <c r="B3283" s="19" t="s">
        <v>1757</v>
      </c>
      <c r="C3283" s="51"/>
      <c r="D3283" s="51" t="s">
        <v>1879</v>
      </c>
      <c r="E3283" s="51" t="s">
        <v>676</v>
      </c>
      <c r="F3283" s="51" t="s">
        <v>725</v>
      </c>
      <c r="G3283" s="51" t="s">
        <v>1878</v>
      </c>
      <c r="H3283" s="51" t="s">
        <v>1878</v>
      </c>
      <c r="I3283" s="51"/>
      <c r="J3283" s="51"/>
      <c r="K3283" s="51"/>
      <c r="L3283" s="51"/>
      <c r="M3283" s="51"/>
      <c r="N3283" s="53">
        <v>38291</v>
      </c>
      <c r="O3283" s="53">
        <v>55</v>
      </c>
      <c r="P3283" s="53">
        <v>38236</v>
      </c>
    </row>
    <row r="3284" spans="1:16" s="19" customFormat="1" hidden="1">
      <c r="A3284" s="19" t="s">
        <v>652</v>
      </c>
      <c r="B3284" s="19" t="s">
        <v>1198</v>
      </c>
      <c r="C3284" s="51"/>
      <c r="D3284" s="51" t="s">
        <v>1879</v>
      </c>
      <c r="E3284" s="51" t="s">
        <v>622</v>
      </c>
      <c r="F3284" s="51" t="s">
        <v>622</v>
      </c>
      <c r="G3284" s="51" t="s">
        <v>1878</v>
      </c>
      <c r="H3284" s="51" t="s">
        <v>1878</v>
      </c>
      <c r="I3284" s="51">
        <v>56046</v>
      </c>
      <c r="J3284" s="51"/>
      <c r="K3284" s="51"/>
      <c r="L3284" s="51"/>
      <c r="M3284" s="51"/>
      <c r="N3284" s="53">
        <v>415992</v>
      </c>
      <c r="O3284" s="53"/>
      <c r="P3284" s="53">
        <v>415992</v>
      </c>
    </row>
    <row r="3285" spans="1:16" s="19" customFormat="1" hidden="1">
      <c r="A3285" s="19" t="s">
        <v>652</v>
      </c>
      <c r="B3285" s="19" t="s">
        <v>2013</v>
      </c>
      <c r="C3285" s="51"/>
      <c r="D3285" s="51" t="s">
        <v>1879</v>
      </c>
      <c r="E3285" s="51" t="s">
        <v>622</v>
      </c>
      <c r="F3285" s="51" t="s">
        <v>622</v>
      </c>
      <c r="G3285" s="51" t="s">
        <v>1878</v>
      </c>
      <c r="H3285" s="51" t="s">
        <v>1878</v>
      </c>
      <c r="I3285" s="51"/>
      <c r="J3285" s="51"/>
      <c r="K3285" s="51"/>
      <c r="L3285" s="51"/>
      <c r="M3285" s="51"/>
      <c r="N3285" s="53"/>
      <c r="O3285" s="53"/>
      <c r="P3285" s="53">
        <v>0</v>
      </c>
    </row>
    <row r="3286" spans="1:16" s="19" customFormat="1" hidden="1">
      <c r="A3286" s="19" t="s">
        <v>652</v>
      </c>
      <c r="B3286" s="19" t="s">
        <v>2012</v>
      </c>
      <c r="C3286" s="51"/>
      <c r="D3286" s="51" t="s">
        <v>1879</v>
      </c>
      <c r="E3286" s="51" t="s">
        <v>622</v>
      </c>
      <c r="F3286" s="51" t="s">
        <v>622</v>
      </c>
      <c r="G3286" s="51" t="s">
        <v>1878</v>
      </c>
      <c r="H3286" s="51" t="s">
        <v>1878</v>
      </c>
      <c r="I3286" s="51"/>
      <c r="J3286" s="51"/>
      <c r="K3286" s="51"/>
      <c r="L3286" s="51"/>
      <c r="M3286" s="51"/>
      <c r="N3286" s="53"/>
      <c r="O3286" s="53"/>
      <c r="P3286" s="53">
        <v>0</v>
      </c>
    </row>
    <row r="3287" spans="1:16" s="19" customFormat="1" hidden="1">
      <c r="A3287" s="19" t="s">
        <v>1889</v>
      </c>
      <c r="B3287" s="19" t="s">
        <v>1548</v>
      </c>
      <c r="C3287" s="51"/>
      <c r="D3287" s="51" t="s">
        <v>1879</v>
      </c>
      <c r="E3287" s="51" t="s">
        <v>460</v>
      </c>
      <c r="F3287" s="51" t="s">
        <v>2011</v>
      </c>
      <c r="G3287" s="51"/>
      <c r="H3287" s="51"/>
      <c r="I3287" s="51" t="s">
        <v>67</v>
      </c>
      <c r="J3287" s="51"/>
      <c r="K3287" s="51" t="s">
        <v>67</v>
      </c>
      <c r="L3287" s="51" t="s">
        <v>67</v>
      </c>
      <c r="M3287" s="51"/>
      <c r="N3287" s="53">
        <v>62357</v>
      </c>
      <c r="O3287" s="53"/>
      <c r="P3287" s="53">
        <v>62357</v>
      </c>
    </row>
    <row r="3288" spans="1:16" s="19" customFormat="1" hidden="1">
      <c r="A3288" s="19" t="s">
        <v>1889</v>
      </c>
      <c r="B3288" s="19" t="s">
        <v>1781</v>
      </c>
      <c r="C3288" s="51"/>
      <c r="D3288" s="51" t="s">
        <v>1879</v>
      </c>
      <c r="E3288" s="51" t="s">
        <v>4</v>
      </c>
      <c r="F3288" s="51" t="s">
        <v>2010</v>
      </c>
      <c r="G3288" s="51"/>
      <c r="H3288" s="51"/>
      <c r="I3288" s="51" t="s">
        <v>67</v>
      </c>
      <c r="J3288" s="51"/>
      <c r="K3288" s="51" t="s">
        <v>67</v>
      </c>
      <c r="L3288" s="51" t="s">
        <v>67</v>
      </c>
      <c r="M3288" s="51"/>
      <c r="N3288" s="53">
        <v>425937</v>
      </c>
      <c r="O3288" s="53"/>
      <c r="P3288" s="53">
        <v>425937</v>
      </c>
    </row>
    <row r="3289" spans="1:16" s="19" customFormat="1" hidden="1">
      <c r="A3289" s="19" t="s">
        <v>1889</v>
      </c>
      <c r="B3289" s="19" t="s">
        <v>1320</v>
      </c>
      <c r="C3289" s="51"/>
      <c r="D3289" s="51" t="s">
        <v>1879</v>
      </c>
      <c r="E3289" s="51" t="s">
        <v>676</v>
      </c>
      <c r="F3289" s="51" t="s">
        <v>777</v>
      </c>
      <c r="G3289" s="51"/>
      <c r="H3289" s="51"/>
      <c r="I3289" s="51" t="s">
        <v>67</v>
      </c>
      <c r="J3289" s="51"/>
      <c r="K3289" s="51" t="s">
        <v>67</v>
      </c>
      <c r="L3289" s="51" t="s">
        <v>67</v>
      </c>
      <c r="M3289" s="51"/>
      <c r="N3289" s="53">
        <v>144061</v>
      </c>
      <c r="O3289" s="53"/>
      <c r="P3289" s="53">
        <v>144061</v>
      </c>
    </row>
    <row r="3290" spans="1:16" s="19" customFormat="1" hidden="1">
      <c r="A3290" s="19" t="s">
        <v>1889</v>
      </c>
      <c r="B3290" s="19" t="s">
        <v>1701</v>
      </c>
      <c r="C3290" s="51"/>
      <c r="D3290" s="51" t="s">
        <v>1879</v>
      </c>
      <c r="E3290" s="51" t="s">
        <v>672</v>
      </c>
      <c r="F3290" s="51" t="s">
        <v>672</v>
      </c>
      <c r="G3290" s="51"/>
      <c r="H3290" s="51"/>
      <c r="I3290" s="51" t="s">
        <v>67</v>
      </c>
      <c r="J3290" s="51"/>
      <c r="K3290" s="51" t="s">
        <v>67</v>
      </c>
      <c r="L3290" s="51" t="s">
        <v>67</v>
      </c>
      <c r="M3290" s="51"/>
      <c r="N3290" s="53">
        <v>701115</v>
      </c>
      <c r="O3290" s="53">
        <v>43791</v>
      </c>
      <c r="P3290" s="53">
        <v>657324</v>
      </c>
    </row>
    <row r="3291" spans="1:16" s="19" customFormat="1" hidden="1">
      <c r="A3291" s="19" t="s">
        <v>40</v>
      </c>
      <c r="B3291" s="19" t="s">
        <v>1995</v>
      </c>
      <c r="C3291" s="51"/>
      <c r="D3291" s="51" t="s">
        <v>1879</v>
      </c>
      <c r="E3291" s="51" t="s">
        <v>672</v>
      </c>
      <c r="F3291" s="51" t="s">
        <v>672</v>
      </c>
      <c r="G3291" s="51"/>
      <c r="H3291" s="51"/>
      <c r="I3291" s="51"/>
      <c r="J3291" s="51" t="s">
        <v>2009</v>
      </c>
      <c r="K3291" s="51"/>
      <c r="L3291" s="51"/>
      <c r="M3291" s="51"/>
      <c r="N3291" s="53">
        <v>93335</v>
      </c>
      <c r="O3291" s="53"/>
      <c r="P3291" s="53">
        <v>93335</v>
      </c>
    </row>
    <row r="3292" spans="1:16" s="19" customFormat="1" hidden="1">
      <c r="A3292" s="19" t="s">
        <v>652</v>
      </c>
      <c r="B3292" s="19" t="s">
        <v>2008</v>
      </c>
      <c r="C3292" s="51"/>
      <c r="D3292" s="51" t="s">
        <v>1879</v>
      </c>
      <c r="E3292" s="51" t="s">
        <v>672</v>
      </c>
      <c r="F3292" s="51" t="s">
        <v>671</v>
      </c>
      <c r="G3292" s="51" t="s">
        <v>2004</v>
      </c>
      <c r="H3292" s="51"/>
      <c r="I3292" s="51"/>
      <c r="J3292" s="51"/>
      <c r="K3292" s="51"/>
      <c r="L3292" s="51"/>
      <c r="M3292" s="51"/>
      <c r="N3292" s="53"/>
      <c r="O3292" s="53">
        <v>130874</v>
      </c>
      <c r="P3292" s="53">
        <v>-130874</v>
      </c>
    </row>
    <row r="3293" spans="1:16" s="19" customFormat="1" hidden="1">
      <c r="A3293" s="19" t="s">
        <v>652</v>
      </c>
      <c r="B3293" s="19" t="s">
        <v>2007</v>
      </c>
      <c r="C3293" s="51"/>
      <c r="D3293" s="51" t="s">
        <v>1879</v>
      </c>
      <c r="E3293" s="51" t="s">
        <v>672</v>
      </c>
      <c r="F3293" s="51" t="s">
        <v>671</v>
      </c>
      <c r="G3293" s="51" t="s">
        <v>2004</v>
      </c>
      <c r="H3293" s="51"/>
      <c r="I3293" s="51"/>
      <c r="J3293" s="51"/>
      <c r="K3293" s="51"/>
      <c r="L3293" s="51"/>
      <c r="M3293" s="51"/>
      <c r="N3293" s="53">
        <v>1123</v>
      </c>
      <c r="O3293" s="53"/>
      <c r="P3293" s="53">
        <v>1123</v>
      </c>
    </row>
    <row r="3294" spans="1:16" s="19" customFormat="1" hidden="1">
      <c r="A3294" s="19" t="s">
        <v>652</v>
      </c>
      <c r="B3294" s="19" t="s">
        <v>2006</v>
      </c>
      <c r="C3294" s="51"/>
      <c r="D3294" s="51" t="s">
        <v>1879</v>
      </c>
      <c r="E3294" s="51" t="s">
        <v>672</v>
      </c>
      <c r="F3294" s="51" t="s">
        <v>671</v>
      </c>
      <c r="G3294" s="51" t="s">
        <v>2004</v>
      </c>
      <c r="H3294" s="51"/>
      <c r="I3294" s="51"/>
      <c r="J3294" s="51"/>
      <c r="K3294" s="51"/>
      <c r="L3294" s="51"/>
      <c r="M3294" s="51"/>
      <c r="N3294" s="53">
        <v>157782</v>
      </c>
      <c r="O3294" s="53">
        <v>32503</v>
      </c>
      <c r="P3294" s="53">
        <v>125279</v>
      </c>
    </row>
    <row r="3295" spans="1:16" s="19" customFormat="1" hidden="1">
      <c r="A3295" s="19" t="s">
        <v>2005</v>
      </c>
      <c r="B3295" s="19" t="s">
        <v>991</v>
      </c>
      <c r="C3295" s="51"/>
      <c r="D3295" s="51" t="s">
        <v>1879</v>
      </c>
      <c r="E3295" s="51" t="s">
        <v>672</v>
      </c>
      <c r="F3295" s="51" t="s">
        <v>671</v>
      </c>
      <c r="G3295" s="51" t="s">
        <v>2004</v>
      </c>
      <c r="H3295" s="51"/>
      <c r="I3295" s="51"/>
      <c r="J3295" s="51"/>
      <c r="K3295" s="51"/>
      <c r="L3295" s="51"/>
      <c r="M3295" s="51"/>
      <c r="N3295" s="53"/>
      <c r="O3295" s="53"/>
      <c r="P3295" s="53">
        <v>228383</v>
      </c>
    </row>
    <row r="3296" spans="1:16" s="19" customFormat="1" hidden="1">
      <c r="A3296" s="19" t="s">
        <v>879</v>
      </c>
      <c r="B3296" s="19" t="s">
        <v>671</v>
      </c>
      <c r="C3296" s="51"/>
      <c r="D3296" s="51" t="s">
        <v>1879</v>
      </c>
      <c r="E3296" s="51" t="s">
        <v>672</v>
      </c>
      <c r="F3296" s="51" t="s">
        <v>672</v>
      </c>
      <c r="G3296" s="51" t="s">
        <v>2004</v>
      </c>
      <c r="H3296" s="51"/>
      <c r="I3296" s="51"/>
      <c r="J3296" s="51"/>
      <c r="K3296" s="51"/>
      <c r="L3296" s="51"/>
      <c r="M3296" s="51"/>
      <c r="N3296" s="53">
        <v>100482</v>
      </c>
      <c r="O3296" s="53">
        <v>145</v>
      </c>
      <c r="P3296" s="53">
        <v>100337</v>
      </c>
    </row>
    <row r="3297" spans="1:16" s="19" customFormat="1" hidden="1">
      <c r="A3297" s="19" t="s">
        <v>45</v>
      </c>
      <c r="B3297" s="19" t="s">
        <v>2003</v>
      </c>
      <c r="C3297" s="51"/>
      <c r="D3297" s="51" t="s">
        <v>1879</v>
      </c>
      <c r="E3297" s="51" t="s">
        <v>671</v>
      </c>
      <c r="F3297" s="51" t="s">
        <v>2001</v>
      </c>
      <c r="G3297" s="51"/>
      <c r="H3297" s="51"/>
      <c r="I3297" s="51"/>
      <c r="J3297" s="51"/>
      <c r="K3297" s="51"/>
      <c r="L3297" s="51"/>
      <c r="M3297" s="51"/>
      <c r="N3297" s="53">
        <v>51570</v>
      </c>
      <c r="O3297" s="53">
        <v>0</v>
      </c>
      <c r="P3297" s="53">
        <v>51570</v>
      </c>
    </row>
    <row r="3298" spans="1:16" s="19" customFormat="1" hidden="1">
      <c r="A3298" s="19" t="s">
        <v>45</v>
      </c>
      <c r="B3298" s="19" t="s">
        <v>2002</v>
      </c>
      <c r="C3298" s="51"/>
      <c r="D3298" s="51" t="s">
        <v>1879</v>
      </c>
      <c r="E3298" s="51" t="s">
        <v>671</v>
      </c>
      <c r="F3298" s="51" t="s">
        <v>2001</v>
      </c>
      <c r="G3298" s="51"/>
      <c r="H3298" s="51"/>
      <c r="I3298" s="51"/>
      <c r="J3298" s="51"/>
      <c r="K3298" s="51"/>
      <c r="L3298" s="51"/>
      <c r="M3298" s="51"/>
      <c r="N3298" s="53">
        <v>6186</v>
      </c>
      <c r="O3298" s="53">
        <v>0</v>
      </c>
      <c r="P3298" s="53">
        <v>6186</v>
      </c>
    </row>
    <row r="3299" spans="1:16" s="19" customFormat="1" hidden="1">
      <c r="A3299" s="19" t="s">
        <v>529</v>
      </c>
      <c r="B3299" s="19" t="s">
        <v>1210</v>
      </c>
      <c r="C3299" s="51"/>
      <c r="D3299" s="51" t="s">
        <v>1879</v>
      </c>
      <c r="E3299" s="51" t="s">
        <v>672</v>
      </c>
      <c r="F3299" s="51" t="s">
        <v>671</v>
      </c>
      <c r="G3299" s="51"/>
      <c r="H3299" s="51"/>
      <c r="I3299" s="51"/>
      <c r="J3299" s="51"/>
      <c r="K3299" s="51"/>
      <c r="L3299" s="51"/>
      <c r="M3299" s="51"/>
      <c r="N3299" s="53">
        <v>29677</v>
      </c>
      <c r="O3299" s="53">
        <v>29677</v>
      </c>
      <c r="P3299" s="53">
        <v>0</v>
      </c>
    </row>
    <row r="3300" spans="1:16" s="19" customFormat="1" hidden="1">
      <c r="A3300" s="19" t="s">
        <v>1964</v>
      </c>
      <c r="B3300" s="19" t="s">
        <v>1595</v>
      </c>
      <c r="C3300" s="51"/>
      <c r="D3300" s="51" t="s">
        <v>1879</v>
      </c>
      <c r="E3300" s="51" t="s">
        <v>672</v>
      </c>
      <c r="F3300" s="51" t="s">
        <v>671</v>
      </c>
      <c r="G3300" s="51"/>
      <c r="H3300" s="51"/>
      <c r="I3300" s="51"/>
      <c r="J3300" s="51"/>
      <c r="K3300" s="51"/>
      <c r="L3300" s="51"/>
      <c r="M3300" s="51"/>
      <c r="N3300" s="53">
        <v>6973.51</v>
      </c>
      <c r="O3300" s="53"/>
      <c r="P3300" s="53">
        <v>6973.51</v>
      </c>
    </row>
    <row r="3301" spans="1:16" s="19" customFormat="1" hidden="1">
      <c r="A3301" s="19" t="s">
        <v>1964</v>
      </c>
      <c r="B3301" s="19" t="s">
        <v>1699</v>
      </c>
      <c r="C3301" s="51"/>
      <c r="D3301" s="51" t="s">
        <v>1879</v>
      </c>
      <c r="E3301" s="51" t="s">
        <v>672</v>
      </c>
      <c r="F3301" s="51" t="s">
        <v>671</v>
      </c>
      <c r="G3301" s="51"/>
      <c r="H3301" s="51"/>
      <c r="I3301" s="51"/>
      <c r="J3301" s="51"/>
      <c r="K3301" s="51"/>
      <c r="L3301" s="51"/>
      <c r="M3301" s="51"/>
      <c r="N3301" s="53">
        <v>60363.750999999997</v>
      </c>
      <c r="O3301" s="53">
        <v>12948.571</v>
      </c>
      <c r="P3301" s="53">
        <v>47415.179999999993</v>
      </c>
    </row>
    <row r="3302" spans="1:16" s="19" customFormat="1" hidden="1">
      <c r="A3302" s="19" t="s">
        <v>2000</v>
      </c>
      <c r="B3302" s="19" t="s">
        <v>671</v>
      </c>
      <c r="C3302" s="51"/>
      <c r="D3302" s="51" t="s">
        <v>1879</v>
      </c>
      <c r="E3302" s="51" t="s">
        <v>672</v>
      </c>
      <c r="F3302" s="51" t="s">
        <v>672</v>
      </c>
      <c r="G3302" s="51"/>
      <c r="H3302" s="51"/>
      <c r="I3302" s="51"/>
      <c r="J3302" s="51"/>
      <c r="K3302" s="51"/>
      <c r="L3302" s="51"/>
      <c r="M3302" s="51"/>
      <c r="N3302" s="53">
        <v>93828.517999999996</v>
      </c>
      <c r="O3302" s="53"/>
      <c r="P3302" s="53">
        <v>93828.517999999996</v>
      </c>
    </row>
    <row r="3303" spans="1:16" s="19" customFormat="1" hidden="1">
      <c r="A3303" s="19" t="s">
        <v>611</v>
      </c>
      <c r="B3303" s="19" t="s">
        <v>931</v>
      </c>
      <c r="C3303" s="51"/>
      <c r="D3303" s="51" t="s">
        <v>1879</v>
      </c>
      <c r="E3303" s="51" t="s">
        <v>672</v>
      </c>
      <c r="F3303" s="51" t="s">
        <v>672</v>
      </c>
      <c r="G3303" s="51"/>
      <c r="H3303" s="51"/>
      <c r="I3303" s="51"/>
      <c r="J3303" s="51"/>
      <c r="K3303" s="51"/>
      <c r="L3303" s="51"/>
      <c r="M3303" s="51"/>
      <c r="N3303" s="53">
        <v>985.7</v>
      </c>
      <c r="O3303" s="53"/>
      <c r="P3303" s="53">
        <v>985.7</v>
      </c>
    </row>
    <row r="3304" spans="1:16" s="19" customFormat="1" hidden="1">
      <c r="A3304" s="19" t="s">
        <v>611</v>
      </c>
      <c r="B3304" s="19" t="s">
        <v>1999</v>
      </c>
      <c r="C3304" s="51"/>
      <c r="D3304" s="51" t="s">
        <v>1879</v>
      </c>
      <c r="E3304" s="51" t="s">
        <v>672</v>
      </c>
      <c r="F3304" s="51" t="s">
        <v>672</v>
      </c>
      <c r="G3304" s="51"/>
      <c r="H3304" s="51"/>
      <c r="I3304" s="51"/>
      <c r="J3304" s="51"/>
      <c r="K3304" s="51"/>
      <c r="L3304" s="51"/>
      <c r="M3304" s="51"/>
      <c r="N3304" s="53"/>
      <c r="O3304" s="53">
        <v>1897.4</v>
      </c>
      <c r="P3304" s="53">
        <v>-1897.4</v>
      </c>
    </row>
    <row r="3305" spans="1:16" s="19" customFormat="1" hidden="1">
      <c r="A3305" s="19" t="s">
        <v>611</v>
      </c>
      <c r="B3305" s="19" t="s">
        <v>1277</v>
      </c>
      <c r="C3305" s="51"/>
      <c r="D3305" s="51" t="s">
        <v>1879</v>
      </c>
      <c r="E3305" s="51" t="s">
        <v>672</v>
      </c>
      <c r="F3305" s="51" t="s">
        <v>672</v>
      </c>
      <c r="G3305" s="51"/>
      <c r="H3305" s="51"/>
      <c r="I3305" s="51"/>
      <c r="J3305" s="51"/>
      <c r="K3305" s="51"/>
      <c r="L3305" s="51"/>
      <c r="M3305" s="51"/>
      <c r="N3305" s="53">
        <v>11920</v>
      </c>
      <c r="O3305" s="53"/>
      <c r="P3305" s="53">
        <v>11920</v>
      </c>
    </row>
    <row r="3306" spans="1:16" s="19" customFormat="1" hidden="1">
      <c r="A3306" s="19" t="s">
        <v>611</v>
      </c>
      <c r="B3306" s="19" t="s">
        <v>1998</v>
      </c>
      <c r="C3306" s="51"/>
      <c r="D3306" s="51" t="s">
        <v>1879</v>
      </c>
      <c r="E3306" s="51" t="s">
        <v>672</v>
      </c>
      <c r="F3306" s="51" t="s">
        <v>672</v>
      </c>
      <c r="G3306" s="51"/>
      <c r="H3306" s="51"/>
      <c r="I3306" s="51"/>
      <c r="J3306" s="51"/>
      <c r="K3306" s="51"/>
      <c r="L3306" s="51"/>
      <c r="M3306" s="51"/>
      <c r="N3306" s="53">
        <v>40.49</v>
      </c>
      <c r="O3306" s="53"/>
      <c r="P3306" s="53">
        <v>40.49</v>
      </c>
    </row>
    <row r="3307" spans="1:16" s="19" customFormat="1" hidden="1">
      <c r="A3307" s="19" t="s">
        <v>611</v>
      </c>
      <c r="B3307" s="19" t="s">
        <v>1522</v>
      </c>
      <c r="C3307" s="51"/>
      <c r="D3307" s="51" t="s">
        <v>1879</v>
      </c>
      <c r="E3307" s="51" t="s">
        <v>672</v>
      </c>
      <c r="F3307" s="51" t="s">
        <v>672</v>
      </c>
      <c r="G3307" s="51"/>
      <c r="H3307" s="51"/>
      <c r="I3307" s="51"/>
      <c r="J3307" s="51"/>
      <c r="K3307" s="51"/>
      <c r="L3307" s="51"/>
      <c r="M3307" s="51"/>
      <c r="N3307" s="53">
        <v>342.92</v>
      </c>
      <c r="O3307" s="53"/>
      <c r="P3307" s="53">
        <v>342.92</v>
      </c>
    </row>
    <row r="3308" spans="1:16" s="19" customFormat="1" hidden="1">
      <c r="A3308" s="19" t="s">
        <v>611</v>
      </c>
      <c r="B3308" s="19" t="s">
        <v>1997</v>
      </c>
      <c r="C3308" s="51"/>
      <c r="D3308" s="51" t="s">
        <v>1879</v>
      </c>
      <c r="E3308" s="51" t="s">
        <v>672</v>
      </c>
      <c r="F3308" s="51" t="s">
        <v>672</v>
      </c>
      <c r="G3308" s="51"/>
      <c r="H3308" s="51"/>
      <c r="I3308" s="51"/>
      <c r="J3308" s="51"/>
      <c r="K3308" s="51"/>
      <c r="L3308" s="51"/>
      <c r="M3308" s="51"/>
      <c r="N3308" s="53">
        <v>105209.06787274999</v>
      </c>
      <c r="O3308" s="53"/>
      <c r="P3308" s="53">
        <v>105209.06787274999</v>
      </c>
    </row>
    <row r="3309" spans="1:16" s="19" customFormat="1" hidden="1">
      <c r="A3309" s="19" t="s">
        <v>1996</v>
      </c>
      <c r="B3309" s="19" t="s">
        <v>1995</v>
      </c>
      <c r="C3309" s="51"/>
      <c r="D3309" s="51" t="s">
        <v>1879</v>
      </c>
      <c r="E3309" s="51" t="s">
        <v>672</v>
      </c>
      <c r="F3309" s="51" t="s">
        <v>672</v>
      </c>
      <c r="G3309" s="51"/>
      <c r="H3309" s="51"/>
      <c r="I3309" s="51"/>
      <c r="J3309" s="51"/>
      <c r="K3309" s="51"/>
      <c r="L3309" s="51"/>
      <c r="M3309" s="51"/>
      <c r="N3309" s="53">
        <v>61765</v>
      </c>
      <c r="O3309" s="53">
        <v>0</v>
      </c>
      <c r="P3309" s="53">
        <v>61765</v>
      </c>
    </row>
    <row r="3310" spans="1:16" s="19" customFormat="1" hidden="1">
      <c r="A3310" s="19" t="s">
        <v>692</v>
      </c>
      <c r="B3310" s="19" t="s">
        <v>991</v>
      </c>
      <c r="C3310" s="51"/>
      <c r="D3310" s="51" t="s">
        <v>1879</v>
      </c>
      <c r="E3310" s="51" t="s">
        <v>672</v>
      </c>
      <c r="F3310" s="51" t="s">
        <v>672</v>
      </c>
      <c r="G3310" s="51"/>
      <c r="H3310" s="51"/>
      <c r="I3310" s="51"/>
      <c r="J3310" s="51"/>
      <c r="K3310" s="51"/>
      <c r="L3310" s="51"/>
      <c r="M3310" s="51"/>
      <c r="N3310" s="53">
        <v>1776.6</v>
      </c>
      <c r="O3310" s="53"/>
      <c r="P3310" s="53">
        <v>1776.6</v>
      </c>
    </row>
    <row r="3311" spans="1:16" s="19" customFormat="1" hidden="1">
      <c r="A3311" s="19" t="s">
        <v>636</v>
      </c>
      <c r="B3311" s="19" t="s">
        <v>931</v>
      </c>
      <c r="C3311" s="51"/>
      <c r="D3311" s="51" t="s">
        <v>1879</v>
      </c>
      <c r="E3311" s="51" t="s">
        <v>672</v>
      </c>
      <c r="F3311" s="51" t="s">
        <v>672</v>
      </c>
      <c r="G3311" s="51"/>
      <c r="H3311" s="51"/>
      <c r="I3311" s="51"/>
      <c r="J3311" s="51"/>
      <c r="K3311" s="51"/>
      <c r="L3311" s="51"/>
      <c r="M3311" s="51"/>
      <c r="N3311" s="53">
        <v>450.56</v>
      </c>
      <c r="O3311" s="53"/>
      <c r="P3311" s="53">
        <v>450.56</v>
      </c>
    </row>
    <row r="3312" spans="1:16" s="19" customFormat="1" hidden="1">
      <c r="A3312" s="19" t="s">
        <v>636</v>
      </c>
      <c r="B3312" s="19" t="s">
        <v>1275</v>
      </c>
      <c r="C3312" s="51"/>
      <c r="D3312" s="51" t="s">
        <v>1879</v>
      </c>
      <c r="E3312" s="51" t="s">
        <v>672</v>
      </c>
      <c r="F3312" s="51" t="s">
        <v>672</v>
      </c>
      <c r="G3312" s="51"/>
      <c r="H3312" s="51"/>
      <c r="I3312" s="51"/>
      <c r="J3312" s="51"/>
      <c r="K3312" s="51"/>
      <c r="L3312" s="51"/>
      <c r="M3312" s="51"/>
      <c r="N3312" s="53">
        <v>0</v>
      </c>
      <c r="O3312" s="53"/>
      <c r="P3312" s="53">
        <v>0</v>
      </c>
    </row>
    <row r="3313" spans="1:16" s="19" customFormat="1" hidden="1">
      <c r="A3313" s="19" t="s">
        <v>636</v>
      </c>
      <c r="B3313" s="19" t="s">
        <v>1289</v>
      </c>
      <c r="C3313" s="51"/>
      <c r="D3313" s="51" t="s">
        <v>1879</v>
      </c>
      <c r="E3313" s="51" t="s">
        <v>672</v>
      </c>
      <c r="F3313" s="51" t="s">
        <v>672</v>
      </c>
      <c r="G3313" s="51"/>
      <c r="H3313" s="51"/>
      <c r="I3313" s="51"/>
      <c r="J3313" s="51"/>
      <c r="K3313" s="51"/>
      <c r="L3313" s="51"/>
      <c r="M3313" s="51"/>
      <c r="N3313" s="53">
        <v>304</v>
      </c>
      <c r="O3313" s="53"/>
      <c r="P3313" s="53">
        <v>304</v>
      </c>
    </row>
    <row r="3314" spans="1:16" s="19" customFormat="1" hidden="1">
      <c r="A3314" s="19" t="s">
        <v>636</v>
      </c>
      <c r="B3314" s="19" t="s">
        <v>1381</v>
      </c>
      <c r="C3314" s="51"/>
      <c r="D3314" s="51" t="s">
        <v>1879</v>
      </c>
      <c r="E3314" s="51" t="s">
        <v>672</v>
      </c>
      <c r="F3314" s="51" t="s">
        <v>672</v>
      </c>
      <c r="G3314" s="51"/>
      <c r="H3314" s="51"/>
      <c r="I3314" s="51"/>
      <c r="J3314" s="51"/>
      <c r="K3314" s="51"/>
      <c r="L3314" s="51"/>
      <c r="M3314" s="51"/>
      <c r="N3314" s="53">
        <v>441.26</v>
      </c>
      <c r="O3314" s="53"/>
      <c r="P3314" s="53">
        <v>441.26</v>
      </c>
    </row>
    <row r="3315" spans="1:16" s="19" customFormat="1" hidden="1">
      <c r="A3315" s="19" t="s">
        <v>636</v>
      </c>
      <c r="B3315" s="19" t="s">
        <v>1522</v>
      </c>
      <c r="C3315" s="51"/>
      <c r="D3315" s="51" t="s">
        <v>1879</v>
      </c>
      <c r="E3315" s="51" t="s">
        <v>672</v>
      </c>
      <c r="F3315" s="51" t="s">
        <v>672</v>
      </c>
      <c r="G3315" s="51"/>
      <c r="H3315" s="51"/>
      <c r="I3315" s="51"/>
      <c r="J3315" s="51"/>
      <c r="K3315" s="51"/>
      <c r="L3315" s="51"/>
      <c r="M3315" s="51"/>
      <c r="N3315" s="53">
        <v>447.6</v>
      </c>
      <c r="O3315" s="53"/>
      <c r="P3315" s="53">
        <v>447.6</v>
      </c>
    </row>
    <row r="3316" spans="1:16" s="19" customFormat="1" hidden="1">
      <c r="A3316" s="19" t="s">
        <v>1994</v>
      </c>
      <c r="B3316" s="19" t="s">
        <v>672</v>
      </c>
      <c r="C3316" s="51"/>
      <c r="D3316" s="51" t="s">
        <v>1879</v>
      </c>
      <c r="E3316" s="51" t="s">
        <v>672</v>
      </c>
      <c r="F3316" s="51" t="s">
        <v>672</v>
      </c>
      <c r="G3316" s="51"/>
      <c r="H3316" s="51"/>
      <c r="I3316" s="51"/>
      <c r="J3316" s="51"/>
      <c r="K3316" s="51"/>
      <c r="L3316" s="51"/>
      <c r="M3316" s="51"/>
      <c r="N3316" s="53">
        <v>3309383</v>
      </c>
      <c r="O3316" s="53"/>
      <c r="P3316" s="53">
        <v>3309383</v>
      </c>
    </row>
    <row r="3317" spans="1:16" s="19" customFormat="1" hidden="1">
      <c r="A3317" s="19" t="s">
        <v>1993</v>
      </c>
      <c r="B3317" s="19" t="s">
        <v>672</v>
      </c>
      <c r="C3317" s="51"/>
      <c r="D3317" s="51" t="s">
        <v>1879</v>
      </c>
      <c r="E3317" s="51" t="s">
        <v>672</v>
      </c>
      <c r="F3317" s="51" t="s">
        <v>672</v>
      </c>
      <c r="G3317" s="51"/>
      <c r="H3317" s="51"/>
      <c r="I3317" s="51"/>
      <c r="J3317" s="51"/>
      <c r="K3317" s="51"/>
      <c r="L3317" s="51"/>
      <c r="M3317" s="51"/>
      <c r="N3317" s="53">
        <v>2005429</v>
      </c>
      <c r="O3317" s="53">
        <v>0</v>
      </c>
      <c r="P3317" s="53">
        <v>2005429</v>
      </c>
    </row>
    <row r="3318" spans="1:16" s="19" customFormat="1" hidden="1">
      <c r="A3318" s="19" t="s">
        <v>45</v>
      </c>
      <c r="B3318" s="19" t="s">
        <v>992</v>
      </c>
      <c r="C3318" s="51"/>
      <c r="D3318" s="51" t="s">
        <v>1879</v>
      </c>
      <c r="E3318" s="51" t="s">
        <v>672</v>
      </c>
      <c r="F3318" s="51" t="s">
        <v>672</v>
      </c>
      <c r="G3318" s="51"/>
      <c r="H3318" s="51"/>
      <c r="I3318" s="51"/>
      <c r="J3318" s="51"/>
      <c r="K3318" s="51"/>
      <c r="L3318" s="51"/>
      <c r="M3318" s="51"/>
      <c r="N3318" s="53">
        <v>279657</v>
      </c>
      <c r="O3318" s="53">
        <v>215328</v>
      </c>
      <c r="P3318" s="53">
        <v>64329</v>
      </c>
    </row>
    <row r="3319" spans="1:16" s="19" customFormat="1" hidden="1">
      <c r="A3319" s="19" t="s">
        <v>507</v>
      </c>
      <c r="B3319" s="19" t="s">
        <v>931</v>
      </c>
      <c r="C3319" s="51"/>
      <c r="D3319" s="51" t="s">
        <v>1879</v>
      </c>
      <c r="E3319" s="51" t="s">
        <v>672</v>
      </c>
      <c r="F3319" s="51" t="s">
        <v>672</v>
      </c>
      <c r="G3319" s="51"/>
      <c r="H3319" s="51"/>
      <c r="I3319" s="51"/>
      <c r="J3319" s="51"/>
      <c r="K3319" s="51"/>
      <c r="L3319" s="51"/>
      <c r="M3319" s="51"/>
      <c r="N3319" s="53">
        <v>172.8</v>
      </c>
      <c r="O3319" s="53"/>
      <c r="P3319" s="53">
        <v>172.8</v>
      </c>
    </row>
    <row r="3320" spans="1:16" s="19" customFormat="1" hidden="1">
      <c r="A3320" s="19" t="s">
        <v>507</v>
      </c>
      <c r="B3320" s="19" t="s">
        <v>1275</v>
      </c>
      <c r="C3320" s="51"/>
      <c r="D3320" s="51" t="s">
        <v>1879</v>
      </c>
      <c r="E3320" s="51" t="s">
        <v>672</v>
      </c>
      <c r="F3320" s="51" t="s">
        <v>672</v>
      </c>
      <c r="G3320" s="51"/>
      <c r="H3320" s="51"/>
      <c r="I3320" s="51"/>
      <c r="J3320" s="51"/>
      <c r="K3320" s="51"/>
      <c r="L3320" s="51"/>
      <c r="M3320" s="51"/>
      <c r="N3320" s="53">
        <v>0</v>
      </c>
      <c r="O3320" s="53"/>
      <c r="P3320" s="53">
        <v>0</v>
      </c>
    </row>
    <row r="3321" spans="1:16" s="19" customFormat="1" hidden="1">
      <c r="A3321" s="19" t="s">
        <v>507</v>
      </c>
      <c r="B3321" s="19" t="s">
        <v>1289</v>
      </c>
      <c r="C3321" s="51"/>
      <c r="D3321" s="51" t="s">
        <v>1879</v>
      </c>
      <c r="E3321" s="51" t="s">
        <v>672</v>
      </c>
      <c r="F3321" s="51" t="s">
        <v>672</v>
      </c>
      <c r="G3321" s="51"/>
      <c r="H3321" s="51"/>
      <c r="I3321" s="51"/>
      <c r="J3321" s="51"/>
      <c r="K3321" s="51"/>
      <c r="L3321" s="51"/>
      <c r="M3321" s="51"/>
      <c r="N3321" s="53">
        <v>0</v>
      </c>
      <c r="O3321" s="53"/>
      <c r="P3321" s="53">
        <v>0</v>
      </c>
    </row>
    <row r="3322" spans="1:16" s="19" customFormat="1" hidden="1">
      <c r="A3322" s="19" t="s">
        <v>507</v>
      </c>
      <c r="B3322" s="19" t="s">
        <v>1381</v>
      </c>
      <c r="C3322" s="51"/>
      <c r="D3322" s="51" t="s">
        <v>1879</v>
      </c>
      <c r="E3322" s="51" t="s">
        <v>672</v>
      </c>
      <c r="F3322" s="51" t="s">
        <v>672</v>
      </c>
      <c r="G3322" s="51"/>
      <c r="H3322" s="51"/>
      <c r="I3322" s="51"/>
      <c r="J3322" s="51"/>
      <c r="K3322" s="51"/>
      <c r="L3322" s="51"/>
      <c r="M3322" s="51"/>
      <c r="N3322" s="53">
        <v>512.32000000000005</v>
      </c>
      <c r="O3322" s="53"/>
      <c r="P3322" s="53">
        <v>512.32000000000005</v>
      </c>
    </row>
    <row r="3323" spans="1:16" s="19" customFormat="1" hidden="1">
      <c r="A3323" s="19" t="s">
        <v>507</v>
      </c>
      <c r="B3323" s="19" t="s">
        <v>1522</v>
      </c>
      <c r="C3323" s="51"/>
      <c r="D3323" s="51" t="s">
        <v>1879</v>
      </c>
      <c r="E3323" s="51" t="s">
        <v>672</v>
      </c>
      <c r="F3323" s="51" t="s">
        <v>672</v>
      </c>
      <c r="G3323" s="51"/>
      <c r="H3323" s="51"/>
      <c r="I3323" s="51"/>
      <c r="J3323" s="51"/>
      <c r="K3323" s="51"/>
      <c r="L3323" s="51"/>
      <c r="M3323" s="51"/>
      <c r="N3323" s="53">
        <v>509.12</v>
      </c>
      <c r="O3323" s="53"/>
      <c r="P3323" s="53">
        <v>509.12</v>
      </c>
    </row>
    <row r="3324" spans="1:16" s="19" customFormat="1" hidden="1">
      <c r="A3324" s="19" t="s">
        <v>637</v>
      </c>
      <c r="B3324" s="19" t="s">
        <v>1992</v>
      </c>
      <c r="C3324" s="51"/>
      <c r="D3324" s="51" t="s">
        <v>1879</v>
      </c>
      <c r="E3324" s="51" t="s">
        <v>672</v>
      </c>
      <c r="F3324" s="51" t="s">
        <v>672</v>
      </c>
      <c r="G3324" s="51"/>
      <c r="H3324" s="51"/>
      <c r="I3324" s="51"/>
      <c r="J3324" s="51"/>
      <c r="K3324" s="51"/>
      <c r="L3324" s="51"/>
      <c r="M3324" s="51"/>
      <c r="N3324" s="53">
        <v>202</v>
      </c>
      <c r="O3324" s="53"/>
      <c r="P3324" s="53">
        <v>202</v>
      </c>
    </row>
    <row r="3325" spans="1:16" s="19" customFormat="1" hidden="1">
      <c r="A3325" s="19" t="s">
        <v>637</v>
      </c>
      <c r="B3325" s="19" t="s">
        <v>931</v>
      </c>
      <c r="C3325" s="51"/>
      <c r="D3325" s="51" t="s">
        <v>1879</v>
      </c>
      <c r="E3325" s="51" t="s">
        <v>672</v>
      </c>
      <c r="F3325" s="51" t="s">
        <v>672</v>
      </c>
      <c r="G3325" s="51"/>
      <c r="H3325" s="51"/>
      <c r="I3325" s="51"/>
      <c r="J3325" s="51"/>
      <c r="K3325" s="51"/>
      <c r="L3325" s="51"/>
      <c r="M3325" s="51"/>
      <c r="N3325" s="53">
        <v>516</v>
      </c>
      <c r="O3325" s="53"/>
      <c r="P3325" s="53">
        <v>516</v>
      </c>
    </row>
    <row r="3326" spans="1:16" s="19" customFormat="1" hidden="1">
      <c r="A3326" s="19" t="s">
        <v>637</v>
      </c>
      <c r="B3326" s="19" t="s">
        <v>1275</v>
      </c>
      <c r="C3326" s="51"/>
      <c r="D3326" s="51" t="s">
        <v>1879</v>
      </c>
      <c r="E3326" s="51" t="s">
        <v>672</v>
      </c>
      <c r="F3326" s="51" t="s">
        <v>672</v>
      </c>
      <c r="G3326" s="51"/>
      <c r="H3326" s="51"/>
      <c r="I3326" s="51"/>
      <c r="J3326" s="51"/>
      <c r="K3326" s="51"/>
      <c r="L3326" s="51"/>
      <c r="M3326" s="51"/>
      <c r="N3326" s="53">
        <v>86.4</v>
      </c>
      <c r="O3326" s="53"/>
      <c r="P3326" s="53">
        <v>86.4</v>
      </c>
    </row>
    <row r="3327" spans="1:16" s="19" customFormat="1" hidden="1">
      <c r="A3327" s="19" t="s">
        <v>637</v>
      </c>
      <c r="B3327" s="19" t="s">
        <v>1289</v>
      </c>
      <c r="C3327" s="51"/>
      <c r="D3327" s="51" t="s">
        <v>1879</v>
      </c>
      <c r="E3327" s="51" t="s">
        <v>672</v>
      </c>
      <c r="F3327" s="51" t="s">
        <v>672</v>
      </c>
      <c r="G3327" s="51"/>
      <c r="H3327" s="51"/>
      <c r="I3327" s="51"/>
      <c r="J3327" s="51"/>
      <c r="K3327" s="51"/>
      <c r="L3327" s="51"/>
      <c r="M3327" s="51"/>
      <c r="N3327" s="53">
        <v>304</v>
      </c>
      <c r="O3327" s="53"/>
      <c r="P3327" s="53">
        <v>304</v>
      </c>
    </row>
    <row r="3328" spans="1:16" s="19" customFormat="1" hidden="1">
      <c r="A3328" s="19" t="s">
        <v>637</v>
      </c>
      <c r="B3328" s="19" t="s">
        <v>1381</v>
      </c>
      <c r="C3328" s="51"/>
      <c r="D3328" s="51" t="s">
        <v>1879</v>
      </c>
      <c r="E3328" s="51" t="s">
        <v>672</v>
      </c>
      <c r="F3328" s="51" t="s">
        <v>672</v>
      </c>
      <c r="G3328" s="51"/>
      <c r="H3328" s="51"/>
      <c r="I3328" s="51"/>
      <c r="J3328" s="51"/>
      <c r="K3328" s="51"/>
      <c r="L3328" s="51"/>
      <c r="M3328" s="51"/>
      <c r="N3328" s="53">
        <v>2671.48</v>
      </c>
      <c r="O3328" s="53"/>
      <c r="P3328" s="53">
        <v>2671.48</v>
      </c>
    </row>
    <row r="3329" spans="1:16" s="19" customFormat="1" hidden="1">
      <c r="A3329" s="19" t="s">
        <v>637</v>
      </c>
      <c r="B3329" s="19" t="s">
        <v>1522</v>
      </c>
      <c r="C3329" s="51"/>
      <c r="D3329" s="51" t="s">
        <v>1879</v>
      </c>
      <c r="E3329" s="51" t="s">
        <v>672</v>
      </c>
      <c r="F3329" s="51" t="s">
        <v>672</v>
      </c>
      <c r="G3329" s="51"/>
      <c r="H3329" s="51"/>
      <c r="I3329" s="51"/>
      <c r="J3329" s="51"/>
      <c r="K3329" s="51"/>
      <c r="L3329" s="51"/>
      <c r="M3329" s="51"/>
      <c r="N3329" s="53">
        <v>547.20000000000005</v>
      </c>
      <c r="O3329" s="53"/>
      <c r="P3329" s="53">
        <v>547.20000000000005</v>
      </c>
    </row>
    <row r="3330" spans="1:16" s="19" customFormat="1" hidden="1">
      <c r="A3330" s="19" t="s">
        <v>1128</v>
      </c>
      <c r="B3330" s="19" t="s">
        <v>672</v>
      </c>
      <c r="C3330" s="51"/>
      <c r="D3330" s="51" t="s">
        <v>1879</v>
      </c>
      <c r="E3330" s="51" t="s">
        <v>672</v>
      </c>
      <c r="F3330" s="51" t="s">
        <v>672</v>
      </c>
      <c r="G3330" s="51"/>
      <c r="H3330" s="51"/>
      <c r="I3330" s="51"/>
      <c r="J3330" s="51"/>
      <c r="K3330" s="51"/>
      <c r="L3330" s="51"/>
      <c r="M3330" s="51"/>
      <c r="N3330" s="53">
        <v>8066</v>
      </c>
      <c r="O3330" s="53"/>
      <c r="P3330" s="53">
        <v>8066</v>
      </c>
    </row>
    <row r="3331" spans="1:16" s="19" customFormat="1" hidden="1">
      <c r="A3331" s="19" t="s">
        <v>41</v>
      </c>
      <c r="B3331" s="19" t="s">
        <v>991</v>
      </c>
      <c r="C3331" s="51"/>
      <c r="D3331" s="51" t="s">
        <v>1879</v>
      </c>
      <c r="E3331" s="51" t="s">
        <v>672</v>
      </c>
      <c r="F3331" s="51" t="s">
        <v>672</v>
      </c>
      <c r="G3331" s="51"/>
      <c r="H3331" s="51"/>
      <c r="I3331" s="51"/>
      <c r="J3331" s="51"/>
      <c r="K3331" s="51"/>
      <c r="L3331" s="51"/>
      <c r="M3331" s="51"/>
      <c r="N3331" s="53">
        <v>2116123.6169999996</v>
      </c>
      <c r="O3331" s="53">
        <v>528083.04226142156</v>
      </c>
      <c r="P3331" s="53">
        <v>1588040.5747385779</v>
      </c>
    </row>
    <row r="3332" spans="1:16" s="19" customFormat="1" hidden="1">
      <c r="A3332" s="19" t="s">
        <v>638</v>
      </c>
      <c r="B3332" s="19" t="s">
        <v>1991</v>
      </c>
      <c r="C3332" s="51"/>
      <c r="D3332" s="51" t="s">
        <v>1879</v>
      </c>
      <c r="E3332" s="51" t="s">
        <v>672</v>
      </c>
      <c r="F3332" s="51" t="s">
        <v>672</v>
      </c>
      <c r="G3332" s="51"/>
      <c r="H3332" s="51"/>
      <c r="I3332" s="51"/>
      <c r="J3332" s="51"/>
      <c r="K3332" s="51"/>
      <c r="L3332" s="51"/>
      <c r="M3332" s="51"/>
      <c r="N3332" s="53">
        <v>97270</v>
      </c>
      <c r="O3332" s="53"/>
      <c r="P3332" s="53">
        <v>97270</v>
      </c>
    </row>
    <row r="3333" spans="1:16" s="19" customFormat="1" hidden="1">
      <c r="A3333" s="19" t="s">
        <v>639</v>
      </c>
      <c r="B3333" s="19" t="s">
        <v>1990</v>
      </c>
      <c r="C3333" s="51"/>
      <c r="D3333" s="51" t="s">
        <v>1879</v>
      </c>
      <c r="E3333" s="51" t="s">
        <v>672</v>
      </c>
      <c r="F3333" s="51" t="s">
        <v>672</v>
      </c>
      <c r="G3333" s="51"/>
      <c r="H3333" s="51"/>
      <c r="I3333" s="51"/>
      <c r="J3333" s="51"/>
      <c r="K3333" s="51"/>
      <c r="L3333" s="51"/>
      <c r="M3333" s="51"/>
      <c r="N3333" s="53">
        <v>15317</v>
      </c>
      <c r="O3333" s="53"/>
      <c r="P3333" s="53">
        <v>15317</v>
      </c>
    </row>
    <row r="3334" spans="1:16" s="19" customFormat="1" hidden="1">
      <c r="A3334" s="19" t="s">
        <v>639</v>
      </c>
      <c r="B3334" s="19" t="s">
        <v>931</v>
      </c>
      <c r="C3334" s="51"/>
      <c r="D3334" s="51" t="s">
        <v>1879</v>
      </c>
      <c r="E3334" s="51" t="s">
        <v>672</v>
      </c>
      <c r="F3334" s="51" t="s">
        <v>672</v>
      </c>
      <c r="G3334" s="51"/>
      <c r="H3334" s="51"/>
      <c r="I3334" s="51"/>
      <c r="J3334" s="51"/>
      <c r="K3334" s="51"/>
      <c r="L3334" s="51"/>
      <c r="M3334" s="51"/>
      <c r="N3334" s="53">
        <v>627.84</v>
      </c>
      <c r="O3334" s="53"/>
      <c r="P3334" s="53">
        <v>627.84</v>
      </c>
    </row>
    <row r="3335" spans="1:16" s="19" customFormat="1" hidden="1">
      <c r="A3335" s="19" t="s">
        <v>639</v>
      </c>
      <c r="B3335" s="19" t="s">
        <v>1275</v>
      </c>
      <c r="C3335" s="51"/>
      <c r="D3335" s="51" t="s">
        <v>1879</v>
      </c>
      <c r="E3335" s="51" t="s">
        <v>672</v>
      </c>
      <c r="F3335" s="51" t="s">
        <v>672</v>
      </c>
      <c r="G3335" s="51"/>
      <c r="H3335" s="51"/>
      <c r="I3335" s="51"/>
      <c r="J3335" s="51"/>
      <c r="K3335" s="51"/>
      <c r="L3335" s="51"/>
      <c r="M3335" s="51"/>
      <c r="N3335" s="53">
        <v>0</v>
      </c>
      <c r="O3335" s="53"/>
      <c r="P3335" s="53">
        <v>0</v>
      </c>
    </row>
    <row r="3336" spans="1:16" s="19" customFormat="1" hidden="1">
      <c r="A3336" s="19" t="s">
        <v>639</v>
      </c>
      <c r="B3336" s="19" t="s">
        <v>1289</v>
      </c>
      <c r="C3336" s="51"/>
      <c r="D3336" s="51" t="s">
        <v>1879</v>
      </c>
      <c r="E3336" s="51" t="s">
        <v>672</v>
      </c>
      <c r="F3336" s="51" t="s">
        <v>672</v>
      </c>
      <c r="G3336" s="51"/>
      <c r="H3336" s="51"/>
      <c r="I3336" s="51"/>
      <c r="J3336" s="51"/>
      <c r="K3336" s="51"/>
      <c r="L3336" s="51"/>
      <c r="M3336" s="51"/>
      <c r="N3336" s="53">
        <v>3952</v>
      </c>
      <c r="O3336" s="53"/>
      <c r="P3336" s="53">
        <v>3952</v>
      </c>
    </row>
    <row r="3337" spans="1:16" s="19" customFormat="1" hidden="1">
      <c r="A3337" s="19" t="s">
        <v>639</v>
      </c>
      <c r="B3337" s="19" t="s">
        <v>1381</v>
      </c>
      <c r="C3337" s="51"/>
      <c r="D3337" s="51" t="s">
        <v>1879</v>
      </c>
      <c r="E3337" s="51" t="s">
        <v>672</v>
      </c>
      <c r="F3337" s="51" t="s">
        <v>672</v>
      </c>
      <c r="G3337" s="51"/>
      <c r="H3337" s="51"/>
      <c r="I3337" s="51"/>
      <c r="J3337" s="51"/>
      <c r="K3337" s="51"/>
      <c r="L3337" s="51"/>
      <c r="M3337" s="51"/>
      <c r="N3337" s="53">
        <v>11783.8</v>
      </c>
      <c r="O3337" s="53"/>
      <c r="P3337" s="53">
        <v>11783.8</v>
      </c>
    </row>
    <row r="3338" spans="1:16" s="19" customFormat="1" hidden="1">
      <c r="A3338" s="19" t="s">
        <v>639</v>
      </c>
      <c r="B3338" s="19" t="s">
        <v>1522</v>
      </c>
      <c r="C3338" s="51"/>
      <c r="D3338" s="51" t="s">
        <v>1879</v>
      </c>
      <c r="E3338" s="51" t="s">
        <v>672</v>
      </c>
      <c r="F3338" s="51" t="s">
        <v>672</v>
      </c>
      <c r="G3338" s="51"/>
      <c r="H3338" s="51"/>
      <c r="I3338" s="51"/>
      <c r="J3338" s="51"/>
      <c r="K3338" s="51"/>
      <c r="L3338" s="51"/>
      <c r="M3338" s="51"/>
      <c r="N3338" s="53">
        <v>17625.669999999998</v>
      </c>
      <c r="O3338" s="53"/>
      <c r="P3338" s="53">
        <v>17625.669999999998</v>
      </c>
    </row>
    <row r="3339" spans="1:16" s="19" customFormat="1" hidden="1">
      <c r="A3339" s="19" t="s">
        <v>724</v>
      </c>
      <c r="B3339" s="19" t="s">
        <v>991</v>
      </c>
      <c r="C3339" s="51"/>
      <c r="D3339" s="51" t="s">
        <v>1879</v>
      </c>
      <c r="E3339" s="51" t="s">
        <v>672</v>
      </c>
      <c r="F3339" s="51" t="s">
        <v>672</v>
      </c>
      <c r="G3339" s="51"/>
      <c r="H3339" s="51"/>
      <c r="I3339" s="51"/>
      <c r="J3339" s="51"/>
      <c r="K3339" s="51"/>
      <c r="L3339" s="51"/>
      <c r="M3339" s="51"/>
      <c r="N3339" s="53">
        <v>168806</v>
      </c>
      <c r="O3339" s="53"/>
      <c r="P3339" s="53">
        <v>168806</v>
      </c>
    </row>
    <row r="3340" spans="1:16" s="19" customFormat="1" hidden="1">
      <c r="A3340" s="19" t="s">
        <v>993</v>
      </c>
      <c r="B3340" s="19" t="s">
        <v>991</v>
      </c>
      <c r="C3340" s="51"/>
      <c r="D3340" s="51" t="s">
        <v>1879</v>
      </c>
      <c r="E3340" s="51" t="s">
        <v>672</v>
      </c>
      <c r="F3340" s="51" t="s">
        <v>672</v>
      </c>
      <c r="G3340" s="51"/>
      <c r="H3340" s="51"/>
      <c r="I3340" s="51"/>
      <c r="J3340" s="51"/>
      <c r="K3340" s="51"/>
      <c r="L3340" s="51"/>
      <c r="M3340" s="51"/>
      <c r="N3340" s="53">
        <v>21711</v>
      </c>
      <c r="O3340" s="53"/>
      <c r="P3340" s="53">
        <v>21711</v>
      </c>
    </row>
    <row r="3341" spans="1:16" s="19" customFormat="1" hidden="1">
      <c r="A3341" s="19" t="s">
        <v>1989</v>
      </c>
      <c r="B3341" s="19" t="s">
        <v>672</v>
      </c>
      <c r="C3341" s="51"/>
      <c r="D3341" s="51" t="s">
        <v>1879</v>
      </c>
      <c r="E3341" s="51" t="s">
        <v>672</v>
      </c>
      <c r="F3341" s="51" t="s">
        <v>672</v>
      </c>
      <c r="G3341" s="51"/>
      <c r="H3341" s="51"/>
      <c r="I3341" s="51"/>
      <c r="J3341" s="51"/>
      <c r="K3341" s="51"/>
      <c r="L3341" s="51"/>
      <c r="M3341" s="51"/>
      <c r="N3341" s="53">
        <v>406527</v>
      </c>
      <c r="O3341" s="53">
        <v>0</v>
      </c>
      <c r="P3341" s="53">
        <v>406527</v>
      </c>
    </row>
    <row r="3342" spans="1:16" s="19" customFormat="1" hidden="1">
      <c r="A3342" s="19" t="s">
        <v>805</v>
      </c>
      <c r="B3342" s="19" t="s">
        <v>1698</v>
      </c>
      <c r="C3342" s="51"/>
      <c r="D3342" s="51" t="s">
        <v>1879</v>
      </c>
      <c r="E3342" s="51" t="s">
        <v>672</v>
      </c>
      <c r="F3342" s="51" t="s">
        <v>672</v>
      </c>
      <c r="G3342" s="51"/>
      <c r="H3342" s="51"/>
      <c r="I3342" s="51"/>
      <c r="J3342" s="51"/>
      <c r="K3342" s="51"/>
      <c r="L3342" s="51"/>
      <c r="M3342" s="51"/>
      <c r="N3342" s="53">
        <v>8623</v>
      </c>
      <c r="O3342" s="53">
        <v>11</v>
      </c>
      <c r="P3342" s="53">
        <v>8612</v>
      </c>
    </row>
    <row r="3343" spans="1:16" s="19" customFormat="1" hidden="1">
      <c r="A3343" s="19" t="s">
        <v>1894</v>
      </c>
      <c r="B3343" s="19" t="s">
        <v>950</v>
      </c>
      <c r="C3343" s="51"/>
      <c r="D3343" s="51" t="s">
        <v>1879</v>
      </c>
      <c r="E3343" s="51" t="s">
        <v>672</v>
      </c>
      <c r="F3343" s="51" t="s">
        <v>672</v>
      </c>
      <c r="G3343" s="51"/>
      <c r="H3343" s="51"/>
      <c r="I3343" s="51"/>
      <c r="J3343" s="51"/>
      <c r="K3343" s="51"/>
      <c r="L3343" s="51"/>
      <c r="M3343" s="51"/>
      <c r="N3343" s="53">
        <v>22090</v>
      </c>
      <c r="O3343" s="53"/>
      <c r="P3343" s="53">
        <v>22090</v>
      </c>
    </row>
    <row r="3344" spans="1:16" s="19" customFormat="1" hidden="1">
      <c r="A3344" s="19" t="s">
        <v>1894</v>
      </c>
      <c r="B3344" s="19" t="s">
        <v>1275</v>
      </c>
      <c r="C3344" s="51"/>
      <c r="D3344" s="51" t="s">
        <v>1879</v>
      </c>
      <c r="E3344" s="51" t="s">
        <v>672</v>
      </c>
      <c r="F3344" s="51" t="s">
        <v>672</v>
      </c>
      <c r="G3344" s="51"/>
      <c r="H3344" s="51"/>
      <c r="I3344" s="51"/>
      <c r="J3344" s="51"/>
      <c r="K3344" s="51"/>
      <c r="L3344" s="51"/>
      <c r="M3344" s="51"/>
      <c r="N3344" s="53">
        <v>6627</v>
      </c>
      <c r="O3344" s="53"/>
      <c r="P3344" s="53">
        <v>6627</v>
      </c>
    </row>
    <row r="3345" spans="1:16" s="19" customFormat="1" hidden="1">
      <c r="A3345" s="19" t="s">
        <v>1894</v>
      </c>
      <c r="B3345" s="19" t="s">
        <v>1289</v>
      </c>
      <c r="C3345" s="51"/>
      <c r="D3345" s="51" t="s">
        <v>1879</v>
      </c>
      <c r="E3345" s="51" t="s">
        <v>672</v>
      </c>
      <c r="F3345" s="51" t="s">
        <v>672</v>
      </c>
      <c r="G3345" s="51"/>
      <c r="H3345" s="51"/>
      <c r="I3345" s="51"/>
      <c r="J3345" s="51"/>
      <c r="K3345" s="51"/>
      <c r="L3345" s="51"/>
      <c r="M3345" s="51"/>
      <c r="N3345" s="53">
        <v>0</v>
      </c>
      <c r="O3345" s="53"/>
      <c r="P3345" s="53">
        <v>0</v>
      </c>
    </row>
    <row r="3346" spans="1:16" s="19" customFormat="1" hidden="1">
      <c r="A3346" s="19" t="s">
        <v>1894</v>
      </c>
      <c r="B3346" s="19" t="s">
        <v>1381</v>
      </c>
      <c r="C3346" s="51"/>
      <c r="D3346" s="51" t="s">
        <v>1879</v>
      </c>
      <c r="E3346" s="51" t="s">
        <v>672</v>
      </c>
      <c r="F3346" s="51" t="s">
        <v>672</v>
      </c>
      <c r="G3346" s="51"/>
      <c r="H3346" s="51"/>
      <c r="I3346" s="51"/>
      <c r="J3346" s="51"/>
      <c r="K3346" s="51"/>
      <c r="L3346" s="51"/>
      <c r="M3346" s="51"/>
      <c r="N3346" s="53">
        <v>0</v>
      </c>
      <c r="O3346" s="53"/>
      <c r="P3346" s="53">
        <v>0</v>
      </c>
    </row>
    <row r="3347" spans="1:16" s="19" customFormat="1" hidden="1">
      <c r="A3347" s="19" t="s">
        <v>1894</v>
      </c>
      <c r="B3347" s="19" t="s">
        <v>1522</v>
      </c>
      <c r="C3347" s="51"/>
      <c r="D3347" s="51" t="s">
        <v>1879</v>
      </c>
      <c r="E3347" s="51" t="s">
        <v>672</v>
      </c>
      <c r="F3347" s="51" t="s">
        <v>672</v>
      </c>
      <c r="G3347" s="51"/>
      <c r="H3347" s="51"/>
      <c r="I3347" s="51"/>
      <c r="J3347" s="51"/>
      <c r="K3347" s="51"/>
      <c r="L3347" s="51"/>
      <c r="M3347" s="51"/>
      <c r="N3347" s="53">
        <v>8600</v>
      </c>
      <c r="O3347" s="53"/>
      <c r="P3347" s="53">
        <v>8600</v>
      </c>
    </row>
    <row r="3348" spans="1:16" s="19" customFormat="1" hidden="1">
      <c r="A3348" s="19" t="s">
        <v>1894</v>
      </c>
      <c r="B3348" s="19" t="s">
        <v>1712</v>
      </c>
      <c r="C3348" s="51"/>
      <c r="D3348" s="51" t="s">
        <v>1879</v>
      </c>
      <c r="E3348" s="51" t="s">
        <v>672</v>
      </c>
      <c r="F3348" s="51" t="s">
        <v>672</v>
      </c>
      <c r="G3348" s="51"/>
      <c r="H3348" s="51"/>
      <c r="I3348" s="51"/>
      <c r="J3348" s="51"/>
      <c r="K3348" s="51"/>
      <c r="L3348" s="51"/>
      <c r="M3348" s="51"/>
      <c r="N3348" s="53">
        <v>28187</v>
      </c>
      <c r="O3348" s="53"/>
      <c r="P3348" s="53">
        <v>28187</v>
      </c>
    </row>
    <row r="3349" spans="1:16" s="19" customFormat="1" hidden="1">
      <c r="A3349" s="19" t="s">
        <v>1988</v>
      </c>
      <c r="B3349" s="19" t="s">
        <v>1987</v>
      </c>
      <c r="C3349" s="51"/>
      <c r="D3349" s="51" t="s">
        <v>1879</v>
      </c>
      <c r="E3349" s="51" t="s">
        <v>672</v>
      </c>
      <c r="F3349" s="51" t="s">
        <v>672</v>
      </c>
      <c r="G3349" s="51"/>
      <c r="H3349" s="51"/>
      <c r="I3349" s="51"/>
      <c r="J3349" s="51"/>
      <c r="K3349" s="51"/>
      <c r="L3349" s="51"/>
      <c r="M3349" s="51"/>
      <c r="N3349" s="53">
        <v>58627</v>
      </c>
      <c r="O3349" s="53"/>
      <c r="P3349" s="53">
        <v>58627</v>
      </c>
    </row>
    <row r="3350" spans="1:16" s="19" customFormat="1" hidden="1">
      <c r="A3350" s="19" t="s">
        <v>128</v>
      </c>
      <c r="B3350" s="19" t="s">
        <v>672</v>
      </c>
      <c r="C3350" s="51"/>
      <c r="D3350" s="51" t="s">
        <v>1879</v>
      </c>
      <c r="E3350" s="51" t="s">
        <v>672</v>
      </c>
      <c r="F3350" s="51" t="s">
        <v>672</v>
      </c>
      <c r="G3350" s="51"/>
      <c r="H3350" s="51"/>
      <c r="I3350" s="51"/>
      <c r="J3350" s="51"/>
      <c r="K3350" s="51"/>
      <c r="L3350" s="51"/>
      <c r="M3350" s="51"/>
      <c r="N3350" s="53"/>
      <c r="O3350" s="53"/>
      <c r="P3350" s="53">
        <v>659260</v>
      </c>
    </row>
    <row r="3351" spans="1:16" s="19" customFormat="1" hidden="1">
      <c r="A3351" s="19" t="s">
        <v>502</v>
      </c>
      <c r="B3351" s="19" t="s">
        <v>995</v>
      </c>
      <c r="C3351" s="51"/>
      <c r="D3351" s="51" t="s">
        <v>1879</v>
      </c>
      <c r="E3351" s="51" t="s">
        <v>672</v>
      </c>
      <c r="F3351" s="51" t="s">
        <v>672</v>
      </c>
      <c r="G3351" s="51"/>
      <c r="H3351" s="51"/>
      <c r="I3351" s="51"/>
      <c r="J3351" s="51"/>
      <c r="K3351" s="51"/>
      <c r="L3351" s="51"/>
      <c r="M3351" s="51"/>
      <c r="N3351" s="53">
        <v>475786.29696965078</v>
      </c>
      <c r="O3351" s="53"/>
      <c r="P3351" s="53">
        <v>475786.29696965078</v>
      </c>
    </row>
    <row r="3352" spans="1:16" s="19" customFormat="1" hidden="1">
      <c r="A3352" s="19" t="s">
        <v>1986</v>
      </c>
      <c r="B3352" s="19" t="s">
        <v>994</v>
      </c>
      <c r="C3352" s="51"/>
      <c r="D3352" s="51" t="s">
        <v>1879</v>
      </c>
      <c r="E3352" s="51" t="s">
        <v>672</v>
      </c>
      <c r="F3352" s="51" t="s">
        <v>672</v>
      </c>
      <c r="G3352" s="51"/>
      <c r="H3352" s="51"/>
      <c r="I3352" s="51"/>
      <c r="J3352" s="51"/>
      <c r="K3352" s="51"/>
      <c r="L3352" s="51"/>
      <c r="M3352" s="51"/>
      <c r="N3352" s="53">
        <v>0</v>
      </c>
      <c r="O3352" s="53"/>
      <c r="P3352" s="53">
        <v>0</v>
      </c>
    </row>
    <row r="3353" spans="1:16" s="19" customFormat="1" hidden="1">
      <c r="A3353" s="19" t="s">
        <v>1985</v>
      </c>
      <c r="B3353" s="19" t="s">
        <v>994</v>
      </c>
      <c r="C3353" s="51"/>
      <c r="D3353" s="51" t="s">
        <v>1879</v>
      </c>
      <c r="E3353" s="51" t="s">
        <v>672</v>
      </c>
      <c r="F3353" s="51" t="s">
        <v>672</v>
      </c>
      <c r="G3353" s="51"/>
      <c r="H3353" s="51"/>
      <c r="I3353" s="51"/>
      <c r="J3353" s="51"/>
      <c r="K3353" s="51"/>
      <c r="L3353" s="51"/>
      <c r="M3353" s="51"/>
      <c r="N3353" s="53">
        <v>206.92298567377338</v>
      </c>
      <c r="O3353" s="53"/>
      <c r="P3353" s="53">
        <v>206.92298567377338</v>
      </c>
    </row>
    <row r="3354" spans="1:16" s="19" customFormat="1" hidden="1">
      <c r="A3354" s="19" t="s">
        <v>1984</v>
      </c>
      <c r="B3354" s="19" t="s">
        <v>994</v>
      </c>
      <c r="C3354" s="51"/>
      <c r="D3354" s="51" t="s">
        <v>1879</v>
      </c>
      <c r="E3354" s="51" t="s">
        <v>672</v>
      </c>
      <c r="F3354" s="51" t="s">
        <v>672</v>
      </c>
      <c r="G3354" s="51"/>
      <c r="H3354" s="51"/>
      <c r="I3354" s="51"/>
      <c r="J3354" s="51"/>
      <c r="K3354" s="51"/>
      <c r="L3354" s="51"/>
      <c r="M3354" s="51"/>
      <c r="N3354" s="53">
        <v>28120090.489025541</v>
      </c>
      <c r="O3354" s="53"/>
      <c r="P3354" s="53">
        <v>28120090.489025541</v>
      </c>
    </row>
    <row r="3355" spans="1:16" s="19" customFormat="1" hidden="1">
      <c r="A3355" s="19" t="s">
        <v>1983</v>
      </c>
      <c r="B3355" s="19" t="s">
        <v>1700</v>
      </c>
      <c r="C3355" s="51"/>
      <c r="D3355" s="51" t="s">
        <v>1879</v>
      </c>
      <c r="E3355" s="51" t="s">
        <v>672</v>
      </c>
      <c r="F3355" s="51" t="s">
        <v>672</v>
      </c>
      <c r="G3355" s="51"/>
      <c r="H3355" s="51"/>
      <c r="I3355" s="51"/>
      <c r="J3355" s="51"/>
      <c r="K3355" s="51"/>
      <c r="L3355" s="51"/>
      <c r="M3355" s="51"/>
      <c r="N3355" s="53">
        <v>3715321</v>
      </c>
      <c r="O3355" s="53"/>
      <c r="P3355" s="53">
        <v>3715321</v>
      </c>
    </row>
    <row r="3356" spans="1:16" s="19" customFormat="1" hidden="1">
      <c r="A3356" s="19" t="s">
        <v>1982</v>
      </c>
      <c r="B3356" s="19" t="s">
        <v>994</v>
      </c>
      <c r="C3356" s="51"/>
      <c r="D3356" s="51" t="s">
        <v>1879</v>
      </c>
      <c r="E3356" s="51" t="s">
        <v>672</v>
      </c>
      <c r="F3356" s="51" t="s">
        <v>672</v>
      </c>
      <c r="G3356" s="51"/>
      <c r="H3356" s="51"/>
      <c r="I3356" s="51"/>
      <c r="J3356" s="51"/>
      <c r="K3356" s="51"/>
      <c r="L3356" s="51"/>
      <c r="M3356" s="51"/>
      <c r="N3356" s="53">
        <v>307042.88599999994</v>
      </c>
      <c r="O3356" s="53"/>
      <c r="P3356" s="53">
        <v>307042.88599999994</v>
      </c>
    </row>
    <row r="3357" spans="1:16" s="19" customFormat="1" hidden="1">
      <c r="A3357" s="19" t="s">
        <v>1981</v>
      </c>
      <c r="B3357" s="19" t="s">
        <v>1521</v>
      </c>
      <c r="C3357" s="51"/>
      <c r="D3357" s="51" t="s">
        <v>1879</v>
      </c>
      <c r="E3357" s="51" t="s">
        <v>672</v>
      </c>
      <c r="F3357" s="51" t="s">
        <v>672</v>
      </c>
      <c r="G3357" s="51"/>
      <c r="H3357" s="51"/>
      <c r="I3357" s="51"/>
      <c r="J3357" s="51"/>
      <c r="K3357" s="51"/>
      <c r="L3357" s="51"/>
      <c r="M3357" s="51"/>
      <c r="N3357" s="53">
        <v>16730</v>
      </c>
      <c r="O3357" s="53">
        <v>4025</v>
      </c>
      <c r="P3357" s="53">
        <v>12705</v>
      </c>
    </row>
    <row r="3358" spans="1:16" s="19" customFormat="1" hidden="1">
      <c r="A3358" s="19" t="s">
        <v>1980</v>
      </c>
      <c r="B3358" s="19" t="s">
        <v>671</v>
      </c>
      <c r="C3358" s="51"/>
      <c r="D3358" s="51" t="s">
        <v>1879</v>
      </c>
      <c r="E3358" s="51" t="s">
        <v>672</v>
      </c>
      <c r="F3358" s="51" t="s">
        <v>672</v>
      </c>
      <c r="G3358" s="51"/>
      <c r="H3358" s="51"/>
      <c r="I3358" s="51"/>
      <c r="J3358" s="51"/>
      <c r="K3358" s="51"/>
      <c r="L3358" s="51"/>
      <c r="M3358" s="51"/>
      <c r="N3358" s="53"/>
      <c r="O3358" s="53">
        <v>84.2</v>
      </c>
      <c r="P3358" s="53">
        <v>32.525000000000006</v>
      </c>
    </row>
    <row r="3359" spans="1:16" s="19" customFormat="1" hidden="1">
      <c r="A3359" s="19" t="s">
        <v>1980</v>
      </c>
      <c r="B3359" s="19" t="s">
        <v>671</v>
      </c>
      <c r="C3359" s="51"/>
      <c r="D3359" s="51" t="s">
        <v>1879</v>
      </c>
      <c r="E3359" s="51" t="s">
        <v>672</v>
      </c>
      <c r="F3359" s="51" t="s">
        <v>672</v>
      </c>
      <c r="G3359" s="51"/>
      <c r="H3359" s="51"/>
      <c r="I3359" s="51"/>
      <c r="J3359" s="51"/>
      <c r="K3359" s="51"/>
      <c r="L3359" s="51"/>
      <c r="M3359" s="51"/>
      <c r="N3359" s="53"/>
      <c r="O3359" s="53"/>
      <c r="P3359" s="53">
        <v>53.094872349355768</v>
      </c>
    </row>
    <row r="3360" spans="1:16" s="19" customFormat="1" hidden="1">
      <c r="A3360" s="19" t="s">
        <v>640</v>
      </c>
      <c r="B3360" s="19" t="s">
        <v>931</v>
      </c>
      <c r="C3360" s="51"/>
      <c r="D3360" s="51" t="s">
        <v>1879</v>
      </c>
      <c r="E3360" s="51" t="s">
        <v>672</v>
      </c>
      <c r="F3360" s="51" t="s">
        <v>672</v>
      </c>
      <c r="G3360" s="51"/>
      <c r="H3360" s="51"/>
      <c r="I3360" s="51"/>
      <c r="J3360" s="51"/>
      <c r="K3360" s="51"/>
      <c r="L3360" s="51"/>
      <c r="M3360" s="51"/>
      <c r="N3360" s="53">
        <v>1996.16</v>
      </c>
      <c r="O3360" s="53"/>
      <c r="P3360" s="53">
        <v>1996.16</v>
      </c>
    </row>
    <row r="3361" spans="1:16" s="19" customFormat="1" hidden="1">
      <c r="A3361" s="19" t="s">
        <v>640</v>
      </c>
      <c r="B3361" s="19" t="s">
        <v>1275</v>
      </c>
      <c r="C3361" s="51"/>
      <c r="D3361" s="51" t="s">
        <v>1879</v>
      </c>
      <c r="E3361" s="51" t="s">
        <v>672</v>
      </c>
      <c r="F3361" s="51" t="s">
        <v>672</v>
      </c>
      <c r="G3361" s="51"/>
      <c r="H3361" s="51"/>
      <c r="I3361" s="51"/>
      <c r="J3361" s="51"/>
      <c r="K3361" s="51"/>
      <c r="L3361" s="51"/>
      <c r="M3361" s="51"/>
      <c r="N3361" s="53">
        <v>0</v>
      </c>
      <c r="O3361" s="53"/>
      <c r="P3361" s="53">
        <v>0</v>
      </c>
    </row>
    <row r="3362" spans="1:16" s="19" customFormat="1" hidden="1">
      <c r="A3362" s="19" t="s">
        <v>640</v>
      </c>
      <c r="B3362" s="19" t="s">
        <v>1289</v>
      </c>
      <c r="C3362" s="51"/>
      <c r="D3362" s="51" t="s">
        <v>1879</v>
      </c>
      <c r="E3362" s="51" t="s">
        <v>672</v>
      </c>
      <c r="F3362" s="51" t="s">
        <v>672</v>
      </c>
      <c r="G3362" s="51"/>
      <c r="H3362" s="51"/>
      <c r="I3362" s="51"/>
      <c r="J3362" s="51"/>
      <c r="K3362" s="51"/>
      <c r="L3362" s="51"/>
      <c r="M3362" s="51"/>
      <c r="N3362" s="53">
        <v>1520</v>
      </c>
      <c r="O3362" s="53"/>
      <c r="P3362" s="53">
        <v>1520</v>
      </c>
    </row>
    <row r="3363" spans="1:16" s="19" customFormat="1" hidden="1">
      <c r="A3363" s="19" t="s">
        <v>640</v>
      </c>
      <c r="B3363" s="19" t="s">
        <v>1381</v>
      </c>
      <c r="C3363" s="51"/>
      <c r="D3363" s="51" t="s">
        <v>1879</v>
      </c>
      <c r="E3363" s="51" t="s">
        <v>672</v>
      </c>
      <c r="F3363" s="51" t="s">
        <v>672</v>
      </c>
      <c r="G3363" s="51"/>
      <c r="H3363" s="51"/>
      <c r="I3363" s="51"/>
      <c r="J3363" s="51"/>
      <c r="K3363" s="51"/>
      <c r="L3363" s="51"/>
      <c r="M3363" s="51"/>
      <c r="N3363" s="53">
        <v>1991.03</v>
      </c>
      <c r="O3363" s="53"/>
      <c r="P3363" s="53">
        <v>1991.03</v>
      </c>
    </row>
    <row r="3364" spans="1:16" s="19" customFormat="1" hidden="1">
      <c r="A3364" s="19" t="s">
        <v>640</v>
      </c>
      <c r="B3364" s="19" t="s">
        <v>1522</v>
      </c>
      <c r="C3364" s="51"/>
      <c r="D3364" s="51" t="s">
        <v>1879</v>
      </c>
      <c r="E3364" s="51" t="s">
        <v>672</v>
      </c>
      <c r="F3364" s="51" t="s">
        <v>672</v>
      </c>
      <c r="G3364" s="51"/>
      <c r="H3364" s="51"/>
      <c r="I3364" s="51"/>
      <c r="J3364" s="51"/>
      <c r="K3364" s="51"/>
      <c r="L3364" s="51"/>
      <c r="M3364" s="51"/>
      <c r="N3364" s="53">
        <v>2649.41</v>
      </c>
      <c r="O3364" s="53"/>
      <c r="P3364" s="53">
        <v>2649.41</v>
      </c>
    </row>
    <row r="3365" spans="1:16" s="19" customFormat="1" hidden="1">
      <c r="A3365" s="19" t="s">
        <v>640</v>
      </c>
      <c r="B3365" s="19" t="s">
        <v>1979</v>
      </c>
      <c r="C3365" s="51"/>
      <c r="D3365" s="51" t="s">
        <v>1879</v>
      </c>
      <c r="E3365" s="51" t="s">
        <v>672</v>
      </c>
      <c r="F3365" s="51" t="s">
        <v>672</v>
      </c>
      <c r="G3365" s="51"/>
      <c r="H3365" s="51"/>
      <c r="I3365" s="51"/>
      <c r="J3365" s="51"/>
      <c r="K3365" s="51"/>
      <c r="L3365" s="51"/>
      <c r="M3365" s="51"/>
      <c r="N3365" s="53">
        <v>13055.998999999996</v>
      </c>
      <c r="O3365" s="53"/>
      <c r="P3365" s="53">
        <v>13055.998999999996</v>
      </c>
    </row>
    <row r="3366" spans="1:16" s="19" customFormat="1" hidden="1">
      <c r="A3366" s="19" t="s">
        <v>692</v>
      </c>
      <c r="B3366" s="19" t="s">
        <v>1978</v>
      </c>
      <c r="C3366" s="51"/>
      <c r="D3366" s="51" t="s">
        <v>1879</v>
      </c>
      <c r="E3366" s="51" t="s">
        <v>0</v>
      </c>
      <c r="F3366" s="51" t="s">
        <v>578</v>
      </c>
      <c r="G3366" s="51"/>
      <c r="H3366" s="51" t="s">
        <v>612</v>
      </c>
      <c r="I3366" s="51"/>
      <c r="J3366" s="51" t="s">
        <v>1977</v>
      </c>
      <c r="K3366" s="51" t="s">
        <v>1975</v>
      </c>
      <c r="L3366" s="51"/>
      <c r="M3366" s="51"/>
      <c r="N3366" s="53">
        <v>54575.07</v>
      </c>
      <c r="O3366" s="53">
        <v>45612.68</v>
      </c>
      <c r="P3366" s="53">
        <v>8962.39</v>
      </c>
    </row>
    <row r="3367" spans="1:16" s="19" customFormat="1" hidden="1">
      <c r="A3367" s="19" t="s">
        <v>509</v>
      </c>
      <c r="B3367" s="19" t="s">
        <v>1976</v>
      </c>
      <c r="C3367" s="51"/>
      <c r="D3367" s="51" t="s">
        <v>1879</v>
      </c>
      <c r="E3367" s="51" t="s">
        <v>0</v>
      </c>
      <c r="F3367" s="51" t="s">
        <v>243</v>
      </c>
      <c r="G3367" s="51"/>
      <c r="H3367" s="51" t="s">
        <v>612</v>
      </c>
      <c r="I3367" s="51"/>
      <c r="J3367" s="51"/>
      <c r="K3367" s="51" t="s">
        <v>1975</v>
      </c>
      <c r="L3367" s="51"/>
      <c r="M3367" s="51"/>
      <c r="N3367" s="53">
        <v>60870</v>
      </c>
      <c r="O3367" s="53"/>
      <c r="P3367" s="53">
        <v>60870</v>
      </c>
    </row>
    <row r="3368" spans="1:16" s="19" customFormat="1" hidden="1">
      <c r="A3368" s="19" t="s">
        <v>692</v>
      </c>
      <c r="B3368" s="19" t="s">
        <v>1491</v>
      </c>
      <c r="C3368" s="51"/>
      <c r="D3368" s="51" t="s">
        <v>1879</v>
      </c>
      <c r="E3368" s="51" t="s">
        <v>3</v>
      </c>
      <c r="F3368" s="51" t="s">
        <v>3</v>
      </c>
      <c r="G3368" s="51"/>
      <c r="H3368" s="51" t="s">
        <v>612</v>
      </c>
      <c r="I3368" s="51"/>
      <c r="J3368" s="51" t="s">
        <v>1974</v>
      </c>
      <c r="K3368" s="51" t="s">
        <v>1973</v>
      </c>
      <c r="L3368" s="51">
        <v>54111</v>
      </c>
      <c r="M3368" s="51"/>
      <c r="N3368" s="53">
        <v>29443</v>
      </c>
      <c r="O3368" s="53">
        <v>0</v>
      </c>
      <c r="P3368" s="53">
        <v>29443</v>
      </c>
    </row>
    <row r="3369" spans="1:16" s="19" customFormat="1" hidden="1">
      <c r="A3369" s="19" t="s">
        <v>692</v>
      </c>
      <c r="B3369" s="19" t="s">
        <v>1492</v>
      </c>
      <c r="C3369" s="51"/>
      <c r="D3369" s="51" t="s">
        <v>1879</v>
      </c>
      <c r="E3369" s="51" t="s">
        <v>3</v>
      </c>
      <c r="F3369" s="51" t="s">
        <v>3</v>
      </c>
      <c r="G3369" s="51"/>
      <c r="H3369" s="51" t="s">
        <v>612</v>
      </c>
      <c r="I3369" s="51"/>
      <c r="J3369" s="51" t="s">
        <v>1972</v>
      </c>
      <c r="K3369" s="51" t="s">
        <v>1971</v>
      </c>
      <c r="L3369" s="51">
        <v>54111</v>
      </c>
      <c r="M3369" s="51"/>
      <c r="N3369" s="53">
        <v>16828</v>
      </c>
      <c r="O3369" s="53">
        <v>0</v>
      </c>
      <c r="P3369" s="53">
        <v>16828</v>
      </c>
    </row>
    <row r="3370" spans="1:16" s="19" customFormat="1" hidden="1">
      <c r="A3370" s="19" t="s">
        <v>993</v>
      </c>
      <c r="B3370" s="19" t="s">
        <v>1339</v>
      </c>
      <c r="C3370" s="51"/>
      <c r="D3370" s="51" t="s">
        <v>1879</v>
      </c>
      <c r="E3370" s="51" t="s">
        <v>676</v>
      </c>
      <c r="F3370" s="51" t="s">
        <v>1341</v>
      </c>
      <c r="G3370" s="51"/>
      <c r="H3370" s="51" t="s">
        <v>612</v>
      </c>
      <c r="I3370" s="51"/>
      <c r="J3370" s="51"/>
      <c r="K3370" s="51"/>
      <c r="L3370" s="51" t="s">
        <v>1970</v>
      </c>
      <c r="M3370" s="51"/>
      <c r="N3370" s="53">
        <v>5144</v>
      </c>
      <c r="O3370" s="53"/>
      <c r="P3370" s="53">
        <v>5144</v>
      </c>
    </row>
    <row r="3371" spans="1:16" s="19" customFormat="1" hidden="1">
      <c r="A3371" s="19" t="s">
        <v>509</v>
      </c>
      <c r="B3371" s="19" t="s">
        <v>1028</v>
      </c>
      <c r="C3371" s="51"/>
      <c r="D3371" s="51" t="s">
        <v>1879</v>
      </c>
      <c r="E3371" s="51" t="s">
        <v>622</v>
      </c>
      <c r="F3371" s="51" t="s">
        <v>622</v>
      </c>
      <c r="G3371" s="51"/>
      <c r="H3371" s="51" t="s">
        <v>612</v>
      </c>
      <c r="I3371" s="51"/>
      <c r="J3371" s="51"/>
      <c r="K3371" s="51"/>
      <c r="L3371" s="51" t="s">
        <v>1969</v>
      </c>
      <c r="M3371" s="51"/>
      <c r="N3371" s="53">
        <v>2271.7770114734999</v>
      </c>
      <c r="O3371" s="53"/>
      <c r="P3371" s="53">
        <v>2271.7770114734999</v>
      </c>
    </row>
    <row r="3372" spans="1:16" s="19" customFormat="1" hidden="1">
      <c r="A3372" s="19" t="s">
        <v>509</v>
      </c>
      <c r="B3372" s="19" t="s">
        <v>152</v>
      </c>
      <c r="C3372" s="51"/>
      <c r="D3372" s="51" t="s">
        <v>1879</v>
      </c>
      <c r="E3372" s="51" t="s">
        <v>622</v>
      </c>
      <c r="F3372" s="51" t="s">
        <v>622</v>
      </c>
      <c r="G3372" s="51"/>
      <c r="H3372" s="51" t="s">
        <v>612</v>
      </c>
      <c r="I3372" s="51"/>
      <c r="J3372" s="51"/>
      <c r="K3372" s="51"/>
      <c r="L3372" s="51" t="s">
        <v>250</v>
      </c>
      <c r="M3372" s="51"/>
      <c r="N3372" s="53">
        <v>713176.56687970005</v>
      </c>
      <c r="O3372" s="53"/>
      <c r="P3372" s="53">
        <v>713176.56687970005</v>
      </c>
    </row>
    <row r="3373" spans="1:16" s="19" customFormat="1" hidden="1">
      <c r="A3373" s="19" t="s">
        <v>692</v>
      </c>
      <c r="B3373" s="19" t="s">
        <v>693</v>
      </c>
      <c r="C3373" s="51"/>
      <c r="D3373" s="51" t="s">
        <v>1879</v>
      </c>
      <c r="E3373" s="51" t="s">
        <v>103</v>
      </c>
      <c r="F3373" s="51" t="s">
        <v>103</v>
      </c>
      <c r="G3373" s="51"/>
      <c r="H3373" s="51" t="s">
        <v>612</v>
      </c>
      <c r="I3373" s="51"/>
      <c r="J3373" s="51" t="s">
        <v>1968</v>
      </c>
      <c r="K3373" s="51" t="s">
        <v>1967</v>
      </c>
      <c r="L3373" s="51"/>
      <c r="M3373" s="51"/>
      <c r="N3373" s="53">
        <v>416.52</v>
      </c>
      <c r="O3373" s="53">
        <v>0</v>
      </c>
      <c r="P3373" s="53">
        <v>416.52</v>
      </c>
    </row>
    <row r="3374" spans="1:16" s="19" customFormat="1" hidden="1">
      <c r="A3374" s="19" t="s">
        <v>1964</v>
      </c>
      <c r="B3374" s="19" t="s">
        <v>1154</v>
      </c>
      <c r="C3374" s="51"/>
      <c r="D3374" s="51" t="s">
        <v>1879</v>
      </c>
      <c r="E3374" s="51" t="s">
        <v>103</v>
      </c>
      <c r="F3374" s="51" t="s">
        <v>103</v>
      </c>
      <c r="G3374" s="51"/>
      <c r="H3374" s="51" t="s">
        <v>612</v>
      </c>
      <c r="I3374" s="51"/>
      <c r="J3374" s="51"/>
      <c r="K3374" s="51" t="s">
        <v>1966</v>
      </c>
      <c r="L3374" s="51"/>
      <c r="M3374" s="51"/>
      <c r="N3374" s="53">
        <v>23</v>
      </c>
      <c r="O3374" s="53"/>
      <c r="P3374" s="53">
        <v>23</v>
      </c>
    </row>
    <row r="3375" spans="1:16" s="19" customFormat="1" hidden="1">
      <c r="A3375" s="19" t="s">
        <v>1964</v>
      </c>
      <c r="B3375" s="19" t="s">
        <v>1282</v>
      </c>
      <c r="C3375" s="51"/>
      <c r="D3375" s="51" t="s">
        <v>1879</v>
      </c>
      <c r="E3375" s="51" t="s">
        <v>103</v>
      </c>
      <c r="F3375" s="51" t="s">
        <v>103</v>
      </c>
      <c r="G3375" s="51"/>
      <c r="H3375" s="51" t="s">
        <v>612</v>
      </c>
      <c r="I3375" s="51"/>
      <c r="J3375" s="51"/>
      <c r="K3375" s="51" t="s">
        <v>1965</v>
      </c>
      <c r="L3375" s="51"/>
      <c r="M3375" s="51"/>
      <c r="N3375" s="53">
        <v>441</v>
      </c>
      <c r="O3375" s="53"/>
      <c r="P3375" s="53">
        <v>441</v>
      </c>
    </row>
    <row r="3376" spans="1:16" s="19" customFormat="1" hidden="1">
      <c r="A3376" s="19" t="s">
        <v>1964</v>
      </c>
      <c r="B3376" s="19" t="s">
        <v>1596</v>
      </c>
      <c r="C3376" s="51"/>
      <c r="D3376" s="51" t="s">
        <v>1879</v>
      </c>
      <c r="E3376" s="51" t="s">
        <v>103</v>
      </c>
      <c r="F3376" s="51" t="s">
        <v>103</v>
      </c>
      <c r="G3376" s="51"/>
      <c r="H3376" s="51" t="s">
        <v>612</v>
      </c>
      <c r="I3376" s="51"/>
      <c r="J3376" s="51"/>
      <c r="K3376" s="51" t="s">
        <v>1963</v>
      </c>
      <c r="L3376" s="51"/>
      <c r="M3376" s="51"/>
      <c r="N3376" s="53">
        <v>6607</v>
      </c>
      <c r="O3376" s="53"/>
      <c r="P3376" s="53">
        <v>6607</v>
      </c>
    </row>
    <row r="3377" spans="1:16" s="19" customFormat="1" hidden="1">
      <c r="A3377" s="19" t="s">
        <v>1962</v>
      </c>
      <c r="B3377" s="19" t="s">
        <v>1961</v>
      </c>
      <c r="C3377" s="51"/>
      <c r="D3377" s="51" t="s">
        <v>1879</v>
      </c>
      <c r="E3377" s="51" t="s">
        <v>460</v>
      </c>
      <c r="F3377" s="51" t="s">
        <v>460</v>
      </c>
      <c r="G3377" s="51"/>
      <c r="H3377" s="51" t="s">
        <v>612</v>
      </c>
      <c r="I3377" s="51"/>
      <c r="J3377" s="51">
        <v>63454</v>
      </c>
      <c r="K3377" s="51" t="s">
        <v>1960</v>
      </c>
      <c r="L3377" s="51"/>
      <c r="M3377" s="51"/>
      <c r="N3377" s="53">
        <v>1082</v>
      </c>
      <c r="O3377" s="53"/>
      <c r="P3377" s="53">
        <v>1082</v>
      </c>
    </row>
    <row r="3378" spans="1:16" s="19" customFormat="1" hidden="1">
      <c r="A3378" s="19" t="s">
        <v>692</v>
      </c>
      <c r="B3378" s="19" t="s">
        <v>457</v>
      </c>
      <c r="C3378" s="51"/>
      <c r="D3378" s="51" t="s">
        <v>1879</v>
      </c>
      <c r="E3378" s="51" t="s">
        <v>460</v>
      </c>
      <c r="F3378" s="51" t="s">
        <v>460</v>
      </c>
      <c r="G3378" s="51"/>
      <c r="H3378" s="51" t="s">
        <v>612</v>
      </c>
      <c r="I3378" s="51"/>
      <c r="J3378" s="51" t="s">
        <v>589</v>
      </c>
      <c r="K3378" s="51" t="s">
        <v>1958</v>
      </c>
      <c r="L3378" s="51">
        <v>59977</v>
      </c>
      <c r="M3378" s="51"/>
      <c r="N3378" s="53">
        <v>22547.64</v>
      </c>
      <c r="O3378" s="53">
        <v>109.87</v>
      </c>
      <c r="P3378" s="53">
        <v>22437.77</v>
      </c>
    </row>
    <row r="3379" spans="1:16" s="19" customFormat="1" hidden="1">
      <c r="A3379" s="19" t="s">
        <v>509</v>
      </c>
      <c r="B3379" s="19" t="s">
        <v>460</v>
      </c>
      <c r="C3379" s="51"/>
      <c r="D3379" s="51" t="s">
        <v>1879</v>
      </c>
      <c r="E3379" s="51" t="s">
        <v>460</v>
      </c>
      <c r="F3379" s="51" t="s">
        <v>460</v>
      </c>
      <c r="G3379" s="51"/>
      <c r="H3379" s="51" t="s">
        <v>612</v>
      </c>
      <c r="I3379" s="51"/>
      <c r="J3379" s="51"/>
      <c r="K3379" s="51" t="s">
        <v>1959</v>
      </c>
      <c r="L3379" s="51"/>
      <c r="M3379" s="51"/>
      <c r="N3379" s="53">
        <v>76905</v>
      </c>
      <c r="O3379" s="53"/>
      <c r="P3379" s="53">
        <v>76905</v>
      </c>
    </row>
    <row r="3380" spans="1:16" s="19" customFormat="1" hidden="1">
      <c r="A3380" s="19" t="s">
        <v>509</v>
      </c>
      <c r="B3380" s="19" t="s">
        <v>685</v>
      </c>
      <c r="C3380" s="51"/>
      <c r="D3380" s="51" t="s">
        <v>1879</v>
      </c>
      <c r="E3380" s="51" t="s">
        <v>460</v>
      </c>
      <c r="F3380" s="51" t="s">
        <v>460</v>
      </c>
      <c r="G3380" s="51"/>
      <c r="H3380" s="51" t="s">
        <v>612</v>
      </c>
      <c r="I3380" s="51"/>
      <c r="J3380" s="51"/>
      <c r="K3380" s="51" t="s">
        <v>1958</v>
      </c>
      <c r="L3380" s="51"/>
      <c r="M3380" s="51"/>
      <c r="N3380" s="53">
        <v>56368</v>
      </c>
      <c r="O3380" s="53"/>
      <c r="P3380" s="53">
        <v>56368</v>
      </c>
    </row>
    <row r="3381" spans="1:16" s="19" customFormat="1" hidden="1">
      <c r="A3381" s="19" t="s">
        <v>509</v>
      </c>
      <c r="B3381" s="19" t="s">
        <v>460</v>
      </c>
      <c r="C3381" s="51"/>
      <c r="D3381" s="51" t="s">
        <v>1879</v>
      </c>
      <c r="E3381" s="51" t="s">
        <v>460</v>
      </c>
      <c r="F3381" s="51" t="s">
        <v>460</v>
      </c>
      <c r="G3381" s="51"/>
      <c r="H3381" s="51" t="s">
        <v>612</v>
      </c>
      <c r="I3381" s="51"/>
      <c r="J3381" s="51"/>
      <c r="K3381" s="51" t="s">
        <v>1957</v>
      </c>
      <c r="L3381" s="51"/>
      <c r="M3381" s="51"/>
      <c r="N3381" s="53">
        <v>12128</v>
      </c>
      <c r="O3381" s="53"/>
      <c r="P3381" s="53">
        <v>12128</v>
      </c>
    </row>
    <row r="3382" spans="1:16" s="19" customFormat="1" hidden="1">
      <c r="A3382" s="19" t="s">
        <v>509</v>
      </c>
      <c r="B3382" s="19" t="s">
        <v>665</v>
      </c>
      <c r="C3382" s="51"/>
      <c r="D3382" s="51" t="s">
        <v>1879</v>
      </c>
      <c r="E3382" s="51" t="s">
        <v>460</v>
      </c>
      <c r="F3382" s="51" t="s">
        <v>460</v>
      </c>
      <c r="G3382" s="51"/>
      <c r="H3382" s="51" t="s">
        <v>612</v>
      </c>
      <c r="I3382" s="51"/>
      <c r="J3382" s="51"/>
      <c r="K3382" s="51" t="s">
        <v>1956</v>
      </c>
      <c r="L3382" s="51"/>
      <c r="M3382" s="51"/>
      <c r="N3382" s="53">
        <v>66061</v>
      </c>
      <c r="O3382" s="53"/>
      <c r="P3382" s="53">
        <v>66061</v>
      </c>
    </row>
    <row r="3383" spans="1:16" s="19" customFormat="1" hidden="1">
      <c r="A3383" s="19" t="s">
        <v>509</v>
      </c>
      <c r="B3383" s="19" t="s">
        <v>460</v>
      </c>
      <c r="C3383" s="51"/>
      <c r="D3383" s="51" t="s">
        <v>1879</v>
      </c>
      <c r="E3383" s="51" t="s">
        <v>460</v>
      </c>
      <c r="F3383" s="51" t="s">
        <v>460</v>
      </c>
      <c r="G3383" s="51"/>
      <c r="H3383" s="51" t="s">
        <v>612</v>
      </c>
      <c r="I3383" s="51"/>
      <c r="J3383" s="51"/>
      <c r="K3383" s="51" t="s">
        <v>1955</v>
      </c>
      <c r="L3383" s="51"/>
      <c r="M3383" s="51"/>
      <c r="N3383" s="53">
        <v>2872</v>
      </c>
      <c r="O3383" s="53"/>
      <c r="P3383" s="53">
        <v>2872</v>
      </c>
    </row>
    <row r="3384" spans="1:16" s="19" customFormat="1" hidden="1">
      <c r="A3384" s="19" t="s">
        <v>611</v>
      </c>
      <c r="B3384" s="19" t="s">
        <v>1749</v>
      </c>
      <c r="C3384" s="51"/>
      <c r="D3384" s="51" t="s">
        <v>1879</v>
      </c>
      <c r="E3384" s="51" t="s">
        <v>1890</v>
      </c>
      <c r="F3384" s="51" t="s">
        <v>63</v>
      </c>
      <c r="G3384" s="51"/>
      <c r="H3384" s="51" t="s">
        <v>1750</v>
      </c>
      <c r="I3384" s="51"/>
      <c r="J3384" s="51" t="s">
        <v>307</v>
      </c>
      <c r="K3384" s="51" t="s">
        <v>1954</v>
      </c>
      <c r="L3384" s="51">
        <v>444</v>
      </c>
      <c r="M3384" s="51"/>
      <c r="N3384" s="53">
        <v>639.53</v>
      </c>
      <c r="O3384" s="53"/>
      <c r="P3384" s="53">
        <v>639.53</v>
      </c>
    </row>
    <row r="3385" spans="1:16" s="19" customFormat="1" hidden="1">
      <c r="A3385" s="19" t="s">
        <v>611</v>
      </c>
      <c r="B3385" s="19" t="s">
        <v>1010</v>
      </c>
      <c r="C3385" s="51"/>
      <c r="D3385" s="51" t="s">
        <v>1879</v>
      </c>
      <c r="E3385" s="51" t="s">
        <v>3</v>
      </c>
      <c r="F3385" s="51" t="s">
        <v>3</v>
      </c>
      <c r="G3385" s="51"/>
      <c r="H3385" s="51" t="s">
        <v>998</v>
      </c>
      <c r="I3385" s="51"/>
      <c r="J3385" s="51" t="s">
        <v>1953</v>
      </c>
      <c r="K3385" s="51" t="s">
        <v>1947</v>
      </c>
      <c r="L3385" s="51">
        <v>7368</v>
      </c>
      <c r="M3385" s="51"/>
      <c r="N3385" s="53">
        <v>38004.629999999997</v>
      </c>
      <c r="O3385" s="53">
        <v>38004.629999999997</v>
      </c>
      <c r="P3385" s="53">
        <v>0</v>
      </c>
    </row>
    <row r="3386" spans="1:16" s="19" customFormat="1" hidden="1">
      <c r="A3386" s="19" t="s">
        <v>611</v>
      </c>
      <c r="B3386" s="19" t="s">
        <v>1011</v>
      </c>
      <c r="C3386" s="51"/>
      <c r="D3386" s="51" t="s">
        <v>1879</v>
      </c>
      <c r="E3386" s="51" t="s">
        <v>3</v>
      </c>
      <c r="F3386" s="51" t="s">
        <v>3</v>
      </c>
      <c r="G3386" s="51"/>
      <c r="H3386" s="51" t="s">
        <v>998</v>
      </c>
      <c r="I3386" s="51"/>
      <c r="J3386" s="51" t="s">
        <v>1952</v>
      </c>
      <c r="K3386" s="51" t="s">
        <v>1946</v>
      </c>
      <c r="L3386" s="51">
        <v>7368</v>
      </c>
      <c r="M3386" s="51"/>
      <c r="N3386" s="53">
        <v>32403.78</v>
      </c>
      <c r="O3386" s="53">
        <v>32403.78</v>
      </c>
      <c r="P3386" s="53">
        <v>0</v>
      </c>
    </row>
    <row r="3387" spans="1:16" s="19" customFormat="1" hidden="1">
      <c r="A3387" s="19" t="s">
        <v>611</v>
      </c>
      <c r="B3387" s="19" t="s">
        <v>1951</v>
      </c>
      <c r="C3387" s="51"/>
      <c r="D3387" s="51" t="s">
        <v>1879</v>
      </c>
      <c r="E3387" s="51" t="s">
        <v>3</v>
      </c>
      <c r="F3387" s="51" t="s">
        <v>3</v>
      </c>
      <c r="G3387" s="51"/>
      <c r="H3387" s="51" t="s">
        <v>998</v>
      </c>
      <c r="I3387" s="51"/>
      <c r="J3387" s="51" t="s">
        <v>1950</v>
      </c>
      <c r="K3387" s="51" t="s">
        <v>1949</v>
      </c>
      <c r="L3387" s="51">
        <v>7369</v>
      </c>
      <c r="M3387" s="51"/>
      <c r="N3387" s="53">
        <v>0.47</v>
      </c>
      <c r="O3387" s="53">
        <v>0.47</v>
      </c>
      <c r="P3387" s="53">
        <v>0</v>
      </c>
    </row>
    <row r="3388" spans="1:16" s="19" customFormat="1" hidden="1">
      <c r="A3388" s="19" t="s">
        <v>611</v>
      </c>
      <c r="B3388" s="19" t="s">
        <v>1012</v>
      </c>
      <c r="C3388" s="51"/>
      <c r="D3388" s="51" t="s">
        <v>1879</v>
      </c>
      <c r="E3388" s="51" t="s">
        <v>3</v>
      </c>
      <c r="F3388" s="51" t="s">
        <v>3</v>
      </c>
      <c r="G3388" s="51"/>
      <c r="H3388" s="51" t="s">
        <v>998</v>
      </c>
      <c r="I3388" s="51"/>
      <c r="J3388" s="51" t="s">
        <v>1948</v>
      </c>
      <c r="K3388" s="51" t="s">
        <v>1944</v>
      </c>
      <c r="L3388" s="51">
        <v>7369</v>
      </c>
      <c r="M3388" s="51"/>
      <c r="N3388" s="53">
        <v>59991.71</v>
      </c>
      <c r="O3388" s="53">
        <v>59991.71</v>
      </c>
      <c r="P3388" s="53">
        <v>0</v>
      </c>
    </row>
    <row r="3389" spans="1:16" s="19" customFormat="1" hidden="1">
      <c r="A3389" s="19" t="s">
        <v>636</v>
      </c>
      <c r="B3389" s="19" t="s">
        <v>1010</v>
      </c>
      <c r="C3389" s="51"/>
      <c r="D3389" s="51" t="s">
        <v>1879</v>
      </c>
      <c r="E3389" s="51" t="s">
        <v>3</v>
      </c>
      <c r="F3389" s="51" t="s">
        <v>3</v>
      </c>
      <c r="G3389" s="51"/>
      <c r="H3389" s="51" t="s">
        <v>998</v>
      </c>
      <c r="I3389" s="51"/>
      <c r="J3389" s="51"/>
      <c r="K3389" s="51" t="s">
        <v>1947</v>
      </c>
      <c r="L3389" s="51">
        <v>7368</v>
      </c>
      <c r="M3389" s="51"/>
      <c r="N3389" s="53">
        <v>511.01</v>
      </c>
      <c r="O3389" s="53"/>
      <c r="P3389" s="53">
        <v>511.01</v>
      </c>
    </row>
    <row r="3390" spans="1:16" s="19" customFormat="1" hidden="1">
      <c r="A3390" s="19" t="s">
        <v>507</v>
      </c>
      <c r="B3390" s="19" t="s">
        <v>1010</v>
      </c>
      <c r="C3390" s="51"/>
      <c r="D3390" s="51" t="s">
        <v>1879</v>
      </c>
      <c r="E3390" s="51" t="s">
        <v>3</v>
      </c>
      <c r="F3390" s="51" t="s">
        <v>3</v>
      </c>
      <c r="G3390" s="51"/>
      <c r="H3390" s="51" t="s">
        <v>998</v>
      </c>
      <c r="I3390" s="51"/>
      <c r="J3390" s="51"/>
      <c r="K3390" s="51" t="s">
        <v>1947</v>
      </c>
      <c r="L3390" s="51">
        <v>7368</v>
      </c>
      <c r="M3390" s="51"/>
      <c r="N3390" s="53">
        <v>756.36</v>
      </c>
      <c r="O3390" s="53"/>
      <c r="P3390" s="53">
        <v>756.36</v>
      </c>
    </row>
    <row r="3391" spans="1:16" s="19" customFormat="1" hidden="1">
      <c r="A3391" s="19" t="s">
        <v>637</v>
      </c>
      <c r="B3391" s="19" t="s">
        <v>1010</v>
      </c>
      <c r="C3391" s="51"/>
      <c r="D3391" s="51" t="s">
        <v>1879</v>
      </c>
      <c r="E3391" s="51" t="s">
        <v>3</v>
      </c>
      <c r="F3391" s="51" t="s">
        <v>3</v>
      </c>
      <c r="G3391" s="51"/>
      <c r="H3391" s="51" t="s">
        <v>998</v>
      </c>
      <c r="I3391" s="51"/>
      <c r="J3391" s="51"/>
      <c r="K3391" s="51" t="s">
        <v>1947</v>
      </c>
      <c r="L3391" s="51">
        <v>7368</v>
      </c>
      <c r="M3391" s="51"/>
      <c r="N3391" s="53">
        <v>8270.64</v>
      </c>
      <c r="O3391" s="53"/>
      <c r="P3391" s="53">
        <v>8270.64</v>
      </c>
    </row>
    <row r="3392" spans="1:16" s="19" customFormat="1" hidden="1">
      <c r="A3392" s="19" t="s">
        <v>638</v>
      </c>
      <c r="B3392" s="19" t="s">
        <v>1010</v>
      </c>
      <c r="C3392" s="51"/>
      <c r="D3392" s="51" t="s">
        <v>1879</v>
      </c>
      <c r="E3392" s="51" t="s">
        <v>3</v>
      </c>
      <c r="F3392" s="51" t="s">
        <v>3</v>
      </c>
      <c r="G3392" s="51"/>
      <c r="H3392" s="51" t="s">
        <v>998</v>
      </c>
      <c r="I3392" s="51"/>
      <c r="J3392" s="51"/>
      <c r="K3392" s="51" t="s">
        <v>1947</v>
      </c>
      <c r="L3392" s="51">
        <v>7368</v>
      </c>
      <c r="M3392" s="51"/>
      <c r="N3392" s="53">
        <v>23141.58</v>
      </c>
      <c r="O3392" s="53"/>
      <c r="P3392" s="53">
        <v>23141.58</v>
      </c>
    </row>
    <row r="3393" spans="1:16" s="19" customFormat="1" hidden="1">
      <c r="A3393" s="19" t="s">
        <v>639</v>
      </c>
      <c r="B3393" s="19" t="s">
        <v>1010</v>
      </c>
      <c r="C3393" s="51"/>
      <c r="D3393" s="51" t="s">
        <v>1879</v>
      </c>
      <c r="E3393" s="51" t="s">
        <v>3</v>
      </c>
      <c r="F3393" s="51" t="s">
        <v>3</v>
      </c>
      <c r="G3393" s="51"/>
      <c r="H3393" s="51" t="s">
        <v>998</v>
      </c>
      <c r="I3393" s="51"/>
      <c r="J3393" s="51"/>
      <c r="K3393" s="51" t="s">
        <v>1947</v>
      </c>
      <c r="L3393" s="51">
        <v>7368</v>
      </c>
      <c r="M3393" s="51"/>
      <c r="N3393" s="53">
        <v>8286.4</v>
      </c>
      <c r="O3393" s="53"/>
      <c r="P3393" s="53">
        <v>8286.4</v>
      </c>
    </row>
    <row r="3394" spans="1:16" s="19" customFormat="1" hidden="1">
      <c r="A3394" s="19" t="s">
        <v>1894</v>
      </c>
      <c r="B3394" s="19" t="s">
        <v>1010</v>
      </c>
      <c r="C3394" s="51"/>
      <c r="D3394" s="51" t="s">
        <v>1879</v>
      </c>
      <c r="E3394" s="51" t="s">
        <v>3</v>
      </c>
      <c r="F3394" s="51" t="s">
        <v>3</v>
      </c>
      <c r="G3394" s="51"/>
      <c r="H3394" s="51" t="s">
        <v>998</v>
      </c>
      <c r="I3394" s="51"/>
      <c r="J3394" s="51"/>
      <c r="K3394" s="51" t="s">
        <v>1947</v>
      </c>
      <c r="L3394" s="51">
        <v>7368</v>
      </c>
      <c r="M3394" s="51"/>
      <c r="N3394" s="53">
        <v>1578.03</v>
      </c>
      <c r="O3394" s="53"/>
      <c r="P3394" s="53">
        <v>1578.03</v>
      </c>
    </row>
    <row r="3395" spans="1:16" s="19" customFormat="1" hidden="1">
      <c r="A3395" s="19" t="s">
        <v>640</v>
      </c>
      <c r="B3395" s="19" t="s">
        <v>1010</v>
      </c>
      <c r="C3395" s="51"/>
      <c r="D3395" s="51" t="s">
        <v>1879</v>
      </c>
      <c r="E3395" s="51" t="s">
        <v>3</v>
      </c>
      <c r="F3395" s="51" t="s">
        <v>3</v>
      </c>
      <c r="G3395" s="51"/>
      <c r="H3395" s="51" t="s">
        <v>998</v>
      </c>
      <c r="I3395" s="51"/>
      <c r="J3395" s="51"/>
      <c r="K3395" s="51" t="s">
        <v>1947</v>
      </c>
      <c r="L3395" s="51">
        <v>7368</v>
      </c>
      <c r="M3395" s="51"/>
      <c r="N3395" s="53">
        <v>12638.95</v>
      </c>
      <c r="O3395" s="53"/>
      <c r="P3395" s="53">
        <v>12638.95</v>
      </c>
    </row>
    <row r="3396" spans="1:16" s="19" customFormat="1" hidden="1">
      <c r="A3396" s="19" t="s">
        <v>636</v>
      </c>
      <c r="B3396" s="19" t="s">
        <v>1011</v>
      </c>
      <c r="C3396" s="51"/>
      <c r="D3396" s="51" t="s">
        <v>1879</v>
      </c>
      <c r="E3396" s="51" t="s">
        <v>3</v>
      </c>
      <c r="F3396" s="51" t="s">
        <v>3</v>
      </c>
      <c r="G3396" s="51"/>
      <c r="H3396" s="51" t="s">
        <v>998</v>
      </c>
      <c r="I3396" s="51"/>
      <c r="J3396" s="51"/>
      <c r="K3396" s="51" t="s">
        <v>1946</v>
      </c>
      <c r="L3396" s="51">
        <v>7368</v>
      </c>
      <c r="M3396" s="51"/>
      <c r="N3396" s="53">
        <v>435.71</v>
      </c>
      <c r="O3396" s="53"/>
      <c r="P3396" s="53">
        <v>435.71</v>
      </c>
    </row>
    <row r="3397" spans="1:16" s="19" customFormat="1" hidden="1">
      <c r="A3397" s="19" t="s">
        <v>507</v>
      </c>
      <c r="B3397" s="19" t="s">
        <v>1011</v>
      </c>
      <c r="C3397" s="51"/>
      <c r="D3397" s="51" t="s">
        <v>1879</v>
      </c>
      <c r="E3397" s="51" t="s">
        <v>3</v>
      </c>
      <c r="F3397" s="51" t="s">
        <v>3</v>
      </c>
      <c r="G3397" s="51"/>
      <c r="H3397" s="51" t="s">
        <v>998</v>
      </c>
      <c r="I3397" s="51"/>
      <c r="J3397" s="51"/>
      <c r="K3397" s="51" t="s">
        <v>1946</v>
      </c>
      <c r="L3397" s="51">
        <v>7368</v>
      </c>
      <c r="M3397" s="51"/>
      <c r="N3397" s="53">
        <v>644.91</v>
      </c>
      <c r="O3397" s="53"/>
      <c r="P3397" s="53">
        <v>644.91</v>
      </c>
    </row>
    <row r="3398" spans="1:16" s="19" customFormat="1" hidden="1">
      <c r="A3398" s="19" t="s">
        <v>637</v>
      </c>
      <c r="B3398" s="19" t="s">
        <v>1011</v>
      </c>
      <c r="C3398" s="51"/>
      <c r="D3398" s="51" t="s">
        <v>1879</v>
      </c>
      <c r="E3398" s="51" t="s">
        <v>3</v>
      </c>
      <c r="F3398" s="51" t="s">
        <v>3</v>
      </c>
      <c r="G3398" s="51"/>
      <c r="H3398" s="51" t="s">
        <v>998</v>
      </c>
      <c r="I3398" s="51"/>
      <c r="J3398" s="51"/>
      <c r="K3398" s="51" t="s">
        <v>1946</v>
      </c>
      <c r="L3398" s="51">
        <v>7368</v>
      </c>
      <c r="M3398" s="51"/>
      <c r="N3398" s="53">
        <v>7051.78</v>
      </c>
      <c r="O3398" s="53"/>
      <c r="P3398" s="53">
        <v>7051.78</v>
      </c>
    </row>
    <row r="3399" spans="1:16" s="19" customFormat="1" hidden="1">
      <c r="A3399" s="19" t="s">
        <v>638</v>
      </c>
      <c r="B3399" s="19" t="s">
        <v>1011</v>
      </c>
      <c r="C3399" s="51"/>
      <c r="D3399" s="51" t="s">
        <v>1879</v>
      </c>
      <c r="E3399" s="51" t="s">
        <v>3</v>
      </c>
      <c r="F3399" s="51" t="s">
        <v>3</v>
      </c>
      <c r="G3399" s="51"/>
      <c r="H3399" s="51" t="s">
        <v>998</v>
      </c>
      <c r="I3399" s="51"/>
      <c r="J3399" s="51"/>
      <c r="K3399" s="51" t="s">
        <v>1946</v>
      </c>
      <c r="L3399" s="51">
        <v>7368</v>
      </c>
      <c r="M3399" s="51"/>
      <c r="N3399" s="53">
        <v>19731.14</v>
      </c>
      <c r="O3399" s="53"/>
      <c r="P3399" s="53">
        <v>19731.14</v>
      </c>
    </row>
    <row r="3400" spans="1:16" s="19" customFormat="1" hidden="1">
      <c r="A3400" s="19" t="s">
        <v>639</v>
      </c>
      <c r="B3400" s="19" t="s">
        <v>1011</v>
      </c>
      <c r="C3400" s="51"/>
      <c r="D3400" s="51" t="s">
        <v>1879</v>
      </c>
      <c r="E3400" s="51" t="s">
        <v>3</v>
      </c>
      <c r="F3400" s="51" t="s">
        <v>3</v>
      </c>
      <c r="G3400" s="51"/>
      <c r="H3400" s="51" t="s">
        <v>998</v>
      </c>
      <c r="I3400" s="51"/>
      <c r="J3400" s="51"/>
      <c r="K3400" s="51" t="s">
        <v>1946</v>
      </c>
      <c r="L3400" s="51">
        <v>7368</v>
      </c>
      <c r="M3400" s="51"/>
      <c r="N3400" s="53">
        <v>7065.22</v>
      </c>
      <c r="O3400" s="53"/>
      <c r="P3400" s="53">
        <v>7065.22</v>
      </c>
    </row>
    <row r="3401" spans="1:16" s="19" customFormat="1" hidden="1">
      <c r="A3401" s="19" t="s">
        <v>1894</v>
      </c>
      <c r="B3401" s="19" t="s">
        <v>1011</v>
      </c>
      <c r="C3401" s="51"/>
      <c r="D3401" s="51" t="s">
        <v>1879</v>
      </c>
      <c r="E3401" s="51" t="s">
        <v>3</v>
      </c>
      <c r="F3401" s="51" t="s">
        <v>3</v>
      </c>
      <c r="G3401" s="51"/>
      <c r="H3401" s="51" t="s">
        <v>998</v>
      </c>
      <c r="I3401" s="51"/>
      <c r="J3401" s="51"/>
      <c r="K3401" s="51" t="s">
        <v>1946</v>
      </c>
      <c r="L3401" s="51">
        <v>7368</v>
      </c>
      <c r="M3401" s="51"/>
      <c r="N3401" s="53">
        <v>1345.47</v>
      </c>
      <c r="O3401" s="53"/>
      <c r="P3401" s="53">
        <v>1345.47</v>
      </c>
    </row>
    <row r="3402" spans="1:16" s="19" customFormat="1" hidden="1">
      <c r="A3402" s="19" t="s">
        <v>640</v>
      </c>
      <c r="B3402" s="19" t="s">
        <v>1011</v>
      </c>
      <c r="C3402" s="51"/>
      <c r="D3402" s="51" t="s">
        <v>1879</v>
      </c>
      <c r="E3402" s="51" t="s">
        <v>3</v>
      </c>
      <c r="F3402" s="51" t="s">
        <v>3</v>
      </c>
      <c r="G3402" s="51"/>
      <c r="H3402" s="51" t="s">
        <v>998</v>
      </c>
      <c r="I3402" s="51"/>
      <c r="J3402" s="51"/>
      <c r="K3402" s="51" t="s">
        <v>1946</v>
      </c>
      <c r="L3402" s="51">
        <v>7368</v>
      </c>
      <c r="M3402" s="51"/>
      <c r="N3402" s="53">
        <v>10776.31</v>
      </c>
      <c r="O3402" s="53">
        <v>5085.9399999999987</v>
      </c>
      <c r="P3402" s="53">
        <v>5690.3700000000008</v>
      </c>
    </row>
    <row r="3403" spans="1:16" s="19" customFormat="1" hidden="1">
      <c r="A3403" s="19" t="s">
        <v>636</v>
      </c>
      <c r="B3403" s="19" t="s">
        <v>1012</v>
      </c>
      <c r="C3403" s="51"/>
      <c r="D3403" s="51" t="s">
        <v>1879</v>
      </c>
      <c r="E3403" s="51" t="s">
        <v>3</v>
      </c>
      <c r="F3403" s="51" t="s">
        <v>3</v>
      </c>
      <c r="G3403" s="51"/>
      <c r="H3403" s="51" t="s">
        <v>998</v>
      </c>
      <c r="I3403" s="51"/>
      <c r="J3403" s="51"/>
      <c r="K3403" s="51" t="s">
        <v>1944</v>
      </c>
      <c r="L3403" s="51">
        <v>7369</v>
      </c>
      <c r="M3403" s="51"/>
      <c r="N3403" s="53">
        <v>806.64</v>
      </c>
      <c r="O3403" s="53"/>
      <c r="P3403" s="53">
        <v>806.64</v>
      </c>
    </row>
    <row r="3404" spans="1:16" s="19" customFormat="1" hidden="1">
      <c r="A3404" s="19" t="s">
        <v>507</v>
      </c>
      <c r="B3404" s="19" t="s">
        <v>1012</v>
      </c>
      <c r="C3404" s="51"/>
      <c r="D3404" s="51" t="s">
        <v>1879</v>
      </c>
      <c r="E3404" s="51" t="s">
        <v>3</v>
      </c>
      <c r="F3404" s="51" t="s">
        <v>3</v>
      </c>
      <c r="G3404" s="51"/>
      <c r="H3404" s="51" t="s">
        <v>998</v>
      </c>
      <c r="I3404" s="51"/>
      <c r="J3404" s="51"/>
      <c r="K3404" s="51" t="s">
        <v>1944</v>
      </c>
      <c r="L3404" s="51">
        <v>7369</v>
      </c>
      <c r="M3404" s="51"/>
      <c r="N3404" s="53">
        <v>1193.99</v>
      </c>
      <c r="O3404" s="53"/>
      <c r="P3404" s="53">
        <v>1193.99</v>
      </c>
    </row>
    <row r="3405" spans="1:16" s="19" customFormat="1" hidden="1">
      <c r="A3405" s="19" t="s">
        <v>637</v>
      </c>
      <c r="B3405" s="19" t="s">
        <v>1012</v>
      </c>
      <c r="C3405" s="51"/>
      <c r="D3405" s="51" t="s">
        <v>1879</v>
      </c>
      <c r="E3405" s="51" t="s">
        <v>3</v>
      </c>
      <c r="F3405" s="51" t="s">
        <v>3</v>
      </c>
      <c r="G3405" s="51"/>
      <c r="H3405" s="51" t="s">
        <v>998</v>
      </c>
      <c r="I3405" s="51"/>
      <c r="J3405" s="51"/>
      <c r="K3405" s="51" t="s">
        <v>1944</v>
      </c>
      <c r="L3405" s="51">
        <v>7369</v>
      </c>
      <c r="M3405" s="51"/>
      <c r="N3405" s="53">
        <v>13055.5</v>
      </c>
      <c r="O3405" s="53"/>
      <c r="P3405" s="53">
        <v>13055.5</v>
      </c>
    </row>
    <row r="3406" spans="1:16" s="19" customFormat="1" hidden="1">
      <c r="A3406" s="19" t="s">
        <v>1945</v>
      </c>
      <c r="B3406" s="19" t="s">
        <v>1012</v>
      </c>
      <c r="C3406" s="51"/>
      <c r="D3406" s="51" t="s">
        <v>1879</v>
      </c>
      <c r="E3406" s="51" t="s">
        <v>3</v>
      </c>
      <c r="F3406" s="51" t="s">
        <v>3</v>
      </c>
      <c r="G3406" s="51"/>
      <c r="H3406" s="51" t="s">
        <v>998</v>
      </c>
      <c r="I3406" s="51"/>
      <c r="J3406" s="51"/>
      <c r="K3406" s="51" t="s">
        <v>1944</v>
      </c>
      <c r="L3406" s="51">
        <v>7369</v>
      </c>
      <c r="M3406" s="51"/>
      <c r="N3406" s="53">
        <v>3.7</v>
      </c>
      <c r="O3406" s="53">
        <v>0</v>
      </c>
      <c r="P3406" s="53">
        <v>3.7</v>
      </c>
    </row>
    <row r="3407" spans="1:16" s="19" customFormat="1" hidden="1">
      <c r="A3407" s="19" t="s">
        <v>638</v>
      </c>
      <c r="B3407" s="19" t="s">
        <v>1012</v>
      </c>
      <c r="C3407" s="51"/>
      <c r="D3407" s="51" t="s">
        <v>1879</v>
      </c>
      <c r="E3407" s="51" t="s">
        <v>3</v>
      </c>
      <c r="F3407" s="51" t="s">
        <v>3</v>
      </c>
      <c r="G3407" s="51"/>
      <c r="H3407" s="51" t="s">
        <v>998</v>
      </c>
      <c r="I3407" s="51"/>
      <c r="J3407" s="51"/>
      <c r="K3407" s="51" t="s">
        <v>1944</v>
      </c>
      <c r="L3407" s="51">
        <v>7369</v>
      </c>
      <c r="M3407" s="51"/>
      <c r="N3407" s="53">
        <v>36529.82</v>
      </c>
      <c r="O3407" s="53"/>
      <c r="P3407" s="53">
        <v>36529.82</v>
      </c>
    </row>
    <row r="3408" spans="1:16" s="19" customFormat="1" hidden="1">
      <c r="A3408" s="19" t="s">
        <v>639</v>
      </c>
      <c r="B3408" s="19" t="s">
        <v>1012</v>
      </c>
      <c r="C3408" s="51"/>
      <c r="D3408" s="51" t="s">
        <v>1879</v>
      </c>
      <c r="E3408" s="51" t="s">
        <v>3</v>
      </c>
      <c r="F3408" s="51" t="s">
        <v>3</v>
      </c>
      <c r="G3408" s="51"/>
      <c r="H3408" s="51" t="s">
        <v>998</v>
      </c>
      <c r="I3408" s="51"/>
      <c r="J3408" s="51"/>
      <c r="K3408" s="51" t="s">
        <v>1944</v>
      </c>
      <c r="L3408" s="51">
        <v>7369</v>
      </c>
      <c r="M3408" s="51"/>
      <c r="N3408" s="53">
        <v>13080.38</v>
      </c>
      <c r="O3408" s="53"/>
      <c r="P3408" s="53">
        <v>13080.38</v>
      </c>
    </row>
    <row r="3409" spans="1:16" s="19" customFormat="1" hidden="1">
      <c r="A3409" s="19" t="s">
        <v>1894</v>
      </c>
      <c r="B3409" s="19" t="s">
        <v>1012</v>
      </c>
      <c r="C3409" s="51"/>
      <c r="D3409" s="51" t="s">
        <v>1879</v>
      </c>
      <c r="E3409" s="51" t="s">
        <v>3</v>
      </c>
      <c r="F3409" s="51" t="s">
        <v>3</v>
      </c>
      <c r="G3409" s="51"/>
      <c r="H3409" s="51" t="s">
        <v>998</v>
      </c>
      <c r="I3409" s="51"/>
      <c r="J3409" s="51"/>
      <c r="K3409" s="51" t="s">
        <v>1944</v>
      </c>
      <c r="L3409" s="51">
        <v>7369</v>
      </c>
      <c r="M3409" s="51"/>
      <c r="N3409" s="53">
        <v>2490.9899999999998</v>
      </c>
      <c r="O3409" s="53"/>
      <c r="P3409" s="53">
        <v>2490.9899999999998</v>
      </c>
    </row>
    <row r="3410" spans="1:16" s="19" customFormat="1" hidden="1">
      <c r="A3410" s="19" t="s">
        <v>640</v>
      </c>
      <c r="B3410" s="19" t="s">
        <v>1012</v>
      </c>
      <c r="C3410" s="51"/>
      <c r="D3410" s="51" t="s">
        <v>1879</v>
      </c>
      <c r="E3410" s="51" t="s">
        <v>3</v>
      </c>
      <c r="F3410" s="51" t="s">
        <v>3</v>
      </c>
      <c r="G3410" s="51"/>
      <c r="H3410" s="51" t="s">
        <v>998</v>
      </c>
      <c r="I3410" s="51"/>
      <c r="J3410" s="51"/>
      <c r="K3410" s="51" t="s">
        <v>1944</v>
      </c>
      <c r="L3410" s="51">
        <v>7369</v>
      </c>
      <c r="M3410" s="51"/>
      <c r="N3410" s="53">
        <v>19951.060000000001</v>
      </c>
      <c r="O3410" s="53">
        <v>19951.060000000001</v>
      </c>
      <c r="P3410" s="53">
        <v>0</v>
      </c>
    </row>
    <row r="3411" spans="1:16" s="19" customFormat="1" hidden="1">
      <c r="A3411" s="19" t="s">
        <v>611</v>
      </c>
      <c r="B3411" s="19" t="s">
        <v>999</v>
      </c>
      <c r="C3411" s="51"/>
      <c r="D3411" s="51" t="s">
        <v>1879</v>
      </c>
      <c r="E3411" s="51" t="s">
        <v>3</v>
      </c>
      <c r="F3411" s="51" t="s">
        <v>3</v>
      </c>
      <c r="G3411" s="51"/>
      <c r="H3411" s="51" t="s">
        <v>998</v>
      </c>
      <c r="I3411" s="51"/>
      <c r="J3411" s="51"/>
      <c r="K3411" s="51" t="s">
        <v>1943</v>
      </c>
      <c r="L3411" s="51"/>
      <c r="M3411" s="51"/>
      <c r="N3411" s="53">
        <v>2380</v>
      </c>
      <c r="O3411" s="53">
        <v>2380</v>
      </c>
      <c r="P3411" s="53">
        <v>0</v>
      </c>
    </row>
    <row r="3412" spans="1:16" s="19" customFormat="1" hidden="1">
      <c r="A3412" s="19" t="s">
        <v>636</v>
      </c>
      <c r="B3412" s="19" t="s">
        <v>997</v>
      </c>
      <c r="C3412" s="51"/>
      <c r="D3412" s="51" t="s">
        <v>1879</v>
      </c>
      <c r="E3412" s="51" t="s">
        <v>3</v>
      </c>
      <c r="F3412" s="51" t="s">
        <v>3</v>
      </c>
      <c r="G3412" s="51"/>
      <c r="H3412" s="51" t="s">
        <v>998</v>
      </c>
      <c r="I3412" s="51"/>
      <c r="J3412" s="51"/>
      <c r="K3412" s="51" t="s">
        <v>1943</v>
      </c>
      <c r="L3412" s="51"/>
      <c r="M3412" s="51"/>
      <c r="N3412" s="53">
        <v>28</v>
      </c>
      <c r="O3412" s="53"/>
      <c r="P3412" s="53">
        <v>28</v>
      </c>
    </row>
    <row r="3413" spans="1:16" s="19" customFormat="1" hidden="1">
      <c r="A3413" s="19" t="s">
        <v>636</v>
      </c>
      <c r="B3413" s="19" t="s">
        <v>999</v>
      </c>
      <c r="C3413" s="51"/>
      <c r="D3413" s="51" t="s">
        <v>1879</v>
      </c>
      <c r="E3413" s="51" t="s">
        <v>3</v>
      </c>
      <c r="F3413" s="51" t="s">
        <v>3</v>
      </c>
      <c r="G3413" s="51"/>
      <c r="H3413" s="51" t="s">
        <v>998</v>
      </c>
      <c r="I3413" s="51"/>
      <c r="J3413" s="51"/>
      <c r="K3413" s="51" t="s">
        <v>1943</v>
      </c>
      <c r="L3413" s="51"/>
      <c r="M3413" s="51"/>
      <c r="N3413" s="53">
        <v>28</v>
      </c>
      <c r="O3413" s="53">
        <v>28</v>
      </c>
      <c r="P3413" s="53">
        <v>0</v>
      </c>
    </row>
    <row r="3414" spans="1:16" s="19" customFormat="1" hidden="1">
      <c r="A3414" s="19" t="s">
        <v>507</v>
      </c>
      <c r="B3414" s="19" t="s">
        <v>997</v>
      </c>
      <c r="C3414" s="51"/>
      <c r="D3414" s="51" t="s">
        <v>1879</v>
      </c>
      <c r="E3414" s="51" t="s">
        <v>3</v>
      </c>
      <c r="F3414" s="51" t="s">
        <v>3</v>
      </c>
      <c r="G3414" s="51"/>
      <c r="H3414" s="51" t="s">
        <v>998</v>
      </c>
      <c r="I3414" s="51"/>
      <c r="J3414" s="51"/>
      <c r="K3414" s="51" t="s">
        <v>1943</v>
      </c>
      <c r="L3414" s="51"/>
      <c r="M3414" s="51"/>
      <c r="N3414" s="53">
        <v>44</v>
      </c>
      <c r="O3414" s="53"/>
      <c r="P3414" s="53">
        <v>44</v>
      </c>
    </row>
    <row r="3415" spans="1:16" s="19" customFormat="1" hidden="1">
      <c r="A3415" s="19" t="s">
        <v>507</v>
      </c>
      <c r="B3415" s="19" t="s">
        <v>999</v>
      </c>
      <c r="C3415" s="51"/>
      <c r="D3415" s="51" t="s">
        <v>1879</v>
      </c>
      <c r="E3415" s="51" t="s">
        <v>3</v>
      </c>
      <c r="F3415" s="51" t="s">
        <v>3</v>
      </c>
      <c r="G3415" s="51"/>
      <c r="H3415" s="51" t="s">
        <v>998</v>
      </c>
      <c r="I3415" s="51"/>
      <c r="J3415" s="51"/>
      <c r="K3415" s="51" t="s">
        <v>1943</v>
      </c>
      <c r="L3415" s="51"/>
      <c r="M3415" s="51"/>
      <c r="N3415" s="53">
        <v>44</v>
      </c>
      <c r="O3415" s="53">
        <v>44</v>
      </c>
      <c r="P3415" s="53">
        <v>0</v>
      </c>
    </row>
    <row r="3416" spans="1:16" s="19" customFormat="1" hidden="1">
      <c r="A3416" s="19" t="s">
        <v>637</v>
      </c>
      <c r="B3416" s="19" t="s">
        <v>997</v>
      </c>
      <c r="C3416" s="51"/>
      <c r="D3416" s="51" t="s">
        <v>1879</v>
      </c>
      <c r="E3416" s="51" t="s">
        <v>3</v>
      </c>
      <c r="F3416" s="51" t="s">
        <v>3</v>
      </c>
      <c r="G3416" s="51"/>
      <c r="H3416" s="51" t="s">
        <v>998</v>
      </c>
      <c r="I3416" s="51"/>
      <c r="J3416" s="51"/>
      <c r="K3416" s="51" t="s">
        <v>1943</v>
      </c>
      <c r="L3416" s="51"/>
      <c r="M3416" s="51"/>
      <c r="N3416" s="53">
        <v>515</v>
      </c>
      <c r="O3416" s="53"/>
      <c r="P3416" s="53">
        <v>515</v>
      </c>
    </row>
    <row r="3417" spans="1:16" s="19" customFormat="1" hidden="1">
      <c r="A3417" s="19" t="s">
        <v>637</v>
      </c>
      <c r="B3417" s="19" t="s">
        <v>999</v>
      </c>
      <c r="C3417" s="51"/>
      <c r="D3417" s="51" t="s">
        <v>1879</v>
      </c>
      <c r="E3417" s="51" t="s">
        <v>3</v>
      </c>
      <c r="F3417" s="51" t="s">
        <v>3</v>
      </c>
      <c r="G3417" s="51"/>
      <c r="H3417" s="51" t="s">
        <v>998</v>
      </c>
      <c r="I3417" s="51"/>
      <c r="J3417" s="51"/>
      <c r="K3417" s="51" t="s">
        <v>1943</v>
      </c>
      <c r="L3417" s="51"/>
      <c r="M3417" s="51"/>
      <c r="N3417" s="53">
        <v>515</v>
      </c>
      <c r="O3417" s="53">
        <v>515</v>
      </c>
      <c r="P3417" s="53">
        <v>0</v>
      </c>
    </row>
    <row r="3418" spans="1:16" s="19" customFormat="1" hidden="1">
      <c r="A3418" s="19" t="s">
        <v>638</v>
      </c>
      <c r="B3418" s="19" t="s">
        <v>997</v>
      </c>
      <c r="C3418" s="51"/>
      <c r="D3418" s="51" t="s">
        <v>1879</v>
      </c>
      <c r="E3418" s="51" t="s">
        <v>3</v>
      </c>
      <c r="F3418" s="51" t="s">
        <v>3</v>
      </c>
      <c r="G3418" s="51"/>
      <c r="H3418" s="51" t="s">
        <v>998</v>
      </c>
      <c r="I3418" s="51"/>
      <c r="J3418" s="51"/>
      <c r="K3418" s="51" t="s">
        <v>1943</v>
      </c>
      <c r="L3418" s="51"/>
      <c r="M3418" s="51"/>
      <c r="N3418" s="53">
        <v>1446</v>
      </c>
      <c r="O3418" s="53"/>
      <c r="P3418" s="53">
        <v>1446</v>
      </c>
    </row>
    <row r="3419" spans="1:16" s="19" customFormat="1" hidden="1">
      <c r="A3419" s="19" t="s">
        <v>638</v>
      </c>
      <c r="B3419" s="19" t="s">
        <v>999</v>
      </c>
      <c r="C3419" s="51"/>
      <c r="D3419" s="51" t="s">
        <v>1879</v>
      </c>
      <c r="E3419" s="51" t="s">
        <v>3</v>
      </c>
      <c r="F3419" s="51" t="s">
        <v>3</v>
      </c>
      <c r="G3419" s="51"/>
      <c r="H3419" s="51" t="s">
        <v>998</v>
      </c>
      <c r="I3419" s="51"/>
      <c r="J3419" s="51"/>
      <c r="K3419" s="51" t="s">
        <v>1943</v>
      </c>
      <c r="L3419" s="51"/>
      <c r="M3419" s="51"/>
      <c r="N3419" s="53">
        <v>1446</v>
      </c>
      <c r="O3419" s="53">
        <v>1446</v>
      </c>
      <c r="P3419" s="53">
        <v>0</v>
      </c>
    </row>
    <row r="3420" spans="1:16" s="19" customFormat="1" hidden="1">
      <c r="A3420" s="19" t="s">
        <v>639</v>
      </c>
      <c r="B3420" s="19" t="s">
        <v>997</v>
      </c>
      <c r="C3420" s="51"/>
      <c r="D3420" s="51" t="s">
        <v>1879</v>
      </c>
      <c r="E3420" s="51" t="s">
        <v>3</v>
      </c>
      <c r="F3420" s="51" t="s">
        <v>3</v>
      </c>
      <c r="G3420" s="51"/>
      <c r="H3420" s="51" t="s">
        <v>998</v>
      </c>
      <c r="I3420" s="51"/>
      <c r="J3420" s="51"/>
      <c r="K3420" s="51" t="s">
        <v>1943</v>
      </c>
      <c r="L3420" s="51"/>
      <c r="M3420" s="51"/>
      <c r="N3420" s="53">
        <v>517</v>
      </c>
      <c r="O3420" s="53"/>
      <c r="P3420" s="53">
        <v>517</v>
      </c>
    </row>
    <row r="3421" spans="1:16" s="19" customFormat="1" hidden="1">
      <c r="A3421" s="19" t="s">
        <v>639</v>
      </c>
      <c r="B3421" s="19" t="s">
        <v>999</v>
      </c>
      <c r="C3421" s="51"/>
      <c r="D3421" s="51" t="s">
        <v>1879</v>
      </c>
      <c r="E3421" s="51" t="s">
        <v>3</v>
      </c>
      <c r="F3421" s="51" t="s">
        <v>3</v>
      </c>
      <c r="G3421" s="51"/>
      <c r="H3421" s="51" t="s">
        <v>998</v>
      </c>
      <c r="I3421" s="51"/>
      <c r="J3421" s="51"/>
      <c r="K3421" s="51" t="s">
        <v>1943</v>
      </c>
      <c r="L3421" s="51"/>
      <c r="M3421" s="51"/>
      <c r="N3421" s="53">
        <v>517</v>
      </c>
      <c r="O3421" s="53">
        <v>517</v>
      </c>
      <c r="P3421" s="53">
        <v>0</v>
      </c>
    </row>
    <row r="3422" spans="1:16" s="19" customFormat="1" hidden="1">
      <c r="A3422" s="19" t="s">
        <v>1894</v>
      </c>
      <c r="B3422" s="19" t="s">
        <v>997</v>
      </c>
      <c r="C3422" s="51"/>
      <c r="D3422" s="51" t="s">
        <v>1879</v>
      </c>
      <c r="E3422" s="51" t="s">
        <v>3</v>
      </c>
      <c r="F3422" s="51" t="s">
        <v>3</v>
      </c>
      <c r="G3422" s="51"/>
      <c r="H3422" s="51" t="s">
        <v>998</v>
      </c>
      <c r="I3422" s="51"/>
      <c r="J3422" s="51"/>
      <c r="K3422" s="51" t="s">
        <v>1943</v>
      </c>
      <c r="L3422" s="51"/>
      <c r="M3422" s="51"/>
      <c r="N3422" s="53">
        <v>96</v>
      </c>
      <c r="O3422" s="53"/>
      <c r="P3422" s="53">
        <v>96</v>
      </c>
    </row>
    <row r="3423" spans="1:16" s="19" customFormat="1" hidden="1">
      <c r="A3423" s="19" t="s">
        <v>1894</v>
      </c>
      <c r="B3423" s="19" t="s">
        <v>999</v>
      </c>
      <c r="C3423" s="51"/>
      <c r="D3423" s="51" t="s">
        <v>1879</v>
      </c>
      <c r="E3423" s="51" t="s">
        <v>3</v>
      </c>
      <c r="F3423" s="51" t="s">
        <v>3</v>
      </c>
      <c r="G3423" s="51"/>
      <c r="H3423" s="51" t="s">
        <v>998</v>
      </c>
      <c r="I3423" s="51"/>
      <c r="J3423" s="51"/>
      <c r="K3423" s="51" t="s">
        <v>1943</v>
      </c>
      <c r="L3423" s="51"/>
      <c r="M3423" s="51"/>
      <c r="N3423" s="53">
        <v>96</v>
      </c>
      <c r="O3423" s="53">
        <v>96</v>
      </c>
      <c r="P3423" s="53">
        <v>0</v>
      </c>
    </row>
    <row r="3424" spans="1:16" s="19" customFormat="1" hidden="1">
      <c r="A3424" s="19" t="s">
        <v>640</v>
      </c>
      <c r="B3424" s="19" t="s">
        <v>997</v>
      </c>
      <c r="C3424" s="51"/>
      <c r="D3424" s="51" t="s">
        <v>1879</v>
      </c>
      <c r="E3424" s="51" t="s">
        <v>3</v>
      </c>
      <c r="F3424" s="51" t="s">
        <v>3</v>
      </c>
      <c r="G3424" s="51"/>
      <c r="H3424" s="51" t="s">
        <v>998</v>
      </c>
      <c r="I3424" s="51"/>
      <c r="J3424" s="51"/>
      <c r="K3424" s="51" t="s">
        <v>1943</v>
      </c>
      <c r="L3424" s="51"/>
      <c r="M3424" s="51"/>
      <c r="N3424" s="53">
        <v>788</v>
      </c>
      <c r="O3424" s="53"/>
      <c r="P3424" s="53">
        <v>788</v>
      </c>
    </row>
    <row r="3425" spans="1:16" s="19" customFormat="1" hidden="1">
      <c r="A3425" s="19" t="s">
        <v>640</v>
      </c>
      <c r="B3425" s="19" t="s">
        <v>999</v>
      </c>
      <c r="C3425" s="51"/>
      <c r="D3425" s="51" t="s">
        <v>1879</v>
      </c>
      <c r="E3425" s="51" t="s">
        <v>3</v>
      </c>
      <c r="F3425" s="51" t="s">
        <v>3</v>
      </c>
      <c r="G3425" s="51"/>
      <c r="H3425" s="51" t="s">
        <v>998</v>
      </c>
      <c r="I3425" s="51"/>
      <c r="J3425" s="51"/>
      <c r="K3425" s="51" t="s">
        <v>1943</v>
      </c>
      <c r="L3425" s="51"/>
      <c r="M3425" s="51"/>
      <c r="N3425" s="53">
        <v>788</v>
      </c>
      <c r="O3425" s="53">
        <v>788</v>
      </c>
      <c r="P3425" s="53">
        <v>0</v>
      </c>
    </row>
    <row r="3426" spans="1:16" s="19" customFormat="1" hidden="1">
      <c r="A3426" s="19" t="s">
        <v>611</v>
      </c>
      <c r="B3426" s="19" t="s">
        <v>1001</v>
      </c>
      <c r="C3426" s="51"/>
      <c r="D3426" s="51" t="s">
        <v>1879</v>
      </c>
      <c r="E3426" s="51" t="s">
        <v>460</v>
      </c>
      <c r="F3426" s="51" t="s">
        <v>460</v>
      </c>
      <c r="G3426" s="51"/>
      <c r="H3426" s="51" t="s">
        <v>998</v>
      </c>
      <c r="I3426" s="51"/>
      <c r="J3426" s="51" t="s">
        <v>129</v>
      </c>
      <c r="K3426" s="51" t="s">
        <v>1942</v>
      </c>
      <c r="L3426" s="51"/>
      <c r="M3426" s="51"/>
      <c r="N3426" s="53">
        <v>155</v>
      </c>
      <c r="O3426" s="53">
        <v>155</v>
      </c>
      <c r="P3426" s="53">
        <v>0</v>
      </c>
    </row>
    <row r="3427" spans="1:16" s="19" customFormat="1" hidden="1">
      <c r="A3427" s="19" t="s">
        <v>611</v>
      </c>
      <c r="B3427" s="19" t="s">
        <v>1003</v>
      </c>
      <c r="C3427" s="51"/>
      <c r="D3427" s="51" t="s">
        <v>1879</v>
      </c>
      <c r="E3427" s="51" t="s">
        <v>460</v>
      </c>
      <c r="F3427" s="51" t="s">
        <v>460</v>
      </c>
      <c r="G3427" s="51"/>
      <c r="H3427" s="51" t="s">
        <v>998</v>
      </c>
      <c r="I3427" s="51"/>
      <c r="J3427" s="51" t="s">
        <v>130</v>
      </c>
      <c r="K3427" s="51" t="s">
        <v>1941</v>
      </c>
      <c r="L3427" s="51"/>
      <c r="M3427" s="51"/>
      <c r="N3427" s="53">
        <v>350</v>
      </c>
      <c r="O3427" s="53">
        <v>350</v>
      </c>
      <c r="P3427" s="53">
        <v>0</v>
      </c>
    </row>
    <row r="3428" spans="1:16" s="19" customFormat="1" hidden="1">
      <c r="A3428" s="19" t="s">
        <v>636</v>
      </c>
      <c r="B3428" s="19" t="s">
        <v>1000</v>
      </c>
      <c r="C3428" s="51"/>
      <c r="D3428" s="51" t="s">
        <v>1879</v>
      </c>
      <c r="E3428" s="51" t="s">
        <v>460</v>
      </c>
      <c r="F3428" s="51" t="s">
        <v>460</v>
      </c>
      <c r="G3428" s="51"/>
      <c r="H3428" s="51" t="s">
        <v>998</v>
      </c>
      <c r="I3428" s="51"/>
      <c r="J3428" s="51"/>
      <c r="K3428" s="51" t="s">
        <v>1942</v>
      </c>
      <c r="L3428" s="51"/>
      <c r="M3428" s="51"/>
      <c r="N3428" s="53">
        <v>3</v>
      </c>
      <c r="O3428" s="53"/>
      <c r="P3428" s="53">
        <v>3</v>
      </c>
    </row>
    <row r="3429" spans="1:16" s="19" customFormat="1" hidden="1">
      <c r="A3429" s="19" t="s">
        <v>636</v>
      </c>
      <c r="B3429" s="19" t="s">
        <v>1001</v>
      </c>
      <c r="C3429" s="51"/>
      <c r="D3429" s="51" t="s">
        <v>1879</v>
      </c>
      <c r="E3429" s="51" t="s">
        <v>460</v>
      </c>
      <c r="F3429" s="51" t="s">
        <v>460</v>
      </c>
      <c r="G3429" s="51"/>
      <c r="H3429" s="51" t="s">
        <v>998</v>
      </c>
      <c r="I3429" s="51"/>
      <c r="J3429" s="51"/>
      <c r="K3429" s="51" t="s">
        <v>1942</v>
      </c>
      <c r="L3429" s="51"/>
      <c r="M3429" s="51"/>
      <c r="N3429" s="53">
        <v>3</v>
      </c>
      <c r="O3429" s="53">
        <v>3</v>
      </c>
      <c r="P3429" s="53">
        <v>0</v>
      </c>
    </row>
    <row r="3430" spans="1:16" s="19" customFormat="1" hidden="1">
      <c r="A3430" s="19" t="s">
        <v>507</v>
      </c>
      <c r="B3430" s="19" t="s">
        <v>1000</v>
      </c>
      <c r="C3430" s="51"/>
      <c r="D3430" s="51" t="s">
        <v>1879</v>
      </c>
      <c r="E3430" s="51" t="s">
        <v>460</v>
      </c>
      <c r="F3430" s="51" t="s">
        <v>460</v>
      </c>
      <c r="G3430" s="51"/>
      <c r="H3430" s="51" t="s">
        <v>998</v>
      </c>
      <c r="I3430" s="51"/>
      <c r="J3430" s="51"/>
      <c r="K3430" s="51" t="s">
        <v>1942</v>
      </c>
      <c r="L3430" s="51"/>
      <c r="M3430" s="51"/>
      <c r="N3430" s="53">
        <v>3</v>
      </c>
      <c r="O3430" s="53"/>
      <c r="P3430" s="53">
        <v>3</v>
      </c>
    </row>
    <row r="3431" spans="1:16" s="19" customFormat="1" hidden="1">
      <c r="A3431" s="19" t="s">
        <v>507</v>
      </c>
      <c r="B3431" s="19" t="s">
        <v>1001</v>
      </c>
      <c r="C3431" s="51"/>
      <c r="D3431" s="51" t="s">
        <v>1879</v>
      </c>
      <c r="E3431" s="51" t="s">
        <v>460</v>
      </c>
      <c r="F3431" s="51" t="s">
        <v>460</v>
      </c>
      <c r="G3431" s="51"/>
      <c r="H3431" s="51" t="s">
        <v>998</v>
      </c>
      <c r="I3431" s="51"/>
      <c r="J3431" s="51"/>
      <c r="K3431" s="51" t="s">
        <v>1942</v>
      </c>
      <c r="L3431" s="51"/>
      <c r="M3431" s="51"/>
      <c r="N3431" s="53">
        <v>3</v>
      </c>
      <c r="O3431" s="53">
        <v>3</v>
      </c>
      <c r="P3431" s="53">
        <v>0</v>
      </c>
    </row>
    <row r="3432" spans="1:16" s="19" customFormat="1" hidden="1">
      <c r="A3432" s="19" t="s">
        <v>637</v>
      </c>
      <c r="B3432" s="19" t="s">
        <v>1000</v>
      </c>
      <c r="C3432" s="51"/>
      <c r="D3432" s="51" t="s">
        <v>1879</v>
      </c>
      <c r="E3432" s="51" t="s">
        <v>460</v>
      </c>
      <c r="F3432" s="51" t="s">
        <v>460</v>
      </c>
      <c r="G3432" s="51"/>
      <c r="H3432" s="51" t="s">
        <v>998</v>
      </c>
      <c r="I3432" s="51"/>
      <c r="J3432" s="51"/>
      <c r="K3432" s="51" t="s">
        <v>1942</v>
      </c>
      <c r="L3432" s="51"/>
      <c r="M3432" s="51"/>
      <c r="N3432" s="53">
        <v>34</v>
      </c>
      <c r="O3432" s="53"/>
      <c r="P3432" s="53">
        <v>34</v>
      </c>
    </row>
    <row r="3433" spans="1:16" s="19" customFormat="1" hidden="1">
      <c r="A3433" s="19" t="s">
        <v>637</v>
      </c>
      <c r="B3433" s="19" t="s">
        <v>1001</v>
      </c>
      <c r="C3433" s="51"/>
      <c r="D3433" s="51" t="s">
        <v>1879</v>
      </c>
      <c r="E3433" s="51" t="s">
        <v>460</v>
      </c>
      <c r="F3433" s="51" t="s">
        <v>460</v>
      </c>
      <c r="G3433" s="51"/>
      <c r="H3433" s="51" t="s">
        <v>998</v>
      </c>
      <c r="I3433" s="51"/>
      <c r="J3433" s="51"/>
      <c r="K3433" s="51" t="s">
        <v>1942</v>
      </c>
      <c r="L3433" s="51"/>
      <c r="M3433" s="51"/>
      <c r="N3433" s="53">
        <v>34</v>
      </c>
      <c r="O3433" s="53">
        <v>34</v>
      </c>
      <c r="P3433" s="53">
        <v>0</v>
      </c>
    </row>
    <row r="3434" spans="1:16" s="19" customFormat="1" hidden="1">
      <c r="A3434" s="19" t="s">
        <v>638</v>
      </c>
      <c r="B3434" s="19" t="s">
        <v>1000</v>
      </c>
      <c r="C3434" s="51"/>
      <c r="D3434" s="51" t="s">
        <v>1879</v>
      </c>
      <c r="E3434" s="51" t="s">
        <v>460</v>
      </c>
      <c r="F3434" s="51" t="s">
        <v>460</v>
      </c>
      <c r="G3434" s="51"/>
      <c r="H3434" s="51" t="s">
        <v>998</v>
      </c>
      <c r="I3434" s="51"/>
      <c r="J3434" s="51"/>
      <c r="K3434" s="51" t="s">
        <v>1942</v>
      </c>
      <c r="L3434" s="51"/>
      <c r="M3434" s="51"/>
      <c r="N3434" s="53">
        <v>94</v>
      </c>
      <c r="O3434" s="53"/>
      <c r="P3434" s="53">
        <v>94</v>
      </c>
    </row>
    <row r="3435" spans="1:16" s="19" customFormat="1" hidden="1">
      <c r="A3435" s="19" t="s">
        <v>638</v>
      </c>
      <c r="B3435" s="19" t="s">
        <v>1001</v>
      </c>
      <c r="C3435" s="51"/>
      <c r="D3435" s="51" t="s">
        <v>1879</v>
      </c>
      <c r="E3435" s="51" t="s">
        <v>460</v>
      </c>
      <c r="F3435" s="51" t="s">
        <v>460</v>
      </c>
      <c r="G3435" s="51"/>
      <c r="H3435" s="51" t="s">
        <v>998</v>
      </c>
      <c r="I3435" s="51"/>
      <c r="J3435" s="51"/>
      <c r="K3435" s="51" t="s">
        <v>1942</v>
      </c>
      <c r="L3435" s="51"/>
      <c r="M3435" s="51"/>
      <c r="N3435" s="53">
        <v>94</v>
      </c>
      <c r="O3435" s="53">
        <v>94</v>
      </c>
      <c r="P3435" s="53">
        <v>0</v>
      </c>
    </row>
    <row r="3436" spans="1:16" s="19" customFormat="1" hidden="1">
      <c r="A3436" s="19" t="s">
        <v>639</v>
      </c>
      <c r="B3436" s="19" t="s">
        <v>1000</v>
      </c>
      <c r="C3436" s="51"/>
      <c r="D3436" s="51" t="s">
        <v>1879</v>
      </c>
      <c r="E3436" s="51" t="s">
        <v>460</v>
      </c>
      <c r="F3436" s="51" t="s">
        <v>460</v>
      </c>
      <c r="G3436" s="51"/>
      <c r="H3436" s="51" t="s">
        <v>998</v>
      </c>
      <c r="I3436" s="51"/>
      <c r="J3436" s="51"/>
      <c r="K3436" s="51" t="s">
        <v>1942</v>
      </c>
      <c r="L3436" s="51"/>
      <c r="M3436" s="51"/>
      <c r="N3436" s="53">
        <v>33</v>
      </c>
      <c r="O3436" s="53"/>
      <c r="P3436" s="53">
        <v>33</v>
      </c>
    </row>
    <row r="3437" spans="1:16" s="19" customFormat="1" hidden="1">
      <c r="A3437" s="19" t="s">
        <v>639</v>
      </c>
      <c r="B3437" s="19" t="s">
        <v>1001</v>
      </c>
      <c r="C3437" s="51"/>
      <c r="D3437" s="51" t="s">
        <v>1879</v>
      </c>
      <c r="E3437" s="51" t="s">
        <v>460</v>
      </c>
      <c r="F3437" s="51" t="s">
        <v>460</v>
      </c>
      <c r="G3437" s="51"/>
      <c r="H3437" s="51" t="s">
        <v>998</v>
      </c>
      <c r="I3437" s="51"/>
      <c r="J3437" s="51"/>
      <c r="K3437" s="51" t="s">
        <v>1942</v>
      </c>
      <c r="L3437" s="51"/>
      <c r="M3437" s="51"/>
      <c r="N3437" s="53">
        <v>33</v>
      </c>
      <c r="O3437" s="53">
        <v>33</v>
      </c>
      <c r="P3437" s="53">
        <v>0</v>
      </c>
    </row>
    <row r="3438" spans="1:16" s="19" customFormat="1" hidden="1">
      <c r="A3438" s="19" t="s">
        <v>1894</v>
      </c>
      <c r="B3438" s="19" t="s">
        <v>1000</v>
      </c>
      <c r="C3438" s="51"/>
      <c r="D3438" s="51" t="s">
        <v>1879</v>
      </c>
      <c r="E3438" s="51" t="s">
        <v>460</v>
      </c>
      <c r="F3438" s="51" t="s">
        <v>460</v>
      </c>
      <c r="G3438" s="51"/>
      <c r="H3438" s="51" t="s">
        <v>998</v>
      </c>
      <c r="I3438" s="51"/>
      <c r="J3438" s="51"/>
      <c r="K3438" s="51" t="s">
        <v>1942</v>
      </c>
      <c r="L3438" s="51"/>
      <c r="M3438" s="51"/>
      <c r="N3438" s="53">
        <v>7</v>
      </c>
      <c r="O3438" s="53"/>
      <c r="P3438" s="53">
        <v>7</v>
      </c>
    </row>
    <row r="3439" spans="1:16" s="19" customFormat="1" hidden="1">
      <c r="A3439" s="19" t="s">
        <v>1894</v>
      </c>
      <c r="B3439" s="19" t="s">
        <v>1001</v>
      </c>
      <c r="C3439" s="51"/>
      <c r="D3439" s="51" t="s">
        <v>1879</v>
      </c>
      <c r="E3439" s="51" t="s">
        <v>460</v>
      </c>
      <c r="F3439" s="51" t="s">
        <v>460</v>
      </c>
      <c r="G3439" s="51"/>
      <c r="H3439" s="51" t="s">
        <v>998</v>
      </c>
      <c r="I3439" s="51"/>
      <c r="J3439" s="51"/>
      <c r="K3439" s="51" t="s">
        <v>1942</v>
      </c>
      <c r="L3439" s="51"/>
      <c r="M3439" s="51"/>
      <c r="N3439" s="53">
        <v>7</v>
      </c>
      <c r="O3439" s="53">
        <v>7</v>
      </c>
      <c r="P3439" s="53">
        <v>0</v>
      </c>
    </row>
    <row r="3440" spans="1:16" s="19" customFormat="1" hidden="1">
      <c r="A3440" s="19" t="s">
        <v>640</v>
      </c>
      <c r="B3440" s="19" t="s">
        <v>1000</v>
      </c>
      <c r="C3440" s="51"/>
      <c r="D3440" s="51" t="s">
        <v>1879</v>
      </c>
      <c r="E3440" s="51" t="s">
        <v>460</v>
      </c>
      <c r="F3440" s="51" t="s">
        <v>460</v>
      </c>
      <c r="G3440" s="51"/>
      <c r="H3440" s="51" t="s">
        <v>998</v>
      </c>
      <c r="I3440" s="51"/>
      <c r="J3440" s="51"/>
      <c r="K3440" s="51" t="s">
        <v>1942</v>
      </c>
      <c r="L3440" s="51"/>
      <c r="M3440" s="51"/>
      <c r="N3440" s="53">
        <v>51</v>
      </c>
      <c r="O3440" s="53"/>
      <c r="P3440" s="53">
        <v>51</v>
      </c>
    </row>
    <row r="3441" spans="1:16" s="19" customFormat="1" hidden="1">
      <c r="A3441" s="19" t="s">
        <v>640</v>
      </c>
      <c r="B3441" s="19" t="s">
        <v>1001</v>
      </c>
      <c r="C3441" s="51"/>
      <c r="D3441" s="51" t="s">
        <v>1879</v>
      </c>
      <c r="E3441" s="51" t="s">
        <v>460</v>
      </c>
      <c r="F3441" s="51" t="s">
        <v>460</v>
      </c>
      <c r="G3441" s="51"/>
      <c r="H3441" s="51" t="s">
        <v>998</v>
      </c>
      <c r="I3441" s="51"/>
      <c r="J3441" s="51"/>
      <c r="K3441" s="51" t="s">
        <v>1942</v>
      </c>
      <c r="L3441" s="51"/>
      <c r="M3441" s="51"/>
      <c r="N3441" s="53">
        <v>51</v>
      </c>
      <c r="O3441" s="53">
        <v>51</v>
      </c>
      <c r="P3441" s="53">
        <v>0</v>
      </c>
    </row>
    <row r="3442" spans="1:16" s="19" customFormat="1" hidden="1">
      <c r="A3442" s="19" t="s">
        <v>636</v>
      </c>
      <c r="B3442" s="19" t="s">
        <v>1002</v>
      </c>
      <c r="C3442" s="51"/>
      <c r="D3442" s="51" t="s">
        <v>1879</v>
      </c>
      <c r="E3442" s="51" t="s">
        <v>460</v>
      </c>
      <c r="F3442" s="51" t="s">
        <v>460</v>
      </c>
      <c r="G3442" s="51"/>
      <c r="H3442" s="51" t="s">
        <v>998</v>
      </c>
      <c r="I3442" s="51"/>
      <c r="J3442" s="51"/>
      <c r="K3442" s="51" t="s">
        <v>1941</v>
      </c>
      <c r="L3442" s="51"/>
      <c r="M3442" s="51"/>
      <c r="N3442" s="53">
        <v>4</v>
      </c>
      <c r="O3442" s="53"/>
      <c r="P3442" s="53">
        <v>4</v>
      </c>
    </row>
    <row r="3443" spans="1:16" s="19" customFormat="1" hidden="1">
      <c r="A3443" s="19" t="s">
        <v>636</v>
      </c>
      <c r="B3443" s="19" t="s">
        <v>1003</v>
      </c>
      <c r="C3443" s="51"/>
      <c r="D3443" s="51" t="s">
        <v>1879</v>
      </c>
      <c r="E3443" s="51" t="s">
        <v>460</v>
      </c>
      <c r="F3443" s="51" t="s">
        <v>460</v>
      </c>
      <c r="G3443" s="51"/>
      <c r="H3443" s="51" t="s">
        <v>998</v>
      </c>
      <c r="I3443" s="51"/>
      <c r="J3443" s="51"/>
      <c r="K3443" s="51" t="s">
        <v>1941</v>
      </c>
      <c r="L3443" s="51"/>
      <c r="M3443" s="51"/>
      <c r="N3443" s="53">
        <v>4</v>
      </c>
      <c r="O3443" s="53">
        <v>4</v>
      </c>
      <c r="P3443" s="53">
        <v>0</v>
      </c>
    </row>
    <row r="3444" spans="1:16" s="19" customFormat="1" hidden="1">
      <c r="A3444" s="19" t="s">
        <v>507</v>
      </c>
      <c r="B3444" s="19" t="s">
        <v>1002</v>
      </c>
      <c r="C3444" s="51"/>
      <c r="D3444" s="51" t="s">
        <v>1879</v>
      </c>
      <c r="E3444" s="51" t="s">
        <v>460</v>
      </c>
      <c r="F3444" s="51" t="s">
        <v>460</v>
      </c>
      <c r="G3444" s="51"/>
      <c r="H3444" s="51" t="s">
        <v>998</v>
      </c>
      <c r="I3444" s="51"/>
      <c r="J3444" s="51"/>
      <c r="K3444" s="51" t="s">
        <v>1941</v>
      </c>
      <c r="L3444" s="51"/>
      <c r="M3444" s="51"/>
      <c r="N3444" s="53">
        <v>7</v>
      </c>
      <c r="O3444" s="53"/>
      <c r="P3444" s="53">
        <v>7</v>
      </c>
    </row>
    <row r="3445" spans="1:16" s="19" customFormat="1" hidden="1">
      <c r="A3445" s="19" t="s">
        <v>507</v>
      </c>
      <c r="B3445" s="19" t="s">
        <v>1003</v>
      </c>
      <c r="C3445" s="51"/>
      <c r="D3445" s="51" t="s">
        <v>1879</v>
      </c>
      <c r="E3445" s="51" t="s">
        <v>460</v>
      </c>
      <c r="F3445" s="51" t="s">
        <v>460</v>
      </c>
      <c r="G3445" s="51"/>
      <c r="H3445" s="51" t="s">
        <v>998</v>
      </c>
      <c r="I3445" s="51"/>
      <c r="J3445" s="51"/>
      <c r="K3445" s="51" t="s">
        <v>1941</v>
      </c>
      <c r="L3445" s="51"/>
      <c r="M3445" s="51"/>
      <c r="N3445" s="53">
        <v>7</v>
      </c>
      <c r="O3445" s="53">
        <v>7</v>
      </c>
      <c r="P3445" s="53">
        <v>0</v>
      </c>
    </row>
    <row r="3446" spans="1:16" s="19" customFormat="1" hidden="1">
      <c r="A3446" s="19" t="s">
        <v>637</v>
      </c>
      <c r="B3446" s="19" t="s">
        <v>1002</v>
      </c>
      <c r="C3446" s="51"/>
      <c r="D3446" s="51" t="s">
        <v>1879</v>
      </c>
      <c r="E3446" s="51" t="s">
        <v>460</v>
      </c>
      <c r="F3446" s="51" t="s">
        <v>460</v>
      </c>
      <c r="G3446" s="51"/>
      <c r="H3446" s="51" t="s">
        <v>998</v>
      </c>
      <c r="I3446" s="51"/>
      <c r="J3446" s="51"/>
      <c r="K3446" s="51" t="s">
        <v>1941</v>
      </c>
      <c r="L3446" s="51"/>
      <c r="M3446" s="51"/>
      <c r="N3446" s="53">
        <v>76</v>
      </c>
      <c r="O3446" s="53"/>
      <c r="P3446" s="53">
        <v>76</v>
      </c>
    </row>
    <row r="3447" spans="1:16" s="19" customFormat="1" hidden="1">
      <c r="A3447" s="19" t="s">
        <v>637</v>
      </c>
      <c r="B3447" s="19" t="s">
        <v>1003</v>
      </c>
      <c r="C3447" s="51"/>
      <c r="D3447" s="51" t="s">
        <v>1879</v>
      </c>
      <c r="E3447" s="51" t="s">
        <v>460</v>
      </c>
      <c r="F3447" s="51" t="s">
        <v>460</v>
      </c>
      <c r="G3447" s="51"/>
      <c r="H3447" s="51" t="s">
        <v>998</v>
      </c>
      <c r="I3447" s="51"/>
      <c r="J3447" s="51"/>
      <c r="K3447" s="51" t="s">
        <v>1941</v>
      </c>
      <c r="L3447" s="51"/>
      <c r="M3447" s="51"/>
      <c r="N3447" s="53">
        <v>76</v>
      </c>
      <c r="O3447" s="53">
        <v>76</v>
      </c>
      <c r="P3447" s="53">
        <v>0</v>
      </c>
    </row>
    <row r="3448" spans="1:16" s="19" customFormat="1" hidden="1">
      <c r="A3448" s="19" t="s">
        <v>638</v>
      </c>
      <c r="B3448" s="19" t="s">
        <v>1002</v>
      </c>
      <c r="C3448" s="51"/>
      <c r="D3448" s="51" t="s">
        <v>1879</v>
      </c>
      <c r="E3448" s="51" t="s">
        <v>460</v>
      </c>
      <c r="F3448" s="51" t="s">
        <v>460</v>
      </c>
      <c r="G3448" s="51"/>
      <c r="H3448" s="51" t="s">
        <v>998</v>
      </c>
      <c r="I3448" s="51"/>
      <c r="J3448" s="51"/>
      <c r="K3448" s="51" t="s">
        <v>1941</v>
      </c>
      <c r="L3448" s="51"/>
      <c r="M3448" s="51"/>
      <c r="N3448" s="53">
        <v>213</v>
      </c>
      <c r="O3448" s="53"/>
      <c r="P3448" s="53">
        <v>213</v>
      </c>
    </row>
    <row r="3449" spans="1:16" s="19" customFormat="1" hidden="1">
      <c r="A3449" s="19" t="s">
        <v>638</v>
      </c>
      <c r="B3449" s="19" t="s">
        <v>1003</v>
      </c>
      <c r="C3449" s="51"/>
      <c r="D3449" s="51" t="s">
        <v>1879</v>
      </c>
      <c r="E3449" s="51" t="s">
        <v>460</v>
      </c>
      <c r="F3449" s="51" t="s">
        <v>460</v>
      </c>
      <c r="G3449" s="51"/>
      <c r="H3449" s="51" t="s">
        <v>998</v>
      </c>
      <c r="I3449" s="51"/>
      <c r="J3449" s="51"/>
      <c r="K3449" s="51" t="s">
        <v>1941</v>
      </c>
      <c r="L3449" s="51"/>
      <c r="M3449" s="51"/>
      <c r="N3449" s="53">
        <v>213</v>
      </c>
      <c r="O3449" s="53">
        <v>213</v>
      </c>
      <c r="P3449" s="53">
        <v>0</v>
      </c>
    </row>
    <row r="3450" spans="1:16" s="19" customFormat="1" hidden="1">
      <c r="A3450" s="19" t="s">
        <v>639</v>
      </c>
      <c r="B3450" s="19" t="s">
        <v>1002</v>
      </c>
      <c r="C3450" s="51"/>
      <c r="D3450" s="51" t="s">
        <v>1879</v>
      </c>
      <c r="E3450" s="51" t="s">
        <v>460</v>
      </c>
      <c r="F3450" s="51" t="s">
        <v>460</v>
      </c>
      <c r="G3450" s="51"/>
      <c r="H3450" s="51" t="s">
        <v>998</v>
      </c>
      <c r="I3450" s="51"/>
      <c r="J3450" s="51"/>
      <c r="K3450" s="51" t="s">
        <v>1941</v>
      </c>
      <c r="L3450" s="51"/>
      <c r="M3450" s="51"/>
      <c r="N3450" s="53">
        <v>77</v>
      </c>
      <c r="O3450" s="53"/>
      <c r="P3450" s="53">
        <v>77</v>
      </c>
    </row>
    <row r="3451" spans="1:16" s="19" customFormat="1" hidden="1">
      <c r="A3451" s="19" t="s">
        <v>639</v>
      </c>
      <c r="B3451" s="19" t="s">
        <v>1003</v>
      </c>
      <c r="C3451" s="51"/>
      <c r="D3451" s="51" t="s">
        <v>1879</v>
      </c>
      <c r="E3451" s="51" t="s">
        <v>460</v>
      </c>
      <c r="F3451" s="51" t="s">
        <v>460</v>
      </c>
      <c r="G3451" s="51"/>
      <c r="H3451" s="51" t="s">
        <v>998</v>
      </c>
      <c r="I3451" s="51"/>
      <c r="J3451" s="51"/>
      <c r="K3451" s="51" t="s">
        <v>1941</v>
      </c>
      <c r="L3451" s="51"/>
      <c r="M3451" s="51"/>
      <c r="N3451" s="53">
        <v>77</v>
      </c>
      <c r="O3451" s="53">
        <v>77</v>
      </c>
      <c r="P3451" s="53">
        <v>0</v>
      </c>
    </row>
    <row r="3452" spans="1:16" s="19" customFormat="1" hidden="1">
      <c r="A3452" s="19" t="s">
        <v>1894</v>
      </c>
      <c r="B3452" s="19" t="s">
        <v>1002</v>
      </c>
      <c r="C3452" s="51"/>
      <c r="D3452" s="51" t="s">
        <v>1879</v>
      </c>
      <c r="E3452" s="51" t="s">
        <v>460</v>
      </c>
      <c r="F3452" s="51" t="s">
        <v>460</v>
      </c>
      <c r="G3452" s="51"/>
      <c r="H3452" s="51" t="s">
        <v>998</v>
      </c>
      <c r="I3452" s="51"/>
      <c r="J3452" s="51"/>
      <c r="K3452" s="51" t="s">
        <v>1941</v>
      </c>
      <c r="L3452" s="51"/>
      <c r="M3452" s="51"/>
      <c r="N3452" s="53">
        <v>15</v>
      </c>
      <c r="O3452" s="53"/>
      <c r="P3452" s="53">
        <v>15</v>
      </c>
    </row>
    <row r="3453" spans="1:16" s="19" customFormat="1" hidden="1">
      <c r="A3453" s="19" t="s">
        <v>1894</v>
      </c>
      <c r="B3453" s="19" t="s">
        <v>1003</v>
      </c>
      <c r="C3453" s="51"/>
      <c r="D3453" s="51" t="s">
        <v>1879</v>
      </c>
      <c r="E3453" s="51" t="s">
        <v>460</v>
      </c>
      <c r="F3453" s="51" t="s">
        <v>460</v>
      </c>
      <c r="G3453" s="51"/>
      <c r="H3453" s="51" t="s">
        <v>998</v>
      </c>
      <c r="I3453" s="51"/>
      <c r="J3453" s="51"/>
      <c r="K3453" s="51" t="s">
        <v>1941</v>
      </c>
      <c r="L3453" s="51"/>
      <c r="M3453" s="51"/>
      <c r="N3453" s="53">
        <v>15</v>
      </c>
      <c r="O3453" s="53">
        <v>15</v>
      </c>
      <c r="P3453" s="53">
        <v>0</v>
      </c>
    </row>
    <row r="3454" spans="1:16" s="19" customFormat="1" hidden="1">
      <c r="A3454" s="19" t="s">
        <v>640</v>
      </c>
      <c r="B3454" s="19" t="s">
        <v>1002</v>
      </c>
      <c r="C3454" s="51"/>
      <c r="D3454" s="51" t="s">
        <v>1879</v>
      </c>
      <c r="E3454" s="51" t="s">
        <v>460</v>
      </c>
      <c r="F3454" s="51" t="s">
        <v>460</v>
      </c>
      <c r="G3454" s="51"/>
      <c r="H3454" s="51" t="s">
        <v>998</v>
      </c>
      <c r="I3454" s="51"/>
      <c r="J3454" s="51"/>
      <c r="K3454" s="51" t="s">
        <v>1941</v>
      </c>
      <c r="L3454" s="51"/>
      <c r="M3454" s="51"/>
      <c r="N3454" s="53">
        <v>116</v>
      </c>
      <c r="O3454" s="53"/>
      <c r="P3454" s="53">
        <v>116</v>
      </c>
    </row>
    <row r="3455" spans="1:16" s="19" customFormat="1" hidden="1">
      <c r="A3455" s="19" t="s">
        <v>640</v>
      </c>
      <c r="B3455" s="19" t="s">
        <v>1003</v>
      </c>
      <c r="C3455" s="51"/>
      <c r="D3455" s="51" t="s">
        <v>1879</v>
      </c>
      <c r="E3455" s="51" t="s">
        <v>460</v>
      </c>
      <c r="F3455" s="51" t="s">
        <v>460</v>
      </c>
      <c r="G3455" s="51"/>
      <c r="H3455" s="51" t="s">
        <v>998</v>
      </c>
      <c r="I3455" s="51"/>
      <c r="J3455" s="51"/>
      <c r="K3455" s="51" t="s">
        <v>1941</v>
      </c>
      <c r="L3455" s="51"/>
      <c r="M3455" s="51"/>
      <c r="N3455" s="53">
        <v>116</v>
      </c>
      <c r="O3455" s="53">
        <v>116</v>
      </c>
      <c r="P3455" s="53">
        <v>0</v>
      </c>
    </row>
    <row r="3456" spans="1:16" s="19" customFormat="1" hidden="1">
      <c r="A3456" s="19" t="s">
        <v>611</v>
      </c>
      <c r="B3456" s="19" t="s">
        <v>22</v>
      </c>
      <c r="C3456" s="51"/>
      <c r="D3456" s="51" t="s">
        <v>1879</v>
      </c>
      <c r="E3456" s="51" t="s">
        <v>1890</v>
      </c>
      <c r="F3456" s="51" t="s">
        <v>63</v>
      </c>
      <c r="G3456" s="51"/>
      <c r="H3456" s="51" t="s">
        <v>1032</v>
      </c>
      <c r="I3456" s="51"/>
      <c r="J3456" s="51" t="s">
        <v>132</v>
      </c>
      <c r="K3456" s="51" t="s">
        <v>1940</v>
      </c>
      <c r="L3456" s="51"/>
      <c r="M3456" s="51"/>
      <c r="N3456" s="53">
        <v>2928.4780000000001</v>
      </c>
      <c r="O3456" s="53"/>
      <c r="P3456" s="53">
        <v>2928.4780000000001</v>
      </c>
    </row>
    <row r="3457" spans="1:16" s="19" customFormat="1" hidden="1">
      <c r="A3457" s="19" t="s">
        <v>636</v>
      </c>
      <c r="B3457" s="19" t="s">
        <v>22</v>
      </c>
      <c r="C3457" s="51"/>
      <c r="D3457" s="51" t="s">
        <v>1879</v>
      </c>
      <c r="E3457" s="51" t="s">
        <v>1890</v>
      </c>
      <c r="F3457" s="51" t="s">
        <v>63</v>
      </c>
      <c r="G3457" s="51"/>
      <c r="H3457" s="51" t="s">
        <v>1032</v>
      </c>
      <c r="I3457" s="51"/>
      <c r="J3457" s="51"/>
      <c r="K3457" s="51" t="s">
        <v>1940</v>
      </c>
      <c r="L3457" s="51"/>
      <c r="M3457" s="51"/>
      <c r="N3457" s="53">
        <v>0</v>
      </c>
      <c r="O3457" s="53"/>
      <c r="P3457" s="53">
        <v>0</v>
      </c>
    </row>
    <row r="3458" spans="1:16" s="19" customFormat="1" hidden="1">
      <c r="A3458" s="19" t="s">
        <v>507</v>
      </c>
      <c r="B3458" s="19" t="s">
        <v>22</v>
      </c>
      <c r="C3458" s="51"/>
      <c r="D3458" s="51" t="s">
        <v>1879</v>
      </c>
      <c r="E3458" s="51" t="s">
        <v>1890</v>
      </c>
      <c r="F3458" s="51" t="s">
        <v>63</v>
      </c>
      <c r="G3458" s="51"/>
      <c r="H3458" s="51" t="s">
        <v>1032</v>
      </c>
      <c r="I3458" s="51"/>
      <c r="J3458" s="51"/>
      <c r="K3458" s="51" t="s">
        <v>1940</v>
      </c>
      <c r="L3458" s="51"/>
      <c r="M3458" s="51"/>
      <c r="N3458" s="53">
        <v>0</v>
      </c>
      <c r="O3458" s="53"/>
      <c r="P3458" s="53">
        <v>0</v>
      </c>
    </row>
    <row r="3459" spans="1:16" s="19" customFormat="1" hidden="1">
      <c r="A3459" s="19" t="s">
        <v>637</v>
      </c>
      <c r="B3459" s="19" t="s">
        <v>22</v>
      </c>
      <c r="C3459" s="51"/>
      <c r="D3459" s="51" t="s">
        <v>1879</v>
      </c>
      <c r="E3459" s="51" t="s">
        <v>1890</v>
      </c>
      <c r="F3459" s="51" t="s">
        <v>63</v>
      </c>
      <c r="G3459" s="51"/>
      <c r="H3459" s="51" t="s">
        <v>1032</v>
      </c>
      <c r="I3459" s="51"/>
      <c r="J3459" s="51"/>
      <c r="K3459" s="51" t="s">
        <v>1940</v>
      </c>
      <c r="L3459" s="51"/>
      <c r="M3459" s="51"/>
      <c r="N3459" s="53">
        <v>0</v>
      </c>
      <c r="O3459" s="53"/>
      <c r="P3459" s="53">
        <v>0</v>
      </c>
    </row>
    <row r="3460" spans="1:16" s="19" customFormat="1" hidden="1">
      <c r="A3460" s="19" t="s">
        <v>639</v>
      </c>
      <c r="B3460" s="19" t="s">
        <v>22</v>
      </c>
      <c r="C3460" s="51"/>
      <c r="D3460" s="51" t="s">
        <v>1879</v>
      </c>
      <c r="E3460" s="51" t="s">
        <v>1890</v>
      </c>
      <c r="F3460" s="51" t="s">
        <v>63</v>
      </c>
      <c r="G3460" s="51"/>
      <c r="H3460" s="51" t="s">
        <v>1032</v>
      </c>
      <c r="I3460" s="51"/>
      <c r="J3460" s="51"/>
      <c r="K3460" s="51" t="s">
        <v>1940</v>
      </c>
      <c r="L3460" s="51"/>
      <c r="M3460" s="51"/>
      <c r="N3460" s="53">
        <v>0</v>
      </c>
      <c r="O3460" s="53"/>
      <c r="P3460" s="53">
        <v>0</v>
      </c>
    </row>
    <row r="3461" spans="1:16" s="19" customFormat="1" hidden="1">
      <c r="A3461" s="19" t="s">
        <v>1894</v>
      </c>
      <c r="B3461" s="19" t="s">
        <v>22</v>
      </c>
      <c r="C3461" s="51"/>
      <c r="D3461" s="51" t="s">
        <v>1879</v>
      </c>
      <c r="E3461" s="51" t="s">
        <v>1890</v>
      </c>
      <c r="F3461" s="51" t="s">
        <v>63</v>
      </c>
      <c r="G3461" s="51"/>
      <c r="H3461" s="51" t="s">
        <v>1032</v>
      </c>
      <c r="I3461" s="51"/>
      <c r="J3461" s="51"/>
      <c r="K3461" s="51" t="s">
        <v>1940</v>
      </c>
      <c r="L3461" s="51"/>
      <c r="M3461" s="51"/>
      <c r="N3461" s="53">
        <v>0</v>
      </c>
      <c r="O3461" s="53"/>
      <c r="P3461" s="53">
        <v>0</v>
      </c>
    </row>
    <row r="3462" spans="1:16" s="19" customFormat="1" hidden="1">
      <c r="A3462" s="19" t="s">
        <v>507</v>
      </c>
      <c r="B3462" s="19" t="s">
        <v>1158</v>
      </c>
      <c r="C3462" s="51"/>
      <c r="D3462" s="51" t="s">
        <v>1879</v>
      </c>
      <c r="E3462" s="51" t="s">
        <v>460</v>
      </c>
      <c r="F3462" s="51" t="s">
        <v>460</v>
      </c>
      <c r="G3462" s="51"/>
      <c r="H3462" s="51" t="s">
        <v>1159</v>
      </c>
      <c r="I3462" s="51"/>
      <c r="J3462" s="51"/>
      <c r="K3462" s="51" t="s">
        <v>1939</v>
      </c>
      <c r="L3462" s="51">
        <v>58370</v>
      </c>
      <c r="M3462" s="51"/>
      <c r="N3462" s="53">
        <v>2016</v>
      </c>
      <c r="O3462" s="53"/>
      <c r="P3462" s="53">
        <v>2016</v>
      </c>
    </row>
    <row r="3463" spans="1:16" s="19" customFormat="1" hidden="1">
      <c r="A3463" s="19" t="s">
        <v>611</v>
      </c>
      <c r="B3463" s="19" t="s">
        <v>1047</v>
      </c>
      <c r="C3463" s="51"/>
      <c r="D3463" s="51" t="s">
        <v>1879</v>
      </c>
      <c r="E3463" s="51" t="s">
        <v>0</v>
      </c>
      <c r="F3463" s="51" t="s">
        <v>243</v>
      </c>
      <c r="G3463" s="51"/>
      <c r="H3463" s="51" t="s">
        <v>1048</v>
      </c>
      <c r="I3463" s="51"/>
      <c r="J3463" s="51" t="s">
        <v>1938</v>
      </c>
      <c r="K3463" s="51" t="s">
        <v>1937</v>
      </c>
      <c r="L3463" s="51">
        <v>56895</v>
      </c>
      <c r="M3463" s="51"/>
      <c r="N3463" s="53">
        <v>41978.43</v>
      </c>
      <c r="O3463" s="53">
        <v>41978.43</v>
      </c>
      <c r="P3463" s="53">
        <v>0</v>
      </c>
    </row>
    <row r="3464" spans="1:16" s="19" customFormat="1" hidden="1">
      <c r="A3464" s="19" t="s">
        <v>636</v>
      </c>
      <c r="B3464" s="19" t="s">
        <v>1047</v>
      </c>
      <c r="C3464" s="51"/>
      <c r="D3464" s="51" t="s">
        <v>1879</v>
      </c>
      <c r="E3464" s="51" t="s">
        <v>0</v>
      </c>
      <c r="F3464" s="51" t="s">
        <v>243</v>
      </c>
      <c r="G3464" s="51"/>
      <c r="H3464" s="51" t="s">
        <v>1048</v>
      </c>
      <c r="I3464" s="51"/>
      <c r="J3464" s="51"/>
      <c r="K3464" s="51" t="s">
        <v>1937</v>
      </c>
      <c r="L3464" s="51">
        <v>56895</v>
      </c>
      <c r="M3464" s="51"/>
      <c r="N3464" s="53">
        <v>0</v>
      </c>
      <c r="O3464" s="53"/>
      <c r="P3464" s="53">
        <v>0</v>
      </c>
    </row>
    <row r="3465" spans="1:16" s="19" customFormat="1" hidden="1">
      <c r="A3465" s="19" t="s">
        <v>507</v>
      </c>
      <c r="B3465" s="19" t="s">
        <v>1047</v>
      </c>
      <c r="C3465" s="51"/>
      <c r="D3465" s="51" t="s">
        <v>1879</v>
      </c>
      <c r="E3465" s="51" t="s">
        <v>0</v>
      </c>
      <c r="F3465" s="51" t="s">
        <v>243</v>
      </c>
      <c r="G3465" s="51"/>
      <c r="H3465" s="51" t="s">
        <v>1048</v>
      </c>
      <c r="I3465" s="51"/>
      <c r="J3465" s="51"/>
      <c r="K3465" s="51" t="s">
        <v>1937</v>
      </c>
      <c r="L3465" s="51">
        <v>56895</v>
      </c>
      <c r="M3465" s="51"/>
      <c r="N3465" s="53">
        <v>0</v>
      </c>
      <c r="O3465" s="53"/>
      <c r="P3465" s="53">
        <v>0</v>
      </c>
    </row>
    <row r="3466" spans="1:16" s="19" customFormat="1" hidden="1">
      <c r="A3466" s="19" t="s">
        <v>637</v>
      </c>
      <c r="B3466" s="19" t="s">
        <v>1047</v>
      </c>
      <c r="C3466" s="51"/>
      <c r="D3466" s="51" t="s">
        <v>1879</v>
      </c>
      <c r="E3466" s="51" t="s">
        <v>0</v>
      </c>
      <c r="F3466" s="51" t="s">
        <v>243</v>
      </c>
      <c r="G3466" s="51"/>
      <c r="H3466" s="51" t="s">
        <v>1048</v>
      </c>
      <c r="I3466" s="51"/>
      <c r="J3466" s="51"/>
      <c r="K3466" s="51" t="s">
        <v>1937</v>
      </c>
      <c r="L3466" s="51">
        <v>56895</v>
      </c>
      <c r="M3466" s="51"/>
      <c r="N3466" s="53">
        <v>0</v>
      </c>
      <c r="O3466" s="53"/>
      <c r="P3466" s="53">
        <v>0</v>
      </c>
    </row>
    <row r="3467" spans="1:16" s="19" customFormat="1" hidden="1">
      <c r="A3467" s="19" t="s">
        <v>639</v>
      </c>
      <c r="B3467" s="19" t="s">
        <v>1047</v>
      </c>
      <c r="C3467" s="51"/>
      <c r="D3467" s="51" t="s">
        <v>1879</v>
      </c>
      <c r="E3467" s="51" t="s">
        <v>0</v>
      </c>
      <c r="F3467" s="51" t="s">
        <v>243</v>
      </c>
      <c r="G3467" s="51"/>
      <c r="H3467" s="51" t="s">
        <v>1048</v>
      </c>
      <c r="I3467" s="51"/>
      <c r="J3467" s="51"/>
      <c r="K3467" s="51" t="s">
        <v>1937</v>
      </c>
      <c r="L3467" s="51">
        <v>56895</v>
      </c>
      <c r="M3467" s="51"/>
      <c r="N3467" s="53">
        <v>0</v>
      </c>
      <c r="O3467" s="53"/>
      <c r="P3467" s="53">
        <v>0</v>
      </c>
    </row>
    <row r="3468" spans="1:16" s="19" customFormat="1" hidden="1">
      <c r="A3468" s="19" t="s">
        <v>1894</v>
      </c>
      <c r="B3468" s="19" t="s">
        <v>1047</v>
      </c>
      <c r="C3468" s="51"/>
      <c r="D3468" s="51" t="s">
        <v>1879</v>
      </c>
      <c r="E3468" s="51" t="s">
        <v>0</v>
      </c>
      <c r="F3468" s="51" t="s">
        <v>243</v>
      </c>
      <c r="G3468" s="51"/>
      <c r="H3468" s="51" t="s">
        <v>1048</v>
      </c>
      <c r="I3468" s="51"/>
      <c r="J3468" s="51"/>
      <c r="K3468" s="51" t="s">
        <v>1937</v>
      </c>
      <c r="L3468" s="51">
        <v>56895</v>
      </c>
      <c r="M3468" s="51"/>
      <c r="N3468" s="53">
        <v>0</v>
      </c>
      <c r="O3468" s="53"/>
      <c r="P3468" s="53">
        <v>0</v>
      </c>
    </row>
    <row r="3469" spans="1:16" s="19" customFormat="1" hidden="1">
      <c r="A3469" s="19" t="s">
        <v>640</v>
      </c>
      <c r="B3469" s="19" t="s">
        <v>1047</v>
      </c>
      <c r="C3469" s="51"/>
      <c r="D3469" s="51" t="s">
        <v>1879</v>
      </c>
      <c r="E3469" s="51" t="s">
        <v>0</v>
      </c>
      <c r="F3469" s="51" t="s">
        <v>243</v>
      </c>
      <c r="G3469" s="51"/>
      <c r="H3469" s="51" t="s">
        <v>1048</v>
      </c>
      <c r="I3469" s="51"/>
      <c r="J3469" s="51"/>
      <c r="K3469" s="51" t="s">
        <v>1937</v>
      </c>
      <c r="L3469" s="51">
        <v>56895</v>
      </c>
      <c r="M3469" s="51"/>
      <c r="N3469" s="53">
        <v>0</v>
      </c>
      <c r="O3469" s="53"/>
      <c r="P3469" s="53">
        <v>0</v>
      </c>
    </row>
    <row r="3470" spans="1:16" s="19" customFormat="1" hidden="1">
      <c r="A3470" s="19" t="s">
        <v>54</v>
      </c>
      <c r="B3470" s="19" t="s">
        <v>890</v>
      </c>
      <c r="C3470" s="51"/>
      <c r="D3470" s="51" t="s">
        <v>1879</v>
      </c>
      <c r="E3470" s="51" t="s">
        <v>0</v>
      </c>
      <c r="F3470" s="51" t="s">
        <v>0</v>
      </c>
      <c r="G3470" s="51"/>
      <c r="H3470" s="51" t="s">
        <v>842</v>
      </c>
      <c r="I3470" s="51"/>
      <c r="J3470" s="51">
        <v>60692</v>
      </c>
      <c r="K3470" s="51" t="s">
        <v>1936</v>
      </c>
      <c r="L3470" s="51" t="s">
        <v>1935</v>
      </c>
      <c r="M3470" s="51"/>
      <c r="N3470" s="53">
        <v>345748</v>
      </c>
      <c r="O3470" s="53"/>
      <c r="P3470" s="53">
        <v>345748</v>
      </c>
    </row>
    <row r="3471" spans="1:16" s="19" customFormat="1" hidden="1">
      <c r="A3471" s="19" t="s">
        <v>54</v>
      </c>
      <c r="B3471" s="19" t="s">
        <v>1056</v>
      </c>
      <c r="C3471" s="51"/>
      <c r="D3471" s="51" t="s">
        <v>1879</v>
      </c>
      <c r="E3471" s="51" t="s">
        <v>3</v>
      </c>
      <c r="F3471" s="51" t="s">
        <v>3</v>
      </c>
      <c r="G3471" s="51"/>
      <c r="H3471" s="51" t="s">
        <v>842</v>
      </c>
      <c r="I3471" s="51"/>
      <c r="J3471" s="51" t="s">
        <v>508</v>
      </c>
      <c r="K3471" s="51" t="s">
        <v>1934</v>
      </c>
      <c r="L3471" s="51">
        <v>54689</v>
      </c>
      <c r="M3471" s="51"/>
      <c r="N3471" s="53">
        <v>102650</v>
      </c>
      <c r="O3471" s="53"/>
      <c r="P3471" s="53">
        <v>102650</v>
      </c>
    </row>
    <row r="3472" spans="1:16" s="19" customFormat="1" hidden="1">
      <c r="A3472" s="19" t="s">
        <v>54</v>
      </c>
      <c r="B3472" s="19" t="s">
        <v>1933</v>
      </c>
      <c r="C3472" s="51"/>
      <c r="D3472" s="51" t="s">
        <v>1879</v>
      </c>
      <c r="E3472" s="51" t="s">
        <v>3</v>
      </c>
      <c r="F3472" s="51" t="s">
        <v>3</v>
      </c>
      <c r="G3472" s="51"/>
      <c r="H3472" s="51" t="s">
        <v>842</v>
      </c>
      <c r="I3472" s="51"/>
      <c r="J3472" s="51" t="s">
        <v>1932</v>
      </c>
      <c r="K3472" s="51"/>
      <c r="L3472" s="51"/>
      <c r="M3472" s="51"/>
      <c r="N3472" s="53">
        <v>4206</v>
      </c>
      <c r="O3472" s="53"/>
      <c r="P3472" s="53">
        <v>4206</v>
      </c>
    </row>
    <row r="3473" spans="1:16" s="19" customFormat="1" hidden="1">
      <c r="A3473" s="19" t="s">
        <v>54</v>
      </c>
      <c r="B3473" s="19" t="s">
        <v>1931</v>
      </c>
      <c r="C3473" s="51"/>
      <c r="D3473" s="51" t="s">
        <v>1879</v>
      </c>
      <c r="E3473" s="51" t="s">
        <v>3</v>
      </c>
      <c r="F3473" s="51" t="s">
        <v>3</v>
      </c>
      <c r="G3473" s="51"/>
      <c r="H3473" s="51" t="s">
        <v>842</v>
      </c>
      <c r="I3473" s="51"/>
      <c r="J3473" s="51" t="s">
        <v>1930</v>
      </c>
      <c r="K3473" s="51" t="s">
        <v>1929</v>
      </c>
      <c r="L3473" s="51"/>
      <c r="M3473" s="51"/>
      <c r="N3473" s="53">
        <v>5514</v>
      </c>
      <c r="O3473" s="53"/>
      <c r="P3473" s="53">
        <v>5514</v>
      </c>
    </row>
    <row r="3474" spans="1:16" s="19" customFormat="1" hidden="1">
      <c r="A3474" s="19" t="s">
        <v>54</v>
      </c>
      <c r="B3474" s="19" t="s">
        <v>1928</v>
      </c>
      <c r="C3474" s="51"/>
      <c r="D3474" s="51" t="s">
        <v>1879</v>
      </c>
      <c r="E3474" s="51" t="s">
        <v>3</v>
      </c>
      <c r="F3474" s="51" t="s">
        <v>3</v>
      </c>
      <c r="G3474" s="51"/>
      <c r="H3474" s="51" t="s">
        <v>842</v>
      </c>
      <c r="I3474" s="51"/>
      <c r="J3474" s="51" t="s">
        <v>1927</v>
      </c>
      <c r="K3474" s="51" t="s">
        <v>1926</v>
      </c>
      <c r="L3474" s="51"/>
      <c r="M3474" s="51"/>
      <c r="N3474" s="53">
        <v>8562</v>
      </c>
      <c r="O3474" s="53"/>
      <c r="P3474" s="53">
        <v>8562</v>
      </c>
    </row>
    <row r="3475" spans="1:16" s="19" customFormat="1" hidden="1">
      <c r="A3475" s="19" t="s">
        <v>54</v>
      </c>
      <c r="B3475" s="19" t="s">
        <v>1281</v>
      </c>
      <c r="C3475" s="51"/>
      <c r="D3475" s="51" t="s">
        <v>1879</v>
      </c>
      <c r="E3475" s="51" t="s">
        <v>622</v>
      </c>
      <c r="F3475" s="51" t="s">
        <v>622</v>
      </c>
      <c r="G3475" s="51"/>
      <c r="H3475" s="51" t="s">
        <v>842</v>
      </c>
      <c r="I3475" s="51"/>
      <c r="J3475" s="51" t="s">
        <v>1925</v>
      </c>
      <c r="K3475" s="51" t="s">
        <v>1924</v>
      </c>
      <c r="L3475" s="51">
        <v>56569</v>
      </c>
      <c r="M3475" s="51"/>
      <c r="N3475" s="53">
        <v>69724</v>
      </c>
      <c r="O3475" s="53"/>
      <c r="P3475" s="53">
        <v>69724</v>
      </c>
    </row>
    <row r="3476" spans="1:16" s="19" customFormat="1" hidden="1">
      <c r="A3476" s="19" t="s">
        <v>54</v>
      </c>
      <c r="B3476" s="19" t="s">
        <v>936</v>
      </c>
      <c r="C3476" s="51"/>
      <c r="D3476" s="51" t="s">
        <v>1879</v>
      </c>
      <c r="E3476" s="51" t="s">
        <v>622</v>
      </c>
      <c r="F3476" s="51" t="s">
        <v>622</v>
      </c>
      <c r="G3476" s="51"/>
      <c r="H3476" s="51" t="s">
        <v>842</v>
      </c>
      <c r="I3476" s="51"/>
      <c r="J3476" s="51" t="s">
        <v>1923</v>
      </c>
      <c r="K3476" s="51" t="s">
        <v>1922</v>
      </c>
      <c r="L3476" s="51">
        <v>389</v>
      </c>
      <c r="M3476" s="51"/>
      <c r="N3476" s="53">
        <v>1050637</v>
      </c>
      <c r="O3476" s="53"/>
      <c r="P3476" s="53">
        <v>1050637</v>
      </c>
    </row>
    <row r="3477" spans="1:16" s="19" customFormat="1" hidden="1">
      <c r="A3477" s="19" t="s">
        <v>54</v>
      </c>
      <c r="B3477" s="19" t="s">
        <v>841</v>
      </c>
      <c r="C3477" s="51"/>
      <c r="D3477" s="51" t="s">
        <v>1879</v>
      </c>
      <c r="E3477" s="51" t="s">
        <v>622</v>
      </c>
      <c r="F3477" s="51" t="s">
        <v>622</v>
      </c>
      <c r="G3477" s="51"/>
      <c r="H3477" s="51" t="s">
        <v>842</v>
      </c>
      <c r="I3477" s="51"/>
      <c r="J3477" s="51"/>
      <c r="K3477" s="51"/>
      <c r="L3477" s="51">
        <v>6060</v>
      </c>
      <c r="M3477" s="51"/>
      <c r="N3477" s="53">
        <v>2079</v>
      </c>
      <c r="O3477" s="53"/>
      <c r="P3477" s="53">
        <v>2079</v>
      </c>
    </row>
    <row r="3478" spans="1:16" s="19" customFormat="1" hidden="1">
      <c r="A3478" s="19" t="s">
        <v>54</v>
      </c>
      <c r="B3478" s="19" t="s">
        <v>1439</v>
      </c>
      <c r="C3478" s="51"/>
      <c r="D3478" s="51" t="s">
        <v>1879</v>
      </c>
      <c r="E3478" s="51" t="s">
        <v>622</v>
      </c>
      <c r="F3478" s="51" t="s">
        <v>622</v>
      </c>
      <c r="G3478" s="51"/>
      <c r="H3478" s="51" t="s">
        <v>842</v>
      </c>
      <c r="I3478" s="51"/>
      <c r="J3478" s="51"/>
      <c r="K3478" s="51"/>
      <c r="L3478" s="51">
        <v>7824</v>
      </c>
      <c r="M3478" s="51"/>
      <c r="N3478" s="53">
        <v>2074</v>
      </c>
      <c r="O3478" s="53"/>
      <c r="P3478" s="53">
        <v>2074</v>
      </c>
    </row>
    <row r="3479" spans="1:16" s="19" customFormat="1" hidden="1">
      <c r="A3479" s="19" t="s">
        <v>54</v>
      </c>
      <c r="B3479" s="19" t="s">
        <v>1169</v>
      </c>
      <c r="C3479" s="51"/>
      <c r="D3479" s="51" t="s">
        <v>1879</v>
      </c>
      <c r="E3479" s="51" t="s">
        <v>103</v>
      </c>
      <c r="F3479" s="51" t="s">
        <v>103</v>
      </c>
      <c r="G3479" s="51"/>
      <c r="H3479" s="51" t="s">
        <v>842</v>
      </c>
      <c r="I3479" s="51"/>
      <c r="J3479" s="51" t="s">
        <v>1921</v>
      </c>
      <c r="K3479" s="51" t="s">
        <v>1920</v>
      </c>
      <c r="L3479" s="51" t="s">
        <v>1919</v>
      </c>
      <c r="M3479" s="51"/>
      <c r="N3479" s="53">
        <v>151690</v>
      </c>
      <c r="O3479" s="53"/>
      <c r="P3479" s="53">
        <v>151690</v>
      </c>
    </row>
    <row r="3480" spans="1:16" s="19" customFormat="1" hidden="1">
      <c r="A3480" s="19" t="s">
        <v>54</v>
      </c>
      <c r="B3480" s="19" t="s">
        <v>1615</v>
      </c>
      <c r="C3480" s="51"/>
      <c r="D3480" s="51" t="s">
        <v>1879</v>
      </c>
      <c r="E3480" s="51" t="s">
        <v>460</v>
      </c>
      <c r="F3480" s="51" t="s">
        <v>460</v>
      </c>
      <c r="G3480" s="51"/>
      <c r="H3480" s="51" t="s">
        <v>842</v>
      </c>
      <c r="I3480" s="51"/>
      <c r="J3480" s="51" t="s">
        <v>211</v>
      </c>
      <c r="K3480" s="51" t="s">
        <v>1918</v>
      </c>
      <c r="L3480" s="51">
        <v>58062</v>
      </c>
      <c r="M3480" s="51"/>
      <c r="N3480" s="53">
        <v>51706</v>
      </c>
      <c r="O3480" s="53"/>
      <c r="P3480" s="53">
        <v>51706</v>
      </c>
    </row>
    <row r="3481" spans="1:16" s="19" customFormat="1" hidden="1">
      <c r="A3481" s="19" t="s">
        <v>54</v>
      </c>
      <c r="B3481" s="19" t="s">
        <v>1058</v>
      </c>
      <c r="C3481" s="51"/>
      <c r="D3481" s="51" t="s">
        <v>1879</v>
      </c>
      <c r="E3481" s="51" t="s">
        <v>460</v>
      </c>
      <c r="F3481" s="51" t="s">
        <v>460</v>
      </c>
      <c r="G3481" s="51"/>
      <c r="H3481" s="51" t="s">
        <v>842</v>
      </c>
      <c r="I3481" s="51"/>
      <c r="J3481" s="51" t="s">
        <v>208</v>
      </c>
      <c r="K3481" s="51" t="s">
        <v>1917</v>
      </c>
      <c r="L3481" s="51">
        <v>58398</v>
      </c>
      <c r="M3481" s="51"/>
      <c r="N3481" s="53">
        <v>26129</v>
      </c>
      <c r="O3481" s="53"/>
      <c r="P3481" s="53">
        <v>26129</v>
      </c>
    </row>
    <row r="3482" spans="1:16" s="19" customFormat="1" hidden="1">
      <c r="A3482" s="19" t="s">
        <v>54</v>
      </c>
      <c r="B3482" s="19" t="s">
        <v>1607</v>
      </c>
      <c r="C3482" s="51"/>
      <c r="D3482" s="51" t="s">
        <v>1879</v>
      </c>
      <c r="E3482" s="51" t="s">
        <v>460</v>
      </c>
      <c r="F3482" s="51" t="s">
        <v>460</v>
      </c>
      <c r="G3482" s="51"/>
      <c r="H3482" s="51" t="s">
        <v>842</v>
      </c>
      <c r="I3482" s="51"/>
      <c r="J3482" s="51" t="s">
        <v>223</v>
      </c>
      <c r="K3482" s="51" t="s">
        <v>1916</v>
      </c>
      <c r="L3482" s="51">
        <v>59433</v>
      </c>
      <c r="M3482" s="51"/>
      <c r="N3482" s="53">
        <v>48291</v>
      </c>
      <c r="O3482" s="53"/>
      <c r="P3482" s="53">
        <v>48291</v>
      </c>
    </row>
    <row r="3483" spans="1:16" s="19" customFormat="1" hidden="1">
      <c r="A3483" s="19" t="s">
        <v>54</v>
      </c>
      <c r="B3483" s="19" t="s">
        <v>852</v>
      </c>
      <c r="C3483" s="51"/>
      <c r="D3483" s="51" t="s">
        <v>1879</v>
      </c>
      <c r="E3483" s="51" t="s">
        <v>460</v>
      </c>
      <c r="F3483" s="51" t="s">
        <v>460</v>
      </c>
      <c r="G3483" s="51"/>
      <c r="H3483" s="51" t="s">
        <v>842</v>
      </c>
      <c r="I3483" s="51"/>
      <c r="J3483" s="51" t="s">
        <v>140</v>
      </c>
      <c r="K3483" s="51" t="s">
        <v>1915</v>
      </c>
      <c r="L3483" s="51"/>
      <c r="M3483" s="51"/>
      <c r="N3483" s="53">
        <v>13644</v>
      </c>
      <c r="O3483" s="53"/>
      <c r="P3483" s="53">
        <v>13644</v>
      </c>
    </row>
    <row r="3484" spans="1:16" s="19" customFormat="1" hidden="1">
      <c r="A3484" s="19" t="s">
        <v>54</v>
      </c>
      <c r="B3484" s="19" t="s">
        <v>930</v>
      </c>
      <c r="C3484" s="51"/>
      <c r="D3484" s="51" t="s">
        <v>1879</v>
      </c>
      <c r="E3484" s="51" t="s">
        <v>460</v>
      </c>
      <c r="F3484" s="51" t="s">
        <v>460</v>
      </c>
      <c r="G3484" s="51"/>
      <c r="H3484" s="51" t="s">
        <v>842</v>
      </c>
      <c r="I3484" s="51"/>
      <c r="J3484" s="51" t="s">
        <v>139</v>
      </c>
      <c r="K3484" s="51" t="s">
        <v>1914</v>
      </c>
      <c r="L3484" s="51"/>
      <c r="M3484" s="51"/>
      <c r="N3484" s="53">
        <v>49024</v>
      </c>
      <c r="O3484" s="53"/>
      <c r="P3484" s="53">
        <v>49024</v>
      </c>
    </row>
    <row r="3485" spans="1:16" s="19" customFormat="1" hidden="1">
      <c r="A3485" s="19" t="s">
        <v>54</v>
      </c>
      <c r="B3485" s="19" t="s">
        <v>1913</v>
      </c>
      <c r="C3485" s="51"/>
      <c r="D3485" s="51" t="s">
        <v>1879</v>
      </c>
      <c r="E3485" s="51" t="s">
        <v>460</v>
      </c>
      <c r="F3485" s="51" t="s">
        <v>460</v>
      </c>
      <c r="G3485" s="51"/>
      <c r="H3485" s="51" t="s">
        <v>842</v>
      </c>
      <c r="I3485" s="51"/>
      <c r="J3485" s="51" t="s">
        <v>1912</v>
      </c>
      <c r="K3485" s="51" t="s">
        <v>1911</v>
      </c>
      <c r="L3485" s="51"/>
      <c r="M3485" s="51"/>
      <c r="N3485" s="53">
        <v>71792</v>
      </c>
      <c r="O3485" s="53"/>
      <c r="P3485" s="53">
        <v>71792</v>
      </c>
    </row>
    <row r="3486" spans="1:16" s="19" customFormat="1" hidden="1">
      <c r="A3486" s="19" t="s">
        <v>54</v>
      </c>
      <c r="B3486" s="19" t="s">
        <v>1507</v>
      </c>
      <c r="C3486" s="51"/>
      <c r="D3486" s="51" t="s">
        <v>1879</v>
      </c>
      <c r="E3486" s="51" t="s">
        <v>460</v>
      </c>
      <c r="F3486" s="51" t="s">
        <v>460</v>
      </c>
      <c r="G3486" s="51"/>
      <c r="H3486" s="51" t="s">
        <v>842</v>
      </c>
      <c r="I3486" s="51"/>
      <c r="J3486" s="51" t="s">
        <v>1910</v>
      </c>
      <c r="K3486" s="51" t="s">
        <v>1909</v>
      </c>
      <c r="L3486" s="51"/>
      <c r="M3486" s="51"/>
      <c r="N3486" s="53">
        <v>91655</v>
      </c>
      <c r="O3486" s="53"/>
      <c r="P3486" s="53">
        <v>91655</v>
      </c>
    </row>
    <row r="3487" spans="1:16" s="19" customFormat="1" hidden="1">
      <c r="A3487" s="19" t="s">
        <v>54</v>
      </c>
      <c r="B3487" s="19" t="s">
        <v>1908</v>
      </c>
      <c r="C3487" s="51"/>
      <c r="D3487" s="51" t="s">
        <v>1879</v>
      </c>
      <c r="E3487" s="51" t="s">
        <v>460</v>
      </c>
      <c r="F3487" s="51" t="s">
        <v>460</v>
      </c>
      <c r="G3487" s="51"/>
      <c r="H3487" s="51" t="s">
        <v>842</v>
      </c>
      <c r="I3487" s="51"/>
      <c r="J3487" s="51"/>
      <c r="K3487" s="51"/>
      <c r="L3487" s="51"/>
      <c r="M3487" s="51"/>
      <c r="N3487" s="53">
        <v>1060</v>
      </c>
      <c r="O3487" s="53"/>
      <c r="P3487" s="53">
        <v>1060</v>
      </c>
    </row>
    <row r="3488" spans="1:16" s="19" customFormat="1" hidden="1">
      <c r="A3488" s="19" t="s">
        <v>636</v>
      </c>
      <c r="B3488" s="19" t="s">
        <v>588</v>
      </c>
      <c r="C3488" s="51"/>
      <c r="D3488" s="51" t="s">
        <v>1879</v>
      </c>
      <c r="E3488" s="51" t="s">
        <v>460</v>
      </c>
      <c r="F3488" s="51" t="s">
        <v>460</v>
      </c>
      <c r="G3488" s="51"/>
      <c r="H3488" s="51" t="s">
        <v>1409</v>
      </c>
      <c r="I3488" s="51"/>
      <c r="J3488" s="51"/>
      <c r="K3488" s="51" t="s">
        <v>1907</v>
      </c>
      <c r="L3488" s="51">
        <v>59728</v>
      </c>
      <c r="M3488" s="51"/>
      <c r="N3488" s="53">
        <v>0</v>
      </c>
      <c r="O3488" s="53"/>
      <c r="P3488" s="53">
        <v>0</v>
      </c>
    </row>
    <row r="3489" spans="1:16" s="19" customFormat="1" hidden="1">
      <c r="A3489" s="19" t="s">
        <v>637</v>
      </c>
      <c r="B3489" s="19" t="s">
        <v>588</v>
      </c>
      <c r="C3489" s="51"/>
      <c r="D3489" s="51" t="s">
        <v>1879</v>
      </c>
      <c r="E3489" s="51" t="s">
        <v>460</v>
      </c>
      <c r="F3489" s="51" t="s">
        <v>460</v>
      </c>
      <c r="G3489" s="51"/>
      <c r="H3489" s="51" t="s">
        <v>1409</v>
      </c>
      <c r="I3489" s="51"/>
      <c r="J3489" s="51"/>
      <c r="K3489" s="51" t="s">
        <v>1907</v>
      </c>
      <c r="L3489" s="51">
        <v>59728</v>
      </c>
      <c r="M3489" s="51"/>
      <c r="N3489" s="53">
        <v>0</v>
      </c>
      <c r="O3489" s="53"/>
      <c r="P3489" s="53">
        <v>0</v>
      </c>
    </row>
    <row r="3490" spans="1:16" s="19" customFormat="1" hidden="1">
      <c r="A3490" s="19" t="s">
        <v>638</v>
      </c>
      <c r="B3490" s="19" t="s">
        <v>588</v>
      </c>
      <c r="C3490" s="51"/>
      <c r="D3490" s="51" t="s">
        <v>1879</v>
      </c>
      <c r="E3490" s="51" t="s">
        <v>460</v>
      </c>
      <c r="F3490" s="51" t="s">
        <v>460</v>
      </c>
      <c r="G3490" s="51"/>
      <c r="H3490" s="51" t="s">
        <v>1409</v>
      </c>
      <c r="I3490" s="51"/>
      <c r="J3490" s="51"/>
      <c r="K3490" s="51" t="s">
        <v>1907</v>
      </c>
      <c r="L3490" s="51">
        <v>59728</v>
      </c>
      <c r="M3490" s="51"/>
      <c r="N3490" s="53">
        <v>28184</v>
      </c>
      <c r="O3490" s="53"/>
      <c r="P3490" s="53">
        <v>28184</v>
      </c>
    </row>
    <row r="3491" spans="1:16" s="19" customFormat="1" hidden="1">
      <c r="A3491" s="19" t="s">
        <v>639</v>
      </c>
      <c r="B3491" s="19" t="s">
        <v>588</v>
      </c>
      <c r="C3491" s="51"/>
      <c r="D3491" s="51" t="s">
        <v>1879</v>
      </c>
      <c r="E3491" s="51" t="s">
        <v>460</v>
      </c>
      <c r="F3491" s="51" t="s">
        <v>460</v>
      </c>
      <c r="G3491" s="51"/>
      <c r="H3491" s="51" t="s">
        <v>1409</v>
      </c>
      <c r="I3491" s="51"/>
      <c r="J3491" s="51"/>
      <c r="K3491" s="51" t="s">
        <v>1907</v>
      </c>
      <c r="L3491" s="51">
        <v>59728</v>
      </c>
      <c r="M3491" s="51"/>
      <c r="N3491" s="53">
        <v>0</v>
      </c>
      <c r="O3491" s="53"/>
      <c r="P3491" s="53">
        <v>0</v>
      </c>
    </row>
    <row r="3492" spans="1:16" s="19" customFormat="1" hidden="1">
      <c r="A3492" s="19" t="s">
        <v>1894</v>
      </c>
      <c r="B3492" s="19" t="s">
        <v>588</v>
      </c>
      <c r="C3492" s="51"/>
      <c r="D3492" s="51" t="s">
        <v>1879</v>
      </c>
      <c r="E3492" s="51" t="s">
        <v>460</v>
      </c>
      <c r="F3492" s="51" t="s">
        <v>460</v>
      </c>
      <c r="G3492" s="51"/>
      <c r="H3492" s="51" t="s">
        <v>1409</v>
      </c>
      <c r="I3492" s="51"/>
      <c r="J3492" s="51"/>
      <c r="K3492" s="51" t="s">
        <v>1907</v>
      </c>
      <c r="L3492" s="51">
        <v>59728</v>
      </c>
      <c r="M3492" s="51"/>
      <c r="N3492" s="53">
        <v>0</v>
      </c>
      <c r="O3492" s="53"/>
      <c r="P3492" s="53">
        <v>0</v>
      </c>
    </row>
    <row r="3493" spans="1:16" s="19" customFormat="1" hidden="1">
      <c r="A3493" s="19" t="s">
        <v>1889</v>
      </c>
      <c r="B3493" s="19" t="s">
        <v>1173</v>
      </c>
      <c r="C3493" s="51"/>
      <c r="D3493" s="51" t="s">
        <v>1879</v>
      </c>
      <c r="E3493" s="51" t="s">
        <v>622</v>
      </c>
      <c r="F3493" s="51" t="s">
        <v>622</v>
      </c>
      <c r="G3493" s="51"/>
      <c r="H3493" s="51" t="s">
        <v>1171</v>
      </c>
      <c r="I3493" s="51"/>
      <c r="J3493" s="51" t="s">
        <v>67</v>
      </c>
      <c r="K3493" s="51" t="s">
        <v>67</v>
      </c>
      <c r="L3493" s="51">
        <v>57978</v>
      </c>
      <c r="M3493" s="51"/>
      <c r="N3493" s="53">
        <v>77843</v>
      </c>
      <c r="O3493" s="53"/>
      <c r="P3493" s="53">
        <v>77843</v>
      </c>
    </row>
    <row r="3494" spans="1:16" s="19" customFormat="1" hidden="1">
      <c r="A3494" s="19" t="s">
        <v>611</v>
      </c>
      <c r="B3494" s="19" t="s">
        <v>1170</v>
      </c>
      <c r="C3494" s="51"/>
      <c r="D3494" s="51" t="s">
        <v>1879</v>
      </c>
      <c r="E3494" s="51" t="s">
        <v>622</v>
      </c>
      <c r="F3494" s="51" t="s">
        <v>622</v>
      </c>
      <c r="G3494" s="51"/>
      <c r="H3494" s="51" t="s">
        <v>1171</v>
      </c>
      <c r="I3494" s="51"/>
      <c r="J3494" s="51"/>
      <c r="K3494" s="51"/>
      <c r="L3494" s="51">
        <v>7451</v>
      </c>
      <c r="M3494" s="51"/>
      <c r="N3494" s="53">
        <v>911.84</v>
      </c>
      <c r="O3494" s="53"/>
      <c r="P3494" s="53">
        <v>911.84</v>
      </c>
    </row>
    <row r="3495" spans="1:16" s="19" customFormat="1" hidden="1">
      <c r="A3495" s="19" t="s">
        <v>611</v>
      </c>
      <c r="B3495" s="19" t="s">
        <v>1172</v>
      </c>
      <c r="C3495" s="51"/>
      <c r="D3495" s="51" t="s">
        <v>1879</v>
      </c>
      <c r="E3495" s="51" t="s">
        <v>622</v>
      </c>
      <c r="F3495" s="51" t="s">
        <v>622</v>
      </c>
      <c r="G3495" s="51"/>
      <c r="H3495" s="51" t="s">
        <v>1171</v>
      </c>
      <c r="I3495" s="51"/>
      <c r="J3495" s="51"/>
      <c r="K3495" s="51"/>
      <c r="L3495" s="51">
        <v>7449</v>
      </c>
      <c r="M3495" s="51"/>
      <c r="N3495" s="53">
        <v>2103.5100000000002</v>
      </c>
      <c r="O3495" s="53"/>
      <c r="P3495" s="53">
        <v>2103.5100000000002</v>
      </c>
    </row>
    <row r="3496" spans="1:16" s="19" customFormat="1" hidden="1">
      <c r="A3496" s="19" t="s">
        <v>636</v>
      </c>
      <c r="B3496" s="19" t="s">
        <v>1170</v>
      </c>
      <c r="C3496" s="51"/>
      <c r="D3496" s="51" t="s">
        <v>1879</v>
      </c>
      <c r="E3496" s="51" t="s">
        <v>622</v>
      </c>
      <c r="F3496" s="51" t="s">
        <v>622</v>
      </c>
      <c r="G3496" s="51"/>
      <c r="H3496" s="51" t="s">
        <v>1171</v>
      </c>
      <c r="I3496" s="51"/>
      <c r="J3496" s="51"/>
      <c r="K3496" s="51"/>
      <c r="L3496" s="51">
        <v>7451</v>
      </c>
      <c r="M3496" s="51"/>
      <c r="N3496" s="53">
        <v>8.24</v>
      </c>
      <c r="O3496" s="53"/>
      <c r="P3496" s="53">
        <v>8.24</v>
      </c>
    </row>
    <row r="3497" spans="1:16" s="19" customFormat="1" hidden="1">
      <c r="A3497" s="19" t="s">
        <v>636</v>
      </c>
      <c r="B3497" s="19" t="s">
        <v>1172</v>
      </c>
      <c r="C3497" s="51"/>
      <c r="D3497" s="51" t="s">
        <v>1879</v>
      </c>
      <c r="E3497" s="51" t="s">
        <v>622</v>
      </c>
      <c r="F3497" s="51" t="s">
        <v>622</v>
      </c>
      <c r="G3497" s="51"/>
      <c r="H3497" s="51" t="s">
        <v>1171</v>
      </c>
      <c r="I3497" s="51"/>
      <c r="J3497" s="51"/>
      <c r="K3497" s="51"/>
      <c r="L3497" s="51">
        <v>7449</v>
      </c>
      <c r="M3497" s="51"/>
      <c r="N3497" s="53">
        <v>0</v>
      </c>
      <c r="O3497" s="53"/>
      <c r="P3497" s="53">
        <v>0</v>
      </c>
    </row>
    <row r="3498" spans="1:16" s="19" customFormat="1" hidden="1">
      <c r="A3498" s="19" t="s">
        <v>636</v>
      </c>
      <c r="B3498" s="19" t="s">
        <v>1173</v>
      </c>
      <c r="C3498" s="51"/>
      <c r="D3498" s="51" t="s">
        <v>1879</v>
      </c>
      <c r="E3498" s="51" t="s">
        <v>622</v>
      </c>
      <c r="F3498" s="51" t="s">
        <v>622</v>
      </c>
      <c r="G3498" s="51"/>
      <c r="H3498" s="51" t="s">
        <v>1171</v>
      </c>
      <c r="I3498" s="51"/>
      <c r="J3498" s="51"/>
      <c r="K3498" s="51"/>
      <c r="L3498" s="51">
        <v>40613</v>
      </c>
      <c r="M3498" s="51"/>
      <c r="N3498" s="53">
        <v>1946</v>
      </c>
      <c r="O3498" s="53"/>
      <c r="P3498" s="53">
        <v>1946</v>
      </c>
    </row>
    <row r="3499" spans="1:16" s="19" customFormat="1" hidden="1">
      <c r="A3499" s="19" t="s">
        <v>507</v>
      </c>
      <c r="B3499" s="19" t="s">
        <v>1170</v>
      </c>
      <c r="C3499" s="51"/>
      <c r="D3499" s="51" t="s">
        <v>1879</v>
      </c>
      <c r="E3499" s="51" t="s">
        <v>622</v>
      </c>
      <c r="F3499" s="51" t="s">
        <v>622</v>
      </c>
      <c r="G3499" s="51"/>
      <c r="H3499" s="51" t="s">
        <v>1171</v>
      </c>
      <c r="I3499" s="51"/>
      <c r="J3499" s="51"/>
      <c r="K3499" s="51"/>
      <c r="L3499" s="51">
        <v>7451</v>
      </c>
      <c r="M3499" s="51"/>
      <c r="N3499" s="53">
        <v>14.63</v>
      </c>
      <c r="O3499" s="53"/>
      <c r="P3499" s="53">
        <v>14.63</v>
      </c>
    </row>
    <row r="3500" spans="1:16" s="19" customFormat="1" hidden="1">
      <c r="A3500" s="19" t="s">
        <v>507</v>
      </c>
      <c r="B3500" s="19" t="s">
        <v>1172</v>
      </c>
      <c r="C3500" s="51"/>
      <c r="D3500" s="51" t="s">
        <v>1879</v>
      </c>
      <c r="E3500" s="51" t="s">
        <v>622</v>
      </c>
      <c r="F3500" s="51" t="s">
        <v>622</v>
      </c>
      <c r="G3500" s="51"/>
      <c r="H3500" s="51" t="s">
        <v>1171</v>
      </c>
      <c r="I3500" s="51"/>
      <c r="J3500" s="51"/>
      <c r="K3500" s="51"/>
      <c r="L3500" s="51">
        <v>7449</v>
      </c>
      <c r="M3500" s="51"/>
      <c r="N3500" s="53">
        <v>0</v>
      </c>
      <c r="O3500" s="53"/>
      <c r="P3500" s="53">
        <v>0</v>
      </c>
    </row>
    <row r="3501" spans="1:16" s="19" customFormat="1" hidden="1">
      <c r="A3501" s="19" t="s">
        <v>507</v>
      </c>
      <c r="B3501" s="19" t="s">
        <v>1173</v>
      </c>
      <c r="C3501" s="51"/>
      <c r="D3501" s="51" t="s">
        <v>1879</v>
      </c>
      <c r="E3501" s="51" t="s">
        <v>622</v>
      </c>
      <c r="F3501" s="51" t="s">
        <v>622</v>
      </c>
      <c r="G3501" s="51"/>
      <c r="H3501" s="51" t="s">
        <v>1171</v>
      </c>
      <c r="I3501" s="51"/>
      <c r="J3501" s="51"/>
      <c r="K3501" s="51"/>
      <c r="L3501" s="51">
        <v>40613</v>
      </c>
      <c r="M3501" s="51"/>
      <c r="N3501" s="53">
        <v>14271</v>
      </c>
      <c r="O3501" s="53"/>
      <c r="P3501" s="53">
        <v>14271</v>
      </c>
    </row>
    <row r="3502" spans="1:16" s="19" customFormat="1" hidden="1">
      <c r="A3502" s="19" t="s">
        <v>637</v>
      </c>
      <c r="B3502" s="19" t="s">
        <v>1170</v>
      </c>
      <c r="C3502" s="51"/>
      <c r="D3502" s="51" t="s">
        <v>1879</v>
      </c>
      <c r="E3502" s="51" t="s">
        <v>622</v>
      </c>
      <c r="F3502" s="51" t="s">
        <v>622</v>
      </c>
      <c r="G3502" s="51"/>
      <c r="H3502" s="51" t="s">
        <v>1171</v>
      </c>
      <c r="I3502" s="51"/>
      <c r="J3502" s="51"/>
      <c r="K3502" s="51"/>
      <c r="L3502" s="51">
        <v>7451</v>
      </c>
      <c r="M3502" s="51"/>
      <c r="N3502" s="53">
        <v>243.75</v>
      </c>
      <c r="O3502" s="53"/>
      <c r="P3502" s="53">
        <v>243.75</v>
      </c>
    </row>
    <row r="3503" spans="1:16" s="19" customFormat="1" hidden="1">
      <c r="A3503" s="19" t="s">
        <v>637</v>
      </c>
      <c r="B3503" s="19" t="s">
        <v>1172</v>
      </c>
      <c r="C3503" s="51"/>
      <c r="D3503" s="51" t="s">
        <v>1879</v>
      </c>
      <c r="E3503" s="51" t="s">
        <v>622</v>
      </c>
      <c r="F3503" s="51" t="s">
        <v>622</v>
      </c>
      <c r="G3503" s="51"/>
      <c r="H3503" s="51" t="s">
        <v>1171</v>
      </c>
      <c r="I3503" s="51"/>
      <c r="J3503" s="51"/>
      <c r="K3503" s="51"/>
      <c r="L3503" s="51">
        <v>7449</v>
      </c>
      <c r="M3503" s="51"/>
      <c r="N3503" s="53">
        <v>0</v>
      </c>
      <c r="O3503" s="53"/>
      <c r="P3503" s="53">
        <v>0</v>
      </c>
    </row>
    <row r="3504" spans="1:16" s="19" customFormat="1" hidden="1">
      <c r="A3504" s="19" t="s">
        <v>637</v>
      </c>
      <c r="B3504" s="19" t="s">
        <v>1173</v>
      </c>
      <c r="C3504" s="51"/>
      <c r="D3504" s="51" t="s">
        <v>1879</v>
      </c>
      <c r="E3504" s="51" t="s">
        <v>622</v>
      </c>
      <c r="F3504" s="51" t="s">
        <v>622</v>
      </c>
      <c r="G3504" s="51"/>
      <c r="H3504" s="51" t="s">
        <v>1171</v>
      </c>
      <c r="I3504" s="51"/>
      <c r="J3504" s="51"/>
      <c r="K3504" s="51"/>
      <c r="L3504" s="51">
        <v>40613</v>
      </c>
      <c r="M3504" s="51"/>
      <c r="N3504" s="53">
        <v>11936</v>
      </c>
      <c r="O3504" s="53"/>
      <c r="P3504" s="53">
        <v>11936</v>
      </c>
    </row>
    <row r="3505" spans="1:16" s="19" customFormat="1" hidden="1">
      <c r="A3505" s="19" t="s">
        <v>638</v>
      </c>
      <c r="B3505" s="19" t="s">
        <v>1170</v>
      </c>
      <c r="C3505" s="51"/>
      <c r="D3505" s="51" t="s">
        <v>1879</v>
      </c>
      <c r="E3505" s="51" t="s">
        <v>622</v>
      </c>
      <c r="F3505" s="51" t="s">
        <v>622</v>
      </c>
      <c r="G3505" s="51"/>
      <c r="H3505" s="51" t="s">
        <v>1171</v>
      </c>
      <c r="I3505" s="51"/>
      <c r="J3505" s="51"/>
      <c r="K3505" s="51"/>
      <c r="L3505" s="51">
        <v>7451</v>
      </c>
      <c r="M3505" s="51"/>
      <c r="N3505" s="53">
        <v>559.69000000000005</v>
      </c>
      <c r="O3505" s="53"/>
      <c r="P3505" s="53">
        <v>559.69000000000005</v>
      </c>
    </row>
    <row r="3506" spans="1:16" s="19" customFormat="1" hidden="1">
      <c r="A3506" s="19" t="s">
        <v>638</v>
      </c>
      <c r="B3506" s="19" t="s">
        <v>1172</v>
      </c>
      <c r="C3506" s="51"/>
      <c r="D3506" s="51" t="s">
        <v>1879</v>
      </c>
      <c r="E3506" s="51" t="s">
        <v>622</v>
      </c>
      <c r="F3506" s="51" t="s">
        <v>622</v>
      </c>
      <c r="G3506" s="51"/>
      <c r="H3506" s="51" t="s">
        <v>1171</v>
      </c>
      <c r="I3506" s="51"/>
      <c r="J3506" s="51"/>
      <c r="K3506" s="51"/>
      <c r="L3506" s="51">
        <v>7449</v>
      </c>
      <c r="M3506" s="51"/>
      <c r="N3506" s="53">
        <v>4373.12</v>
      </c>
      <c r="O3506" s="53"/>
      <c r="P3506" s="53">
        <v>4373.12</v>
      </c>
    </row>
    <row r="3507" spans="1:16" s="19" customFormat="1" hidden="1">
      <c r="A3507" s="19" t="s">
        <v>638</v>
      </c>
      <c r="B3507" s="19" t="s">
        <v>1173</v>
      </c>
      <c r="C3507" s="51"/>
      <c r="D3507" s="51" t="s">
        <v>1879</v>
      </c>
      <c r="E3507" s="51" t="s">
        <v>622</v>
      </c>
      <c r="F3507" s="51" t="s">
        <v>622</v>
      </c>
      <c r="G3507" s="51"/>
      <c r="H3507" s="51" t="s">
        <v>1171</v>
      </c>
      <c r="I3507" s="51"/>
      <c r="J3507" s="51"/>
      <c r="K3507" s="51"/>
      <c r="L3507" s="51">
        <v>40613</v>
      </c>
      <c r="M3507" s="51"/>
      <c r="N3507" s="53">
        <v>69021</v>
      </c>
      <c r="O3507" s="53"/>
      <c r="P3507" s="53">
        <v>69021</v>
      </c>
    </row>
    <row r="3508" spans="1:16" s="19" customFormat="1" hidden="1">
      <c r="A3508" s="19" t="s">
        <v>639</v>
      </c>
      <c r="B3508" s="19" t="s">
        <v>1170</v>
      </c>
      <c r="C3508" s="51"/>
      <c r="D3508" s="51" t="s">
        <v>1879</v>
      </c>
      <c r="E3508" s="51" t="s">
        <v>622</v>
      </c>
      <c r="F3508" s="51" t="s">
        <v>622</v>
      </c>
      <c r="G3508" s="51"/>
      <c r="H3508" s="51" t="s">
        <v>1171</v>
      </c>
      <c r="I3508" s="51"/>
      <c r="J3508" s="51"/>
      <c r="K3508" s="51"/>
      <c r="L3508" s="51">
        <v>7451</v>
      </c>
      <c r="M3508" s="51"/>
      <c r="N3508" s="53">
        <v>243.75</v>
      </c>
      <c r="O3508" s="53"/>
      <c r="P3508" s="53">
        <v>243.75</v>
      </c>
    </row>
    <row r="3509" spans="1:16" s="19" customFormat="1" hidden="1">
      <c r="A3509" s="19" t="s">
        <v>639</v>
      </c>
      <c r="B3509" s="19" t="s">
        <v>1172</v>
      </c>
      <c r="C3509" s="51"/>
      <c r="D3509" s="51" t="s">
        <v>1879</v>
      </c>
      <c r="E3509" s="51" t="s">
        <v>622</v>
      </c>
      <c r="F3509" s="51" t="s">
        <v>622</v>
      </c>
      <c r="G3509" s="51"/>
      <c r="H3509" s="51" t="s">
        <v>1171</v>
      </c>
      <c r="I3509" s="51"/>
      <c r="J3509" s="51"/>
      <c r="K3509" s="51"/>
      <c r="L3509" s="51">
        <v>7449</v>
      </c>
      <c r="M3509" s="51"/>
      <c r="N3509" s="53">
        <v>189.48</v>
      </c>
      <c r="O3509" s="53"/>
      <c r="P3509" s="53">
        <v>189.48</v>
      </c>
    </row>
    <row r="3510" spans="1:16" s="19" customFormat="1" hidden="1">
      <c r="A3510" s="19" t="s">
        <v>639</v>
      </c>
      <c r="B3510" s="19" t="s">
        <v>1173</v>
      </c>
      <c r="C3510" s="51"/>
      <c r="D3510" s="51" t="s">
        <v>1879</v>
      </c>
      <c r="E3510" s="51" t="s">
        <v>622</v>
      </c>
      <c r="F3510" s="51" t="s">
        <v>622</v>
      </c>
      <c r="G3510" s="51"/>
      <c r="H3510" s="51" t="s">
        <v>1171</v>
      </c>
      <c r="I3510" s="51"/>
      <c r="J3510" s="51"/>
      <c r="K3510" s="51"/>
      <c r="L3510" s="51">
        <v>40613</v>
      </c>
      <c r="M3510" s="51"/>
      <c r="N3510" s="53">
        <v>14790</v>
      </c>
      <c r="O3510" s="53"/>
      <c r="P3510" s="53">
        <v>14790</v>
      </c>
    </row>
    <row r="3511" spans="1:16" s="19" customFormat="1" hidden="1">
      <c r="A3511" s="19" t="s">
        <v>1894</v>
      </c>
      <c r="B3511" s="19" t="s">
        <v>1170</v>
      </c>
      <c r="C3511" s="51"/>
      <c r="D3511" s="51" t="s">
        <v>1879</v>
      </c>
      <c r="E3511" s="51" t="s">
        <v>622</v>
      </c>
      <c r="F3511" s="51" t="s">
        <v>622</v>
      </c>
      <c r="G3511" s="51"/>
      <c r="H3511" s="51" t="s">
        <v>1171</v>
      </c>
      <c r="I3511" s="51"/>
      <c r="J3511" s="51"/>
      <c r="K3511" s="51"/>
      <c r="L3511" s="51">
        <v>7451</v>
      </c>
      <c r="M3511" s="51"/>
      <c r="N3511" s="53">
        <v>75.930000000000007</v>
      </c>
      <c r="O3511" s="53"/>
      <c r="P3511" s="53">
        <v>75.930000000000007</v>
      </c>
    </row>
    <row r="3512" spans="1:16" s="19" customFormat="1" hidden="1">
      <c r="A3512" s="19" t="s">
        <v>1894</v>
      </c>
      <c r="B3512" s="19" t="s">
        <v>1172</v>
      </c>
      <c r="C3512" s="51"/>
      <c r="D3512" s="51" t="s">
        <v>1879</v>
      </c>
      <c r="E3512" s="51" t="s">
        <v>622</v>
      </c>
      <c r="F3512" s="51" t="s">
        <v>622</v>
      </c>
      <c r="G3512" s="51"/>
      <c r="H3512" s="51" t="s">
        <v>1171</v>
      </c>
      <c r="I3512" s="51"/>
      <c r="J3512" s="51"/>
      <c r="K3512" s="51"/>
      <c r="L3512" s="51">
        <v>7449</v>
      </c>
      <c r="M3512" s="51"/>
      <c r="N3512" s="53">
        <v>0</v>
      </c>
      <c r="O3512" s="53"/>
      <c r="P3512" s="53">
        <v>0</v>
      </c>
    </row>
    <row r="3513" spans="1:16" s="19" customFormat="1" hidden="1">
      <c r="A3513" s="19" t="s">
        <v>1894</v>
      </c>
      <c r="B3513" s="19" t="s">
        <v>1173</v>
      </c>
      <c r="C3513" s="51"/>
      <c r="D3513" s="51" t="s">
        <v>1879</v>
      </c>
      <c r="E3513" s="51" t="s">
        <v>622</v>
      </c>
      <c r="F3513" s="51" t="s">
        <v>622</v>
      </c>
      <c r="G3513" s="51"/>
      <c r="H3513" s="51" t="s">
        <v>1171</v>
      </c>
      <c r="I3513" s="51"/>
      <c r="J3513" s="51"/>
      <c r="K3513" s="51"/>
      <c r="L3513" s="51">
        <v>40613</v>
      </c>
      <c r="M3513" s="51"/>
      <c r="N3513" s="53">
        <v>5708</v>
      </c>
      <c r="O3513" s="53"/>
      <c r="P3513" s="53">
        <v>5708</v>
      </c>
    </row>
    <row r="3514" spans="1:16" s="19" customFormat="1" hidden="1">
      <c r="A3514" s="19" t="s">
        <v>640</v>
      </c>
      <c r="B3514" s="19" t="s">
        <v>1170</v>
      </c>
      <c r="C3514" s="51"/>
      <c r="D3514" s="51" t="s">
        <v>1879</v>
      </c>
      <c r="E3514" s="51" t="s">
        <v>622</v>
      </c>
      <c r="F3514" s="51" t="s">
        <v>622</v>
      </c>
      <c r="G3514" s="51"/>
      <c r="H3514" s="51" t="s">
        <v>1171</v>
      </c>
      <c r="I3514" s="51"/>
      <c r="J3514" s="51"/>
      <c r="K3514" s="51"/>
      <c r="L3514" s="51">
        <v>7451</v>
      </c>
      <c r="M3514" s="51"/>
      <c r="N3514" s="53">
        <v>379.85</v>
      </c>
      <c r="O3514" s="53"/>
      <c r="P3514" s="53">
        <v>379.85</v>
      </c>
    </row>
    <row r="3515" spans="1:16" s="19" customFormat="1" hidden="1">
      <c r="A3515" s="19" t="s">
        <v>640</v>
      </c>
      <c r="B3515" s="19" t="s">
        <v>1172</v>
      </c>
      <c r="C3515" s="51"/>
      <c r="D3515" s="51" t="s">
        <v>1879</v>
      </c>
      <c r="E3515" s="51" t="s">
        <v>622</v>
      </c>
      <c r="F3515" s="51" t="s">
        <v>622</v>
      </c>
      <c r="G3515" s="51"/>
      <c r="H3515" s="51" t="s">
        <v>1171</v>
      </c>
      <c r="I3515" s="51"/>
      <c r="J3515" s="51"/>
      <c r="K3515" s="51"/>
      <c r="L3515" s="51">
        <v>7449</v>
      </c>
      <c r="M3515" s="51"/>
      <c r="N3515" s="53">
        <v>0</v>
      </c>
      <c r="O3515" s="53"/>
      <c r="P3515" s="53">
        <v>0</v>
      </c>
    </row>
    <row r="3516" spans="1:16" s="19" customFormat="1" hidden="1">
      <c r="A3516" s="19" t="s">
        <v>640</v>
      </c>
      <c r="B3516" s="19" t="s">
        <v>1173</v>
      </c>
      <c r="C3516" s="51"/>
      <c r="D3516" s="51" t="s">
        <v>1879</v>
      </c>
      <c r="E3516" s="51" t="s">
        <v>622</v>
      </c>
      <c r="F3516" s="51" t="s">
        <v>622</v>
      </c>
      <c r="G3516" s="51"/>
      <c r="H3516" s="51" t="s">
        <v>1171</v>
      </c>
      <c r="I3516" s="51"/>
      <c r="J3516" s="51"/>
      <c r="K3516" s="51"/>
      <c r="L3516" s="51">
        <v>40613</v>
      </c>
      <c r="M3516" s="51"/>
      <c r="N3516" s="53">
        <v>12974</v>
      </c>
      <c r="O3516" s="53"/>
      <c r="P3516" s="53">
        <v>12974</v>
      </c>
    </row>
    <row r="3517" spans="1:16" s="19" customFormat="1" hidden="1">
      <c r="A3517" s="19" t="s">
        <v>1889</v>
      </c>
      <c r="B3517" s="19" t="s">
        <v>1214</v>
      </c>
      <c r="C3517" s="51"/>
      <c r="D3517" s="51" t="s">
        <v>1879</v>
      </c>
      <c r="E3517" s="51" t="s">
        <v>622</v>
      </c>
      <c r="F3517" s="51" t="s">
        <v>622</v>
      </c>
      <c r="G3517" s="51"/>
      <c r="H3517" s="51" t="s">
        <v>1906</v>
      </c>
      <c r="I3517" s="51"/>
      <c r="J3517" s="51" t="s">
        <v>67</v>
      </c>
      <c r="K3517" s="51" t="s">
        <v>67</v>
      </c>
      <c r="L3517" s="51">
        <v>151</v>
      </c>
      <c r="M3517" s="51"/>
      <c r="N3517" s="53">
        <v>4717</v>
      </c>
      <c r="O3517" s="53"/>
      <c r="P3517" s="53">
        <v>4717</v>
      </c>
    </row>
    <row r="3518" spans="1:16" s="19" customFormat="1" hidden="1">
      <c r="A3518" s="19" t="s">
        <v>1889</v>
      </c>
      <c r="B3518" s="19" t="s">
        <v>1790</v>
      </c>
      <c r="C3518" s="51"/>
      <c r="D3518" s="51" t="s">
        <v>1879</v>
      </c>
      <c r="E3518" s="51" t="s">
        <v>622</v>
      </c>
      <c r="F3518" s="51" t="s">
        <v>622</v>
      </c>
      <c r="G3518" s="51"/>
      <c r="H3518" s="51" t="s">
        <v>1906</v>
      </c>
      <c r="I3518" s="51"/>
      <c r="J3518" s="51" t="s">
        <v>67</v>
      </c>
      <c r="K3518" s="51" t="s">
        <v>67</v>
      </c>
      <c r="L3518" s="51">
        <v>7266</v>
      </c>
      <c r="M3518" s="51"/>
      <c r="N3518" s="53">
        <v>418642</v>
      </c>
      <c r="O3518" s="53"/>
      <c r="P3518" s="53">
        <v>418642</v>
      </c>
    </row>
    <row r="3519" spans="1:16" s="19" customFormat="1" hidden="1">
      <c r="A3519" s="19" t="s">
        <v>611</v>
      </c>
      <c r="B3519" s="19" t="s">
        <v>843</v>
      </c>
      <c r="C3519" s="51"/>
      <c r="D3519" s="51" t="s">
        <v>1879</v>
      </c>
      <c r="E3519" s="51" t="s">
        <v>676</v>
      </c>
      <c r="F3519" s="51" t="s">
        <v>676</v>
      </c>
      <c r="G3519" s="51"/>
      <c r="H3519" s="51" t="s">
        <v>844</v>
      </c>
      <c r="I3519" s="51"/>
      <c r="J3519" s="51"/>
      <c r="K3519" s="51" t="s">
        <v>1905</v>
      </c>
      <c r="L3519" s="51">
        <v>54554</v>
      </c>
      <c r="M3519" s="51"/>
      <c r="N3519" s="53">
        <v>101767.90712724999</v>
      </c>
      <c r="O3519" s="53"/>
      <c r="P3519" s="53">
        <v>101767.90712724999</v>
      </c>
    </row>
    <row r="3520" spans="1:16" s="19" customFormat="1" hidden="1">
      <c r="A3520" s="19" t="s">
        <v>636</v>
      </c>
      <c r="B3520" s="19" t="s">
        <v>843</v>
      </c>
      <c r="C3520" s="51"/>
      <c r="D3520" s="51" t="s">
        <v>1879</v>
      </c>
      <c r="E3520" s="51" t="s">
        <v>676</v>
      </c>
      <c r="F3520" s="51" t="s">
        <v>676</v>
      </c>
      <c r="G3520" s="51"/>
      <c r="H3520" s="51" t="s">
        <v>844</v>
      </c>
      <c r="I3520" s="51"/>
      <c r="J3520" s="51"/>
      <c r="K3520" s="51" t="s">
        <v>1905</v>
      </c>
      <c r="L3520" s="51">
        <v>54554</v>
      </c>
      <c r="M3520" s="51"/>
      <c r="N3520" s="53">
        <v>0</v>
      </c>
      <c r="O3520" s="53"/>
      <c r="P3520" s="53">
        <v>0</v>
      </c>
    </row>
    <row r="3521" spans="1:16" s="19" customFormat="1" hidden="1">
      <c r="A3521" s="19" t="s">
        <v>507</v>
      </c>
      <c r="B3521" s="19" t="s">
        <v>843</v>
      </c>
      <c r="C3521" s="51"/>
      <c r="D3521" s="51" t="s">
        <v>1879</v>
      </c>
      <c r="E3521" s="51" t="s">
        <v>676</v>
      </c>
      <c r="F3521" s="51" t="s">
        <v>676</v>
      </c>
      <c r="G3521" s="51"/>
      <c r="H3521" s="51" t="s">
        <v>844</v>
      </c>
      <c r="I3521" s="51"/>
      <c r="J3521" s="51"/>
      <c r="K3521" s="51" t="s">
        <v>1905</v>
      </c>
      <c r="L3521" s="51">
        <v>54554</v>
      </c>
      <c r="M3521" s="51"/>
      <c r="N3521" s="53">
        <v>0</v>
      </c>
      <c r="O3521" s="53"/>
      <c r="P3521" s="53">
        <v>0</v>
      </c>
    </row>
    <row r="3522" spans="1:16" s="19" customFormat="1" hidden="1">
      <c r="A3522" s="19" t="s">
        <v>637</v>
      </c>
      <c r="B3522" s="19" t="s">
        <v>843</v>
      </c>
      <c r="C3522" s="51"/>
      <c r="D3522" s="51" t="s">
        <v>1879</v>
      </c>
      <c r="E3522" s="51" t="s">
        <v>676</v>
      </c>
      <c r="F3522" s="51" t="s">
        <v>676</v>
      </c>
      <c r="G3522" s="51"/>
      <c r="H3522" s="51" t="s">
        <v>844</v>
      </c>
      <c r="I3522" s="51"/>
      <c r="J3522" s="51"/>
      <c r="K3522" s="51" t="s">
        <v>1905</v>
      </c>
      <c r="L3522" s="51">
        <v>54554</v>
      </c>
      <c r="M3522" s="51"/>
      <c r="N3522" s="53">
        <v>16893.41</v>
      </c>
      <c r="O3522" s="53"/>
      <c r="P3522" s="53">
        <v>16893.41</v>
      </c>
    </row>
    <row r="3523" spans="1:16" s="19" customFormat="1" hidden="1">
      <c r="A3523" s="19" t="s">
        <v>638</v>
      </c>
      <c r="B3523" s="19" t="s">
        <v>843</v>
      </c>
      <c r="C3523" s="51"/>
      <c r="D3523" s="51" t="s">
        <v>1879</v>
      </c>
      <c r="E3523" s="51" t="s">
        <v>676</v>
      </c>
      <c r="F3523" s="51" t="s">
        <v>676</v>
      </c>
      <c r="G3523" s="51"/>
      <c r="H3523" s="51" t="s">
        <v>844</v>
      </c>
      <c r="I3523" s="51"/>
      <c r="J3523" s="51"/>
      <c r="K3523" s="51" t="s">
        <v>1905</v>
      </c>
      <c r="L3523" s="51">
        <v>54554</v>
      </c>
      <c r="M3523" s="51"/>
      <c r="N3523" s="53">
        <v>105461</v>
      </c>
      <c r="O3523" s="53"/>
      <c r="P3523" s="53">
        <v>105461</v>
      </c>
    </row>
    <row r="3524" spans="1:16" s="19" customFormat="1" hidden="1">
      <c r="A3524" s="19" t="s">
        <v>639</v>
      </c>
      <c r="B3524" s="19" t="s">
        <v>843</v>
      </c>
      <c r="C3524" s="51"/>
      <c r="D3524" s="51" t="s">
        <v>1879</v>
      </c>
      <c r="E3524" s="51" t="s">
        <v>676</v>
      </c>
      <c r="F3524" s="51" t="s">
        <v>676</v>
      </c>
      <c r="G3524" s="51"/>
      <c r="H3524" s="51" t="s">
        <v>844</v>
      </c>
      <c r="I3524" s="51"/>
      <c r="J3524" s="51"/>
      <c r="K3524" s="51" t="s">
        <v>1905</v>
      </c>
      <c r="L3524" s="51">
        <v>54554</v>
      </c>
      <c r="M3524" s="51"/>
      <c r="N3524" s="53">
        <v>23406.54</v>
      </c>
      <c r="O3524" s="53"/>
      <c r="P3524" s="53">
        <v>23406.54</v>
      </c>
    </row>
    <row r="3525" spans="1:16" s="19" customFormat="1" hidden="1">
      <c r="A3525" s="19" t="s">
        <v>1894</v>
      </c>
      <c r="B3525" s="19" t="s">
        <v>843</v>
      </c>
      <c r="C3525" s="51"/>
      <c r="D3525" s="51" t="s">
        <v>1879</v>
      </c>
      <c r="E3525" s="51" t="s">
        <v>676</v>
      </c>
      <c r="F3525" s="51" t="s">
        <v>676</v>
      </c>
      <c r="G3525" s="51"/>
      <c r="H3525" s="51" t="s">
        <v>844</v>
      </c>
      <c r="I3525" s="51"/>
      <c r="J3525" s="51"/>
      <c r="K3525" s="51" t="s">
        <v>1905</v>
      </c>
      <c r="L3525" s="51">
        <v>54554</v>
      </c>
      <c r="M3525" s="51"/>
      <c r="N3525" s="53">
        <v>17198.7</v>
      </c>
      <c r="O3525" s="53"/>
      <c r="P3525" s="53">
        <v>17198.7</v>
      </c>
    </row>
    <row r="3526" spans="1:16" s="19" customFormat="1" hidden="1">
      <c r="A3526" s="19" t="s">
        <v>640</v>
      </c>
      <c r="B3526" s="19" t="s">
        <v>843</v>
      </c>
      <c r="C3526" s="51"/>
      <c r="D3526" s="51" t="s">
        <v>1879</v>
      </c>
      <c r="E3526" s="51" t="s">
        <v>676</v>
      </c>
      <c r="F3526" s="51" t="s">
        <v>676</v>
      </c>
      <c r="G3526" s="51"/>
      <c r="H3526" s="51" t="s">
        <v>844</v>
      </c>
      <c r="I3526" s="51"/>
      <c r="J3526" s="51"/>
      <c r="K3526" s="51" t="s">
        <v>1905</v>
      </c>
      <c r="L3526" s="51">
        <v>54554</v>
      </c>
      <c r="M3526" s="51"/>
      <c r="N3526" s="53">
        <v>20760.59</v>
      </c>
      <c r="O3526" s="53"/>
      <c r="P3526" s="53">
        <v>20760.59</v>
      </c>
    </row>
    <row r="3527" spans="1:16" s="19" customFormat="1" hidden="1">
      <c r="A3527" s="19" t="s">
        <v>611</v>
      </c>
      <c r="B3527" s="19" t="s">
        <v>1089</v>
      </c>
      <c r="C3527" s="51"/>
      <c r="D3527" s="51" t="s">
        <v>1879</v>
      </c>
      <c r="E3527" s="51" t="s">
        <v>460</v>
      </c>
      <c r="F3527" s="51" t="s">
        <v>460</v>
      </c>
      <c r="G3527" s="51"/>
      <c r="H3527" s="51" t="s">
        <v>844</v>
      </c>
      <c r="I3527" s="51"/>
      <c r="J3527" s="51" t="s">
        <v>540</v>
      </c>
      <c r="K3527" s="51" t="s">
        <v>1904</v>
      </c>
      <c r="L3527" s="51"/>
      <c r="M3527" s="51"/>
      <c r="N3527" s="53">
        <v>4</v>
      </c>
      <c r="O3527" s="53">
        <v>4</v>
      </c>
      <c r="P3527" s="53">
        <v>0</v>
      </c>
    </row>
    <row r="3528" spans="1:16" s="19" customFormat="1" hidden="1">
      <c r="A3528" s="19" t="s">
        <v>636</v>
      </c>
      <c r="B3528" s="19" t="s">
        <v>1088</v>
      </c>
      <c r="C3528" s="51"/>
      <c r="D3528" s="51" t="s">
        <v>1879</v>
      </c>
      <c r="E3528" s="51" t="s">
        <v>460</v>
      </c>
      <c r="F3528" s="51" t="s">
        <v>460</v>
      </c>
      <c r="G3528" s="51"/>
      <c r="H3528" s="51" t="s">
        <v>844</v>
      </c>
      <c r="I3528" s="51"/>
      <c r="J3528" s="51"/>
      <c r="K3528" s="51" t="s">
        <v>1904</v>
      </c>
      <c r="L3528" s="51"/>
      <c r="M3528" s="51"/>
      <c r="N3528" s="53">
        <v>0</v>
      </c>
      <c r="O3528" s="53"/>
      <c r="P3528" s="53">
        <v>0</v>
      </c>
    </row>
    <row r="3529" spans="1:16" s="19" customFormat="1" hidden="1">
      <c r="A3529" s="19" t="s">
        <v>636</v>
      </c>
      <c r="B3529" s="19" t="s">
        <v>1089</v>
      </c>
      <c r="C3529" s="51"/>
      <c r="D3529" s="51" t="s">
        <v>1879</v>
      </c>
      <c r="E3529" s="51" t="s">
        <v>460</v>
      </c>
      <c r="F3529" s="51" t="s">
        <v>460</v>
      </c>
      <c r="G3529" s="51"/>
      <c r="H3529" s="51" t="s">
        <v>844</v>
      </c>
      <c r="I3529" s="51"/>
      <c r="J3529" s="51"/>
      <c r="K3529" s="51" t="s">
        <v>1904</v>
      </c>
      <c r="L3529" s="51"/>
      <c r="M3529" s="51"/>
      <c r="N3529" s="53">
        <v>0</v>
      </c>
      <c r="O3529" s="53"/>
      <c r="P3529" s="53">
        <v>0</v>
      </c>
    </row>
    <row r="3530" spans="1:16" s="19" customFormat="1" hidden="1">
      <c r="A3530" s="19" t="s">
        <v>507</v>
      </c>
      <c r="B3530" s="19" t="s">
        <v>1088</v>
      </c>
      <c r="C3530" s="51"/>
      <c r="D3530" s="51" t="s">
        <v>1879</v>
      </c>
      <c r="E3530" s="51" t="s">
        <v>460</v>
      </c>
      <c r="F3530" s="51" t="s">
        <v>460</v>
      </c>
      <c r="G3530" s="51"/>
      <c r="H3530" s="51" t="s">
        <v>844</v>
      </c>
      <c r="I3530" s="51"/>
      <c r="J3530" s="51"/>
      <c r="K3530" s="51" t="s">
        <v>1904</v>
      </c>
      <c r="L3530" s="51"/>
      <c r="M3530" s="51"/>
      <c r="N3530" s="53">
        <v>0</v>
      </c>
      <c r="O3530" s="53"/>
      <c r="P3530" s="53">
        <v>0</v>
      </c>
    </row>
    <row r="3531" spans="1:16" s="19" customFormat="1" hidden="1">
      <c r="A3531" s="19" t="s">
        <v>507</v>
      </c>
      <c r="B3531" s="19" t="s">
        <v>1089</v>
      </c>
      <c r="C3531" s="51"/>
      <c r="D3531" s="51" t="s">
        <v>1879</v>
      </c>
      <c r="E3531" s="51" t="s">
        <v>460</v>
      </c>
      <c r="F3531" s="51" t="s">
        <v>460</v>
      </c>
      <c r="G3531" s="51"/>
      <c r="H3531" s="51" t="s">
        <v>844</v>
      </c>
      <c r="I3531" s="51"/>
      <c r="J3531" s="51"/>
      <c r="K3531" s="51" t="s">
        <v>1904</v>
      </c>
      <c r="L3531" s="51"/>
      <c r="M3531" s="51"/>
      <c r="N3531" s="53">
        <v>0</v>
      </c>
      <c r="O3531" s="53"/>
      <c r="P3531" s="53">
        <v>0</v>
      </c>
    </row>
    <row r="3532" spans="1:16" s="19" customFormat="1" hidden="1">
      <c r="A3532" s="19" t="s">
        <v>637</v>
      </c>
      <c r="B3532" s="19" t="s">
        <v>1088</v>
      </c>
      <c r="C3532" s="51"/>
      <c r="D3532" s="51" t="s">
        <v>1879</v>
      </c>
      <c r="E3532" s="51" t="s">
        <v>460</v>
      </c>
      <c r="F3532" s="51" t="s">
        <v>460</v>
      </c>
      <c r="G3532" s="51"/>
      <c r="H3532" s="51" t="s">
        <v>844</v>
      </c>
      <c r="I3532" s="51"/>
      <c r="J3532" s="51"/>
      <c r="K3532" s="51" t="s">
        <v>1904</v>
      </c>
      <c r="L3532" s="51"/>
      <c r="M3532" s="51"/>
      <c r="N3532" s="53">
        <v>1</v>
      </c>
      <c r="O3532" s="53"/>
      <c r="P3532" s="53">
        <v>1</v>
      </c>
    </row>
    <row r="3533" spans="1:16" s="19" customFormat="1" hidden="1">
      <c r="A3533" s="19" t="s">
        <v>637</v>
      </c>
      <c r="B3533" s="19" t="s">
        <v>1089</v>
      </c>
      <c r="C3533" s="51"/>
      <c r="D3533" s="51" t="s">
        <v>1879</v>
      </c>
      <c r="E3533" s="51" t="s">
        <v>460</v>
      </c>
      <c r="F3533" s="51" t="s">
        <v>460</v>
      </c>
      <c r="G3533" s="51"/>
      <c r="H3533" s="51" t="s">
        <v>844</v>
      </c>
      <c r="I3533" s="51"/>
      <c r="J3533" s="51"/>
      <c r="K3533" s="51" t="s">
        <v>1904</v>
      </c>
      <c r="L3533" s="51"/>
      <c r="M3533" s="51"/>
      <c r="N3533" s="53">
        <v>1</v>
      </c>
      <c r="O3533" s="53">
        <v>1</v>
      </c>
      <c r="P3533" s="53">
        <v>0</v>
      </c>
    </row>
    <row r="3534" spans="1:16" s="19" customFormat="1" hidden="1">
      <c r="A3534" s="19" t="s">
        <v>638</v>
      </c>
      <c r="B3534" s="19" t="s">
        <v>1088</v>
      </c>
      <c r="C3534" s="51"/>
      <c r="D3534" s="51" t="s">
        <v>1879</v>
      </c>
      <c r="E3534" s="51" t="s">
        <v>460</v>
      </c>
      <c r="F3534" s="51" t="s">
        <v>460</v>
      </c>
      <c r="G3534" s="51"/>
      <c r="H3534" s="51" t="s">
        <v>844</v>
      </c>
      <c r="I3534" s="51"/>
      <c r="J3534" s="51"/>
      <c r="K3534" s="51" t="s">
        <v>1904</v>
      </c>
      <c r="L3534" s="51"/>
      <c r="M3534" s="51"/>
      <c r="N3534" s="53">
        <v>5</v>
      </c>
      <c r="O3534" s="53"/>
      <c r="P3534" s="53">
        <v>5</v>
      </c>
    </row>
    <row r="3535" spans="1:16" s="19" customFormat="1" hidden="1">
      <c r="A3535" s="19" t="s">
        <v>638</v>
      </c>
      <c r="B3535" s="19" t="s">
        <v>1089</v>
      </c>
      <c r="C3535" s="51"/>
      <c r="D3535" s="51" t="s">
        <v>1879</v>
      </c>
      <c r="E3535" s="51" t="s">
        <v>460</v>
      </c>
      <c r="F3535" s="51" t="s">
        <v>460</v>
      </c>
      <c r="G3535" s="51"/>
      <c r="H3535" s="51" t="s">
        <v>844</v>
      </c>
      <c r="I3535" s="51"/>
      <c r="J3535" s="51"/>
      <c r="K3535" s="51" t="s">
        <v>1904</v>
      </c>
      <c r="L3535" s="51"/>
      <c r="M3535" s="51"/>
      <c r="N3535" s="53">
        <v>5</v>
      </c>
      <c r="O3535" s="53">
        <v>5</v>
      </c>
      <c r="P3535" s="53">
        <v>0</v>
      </c>
    </row>
    <row r="3536" spans="1:16" s="19" customFormat="1" hidden="1">
      <c r="A3536" s="19" t="s">
        <v>639</v>
      </c>
      <c r="B3536" s="19" t="s">
        <v>1088</v>
      </c>
      <c r="C3536" s="51"/>
      <c r="D3536" s="51" t="s">
        <v>1879</v>
      </c>
      <c r="E3536" s="51" t="s">
        <v>460</v>
      </c>
      <c r="F3536" s="51" t="s">
        <v>460</v>
      </c>
      <c r="G3536" s="51"/>
      <c r="H3536" s="51" t="s">
        <v>844</v>
      </c>
      <c r="I3536" s="51"/>
      <c r="J3536" s="51"/>
      <c r="K3536" s="51" t="s">
        <v>1904</v>
      </c>
      <c r="L3536" s="51"/>
      <c r="M3536" s="51"/>
      <c r="N3536" s="53">
        <v>1</v>
      </c>
      <c r="O3536" s="53"/>
      <c r="P3536" s="53">
        <v>1</v>
      </c>
    </row>
    <row r="3537" spans="1:16" s="19" customFormat="1" hidden="1">
      <c r="A3537" s="19" t="s">
        <v>639</v>
      </c>
      <c r="B3537" s="19" t="s">
        <v>1089</v>
      </c>
      <c r="C3537" s="51"/>
      <c r="D3537" s="51" t="s">
        <v>1879</v>
      </c>
      <c r="E3537" s="51" t="s">
        <v>460</v>
      </c>
      <c r="F3537" s="51" t="s">
        <v>460</v>
      </c>
      <c r="G3537" s="51"/>
      <c r="H3537" s="51" t="s">
        <v>844</v>
      </c>
      <c r="I3537" s="51"/>
      <c r="J3537" s="51"/>
      <c r="K3537" s="51" t="s">
        <v>1904</v>
      </c>
      <c r="L3537" s="51"/>
      <c r="M3537" s="51"/>
      <c r="N3537" s="53">
        <v>1</v>
      </c>
      <c r="O3537" s="53">
        <v>1</v>
      </c>
      <c r="P3537" s="53">
        <v>0</v>
      </c>
    </row>
    <row r="3538" spans="1:16" s="19" customFormat="1" hidden="1">
      <c r="A3538" s="19" t="s">
        <v>1894</v>
      </c>
      <c r="B3538" s="19" t="s">
        <v>1088</v>
      </c>
      <c r="C3538" s="51"/>
      <c r="D3538" s="51" t="s">
        <v>1879</v>
      </c>
      <c r="E3538" s="51" t="s">
        <v>460</v>
      </c>
      <c r="F3538" s="51" t="s">
        <v>460</v>
      </c>
      <c r="G3538" s="51"/>
      <c r="H3538" s="51" t="s">
        <v>844</v>
      </c>
      <c r="I3538" s="51"/>
      <c r="J3538" s="51"/>
      <c r="K3538" s="51" t="s">
        <v>1904</v>
      </c>
      <c r="L3538" s="51"/>
      <c r="M3538" s="51"/>
      <c r="N3538" s="53">
        <v>1</v>
      </c>
      <c r="O3538" s="53"/>
      <c r="P3538" s="53">
        <v>1</v>
      </c>
    </row>
    <row r="3539" spans="1:16" s="19" customFormat="1" hidden="1">
      <c r="A3539" s="19" t="s">
        <v>1894</v>
      </c>
      <c r="B3539" s="19" t="s">
        <v>1089</v>
      </c>
      <c r="C3539" s="51"/>
      <c r="D3539" s="51" t="s">
        <v>1879</v>
      </c>
      <c r="E3539" s="51" t="s">
        <v>460</v>
      </c>
      <c r="F3539" s="51" t="s">
        <v>460</v>
      </c>
      <c r="G3539" s="51"/>
      <c r="H3539" s="51" t="s">
        <v>844</v>
      </c>
      <c r="I3539" s="51"/>
      <c r="J3539" s="51"/>
      <c r="K3539" s="51" t="s">
        <v>1904</v>
      </c>
      <c r="L3539" s="51"/>
      <c r="M3539" s="51"/>
      <c r="N3539" s="53">
        <v>1</v>
      </c>
      <c r="O3539" s="53">
        <v>1</v>
      </c>
      <c r="P3539" s="53">
        <v>0</v>
      </c>
    </row>
    <row r="3540" spans="1:16" s="19" customFormat="1" hidden="1">
      <c r="A3540" s="19" t="s">
        <v>640</v>
      </c>
      <c r="B3540" s="19" t="s">
        <v>1088</v>
      </c>
      <c r="C3540" s="51"/>
      <c r="D3540" s="51" t="s">
        <v>1879</v>
      </c>
      <c r="E3540" s="51" t="s">
        <v>460</v>
      </c>
      <c r="F3540" s="51" t="s">
        <v>460</v>
      </c>
      <c r="G3540" s="51"/>
      <c r="H3540" s="51" t="s">
        <v>844</v>
      </c>
      <c r="I3540" s="51"/>
      <c r="J3540" s="51"/>
      <c r="K3540" s="51" t="s">
        <v>1904</v>
      </c>
      <c r="L3540" s="51"/>
      <c r="M3540" s="51"/>
      <c r="N3540" s="53">
        <v>1</v>
      </c>
      <c r="O3540" s="53"/>
      <c r="P3540" s="53">
        <v>1</v>
      </c>
    </row>
    <row r="3541" spans="1:16" s="19" customFormat="1" hidden="1">
      <c r="A3541" s="19" t="s">
        <v>640</v>
      </c>
      <c r="B3541" s="19" t="s">
        <v>1089</v>
      </c>
      <c r="C3541" s="51"/>
      <c r="D3541" s="51" t="s">
        <v>1879</v>
      </c>
      <c r="E3541" s="51" t="s">
        <v>460</v>
      </c>
      <c r="F3541" s="51" t="s">
        <v>460</v>
      </c>
      <c r="G3541" s="51"/>
      <c r="H3541" s="51" t="s">
        <v>844</v>
      </c>
      <c r="I3541" s="51"/>
      <c r="J3541" s="51"/>
      <c r="K3541" s="51" t="s">
        <v>1904</v>
      </c>
      <c r="L3541" s="51"/>
      <c r="M3541" s="51"/>
      <c r="N3541" s="53">
        <v>1</v>
      </c>
      <c r="O3541" s="53">
        <v>1</v>
      </c>
      <c r="P3541" s="53">
        <v>0</v>
      </c>
    </row>
    <row r="3542" spans="1:16" s="19" customFormat="1" hidden="1">
      <c r="A3542" s="19" t="s">
        <v>640</v>
      </c>
      <c r="B3542" s="19" t="s">
        <v>926</v>
      </c>
      <c r="C3542" s="51"/>
      <c r="D3542" s="51" t="s">
        <v>1879</v>
      </c>
      <c r="E3542" s="51" t="s">
        <v>0</v>
      </c>
      <c r="F3542" s="51" t="s">
        <v>243</v>
      </c>
      <c r="G3542" s="51"/>
      <c r="H3542" s="51" t="s">
        <v>927</v>
      </c>
      <c r="I3542" s="51"/>
      <c r="J3542" s="51"/>
      <c r="K3542" s="51"/>
      <c r="L3542" s="51">
        <v>56036</v>
      </c>
      <c r="M3542" s="51"/>
      <c r="N3542" s="53">
        <v>0</v>
      </c>
      <c r="O3542" s="53"/>
      <c r="P3542" s="53">
        <v>0</v>
      </c>
    </row>
    <row r="3543" spans="1:16" s="19" customFormat="1" hidden="1">
      <c r="A3543" s="19" t="s">
        <v>611</v>
      </c>
      <c r="B3543" s="19" t="s">
        <v>749</v>
      </c>
      <c r="C3543" s="51"/>
      <c r="D3543" s="51" t="s">
        <v>1879</v>
      </c>
      <c r="E3543" s="51" t="s">
        <v>0</v>
      </c>
      <c r="F3543" s="51" t="s">
        <v>243</v>
      </c>
      <c r="G3543" s="51"/>
      <c r="H3543" s="51" t="s">
        <v>750</v>
      </c>
      <c r="I3543" s="51"/>
      <c r="J3543" s="51" t="s">
        <v>133</v>
      </c>
      <c r="K3543" s="51" t="s">
        <v>1903</v>
      </c>
      <c r="L3543" s="51">
        <v>57771</v>
      </c>
      <c r="M3543" s="51"/>
      <c r="N3543" s="53">
        <v>16116.11</v>
      </c>
      <c r="O3543" s="53"/>
      <c r="P3543" s="53">
        <v>16116.11</v>
      </c>
    </row>
    <row r="3544" spans="1:16" s="19" customFormat="1" hidden="1">
      <c r="A3544" s="19" t="s">
        <v>636</v>
      </c>
      <c r="B3544" s="19" t="s">
        <v>749</v>
      </c>
      <c r="C3544" s="51"/>
      <c r="D3544" s="51" t="s">
        <v>1879</v>
      </c>
      <c r="E3544" s="51" t="s">
        <v>0</v>
      </c>
      <c r="F3544" s="51" t="s">
        <v>243</v>
      </c>
      <c r="G3544" s="51"/>
      <c r="H3544" s="51" t="s">
        <v>750</v>
      </c>
      <c r="I3544" s="51"/>
      <c r="J3544" s="51"/>
      <c r="K3544" s="51" t="s">
        <v>1903</v>
      </c>
      <c r="L3544" s="51">
        <v>57771</v>
      </c>
      <c r="M3544" s="51"/>
      <c r="N3544" s="53">
        <v>0</v>
      </c>
      <c r="O3544" s="53"/>
      <c r="P3544" s="53">
        <v>0</v>
      </c>
    </row>
    <row r="3545" spans="1:16" s="19" customFormat="1" hidden="1">
      <c r="A3545" s="19" t="s">
        <v>507</v>
      </c>
      <c r="B3545" s="19" t="s">
        <v>749</v>
      </c>
      <c r="C3545" s="51"/>
      <c r="D3545" s="51" t="s">
        <v>1879</v>
      </c>
      <c r="E3545" s="51" t="s">
        <v>0</v>
      </c>
      <c r="F3545" s="51" t="s">
        <v>243</v>
      </c>
      <c r="G3545" s="51"/>
      <c r="H3545" s="51" t="s">
        <v>750</v>
      </c>
      <c r="I3545" s="51"/>
      <c r="J3545" s="51"/>
      <c r="K3545" s="51" t="s">
        <v>1903</v>
      </c>
      <c r="L3545" s="51">
        <v>57771</v>
      </c>
      <c r="M3545" s="51"/>
      <c r="N3545" s="53">
        <v>0</v>
      </c>
      <c r="O3545" s="53"/>
      <c r="P3545" s="53">
        <v>0</v>
      </c>
    </row>
    <row r="3546" spans="1:16" s="19" customFormat="1" hidden="1">
      <c r="A3546" s="19" t="s">
        <v>637</v>
      </c>
      <c r="B3546" s="19" t="s">
        <v>749</v>
      </c>
      <c r="C3546" s="51"/>
      <c r="D3546" s="51" t="s">
        <v>1879</v>
      </c>
      <c r="E3546" s="51" t="s">
        <v>0</v>
      </c>
      <c r="F3546" s="51" t="s">
        <v>243</v>
      </c>
      <c r="G3546" s="51"/>
      <c r="H3546" s="51" t="s">
        <v>750</v>
      </c>
      <c r="I3546" s="51"/>
      <c r="J3546" s="51"/>
      <c r="K3546" s="51" t="s">
        <v>1903</v>
      </c>
      <c r="L3546" s="51">
        <v>57771</v>
      </c>
      <c r="M3546" s="51"/>
      <c r="N3546" s="53">
        <v>0</v>
      </c>
      <c r="O3546" s="53"/>
      <c r="P3546" s="53">
        <v>0</v>
      </c>
    </row>
    <row r="3547" spans="1:16" s="19" customFormat="1" hidden="1">
      <c r="A3547" s="19" t="s">
        <v>639</v>
      </c>
      <c r="B3547" s="19" t="s">
        <v>749</v>
      </c>
      <c r="C3547" s="51"/>
      <c r="D3547" s="51" t="s">
        <v>1879</v>
      </c>
      <c r="E3547" s="51" t="s">
        <v>0</v>
      </c>
      <c r="F3547" s="51" t="s">
        <v>243</v>
      </c>
      <c r="G3547" s="51"/>
      <c r="H3547" s="51" t="s">
        <v>750</v>
      </c>
      <c r="I3547" s="51"/>
      <c r="J3547" s="51"/>
      <c r="K3547" s="51" t="s">
        <v>1903</v>
      </c>
      <c r="L3547" s="51">
        <v>57771</v>
      </c>
      <c r="M3547" s="51"/>
      <c r="N3547" s="53">
        <v>0</v>
      </c>
      <c r="O3547" s="53"/>
      <c r="P3547" s="53">
        <v>0</v>
      </c>
    </row>
    <row r="3548" spans="1:16" s="19" customFormat="1" hidden="1">
      <c r="A3548" s="19" t="s">
        <v>1894</v>
      </c>
      <c r="B3548" s="19" t="s">
        <v>749</v>
      </c>
      <c r="C3548" s="51"/>
      <c r="D3548" s="51" t="s">
        <v>1879</v>
      </c>
      <c r="E3548" s="51" t="s">
        <v>0</v>
      </c>
      <c r="F3548" s="51" t="s">
        <v>243</v>
      </c>
      <c r="G3548" s="51"/>
      <c r="H3548" s="51" t="s">
        <v>750</v>
      </c>
      <c r="I3548" s="51"/>
      <c r="J3548" s="51"/>
      <c r="K3548" s="51" t="s">
        <v>1903</v>
      </c>
      <c r="L3548" s="51">
        <v>57771</v>
      </c>
      <c r="M3548" s="51"/>
      <c r="N3548" s="53">
        <v>0</v>
      </c>
      <c r="O3548" s="53"/>
      <c r="P3548" s="53">
        <v>0</v>
      </c>
    </row>
    <row r="3549" spans="1:16" s="19" customFormat="1" hidden="1">
      <c r="A3549" s="19" t="s">
        <v>640</v>
      </c>
      <c r="B3549" s="19" t="s">
        <v>749</v>
      </c>
      <c r="C3549" s="51"/>
      <c r="D3549" s="51" t="s">
        <v>1879</v>
      </c>
      <c r="E3549" s="51" t="s">
        <v>0</v>
      </c>
      <c r="F3549" s="51" t="s">
        <v>243</v>
      </c>
      <c r="G3549" s="51"/>
      <c r="H3549" s="51" t="s">
        <v>750</v>
      </c>
      <c r="I3549" s="51"/>
      <c r="J3549" s="51"/>
      <c r="K3549" s="51" t="s">
        <v>1903</v>
      </c>
      <c r="L3549" s="51">
        <v>57771</v>
      </c>
      <c r="M3549" s="51"/>
      <c r="N3549" s="53">
        <v>0</v>
      </c>
      <c r="O3549" s="53"/>
      <c r="P3549" s="53">
        <v>0</v>
      </c>
    </row>
    <row r="3550" spans="1:16" s="19" customFormat="1" hidden="1">
      <c r="A3550" s="19" t="s">
        <v>611</v>
      </c>
      <c r="B3550" s="19" t="s">
        <v>1116</v>
      </c>
      <c r="C3550" s="51"/>
      <c r="D3550" s="51" t="s">
        <v>1879</v>
      </c>
      <c r="E3550" s="51" t="s">
        <v>0</v>
      </c>
      <c r="F3550" s="51" t="s">
        <v>243</v>
      </c>
      <c r="G3550" s="51"/>
      <c r="H3550" s="51" t="s">
        <v>1117</v>
      </c>
      <c r="I3550" s="51"/>
      <c r="J3550" s="51" t="s">
        <v>1902</v>
      </c>
      <c r="K3550" s="51" t="s">
        <v>1901</v>
      </c>
      <c r="L3550" s="51">
        <v>56897</v>
      </c>
      <c r="M3550" s="51"/>
      <c r="N3550" s="53">
        <v>14463.42</v>
      </c>
      <c r="O3550" s="53"/>
      <c r="P3550" s="53">
        <v>14463.42</v>
      </c>
    </row>
    <row r="3551" spans="1:16" s="19" customFormat="1" hidden="1">
      <c r="A3551" s="19" t="s">
        <v>636</v>
      </c>
      <c r="B3551" s="19" t="s">
        <v>1116</v>
      </c>
      <c r="C3551" s="51"/>
      <c r="D3551" s="51" t="s">
        <v>1879</v>
      </c>
      <c r="E3551" s="51" t="s">
        <v>0</v>
      </c>
      <c r="F3551" s="51" t="s">
        <v>243</v>
      </c>
      <c r="G3551" s="51"/>
      <c r="H3551" s="51" t="s">
        <v>1117</v>
      </c>
      <c r="I3551" s="51"/>
      <c r="J3551" s="51"/>
      <c r="K3551" s="51" t="s">
        <v>1901</v>
      </c>
      <c r="L3551" s="51">
        <v>56897</v>
      </c>
      <c r="M3551" s="51"/>
      <c r="N3551" s="53">
        <v>0</v>
      </c>
      <c r="O3551" s="53"/>
      <c r="P3551" s="53">
        <v>0</v>
      </c>
    </row>
    <row r="3552" spans="1:16" s="19" customFormat="1" hidden="1">
      <c r="A3552" s="19" t="s">
        <v>507</v>
      </c>
      <c r="B3552" s="19" t="s">
        <v>1116</v>
      </c>
      <c r="C3552" s="51"/>
      <c r="D3552" s="51" t="s">
        <v>1879</v>
      </c>
      <c r="E3552" s="51" t="s">
        <v>0</v>
      </c>
      <c r="F3552" s="51" t="s">
        <v>243</v>
      </c>
      <c r="G3552" s="51"/>
      <c r="H3552" s="51" t="s">
        <v>1117</v>
      </c>
      <c r="I3552" s="51"/>
      <c r="J3552" s="51"/>
      <c r="K3552" s="51" t="s">
        <v>1901</v>
      </c>
      <c r="L3552" s="51">
        <v>56897</v>
      </c>
      <c r="M3552" s="51"/>
      <c r="N3552" s="53">
        <v>0</v>
      </c>
      <c r="O3552" s="53"/>
      <c r="P3552" s="53">
        <v>0</v>
      </c>
    </row>
    <row r="3553" spans="1:16" s="19" customFormat="1" hidden="1">
      <c r="A3553" s="19" t="s">
        <v>637</v>
      </c>
      <c r="B3553" s="19" t="s">
        <v>1116</v>
      </c>
      <c r="C3553" s="51"/>
      <c r="D3553" s="51" t="s">
        <v>1879</v>
      </c>
      <c r="E3553" s="51" t="s">
        <v>0</v>
      </c>
      <c r="F3553" s="51" t="s">
        <v>243</v>
      </c>
      <c r="G3553" s="51"/>
      <c r="H3553" s="51" t="s">
        <v>1117</v>
      </c>
      <c r="I3553" s="51"/>
      <c r="J3553" s="51"/>
      <c r="K3553" s="51" t="s">
        <v>1901</v>
      </c>
      <c r="L3553" s="51">
        <v>56897</v>
      </c>
      <c r="M3553" s="51"/>
      <c r="N3553" s="53">
        <v>0</v>
      </c>
      <c r="O3553" s="53"/>
      <c r="P3553" s="53">
        <v>0</v>
      </c>
    </row>
    <row r="3554" spans="1:16" s="19" customFormat="1" hidden="1">
      <c r="A3554" s="19" t="s">
        <v>639</v>
      </c>
      <c r="B3554" s="19" t="s">
        <v>1116</v>
      </c>
      <c r="C3554" s="51"/>
      <c r="D3554" s="51" t="s">
        <v>1879</v>
      </c>
      <c r="E3554" s="51" t="s">
        <v>0</v>
      </c>
      <c r="F3554" s="51" t="s">
        <v>243</v>
      </c>
      <c r="G3554" s="51"/>
      <c r="H3554" s="51" t="s">
        <v>1117</v>
      </c>
      <c r="I3554" s="51"/>
      <c r="J3554" s="51"/>
      <c r="K3554" s="51" t="s">
        <v>1901</v>
      </c>
      <c r="L3554" s="51">
        <v>56897</v>
      </c>
      <c r="M3554" s="51"/>
      <c r="N3554" s="53">
        <v>0</v>
      </c>
      <c r="O3554" s="53"/>
      <c r="P3554" s="53">
        <v>0</v>
      </c>
    </row>
    <row r="3555" spans="1:16" s="19" customFormat="1" hidden="1">
      <c r="A3555" s="19" t="s">
        <v>1894</v>
      </c>
      <c r="B3555" s="19" t="s">
        <v>1116</v>
      </c>
      <c r="C3555" s="51"/>
      <c r="D3555" s="51" t="s">
        <v>1879</v>
      </c>
      <c r="E3555" s="51" t="s">
        <v>0</v>
      </c>
      <c r="F3555" s="51" t="s">
        <v>243</v>
      </c>
      <c r="G3555" s="51"/>
      <c r="H3555" s="51" t="s">
        <v>1117</v>
      </c>
      <c r="I3555" s="51"/>
      <c r="J3555" s="51"/>
      <c r="K3555" s="51" t="s">
        <v>1901</v>
      </c>
      <c r="L3555" s="51">
        <v>56897</v>
      </c>
      <c r="M3555" s="51"/>
      <c r="N3555" s="53">
        <v>0</v>
      </c>
      <c r="O3555" s="53"/>
      <c r="P3555" s="53">
        <v>0</v>
      </c>
    </row>
    <row r="3556" spans="1:16" s="19" customFormat="1" hidden="1">
      <c r="A3556" s="19" t="s">
        <v>640</v>
      </c>
      <c r="B3556" s="19" t="s">
        <v>1116</v>
      </c>
      <c r="C3556" s="51"/>
      <c r="D3556" s="51" t="s">
        <v>1879</v>
      </c>
      <c r="E3556" s="51" t="s">
        <v>0</v>
      </c>
      <c r="F3556" s="51" t="s">
        <v>243</v>
      </c>
      <c r="G3556" s="51"/>
      <c r="H3556" s="51" t="s">
        <v>1117</v>
      </c>
      <c r="I3556" s="51"/>
      <c r="J3556" s="51"/>
      <c r="K3556" s="51" t="s">
        <v>1901</v>
      </c>
      <c r="L3556" s="51">
        <v>56897</v>
      </c>
      <c r="M3556" s="51"/>
      <c r="N3556" s="53">
        <v>0</v>
      </c>
      <c r="O3556" s="53"/>
      <c r="P3556" s="53">
        <v>0</v>
      </c>
    </row>
    <row r="3557" spans="1:16" s="19" customFormat="1" hidden="1">
      <c r="A3557" s="19" t="s">
        <v>611</v>
      </c>
      <c r="B3557" s="19" t="s">
        <v>1425</v>
      </c>
      <c r="C3557" s="51"/>
      <c r="D3557" s="51" t="s">
        <v>1879</v>
      </c>
      <c r="E3557" s="51" t="s">
        <v>0</v>
      </c>
      <c r="F3557" s="51" t="s">
        <v>243</v>
      </c>
      <c r="G3557" s="51"/>
      <c r="H3557" s="51" t="s">
        <v>1426</v>
      </c>
      <c r="I3557" s="51"/>
      <c r="J3557" s="51" t="s">
        <v>131</v>
      </c>
      <c r="K3557" s="51" t="s">
        <v>1900</v>
      </c>
      <c r="L3557" s="51">
        <v>50831</v>
      </c>
      <c r="M3557" s="51"/>
      <c r="N3557" s="53">
        <v>1234.78</v>
      </c>
      <c r="O3557" s="53"/>
      <c r="P3557" s="53">
        <v>1234.78</v>
      </c>
    </row>
    <row r="3558" spans="1:16" s="19" customFormat="1" hidden="1">
      <c r="A3558" s="19" t="s">
        <v>636</v>
      </c>
      <c r="B3558" s="19" t="s">
        <v>1425</v>
      </c>
      <c r="C3558" s="51"/>
      <c r="D3558" s="51" t="s">
        <v>1879</v>
      </c>
      <c r="E3558" s="51" t="s">
        <v>0</v>
      </c>
      <c r="F3558" s="51" t="s">
        <v>243</v>
      </c>
      <c r="G3558" s="51"/>
      <c r="H3558" s="51" t="s">
        <v>1426</v>
      </c>
      <c r="I3558" s="51"/>
      <c r="J3558" s="51"/>
      <c r="K3558" s="51" t="s">
        <v>1900</v>
      </c>
      <c r="L3558" s="51">
        <v>50831</v>
      </c>
      <c r="M3558" s="51"/>
      <c r="N3558" s="53">
        <v>0</v>
      </c>
      <c r="O3558" s="53"/>
      <c r="P3558" s="53">
        <v>0</v>
      </c>
    </row>
    <row r="3559" spans="1:16" s="19" customFormat="1" hidden="1">
      <c r="A3559" s="19" t="s">
        <v>507</v>
      </c>
      <c r="B3559" s="19" t="s">
        <v>1425</v>
      </c>
      <c r="C3559" s="51"/>
      <c r="D3559" s="51" t="s">
        <v>1879</v>
      </c>
      <c r="E3559" s="51" t="s">
        <v>0</v>
      </c>
      <c r="F3559" s="51" t="s">
        <v>243</v>
      </c>
      <c r="G3559" s="51"/>
      <c r="H3559" s="51" t="s">
        <v>1426</v>
      </c>
      <c r="I3559" s="51"/>
      <c r="J3559" s="51"/>
      <c r="K3559" s="51" t="s">
        <v>1900</v>
      </c>
      <c r="L3559" s="51">
        <v>50831</v>
      </c>
      <c r="M3559" s="51"/>
      <c r="N3559" s="53">
        <v>0</v>
      </c>
      <c r="O3559" s="53"/>
      <c r="P3559" s="53">
        <v>0</v>
      </c>
    </row>
    <row r="3560" spans="1:16" s="19" customFormat="1" hidden="1">
      <c r="A3560" s="19" t="s">
        <v>637</v>
      </c>
      <c r="B3560" s="19" t="s">
        <v>1425</v>
      </c>
      <c r="C3560" s="51"/>
      <c r="D3560" s="51" t="s">
        <v>1879</v>
      </c>
      <c r="E3560" s="51" t="s">
        <v>0</v>
      </c>
      <c r="F3560" s="51" t="s">
        <v>243</v>
      </c>
      <c r="G3560" s="51"/>
      <c r="H3560" s="51" t="s">
        <v>1426</v>
      </c>
      <c r="I3560" s="51"/>
      <c r="J3560" s="51"/>
      <c r="K3560" s="51" t="s">
        <v>1900</v>
      </c>
      <c r="L3560" s="51">
        <v>50831</v>
      </c>
      <c r="M3560" s="51"/>
      <c r="N3560" s="53">
        <v>0</v>
      </c>
      <c r="O3560" s="53"/>
      <c r="P3560" s="53">
        <v>0</v>
      </c>
    </row>
    <row r="3561" spans="1:16" s="19" customFormat="1" hidden="1">
      <c r="A3561" s="19" t="s">
        <v>639</v>
      </c>
      <c r="B3561" s="19" t="s">
        <v>1425</v>
      </c>
      <c r="C3561" s="51"/>
      <c r="D3561" s="51" t="s">
        <v>1879</v>
      </c>
      <c r="E3561" s="51" t="s">
        <v>0</v>
      </c>
      <c r="F3561" s="51" t="s">
        <v>243</v>
      </c>
      <c r="G3561" s="51"/>
      <c r="H3561" s="51" t="s">
        <v>1426</v>
      </c>
      <c r="I3561" s="51"/>
      <c r="J3561" s="51"/>
      <c r="K3561" s="51" t="s">
        <v>1900</v>
      </c>
      <c r="L3561" s="51">
        <v>50831</v>
      </c>
      <c r="M3561" s="51"/>
      <c r="N3561" s="53">
        <v>0</v>
      </c>
      <c r="O3561" s="53"/>
      <c r="P3561" s="53">
        <v>0</v>
      </c>
    </row>
    <row r="3562" spans="1:16" s="19" customFormat="1" hidden="1">
      <c r="A3562" s="19" t="s">
        <v>1894</v>
      </c>
      <c r="B3562" s="19" t="s">
        <v>1425</v>
      </c>
      <c r="C3562" s="51"/>
      <c r="D3562" s="51" t="s">
        <v>1879</v>
      </c>
      <c r="E3562" s="51" t="s">
        <v>0</v>
      </c>
      <c r="F3562" s="51" t="s">
        <v>243</v>
      </c>
      <c r="G3562" s="51"/>
      <c r="H3562" s="51" t="s">
        <v>1426</v>
      </c>
      <c r="I3562" s="51"/>
      <c r="J3562" s="51"/>
      <c r="K3562" s="51" t="s">
        <v>1900</v>
      </c>
      <c r="L3562" s="51">
        <v>50831</v>
      </c>
      <c r="M3562" s="51"/>
      <c r="N3562" s="53">
        <v>0</v>
      </c>
      <c r="O3562" s="53"/>
      <c r="P3562" s="53">
        <v>0</v>
      </c>
    </row>
    <row r="3563" spans="1:16" s="19" customFormat="1" hidden="1">
      <c r="A3563" s="19" t="s">
        <v>640</v>
      </c>
      <c r="B3563" s="19" t="s">
        <v>1425</v>
      </c>
      <c r="C3563" s="51"/>
      <c r="D3563" s="51" t="s">
        <v>1879</v>
      </c>
      <c r="E3563" s="51" t="s">
        <v>0</v>
      </c>
      <c r="F3563" s="51" t="s">
        <v>243</v>
      </c>
      <c r="G3563" s="51"/>
      <c r="H3563" s="51" t="s">
        <v>1426</v>
      </c>
      <c r="I3563" s="51"/>
      <c r="J3563" s="51"/>
      <c r="K3563" s="51" t="s">
        <v>1900</v>
      </c>
      <c r="L3563" s="51">
        <v>50831</v>
      </c>
      <c r="M3563" s="51"/>
      <c r="N3563" s="53">
        <v>0</v>
      </c>
      <c r="O3563" s="53"/>
      <c r="P3563" s="53">
        <v>0</v>
      </c>
    </row>
    <row r="3564" spans="1:16" s="19" customFormat="1" hidden="1">
      <c r="A3564" s="19" t="s">
        <v>1889</v>
      </c>
      <c r="B3564" s="19" t="s">
        <v>1432</v>
      </c>
      <c r="C3564" s="51"/>
      <c r="D3564" s="51" t="s">
        <v>1879</v>
      </c>
      <c r="E3564" s="51" t="s">
        <v>622</v>
      </c>
      <c r="F3564" s="51" t="s">
        <v>622</v>
      </c>
      <c r="G3564" s="51"/>
      <c r="H3564" s="51" t="s">
        <v>1899</v>
      </c>
      <c r="I3564" s="51"/>
      <c r="J3564" s="51" t="s">
        <v>67</v>
      </c>
      <c r="K3564" s="51" t="s">
        <v>67</v>
      </c>
      <c r="L3564" s="51">
        <v>56135</v>
      </c>
      <c r="M3564" s="51"/>
      <c r="N3564" s="53">
        <v>89261</v>
      </c>
      <c r="O3564" s="53"/>
      <c r="P3564" s="53">
        <v>89261</v>
      </c>
    </row>
    <row r="3565" spans="1:16" s="19" customFormat="1" hidden="1">
      <c r="A3565" s="19" t="s">
        <v>611</v>
      </c>
      <c r="B3565" s="19" t="s">
        <v>1065</v>
      </c>
      <c r="C3565" s="51"/>
      <c r="D3565" s="51" t="s">
        <v>1879</v>
      </c>
      <c r="E3565" s="51" t="s">
        <v>4</v>
      </c>
      <c r="F3565" s="51" t="s">
        <v>4</v>
      </c>
      <c r="G3565" s="51"/>
      <c r="H3565" s="51" t="s">
        <v>1066</v>
      </c>
      <c r="I3565" s="51"/>
      <c r="J3565" s="51" t="s">
        <v>1898</v>
      </c>
      <c r="K3565" s="51" t="s">
        <v>1897</v>
      </c>
      <c r="L3565" s="51">
        <v>56075</v>
      </c>
      <c r="M3565" s="51"/>
      <c r="N3565" s="53">
        <v>19027</v>
      </c>
      <c r="O3565" s="53"/>
      <c r="P3565" s="53">
        <v>19027</v>
      </c>
    </row>
    <row r="3566" spans="1:16" s="19" customFormat="1" hidden="1">
      <c r="A3566" s="19" t="s">
        <v>636</v>
      </c>
      <c r="B3566" s="19" t="s">
        <v>1065</v>
      </c>
      <c r="C3566" s="51"/>
      <c r="D3566" s="51" t="s">
        <v>1879</v>
      </c>
      <c r="E3566" s="51" t="s">
        <v>4</v>
      </c>
      <c r="F3566" s="51" t="s">
        <v>4</v>
      </c>
      <c r="G3566" s="51"/>
      <c r="H3566" s="51" t="s">
        <v>1066</v>
      </c>
      <c r="I3566" s="51"/>
      <c r="J3566" s="51"/>
      <c r="K3566" s="51" t="s">
        <v>1897</v>
      </c>
      <c r="L3566" s="51">
        <v>56075</v>
      </c>
      <c r="M3566" s="51"/>
      <c r="N3566" s="53"/>
      <c r="O3566" s="53"/>
      <c r="P3566" s="53">
        <v>0</v>
      </c>
    </row>
    <row r="3567" spans="1:16" s="19" customFormat="1" hidden="1">
      <c r="A3567" s="19" t="s">
        <v>507</v>
      </c>
      <c r="B3567" s="19" t="s">
        <v>1065</v>
      </c>
      <c r="C3567" s="51"/>
      <c r="D3567" s="51" t="s">
        <v>1879</v>
      </c>
      <c r="E3567" s="51" t="s">
        <v>4</v>
      </c>
      <c r="F3567" s="51" t="s">
        <v>4</v>
      </c>
      <c r="G3567" s="51"/>
      <c r="H3567" s="51" t="s">
        <v>1066</v>
      </c>
      <c r="I3567" s="51"/>
      <c r="J3567" s="51"/>
      <c r="K3567" s="51" t="s">
        <v>1897</v>
      </c>
      <c r="L3567" s="51">
        <v>56075</v>
      </c>
      <c r="M3567" s="51"/>
      <c r="N3567" s="53">
        <v>0</v>
      </c>
      <c r="O3567" s="53"/>
      <c r="P3567" s="53">
        <v>0</v>
      </c>
    </row>
    <row r="3568" spans="1:16" s="19" customFormat="1" hidden="1">
      <c r="A3568" s="19" t="s">
        <v>637</v>
      </c>
      <c r="B3568" s="19" t="s">
        <v>1065</v>
      </c>
      <c r="C3568" s="51"/>
      <c r="D3568" s="51" t="s">
        <v>1879</v>
      </c>
      <c r="E3568" s="51" t="s">
        <v>4</v>
      </c>
      <c r="F3568" s="51" t="s">
        <v>4</v>
      </c>
      <c r="G3568" s="51"/>
      <c r="H3568" s="51" t="s">
        <v>1066</v>
      </c>
      <c r="I3568" s="51"/>
      <c r="J3568" s="51"/>
      <c r="K3568" s="51" t="s">
        <v>1897</v>
      </c>
      <c r="L3568" s="51">
        <v>56075</v>
      </c>
      <c r="M3568" s="51"/>
      <c r="N3568" s="53">
        <v>0</v>
      </c>
      <c r="O3568" s="53"/>
      <c r="P3568" s="53">
        <v>0</v>
      </c>
    </row>
    <row r="3569" spans="1:16" s="19" customFormat="1" hidden="1">
      <c r="A3569" s="19" t="s">
        <v>639</v>
      </c>
      <c r="B3569" s="19" t="s">
        <v>1065</v>
      </c>
      <c r="C3569" s="51"/>
      <c r="D3569" s="51" t="s">
        <v>1879</v>
      </c>
      <c r="E3569" s="51" t="s">
        <v>4</v>
      </c>
      <c r="F3569" s="51" t="s">
        <v>4</v>
      </c>
      <c r="G3569" s="51"/>
      <c r="H3569" s="51" t="s">
        <v>1066</v>
      </c>
      <c r="I3569" s="51"/>
      <c r="J3569" s="51"/>
      <c r="K3569" s="51" t="s">
        <v>1897</v>
      </c>
      <c r="L3569" s="51">
        <v>56075</v>
      </c>
      <c r="M3569" s="51"/>
      <c r="N3569" s="53">
        <v>0</v>
      </c>
      <c r="O3569" s="53"/>
      <c r="P3569" s="53">
        <v>0</v>
      </c>
    </row>
    <row r="3570" spans="1:16" s="19" customFormat="1" hidden="1">
      <c r="A3570" s="19" t="s">
        <v>1894</v>
      </c>
      <c r="B3570" s="19" t="s">
        <v>1065</v>
      </c>
      <c r="C3570" s="51"/>
      <c r="D3570" s="51" t="s">
        <v>1879</v>
      </c>
      <c r="E3570" s="51" t="s">
        <v>4</v>
      </c>
      <c r="F3570" s="51" t="s">
        <v>4</v>
      </c>
      <c r="G3570" s="51"/>
      <c r="H3570" s="51" t="s">
        <v>1066</v>
      </c>
      <c r="I3570" s="51"/>
      <c r="J3570" s="51"/>
      <c r="K3570" s="51" t="s">
        <v>1897</v>
      </c>
      <c r="L3570" s="51">
        <v>56075</v>
      </c>
      <c r="M3570" s="51"/>
      <c r="N3570" s="53">
        <v>0</v>
      </c>
      <c r="O3570" s="53"/>
      <c r="P3570" s="53">
        <v>0</v>
      </c>
    </row>
    <row r="3571" spans="1:16" s="19" customFormat="1" hidden="1">
      <c r="A3571" s="19" t="s">
        <v>640</v>
      </c>
      <c r="B3571" s="19" t="s">
        <v>1065</v>
      </c>
      <c r="C3571" s="51"/>
      <c r="D3571" s="51" t="s">
        <v>1879</v>
      </c>
      <c r="E3571" s="51" t="s">
        <v>4</v>
      </c>
      <c r="F3571" s="51" t="s">
        <v>4</v>
      </c>
      <c r="G3571" s="51"/>
      <c r="H3571" s="51" t="s">
        <v>1066</v>
      </c>
      <c r="I3571" s="51"/>
      <c r="J3571" s="51"/>
      <c r="K3571" s="51" t="s">
        <v>1897</v>
      </c>
      <c r="L3571" s="51">
        <v>56075</v>
      </c>
      <c r="M3571" s="51"/>
      <c r="N3571" s="53">
        <v>0</v>
      </c>
      <c r="O3571" s="53"/>
      <c r="P3571" s="53">
        <v>0</v>
      </c>
    </row>
    <row r="3572" spans="1:16" s="19" customFormat="1" hidden="1">
      <c r="A3572" s="19" t="s">
        <v>1889</v>
      </c>
      <c r="B3572" s="19" t="s">
        <v>721</v>
      </c>
      <c r="C3572" s="51"/>
      <c r="D3572" s="51" t="s">
        <v>1879</v>
      </c>
      <c r="E3572" s="51" t="s">
        <v>0</v>
      </c>
      <c r="F3572" s="51" t="s">
        <v>1896</v>
      </c>
      <c r="G3572" s="51"/>
      <c r="H3572" s="51" t="s">
        <v>914</v>
      </c>
      <c r="I3572" s="51"/>
      <c r="J3572" s="51" t="s">
        <v>67</v>
      </c>
      <c r="K3572" s="51" t="s">
        <v>1895</v>
      </c>
      <c r="L3572" s="51" t="s">
        <v>67</v>
      </c>
      <c r="M3572" s="51"/>
      <c r="N3572" s="53">
        <v>877</v>
      </c>
      <c r="O3572" s="53"/>
      <c r="P3572" s="53">
        <v>877</v>
      </c>
    </row>
    <row r="3573" spans="1:16" s="19" customFormat="1" hidden="1">
      <c r="A3573" s="19" t="s">
        <v>1894</v>
      </c>
      <c r="B3573" s="19" t="s">
        <v>1369</v>
      </c>
      <c r="C3573" s="51"/>
      <c r="D3573" s="51" t="s">
        <v>1879</v>
      </c>
      <c r="E3573" s="51" t="s">
        <v>622</v>
      </c>
      <c r="F3573" s="51" t="s">
        <v>622</v>
      </c>
      <c r="G3573" s="51"/>
      <c r="H3573" s="51" t="s">
        <v>1370</v>
      </c>
      <c r="I3573" s="51"/>
      <c r="J3573" s="51"/>
      <c r="K3573" s="51"/>
      <c r="L3573" s="51">
        <v>57977</v>
      </c>
      <c r="M3573" s="51"/>
      <c r="N3573" s="53">
        <v>23966.51</v>
      </c>
      <c r="O3573" s="53"/>
      <c r="P3573" s="53">
        <v>23966.51</v>
      </c>
    </row>
    <row r="3574" spans="1:16" s="19" customFormat="1" hidden="1">
      <c r="A3574" s="19" t="s">
        <v>611</v>
      </c>
      <c r="B3574" s="19" t="s">
        <v>1270</v>
      </c>
      <c r="C3574" s="51"/>
      <c r="D3574" s="51" t="s">
        <v>1879</v>
      </c>
      <c r="E3574" s="51" t="s">
        <v>1890</v>
      </c>
      <c r="F3574" s="51" t="s">
        <v>63</v>
      </c>
      <c r="G3574" s="51"/>
      <c r="H3574" s="51" t="s">
        <v>1271</v>
      </c>
      <c r="I3574" s="51"/>
      <c r="J3574" s="51" t="s">
        <v>326</v>
      </c>
      <c r="K3574" s="51" t="s">
        <v>1893</v>
      </c>
      <c r="L3574" s="51">
        <v>54554</v>
      </c>
      <c r="M3574" s="51"/>
      <c r="N3574" s="53">
        <v>3450.92</v>
      </c>
      <c r="O3574" s="53"/>
      <c r="P3574" s="53">
        <v>3450.92</v>
      </c>
    </row>
    <row r="3575" spans="1:16" s="19" customFormat="1" hidden="1">
      <c r="A3575" s="19" t="s">
        <v>636</v>
      </c>
      <c r="B3575" s="19" t="s">
        <v>1270</v>
      </c>
      <c r="C3575" s="51"/>
      <c r="D3575" s="51" t="s">
        <v>1879</v>
      </c>
      <c r="E3575" s="51" t="s">
        <v>1890</v>
      </c>
      <c r="F3575" s="51" t="s">
        <v>63</v>
      </c>
      <c r="G3575" s="51"/>
      <c r="H3575" s="51" t="s">
        <v>1271</v>
      </c>
      <c r="I3575" s="51"/>
      <c r="J3575" s="51"/>
      <c r="K3575" s="51" t="s">
        <v>1893</v>
      </c>
      <c r="L3575" s="51">
        <v>54554</v>
      </c>
      <c r="M3575" s="51"/>
      <c r="N3575" s="53">
        <v>0</v>
      </c>
      <c r="O3575" s="53"/>
      <c r="P3575" s="53">
        <v>0</v>
      </c>
    </row>
    <row r="3576" spans="1:16" s="19" customFormat="1" hidden="1">
      <c r="A3576" s="19" t="s">
        <v>507</v>
      </c>
      <c r="B3576" s="19" t="s">
        <v>1270</v>
      </c>
      <c r="C3576" s="51"/>
      <c r="D3576" s="51" t="s">
        <v>1879</v>
      </c>
      <c r="E3576" s="51" t="s">
        <v>1890</v>
      </c>
      <c r="F3576" s="51" t="s">
        <v>63</v>
      </c>
      <c r="G3576" s="51"/>
      <c r="H3576" s="51" t="s">
        <v>1271</v>
      </c>
      <c r="I3576" s="51"/>
      <c r="J3576" s="51"/>
      <c r="K3576" s="51" t="s">
        <v>1893</v>
      </c>
      <c r="L3576" s="51">
        <v>54554</v>
      </c>
      <c r="M3576" s="51"/>
      <c r="N3576" s="53">
        <v>0</v>
      </c>
      <c r="O3576" s="53"/>
      <c r="P3576" s="53">
        <v>0</v>
      </c>
    </row>
    <row r="3577" spans="1:16" s="19" customFormat="1" hidden="1">
      <c r="A3577" s="19" t="s">
        <v>637</v>
      </c>
      <c r="B3577" s="19" t="s">
        <v>1270</v>
      </c>
      <c r="C3577" s="51"/>
      <c r="D3577" s="51" t="s">
        <v>1879</v>
      </c>
      <c r="E3577" s="51" t="s">
        <v>1890</v>
      </c>
      <c r="F3577" s="51" t="s">
        <v>63</v>
      </c>
      <c r="G3577" s="51"/>
      <c r="H3577" s="51" t="s">
        <v>1271</v>
      </c>
      <c r="I3577" s="51"/>
      <c r="J3577" s="51"/>
      <c r="K3577" s="51" t="s">
        <v>1893</v>
      </c>
      <c r="L3577" s="51">
        <v>54554</v>
      </c>
      <c r="M3577" s="51"/>
      <c r="N3577" s="53">
        <v>572.87</v>
      </c>
      <c r="O3577" s="53"/>
      <c r="P3577" s="53">
        <v>572.87</v>
      </c>
    </row>
    <row r="3578" spans="1:16" s="19" customFormat="1" hidden="1">
      <c r="A3578" s="19" t="s">
        <v>638</v>
      </c>
      <c r="B3578" s="19" t="s">
        <v>1270</v>
      </c>
      <c r="C3578" s="51"/>
      <c r="D3578" s="51" t="s">
        <v>1879</v>
      </c>
      <c r="E3578" s="51" t="s">
        <v>1890</v>
      </c>
      <c r="F3578" s="51" t="s">
        <v>63</v>
      </c>
      <c r="G3578" s="51"/>
      <c r="H3578" s="51" t="s">
        <v>1271</v>
      </c>
      <c r="I3578" s="51"/>
      <c r="J3578" s="51"/>
      <c r="K3578" s="51" t="s">
        <v>1893</v>
      </c>
      <c r="L3578" s="51">
        <v>54554</v>
      </c>
      <c r="M3578" s="51"/>
      <c r="N3578" s="53">
        <v>3581</v>
      </c>
      <c r="O3578" s="53"/>
      <c r="P3578" s="53">
        <v>3581</v>
      </c>
    </row>
    <row r="3579" spans="1:16" s="19" customFormat="1" hidden="1">
      <c r="A3579" s="19" t="s">
        <v>639</v>
      </c>
      <c r="B3579" s="19" t="s">
        <v>1270</v>
      </c>
      <c r="C3579" s="51"/>
      <c r="D3579" s="51" t="s">
        <v>1879</v>
      </c>
      <c r="E3579" s="51" t="s">
        <v>1890</v>
      </c>
      <c r="F3579" s="51" t="s">
        <v>63</v>
      </c>
      <c r="G3579" s="51"/>
      <c r="H3579" s="51" t="s">
        <v>1271</v>
      </c>
      <c r="I3579" s="51"/>
      <c r="J3579" s="51"/>
      <c r="K3579" s="51" t="s">
        <v>1893</v>
      </c>
      <c r="L3579" s="51">
        <v>54554</v>
      </c>
      <c r="M3579" s="51"/>
      <c r="N3579" s="53">
        <v>793.73</v>
      </c>
      <c r="O3579" s="53"/>
      <c r="P3579" s="53">
        <v>793.73</v>
      </c>
    </row>
    <row r="3580" spans="1:16" s="19" customFormat="1" hidden="1">
      <c r="A3580" s="19" t="s">
        <v>1894</v>
      </c>
      <c r="B3580" s="19" t="s">
        <v>1270</v>
      </c>
      <c r="C3580" s="51"/>
      <c r="D3580" s="51" t="s">
        <v>1879</v>
      </c>
      <c r="E3580" s="51" t="s">
        <v>1890</v>
      </c>
      <c r="F3580" s="51" t="s">
        <v>63</v>
      </c>
      <c r="G3580" s="51"/>
      <c r="H3580" s="51" t="s">
        <v>1271</v>
      </c>
      <c r="I3580" s="51"/>
      <c r="J3580" s="51"/>
      <c r="K3580" s="51" t="s">
        <v>1893</v>
      </c>
      <c r="L3580" s="51">
        <v>54554</v>
      </c>
      <c r="M3580" s="51"/>
      <c r="N3580" s="53">
        <v>583.20000000000005</v>
      </c>
      <c r="O3580" s="53"/>
      <c r="P3580" s="53">
        <v>583.20000000000005</v>
      </c>
    </row>
    <row r="3581" spans="1:16" s="19" customFormat="1" hidden="1">
      <c r="A3581" s="19" t="s">
        <v>640</v>
      </c>
      <c r="B3581" s="19" t="s">
        <v>1270</v>
      </c>
      <c r="C3581" s="51"/>
      <c r="D3581" s="51" t="s">
        <v>1879</v>
      </c>
      <c r="E3581" s="51" t="s">
        <v>1890</v>
      </c>
      <c r="F3581" s="51" t="s">
        <v>63</v>
      </c>
      <c r="G3581" s="51"/>
      <c r="H3581" s="51" t="s">
        <v>1271</v>
      </c>
      <c r="I3581" s="51"/>
      <c r="J3581" s="51"/>
      <c r="K3581" s="51" t="s">
        <v>1893</v>
      </c>
      <c r="L3581" s="51">
        <v>54554</v>
      </c>
      <c r="M3581" s="51"/>
      <c r="N3581" s="53">
        <v>703.99</v>
      </c>
      <c r="O3581" s="53"/>
      <c r="P3581" s="53">
        <v>703.99</v>
      </c>
    </row>
    <row r="3582" spans="1:16" s="19" customFormat="1" hidden="1">
      <c r="A3582" s="19" t="s">
        <v>1889</v>
      </c>
      <c r="B3582" s="19" t="s">
        <v>913</v>
      </c>
      <c r="C3582" s="51"/>
      <c r="D3582" s="51" t="s">
        <v>1879</v>
      </c>
      <c r="E3582" s="51" t="s">
        <v>676</v>
      </c>
      <c r="F3582" s="51" t="s">
        <v>777</v>
      </c>
      <c r="G3582" s="51"/>
      <c r="H3582" s="51" t="s">
        <v>1892</v>
      </c>
      <c r="I3582" s="51"/>
      <c r="J3582" s="51" t="s">
        <v>67</v>
      </c>
      <c r="K3582" s="51" t="s">
        <v>67</v>
      </c>
      <c r="L3582" s="51">
        <v>439</v>
      </c>
      <c r="M3582" s="51"/>
      <c r="N3582" s="53">
        <v>277065</v>
      </c>
      <c r="O3582" s="53"/>
      <c r="P3582" s="53">
        <v>277065</v>
      </c>
    </row>
    <row r="3583" spans="1:16" s="19" customFormat="1" hidden="1">
      <c r="A3583" s="19" t="s">
        <v>640</v>
      </c>
      <c r="B3583" s="19" t="s">
        <v>1891</v>
      </c>
      <c r="C3583" s="51"/>
      <c r="D3583" s="51" t="s">
        <v>1879</v>
      </c>
      <c r="E3583" s="51" t="s">
        <v>1890</v>
      </c>
      <c r="F3583" s="51" t="s">
        <v>63</v>
      </c>
      <c r="G3583" s="51"/>
      <c r="H3583" s="51" t="s">
        <v>1218</v>
      </c>
      <c r="I3583" s="51"/>
      <c r="J3583" s="51"/>
      <c r="K3583" s="51"/>
      <c r="L3583" s="51">
        <v>7489</v>
      </c>
      <c r="M3583" s="51"/>
      <c r="N3583" s="53">
        <v>10395.98</v>
      </c>
      <c r="O3583" s="53"/>
      <c r="P3583" s="53">
        <v>10395.98</v>
      </c>
    </row>
    <row r="3584" spans="1:16" s="19" customFormat="1" hidden="1">
      <c r="A3584" s="19" t="s">
        <v>1889</v>
      </c>
      <c r="B3584" s="19" t="s">
        <v>1265</v>
      </c>
      <c r="C3584" s="51"/>
      <c r="D3584" s="51" t="s">
        <v>1879</v>
      </c>
      <c r="E3584" s="51" t="s">
        <v>103</v>
      </c>
      <c r="F3584" s="51" t="s">
        <v>1888</v>
      </c>
      <c r="G3584" s="51"/>
      <c r="H3584" s="51" t="s">
        <v>1887</v>
      </c>
      <c r="I3584" s="51"/>
      <c r="J3584" s="51" t="s">
        <v>67</v>
      </c>
      <c r="K3584" s="51" t="s">
        <v>67</v>
      </c>
      <c r="L3584" s="51">
        <v>50755</v>
      </c>
      <c r="M3584" s="51"/>
      <c r="N3584" s="53">
        <v>11883</v>
      </c>
      <c r="O3584" s="53"/>
      <c r="P3584" s="53">
        <v>11883</v>
      </c>
    </row>
    <row r="3585" spans="1:16" s="19" customFormat="1" hidden="1">
      <c r="A3585" s="19" t="s">
        <v>652</v>
      </c>
      <c r="B3585" s="19" t="s">
        <v>1196</v>
      </c>
      <c r="C3585" s="51"/>
      <c r="D3585" s="51" t="s">
        <v>1879</v>
      </c>
      <c r="E3585" s="51" t="s">
        <v>0</v>
      </c>
      <c r="F3585" s="51" t="s">
        <v>578</v>
      </c>
      <c r="G3585" s="51" t="s">
        <v>1878</v>
      </c>
      <c r="H3585" s="51" t="s">
        <v>1886</v>
      </c>
      <c r="I3585" s="51">
        <v>56046</v>
      </c>
      <c r="J3585" s="51"/>
      <c r="K3585" s="51"/>
      <c r="L3585" s="51"/>
      <c r="M3585" s="51"/>
      <c r="N3585" s="53"/>
      <c r="O3585" s="53"/>
      <c r="P3585" s="53">
        <v>0</v>
      </c>
    </row>
    <row r="3586" spans="1:16" s="19" customFormat="1" hidden="1">
      <c r="A3586" s="19" t="s">
        <v>652</v>
      </c>
      <c r="B3586" s="19" t="s">
        <v>657</v>
      </c>
      <c r="C3586" s="51"/>
      <c r="D3586" s="51" t="s">
        <v>1879</v>
      </c>
      <c r="E3586" s="51" t="s">
        <v>0</v>
      </c>
      <c r="F3586" s="51" t="s">
        <v>243</v>
      </c>
      <c r="G3586" s="51" t="s">
        <v>1878</v>
      </c>
      <c r="H3586" s="51" t="s">
        <v>1885</v>
      </c>
      <c r="I3586" s="51"/>
      <c r="J3586" s="51"/>
      <c r="K3586" s="51"/>
      <c r="L3586" s="51"/>
      <c r="M3586" s="51"/>
      <c r="N3586" s="53">
        <v>8006.8802629000002</v>
      </c>
      <c r="O3586" s="53"/>
      <c r="P3586" s="53">
        <v>8006.8802629000002</v>
      </c>
    </row>
    <row r="3587" spans="1:16" s="19" customFormat="1" hidden="1">
      <c r="A3587" s="19" t="s">
        <v>652</v>
      </c>
      <c r="B3587" s="19" t="s">
        <v>1140</v>
      </c>
      <c r="C3587" s="51"/>
      <c r="D3587" s="51" t="s">
        <v>1879</v>
      </c>
      <c r="E3587" s="51" t="s">
        <v>622</v>
      </c>
      <c r="F3587" s="51" t="s">
        <v>622</v>
      </c>
      <c r="G3587" s="51" t="s">
        <v>1878</v>
      </c>
      <c r="H3587" s="51" t="s">
        <v>1884</v>
      </c>
      <c r="I3587" s="51"/>
      <c r="J3587" s="51"/>
      <c r="K3587" s="51"/>
      <c r="L3587" s="51"/>
      <c r="M3587" s="51"/>
      <c r="N3587" s="53">
        <v>15378</v>
      </c>
      <c r="O3587" s="53"/>
      <c r="P3587" s="53">
        <v>15378</v>
      </c>
    </row>
    <row r="3588" spans="1:16" s="19" customFormat="1" hidden="1">
      <c r="A3588" s="19" t="s">
        <v>652</v>
      </c>
      <c r="B3588" s="19" t="s">
        <v>1883</v>
      </c>
      <c r="C3588" s="51"/>
      <c r="D3588" s="51" t="s">
        <v>1879</v>
      </c>
      <c r="E3588" s="51" t="s">
        <v>0</v>
      </c>
      <c r="F3588" s="51" t="s">
        <v>243</v>
      </c>
      <c r="G3588" s="51" t="s">
        <v>1878</v>
      </c>
      <c r="H3588" s="51" t="s">
        <v>1882</v>
      </c>
      <c r="I3588" s="51"/>
      <c r="J3588" s="51"/>
      <c r="K3588" s="51"/>
      <c r="L3588" s="51"/>
      <c r="M3588" s="51"/>
      <c r="N3588" s="53">
        <v>0</v>
      </c>
      <c r="O3588" s="53"/>
      <c r="P3588" s="53">
        <v>0</v>
      </c>
    </row>
    <row r="3589" spans="1:16" s="19" customFormat="1" hidden="1">
      <c r="A3589" s="19" t="s">
        <v>652</v>
      </c>
      <c r="B3589" s="19" t="s">
        <v>135</v>
      </c>
      <c r="C3589" s="51"/>
      <c r="D3589" s="51" t="s">
        <v>1879</v>
      </c>
      <c r="E3589" s="51" t="s">
        <v>103</v>
      </c>
      <c r="F3589" s="51" t="s">
        <v>103</v>
      </c>
      <c r="G3589" s="51" t="s">
        <v>1878</v>
      </c>
      <c r="H3589" s="51" t="s">
        <v>1881</v>
      </c>
      <c r="I3589" s="51"/>
      <c r="J3589" s="51"/>
      <c r="K3589" s="51"/>
      <c r="L3589" s="51"/>
      <c r="M3589" s="51"/>
      <c r="N3589" s="53">
        <v>78.239999999999995</v>
      </c>
      <c r="O3589" s="53"/>
      <c r="P3589" s="53">
        <v>78.239999999999995</v>
      </c>
    </row>
    <row r="3590" spans="1:16" s="19" customFormat="1" hidden="1">
      <c r="A3590" s="19" t="s">
        <v>652</v>
      </c>
      <c r="B3590" s="19" t="s">
        <v>877</v>
      </c>
      <c r="C3590" s="51"/>
      <c r="D3590" s="51" t="s">
        <v>1879</v>
      </c>
      <c r="E3590" s="51" t="s">
        <v>460</v>
      </c>
      <c r="F3590" s="51" t="s">
        <v>460</v>
      </c>
      <c r="G3590" s="51" t="s">
        <v>1878</v>
      </c>
      <c r="H3590" s="51" t="s">
        <v>1880</v>
      </c>
      <c r="I3590" s="51"/>
      <c r="J3590" s="51"/>
      <c r="K3590" s="51"/>
      <c r="L3590" s="51"/>
      <c r="M3590" s="51"/>
      <c r="N3590" s="53">
        <v>2621.2340000000004</v>
      </c>
      <c r="O3590" s="53"/>
      <c r="P3590" s="53">
        <v>2621.2340000000004</v>
      </c>
    </row>
    <row r="3591" spans="1:16" s="19" customFormat="1" hidden="1">
      <c r="A3591" s="19" t="s">
        <v>652</v>
      </c>
      <c r="B3591" s="19" t="s">
        <v>1718</v>
      </c>
      <c r="C3591" s="51"/>
      <c r="D3591" s="51" t="s">
        <v>1879</v>
      </c>
      <c r="E3591" s="51" t="s">
        <v>460</v>
      </c>
      <c r="F3591" s="51" t="s">
        <v>460</v>
      </c>
      <c r="G3591" s="51" t="s">
        <v>1878</v>
      </c>
      <c r="H3591" s="51" t="s">
        <v>1877</v>
      </c>
      <c r="I3591" s="51"/>
      <c r="J3591" s="51"/>
      <c r="K3591" s="51"/>
      <c r="L3591" s="51"/>
      <c r="M3591" s="51"/>
      <c r="N3591" s="53">
        <v>274.94899999999996</v>
      </c>
      <c r="O3591" s="53"/>
      <c r="P3591" s="53">
        <v>274.94899999999996</v>
      </c>
    </row>
    <row r="3594" spans="1:16">
      <c r="O3594" s="171" t="s">
        <v>8820</v>
      </c>
      <c r="P3594" s="171">
        <f>SUBTOTAL(9,P537:P3064)</f>
        <v>1046114.196</v>
      </c>
    </row>
  </sheetData>
  <autoFilter ref="A2:P3591">
    <filterColumn colId="1">
      <customFilters>
        <customFilter val="*REC*"/>
      </customFilters>
    </filterColumn>
    <filterColumn colId="4">
      <filters>
        <filter val="Biomass"/>
        <filter val="California Hydro"/>
        <filter val="Small Hydro"/>
        <filter val="Solar"/>
        <filter val="Wind"/>
      </filters>
    </filterColumn>
    <filterColumn colId="7">
      <filters blank="1">
        <filter val="Arizona"/>
        <filter val="AZ"/>
        <filter val="BC"/>
        <filter val="British Columbia"/>
        <filter val="British Columbia, Canada"/>
        <filter val="CO"/>
        <filter val="Colorado"/>
        <filter val="ID"/>
        <filter val="Idaho"/>
        <filter val="IID System"/>
        <filter val="Mexico"/>
        <filter val="MT"/>
        <filter val="N/A"/>
        <filter val="New Mexico"/>
        <filter val="NM"/>
        <filter val="NV"/>
        <filter val="OR"/>
        <filter val="Oregon"/>
        <filter val="UT"/>
        <filter val="Utah"/>
        <filter val="W1268"/>
        <filter val="W1306"/>
        <filter val="W1588"/>
        <filter val="W1616"/>
        <filter val="W1749"/>
        <filter val="W2015"/>
        <filter val="W2045"/>
        <filter val="W237"/>
        <filter val="W2395"/>
        <filter val="W2396"/>
        <filter val="W2836; W2837; W3102; W3103"/>
        <filter val="W2873"/>
        <filter val="W4482"/>
        <filter val="W4483"/>
        <filter val="W4898"/>
        <filter val="WA"/>
        <filter val="Washington"/>
        <filter val="Winterhaven"/>
        <filter val="WY"/>
        <filter val="Wyoming"/>
      </filters>
    </filterColumn>
  </autoFilter>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workbookViewId="0">
      <selection activeCell="I25" sqref="I25"/>
    </sheetView>
  </sheetViews>
  <sheetFormatPr defaultRowHeight="15"/>
  <cols>
    <col min="2" max="2" width="54.7109375" bestFit="1" customWidth="1"/>
    <col min="3" max="3" width="13.5703125" bestFit="1" customWidth="1"/>
    <col min="4" max="4" width="11.140625" bestFit="1" customWidth="1"/>
    <col min="8" max="8" width="13.28515625" bestFit="1" customWidth="1"/>
    <col min="9" max="9" width="18.28515625" bestFit="1" customWidth="1"/>
    <col min="11" max="11" width="14" bestFit="1" customWidth="1"/>
    <col min="12" max="12" width="22" bestFit="1" customWidth="1"/>
  </cols>
  <sheetData>
    <row r="1" spans="1:12">
      <c r="A1" s="68" t="s">
        <v>5718</v>
      </c>
      <c r="B1" s="68" t="s">
        <v>4320</v>
      </c>
      <c r="C1" s="68" t="s">
        <v>4323</v>
      </c>
      <c r="D1" s="68" t="s">
        <v>8811</v>
      </c>
    </row>
    <row r="2" spans="1:12">
      <c r="A2">
        <v>1</v>
      </c>
      <c r="B2" t="s">
        <v>4328</v>
      </c>
      <c r="C2" t="s">
        <v>73</v>
      </c>
      <c r="D2">
        <v>3.0259999999999998</v>
      </c>
    </row>
    <row r="3" spans="1:12">
      <c r="A3">
        <v>2</v>
      </c>
      <c r="B3" t="s">
        <v>4330</v>
      </c>
      <c r="C3" t="s">
        <v>73</v>
      </c>
      <c r="D3">
        <v>3.6259999999999999</v>
      </c>
    </row>
    <row r="4" spans="1:12">
      <c r="A4">
        <v>3</v>
      </c>
      <c r="B4" t="s">
        <v>4332</v>
      </c>
      <c r="C4" t="s">
        <v>73</v>
      </c>
      <c r="D4">
        <v>2.6459999999999999</v>
      </c>
      <c r="H4" s="151" t="s">
        <v>8812</v>
      </c>
      <c r="I4" t="s">
        <v>8814</v>
      </c>
      <c r="K4" s="18" t="s">
        <v>8809</v>
      </c>
      <c r="L4" s="18" t="s">
        <v>17440</v>
      </c>
    </row>
    <row r="5" spans="1:12">
      <c r="A5">
        <v>838</v>
      </c>
      <c r="B5" t="s">
        <v>4334</v>
      </c>
      <c r="C5" t="s">
        <v>73</v>
      </c>
      <c r="D5">
        <v>0.91249999999999987</v>
      </c>
      <c r="H5" s="152" t="s">
        <v>0</v>
      </c>
      <c r="I5" s="103">
        <v>4644.8205593482944</v>
      </c>
      <c r="K5" s="18" t="s">
        <v>0</v>
      </c>
      <c r="L5" s="18">
        <f>SUM(I5,I6,I8)</f>
        <v>7103.8251612945824</v>
      </c>
    </row>
    <row r="6" spans="1:12">
      <c r="A6">
        <v>889</v>
      </c>
      <c r="B6" t="s">
        <v>4336</v>
      </c>
      <c r="C6" t="s">
        <v>73</v>
      </c>
      <c r="D6">
        <v>1.0292999999999999</v>
      </c>
      <c r="H6" s="152" t="s">
        <v>46</v>
      </c>
      <c r="I6" s="103">
        <v>484.19464500000004</v>
      </c>
      <c r="K6" s="18" t="s">
        <v>3</v>
      </c>
      <c r="L6" s="18">
        <f>GETPIVOTDATA("2017 (GWh)",$H$4,"ResourceType","Geothermal")</f>
        <v>12823.791243238451</v>
      </c>
    </row>
    <row r="7" spans="1:12">
      <c r="A7">
        <v>4</v>
      </c>
      <c r="B7" t="s">
        <v>4338</v>
      </c>
      <c r="C7" t="s">
        <v>73</v>
      </c>
      <c r="D7">
        <v>8.1</v>
      </c>
      <c r="H7" s="152" t="s">
        <v>3</v>
      </c>
      <c r="I7" s="103">
        <v>12823.791243238451</v>
      </c>
      <c r="K7" s="18" t="s">
        <v>103</v>
      </c>
      <c r="L7" s="18">
        <f>GETPIVOTDATA("2017 (GWh)",$H$4,"ResourceType","Small Hydro")</f>
        <v>6650.5801292040433</v>
      </c>
    </row>
    <row r="8" spans="1:12">
      <c r="A8">
        <v>5</v>
      </c>
      <c r="B8" t="s">
        <v>4340</v>
      </c>
      <c r="C8" t="s">
        <v>4</v>
      </c>
      <c r="D8">
        <v>16.381200195312498</v>
      </c>
      <c r="H8" s="152" t="s">
        <v>243</v>
      </c>
      <c r="I8" s="103">
        <v>1974.8099569462888</v>
      </c>
      <c r="K8" s="18" t="s">
        <v>460</v>
      </c>
      <c r="L8" s="18">
        <f>SUM(I9,I11,I12,I14)</f>
        <v>28822.415619411644</v>
      </c>
    </row>
    <row r="9" spans="1:12">
      <c r="A9">
        <v>6</v>
      </c>
      <c r="B9" t="s">
        <v>4342</v>
      </c>
      <c r="C9" t="s">
        <v>4</v>
      </c>
      <c r="D9">
        <v>19.491599609375001</v>
      </c>
      <c r="H9" s="152" t="s">
        <v>73</v>
      </c>
      <c r="I9" s="103">
        <v>25780.655188691922</v>
      </c>
      <c r="K9" s="18" t="s">
        <v>4</v>
      </c>
      <c r="L9" s="18">
        <f>GETPIVOTDATA("2017 (GWh)",$H$4,"ResourceType","Wind")</f>
        <v>25616.138821011125</v>
      </c>
    </row>
    <row r="10" spans="1:12">
      <c r="A10">
        <v>7</v>
      </c>
      <c r="B10" t="s">
        <v>4344</v>
      </c>
      <c r="C10" t="s">
        <v>0</v>
      </c>
      <c r="D10">
        <v>12.125</v>
      </c>
      <c r="H10" s="152" t="s">
        <v>103</v>
      </c>
      <c r="I10" s="103">
        <v>6650.5801292040433</v>
      </c>
    </row>
    <row r="11" spans="1:12">
      <c r="A11">
        <v>9</v>
      </c>
      <c r="B11" t="s">
        <v>4345</v>
      </c>
      <c r="C11" t="s">
        <v>73</v>
      </c>
      <c r="D11">
        <v>50.368000000000002</v>
      </c>
      <c r="H11" s="152" t="s">
        <v>460</v>
      </c>
      <c r="I11" s="103">
        <v>1040.7551307197223</v>
      </c>
    </row>
    <row r="12" spans="1:12">
      <c r="A12">
        <v>10</v>
      </c>
      <c r="B12" t="s">
        <v>4347</v>
      </c>
      <c r="C12" t="s">
        <v>73</v>
      </c>
      <c r="D12">
        <v>17.178999999999998</v>
      </c>
      <c r="H12" s="152" t="s">
        <v>4699</v>
      </c>
      <c r="I12" s="103">
        <v>1835.7120000000004</v>
      </c>
    </row>
    <row r="13" spans="1:12">
      <c r="A13">
        <v>11</v>
      </c>
      <c r="B13" t="s">
        <v>4348</v>
      </c>
      <c r="C13" t="s">
        <v>73</v>
      </c>
      <c r="D13">
        <v>59.606000000000002</v>
      </c>
      <c r="H13" s="152" t="s">
        <v>4</v>
      </c>
      <c r="I13" s="103">
        <v>25616.138821011125</v>
      </c>
    </row>
    <row r="14" spans="1:12">
      <c r="A14">
        <v>12</v>
      </c>
      <c r="B14" t="s">
        <v>4349</v>
      </c>
      <c r="C14" t="s">
        <v>73</v>
      </c>
      <c r="D14">
        <v>18.396999999999998</v>
      </c>
      <c r="H14" s="152" t="s">
        <v>36</v>
      </c>
      <c r="I14" s="103">
        <v>165.29329999999999</v>
      </c>
    </row>
    <row r="15" spans="1:12">
      <c r="A15">
        <v>13</v>
      </c>
      <c r="B15" t="s">
        <v>4351</v>
      </c>
      <c r="C15" t="s">
        <v>73</v>
      </c>
      <c r="D15">
        <v>39.393999999999998</v>
      </c>
      <c r="H15" s="152" t="s">
        <v>8813</v>
      </c>
      <c r="I15" s="103">
        <v>81016.750974159848</v>
      </c>
    </row>
    <row r="16" spans="1:12">
      <c r="A16">
        <v>14</v>
      </c>
      <c r="B16" t="s">
        <v>4352</v>
      </c>
      <c r="C16" t="s">
        <v>73</v>
      </c>
      <c r="D16">
        <v>49.613999999999997</v>
      </c>
    </row>
    <row r="17" spans="1:4">
      <c r="A17">
        <v>15</v>
      </c>
      <c r="B17" t="s">
        <v>4354</v>
      </c>
      <c r="C17" t="s">
        <v>73</v>
      </c>
      <c r="D17">
        <v>5.96</v>
      </c>
    </row>
    <row r="18" spans="1:4">
      <c r="A18">
        <v>16</v>
      </c>
      <c r="B18" t="s">
        <v>4356</v>
      </c>
      <c r="C18" t="s">
        <v>73</v>
      </c>
      <c r="D18">
        <v>3.456</v>
      </c>
    </row>
    <row r="19" spans="1:4">
      <c r="A19">
        <v>17</v>
      </c>
      <c r="B19" t="s">
        <v>4358</v>
      </c>
      <c r="C19" t="s">
        <v>3</v>
      </c>
      <c r="D19">
        <v>115.59</v>
      </c>
    </row>
    <row r="20" spans="1:4">
      <c r="A20">
        <v>18</v>
      </c>
      <c r="B20" t="s">
        <v>4360</v>
      </c>
      <c r="C20" t="s">
        <v>73</v>
      </c>
      <c r="D20">
        <v>51.003999999999998</v>
      </c>
    </row>
    <row r="21" spans="1:4">
      <c r="A21">
        <v>19</v>
      </c>
      <c r="B21" t="s">
        <v>4362</v>
      </c>
      <c r="C21" t="s">
        <v>73</v>
      </c>
      <c r="D21">
        <v>134.142</v>
      </c>
    </row>
    <row r="22" spans="1:4">
      <c r="A22">
        <v>21</v>
      </c>
      <c r="B22" t="s">
        <v>4364</v>
      </c>
      <c r="C22" t="s">
        <v>73</v>
      </c>
      <c r="D22">
        <v>162.935</v>
      </c>
    </row>
    <row r="23" spans="1:4">
      <c r="A23">
        <v>22</v>
      </c>
      <c r="B23" t="s">
        <v>4366</v>
      </c>
      <c r="C23" t="s">
        <v>4</v>
      </c>
      <c r="D23">
        <v>369.964</v>
      </c>
    </row>
    <row r="24" spans="1:4">
      <c r="A24">
        <v>23</v>
      </c>
      <c r="B24" t="s">
        <v>4368</v>
      </c>
      <c r="C24" t="s">
        <v>4</v>
      </c>
      <c r="D24">
        <v>326.07900000000001</v>
      </c>
    </row>
    <row r="25" spans="1:4">
      <c r="A25">
        <v>24</v>
      </c>
      <c r="B25" t="s">
        <v>4369</v>
      </c>
      <c r="C25" t="s">
        <v>4</v>
      </c>
      <c r="D25">
        <v>350.65800000000002</v>
      </c>
    </row>
    <row r="26" spans="1:4">
      <c r="A26">
        <v>25</v>
      </c>
      <c r="B26" t="s">
        <v>4370</v>
      </c>
      <c r="C26" t="s">
        <v>4</v>
      </c>
      <c r="D26">
        <v>164.31100000000001</v>
      </c>
    </row>
    <row r="27" spans="1:4">
      <c r="A27">
        <v>27</v>
      </c>
      <c r="B27" t="s">
        <v>4371</v>
      </c>
      <c r="C27" t="s">
        <v>4</v>
      </c>
      <c r="D27">
        <v>265.95999999999998</v>
      </c>
    </row>
    <row r="28" spans="1:4">
      <c r="A28">
        <v>28</v>
      </c>
      <c r="B28" t="s">
        <v>4372</v>
      </c>
      <c r="C28" t="s">
        <v>4</v>
      </c>
      <c r="D28">
        <v>251.38</v>
      </c>
    </row>
    <row r="29" spans="1:4">
      <c r="A29">
        <v>29</v>
      </c>
      <c r="B29" t="s">
        <v>4374</v>
      </c>
      <c r="C29" t="s">
        <v>4</v>
      </c>
      <c r="D29">
        <v>343.48</v>
      </c>
    </row>
    <row r="30" spans="1:4">
      <c r="A30">
        <v>30</v>
      </c>
      <c r="B30" t="s">
        <v>4375</v>
      </c>
      <c r="C30" t="s">
        <v>4</v>
      </c>
      <c r="D30">
        <v>237.24600000000001</v>
      </c>
    </row>
    <row r="31" spans="1:4">
      <c r="A31">
        <v>32</v>
      </c>
      <c r="B31" t="s">
        <v>4376</v>
      </c>
      <c r="C31" t="s">
        <v>243</v>
      </c>
      <c r="D31">
        <v>40.515999999999998</v>
      </c>
    </row>
    <row r="32" spans="1:4">
      <c r="A32">
        <v>34</v>
      </c>
      <c r="B32" t="s">
        <v>4378</v>
      </c>
      <c r="C32" t="s">
        <v>4</v>
      </c>
      <c r="D32">
        <v>21.521800781250001</v>
      </c>
    </row>
    <row r="33" spans="1:4">
      <c r="A33">
        <v>36</v>
      </c>
      <c r="B33" t="s">
        <v>4380</v>
      </c>
      <c r="C33" t="s">
        <v>243</v>
      </c>
      <c r="D33">
        <v>32.578000000000003</v>
      </c>
    </row>
    <row r="34" spans="1:4">
      <c r="A34">
        <v>37</v>
      </c>
      <c r="B34" t="s">
        <v>4382</v>
      </c>
      <c r="C34" t="s">
        <v>243</v>
      </c>
      <c r="D34">
        <v>9.35</v>
      </c>
    </row>
    <row r="35" spans="1:4">
      <c r="A35">
        <v>38</v>
      </c>
      <c r="B35" t="s">
        <v>4383</v>
      </c>
      <c r="C35" t="s">
        <v>243</v>
      </c>
      <c r="D35">
        <v>31.934999999999999</v>
      </c>
    </row>
    <row r="36" spans="1:4">
      <c r="A36">
        <v>39</v>
      </c>
      <c r="B36" t="s">
        <v>4384</v>
      </c>
      <c r="C36" t="s">
        <v>243</v>
      </c>
      <c r="D36">
        <v>19.536999999999999</v>
      </c>
    </row>
    <row r="37" spans="1:4">
      <c r="A37">
        <v>40</v>
      </c>
      <c r="B37" t="s">
        <v>4385</v>
      </c>
      <c r="C37" t="s">
        <v>243</v>
      </c>
      <c r="D37">
        <v>33.130000000000003</v>
      </c>
    </row>
    <row r="38" spans="1:4">
      <c r="A38">
        <v>41</v>
      </c>
      <c r="B38" t="s">
        <v>4386</v>
      </c>
      <c r="C38" t="s">
        <v>73</v>
      </c>
      <c r="D38">
        <v>14.234999999999999</v>
      </c>
    </row>
    <row r="39" spans="1:4">
      <c r="A39">
        <v>42</v>
      </c>
      <c r="B39" t="s">
        <v>4388</v>
      </c>
      <c r="C39" t="s">
        <v>73</v>
      </c>
      <c r="D39">
        <v>4.4000000000000004</v>
      </c>
    </row>
    <row r="40" spans="1:4">
      <c r="A40">
        <v>43</v>
      </c>
      <c r="B40" t="s">
        <v>4390</v>
      </c>
      <c r="C40" t="s">
        <v>4</v>
      </c>
      <c r="D40">
        <v>2.9478701171875001</v>
      </c>
    </row>
    <row r="41" spans="1:4">
      <c r="A41">
        <v>44</v>
      </c>
      <c r="B41" t="s">
        <v>4391</v>
      </c>
      <c r="C41" t="s">
        <v>4</v>
      </c>
      <c r="D41">
        <v>3.61447998046875</v>
      </c>
    </row>
    <row r="42" spans="1:4">
      <c r="A42">
        <v>45</v>
      </c>
      <c r="B42" t="s">
        <v>4392</v>
      </c>
      <c r="C42" t="s">
        <v>73</v>
      </c>
      <c r="D42">
        <v>56.415999999999997</v>
      </c>
    </row>
    <row r="43" spans="1:4">
      <c r="A43">
        <v>46</v>
      </c>
      <c r="B43" t="s">
        <v>4393</v>
      </c>
      <c r="C43" t="s">
        <v>73</v>
      </c>
      <c r="D43">
        <v>131.923</v>
      </c>
    </row>
    <row r="44" spans="1:4">
      <c r="A44">
        <v>47</v>
      </c>
      <c r="B44" t="s">
        <v>4395</v>
      </c>
      <c r="C44" t="s">
        <v>73</v>
      </c>
      <c r="D44">
        <v>14.247999999999999</v>
      </c>
    </row>
    <row r="45" spans="1:4">
      <c r="A45">
        <v>48</v>
      </c>
      <c r="B45" t="s">
        <v>4396</v>
      </c>
      <c r="C45" t="s">
        <v>73</v>
      </c>
      <c r="D45">
        <v>607.93600000000004</v>
      </c>
    </row>
    <row r="46" spans="1:4">
      <c r="A46">
        <v>49</v>
      </c>
      <c r="B46" t="s">
        <v>4398</v>
      </c>
      <c r="C46" t="s">
        <v>73</v>
      </c>
      <c r="D46">
        <v>41.997</v>
      </c>
    </row>
    <row r="47" spans="1:4">
      <c r="A47">
        <v>50</v>
      </c>
      <c r="B47" t="s">
        <v>4400</v>
      </c>
      <c r="C47" t="s">
        <v>73</v>
      </c>
      <c r="D47">
        <v>135.40299999999999</v>
      </c>
    </row>
    <row r="48" spans="1:4">
      <c r="A48">
        <v>51</v>
      </c>
      <c r="B48" t="s">
        <v>4401</v>
      </c>
      <c r="C48" t="s">
        <v>73</v>
      </c>
      <c r="D48">
        <v>1.752</v>
      </c>
    </row>
    <row r="49" spans="1:4">
      <c r="A49">
        <v>52</v>
      </c>
      <c r="B49" t="s">
        <v>175</v>
      </c>
      <c r="C49" t="s">
        <v>73</v>
      </c>
      <c r="D49">
        <v>2.6280000000000001</v>
      </c>
    </row>
    <row r="50" spans="1:4">
      <c r="A50">
        <v>53</v>
      </c>
      <c r="B50" t="s">
        <v>514</v>
      </c>
      <c r="C50" t="s">
        <v>73</v>
      </c>
      <c r="D50">
        <v>2.6280000000000001</v>
      </c>
    </row>
    <row r="51" spans="1:4">
      <c r="A51">
        <v>54</v>
      </c>
      <c r="B51" t="s">
        <v>515</v>
      </c>
      <c r="C51" t="s">
        <v>73</v>
      </c>
      <c r="D51">
        <v>2.6280000000000001</v>
      </c>
    </row>
    <row r="52" spans="1:4">
      <c r="A52">
        <v>55</v>
      </c>
      <c r="B52" t="s">
        <v>516</v>
      </c>
      <c r="C52" t="s">
        <v>73</v>
      </c>
      <c r="D52">
        <v>1.752</v>
      </c>
    </row>
    <row r="53" spans="1:4">
      <c r="A53">
        <v>839</v>
      </c>
      <c r="B53" t="s">
        <v>4407</v>
      </c>
      <c r="C53" t="s">
        <v>73</v>
      </c>
      <c r="D53">
        <v>3.7879999999999998</v>
      </c>
    </row>
    <row r="54" spans="1:4">
      <c r="A54">
        <v>56</v>
      </c>
      <c r="B54" t="s">
        <v>4409</v>
      </c>
      <c r="C54" t="s">
        <v>73</v>
      </c>
      <c r="D54">
        <v>38.073999999999998</v>
      </c>
    </row>
    <row r="55" spans="1:4">
      <c r="A55">
        <v>57</v>
      </c>
      <c r="B55" t="s">
        <v>4410</v>
      </c>
      <c r="C55" t="s">
        <v>73</v>
      </c>
      <c r="D55">
        <v>55.713000000000001</v>
      </c>
    </row>
    <row r="56" spans="1:4">
      <c r="A56">
        <v>58</v>
      </c>
      <c r="B56" t="s">
        <v>4411</v>
      </c>
      <c r="C56" t="s">
        <v>73</v>
      </c>
      <c r="D56">
        <v>5.2560000000000002</v>
      </c>
    </row>
    <row r="57" spans="1:4">
      <c r="A57">
        <v>913</v>
      </c>
      <c r="B57" t="s">
        <v>4412</v>
      </c>
      <c r="C57" t="s">
        <v>73</v>
      </c>
      <c r="D57">
        <v>17.301000000000002</v>
      </c>
    </row>
    <row r="58" spans="1:4">
      <c r="A58">
        <v>59</v>
      </c>
      <c r="B58" t="s">
        <v>4414</v>
      </c>
      <c r="C58" t="s">
        <v>73</v>
      </c>
      <c r="D58">
        <v>10.667</v>
      </c>
    </row>
    <row r="59" spans="1:4">
      <c r="A59">
        <v>1329</v>
      </c>
      <c r="B59" t="s">
        <v>4416</v>
      </c>
      <c r="C59" t="s">
        <v>73</v>
      </c>
      <c r="D59">
        <v>0</v>
      </c>
    </row>
    <row r="60" spans="1:4">
      <c r="A60">
        <v>60</v>
      </c>
      <c r="B60" t="s">
        <v>4418</v>
      </c>
      <c r="C60" t="s">
        <v>73</v>
      </c>
      <c r="D60">
        <v>3.44</v>
      </c>
    </row>
    <row r="61" spans="1:4">
      <c r="A61">
        <v>1330</v>
      </c>
      <c r="B61" t="s">
        <v>4420</v>
      </c>
      <c r="C61" t="s">
        <v>73</v>
      </c>
      <c r="D61">
        <v>0</v>
      </c>
    </row>
    <row r="62" spans="1:4">
      <c r="A62">
        <v>843</v>
      </c>
      <c r="B62" t="s">
        <v>4422</v>
      </c>
      <c r="C62" t="s">
        <v>73</v>
      </c>
      <c r="D62">
        <v>101.616</v>
      </c>
    </row>
    <row r="63" spans="1:4">
      <c r="A63">
        <v>844</v>
      </c>
      <c r="B63" t="s">
        <v>4424</v>
      </c>
      <c r="C63" t="s">
        <v>73</v>
      </c>
      <c r="D63">
        <v>32.849999999999994</v>
      </c>
    </row>
    <row r="64" spans="1:4">
      <c r="A64">
        <v>61</v>
      </c>
      <c r="B64" t="s">
        <v>4426</v>
      </c>
      <c r="C64" t="s">
        <v>73</v>
      </c>
      <c r="D64">
        <v>137.29400000000001</v>
      </c>
    </row>
    <row r="65" spans="1:4">
      <c r="A65">
        <v>845</v>
      </c>
      <c r="B65" t="s">
        <v>4428</v>
      </c>
      <c r="C65" t="s">
        <v>73</v>
      </c>
      <c r="D65">
        <v>26.28</v>
      </c>
    </row>
    <row r="66" spans="1:4">
      <c r="A66">
        <v>62</v>
      </c>
      <c r="B66" t="s">
        <v>4430</v>
      </c>
      <c r="C66" t="s">
        <v>73</v>
      </c>
      <c r="D66">
        <v>123.14700000000001</v>
      </c>
    </row>
    <row r="67" spans="1:4">
      <c r="A67">
        <v>64</v>
      </c>
      <c r="B67" t="s">
        <v>4431</v>
      </c>
      <c r="C67" t="s">
        <v>73</v>
      </c>
      <c r="D67">
        <v>3.3</v>
      </c>
    </row>
    <row r="68" spans="1:4">
      <c r="A68">
        <v>65</v>
      </c>
      <c r="B68" t="s">
        <v>4433</v>
      </c>
      <c r="C68" t="s">
        <v>3</v>
      </c>
      <c r="D68">
        <v>372.40699999999998</v>
      </c>
    </row>
    <row r="69" spans="1:4">
      <c r="A69">
        <v>66</v>
      </c>
      <c r="B69" t="s">
        <v>106</v>
      </c>
      <c r="C69" t="s">
        <v>73</v>
      </c>
      <c r="D69">
        <v>33.107999999999997</v>
      </c>
    </row>
    <row r="70" spans="1:4">
      <c r="A70">
        <v>68</v>
      </c>
      <c r="B70" t="s">
        <v>4434</v>
      </c>
      <c r="C70" t="s">
        <v>73</v>
      </c>
      <c r="D70">
        <v>44.009300781249998</v>
      </c>
    </row>
    <row r="71" spans="1:4">
      <c r="A71">
        <v>170</v>
      </c>
      <c r="B71" t="s">
        <v>4435</v>
      </c>
      <c r="C71" t="s">
        <v>73</v>
      </c>
      <c r="D71">
        <v>271.55200000000002</v>
      </c>
    </row>
    <row r="72" spans="1:4">
      <c r="A72">
        <v>69</v>
      </c>
      <c r="B72" t="s">
        <v>4436</v>
      </c>
      <c r="C72" t="s">
        <v>73</v>
      </c>
      <c r="D72">
        <v>349.06700000000001</v>
      </c>
    </row>
    <row r="73" spans="1:4">
      <c r="A73">
        <v>70</v>
      </c>
      <c r="B73" t="s">
        <v>4437</v>
      </c>
      <c r="C73" t="s">
        <v>73</v>
      </c>
      <c r="D73">
        <v>5.24</v>
      </c>
    </row>
    <row r="74" spans="1:4">
      <c r="A74">
        <v>71</v>
      </c>
      <c r="B74" t="s">
        <v>4439</v>
      </c>
      <c r="C74" t="s">
        <v>73</v>
      </c>
      <c r="D74">
        <v>69.024000000000001</v>
      </c>
    </row>
    <row r="75" spans="1:4">
      <c r="A75">
        <v>73</v>
      </c>
      <c r="B75" t="s">
        <v>4441</v>
      </c>
      <c r="C75" t="s">
        <v>243</v>
      </c>
      <c r="D75">
        <v>145.91399999999999</v>
      </c>
    </row>
    <row r="76" spans="1:4">
      <c r="A76">
        <v>75</v>
      </c>
      <c r="B76" t="s">
        <v>4442</v>
      </c>
      <c r="C76" t="s">
        <v>243</v>
      </c>
      <c r="D76">
        <v>218.7</v>
      </c>
    </row>
    <row r="77" spans="1:4">
      <c r="A77">
        <v>78</v>
      </c>
      <c r="B77" t="s">
        <v>4444</v>
      </c>
      <c r="C77" t="s">
        <v>0</v>
      </c>
      <c r="D77">
        <v>1.1999999731779E-4</v>
      </c>
    </row>
    <row r="78" spans="1:4">
      <c r="A78">
        <v>79</v>
      </c>
      <c r="B78" t="s">
        <v>4445</v>
      </c>
      <c r="C78" t="s">
        <v>4</v>
      </c>
      <c r="D78">
        <v>86.415601562500001</v>
      </c>
    </row>
    <row r="79" spans="1:4">
      <c r="A79">
        <v>80</v>
      </c>
      <c r="B79" t="s">
        <v>4447</v>
      </c>
      <c r="C79" t="s">
        <v>73</v>
      </c>
      <c r="D79">
        <v>149.876</v>
      </c>
    </row>
    <row r="80" spans="1:4">
      <c r="A80">
        <v>909</v>
      </c>
      <c r="B80" t="s">
        <v>4448</v>
      </c>
      <c r="C80" t="s">
        <v>73</v>
      </c>
      <c r="D80">
        <v>29.513999999999999</v>
      </c>
    </row>
    <row r="81" spans="1:4">
      <c r="A81">
        <v>81</v>
      </c>
      <c r="B81" t="s">
        <v>4450</v>
      </c>
      <c r="C81" t="s">
        <v>0</v>
      </c>
      <c r="D81">
        <v>169.11799999999999</v>
      </c>
    </row>
    <row r="82" spans="1:4">
      <c r="A82">
        <v>82</v>
      </c>
      <c r="B82" t="s">
        <v>4452</v>
      </c>
      <c r="C82" t="s">
        <v>243</v>
      </c>
      <c r="D82">
        <v>16.116</v>
      </c>
    </row>
    <row r="83" spans="1:4">
      <c r="A83">
        <v>83</v>
      </c>
      <c r="B83" t="s">
        <v>4454</v>
      </c>
      <c r="C83" t="s">
        <v>4</v>
      </c>
      <c r="D83">
        <v>62.757800781249998</v>
      </c>
    </row>
    <row r="84" spans="1:4">
      <c r="A84">
        <v>84</v>
      </c>
      <c r="B84" t="s">
        <v>4456</v>
      </c>
      <c r="C84" t="s">
        <v>4</v>
      </c>
      <c r="D84">
        <v>116.822</v>
      </c>
    </row>
    <row r="85" spans="1:4">
      <c r="A85">
        <v>85</v>
      </c>
      <c r="B85" t="s">
        <v>4458</v>
      </c>
      <c r="C85" t="s">
        <v>243</v>
      </c>
      <c r="D85">
        <v>36.975069946288997</v>
      </c>
    </row>
    <row r="86" spans="1:4">
      <c r="A86">
        <v>893</v>
      </c>
      <c r="B86" t="s">
        <v>4460</v>
      </c>
      <c r="C86" t="s">
        <v>73</v>
      </c>
      <c r="D86">
        <v>4.0660999999999996</v>
      </c>
    </row>
    <row r="87" spans="1:4">
      <c r="A87">
        <v>846</v>
      </c>
      <c r="B87" t="s">
        <v>4462</v>
      </c>
      <c r="C87" t="s">
        <v>73</v>
      </c>
      <c r="D87">
        <v>46.686101562499999</v>
      </c>
    </row>
    <row r="88" spans="1:4">
      <c r="A88">
        <v>86</v>
      </c>
      <c r="B88" t="s">
        <v>4464</v>
      </c>
      <c r="C88" t="s">
        <v>73</v>
      </c>
      <c r="D88">
        <v>2.4090000000000003</v>
      </c>
    </row>
    <row r="89" spans="1:4">
      <c r="A89">
        <v>87</v>
      </c>
      <c r="B89" t="s">
        <v>4466</v>
      </c>
      <c r="C89" t="s">
        <v>73</v>
      </c>
      <c r="D89">
        <v>660.50599999999997</v>
      </c>
    </row>
    <row r="90" spans="1:4">
      <c r="A90">
        <v>88</v>
      </c>
      <c r="B90" t="s">
        <v>4468</v>
      </c>
      <c r="C90" t="s">
        <v>73</v>
      </c>
      <c r="D90">
        <v>45.554000000000002</v>
      </c>
    </row>
    <row r="91" spans="1:4">
      <c r="A91">
        <v>89</v>
      </c>
      <c r="B91" t="s">
        <v>4470</v>
      </c>
      <c r="C91" t="s">
        <v>3</v>
      </c>
      <c r="D91">
        <v>468.73200000000003</v>
      </c>
    </row>
    <row r="92" spans="1:4">
      <c r="A92">
        <v>90</v>
      </c>
      <c r="B92" t="s">
        <v>4471</v>
      </c>
      <c r="C92" t="s">
        <v>73</v>
      </c>
      <c r="D92">
        <v>9.25</v>
      </c>
    </row>
    <row r="93" spans="1:4">
      <c r="A93">
        <v>91</v>
      </c>
      <c r="B93" t="s">
        <v>4473</v>
      </c>
      <c r="C93" t="s">
        <v>73</v>
      </c>
      <c r="D93">
        <v>126.807</v>
      </c>
    </row>
    <row r="94" spans="1:4">
      <c r="A94">
        <v>92</v>
      </c>
      <c r="B94" t="s">
        <v>4474</v>
      </c>
      <c r="C94" t="s">
        <v>4</v>
      </c>
      <c r="D94">
        <v>167.738</v>
      </c>
    </row>
    <row r="95" spans="1:4">
      <c r="A95">
        <v>93</v>
      </c>
      <c r="B95" t="s">
        <v>4475</v>
      </c>
      <c r="C95" t="s">
        <v>73</v>
      </c>
      <c r="D95">
        <v>351.45499999999998</v>
      </c>
    </row>
    <row r="96" spans="1:4">
      <c r="A96">
        <v>94</v>
      </c>
      <c r="B96" t="s">
        <v>4477</v>
      </c>
      <c r="C96" t="s">
        <v>73</v>
      </c>
      <c r="D96">
        <v>39.822000000000003</v>
      </c>
    </row>
    <row r="97" spans="1:4">
      <c r="A97">
        <v>95</v>
      </c>
      <c r="B97" t="s">
        <v>4479</v>
      </c>
      <c r="C97" t="s">
        <v>73</v>
      </c>
      <c r="D97">
        <v>55.548999999999999</v>
      </c>
    </row>
    <row r="98" spans="1:4">
      <c r="A98">
        <v>96</v>
      </c>
      <c r="B98" t="s">
        <v>4480</v>
      </c>
      <c r="C98" t="s">
        <v>73</v>
      </c>
      <c r="D98">
        <v>3.2850000000000001</v>
      </c>
    </row>
    <row r="99" spans="1:4">
      <c r="A99">
        <v>97</v>
      </c>
      <c r="B99" t="s">
        <v>4482</v>
      </c>
      <c r="C99" t="s">
        <v>73</v>
      </c>
      <c r="D99">
        <v>269.21899999999999</v>
      </c>
    </row>
    <row r="100" spans="1:4">
      <c r="A100">
        <v>98</v>
      </c>
      <c r="B100" t="s">
        <v>4484</v>
      </c>
      <c r="C100" t="s">
        <v>73</v>
      </c>
      <c r="D100">
        <v>55.518000000000001</v>
      </c>
    </row>
    <row r="101" spans="1:4">
      <c r="A101">
        <v>99</v>
      </c>
      <c r="B101" t="s">
        <v>4485</v>
      </c>
      <c r="C101" t="s">
        <v>3</v>
      </c>
      <c r="D101">
        <v>73.078000000000003</v>
      </c>
    </row>
    <row r="102" spans="1:4">
      <c r="A102">
        <v>100</v>
      </c>
      <c r="B102" t="s">
        <v>4487</v>
      </c>
      <c r="C102" t="s">
        <v>73</v>
      </c>
      <c r="D102">
        <v>50.674999999999997</v>
      </c>
    </row>
    <row r="103" spans="1:4">
      <c r="A103">
        <v>101</v>
      </c>
      <c r="B103" t="s">
        <v>4489</v>
      </c>
      <c r="C103" t="s">
        <v>73</v>
      </c>
      <c r="D103">
        <v>56.122999999999998</v>
      </c>
    </row>
    <row r="104" spans="1:4">
      <c r="A104">
        <v>102</v>
      </c>
      <c r="B104" t="s">
        <v>4491</v>
      </c>
      <c r="C104" t="s">
        <v>73</v>
      </c>
      <c r="D104">
        <v>53.255000000000003</v>
      </c>
    </row>
    <row r="105" spans="1:4">
      <c r="A105">
        <v>103</v>
      </c>
      <c r="B105" t="s">
        <v>4493</v>
      </c>
      <c r="C105" t="s">
        <v>73</v>
      </c>
      <c r="D105">
        <v>39.551000000000002</v>
      </c>
    </row>
    <row r="106" spans="1:4">
      <c r="A106">
        <v>104</v>
      </c>
      <c r="B106" t="s">
        <v>4495</v>
      </c>
      <c r="C106" t="s">
        <v>73</v>
      </c>
      <c r="D106">
        <v>53.415999999999997</v>
      </c>
    </row>
    <row r="107" spans="1:4">
      <c r="A107">
        <v>848</v>
      </c>
      <c r="B107" t="s">
        <v>4497</v>
      </c>
      <c r="C107" t="s">
        <v>73</v>
      </c>
      <c r="D107">
        <v>52.591999999999999</v>
      </c>
    </row>
    <row r="108" spans="1:4">
      <c r="A108">
        <v>910</v>
      </c>
      <c r="B108" t="s">
        <v>4498</v>
      </c>
      <c r="C108" t="s">
        <v>73</v>
      </c>
      <c r="D108">
        <v>21.9</v>
      </c>
    </row>
    <row r="109" spans="1:4">
      <c r="A109">
        <v>105</v>
      </c>
      <c r="B109" t="s">
        <v>4500</v>
      </c>
      <c r="C109" t="s">
        <v>73</v>
      </c>
      <c r="D109">
        <v>51.774999999999999</v>
      </c>
    </row>
    <row r="110" spans="1:4">
      <c r="A110">
        <v>106</v>
      </c>
      <c r="B110" t="s">
        <v>4502</v>
      </c>
      <c r="C110" t="s">
        <v>4</v>
      </c>
      <c r="D110">
        <v>3.3832900390625</v>
      </c>
    </row>
    <row r="111" spans="1:4">
      <c r="A111">
        <v>107</v>
      </c>
      <c r="B111" t="s">
        <v>4503</v>
      </c>
      <c r="C111" t="s">
        <v>4</v>
      </c>
      <c r="D111">
        <v>1.8306099853515601</v>
      </c>
    </row>
    <row r="112" spans="1:4">
      <c r="A112">
        <v>108</v>
      </c>
      <c r="B112" t="s">
        <v>4504</v>
      </c>
      <c r="C112" t="s">
        <v>4</v>
      </c>
      <c r="D112">
        <v>3.0849099121093699</v>
      </c>
    </row>
    <row r="113" spans="1:4">
      <c r="A113">
        <v>109</v>
      </c>
      <c r="B113" t="s">
        <v>4505</v>
      </c>
      <c r="C113" t="s">
        <v>73</v>
      </c>
      <c r="D113">
        <v>467.59800000000001</v>
      </c>
    </row>
    <row r="114" spans="1:4">
      <c r="A114">
        <v>849</v>
      </c>
      <c r="B114" t="s">
        <v>4507</v>
      </c>
      <c r="C114" t="s">
        <v>73</v>
      </c>
      <c r="D114">
        <v>2.19</v>
      </c>
    </row>
    <row r="115" spans="1:4">
      <c r="A115">
        <v>110</v>
      </c>
      <c r="B115" t="s">
        <v>4508</v>
      </c>
      <c r="C115" t="s">
        <v>73</v>
      </c>
      <c r="D115">
        <v>37.164999999999999</v>
      </c>
    </row>
    <row r="116" spans="1:4">
      <c r="A116">
        <v>111</v>
      </c>
      <c r="B116" t="s">
        <v>4509</v>
      </c>
      <c r="C116" t="s">
        <v>243</v>
      </c>
      <c r="D116">
        <v>6.6379999999999999</v>
      </c>
    </row>
    <row r="117" spans="1:4">
      <c r="A117">
        <v>112</v>
      </c>
      <c r="B117" t="s">
        <v>4511</v>
      </c>
      <c r="C117" t="s">
        <v>243</v>
      </c>
      <c r="D117">
        <v>16.382999999999999</v>
      </c>
    </row>
    <row r="118" spans="1:4">
      <c r="A118">
        <v>113</v>
      </c>
      <c r="B118" t="s">
        <v>4512</v>
      </c>
      <c r="C118" t="s">
        <v>73</v>
      </c>
      <c r="D118">
        <v>2.1360000000000001</v>
      </c>
    </row>
    <row r="119" spans="1:4">
      <c r="A119">
        <v>727</v>
      </c>
      <c r="B119" t="s">
        <v>5238</v>
      </c>
      <c r="C119" t="s">
        <v>73</v>
      </c>
      <c r="D119">
        <v>0</v>
      </c>
    </row>
    <row r="120" spans="1:4">
      <c r="A120">
        <v>114</v>
      </c>
      <c r="B120" t="s">
        <v>4513</v>
      </c>
      <c r="C120" t="s">
        <v>243</v>
      </c>
      <c r="D120">
        <v>48.037999999999997</v>
      </c>
    </row>
    <row r="121" spans="1:4">
      <c r="A121">
        <v>115</v>
      </c>
      <c r="B121" t="s">
        <v>4515</v>
      </c>
      <c r="C121" t="s">
        <v>0</v>
      </c>
      <c r="D121">
        <v>70.138999999999996</v>
      </c>
    </row>
    <row r="122" spans="1:4">
      <c r="A122">
        <v>116</v>
      </c>
      <c r="B122" t="s">
        <v>4517</v>
      </c>
      <c r="C122" t="s">
        <v>73</v>
      </c>
      <c r="D122">
        <v>11.592000000000001</v>
      </c>
    </row>
    <row r="123" spans="1:4">
      <c r="A123">
        <v>117</v>
      </c>
      <c r="B123" t="s">
        <v>4518</v>
      </c>
      <c r="C123" t="s">
        <v>4</v>
      </c>
      <c r="D123">
        <v>4.0242099609375002</v>
      </c>
    </row>
    <row r="124" spans="1:4">
      <c r="A124">
        <v>118</v>
      </c>
      <c r="B124" t="s">
        <v>4519</v>
      </c>
      <c r="C124" t="s">
        <v>73</v>
      </c>
      <c r="D124">
        <v>2.5259999999999998</v>
      </c>
    </row>
    <row r="125" spans="1:4">
      <c r="A125">
        <v>119</v>
      </c>
      <c r="B125" t="s">
        <v>4521</v>
      </c>
      <c r="C125" t="s">
        <v>3</v>
      </c>
      <c r="D125">
        <v>390.84699999999998</v>
      </c>
    </row>
    <row r="126" spans="1:4">
      <c r="A126">
        <v>120</v>
      </c>
      <c r="B126" t="s">
        <v>4522</v>
      </c>
      <c r="C126" t="s">
        <v>243</v>
      </c>
      <c r="D126">
        <v>10.045999999999999</v>
      </c>
    </row>
    <row r="127" spans="1:4">
      <c r="A127">
        <v>121</v>
      </c>
      <c r="B127" t="s">
        <v>4524</v>
      </c>
      <c r="C127" t="s">
        <v>0</v>
      </c>
      <c r="D127">
        <v>12.711</v>
      </c>
    </row>
    <row r="128" spans="1:4">
      <c r="A128">
        <v>122</v>
      </c>
      <c r="B128" t="s">
        <v>4526</v>
      </c>
      <c r="C128" t="s">
        <v>73</v>
      </c>
      <c r="D128">
        <v>2.8</v>
      </c>
    </row>
    <row r="129" spans="1:4">
      <c r="A129">
        <v>123</v>
      </c>
      <c r="B129" t="s">
        <v>4528</v>
      </c>
      <c r="C129" t="s">
        <v>73</v>
      </c>
      <c r="D129">
        <v>4.9000000000000004</v>
      </c>
    </row>
    <row r="130" spans="1:4">
      <c r="A130">
        <v>124</v>
      </c>
      <c r="B130" t="s">
        <v>4529</v>
      </c>
      <c r="C130" t="s">
        <v>73</v>
      </c>
      <c r="D130">
        <v>2.1</v>
      </c>
    </row>
    <row r="131" spans="1:4">
      <c r="A131">
        <v>125</v>
      </c>
      <c r="B131" t="s">
        <v>4530</v>
      </c>
      <c r="C131" t="s">
        <v>73</v>
      </c>
      <c r="D131">
        <v>41.316000000000003</v>
      </c>
    </row>
    <row r="132" spans="1:4">
      <c r="A132">
        <v>126</v>
      </c>
      <c r="B132" t="s">
        <v>4532</v>
      </c>
      <c r="C132" t="s">
        <v>73</v>
      </c>
      <c r="D132">
        <v>42.069000000000003</v>
      </c>
    </row>
    <row r="133" spans="1:4">
      <c r="A133">
        <v>127</v>
      </c>
      <c r="B133" t="s">
        <v>4533</v>
      </c>
      <c r="C133" t="s">
        <v>73</v>
      </c>
      <c r="D133">
        <v>13.64</v>
      </c>
    </row>
    <row r="134" spans="1:4">
      <c r="A134">
        <v>912</v>
      </c>
      <c r="B134" t="s">
        <v>4535</v>
      </c>
      <c r="C134" t="s">
        <v>73</v>
      </c>
      <c r="D134">
        <v>28.908000000000001</v>
      </c>
    </row>
    <row r="135" spans="1:4">
      <c r="A135">
        <v>128</v>
      </c>
      <c r="B135" t="s">
        <v>4536</v>
      </c>
      <c r="C135" t="s">
        <v>4</v>
      </c>
      <c r="D135">
        <v>261.392</v>
      </c>
    </row>
    <row r="136" spans="1:4">
      <c r="A136">
        <v>129</v>
      </c>
      <c r="B136" t="s">
        <v>595</v>
      </c>
      <c r="C136" t="s">
        <v>4</v>
      </c>
      <c r="D136">
        <v>45.973800781249999</v>
      </c>
    </row>
    <row r="137" spans="1:4">
      <c r="A137">
        <v>133</v>
      </c>
      <c r="B137" t="s">
        <v>4537</v>
      </c>
      <c r="C137" t="s">
        <v>4</v>
      </c>
      <c r="D137">
        <v>12.5535</v>
      </c>
    </row>
    <row r="138" spans="1:4">
      <c r="A138">
        <v>134</v>
      </c>
      <c r="B138" t="s">
        <v>4538</v>
      </c>
      <c r="C138" t="s">
        <v>73</v>
      </c>
      <c r="D138">
        <v>50.255000000000003</v>
      </c>
    </row>
    <row r="139" spans="1:4">
      <c r="A139">
        <v>135</v>
      </c>
      <c r="B139" t="s">
        <v>4540</v>
      </c>
      <c r="C139" t="s">
        <v>73</v>
      </c>
      <c r="D139">
        <v>51.352499999999999</v>
      </c>
    </row>
    <row r="140" spans="1:4">
      <c r="A140">
        <v>136</v>
      </c>
      <c r="B140" t="s">
        <v>4542</v>
      </c>
      <c r="C140" t="s">
        <v>73</v>
      </c>
      <c r="D140">
        <v>52.472000000000001</v>
      </c>
    </row>
    <row r="141" spans="1:4">
      <c r="A141">
        <v>137</v>
      </c>
      <c r="B141" t="s">
        <v>4544</v>
      </c>
      <c r="C141" t="s">
        <v>73</v>
      </c>
      <c r="D141">
        <v>52.093000000000004</v>
      </c>
    </row>
    <row r="142" spans="1:4">
      <c r="A142">
        <v>138</v>
      </c>
      <c r="B142" t="s">
        <v>4545</v>
      </c>
      <c r="C142" t="s">
        <v>73</v>
      </c>
      <c r="D142">
        <v>3.1880000000000002</v>
      </c>
    </row>
    <row r="143" spans="1:4">
      <c r="A143">
        <v>139</v>
      </c>
      <c r="B143" t="s">
        <v>4546</v>
      </c>
      <c r="C143" t="s">
        <v>73</v>
      </c>
      <c r="D143">
        <v>3.3740000000000001</v>
      </c>
    </row>
    <row r="144" spans="1:4">
      <c r="A144">
        <v>140</v>
      </c>
      <c r="B144" t="s">
        <v>13</v>
      </c>
      <c r="C144" t="s">
        <v>3</v>
      </c>
      <c r="D144">
        <v>272.20409960937502</v>
      </c>
    </row>
    <row r="145" spans="1:4">
      <c r="A145">
        <v>141</v>
      </c>
      <c r="B145" t="s">
        <v>4549</v>
      </c>
      <c r="C145" t="s">
        <v>3</v>
      </c>
      <c r="D145">
        <v>475.33</v>
      </c>
    </row>
    <row r="146" spans="1:4">
      <c r="A146">
        <v>142</v>
      </c>
      <c r="B146" t="s">
        <v>14</v>
      </c>
      <c r="C146" t="s">
        <v>3</v>
      </c>
      <c r="D146">
        <v>407.12599999999998</v>
      </c>
    </row>
    <row r="147" spans="1:4">
      <c r="A147">
        <v>143</v>
      </c>
      <c r="B147" t="s">
        <v>5239</v>
      </c>
      <c r="C147" t="s">
        <v>46</v>
      </c>
      <c r="D147">
        <v>19.831</v>
      </c>
    </row>
    <row r="148" spans="1:4">
      <c r="A148">
        <v>144</v>
      </c>
      <c r="B148" t="s">
        <v>4550</v>
      </c>
      <c r="C148" t="s">
        <v>73</v>
      </c>
      <c r="D148">
        <v>1.2</v>
      </c>
    </row>
    <row r="149" spans="1:4">
      <c r="A149">
        <v>145</v>
      </c>
      <c r="B149" t="s">
        <v>4551</v>
      </c>
      <c r="C149" t="s">
        <v>73</v>
      </c>
      <c r="D149">
        <v>27.675999999999998</v>
      </c>
    </row>
    <row r="150" spans="1:4">
      <c r="A150">
        <v>146</v>
      </c>
      <c r="B150" t="s">
        <v>4553</v>
      </c>
      <c r="C150" t="s">
        <v>73</v>
      </c>
      <c r="D150">
        <v>34.850999999999999</v>
      </c>
    </row>
    <row r="151" spans="1:4">
      <c r="A151">
        <v>850</v>
      </c>
      <c r="B151" t="s">
        <v>4554</v>
      </c>
      <c r="C151" t="s">
        <v>73</v>
      </c>
      <c r="D151">
        <v>0</v>
      </c>
    </row>
    <row r="152" spans="1:4">
      <c r="A152">
        <v>149</v>
      </c>
      <c r="B152" t="s">
        <v>5240</v>
      </c>
      <c r="C152" t="s">
        <v>46</v>
      </c>
      <c r="D152">
        <v>0</v>
      </c>
    </row>
    <row r="153" spans="1:4">
      <c r="A153">
        <v>150</v>
      </c>
      <c r="B153" t="s">
        <v>4555</v>
      </c>
      <c r="C153" t="s">
        <v>3</v>
      </c>
      <c r="D153">
        <v>299.58999999999997</v>
      </c>
    </row>
    <row r="154" spans="1:4">
      <c r="A154">
        <v>1331</v>
      </c>
      <c r="B154" t="s">
        <v>4557</v>
      </c>
      <c r="C154" t="s">
        <v>73</v>
      </c>
      <c r="D154">
        <v>0</v>
      </c>
    </row>
    <row r="155" spans="1:4">
      <c r="A155">
        <v>151</v>
      </c>
      <c r="B155" t="s">
        <v>887</v>
      </c>
      <c r="C155" t="s">
        <v>73</v>
      </c>
      <c r="D155">
        <v>13.436999999999999</v>
      </c>
    </row>
    <row r="156" spans="1:4">
      <c r="A156">
        <v>152</v>
      </c>
      <c r="B156" t="s">
        <v>424</v>
      </c>
      <c r="C156" t="s">
        <v>73</v>
      </c>
      <c r="D156">
        <v>6.0666666666666673</v>
      </c>
    </row>
    <row r="157" spans="1:4">
      <c r="A157">
        <v>153</v>
      </c>
      <c r="B157" t="s">
        <v>4560</v>
      </c>
      <c r="C157" t="s">
        <v>73</v>
      </c>
      <c r="D157">
        <v>657.74300000000005</v>
      </c>
    </row>
    <row r="158" spans="1:4">
      <c r="A158">
        <v>154</v>
      </c>
      <c r="B158" t="s">
        <v>4561</v>
      </c>
      <c r="C158" t="s">
        <v>73</v>
      </c>
      <c r="D158">
        <v>618.20100000000002</v>
      </c>
    </row>
    <row r="159" spans="1:4">
      <c r="A159">
        <v>155</v>
      </c>
      <c r="B159" t="s">
        <v>4563</v>
      </c>
      <c r="C159" t="s">
        <v>73</v>
      </c>
      <c r="D159">
        <v>702.928</v>
      </c>
    </row>
    <row r="160" spans="1:4">
      <c r="A160">
        <v>156</v>
      </c>
      <c r="B160" t="s">
        <v>4565</v>
      </c>
      <c r="C160" t="s">
        <v>4</v>
      </c>
      <c r="D160">
        <v>61.055999999999997</v>
      </c>
    </row>
    <row r="161" spans="1:4">
      <c r="A161">
        <v>157</v>
      </c>
      <c r="B161" t="s">
        <v>4566</v>
      </c>
      <c r="C161" t="s">
        <v>73</v>
      </c>
      <c r="D161">
        <v>2.4</v>
      </c>
    </row>
    <row r="162" spans="1:4">
      <c r="A162">
        <v>158</v>
      </c>
      <c r="B162" t="s">
        <v>4567</v>
      </c>
      <c r="C162" t="s">
        <v>4</v>
      </c>
      <c r="D162">
        <v>8.3080996093750006</v>
      </c>
    </row>
    <row r="163" spans="1:4">
      <c r="A163">
        <v>159</v>
      </c>
      <c r="B163" t="s">
        <v>4568</v>
      </c>
      <c r="C163" t="s">
        <v>4</v>
      </c>
      <c r="D163">
        <v>4.3466801757812501</v>
      </c>
    </row>
    <row r="164" spans="1:4">
      <c r="A164">
        <v>161</v>
      </c>
      <c r="B164" t="s">
        <v>4569</v>
      </c>
      <c r="C164" t="s">
        <v>4</v>
      </c>
      <c r="D164">
        <v>10.747999999999999</v>
      </c>
    </row>
    <row r="165" spans="1:4">
      <c r="A165">
        <v>162</v>
      </c>
      <c r="B165" t="s">
        <v>4570</v>
      </c>
      <c r="C165" t="s">
        <v>4</v>
      </c>
      <c r="D165">
        <v>32.646000000000001</v>
      </c>
    </row>
    <row r="166" spans="1:4">
      <c r="A166">
        <v>165</v>
      </c>
      <c r="B166" t="s">
        <v>904</v>
      </c>
      <c r="C166" t="s">
        <v>4</v>
      </c>
      <c r="D166">
        <v>125.16500000000001</v>
      </c>
    </row>
    <row r="167" spans="1:4">
      <c r="A167">
        <v>166</v>
      </c>
      <c r="B167" t="s">
        <v>4571</v>
      </c>
      <c r="C167" t="s">
        <v>0</v>
      </c>
      <c r="D167">
        <v>2.39999994635581E-4</v>
      </c>
    </row>
    <row r="168" spans="1:4">
      <c r="A168">
        <v>167</v>
      </c>
      <c r="B168" t="s">
        <v>406</v>
      </c>
      <c r="C168" t="s">
        <v>73</v>
      </c>
      <c r="D168">
        <v>3.1500000000000004</v>
      </c>
    </row>
    <row r="169" spans="1:4">
      <c r="A169">
        <v>168</v>
      </c>
      <c r="B169" t="s">
        <v>407</v>
      </c>
      <c r="C169" t="s">
        <v>73</v>
      </c>
      <c r="D169">
        <v>2.0499999999999998</v>
      </c>
    </row>
    <row r="170" spans="1:4">
      <c r="A170">
        <v>169</v>
      </c>
      <c r="B170" t="s">
        <v>408</v>
      </c>
      <c r="C170" t="s">
        <v>73</v>
      </c>
      <c r="D170">
        <v>2.0499999999999998</v>
      </c>
    </row>
    <row r="171" spans="1:4">
      <c r="A171">
        <v>852</v>
      </c>
      <c r="B171" t="s">
        <v>4573</v>
      </c>
      <c r="C171" t="s">
        <v>73</v>
      </c>
      <c r="D171">
        <v>11.778549999999999</v>
      </c>
    </row>
    <row r="172" spans="1:4">
      <c r="A172">
        <v>171</v>
      </c>
      <c r="B172" t="s">
        <v>4575</v>
      </c>
      <c r="C172" t="s">
        <v>73</v>
      </c>
      <c r="D172">
        <v>3.1709999999999998</v>
      </c>
    </row>
    <row r="173" spans="1:4">
      <c r="A173">
        <v>172</v>
      </c>
      <c r="B173" t="s">
        <v>4577</v>
      </c>
      <c r="C173" t="s">
        <v>4</v>
      </c>
      <c r="D173">
        <v>16.60769921875</v>
      </c>
    </row>
    <row r="174" spans="1:4">
      <c r="A174">
        <v>174</v>
      </c>
      <c r="B174" t="s">
        <v>4578</v>
      </c>
      <c r="C174" t="s">
        <v>3</v>
      </c>
      <c r="D174">
        <v>611.03800000000001</v>
      </c>
    </row>
    <row r="175" spans="1:4">
      <c r="A175">
        <v>175</v>
      </c>
      <c r="B175" t="s">
        <v>4579</v>
      </c>
      <c r="C175" t="s">
        <v>4</v>
      </c>
      <c r="D175">
        <v>6.6151201171874998</v>
      </c>
    </row>
    <row r="176" spans="1:4">
      <c r="A176">
        <v>176</v>
      </c>
      <c r="B176" t="s">
        <v>4581</v>
      </c>
      <c r="C176" t="s">
        <v>0</v>
      </c>
      <c r="D176">
        <v>22.774000000000001</v>
      </c>
    </row>
    <row r="177" spans="1:4">
      <c r="A177">
        <v>177</v>
      </c>
      <c r="B177" t="s">
        <v>4583</v>
      </c>
      <c r="C177" t="s">
        <v>0</v>
      </c>
      <c r="D177">
        <v>27.954000000000001</v>
      </c>
    </row>
    <row r="178" spans="1:4">
      <c r="A178">
        <v>539</v>
      </c>
      <c r="B178" t="s">
        <v>4585</v>
      </c>
      <c r="C178" t="s">
        <v>73</v>
      </c>
      <c r="D178">
        <v>51.923000000000002</v>
      </c>
    </row>
    <row r="179" spans="1:4">
      <c r="A179">
        <v>178</v>
      </c>
      <c r="B179" t="s">
        <v>4587</v>
      </c>
      <c r="C179" t="s">
        <v>4</v>
      </c>
      <c r="D179">
        <v>23.308300781250001</v>
      </c>
    </row>
    <row r="180" spans="1:4">
      <c r="A180">
        <v>179</v>
      </c>
      <c r="B180" t="s">
        <v>126</v>
      </c>
      <c r="C180" t="s">
        <v>4</v>
      </c>
      <c r="D180">
        <v>42.85769921875</v>
      </c>
    </row>
    <row r="181" spans="1:4">
      <c r="A181">
        <v>180</v>
      </c>
      <c r="B181" t="s">
        <v>4588</v>
      </c>
      <c r="C181" t="s">
        <v>73</v>
      </c>
      <c r="D181">
        <v>50.918999999999997</v>
      </c>
    </row>
    <row r="182" spans="1:4">
      <c r="A182">
        <v>181</v>
      </c>
      <c r="B182" t="s">
        <v>4590</v>
      </c>
      <c r="C182" t="s">
        <v>0</v>
      </c>
      <c r="D182">
        <v>75.268000000000001</v>
      </c>
    </row>
    <row r="183" spans="1:4">
      <c r="A183">
        <v>182</v>
      </c>
      <c r="B183" t="s">
        <v>4591</v>
      </c>
      <c r="C183" t="s">
        <v>243</v>
      </c>
      <c r="D183">
        <v>19.042999999999999</v>
      </c>
    </row>
    <row r="184" spans="1:4">
      <c r="A184">
        <v>183</v>
      </c>
      <c r="B184" t="s">
        <v>587</v>
      </c>
      <c r="C184" t="s">
        <v>73</v>
      </c>
      <c r="D184">
        <v>110.408</v>
      </c>
    </row>
    <row r="185" spans="1:4">
      <c r="A185">
        <v>186</v>
      </c>
      <c r="B185" t="s">
        <v>4592</v>
      </c>
      <c r="C185" t="s">
        <v>73</v>
      </c>
      <c r="D185">
        <v>3.5539999999999998</v>
      </c>
    </row>
    <row r="186" spans="1:4">
      <c r="A186">
        <v>187</v>
      </c>
      <c r="B186" t="s">
        <v>4594</v>
      </c>
      <c r="C186" t="s">
        <v>4</v>
      </c>
      <c r="D186">
        <v>37.103000000000002</v>
      </c>
    </row>
    <row r="187" spans="1:4">
      <c r="A187">
        <v>188</v>
      </c>
      <c r="B187" t="s">
        <v>4595</v>
      </c>
      <c r="C187" t="s">
        <v>73</v>
      </c>
      <c r="D187">
        <v>6.9</v>
      </c>
    </row>
    <row r="188" spans="1:4">
      <c r="A188">
        <v>189</v>
      </c>
      <c r="B188" t="s">
        <v>4597</v>
      </c>
      <c r="C188" t="s">
        <v>73</v>
      </c>
      <c r="D188">
        <v>4.819</v>
      </c>
    </row>
    <row r="189" spans="1:4">
      <c r="A189">
        <v>190</v>
      </c>
      <c r="B189" t="s">
        <v>4599</v>
      </c>
      <c r="C189" t="s">
        <v>73</v>
      </c>
      <c r="D189">
        <v>4.3010000000000002</v>
      </c>
    </row>
    <row r="190" spans="1:4">
      <c r="A190">
        <v>191</v>
      </c>
      <c r="B190" t="s">
        <v>4600</v>
      </c>
      <c r="C190" t="s">
        <v>73</v>
      </c>
      <c r="D190">
        <v>3.5249999999999999</v>
      </c>
    </row>
    <row r="191" spans="1:4">
      <c r="A191">
        <v>192</v>
      </c>
      <c r="B191" t="s">
        <v>4601</v>
      </c>
      <c r="C191" t="s">
        <v>73</v>
      </c>
      <c r="D191">
        <v>1.6519999999999999</v>
      </c>
    </row>
    <row r="192" spans="1:4">
      <c r="A192">
        <v>193</v>
      </c>
      <c r="B192" t="s">
        <v>4603</v>
      </c>
      <c r="C192" t="s">
        <v>0</v>
      </c>
      <c r="D192">
        <v>1.0131099853515599</v>
      </c>
    </row>
    <row r="193" spans="1:4">
      <c r="A193">
        <v>194</v>
      </c>
      <c r="B193" t="s">
        <v>4605</v>
      </c>
      <c r="C193" t="s">
        <v>73</v>
      </c>
      <c r="D193">
        <v>7.69</v>
      </c>
    </row>
    <row r="194" spans="1:4">
      <c r="A194">
        <v>195</v>
      </c>
      <c r="B194" t="s">
        <v>4607</v>
      </c>
      <c r="C194" t="s">
        <v>73</v>
      </c>
      <c r="D194">
        <v>27.709</v>
      </c>
    </row>
    <row r="195" spans="1:4">
      <c r="A195">
        <v>196</v>
      </c>
      <c r="B195" t="s">
        <v>4608</v>
      </c>
      <c r="C195" t="s">
        <v>4</v>
      </c>
      <c r="D195">
        <v>88.736000000000004</v>
      </c>
    </row>
    <row r="196" spans="1:4">
      <c r="A196">
        <v>894</v>
      </c>
      <c r="B196" t="s">
        <v>4609</v>
      </c>
      <c r="C196" t="s">
        <v>73</v>
      </c>
      <c r="D196">
        <v>4.9201999999999995</v>
      </c>
    </row>
    <row r="197" spans="1:4">
      <c r="A197">
        <v>197</v>
      </c>
      <c r="B197" t="s">
        <v>501</v>
      </c>
      <c r="C197" t="s">
        <v>73</v>
      </c>
      <c r="D197">
        <v>3.3730000000000002</v>
      </c>
    </row>
    <row r="198" spans="1:4">
      <c r="A198">
        <v>198</v>
      </c>
      <c r="B198" t="s">
        <v>4611</v>
      </c>
      <c r="C198" t="s">
        <v>73</v>
      </c>
      <c r="D198">
        <v>3.169</v>
      </c>
    </row>
    <row r="199" spans="1:4">
      <c r="A199">
        <v>199</v>
      </c>
      <c r="B199" t="s">
        <v>4613</v>
      </c>
      <c r="C199" t="s">
        <v>73</v>
      </c>
      <c r="D199">
        <v>2.9710000000000001</v>
      </c>
    </row>
    <row r="200" spans="1:4">
      <c r="A200">
        <v>200</v>
      </c>
      <c r="B200" t="s">
        <v>4614</v>
      </c>
      <c r="C200" t="s">
        <v>73</v>
      </c>
      <c r="D200">
        <v>51.692</v>
      </c>
    </row>
    <row r="201" spans="1:4">
      <c r="A201">
        <v>201</v>
      </c>
      <c r="B201" t="s">
        <v>4615</v>
      </c>
      <c r="C201" t="s">
        <v>73</v>
      </c>
      <c r="D201">
        <v>297.28300000000002</v>
      </c>
    </row>
    <row r="202" spans="1:4">
      <c r="A202">
        <v>202</v>
      </c>
      <c r="B202" t="s">
        <v>4617</v>
      </c>
      <c r="C202" t="s">
        <v>73</v>
      </c>
      <c r="D202">
        <v>9.1470000000000002</v>
      </c>
    </row>
    <row r="203" spans="1:4">
      <c r="A203">
        <v>203</v>
      </c>
      <c r="B203" t="s">
        <v>4619</v>
      </c>
      <c r="C203" t="s">
        <v>4</v>
      </c>
      <c r="D203">
        <v>17.232199218750001</v>
      </c>
    </row>
    <row r="204" spans="1:4">
      <c r="A204">
        <v>204</v>
      </c>
      <c r="B204" t="s">
        <v>4620</v>
      </c>
      <c r="C204" t="s">
        <v>0</v>
      </c>
      <c r="D204">
        <v>38.017000000000003</v>
      </c>
    </row>
    <row r="205" spans="1:4">
      <c r="A205">
        <v>205</v>
      </c>
      <c r="B205" t="s">
        <v>4622</v>
      </c>
      <c r="C205" t="s">
        <v>73</v>
      </c>
      <c r="D205">
        <v>42.377000000000002</v>
      </c>
    </row>
    <row r="206" spans="1:4">
      <c r="A206">
        <v>206</v>
      </c>
      <c r="B206" t="s">
        <v>4624</v>
      </c>
      <c r="C206" t="s">
        <v>3</v>
      </c>
      <c r="D206">
        <v>1.1999999731779E-4</v>
      </c>
    </row>
    <row r="207" spans="1:4">
      <c r="A207">
        <v>207</v>
      </c>
      <c r="B207" t="s">
        <v>4626</v>
      </c>
      <c r="C207" t="s">
        <v>3</v>
      </c>
      <c r="D207">
        <v>110.795</v>
      </c>
    </row>
    <row r="208" spans="1:4">
      <c r="A208">
        <v>1343</v>
      </c>
      <c r="B208" t="s">
        <v>4627</v>
      </c>
      <c r="C208" t="s">
        <v>73</v>
      </c>
      <c r="D208">
        <v>5.15</v>
      </c>
    </row>
    <row r="209" spans="1:4">
      <c r="A209">
        <v>209</v>
      </c>
      <c r="B209" t="s">
        <v>4628</v>
      </c>
      <c r="C209" t="s">
        <v>73</v>
      </c>
      <c r="D209">
        <v>627.88599999999997</v>
      </c>
    </row>
    <row r="210" spans="1:4">
      <c r="A210">
        <v>210</v>
      </c>
      <c r="B210" t="s">
        <v>94</v>
      </c>
      <c r="C210" t="s">
        <v>3</v>
      </c>
      <c r="D210">
        <v>417.04899999999998</v>
      </c>
    </row>
    <row r="211" spans="1:4">
      <c r="A211">
        <v>211</v>
      </c>
      <c r="B211" t="s">
        <v>95</v>
      </c>
      <c r="C211" t="s">
        <v>3</v>
      </c>
      <c r="D211">
        <v>355.35110999989496</v>
      </c>
    </row>
    <row r="212" spans="1:4">
      <c r="A212">
        <v>855</v>
      </c>
      <c r="B212" t="s">
        <v>4449</v>
      </c>
      <c r="C212" t="s">
        <v>73</v>
      </c>
      <c r="D212">
        <v>28.954999999999998</v>
      </c>
    </row>
    <row r="213" spans="1:4">
      <c r="A213">
        <v>212</v>
      </c>
      <c r="B213" t="s">
        <v>4631</v>
      </c>
      <c r="C213" t="s">
        <v>73</v>
      </c>
      <c r="D213">
        <v>18.173999999999999</v>
      </c>
    </row>
    <row r="214" spans="1:4">
      <c r="A214">
        <v>213</v>
      </c>
      <c r="B214" t="s">
        <v>4632</v>
      </c>
      <c r="C214" t="s">
        <v>46</v>
      </c>
      <c r="D214">
        <v>0</v>
      </c>
    </row>
    <row r="215" spans="1:4">
      <c r="A215">
        <v>215</v>
      </c>
      <c r="B215" t="s">
        <v>4634</v>
      </c>
      <c r="C215" t="s">
        <v>4</v>
      </c>
      <c r="D215">
        <v>280.31</v>
      </c>
    </row>
    <row r="216" spans="1:4">
      <c r="A216">
        <v>216</v>
      </c>
      <c r="B216" t="s">
        <v>4635</v>
      </c>
      <c r="C216" t="s">
        <v>73</v>
      </c>
      <c r="D216">
        <v>1.897</v>
      </c>
    </row>
    <row r="217" spans="1:4">
      <c r="A217">
        <v>217</v>
      </c>
      <c r="B217" t="s">
        <v>4636</v>
      </c>
      <c r="C217" t="s">
        <v>73</v>
      </c>
      <c r="D217">
        <v>2.0640000000000001</v>
      </c>
    </row>
    <row r="218" spans="1:4">
      <c r="A218">
        <v>218</v>
      </c>
      <c r="B218" t="s">
        <v>4637</v>
      </c>
      <c r="C218" t="s">
        <v>73</v>
      </c>
      <c r="D218">
        <v>2.4929999999999999</v>
      </c>
    </row>
    <row r="219" spans="1:4">
      <c r="A219">
        <v>219</v>
      </c>
      <c r="B219" t="s">
        <v>4639</v>
      </c>
      <c r="C219" t="s">
        <v>73</v>
      </c>
      <c r="D219">
        <v>2.4830000000000001</v>
      </c>
    </row>
    <row r="220" spans="1:4">
      <c r="A220">
        <v>220</v>
      </c>
      <c r="B220" t="s">
        <v>4641</v>
      </c>
      <c r="C220" t="s">
        <v>73</v>
      </c>
      <c r="D220">
        <v>2.8039999999999998</v>
      </c>
    </row>
    <row r="221" spans="1:4">
      <c r="A221">
        <v>221</v>
      </c>
      <c r="B221" t="s">
        <v>4643</v>
      </c>
      <c r="C221" t="s">
        <v>73</v>
      </c>
      <c r="D221">
        <v>1.788</v>
      </c>
    </row>
    <row r="222" spans="1:4">
      <c r="A222">
        <v>222</v>
      </c>
      <c r="B222" t="s">
        <v>4644</v>
      </c>
      <c r="C222" t="s">
        <v>73</v>
      </c>
      <c r="D222">
        <v>3.218</v>
      </c>
    </row>
    <row r="223" spans="1:4">
      <c r="A223">
        <v>223</v>
      </c>
      <c r="B223" t="s">
        <v>4645</v>
      </c>
      <c r="C223" t="s">
        <v>3</v>
      </c>
      <c r="D223">
        <v>312.27600000000001</v>
      </c>
    </row>
    <row r="224" spans="1:4">
      <c r="A224">
        <v>224</v>
      </c>
      <c r="B224" t="s">
        <v>4646</v>
      </c>
      <c r="C224" t="s">
        <v>73</v>
      </c>
      <c r="D224">
        <v>4.6719999999999997</v>
      </c>
    </row>
    <row r="225" spans="1:4">
      <c r="A225">
        <v>225</v>
      </c>
      <c r="B225" t="s">
        <v>4648</v>
      </c>
      <c r="C225" t="s">
        <v>73</v>
      </c>
      <c r="D225">
        <v>4.6100000000000003</v>
      </c>
    </row>
    <row r="226" spans="1:4">
      <c r="A226">
        <v>226</v>
      </c>
      <c r="B226" t="s">
        <v>5241</v>
      </c>
      <c r="C226" t="s">
        <v>46</v>
      </c>
      <c r="D226">
        <v>429.08</v>
      </c>
    </row>
    <row r="227" spans="1:4">
      <c r="A227">
        <v>227</v>
      </c>
      <c r="B227" t="s">
        <v>4649</v>
      </c>
      <c r="C227" t="s">
        <v>73</v>
      </c>
      <c r="D227">
        <v>2.3199999999999998</v>
      </c>
    </row>
    <row r="228" spans="1:4">
      <c r="A228">
        <v>228</v>
      </c>
      <c r="B228" t="s">
        <v>4651</v>
      </c>
      <c r="C228" t="s">
        <v>73</v>
      </c>
      <c r="D228">
        <v>6.72</v>
      </c>
    </row>
    <row r="229" spans="1:4">
      <c r="A229">
        <v>229</v>
      </c>
      <c r="B229" t="s">
        <v>4652</v>
      </c>
      <c r="C229" t="s">
        <v>4</v>
      </c>
      <c r="D229">
        <v>25.2715</v>
      </c>
    </row>
    <row r="230" spans="1:4">
      <c r="A230">
        <v>231</v>
      </c>
      <c r="B230" t="s">
        <v>4653</v>
      </c>
      <c r="C230" t="s">
        <v>73</v>
      </c>
      <c r="D230">
        <v>1.9730000000000001</v>
      </c>
    </row>
    <row r="231" spans="1:4">
      <c r="A231">
        <v>232</v>
      </c>
      <c r="B231" t="s">
        <v>4655</v>
      </c>
      <c r="C231" t="s">
        <v>73</v>
      </c>
      <c r="D231">
        <v>4.0010000000000003</v>
      </c>
    </row>
    <row r="232" spans="1:4">
      <c r="A232">
        <v>233</v>
      </c>
      <c r="B232" t="s">
        <v>4656</v>
      </c>
      <c r="C232" t="s">
        <v>73</v>
      </c>
      <c r="D232">
        <v>31.597900390625</v>
      </c>
    </row>
    <row r="233" spans="1:4">
      <c r="A233">
        <v>234</v>
      </c>
      <c r="B233" t="s">
        <v>4657</v>
      </c>
      <c r="C233" t="s">
        <v>73</v>
      </c>
      <c r="D233">
        <v>44.078000000000003</v>
      </c>
    </row>
    <row r="234" spans="1:4">
      <c r="A234">
        <v>235</v>
      </c>
      <c r="B234" t="s">
        <v>5242</v>
      </c>
      <c r="C234" t="s">
        <v>46</v>
      </c>
      <c r="D234">
        <v>0</v>
      </c>
    </row>
    <row r="235" spans="1:4">
      <c r="A235">
        <v>236</v>
      </c>
      <c r="B235" t="s">
        <v>4658</v>
      </c>
      <c r="C235" t="s">
        <v>4</v>
      </c>
      <c r="D235">
        <v>292.43</v>
      </c>
    </row>
    <row r="236" spans="1:4">
      <c r="A236">
        <v>237</v>
      </c>
      <c r="B236" t="s">
        <v>4660</v>
      </c>
      <c r="C236" t="s">
        <v>243</v>
      </c>
      <c r="D236">
        <v>11.523</v>
      </c>
    </row>
    <row r="237" spans="1:4">
      <c r="A237">
        <v>238</v>
      </c>
      <c r="B237" t="s">
        <v>5243</v>
      </c>
      <c r="C237" t="s">
        <v>46</v>
      </c>
      <c r="D237">
        <v>0.78200000000000003</v>
      </c>
    </row>
    <row r="238" spans="1:4">
      <c r="A238">
        <v>239</v>
      </c>
      <c r="B238" t="s">
        <v>4662</v>
      </c>
      <c r="C238" t="s">
        <v>73</v>
      </c>
      <c r="D238">
        <v>61.173999999999999</v>
      </c>
    </row>
    <row r="239" spans="1:4">
      <c r="A239">
        <v>240</v>
      </c>
      <c r="B239" t="s">
        <v>4664</v>
      </c>
      <c r="C239" t="s">
        <v>3</v>
      </c>
      <c r="D239">
        <v>311.36399999999998</v>
      </c>
    </row>
    <row r="240" spans="1:4">
      <c r="A240">
        <v>241</v>
      </c>
      <c r="B240" t="s">
        <v>4665</v>
      </c>
      <c r="C240" t="s">
        <v>73</v>
      </c>
      <c r="D240">
        <v>26.242999999999999</v>
      </c>
    </row>
    <row r="241" spans="1:4">
      <c r="A241">
        <v>242</v>
      </c>
      <c r="B241" t="s">
        <v>182</v>
      </c>
      <c r="C241" t="s">
        <v>73</v>
      </c>
      <c r="D241">
        <v>3.1469999999999998</v>
      </c>
    </row>
    <row r="242" spans="1:4">
      <c r="A242">
        <v>243</v>
      </c>
      <c r="B242" t="s">
        <v>4668</v>
      </c>
      <c r="C242" t="s">
        <v>4</v>
      </c>
      <c r="D242">
        <v>1.7133333333333336</v>
      </c>
    </row>
    <row r="243" spans="1:4">
      <c r="A243">
        <v>244</v>
      </c>
      <c r="B243" t="s">
        <v>4669</v>
      </c>
      <c r="C243" t="s">
        <v>73</v>
      </c>
      <c r="D243">
        <v>262.07799999999997</v>
      </c>
    </row>
    <row r="244" spans="1:4">
      <c r="A244">
        <v>245</v>
      </c>
      <c r="B244" t="s">
        <v>4671</v>
      </c>
      <c r="C244" t="s">
        <v>73</v>
      </c>
      <c r="D244">
        <v>3.2930000000000001</v>
      </c>
    </row>
    <row r="245" spans="1:4">
      <c r="A245">
        <v>246</v>
      </c>
      <c r="B245" t="s">
        <v>1065</v>
      </c>
      <c r="C245" t="s">
        <v>4</v>
      </c>
      <c r="D245">
        <v>306.85300000000001</v>
      </c>
    </row>
    <row r="246" spans="1:4">
      <c r="A246">
        <v>247</v>
      </c>
      <c r="B246" t="s">
        <v>4673</v>
      </c>
      <c r="C246" t="s">
        <v>73</v>
      </c>
      <c r="D246">
        <v>32.972000000000001</v>
      </c>
    </row>
    <row r="247" spans="1:4">
      <c r="A247">
        <v>248</v>
      </c>
      <c r="B247" t="s">
        <v>4675</v>
      </c>
      <c r="C247" t="s">
        <v>73</v>
      </c>
      <c r="D247">
        <v>25.62</v>
      </c>
    </row>
    <row r="248" spans="1:4">
      <c r="A248">
        <v>249</v>
      </c>
      <c r="B248" t="s">
        <v>4676</v>
      </c>
      <c r="C248" t="s">
        <v>0</v>
      </c>
      <c r="D248">
        <v>160.916</v>
      </c>
    </row>
    <row r="249" spans="1:4">
      <c r="A249">
        <v>250</v>
      </c>
      <c r="B249" t="s">
        <v>4678</v>
      </c>
      <c r="C249" t="s">
        <v>73</v>
      </c>
      <c r="D249">
        <v>3.9449999999999998</v>
      </c>
    </row>
    <row r="250" spans="1:4">
      <c r="A250">
        <v>251</v>
      </c>
      <c r="B250" t="s">
        <v>187</v>
      </c>
      <c r="C250" t="s">
        <v>73</v>
      </c>
      <c r="D250">
        <v>2.6280000000000001</v>
      </c>
    </row>
    <row r="251" spans="1:4">
      <c r="A251">
        <v>252</v>
      </c>
      <c r="B251" t="s">
        <v>4681</v>
      </c>
      <c r="C251" t="s">
        <v>73</v>
      </c>
      <c r="D251">
        <v>40.412999999999997</v>
      </c>
    </row>
    <row r="252" spans="1:4">
      <c r="A252">
        <v>857</v>
      </c>
      <c r="B252" t="s">
        <v>4682</v>
      </c>
      <c r="C252" t="s">
        <v>243</v>
      </c>
      <c r="D252">
        <v>49.274999999999999</v>
      </c>
    </row>
    <row r="253" spans="1:4">
      <c r="A253">
        <v>253</v>
      </c>
      <c r="B253" t="s">
        <v>4684</v>
      </c>
      <c r="C253" t="s">
        <v>4</v>
      </c>
      <c r="D253">
        <v>0.474279998779296</v>
      </c>
    </row>
    <row r="254" spans="1:4">
      <c r="A254">
        <v>254</v>
      </c>
      <c r="B254" t="s">
        <v>4685</v>
      </c>
      <c r="C254" t="s">
        <v>73</v>
      </c>
      <c r="D254">
        <v>280.55599999999998</v>
      </c>
    </row>
    <row r="255" spans="1:4">
      <c r="A255">
        <v>255</v>
      </c>
      <c r="B255" t="s">
        <v>4687</v>
      </c>
      <c r="C255" t="s">
        <v>73</v>
      </c>
      <c r="D255">
        <v>390.55599999999998</v>
      </c>
    </row>
    <row r="256" spans="1:4">
      <c r="A256">
        <v>256</v>
      </c>
      <c r="B256" t="s">
        <v>4689</v>
      </c>
      <c r="C256" t="s">
        <v>73</v>
      </c>
      <c r="D256">
        <v>48.209000000000003</v>
      </c>
    </row>
    <row r="257" spans="1:4">
      <c r="A257">
        <v>257</v>
      </c>
      <c r="B257" t="s">
        <v>72</v>
      </c>
      <c r="C257" t="s">
        <v>73</v>
      </c>
      <c r="D257">
        <v>1.151</v>
      </c>
    </row>
    <row r="258" spans="1:4">
      <c r="A258">
        <v>258</v>
      </c>
      <c r="B258" t="s">
        <v>224</v>
      </c>
      <c r="C258" t="s">
        <v>73</v>
      </c>
      <c r="D258">
        <v>4.1360000000000001</v>
      </c>
    </row>
    <row r="259" spans="1:4">
      <c r="A259">
        <v>259</v>
      </c>
      <c r="B259" t="s">
        <v>4693</v>
      </c>
      <c r="C259" t="s">
        <v>73</v>
      </c>
      <c r="D259">
        <v>1.651</v>
      </c>
    </row>
    <row r="260" spans="1:4">
      <c r="A260">
        <v>260</v>
      </c>
      <c r="B260" t="s">
        <v>4694</v>
      </c>
      <c r="C260" t="s">
        <v>73</v>
      </c>
      <c r="D260">
        <v>1.653</v>
      </c>
    </row>
    <row r="261" spans="1:4">
      <c r="A261">
        <v>261</v>
      </c>
      <c r="B261" t="s">
        <v>4695</v>
      </c>
      <c r="C261" t="s">
        <v>4</v>
      </c>
      <c r="D261">
        <v>20.957000000000001</v>
      </c>
    </row>
    <row r="262" spans="1:4">
      <c r="A262">
        <v>263</v>
      </c>
      <c r="B262" t="s">
        <v>4696</v>
      </c>
      <c r="C262" t="s">
        <v>73</v>
      </c>
      <c r="D262">
        <v>6.85</v>
      </c>
    </row>
    <row r="263" spans="1:4">
      <c r="A263">
        <v>264</v>
      </c>
      <c r="B263" t="s">
        <v>4697</v>
      </c>
      <c r="C263" t="s">
        <v>4699</v>
      </c>
      <c r="D263">
        <v>238.80799999999999</v>
      </c>
    </row>
    <row r="264" spans="1:4">
      <c r="A264">
        <v>265</v>
      </c>
      <c r="B264" t="s">
        <v>4700</v>
      </c>
      <c r="C264" t="s">
        <v>4699</v>
      </c>
      <c r="D264">
        <v>236.82499999999999</v>
      </c>
    </row>
    <row r="265" spans="1:4">
      <c r="A265">
        <v>266</v>
      </c>
      <c r="B265" t="s">
        <v>4702</v>
      </c>
      <c r="C265" t="s">
        <v>4699</v>
      </c>
      <c r="D265">
        <v>243.78800000000001</v>
      </c>
    </row>
    <row r="266" spans="1:4">
      <c r="A266">
        <v>267</v>
      </c>
      <c r="B266" t="s">
        <v>4703</v>
      </c>
      <c r="C266" t="s">
        <v>73</v>
      </c>
      <c r="D266">
        <v>510.08600000000001</v>
      </c>
    </row>
    <row r="267" spans="1:4">
      <c r="A267">
        <v>268</v>
      </c>
      <c r="B267" t="s">
        <v>4705</v>
      </c>
      <c r="C267" t="s">
        <v>73</v>
      </c>
      <c r="D267">
        <v>51.706000000000003</v>
      </c>
    </row>
    <row r="268" spans="1:4">
      <c r="A268">
        <v>269</v>
      </c>
      <c r="B268" t="s">
        <v>4707</v>
      </c>
      <c r="C268" t="s">
        <v>3</v>
      </c>
      <c r="D268">
        <v>286.53300000000002</v>
      </c>
    </row>
    <row r="269" spans="1:4">
      <c r="A269">
        <v>270</v>
      </c>
      <c r="B269" t="s">
        <v>4708</v>
      </c>
      <c r="C269" t="s">
        <v>3</v>
      </c>
      <c r="D269">
        <v>363.61500000000001</v>
      </c>
    </row>
    <row r="270" spans="1:4">
      <c r="A270">
        <v>895</v>
      </c>
      <c r="B270" t="s">
        <v>4709</v>
      </c>
      <c r="C270" t="s">
        <v>73</v>
      </c>
      <c r="D270">
        <v>22.048099609375001</v>
      </c>
    </row>
    <row r="271" spans="1:4">
      <c r="A271">
        <v>271</v>
      </c>
      <c r="B271" t="s">
        <v>4711</v>
      </c>
      <c r="C271" t="s">
        <v>3</v>
      </c>
      <c r="D271">
        <v>424.267</v>
      </c>
    </row>
    <row r="272" spans="1:4">
      <c r="A272">
        <v>272</v>
      </c>
      <c r="B272" t="s">
        <v>4712</v>
      </c>
      <c r="C272" t="s">
        <v>73</v>
      </c>
      <c r="D272">
        <v>3.3319999999999999</v>
      </c>
    </row>
    <row r="273" spans="1:4">
      <c r="A273">
        <v>273</v>
      </c>
      <c r="B273" t="s">
        <v>4713</v>
      </c>
      <c r="C273" t="s">
        <v>73</v>
      </c>
      <c r="D273">
        <v>46.267898437500001</v>
      </c>
    </row>
    <row r="274" spans="1:4">
      <c r="A274">
        <v>274</v>
      </c>
      <c r="B274" t="s">
        <v>4715</v>
      </c>
      <c r="C274" t="s">
        <v>73</v>
      </c>
      <c r="D274">
        <v>53.392000000000003</v>
      </c>
    </row>
    <row r="275" spans="1:4">
      <c r="A275">
        <v>275</v>
      </c>
      <c r="B275" t="s">
        <v>4716</v>
      </c>
      <c r="C275" t="s">
        <v>4</v>
      </c>
      <c r="D275">
        <v>27.253</v>
      </c>
    </row>
    <row r="276" spans="1:4">
      <c r="A276">
        <v>276</v>
      </c>
      <c r="B276" t="s">
        <v>4717</v>
      </c>
      <c r="C276" t="s">
        <v>243</v>
      </c>
      <c r="D276">
        <v>28.927</v>
      </c>
    </row>
    <row r="277" spans="1:4">
      <c r="A277">
        <v>277</v>
      </c>
      <c r="B277" t="s">
        <v>4719</v>
      </c>
      <c r="C277" t="s">
        <v>73</v>
      </c>
      <c r="D277">
        <v>53.16</v>
      </c>
    </row>
    <row r="278" spans="1:4">
      <c r="A278">
        <v>278</v>
      </c>
      <c r="B278" t="s">
        <v>4720</v>
      </c>
      <c r="C278" t="s">
        <v>73</v>
      </c>
      <c r="D278">
        <v>40.9</v>
      </c>
    </row>
    <row r="279" spans="1:4">
      <c r="A279">
        <v>279</v>
      </c>
      <c r="B279" t="s">
        <v>412</v>
      </c>
      <c r="C279" t="s">
        <v>73</v>
      </c>
      <c r="D279">
        <v>2.1</v>
      </c>
    </row>
    <row r="280" spans="1:4">
      <c r="A280">
        <v>280</v>
      </c>
      <c r="B280" t="s">
        <v>413</v>
      </c>
      <c r="C280" t="s">
        <v>73</v>
      </c>
      <c r="D280">
        <v>2</v>
      </c>
    </row>
    <row r="281" spans="1:4">
      <c r="A281">
        <v>281</v>
      </c>
      <c r="B281" t="s">
        <v>4721</v>
      </c>
      <c r="C281" t="s">
        <v>73</v>
      </c>
      <c r="D281">
        <v>2.38</v>
      </c>
    </row>
    <row r="282" spans="1:4">
      <c r="A282">
        <v>282</v>
      </c>
      <c r="B282" t="s">
        <v>4722</v>
      </c>
      <c r="C282" t="s">
        <v>243</v>
      </c>
      <c r="D282">
        <v>67.566000000000003</v>
      </c>
    </row>
    <row r="283" spans="1:4">
      <c r="A283">
        <v>283</v>
      </c>
      <c r="B283" t="s">
        <v>4724</v>
      </c>
      <c r="C283" t="s">
        <v>73</v>
      </c>
      <c r="D283">
        <v>59.396999999999998</v>
      </c>
    </row>
    <row r="284" spans="1:4">
      <c r="A284">
        <v>284</v>
      </c>
      <c r="B284" t="s">
        <v>4725</v>
      </c>
      <c r="C284" t="s">
        <v>73</v>
      </c>
      <c r="D284">
        <v>59.396999999999998</v>
      </c>
    </row>
    <row r="285" spans="1:4">
      <c r="A285">
        <v>285</v>
      </c>
      <c r="B285" t="s">
        <v>4726</v>
      </c>
      <c r="C285" t="s">
        <v>73</v>
      </c>
      <c r="D285">
        <v>7.358080078125</v>
      </c>
    </row>
    <row r="286" spans="1:4">
      <c r="A286">
        <v>286</v>
      </c>
      <c r="B286" t="s">
        <v>4727</v>
      </c>
      <c r="C286" t="s">
        <v>73</v>
      </c>
      <c r="D286">
        <v>5.2430000000000003</v>
      </c>
    </row>
    <row r="287" spans="1:4">
      <c r="A287">
        <v>287</v>
      </c>
      <c r="B287" t="s">
        <v>4728</v>
      </c>
      <c r="C287" t="s">
        <v>4</v>
      </c>
      <c r="D287">
        <v>118.31699999999999</v>
      </c>
    </row>
    <row r="288" spans="1:4">
      <c r="A288">
        <v>288</v>
      </c>
      <c r="B288" t="s">
        <v>1134</v>
      </c>
      <c r="C288" t="s">
        <v>73</v>
      </c>
      <c r="D288">
        <v>2.1749999999999998</v>
      </c>
    </row>
    <row r="289" spans="1:4">
      <c r="A289">
        <v>289</v>
      </c>
      <c r="B289" t="s">
        <v>4730</v>
      </c>
      <c r="C289" t="s">
        <v>73</v>
      </c>
      <c r="D289">
        <v>3.4340000000000002</v>
      </c>
    </row>
    <row r="290" spans="1:4">
      <c r="A290">
        <v>290</v>
      </c>
      <c r="B290" t="s">
        <v>5244</v>
      </c>
      <c r="C290" t="s">
        <v>46</v>
      </c>
      <c r="D290">
        <v>0</v>
      </c>
    </row>
    <row r="291" spans="1:4">
      <c r="A291">
        <v>291</v>
      </c>
      <c r="B291" t="s">
        <v>4732</v>
      </c>
      <c r="C291" t="s">
        <v>3</v>
      </c>
      <c r="D291">
        <v>475.02</v>
      </c>
    </row>
    <row r="292" spans="1:4">
      <c r="A292">
        <v>1345</v>
      </c>
      <c r="B292" t="s">
        <v>4733</v>
      </c>
      <c r="C292" t="s">
        <v>73</v>
      </c>
      <c r="D292">
        <v>6.7489999999999997</v>
      </c>
    </row>
    <row r="293" spans="1:4">
      <c r="A293">
        <v>292</v>
      </c>
      <c r="B293" t="s">
        <v>4734</v>
      </c>
      <c r="C293" t="s">
        <v>73</v>
      </c>
      <c r="D293">
        <v>12.836</v>
      </c>
    </row>
    <row r="294" spans="1:4">
      <c r="A294">
        <v>293</v>
      </c>
      <c r="B294" t="s">
        <v>4735</v>
      </c>
      <c r="C294" t="s">
        <v>73</v>
      </c>
      <c r="D294">
        <v>12.840999999999999</v>
      </c>
    </row>
    <row r="295" spans="1:4">
      <c r="A295">
        <v>294</v>
      </c>
      <c r="B295" t="s">
        <v>4736</v>
      </c>
      <c r="C295" t="s">
        <v>73</v>
      </c>
      <c r="D295">
        <v>3.2269999999999999</v>
      </c>
    </row>
    <row r="296" spans="1:4">
      <c r="A296">
        <v>295</v>
      </c>
      <c r="B296" t="s">
        <v>4737</v>
      </c>
      <c r="C296" t="s">
        <v>73</v>
      </c>
      <c r="D296">
        <v>3.4119999999999999</v>
      </c>
    </row>
    <row r="297" spans="1:4">
      <c r="A297">
        <v>859</v>
      </c>
      <c r="B297" t="s">
        <v>4738</v>
      </c>
      <c r="C297" t="s">
        <v>73</v>
      </c>
      <c r="D297">
        <v>5.9269999999999996</v>
      </c>
    </row>
    <row r="298" spans="1:4">
      <c r="A298">
        <v>296</v>
      </c>
      <c r="B298" t="s">
        <v>4740</v>
      </c>
      <c r="C298" t="s">
        <v>73</v>
      </c>
      <c r="D298">
        <v>3.05</v>
      </c>
    </row>
    <row r="299" spans="1:4">
      <c r="A299">
        <v>297</v>
      </c>
      <c r="B299" t="s">
        <v>4741</v>
      </c>
      <c r="C299" t="s">
        <v>73</v>
      </c>
      <c r="D299">
        <v>3.85</v>
      </c>
    </row>
    <row r="300" spans="1:4">
      <c r="A300">
        <v>298</v>
      </c>
      <c r="B300" t="s">
        <v>4742</v>
      </c>
      <c r="C300" t="s">
        <v>73</v>
      </c>
      <c r="D300">
        <v>3.87</v>
      </c>
    </row>
    <row r="301" spans="1:4">
      <c r="A301">
        <v>299</v>
      </c>
      <c r="B301" t="s">
        <v>4743</v>
      </c>
      <c r="C301" t="s">
        <v>73</v>
      </c>
      <c r="D301">
        <v>3.3130000000000002</v>
      </c>
    </row>
    <row r="302" spans="1:4">
      <c r="A302">
        <v>300</v>
      </c>
      <c r="B302" t="s">
        <v>4744</v>
      </c>
      <c r="C302" t="s">
        <v>73</v>
      </c>
      <c r="D302">
        <v>3.7610000000000001</v>
      </c>
    </row>
    <row r="303" spans="1:4">
      <c r="A303">
        <v>301</v>
      </c>
      <c r="B303" t="s">
        <v>4746</v>
      </c>
      <c r="C303" t="s">
        <v>243</v>
      </c>
      <c r="D303">
        <v>27</v>
      </c>
    </row>
    <row r="304" spans="1:4">
      <c r="A304">
        <v>302</v>
      </c>
      <c r="B304" t="s">
        <v>4748</v>
      </c>
      <c r="C304" t="s">
        <v>73</v>
      </c>
      <c r="D304">
        <v>4.8899999999999997</v>
      </c>
    </row>
    <row r="305" spans="1:4">
      <c r="A305">
        <v>303</v>
      </c>
      <c r="B305" t="s">
        <v>4749</v>
      </c>
      <c r="C305" t="s">
        <v>73</v>
      </c>
      <c r="D305">
        <v>7.85</v>
      </c>
    </row>
    <row r="306" spans="1:4">
      <c r="A306">
        <v>304</v>
      </c>
      <c r="B306" t="s">
        <v>4750</v>
      </c>
      <c r="C306" t="s">
        <v>73</v>
      </c>
      <c r="D306">
        <v>9.3140000000000001</v>
      </c>
    </row>
    <row r="307" spans="1:4">
      <c r="A307">
        <v>305</v>
      </c>
      <c r="B307" t="s">
        <v>4752</v>
      </c>
      <c r="C307" t="s">
        <v>73</v>
      </c>
      <c r="D307">
        <v>23.287199218750001</v>
      </c>
    </row>
    <row r="308" spans="1:4">
      <c r="A308">
        <v>306</v>
      </c>
      <c r="B308" t="s">
        <v>4754</v>
      </c>
      <c r="C308" t="s">
        <v>73</v>
      </c>
      <c r="D308">
        <v>50.615601562499997</v>
      </c>
    </row>
    <row r="309" spans="1:4">
      <c r="A309">
        <v>307</v>
      </c>
      <c r="B309" t="s">
        <v>4756</v>
      </c>
      <c r="C309" t="s">
        <v>73</v>
      </c>
      <c r="D309">
        <v>58.844000000000001</v>
      </c>
    </row>
    <row r="310" spans="1:4">
      <c r="A310">
        <v>308</v>
      </c>
      <c r="B310" t="s">
        <v>107</v>
      </c>
      <c r="C310" t="s">
        <v>73</v>
      </c>
      <c r="D310">
        <v>55.472999999999999</v>
      </c>
    </row>
    <row r="311" spans="1:4">
      <c r="A311">
        <v>309</v>
      </c>
      <c r="B311" t="s">
        <v>190</v>
      </c>
      <c r="C311" t="s">
        <v>73</v>
      </c>
      <c r="D311">
        <v>2.6280000000000001</v>
      </c>
    </row>
    <row r="312" spans="1:4">
      <c r="A312">
        <v>1333</v>
      </c>
      <c r="B312" t="s">
        <v>4759</v>
      </c>
      <c r="C312" t="s">
        <v>73</v>
      </c>
      <c r="D312">
        <v>0</v>
      </c>
    </row>
    <row r="313" spans="1:4">
      <c r="A313">
        <v>310</v>
      </c>
      <c r="B313" t="s">
        <v>5245</v>
      </c>
      <c r="C313" t="s">
        <v>46</v>
      </c>
      <c r="D313">
        <v>0</v>
      </c>
    </row>
    <row r="314" spans="1:4">
      <c r="A314">
        <v>311</v>
      </c>
      <c r="B314" t="s">
        <v>152</v>
      </c>
      <c r="C314" t="s">
        <v>46</v>
      </c>
      <c r="D314">
        <v>0</v>
      </c>
    </row>
    <row r="315" spans="1:4">
      <c r="A315">
        <v>312</v>
      </c>
      <c r="B315" t="s">
        <v>4761</v>
      </c>
      <c r="C315" t="s">
        <v>3</v>
      </c>
      <c r="D315">
        <v>56.956000000000003</v>
      </c>
    </row>
    <row r="316" spans="1:4">
      <c r="A316">
        <v>313</v>
      </c>
      <c r="B316" t="s">
        <v>4763</v>
      </c>
      <c r="C316" t="s">
        <v>3</v>
      </c>
      <c r="D316">
        <v>62.165999999999997</v>
      </c>
    </row>
    <row r="317" spans="1:4">
      <c r="A317">
        <v>1334</v>
      </c>
      <c r="B317" t="s">
        <v>4764</v>
      </c>
      <c r="C317" t="s">
        <v>73</v>
      </c>
      <c r="D317">
        <v>0</v>
      </c>
    </row>
    <row r="318" spans="1:4">
      <c r="A318">
        <v>314</v>
      </c>
      <c r="B318" t="s">
        <v>1203</v>
      </c>
      <c r="C318" t="s">
        <v>4</v>
      </c>
      <c r="D318">
        <v>504.55799999999999</v>
      </c>
    </row>
    <row r="319" spans="1:4">
      <c r="A319">
        <v>316</v>
      </c>
      <c r="B319" t="s">
        <v>4766</v>
      </c>
      <c r="C319" t="s">
        <v>73</v>
      </c>
      <c r="D319">
        <v>47.405999999999999</v>
      </c>
    </row>
    <row r="320" spans="1:4">
      <c r="A320">
        <v>764</v>
      </c>
      <c r="B320" t="s">
        <v>5246</v>
      </c>
      <c r="C320" t="s">
        <v>73</v>
      </c>
      <c r="D320">
        <v>0</v>
      </c>
    </row>
    <row r="321" spans="1:4">
      <c r="A321">
        <v>318</v>
      </c>
      <c r="B321" t="s">
        <v>4768</v>
      </c>
      <c r="C321" t="s">
        <v>3</v>
      </c>
      <c r="D321">
        <v>680.05</v>
      </c>
    </row>
    <row r="322" spans="1:4">
      <c r="A322">
        <v>319</v>
      </c>
      <c r="B322" t="s">
        <v>4769</v>
      </c>
      <c r="C322" t="s">
        <v>73</v>
      </c>
      <c r="D322">
        <v>745.18600000000004</v>
      </c>
    </row>
    <row r="323" spans="1:4">
      <c r="A323">
        <v>860</v>
      </c>
      <c r="B323" t="s">
        <v>4770</v>
      </c>
      <c r="C323" t="s">
        <v>73</v>
      </c>
      <c r="D323">
        <v>1.91625</v>
      </c>
    </row>
    <row r="324" spans="1:4">
      <c r="A324">
        <v>320</v>
      </c>
      <c r="B324" t="s">
        <v>4772</v>
      </c>
      <c r="C324" t="s">
        <v>73</v>
      </c>
      <c r="D324">
        <v>62.52</v>
      </c>
    </row>
    <row r="325" spans="1:4">
      <c r="A325">
        <v>321</v>
      </c>
      <c r="B325" t="s">
        <v>4774</v>
      </c>
      <c r="C325" t="s">
        <v>0</v>
      </c>
      <c r="D325">
        <v>346.04899999999998</v>
      </c>
    </row>
    <row r="326" spans="1:4">
      <c r="A326">
        <v>322</v>
      </c>
      <c r="B326" t="s">
        <v>4776</v>
      </c>
      <c r="C326" t="s">
        <v>73</v>
      </c>
      <c r="D326">
        <v>3.5379999999999998</v>
      </c>
    </row>
    <row r="327" spans="1:4">
      <c r="A327">
        <v>323</v>
      </c>
      <c r="B327" t="s">
        <v>4778</v>
      </c>
      <c r="C327" t="s">
        <v>73</v>
      </c>
      <c r="D327">
        <v>1.7589999999999999</v>
      </c>
    </row>
    <row r="328" spans="1:4">
      <c r="A328">
        <v>324</v>
      </c>
      <c r="B328" t="s">
        <v>4780</v>
      </c>
      <c r="C328" t="s">
        <v>73</v>
      </c>
      <c r="D328">
        <v>7.6719999999999997</v>
      </c>
    </row>
    <row r="329" spans="1:4">
      <c r="A329">
        <v>325</v>
      </c>
      <c r="B329" t="s">
        <v>3952</v>
      </c>
      <c r="C329" t="s">
        <v>4</v>
      </c>
      <c r="D329">
        <v>5.2110000000000003</v>
      </c>
    </row>
    <row r="330" spans="1:4">
      <c r="A330">
        <v>861</v>
      </c>
      <c r="B330" t="s">
        <v>4782</v>
      </c>
      <c r="C330" t="s">
        <v>73</v>
      </c>
      <c r="D330">
        <v>51.839101562499998</v>
      </c>
    </row>
    <row r="331" spans="1:4">
      <c r="A331">
        <v>862</v>
      </c>
      <c r="B331" t="s">
        <v>4784</v>
      </c>
      <c r="C331" t="s">
        <v>73</v>
      </c>
      <c r="D331">
        <v>73</v>
      </c>
    </row>
    <row r="332" spans="1:4">
      <c r="A332">
        <v>897</v>
      </c>
      <c r="B332" t="s">
        <v>4786</v>
      </c>
      <c r="C332" t="s">
        <v>73</v>
      </c>
      <c r="D332">
        <v>2.581</v>
      </c>
    </row>
    <row r="333" spans="1:4">
      <c r="A333">
        <v>326</v>
      </c>
      <c r="B333" t="s">
        <v>4788</v>
      </c>
      <c r="C333" t="s">
        <v>243</v>
      </c>
      <c r="D333">
        <v>25.611999999999998</v>
      </c>
    </row>
    <row r="334" spans="1:4">
      <c r="A334">
        <v>327</v>
      </c>
      <c r="B334" t="s">
        <v>4790</v>
      </c>
      <c r="C334" t="s">
        <v>73</v>
      </c>
      <c r="D334">
        <v>3.5419999999999998</v>
      </c>
    </row>
    <row r="335" spans="1:4">
      <c r="A335">
        <v>328</v>
      </c>
      <c r="B335" t="s">
        <v>11</v>
      </c>
      <c r="C335" t="s">
        <v>243</v>
      </c>
      <c r="D335">
        <v>23.437999999999999</v>
      </c>
    </row>
    <row r="336" spans="1:4">
      <c r="A336">
        <v>329</v>
      </c>
      <c r="B336" t="s">
        <v>4793</v>
      </c>
      <c r="C336" t="s">
        <v>243</v>
      </c>
      <c r="D336">
        <v>49.128</v>
      </c>
    </row>
    <row r="337" spans="1:4">
      <c r="A337">
        <v>330</v>
      </c>
      <c r="B337" t="s">
        <v>4794</v>
      </c>
      <c r="C337" t="s">
        <v>243</v>
      </c>
      <c r="D337">
        <v>51.223999999999997</v>
      </c>
    </row>
    <row r="338" spans="1:4">
      <c r="A338">
        <v>331</v>
      </c>
      <c r="B338" t="s">
        <v>4795</v>
      </c>
      <c r="C338" t="s">
        <v>243</v>
      </c>
      <c r="D338">
        <v>29.684000000000001</v>
      </c>
    </row>
    <row r="339" spans="1:4">
      <c r="A339">
        <v>332</v>
      </c>
      <c r="B339" t="s">
        <v>4796</v>
      </c>
      <c r="C339" t="s">
        <v>243</v>
      </c>
      <c r="D339">
        <v>25.222000000000001</v>
      </c>
    </row>
    <row r="340" spans="1:4">
      <c r="A340">
        <v>1325</v>
      </c>
      <c r="B340" t="s">
        <v>4797</v>
      </c>
      <c r="C340" t="s">
        <v>46</v>
      </c>
      <c r="D340">
        <v>0</v>
      </c>
    </row>
    <row r="341" spans="1:4">
      <c r="A341">
        <v>333</v>
      </c>
      <c r="B341" t="s">
        <v>4799</v>
      </c>
      <c r="C341" t="s">
        <v>243</v>
      </c>
      <c r="D341">
        <v>46.619</v>
      </c>
    </row>
    <row r="342" spans="1:4">
      <c r="A342">
        <v>334</v>
      </c>
      <c r="B342" t="s">
        <v>4800</v>
      </c>
      <c r="C342" t="s">
        <v>243</v>
      </c>
      <c r="D342">
        <v>10.941000000000001</v>
      </c>
    </row>
    <row r="343" spans="1:4">
      <c r="A343">
        <v>335</v>
      </c>
      <c r="B343" t="s">
        <v>4801</v>
      </c>
      <c r="C343" t="s">
        <v>243</v>
      </c>
      <c r="D343">
        <v>11.791600000000001</v>
      </c>
    </row>
    <row r="344" spans="1:4">
      <c r="A344">
        <v>337</v>
      </c>
      <c r="B344" t="s">
        <v>4802</v>
      </c>
      <c r="C344" t="s">
        <v>4</v>
      </c>
      <c r="D344">
        <v>9.9999997764825801E-6</v>
      </c>
    </row>
    <row r="345" spans="1:4">
      <c r="A345">
        <v>338</v>
      </c>
      <c r="B345" t="s">
        <v>4803</v>
      </c>
      <c r="C345" t="s">
        <v>4</v>
      </c>
      <c r="D345">
        <v>105.08799999999999</v>
      </c>
    </row>
    <row r="346" spans="1:4">
      <c r="A346">
        <v>339</v>
      </c>
      <c r="B346" t="s">
        <v>4804</v>
      </c>
      <c r="C346" t="s">
        <v>4</v>
      </c>
      <c r="D346">
        <v>56.668101562499999</v>
      </c>
    </row>
    <row r="347" spans="1:4">
      <c r="A347">
        <v>340</v>
      </c>
      <c r="B347" t="s">
        <v>4805</v>
      </c>
      <c r="C347" t="s">
        <v>4</v>
      </c>
      <c r="D347">
        <v>70.584398437499999</v>
      </c>
    </row>
    <row r="348" spans="1:4">
      <c r="A348">
        <v>341</v>
      </c>
      <c r="B348" t="s">
        <v>4806</v>
      </c>
      <c r="C348" t="s">
        <v>4</v>
      </c>
      <c r="D348">
        <v>56.622500000000002</v>
      </c>
    </row>
    <row r="349" spans="1:4">
      <c r="A349">
        <v>342</v>
      </c>
      <c r="B349" t="s">
        <v>4807</v>
      </c>
      <c r="C349" t="s">
        <v>4699</v>
      </c>
      <c r="D349">
        <v>593.30100000000004</v>
      </c>
    </row>
    <row r="350" spans="1:4">
      <c r="A350">
        <v>343</v>
      </c>
      <c r="B350" t="s">
        <v>4809</v>
      </c>
      <c r="C350" t="s">
        <v>73</v>
      </c>
      <c r="D350">
        <v>57.113</v>
      </c>
    </row>
    <row r="351" spans="1:4">
      <c r="A351">
        <v>344</v>
      </c>
      <c r="B351" t="s">
        <v>4810</v>
      </c>
      <c r="C351" t="s">
        <v>243</v>
      </c>
      <c r="D351">
        <v>9.2370000000000001</v>
      </c>
    </row>
    <row r="352" spans="1:4">
      <c r="A352">
        <v>345</v>
      </c>
      <c r="B352" t="s">
        <v>4812</v>
      </c>
      <c r="C352" t="s">
        <v>4</v>
      </c>
      <c r="D352">
        <v>178.42599999999999</v>
      </c>
    </row>
    <row r="353" spans="1:4">
      <c r="A353">
        <v>346</v>
      </c>
      <c r="B353" t="s">
        <v>4814</v>
      </c>
      <c r="C353" t="s">
        <v>73</v>
      </c>
      <c r="D353">
        <v>38.805</v>
      </c>
    </row>
    <row r="354" spans="1:4">
      <c r="A354">
        <v>347</v>
      </c>
      <c r="B354" t="s">
        <v>104</v>
      </c>
      <c r="C354" t="s">
        <v>73</v>
      </c>
      <c r="D354">
        <v>4.0579999999999998</v>
      </c>
    </row>
    <row r="355" spans="1:4">
      <c r="A355">
        <v>767</v>
      </c>
      <c r="B355" t="s">
        <v>5247</v>
      </c>
      <c r="C355" t="s">
        <v>73</v>
      </c>
      <c r="D355">
        <v>0</v>
      </c>
    </row>
    <row r="356" spans="1:4">
      <c r="A356">
        <v>768</v>
      </c>
      <c r="B356" t="s">
        <v>5249</v>
      </c>
      <c r="C356" t="s">
        <v>73</v>
      </c>
      <c r="D356">
        <v>0</v>
      </c>
    </row>
    <row r="357" spans="1:4">
      <c r="A357">
        <v>769</v>
      </c>
      <c r="B357" t="s">
        <v>5250</v>
      </c>
      <c r="C357" t="s">
        <v>73</v>
      </c>
      <c r="D357">
        <v>0</v>
      </c>
    </row>
    <row r="358" spans="1:4">
      <c r="A358">
        <v>348</v>
      </c>
      <c r="B358" t="s">
        <v>4816</v>
      </c>
      <c r="C358" t="s">
        <v>4</v>
      </c>
      <c r="D358">
        <v>104.527</v>
      </c>
    </row>
    <row r="359" spans="1:4">
      <c r="A359">
        <v>349</v>
      </c>
      <c r="B359" t="s">
        <v>4818</v>
      </c>
      <c r="C359" t="s">
        <v>4</v>
      </c>
      <c r="D359">
        <v>51.7258984375</v>
      </c>
    </row>
    <row r="360" spans="1:4">
      <c r="A360">
        <v>350</v>
      </c>
      <c r="B360" t="s">
        <v>4819</v>
      </c>
      <c r="C360" t="s">
        <v>4</v>
      </c>
      <c r="D360">
        <v>63.396601562500003</v>
      </c>
    </row>
    <row r="361" spans="1:4">
      <c r="A361">
        <v>351</v>
      </c>
      <c r="B361" t="s">
        <v>4820</v>
      </c>
      <c r="C361" t="s">
        <v>4</v>
      </c>
      <c r="D361">
        <v>128.85599999999999</v>
      </c>
    </row>
    <row r="362" spans="1:4">
      <c r="A362">
        <v>352</v>
      </c>
      <c r="B362" t="s">
        <v>4821</v>
      </c>
      <c r="C362" t="s">
        <v>0</v>
      </c>
      <c r="D362">
        <v>235.23400000000001</v>
      </c>
    </row>
    <row r="363" spans="1:4">
      <c r="A363">
        <v>353</v>
      </c>
      <c r="B363" t="s">
        <v>4822</v>
      </c>
      <c r="C363" t="s">
        <v>4</v>
      </c>
      <c r="D363">
        <v>289.37599999999998</v>
      </c>
    </row>
    <row r="364" spans="1:4">
      <c r="A364">
        <v>355</v>
      </c>
      <c r="B364" t="s">
        <v>420</v>
      </c>
      <c r="C364" t="s">
        <v>73</v>
      </c>
      <c r="D364">
        <v>4.2729999999999997</v>
      </c>
    </row>
    <row r="365" spans="1:4">
      <c r="A365">
        <v>356</v>
      </c>
      <c r="B365" t="s">
        <v>4823</v>
      </c>
      <c r="C365" t="s">
        <v>73</v>
      </c>
      <c r="D365">
        <v>28.475000000000001</v>
      </c>
    </row>
    <row r="366" spans="1:4">
      <c r="A366">
        <v>358</v>
      </c>
      <c r="B366" t="s">
        <v>4824</v>
      </c>
      <c r="C366" t="s">
        <v>73</v>
      </c>
      <c r="D366">
        <v>2.6280000000000001</v>
      </c>
    </row>
    <row r="367" spans="1:4">
      <c r="A367">
        <v>359</v>
      </c>
      <c r="B367" t="s">
        <v>4825</v>
      </c>
      <c r="C367" t="s">
        <v>73</v>
      </c>
      <c r="D367">
        <v>2.9710000000000001</v>
      </c>
    </row>
    <row r="368" spans="1:4">
      <c r="A368">
        <v>360</v>
      </c>
      <c r="B368" t="s">
        <v>4826</v>
      </c>
      <c r="C368" t="s">
        <v>73</v>
      </c>
      <c r="D368">
        <v>50.804000000000002</v>
      </c>
    </row>
    <row r="369" spans="1:4">
      <c r="A369">
        <v>772</v>
      </c>
      <c r="B369" t="s">
        <v>4828</v>
      </c>
      <c r="C369" t="s">
        <v>73</v>
      </c>
      <c r="D369">
        <v>0</v>
      </c>
    </row>
    <row r="370" spans="1:4">
      <c r="A370">
        <v>361</v>
      </c>
      <c r="B370" t="s">
        <v>4830</v>
      </c>
      <c r="C370" t="s">
        <v>73</v>
      </c>
      <c r="D370">
        <v>2.3530000000000002</v>
      </c>
    </row>
    <row r="371" spans="1:4">
      <c r="A371">
        <v>362</v>
      </c>
      <c r="B371" t="s">
        <v>49</v>
      </c>
      <c r="C371" t="s">
        <v>3</v>
      </c>
      <c r="D371">
        <v>54.143999999999998</v>
      </c>
    </row>
    <row r="372" spans="1:4">
      <c r="A372">
        <v>363</v>
      </c>
      <c r="B372" t="s">
        <v>4832</v>
      </c>
      <c r="C372" t="s">
        <v>46</v>
      </c>
      <c r="D372">
        <v>8.2590000000000003</v>
      </c>
    </row>
    <row r="373" spans="1:4">
      <c r="A373">
        <v>364</v>
      </c>
      <c r="B373" t="s">
        <v>4834</v>
      </c>
      <c r="C373" t="s">
        <v>73</v>
      </c>
      <c r="D373">
        <v>2.0379999999999998</v>
      </c>
    </row>
    <row r="374" spans="1:4">
      <c r="A374">
        <v>365</v>
      </c>
      <c r="B374" t="s">
        <v>4835</v>
      </c>
      <c r="C374" t="s">
        <v>73</v>
      </c>
      <c r="D374">
        <v>39.523000000000003</v>
      </c>
    </row>
    <row r="375" spans="1:4">
      <c r="A375">
        <v>366</v>
      </c>
      <c r="B375" t="s">
        <v>70</v>
      </c>
      <c r="C375" t="s">
        <v>73</v>
      </c>
      <c r="D375">
        <v>3.2</v>
      </c>
    </row>
    <row r="376" spans="1:4">
      <c r="A376">
        <v>367</v>
      </c>
      <c r="B376" t="s">
        <v>64</v>
      </c>
      <c r="C376" t="s">
        <v>73</v>
      </c>
      <c r="D376">
        <v>3.5059999999999998</v>
      </c>
    </row>
    <row r="377" spans="1:4">
      <c r="A377">
        <v>368</v>
      </c>
      <c r="B377" t="s">
        <v>4837</v>
      </c>
      <c r="C377" t="s">
        <v>4</v>
      </c>
      <c r="D377">
        <v>485.69099999999997</v>
      </c>
    </row>
    <row r="378" spans="1:4">
      <c r="A378">
        <v>369</v>
      </c>
      <c r="B378" t="s">
        <v>4838</v>
      </c>
      <c r="C378" t="s">
        <v>73</v>
      </c>
      <c r="D378">
        <v>157.14099999999999</v>
      </c>
    </row>
    <row r="379" spans="1:4">
      <c r="A379">
        <v>370</v>
      </c>
      <c r="B379" t="s">
        <v>4839</v>
      </c>
      <c r="C379" t="s">
        <v>73</v>
      </c>
      <c r="D379">
        <v>2.19</v>
      </c>
    </row>
    <row r="380" spans="1:4">
      <c r="A380">
        <v>371</v>
      </c>
      <c r="B380" t="s">
        <v>4841</v>
      </c>
      <c r="C380" t="s">
        <v>243</v>
      </c>
      <c r="D380">
        <v>1.2570099999997699</v>
      </c>
    </row>
    <row r="381" spans="1:4">
      <c r="A381">
        <v>863</v>
      </c>
      <c r="B381" t="s">
        <v>4843</v>
      </c>
      <c r="C381" t="s">
        <v>73</v>
      </c>
      <c r="D381">
        <v>46.293999999999997</v>
      </c>
    </row>
    <row r="382" spans="1:4">
      <c r="A382">
        <v>372</v>
      </c>
      <c r="B382" t="s">
        <v>192</v>
      </c>
      <c r="C382" t="s">
        <v>73</v>
      </c>
      <c r="D382">
        <v>1.752</v>
      </c>
    </row>
    <row r="383" spans="1:4">
      <c r="A383">
        <v>373</v>
      </c>
      <c r="B383" t="s">
        <v>4845</v>
      </c>
      <c r="C383" t="s">
        <v>4</v>
      </c>
      <c r="D383">
        <v>62.261398437499999</v>
      </c>
    </row>
    <row r="384" spans="1:4">
      <c r="A384">
        <v>374</v>
      </c>
      <c r="B384" t="s">
        <v>4847</v>
      </c>
      <c r="C384" t="s">
        <v>73</v>
      </c>
      <c r="D384">
        <v>2.2869999999999999</v>
      </c>
    </row>
    <row r="385" spans="1:4">
      <c r="A385">
        <v>375</v>
      </c>
      <c r="B385" t="s">
        <v>4849</v>
      </c>
      <c r="C385" t="s">
        <v>4</v>
      </c>
      <c r="D385">
        <v>174.02</v>
      </c>
    </row>
    <row r="386" spans="1:4">
      <c r="A386">
        <v>376</v>
      </c>
      <c r="B386" t="s">
        <v>4850</v>
      </c>
      <c r="C386" t="s">
        <v>73</v>
      </c>
      <c r="D386">
        <v>57.91</v>
      </c>
    </row>
    <row r="387" spans="1:4">
      <c r="A387">
        <v>377</v>
      </c>
      <c r="B387" t="s">
        <v>3293</v>
      </c>
      <c r="C387" t="s">
        <v>4</v>
      </c>
      <c r="D387">
        <v>541.95299999999997</v>
      </c>
    </row>
    <row r="388" spans="1:4">
      <c r="A388">
        <v>378</v>
      </c>
      <c r="B388" t="s">
        <v>4852</v>
      </c>
      <c r="C388" t="s">
        <v>73</v>
      </c>
      <c r="D388">
        <v>51.116999999999997</v>
      </c>
    </row>
    <row r="389" spans="1:4">
      <c r="A389">
        <v>864</v>
      </c>
      <c r="B389" t="s">
        <v>431</v>
      </c>
      <c r="C389" t="s">
        <v>73</v>
      </c>
      <c r="D389">
        <v>2.1666666666666665</v>
      </c>
    </row>
    <row r="390" spans="1:4">
      <c r="A390">
        <v>379</v>
      </c>
      <c r="B390" t="s">
        <v>4853</v>
      </c>
      <c r="C390" t="s">
        <v>73</v>
      </c>
      <c r="D390">
        <v>29.895</v>
      </c>
    </row>
    <row r="391" spans="1:4">
      <c r="A391">
        <v>380</v>
      </c>
      <c r="B391" t="s">
        <v>4855</v>
      </c>
      <c r="C391" t="s">
        <v>73</v>
      </c>
      <c r="D391">
        <v>19.782</v>
      </c>
    </row>
    <row r="392" spans="1:4">
      <c r="A392">
        <v>381</v>
      </c>
      <c r="B392" t="s">
        <v>4856</v>
      </c>
      <c r="C392" t="s">
        <v>3</v>
      </c>
      <c r="D392">
        <v>1.1999999731779E-4</v>
      </c>
    </row>
    <row r="393" spans="1:4">
      <c r="A393">
        <v>382</v>
      </c>
      <c r="B393" t="s">
        <v>4857</v>
      </c>
      <c r="C393" t="s">
        <v>3</v>
      </c>
      <c r="D393">
        <v>137.053</v>
      </c>
    </row>
    <row r="394" spans="1:4">
      <c r="A394">
        <v>383</v>
      </c>
      <c r="B394" t="s">
        <v>4858</v>
      </c>
      <c r="C394" t="s">
        <v>3</v>
      </c>
      <c r="D394">
        <v>103.533</v>
      </c>
    </row>
    <row r="395" spans="1:4">
      <c r="A395">
        <v>384</v>
      </c>
      <c r="B395" t="s">
        <v>4859</v>
      </c>
      <c r="C395" t="s">
        <v>243</v>
      </c>
      <c r="D395">
        <v>24.614999999999998</v>
      </c>
    </row>
    <row r="396" spans="1:4">
      <c r="A396">
        <v>385</v>
      </c>
      <c r="B396" t="s">
        <v>4860</v>
      </c>
      <c r="C396" t="s">
        <v>243</v>
      </c>
      <c r="D396">
        <v>21.867999999999999</v>
      </c>
    </row>
    <row r="397" spans="1:4">
      <c r="A397">
        <v>386</v>
      </c>
      <c r="B397" t="s">
        <v>4862</v>
      </c>
      <c r="C397" t="s">
        <v>243</v>
      </c>
      <c r="D397">
        <v>21.867999999999999</v>
      </c>
    </row>
    <row r="398" spans="1:4">
      <c r="A398">
        <v>387</v>
      </c>
      <c r="B398" t="s">
        <v>4863</v>
      </c>
      <c r="C398" t="s">
        <v>243</v>
      </c>
      <c r="D398">
        <v>21.867999999999999</v>
      </c>
    </row>
    <row r="399" spans="1:4">
      <c r="A399">
        <v>388</v>
      </c>
      <c r="B399" t="s">
        <v>4864</v>
      </c>
      <c r="C399" t="s">
        <v>243</v>
      </c>
      <c r="D399">
        <v>16.689</v>
      </c>
    </row>
    <row r="400" spans="1:4">
      <c r="A400">
        <v>389</v>
      </c>
      <c r="B400" t="s">
        <v>418</v>
      </c>
      <c r="C400" t="s">
        <v>73</v>
      </c>
      <c r="D400">
        <v>3.5209999999999999</v>
      </c>
    </row>
    <row r="401" spans="1:4">
      <c r="A401">
        <v>354</v>
      </c>
      <c r="B401" t="s">
        <v>4866</v>
      </c>
      <c r="C401" t="s">
        <v>73</v>
      </c>
      <c r="D401">
        <v>6.57</v>
      </c>
    </row>
    <row r="402" spans="1:4">
      <c r="A402">
        <v>390</v>
      </c>
      <c r="B402" t="s">
        <v>4868</v>
      </c>
      <c r="C402" t="s">
        <v>0</v>
      </c>
      <c r="D402">
        <v>83.95</v>
      </c>
    </row>
    <row r="403" spans="1:4">
      <c r="A403">
        <v>392</v>
      </c>
      <c r="B403" t="s">
        <v>4870</v>
      </c>
      <c r="C403" t="s">
        <v>73</v>
      </c>
      <c r="D403">
        <v>1.92719995117187</v>
      </c>
    </row>
    <row r="404" spans="1:4">
      <c r="A404">
        <v>393</v>
      </c>
      <c r="B404" t="s">
        <v>4872</v>
      </c>
      <c r="C404" t="s">
        <v>0</v>
      </c>
      <c r="D404">
        <v>118.669</v>
      </c>
    </row>
    <row r="405" spans="1:4">
      <c r="A405">
        <v>394</v>
      </c>
      <c r="B405" t="s">
        <v>4873</v>
      </c>
      <c r="C405" t="s">
        <v>4</v>
      </c>
      <c r="D405">
        <v>309.71100000000001</v>
      </c>
    </row>
    <row r="406" spans="1:4">
      <c r="A406">
        <v>395</v>
      </c>
      <c r="B406" t="s">
        <v>4874</v>
      </c>
      <c r="C406" t="s">
        <v>4</v>
      </c>
      <c r="D406">
        <v>31.82269921875</v>
      </c>
    </row>
    <row r="407" spans="1:4">
      <c r="A407">
        <v>865</v>
      </c>
      <c r="B407" t="s">
        <v>4875</v>
      </c>
      <c r="C407" t="s">
        <v>73</v>
      </c>
      <c r="D407">
        <v>0</v>
      </c>
    </row>
    <row r="408" spans="1:4">
      <c r="A408">
        <v>396</v>
      </c>
      <c r="B408" t="s">
        <v>4876</v>
      </c>
      <c r="C408" t="s">
        <v>73</v>
      </c>
      <c r="D408">
        <v>1.677</v>
      </c>
    </row>
    <row r="409" spans="1:4">
      <c r="A409">
        <v>397</v>
      </c>
      <c r="B409" t="s">
        <v>4877</v>
      </c>
      <c r="C409" t="s">
        <v>73</v>
      </c>
      <c r="D409">
        <v>1.667</v>
      </c>
    </row>
    <row r="410" spans="1:4">
      <c r="A410">
        <v>398</v>
      </c>
      <c r="B410" t="s">
        <v>4878</v>
      </c>
      <c r="C410" t="s">
        <v>73</v>
      </c>
      <c r="D410">
        <v>1.772</v>
      </c>
    </row>
    <row r="411" spans="1:4">
      <c r="A411">
        <v>399</v>
      </c>
      <c r="B411" t="s">
        <v>4879</v>
      </c>
      <c r="C411" t="s">
        <v>73</v>
      </c>
      <c r="D411">
        <v>24.452999999999999</v>
      </c>
    </row>
    <row r="412" spans="1:4">
      <c r="A412">
        <v>1340</v>
      </c>
      <c r="B412" t="s">
        <v>4880</v>
      </c>
      <c r="C412" t="s">
        <v>73</v>
      </c>
      <c r="D412">
        <v>9.9990898437499993</v>
      </c>
    </row>
    <row r="413" spans="1:4">
      <c r="A413">
        <v>400</v>
      </c>
      <c r="B413" t="s">
        <v>4881</v>
      </c>
      <c r="C413" t="s">
        <v>73</v>
      </c>
      <c r="D413">
        <v>3.012</v>
      </c>
    </row>
    <row r="414" spans="1:4">
      <c r="A414">
        <v>404</v>
      </c>
      <c r="B414" t="s">
        <v>4883</v>
      </c>
      <c r="C414" t="s">
        <v>73</v>
      </c>
      <c r="D414">
        <v>14.733000000000001</v>
      </c>
    </row>
    <row r="415" spans="1:4">
      <c r="A415">
        <v>405</v>
      </c>
      <c r="B415" t="s">
        <v>4884</v>
      </c>
      <c r="C415" t="s">
        <v>4</v>
      </c>
      <c r="D415">
        <v>277.81400000000002</v>
      </c>
    </row>
    <row r="416" spans="1:4">
      <c r="A416">
        <v>406</v>
      </c>
      <c r="B416" t="s">
        <v>4885</v>
      </c>
      <c r="C416" t="s">
        <v>4</v>
      </c>
      <c r="D416">
        <v>319.58100000000002</v>
      </c>
    </row>
    <row r="417" spans="1:4">
      <c r="A417">
        <v>407</v>
      </c>
      <c r="B417" t="s">
        <v>4886</v>
      </c>
      <c r="C417" t="s">
        <v>4</v>
      </c>
      <c r="D417">
        <v>230.441</v>
      </c>
    </row>
    <row r="418" spans="1:4">
      <c r="A418">
        <v>408</v>
      </c>
      <c r="B418" t="s">
        <v>4887</v>
      </c>
      <c r="C418" t="s">
        <v>0</v>
      </c>
      <c r="D418">
        <v>53.016179768674</v>
      </c>
    </row>
    <row r="419" spans="1:4">
      <c r="A419">
        <v>409</v>
      </c>
      <c r="B419" t="s">
        <v>4889</v>
      </c>
      <c r="C419" t="s">
        <v>73</v>
      </c>
      <c r="D419">
        <v>2.9790000000000001</v>
      </c>
    </row>
    <row r="420" spans="1:4">
      <c r="A420">
        <v>410</v>
      </c>
      <c r="B420" t="s">
        <v>4890</v>
      </c>
      <c r="C420" t="s">
        <v>3</v>
      </c>
      <c r="D420">
        <v>97.325000000000003</v>
      </c>
    </row>
    <row r="421" spans="1:4">
      <c r="A421">
        <v>411</v>
      </c>
      <c r="B421" t="s">
        <v>4891</v>
      </c>
      <c r="C421" t="s">
        <v>73</v>
      </c>
      <c r="D421">
        <v>1.48</v>
      </c>
    </row>
    <row r="422" spans="1:4">
      <c r="A422">
        <v>412</v>
      </c>
      <c r="B422" t="s">
        <v>4892</v>
      </c>
      <c r="C422" t="s">
        <v>73</v>
      </c>
      <c r="D422">
        <v>1.6220000000000001</v>
      </c>
    </row>
    <row r="423" spans="1:4">
      <c r="A423">
        <v>413</v>
      </c>
      <c r="B423" t="s">
        <v>4894</v>
      </c>
      <c r="C423" t="s">
        <v>0</v>
      </c>
      <c r="D423">
        <v>274.73599999999999</v>
      </c>
    </row>
    <row r="424" spans="1:4">
      <c r="A424">
        <v>866</v>
      </c>
      <c r="B424" t="s">
        <v>4896</v>
      </c>
      <c r="C424" t="s">
        <v>73</v>
      </c>
      <c r="D424">
        <v>49.189</v>
      </c>
    </row>
    <row r="425" spans="1:4">
      <c r="A425">
        <v>867</v>
      </c>
      <c r="B425" t="s">
        <v>4898</v>
      </c>
      <c r="C425" t="s">
        <v>73</v>
      </c>
      <c r="D425">
        <v>23.670999999999999</v>
      </c>
    </row>
    <row r="426" spans="1:4">
      <c r="A426">
        <v>414</v>
      </c>
      <c r="B426" t="s">
        <v>4899</v>
      </c>
      <c r="C426" t="s">
        <v>73</v>
      </c>
      <c r="D426">
        <v>2</v>
      </c>
    </row>
    <row r="427" spans="1:4">
      <c r="A427">
        <v>415</v>
      </c>
      <c r="B427" t="s">
        <v>4900</v>
      </c>
      <c r="C427" t="s">
        <v>73</v>
      </c>
      <c r="D427">
        <v>2</v>
      </c>
    </row>
    <row r="428" spans="1:4">
      <c r="A428">
        <v>416</v>
      </c>
      <c r="B428" t="s">
        <v>4901</v>
      </c>
      <c r="C428" t="s">
        <v>73</v>
      </c>
      <c r="D428">
        <v>3</v>
      </c>
    </row>
    <row r="429" spans="1:4">
      <c r="A429">
        <v>868</v>
      </c>
      <c r="B429" t="s">
        <v>4902</v>
      </c>
      <c r="C429" t="s">
        <v>73</v>
      </c>
      <c r="D429">
        <v>1.8100350000000001</v>
      </c>
    </row>
    <row r="430" spans="1:4">
      <c r="A430">
        <v>417</v>
      </c>
      <c r="B430" t="s">
        <v>4904</v>
      </c>
      <c r="C430" t="s">
        <v>243</v>
      </c>
      <c r="D430">
        <v>61.536000000000001</v>
      </c>
    </row>
    <row r="431" spans="1:4">
      <c r="A431">
        <v>418</v>
      </c>
      <c r="B431" t="s">
        <v>416</v>
      </c>
      <c r="C431" t="s">
        <v>73</v>
      </c>
      <c r="D431">
        <v>4.3499999999999996</v>
      </c>
    </row>
    <row r="432" spans="1:4">
      <c r="A432">
        <v>419</v>
      </c>
      <c r="B432" t="s">
        <v>4905</v>
      </c>
      <c r="C432" t="s">
        <v>73</v>
      </c>
      <c r="D432">
        <v>1.8140000000000001</v>
      </c>
    </row>
    <row r="433" spans="1:4">
      <c r="A433">
        <v>420</v>
      </c>
      <c r="B433" t="s">
        <v>4906</v>
      </c>
      <c r="C433" t="s">
        <v>243</v>
      </c>
      <c r="D433">
        <v>270.94</v>
      </c>
    </row>
    <row r="434" spans="1:4">
      <c r="A434">
        <v>422</v>
      </c>
      <c r="B434" t="s">
        <v>4908</v>
      </c>
      <c r="C434" t="s">
        <v>243</v>
      </c>
      <c r="D434">
        <v>28.063600000000001</v>
      </c>
    </row>
    <row r="435" spans="1:4">
      <c r="A435">
        <v>423</v>
      </c>
      <c r="B435" t="s">
        <v>4909</v>
      </c>
      <c r="C435" t="s">
        <v>73</v>
      </c>
      <c r="D435">
        <v>4.7569999999999997</v>
      </c>
    </row>
    <row r="436" spans="1:4">
      <c r="A436">
        <v>424</v>
      </c>
      <c r="B436" t="s">
        <v>4910</v>
      </c>
      <c r="C436" t="s">
        <v>3</v>
      </c>
      <c r="D436">
        <v>391.25599999999997</v>
      </c>
    </row>
    <row r="437" spans="1:4">
      <c r="A437">
        <v>425</v>
      </c>
      <c r="B437" t="s">
        <v>4911</v>
      </c>
      <c r="C437" t="s">
        <v>73</v>
      </c>
      <c r="D437">
        <v>282.02100000000002</v>
      </c>
    </row>
    <row r="438" spans="1:4">
      <c r="A438">
        <v>426</v>
      </c>
      <c r="B438" t="s">
        <v>66</v>
      </c>
      <c r="C438" t="s">
        <v>73</v>
      </c>
      <c r="D438">
        <v>3.4009999999999998</v>
      </c>
    </row>
    <row r="439" spans="1:4">
      <c r="A439">
        <v>427</v>
      </c>
      <c r="B439" t="s">
        <v>65</v>
      </c>
      <c r="C439" t="s">
        <v>73</v>
      </c>
      <c r="D439">
        <v>3.3839999999999999</v>
      </c>
    </row>
    <row r="440" spans="1:4">
      <c r="A440">
        <v>428</v>
      </c>
      <c r="B440" t="s">
        <v>4914</v>
      </c>
      <c r="C440" t="s">
        <v>73</v>
      </c>
      <c r="D440">
        <v>12.172000000000001</v>
      </c>
    </row>
    <row r="441" spans="1:4">
      <c r="A441">
        <v>1344</v>
      </c>
      <c r="B441" t="s">
        <v>4916</v>
      </c>
      <c r="C441" t="s">
        <v>73</v>
      </c>
      <c r="D441">
        <v>0.185</v>
      </c>
    </row>
    <row r="442" spans="1:4">
      <c r="A442">
        <v>429</v>
      </c>
      <c r="B442" t="s">
        <v>4917</v>
      </c>
      <c r="C442" t="s">
        <v>73</v>
      </c>
      <c r="D442">
        <v>3.4159999999999999</v>
      </c>
    </row>
    <row r="443" spans="1:4">
      <c r="A443">
        <v>421</v>
      </c>
      <c r="B443" t="s">
        <v>4918</v>
      </c>
      <c r="C443" t="s">
        <v>73</v>
      </c>
      <c r="D443">
        <v>23.68</v>
      </c>
    </row>
    <row r="444" spans="1:4">
      <c r="A444">
        <v>430</v>
      </c>
      <c r="B444" t="s">
        <v>4919</v>
      </c>
      <c r="C444" t="s">
        <v>243</v>
      </c>
      <c r="D444">
        <v>2.9980000000000002</v>
      </c>
    </row>
    <row r="445" spans="1:4">
      <c r="A445">
        <v>431</v>
      </c>
      <c r="B445" t="s">
        <v>4921</v>
      </c>
      <c r="C445" t="s">
        <v>73</v>
      </c>
      <c r="D445">
        <v>270.96300000000002</v>
      </c>
    </row>
    <row r="446" spans="1:4">
      <c r="A446">
        <v>432</v>
      </c>
      <c r="B446" t="s">
        <v>457</v>
      </c>
      <c r="C446" t="s">
        <v>73</v>
      </c>
      <c r="D446">
        <v>211.39699999999999</v>
      </c>
    </row>
    <row r="447" spans="1:4">
      <c r="A447">
        <v>433</v>
      </c>
      <c r="B447" t="s">
        <v>4923</v>
      </c>
      <c r="C447" t="s">
        <v>73</v>
      </c>
      <c r="D447">
        <v>177.96799999999999</v>
      </c>
    </row>
    <row r="448" spans="1:4">
      <c r="A448">
        <v>434</v>
      </c>
      <c r="B448" t="s">
        <v>4924</v>
      </c>
      <c r="C448" t="s">
        <v>73</v>
      </c>
      <c r="D448">
        <v>11.16</v>
      </c>
    </row>
    <row r="449" spans="1:4">
      <c r="A449">
        <v>435</v>
      </c>
      <c r="B449" t="s">
        <v>4925</v>
      </c>
      <c r="C449" t="s">
        <v>73</v>
      </c>
      <c r="D449">
        <v>11.936</v>
      </c>
    </row>
    <row r="450" spans="1:4">
      <c r="A450">
        <v>436</v>
      </c>
      <c r="B450" t="s">
        <v>4926</v>
      </c>
      <c r="C450" t="s">
        <v>73</v>
      </c>
      <c r="D450">
        <v>10.797000000000001</v>
      </c>
    </row>
    <row r="451" spans="1:4">
      <c r="A451">
        <v>437</v>
      </c>
      <c r="B451" t="s">
        <v>77</v>
      </c>
      <c r="C451" t="s">
        <v>73</v>
      </c>
      <c r="D451">
        <v>25.248000000000001</v>
      </c>
    </row>
    <row r="452" spans="1:4">
      <c r="A452">
        <v>438</v>
      </c>
      <c r="B452" t="s">
        <v>4927</v>
      </c>
      <c r="C452" t="s">
        <v>73</v>
      </c>
      <c r="D452">
        <v>6.8339999999999996</v>
      </c>
    </row>
    <row r="453" spans="1:4">
      <c r="A453">
        <v>439</v>
      </c>
      <c r="B453" t="s">
        <v>4928</v>
      </c>
      <c r="C453" t="s">
        <v>73</v>
      </c>
      <c r="D453">
        <v>6.8079999999999998</v>
      </c>
    </row>
    <row r="454" spans="1:4">
      <c r="A454">
        <v>440</v>
      </c>
      <c r="B454" t="s">
        <v>4929</v>
      </c>
      <c r="C454" t="s">
        <v>73</v>
      </c>
      <c r="D454">
        <v>6.82</v>
      </c>
    </row>
    <row r="455" spans="1:4">
      <c r="A455">
        <v>442</v>
      </c>
      <c r="B455" t="s">
        <v>4930</v>
      </c>
      <c r="C455" t="s">
        <v>73</v>
      </c>
      <c r="D455">
        <v>11.157999999999999</v>
      </c>
    </row>
    <row r="456" spans="1:4">
      <c r="A456">
        <v>443</v>
      </c>
      <c r="B456" t="s">
        <v>4932</v>
      </c>
      <c r="C456" t="s">
        <v>73</v>
      </c>
      <c r="D456">
        <v>11.372999999999999</v>
      </c>
    </row>
    <row r="457" spans="1:4">
      <c r="A457">
        <v>444</v>
      </c>
      <c r="B457" t="s">
        <v>4933</v>
      </c>
      <c r="C457" t="s">
        <v>73</v>
      </c>
      <c r="D457">
        <v>11.55</v>
      </c>
    </row>
    <row r="458" spans="1:4">
      <c r="A458">
        <v>445</v>
      </c>
      <c r="B458" t="s">
        <v>4934</v>
      </c>
      <c r="C458" t="s">
        <v>73</v>
      </c>
      <c r="D458">
        <v>11.848000000000001</v>
      </c>
    </row>
    <row r="459" spans="1:4">
      <c r="A459">
        <v>446</v>
      </c>
      <c r="B459" t="s">
        <v>4935</v>
      </c>
      <c r="C459" t="s">
        <v>73</v>
      </c>
      <c r="D459">
        <v>11.932</v>
      </c>
    </row>
    <row r="460" spans="1:4">
      <c r="A460">
        <v>447</v>
      </c>
      <c r="B460" t="s">
        <v>4936</v>
      </c>
      <c r="C460" t="s">
        <v>73</v>
      </c>
      <c r="D460">
        <v>11.33</v>
      </c>
    </row>
    <row r="461" spans="1:4">
      <c r="A461">
        <v>448</v>
      </c>
      <c r="B461" t="s">
        <v>4937</v>
      </c>
      <c r="C461" t="s">
        <v>73</v>
      </c>
      <c r="D461">
        <v>11.814</v>
      </c>
    </row>
    <row r="462" spans="1:4">
      <c r="A462">
        <v>449</v>
      </c>
      <c r="B462" t="s">
        <v>4938</v>
      </c>
      <c r="C462" t="s">
        <v>73</v>
      </c>
      <c r="D462">
        <v>11.005000000000001</v>
      </c>
    </row>
    <row r="463" spans="1:4">
      <c r="A463">
        <v>450</v>
      </c>
      <c r="B463" t="s">
        <v>4939</v>
      </c>
      <c r="C463" t="s">
        <v>73</v>
      </c>
      <c r="D463">
        <v>12.019</v>
      </c>
    </row>
    <row r="464" spans="1:4">
      <c r="A464">
        <v>451</v>
      </c>
      <c r="B464" t="s">
        <v>4940</v>
      </c>
      <c r="C464" t="s">
        <v>73</v>
      </c>
      <c r="D464">
        <v>1.133</v>
      </c>
    </row>
    <row r="465" spans="1:4">
      <c r="A465">
        <v>452</v>
      </c>
      <c r="B465" t="s">
        <v>4941</v>
      </c>
      <c r="C465" t="s">
        <v>73</v>
      </c>
      <c r="D465">
        <v>79.971000000000004</v>
      </c>
    </row>
    <row r="466" spans="1:4">
      <c r="A466">
        <v>453</v>
      </c>
      <c r="B466" t="s">
        <v>4943</v>
      </c>
      <c r="C466" t="s">
        <v>73</v>
      </c>
      <c r="D466">
        <v>105.078</v>
      </c>
    </row>
    <row r="467" spans="1:4">
      <c r="A467">
        <v>454</v>
      </c>
      <c r="B467" t="s">
        <v>4945</v>
      </c>
      <c r="C467" t="s">
        <v>73</v>
      </c>
      <c r="D467">
        <v>79.784000000000006</v>
      </c>
    </row>
    <row r="468" spans="1:4">
      <c r="A468">
        <v>455</v>
      </c>
      <c r="B468" t="s">
        <v>4947</v>
      </c>
      <c r="C468" t="s">
        <v>73</v>
      </c>
      <c r="D468">
        <v>0.53600000000000003</v>
      </c>
    </row>
    <row r="469" spans="1:4">
      <c r="A469">
        <v>456</v>
      </c>
      <c r="B469" t="s">
        <v>74</v>
      </c>
      <c r="C469" t="s">
        <v>73</v>
      </c>
      <c r="D469">
        <v>11.718</v>
      </c>
    </row>
    <row r="470" spans="1:4">
      <c r="A470">
        <v>457</v>
      </c>
      <c r="B470" t="s">
        <v>4948</v>
      </c>
      <c r="C470" t="s">
        <v>73</v>
      </c>
      <c r="D470">
        <v>57.673999999999999</v>
      </c>
    </row>
    <row r="471" spans="1:4">
      <c r="A471">
        <v>458</v>
      </c>
      <c r="B471" t="s">
        <v>76</v>
      </c>
      <c r="C471" t="s">
        <v>73</v>
      </c>
      <c r="D471">
        <v>49.494999999999997</v>
      </c>
    </row>
    <row r="472" spans="1:4">
      <c r="A472">
        <v>631</v>
      </c>
      <c r="B472" t="s">
        <v>1415</v>
      </c>
      <c r="C472" t="s">
        <v>73</v>
      </c>
      <c r="D472">
        <v>235.458</v>
      </c>
    </row>
    <row r="473" spans="1:4">
      <c r="A473">
        <v>459</v>
      </c>
      <c r="B473" t="s">
        <v>75</v>
      </c>
      <c r="C473" t="s">
        <v>73</v>
      </c>
      <c r="D473">
        <v>47.220999999999997</v>
      </c>
    </row>
    <row r="474" spans="1:4">
      <c r="A474">
        <v>460</v>
      </c>
      <c r="B474" t="s">
        <v>4950</v>
      </c>
      <c r="C474" t="s">
        <v>73</v>
      </c>
      <c r="D474">
        <v>40.378</v>
      </c>
    </row>
    <row r="475" spans="1:4">
      <c r="A475">
        <v>1335</v>
      </c>
      <c r="B475" t="s">
        <v>4952</v>
      </c>
      <c r="C475" t="s">
        <v>73</v>
      </c>
      <c r="D475">
        <v>0</v>
      </c>
    </row>
    <row r="476" spans="1:4">
      <c r="A476">
        <v>869</v>
      </c>
      <c r="B476" t="s">
        <v>610</v>
      </c>
      <c r="C476" t="s">
        <v>243</v>
      </c>
      <c r="D476">
        <v>14.552</v>
      </c>
    </row>
    <row r="477" spans="1:4">
      <c r="A477">
        <v>461</v>
      </c>
      <c r="B477" t="s">
        <v>4955</v>
      </c>
      <c r="C477" t="s">
        <v>73</v>
      </c>
      <c r="D477">
        <v>154.49299999999999</v>
      </c>
    </row>
    <row r="478" spans="1:4">
      <c r="A478">
        <v>462</v>
      </c>
      <c r="B478" t="s">
        <v>4957</v>
      </c>
      <c r="C478" t="s">
        <v>3</v>
      </c>
      <c r="D478">
        <v>660.22500000000002</v>
      </c>
    </row>
    <row r="479" spans="1:4">
      <c r="A479">
        <v>463</v>
      </c>
      <c r="B479" t="s">
        <v>4958</v>
      </c>
      <c r="C479" t="s">
        <v>4</v>
      </c>
      <c r="D479">
        <v>48.345601562500001</v>
      </c>
    </row>
    <row r="480" spans="1:4">
      <c r="A480">
        <v>464</v>
      </c>
      <c r="B480" t="s">
        <v>4959</v>
      </c>
      <c r="C480" t="s">
        <v>4</v>
      </c>
      <c r="D480">
        <v>144.09100000000001</v>
      </c>
    </row>
    <row r="481" spans="1:4">
      <c r="A481">
        <v>465</v>
      </c>
      <c r="B481" t="s">
        <v>9</v>
      </c>
      <c r="C481" t="s">
        <v>0</v>
      </c>
      <c r="D481">
        <v>184.929</v>
      </c>
    </row>
    <row r="482" spans="1:4">
      <c r="A482">
        <v>466</v>
      </c>
      <c r="B482" t="s">
        <v>8</v>
      </c>
      <c r="C482" t="s">
        <v>0</v>
      </c>
      <c r="D482">
        <v>164.30199999999999</v>
      </c>
    </row>
    <row r="483" spans="1:4">
      <c r="A483">
        <v>467</v>
      </c>
      <c r="B483" t="s">
        <v>4961</v>
      </c>
      <c r="C483" t="s">
        <v>73</v>
      </c>
      <c r="D483">
        <v>53.792999999999999</v>
      </c>
    </row>
    <row r="484" spans="1:4">
      <c r="A484">
        <v>468</v>
      </c>
      <c r="B484" t="s">
        <v>4963</v>
      </c>
      <c r="C484" t="s">
        <v>73</v>
      </c>
      <c r="D484">
        <v>53.600999999999999</v>
      </c>
    </row>
    <row r="485" spans="1:4">
      <c r="A485">
        <v>469</v>
      </c>
      <c r="B485" t="s">
        <v>4964</v>
      </c>
      <c r="C485" t="s">
        <v>4</v>
      </c>
      <c r="D485">
        <v>251.06700000000001</v>
      </c>
    </row>
    <row r="486" spans="1:4">
      <c r="A486">
        <v>470</v>
      </c>
      <c r="B486" t="s">
        <v>4965</v>
      </c>
      <c r="C486" t="s">
        <v>4</v>
      </c>
      <c r="D486">
        <v>54.593199218750001</v>
      </c>
    </row>
    <row r="487" spans="1:4">
      <c r="A487">
        <v>471</v>
      </c>
      <c r="B487" t="s">
        <v>153</v>
      </c>
      <c r="C487" t="s">
        <v>4967</v>
      </c>
      <c r="D487">
        <v>334.68299999999999</v>
      </c>
    </row>
    <row r="488" spans="1:4">
      <c r="A488">
        <v>472</v>
      </c>
      <c r="B488" t="s">
        <v>4968</v>
      </c>
      <c r="C488" t="s">
        <v>73</v>
      </c>
      <c r="D488">
        <v>2.8570000000000002</v>
      </c>
    </row>
    <row r="489" spans="1:4">
      <c r="A489">
        <v>474</v>
      </c>
      <c r="B489" t="s">
        <v>4970</v>
      </c>
      <c r="C489" t="s">
        <v>73</v>
      </c>
      <c r="D489">
        <v>3.7789999999999999</v>
      </c>
    </row>
    <row r="490" spans="1:4">
      <c r="A490">
        <v>475</v>
      </c>
      <c r="B490" t="s">
        <v>4971</v>
      </c>
      <c r="C490" t="s">
        <v>73</v>
      </c>
      <c r="D490">
        <v>3.774</v>
      </c>
    </row>
    <row r="491" spans="1:4">
      <c r="A491">
        <v>478</v>
      </c>
      <c r="B491" t="s">
        <v>4972</v>
      </c>
      <c r="C491" t="s">
        <v>73</v>
      </c>
      <c r="D491">
        <v>1.752</v>
      </c>
    </row>
    <row r="492" spans="1:4">
      <c r="A492">
        <v>479</v>
      </c>
      <c r="B492" t="s">
        <v>4974</v>
      </c>
      <c r="C492" t="s">
        <v>73</v>
      </c>
      <c r="D492">
        <v>1.7204999999999999</v>
      </c>
    </row>
    <row r="493" spans="1:4">
      <c r="A493">
        <v>480</v>
      </c>
      <c r="B493" t="s">
        <v>4976</v>
      </c>
      <c r="C493" t="s">
        <v>4</v>
      </c>
      <c r="D493">
        <v>2.9120900878906202</v>
      </c>
    </row>
    <row r="494" spans="1:4">
      <c r="A494">
        <v>481</v>
      </c>
      <c r="B494" t="s">
        <v>4977</v>
      </c>
      <c r="C494" t="s">
        <v>3</v>
      </c>
      <c r="D494">
        <v>71.376000000000005</v>
      </c>
    </row>
    <row r="495" spans="1:4">
      <c r="A495">
        <v>482</v>
      </c>
      <c r="B495" t="s">
        <v>4978</v>
      </c>
      <c r="C495" t="s">
        <v>3</v>
      </c>
      <c r="D495">
        <v>100.873</v>
      </c>
    </row>
    <row r="496" spans="1:4">
      <c r="A496">
        <v>483</v>
      </c>
      <c r="B496" t="s">
        <v>4979</v>
      </c>
      <c r="C496" t="s">
        <v>3</v>
      </c>
      <c r="D496">
        <v>347.25900000000001</v>
      </c>
    </row>
    <row r="497" spans="1:4">
      <c r="A497">
        <v>484</v>
      </c>
      <c r="B497" t="s">
        <v>4980</v>
      </c>
      <c r="C497" t="s">
        <v>3</v>
      </c>
      <c r="D497">
        <v>312.94900000000001</v>
      </c>
    </row>
    <row r="498" spans="1:4">
      <c r="A498">
        <v>485</v>
      </c>
      <c r="B498" t="s">
        <v>4981</v>
      </c>
      <c r="C498" t="s">
        <v>3</v>
      </c>
      <c r="D498">
        <v>334.77100000000002</v>
      </c>
    </row>
    <row r="499" spans="1:4">
      <c r="A499">
        <v>185</v>
      </c>
      <c r="B499" t="s">
        <v>4982</v>
      </c>
      <c r="C499" t="s">
        <v>73</v>
      </c>
      <c r="D499">
        <v>3.5390000000000001</v>
      </c>
    </row>
    <row r="500" spans="1:4">
      <c r="A500">
        <v>486</v>
      </c>
      <c r="B500" t="s">
        <v>4984</v>
      </c>
      <c r="C500" t="s">
        <v>73</v>
      </c>
      <c r="D500">
        <v>1.6439999999999999</v>
      </c>
    </row>
    <row r="501" spans="1:4">
      <c r="A501">
        <v>487</v>
      </c>
      <c r="B501" t="s">
        <v>1464</v>
      </c>
      <c r="C501" t="s">
        <v>4</v>
      </c>
      <c r="D501">
        <v>86.019203125000004</v>
      </c>
    </row>
    <row r="502" spans="1:4">
      <c r="A502">
        <v>488</v>
      </c>
      <c r="B502" t="s">
        <v>4985</v>
      </c>
      <c r="C502" t="s">
        <v>4</v>
      </c>
      <c r="D502">
        <v>110.54900000000001</v>
      </c>
    </row>
    <row r="503" spans="1:4">
      <c r="A503">
        <v>489</v>
      </c>
      <c r="B503" t="s">
        <v>4986</v>
      </c>
      <c r="C503" t="s">
        <v>4</v>
      </c>
      <c r="D503">
        <v>167.06399999999999</v>
      </c>
    </row>
    <row r="504" spans="1:4">
      <c r="A504">
        <v>490</v>
      </c>
      <c r="B504" t="s">
        <v>4987</v>
      </c>
      <c r="C504" t="s">
        <v>243</v>
      </c>
      <c r="D504">
        <v>13.154</v>
      </c>
    </row>
    <row r="505" spans="1:4">
      <c r="A505">
        <v>814</v>
      </c>
      <c r="B505" t="s">
        <v>244</v>
      </c>
      <c r="C505" t="s">
        <v>73</v>
      </c>
      <c r="D505">
        <v>0</v>
      </c>
    </row>
    <row r="506" spans="1:4">
      <c r="A506">
        <v>491</v>
      </c>
      <c r="B506" t="s">
        <v>4989</v>
      </c>
      <c r="C506" t="s">
        <v>73</v>
      </c>
      <c r="D506">
        <v>33.935000000000002</v>
      </c>
    </row>
    <row r="507" spans="1:4">
      <c r="A507">
        <v>492</v>
      </c>
      <c r="B507" t="s">
        <v>4990</v>
      </c>
      <c r="C507" t="s">
        <v>4</v>
      </c>
      <c r="D507">
        <v>16.3</v>
      </c>
    </row>
    <row r="508" spans="1:4">
      <c r="A508">
        <v>493</v>
      </c>
      <c r="B508" t="s">
        <v>4991</v>
      </c>
      <c r="C508" t="s">
        <v>243</v>
      </c>
      <c r="D508">
        <v>10.247</v>
      </c>
    </row>
    <row r="509" spans="1:4">
      <c r="A509">
        <v>494</v>
      </c>
      <c r="B509" t="s">
        <v>4992</v>
      </c>
      <c r="C509" t="s">
        <v>243</v>
      </c>
      <c r="D509">
        <v>8.2840000000000007</v>
      </c>
    </row>
    <row r="510" spans="1:4">
      <c r="A510">
        <v>496</v>
      </c>
      <c r="B510" t="s">
        <v>4994</v>
      </c>
      <c r="C510" t="s">
        <v>73</v>
      </c>
      <c r="D510">
        <v>1.8009999999999999</v>
      </c>
    </row>
    <row r="511" spans="1:4">
      <c r="A511">
        <v>501</v>
      </c>
      <c r="B511" t="s">
        <v>4995</v>
      </c>
      <c r="C511" t="s">
        <v>73</v>
      </c>
      <c r="D511">
        <v>4.0030000000000001</v>
      </c>
    </row>
    <row r="512" spans="1:4">
      <c r="A512">
        <v>502</v>
      </c>
      <c r="B512" t="s">
        <v>4996</v>
      </c>
      <c r="C512" t="s">
        <v>73</v>
      </c>
      <c r="D512">
        <v>2.5209999999999999</v>
      </c>
    </row>
    <row r="513" spans="1:4">
      <c r="A513">
        <v>503</v>
      </c>
      <c r="B513" t="s">
        <v>4997</v>
      </c>
      <c r="C513" t="s">
        <v>73</v>
      </c>
      <c r="D513">
        <v>3.948</v>
      </c>
    </row>
    <row r="514" spans="1:4">
      <c r="A514">
        <v>504</v>
      </c>
      <c r="B514" t="s">
        <v>4999</v>
      </c>
      <c r="C514" t="s">
        <v>73</v>
      </c>
      <c r="D514">
        <v>4.0449999999999999</v>
      </c>
    </row>
    <row r="515" spans="1:4">
      <c r="A515">
        <v>854</v>
      </c>
      <c r="B515" t="s">
        <v>5000</v>
      </c>
      <c r="C515" t="s">
        <v>4</v>
      </c>
      <c r="D515">
        <v>0.84546002197265602</v>
      </c>
    </row>
    <row r="516" spans="1:4">
      <c r="A516">
        <v>505</v>
      </c>
      <c r="B516" t="s">
        <v>5002</v>
      </c>
      <c r="C516" t="s">
        <v>0</v>
      </c>
      <c r="D516">
        <v>70.074119999997308</v>
      </c>
    </row>
    <row r="517" spans="1:4">
      <c r="A517">
        <v>506</v>
      </c>
      <c r="B517" t="s">
        <v>5004</v>
      </c>
      <c r="C517" t="s">
        <v>3</v>
      </c>
      <c r="D517">
        <v>286.23899999999998</v>
      </c>
    </row>
    <row r="518" spans="1:4">
      <c r="A518">
        <v>510</v>
      </c>
      <c r="B518" t="s">
        <v>5005</v>
      </c>
      <c r="C518" t="s">
        <v>4699</v>
      </c>
      <c r="D518">
        <v>42.564999999999998</v>
      </c>
    </row>
    <row r="519" spans="1:4">
      <c r="A519">
        <v>511</v>
      </c>
      <c r="B519" t="s">
        <v>5007</v>
      </c>
      <c r="C519" t="s">
        <v>4699</v>
      </c>
      <c r="D519">
        <v>43.750999999999998</v>
      </c>
    </row>
    <row r="520" spans="1:4">
      <c r="A520">
        <v>512</v>
      </c>
      <c r="B520" t="s">
        <v>5008</v>
      </c>
      <c r="C520" t="s">
        <v>4699</v>
      </c>
      <c r="D520">
        <v>151.66200000000001</v>
      </c>
    </row>
    <row r="521" spans="1:4">
      <c r="A521">
        <v>513</v>
      </c>
      <c r="B521" t="s">
        <v>5009</v>
      </c>
      <c r="C521" t="s">
        <v>4699</v>
      </c>
      <c r="D521">
        <v>51.640999999999998</v>
      </c>
    </row>
    <row r="522" spans="1:4">
      <c r="A522">
        <v>514</v>
      </c>
      <c r="B522" t="s">
        <v>5010</v>
      </c>
      <c r="C522" t="s">
        <v>4699</v>
      </c>
      <c r="D522">
        <v>45.91</v>
      </c>
    </row>
    <row r="523" spans="1:4">
      <c r="A523">
        <v>515</v>
      </c>
      <c r="B523" t="s">
        <v>5011</v>
      </c>
      <c r="C523" t="s">
        <v>4699</v>
      </c>
      <c r="D523">
        <v>43.707999999999998</v>
      </c>
    </row>
    <row r="524" spans="1:4">
      <c r="A524">
        <v>516</v>
      </c>
      <c r="B524" t="s">
        <v>5012</v>
      </c>
      <c r="C524" t="s">
        <v>4699</v>
      </c>
      <c r="D524">
        <v>143.75299999999999</v>
      </c>
    </row>
    <row r="525" spans="1:4">
      <c r="A525">
        <v>517</v>
      </c>
      <c r="B525" t="s">
        <v>5013</v>
      </c>
      <c r="C525" t="s">
        <v>73</v>
      </c>
      <c r="D525">
        <v>4.9470000000000001</v>
      </c>
    </row>
    <row r="526" spans="1:4">
      <c r="A526">
        <v>518</v>
      </c>
      <c r="B526" t="s">
        <v>5015</v>
      </c>
      <c r="C526" t="s">
        <v>73</v>
      </c>
      <c r="D526">
        <v>5.7030000000000003</v>
      </c>
    </row>
    <row r="527" spans="1:4">
      <c r="A527">
        <v>519</v>
      </c>
      <c r="B527" t="s">
        <v>5017</v>
      </c>
      <c r="C527" t="s">
        <v>73</v>
      </c>
      <c r="D527">
        <v>4.3499999999999996</v>
      </c>
    </row>
    <row r="528" spans="1:4">
      <c r="A528">
        <v>520</v>
      </c>
      <c r="B528" t="s">
        <v>5018</v>
      </c>
      <c r="C528" t="s">
        <v>73</v>
      </c>
      <c r="D528">
        <v>13.827999999999999</v>
      </c>
    </row>
    <row r="529" spans="1:4">
      <c r="A529">
        <v>521</v>
      </c>
      <c r="B529" t="s">
        <v>5020</v>
      </c>
      <c r="C529" t="s">
        <v>73</v>
      </c>
      <c r="D529">
        <v>5.7910000000000004</v>
      </c>
    </row>
    <row r="530" spans="1:4">
      <c r="A530">
        <v>522</v>
      </c>
      <c r="B530" t="s">
        <v>5021</v>
      </c>
      <c r="C530" t="s">
        <v>73</v>
      </c>
      <c r="D530">
        <v>5.8520000000000003</v>
      </c>
    </row>
    <row r="531" spans="1:4">
      <c r="A531">
        <v>523</v>
      </c>
      <c r="B531" t="s">
        <v>5023</v>
      </c>
      <c r="C531" t="s">
        <v>73</v>
      </c>
      <c r="D531">
        <v>61.731999999999999</v>
      </c>
    </row>
    <row r="532" spans="1:4">
      <c r="A532">
        <v>524</v>
      </c>
      <c r="B532" t="s">
        <v>5024</v>
      </c>
      <c r="C532" t="s">
        <v>73</v>
      </c>
      <c r="D532">
        <v>92.064999999999998</v>
      </c>
    </row>
    <row r="533" spans="1:4">
      <c r="A533">
        <v>817</v>
      </c>
      <c r="B533" t="s">
        <v>5251</v>
      </c>
      <c r="C533" t="s">
        <v>73</v>
      </c>
      <c r="D533">
        <v>0</v>
      </c>
    </row>
    <row r="534" spans="1:4">
      <c r="A534">
        <v>818</v>
      </c>
      <c r="B534" t="s">
        <v>5252</v>
      </c>
      <c r="C534" t="s">
        <v>73</v>
      </c>
      <c r="D534">
        <v>0</v>
      </c>
    </row>
    <row r="535" spans="1:4">
      <c r="A535">
        <v>525</v>
      </c>
      <c r="B535" t="s">
        <v>5025</v>
      </c>
      <c r="C535" t="s">
        <v>73</v>
      </c>
      <c r="D535">
        <v>52.359000000000002</v>
      </c>
    </row>
    <row r="536" spans="1:4">
      <c r="A536">
        <v>526</v>
      </c>
      <c r="B536" t="s">
        <v>5027</v>
      </c>
      <c r="C536" t="s">
        <v>4</v>
      </c>
      <c r="D536">
        <v>354.64</v>
      </c>
    </row>
    <row r="537" spans="1:4">
      <c r="A537">
        <v>527</v>
      </c>
      <c r="B537" t="s">
        <v>5028</v>
      </c>
      <c r="C537" t="s">
        <v>4</v>
      </c>
      <c r="D537">
        <v>250.578</v>
      </c>
    </row>
    <row r="538" spans="1:4">
      <c r="A538">
        <v>528</v>
      </c>
      <c r="B538" t="s">
        <v>5029</v>
      </c>
      <c r="C538" t="s">
        <v>4</v>
      </c>
      <c r="D538">
        <v>268.221</v>
      </c>
    </row>
    <row r="539" spans="1:4">
      <c r="A539">
        <v>529</v>
      </c>
      <c r="B539" t="s">
        <v>5030</v>
      </c>
      <c r="C539" t="s">
        <v>4</v>
      </c>
      <c r="D539">
        <v>376.60500000000002</v>
      </c>
    </row>
    <row r="540" spans="1:4">
      <c r="A540">
        <v>530</v>
      </c>
      <c r="B540" t="s">
        <v>5031</v>
      </c>
      <c r="C540" t="s">
        <v>73</v>
      </c>
      <c r="D540">
        <v>1.6240000000000001</v>
      </c>
    </row>
    <row r="541" spans="1:4">
      <c r="A541">
        <v>531</v>
      </c>
      <c r="B541" t="s">
        <v>5033</v>
      </c>
      <c r="C541" t="s">
        <v>73</v>
      </c>
      <c r="D541">
        <v>0</v>
      </c>
    </row>
    <row r="542" spans="1:4">
      <c r="A542">
        <v>532</v>
      </c>
      <c r="B542" t="s">
        <v>5034</v>
      </c>
      <c r="C542" t="s">
        <v>73</v>
      </c>
      <c r="D542">
        <v>44.033000000000001</v>
      </c>
    </row>
    <row r="543" spans="1:4">
      <c r="A543">
        <v>534</v>
      </c>
      <c r="B543" t="s">
        <v>5036</v>
      </c>
      <c r="C543" t="s">
        <v>243</v>
      </c>
      <c r="D543">
        <v>13.8606</v>
      </c>
    </row>
    <row r="544" spans="1:4">
      <c r="A544">
        <v>536</v>
      </c>
      <c r="B544" t="s">
        <v>5037</v>
      </c>
      <c r="C544" t="s">
        <v>4</v>
      </c>
      <c r="D544">
        <v>141.989</v>
      </c>
    </row>
    <row r="545" spans="1:4">
      <c r="A545">
        <v>538</v>
      </c>
      <c r="B545" t="s">
        <v>5038</v>
      </c>
      <c r="C545" t="s">
        <v>3</v>
      </c>
      <c r="D545">
        <v>354.46499999999997</v>
      </c>
    </row>
    <row r="546" spans="1:4">
      <c r="A546">
        <v>540</v>
      </c>
      <c r="B546" t="s">
        <v>5039</v>
      </c>
      <c r="C546" t="s">
        <v>4</v>
      </c>
      <c r="D546">
        <v>200.40899999999999</v>
      </c>
    </row>
    <row r="547" spans="1:4">
      <c r="A547">
        <v>541</v>
      </c>
      <c r="B547" t="s">
        <v>1545</v>
      </c>
      <c r="C547" t="s">
        <v>4</v>
      </c>
      <c r="D547">
        <v>332.36799999999999</v>
      </c>
    </row>
    <row r="548" spans="1:4">
      <c r="A548">
        <v>542</v>
      </c>
      <c r="B548" t="s">
        <v>5040</v>
      </c>
      <c r="C548" t="s">
        <v>73</v>
      </c>
      <c r="D548">
        <v>905.62</v>
      </c>
    </row>
    <row r="549" spans="1:4">
      <c r="A549">
        <v>543</v>
      </c>
      <c r="B549" t="s">
        <v>5042</v>
      </c>
      <c r="C549" t="s">
        <v>73</v>
      </c>
      <c r="D549">
        <v>768.25199999999995</v>
      </c>
    </row>
    <row r="550" spans="1:4">
      <c r="A550">
        <v>544</v>
      </c>
      <c r="B550" t="s">
        <v>450</v>
      </c>
      <c r="C550" t="s">
        <v>73</v>
      </c>
      <c r="D550">
        <v>2.363</v>
      </c>
    </row>
    <row r="551" spans="1:4">
      <c r="A551">
        <v>545</v>
      </c>
      <c r="B551" t="s">
        <v>5043</v>
      </c>
      <c r="C551" t="s">
        <v>73</v>
      </c>
      <c r="D551">
        <v>223.268</v>
      </c>
    </row>
    <row r="552" spans="1:4">
      <c r="A552">
        <v>546</v>
      </c>
      <c r="B552" t="s">
        <v>5044</v>
      </c>
      <c r="C552" t="s">
        <v>3</v>
      </c>
      <c r="D552">
        <v>421.66899999999998</v>
      </c>
    </row>
    <row r="553" spans="1:4">
      <c r="A553">
        <v>547</v>
      </c>
      <c r="B553" t="s">
        <v>5045</v>
      </c>
      <c r="C553" t="s">
        <v>73</v>
      </c>
      <c r="D553">
        <v>2.9780000000000002</v>
      </c>
    </row>
    <row r="554" spans="1:4">
      <c r="A554">
        <v>548</v>
      </c>
      <c r="B554" t="s">
        <v>5047</v>
      </c>
      <c r="C554" t="s">
        <v>73</v>
      </c>
      <c r="D554">
        <v>135.44</v>
      </c>
    </row>
    <row r="555" spans="1:4">
      <c r="A555">
        <v>872</v>
      </c>
      <c r="B555" t="s">
        <v>5048</v>
      </c>
      <c r="C555" t="s">
        <v>73</v>
      </c>
      <c r="D555">
        <v>22.239000000000001</v>
      </c>
    </row>
    <row r="556" spans="1:4">
      <c r="A556">
        <v>549</v>
      </c>
      <c r="B556" t="s">
        <v>5049</v>
      </c>
      <c r="C556" t="s">
        <v>0</v>
      </c>
      <c r="D556">
        <v>2.141</v>
      </c>
    </row>
    <row r="557" spans="1:4">
      <c r="A557">
        <v>550</v>
      </c>
      <c r="B557" t="s">
        <v>5051</v>
      </c>
      <c r="C557" t="s">
        <v>73</v>
      </c>
      <c r="D557">
        <v>3.2429999999999999</v>
      </c>
    </row>
    <row r="558" spans="1:4">
      <c r="A558">
        <v>553</v>
      </c>
      <c r="B558" t="s">
        <v>5052</v>
      </c>
      <c r="C558" t="s">
        <v>0</v>
      </c>
      <c r="D558">
        <v>98.421000000000006</v>
      </c>
    </row>
    <row r="559" spans="1:4">
      <c r="A559">
        <v>554</v>
      </c>
      <c r="B559" t="s">
        <v>5054</v>
      </c>
      <c r="C559" t="s">
        <v>0</v>
      </c>
      <c r="D559">
        <v>91.132999999999996</v>
      </c>
    </row>
    <row r="560" spans="1:4">
      <c r="A560">
        <v>555</v>
      </c>
      <c r="B560" t="s">
        <v>5055</v>
      </c>
      <c r="C560" t="s">
        <v>0</v>
      </c>
      <c r="D560">
        <v>105.53700000000001</v>
      </c>
    </row>
    <row r="561" spans="1:4">
      <c r="A561">
        <v>556</v>
      </c>
      <c r="B561" t="s">
        <v>5056</v>
      </c>
      <c r="C561" t="s">
        <v>0</v>
      </c>
      <c r="D561">
        <v>29.646000000000001</v>
      </c>
    </row>
    <row r="562" spans="1:4">
      <c r="A562">
        <v>557</v>
      </c>
      <c r="B562" t="s">
        <v>5057</v>
      </c>
      <c r="C562" t="s">
        <v>0</v>
      </c>
      <c r="D562">
        <v>138.131</v>
      </c>
    </row>
    <row r="563" spans="1:4">
      <c r="A563">
        <v>558</v>
      </c>
      <c r="B563" t="s">
        <v>5058</v>
      </c>
      <c r="C563" t="s">
        <v>73</v>
      </c>
      <c r="D563">
        <v>299.24200000000002</v>
      </c>
    </row>
    <row r="564" spans="1:4">
      <c r="A564">
        <v>559</v>
      </c>
      <c r="B564" t="s">
        <v>5060</v>
      </c>
      <c r="C564" t="s">
        <v>73</v>
      </c>
      <c r="D564">
        <v>417.61700000000002</v>
      </c>
    </row>
    <row r="565" spans="1:4">
      <c r="A565">
        <v>560</v>
      </c>
      <c r="B565" t="s">
        <v>5061</v>
      </c>
      <c r="C565" t="s">
        <v>73</v>
      </c>
      <c r="D565">
        <v>127.884</v>
      </c>
    </row>
    <row r="566" spans="1:4">
      <c r="A566">
        <v>561</v>
      </c>
      <c r="B566" t="s">
        <v>5062</v>
      </c>
      <c r="C566" t="s">
        <v>73</v>
      </c>
      <c r="D566">
        <v>50.281999999999996</v>
      </c>
    </row>
    <row r="567" spans="1:4">
      <c r="A567">
        <v>562</v>
      </c>
      <c r="B567" t="s">
        <v>5063</v>
      </c>
      <c r="C567" t="s">
        <v>73</v>
      </c>
      <c r="D567">
        <v>0.64200000000000002</v>
      </c>
    </row>
    <row r="568" spans="1:4">
      <c r="A568">
        <v>563</v>
      </c>
      <c r="B568" t="s">
        <v>5065</v>
      </c>
      <c r="C568" t="s">
        <v>73</v>
      </c>
      <c r="D568">
        <v>1.147</v>
      </c>
    </row>
    <row r="569" spans="1:4">
      <c r="A569">
        <v>564</v>
      </c>
      <c r="B569" t="s">
        <v>5066</v>
      </c>
      <c r="C569" t="s">
        <v>73</v>
      </c>
      <c r="D569">
        <v>4.2309999999999999</v>
      </c>
    </row>
    <row r="570" spans="1:4">
      <c r="A570">
        <v>565</v>
      </c>
      <c r="B570" t="s">
        <v>5067</v>
      </c>
      <c r="C570" t="s">
        <v>73</v>
      </c>
      <c r="D570">
        <v>3.7320000000000002</v>
      </c>
    </row>
    <row r="571" spans="1:4">
      <c r="A571">
        <v>566</v>
      </c>
      <c r="B571" t="s">
        <v>5068</v>
      </c>
      <c r="C571" t="s">
        <v>73</v>
      </c>
      <c r="D571">
        <v>4.1429999999999998</v>
      </c>
    </row>
    <row r="572" spans="1:4">
      <c r="A572">
        <v>567</v>
      </c>
      <c r="B572" t="s">
        <v>5069</v>
      </c>
      <c r="C572" t="s">
        <v>73</v>
      </c>
      <c r="D572">
        <v>3.5190000000000001</v>
      </c>
    </row>
    <row r="573" spans="1:4">
      <c r="A573">
        <v>568</v>
      </c>
      <c r="B573" t="s">
        <v>5070</v>
      </c>
      <c r="C573" t="s">
        <v>73</v>
      </c>
      <c r="D573">
        <v>1.7470000000000001</v>
      </c>
    </row>
    <row r="574" spans="1:4">
      <c r="A574">
        <v>569</v>
      </c>
      <c r="B574" t="s">
        <v>5071</v>
      </c>
      <c r="C574" t="s">
        <v>73</v>
      </c>
      <c r="D574">
        <v>1.6240000000000001</v>
      </c>
    </row>
    <row r="575" spans="1:4">
      <c r="A575">
        <v>570</v>
      </c>
      <c r="B575" t="s">
        <v>5072</v>
      </c>
      <c r="C575" t="s">
        <v>73</v>
      </c>
      <c r="D575">
        <v>6.2030000000000003</v>
      </c>
    </row>
    <row r="576" spans="1:4">
      <c r="A576">
        <v>571</v>
      </c>
      <c r="B576" t="s">
        <v>5073</v>
      </c>
      <c r="C576" t="s">
        <v>73</v>
      </c>
      <c r="D576">
        <v>3.722</v>
      </c>
    </row>
    <row r="577" spans="1:4">
      <c r="A577">
        <v>572</v>
      </c>
      <c r="B577" t="s">
        <v>5075</v>
      </c>
      <c r="C577" t="s">
        <v>73</v>
      </c>
      <c r="D577">
        <v>3.75</v>
      </c>
    </row>
    <row r="578" spans="1:4">
      <c r="A578">
        <v>573</v>
      </c>
      <c r="B578" t="s">
        <v>5076</v>
      </c>
      <c r="C578" t="s">
        <v>73</v>
      </c>
      <c r="D578">
        <v>1.696</v>
      </c>
    </row>
    <row r="579" spans="1:4">
      <c r="A579">
        <v>574</v>
      </c>
      <c r="B579" t="s">
        <v>5077</v>
      </c>
      <c r="C579" t="s">
        <v>73</v>
      </c>
      <c r="D579">
        <v>3.9369999999999998</v>
      </c>
    </row>
    <row r="580" spans="1:4">
      <c r="A580">
        <v>575</v>
      </c>
      <c r="B580" t="s">
        <v>5078</v>
      </c>
      <c r="C580" t="s">
        <v>73</v>
      </c>
      <c r="D580">
        <v>1.8580000000000001</v>
      </c>
    </row>
    <row r="581" spans="1:4">
      <c r="A581">
        <v>576</v>
      </c>
      <c r="B581" t="s">
        <v>5079</v>
      </c>
      <c r="C581" t="s">
        <v>73</v>
      </c>
      <c r="D581">
        <v>3.8370000000000002</v>
      </c>
    </row>
    <row r="582" spans="1:4">
      <c r="A582">
        <v>577</v>
      </c>
      <c r="B582" t="s">
        <v>5080</v>
      </c>
      <c r="C582" t="s">
        <v>73</v>
      </c>
      <c r="D582">
        <v>3.8660000000000001</v>
      </c>
    </row>
    <row r="583" spans="1:4">
      <c r="A583">
        <v>578</v>
      </c>
      <c r="B583" t="s">
        <v>5081</v>
      </c>
      <c r="C583" t="s">
        <v>73</v>
      </c>
      <c r="D583">
        <v>10.192</v>
      </c>
    </row>
    <row r="584" spans="1:4">
      <c r="A584">
        <v>579</v>
      </c>
      <c r="B584" t="s">
        <v>5082</v>
      </c>
      <c r="C584" t="s">
        <v>73</v>
      </c>
      <c r="D584">
        <v>2.948</v>
      </c>
    </row>
    <row r="585" spans="1:4">
      <c r="A585">
        <v>580</v>
      </c>
      <c r="B585" t="s">
        <v>5083</v>
      </c>
      <c r="C585" t="s">
        <v>73</v>
      </c>
      <c r="D585">
        <v>4.8810000000000002</v>
      </c>
    </row>
    <row r="586" spans="1:4">
      <c r="A586">
        <v>581</v>
      </c>
      <c r="B586" t="s">
        <v>5084</v>
      </c>
      <c r="C586" t="s">
        <v>73</v>
      </c>
      <c r="D586">
        <v>2.351</v>
      </c>
    </row>
    <row r="587" spans="1:4">
      <c r="A587">
        <v>582</v>
      </c>
      <c r="B587" t="s">
        <v>5085</v>
      </c>
      <c r="C587" t="s">
        <v>73</v>
      </c>
      <c r="D587">
        <v>1.64</v>
      </c>
    </row>
    <row r="588" spans="1:4">
      <c r="A588">
        <v>583</v>
      </c>
      <c r="B588" t="s">
        <v>5086</v>
      </c>
      <c r="C588" t="s">
        <v>73</v>
      </c>
      <c r="D588">
        <v>8.1340000000000003</v>
      </c>
    </row>
    <row r="589" spans="1:4">
      <c r="A589">
        <v>584</v>
      </c>
      <c r="B589" t="s">
        <v>5087</v>
      </c>
      <c r="C589" t="s">
        <v>73</v>
      </c>
      <c r="D589">
        <v>8.952</v>
      </c>
    </row>
    <row r="590" spans="1:4">
      <c r="A590">
        <v>585</v>
      </c>
      <c r="B590" t="s">
        <v>5088</v>
      </c>
      <c r="C590" t="s">
        <v>73</v>
      </c>
      <c r="D590">
        <v>8.4670000000000005</v>
      </c>
    </row>
    <row r="591" spans="1:4">
      <c r="A591">
        <v>495</v>
      </c>
      <c r="B591" t="s">
        <v>5089</v>
      </c>
      <c r="C591" t="s">
        <v>73</v>
      </c>
      <c r="D591">
        <v>34.602000000000004</v>
      </c>
    </row>
    <row r="592" spans="1:4">
      <c r="A592">
        <v>586</v>
      </c>
      <c r="B592" t="s">
        <v>5091</v>
      </c>
      <c r="C592" t="s">
        <v>73</v>
      </c>
      <c r="D592">
        <v>2.879</v>
      </c>
    </row>
    <row r="593" spans="1:4">
      <c r="A593">
        <v>587</v>
      </c>
      <c r="B593" t="s">
        <v>5092</v>
      </c>
      <c r="C593" t="s">
        <v>73</v>
      </c>
      <c r="D593">
        <v>118.25999999999999</v>
      </c>
    </row>
    <row r="594" spans="1:4">
      <c r="A594">
        <v>588</v>
      </c>
      <c r="B594" t="s">
        <v>5093</v>
      </c>
      <c r="C594" t="s">
        <v>0</v>
      </c>
      <c r="D594">
        <v>153.40100000000001</v>
      </c>
    </row>
    <row r="595" spans="1:4">
      <c r="A595">
        <v>589</v>
      </c>
      <c r="B595" t="s">
        <v>5095</v>
      </c>
      <c r="C595" t="s">
        <v>73</v>
      </c>
      <c r="D595">
        <v>1.7</v>
      </c>
    </row>
    <row r="596" spans="1:4">
      <c r="A596">
        <v>590</v>
      </c>
      <c r="B596" t="s">
        <v>5096</v>
      </c>
      <c r="C596" t="s">
        <v>73</v>
      </c>
      <c r="D596">
        <v>1.5740000000000001</v>
      </c>
    </row>
    <row r="597" spans="1:4">
      <c r="A597">
        <v>591</v>
      </c>
      <c r="B597" t="s">
        <v>5097</v>
      </c>
      <c r="C597" t="s">
        <v>73</v>
      </c>
      <c r="D597">
        <v>34.750999999999998</v>
      </c>
    </row>
    <row r="598" spans="1:4">
      <c r="A598">
        <v>592</v>
      </c>
      <c r="B598" t="s">
        <v>5098</v>
      </c>
      <c r="C598" t="s">
        <v>3</v>
      </c>
      <c r="D598">
        <v>420.072</v>
      </c>
    </row>
    <row r="599" spans="1:4">
      <c r="A599">
        <v>593</v>
      </c>
      <c r="B599" t="s">
        <v>456</v>
      </c>
      <c r="C599" t="s">
        <v>73</v>
      </c>
      <c r="D599">
        <v>56.063000000000002</v>
      </c>
    </row>
    <row r="600" spans="1:4">
      <c r="A600">
        <v>594</v>
      </c>
      <c r="B600" t="s">
        <v>5099</v>
      </c>
      <c r="C600" t="s">
        <v>73</v>
      </c>
      <c r="D600">
        <v>3.7290000000000001</v>
      </c>
    </row>
    <row r="601" spans="1:4">
      <c r="A601">
        <v>595</v>
      </c>
      <c r="B601" t="s">
        <v>5101</v>
      </c>
      <c r="C601" t="s">
        <v>73</v>
      </c>
      <c r="D601">
        <v>3.7730000000000001</v>
      </c>
    </row>
    <row r="602" spans="1:4">
      <c r="A602">
        <v>596</v>
      </c>
      <c r="B602" t="s">
        <v>5102</v>
      </c>
      <c r="C602" t="s">
        <v>73</v>
      </c>
      <c r="D602">
        <v>3.637</v>
      </c>
    </row>
    <row r="603" spans="1:4">
      <c r="A603">
        <v>597</v>
      </c>
      <c r="B603" t="s">
        <v>5103</v>
      </c>
      <c r="C603" t="s">
        <v>73</v>
      </c>
      <c r="D603">
        <v>2.2269999999999999</v>
      </c>
    </row>
    <row r="604" spans="1:4">
      <c r="A604">
        <v>598</v>
      </c>
      <c r="B604" t="s">
        <v>5104</v>
      </c>
      <c r="C604" t="s">
        <v>73</v>
      </c>
      <c r="D604">
        <v>15.752000000000001</v>
      </c>
    </row>
    <row r="605" spans="1:4">
      <c r="A605">
        <v>599</v>
      </c>
      <c r="B605" t="s">
        <v>5105</v>
      </c>
      <c r="C605" t="s">
        <v>73</v>
      </c>
      <c r="D605">
        <v>35.509</v>
      </c>
    </row>
    <row r="606" spans="1:4">
      <c r="A606">
        <v>600</v>
      </c>
      <c r="B606" t="s">
        <v>5106</v>
      </c>
      <c r="C606" t="s">
        <v>73</v>
      </c>
      <c r="D606">
        <v>3.6739999999999999</v>
      </c>
    </row>
    <row r="607" spans="1:4">
      <c r="A607">
        <v>898</v>
      </c>
      <c r="B607" t="s">
        <v>5108</v>
      </c>
      <c r="C607" t="s">
        <v>73</v>
      </c>
      <c r="D607">
        <v>1.825</v>
      </c>
    </row>
    <row r="608" spans="1:4">
      <c r="A608">
        <v>601</v>
      </c>
      <c r="B608" t="s">
        <v>5110</v>
      </c>
      <c r="C608" t="s">
        <v>73</v>
      </c>
      <c r="D608">
        <v>1.9670000000000001</v>
      </c>
    </row>
    <row r="609" spans="1:4">
      <c r="A609">
        <v>602</v>
      </c>
      <c r="B609" t="s">
        <v>5111</v>
      </c>
      <c r="C609" t="s">
        <v>73</v>
      </c>
      <c r="D609">
        <v>2.0840000000000001</v>
      </c>
    </row>
    <row r="610" spans="1:4">
      <c r="A610">
        <v>603</v>
      </c>
      <c r="B610" t="s">
        <v>5112</v>
      </c>
      <c r="C610" t="s">
        <v>73</v>
      </c>
      <c r="D610">
        <v>4.7300000000000004</v>
      </c>
    </row>
    <row r="611" spans="1:4">
      <c r="A611">
        <v>604</v>
      </c>
      <c r="B611" t="s">
        <v>5113</v>
      </c>
      <c r="C611" t="s">
        <v>73</v>
      </c>
      <c r="D611">
        <v>1.756</v>
      </c>
    </row>
    <row r="612" spans="1:4">
      <c r="A612">
        <v>605</v>
      </c>
      <c r="B612" t="s">
        <v>5114</v>
      </c>
      <c r="C612" t="s">
        <v>73</v>
      </c>
      <c r="D612">
        <v>3.3290000000000002</v>
      </c>
    </row>
    <row r="613" spans="1:4">
      <c r="A613">
        <v>606</v>
      </c>
      <c r="B613" t="s">
        <v>5115</v>
      </c>
      <c r="C613" t="s">
        <v>73</v>
      </c>
      <c r="D613">
        <v>1.72</v>
      </c>
    </row>
    <row r="614" spans="1:4">
      <c r="A614">
        <v>607</v>
      </c>
      <c r="B614" t="s">
        <v>5116</v>
      </c>
      <c r="C614" t="s">
        <v>73</v>
      </c>
      <c r="D614">
        <v>2.2770000000000001</v>
      </c>
    </row>
    <row r="615" spans="1:4">
      <c r="A615">
        <v>608</v>
      </c>
      <c r="B615" t="s">
        <v>5117</v>
      </c>
      <c r="C615" t="s">
        <v>73</v>
      </c>
      <c r="D615">
        <v>3.206</v>
      </c>
    </row>
    <row r="616" spans="1:4">
      <c r="A616">
        <v>609</v>
      </c>
      <c r="B616" t="s">
        <v>5118</v>
      </c>
      <c r="C616" t="s">
        <v>243</v>
      </c>
      <c r="D616">
        <v>8.3279999999999994</v>
      </c>
    </row>
    <row r="617" spans="1:4">
      <c r="A617">
        <v>873</v>
      </c>
      <c r="B617" t="s">
        <v>5120</v>
      </c>
      <c r="C617" t="s">
        <v>73</v>
      </c>
      <c r="D617">
        <v>33.509</v>
      </c>
    </row>
    <row r="618" spans="1:4">
      <c r="A618">
        <v>874</v>
      </c>
      <c r="B618" t="s">
        <v>5121</v>
      </c>
      <c r="C618" t="s">
        <v>73</v>
      </c>
      <c r="D618">
        <v>20.756099609374999</v>
      </c>
    </row>
    <row r="619" spans="1:4">
      <c r="A619">
        <v>610</v>
      </c>
      <c r="B619" t="s">
        <v>53</v>
      </c>
      <c r="C619" t="s">
        <v>73</v>
      </c>
      <c r="D619">
        <v>6.5449999999999999</v>
      </c>
    </row>
    <row r="620" spans="1:4">
      <c r="A620">
        <v>611</v>
      </c>
      <c r="B620" t="s">
        <v>5123</v>
      </c>
      <c r="C620" t="s">
        <v>243</v>
      </c>
      <c r="D620">
        <v>141.84800000000001</v>
      </c>
    </row>
    <row r="621" spans="1:4">
      <c r="A621">
        <v>612</v>
      </c>
      <c r="B621" t="s">
        <v>5124</v>
      </c>
      <c r="C621" t="s">
        <v>4</v>
      </c>
      <c r="D621">
        <v>1.5497099609375</v>
      </c>
    </row>
    <row r="622" spans="1:4">
      <c r="A622">
        <v>613</v>
      </c>
      <c r="B622" t="s">
        <v>5126</v>
      </c>
      <c r="C622" t="s">
        <v>73</v>
      </c>
      <c r="D622">
        <v>2.25</v>
      </c>
    </row>
    <row r="623" spans="1:4">
      <c r="A623">
        <v>614</v>
      </c>
      <c r="B623" t="s">
        <v>5128</v>
      </c>
      <c r="C623" t="s">
        <v>243</v>
      </c>
      <c r="D623">
        <v>16.667999999999999</v>
      </c>
    </row>
    <row r="624" spans="1:4">
      <c r="A624">
        <v>615</v>
      </c>
      <c r="B624" t="s">
        <v>5129</v>
      </c>
      <c r="C624" t="s">
        <v>73</v>
      </c>
      <c r="D624">
        <v>55.250999999999998</v>
      </c>
    </row>
    <row r="625" spans="1:4">
      <c r="A625">
        <v>616</v>
      </c>
      <c r="B625" t="s">
        <v>5131</v>
      </c>
      <c r="C625" t="s">
        <v>73</v>
      </c>
      <c r="D625">
        <v>1.665</v>
      </c>
    </row>
    <row r="626" spans="1:4">
      <c r="A626">
        <v>617</v>
      </c>
      <c r="B626" t="s">
        <v>5132</v>
      </c>
      <c r="C626" t="s">
        <v>4</v>
      </c>
      <c r="D626">
        <v>3.6615000000000002</v>
      </c>
    </row>
    <row r="627" spans="1:4">
      <c r="A627">
        <v>618</v>
      </c>
      <c r="B627" t="s">
        <v>5133</v>
      </c>
      <c r="C627" t="s">
        <v>4</v>
      </c>
      <c r="D627">
        <v>1.8293299560546801</v>
      </c>
    </row>
    <row r="628" spans="1:4">
      <c r="A628">
        <v>619</v>
      </c>
      <c r="B628" t="s">
        <v>5134</v>
      </c>
      <c r="C628" t="s">
        <v>73</v>
      </c>
      <c r="D628">
        <v>2.2291999511718701</v>
      </c>
    </row>
    <row r="629" spans="1:4">
      <c r="A629">
        <v>620</v>
      </c>
      <c r="B629" t="s">
        <v>5135</v>
      </c>
      <c r="C629" t="s">
        <v>73</v>
      </c>
      <c r="D629">
        <v>14.683999999999999</v>
      </c>
    </row>
    <row r="630" spans="1:4">
      <c r="A630">
        <v>621</v>
      </c>
      <c r="B630" t="s">
        <v>5137</v>
      </c>
      <c r="C630" t="s">
        <v>73</v>
      </c>
      <c r="D630">
        <v>3.0470000000000002</v>
      </c>
    </row>
    <row r="631" spans="1:4">
      <c r="A631">
        <v>622</v>
      </c>
      <c r="B631" t="s">
        <v>5138</v>
      </c>
      <c r="C631" t="s">
        <v>4</v>
      </c>
      <c r="D631">
        <v>24.457999999999998</v>
      </c>
    </row>
    <row r="632" spans="1:4">
      <c r="A632">
        <v>623</v>
      </c>
      <c r="B632" t="s">
        <v>5140</v>
      </c>
      <c r="C632" t="s">
        <v>4</v>
      </c>
      <c r="D632">
        <v>55.586101562499998</v>
      </c>
    </row>
    <row r="633" spans="1:4">
      <c r="A633">
        <v>624</v>
      </c>
      <c r="B633" t="s">
        <v>5141</v>
      </c>
      <c r="C633" t="s">
        <v>4</v>
      </c>
      <c r="D633">
        <v>9.9831103515624999</v>
      </c>
    </row>
    <row r="634" spans="1:4">
      <c r="A634">
        <v>875</v>
      </c>
      <c r="B634" t="s">
        <v>5142</v>
      </c>
      <c r="C634" t="s">
        <v>73</v>
      </c>
      <c r="D634">
        <v>69.350000000000009</v>
      </c>
    </row>
    <row r="635" spans="1:4">
      <c r="A635">
        <v>626</v>
      </c>
      <c r="B635" t="s">
        <v>5144</v>
      </c>
      <c r="C635" t="s">
        <v>243</v>
      </c>
      <c r="D635">
        <v>1.498</v>
      </c>
    </row>
    <row r="636" spans="1:4">
      <c r="A636">
        <v>627</v>
      </c>
      <c r="B636" t="s">
        <v>5145</v>
      </c>
      <c r="C636" t="s">
        <v>73</v>
      </c>
      <c r="D636">
        <v>1237.53</v>
      </c>
    </row>
    <row r="637" spans="1:4">
      <c r="A637">
        <v>628</v>
      </c>
      <c r="B637" t="s">
        <v>5147</v>
      </c>
      <c r="C637" t="s">
        <v>0</v>
      </c>
      <c r="D637">
        <v>152.49600000000001</v>
      </c>
    </row>
    <row r="638" spans="1:4">
      <c r="A638">
        <v>632</v>
      </c>
      <c r="B638" t="s">
        <v>5148</v>
      </c>
      <c r="C638" t="s">
        <v>73</v>
      </c>
      <c r="D638">
        <v>35.427999999999997</v>
      </c>
    </row>
    <row r="639" spans="1:4">
      <c r="A639">
        <v>633</v>
      </c>
      <c r="B639" t="s">
        <v>5150</v>
      </c>
      <c r="C639" t="s">
        <v>73</v>
      </c>
      <c r="D639">
        <v>4.0060000000000002</v>
      </c>
    </row>
    <row r="640" spans="1:4">
      <c r="A640">
        <v>634</v>
      </c>
      <c r="B640" t="s">
        <v>5151</v>
      </c>
      <c r="C640" t="s">
        <v>73</v>
      </c>
      <c r="D640">
        <v>2.2949999999999999</v>
      </c>
    </row>
    <row r="641" spans="1:4">
      <c r="A641">
        <v>876</v>
      </c>
      <c r="B641" t="s">
        <v>5152</v>
      </c>
      <c r="C641" t="s">
        <v>73</v>
      </c>
      <c r="D641">
        <v>0</v>
      </c>
    </row>
    <row r="642" spans="1:4">
      <c r="A642">
        <v>877</v>
      </c>
      <c r="B642" t="s">
        <v>5153</v>
      </c>
      <c r="C642" t="s">
        <v>73</v>
      </c>
      <c r="D642">
        <v>6.7249999999999996</v>
      </c>
    </row>
    <row r="643" spans="1:4">
      <c r="A643">
        <v>497</v>
      </c>
      <c r="B643" t="s">
        <v>5155</v>
      </c>
      <c r="C643" t="s">
        <v>73</v>
      </c>
      <c r="D643">
        <v>3.7229999999999999</v>
      </c>
    </row>
    <row r="644" spans="1:4">
      <c r="A644">
        <v>498</v>
      </c>
      <c r="B644" t="s">
        <v>5157</v>
      </c>
      <c r="C644" t="s">
        <v>73</v>
      </c>
      <c r="D644">
        <v>7.008</v>
      </c>
    </row>
    <row r="645" spans="1:4">
      <c r="A645">
        <v>499</v>
      </c>
      <c r="B645" t="s">
        <v>5159</v>
      </c>
      <c r="C645" t="s">
        <v>73</v>
      </c>
      <c r="D645">
        <v>6.351</v>
      </c>
    </row>
    <row r="646" spans="1:4">
      <c r="A646">
        <v>500</v>
      </c>
      <c r="B646" t="s">
        <v>5160</v>
      </c>
      <c r="C646" t="s">
        <v>73</v>
      </c>
      <c r="D646">
        <v>6.1319999999999997</v>
      </c>
    </row>
    <row r="647" spans="1:4">
      <c r="A647">
        <v>635</v>
      </c>
      <c r="B647" t="s">
        <v>5161</v>
      </c>
      <c r="C647" t="s">
        <v>73</v>
      </c>
      <c r="D647">
        <v>3.4340000000000002</v>
      </c>
    </row>
    <row r="648" spans="1:4">
      <c r="A648">
        <v>878</v>
      </c>
      <c r="B648" t="s">
        <v>5163</v>
      </c>
      <c r="C648" t="s">
        <v>73</v>
      </c>
      <c r="D648">
        <v>3.8325000000000005</v>
      </c>
    </row>
    <row r="649" spans="1:4">
      <c r="A649">
        <v>636</v>
      </c>
      <c r="B649" t="s">
        <v>5164</v>
      </c>
      <c r="C649" t="s">
        <v>73</v>
      </c>
      <c r="D649">
        <v>18.202999999999999</v>
      </c>
    </row>
    <row r="650" spans="1:4">
      <c r="A650">
        <v>637</v>
      </c>
      <c r="B650" t="s">
        <v>5253</v>
      </c>
      <c r="C650" t="s">
        <v>46</v>
      </c>
      <c r="D650">
        <v>3.0710000000000002</v>
      </c>
    </row>
    <row r="651" spans="1:4">
      <c r="A651">
        <v>1339</v>
      </c>
      <c r="B651" t="s">
        <v>5166</v>
      </c>
      <c r="C651" t="s">
        <v>73</v>
      </c>
      <c r="D651">
        <v>0</v>
      </c>
    </row>
    <row r="652" spans="1:4">
      <c r="A652">
        <v>638</v>
      </c>
      <c r="B652" t="s">
        <v>5168</v>
      </c>
      <c r="C652" t="s">
        <v>4</v>
      </c>
      <c r="D652">
        <v>233.404</v>
      </c>
    </row>
    <row r="653" spans="1:4">
      <c r="A653">
        <v>639</v>
      </c>
      <c r="B653" t="s">
        <v>5169</v>
      </c>
      <c r="C653" t="s">
        <v>73</v>
      </c>
      <c r="D653">
        <v>52.155000000000001</v>
      </c>
    </row>
    <row r="654" spans="1:4">
      <c r="A654">
        <v>640</v>
      </c>
      <c r="B654" t="s">
        <v>5170</v>
      </c>
      <c r="C654" t="s">
        <v>73</v>
      </c>
      <c r="D654">
        <v>3.1829999999999998</v>
      </c>
    </row>
    <row r="655" spans="1:4">
      <c r="A655">
        <v>641</v>
      </c>
      <c r="B655" t="s">
        <v>5172</v>
      </c>
      <c r="C655" t="s">
        <v>73</v>
      </c>
      <c r="D655">
        <v>3.4020000000000001</v>
      </c>
    </row>
    <row r="656" spans="1:4">
      <c r="A656">
        <v>642</v>
      </c>
      <c r="B656" t="s">
        <v>5173</v>
      </c>
      <c r="C656" t="s">
        <v>73</v>
      </c>
      <c r="D656">
        <v>10.042</v>
      </c>
    </row>
    <row r="657" spans="1:4">
      <c r="A657">
        <v>643</v>
      </c>
      <c r="B657" t="s">
        <v>5174</v>
      </c>
      <c r="C657" t="s">
        <v>73</v>
      </c>
      <c r="D657">
        <v>10.071</v>
      </c>
    </row>
    <row r="658" spans="1:4">
      <c r="A658">
        <v>644</v>
      </c>
      <c r="B658" t="s">
        <v>254</v>
      </c>
      <c r="C658" t="s">
        <v>73</v>
      </c>
      <c r="D658">
        <v>3.698</v>
      </c>
    </row>
    <row r="659" spans="1:4">
      <c r="A659">
        <v>645</v>
      </c>
      <c r="B659" t="s">
        <v>255</v>
      </c>
      <c r="C659" t="s">
        <v>73</v>
      </c>
      <c r="D659">
        <v>3.69</v>
      </c>
    </row>
    <row r="660" spans="1:4">
      <c r="A660">
        <v>646</v>
      </c>
      <c r="B660" t="s">
        <v>256</v>
      </c>
      <c r="C660" t="s">
        <v>73</v>
      </c>
      <c r="D660">
        <v>3.6859999999999999</v>
      </c>
    </row>
    <row r="661" spans="1:4">
      <c r="A661">
        <v>647</v>
      </c>
      <c r="B661" t="s">
        <v>257</v>
      </c>
      <c r="C661" t="s">
        <v>73</v>
      </c>
      <c r="D661">
        <v>3.7570000000000001</v>
      </c>
    </row>
    <row r="662" spans="1:4">
      <c r="A662">
        <v>648</v>
      </c>
      <c r="B662" t="s">
        <v>5175</v>
      </c>
      <c r="C662" t="s">
        <v>4</v>
      </c>
      <c r="D662">
        <v>31.492999999999999</v>
      </c>
    </row>
    <row r="663" spans="1:4">
      <c r="A663">
        <v>649</v>
      </c>
      <c r="B663" t="s">
        <v>194</v>
      </c>
      <c r="C663" t="s">
        <v>73</v>
      </c>
      <c r="D663">
        <v>2.6280000000000001</v>
      </c>
    </row>
    <row r="664" spans="1:4">
      <c r="A664">
        <v>650</v>
      </c>
      <c r="B664" t="s">
        <v>5177</v>
      </c>
      <c r="C664" t="s">
        <v>73</v>
      </c>
      <c r="D664">
        <v>3.9729999999999999</v>
      </c>
    </row>
    <row r="665" spans="1:4">
      <c r="A665">
        <v>651</v>
      </c>
      <c r="B665" t="s">
        <v>5179</v>
      </c>
      <c r="C665" t="s">
        <v>3</v>
      </c>
      <c r="D665">
        <v>310.54399999999998</v>
      </c>
    </row>
    <row r="666" spans="1:4">
      <c r="A666">
        <v>652</v>
      </c>
      <c r="B666" t="s">
        <v>5180</v>
      </c>
      <c r="C666" t="s">
        <v>0</v>
      </c>
      <c r="D666">
        <v>187.149</v>
      </c>
    </row>
    <row r="667" spans="1:4">
      <c r="A667">
        <v>653</v>
      </c>
      <c r="B667" t="s">
        <v>5182</v>
      </c>
      <c r="C667" t="s">
        <v>4</v>
      </c>
      <c r="D667">
        <v>17.614599609374999</v>
      </c>
    </row>
    <row r="668" spans="1:4">
      <c r="A668">
        <v>654</v>
      </c>
      <c r="B668" t="s">
        <v>5183</v>
      </c>
      <c r="C668" t="s">
        <v>73</v>
      </c>
      <c r="D668">
        <v>1.653</v>
      </c>
    </row>
    <row r="669" spans="1:4">
      <c r="A669">
        <v>655</v>
      </c>
      <c r="B669" t="s">
        <v>5184</v>
      </c>
      <c r="C669" t="s">
        <v>4</v>
      </c>
      <c r="D669">
        <v>2.1306899414062501</v>
      </c>
    </row>
    <row r="670" spans="1:4">
      <c r="A670">
        <v>656</v>
      </c>
      <c r="B670" t="s">
        <v>5185</v>
      </c>
      <c r="C670" t="s">
        <v>73</v>
      </c>
      <c r="D670">
        <v>5.2560000000000002</v>
      </c>
    </row>
    <row r="671" spans="1:4">
      <c r="A671">
        <v>657</v>
      </c>
      <c r="B671" t="s">
        <v>5187</v>
      </c>
      <c r="C671" t="s">
        <v>0</v>
      </c>
      <c r="D671">
        <v>66.427000000000007</v>
      </c>
    </row>
    <row r="672" spans="1:4">
      <c r="A672">
        <v>659</v>
      </c>
      <c r="B672" t="s">
        <v>5189</v>
      </c>
      <c r="C672" t="s">
        <v>73</v>
      </c>
      <c r="D672">
        <v>58.746000000000002</v>
      </c>
    </row>
    <row r="673" spans="1:4">
      <c r="A673">
        <v>661</v>
      </c>
      <c r="B673" t="s">
        <v>5190</v>
      </c>
      <c r="C673" t="s">
        <v>73</v>
      </c>
      <c r="D673">
        <v>21.553999999999998</v>
      </c>
    </row>
    <row r="674" spans="1:4">
      <c r="A674">
        <v>662</v>
      </c>
      <c r="B674" t="s">
        <v>5191</v>
      </c>
      <c r="C674" t="s">
        <v>73</v>
      </c>
      <c r="D674">
        <v>52.723999999999997</v>
      </c>
    </row>
    <row r="675" spans="1:4">
      <c r="A675">
        <v>663</v>
      </c>
      <c r="B675" t="s">
        <v>5193</v>
      </c>
      <c r="C675" t="s">
        <v>73</v>
      </c>
      <c r="D675">
        <v>53.959000000000003</v>
      </c>
    </row>
    <row r="676" spans="1:4">
      <c r="A676">
        <v>664</v>
      </c>
      <c r="B676" t="s">
        <v>5194</v>
      </c>
      <c r="C676" t="s">
        <v>73</v>
      </c>
      <c r="D676">
        <v>27.138999999999999</v>
      </c>
    </row>
    <row r="677" spans="1:4">
      <c r="A677">
        <v>665</v>
      </c>
      <c r="B677" t="s">
        <v>5195</v>
      </c>
      <c r="C677" t="s">
        <v>73</v>
      </c>
      <c r="D677">
        <v>43.423000000000002</v>
      </c>
    </row>
    <row r="678" spans="1:4">
      <c r="A678">
        <v>880</v>
      </c>
      <c r="B678" t="s">
        <v>5196</v>
      </c>
      <c r="C678" t="s">
        <v>73</v>
      </c>
      <c r="D678">
        <v>5.9130000000000003</v>
      </c>
    </row>
    <row r="679" spans="1:4">
      <c r="A679">
        <v>881</v>
      </c>
      <c r="B679" t="s">
        <v>5198</v>
      </c>
      <c r="C679" t="s">
        <v>73</v>
      </c>
      <c r="D679">
        <v>6.56562</v>
      </c>
    </row>
    <row r="680" spans="1:4">
      <c r="A680">
        <v>882</v>
      </c>
      <c r="B680" t="s">
        <v>5200</v>
      </c>
      <c r="C680" t="s">
        <v>73</v>
      </c>
      <c r="D680">
        <v>4.38</v>
      </c>
    </row>
    <row r="681" spans="1:4">
      <c r="A681">
        <v>883</v>
      </c>
      <c r="B681" t="s">
        <v>5201</v>
      </c>
      <c r="C681" t="s">
        <v>73</v>
      </c>
      <c r="D681">
        <v>4.1609999999999996</v>
      </c>
    </row>
    <row r="682" spans="1:4">
      <c r="A682">
        <v>884</v>
      </c>
      <c r="B682" t="s">
        <v>5202</v>
      </c>
      <c r="C682" t="s">
        <v>73</v>
      </c>
      <c r="D682">
        <v>3.9420000000000002</v>
      </c>
    </row>
    <row r="683" spans="1:4">
      <c r="A683">
        <v>885</v>
      </c>
      <c r="B683" t="s">
        <v>5203</v>
      </c>
      <c r="C683" t="s">
        <v>73</v>
      </c>
      <c r="D683">
        <v>5.2559999999999993</v>
      </c>
    </row>
    <row r="684" spans="1:4">
      <c r="A684">
        <v>886</v>
      </c>
      <c r="B684" t="s">
        <v>5204</v>
      </c>
      <c r="C684" t="s">
        <v>73</v>
      </c>
      <c r="D684">
        <v>46.015999999999998</v>
      </c>
    </row>
    <row r="685" spans="1:4">
      <c r="A685">
        <v>666</v>
      </c>
      <c r="B685" t="s">
        <v>5206</v>
      </c>
      <c r="C685" t="s">
        <v>73</v>
      </c>
      <c r="D685">
        <v>5.0419999999999998</v>
      </c>
    </row>
    <row r="686" spans="1:4">
      <c r="A686">
        <v>667</v>
      </c>
      <c r="B686" t="s">
        <v>5207</v>
      </c>
      <c r="C686" t="s">
        <v>73</v>
      </c>
      <c r="D686">
        <v>25.385000000000002</v>
      </c>
    </row>
    <row r="687" spans="1:4">
      <c r="A687">
        <v>668</v>
      </c>
      <c r="B687" t="s">
        <v>5208</v>
      </c>
      <c r="C687" t="s">
        <v>4</v>
      </c>
      <c r="D687">
        <v>9.8333333333333339</v>
      </c>
    </row>
    <row r="688" spans="1:4">
      <c r="A688">
        <v>670</v>
      </c>
      <c r="B688" t="s">
        <v>5209</v>
      </c>
      <c r="C688" t="s">
        <v>0</v>
      </c>
      <c r="D688">
        <v>401.83411999999703</v>
      </c>
    </row>
    <row r="689" spans="1:4">
      <c r="A689">
        <v>671</v>
      </c>
      <c r="B689" t="s">
        <v>5210</v>
      </c>
      <c r="C689" t="s">
        <v>73</v>
      </c>
      <c r="D689">
        <v>50.960999999999999</v>
      </c>
    </row>
    <row r="690" spans="1:4">
      <c r="A690">
        <v>1348</v>
      </c>
      <c r="B690" t="s">
        <v>5212</v>
      </c>
      <c r="C690" t="s">
        <v>73</v>
      </c>
      <c r="D690">
        <v>5.68</v>
      </c>
    </row>
    <row r="691" spans="1:4">
      <c r="A691">
        <v>672</v>
      </c>
      <c r="B691" t="s">
        <v>5213</v>
      </c>
      <c r="C691" t="s">
        <v>4</v>
      </c>
      <c r="D691">
        <v>165.042</v>
      </c>
    </row>
    <row r="692" spans="1:4">
      <c r="A692">
        <v>887</v>
      </c>
      <c r="B692" t="s">
        <v>5214</v>
      </c>
      <c r="C692" t="s">
        <v>73</v>
      </c>
      <c r="D692">
        <v>36.941000000000003</v>
      </c>
    </row>
    <row r="693" spans="1:4">
      <c r="A693">
        <v>674</v>
      </c>
      <c r="B693" t="s">
        <v>5215</v>
      </c>
      <c r="C693" t="s">
        <v>73</v>
      </c>
      <c r="D693">
        <v>45.670999999999999</v>
      </c>
    </row>
    <row r="694" spans="1:4">
      <c r="A694">
        <v>888</v>
      </c>
      <c r="B694" t="s">
        <v>5216</v>
      </c>
      <c r="C694" t="s">
        <v>73</v>
      </c>
      <c r="D694">
        <v>40.417999999999999</v>
      </c>
    </row>
    <row r="695" spans="1:4">
      <c r="A695">
        <v>675</v>
      </c>
      <c r="B695" t="s">
        <v>5218</v>
      </c>
      <c r="C695" t="s">
        <v>4</v>
      </c>
      <c r="D695">
        <v>14.071799804687499</v>
      </c>
    </row>
    <row r="696" spans="1:4">
      <c r="A696">
        <v>676</v>
      </c>
      <c r="B696" t="s">
        <v>5219</v>
      </c>
      <c r="C696" t="s">
        <v>4</v>
      </c>
      <c r="D696">
        <v>48.64080078125</v>
      </c>
    </row>
    <row r="697" spans="1:4">
      <c r="A697">
        <v>677</v>
      </c>
      <c r="B697" t="s">
        <v>5220</v>
      </c>
      <c r="C697" t="s">
        <v>4</v>
      </c>
      <c r="D697">
        <v>7.6111601562500004</v>
      </c>
    </row>
    <row r="698" spans="1:4">
      <c r="A698">
        <v>678</v>
      </c>
      <c r="B698" t="s">
        <v>5221</v>
      </c>
      <c r="C698" t="s">
        <v>4</v>
      </c>
      <c r="D698">
        <v>8.8182402343750006</v>
      </c>
    </row>
    <row r="699" spans="1:4">
      <c r="A699">
        <v>679</v>
      </c>
      <c r="B699" t="s">
        <v>5222</v>
      </c>
      <c r="C699" t="s">
        <v>4</v>
      </c>
      <c r="D699">
        <v>4.8424599609375001</v>
      </c>
    </row>
    <row r="700" spans="1:4">
      <c r="A700">
        <v>680</v>
      </c>
      <c r="B700" t="s">
        <v>5223</v>
      </c>
      <c r="C700" t="s">
        <v>4</v>
      </c>
      <c r="D700">
        <v>8.5384404296874994</v>
      </c>
    </row>
    <row r="701" spans="1:4">
      <c r="A701">
        <v>681</v>
      </c>
      <c r="B701" t="s">
        <v>5224</v>
      </c>
      <c r="C701" t="s">
        <v>4</v>
      </c>
      <c r="D701">
        <v>7.3345898437499999</v>
      </c>
    </row>
    <row r="702" spans="1:4">
      <c r="A702">
        <v>682</v>
      </c>
      <c r="B702" t="s">
        <v>5226</v>
      </c>
      <c r="C702" t="s">
        <v>4</v>
      </c>
      <c r="D702">
        <v>16.900500000000001</v>
      </c>
    </row>
    <row r="703" spans="1:4">
      <c r="A703">
        <v>683</v>
      </c>
      <c r="B703" t="s">
        <v>5227</v>
      </c>
      <c r="C703" t="s">
        <v>4</v>
      </c>
      <c r="D703">
        <v>18.268000000000001</v>
      </c>
    </row>
    <row r="704" spans="1:4">
      <c r="A704">
        <v>691</v>
      </c>
      <c r="B704" t="s">
        <v>5228</v>
      </c>
      <c r="C704" t="s">
        <v>4</v>
      </c>
      <c r="D704">
        <v>285.38400000000001</v>
      </c>
    </row>
    <row r="705" spans="1:4">
      <c r="A705">
        <v>692</v>
      </c>
      <c r="B705" t="s">
        <v>5229</v>
      </c>
      <c r="C705" t="s">
        <v>4</v>
      </c>
      <c r="D705">
        <v>3.5422199707031199</v>
      </c>
    </row>
    <row r="706" spans="1:4">
      <c r="A706">
        <v>693</v>
      </c>
      <c r="B706" t="s">
        <v>5230</v>
      </c>
      <c r="C706" t="s">
        <v>4</v>
      </c>
      <c r="D706">
        <v>2.0439100341796799</v>
      </c>
    </row>
    <row r="707" spans="1:4">
      <c r="A707">
        <v>694</v>
      </c>
      <c r="B707" t="s">
        <v>5231</v>
      </c>
      <c r="C707" t="s">
        <v>0</v>
      </c>
      <c r="D707">
        <v>183.81700000000001</v>
      </c>
    </row>
    <row r="708" spans="1:4">
      <c r="A708">
        <v>695</v>
      </c>
      <c r="B708" t="s">
        <v>5232</v>
      </c>
      <c r="C708" t="s">
        <v>73</v>
      </c>
      <c r="D708">
        <v>36.518000000000001</v>
      </c>
    </row>
    <row r="709" spans="1:4">
      <c r="A709">
        <v>696</v>
      </c>
      <c r="B709" t="s">
        <v>5234</v>
      </c>
      <c r="C709" t="s">
        <v>73</v>
      </c>
      <c r="D709">
        <v>1.93</v>
      </c>
    </row>
    <row r="710" spans="1:4">
      <c r="A710">
        <v>697</v>
      </c>
      <c r="B710" t="s">
        <v>5235</v>
      </c>
      <c r="C710" t="s">
        <v>0</v>
      </c>
      <c r="D710">
        <v>5.7480000000000002</v>
      </c>
    </row>
    <row r="711" spans="1:4">
      <c r="A711">
        <v>698</v>
      </c>
      <c r="B711" t="s">
        <v>5254</v>
      </c>
      <c r="C711" t="s">
        <v>73</v>
      </c>
      <c r="D711">
        <v>0.32800000000000001</v>
      </c>
    </row>
    <row r="712" spans="1:4">
      <c r="A712">
        <v>699</v>
      </c>
      <c r="B712" t="s">
        <v>5256</v>
      </c>
      <c r="C712" t="s">
        <v>73</v>
      </c>
      <c r="D712">
        <v>1.3140000000000001</v>
      </c>
    </row>
    <row r="713" spans="1:4">
      <c r="A713">
        <v>700</v>
      </c>
      <c r="B713" t="s">
        <v>5257</v>
      </c>
      <c r="C713" t="s">
        <v>73</v>
      </c>
      <c r="D713">
        <v>0.98499999999999999</v>
      </c>
    </row>
    <row r="714" spans="1:4">
      <c r="A714">
        <v>701</v>
      </c>
      <c r="B714" t="s">
        <v>5258</v>
      </c>
      <c r="C714" t="s">
        <v>73</v>
      </c>
      <c r="D714">
        <v>0.65700000000000003</v>
      </c>
    </row>
    <row r="715" spans="1:4">
      <c r="A715">
        <v>702</v>
      </c>
      <c r="B715" t="s">
        <v>5259</v>
      </c>
      <c r="C715" t="s">
        <v>73</v>
      </c>
      <c r="D715">
        <v>1.6419999999999999</v>
      </c>
    </row>
    <row r="716" spans="1:4">
      <c r="A716">
        <v>703</v>
      </c>
      <c r="B716" t="s">
        <v>5260</v>
      </c>
      <c r="C716" t="s">
        <v>73</v>
      </c>
      <c r="D716">
        <v>1.3140000000000001</v>
      </c>
    </row>
    <row r="717" spans="1:4">
      <c r="A717">
        <v>704</v>
      </c>
      <c r="B717" t="s">
        <v>5261</v>
      </c>
      <c r="C717" t="s">
        <v>73</v>
      </c>
      <c r="D717">
        <v>1.3140000000000001</v>
      </c>
    </row>
    <row r="718" spans="1:4">
      <c r="A718">
        <v>705</v>
      </c>
      <c r="B718" t="s">
        <v>5262</v>
      </c>
      <c r="C718" t="s">
        <v>73</v>
      </c>
      <c r="D718">
        <v>0.98499999999999999</v>
      </c>
    </row>
    <row r="719" spans="1:4">
      <c r="A719">
        <v>706</v>
      </c>
      <c r="B719" t="s">
        <v>5263</v>
      </c>
      <c r="C719" t="s">
        <v>73</v>
      </c>
      <c r="D719">
        <v>1.3140000000000001</v>
      </c>
    </row>
    <row r="720" spans="1:4">
      <c r="A720">
        <v>707</v>
      </c>
      <c r="B720" t="s">
        <v>5264</v>
      </c>
      <c r="C720" t="s">
        <v>73</v>
      </c>
      <c r="D720">
        <v>1.3140000000000001</v>
      </c>
    </row>
    <row r="721" spans="1:4">
      <c r="A721">
        <v>708</v>
      </c>
      <c r="B721" t="s">
        <v>5265</v>
      </c>
      <c r="C721" t="s">
        <v>73</v>
      </c>
      <c r="D721">
        <v>1.136584</v>
      </c>
    </row>
    <row r="722" spans="1:4">
      <c r="A722">
        <v>709</v>
      </c>
      <c r="B722" t="s">
        <v>5266</v>
      </c>
      <c r="C722" t="s">
        <v>73</v>
      </c>
      <c r="D722">
        <v>0.98499999999999999</v>
      </c>
    </row>
    <row r="723" spans="1:4">
      <c r="A723">
        <v>710</v>
      </c>
      <c r="B723" t="s">
        <v>5267</v>
      </c>
      <c r="C723" t="s">
        <v>73</v>
      </c>
      <c r="D723">
        <v>0.1448904</v>
      </c>
    </row>
    <row r="724" spans="1:4">
      <c r="A724">
        <v>711</v>
      </c>
      <c r="B724" t="s">
        <v>5269</v>
      </c>
      <c r="C724" t="s">
        <v>73</v>
      </c>
      <c r="D724">
        <v>0.65700000000000003</v>
      </c>
    </row>
    <row r="725" spans="1:4">
      <c r="A725">
        <v>712</v>
      </c>
      <c r="B725" t="s">
        <v>5270</v>
      </c>
      <c r="C725" t="s">
        <v>73</v>
      </c>
      <c r="D725">
        <v>0</v>
      </c>
    </row>
    <row r="726" spans="1:4">
      <c r="A726">
        <v>713</v>
      </c>
      <c r="B726" t="s">
        <v>5272</v>
      </c>
      <c r="C726" t="s">
        <v>0</v>
      </c>
      <c r="D726">
        <v>0</v>
      </c>
    </row>
    <row r="727" spans="1:4">
      <c r="A727">
        <v>714</v>
      </c>
      <c r="B727" t="s">
        <v>5273</v>
      </c>
      <c r="C727" t="s">
        <v>0</v>
      </c>
      <c r="D727">
        <v>1.4089320000000001</v>
      </c>
    </row>
    <row r="728" spans="1:4">
      <c r="A728">
        <v>715</v>
      </c>
      <c r="B728" t="s">
        <v>5274</v>
      </c>
      <c r="C728" t="s">
        <v>73</v>
      </c>
      <c r="D728">
        <v>7.2217000000000003E-2</v>
      </c>
    </row>
    <row r="729" spans="1:4">
      <c r="A729">
        <v>717</v>
      </c>
      <c r="B729" t="s">
        <v>531</v>
      </c>
      <c r="C729" t="s">
        <v>73</v>
      </c>
      <c r="D729">
        <v>0.17083000000000001</v>
      </c>
    </row>
    <row r="730" spans="1:4">
      <c r="A730">
        <v>718</v>
      </c>
      <c r="B730" t="s">
        <v>5275</v>
      </c>
      <c r="C730" t="s">
        <v>73</v>
      </c>
      <c r="D730">
        <v>1.9</v>
      </c>
    </row>
    <row r="731" spans="1:4">
      <c r="A731">
        <v>719</v>
      </c>
      <c r="B731" t="s">
        <v>5277</v>
      </c>
      <c r="C731" t="s">
        <v>73</v>
      </c>
      <c r="D731">
        <v>0.124613</v>
      </c>
    </row>
    <row r="732" spans="1:4">
      <c r="A732">
        <v>720</v>
      </c>
      <c r="B732" t="s">
        <v>5279</v>
      </c>
      <c r="C732" t="s">
        <v>0</v>
      </c>
      <c r="D732">
        <v>0</v>
      </c>
    </row>
    <row r="733" spans="1:4">
      <c r="A733">
        <v>721</v>
      </c>
      <c r="B733" t="s">
        <v>5280</v>
      </c>
      <c r="C733" t="s">
        <v>73</v>
      </c>
      <c r="D733">
        <v>1.046</v>
      </c>
    </row>
    <row r="734" spans="1:4">
      <c r="A734">
        <v>722</v>
      </c>
      <c r="B734" t="s">
        <v>5281</v>
      </c>
      <c r="C734" t="s">
        <v>73</v>
      </c>
      <c r="D734">
        <v>0.58341600000000005</v>
      </c>
    </row>
    <row r="735" spans="1:4">
      <c r="A735">
        <v>723</v>
      </c>
      <c r="B735" t="s">
        <v>5282</v>
      </c>
      <c r="C735" t="s">
        <v>73</v>
      </c>
      <c r="D735">
        <v>0.29599999999999999</v>
      </c>
    </row>
    <row r="736" spans="1:4">
      <c r="A736">
        <v>724</v>
      </c>
      <c r="B736" t="s">
        <v>5284</v>
      </c>
      <c r="C736" t="s">
        <v>73</v>
      </c>
      <c r="D736">
        <v>0.40150000000000002</v>
      </c>
    </row>
    <row r="737" spans="1:4">
      <c r="A737">
        <v>725</v>
      </c>
      <c r="B737" t="s">
        <v>5286</v>
      </c>
      <c r="C737" t="s">
        <v>0</v>
      </c>
      <c r="D737">
        <v>1.1092280000000001</v>
      </c>
    </row>
    <row r="738" spans="1:4">
      <c r="A738">
        <v>726</v>
      </c>
      <c r="B738" t="s">
        <v>5287</v>
      </c>
      <c r="C738" t="s">
        <v>73</v>
      </c>
      <c r="D738">
        <v>0.67802400000000007</v>
      </c>
    </row>
    <row r="739" spans="1:4">
      <c r="A739">
        <v>728</v>
      </c>
      <c r="B739" t="s">
        <v>5289</v>
      </c>
      <c r="C739" t="s">
        <v>73</v>
      </c>
      <c r="D739">
        <v>0.876</v>
      </c>
    </row>
    <row r="740" spans="1:4">
      <c r="A740">
        <v>729</v>
      </c>
      <c r="B740" t="s">
        <v>5291</v>
      </c>
      <c r="C740" t="s">
        <v>73</v>
      </c>
      <c r="D740">
        <v>1.4291E-2</v>
      </c>
    </row>
    <row r="741" spans="1:4">
      <c r="A741">
        <v>730</v>
      </c>
      <c r="B741" t="s">
        <v>5292</v>
      </c>
      <c r="C741" t="s">
        <v>73</v>
      </c>
      <c r="D741">
        <v>2.9447000000000001E-2</v>
      </c>
    </row>
    <row r="742" spans="1:4">
      <c r="A742">
        <v>731</v>
      </c>
      <c r="B742" t="s">
        <v>534</v>
      </c>
      <c r="C742" t="s">
        <v>73</v>
      </c>
      <c r="D742">
        <v>0.13003400000000001</v>
      </c>
    </row>
    <row r="743" spans="1:4">
      <c r="A743">
        <v>732</v>
      </c>
      <c r="B743" t="s">
        <v>5294</v>
      </c>
      <c r="C743" t="s">
        <v>73</v>
      </c>
      <c r="D743">
        <v>0.19622400000000001</v>
      </c>
    </row>
    <row r="744" spans="1:4">
      <c r="A744">
        <v>733</v>
      </c>
      <c r="B744" t="s">
        <v>5295</v>
      </c>
      <c r="C744" t="s">
        <v>0</v>
      </c>
      <c r="D744">
        <v>9.3629999999999998E-3</v>
      </c>
    </row>
    <row r="745" spans="1:4">
      <c r="A745">
        <v>734</v>
      </c>
      <c r="B745" t="s">
        <v>5296</v>
      </c>
      <c r="C745" t="s">
        <v>110</v>
      </c>
      <c r="D745">
        <v>4.7300769999999996</v>
      </c>
    </row>
    <row r="746" spans="1:4">
      <c r="A746">
        <v>735</v>
      </c>
      <c r="B746" t="s">
        <v>5297</v>
      </c>
      <c r="C746" t="s">
        <v>73</v>
      </c>
      <c r="D746">
        <v>1.85</v>
      </c>
    </row>
    <row r="747" spans="1:4">
      <c r="A747">
        <v>736</v>
      </c>
      <c r="B747" t="s">
        <v>594</v>
      </c>
      <c r="C747" t="s">
        <v>73</v>
      </c>
      <c r="D747">
        <v>0.19797600000000001</v>
      </c>
    </row>
    <row r="748" spans="1:4">
      <c r="A748">
        <v>737</v>
      </c>
      <c r="B748" t="s">
        <v>5298</v>
      </c>
      <c r="C748" t="s">
        <v>73</v>
      </c>
      <c r="D748">
        <v>0.214228</v>
      </c>
    </row>
    <row r="749" spans="1:4">
      <c r="A749">
        <v>738</v>
      </c>
      <c r="B749" t="s">
        <v>445</v>
      </c>
      <c r="C749" t="s">
        <v>73</v>
      </c>
      <c r="D749">
        <v>5.6124E-2</v>
      </c>
    </row>
    <row r="750" spans="1:4">
      <c r="A750">
        <v>739</v>
      </c>
      <c r="B750" t="s">
        <v>5299</v>
      </c>
      <c r="C750" t="s">
        <v>73</v>
      </c>
      <c r="D750">
        <v>2.2644600000000001</v>
      </c>
    </row>
    <row r="751" spans="1:4">
      <c r="A751">
        <v>740</v>
      </c>
      <c r="B751" t="s">
        <v>5300</v>
      </c>
      <c r="C751" t="s">
        <v>73</v>
      </c>
      <c r="D751">
        <v>1.6293600000000001</v>
      </c>
    </row>
    <row r="752" spans="1:4">
      <c r="A752">
        <v>741</v>
      </c>
      <c r="B752" t="s">
        <v>537</v>
      </c>
      <c r="C752" t="s">
        <v>73</v>
      </c>
      <c r="D752">
        <v>2.0389999999999998E-2</v>
      </c>
    </row>
    <row r="753" spans="1:4">
      <c r="A753">
        <v>742</v>
      </c>
      <c r="B753" t="s">
        <v>5303</v>
      </c>
      <c r="C753" t="s">
        <v>73</v>
      </c>
      <c r="D753">
        <v>2.2283250000000003</v>
      </c>
    </row>
    <row r="754" spans="1:4">
      <c r="A754">
        <v>743</v>
      </c>
      <c r="B754" t="s">
        <v>446</v>
      </c>
      <c r="C754" t="s">
        <v>73</v>
      </c>
      <c r="D754">
        <v>0.11457199999999999</v>
      </c>
    </row>
    <row r="755" spans="1:4">
      <c r="A755">
        <v>744</v>
      </c>
      <c r="B755" t="s">
        <v>5305</v>
      </c>
      <c r="C755" t="s">
        <v>0</v>
      </c>
      <c r="D755">
        <v>2.5289999999999999</v>
      </c>
    </row>
    <row r="756" spans="1:4">
      <c r="A756">
        <v>745</v>
      </c>
      <c r="B756" t="s">
        <v>5307</v>
      </c>
      <c r="C756" t="s">
        <v>73</v>
      </c>
      <c r="D756">
        <v>2.2992897600000002</v>
      </c>
    </row>
    <row r="757" spans="1:4">
      <c r="A757">
        <v>746</v>
      </c>
      <c r="B757" t="s">
        <v>5308</v>
      </c>
      <c r="C757" t="s">
        <v>73</v>
      </c>
      <c r="D757">
        <v>2.3137963200000002</v>
      </c>
    </row>
    <row r="758" spans="1:4">
      <c r="A758">
        <v>747</v>
      </c>
      <c r="B758" t="s">
        <v>5309</v>
      </c>
      <c r="C758" t="s">
        <v>73</v>
      </c>
      <c r="D758">
        <v>0.59287000000000001</v>
      </c>
    </row>
    <row r="759" spans="1:4">
      <c r="A759">
        <v>748</v>
      </c>
      <c r="B759" t="s">
        <v>5310</v>
      </c>
      <c r="C759" t="s">
        <v>73</v>
      </c>
      <c r="D759">
        <v>0.59287000000000001</v>
      </c>
    </row>
    <row r="760" spans="1:4">
      <c r="A760">
        <v>749</v>
      </c>
      <c r="B760" t="s">
        <v>5311</v>
      </c>
      <c r="C760" t="s">
        <v>73</v>
      </c>
      <c r="D760">
        <v>0.34399999999999997</v>
      </c>
    </row>
    <row r="761" spans="1:4">
      <c r="A761">
        <v>750</v>
      </c>
      <c r="B761" t="s">
        <v>5312</v>
      </c>
      <c r="C761" t="s">
        <v>73</v>
      </c>
      <c r="D761">
        <v>0.26400000000000001</v>
      </c>
    </row>
    <row r="762" spans="1:4">
      <c r="A762">
        <v>751</v>
      </c>
      <c r="B762" t="s">
        <v>448</v>
      </c>
      <c r="C762" t="s">
        <v>73</v>
      </c>
      <c r="D762">
        <v>0.18381800000000001</v>
      </c>
    </row>
    <row r="763" spans="1:4">
      <c r="A763">
        <v>752</v>
      </c>
      <c r="B763" t="s">
        <v>539</v>
      </c>
      <c r="C763" t="s">
        <v>73</v>
      </c>
      <c r="D763">
        <v>5.0000000000000001E-3</v>
      </c>
    </row>
    <row r="764" spans="1:4">
      <c r="A764">
        <v>753</v>
      </c>
      <c r="B764" t="s">
        <v>5314</v>
      </c>
      <c r="C764" t="s">
        <v>73</v>
      </c>
      <c r="D764">
        <v>1.6220000000000001</v>
      </c>
    </row>
    <row r="765" spans="1:4">
      <c r="A765">
        <v>754</v>
      </c>
      <c r="B765" t="s">
        <v>5316</v>
      </c>
      <c r="C765" t="s">
        <v>0</v>
      </c>
      <c r="D765">
        <v>1.5226109999999999</v>
      </c>
    </row>
    <row r="766" spans="1:4">
      <c r="A766">
        <v>755</v>
      </c>
      <c r="B766" t="s">
        <v>5317</v>
      </c>
      <c r="C766" t="s">
        <v>73</v>
      </c>
      <c r="D766">
        <v>0.791412</v>
      </c>
    </row>
    <row r="767" spans="1:4">
      <c r="A767">
        <v>756</v>
      </c>
      <c r="B767" t="s">
        <v>5318</v>
      </c>
      <c r="C767" t="s">
        <v>73</v>
      </c>
      <c r="D767">
        <v>2.2283249999999999</v>
      </c>
    </row>
    <row r="768" spans="1:4">
      <c r="A768">
        <v>757</v>
      </c>
      <c r="B768" t="s">
        <v>5319</v>
      </c>
      <c r="C768" t="s">
        <v>73</v>
      </c>
      <c r="D768">
        <v>1.485031</v>
      </c>
    </row>
    <row r="769" spans="1:4">
      <c r="A769">
        <v>758</v>
      </c>
      <c r="B769" t="s">
        <v>5320</v>
      </c>
      <c r="C769" t="s">
        <v>73</v>
      </c>
      <c r="D769">
        <v>0.58341600000000005</v>
      </c>
    </row>
    <row r="770" spans="1:4">
      <c r="A770">
        <v>759</v>
      </c>
      <c r="B770" t="s">
        <v>5321</v>
      </c>
      <c r="C770" t="s">
        <v>73</v>
      </c>
      <c r="D770">
        <v>0.11799999999999999</v>
      </c>
    </row>
    <row r="771" spans="1:4">
      <c r="A771">
        <v>760</v>
      </c>
      <c r="B771" t="s">
        <v>5322</v>
      </c>
      <c r="C771" t="s">
        <v>73</v>
      </c>
      <c r="D771">
        <v>1.459416</v>
      </c>
    </row>
    <row r="772" spans="1:4">
      <c r="A772">
        <v>761</v>
      </c>
      <c r="B772" t="s">
        <v>5324</v>
      </c>
      <c r="C772" t="s">
        <v>73</v>
      </c>
      <c r="D772">
        <v>1.459416</v>
      </c>
    </row>
    <row r="773" spans="1:4">
      <c r="A773">
        <v>762</v>
      </c>
      <c r="B773" t="s">
        <v>5325</v>
      </c>
      <c r="C773" t="s">
        <v>73</v>
      </c>
      <c r="D773">
        <v>1.459416</v>
      </c>
    </row>
    <row r="774" spans="1:4">
      <c r="A774">
        <v>763</v>
      </c>
      <c r="B774" t="s">
        <v>5327</v>
      </c>
      <c r="C774" t="s">
        <v>73</v>
      </c>
      <c r="D774">
        <v>0.44500800000000001</v>
      </c>
    </row>
    <row r="775" spans="1:4">
      <c r="A775">
        <v>765</v>
      </c>
      <c r="B775" t="s">
        <v>5328</v>
      </c>
      <c r="C775" t="s">
        <v>73</v>
      </c>
      <c r="D775">
        <v>0.16994400000000001</v>
      </c>
    </row>
    <row r="776" spans="1:4">
      <c r="A776">
        <v>766</v>
      </c>
      <c r="B776" t="s">
        <v>550</v>
      </c>
      <c r="C776" t="s">
        <v>73</v>
      </c>
      <c r="D776">
        <v>4.2472000000000003E-2</v>
      </c>
    </row>
    <row r="777" spans="1:4">
      <c r="A777">
        <v>770</v>
      </c>
      <c r="B777" t="s">
        <v>5330</v>
      </c>
      <c r="C777" t="s">
        <v>73</v>
      </c>
      <c r="D777">
        <v>0.15610099999999999</v>
      </c>
    </row>
    <row r="778" spans="1:4">
      <c r="A778">
        <v>771</v>
      </c>
      <c r="B778" t="s">
        <v>5331</v>
      </c>
      <c r="C778" t="s">
        <v>73</v>
      </c>
      <c r="D778">
        <v>0.14737500000000001</v>
      </c>
    </row>
    <row r="779" spans="1:4">
      <c r="A779">
        <v>773</v>
      </c>
      <c r="B779" t="s">
        <v>5332</v>
      </c>
      <c r="C779" t="s">
        <v>73</v>
      </c>
      <c r="D779">
        <v>0.23827200000000001</v>
      </c>
    </row>
    <row r="780" spans="1:4">
      <c r="A780">
        <v>774</v>
      </c>
      <c r="B780" t="s">
        <v>5334</v>
      </c>
      <c r="C780" t="s">
        <v>73</v>
      </c>
      <c r="D780">
        <v>0.24515799999999999</v>
      </c>
    </row>
    <row r="781" spans="1:4">
      <c r="A781">
        <v>775</v>
      </c>
      <c r="B781" t="s">
        <v>5335</v>
      </c>
      <c r="C781" t="s">
        <v>73</v>
      </c>
      <c r="D781">
        <v>0.52209821585775484</v>
      </c>
    </row>
    <row r="782" spans="1:4">
      <c r="A782">
        <v>776</v>
      </c>
      <c r="B782" t="s">
        <v>5336</v>
      </c>
      <c r="C782" t="s">
        <v>73</v>
      </c>
      <c r="D782">
        <v>0.54159996512014463</v>
      </c>
    </row>
    <row r="783" spans="1:4">
      <c r="A783">
        <v>777</v>
      </c>
      <c r="B783" t="s">
        <v>5337</v>
      </c>
      <c r="C783" t="s">
        <v>73</v>
      </c>
      <c r="D783">
        <v>0.75533743134358156</v>
      </c>
    </row>
    <row r="784" spans="1:4">
      <c r="A784">
        <v>778</v>
      </c>
      <c r="B784" t="s">
        <v>5338</v>
      </c>
      <c r="C784" t="s">
        <v>73</v>
      </c>
      <c r="D784">
        <v>0.36587101021422264</v>
      </c>
    </row>
    <row r="785" spans="1:4">
      <c r="A785">
        <v>779</v>
      </c>
      <c r="B785" t="s">
        <v>5339</v>
      </c>
      <c r="C785" t="s">
        <v>73</v>
      </c>
      <c r="D785">
        <v>1.002903041203725</v>
      </c>
    </row>
    <row r="786" spans="1:4">
      <c r="A786">
        <v>780</v>
      </c>
      <c r="B786" t="s">
        <v>5340</v>
      </c>
      <c r="C786" t="s">
        <v>73</v>
      </c>
      <c r="D786">
        <v>0.70965330442716701</v>
      </c>
    </row>
    <row r="787" spans="1:4">
      <c r="A787">
        <v>781</v>
      </c>
      <c r="B787" t="s">
        <v>5341</v>
      </c>
      <c r="C787" t="s">
        <v>73</v>
      </c>
      <c r="D787">
        <v>0.35839439205677576</v>
      </c>
    </row>
    <row r="788" spans="1:4">
      <c r="A788">
        <v>782</v>
      </c>
      <c r="B788" t="s">
        <v>5342</v>
      </c>
      <c r="C788" t="s">
        <v>73</v>
      </c>
      <c r="D788">
        <v>0.73707230903879217</v>
      </c>
    </row>
    <row r="789" spans="1:4">
      <c r="A789">
        <v>783</v>
      </c>
      <c r="B789" t="s">
        <v>5343</v>
      </c>
      <c r="C789" t="s">
        <v>73</v>
      </c>
      <c r="D789">
        <v>0.55626891937581979</v>
      </c>
    </row>
    <row r="790" spans="1:4">
      <c r="A790">
        <v>784</v>
      </c>
      <c r="B790" t="s">
        <v>5344</v>
      </c>
      <c r="C790" t="s">
        <v>73</v>
      </c>
      <c r="D790">
        <v>0.44964893306591763</v>
      </c>
    </row>
    <row r="791" spans="1:4">
      <c r="A791">
        <v>785</v>
      </c>
      <c r="B791" t="s">
        <v>5345</v>
      </c>
      <c r="C791" t="s">
        <v>73</v>
      </c>
      <c r="D791">
        <v>0.99257080976142842</v>
      </c>
    </row>
    <row r="792" spans="1:4">
      <c r="A792">
        <v>786</v>
      </c>
      <c r="B792" t="s">
        <v>5346</v>
      </c>
      <c r="C792" t="s">
        <v>73</v>
      </c>
      <c r="D792">
        <v>0.87827520785262636</v>
      </c>
    </row>
    <row r="793" spans="1:4">
      <c r="A793">
        <v>787</v>
      </c>
      <c r="B793" t="s">
        <v>5347</v>
      </c>
      <c r="C793" t="s">
        <v>73</v>
      </c>
      <c r="D793">
        <v>0.68810472433840386</v>
      </c>
    </row>
    <row r="794" spans="1:4">
      <c r="A794">
        <v>788</v>
      </c>
      <c r="B794" t="s">
        <v>5348</v>
      </c>
      <c r="C794" t="s">
        <v>73</v>
      </c>
      <c r="D794">
        <v>0.62343055586619278</v>
      </c>
    </row>
    <row r="795" spans="1:4">
      <c r="A795">
        <v>789</v>
      </c>
      <c r="B795" t="s">
        <v>5349</v>
      </c>
      <c r="C795" t="s">
        <v>73</v>
      </c>
      <c r="D795">
        <v>0.55929652330649693</v>
      </c>
    </row>
    <row r="796" spans="1:4">
      <c r="A796">
        <v>790</v>
      </c>
      <c r="B796" t="s">
        <v>5350</v>
      </c>
      <c r="C796" t="s">
        <v>73</v>
      </c>
      <c r="D796">
        <v>0.68401106268565737</v>
      </c>
    </row>
    <row r="797" spans="1:4">
      <c r="A797">
        <v>791</v>
      </c>
      <c r="B797" t="s">
        <v>5351</v>
      </c>
      <c r="C797" t="s">
        <v>73</v>
      </c>
      <c r="D797">
        <v>0.48585225330739479</v>
      </c>
    </row>
    <row r="798" spans="1:4">
      <c r="A798">
        <v>792</v>
      </c>
      <c r="B798" t="s">
        <v>5352</v>
      </c>
      <c r="C798" t="s">
        <v>73</v>
      </c>
      <c r="D798">
        <v>1.4015105519472553</v>
      </c>
    </row>
    <row r="799" spans="1:4">
      <c r="A799">
        <v>793</v>
      </c>
      <c r="B799" t="s">
        <v>5353</v>
      </c>
      <c r="C799" t="s">
        <v>73</v>
      </c>
      <c r="D799">
        <v>0.7163907892306457</v>
      </c>
    </row>
    <row r="800" spans="1:4">
      <c r="A800">
        <v>794</v>
      </c>
      <c r="B800" t="s">
        <v>193</v>
      </c>
      <c r="C800" t="s">
        <v>73</v>
      </c>
      <c r="D800">
        <v>1.5086390000000001</v>
      </c>
    </row>
    <row r="801" spans="1:4">
      <c r="A801">
        <v>795</v>
      </c>
      <c r="B801" t="s">
        <v>5354</v>
      </c>
      <c r="C801" t="s">
        <v>5355</v>
      </c>
      <c r="D801">
        <v>8.3799999999999999E-4</v>
      </c>
    </row>
    <row r="802" spans="1:4">
      <c r="A802">
        <v>796</v>
      </c>
      <c r="B802" t="s">
        <v>5356</v>
      </c>
      <c r="C802" t="s">
        <v>73</v>
      </c>
      <c r="D802">
        <v>0.14016000000000001</v>
      </c>
    </row>
    <row r="803" spans="1:4">
      <c r="A803">
        <v>797</v>
      </c>
      <c r="B803" t="s">
        <v>449</v>
      </c>
      <c r="C803" t="s">
        <v>73</v>
      </c>
      <c r="D803">
        <v>0.188219</v>
      </c>
    </row>
    <row r="804" spans="1:4">
      <c r="A804">
        <v>798</v>
      </c>
      <c r="B804" t="s">
        <v>5358</v>
      </c>
      <c r="C804" t="s">
        <v>73</v>
      </c>
      <c r="D804">
        <v>0.83599999999999997</v>
      </c>
    </row>
    <row r="805" spans="1:4">
      <c r="A805">
        <v>799</v>
      </c>
      <c r="B805" t="s">
        <v>5359</v>
      </c>
      <c r="C805" t="s">
        <v>73</v>
      </c>
      <c r="D805">
        <v>1.73448</v>
      </c>
    </row>
    <row r="806" spans="1:4">
      <c r="A806">
        <v>800</v>
      </c>
      <c r="B806" t="s">
        <v>5361</v>
      </c>
      <c r="C806" t="s">
        <v>73</v>
      </c>
      <c r="D806">
        <v>6.8479999999999999E-2</v>
      </c>
    </row>
    <row r="807" spans="1:4">
      <c r="A807">
        <v>801</v>
      </c>
      <c r="B807" t="s">
        <v>5362</v>
      </c>
      <c r="C807" t="s">
        <v>73</v>
      </c>
      <c r="D807">
        <v>1.6013280000000003</v>
      </c>
    </row>
    <row r="808" spans="1:4">
      <c r="A808">
        <v>802</v>
      </c>
      <c r="B808" t="s">
        <v>5363</v>
      </c>
      <c r="C808" t="s">
        <v>73</v>
      </c>
      <c r="D808">
        <v>0.87424800000000003</v>
      </c>
    </row>
    <row r="809" spans="1:4">
      <c r="A809">
        <v>803</v>
      </c>
      <c r="B809" t="s">
        <v>5364</v>
      </c>
      <c r="C809" t="s">
        <v>73</v>
      </c>
      <c r="D809">
        <v>0.87424800000000003</v>
      </c>
    </row>
    <row r="810" spans="1:4">
      <c r="A810">
        <v>804</v>
      </c>
      <c r="B810" t="s">
        <v>5365</v>
      </c>
      <c r="C810" t="s">
        <v>73</v>
      </c>
      <c r="D810">
        <v>1.2807120000000001</v>
      </c>
    </row>
    <row r="811" spans="1:4">
      <c r="A811">
        <v>805</v>
      </c>
      <c r="B811" t="s">
        <v>5366</v>
      </c>
      <c r="C811" t="s">
        <v>73</v>
      </c>
      <c r="D811">
        <v>2.3367300000000002</v>
      </c>
    </row>
    <row r="812" spans="1:4">
      <c r="A812">
        <v>441</v>
      </c>
      <c r="B812" t="s">
        <v>5367</v>
      </c>
      <c r="C812" t="s">
        <v>73</v>
      </c>
      <c r="D812">
        <v>0.83499999999999996</v>
      </c>
    </row>
    <row r="813" spans="1:4">
      <c r="A813">
        <v>812</v>
      </c>
      <c r="B813" t="s">
        <v>5369</v>
      </c>
      <c r="C813" t="s">
        <v>73</v>
      </c>
      <c r="D813">
        <v>0.25242816000000001</v>
      </c>
    </row>
    <row r="814" spans="1:4">
      <c r="A814">
        <v>813</v>
      </c>
      <c r="B814" t="s">
        <v>5371</v>
      </c>
      <c r="C814" t="s">
        <v>73</v>
      </c>
      <c r="D814">
        <v>0.25242816000000001</v>
      </c>
    </row>
    <row r="815" spans="1:4">
      <c r="A815">
        <v>815</v>
      </c>
      <c r="B815" t="s">
        <v>5372</v>
      </c>
      <c r="C815" t="s">
        <v>73</v>
      </c>
      <c r="D815">
        <v>0.37715300000000002</v>
      </c>
    </row>
    <row r="816" spans="1:4">
      <c r="A816">
        <v>816</v>
      </c>
      <c r="B816" t="s">
        <v>5373</v>
      </c>
      <c r="C816" t="s">
        <v>73</v>
      </c>
      <c r="D816">
        <v>9.0128E-2</v>
      </c>
    </row>
    <row r="817" spans="1:4">
      <c r="A817">
        <v>819</v>
      </c>
      <c r="B817" t="s">
        <v>5374</v>
      </c>
      <c r="C817" t="s">
        <v>73</v>
      </c>
      <c r="D817">
        <v>0.12761700000000001</v>
      </c>
    </row>
    <row r="818" spans="1:4">
      <c r="A818">
        <v>820</v>
      </c>
      <c r="B818" t="s">
        <v>5375</v>
      </c>
      <c r="C818" t="s">
        <v>73</v>
      </c>
      <c r="D818">
        <v>8.5300000000000003E-4</v>
      </c>
    </row>
    <row r="819" spans="1:4">
      <c r="A819">
        <v>821</v>
      </c>
      <c r="B819" t="s">
        <v>5376</v>
      </c>
      <c r="C819" t="s">
        <v>73</v>
      </c>
      <c r="D819">
        <v>2.3343210000000001</v>
      </c>
    </row>
    <row r="820" spans="1:4">
      <c r="A820">
        <v>822</v>
      </c>
      <c r="B820" t="s">
        <v>5377</v>
      </c>
      <c r="C820" t="s">
        <v>73</v>
      </c>
      <c r="D820">
        <v>0.69599999999999995</v>
      </c>
    </row>
    <row r="821" spans="1:4">
      <c r="A821">
        <v>823</v>
      </c>
      <c r="B821" t="s">
        <v>5379</v>
      </c>
      <c r="C821" t="s">
        <v>73</v>
      </c>
      <c r="D821">
        <v>0.876</v>
      </c>
    </row>
    <row r="822" spans="1:4">
      <c r="A822">
        <v>824</v>
      </c>
      <c r="B822" t="s">
        <v>5380</v>
      </c>
      <c r="C822" t="s">
        <v>73</v>
      </c>
      <c r="D822">
        <v>1.5980000000000001</v>
      </c>
    </row>
    <row r="823" spans="1:4">
      <c r="A823">
        <v>825</v>
      </c>
      <c r="B823" t="s">
        <v>5382</v>
      </c>
      <c r="C823" t="s">
        <v>73</v>
      </c>
      <c r="D823">
        <v>5.4311999999999999E-2</v>
      </c>
    </row>
    <row r="824" spans="1:4">
      <c r="A824">
        <v>826</v>
      </c>
      <c r="B824" t="s">
        <v>5384</v>
      </c>
      <c r="C824" t="s">
        <v>73</v>
      </c>
      <c r="D824">
        <v>2.2885499999999999</v>
      </c>
    </row>
    <row r="825" spans="1:4">
      <c r="A825">
        <v>827</v>
      </c>
      <c r="B825" t="s">
        <v>548</v>
      </c>
      <c r="C825" t="s">
        <v>73</v>
      </c>
      <c r="D825">
        <v>6.6789000000000001E-2</v>
      </c>
    </row>
    <row r="826" spans="1:4">
      <c r="A826">
        <v>828</v>
      </c>
      <c r="B826" t="s">
        <v>5386</v>
      </c>
      <c r="C826" t="s">
        <v>73</v>
      </c>
      <c r="D826">
        <v>0.12501799999999999</v>
      </c>
    </row>
    <row r="827" spans="1:4">
      <c r="A827">
        <v>829</v>
      </c>
      <c r="B827" t="s">
        <v>5387</v>
      </c>
      <c r="C827" t="s">
        <v>73</v>
      </c>
      <c r="D827">
        <v>1.5768000000000002</v>
      </c>
    </row>
    <row r="828" spans="1:4">
      <c r="A828">
        <v>830</v>
      </c>
      <c r="B828" t="s">
        <v>5389</v>
      </c>
      <c r="C828" t="s">
        <v>73</v>
      </c>
      <c r="D828">
        <v>1.5768000000000002</v>
      </c>
    </row>
    <row r="829" spans="1:4">
      <c r="A829">
        <v>831</v>
      </c>
      <c r="B829" t="s">
        <v>5390</v>
      </c>
      <c r="C829" t="s">
        <v>73</v>
      </c>
      <c r="D829">
        <v>0.438</v>
      </c>
    </row>
    <row r="830" spans="1:4">
      <c r="A830">
        <v>832</v>
      </c>
      <c r="B830" t="s">
        <v>5391</v>
      </c>
      <c r="C830" t="s">
        <v>73</v>
      </c>
      <c r="D830">
        <v>1.1668320000000001</v>
      </c>
    </row>
    <row r="831" spans="1:4">
      <c r="A831">
        <v>833</v>
      </c>
      <c r="B831" t="s">
        <v>5392</v>
      </c>
      <c r="C831" t="s">
        <v>0</v>
      </c>
      <c r="D831">
        <v>0.15340599999999999</v>
      </c>
    </row>
    <row r="832" spans="1:4">
      <c r="A832">
        <v>834</v>
      </c>
      <c r="B832" t="s">
        <v>5393</v>
      </c>
      <c r="C832" t="s">
        <v>0</v>
      </c>
      <c r="D832">
        <v>1.563199</v>
      </c>
    </row>
    <row r="833" spans="1:4">
      <c r="A833">
        <v>835</v>
      </c>
      <c r="B833" t="s">
        <v>5394</v>
      </c>
      <c r="C833" t="s">
        <v>73</v>
      </c>
      <c r="D833">
        <v>0.81468000000000007</v>
      </c>
    </row>
    <row r="834" spans="1:4">
      <c r="A834">
        <v>836</v>
      </c>
      <c r="B834" t="s">
        <v>5395</v>
      </c>
      <c r="C834" t="s">
        <v>73</v>
      </c>
      <c r="D834">
        <v>5.5009999999999998E-3</v>
      </c>
    </row>
    <row r="835" spans="1:4">
      <c r="A835">
        <v>837</v>
      </c>
      <c r="B835" t="s">
        <v>451</v>
      </c>
      <c r="C835" t="s">
        <v>73</v>
      </c>
      <c r="D835">
        <v>0.694272</v>
      </c>
    </row>
    <row r="836" spans="1:4">
      <c r="A836">
        <v>931</v>
      </c>
      <c r="B836" t="s">
        <v>5396</v>
      </c>
      <c r="C836" t="s">
        <v>103</v>
      </c>
      <c r="D836">
        <v>3.4769999999999999</v>
      </c>
    </row>
    <row r="837" spans="1:4">
      <c r="A837">
        <v>932</v>
      </c>
      <c r="B837" t="s">
        <v>5397</v>
      </c>
      <c r="C837" t="s">
        <v>103</v>
      </c>
      <c r="D837">
        <v>6.8390000000000004</v>
      </c>
    </row>
    <row r="838" spans="1:4">
      <c r="A838">
        <v>933</v>
      </c>
      <c r="B838" t="s">
        <v>5399</v>
      </c>
      <c r="C838" t="s">
        <v>103</v>
      </c>
      <c r="D838">
        <v>0</v>
      </c>
    </row>
    <row r="839" spans="1:4">
      <c r="A839">
        <v>934</v>
      </c>
      <c r="B839" t="s">
        <v>16</v>
      </c>
      <c r="C839" t="s">
        <v>103</v>
      </c>
      <c r="D839">
        <v>9.9999997764825801E-6</v>
      </c>
    </row>
    <row r="840" spans="1:4">
      <c r="A840">
        <v>935</v>
      </c>
      <c r="B840" t="s">
        <v>111</v>
      </c>
      <c r="C840" t="s">
        <v>103</v>
      </c>
      <c r="D840">
        <v>0</v>
      </c>
    </row>
    <row r="841" spans="1:4">
      <c r="A841">
        <v>936</v>
      </c>
      <c r="B841" t="s">
        <v>5401</v>
      </c>
      <c r="C841" t="s">
        <v>103</v>
      </c>
      <c r="D841">
        <v>4.6529999999999996</v>
      </c>
    </row>
    <row r="842" spans="1:4">
      <c r="A842">
        <v>937</v>
      </c>
      <c r="B842" t="s">
        <v>5402</v>
      </c>
      <c r="C842" t="s">
        <v>103</v>
      </c>
      <c r="D842">
        <v>8.8239999999999998</v>
      </c>
    </row>
    <row r="843" spans="1:4">
      <c r="A843">
        <v>938</v>
      </c>
      <c r="B843" t="s">
        <v>5404</v>
      </c>
      <c r="C843" t="s">
        <v>103</v>
      </c>
      <c r="D843">
        <v>2.5459999999999998</v>
      </c>
    </row>
    <row r="844" spans="1:4">
      <c r="A844">
        <v>939</v>
      </c>
      <c r="B844" t="s">
        <v>5406</v>
      </c>
      <c r="C844" t="s">
        <v>103</v>
      </c>
      <c r="D844">
        <v>83.86</v>
      </c>
    </row>
    <row r="845" spans="1:4">
      <c r="A845">
        <v>940</v>
      </c>
      <c r="B845" t="s">
        <v>5408</v>
      </c>
      <c r="C845" t="s">
        <v>103</v>
      </c>
      <c r="D845">
        <v>8.9719999999999995</v>
      </c>
    </row>
    <row r="846" spans="1:4">
      <c r="A846">
        <v>941</v>
      </c>
      <c r="B846" t="s">
        <v>5410</v>
      </c>
      <c r="C846" t="s">
        <v>103</v>
      </c>
      <c r="D846">
        <v>0</v>
      </c>
    </row>
    <row r="847" spans="1:4">
      <c r="A847">
        <v>942</v>
      </c>
      <c r="B847" t="s">
        <v>5412</v>
      </c>
      <c r="C847" t="s">
        <v>103</v>
      </c>
      <c r="D847">
        <v>12.959</v>
      </c>
    </row>
    <row r="848" spans="1:4">
      <c r="A848">
        <v>943</v>
      </c>
      <c r="B848" t="s">
        <v>5413</v>
      </c>
      <c r="C848" t="s">
        <v>103</v>
      </c>
      <c r="D848">
        <v>44.287999999999997</v>
      </c>
    </row>
    <row r="849" spans="1:4">
      <c r="A849">
        <v>944</v>
      </c>
      <c r="B849" t="s">
        <v>5414</v>
      </c>
      <c r="C849" t="s">
        <v>103</v>
      </c>
      <c r="D849">
        <v>44.058999999999997</v>
      </c>
    </row>
    <row r="850" spans="1:4">
      <c r="A850">
        <v>945</v>
      </c>
      <c r="B850" t="s">
        <v>5415</v>
      </c>
      <c r="C850" t="s">
        <v>103</v>
      </c>
      <c r="D850">
        <v>30.864999999999998</v>
      </c>
    </row>
    <row r="851" spans="1:4">
      <c r="A851">
        <v>946</v>
      </c>
      <c r="B851" t="s">
        <v>5416</v>
      </c>
      <c r="C851" t="s">
        <v>103</v>
      </c>
      <c r="D851">
        <v>19.937999999999999</v>
      </c>
    </row>
    <row r="852" spans="1:4">
      <c r="A852">
        <v>947</v>
      </c>
      <c r="B852" t="s">
        <v>5417</v>
      </c>
      <c r="C852" t="s">
        <v>103</v>
      </c>
      <c r="D852">
        <v>12.427</v>
      </c>
    </row>
    <row r="853" spans="1:4">
      <c r="A853">
        <v>948</v>
      </c>
      <c r="B853" t="s">
        <v>5418</v>
      </c>
      <c r="C853" t="s">
        <v>103</v>
      </c>
      <c r="D853">
        <v>17.818000000000001</v>
      </c>
    </row>
    <row r="854" spans="1:4">
      <c r="A854">
        <v>949</v>
      </c>
      <c r="B854" t="s">
        <v>5419</v>
      </c>
      <c r="C854" t="s">
        <v>103</v>
      </c>
      <c r="D854">
        <v>0.125</v>
      </c>
    </row>
    <row r="855" spans="1:4">
      <c r="A855">
        <v>950</v>
      </c>
      <c r="B855" t="s">
        <v>5420</v>
      </c>
      <c r="C855" t="s">
        <v>103</v>
      </c>
      <c r="D855">
        <v>0.125</v>
      </c>
    </row>
    <row r="856" spans="1:4">
      <c r="A856">
        <v>951</v>
      </c>
      <c r="B856" t="s">
        <v>17</v>
      </c>
      <c r="C856" t="s">
        <v>103</v>
      </c>
      <c r="D856">
        <v>-0.308</v>
      </c>
    </row>
    <row r="857" spans="1:4">
      <c r="A857">
        <v>952</v>
      </c>
      <c r="B857" t="s">
        <v>5421</v>
      </c>
      <c r="C857" t="s">
        <v>103</v>
      </c>
      <c r="D857">
        <v>20.462</v>
      </c>
    </row>
    <row r="858" spans="1:4">
      <c r="A858">
        <v>953</v>
      </c>
      <c r="B858" t="s">
        <v>5423</v>
      </c>
      <c r="C858" t="s">
        <v>103</v>
      </c>
      <c r="D858">
        <v>25.294</v>
      </c>
    </row>
    <row r="859" spans="1:4">
      <c r="A859">
        <v>954</v>
      </c>
      <c r="B859" t="s">
        <v>5425</v>
      </c>
      <c r="C859" t="s">
        <v>103</v>
      </c>
      <c r="D859">
        <v>0</v>
      </c>
    </row>
    <row r="860" spans="1:4">
      <c r="A860">
        <v>955</v>
      </c>
      <c r="B860" t="s">
        <v>5426</v>
      </c>
      <c r="C860" t="s">
        <v>103</v>
      </c>
      <c r="D860">
        <v>10.717000000000001</v>
      </c>
    </row>
    <row r="861" spans="1:4">
      <c r="A861">
        <v>956</v>
      </c>
      <c r="B861" t="s">
        <v>5428</v>
      </c>
      <c r="C861" t="s">
        <v>103</v>
      </c>
      <c r="D861">
        <v>0.16634975000000002</v>
      </c>
    </row>
    <row r="862" spans="1:4">
      <c r="A862">
        <v>957</v>
      </c>
      <c r="B862" t="s">
        <v>5430</v>
      </c>
      <c r="C862" t="s">
        <v>103</v>
      </c>
      <c r="D862">
        <v>0.19068949999999998</v>
      </c>
    </row>
    <row r="863" spans="1:4">
      <c r="A863">
        <v>958</v>
      </c>
      <c r="B863" t="s">
        <v>5431</v>
      </c>
      <c r="C863" t="s">
        <v>103</v>
      </c>
      <c r="D863">
        <v>8.8726749999999993E-2</v>
      </c>
    </row>
    <row r="864" spans="1:4">
      <c r="A864">
        <v>959</v>
      </c>
      <c r="B864" t="s">
        <v>105</v>
      </c>
      <c r="C864" t="s">
        <v>103</v>
      </c>
      <c r="D864">
        <v>0.1113072785</v>
      </c>
    </row>
    <row r="865" spans="1:4">
      <c r="A865">
        <v>960</v>
      </c>
      <c r="B865" t="s">
        <v>5432</v>
      </c>
      <c r="C865" t="s">
        <v>103</v>
      </c>
      <c r="D865">
        <v>58.362000000000002</v>
      </c>
    </row>
    <row r="866" spans="1:4">
      <c r="A866">
        <v>961</v>
      </c>
      <c r="B866" t="s">
        <v>18</v>
      </c>
      <c r="C866" t="s">
        <v>103</v>
      </c>
      <c r="D866">
        <v>40.505000000000003</v>
      </c>
    </row>
    <row r="867" spans="1:4">
      <c r="A867">
        <v>962</v>
      </c>
      <c r="B867" t="s">
        <v>5433</v>
      </c>
      <c r="C867" t="s">
        <v>103</v>
      </c>
      <c r="D867">
        <v>0</v>
      </c>
    </row>
    <row r="868" spans="1:4">
      <c r="A868">
        <v>963</v>
      </c>
      <c r="B868" t="s">
        <v>5434</v>
      </c>
      <c r="C868" t="s">
        <v>103</v>
      </c>
      <c r="D868">
        <v>0.33450000000000002</v>
      </c>
    </row>
    <row r="869" spans="1:4">
      <c r="A869">
        <v>964</v>
      </c>
      <c r="B869" t="s">
        <v>5435</v>
      </c>
      <c r="C869" t="s">
        <v>103</v>
      </c>
      <c r="D869">
        <v>1.9999999552965103E-5</v>
      </c>
    </row>
    <row r="870" spans="1:4">
      <c r="A870">
        <v>965</v>
      </c>
      <c r="B870" t="s">
        <v>5436</v>
      </c>
      <c r="C870" t="s">
        <v>103</v>
      </c>
      <c r="D870">
        <v>2.5000000000000001E-4</v>
      </c>
    </row>
    <row r="871" spans="1:4">
      <c r="A871">
        <v>966</v>
      </c>
      <c r="B871" t="s">
        <v>5437</v>
      </c>
      <c r="C871" t="s">
        <v>103</v>
      </c>
      <c r="D871">
        <v>43.383000000000003</v>
      </c>
    </row>
    <row r="872" spans="1:4">
      <c r="A872">
        <v>1074</v>
      </c>
      <c r="B872" t="s">
        <v>5438</v>
      </c>
      <c r="C872" t="s">
        <v>103</v>
      </c>
      <c r="D872">
        <v>0</v>
      </c>
    </row>
    <row r="873" spans="1:4">
      <c r="A873">
        <v>967</v>
      </c>
      <c r="B873" t="s">
        <v>5439</v>
      </c>
      <c r="C873" t="s">
        <v>103</v>
      </c>
      <c r="D873">
        <v>0</v>
      </c>
    </row>
    <row r="874" spans="1:4">
      <c r="A874">
        <v>968</v>
      </c>
      <c r="B874" t="s">
        <v>5441</v>
      </c>
      <c r="C874" t="s">
        <v>103</v>
      </c>
      <c r="D874">
        <v>59.052999999999997</v>
      </c>
    </row>
    <row r="875" spans="1:4">
      <c r="A875">
        <v>969</v>
      </c>
      <c r="B875" t="s">
        <v>5442</v>
      </c>
      <c r="C875" t="s">
        <v>103</v>
      </c>
      <c r="D875">
        <v>0</v>
      </c>
    </row>
    <row r="876" spans="1:4">
      <c r="A876">
        <v>970</v>
      </c>
      <c r="B876" t="s">
        <v>5443</v>
      </c>
      <c r="C876" t="s">
        <v>103</v>
      </c>
      <c r="D876">
        <v>8.4559999999999995</v>
      </c>
    </row>
    <row r="877" spans="1:4">
      <c r="A877">
        <v>971</v>
      </c>
      <c r="B877" t="s">
        <v>178</v>
      </c>
      <c r="C877" t="s">
        <v>103</v>
      </c>
      <c r="D877">
        <v>0</v>
      </c>
    </row>
    <row r="878" spans="1:4">
      <c r="A878">
        <v>973</v>
      </c>
      <c r="B878" t="s">
        <v>5446</v>
      </c>
      <c r="C878" t="s">
        <v>103</v>
      </c>
      <c r="D878">
        <v>107.72199999999999</v>
      </c>
    </row>
    <row r="879" spans="1:4">
      <c r="A879">
        <v>974</v>
      </c>
      <c r="B879" t="s">
        <v>5447</v>
      </c>
      <c r="C879" t="s">
        <v>103</v>
      </c>
      <c r="D879">
        <v>138.29</v>
      </c>
    </row>
    <row r="880" spans="1:4">
      <c r="A880">
        <v>975</v>
      </c>
      <c r="B880" t="s">
        <v>19</v>
      </c>
      <c r="C880" t="s">
        <v>103</v>
      </c>
      <c r="D880">
        <v>1.139</v>
      </c>
    </row>
    <row r="881" spans="1:4">
      <c r="A881">
        <v>976</v>
      </c>
      <c r="B881" t="s">
        <v>5448</v>
      </c>
      <c r="C881" t="s">
        <v>103</v>
      </c>
      <c r="D881">
        <v>4.1589999999999998</v>
      </c>
    </row>
    <row r="882" spans="1:4">
      <c r="A882">
        <v>977</v>
      </c>
      <c r="B882" t="s">
        <v>5449</v>
      </c>
      <c r="C882" t="s">
        <v>103</v>
      </c>
      <c r="D882">
        <v>18.239999999999998</v>
      </c>
    </row>
    <row r="883" spans="1:4">
      <c r="A883">
        <v>978</v>
      </c>
      <c r="B883" t="s">
        <v>5451</v>
      </c>
      <c r="C883" t="s">
        <v>103</v>
      </c>
      <c r="D883">
        <v>7.6379999999999999</v>
      </c>
    </row>
    <row r="884" spans="1:4">
      <c r="A884">
        <v>979</v>
      </c>
      <c r="B884" t="s">
        <v>5452</v>
      </c>
      <c r="C884" t="s">
        <v>103</v>
      </c>
      <c r="D884">
        <v>0</v>
      </c>
    </row>
    <row r="885" spans="1:4">
      <c r="A885">
        <v>980</v>
      </c>
      <c r="B885" t="s">
        <v>5454</v>
      </c>
      <c r="C885" t="s">
        <v>103</v>
      </c>
      <c r="D885">
        <v>9.9999997764825801E-6</v>
      </c>
    </row>
    <row r="886" spans="1:4">
      <c r="A886">
        <v>981</v>
      </c>
      <c r="B886" t="s">
        <v>5455</v>
      </c>
      <c r="C886" t="s">
        <v>103</v>
      </c>
      <c r="D886">
        <v>3.302</v>
      </c>
    </row>
    <row r="887" spans="1:4">
      <c r="A887">
        <v>982</v>
      </c>
      <c r="B887" t="s">
        <v>5456</v>
      </c>
      <c r="C887" t="s">
        <v>103</v>
      </c>
      <c r="D887">
        <v>0.21865649999999998</v>
      </c>
    </row>
    <row r="888" spans="1:4">
      <c r="A888">
        <v>983</v>
      </c>
      <c r="B888" t="s">
        <v>5457</v>
      </c>
      <c r="C888" t="s">
        <v>103</v>
      </c>
      <c r="D888">
        <v>27.707000000000001</v>
      </c>
    </row>
    <row r="889" spans="1:4">
      <c r="A889">
        <v>984</v>
      </c>
      <c r="B889" t="s">
        <v>5458</v>
      </c>
      <c r="C889" t="s">
        <v>103</v>
      </c>
      <c r="D889">
        <v>0</v>
      </c>
    </row>
    <row r="890" spans="1:4">
      <c r="A890">
        <v>985</v>
      </c>
      <c r="B890" t="s">
        <v>5460</v>
      </c>
      <c r="C890" t="s">
        <v>103</v>
      </c>
      <c r="D890">
        <v>13.749000000000001</v>
      </c>
    </row>
    <row r="891" spans="1:4">
      <c r="A891">
        <v>986</v>
      </c>
      <c r="B891" t="s">
        <v>180</v>
      </c>
      <c r="C891" t="s">
        <v>103</v>
      </c>
      <c r="D891">
        <v>0</v>
      </c>
    </row>
    <row r="892" spans="1:4">
      <c r="A892">
        <v>987</v>
      </c>
      <c r="B892" t="s">
        <v>5461</v>
      </c>
      <c r="C892" t="s">
        <v>103</v>
      </c>
      <c r="D892">
        <v>23.715</v>
      </c>
    </row>
    <row r="893" spans="1:4">
      <c r="A893">
        <v>988</v>
      </c>
      <c r="B893" t="s">
        <v>5462</v>
      </c>
      <c r="C893" t="s">
        <v>103</v>
      </c>
      <c r="D893">
        <v>0</v>
      </c>
    </row>
    <row r="894" spans="1:4">
      <c r="A894">
        <v>989</v>
      </c>
      <c r="B894" t="s">
        <v>5463</v>
      </c>
      <c r="C894" t="s">
        <v>103</v>
      </c>
      <c r="D894">
        <v>9.9999997764825801E-6</v>
      </c>
    </row>
    <row r="895" spans="1:4">
      <c r="A895">
        <v>990</v>
      </c>
      <c r="B895" t="s">
        <v>5464</v>
      </c>
      <c r="C895" t="s">
        <v>103</v>
      </c>
      <c r="D895">
        <v>0</v>
      </c>
    </row>
    <row r="896" spans="1:4">
      <c r="A896">
        <v>991</v>
      </c>
      <c r="B896" t="s">
        <v>5465</v>
      </c>
      <c r="C896" t="s">
        <v>103</v>
      </c>
      <c r="D896">
        <v>6.7320099999997698</v>
      </c>
    </row>
    <row r="897" spans="1:4">
      <c r="A897">
        <v>992</v>
      </c>
      <c r="B897" t="s">
        <v>5466</v>
      </c>
      <c r="C897" t="s">
        <v>103</v>
      </c>
      <c r="D897">
        <v>42.917999999999999</v>
      </c>
    </row>
    <row r="898" spans="1:4">
      <c r="A898">
        <v>993</v>
      </c>
      <c r="B898" t="s">
        <v>5467</v>
      </c>
      <c r="C898" t="s">
        <v>103</v>
      </c>
      <c r="D898">
        <v>40.747</v>
      </c>
    </row>
    <row r="899" spans="1:4">
      <c r="A899">
        <v>994</v>
      </c>
      <c r="B899" t="s">
        <v>5468</v>
      </c>
      <c r="C899" t="s">
        <v>103</v>
      </c>
      <c r="D899">
        <v>17.051119999997301</v>
      </c>
    </row>
    <row r="900" spans="1:4">
      <c r="A900">
        <v>995</v>
      </c>
      <c r="B900" t="s">
        <v>5469</v>
      </c>
      <c r="C900" t="s">
        <v>103</v>
      </c>
      <c r="D900">
        <v>12.016009999999699</v>
      </c>
    </row>
    <row r="901" spans="1:4">
      <c r="A901">
        <v>996</v>
      </c>
      <c r="B901" t="s">
        <v>5470</v>
      </c>
      <c r="C901" t="s">
        <v>103</v>
      </c>
      <c r="D901">
        <v>77.203000000000003</v>
      </c>
    </row>
    <row r="902" spans="1:4">
      <c r="A902">
        <v>997</v>
      </c>
      <c r="B902" t="s">
        <v>5471</v>
      </c>
      <c r="C902" t="s">
        <v>103</v>
      </c>
      <c r="D902">
        <v>144.68</v>
      </c>
    </row>
    <row r="903" spans="1:4">
      <c r="A903">
        <v>998</v>
      </c>
      <c r="B903" t="s">
        <v>5472</v>
      </c>
      <c r="C903" t="s">
        <v>103</v>
      </c>
      <c r="D903">
        <v>0.11771625000000001</v>
      </c>
    </row>
    <row r="904" spans="1:4">
      <c r="A904">
        <v>999</v>
      </c>
      <c r="B904" t="s">
        <v>5473</v>
      </c>
      <c r="C904" t="s">
        <v>103</v>
      </c>
      <c r="D904">
        <v>4.1760000000000002</v>
      </c>
    </row>
    <row r="905" spans="1:4">
      <c r="A905">
        <v>1000</v>
      </c>
      <c r="B905" t="s">
        <v>5474</v>
      </c>
      <c r="C905" t="s">
        <v>103</v>
      </c>
      <c r="D905">
        <v>5.8949999999999996</v>
      </c>
    </row>
    <row r="906" spans="1:4">
      <c r="A906">
        <v>1001</v>
      </c>
      <c r="B906" t="s">
        <v>5475</v>
      </c>
      <c r="C906" t="s">
        <v>103</v>
      </c>
      <c r="D906">
        <v>0</v>
      </c>
    </row>
    <row r="907" spans="1:4">
      <c r="A907">
        <v>1002</v>
      </c>
      <c r="B907" t="s">
        <v>5477</v>
      </c>
      <c r="C907" t="s">
        <v>103</v>
      </c>
      <c r="D907">
        <v>75.078999999999994</v>
      </c>
    </row>
    <row r="908" spans="1:4">
      <c r="A908">
        <v>1003</v>
      </c>
      <c r="B908" t="s">
        <v>5479</v>
      </c>
      <c r="C908" t="s">
        <v>103</v>
      </c>
      <c r="D908">
        <v>5.5750000000000001E-2</v>
      </c>
    </row>
    <row r="909" spans="1:4">
      <c r="A909">
        <v>1004</v>
      </c>
      <c r="B909" t="s">
        <v>5480</v>
      </c>
      <c r="C909" t="s">
        <v>103</v>
      </c>
      <c r="D909">
        <v>82.42</v>
      </c>
    </row>
    <row r="910" spans="1:4">
      <c r="A910">
        <v>1005</v>
      </c>
      <c r="B910" t="s">
        <v>5481</v>
      </c>
      <c r="C910" t="s">
        <v>103</v>
      </c>
      <c r="D910">
        <v>0</v>
      </c>
    </row>
    <row r="911" spans="1:4">
      <c r="A911">
        <v>1006</v>
      </c>
      <c r="B911" t="s">
        <v>20</v>
      </c>
      <c r="C911" t="s">
        <v>103</v>
      </c>
      <c r="D911">
        <v>7.8719999999999999</v>
      </c>
    </row>
    <row r="912" spans="1:4">
      <c r="A912">
        <v>1007</v>
      </c>
      <c r="B912" t="s">
        <v>5482</v>
      </c>
      <c r="C912" t="s">
        <v>103</v>
      </c>
      <c r="D912">
        <v>1.1679999999999999</v>
      </c>
    </row>
    <row r="913" spans="1:4">
      <c r="A913">
        <v>1008</v>
      </c>
      <c r="B913" t="s">
        <v>5484</v>
      </c>
      <c r="C913" t="s">
        <v>103</v>
      </c>
      <c r="D913">
        <v>0</v>
      </c>
    </row>
    <row r="914" spans="1:4">
      <c r="A914">
        <v>1009</v>
      </c>
      <c r="B914" t="s">
        <v>21</v>
      </c>
      <c r="C914" t="s">
        <v>103</v>
      </c>
      <c r="D914">
        <v>3.4929999999999999</v>
      </c>
    </row>
    <row r="915" spans="1:4">
      <c r="A915">
        <v>1010</v>
      </c>
      <c r="B915" t="s">
        <v>5485</v>
      </c>
      <c r="C915" t="s">
        <v>103</v>
      </c>
      <c r="D915">
        <v>42.634999999999998</v>
      </c>
    </row>
    <row r="916" spans="1:4">
      <c r="A916">
        <v>1011</v>
      </c>
      <c r="B916" t="s">
        <v>5486</v>
      </c>
      <c r="C916" t="s">
        <v>103</v>
      </c>
      <c r="D916">
        <v>61.298000000000002</v>
      </c>
    </row>
    <row r="917" spans="1:4">
      <c r="A917">
        <v>1012</v>
      </c>
      <c r="B917" t="s">
        <v>5488</v>
      </c>
      <c r="C917" t="s">
        <v>103</v>
      </c>
      <c r="D917">
        <v>10.16</v>
      </c>
    </row>
    <row r="918" spans="1:4">
      <c r="A918">
        <v>1013</v>
      </c>
      <c r="B918" t="s">
        <v>5489</v>
      </c>
      <c r="C918" t="s">
        <v>103</v>
      </c>
      <c r="D918">
        <v>9.9999997764825801E-6</v>
      </c>
    </row>
    <row r="919" spans="1:4">
      <c r="A919">
        <v>1014</v>
      </c>
      <c r="B919" t="s">
        <v>5490</v>
      </c>
      <c r="C919" t="s">
        <v>103</v>
      </c>
      <c r="D919">
        <v>105.532</v>
      </c>
    </row>
    <row r="920" spans="1:4">
      <c r="A920">
        <v>1015</v>
      </c>
      <c r="B920" t="s">
        <v>5492</v>
      </c>
      <c r="C920" t="s">
        <v>103</v>
      </c>
      <c r="D920">
        <v>0</v>
      </c>
    </row>
    <row r="921" spans="1:4">
      <c r="A921">
        <v>1017</v>
      </c>
      <c r="B921" t="s">
        <v>5496</v>
      </c>
      <c r="C921" t="s">
        <v>103</v>
      </c>
      <c r="D921">
        <v>0</v>
      </c>
    </row>
    <row r="922" spans="1:4">
      <c r="A922">
        <v>1018</v>
      </c>
      <c r="B922" t="s">
        <v>5498</v>
      </c>
      <c r="C922" t="s">
        <v>103</v>
      </c>
      <c r="D922">
        <v>7.7074999999999995E-4</v>
      </c>
    </row>
    <row r="923" spans="1:4">
      <c r="A923">
        <v>1019</v>
      </c>
      <c r="B923" t="s">
        <v>5499</v>
      </c>
      <c r="C923" t="s">
        <v>103</v>
      </c>
      <c r="D923">
        <v>8.8249999999999995E-2</v>
      </c>
    </row>
    <row r="924" spans="1:4">
      <c r="A924">
        <v>1020</v>
      </c>
      <c r="B924" t="s">
        <v>5500</v>
      </c>
      <c r="C924" t="s">
        <v>103</v>
      </c>
      <c r="D924">
        <v>6.0010000000000003</v>
      </c>
    </row>
    <row r="925" spans="1:4">
      <c r="A925">
        <v>1021</v>
      </c>
      <c r="B925" t="s">
        <v>22</v>
      </c>
      <c r="C925" t="s">
        <v>103</v>
      </c>
      <c r="D925">
        <v>2.9279999999999999</v>
      </c>
    </row>
    <row r="926" spans="1:4">
      <c r="A926">
        <v>1022</v>
      </c>
      <c r="B926" t="s">
        <v>5502</v>
      </c>
      <c r="C926" t="s">
        <v>103</v>
      </c>
      <c r="D926">
        <v>91.212999999999994</v>
      </c>
    </row>
    <row r="927" spans="1:4">
      <c r="A927">
        <v>1023</v>
      </c>
      <c r="B927" t="s">
        <v>5503</v>
      </c>
      <c r="C927" t="s">
        <v>103</v>
      </c>
      <c r="D927">
        <v>16.495999999999999</v>
      </c>
    </row>
    <row r="928" spans="1:4">
      <c r="A928">
        <v>1024</v>
      </c>
      <c r="B928" t="s">
        <v>5504</v>
      </c>
      <c r="C928" t="s">
        <v>103</v>
      </c>
      <c r="D928">
        <v>31.488</v>
      </c>
    </row>
    <row r="929" spans="1:4">
      <c r="A929">
        <v>1025</v>
      </c>
      <c r="B929" t="s">
        <v>5505</v>
      </c>
      <c r="C929" t="s">
        <v>103</v>
      </c>
      <c r="D929">
        <v>8.2730099999997684</v>
      </c>
    </row>
    <row r="930" spans="1:4">
      <c r="A930">
        <v>1026</v>
      </c>
      <c r="B930" t="s">
        <v>5506</v>
      </c>
      <c r="C930" t="s">
        <v>103</v>
      </c>
      <c r="D930">
        <v>0</v>
      </c>
    </row>
    <row r="931" spans="1:4">
      <c r="A931">
        <v>1027</v>
      </c>
      <c r="B931" t="s">
        <v>5508</v>
      </c>
      <c r="C931" t="s">
        <v>103</v>
      </c>
      <c r="D931">
        <v>34.497999999999998</v>
      </c>
    </row>
    <row r="932" spans="1:4">
      <c r="A932">
        <v>1028</v>
      </c>
      <c r="B932" t="s">
        <v>5509</v>
      </c>
      <c r="C932" t="s">
        <v>103</v>
      </c>
      <c r="D932">
        <v>41.698</v>
      </c>
    </row>
    <row r="933" spans="1:4">
      <c r="A933">
        <v>1029</v>
      </c>
      <c r="B933" t="s">
        <v>5510</v>
      </c>
      <c r="C933" t="s">
        <v>103</v>
      </c>
      <c r="D933">
        <v>0</v>
      </c>
    </row>
    <row r="934" spans="1:4">
      <c r="A934">
        <v>1030</v>
      </c>
      <c r="B934" t="s">
        <v>5511</v>
      </c>
      <c r="C934" t="s">
        <v>103</v>
      </c>
      <c r="D934">
        <v>14.388999999999999</v>
      </c>
    </row>
    <row r="935" spans="1:4">
      <c r="A935">
        <v>1031</v>
      </c>
      <c r="B935" t="s">
        <v>5513</v>
      </c>
      <c r="C935" t="s">
        <v>103</v>
      </c>
      <c r="D935">
        <v>11.561999999999999</v>
      </c>
    </row>
    <row r="936" spans="1:4">
      <c r="A936">
        <v>1032</v>
      </c>
      <c r="B936" t="s">
        <v>5515</v>
      </c>
      <c r="C936" t="s">
        <v>103</v>
      </c>
      <c r="D936">
        <v>47.084000000000003</v>
      </c>
    </row>
    <row r="937" spans="1:4">
      <c r="A937">
        <v>1033</v>
      </c>
      <c r="B937" t="s">
        <v>488</v>
      </c>
      <c r="C937" t="s">
        <v>103</v>
      </c>
      <c r="D937">
        <v>0.49362024999999998</v>
      </c>
    </row>
    <row r="938" spans="1:4">
      <c r="A938">
        <v>1034</v>
      </c>
      <c r="B938" t="s">
        <v>23</v>
      </c>
      <c r="C938" t="s">
        <v>103</v>
      </c>
      <c r="D938">
        <v>3.8580000000000001</v>
      </c>
    </row>
    <row r="939" spans="1:4">
      <c r="A939">
        <v>1035</v>
      </c>
      <c r="B939" t="s">
        <v>5517</v>
      </c>
      <c r="C939" t="s">
        <v>103</v>
      </c>
      <c r="D939">
        <v>0.315</v>
      </c>
    </row>
    <row r="940" spans="1:4">
      <c r="A940">
        <v>1036</v>
      </c>
      <c r="B940" t="s">
        <v>5518</v>
      </c>
      <c r="C940" t="s">
        <v>103</v>
      </c>
      <c r="D940">
        <v>13.454499999999999</v>
      </c>
    </row>
    <row r="941" spans="1:4">
      <c r="A941">
        <v>1038</v>
      </c>
      <c r="B941" t="s">
        <v>5520</v>
      </c>
      <c r="C941" t="s">
        <v>103</v>
      </c>
      <c r="D941">
        <v>3.6000099999997701</v>
      </c>
    </row>
    <row r="942" spans="1:4">
      <c r="A942">
        <v>1039</v>
      </c>
      <c r="B942" t="s">
        <v>5522</v>
      </c>
      <c r="C942" t="s">
        <v>103</v>
      </c>
      <c r="D942">
        <v>10.739000000000001</v>
      </c>
    </row>
    <row r="943" spans="1:4">
      <c r="A943">
        <v>1040</v>
      </c>
      <c r="B943" t="s">
        <v>24</v>
      </c>
      <c r="C943" t="s">
        <v>103</v>
      </c>
      <c r="D943">
        <v>108.851</v>
      </c>
    </row>
    <row r="944" spans="1:4">
      <c r="A944">
        <v>1041</v>
      </c>
      <c r="B944" t="s">
        <v>5523</v>
      </c>
      <c r="C944" t="s">
        <v>103</v>
      </c>
      <c r="D944">
        <v>56.467119999997301</v>
      </c>
    </row>
    <row r="945" spans="1:4">
      <c r="A945">
        <v>1042</v>
      </c>
      <c r="B945" t="s">
        <v>422</v>
      </c>
      <c r="C945" t="s">
        <v>103</v>
      </c>
      <c r="D945">
        <v>1.3030777500000001</v>
      </c>
    </row>
    <row r="946" spans="1:4">
      <c r="A946">
        <v>1043</v>
      </c>
      <c r="B946" t="s">
        <v>5525</v>
      </c>
      <c r="C946" t="s">
        <v>103</v>
      </c>
      <c r="D946">
        <v>0</v>
      </c>
    </row>
    <row r="947" spans="1:4">
      <c r="A947">
        <v>1044</v>
      </c>
      <c r="B947" t="s">
        <v>5527</v>
      </c>
      <c r="C947" t="s">
        <v>103</v>
      </c>
      <c r="D947">
        <v>2.4250000000000001E-2</v>
      </c>
    </row>
    <row r="948" spans="1:4">
      <c r="A948">
        <v>1045</v>
      </c>
      <c r="B948" t="s">
        <v>5528</v>
      </c>
      <c r="C948" t="s">
        <v>103</v>
      </c>
      <c r="D948">
        <v>1.25E-3</v>
      </c>
    </row>
    <row r="949" spans="1:4">
      <c r="A949">
        <v>1046</v>
      </c>
      <c r="B949" t="s">
        <v>5529</v>
      </c>
      <c r="C949" t="s">
        <v>103</v>
      </c>
      <c r="D949">
        <v>9.75E-3</v>
      </c>
    </row>
    <row r="950" spans="1:4">
      <c r="A950">
        <v>1047</v>
      </c>
      <c r="B950" t="s">
        <v>5530</v>
      </c>
      <c r="C950" t="s">
        <v>103</v>
      </c>
      <c r="D950">
        <v>40.590000000000003</v>
      </c>
    </row>
    <row r="951" spans="1:4">
      <c r="A951">
        <v>1048</v>
      </c>
      <c r="B951" t="s">
        <v>5531</v>
      </c>
      <c r="C951" t="s">
        <v>103</v>
      </c>
      <c r="D951">
        <v>4.1289999999999996</v>
      </c>
    </row>
    <row r="952" spans="1:4">
      <c r="A952">
        <v>1049</v>
      </c>
      <c r="B952" t="s">
        <v>5532</v>
      </c>
      <c r="C952" t="s">
        <v>103</v>
      </c>
      <c r="D952">
        <v>7.5369999999999999</v>
      </c>
    </row>
    <row r="953" spans="1:4">
      <c r="A953">
        <v>1050</v>
      </c>
      <c r="B953" t="s">
        <v>5533</v>
      </c>
      <c r="C953" t="s">
        <v>103</v>
      </c>
      <c r="D953">
        <v>7.1539999999999999</v>
      </c>
    </row>
    <row r="954" spans="1:4">
      <c r="A954">
        <v>1051</v>
      </c>
      <c r="B954" t="s">
        <v>5534</v>
      </c>
      <c r="C954" t="s">
        <v>103</v>
      </c>
      <c r="D954">
        <v>19.806999999999999</v>
      </c>
    </row>
    <row r="955" spans="1:4">
      <c r="A955">
        <v>1052</v>
      </c>
      <c r="B955" t="s">
        <v>5535</v>
      </c>
      <c r="C955" t="s">
        <v>103</v>
      </c>
      <c r="D955">
        <v>12.92</v>
      </c>
    </row>
    <row r="956" spans="1:4">
      <c r="A956">
        <v>1053</v>
      </c>
      <c r="B956" t="s">
        <v>5536</v>
      </c>
      <c r="C956" t="s">
        <v>103</v>
      </c>
      <c r="D956">
        <v>6.9691000976562503</v>
      </c>
    </row>
    <row r="957" spans="1:4">
      <c r="A957">
        <v>1054</v>
      </c>
      <c r="B957" t="s">
        <v>5538</v>
      </c>
      <c r="C957" t="s">
        <v>103</v>
      </c>
      <c r="D957">
        <v>73.210203125000007</v>
      </c>
    </row>
    <row r="958" spans="1:4">
      <c r="A958">
        <v>1055</v>
      </c>
      <c r="B958" t="s">
        <v>5539</v>
      </c>
      <c r="C958" t="s">
        <v>103</v>
      </c>
      <c r="D958">
        <v>0.29910998535156197</v>
      </c>
    </row>
    <row r="959" spans="1:4">
      <c r="A959">
        <v>1056</v>
      </c>
      <c r="B959" t="s">
        <v>5540</v>
      </c>
      <c r="C959" t="s">
        <v>103</v>
      </c>
      <c r="D959">
        <v>169.46299999999999</v>
      </c>
    </row>
    <row r="960" spans="1:4">
      <c r="A960">
        <v>1057</v>
      </c>
      <c r="B960" t="s">
        <v>5541</v>
      </c>
      <c r="C960" t="s">
        <v>103</v>
      </c>
      <c r="D960">
        <v>8.9300099999997684</v>
      </c>
    </row>
    <row r="961" spans="1:4">
      <c r="A961">
        <v>1058</v>
      </c>
      <c r="B961" t="s">
        <v>5542</v>
      </c>
      <c r="C961" t="s">
        <v>103</v>
      </c>
      <c r="D961">
        <v>0</v>
      </c>
    </row>
    <row r="962" spans="1:4">
      <c r="A962">
        <v>1060</v>
      </c>
      <c r="B962" t="s">
        <v>25</v>
      </c>
      <c r="C962" t="s">
        <v>103</v>
      </c>
      <c r="D962">
        <v>5.593</v>
      </c>
    </row>
    <row r="963" spans="1:4">
      <c r="A963">
        <v>1061</v>
      </c>
      <c r="B963" t="s">
        <v>5545</v>
      </c>
      <c r="C963" t="s">
        <v>103</v>
      </c>
      <c r="D963">
        <v>10.2879897460937</v>
      </c>
    </row>
    <row r="964" spans="1:4">
      <c r="A964">
        <v>1062</v>
      </c>
      <c r="B964" t="s">
        <v>5546</v>
      </c>
      <c r="C964" t="s">
        <v>103</v>
      </c>
      <c r="D964">
        <v>0</v>
      </c>
    </row>
    <row r="965" spans="1:4">
      <c r="A965">
        <v>1063</v>
      </c>
      <c r="B965" t="s">
        <v>5547</v>
      </c>
      <c r="C965" t="s">
        <v>103</v>
      </c>
      <c r="D965">
        <v>0.61399999999999999</v>
      </c>
    </row>
    <row r="966" spans="1:4">
      <c r="A966">
        <v>1064</v>
      </c>
      <c r="B966" t="s">
        <v>5549</v>
      </c>
      <c r="C966" t="s">
        <v>103</v>
      </c>
      <c r="D966">
        <v>5.1440000000000001</v>
      </c>
    </row>
    <row r="967" spans="1:4">
      <c r="A967">
        <v>1065</v>
      </c>
      <c r="B967" t="s">
        <v>5550</v>
      </c>
      <c r="C967" t="s">
        <v>103</v>
      </c>
      <c r="D967">
        <v>0.313919</v>
      </c>
    </row>
    <row r="968" spans="1:4">
      <c r="A968">
        <v>1066</v>
      </c>
      <c r="B968" t="s">
        <v>5551</v>
      </c>
      <c r="C968" t="s">
        <v>103</v>
      </c>
      <c r="D968">
        <v>0.16450000000000001</v>
      </c>
    </row>
    <row r="969" spans="1:4">
      <c r="A969">
        <v>1067</v>
      </c>
      <c r="B969" t="s">
        <v>5552</v>
      </c>
      <c r="C969" t="s">
        <v>103</v>
      </c>
      <c r="D969">
        <v>5.3929999999999998</v>
      </c>
    </row>
    <row r="970" spans="1:4">
      <c r="A970">
        <v>1068</v>
      </c>
      <c r="B970" t="s">
        <v>5554</v>
      </c>
      <c r="C970" t="s">
        <v>103</v>
      </c>
      <c r="D970">
        <v>0</v>
      </c>
    </row>
    <row r="971" spans="1:4">
      <c r="A971">
        <v>1069</v>
      </c>
      <c r="B971" t="s">
        <v>26</v>
      </c>
      <c r="C971" t="s">
        <v>103</v>
      </c>
      <c r="D971">
        <v>16.798999999999999</v>
      </c>
    </row>
    <row r="972" spans="1:4">
      <c r="A972">
        <v>1070</v>
      </c>
      <c r="B972" t="s">
        <v>27</v>
      </c>
      <c r="C972" t="s">
        <v>103</v>
      </c>
      <c r="D972">
        <v>2.069</v>
      </c>
    </row>
    <row r="973" spans="1:4">
      <c r="A973">
        <v>1071</v>
      </c>
      <c r="B973" t="s">
        <v>5555</v>
      </c>
      <c r="C973" t="s">
        <v>103</v>
      </c>
      <c r="D973">
        <v>13.77</v>
      </c>
    </row>
    <row r="974" spans="1:4">
      <c r="A974">
        <v>1072</v>
      </c>
      <c r="B974" t="s">
        <v>191</v>
      </c>
      <c r="C974" t="s">
        <v>103</v>
      </c>
      <c r="D974">
        <v>0</v>
      </c>
    </row>
    <row r="975" spans="1:4">
      <c r="A975">
        <v>1037</v>
      </c>
      <c r="B975" t="s">
        <v>5557</v>
      </c>
      <c r="C975" t="s">
        <v>103</v>
      </c>
      <c r="D975">
        <v>0</v>
      </c>
    </row>
    <row r="976" spans="1:4">
      <c r="A976">
        <v>1073</v>
      </c>
      <c r="B976" t="s">
        <v>5559</v>
      </c>
      <c r="C976" t="s">
        <v>103</v>
      </c>
      <c r="D976">
        <v>55.128</v>
      </c>
    </row>
    <row r="977" spans="1:4">
      <c r="A977">
        <v>1075</v>
      </c>
      <c r="B977" t="s">
        <v>5560</v>
      </c>
      <c r="C977" t="s">
        <v>103</v>
      </c>
      <c r="D977">
        <v>13.175000000000001</v>
      </c>
    </row>
    <row r="978" spans="1:4">
      <c r="A978">
        <v>1076</v>
      </c>
      <c r="B978" t="s">
        <v>5561</v>
      </c>
      <c r="C978" t="s">
        <v>103</v>
      </c>
      <c r="D978">
        <v>3.7189999999999999</v>
      </c>
    </row>
    <row r="979" spans="1:4">
      <c r="A979">
        <v>1078</v>
      </c>
      <c r="B979" t="s">
        <v>5563</v>
      </c>
      <c r="C979" t="s">
        <v>103</v>
      </c>
      <c r="D979">
        <v>0</v>
      </c>
    </row>
    <row r="980" spans="1:4">
      <c r="A980">
        <v>1079</v>
      </c>
      <c r="B980" t="s">
        <v>5564</v>
      </c>
      <c r="C980" t="s">
        <v>103</v>
      </c>
      <c r="D980">
        <v>4.9779999999999998</v>
      </c>
    </row>
    <row r="981" spans="1:4">
      <c r="A981">
        <v>1080</v>
      </c>
      <c r="B981" t="s">
        <v>5565</v>
      </c>
      <c r="C981" t="s">
        <v>103</v>
      </c>
      <c r="D981">
        <v>1.1160000000000001</v>
      </c>
    </row>
    <row r="982" spans="1:4">
      <c r="A982">
        <v>1081</v>
      </c>
      <c r="B982" t="s">
        <v>68</v>
      </c>
      <c r="C982" t="s">
        <v>103</v>
      </c>
      <c r="D982">
        <v>13.391999999999999</v>
      </c>
    </row>
    <row r="983" spans="1:4">
      <c r="A983">
        <v>1082</v>
      </c>
      <c r="B983" t="s">
        <v>478</v>
      </c>
      <c r="C983" t="s">
        <v>103</v>
      </c>
      <c r="D983">
        <v>0.48899999999999999</v>
      </c>
    </row>
    <row r="984" spans="1:4">
      <c r="A984">
        <v>1083</v>
      </c>
      <c r="B984" t="s">
        <v>5567</v>
      </c>
      <c r="C984" t="s">
        <v>103</v>
      </c>
      <c r="D984">
        <v>0</v>
      </c>
    </row>
    <row r="985" spans="1:4">
      <c r="A985">
        <v>1084</v>
      </c>
      <c r="B985" t="s">
        <v>495</v>
      </c>
      <c r="C985" t="s">
        <v>103</v>
      </c>
      <c r="D985">
        <v>0.29794549999999997</v>
      </c>
    </row>
    <row r="986" spans="1:4">
      <c r="A986">
        <v>1085</v>
      </c>
      <c r="B986" t="s">
        <v>5568</v>
      </c>
      <c r="C986" t="s">
        <v>103</v>
      </c>
      <c r="D986">
        <v>10.494999999999999</v>
      </c>
    </row>
    <row r="987" spans="1:4">
      <c r="A987">
        <v>1086</v>
      </c>
      <c r="B987" t="s">
        <v>5570</v>
      </c>
      <c r="C987" t="s">
        <v>103</v>
      </c>
      <c r="D987">
        <v>58.725999999999999</v>
      </c>
    </row>
    <row r="988" spans="1:4">
      <c r="A988">
        <v>1087</v>
      </c>
      <c r="B988" t="s">
        <v>5572</v>
      </c>
      <c r="C988" t="s">
        <v>103</v>
      </c>
      <c r="D988">
        <v>93.226398437499995</v>
      </c>
    </row>
    <row r="989" spans="1:4">
      <c r="A989">
        <v>1088</v>
      </c>
      <c r="B989" t="s">
        <v>5574</v>
      </c>
      <c r="C989" t="s">
        <v>103</v>
      </c>
      <c r="D989">
        <v>18.573</v>
      </c>
    </row>
    <row r="990" spans="1:4">
      <c r="A990">
        <v>1089</v>
      </c>
      <c r="B990" t="s">
        <v>5575</v>
      </c>
      <c r="C990" t="s">
        <v>103</v>
      </c>
      <c r="D990">
        <v>18.760999999999999</v>
      </c>
    </row>
    <row r="991" spans="1:4">
      <c r="A991">
        <v>1090</v>
      </c>
      <c r="B991" t="s">
        <v>5577</v>
      </c>
      <c r="C991" t="s">
        <v>103</v>
      </c>
      <c r="D991">
        <v>61.387</v>
      </c>
    </row>
    <row r="992" spans="1:4">
      <c r="A992">
        <v>1091</v>
      </c>
      <c r="B992" t="s">
        <v>5578</v>
      </c>
      <c r="C992" t="s">
        <v>103</v>
      </c>
      <c r="D992">
        <v>2.1749999999999998</v>
      </c>
    </row>
    <row r="993" spans="1:4">
      <c r="A993">
        <v>1092</v>
      </c>
      <c r="B993" t="s">
        <v>5579</v>
      </c>
      <c r="C993" t="s">
        <v>103</v>
      </c>
      <c r="D993">
        <v>14.162000000000001</v>
      </c>
    </row>
    <row r="994" spans="1:4">
      <c r="A994">
        <v>1093</v>
      </c>
      <c r="B994" t="s">
        <v>5580</v>
      </c>
      <c r="C994" t="s">
        <v>103</v>
      </c>
      <c r="D994">
        <v>64.650000000000006</v>
      </c>
    </row>
    <row r="995" spans="1:4">
      <c r="A995">
        <v>1094</v>
      </c>
      <c r="B995" t="s">
        <v>5581</v>
      </c>
      <c r="C995" t="s">
        <v>103</v>
      </c>
      <c r="D995">
        <v>9.9999997764825801E-6</v>
      </c>
    </row>
    <row r="996" spans="1:4">
      <c r="A996">
        <v>1095</v>
      </c>
      <c r="B996" t="s">
        <v>5582</v>
      </c>
      <c r="C996" t="s">
        <v>103</v>
      </c>
      <c r="D996">
        <v>4.0960000000000001</v>
      </c>
    </row>
    <row r="997" spans="1:4">
      <c r="A997">
        <v>1096</v>
      </c>
      <c r="B997" t="s">
        <v>5583</v>
      </c>
      <c r="C997" t="s">
        <v>103</v>
      </c>
      <c r="D997">
        <v>17.724</v>
      </c>
    </row>
    <row r="998" spans="1:4">
      <c r="A998">
        <v>1097</v>
      </c>
      <c r="B998" t="s">
        <v>5585</v>
      </c>
      <c r="C998" t="s">
        <v>103</v>
      </c>
      <c r="D998">
        <v>1.0980000000000001</v>
      </c>
    </row>
    <row r="999" spans="1:4">
      <c r="A999">
        <v>1098</v>
      </c>
      <c r="B999" t="s">
        <v>5586</v>
      </c>
      <c r="C999" t="s">
        <v>103</v>
      </c>
      <c r="D999">
        <v>1.246</v>
      </c>
    </row>
    <row r="1000" spans="1:4">
      <c r="A1000">
        <v>1099</v>
      </c>
      <c r="B1000" t="s">
        <v>485</v>
      </c>
      <c r="C1000" t="s">
        <v>103</v>
      </c>
      <c r="D1000">
        <v>0</v>
      </c>
    </row>
    <row r="1001" spans="1:4">
      <c r="A1001">
        <v>1100</v>
      </c>
      <c r="B1001" t="s">
        <v>5588</v>
      </c>
      <c r="C1001" t="s">
        <v>103</v>
      </c>
      <c r="D1001">
        <v>18.91</v>
      </c>
    </row>
    <row r="1002" spans="1:4">
      <c r="A1002">
        <v>1101</v>
      </c>
      <c r="B1002" t="s">
        <v>5589</v>
      </c>
      <c r="C1002" t="s">
        <v>103</v>
      </c>
      <c r="D1002">
        <v>186.2</v>
      </c>
    </row>
    <row r="1003" spans="1:4">
      <c r="A1003">
        <v>1102</v>
      </c>
      <c r="B1003" t="s">
        <v>5590</v>
      </c>
      <c r="C1003" t="s">
        <v>103</v>
      </c>
      <c r="D1003">
        <v>3.4750000000000003E-2</v>
      </c>
    </row>
    <row r="1004" spans="1:4">
      <c r="A1004">
        <v>1103</v>
      </c>
      <c r="B1004" t="s">
        <v>28</v>
      </c>
      <c r="C1004" t="s">
        <v>103</v>
      </c>
      <c r="D1004">
        <v>31.91</v>
      </c>
    </row>
    <row r="1005" spans="1:4">
      <c r="A1005">
        <v>1104</v>
      </c>
      <c r="B1005" t="s">
        <v>5591</v>
      </c>
      <c r="C1005" t="s">
        <v>103</v>
      </c>
      <c r="D1005">
        <v>6.4580000000000002</v>
      </c>
    </row>
    <row r="1006" spans="1:4">
      <c r="A1006">
        <v>1106</v>
      </c>
      <c r="B1006" t="s">
        <v>5593</v>
      </c>
      <c r="C1006" t="s">
        <v>103</v>
      </c>
      <c r="D1006">
        <v>13.573</v>
      </c>
    </row>
    <row r="1007" spans="1:4">
      <c r="A1007">
        <v>1107</v>
      </c>
      <c r="B1007" t="s">
        <v>5594</v>
      </c>
      <c r="C1007" t="s">
        <v>103</v>
      </c>
      <c r="D1007">
        <v>0</v>
      </c>
    </row>
    <row r="1008" spans="1:4">
      <c r="A1008">
        <v>1108</v>
      </c>
      <c r="B1008" t="s">
        <v>5596</v>
      </c>
      <c r="C1008" t="s">
        <v>103</v>
      </c>
      <c r="D1008">
        <v>5.2720000000000002</v>
      </c>
    </row>
    <row r="1009" spans="1:4">
      <c r="A1009">
        <v>1109</v>
      </c>
      <c r="B1009" t="s">
        <v>29</v>
      </c>
      <c r="C1009" t="s">
        <v>103</v>
      </c>
      <c r="D1009">
        <v>39.173000000000002</v>
      </c>
    </row>
    <row r="1010" spans="1:4">
      <c r="A1010">
        <v>1110</v>
      </c>
      <c r="B1010" t="s">
        <v>33</v>
      </c>
      <c r="C1010" t="s">
        <v>103</v>
      </c>
      <c r="D1010">
        <v>33.308999999999997</v>
      </c>
    </row>
    <row r="1011" spans="1:4">
      <c r="A1011">
        <v>1111</v>
      </c>
      <c r="B1011" t="s">
        <v>5598</v>
      </c>
      <c r="C1011" t="s">
        <v>103</v>
      </c>
      <c r="D1011">
        <v>19.439</v>
      </c>
    </row>
    <row r="1012" spans="1:4">
      <c r="A1012">
        <v>1200</v>
      </c>
      <c r="B1012" t="s">
        <v>5599</v>
      </c>
      <c r="C1012" t="s">
        <v>103</v>
      </c>
      <c r="D1012">
        <v>32.79</v>
      </c>
    </row>
    <row r="1013" spans="1:4">
      <c r="A1013">
        <v>1112</v>
      </c>
      <c r="B1013" t="s">
        <v>5600</v>
      </c>
      <c r="C1013" t="s">
        <v>103</v>
      </c>
      <c r="D1013">
        <v>9.782</v>
      </c>
    </row>
    <row r="1014" spans="1:4">
      <c r="A1014">
        <v>1113</v>
      </c>
      <c r="B1014" t="s">
        <v>5602</v>
      </c>
      <c r="C1014" t="s">
        <v>103</v>
      </c>
      <c r="D1014">
        <v>33.515000000000001</v>
      </c>
    </row>
    <row r="1015" spans="1:4">
      <c r="A1015">
        <v>1114</v>
      </c>
      <c r="B1015" t="s">
        <v>5603</v>
      </c>
      <c r="C1015" t="s">
        <v>103</v>
      </c>
      <c r="D1015">
        <v>47.854999999999997</v>
      </c>
    </row>
    <row r="1016" spans="1:4">
      <c r="A1016">
        <v>1115</v>
      </c>
      <c r="B1016" t="s">
        <v>5605</v>
      </c>
      <c r="C1016" t="s">
        <v>103</v>
      </c>
      <c r="D1016">
        <v>9.9999997764825801E-6</v>
      </c>
    </row>
    <row r="1017" spans="1:4">
      <c r="A1017">
        <v>1116</v>
      </c>
      <c r="B1017" t="s">
        <v>5607</v>
      </c>
      <c r="C1017" t="s">
        <v>103</v>
      </c>
      <c r="D1017">
        <v>4.0430000000000001</v>
      </c>
    </row>
    <row r="1018" spans="1:4">
      <c r="A1018">
        <v>1117</v>
      </c>
      <c r="B1018" t="s">
        <v>5608</v>
      </c>
      <c r="C1018" t="s">
        <v>103</v>
      </c>
      <c r="D1018">
        <v>93.453999999999994</v>
      </c>
    </row>
    <row r="1019" spans="1:4">
      <c r="A1019">
        <v>1118</v>
      </c>
      <c r="B1019" t="s">
        <v>5609</v>
      </c>
      <c r="C1019" t="s">
        <v>103</v>
      </c>
      <c r="D1019">
        <v>2.0619999999999998</v>
      </c>
    </row>
    <row r="1020" spans="1:4">
      <c r="A1020">
        <v>1120</v>
      </c>
      <c r="B1020" t="s">
        <v>5611</v>
      </c>
      <c r="C1020" t="s">
        <v>103</v>
      </c>
      <c r="D1020">
        <v>0</v>
      </c>
    </row>
    <row r="1021" spans="1:4">
      <c r="A1021">
        <v>1121</v>
      </c>
      <c r="B1021" t="s">
        <v>5612</v>
      </c>
      <c r="C1021" t="s">
        <v>103</v>
      </c>
      <c r="D1021">
        <v>0</v>
      </c>
    </row>
    <row r="1022" spans="1:4">
      <c r="A1022">
        <v>1122</v>
      </c>
      <c r="B1022" t="s">
        <v>5613</v>
      </c>
      <c r="C1022" t="s">
        <v>103</v>
      </c>
      <c r="D1022">
        <v>86.912000000000006</v>
      </c>
    </row>
    <row r="1023" spans="1:4">
      <c r="A1023">
        <v>1123</v>
      </c>
      <c r="B1023" t="s">
        <v>30</v>
      </c>
      <c r="C1023" t="s">
        <v>103</v>
      </c>
      <c r="D1023">
        <v>51.64</v>
      </c>
    </row>
    <row r="1024" spans="1:4">
      <c r="A1024">
        <v>1124</v>
      </c>
      <c r="B1024" t="s">
        <v>5614</v>
      </c>
      <c r="C1024" t="s">
        <v>103</v>
      </c>
      <c r="D1024">
        <v>0</v>
      </c>
    </row>
    <row r="1025" spans="1:4">
      <c r="A1025">
        <v>1125</v>
      </c>
      <c r="B1025" t="s">
        <v>490</v>
      </c>
      <c r="C1025" t="s">
        <v>103</v>
      </c>
      <c r="D1025">
        <v>8.8390250000000004E-2</v>
      </c>
    </row>
    <row r="1026" spans="1:4">
      <c r="A1026">
        <v>1126</v>
      </c>
      <c r="B1026" t="s">
        <v>5616</v>
      </c>
      <c r="C1026" t="s">
        <v>103</v>
      </c>
      <c r="D1026">
        <v>0.377</v>
      </c>
    </row>
    <row r="1027" spans="1:4">
      <c r="A1027">
        <v>1127</v>
      </c>
      <c r="B1027" t="s">
        <v>5618</v>
      </c>
      <c r="C1027" t="s">
        <v>103</v>
      </c>
      <c r="D1027">
        <v>21.678009999999698</v>
      </c>
    </row>
    <row r="1028" spans="1:4">
      <c r="A1028">
        <v>1130</v>
      </c>
      <c r="B1028" t="s">
        <v>31</v>
      </c>
      <c r="C1028" t="s">
        <v>103</v>
      </c>
      <c r="D1028">
        <v>10.0119997558593</v>
      </c>
    </row>
    <row r="1029" spans="1:4">
      <c r="A1029">
        <v>1131</v>
      </c>
      <c r="B1029" t="s">
        <v>5621</v>
      </c>
      <c r="C1029" t="s">
        <v>103</v>
      </c>
      <c r="D1029">
        <v>9.9999997764825801E-6</v>
      </c>
    </row>
    <row r="1030" spans="1:4">
      <c r="A1030">
        <v>1132</v>
      </c>
      <c r="B1030" t="s">
        <v>5622</v>
      </c>
      <c r="C1030" t="s">
        <v>103</v>
      </c>
      <c r="D1030">
        <v>6.7229999999999999</v>
      </c>
    </row>
    <row r="1031" spans="1:4">
      <c r="A1031">
        <v>1133</v>
      </c>
      <c r="B1031" t="s">
        <v>5623</v>
      </c>
      <c r="C1031" t="s">
        <v>103</v>
      </c>
      <c r="D1031">
        <v>1.1559999999999999</v>
      </c>
    </row>
    <row r="1032" spans="1:4">
      <c r="A1032">
        <v>1134</v>
      </c>
      <c r="B1032" t="s">
        <v>5624</v>
      </c>
      <c r="C1032" t="s">
        <v>103</v>
      </c>
      <c r="D1032">
        <v>0</v>
      </c>
    </row>
    <row r="1033" spans="1:4">
      <c r="A1033">
        <v>1135</v>
      </c>
      <c r="B1033" t="s">
        <v>5625</v>
      </c>
      <c r="C1033" t="s">
        <v>103</v>
      </c>
      <c r="D1033">
        <v>126.13500000000001</v>
      </c>
    </row>
    <row r="1034" spans="1:4">
      <c r="A1034">
        <v>1136</v>
      </c>
      <c r="B1034" t="s">
        <v>5626</v>
      </c>
      <c r="C1034" t="s">
        <v>103</v>
      </c>
      <c r="D1034">
        <v>5.593</v>
      </c>
    </row>
    <row r="1035" spans="1:4">
      <c r="A1035">
        <v>1137</v>
      </c>
      <c r="B1035" t="s">
        <v>5627</v>
      </c>
      <c r="C1035" t="s">
        <v>103</v>
      </c>
      <c r="D1035">
        <v>9.0419999999999998</v>
      </c>
    </row>
    <row r="1036" spans="1:4">
      <c r="A1036">
        <v>1138</v>
      </c>
      <c r="B1036" t="s">
        <v>5628</v>
      </c>
      <c r="C1036" t="s">
        <v>103</v>
      </c>
      <c r="D1036">
        <v>0</v>
      </c>
    </row>
    <row r="1037" spans="1:4">
      <c r="A1037">
        <v>1139</v>
      </c>
      <c r="B1037" t="s">
        <v>5629</v>
      </c>
      <c r="C1037" t="s">
        <v>103</v>
      </c>
      <c r="D1037">
        <v>8.5615999999999998E-2</v>
      </c>
    </row>
    <row r="1038" spans="1:4">
      <c r="A1038">
        <v>1140</v>
      </c>
      <c r="B1038" t="s">
        <v>5631</v>
      </c>
      <c r="C1038" t="s">
        <v>103</v>
      </c>
      <c r="D1038">
        <v>9.9999997764825801E-6</v>
      </c>
    </row>
    <row r="1039" spans="1:4">
      <c r="A1039">
        <v>1141</v>
      </c>
      <c r="B1039" t="s">
        <v>5632</v>
      </c>
      <c r="C1039" t="s">
        <v>103</v>
      </c>
      <c r="D1039">
        <v>0.13625000000000001</v>
      </c>
    </row>
    <row r="1040" spans="1:4">
      <c r="A1040">
        <v>1142</v>
      </c>
      <c r="B1040" t="s">
        <v>5633</v>
      </c>
      <c r="C1040" t="s">
        <v>103</v>
      </c>
      <c r="D1040">
        <v>0</v>
      </c>
    </row>
    <row r="1041" spans="1:4">
      <c r="A1041">
        <v>1143</v>
      </c>
      <c r="B1041" t="s">
        <v>5634</v>
      </c>
      <c r="C1041" t="s">
        <v>103</v>
      </c>
      <c r="D1041">
        <v>21.77</v>
      </c>
    </row>
    <row r="1042" spans="1:4">
      <c r="A1042">
        <v>1144</v>
      </c>
      <c r="B1042" t="s">
        <v>5635</v>
      </c>
      <c r="C1042" t="s">
        <v>103</v>
      </c>
      <c r="D1042">
        <v>2.6749999999999999E-2</v>
      </c>
    </row>
    <row r="1043" spans="1:4">
      <c r="A1043">
        <v>1145</v>
      </c>
      <c r="B1043" t="s">
        <v>32</v>
      </c>
      <c r="C1043" t="s">
        <v>103</v>
      </c>
      <c r="D1043">
        <v>3.82</v>
      </c>
    </row>
    <row r="1044" spans="1:4">
      <c r="A1044">
        <v>1146</v>
      </c>
      <c r="B1044" t="s">
        <v>5637</v>
      </c>
      <c r="C1044" t="s">
        <v>103</v>
      </c>
      <c r="D1044">
        <v>0</v>
      </c>
    </row>
    <row r="1045" spans="1:4">
      <c r="A1045">
        <v>1147</v>
      </c>
      <c r="B1045" t="s">
        <v>69</v>
      </c>
      <c r="C1045" t="s">
        <v>103</v>
      </c>
      <c r="D1045">
        <v>0</v>
      </c>
    </row>
    <row r="1046" spans="1:4">
      <c r="A1046">
        <v>1148</v>
      </c>
      <c r="B1046" t="s">
        <v>5639</v>
      </c>
      <c r="C1046" t="s">
        <v>103</v>
      </c>
      <c r="D1046">
        <v>4.1000000000000002E-2</v>
      </c>
    </row>
    <row r="1047" spans="1:4">
      <c r="A1047">
        <v>1149</v>
      </c>
      <c r="B1047" t="s">
        <v>5640</v>
      </c>
      <c r="C1047" t="s">
        <v>103</v>
      </c>
      <c r="D1047">
        <v>9.09</v>
      </c>
    </row>
    <row r="1048" spans="1:4">
      <c r="A1048">
        <v>1150</v>
      </c>
      <c r="B1048" t="s">
        <v>5641</v>
      </c>
      <c r="C1048" t="s">
        <v>103</v>
      </c>
      <c r="D1048">
        <v>39.220999999999997</v>
      </c>
    </row>
    <row r="1049" spans="1:4">
      <c r="A1049">
        <v>1151</v>
      </c>
      <c r="B1049" t="s">
        <v>5642</v>
      </c>
      <c r="C1049" t="s">
        <v>103</v>
      </c>
      <c r="D1049">
        <v>0</v>
      </c>
    </row>
    <row r="1050" spans="1:4">
      <c r="A1050">
        <v>1152</v>
      </c>
      <c r="B1050" t="s">
        <v>5643</v>
      </c>
      <c r="C1050" t="s">
        <v>103</v>
      </c>
      <c r="D1050">
        <v>14.132</v>
      </c>
    </row>
    <row r="1051" spans="1:4">
      <c r="A1051">
        <v>1153</v>
      </c>
      <c r="B1051" t="s">
        <v>5644</v>
      </c>
      <c r="C1051" t="s">
        <v>103</v>
      </c>
      <c r="D1051">
        <v>42.817</v>
      </c>
    </row>
    <row r="1052" spans="1:4">
      <c r="A1052">
        <v>1154</v>
      </c>
      <c r="B1052" t="s">
        <v>5645</v>
      </c>
      <c r="C1052" t="s">
        <v>103</v>
      </c>
      <c r="D1052">
        <v>10.295</v>
      </c>
    </row>
    <row r="1053" spans="1:4">
      <c r="A1053">
        <v>1155</v>
      </c>
      <c r="B1053" t="s">
        <v>5646</v>
      </c>
      <c r="C1053" t="s">
        <v>103</v>
      </c>
      <c r="D1053">
        <v>26.096</v>
      </c>
    </row>
    <row r="1054" spans="1:4">
      <c r="A1054">
        <v>1156</v>
      </c>
      <c r="B1054" t="s">
        <v>5647</v>
      </c>
      <c r="C1054" t="s">
        <v>103</v>
      </c>
      <c r="D1054">
        <v>35.375</v>
      </c>
    </row>
    <row r="1055" spans="1:4">
      <c r="A1055">
        <v>1157</v>
      </c>
      <c r="B1055" t="s">
        <v>5649</v>
      </c>
      <c r="C1055" t="s">
        <v>103</v>
      </c>
      <c r="D1055">
        <v>29.673999999999999</v>
      </c>
    </row>
    <row r="1056" spans="1:4">
      <c r="A1056">
        <v>1158</v>
      </c>
      <c r="B1056" t="s">
        <v>5650</v>
      </c>
      <c r="C1056" t="s">
        <v>103</v>
      </c>
      <c r="D1056">
        <v>1.4850000000000001</v>
      </c>
    </row>
    <row r="1057" spans="1:4">
      <c r="A1057">
        <v>1159</v>
      </c>
      <c r="B1057" t="s">
        <v>5651</v>
      </c>
      <c r="C1057" t="s">
        <v>103</v>
      </c>
      <c r="D1057">
        <v>13.538</v>
      </c>
    </row>
    <row r="1058" spans="1:4">
      <c r="A1058">
        <v>1160</v>
      </c>
      <c r="B1058" t="s">
        <v>143</v>
      </c>
      <c r="C1058" t="s">
        <v>103</v>
      </c>
      <c r="D1058">
        <v>0</v>
      </c>
    </row>
    <row r="1059" spans="1:4">
      <c r="A1059">
        <v>1161</v>
      </c>
      <c r="B1059" t="s">
        <v>5652</v>
      </c>
      <c r="C1059" t="s">
        <v>103</v>
      </c>
      <c r="D1059">
        <v>13.331</v>
      </c>
    </row>
    <row r="1060" spans="1:4">
      <c r="A1060">
        <v>1162</v>
      </c>
      <c r="B1060" t="s">
        <v>5653</v>
      </c>
      <c r="C1060" t="s">
        <v>103</v>
      </c>
      <c r="D1060">
        <v>0.15024999999999999</v>
      </c>
    </row>
    <row r="1061" spans="1:4">
      <c r="A1061">
        <v>1163</v>
      </c>
      <c r="B1061" t="s">
        <v>5655</v>
      </c>
      <c r="C1061" t="s">
        <v>103</v>
      </c>
      <c r="D1061">
        <v>4.3499999999999997E-2</v>
      </c>
    </row>
    <row r="1062" spans="1:4">
      <c r="A1062">
        <v>1164</v>
      </c>
      <c r="B1062" t="s">
        <v>5657</v>
      </c>
      <c r="C1062" t="s">
        <v>103</v>
      </c>
      <c r="D1062">
        <v>1.1539999999999999</v>
      </c>
    </row>
    <row r="1063" spans="1:4">
      <c r="A1063">
        <v>1165</v>
      </c>
      <c r="B1063" t="s">
        <v>5658</v>
      </c>
      <c r="C1063" t="s">
        <v>103</v>
      </c>
      <c r="D1063">
        <v>0</v>
      </c>
    </row>
    <row r="1064" spans="1:4">
      <c r="A1064">
        <v>1166</v>
      </c>
      <c r="B1064" t="s">
        <v>5660</v>
      </c>
      <c r="C1064" t="s">
        <v>103</v>
      </c>
      <c r="D1064">
        <v>72.700999999999993</v>
      </c>
    </row>
    <row r="1065" spans="1:4">
      <c r="A1065">
        <v>1167</v>
      </c>
      <c r="B1065" t="s">
        <v>5661</v>
      </c>
      <c r="C1065" t="s">
        <v>103</v>
      </c>
      <c r="D1065">
        <v>7.7030000000000003</v>
      </c>
    </row>
    <row r="1066" spans="1:4">
      <c r="A1066">
        <v>1168</v>
      </c>
      <c r="B1066" t="s">
        <v>5663</v>
      </c>
      <c r="C1066" t="s">
        <v>103</v>
      </c>
      <c r="D1066">
        <v>0</v>
      </c>
    </row>
    <row r="1067" spans="1:4">
      <c r="A1067">
        <v>1169</v>
      </c>
      <c r="B1067" t="s">
        <v>5664</v>
      </c>
      <c r="C1067" t="s">
        <v>103</v>
      </c>
      <c r="D1067">
        <v>3.2669999999999999</v>
      </c>
    </row>
    <row r="1068" spans="1:4">
      <c r="A1068">
        <v>1170</v>
      </c>
      <c r="B1068" t="s">
        <v>5665</v>
      </c>
      <c r="C1068" t="s">
        <v>103</v>
      </c>
      <c r="D1068">
        <v>1.6750000000000001E-2</v>
      </c>
    </row>
    <row r="1069" spans="1:4">
      <c r="A1069">
        <v>1171</v>
      </c>
      <c r="B1069" t="s">
        <v>5666</v>
      </c>
      <c r="C1069" t="s">
        <v>103</v>
      </c>
      <c r="D1069">
        <v>4.9950000000000001</v>
      </c>
    </row>
    <row r="1070" spans="1:4">
      <c r="A1070">
        <v>1172</v>
      </c>
      <c r="B1070" t="s">
        <v>34</v>
      </c>
      <c r="C1070" t="s">
        <v>103</v>
      </c>
      <c r="D1070">
        <v>-2.4469900000002198</v>
      </c>
    </row>
    <row r="1071" spans="1:4">
      <c r="A1071">
        <v>1173</v>
      </c>
      <c r="B1071" t="s">
        <v>5668</v>
      </c>
      <c r="C1071" t="s">
        <v>103</v>
      </c>
      <c r="D1071">
        <v>5.6230000000000002</v>
      </c>
    </row>
    <row r="1072" spans="1:4">
      <c r="A1072">
        <v>1174</v>
      </c>
      <c r="B1072" t="s">
        <v>5669</v>
      </c>
      <c r="C1072" t="s">
        <v>103</v>
      </c>
      <c r="D1072">
        <v>139.57389843749999</v>
      </c>
    </row>
    <row r="1073" spans="1:4">
      <c r="A1073">
        <v>1175</v>
      </c>
      <c r="B1073" t="s">
        <v>5670</v>
      </c>
      <c r="C1073" t="s">
        <v>103</v>
      </c>
      <c r="D1073">
        <v>0</v>
      </c>
    </row>
    <row r="1074" spans="1:4">
      <c r="A1074">
        <v>1176</v>
      </c>
      <c r="B1074" t="s">
        <v>35</v>
      </c>
      <c r="C1074" t="s">
        <v>103</v>
      </c>
      <c r="D1074">
        <v>5.1539999999999999</v>
      </c>
    </row>
    <row r="1075" spans="1:4">
      <c r="A1075">
        <v>1177</v>
      </c>
      <c r="B1075" t="s">
        <v>5671</v>
      </c>
      <c r="C1075" t="s">
        <v>103</v>
      </c>
      <c r="D1075">
        <v>0</v>
      </c>
    </row>
    <row r="1076" spans="1:4">
      <c r="A1076">
        <v>1178</v>
      </c>
      <c r="B1076" t="s">
        <v>5672</v>
      </c>
      <c r="C1076" t="s">
        <v>103</v>
      </c>
      <c r="D1076">
        <v>0</v>
      </c>
    </row>
    <row r="1077" spans="1:4">
      <c r="A1077">
        <v>1179</v>
      </c>
      <c r="B1077" t="s">
        <v>5673</v>
      </c>
      <c r="C1077" t="s">
        <v>103</v>
      </c>
      <c r="D1077">
        <v>10.772</v>
      </c>
    </row>
    <row r="1078" spans="1:4">
      <c r="A1078">
        <v>1181</v>
      </c>
      <c r="B1078" t="s">
        <v>135</v>
      </c>
      <c r="C1078" t="s">
        <v>103</v>
      </c>
      <c r="D1078">
        <v>0.12475</v>
      </c>
    </row>
    <row r="1079" spans="1:4">
      <c r="A1079">
        <v>1182</v>
      </c>
      <c r="B1079" t="s">
        <v>5675</v>
      </c>
      <c r="C1079" t="s">
        <v>103</v>
      </c>
      <c r="D1079">
        <v>9.9999997764825801E-6</v>
      </c>
    </row>
    <row r="1080" spans="1:4">
      <c r="A1080">
        <v>1183</v>
      </c>
      <c r="B1080" t="s">
        <v>5676</v>
      </c>
      <c r="C1080" t="s">
        <v>103</v>
      </c>
      <c r="D1080">
        <v>0</v>
      </c>
    </row>
    <row r="1081" spans="1:4">
      <c r="A1081">
        <v>1184</v>
      </c>
      <c r="B1081" t="s">
        <v>5677</v>
      </c>
      <c r="C1081" t="s">
        <v>103</v>
      </c>
      <c r="D1081">
        <v>0</v>
      </c>
    </row>
    <row r="1082" spans="1:4">
      <c r="A1082">
        <v>1185</v>
      </c>
      <c r="B1082" t="s">
        <v>5679</v>
      </c>
      <c r="C1082" t="s">
        <v>103</v>
      </c>
      <c r="D1082">
        <v>2.2250900878906199</v>
      </c>
    </row>
    <row r="1083" spans="1:4">
      <c r="A1083">
        <v>1186</v>
      </c>
      <c r="B1083" t="s">
        <v>5680</v>
      </c>
      <c r="C1083" t="s">
        <v>103</v>
      </c>
      <c r="D1083">
        <v>0</v>
      </c>
    </row>
    <row r="1084" spans="1:4">
      <c r="A1084">
        <v>1187</v>
      </c>
      <c r="B1084" t="s">
        <v>5682</v>
      </c>
      <c r="C1084" t="s">
        <v>103</v>
      </c>
      <c r="D1084">
        <v>54.334000000000003</v>
      </c>
    </row>
    <row r="1085" spans="1:4">
      <c r="A1085">
        <v>1188</v>
      </c>
      <c r="B1085" t="s">
        <v>5683</v>
      </c>
      <c r="C1085" t="s">
        <v>103</v>
      </c>
      <c r="D1085">
        <v>5.7889999999999997</v>
      </c>
    </row>
    <row r="1086" spans="1:4">
      <c r="A1086">
        <v>1189</v>
      </c>
      <c r="B1086" t="s">
        <v>5684</v>
      </c>
      <c r="C1086" t="s">
        <v>103</v>
      </c>
      <c r="D1086">
        <v>3.3559999999999999</v>
      </c>
    </row>
    <row r="1087" spans="1:4">
      <c r="A1087">
        <v>1190</v>
      </c>
      <c r="B1087" t="s">
        <v>5686</v>
      </c>
      <c r="C1087" t="s">
        <v>103</v>
      </c>
      <c r="D1087">
        <v>0</v>
      </c>
    </row>
    <row r="1088" spans="1:4">
      <c r="A1088">
        <v>879</v>
      </c>
      <c r="B1088" t="s">
        <v>5687</v>
      </c>
      <c r="C1088" t="s">
        <v>103</v>
      </c>
      <c r="D1088">
        <v>0</v>
      </c>
    </row>
    <row r="1089" spans="1:4">
      <c r="A1089">
        <v>1191</v>
      </c>
      <c r="B1089" t="s">
        <v>5689</v>
      </c>
      <c r="C1089" t="s">
        <v>103</v>
      </c>
      <c r="D1089">
        <v>87.947000000000003</v>
      </c>
    </row>
    <row r="1090" spans="1:4">
      <c r="A1090">
        <v>1192</v>
      </c>
      <c r="B1090" t="s">
        <v>5690</v>
      </c>
      <c r="C1090" t="s">
        <v>103</v>
      </c>
      <c r="D1090">
        <v>26.475000000000001</v>
      </c>
    </row>
    <row r="1091" spans="1:4">
      <c r="A1091">
        <v>1193</v>
      </c>
      <c r="B1091" t="s">
        <v>596</v>
      </c>
      <c r="C1091" t="s">
        <v>103</v>
      </c>
      <c r="D1091">
        <v>0.41275000000000001</v>
      </c>
    </row>
    <row r="1092" spans="1:4">
      <c r="A1092">
        <v>1194</v>
      </c>
      <c r="B1092" t="s">
        <v>5691</v>
      </c>
      <c r="C1092" t="s">
        <v>103</v>
      </c>
      <c r="D1092">
        <v>7.173</v>
      </c>
    </row>
    <row r="1093" spans="1:4">
      <c r="A1093">
        <v>1195</v>
      </c>
      <c r="B1093" t="s">
        <v>5692</v>
      </c>
      <c r="C1093" t="s">
        <v>103</v>
      </c>
      <c r="D1093">
        <v>59.064999999999998</v>
      </c>
    </row>
    <row r="1094" spans="1:4">
      <c r="A1094">
        <v>1196</v>
      </c>
      <c r="B1094" t="s">
        <v>5693</v>
      </c>
      <c r="C1094" t="s">
        <v>103</v>
      </c>
      <c r="D1094">
        <v>34.8071899414062</v>
      </c>
    </row>
    <row r="1095" spans="1:4">
      <c r="A1095">
        <v>1197</v>
      </c>
      <c r="B1095" t="s">
        <v>5694</v>
      </c>
      <c r="C1095" t="s">
        <v>103</v>
      </c>
      <c r="D1095">
        <v>0</v>
      </c>
    </row>
    <row r="1096" spans="1:4">
      <c r="A1096">
        <v>1198</v>
      </c>
      <c r="B1096" t="s">
        <v>5696</v>
      </c>
      <c r="C1096" t="s">
        <v>103</v>
      </c>
      <c r="D1096">
        <v>3.0659999999999998</v>
      </c>
    </row>
    <row r="1097" spans="1:4">
      <c r="A1097">
        <v>1199</v>
      </c>
      <c r="B1097" t="s">
        <v>5697</v>
      </c>
      <c r="C1097" t="s">
        <v>103</v>
      </c>
      <c r="D1097">
        <v>0</v>
      </c>
    </row>
    <row r="1098" spans="1:4">
      <c r="A1098">
        <v>1201</v>
      </c>
      <c r="B1098" t="s">
        <v>5719</v>
      </c>
      <c r="C1098" t="s">
        <v>73</v>
      </c>
      <c r="D1098">
        <v>709.92899999999997</v>
      </c>
    </row>
    <row r="1099" spans="1:4">
      <c r="A1099">
        <v>1202</v>
      </c>
      <c r="B1099" t="s">
        <v>5721</v>
      </c>
      <c r="C1099" t="s">
        <v>73</v>
      </c>
      <c r="D1099">
        <v>357.98700000000002</v>
      </c>
    </row>
    <row r="1100" spans="1:4">
      <c r="A1100">
        <v>1203</v>
      </c>
      <c r="B1100" t="s">
        <v>462</v>
      </c>
      <c r="C1100" t="s">
        <v>103</v>
      </c>
      <c r="D1100">
        <v>0.56267729529730814</v>
      </c>
    </row>
    <row r="1101" spans="1:4">
      <c r="A1101">
        <v>1204</v>
      </c>
      <c r="B1101" t="s">
        <v>557</v>
      </c>
      <c r="C1101" t="s">
        <v>103</v>
      </c>
      <c r="D1101">
        <v>3.5030908843754503E-2</v>
      </c>
    </row>
    <row r="1102" spans="1:4">
      <c r="A1102">
        <v>1205</v>
      </c>
      <c r="B1102" t="s">
        <v>5722</v>
      </c>
      <c r="C1102" t="s">
        <v>4</v>
      </c>
      <c r="D1102">
        <v>0</v>
      </c>
    </row>
    <row r="1103" spans="1:4">
      <c r="A1103">
        <v>1206</v>
      </c>
      <c r="B1103" t="s">
        <v>463</v>
      </c>
      <c r="C1103" t="s">
        <v>103</v>
      </c>
      <c r="D1103">
        <v>0.32736727754771361</v>
      </c>
    </row>
    <row r="1104" spans="1:4">
      <c r="A1104">
        <v>1207</v>
      </c>
      <c r="B1104" t="s">
        <v>5723</v>
      </c>
      <c r="C1104" t="s">
        <v>4</v>
      </c>
      <c r="D1104">
        <v>410.75700000000001</v>
      </c>
    </row>
    <row r="1105" spans="1:4">
      <c r="A1105">
        <v>1208</v>
      </c>
      <c r="B1105" t="s">
        <v>5725</v>
      </c>
      <c r="C1105" t="s">
        <v>4</v>
      </c>
      <c r="D1105">
        <v>41.572000000000003</v>
      </c>
    </row>
    <row r="1106" spans="1:4">
      <c r="A1106">
        <v>1209</v>
      </c>
      <c r="B1106" t="s">
        <v>5726</v>
      </c>
      <c r="C1106" t="s">
        <v>4</v>
      </c>
      <c r="D1106">
        <v>0</v>
      </c>
    </row>
    <row r="1107" spans="1:4">
      <c r="A1107">
        <v>1210</v>
      </c>
      <c r="B1107" t="s">
        <v>5728</v>
      </c>
      <c r="C1107" t="s">
        <v>4</v>
      </c>
      <c r="D1107" s="148">
        <v>0</v>
      </c>
    </row>
    <row r="1108" spans="1:4">
      <c r="A1108">
        <v>1211</v>
      </c>
      <c r="B1108" t="s">
        <v>464</v>
      </c>
      <c r="C1108" t="s">
        <v>3</v>
      </c>
      <c r="D1108" s="148">
        <v>3.8012428418678494</v>
      </c>
    </row>
    <row r="1109" spans="1:4">
      <c r="A1109">
        <v>1306</v>
      </c>
      <c r="B1109" t="s">
        <v>480</v>
      </c>
      <c r="C1109" t="s">
        <v>4</v>
      </c>
      <c r="D1109" s="148">
        <v>481.214</v>
      </c>
    </row>
    <row r="1110" spans="1:4">
      <c r="A1110">
        <v>1314</v>
      </c>
      <c r="B1110" t="s">
        <v>482</v>
      </c>
      <c r="C1110" t="s">
        <v>4</v>
      </c>
      <c r="D1110" s="148">
        <v>390.755</v>
      </c>
    </row>
    <row r="1111" spans="1:4">
      <c r="A1111">
        <v>1212</v>
      </c>
      <c r="B1111" t="s">
        <v>5729</v>
      </c>
      <c r="C1111" t="s">
        <v>4</v>
      </c>
      <c r="D1111" s="148">
        <v>339.40300000000002</v>
      </c>
    </row>
    <row r="1112" spans="1:4">
      <c r="A1112">
        <v>1213</v>
      </c>
      <c r="B1112" t="s">
        <v>8802</v>
      </c>
      <c r="C1112" t="s">
        <v>103</v>
      </c>
      <c r="D1112" s="148">
        <v>40.5</v>
      </c>
    </row>
    <row r="1113" spans="1:4">
      <c r="A1113">
        <v>1214</v>
      </c>
      <c r="B1113" t="s">
        <v>5731</v>
      </c>
      <c r="C1113" t="s">
        <v>73</v>
      </c>
      <c r="D1113" s="148">
        <v>19.321000000000002</v>
      </c>
    </row>
    <row r="1114" spans="1:4">
      <c r="A1114">
        <v>1215</v>
      </c>
      <c r="B1114" t="s">
        <v>5733</v>
      </c>
      <c r="C1114" t="s">
        <v>73</v>
      </c>
      <c r="D1114" s="148">
        <v>19.321000000000002</v>
      </c>
    </row>
    <row r="1115" spans="1:4">
      <c r="A1115">
        <v>1216</v>
      </c>
      <c r="B1115" t="s">
        <v>5734</v>
      </c>
      <c r="C1115" t="s">
        <v>73</v>
      </c>
      <c r="D1115" s="148">
        <v>366.36099999999999</v>
      </c>
    </row>
    <row r="1116" spans="1:4">
      <c r="A1116">
        <v>1217</v>
      </c>
      <c r="B1116" t="s">
        <v>5736</v>
      </c>
      <c r="C1116" t="s">
        <v>73</v>
      </c>
      <c r="D1116" s="148">
        <v>607.76099999999997</v>
      </c>
    </row>
    <row r="1117" spans="1:4">
      <c r="A1117">
        <v>1218</v>
      </c>
      <c r="B1117" t="s">
        <v>5737</v>
      </c>
      <c r="C1117" t="s">
        <v>73</v>
      </c>
      <c r="D1117" s="148">
        <v>249.01499999999999</v>
      </c>
    </row>
    <row r="1118" spans="1:4">
      <c r="A1118">
        <v>1219</v>
      </c>
      <c r="B1118" t="s">
        <v>5738</v>
      </c>
      <c r="C1118" t="s">
        <v>0</v>
      </c>
      <c r="D1118" s="148">
        <v>0</v>
      </c>
    </row>
    <row r="1119" spans="1:4">
      <c r="A1119">
        <v>1220</v>
      </c>
      <c r="B1119" t="s">
        <v>5739</v>
      </c>
      <c r="C1119" t="s">
        <v>4</v>
      </c>
      <c r="D1119" s="148">
        <v>337.71899999999999</v>
      </c>
    </row>
    <row r="1120" spans="1:4">
      <c r="A1120">
        <v>1221</v>
      </c>
      <c r="B1120" t="s">
        <v>5740</v>
      </c>
      <c r="C1120" t="s">
        <v>3</v>
      </c>
      <c r="D1120" s="148">
        <v>167.691</v>
      </c>
    </row>
    <row r="1121" spans="1:4">
      <c r="A1121">
        <v>1223</v>
      </c>
      <c r="B1121" t="s">
        <v>5741</v>
      </c>
      <c r="C1121" t="s">
        <v>0</v>
      </c>
      <c r="D1121" s="148">
        <v>0</v>
      </c>
    </row>
    <row r="1122" spans="1:4">
      <c r="A1122">
        <v>1226</v>
      </c>
      <c r="B1122" t="s">
        <v>5742</v>
      </c>
      <c r="C1122" t="s">
        <v>4</v>
      </c>
      <c r="D1122" s="148">
        <v>443.38200000000001</v>
      </c>
    </row>
    <row r="1123" spans="1:4">
      <c r="A1123">
        <v>1228</v>
      </c>
      <c r="B1123" t="s">
        <v>465</v>
      </c>
      <c r="C1123" t="s">
        <v>103</v>
      </c>
      <c r="D1123" s="148">
        <v>0</v>
      </c>
    </row>
    <row r="1124" spans="1:4">
      <c r="A1124">
        <v>1229</v>
      </c>
      <c r="B1124" t="s">
        <v>8803</v>
      </c>
      <c r="C1124" t="s">
        <v>103</v>
      </c>
      <c r="D1124" s="148">
        <v>2.0830000000000002</v>
      </c>
    </row>
    <row r="1125" spans="1:4">
      <c r="A1125">
        <v>1232</v>
      </c>
      <c r="B1125" t="s">
        <v>48</v>
      </c>
      <c r="C1125" t="s">
        <v>4</v>
      </c>
      <c r="D1125" s="148">
        <v>382.30599999999998</v>
      </c>
    </row>
    <row r="1126" spans="1:4">
      <c r="A1126">
        <v>1313</v>
      </c>
      <c r="B1126" t="s">
        <v>5746</v>
      </c>
      <c r="C1126" t="s">
        <v>4</v>
      </c>
      <c r="D1126" s="148">
        <v>0</v>
      </c>
    </row>
    <row r="1127" spans="1:4">
      <c r="A1127">
        <v>1234</v>
      </c>
      <c r="B1127" t="s">
        <v>5747</v>
      </c>
      <c r="C1127" t="s">
        <v>243</v>
      </c>
      <c r="D1127" s="148">
        <v>117.851</v>
      </c>
    </row>
    <row r="1128" spans="1:4">
      <c r="A1128">
        <v>1235</v>
      </c>
      <c r="B1128" t="s">
        <v>5748</v>
      </c>
      <c r="C1128" t="s">
        <v>4</v>
      </c>
      <c r="D1128" s="148">
        <v>0</v>
      </c>
    </row>
    <row r="1129" spans="1:4">
      <c r="A1129">
        <v>1237</v>
      </c>
      <c r="B1129" t="s">
        <v>147</v>
      </c>
      <c r="C1129" t="s">
        <v>4</v>
      </c>
      <c r="D1129" s="148">
        <v>45.025433000000007</v>
      </c>
    </row>
    <row r="1130" spans="1:4">
      <c r="A1130">
        <v>1238</v>
      </c>
      <c r="B1130" t="s">
        <v>5751</v>
      </c>
      <c r="C1130" t="s">
        <v>4</v>
      </c>
      <c r="D1130" s="148">
        <v>0</v>
      </c>
    </row>
    <row r="1131" spans="1:4">
      <c r="A1131">
        <v>1320</v>
      </c>
      <c r="B1131" t="s">
        <v>2</v>
      </c>
      <c r="C1131" t="s">
        <v>0</v>
      </c>
      <c r="D1131" s="148">
        <v>430.12</v>
      </c>
    </row>
    <row r="1132" spans="1:4">
      <c r="A1132">
        <v>1239</v>
      </c>
      <c r="B1132" t="s">
        <v>5754</v>
      </c>
      <c r="C1132" t="s">
        <v>4967</v>
      </c>
      <c r="D1132" s="148">
        <v>259.64</v>
      </c>
    </row>
    <row r="1133" spans="1:4">
      <c r="A1133">
        <v>1240</v>
      </c>
      <c r="B1133" t="s">
        <v>8804</v>
      </c>
      <c r="C1133" t="s">
        <v>0</v>
      </c>
      <c r="D1133" s="148">
        <v>169.047</v>
      </c>
    </row>
    <row r="1134" spans="1:4">
      <c r="A1134">
        <v>1241</v>
      </c>
      <c r="B1134" t="s">
        <v>5756</v>
      </c>
      <c r="C1134" t="s">
        <v>4</v>
      </c>
      <c r="D1134" s="148">
        <v>211.46100000000001</v>
      </c>
    </row>
    <row r="1135" spans="1:4">
      <c r="A1135">
        <v>1244</v>
      </c>
      <c r="B1135" t="s">
        <v>5757</v>
      </c>
      <c r="C1135" t="s">
        <v>4</v>
      </c>
      <c r="D1135" s="148">
        <v>2.3606558637171471</v>
      </c>
    </row>
    <row r="1136" spans="1:4">
      <c r="A1136">
        <v>1245</v>
      </c>
      <c r="B1136" t="s">
        <v>5758</v>
      </c>
      <c r="C1136" t="s">
        <v>4</v>
      </c>
      <c r="D1136" s="148">
        <v>2.3763777966622741</v>
      </c>
    </row>
    <row r="1137" spans="1:4">
      <c r="A1137">
        <v>1246</v>
      </c>
      <c r="B1137" t="s">
        <v>5759</v>
      </c>
      <c r="C1137" t="s">
        <v>4</v>
      </c>
      <c r="D1137" s="148">
        <v>206.18199999999999</v>
      </c>
    </row>
    <row r="1138" spans="1:4">
      <c r="A1138">
        <v>1251</v>
      </c>
      <c r="B1138" t="s">
        <v>5760</v>
      </c>
      <c r="C1138" t="s">
        <v>73</v>
      </c>
      <c r="D1138" s="148">
        <v>413.72899999999998</v>
      </c>
    </row>
    <row r="1139" spans="1:4">
      <c r="A1139">
        <v>1252</v>
      </c>
      <c r="B1139" t="s">
        <v>5762</v>
      </c>
      <c r="C1139" t="s">
        <v>73</v>
      </c>
      <c r="D1139" s="148">
        <v>290.90800000000002</v>
      </c>
    </row>
    <row r="1140" spans="1:4">
      <c r="A1140">
        <v>1254</v>
      </c>
      <c r="B1140" t="s">
        <v>5763</v>
      </c>
      <c r="C1140" t="s">
        <v>4</v>
      </c>
      <c r="D1140" s="148">
        <v>442.50099999999998</v>
      </c>
    </row>
    <row r="1141" spans="1:4">
      <c r="A1141">
        <v>1255</v>
      </c>
      <c r="B1141" t="s">
        <v>5765</v>
      </c>
      <c r="C1141" t="s">
        <v>4</v>
      </c>
      <c r="D1141" s="148">
        <v>246.02500000000001</v>
      </c>
    </row>
    <row r="1142" spans="1:4">
      <c r="A1142">
        <v>1321</v>
      </c>
      <c r="B1142" t="s">
        <v>5766</v>
      </c>
      <c r="C1142" t="s">
        <v>4</v>
      </c>
      <c r="D1142" s="148">
        <v>0</v>
      </c>
    </row>
    <row r="1143" spans="1:4">
      <c r="A1143">
        <v>1257</v>
      </c>
      <c r="B1143" t="s">
        <v>5767</v>
      </c>
      <c r="C1143" t="s">
        <v>4</v>
      </c>
      <c r="D1143" s="148">
        <v>287.99599999999998</v>
      </c>
    </row>
    <row r="1144" spans="1:4">
      <c r="A1144">
        <v>1258</v>
      </c>
      <c r="B1144" t="s">
        <v>5769</v>
      </c>
      <c r="C1144" t="s">
        <v>4</v>
      </c>
      <c r="D1144" s="148">
        <v>286.81</v>
      </c>
    </row>
    <row r="1145" spans="1:4">
      <c r="A1145">
        <v>1259</v>
      </c>
      <c r="B1145" t="s">
        <v>5770</v>
      </c>
      <c r="C1145" t="s">
        <v>0</v>
      </c>
      <c r="D1145" s="148">
        <v>0</v>
      </c>
    </row>
    <row r="1146" spans="1:4">
      <c r="A1146">
        <v>1261</v>
      </c>
      <c r="B1146" t="s">
        <v>467</v>
      </c>
      <c r="C1146" t="s">
        <v>103</v>
      </c>
      <c r="D1146" s="148">
        <v>0</v>
      </c>
    </row>
    <row r="1147" spans="1:4">
      <c r="A1147">
        <v>1322</v>
      </c>
      <c r="B1147" t="s">
        <v>5771</v>
      </c>
      <c r="C1147" t="s">
        <v>4</v>
      </c>
      <c r="D1147" s="148">
        <v>21.632999999999999</v>
      </c>
    </row>
    <row r="1148" spans="1:4">
      <c r="A1148">
        <v>1263</v>
      </c>
      <c r="B1148" t="s">
        <v>5772</v>
      </c>
      <c r="C1148" t="s">
        <v>3</v>
      </c>
      <c r="D1148" s="148">
        <v>3.8759999999999999</v>
      </c>
    </row>
    <row r="1149" spans="1:4">
      <c r="A1149">
        <v>1264</v>
      </c>
      <c r="B1149" t="s">
        <v>5774</v>
      </c>
      <c r="C1149" t="s">
        <v>73</v>
      </c>
      <c r="D1149" s="148">
        <v>3.62</v>
      </c>
    </row>
    <row r="1150" spans="1:4">
      <c r="A1150">
        <v>1265</v>
      </c>
      <c r="B1150" t="s">
        <v>37</v>
      </c>
      <c r="C1150" t="s">
        <v>4</v>
      </c>
      <c r="D1150" s="148">
        <v>183.697</v>
      </c>
    </row>
    <row r="1151" spans="1:4">
      <c r="A1151">
        <v>1266</v>
      </c>
      <c r="B1151" t="s">
        <v>5775</v>
      </c>
      <c r="C1151" t="s">
        <v>247</v>
      </c>
      <c r="D1151" s="148">
        <v>0</v>
      </c>
    </row>
    <row r="1152" spans="1:4">
      <c r="A1152">
        <v>1267</v>
      </c>
      <c r="B1152" t="s">
        <v>468</v>
      </c>
      <c r="C1152" t="s">
        <v>103</v>
      </c>
      <c r="D1152" s="148">
        <v>0.41417371702241162</v>
      </c>
    </row>
    <row r="1153" spans="1:4">
      <c r="A1153">
        <v>1268</v>
      </c>
      <c r="B1153" t="s">
        <v>5776</v>
      </c>
      <c r="C1153" t="s">
        <v>4</v>
      </c>
      <c r="D1153" s="148">
        <v>4.1160325730594618</v>
      </c>
    </row>
    <row r="1154" spans="1:4">
      <c r="A1154">
        <v>1269</v>
      </c>
      <c r="B1154" t="s">
        <v>5777</v>
      </c>
      <c r="C1154" t="s">
        <v>4</v>
      </c>
      <c r="D1154" s="148">
        <v>312.19900000000001</v>
      </c>
    </row>
    <row r="1155" spans="1:4">
      <c r="A1155">
        <v>1273</v>
      </c>
      <c r="B1155" t="s">
        <v>506</v>
      </c>
      <c r="C1155" t="s">
        <v>4</v>
      </c>
      <c r="D1155" s="148">
        <v>418.17099999999999</v>
      </c>
    </row>
    <row r="1156" spans="1:4">
      <c r="A1156">
        <v>1274</v>
      </c>
      <c r="B1156" t="s">
        <v>5778</v>
      </c>
      <c r="C1156" t="s">
        <v>4</v>
      </c>
      <c r="D1156" s="148">
        <v>0</v>
      </c>
    </row>
    <row r="1157" spans="1:4">
      <c r="A1157">
        <v>1275</v>
      </c>
      <c r="B1157" t="s">
        <v>5780</v>
      </c>
      <c r="C1157" t="s">
        <v>4</v>
      </c>
      <c r="D1157" s="148">
        <v>0</v>
      </c>
    </row>
    <row r="1158" spans="1:4">
      <c r="A1158">
        <v>1276</v>
      </c>
      <c r="B1158" t="s">
        <v>5781</v>
      </c>
      <c r="C1158" t="s">
        <v>4</v>
      </c>
      <c r="D1158" s="148">
        <v>2.2533193273383749</v>
      </c>
    </row>
    <row r="1159" spans="1:4">
      <c r="A1159">
        <v>1278</v>
      </c>
      <c r="B1159" t="s">
        <v>5782</v>
      </c>
      <c r="C1159" t="s">
        <v>0</v>
      </c>
      <c r="D1159" s="148">
        <v>0</v>
      </c>
    </row>
    <row r="1160" spans="1:4">
      <c r="A1160">
        <v>1279</v>
      </c>
      <c r="B1160" t="s">
        <v>5783</v>
      </c>
      <c r="C1160" t="s">
        <v>0</v>
      </c>
      <c r="D1160" s="148">
        <v>0</v>
      </c>
    </row>
    <row r="1161" spans="1:4">
      <c r="A1161">
        <v>1282</v>
      </c>
      <c r="B1161" t="s">
        <v>4196</v>
      </c>
      <c r="C1161" t="s">
        <v>4</v>
      </c>
      <c r="D1161" s="148">
        <v>458.68400000000003</v>
      </c>
    </row>
    <row r="1162" spans="1:4">
      <c r="A1162">
        <v>1283</v>
      </c>
      <c r="B1162" t="s">
        <v>4193</v>
      </c>
      <c r="C1162" t="s">
        <v>4</v>
      </c>
      <c r="D1162" s="148">
        <v>492.99700000000001</v>
      </c>
    </row>
    <row r="1163" spans="1:4">
      <c r="A1163">
        <v>1284</v>
      </c>
      <c r="B1163" t="s">
        <v>4198</v>
      </c>
      <c r="C1163" t="s">
        <v>4</v>
      </c>
      <c r="D1163" s="148">
        <v>517.053</v>
      </c>
    </row>
    <row r="1164" spans="1:4">
      <c r="A1164">
        <v>1285</v>
      </c>
      <c r="B1164" t="s">
        <v>5790</v>
      </c>
      <c r="C1164" t="s">
        <v>73</v>
      </c>
      <c r="D1164" s="148">
        <v>711.15899999999999</v>
      </c>
    </row>
    <row r="1165" spans="1:4">
      <c r="A1165">
        <v>1286</v>
      </c>
      <c r="B1165" t="s">
        <v>5791</v>
      </c>
      <c r="C1165" t="s">
        <v>0</v>
      </c>
      <c r="D1165" s="148">
        <v>0</v>
      </c>
    </row>
    <row r="1166" spans="1:4">
      <c r="A1166">
        <v>1287</v>
      </c>
      <c r="B1166" t="s">
        <v>469</v>
      </c>
      <c r="C1166" t="s">
        <v>103</v>
      </c>
      <c r="D1166" s="148">
        <v>0</v>
      </c>
    </row>
    <row r="1167" spans="1:4">
      <c r="A1167">
        <v>1289</v>
      </c>
      <c r="B1167" t="s">
        <v>470</v>
      </c>
      <c r="C1167" t="s">
        <v>103</v>
      </c>
      <c r="D1167" s="148">
        <v>0</v>
      </c>
    </row>
    <row r="1168" spans="1:4">
      <c r="A1168">
        <v>1292</v>
      </c>
      <c r="B1168" t="s">
        <v>5793</v>
      </c>
      <c r="C1168" t="s">
        <v>4</v>
      </c>
      <c r="D1168" s="148">
        <v>0</v>
      </c>
    </row>
    <row r="1169" spans="1:5">
      <c r="A1169">
        <v>1293</v>
      </c>
      <c r="B1169" t="s">
        <v>5794</v>
      </c>
      <c r="C1169" t="s">
        <v>0</v>
      </c>
      <c r="D1169" s="148">
        <v>3.5390000000000001</v>
      </c>
    </row>
    <row r="1170" spans="1:5">
      <c r="A1170">
        <v>1294</v>
      </c>
      <c r="B1170" t="s">
        <v>5795</v>
      </c>
      <c r="C1170" t="s">
        <v>3</v>
      </c>
      <c r="D1170" s="148">
        <v>488.98500000000001</v>
      </c>
    </row>
    <row r="1171" spans="1:5">
      <c r="A1171">
        <v>1295</v>
      </c>
      <c r="B1171" t="s">
        <v>5797</v>
      </c>
      <c r="C1171" t="s">
        <v>3</v>
      </c>
      <c r="D1171" s="148">
        <v>63.593000000000004</v>
      </c>
    </row>
    <row r="1172" spans="1:5">
      <c r="A1172">
        <v>1297</v>
      </c>
      <c r="B1172" t="s">
        <v>5799</v>
      </c>
      <c r="C1172" t="s">
        <v>46</v>
      </c>
      <c r="D1172" s="148">
        <v>23.171645000000002</v>
      </c>
    </row>
    <row r="1173" spans="1:5">
      <c r="A1173">
        <v>1299</v>
      </c>
      <c r="B1173" t="s">
        <v>5801</v>
      </c>
      <c r="C1173" t="s">
        <v>4</v>
      </c>
      <c r="D1173" s="148">
        <v>0</v>
      </c>
    </row>
    <row r="1174" spans="1:5">
      <c r="A1174">
        <v>1303</v>
      </c>
      <c r="B1174" t="s">
        <v>5803</v>
      </c>
      <c r="C1174" t="s">
        <v>4</v>
      </c>
      <c r="D1174" s="148">
        <v>139.036</v>
      </c>
    </row>
    <row r="1175" spans="1:5">
      <c r="A1175">
        <v>1304</v>
      </c>
      <c r="B1175" t="s">
        <v>5805</v>
      </c>
      <c r="C1175" t="s">
        <v>4</v>
      </c>
      <c r="D1175" s="148">
        <v>569.03700000000003</v>
      </c>
    </row>
    <row r="1176" spans="1:5">
      <c r="A1176">
        <v>1305</v>
      </c>
      <c r="B1176" t="s">
        <v>5806</v>
      </c>
      <c r="C1176" t="s">
        <v>4</v>
      </c>
      <c r="D1176" s="148">
        <v>19.120999999999999</v>
      </c>
    </row>
    <row r="1177" spans="1:5">
      <c r="B1177" t="str">
        <f>'4a. PSD 2017'!B6</f>
        <v xml:space="preserve"> Limon Wind I, LLC - Limon Wind I</v>
      </c>
      <c r="C1177" t="str">
        <f>'4a. PSD 2017'!E6</f>
        <v>Wind</v>
      </c>
      <c r="D1177">
        <f>E1177/1000</f>
        <v>56.634</v>
      </c>
      <c r="E1177">
        <f>'4a. PSD 2017'!P6</f>
        <v>56634</v>
      </c>
    </row>
    <row r="1178" spans="1:5">
      <c r="B1178" t="str">
        <f>'4a. PSD 2017'!B7</f>
        <v xml:space="preserve"> Limon Wind III, LLC - Limon Wind III, LLC</v>
      </c>
      <c r="C1178" t="str">
        <f>'4a. PSD 2017'!E7</f>
        <v>Wind</v>
      </c>
      <c r="D1178" s="19">
        <f t="shared" ref="D1178:D1241" si="0">E1178/1000</f>
        <v>12.571999999999999</v>
      </c>
      <c r="E1178">
        <f>'4a. PSD 2017'!P7</f>
        <v>12572</v>
      </c>
    </row>
    <row r="1179" spans="1:5">
      <c r="B1179" t="str">
        <f>'4a. PSD 2017'!B8</f>
        <v xml:space="preserve"> Limon Wind III, LLC - Limon Wind III, LLC</v>
      </c>
      <c r="C1179" t="str">
        <f>'4a. PSD 2017'!E8</f>
        <v>Wind</v>
      </c>
      <c r="D1179" s="19">
        <f t="shared" si="0"/>
        <v>76.394000000000005</v>
      </c>
      <c r="E1179">
        <f>'4a. PSD 2017'!P8</f>
        <v>76394</v>
      </c>
    </row>
    <row r="1180" spans="1:5">
      <c r="B1180" t="str">
        <f>'4a. PSD 2017'!$B$150</f>
        <v>Arizona Electric Power Cooperative Inc. - SunAnza Solar Facility</v>
      </c>
      <c r="C1180" t="str">
        <f>'4a. PSD 2017'!$E$150</f>
        <v>Solar</v>
      </c>
      <c r="D1180" s="19">
        <f t="shared" si="0"/>
        <v>1.298</v>
      </c>
      <c r="E1180">
        <f>'4a. PSD 2017'!$P$150</f>
        <v>1298</v>
      </c>
    </row>
    <row r="1181" spans="1:5">
      <c r="B1181" t="str">
        <f>'4a. PSD 2017'!$B$254</f>
        <v>Big Top - Big Top LLC</v>
      </c>
      <c r="C1181" t="str">
        <f>'4a. PSD 2017'!$E$254</f>
        <v>Wind</v>
      </c>
      <c r="D1181" s="19">
        <f t="shared" si="0"/>
        <v>0.621</v>
      </c>
      <c r="E1181">
        <f>'4a. PSD 2017'!$P$254</f>
        <v>621</v>
      </c>
    </row>
    <row r="1182" spans="1:5">
      <c r="B1182" t="str">
        <f>'4a. PSD 2017'!B259</f>
        <v>Biglow Canyon Wind Farm - Biglow Canyon 3</v>
      </c>
      <c r="C1182" t="str">
        <f>'4a. PSD 2017'!E259</f>
        <v>Wind</v>
      </c>
      <c r="D1182" s="19">
        <f t="shared" si="0"/>
        <v>106.681</v>
      </c>
      <c r="E1182">
        <f>'4a. PSD 2017'!P259</f>
        <v>106681</v>
      </c>
    </row>
    <row r="1183" spans="1:5">
      <c r="B1183" t="str">
        <f>'4a. PSD 2017'!B260</f>
        <v>Biglow Canyon Wind Farm - Biglow Canyon 3</v>
      </c>
      <c r="C1183" t="str">
        <f>'4a. PSD 2017'!E260</f>
        <v>Wind</v>
      </c>
      <c r="D1183" s="19">
        <f t="shared" si="0"/>
        <v>42.866999999999997</v>
      </c>
      <c r="E1183">
        <f>'4a. PSD 2017'!P260</f>
        <v>42867</v>
      </c>
    </row>
    <row r="1184" spans="1:5">
      <c r="B1184" t="str">
        <f>'4a. PSD 2017'!B261</f>
        <v>Biglow Canyon Wind Farm - Biglow Canyon 3</v>
      </c>
      <c r="C1184" t="str">
        <f>'4a. PSD 2017'!E261</f>
        <v>Wind</v>
      </c>
      <c r="D1184" s="19">
        <f t="shared" si="0"/>
        <v>42.866999999999997</v>
      </c>
      <c r="E1184">
        <f>'4a. PSD 2017'!P261</f>
        <v>42867</v>
      </c>
    </row>
    <row r="1185" spans="2:5">
      <c r="B1185" t="str">
        <f>'4a. PSD 2017'!B262</f>
        <v>Biglow Canyon Wind Farm - Biglow Canyon 3</v>
      </c>
      <c r="C1185" t="str">
        <f>'4a. PSD 2017'!E262</f>
        <v>Wind</v>
      </c>
      <c r="D1185" s="19">
        <f t="shared" si="0"/>
        <v>43.432000000000002</v>
      </c>
      <c r="E1185">
        <f>'4a. PSD 2017'!P262</f>
        <v>43432</v>
      </c>
    </row>
    <row r="1186" spans="2:5">
      <c r="B1186" t="str">
        <f>'4a. PSD 2017'!B264</f>
        <v>Biglow Canyon Wind Farm - Biglow Phase 2</v>
      </c>
      <c r="C1186" t="str">
        <f>'4a. PSD 2017'!E264</f>
        <v>Wind</v>
      </c>
      <c r="D1186" s="19">
        <f t="shared" si="0"/>
        <v>161.53800000000001</v>
      </c>
      <c r="E1186">
        <f>'4a. PSD 2017'!P264</f>
        <v>161538</v>
      </c>
    </row>
    <row r="1187" spans="2:5">
      <c r="B1187" t="str">
        <f>'4a. PSD 2017'!B265</f>
        <v>Biglow Canyon Wind Farm - Biglow Phase 2</v>
      </c>
      <c r="C1187" t="str">
        <f>'4a. PSD 2017'!E265</f>
        <v>Wind</v>
      </c>
      <c r="D1187" s="19">
        <f t="shared" si="0"/>
        <v>55.793999999999997</v>
      </c>
      <c r="E1187">
        <f>'4a. PSD 2017'!P265</f>
        <v>55794</v>
      </c>
    </row>
    <row r="1188" spans="2:5">
      <c r="B1188" t="str">
        <f>'4a. PSD 2017'!B266</f>
        <v>Biglow Canyon Wind Farm - Biglow Phase 2</v>
      </c>
      <c r="C1188" t="str">
        <f>'4a. PSD 2017'!E266</f>
        <v>Wind</v>
      </c>
      <c r="D1188" s="19">
        <f t="shared" si="0"/>
        <v>55.793999999999997</v>
      </c>
      <c r="E1188">
        <f>'4a. PSD 2017'!P266</f>
        <v>55794</v>
      </c>
    </row>
    <row r="1189" spans="2:5">
      <c r="B1189" t="str">
        <f>'4a. PSD 2017'!B267</f>
        <v>Biglow Canyon Wind Farm - Biglow Phase 2</v>
      </c>
      <c r="C1189" t="str">
        <f>'4a. PSD 2017'!E267</f>
        <v>Wind</v>
      </c>
      <c r="D1189" s="19">
        <f t="shared" si="0"/>
        <v>11.907999999999999</v>
      </c>
      <c r="E1189">
        <f>'4a. PSD 2017'!P267</f>
        <v>11908</v>
      </c>
    </row>
    <row r="1190" spans="2:5">
      <c r="B1190" t="str">
        <f>'4a. PSD 2017'!B268</f>
        <v>Biglow Canyon Wind Farm - Biglow Phase 2</v>
      </c>
      <c r="C1190" t="str">
        <f>'4a. PSD 2017'!E268</f>
        <v>Wind</v>
      </c>
      <c r="D1190" s="19">
        <f t="shared" si="0"/>
        <v>34.215000000000003</v>
      </c>
      <c r="E1190">
        <f>'4a. PSD 2017'!P268</f>
        <v>34215</v>
      </c>
    </row>
    <row r="1191" spans="2:5">
      <c r="B1191" t="str">
        <f>'4a. PSD 2017'!$B$270</f>
        <v>Biogas</v>
      </c>
      <c r="C1191" t="str">
        <f>'4a. PSD 2017'!$E$270</f>
        <v>Biomass</v>
      </c>
      <c r="D1191" s="19">
        <f t="shared" si="0"/>
        <v>1.9179999999999999</v>
      </c>
      <c r="E1191">
        <f>'4a. PSD 2017'!$P$270</f>
        <v>1918</v>
      </c>
    </row>
    <row r="1192" spans="2:5">
      <c r="B1192" t="str">
        <f>'4a. PSD 2017'!B292</f>
        <v>Black Cap Solar</v>
      </c>
      <c r="C1192" t="str">
        <f>'4a. PSD 2017'!E292</f>
        <v>Solar</v>
      </c>
      <c r="D1192" s="19">
        <f t="shared" si="0"/>
        <v>0</v>
      </c>
      <c r="E1192">
        <f>'4a. PSD 2017'!P292</f>
        <v>0</v>
      </c>
    </row>
    <row r="1193" spans="2:5">
      <c r="B1193" t="str">
        <f>'4a. PSD 2017'!B293</f>
        <v>Black Cap Solar, LLC (LU)</v>
      </c>
      <c r="C1193" t="str">
        <f>'4a. PSD 2017'!E293</f>
        <v>Solar</v>
      </c>
      <c r="D1193" s="19">
        <f t="shared" si="0"/>
        <v>0</v>
      </c>
      <c r="E1193">
        <f>'4a. PSD 2017'!P293</f>
        <v>0</v>
      </c>
    </row>
    <row r="1194" spans="2:5">
      <c r="B1194" t="str">
        <f>'4a. PSD 2017'!$B$327</f>
        <v>Bourdet, Peter M. (LU)</v>
      </c>
      <c r="C1194" t="str">
        <f>'4a. PSD 2017'!$E$327</f>
        <v>Solar</v>
      </c>
      <c r="D1194" s="19">
        <f t="shared" si="0"/>
        <v>0</v>
      </c>
      <c r="E1194">
        <f>'4a. PSD 2017'!$P$327</f>
        <v>0</v>
      </c>
    </row>
    <row r="1195" spans="2:5">
      <c r="B1195" t="str">
        <f>'4a. PSD 2017'!$B$362</f>
        <v>Butter Creek Power LLC - Butter Creek Power LLC</v>
      </c>
      <c r="C1195" t="str">
        <f>'4a. PSD 2017'!$E$362</f>
        <v>Wind</v>
      </c>
      <c r="D1195" s="19">
        <f t="shared" si="0"/>
        <v>2.1680000000000001</v>
      </c>
      <c r="E1195">
        <f>'4a. PSD 2017'!$P$362</f>
        <v>2168</v>
      </c>
    </row>
    <row r="1196" spans="2:5">
      <c r="B1196" t="str">
        <f>'4a. PSD 2017'!B443</f>
        <v>Campbell Hill - Campbell Hill</v>
      </c>
      <c r="C1196" t="str">
        <f>'4a. PSD 2017'!E443</f>
        <v>Wind</v>
      </c>
      <c r="D1196" s="19">
        <f t="shared" si="0"/>
        <v>11.411</v>
      </c>
      <c r="E1196">
        <f>'4a. PSD 2017'!P443</f>
        <v>11411</v>
      </c>
    </row>
    <row r="1197" spans="2:5">
      <c r="B1197" t="str">
        <f>'4a. PSD 2017'!B444</f>
        <v>Campbell Hill - Campbell Hill</v>
      </c>
      <c r="C1197" t="str">
        <f>'4a. PSD 2017'!E444</f>
        <v>Wind</v>
      </c>
      <c r="D1197" s="19">
        <f t="shared" si="0"/>
        <v>2.2890000000000001</v>
      </c>
      <c r="E1197">
        <f>'4a. PSD 2017'!P444</f>
        <v>2289</v>
      </c>
    </row>
    <row r="1198" spans="2:5">
      <c r="B1198" t="str">
        <f>'4a. PSD 2017'!B445</f>
        <v>Campbell Hill - Campbell Hill</v>
      </c>
      <c r="C1198" t="str">
        <f>'4a. PSD 2017'!E445</f>
        <v>Wind</v>
      </c>
      <c r="D1198" s="19">
        <f t="shared" si="0"/>
        <v>13.458</v>
      </c>
      <c r="E1198">
        <f>'4a. PSD 2017'!P445</f>
        <v>13458</v>
      </c>
    </row>
    <row r="1199" spans="2:5">
      <c r="B1199" t="str">
        <f>'4a. PSD 2017'!$B$447</f>
        <v>Campbell Hill Windpower</v>
      </c>
      <c r="C1199" t="str">
        <f>'4a. PSD 2017'!$E$447</f>
        <v>Wind</v>
      </c>
      <c r="D1199" s="19">
        <f t="shared" si="0"/>
        <v>6</v>
      </c>
      <c r="E1199">
        <f>'4a. PSD 2017'!$P$447</f>
        <v>6000</v>
      </c>
    </row>
    <row r="1200" spans="2:5">
      <c r="B1200" t="str">
        <f>'4a. PSD 2017'!B506</f>
        <v>Cedar Creek - Cedar Creek</v>
      </c>
      <c r="C1200" t="str">
        <f>'4a. PSD 2017'!E506</f>
        <v>Wind</v>
      </c>
      <c r="D1200" s="19">
        <f t="shared" si="0"/>
        <v>103.989</v>
      </c>
      <c r="E1200">
        <f>'4a. PSD 2017'!P506</f>
        <v>103989</v>
      </c>
    </row>
    <row r="1201" spans="2:5">
      <c r="B1201" t="str">
        <f>'4a. PSD 2017'!B507</f>
        <v>Cedar Creek - Cedar Creek</v>
      </c>
      <c r="C1201" t="str">
        <f>'4a. PSD 2017'!E507</f>
        <v>Wind</v>
      </c>
      <c r="D1201" s="19">
        <f t="shared" si="0"/>
        <v>28.608000000000001</v>
      </c>
      <c r="E1201">
        <f>'4a. PSD 2017'!P507</f>
        <v>28608</v>
      </c>
    </row>
    <row r="1202" spans="2:5">
      <c r="B1202" t="str">
        <f>'4a. PSD 2017'!B508</f>
        <v>Cedar Creek - Cedar Creek</v>
      </c>
      <c r="C1202" t="str">
        <f>'4a. PSD 2017'!E508</f>
        <v>Wind</v>
      </c>
      <c r="D1202" s="19">
        <f t="shared" si="0"/>
        <v>49.265999999999998</v>
      </c>
      <c r="E1202">
        <f>'4a. PSD 2017'!P508</f>
        <v>49266</v>
      </c>
    </row>
    <row r="1203" spans="2:5">
      <c r="B1203" t="str">
        <f>'4a. PSD 2017'!B509</f>
        <v>Cedar Creek - Cedar Creek</v>
      </c>
      <c r="C1203" t="str">
        <f>'4a. PSD 2017'!E509</f>
        <v>Wind</v>
      </c>
      <c r="D1203" s="19">
        <f t="shared" si="0"/>
        <v>49.265999999999998</v>
      </c>
      <c r="E1203">
        <f>'4a. PSD 2017'!P509</f>
        <v>49266</v>
      </c>
    </row>
    <row r="1204" spans="2:5">
      <c r="B1204" t="str">
        <f>'4a. PSD 2017'!B510</f>
        <v>Cedar Creek - Cedar Creek</v>
      </c>
      <c r="C1204" t="str">
        <f>'4a. PSD 2017'!E510</f>
        <v>Wind</v>
      </c>
      <c r="D1204" s="19">
        <f t="shared" si="0"/>
        <v>4.2590000000000003</v>
      </c>
      <c r="E1204">
        <f>'4a. PSD 2017'!P510</f>
        <v>4259</v>
      </c>
    </row>
    <row r="1205" spans="2:5">
      <c r="B1205" t="str">
        <f>'4a. PSD 2017'!B511</f>
        <v>Cedar Creek - Cedar Creek</v>
      </c>
      <c r="C1205" t="str">
        <f>'4a. PSD 2017'!E511</f>
        <v>Wind</v>
      </c>
      <c r="D1205" s="19">
        <f t="shared" si="0"/>
        <v>121.643</v>
      </c>
      <c r="E1205">
        <f>'4a. PSD 2017'!P511</f>
        <v>121643</v>
      </c>
    </row>
    <row r="1206" spans="2:5">
      <c r="B1206" t="str">
        <f>'4a. PSD 2017'!B512</f>
        <v>Cedar Creek II - Cedar Creek II</v>
      </c>
      <c r="C1206" t="str">
        <f>'4a. PSD 2017'!E512</f>
        <v>Wind</v>
      </c>
      <c r="D1206" s="19">
        <f t="shared" si="0"/>
        <v>40</v>
      </c>
      <c r="E1206">
        <f>'4a. PSD 2017'!P512</f>
        <v>40000</v>
      </c>
    </row>
    <row r="1207" spans="2:5">
      <c r="B1207" t="str">
        <f>'4a. PSD 2017'!B513</f>
        <v>Cedar Creek II - Cedar Creek II</v>
      </c>
      <c r="C1207" t="str">
        <f>'4a. PSD 2017'!E513</f>
        <v>Wind</v>
      </c>
      <c r="D1207" s="19">
        <f t="shared" si="0"/>
        <v>55.734000000000002</v>
      </c>
      <c r="E1207">
        <f>'4a. PSD 2017'!P513</f>
        <v>55734</v>
      </c>
    </row>
    <row r="1208" spans="2:5">
      <c r="B1208" t="str">
        <f>'4a. PSD 2017'!B514</f>
        <v>Cedar Creek II - Cedar Creek II</v>
      </c>
      <c r="C1208" t="str">
        <f>'4a. PSD 2017'!E514</f>
        <v>Wind</v>
      </c>
      <c r="D1208" s="19">
        <f t="shared" si="0"/>
        <v>55.734000000000002</v>
      </c>
      <c r="E1208">
        <f>'4a. PSD 2017'!P514</f>
        <v>55734</v>
      </c>
    </row>
    <row r="1209" spans="2:5">
      <c r="B1209" t="str">
        <f>'4a. PSD 2017'!B515</f>
        <v>Cedar Creek II - Cedar Creek II</v>
      </c>
      <c r="C1209" t="str">
        <f>'4a. PSD 2017'!E515</f>
        <v>Wind</v>
      </c>
      <c r="D1209" s="19">
        <f t="shared" si="0"/>
        <v>65.811999999999998</v>
      </c>
      <c r="E1209">
        <f>'4a. PSD 2017'!P515</f>
        <v>65812</v>
      </c>
    </row>
    <row r="1210" spans="2:5">
      <c r="B1210" t="str">
        <f>'4a. PSD 2017'!B516</f>
        <v>Cedar Creek II - Cedar Creek II</v>
      </c>
      <c r="C1210" t="str">
        <f>'4a. PSD 2017'!E516</f>
        <v>Wind</v>
      </c>
      <c r="D1210" s="19">
        <f t="shared" si="0"/>
        <v>118.184</v>
      </c>
      <c r="E1210">
        <f>'4a. PSD 2017'!P516</f>
        <v>118184</v>
      </c>
    </row>
    <row r="1211" spans="2:5">
      <c r="B1211" t="str">
        <f>'4a. PSD 2017'!B517</f>
        <v xml:space="preserve">Cedar Creek II - Cedar Creek II </v>
      </c>
      <c r="C1211" t="str">
        <f>'4a. PSD 2017'!E517</f>
        <v>Wind</v>
      </c>
      <c r="D1211" s="19">
        <f t="shared" si="0"/>
        <v>28.498000000000001</v>
      </c>
      <c r="E1211">
        <f>'4a. PSD 2017'!P517</f>
        <v>28498</v>
      </c>
    </row>
    <row r="1212" spans="2:5">
      <c r="B1212" t="str">
        <f>'4a. PSD 2017'!$B$553</f>
        <v>Chevron U.S.A. Inc. (LU)</v>
      </c>
      <c r="C1212" t="str">
        <f>'4a. PSD 2017'!$E$553</f>
        <v>Wind</v>
      </c>
      <c r="D1212" s="19">
        <f t="shared" si="0"/>
        <v>0.62782410093789387</v>
      </c>
      <c r="E1212">
        <f>'4a. PSD 2017'!$P$553</f>
        <v>627.82410093789383</v>
      </c>
    </row>
    <row r="1213" spans="2:5">
      <c r="B1213" t="str">
        <f>'4a. PSD 2017'!$B$727</f>
        <v>Crook County Solar 1, LLC (LU)</v>
      </c>
      <c r="C1213" t="str">
        <f>'4a. PSD 2017'!$E$727</f>
        <v>Solar</v>
      </c>
      <c r="D1213" s="19">
        <f t="shared" si="0"/>
        <v>0</v>
      </c>
      <c r="E1213">
        <f>'4a. PSD 2017'!$P$727</f>
        <v>0</v>
      </c>
    </row>
    <row r="1214" spans="2:5">
      <c r="B1214" t="str">
        <f>'4a. PSD 2017'!$B$858</f>
        <v xml:space="preserve">Don A Campbell II Geothermal Power Plant </v>
      </c>
      <c r="C1214" t="str">
        <f>'4a. PSD 2017'!$E$858</f>
        <v>Geothermal</v>
      </c>
      <c r="D1214" s="19">
        <f t="shared" si="0"/>
        <v>163.53700000000001</v>
      </c>
      <c r="E1214">
        <f>'4a. PSD 2017'!$P$858</f>
        <v>163537</v>
      </c>
    </row>
    <row r="1215" spans="2:5">
      <c r="B1215" t="str">
        <f>'4a. PSD 2017'!B877</f>
        <v>Dunlap 1</v>
      </c>
      <c r="C1215" t="str">
        <f>'4a. PSD 2017'!E877</f>
        <v>Wind</v>
      </c>
      <c r="D1215" s="19">
        <f t="shared" si="0"/>
        <v>5.3616523186780167</v>
      </c>
      <c r="E1215">
        <f>'4a. PSD 2017'!P877</f>
        <v>5361.6523186780169</v>
      </c>
    </row>
    <row r="1216" spans="2:5">
      <c r="B1216" t="str">
        <f>'4a. PSD 2017'!B878</f>
        <v>Dunlap I - Dunlap I</v>
      </c>
      <c r="C1216" t="str">
        <f>'4a. PSD 2017'!E878</f>
        <v>Wind</v>
      </c>
      <c r="D1216" s="19">
        <f t="shared" si="0"/>
        <v>14</v>
      </c>
      <c r="E1216">
        <f>'4a. PSD 2017'!P878</f>
        <v>14000</v>
      </c>
    </row>
    <row r="1217" spans="2:5">
      <c r="B1217" t="str">
        <f>'4a. PSD 2017'!B879</f>
        <v>Dunlap I - Dunlap I</v>
      </c>
      <c r="C1217" t="str">
        <f>'4a. PSD 2017'!E879</f>
        <v>Wind</v>
      </c>
      <c r="D1217" s="19">
        <f t="shared" si="0"/>
        <v>13.454000000000001</v>
      </c>
      <c r="E1217">
        <f>'4a. PSD 2017'!P879</f>
        <v>13454</v>
      </c>
    </row>
    <row r="1218" spans="2:5">
      <c r="B1218" t="str">
        <f>'4a. PSD 2017'!$B$881</f>
        <v>Dunlap I Wind Farm</v>
      </c>
      <c r="C1218" t="str">
        <f>'4a. PSD 2017'!$E$881</f>
        <v>Wind</v>
      </c>
      <c r="D1218" s="19">
        <f t="shared" si="0"/>
        <v>3</v>
      </c>
      <c r="E1218">
        <f>'4a. PSD 2017'!$P$881</f>
        <v>3000</v>
      </c>
    </row>
    <row r="1219" spans="2:5">
      <c r="B1219" t="str">
        <f>'4a. PSD 2017'!$B$889</f>
        <v>Eagle Point</v>
      </c>
      <c r="C1219" t="str">
        <f>'4a. PSD 2017'!$E$889</f>
        <v>Small Hydro</v>
      </c>
      <c r="D1219" s="19">
        <f t="shared" si="0"/>
        <v>0.28041517488828493</v>
      </c>
      <c r="E1219">
        <f>'4a. PSD 2017'!$P$889</f>
        <v>280.41517488828492</v>
      </c>
    </row>
    <row r="1220" spans="2:5">
      <c r="B1220" t="str">
        <f>'4a. PSD 2017'!$B$894</f>
        <v>East Side</v>
      </c>
      <c r="C1220" t="str">
        <f>'4a. PSD 2017'!$E$894</f>
        <v>Small Hydro</v>
      </c>
      <c r="D1220" s="19">
        <f t="shared" si="0"/>
        <v>0</v>
      </c>
      <c r="E1220">
        <f>'4a. PSD 2017'!$P$894</f>
        <v>0</v>
      </c>
    </row>
    <row r="1221" spans="2:5">
      <c r="B1221" t="str">
        <f>'4a. PSD 2017'!B915</f>
        <v>El Cabo Wind LLC</v>
      </c>
      <c r="C1221" t="str">
        <f>'4a. PSD 2017'!E915</f>
        <v>Wind</v>
      </c>
      <c r="D1221" s="19">
        <f t="shared" si="0"/>
        <v>0</v>
      </c>
      <c r="E1221">
        <f>'4a. PSD 2017'!P915</f>
        <v>0</v>
      </c>
    </row>
    <row r="1222" spans="2:5">
      <c r="B1222" t="str">
        <f>'4a. PSD 2017'!B916</f>
        <v>El Cabo Wind LLC</v>
      </c>
      <c r="C1222" t="str">
        <f>'4a. PSD 2017'!E916</f>
        <v>Wind</v>
      </c>
      <c r="D1222" s="19">
        <f t="shared" si="0"/>
        <v>3.9321960425972813E-4</v>
      </c>
      <c r="E1222">
        <f>'4a. PSD 2017'!P916</f>
        <v>0.39321960425972813</v>
      </c>
    </row>
    <row r="1223" spans="2:5">
      <c r="B1223" t="str">
        <f>'4a. PSD 2017'!B917</f>
        <v>El Cabo Wind LLC</v>
      </c>
      <c r="C1223" t="str">
        <f>'4a. PSD 2017'!E917</f>
        <v>Wind</v>
      </c>
      <c r="D1223" s="19">
        <f t="shared" si="0"/>
        <v>53.437131780395745</v>
      </c>
      <c r="E1223">
        <f>'4a. PSD 2017'!P917</f>
        <v>53437.131780395743</v>
      </c>
    </row>
    <row r="1224" spans="2:5">
      <c r="B1224" t="str">
        <f>'4a. PSD 2017'!B938</f>
        <v>Elkhorn Valley Wind Farm</v>
      </c>
      <c r="C1224" t="str">
        <f>'4a. PSD 2017'!E938</f>
        <v>Wind</v>
      </c>
      <c r="D1224" s="19">
        <f t="shared" si="0"/>
        <v>51.694000000000003</v>
      </c>
      <c r="E1224">
        <f>'4a. PSD 2017'!P938</f>
        <v>51694</v>
      </c>
    </row>
    <row r="1225" spans="2:5">
      <c r="B1225" t="str">
        <f>'4a. PSD 2017'!B939</f>
        <v>Elkhorn Valley Wind Farm</v>
      </c>
      <c r="C1225" t="str">
        <f>'4a. PSD 2017'!E939</f>
        <v>Wind</v>
      </c>
      <c r="D1225" s="19">
        <f t="shared" si="0"/>
        <v>53.942999999999998</v>
      </c>
      <c r="E1225">
        <f>'4a. PSD 2017'!P939</f>
        <v>53943</v>
      </c>
    </row>
    <row r="1226" spans="2:5">
      <c r="B1226" t="str">
        <f>'4a. PSD 2017'!B940</f>
        <v>Elkhorn Valley Wind Farm - Elkhorn Valley Wind Farm</v>
      </c>
      <c r="C1226" t="str">
        <f>'4a. PSD 2017'!E940</f>
        <v>Wind</v>
      </c>
      <c r="D1226" s="19">
        <f t="shared" si="0"/>
        <v>1.127</v>
      </c>
      <c r="E1226">
        <f>'4a. PSD 2017'!P940</f>
        <v>1127</v>
      </c>
    </row>
    <row r="1227" spans="2:5">
      <c r="B1227" t="str">
        <f>'4a. PSD 2017'!B941</f>
        <v>Elkhorn Valley Wind Farm - Elkhorn Valley Wind Farm</v>
      </c>
      <c r="C1227" t="str">
        <f>'4a. PSD 2017'!E941</f>
        <v>Wind</v>
      </c>
      <c r="D1227" s="19">
        <f t="shared" si="0"/>
        <v>25</v>
      </c>
      <c r="E1227">
        <f>'4a. PSD 2017'!P941</f>
        <v>25000</v>
      </c>
    </row>
    <row r="1228" spans="2:5">
      <c r="B1228" t="str">
        <f>'4a. PSD 2017'!B942</f>
        <v>Elkhorn Valley Wind Farm - Elkhorn Valley Wind Farm</v>
      </c>
      <c r="C1228" t="str">
        <f>'4a. PSD 2017'!E942</f>
        <v>Wind</v>
      </c>
      <c r="D1228" s="19">
        <f t="shared" si="0"/>
        <v>53.091999999999999</v>
      </c>
      <c r="E1228">
        <f>'4a. PSD 2017'!P942</f>
        <v>53092</v>
      </c>
    </row>
    <row r="1229" spans="2:5">
      <c r="B1229" t="str">
        <f>'4a. PSD 2017'!$B$951</f>
        <v>Enterprise Solar, LLC (LU)</v>
      </c>
      <c r="C1229" t="str">
        <f>'4a. PSD 2017'!$E$951</f>
        <v>Solar</v>
      </c>
      <c r="D1229" s="19">
        <f t="shared" si="0"/>
        <v>3.4232143066066625</v>
      </c>
      <c r="E1229">
        <f>'4a. PSD 2017'!$P$951</f>
        <v>3423.2143066066624</v>
      </c>
    </row>
    <row r="1230" spans="2:5">
      <c r="B1230" t="str">
        <f>'4a. PSD 2017'!$B$967</f>
        <v>Eurus Combine Hills I, LLC (LU)</v>
      </c>
      <c r="C1230" t="str">
        <f>'4a. PSD 2017'!$E$967</f>
        <v>Wind</v>
      </c>
      <c r="D1230" s="19">
        <f t="shared" si="0"/>
        <v>0</v>
      </c>
      <c r="E1230">
        <f>'4a. PSD 2017'!$P$967</f>
        <v>0</v>
      </c>
    </row>
    <row r="1231" spans="2:5">
      <c r="B1231" t="str">
        <f>'4a. PSD 2017'!$B$1005</f>
        <v>Four Corners Windfarm - Four Corners Windfarm LLC</v>
      </c>
      <c r="C1231" t="str">
        <f>'4a. PSD 2017'!$E$1005</f>
        <v>Wind</v>
      </c>
      <c r="D1231" s="19">
        <f t="shared" si="0"/>
        <v>4.6929999999999996</v>
      </c>
      <c r="E1231">
        <f>'4a. PSD 2017'!$P$1005</f>
        <v>4693</v>
      </c>
    </row>
    <row r="1232" spans="2:5">
      <c r="B1232" t="str">
        <f>'4a. PSD 2017'!$B$1007</f>
        <v>Four Mile Canyon Windfarm - Four Mile Canyon Windfarm LLC</v>
      </c>
      <c r="C1232" t="str">
        <f>'4a. PSD 2017'!$E$1007</f>
        <v>Wind</v>
      </c>
      <c r="D1232" s="19">
        <f t="shared" si="0"/>
        <v>4.274</v>
      </c>
      <c r="E1232">
        <f>'4a. PSD 2017'!$P$1007</f>
        <v>4274</v>
      </c>
    </row>
    <row r="1233" spans="2:5">
      <c r="B1233" t="str">
        <f>'4a. PSD 2017'!B1226</f>
        <v>Glenrock</v>
      </c>
      <c r="C1233" t="str">
        <f>'4a. PSD 2017'!E1226</f>
        <v>Wind</v>
      </c>
      <c r="D1233" s="19">
        <f t="shared" si="0"/>
        <v>4.0948613876275273</v>
      </c>
      <c r="E1233">
        <f>'4a. PSD 2017'!P1226</f>
        <v>4094.8613876275276</v>
      </c>
    </row>
    <row r="1234" spans="2:5">
      <c r="B1234" t="str">
        <f>'4a. PSD 2017'!B1227</f>
        <v>Glenrock I - Glenrock I</v>
      </c>
      <c r="C1234" t="str">
        <f>'4a. PSD 2017'!E1227</f>
        <v>Wind</v>
      </c>
      <c r="D1234" s="19">
        <f t="shared" si="0"/>
        <v>8</v>
      </c>
      <c r="E1234">
        <f>'4a. PSD 2017'!P1227</f>
        <v>8000</v>
      </c>
    </row>
    <row r="1235" spans="2:5">
      <c r="B1235" t="str">
        <f>'4a. PSD 2017'!B1228</f>
        <v>Glenrock I - Glenrock I</v>
      </c>
      <c r="C1235" t="str">
        <f>'4a. PSD 2017'!E1228</f>
        <v>Wind</v>
      </c>
      <c r="D1235" s="19">
        <f t="shared" si="0"/>
        <v>13.366</v>
      </c>
      <c r="E1235">
        <f>'4a. PSD 2017'!P1228</f>
        <v>13366</v>
      </c>
    </row>
    <row r="1236" spans="2:5">
      <c r="B1236" t="str">
        <f>'4a. PSD 2017'!B1231</f>
        <v>Glenrock I Wind Farm</v>
      </c>
      <c r="C1236" t="str">
        <f>'4a. PSD 2017'!E1231</f>
        <v>Wind</v>
      </c>
      <c r="D1236" s="19">
        <f t="shared" si="0"/>
        <v>4.5</v>
      </c>
      <c r="E1236">
        <f>'4a. PSD 2017'!P1231</f>
        <v>4500</v>
      </c>
    </row>
    <row r="1237" spans="2:5">
      <c r="B1237" t="str">
        <f>'4a. PSD 2017'!B1232</f>
        <v>Glenrock III</v>
      </c>
      <c r="C1237" t="str">
        <f>'4a. PSD 2017'!E1232</f>
        <v>Wind</v>
      </c>
      <c r="D1237" s="19">
        <f t="shared" si="0"/>
        <v>1.5180823699588688</v>
      </c>
      <c r="E1237">
        <f>'4a. PSD 2017'!P1232</f>
        <v>1518.0823699588689</v>
      </c>
    </row>
    <row r="1238" spans="2:5">
      <c r="B1238" t="str">
        <f>'4a. PSD 2017'!B1233</f>
        <v>Glenrock III - Glenrock III</v>
      </c>
      <c r="C1238" t="str">
        <f>'4a. PSD 2017'!E1233</f>
        <v>Wind</v>
      </c>
      <c r="D1238" s="19">
        <f t="shared" si="0"/>
        <v>1.9</v>
      </c>
      <c r="E1238">
        <f>'4a. PSD 2017'!P1233</f>
        <v>1900</v>
      </c>
    </row>
    <row r="1239" spans="2:5">
      <c r="B1239" t="str">
        <f>'4a. PSD 2017'!B1234</f>
        <v>Glenrock III - Glenrock III</v>
      </c>
      <c r="C1239" t="str">
        <f>'4a. PSD 2017'!E1234</f>
        <v>Wind</v>
      </c>
      <c r="D1239" s="19">
        <f t="shared" si="0"/>
        <v>5.1349999999999998</v>
      </c>
      <c r="E1239">
        <f>'4a. PSD 2017'!P1234</f>
        <v>5135</v>
      </c>
    </row>
    <row r="1240" spans="2:5">
      <c r="B1240" t="str">
        <f>'4a. PSD 2017'!$B$1237</f>
        <v>Glenrock III Wind Farm</v>
      </c>
      <c r="C1240" t="str">
        <f>'4a. PSD 2017'!$E$1237</f>
        <v>Wind</v>
      </c>
      <c r="D1240" s="19">
        <f t="shared" si="0"/>
        <v>0.6</v>
      </c>
      <c r="E1240">
        <f>'4a. PSD 2017'!$P$1237</f>
        <v>600</v>
      </c>
    </row>
    <row r="1241" spans="2:5">
      <c r="B1241" t="str">
        <f>'4a. PSD 2017'!$B$1266</f>
        <v>Goodnoe Hills</v>
      </c>
      <c r="C1241" t="str">
        <f>'4a. PSD 2017'!$E$1266</f>
        <v>Wind</v>
      </c>
      <c r="D1241" s="19">
        <f t="shared" si="0"/>
        <v>2.9294235000291211</v>
      </c>
      <c r="E1241">
        <f>'4a. PSD 2017'!$P$1266</f>
        <v>2929.423500029121</v>
      </c>
    </row>
    <row r="1242" spans="2:5">
      <c r="B1242" t="str">
        <f>'4a. PSD 2017'!$B$1281</f>
        <v>Granite</v>
      </c>
      <c r="C1242" t="str">
        <f>'4a. PSD 2017'!$E$1281</f>
        <v>Small Hydro</v>
      </c>
      <c r="D1242" s="19">
        <f t="shared" ref="D1242:D1305" si="1">E1242/1000</f>
        <v>0.11411375795900158</v>
      </c>
      <c r="E1242">
        <f>'4a. PSD 2017'!$P$1281</f>
        <v>114.11375795900159</v>
      </c>
    </row>
    <row r="1243" spans="2:5">
      <c r="B1243" t="str">
        <f>'4a. PSD 2017'!$B$1304</f>
        <v>Gunlock</v>
      </c>
      <c r="C1243" t="str">
        <f>'4a. PSD 2017'!$E$1304</f>
        <v>Small Hydro</v>
      </c>
      <c r="D1243" s="19">
        <f t="shared" si="1"/>
        <v>2.8146839175548281E-2</v>
      </c>
      <c r="E1243">
        <f>'4a. PSD 2017'!$P$1304</f>
        <v>28.14683917554828</v>
      </c>
    </row>
    <row r="1244" spans="2:5">
      <c r="B1244" t="str">
        <f>'4a. PSD 2017'!$B$1315</f>
        <v>Hammerich 1 &amp; 2 (LU)</v>
      </c>
      <c r="C1244" t="str">
        <f>'4a. PSD 2017'!$E$1315</f>
        <v>Solar</v>
      </c>
      <c r="D1244" s="19">
        <f t="shared" si="1"/>
        <v>0</v>
      </c>
      <c r="E1244">
        <f>'4a. PSD 2017'!$P$1315</f>
        <v>0</v>
      </c>
    </row>
    <row r="1245" spans="2:5">
      <c r="B1245" t="str">
        <f>'4a. PSD 2017'!B1320</f>
        <v>Harvest Wind</v>
      </c>
      <c r="C1245" t="str">
        <f>'4a. PSD 2017'!E1320</f>
        <v>Wind</v>
      </c>
      <c r="D1245" s="19">
        <f t="shared" si="1"/>
        <v>30.856999999999999</v>
      </c>
      <c r="E1245">
        <f>'4a. PSD 2017'!P1320</f>
        <v>30857</v>
      </c>
    </row>
    <row r="1246" spans="2:5">
      <c r="B1246" t="str">
        <f>'4a. PSD 2017'!B1321</f>
        <v>Harvest Wind</v>
      </c>
      <c r="C1246" t="str">
        <f>'4a. PSD 2017'!E1321</f>
        <v>Wind</v>
      </c>
      <c r="D1246" s="19">
        <f t="shared" si="1"/>
        <v>16.855</v>
      </c>
      <c r="E1246">
        <f>'4a. PSD 2017'!P1321</f>
        <v>16855</v>
      </c>
    </row>
    <row r="1247" spans="2:5">
      <c r="B1247" t="str">
        <f>'4a. PSD 2017'!B1322</f>
        <v>Harvest Wind</v>
      </c>
      <c r="C1247" t="str">
        <f>'4a. PSD 2017'!E1322</f>
        <v>Wind</v>
      </c>
      <c r="D1247" s="19">
        <f t="shared" si="1"/>
        <v>9.657</v>
      </c>
      <c r="E1247">
        <f>'4a. PSD 2017'!P1322</f>
        <v>9657</v>
      </c>
    </row>
    <row r="1248" spans="2:5">
      <c r="B1248" t="str">
        <f>'4a. PSD 2017'!B1324</f>
        <v>Harvest Wind - Harvest Wind</v>
      </c>
      <c r="C1248" t="str">
        <f>'4a. PSD 2017'!E1324</f>
        <v>Wind</v>
      </c>
      <c r="D1248" s="19">
        <f t="shared" si="1"/>
        <v>0.47</v>
      </c>
      <c r="E1248">
        <f>'4a. PSD 2017'!P1324</f>
        <v>470</v>
      </c>
    </row>
    <row r="1249" spans="2:5">
      <c r="B1249" t="str">
        <f>'4a. PSD 2017'!B1325</f>
        <v>Harvest Wind - Harvest Wind</v>
      </c>
      <c r="C1249" t="str">
        <f>'4a. PSD 2017'!E1325</f>
        <v>Wind</v>
      </c>
      <c r="D1249" s="19">
        <f t="shared" si="1"/>
        <v>0.47</v>
      </c>
      <c r="E1249">
        <f>'4a. PSD 2017'!P1325</f>
        <v>470</v>
      </c>
    </row>
    <row r="1250" spans="2:5">
      <c r="B1250" t="str">
        <f>'4a. PSD 2017'!B1351</f>
        <v>High Plains</v>
      </c>
      <c r="C1250" t="str">
        <f>'4a. PSD 2017'!E1351</f>
        <v>Wind</v>
      </c>
      <c r="D1250" s="19">
        <f t="shared" si="1"/>
        <v>4.2724581738571938</v>
      </c>
      <c r="E1250">
        <f>'4a. PSD 2017'!P1351</f>
        <v>4272.4581738571942</v>
      </c>
    </row>
    <row r="1251" spans="2:5">
      <c r="B1251" t="str">
        <f>'4a. PSD 2017'!B1352</f>
        <v>High Plains - High Plains</v>
      </c>
      <c r="C1251" t="str">
        <f>'4a. PSD 2017'!E1352</f>
        <v>Wind</v>
      </c>
      <c r="D1251" s="19">
        <f t="shared" si="1"/>
        <v>9</v>
      </c>
      <c r="E1251">
        <f>'4a. PSD 2017'!P1352</f>
        <v>9000</v>
      </c>
    </row>
    <row r="1252" spans="2:5">
      <c r="B1252" t="str">
        <f>'4a. PSD 2017'!B1353</f>
        <v>High Plains - High Plains</v>
      </c>
      <c r="C1252" t="str">
        <f>'4a. PSD 2017'!E1353</f>
        <v>Wind</v>
      </c>
      <c r="D1252" s="19">
        <f t="shared" si="1"/>
        <v>12.920999999999999</v>
      </c>
      <c r="E1252">
        <f>'4a. PSD 2017'!P1353</f>
        <v>12921</v>
      </c>
    </row>
    <row r="1253" spans="2:5">
      <c r="B1253" t="str">
        <f>'4a. PSD 2017'!$B$1470</f>
        <v>J Bar 9 Ranch, Inc. (LU)</v>
      </c>
      <c r="C1253" t="str">
        <f>'4a. PSD 2017'!$E$1470</f>
        <v>Wind</v>
      </c>
      <c r="D1253" s="19">
        <f t="shared" si="1"/>
        <v>8.5478470381274597E-4</v>
      </c>
      <c r="E1253">
        <f>'4a. PSD 2017'!$P$1470</f>
        <v>0.85478470381274596</v>
      </c>
    </row>
    <row r="1254" spans="2:5">
      <c r="B1254" t="str">
        <f>'4a. PSD 2017'!$B$1482</f>
        <v>Joseph Community Solar LLC (LU)</v>
      </c>
      <c r="C1254" t="str">
        <f>'4a. PSD 2017'!$E$1482</f>
        <v>Solar</v>
      </c>
      <c r="D1254" s="19">
        <f t="shared" si="1"/>
        <v>0</v>
      </c>
      <c r="E1254">
        <f>'4a. PSD 2017'!$P$1482</f>
        <v>0</v>
      </c>
    </row>
    <row r="1255" spans="2:5">
      <c r="B1255" t="str">
        <f>'4a. PSD 2017'!$B$1504</f>
        <v>Keeton 1 &amp; 2 (LU)</v>
      </c>
      <c r="C1255" t="str">
        <f>'4a. PSD 2017'!$E$1504</f>
        <v>Solar</v>
      </c>
      <c r="D1255" s="19">
        <f t="shared" si="1"/>
        <v>0</v>
      </c>
      <c r="E1255">
        <f>'4a. PSD 2017'!$P$1504</f>
        <v>0</v>
      </c>
    </row>
    <row r="1256" spans="2:5">
      <c r="B1256" t="str">
        <f>'4a. PSD 2017'!B1552</f>
        <v>Klondike III - Klondike Wind Power III LLC</v>
      </c>
      <c r="C1256" t="str">
        <f>'4a. PSD 2017'!E1552</f>
        <v>Wind</v>
      </c>
      <c r="D1256" s="19">
        <f t="shared" si="1"/>
        <v>0.53</v>
      </c>
      <c r="E1256">
        <f>'4a. PSD 2017'!P1552</f>
        <v>530</v>
      </c>
    </row>
    <row r="1257" spans="2:5">
      <c r="B1257" t="str">
        <f>'4a. PSD 2017'!B1553</f>
        <v>Klondike III - Klondike Wind Power III LLC</v>
      </c>
      <c r="C1257" t="str">
        <f>'4a. PSD 2017'!E1553</f>
        <v>Wind</v>
      </c>
      <c r="D1257" s="19">
        <f t="shared" si="1"/>
        <v>0.53</v>
      </c>
      <c r="E1257">
        <f>'4a. PSD 2017'!P1553</f>
        <v>530</v>
      </c>
    </row>
    <row r="1258" spans="2:5">
      <c r="B1258" t="str">
        <f>'4a. PSD 2017'!B1554</f>
        <v>KLONDIKE WIND</v>
      </c>
      <c r="C1258" t="str">
        <f>'4a. PSD 2017'!E1554</f>
        <v>Wind</v>
      </c>
      <c r="D1258" s="19">
        <f t="shared" si="1"/>
        <v>22.045000000000002</v>
      </c>
      <c r="E1258">
        <f>'4a. PSD 2017'!P1554</f>
        <v>22045</v>
      </c>
    </row>
    <row r="1259" spans="2:5">
      <c r="B1259" t="str">
        <f>'4a. PSD 2017'!$B$1592</f>
        <v>Last Chance</v>
      </c>
      <c r="C1259" t="str">
        <f>'4a. PSD 2017'!$E$1592</f>
        <v>Small Hydro</v>
      </c>
      <c r="D1259" s="19">
        <f t="shared" si="1"/>
        <v>5.6858446816115696E-2</v>
      </c>
      <c r="E1259">
        <f>'4a. PSD 2017'!$P$1592</f>
        <v>56.858446816115695</v>
      </c>
    </row>
    <row r="1260" spans="2:5">
      <c r="B1260" t="str">
        <f>'4a. PSD 2017'!$B$1609</f>
        <v>Lifton</v>
      </c>
      <c r="C1260" t="str">
        <f>'4a. PSD 2017'!$E$1609</f>
        <v>Small Hydro</v>
      </c>
      <c r="D1260" s="19">
        <f t="shared" si="1"/>
        <v>-1.5676140907423038E-2</v>
      </c>
      <c r="E1260">
        <f>'4a. PSD 2017'!$P$1609</f>
        <v>-15.676140907423038</v>
      </c>
    </row>
    <row r="1261" spans="2:5">
      <c r="B1261" t="str">
        <f>'4a. PSD 2017'!B1611</f>
        <v>Limon Wind - Limon Wind I</v>
      </c>
      <c r="C1261" t="str">
        <f>'4a. PSD 2017'!E1611</f>
        <v>Wind</v>
      </c>
      <c r="D1261" s="19">
        <f t="shared" si="1"/>
        <v>25.7</v>
      </c>
      <c r="E1261">
        <f>'4a. PSD 2017'!P1611</f>
        <v>25700</v>
      </c>
    </row>
    <row r="1262" spans="2:5">
      <c r="B1262" t="str">
        <f>'4a. PSD 2017'!B1612</f>
        <v>Limon Wind II - Limon Wind II, LLC</v>
      </c>
      <c r="C1262" t="str">
        <f>'4a. PSD 2017'!E1612</f>
        <v>Wind</v>
      </c>
      <c r="D1262" s="19">
        <f t="shared" si="1"/>
        <v>76.751000000000005</v>
      </c>
      <c r="E1262">
        <f>'4a. PSD 2017'!P1612</f>
        <v>76751</v>
      </c>
    </row>
    <row r="1263" spans="2:5">
      <c r="B1263" t="str">
        <f>'4a. PSD 2017'!B1613</f>
        <v>Limon Wind II, LLC - Limon Wind II</v>
      </c>
      <c r="C1263" t="str">
        <f>'4a. PSD 2017'!E1613</f>
        <v>Wind</v>
      </c>
      <c r="D1263" s="19">
        <f t="shared" si="1"/>
        <v>9.4</v>
      </c>
      <c r="E1263">
        <f>'4a. PSD 2017'!P1613</f>
        <v>9400</v>
      </c>
    </row>
    <row r="1264" spans="2:5">
      <c r="B1264" t="str">
        <f>'4a. PSD 2017'!B1614</f>
        <v>Limon Wind III, LLC</v>
      </c>
      <c r="C1264" t="str">
        <f>'4a. PSD 2017'!E1614</f>
        <v>Wind</v>
      </c>
      <c r="D1264" s="19">
        <f t="shared" si="1"/>
        <v>33.341999999999999</v>
      </c>
      <c r="E1264">
        <f>'4a. PSD 2017'!P1614</f>
        <v>33342</v>
      </c>
    </row>
    <row r="1265" spans="2:5">
      <c r="B1265" t="str">
        <f>'4a. PSD 2017'!B1615</f>
        <v>Limon Wind III, LLC - Limon Wind III</v>
      </c>
      <c r="C1265" t="str">
        <f>'4a. PSD 2017'!E1615</f>
        <v>Wind</v>
      </c>
      <c r="D1265" s="19">
        <f t="shared" si="1"/>
        <v>7.8920000000000003</v>
      </c>
      <c r="E1265">
        <f>'4a. PSD 2017'!P1615</f>
        <v>7892</v>
      </c>
    </row>
    <row r="1266" spans="2:5">
      <c r="B1266" t="str">
        <f>'4a. PSD 2017'!B1616</f>
        <v>Limon Wind III, LLC - Limon Wind III, LLC</v>
      </c>
      <c r="C1266" t="str">
        <f>'4a. PSD 2017'!E1616</f>
        <v>Wind</v>
      </c>
      <c r="D1266" s="19">
        <f t="shared" si="1"/>
        <v>18.465</v>
      </c>
      <c r="E1266">
        <f>'4a. PSD 2017'!P1616</f>
        <v>18465</v>
      </c>
    </row>
    <row r="1267" spans="2:5">
      <c r="B1267" t="str">
        <f>'4a. PSD 2017'!$B$1620</f>
        <v xml:space="preserve">Linden Wind Project </v>
      </c>
      <c r="C1267" t="str">
        <f>'4a. PSD 2017'!$E$1620</f>
        <v>Wind</v>
      </c>
      <c r="D1267" s="19">
        <f t="shared" si="1"/>
        <v>118.69</v>
      </c>
      <c r="E1267">
        <f>'4a. PSD 2017'!$P$1620</f>
        <v>118690</v>
      </c>
    </row>
    <row r="1268" spans="2:5">
      <c r="B1268" t="str">
        <f>'4a. PSD 2017'!B1655</f>
        <v>Logan Wind Energy - Logan</v>
      </c>
      <c r="C1268" t="str">
        <f>'4a. PSD 2017'!E1655</f>
        <v>Wind</v>
      </c>
      <c r="D1268" s="19">
        <f t="shared" si="1"/>
        <v>105.941</v>
      </c>
      <c r="E1268">
        <f>'4a. PSD 2017'!P1655</f>
        <v>105941</v>
      </c>
    </row>
    <row r="1269" spans="2:5">
      <c r="B1269" t="str">
        <f>'4a. PSD 2017'!B1656</f>
        <v>Logan Wind Energy - Logan</v>
      </c>
      <c r="C1269" t="str">
        <f>'4a. PSD 2017'!E1656</f>
        <v>Wind</v>
      </c>
      <c r="D1269" s="19">
        <f t="shared" si="1"/>
        <v>5.0620000000000003</v>
      </c>
      <c r="E1269">
        <f>'4a. PSD 2017'!P1656</f>
        <v>5062</v>
      </c>
    </row>
    <row r="1270" spans="2:5">
      <c r="B1270" t="str">
        <f>'4a. PSD 2017'!B1657</f>
        <v>Logan Wind Energy - Logan</v>
      </c>
      <c r="C1270" t="str">
        <f>'4a. PSD 2017'!E1657</f>
        <v>Wind</v>
      </c>
      <c r="D1270" s="19">
        <f t="shared" si="1"/>
        <v>97.783000000000001</v>
      </c>
      <c r="E1270">
        <f>'4a. PSD 2017'!P1657</f>
        <v>97783</v>
      </c>
    </row>
    <row r="1271" spans="2:5">
      <c r="B1271" t="str">
        <f>'4a. PSD 2017'!B1658</f>
        <v>Logan Wind Energy - Logan</v>
      </c>
      <c r="C1271" t="str">
        <f>'4a. PSD 2017'!E1658</f>
        <v>Wind</v>
      </c>
      <c r="D1271" s="19">
        <f t="shared" si="1"/>
        <v>80.126999999999995</v>
      </c>
      <c r="E1271">
        <f>'4a. PSD 2017'!P1658</f>
        <v>80127</v>
      </c>
    </row>
    <row r="1272" spans="2:5">
      <c r="B1272" t="str">
        <f>'4a. PSD 2017'!B1659</f>
        <v>Logan Wind Energy - Logan</v>
      </c>
      <c r="C1272" t="str">
        <f>'4a. PSD 2017'!E1659</f>
        <v>Wind</v>
      </c>
      <c r="D1272" s="19">
        <f t="shared" si="1"/>
        <v>119.3</v>
      </c>
      <c r="E1272">
        <f>'4a. PSD 2017'!P1659</f>
        <v>119300</v>
      </c>
    </row>
    <row r="1273" spans="2:5">
      <c r="B1273" t="str">
        <f>'4a. PSD 2017'!B1684</f>
        <v>Longview Pulp Mill - Seven Turbine</v>
      </c>
      <c r="C1273" t="str">
        <f>'4a. PSD 2017'!E1684</f>
        <v>Biomass</v>
      </c>
      <c r="D1273" s="19">
        <f t="shared" si="1"/>
        <v>27.239000000000001</v>
      </c>
      <c r="E1273">
        <f>'4a. PSD 2017'!P1684</f>
        <v>27239</v>
      </c>
    </row>
    <row r="1274" spans="2:5">
      <c r="B1274" t="str">
        <f>'4a. PSD 2017'!B1685</f>
        <v>Longview Pulp Mill - Seven Turbine</v>
      </c>
      <c r="C1274" t="str">
        <f>'4a. PSD 2017'!E1685</f>
        <v>Biomass</v>
      </c>
      <c r="D1274" s="19">
        <f t="shared" si="1"/>
        <v>4.0780000000000003</v>
      </c>
      <c r="E1274">
        <f>'4a. PSD 2017'!P1685</f>
        <v>4078</v>
      </c>
    </row>
    <row r="1275" spans="2:5">
      <c r="B1275" t="str">
        <f>'4a. PSD 2017'!B1686</f>
        <v>LONGVIEW PULP MILL - SEVEN TURBINE</v>
      </c>
      <c r="C1275" t="str">
        <f>'4a. PSD 2017'!E1686</f>
        <v>Biomass</v>
      </c>
      <c r="D1275" s="19">
        <f t="shared" si="1"/>
        <v>10.23</v>
      </c>
      <c r="E1275">
        <f>'4a. PSD 2017'!P1686</f>
        <v>10230</v>
      </c>
    </row>
    <row r="1276" spans="2:5">
      <c r="B1276" t="str">
        <f>'4a. PSD 2017'!B1687</f>
        <v>Longview Pulp Mill - Six Turbine</v>
      </c>
      <c r="C1276" t="str">
        <f>'4a. PSD 2017'!E1687</f>
        <v>Biomass</v>
      </c>
      <c r="D1276" s="19">
        <f t="shared" si="1"/>
        <v>23.12</v>
      </c>
      <c r="E1276">
        <f>'4a. PSD 2017'!P1687</f>
        <v>23120</v>
      </c>
    </row>
    <row r="1277" spans="2:5">
      <c r="B1277" t="str">
        <f>'4a. PSD 2017'!B1688</f>
        <v>Longview Pulp Mill - Six Turbine</v>
      </c>
      <c r="C1277" t="str">
        <f>'4a. PSD 2017'!E1688</f>
        <v>Biomass</v>
      </c>
      <c r="D1277" s="19">
        <f t="shared" si="1"/>
        <v>3.589</v>
      </c>
      <c r="E1277">
        <f>'4a. PSD 2017'!P1688</f>
        <v>3589</v>
      </c>
    </row>
    <row r="1278" spans="2:5">
      <c r="B1278" t="str">
        <f>'4a. PSD 2017'!B1689</f>
        <v>LONGVIEW PULP MILL - SIX TURBINE</v>
      </c>
      <c r="C1278" t="str">
        <f>'4a. PSD 2017'!E1689</f>
        <v>Biomass</v>
      </c>
      <c r="D1278" s="19">
        <f t="shared" si="1"/>
        <v>8.6780000000000008</v>
      </c>
      <c r="E1278">
        <f>'4a. PSD 2017'!P1689</f>
        <v>8678</v>
      </c>
    </row>
    <row r="1279" spans="2:5">
      <c r="B1279" t="str">
        <f>'4a. PSD 2017'!$B$1753</f>
        <v>Macho Springs Solar</v>
      </c>
      <c r="C1279" t="str">
        <f>'4a. PSD 2017'!$E$1753</f>
        <v>Solar</v>
      </c>
      <c r="D1279" s="19">
        <f t="shared" si="1"/>
        <v>49.661999999999999</v>
      </c>
      <c r="E1279">
        <f>'4a. PSD 2017'!$P$1753</f>
        <v>49662</v>
      </c>
    </row>
    <row r="1280" spans="2:5">
      <c r="B1280" t="str">
        <f>'4a. PSD 2017'!B1778</f>
        <v>Marengo I</v>
      </c>
      <c r="C1280" t="str">
        <f>'4a. PSD 2017'!E1778</f>
        <v>Wind</v>
      </c>
      <c r="D1280" s="19">
        <f t="shared" si="1"/>
        <v>4.8164523177711667</v>
      </c>
      <c r="E1280">
        <f>'4a. PSD 2017'!P1778</f>
        <v>4816.4523177711662</v>
      </c>
    </row>
    <row r="1281" spans="2:5">
      <c r="B1281" t="str">
        <f>'4a. PSD 2017'!B1779</f>
        <v xml:space="preserve">Marengo II </v>
      </c>
      <c r="C1281" t="str">
        <f>'4a. PSD 2017'!E1779</f>
        <v>Wind</v>
      </c>
      <c r="D1281" s="19">
        <f t="shared" si="1"/>
        <v>2.3409042314540454</v>
      </c>
      <c r="E1281">
        <f>'4a. PSD 2017'!P1779</f>
        <v>2340.9042314540452</v>
      </c>
    </row>
    <row r="1282" spans="2:5">
      <c r="B1282" t="str">
        <f>'4a. PSD 2017'!B1796</f>
        <v>McFadden Ridge - McFadden Ridge</v>
      </c>
      <c r="C1282" t="str">
        <f>'4a. PSD 2017'!E1796</f>
        <v>Wind</v>
      </c>
      <c r="D1282" s="19">
        <f t="shared" si="1"/>
        <v>2</v>
      </c>
      <c r="E1282">
        <f>'4a. PSD 2017'!P1796</f>
        <v>2000</v>
      </c>
    </row>
    <row r="1283" spans="2:5">
      <c r="B1283" t="str">
        <f>'4a. PSD 2017'!B1797</f>
        <v>McFadden Ridge - McFadden Ridge</v>
      </c>
      <c r="C1283" t="str">
        <f>'4a. PSD 2017'!E1797</f>
        <v>Wind</v>
      </c>
      <c r="D1283" s="19">
        <f t="shared" si="1"/>
        <v>3.524</v>
      </c>
      <c r="E1283">
        <f>'4a. PSD 2017'!P1797</f>
        <v>3524</v>
      </c>
    </row>
    <row r="1284" spans="2:5">
      <c r="B1284" t="str">
        <f>'4a. PSD 2017'!$B$1799</f>
        <v>McFadden Ridge I</v>
      </c>
      <c r="C1284" t="str">
        <f>'4a. PSD 2017'!$E$1799</f>
        <v>Wind</v>
      </c>
      <c r="D1284" s="19">
        <f t="shared" si="1"/>
        <v>1.2907096387446784</v>
      </c>
      <c r="E1284">
        <f>'4a. PSD 2017'!$P$1799</f>
        <v>1290.7096387446784</v>
      </c>
    </row>
    <row r="1285" spans="2:5">
      <c r="B1285" t="str">
        <f>'4a. PSD 2017'!B1807</f>
        <v>Meikle Wind</v>
      </c>
      <c r="C1285" t="str">
        <f>'4a. PSD 2017'!E1807</f>
        <v>Wind</v>
      </c>
      <c r="D1285" s="19">
        <f t="shared" si="1"/>
        <v>8.3070000000000004</v>
      </c>
      <c r="E1285">
        <f>'4a. PSD 2017'!P1807</f>
        <v>8307</v>
      </c>
    </row>
    <row r="1286" spans="2:5">
      <c r="B1286" t="str">
        <f>'4a. PSD 2017'!B1808</f>
        <v xml:space="preserve">Meikle Wind </v>
      </c>
      <c r="C1286" t="str">
        <f>'4a. PSD 2017'!E1808</f>
        <v>Wind</v>
      </c>
      <c r="D1286" s="19">
        <f t="shared" si="1"/>
        <v>98.180999999999997</v>
      </c>
      <c r="E1286">
        <f>'4a. PSD 2017'!P1808</f>
        <v>98181</v>
      </c>
    </row>
    <row r="1287" spans="2:5">
      <c r="B1287" t="str">
        <f>'4a. PSD 2017'!B1809</f>
        <v>Meikle Wind - Meikle Wind</v>
      </c>
      <c r="C1287" t="str">
        <f>'4a. PSD 2017'!E1809</f>
        <v>Wind</v>
      </c>
      <c r="D1287" s="19">
        <f t="shared" si="1"/>
        <v>5.9210000000000003</v>
      </c>
      <c r="E1287">
        <f>'4a. PSD 2017'!P1809</f>
        <v>5921</v>
      </c>
    </row>
    <row r="1288" spans="2:5">
      <c r="B1288" t="str">
        <f>'4a. PSD 2017'!B1810</f>
        <v>Meikle Wind - Meikle Wind</v>
      </c>
      <c r="C1288" t="str">
        <f>'4a. PSD 2017'!E1810</f>
        <v>Wind</v>
      </c>
      <c r="D1288" s="19">
        <f t="shared" si="1"/>
        <v>85.358999999999995</v>
      </c>
      <c r="E1288">
        <f>'4a. PSD 2017'!P1810</f>
        <v>85359</v>
      </c>
    </row>
    <row r="1289" spans="2:5">
      <c r="B1289" t="str">
        <f>'4a. PSD 2017'!B1811</f>
        <v>Meikle Wind - Meikle Wind</v>
      </c>
      <c r="C1289" t="str">
        <f>'4a. PSD 2017'!E1811</f>
        <v>Wind</v>
      </c>
      <c r="D1289" s="19">
        <f t="shared" si="1"/>
        <v>85.358999999999995</v>
      </c>
      <c r="E1289">
        <f>'4a. PSD 2017'!P1811</f>
        <v>85359</v>
      </c>
    </row>
    <row r="1290" spans="2:5">
      <c r="B1290" t="str">
        <f>'4a. PSD 2017'!B1812</f>
        <v>Meikle Wind - Meikle Wind</v>
      </c>
      <c r="C1290" t="str">
        <f>'4a. PSD 2017'!E1812</f>
        <v>Wind</v>
      </c>
      <c r="D1290" s="19">
        <f t="shared" si="1"/>
        <v>65.248999999999995</v>
      </c>
      <c r="E1290">
        <f>'4a. PSD 2017'!P1812</f>
        <v>65249</v>
      </c>
    </row>
    <row r="1291" spans="2:5">
      <c r="B1291" t="str">
        <f>'4a. PSD 2017'!B1813</f>
        <v>Meikle Wind Energy Limited Partnership</v>
      </c>
      <c r="C1291" t="str">
        <f>'4a. PSD 2017'!E1813</f>
        <v>Wind</v>
      </c>
      <c r="D1291" s="19">
        <f t="shared" si="1"/>
        <v>20.457999999999998</v>
      </c>
      <c r="E1291">
        <f>'4a. PSD 2017'!P1813</f>
        <v>20458</v>
      </c>
    </row>
    <row r="1292" spans="2:5">
      <c r="B1292" t="str">
        <f>'4a. PSD 2017'!B1814</f>
        <v>Meikle Wind Energy Limited Partnership</v>
      </c>
      <c r="C1292" t="str">
        <f>'4a. PSD 2017'!E1814</f>
        <v>Wind</v>
      </c>
      <c r="D1292" s="19">
        <f t="shared" si="1"/>
        <v>64.466999999999999</v>
      </c>
      <c r="E1292">
        <f>'4a. PSD 2017'!P1814</f>
        <v>64467</v>
      </c>
    </row>
    <row r="1293" spans="2:5">
      <c r="B1293" t="str">
        <f>'4a. PSD 2017'!B1822</f>
        <v>Mesquite Solar 3, LLC</v>
      </c>
      <c r="C1293" t="str">
        <f>'4a. PSD 2017'!E1822</f>
        <v>Solar</v>
      </c>
      <c r="D1293" s="19">
        <f t="shared" si="1"/>
        <v>258.06299999999999</v>
      </c>
      <c r="E1293">
        <f>'4a. PSD 2017'!P1822</f>
        <v>258063</v>
      </c>
    </row>
    <row r="1294" spans="2:5">
      <c r="B1294" t="str">
        <f>'4a. PSD 2017'!B1823</f>
        <v>Mesquite Solar 3, LLC - Mesquite Solar 3 (1)</v>
      </c>
      <c r="C1294" t="str">
        <f>'4a. PSD 2017'!E1823</f>
        <v>Solar</v>
      </c>
      <c r="D1294" s="19">
        <f t="shared" si="1"/>
        <v>70.906999999999996</v>
      </c>
      <c r="E1294">
        <f>'4a. PSD 2017'!P1823</f>
        <v>70907</v>
      </c>
    </row>
    <row r="1295" spans="2:5">
      <c r="B1295" t="str">
        <f>'4a. PSD 2017'!$B$1872</f>
        <v>Moapa Southern Piaute Solar Project</v>
      </c>
      <c r="C1295" t="str">
        <f>'4a. PSD 2017'!$E$1872</f>
        <v>Solar</v>
      </c>
      <c r="D1295" s="19">
        <f t="shared" si="1"/>
        <v>621.66700000000003</v>
      </c>
      <c r="E1295">
        <f>'4a. PSD 2017'!$P$1872</f>
        <v>621667</v>
      </c>
    </row>
    <row r="1296" spans="2:5">
      <c r="B1296" t="str">
        <f>'4a. PSD 2017'!$B$1881</f>
        <v>Monroe Street HED</v>
      </c>
      <c r="C1296" t="str">
        <f>'4a. PSD 2017'!$E$1881</f>
        <v>Small Hydro</v>
      </c>
      <c r="D1296" s="19">
        <f t="shared" si="1"/>
        <v>17.651</v>
      </c>
      <c r="E1296">
        <f>'4a. PSD 2017'!$P$1881</f>
        <v>17651</v>
      </c>
    </row>
    <row r="1297" spans="2:5">
      <c r="B1297" t="str">
        <f>'4a. PSD 2017'!B1883</f>
        <v>Monroe Street HED - Monroe Street HED</v>
      </c>
      <c r="C1297" t="str">
        <f>'4a. PSD 2017'!E1883</f>
        <v>Small Hydro</v>
      </c>
      <c r="D1297" s="19">
        <f t="shared" si="1"/>
        <v>14.843999999999999</v>
      </c>
      <c r="E1297">
        <f>'4a. PSD 2017'!P1883</f>
        <v>14844</v>
      </c>
    </row>
    <row r="1298" spans="2:5">
      <c r="B1298" t="str">
        <f>'4a. PSD 2017'!B1884</f>
        <v>Monroe Street HED - Monroe Street HED</v>
      </c>
      <c r="C1298" t="str">
        <f>'4a. PSD 2017'!E1884</f>
        <v>Small Hydro</v>
      </c>
      <c r="D1298" s="19">
        <f t="shared" si="1"/>
        <v>33.603999999999999</v>
      </c>
      <c r="E1298">
        <f>'4a. PSD 2017'!P1884</f>
        <v>33604</v>
      </c>
    </row>
    <row r="1299" spans="2:5">
      <c r="B1299" t="str">
        <f>'4a. PSD 2017'!$B$1896</f>
        <v>Morgan Stanley - Harvest Wind - Harvest Wind</v>
      </c>
      <c r="C1299" t="str">
        <f>'4a. PSD 2017'!$E$1896</f>
        <v>Wind</v>
      </c>
      <c r="D1299" s="19">
        <f t="shared" si="1"/>
        <v>8.3420000000000005</v>
      </c>
      <c r="E1299">
        <f>'4a. PSD 2017'!$P$1896</f>
        <v>8342</v>
      </c>
    </row>
    <row r="1300" spans="2:5">
      <c r="B1300" t="str">
        <f>'4a. PSD 2017'!$B$1898</f>
        <v>Morgan Stanley - Klondike III - Klondike Wind Power III LLC</v>
      </c>
      <c r="C1300" t="str">
        <f>'4a. PSD 2017'!$E$1898</f>
        <v>Wind</v>
      </c>
      <c r="D1300" s="19">
        <f t="shared" si="1"/>
        <v>11.728999999999999</v>
      </c>
      <c r="E1300">
        <f>'4a. PSD 2017'!$P$1898</f>
        <v>11729</v>
      </c>
    </row>
    <row r="1301" spans="2:5">
      <c r="B1301" t="str">
        <f>'4a. PSD 2017'!$B$1900</f>
        <v>Morgan Stanley - Seneca Sustainable Energy - Seneca Sustainable Energy</v>
      </c>
      <c r="C1301" t="str">
        <f>'4a. PSD 2017'!$E$1900</f>
        <v>Biomass</v>
      </c>
      <c r="D1301" s="19">
        <f t="shared" si="1"/>
        <v>3.4289999999999998</v>
      </c>
      <c r="E1301">
        <f>'4a. PSD 2017'!$P$1900</f>
        <v>3429</v>
      </c>
    </row>
    <row r="1302" spans="2:5">
      <c r="B1302" t="str">
        <f>'4a. PSD 2017'!B1918</f>
        <v>Mountain Wind Power  II, LLC</v>
      </c>
      <c r="C1302" t="str">
        <f>'4a. PSD 2017'!E1918</f>
        <v>Wind</v>
      </c>
      <c r="D1302" s="19">
        <f t="shared" si="1"/>
        <v>1.5</v>
      </c>
      <c r="E1302">
        <f>'4a. PSD 2017'!P1918</f>
        <v>1500</v>
      </c>
    </row>
    <row r="1303" spans="2:5">
      <c r="B1303" t="str">
        <f>'4a. PSD 2017'!B1919</f>
        <v>Mountain Wind Power  LLC</v>
      </c>
      <c r="C1303" t="str">
        <f>'4a. PSD 2017'!E1919</f>
        <v>Wind</v>
      </c>
      <c r="D1303" s="19">
        <f t="shared" si="1"/>
        <v>1.5</v>
      </c>
      <c r="E1303">
        <f>'4a. PSD 2017'!P1919</f>
        <v>1500</v>
      </c>
    </row>
    <row r="1304" spans="2:5">
      <c r="B1304" t="str">
        <f>'4a. PSD 2017'!B1922</f>
        <v>Mountain Wind Power II, LLC (LU)</v>
      </c>
      <c r="C1304" t="str">
        <f>'4a. PSD 2017'!E1922</f>
        <v>Wind</v>
      </c>
      <c r="D1304" s="19">
        <f t="shared" si="1"/>
        <v>3.3109017021306948</v>
      </c>
      <c r="E1304">
        <f>'4a. PSD 2017'!P1922</f>
        <v>3310.901702130695</v>
      </c>
    </row>
    <row r="1305" spans="2:5">
      <c r="B1305" t="str">
        <f>'4a. PSD 2017'!B1923</f>
        <v>Mountain Wind Power, LLC (LU)</v>
      </c>
      <c r="C1305" t="str">
        <f>'4a. PSD 2017'!E1923</f>
        <v>Wind</v>
      </c>
      <c r="D1305" s="19">
        <f t="shared" si="1"/>
        <v>2.5149902947930518</v>
      </c>
      <c r="E1305">
        <f>'4a. PSD 2017'!P1923</f>
        <v>2514.9902947930518</v>
      </c>
    </row>
    <row r="1306" spans="2:5">
      <c r="B1306" t="str">
        <f>'4a. PSD 2017'!$B$1963</f>
        <v>Neal Hot Springs Unit #1</v>
      </c>
      <c r="C1306" t="str">
        <f>'4a. PSD 2017'!$E$1963</f>
        <v>Geothermal</v>
      </c>
      <c r="D1306" s="19">
        <f t="shared" ref="D1306:D1369" si="2">E1306/1000</f>
        <v>23.306000000000001</v>
      </c>
      <c r="E1306">
        <f>'4a. PSD 2017'!$P$1963</f>
        <v>23306</v>
      </c>
    </row>
    <row r="1307" spans="2:5">
      <c r="B1307" t="str">
        <f>'4a. PSD 2017'!$B$1965</f>
        <v>Nevada Irrigation District - Bowman Hydro Project</v>
      </c>
      <c r="C1307" t="str">
        <f>'4a. PSD 2017'!$E$1965</f>
        <v>Small Hydro</v>
      </c>
      <c r="D1307" s="19">
        <f t="shared" si="2"/>
        <v>4.3079999999999998</v>
      </c>
      <c r="E1307">
        <f>'4a. PSD 2017'!$P$1965</f>
        <v>4308</v>
      </c>
    </row>
    <row r="1308" spans="2:5">
      <c r="B1308" t="str">
        <f>'4a. PSD 2017'!$B$1990</f>
        <v>NextEra Energy Marketing, LLC.</v>
      </c>
      <c r="C1308" t="str">
        <f>'4a. PSD 2017'!$E$1990</f>
        <v>Wind</v>
      </c>
      <c r="D1308" s="19">
        <f t="shared" si="2"/>
        <v>10</v>
      </c>
      <c r="E1308">
        <f>'4a. PSD 2017'!$P$1990</f>
        <v>10000</v>
      </c>
    </row>
    <row r="1309" spans="2:5">
      <c r="B1309" t="str">
        <f>'4a. PSD 2017'!B2011</f>
        <v>Nine Mile HED</v>
      </c>
      <c r="C1309" t="str">
        <f>'4a. PSD 2017'!E2011</f>
        <v>Small Hydro</v>
      </c>
      <c r="D1309" s="19">
        <f t="shared" si="2"/>
        <v>10.753</v>
      </c>
      <c r="E1309">
        <f>'4a. PSD 2017'!P2011</f>
        <v>10753</v>
      </c>
    </row>
    <row r="1310" spans="2:5">
      <c r="B1310" t="str">
        <f>'4a. PSD 2017'!B2012</f>
        <v>Nine Mile HED - Nine Mile HED</v>
      </c>
      <c r="C1310" t="str">
        <f>'4a. PSD 2017'!E2012</f>
        <v>Small Hydro</v>
      </c>
      <c r="D1310" s="19">
        <f t="shared" si="2"/>
        <v>10.455</v>
      </c>
      <c r="E1310">
        <f>'4a. PSD 2017'!P2012</f>
        <v>10455</v>
      </c>
    </row>
    <row r="1311" spans="2:5">
      <c r="B1311" t="str">
        <f>'4a. PSD 2017'!B2013</f>
        <v>Nine Mile HED - Nine Mile HED</v>
      </c>
      <c r="C1311" t="str">
        <f>'4a. PSD 2017'!E2013</f>
        <v>Small Hydro</v>
      </c>
      <c r="D1311" s="19">
        <f t="shared" si="2"/>
        <v>3.339</v>
      </c>
      <c r="E1311">
        <f>'4a. PSD 2017'!P2013</f>
        <v>3339</v>
      </c>
    </row>
    <row r="1312" spans="2:5">
      <c r="B1312" t="str">
        <f>'4a. PSD 2017'!B2017</f>
        <v>Nine Mile HED 2</v>
      </c>
      <c r="C1312" t="str">
        <f>'4a. PSD 2017'!E2017</f>
        <v>Small Hydro</v>
      </c>
      <c r="D1312" s="19">
        <f t="shared" si="2"/>
        <v>2.391</v>
      </c>
      <c r="E1312">
        <f>'4a. PSD 2017'!P2017</f>
        <v>2391</v>
      </c>
    </row>
    <row r="1313" spans="2:5">
      <c r="B1313" t="str">
        <f>'4a. PSD 2017'!B2018</f>
        <v>Nine Mile HED 2 - Nine Mile HED 2</v>
      </c>
      <c r="C1313" t="str">
        <f>'4a. PSD 2017'!E2018</f>
        <v>Small Hydro</v>
      </c>
      <c r="D1313" s="19">
        <f t="shared" si="2"/>
        <v>24.701000000000001</v>
      </c>
      <c r="E1313">
        <f>'4a. PSD 2017'!P2018</f>
        <v>24701</v>
      </c>
    </row>
    <row r="1314" spans="2:5">
      <c r="B1314" t="str">
        <f>'4a. PSD 2017'!B2019</f>
        <v>Nine Mile HED 2 - Nine Mile HED 2</v>
      </c>
      <c r="C1314" t="str">
        <f>'4a. PSD 2017'!E2019</f>
        <v>Small Hydro</v>
      </c>
      <c r="D1314" s="19">
        <f t="shared" si="2"/>
        <v>17.818999999999999</v>
      </c>
      <c r="E1314">
        <f>'4a. PSD 2017'!P2019</f>
        <v>17819</v>
      </c>
    </row>
    <row r="1315" spans="2:5">
      <c r="B1315" t="str">
        <f>'4a. PSD 2017'!$B$2083</f>
        <v>Obsidian Renewables, LLC (LU)</v>
      </c>
      <c r="C1315" t="str">
        <f>'4a. PSD 2017'!$E$2083</f>
        <v>Solar</v>
      </c>
      <c r="D1315" s="19">
        <f t="shared" si="2"/>
        <v>0</v>
      </c>
      <c r="E1315">
        <f>'4a. PSD 2017'!$P$2083</f>
        <v>0</v>
      </c>
    </row>
    <row r="1316" spans="2:5">
      <c r="B1316" t="str">
        <f>'4a. PSD 2017'!$B$2114</f>
        <v>Oregon Solar Incentive (LU)</v>
      </c>
      <c r="C1316" t="str">
        <f>'4a. PSD 2017'!$E$2114</f>
        <v>Solar</v>
      </c>
      <c r="D1316" s="19">
        <f t="shared" si="2"/>
        <v>0</v>
      </c>
      <c r="E1316">
        <f>'4a. PSD 2017'!$P$2114</f>
        <v>0</v>
      </c>
    </row>
    <row r="1317" spans="2:5">
      <c r="B1317" t="str">
        <f>'4a. PSD 2017'!$B$2116</f>
        <v>Oregon Trail Windfarm LLC - Oregon Trail Windfarm LLC</v>
      </c>
      <c r="C1317" t="str">
        <f>'4a. PSD 2017'!$E$2116</f>
        <v>Wind</v>
      </c>
      <c r="D1317" s="19">
        <f t="shared" si="2"/>
        <v>4.327</v>
      </c>
      <c r="E1317">
        <f>'4a. PSD 2017'!$P$2116</f>
        <v>4327</v>
      </c>
    </row>
    <row r="1318" spans="2:5">
      <c r="B1318" t="str">
        <f>'4a. PSD 2017'!$B$2135</f>
        <v>Other - Luning Solar</v>
      </c>
      <c r="C1318" t="str">
        <f>'4a. PSD 2017'!$E$2135</f>
        <v>Solar</v>
      </c>
      <c r="D1318" s="19">
        <f t="shared" si="2"/>
        <v>0</v>
      </c>
      <c r="E1318">
        <f>'4a. PSD 2017'!$P$2135</f>
        <v>0</v>
      </c>
    </row>
    <row r="1319" spans="2:5">
      <c r="B1319" t="str">
        <f>'4a. PSD 2017'!$B$2145</f>
        <v>Pacific Canyon Windfarm LLC - Pacific Canyon Windfarm LLC</v>
      </c>
      <c r="C1319" t="str">
        <f>'4a. PSD 2017'!$E$2145</f>
        <v>Wind</v>
      </c>
      <c r="D1319" s="19">
        <f t="shared" si="2"/>
        <v>3.113</v>
      </c>
      <c r="E1319">
        <f>'4a. PSD 2017'!$P$2145</f>
        <v>3113</v>
      </c>
    </row>
    <row r="1320" spans="2:5">
      <c r="B1320" t="str">
        <f>'4a. PSD 2017'!$B$2179</f>
        <v>Paris</v>
      </c>
      <c r="C1320" t="str">
        <f>'4a. PSD 2017'!$E$2179</f>
        <v>Small Hydro</v>
      </c>
      <c r="D1320" s="19">
        <f t="shared" si="2"/>
        <v>5.1180234140788164E-2</v>
      </c>
      <c r="E1320">
        <f>'4a. PSD 2017'!$P$2179</f>
        <v>51.180234140788166</v>
      </c>
    </row>
    <row r="1321" spans="2:5">
      <c r="B1321" t="str">
        <f>'4a. PSD 2017'!$B$2196</f>
        <v>Pavant Solar III, LLC (LU)</v>
      </c>
      <c r="C1321" t="str">
        <f>'4a. PSD 2017'!$E$2196</f>
        <v>Solar</v>
      </c>
      <c r="D1321" s="19">
        <f t="shared" si="2"/>
        <v>0.73491641311557643</v>
      </c>
      <c r="E1321">
        <f>'4a. PSD 2017'!$P$2196</f>
        <v>734.91641311557646</v>
      </c>
    </row>
    <row r="1322" spans="2:5">
      <c r="B1322" t="str">
        <f>'4a. PSD 2017'!B2205</f>
        <v>Peetz Table - Peetz Table Wind Energy</v>
      </c>
      <c r="C1322" t="str">
        <f>'4a. PSD 2017'!E2205</f>
        <v>Wind</v>
      </c>
      <c r="D1322" s="19">
        <f t="shared" si="2"/>
        <v>24.92</v>
      </c>
      <c r="E1322">
        <f>'4a. PSD 2017'!P2205</f>
        <v>24920</v>
      </c>
    </row>
    <row r="1323" spans="2:5">
      <c r="B1323" t="str">
        <f>'4a. PSD 2017'!B2206</f>
        <v>Peetz Table - Peetz Table Wind Energy</v>
      </c>
      <c r="C1323" t="str">
        <f>'4a. PSD 2017'!E2206</f>
        <v>Wind</v>
      </c>
      <c r="D1323" s="19">
        <f t="shared" si="2"/>
        <v>1.27</v>
      </c>
      <c r="E1323">
        <f>'4a. PSD 2017'!P2206</f>
        <v>1270</v>
      </c>
    </row>
    <row r="1324" spans="2:5">
      <c r="B1324" t="str">
        <f>'4a. PSD 2017'!B2209</f>
        <v>Peetz Table Wind Energy - Peetz Table</v>
      </c>
      <c r="C1324" t="str">
        <f>'4a. PSD 2017'!E2209</f>
        <v>Wind</v>
      </c>
      <c r="D1324" s="19">
        <f t="shared" si="2"/>
        <v>0</v>
      </c>
      <c r="E1324">
        <f>'4a. PSD 2017'!P2209</f>
        <v>0</v>
      </c>
    </row>
    <row r="1325" spans="2:5">
      <c r="B1325" t="str">
        <f>'4a. PSD 2017'!B2210</f>
        <v>Peetz Table Wind Energy - Peetz Table</v>
      </c>
      <c r="C1325" t="str">
        <f>'4a. PSD 2017'!E2210</f>
        <v>Wind</v>
      </c>
      <c r="D1325" s="19">
        <f t="shared" si="2"/>
        <v>167.12100000000001</v>
      </c>
      <c r="E1325">
        <f>'4a. PSD 2017'!P2210</f>
        <v>167121</v>
      </c>
    </row>
    <row r="1326" spans="2:5">
      <c r="B1326" t="str">
        <f>'4a. PSD 2017'!B2211</f>
        <v xml:space="preserve">Peetz Table Wind Energy - Peetz Table </v>
      </c>
      <c r="C1326" t="str">
        <f>'4a. PSD 2017'!E2211</f>
        <v>Wind</v>
      </c>
      <c r="D1326" s="19">
        <f t="shared" si="2"/>
        <v>17.146000000000001</v>
      </c>
      <c r="E1326">
        <f>'4a. PSD 2017'!P2211</f>
        <v>17146</v>
      </c>
    </row>
    <row r="1327" spans="2:5">
      <c r="B1327" t="str">
        <f>'4a. PSD 2017'!B2212</f>
        <v xml:space="preserve">Peetz Wind Table Energy </v>
      </c>
      <c r="C1327" t="str">
        <f>'4a. PSD 2017'!E2212</f>
        <v>Wind</v>
      </c>
      <c r="D1327" s="19">
        <f t="shared" si="2"/>
        <v>24.754999999999999</v>
      </c>
      <c r="E1327">
        <f>'4a. PSD 2017'!P2212</f>
        <v>24755</v>
      </c>
    </row>
    <row r="1328" spans="2:5">
      <c r="B1328" t="str">
        <f>'4a. PSD 2017'!B2245</f>
        <v xml:space="preserve">Port Angeles Mill </v>
      </c>
      <c r="C1328" t="str">
        <f>'4a. PSD 2017'!E2245</f>
        <v>Biomass</v>
      </c>
      <c r="D1328" s="19">
        <f t="shared" si="2"/>
        <v>0</v>
      </c>
      <c r="E1328">
        <f>'4a. PSD 2017'!P2245</f>
        <v>0</v>
      </c>
    </row>
    <row r="1329" spans="2:5">
      <c r="B1329" t="str">
        <f>'4a. PSD 2017'!B2246</f>
        <v>Port Angeles Mill - CoGen No. 11</v>
      </c>
      <c r="C1329" t="str">
        <f>'4a. PSD 2017'!E2246</f>
        <v>Biomass</v>
      </c>
      <c r="D1329" s="19">
        <f t="shared" si="2"/>
        <v>0.68899999999999995</v>
      </c>
      <c r="E1329">
        <f>'4a. PSD 2017'!P2246</f>
        <v>689</v>
      </c>
    </row>
    <row r="1330" spans="2:5">
      <c r="B1330" t="str">
        <f>'4a. PSD 2017'!B2247</f>
        <v>Port Angeles Mill - CoGen No. 11</v>
      </c>
      <c r="C1330" t="str">
        <f>'4a. PSD 2017'!E2247</f>
        <v>Biomass</v>
      </c>
      <c r="D1330" s="19">
        <f t="shared" si="2"/>
        <v>0.251</v>
      </c>
      <c r="E1330">
        <f>'4a. PSD 2017'!P2247</f>
        <v>251</v>
      </c>
    </row>
    <row r="1331" spans="2:5">
      <c r="B1331" t="str">
        <f>'4a. PSD 2017'!B2248</f>
        <v>Port Angeles Mill - CoGen No. 11</v>
      </c>
      <c r="C1331" t="str">
        <f>'4a. PSD 2017'!E2248</f>
        <v>Biomass</v>
      </c>
      <c r="D1331" s="19">
        <f t="shared" si="2"/>
        <v>0.251</v>
      </c>
      <c r="E1331">
        <f>'4a. PSD 2017'!P2248</f>
        <v>251</v>
      </c>
    </row>
    <row r="1332" spans="2:5">
      <c r="B1332" t="str">
        <f>'4a. PSD 2017'!B2249</f>
        <v>Port Angeles Mill - CoGen No. 11 - Nippon Paper Co-Generation</v>
      </c>
      <c r="C1332" t="str">
        <f>'4a. PSD 2017'!E2249</f>
        <v>Biomass</v>
      </c>
      <c r="D1332" s="19">
        <f t="shared" si="2"/>
        <v>0.11899999999999999</v>
      </c>
      <c r="E1332">
        <f>'4a. PSD 2017'!P2249</f>
        <v>119</v>
      </c>
    </row>
    <row r="1333" spans="2:5">
      <c r="B1333" t="str">
        <f>'4a. PSD 2017'!B2250</f>
        <v>Port Angeles Mill - CoGen No. 11/Nippon Paper Co-Generation</v>
      </c>
      <c r="C1333" t="str">
        <f>'4a. PSD 2017'!E2250</f>
        <v>Biomass</v>
      </c>
      <c r="D1333" s="19">
        <f t="shared" si="2"/>
        <v>0.61499999999999999</v>
      </c>
      <c r="E1333">
        <f>'4a. PSD 2017'!P2250</f>
        <v>615</v>
      </c>
    </row>
    <row r="1334" spans="2:5">
      <c r="B1334" t="str">
        <f>'4a. PSD 2017'!B2251</f>
        <v>Port Angeles Mill - CoGen No. 11/Nippon Paper Co-Generation</v>
      </c>
      <c r="C1334" t="str">
        <f>'4a. PSD 2017'!E2251</f>
        <v>Biomass</v>
      </c>
      <c r="D1334" s="19">
        <f t="shared" si="2"/>
        <v>2.012</v>
      </c>
      <c r="E1334">
        <f>'4a. PSD 2017'!P2251</f>
        <v>2012</v>
      </c>
    </row>
    <row r="1335" spans="2:5">
      <c r="B1335" t="str">
        <f>'4a. PSD 2017'!$B$2259</f>
        <v>Portland General Electric</v>
      </c>
      <c r="C1335" t="str">
        <f>'4a. PSD 2017'!$E$2259</f>
        <v>Wind</v>
      </c>
      <c r="D1335" s="19">
        <f t="shared" si="2"/>
        <v>10</v>
      </c>
      <c r="E1335">
        <f>'4a. PSD 2017'!$P$2259</f>
        <v>10000</v>
      </c>
    </row>
    <row r="1336" spans="2:5">
      <c r="B1336" t="str">
        <f>'4a. PSD 2017'!$B$2262</f>
        <v>Post Falls 2</v>
      </c>
      <c r="C1336" t="str">
        <f>'4a. PSD 2017'!$E$2262</f>
        <v>Small Hydro</v>
      </c>
      <c r="D1336" s="19">
        <f t="shared" si="2"/>
        <v>2.6179999999999999</v>
      </c>
      <c r="E1336">
        <f>'4a. PSD 2017'!$P$2262</f>
        <v>2618</v>
      </c>
    </row>
    <row r="1337" spans="2:5">
      <c r="B1337" t="str">
        <f>'4a. PSD 2017'!$B$2264</f>
        <v>Post Falls 3</v>
      </c>
      <c r="C1337" t="str">
        <f>'4a. PSD 2017'!$E$2264</f>
        <v>Small Hydro</v>
      </c>
      <c r="D1337" s="19">
        <f t="shared" si="2"/>
        <v>2.6179999999999999</v>
      </c>
      <c r="E1337">
        <f>'4a. PSD 2017'!$P$2264</f>
        <v>2618</v>
      </c>
    </row>
    <row r="1338" spans="2:5">
      <c r="B1338" t="str">
        <f>'4a. PSD 2017'!$B$2266</f>
        <v>Post Falls 4</v>
      </c>
      <c r="C1338" t="str">
        <f>'4a. PSD 2017'!$E$2266</f>
        <v>Small Hydro</v>
      </c>
      <c r="D1338" s="19">
        <f t="shared" si="2"/>
        <v>2.9660000000000002</v>
      </c>
      <c r="E1338">
        <f>'4a. PSD 2017'!$P$2266</f>
        <v>2966</v>
      </c>
    </row>
    <row r="1339" spans="2:5">
      <c r="B1339" t="str">
        <f>'4a. PSD 2017'!$B$2269</f>
        <v>Post Falls HED</v>
      </c>
      <c r="C1339" t="str">
        <f>'4a. PSD 2017'!$E$2269</f>
        <v>Small Hydro</v>
      </c>
      <c r="D1339" s="19">
        <f t="shared" si="2"/>
        <v>5.5339999999999998</v>
      </c>
      <c r="E1339">
        <f>'4a. PSD 2017'!$P$2269</f>
        <v>5534</v>
      </c>
    </row>
    <row r="1340" spans="2:5">
      <c r="B1340" t="str">
        <f>'4a. PSD 2017'!$B$2272</f>
        <v>Post Falls HED - Post Falls 2</v>
      </c>
      <c r="C1340" t="str">
        <f>'4a. PSD 2017'!$E$2272</f>
        <v>Small Hydro</v>
      </c>
      <c r="D1340" s="19">
        <f t="shared" si="2"/>
        <v>2.6520000000000001</v>
      </c>
      <c r="E1340">
        <f>'4a. PSD 2017'!$P$2272</f>
        <v>2652</v>
      </c>
    </row>
    <row r="1341" spans="2:5">
      <c r="B1341" t="str">
        <f>'4a. PSD 2017'!$B$2275</f>
        <v>Post Falls HED - Post Falls 3</v>
      </c>
      <c r="C1341" t="str">
        <f>'4a. PSD 2017'!$E$2275</f>
        <v>Small Hydro</v>
      </c>
      <c r="D1341" s="19">
        <f t="shared" si="2"/>
        <v>2.6520000000000001</v>
      </c>
      <c r="E1341">
        <f>'4a. PSD 2017'!$P$2275</f>
        <v>2652</v>
      </c>
    </row>
    <row r="1342" spans="2:5">
      <c r="B1342" t="str">
        <f>'4a. PSD 2017'!$B$2279</f>
        <v>Post Falls HED - Post Falls 4</v>
      </c>
      <c r="C1342" t="str">
        <f>'4a. PSD 2017'!$E$2279</f>
        <v>Small Hydro</v>
      </c>
      <c r="D1342" s="19">
        <f t="shared" si="2"/>
        <v>2.8570000000000002</v>
      </c>
      <c r="E1342">
        <f>'4a. PSD 2017'!$P$2279</f>
        <v>2857</v>
      </c>
    </row>
    <row r="1343" spans="2:5">
      <c r="B1343" t="str">
        <f>'4a. PSD 2017'!$B$2281</f>
        <v>Post Falls HED - Post Falls HED</v>
      </c>
      <c r="C1343" t="str">
        <f>'4a. PSD 2017'!$E$2281</f>
        <v>Small Hydro</v>
      </c>
      <c r="D1343" s="19">
        <f t="shared" si="2"/>
        <v>9.2050000000000001</v>
      </c>
      <c r="E1343">
        <f>'4a. PSD 2017'!$P$2281</f>
        <v>9205</v>
      </c>
    </row>
    <row r="1344" spans="2:5">
      <c r="B1344" t="str">
        <f>'4a. PSD 2017'!$B$2305</f>
        <v>Prospect No. 1</v>
      </c>
      <c r="C1344" t="str">
        <f>'4a. PSD 2017'!$E$2305</f>
        <v>Small Hydro</v>
      </c>
      <c r="D1344" s="19">
        <f t="shared" si="2"/>
        <v>0.32216224926199677</v>
      </c>
      <c r="E1344">
        <f>'4a. PSD 2017'!$P$2305</f>
        <v>322.16224926199675</v>
      </c>
    </row>
    <row r="1345" spans="2:5">
      <c r="B1345" t="str">
        <f>'4a. PSD 2017'!B2307</f>
        <v>Prospect No. 3</v>
      </c>
      <c r="C1345" t="str">
        <f>'4a. PSD 2017'!E2307</f>
        <v>Small Hydro</v>
      </c>
      <c r="D1345" s="19">
        <f t="shared" si="2"/>
        <v>0.62245116851392801</v>
      </c>
      <c r="E1345">
        <f>'4a. PSD 2017'!P2307</f>
        <v>622.451168513928</v>
      </c>
    </row>
    <row r="1346" spans="2:5">
      <c r="B1346" t="str">
        <f>'4a. PSD 2017'!B2308</f>
        <v>Prospect No. 4</v>
      </c>
      <c r="C1346" t="str">
        <f>'4a. PSD 2017'!E2308</f>
        <v>Small Hydro</v>
      </c>
      <c r="D1346" s="19">
        <f t="shared" si="2"/>
        <v>7.019919380062177E-2</v>
      </c>
      <c r="E1346">
        <f>'4a. PSD 2017'!P2308</f>
        <v>70.199193800621771</v>
      </c>
    </row>
    <row r="1347" spans="2:5">
      <c r="B1347" t="str">
        <f>'4a. PSD 2017'!B2490</f>
        <v>Rolling Hills</v>
      </c>
      <c r="C1347" t="str">
        <f>'4a. PSD 2017'!E2490</f>
        <v>Wind</v>
      </c>
      <c r="D1347" s="19">
        <f t="shared" si="2"/>
        <v>3.6176015066612219</v>
      </c>
      <c r="E1347">
        <f>'4a. PSD 2017'!P2490</f>
        <v>3617.6015066612217</v>
      </c>
    </row>
    <row r="1348" spans="2:5">
      <c r="B1348" t="str">
        <f>'4a. PSD 2017'!B2491</f>
        <v>Rolling Hills - Rolling Hills</v>
      </c>
      <c r="C1348" t="str">
        <f>'4a. PSD 2017'!E2491</f>
        <v>Wind</v>
      </c>
      <c r="D1348" s="19">
        <f t="shared" si="2"/>
        <v>7.5</v>
      </c>
      <c r="E1348">
        <f>'4a. PSD 2017'!P2491</f>
        <v>7500</v>
      </c>
    </row>
    <row r="1349" spans="2:5">
      <c r="B1349" t="str">
        <f>'4a. PSD 2017'!B2492</f>
        <v>Rolling Hills - Rolling Hills</v>
      </c>
      <c r="C1349" t="str">
        <f>'4a. PSD 2017'!E2492</f>
        <v>Wind</v>
      </c>
      <c r="D1349" s="19">
        <f t="shared" si="2"/>
        <v>12.055</v>
      </c>
      <c r="E1349">
        <f>'4a. PSD 2017'!P2492</f>
        <v>12055</v>
      </c>
    </row>
    <row r="1350" spans="2:5">
      <c r="B1350" t="str">
        <f>'4a. PSD 2017'!$B$2494</f>
        <v>Rolling Hills Wind</v>
      </c>
      <c r="C1350" t="str">
        <f>'4a. PSD 2017'!$E$2494</f>
        <v>Wind</v>
      </c>
      <c r="D1350" s="19">
        <f t="shared" si="2"/>
        <v>5.5</v>
      </c>
      <c r="E1350">
        <f>'4a. PSD 2017'!$P$2494</f>
        <v>5500</v>
      </c>
    </row>
    <row r="1351" spans="2:5">
      <c r="B1351" t="str">
        <f>'4a. PSD 2017'!$B$2505</f>
        <v>Roseburg Forest Products Company (LU) Weed</v>
      </c>
      <c r="C1351" t="str">
        <f>'4a. PSD 2017'!$E$2505</f>
        <v>Biomass</v>
      </c>
      <c r="D1351" s="19">
        <f t="shared" si="2"/>
        <v>0.57287934916947669</v>
      </c>
      <c r="E1351">
        <f>'4a. PSD 2017'!$P$2505</f>
        <v>572.87934916947665</v>
      </c>
    </row>
    <row r="1352" spans="2:5">
      <c r="B1352" t="str">
        <f>'4a. PSD 2017'!$B$2576</f>
        <v>San Gorgonio Westwinds II LLC</v>
      </c>
      <c r="C1352" t="str">
        <f>'4a. PSD 2017'!$E$2576</f>
        <v>Wind</v>
      </c>
      <c r="D1352" s="19">
        <f t="shared" si="2"/>
        <v>28.012089999999997</v>
      </c>
      <c r="E1352">
        <f>'4a. PSD 2017'!$P$2576</f>
        <v>28012.089999999997</v>
      </c>
    </row>
    <row r="1353" spans="2:5">
      <c r="B1353" t="str">
        <f>'4a. PSD 2017'!$B$2601</f>
        <v>Sand Cove</v>
      </c>
      <c r="C1353" t="str">
        <f>'4a. PSD 2017'!$E$2601</f>
        <v>Small Hydro</v>
      </c>
      <c r="D1353" s="19">
        <f t="shared" si="2"/>
        <v>2.335393922916967E-2</v>
      </c>
      <c r="E1353">
        <f>'4a. PSD 2017'!$P$2601</f>
        <v>23.353939229169669</v>
      </c>
    </row>
    <row r="1354" spans="2:5">
      <c r="B1354" t="str">
        <f>'4a. PSD 2017'!$B$2603</f>
        <v>Sand Ranch Windfarm LLC - Sand Ranch Windfarm LLC</v>
      </c>
      <c r="C1354" t="str">
        <f>'4a. PSD 2017'!$E$2603</f>
        <v>Wind</v>
      </c>
      <c r="D1354" s="19">
        <f t="shared" si="2"/>
        <v>3.8130000000000002</v>
      </c>
      <c r="E1354">
        <f>'4a. PSD 2017'!$P$2603</f>
        <v>3813</v>
      </c>
    </row>
    <row r="1355" spans="2:5">
      <c r="B1355" t="str">
        <f>'4a. PSD 2017'!$B$2642</f>
        <v>SENECA SUSTAINABLE ENERGY</v>
      </c>
      <c r="C1355" t="str">
        <f>'4a. PSD 2017'!$E$2642</f>
        <v>Biomass</v>
      </c>
      <c r="D1355" s="19">
        <f t="shared" si="2"/>
        <v>89.165999999999997</v>
      </c>
      <c r="E1355">
        <f>'4a. PSD 2017'!$P$2642</f>
        <v>89166</v>
      </c>
    </row>
    <row r="1356" spans="2:5">
      <c r="B1356" t="str">
        <f>'4a. PSD 2017'!B2685</f>
        <v>Seven Mile Hill</v>
      </c>
      <c r="C1356" t="str">
        <f>'4a. PSD 2017'!E2685</f>
        <v>Wind</v>
      </c>
      <c r="D1356" s="19">
        <f t="shared" si="2"/>
        <v>5.103721034302521</v>
      </c>
      <c r="E1356">
        <f>'4a. PSD 2017'!P2685</f>
        <v>5103.7210343025208</v>
      </c>
    </row>
    <row r="1357" spans="2:5">
      <c r="B1357" t="str">
        <f>'4a. PSD 2017'!B2686</f>
        <v>Seven Mile Hill I - Seven Mile Hill I</v>
      </c>
      <c r="C1357" t="str">
        <f>'4a. PSD 2017'!E2686</f>
        <v>Wind</v>
      </c>
      <c r="D1357" s="19">
        <f t="shared" si="2"/>
        <v>16.2</v>
      </c>
      <c r="E1357">
        <f>'4a. PSD 2017'!P2686</f>
        <v>16200</v>
      </c>
    </row>
    <row r="1358" spans="2:5">
      <c r="B1358" t="str">
        <f>'4a. PSD 2017'!B2687</f>
        <v>Seven Mile Hill I - Seven Mile Hill I</v>
      </c>
      <c r="C1358" t="str">
        <f>'4a. PSD 2017'!E2687</f>
        <v>Wind</v>
      </c>
      <c r="D1358" s="19">
        <f t="shared" si="2"/>
        <v>13.326000000000001</v>
      </c>
      <c r="E1358">
        <f>'4a. PSD 2017'!P2687</f>
        <v>13326</v>
      </c>
    </row>
    <row r="1359" spans="2:5">
      <c r="B1359" t="str">
        <f>'4a. PSD 2017'!B2688</f>
        <v>Seven Mile Hill I Wind</v>
      </c>
      <c r="C1359" t="str">
        <f>'4a. PSD 2017'!E2688</f>
        <v>Wind</v>
      </c>
      <c r="D1359" s="19">
        <f t="shared" si="2"/>
        <v>5.5</v>
      </c>
      <c r="E1359">
        <f>'4a. PSD 2017'!P2688</f>
        <v>5500</v>
      </c>
    </row>
    <row r="1360" spans="2:5">
      <c r="B1360" t="str">
        <f>'4a. PSD 2017'!B2689</f>
        <v>Seven Mile Hill II</v>
      </c>
      <c r="C1360" t="str">
        <f>'4a. PSD 2017'!E2689</f>
        <v>Wind</v>
      </c>
      <c r="D1360" s="19">
        <f t="shared" si="2"/>
        <v>1.0119124491886105</v>
      </c>
      <c r="E1360">
        <f>'4a. PSD 2017'!P2689</f>
        <v>1011.9124491886104</v>
      </c>
    </row>
    <row r="1361" spans="2:5">
      <c r="B1361" t="str">
        <f>'4a. PSD 2017'!B2690</f>
        <v>Seven Mile Hill II - Seven Mile Hill II</v>
      </c>
      <c r="C1361" t="str">
        <f>'4a. PSD 2017'!E2690</f>
        <v>Wind</v>
      </c>
      <c r="D1361" s="19">
        <f t="shared" si="2"/>
        <v>1</v>
      </c>
      <c r="E1361">
        <f>'4a. PSD 2017'!P2690</f>
        <v>1000</v>
      </c>
    </row>
    <row r="1362" spans="2:5">
      <c r="B1362" t="str">
        <f>'4a. PSD 2017'!B2691</f>
        <v>Seven Mile Hill II - Seven Mile Hill II</v>
      </c>
      <c r="C1362" t="str">
        <f>'4a. PSD 2017'!E2691</f>
        <v>Wind</v>
      </c>
      <c r="D1362" s="19">
        <f t="shared" si="2"/>
        <v>2.625</v>
      </c>
      <c r="E1362">
        <f>'4a. PSD 2017'!P2691</f>
        <v>2625</v>
      </c>
    </row>
    <row r="1363" spans="2:5">
      <c r="B1363" t="str">
        <f>'4a. PSD 2017'!$B$2740</f>
        <v>Sierra Pacific Burlington</v>
      </c>
      <c r="C1363" t="str">
        <f>'4a. PSD 2017'!$E$2740</f>
        <v>Biomass</v>
      </c>
      <c r="D1363" s="19">
        <f t="shared" si="2"/>
        <v>44.838999999999999</v>
      </c>
      <c r="E1363">
        <f>'4a. PSD 2017'!$P$2740</f>
        <v>44839</v>
      </c>
    </row>
    <row r="1364" spans="2:5">
      <c r="B1364" t="str">
        <f>'4a. PSD 2017'!$B$2742</f>
        <v>Sierra Pacific Industries (Burlington, contract I-908)</v>
      </c>
      <c r="C1364" t="str">
        <f>'4a. PSD 2017'!$E$2742</f>
        <v>Biomass</v>
      </c>
      <c r="D1364" s="19">
        <f t="shared" si="2"/>
        <v>72.557000000000002</v>
      </c>
      <c r="E1364">
        <f>'4a. PSD 2017'!$P$2742</f>
        <v>72557</v>
      </c>
    </row>
    <row r="1365" spans="2:5">
      <c r="B1365" t="str">
        <f>'4a. PSD 2017'!$B$2783</f>
        <v>Solar</v>
      </c>
      <c r="C1365" t="str">
        <f>'4a. PSD 2017'!$E$2783</f>
        <v>Solar</v>
      </c>
      <c r="D1365" s="19">
        <f t="shared" si="2"/>
        <v>35</v>
      </c>
      <c r="E1365">
        <f>'4a. PSD 2017'!$P$2783</f>
        <v>35000</v>
      </c>
    </row>
    <row r="1366" spans="2:5">
      <c r="B1366" t="str">
        <f>'4a. PSD 2017'!$B$2810</f>
        <v>Solwatt LLC (LU)</v>
      </c>
      <c r="C1366" t="str">
        <f>'4a. PSD 2017'!$E$2810</f>
        <v>Solar</v>
      </c>
      <c r="D1366" s="19">
        <f t="shared" si="2"/>
        <v>0</v>
      </c>
      <c r="E1366">
        <f>'4a. PSD 2017'!$P$2810</f>
        <v>0</v>
      </c>
    </row>
    <row r="1367" spans="2:5">
      <c r="B1367" t="str">
        <f>'4a. PSD 2017'!$B$2914</f>
        <v>St. Anthony Hydro, LLC (LU)</v>
      </c>
      <c r="C1367" t="str">
        <f>'4a. PSD 2017'!$E$2914</f>
        <v>Small Hydro</v>
      </c>
      <c r="D1367" s="19">
        <f t="shared" si="2"/>
        <v>8.4135237275283145E-2</v>
      </c>
      <c r="E1367">
        <f>'4a. PSD 2017'!$P$2914</f>
        <v>84.135237275283146</v>
      </c>
    </row>
    <row r="1368" spans="2:5">
      <c r="B1368" t="str">
        <f>'4a. PSD 2017'!$B$2916</f>
        <v>Stairs</v>
      </c>
      <c r="C1368" t="str">
        <f>'4a. PSD 2017'!$E$2916</f>
        <v>Small Hydro</v>
      </c>
      <c r="D1368" s="19">
        <f t="shared" si="2"/>
        <v>8.6134822921702242E-2</v>
      </c>
      <c r="E1368">
        <f>'4a. PSD 2017'!$P$2916</f>
        <v>86.134822921702238</v>
      </c>
    </row>
    <row r="1369" spans="2:5">
      <c r="B1369" t="str">
        <f>'4a. PSD 2017'!B2922</f>
        <v>Steamboat II</v>
      </c>
      <c r="C1369" t="str">
        <f>'4a. PSD 2017'!E2922</f>
        <v>Geothermal</v>
      </c>
      <c r="D1369" s="19">
        <f t="shared" si="2"/>
        <v>64.066999999999993</v>
      </c>
      <c r="E1369">
        <f>'4a. PSD 2017'!P2922</f>
        <v>64067</v>
      </c>
    </row>
    <row r="1370" spans="2:5">
      <c r="B1370" t="str">
        <f>'4a. PSD 2017'!B2923</f>
        <v>Steamboat II</v>
      </c>
      <c r="C1370" t="str">
        <f>'4a. PSD 2017'!E2923</f>
        <v>Geothermal</v>
      </c>
      <c r="D1370" s="19">
        <f t="shared" ref="D1370:D1414" si="3">E1370/1000</f>
        <v>70.856999999999999</v>
      </c>
      <c r="E1370">
        <f>'4a. PSD 2017'!P2923</f>
        <v>70857</v>
      </c>
    </row>
    <row r="1371" spans="2:5">
      <c r="B1371" t="str">
        <f>'4a. PSD 2017'!$B$2966</f>
        <v>Surprise Valley Electrification Corp. (LU)</v>
      </c>
      <c r="C1371" t="str">
        <f>'4a. PSD 2017'!$E$2966</f>
        <v>Geothermal</v>
      </c>
      <c r="D1371" s="19">
        <f t="shared" si="3"/>
        <v>2.3460787317146261E-2</v>
      </c>
      <c r="E1371">
        <f>'4a. PSD 2017'!$P$2966</f>
        <v>23.460787317146259</v>
      </c>
    </row>
    <row r="1372" spans="2:5">
      <c r="B1372" t="str">
        <f>'4a. PSD 2017'!$B$2968</f>
        <v>Swalley Irrigation District (LU)</v>
      </c>
      <c r="C1372" t="str">
        <f>'4a. PSD 2017'!$E$2968</f>
        <v>Small Hydro</v>
      </c>
      <c r="D1372" s="19">
        <f t="shared" si="3"/>
        <v>3.3657147712626873E-2</v>
      </c>
      <c r="E1372">
        <f>'4a. PSD 2017'!$P$2968</f>
        <v>33.657147712626873</v>
      </c>
    </row>
    <row r="1373" spans="2:5">
      <c r="B1373" t="str">
        <f>'4a. PSD 2017'!$B$3016</f>
        <v>The Confederated Tribe of Warm Springs Utilities (LU)</v>
      </c>
      <c r="C1373" t="str">
        <f>'4a. PSD 2017'!$E$3016</f>
        <v>Solar</v>
      </c>
      <c r="D1373" s="19">
        <f t="shared" si="3"/>
        <v>0</v>
      </c>
      <c r="E1373">
        <f>'4a. PSD 2017'!$P$3016</f>
        <v>0</v>
      </c>
    </row>
    <row r="1374" spans="2:5">
      <c r="B1374" t="str">
        <f>'4a. PSD 2017'!$B$3021</f>
        <v>Three Buttes Windpower, LLC (LU)</v>
      </c>
      <c r="C1374" t="str">
        <f>'4a. PSD 2017'!$E$3021</f>
        <v>Wind</v>
      </c>
      <c r="D1374" s="19">
        <f t="shared" si="3"/>
        <v>4.756220524177504</v>
      </c>
      <c r="E1374">
        <f>'4a. PSD 2017'!$P$3021</f>
        <v>4756.2205241775036</v>
      </c>
    </row>
    <row r="1375" spans="2:5">
      <c r="B1375" t="str">
        <f>'4a. PSD 2017'!$B$3023</f>
        <v>Three Mile Canyon Wind - Threemile Canyon Wind</v>
      </c>
      <c r="C1375" t="str">
        <f>'4a. PSD 2017'!$E$3023</f>
        <v>Wind</v>
      </c>
      <c r="D1375" s="19">
        <f t="shared" si="3"/>
        <v>4.0250000000000004</v>
      </c>
      <c r="E1375">
        <f>'4a. PSD 2017'!$P$3023</f>
        <v>4025</v>
      </c>
    </row>
    <row r="1376" spans="2:5">
      <c r="B1376" t="str">
        <f>'4a. PSD 2017'!B3042</f>
        <v>Tieton</v>
      </c>
      <c r="C1376" t="str">
        <f>'4a. PSD 2017'!E3042</f>
        <v>Small Hydro</v>
      </c>
      <c r="D1376" s="19">
        <f t="shared" si="3"/>
        <v>31.664000000000001</v>
      </c>
      <c r="E1376">
        <f>'4a. PSD 2017'!P3042</f>
        <v>31664</v>
      </c>
    </row>
    <row r="1377" spans="2:5">
      <c r="B1377" t="str">
        <f>'4a. PSD 2017'!B3043</f>
        <v>TIETON HYDROPOWER - TURBINE 1</v>
      </c>
      <c r="C1377" t="str">
        <f>'4a. PSD 2017'!E3043</f>
        <v>Small Hydro</v>
      </c>
      <c r="D1377" s="19">
        <f t="shared" si="3"/>
        <v>12.997</v>
      </c>
      <c r="E1377">
        <f>'4a. PSD 2017'!P3043</f>
        <v>12997</v>
      </c>
    </row>
    <row r="1378" spans="2:5">
      <c r="B1378" t="str">
        <f>'4a. PSD 2017'!B3044</f>
        <v>TIETON HYDROPOWER - TURBINE 2</v>
      </c>
      <c r="C1378" t="str">
        <f>'4a. PSD 2017'!E3044</f>
        <v>Small Hydro</v>
      </c>
      <c r="D1378" s="19">
        <f t="shared" si="3"/>
        <v>17.202000000000002</v>
      </c>
      <c r="E1378">
        <f>'4a. PSD 2017'!P3044</f>
        <v>17202</v>
      </c>
    </row>
    <row r="1379" spans="2:5">
      <c r="B1379" t="str">
        <f>'4a. PSD 2017'!B3052</f>
        <v>Top of the World - Top of the World</v>
      </c>
      <c r="C1379" t="str">
        <f>'4a. PSD 2017'!E3052</f>
        <v>Wind</v>
      </c>
      <c r="D1379" s="19">
        <f t="shared" si="3"/>
        <v>19</v>
      </c>
      <c r="E1379">
        <f>'4a. PSD 2017'!P3052</f>
        <v>19000</v>
      </c>
    </row>
    <row r="1380" spans="2:5">
      <c r="B1380" t="str">
        <f>'4a. PSD 2017'!B3053</f>
        <v>Top of the World - Top of the World</v>
      </c>
      <c r="C1380" t="str">
        <f>'4a. PSD 2017'!E3053</f>
        <v>Wind</v>
      </c>
      <c r="D1380" s="19">
        <f t="shared" si="3"/>
        <v>24.216000000000001</v>
      </c>
      <c r="E1380">
        <f>'4a. PSD 2017'!P3053</f>
        <v>24216</v>
      </c>
    </row>
    <row r="1381" spans="2:5">
      <c r="B1381" t="str">
        <f>'4a. PSD 2017'!$B$3056</f>
        <v>Top of The World Wind Energy LLC (LU)</v>
      </c>
      <c r="C1381" t="str">
        <f>'4a. PSD 2017'!$E$3056</f>
        <v>Wind</v>
      </c>
      <c r="D1381" s="19">
        <f t="shared" si="3"/>
        <v>9.3346000379242522</v>
      </c>
      <c r="E1381">
        <f>'4a. PSD 2017'!$P$3056</f>
        <v>9334.6000379242523</v>
      </c>
    </row>
    <row r="1382" spans="2:5">
      <c r="B1382" t="str">
        <f>'4a. PSD 2017'!$B$3072</f>
        <v>Triple-G Dairy Biogas</v>
      </c>
      <c r="C1382" t="str">
        <f>'4a. PSD 2017'!$E$3072</f>
        <v>Biomass</v>
      </c>
      <c r="D1382" s="19">
        <f t="shared" si="3"/>
        <v>3.4369999999999998</v>
      </c>
      <c r="E1382">
        <f>'4a. PSD 2017'!$P$3072</f>
        <v>3437</v>
      </c>
    </row>
    <row r="1383" spans="2:5">
      <c r="B1383" t="str">
        <f>'4a. PSD 2017'!B3079</f>
        <v>Tucannon River Wind Farm - Tucannon River 1</v>
      </c>
      <c r="C1383" t="str">
        <f>'4a. PSD 2017'!E3079</f>
        <v>Wind</v>
      </c>
      <c r="D1383" s="19">
        <f t="shared" si="3"/>
        <v>144.71799999999999</v>
      </c>
      <c r="E1383">
        <f>'4a. PSD 2017'!P3079</f>
        <v>144718</v>
      </c>
    </row>
    <row r="1384" spans="2:5">
      <c r="B1384" t="str">
        <f>'4a. PSD 2017'!B3080</f>
        <v>Tucannon River Wind Farm - Tucannon River 1</v>
      </c>
      <c r="C1384" t="str">
        <f>'4a. PSD 2017'!E3080</f>
        <v>Wind</v>
      </c>
      <c r="D1384" s="19">
        <f t="shared" si="3"/>
        <v>2.8809999999999998</v>
      </c>
      <c r="E1384">
        <f>'4a. PSD 2017'!P3080</f>
        <v>2881</v>
      </c>
    </row>
    <row r="1385" spans="2:5">
      <c r="B1385" t="str">
        <f>'4a. PSD 2017'!B3081</f>
        <v>Tucannon River Wind Farm - Tucannon River 1</v>
      </c>
      <c r="C1385" t="str">
        <f>'4a. PSD 2017'!E3081</f>
        <v>Wind</v>
      </c>
      <c r="D1385" s="19">
        <f t="shared" si="3"/>
        <v>60.011000000000003</v>
      </c>
      <c r="E1385">
        <f>'4a. PSD 2017'!P3081</f>
        <v>60011</v>
      </c>
    </row>
    <row r="1386" spans="2:5">
      <c r="B1386" t="str">
        <f>'4a. PSD 2017'!B3082</f>
        <v>Tucannon River Wind Farm - Tucannon River 1</v>
      </c>
      <c r="C1386" t="str">
        <f>'4a. PSD 2017'!E3082</f>
        <v>Wind</v>
      </c>
      <c r="D1386" s="19">
        <f t="shared" si="3"/>
        <v>68.182000000000002</v>
      </c>
      <c r="E1386">
        <f>'4a. PSD 2017'!P3082</f>
        <v>68182</v>
      </c>
    </row>
    <row r="1387" spans="2:5">
      <c r="B1387" t="str">
        <f>'4a. PSD 2017'!B3083</f>
        <v>Tucannon River Wind Farm - Tucannon River 1</v>
      </c>
      <c r="C1387" t="str">
        <f>'4a. PSD 2017'!E3083</f>
        <v>Wind</v>
      </c>
      <c r="D1387" s="19">
        <f t="shared" si="3"/>
        <v>68.182000000000002</v>
      </c>
      <c r="E1387">
        <f>'4a. PSD 2017'!P3083</f>
        <v>68182</v>
      </c>
    </row>
    <row r="1388" spans="2:5">
      <c r="B1388" t="str">
        <f>'4a. PSD 2017'!B3085</f>
        <v>Tucannon River Wind Farm - Tucannon River 2</v>
      </c>
      <c r="C1388" t="str">
        <f>'4a. PSD 2017'!E3085</f>
        <v>Wind</v>
      </c>
      <c r="D1388" s="19">
        <f t="shared" si="3"/>
        <v>137.00200000000001</v>
      </c>
      <c r="E1388">
        <f>'4a. PSD 2017'!P3085</f>
        <v>137002</v>
      </c>
    </row>
    <row r="1389" spans="2:5">
      <c r="B1389" t="str">
        <f>'4a. PSD 2017'!B3086</f>
        <v>Tucannon River Wind Farm - Tucannon River 2</v>
      </c>
      <c r="C1389" t="str">
        <f>'4a. PSD 2017'!E3086</f>
        <v>Wind</v>
      </c>
      <c r="D1389" s="19">
        <f t="shared" si="3"/>
        <v>15.211</v>
      </c>
      <c r="E1389">
        <f>'4a. PSD 2017'!P3086</f>
        <v>15211</v>
      </c>
    </row>
    <row r="1390" spans="2:5">
      <c r="B1390" t="str">
        <f>'4a. PSD 2017'!B3087</f>
        <v>Tucannon River Wind Farm - Tucannon River 2</v>
      </c>
      <c r="C1390" t="str">
        <f>'4a. PSD 2017'!E3087</f>
        <v>Wind</v>
      </c>
      <c r="D1390" s="19">
        <f t="shared" si="3"/>
        <v>67.007999999999996</v>
      </c>
      <c r="E1390">
        <f>'4a. PSD 2017'!P3087</f>
        <v>67008</v>
      </c>
    </row>
    <row r="1391" spans="2:5">
      <c r="B1391" t="str">
        <f>'4a. PSD 2017'!B3088</f>
        <v>Tucannon River Wind Farm - Tucannon River 2</v>
      </c>
      <c r="C1391" t="str">
        <f>'4a. PSD 2017'!E3088</f>
        <v>Wind</v>
      </c>
      <c r="D1391" s="19">
        <f t="shared" si="3"/>
        <v>33.156999999999996</v>
      </c>
      <c r="E1391">
        <f>'4a. PSD 2017'!P3088</f>
        <v>33157</v>
      </c>
    </row>
    <row r="1392" spans="2:5">
      <c r="B1392" t="str">
        <f>'4a. PSD 2017'!B3089</f>
        <v>Tucannon River Wind Farm - Tucannon River 2</v>
      </c>
      <c r="C1392" t="str">
        <f>'4a. PSD 2017'!E3089</f>
        <v>Wind</v>
      </c>
      <c r="D1392" s="19">
        <f t="shared" si="3"/>
        <v>33.156999999999996</v>
      </c>
      <c r="E1392">
        <f>'4a. PSD 2017'!P3089</f>
        <v>33157</v>
      </c>
    </row>
    <row r="1393" spans="2:5">
      <c r="B1393" t="str">
        <f>'4a. PSD 2017'!$B$3135</f>
        <v>Tungsten</v>
      </c>
      <c r="C1393" t="str">
        <f>'4a. PSD 2017'!$E$3135</f>
        <v>Geothermal</v>
      </c>
      <c r="D1393" s="19">
        <f t="shared" si="3"/>
        <v>28.917000000000002</v>
      </c>
      <c r="E1393">
        <f>'4a. PSD 2017'!$P$3135</f>
        <v>28917</v>
      </c>
    </row>
    <row r="1394" spans="2:5">
      <c r="B1394" t="str">
        <f>'4a. PSD 2017'!B3137</f>
        <v>Tuolumne Wind Project</v>
      </c>
      <c r="C1394" t="str">
        <f>'4a. PSD 2017'!E3137</f>
        <v>Wind</v>
      </c>
      <c r="D1394" s="19">
        <f t="shared" si="3"/>
        <v>339.73099999999999</v>
      </c>
      <c r="E1394">
        <f>'4a. PSD 2017'!P3137</f>
        <v>339731</v>
      </c>
    </row>
    <row r="1395" spans="2:5">
      <c r="B1395" t="str">
        <f>'4a. PSD 2017'!B3138</f>
        <v>Tuolumne Wind Project</v>
      </c>
      <c r="C1395" t="str">
        <f>'4a. PSD 2017'!E3138</f>
        <v>Wind</v>
      </c>
      <c r="D1395" s="19">
        <f t="shared" si="3"/>
        <v>8.5724957139143732E-3</v>
      </c>
      <c r="E1395">
        <f>'4a. PSD 2017'!P3138</f>
        <v>8.5724957139143729</v>
      </c>
    </row>
    <row r="1396" spans="2:5">
      <c r="B1396" t="str">
        <f>'4a. PSD 2017'!$B$3146</f>
        <v>U.S. Dept of the Interior - Bureau of Land Management (LU)</v>
      </c>
      <c r="C1396" t="str">
        <f>'4a. PSD 2017'!$E$3146</f>
        <v>Wind</v>
      </c>
      <c r="D1396" s="19">
        <f t="shared" si="3"/>
        <v>3.8160031420211876E-4</v>
      </c>
      <c r="E1396">
        <f>'4a. PSD 2017'!$P$3146</f>
        <v>0.38160031420211876</v>
      </c>
    </row>
    <row r="1397" spans="2:5">
      <c r="B1397" t="str">
        <f>'4a. PSD 2017'!$B$3164</f>
        <v>United States Air Force at Hill Air Force Base (LU)</v>
      </c>
      <c r="C1397" t="str">
        <f>'4a. PSD 2017'!$E$3164</f>
        <v>Biomass</v>
      </c>
      <c r="D1397" s="19">
        <f t="shared" si="3"/>
        <v>0.15195324511528369</v>
      </c>
      <c r="E1397">
        <f>'4a. PSD 2017'!$P$3164</f>
        <v>151.95324511528369</v>
      </c>
    </row>
    <row r="1398" spans="2:5">
      <c r="B1398" t="str">
        <f>'4a. PSD 2017'!$B$3209</f>
        <v>Upper Falls HED</v>
      </c>
      <c r="C1398" t="str">
        <f>'4a. PSD 2017'!$E$3209</f>
        <v>Small Hydro</v>
      </c>
      <c r="D1398" s="19">
        <f t="shared" si="3"/>
        <v>3.7250000000000001</v>
      </c>
      <c r="E1398">
        <f>'4a. PSD 2017'!$P$3209</f>
        <v>3725</v>
      </c>
    </row>
    <row r="1399" spans="2:5">
      <c r="B1399" t="str">
        <f>'4a. PSD 2017'!$B$3211</f>
        <v>Upper Falls HED - Upper Falls HED</v>
      </c>
      <c r="C1399" t="str">
        <f>'4a. PSD 2017'!$E$3211</f>
        <v>Small Hydro</v>
      </c>
      <c r="D1399" s="19">
        <f t="shared" si="3"/>
        <v>22.276</v>
      </c>
      <c r="E1399">
        <f>'4a. PSD 2017'!$P$3211</f>
        <v>22276</v>
      </c>
    </row>
    <row r="1400" spans="2:5">
      <c r="B1400" t="str">
        <f>'4a. PSD 2017'!$B$3242</f>
        <v>Vansycle II - Vansycle II</v>
      </c>
      <c r="C1400" t="str">
        <f>'4a. PSD 2017'!$E$3242</f>
        <v>Wind</v>
      </c>
      <c r="D1400" s="19">
        <f t="shared" si="3"/>
        <v>149.77199999999999</v>
      </c>
      <c r="E1400">
        <f>'4a. PSD 2017'!$P$3242</f>
        <v>149772</v>
      </c>
    </row>
    <row r="1401" spans="2:5">
      <c r="B1401" t="str">
        <f>'4a. PSD 2017'!$B$3255</f>
        <v>Veyo</v>
      </c>
      <c r="C1401" t="str">
        <f>'4a. PSD 2017'!$E$3255</f>
        <v>Small Hydro</v>
      </c>
      <c r="D1401" s="19">
        <f t="shared" si="3"/>
        <v>3.922851229997781E-3</v>
      </c>
      <c r="E1401">
        <f>'4a. PSD 2017'!$P$3255</f>
        <v>3.9228512299977809</v>
      </c>
    </row>
    <row r="1402" spans="2:5">
      <c r="B1402" t="str">
        <f>'4a. PSD 2017'!$B$3300</f>
        <v>Viva Naughton</v>
      </c>
      <c r="C1402" t="str">
        <f>'4a. PSD 2017'!$E$3300</f>
        <v>Small Hydro</v>
      </c>
      <c r="D1402" s="19">
        <f t="shared" si="3"/>
        <v>6.8535416430700533E-3</v>
      </c>
      <c r="E1402">
        <f>'4a. PSD 2017'!$P$3300</f>
        <v>6.8535416430700531</v>
      </c>
    </row>
    <row r="1403" spans="2:5">
      <c r="B1403" t="str">
        <f>'4a. PSD 2017'!$B$3311</f>
        <v>Wagon Trail LLC - Wagon Trail LLC</v>
      </c>
      <c r="C1403" t="str">
        <f>'4a. PSD 2017'!$E$3311</f>
        <v>Wind</v>
      </c>
      <c r="D1403" s="19">
        <f t="shared" si="3"/>
        <v>1.1859999999999999</v>
      </c>
      <c r="E1403">
        <f>'4a. PSD 2017'!$P$3311</f>
        <v>1186</v>
      </c>
    </row>
    <row r="1404" spans="2:5">
      <c r="B1404" t="str">
        <f>'4a. PSD 2017'!$B$3313</f>
        <v>Wallowa Falls</v>
      </c>
      <c r="C1404" t="str">
        <f>'4a. PSD 2017'!$E$3313</f>
        <v>Small Hydro</v>
      </c>
      <c r="D1404" s="19">
        <f t="shared" si="3"/>
        <v>7.0855546341049402E-2</v>
      </c>
      <c r="E1404">
        <f>'4a. PSD 2017'!$P$3313</f>
        <v>70.855546341049404</v>
      </c>
    </row>
    <row r="1405" spans="2:5">
      <c r="B1405" t="str">
        <f>'4a. PSD 2017'!$B$3486</f>
        <v>Ward Butte Windfarm LLC - Ward Butte Windfarm LLC</v>
      </c>
      <c r="C1405" t="str">
        <f>'4a. PSD 2017'!$E$3486</f>
        <v>Wind</v>
      </c>
      <c r="D1405" s="19">
        <f t="shared" si="3"/>
        <v>2.9460000000000002</v>
      </c>
      <c r="E1405">
        <f>'4a. PSD 2017'!$P$3486</f>
        <v>2946</v>
      </c>
    </row>
    <row r="1406" spans="2:5">
      <c r="B1406" t="str">
        <f>'4a. PSD 2017'!$B$3501</f>
        <v>Weber</v>
      </c>
      <c r="C1406" t="str">
        <f>'4a. PSD 2017'!$E$3501</f>
        <v>Small Hydro</v>
      </c>
      <c r="D1406" s="19">
        <f t="shared" si="3"/>
        <v>-1.037952854629763E-3</v>
      </c>
      <c r="E1406">
        <f>'4a. PSD 2017'!$P$3501</f>
        <v>-1.0379528546297629</v>
      </c>
    </row>
    <row r="1407" spans="2:5">
      <c r="B1407" t="str">
        <f>'4a. PSD 2017'!$B$3503</f>
        <v>West Side</v>
      </c>
      <c r="C1407" t="str">
        <f>'4a. PSD 2017'!$E$3503</f>
        <v>Small Hydro</v>
      </c>
      <c r="D1407" s="19">
        <f t="shared" si="3"/>
        <v>-2.2896018852127127E-4</v>
      </c>
      <c r="E1407">
        <f>'4a. PSD 2017'!$P$3503</f>
        <v>-0.22896018852127126</v>
      </c>
    </row>
    <row r="1408" spans="2:5">
      <c r="B1408" t="str">
        <f>'4a. PSD 2017'!$B$3524</f>
        <v>White Creek Wind 1</v>
      </c>
      <c r="C1408" t="str">
        <f>'4a. PSD 2017'!$E$3524</f>
        <v>Wind</v>
      </c>
      <c r="D1408" s="19">
        <f t="shared" si="3"/>
        <v>5.3179999999999996</v>
      </c>
      <c r="E1408">
        <f>'4a. PSD 2017'!$P$3524</f>
        <v>5318</v>
      </c>
    </row>
    <row r="1409" spans="2:5">
      <c r="B1409" t="str">
        <f>'4a. PSD 2017'!B3545</f>
        <v>Wind</v>
      </c>
      <c r="C1409" t="str">
        <f>'4a. PSD 2017'!E3545</f>
        <v>Wind</v>
      </c>
      <c r="D1409" s="19">
        <f t="shared" si="3"/>
        <v>15</v>
      </c>
      <c r="E1409">
        <f>'4a. PSD 2017'!P3545</f>
        <v>15000</v>
      </c>
    </row>
    <row r="1410" spans="2:5">
      <c r="B1410" t="str">
        <f>'4a. PSD 2017'!B3546</f>
        <v>Wind</v>
      </c>
      <c r="C1410" t="str">
        <f>'4a. PSD 2017'!E3546</f>
        <v>Wind</v>
      </c>
      <c r="D1410" s="19">
        <f t="shared" si="3"/>
        <v>82.597999999999999</v>
      </c>
      <c r="E1410">
        <f>'4a. PSD 2017'!P3546</f>
        <v>82598</v>
      </c>
    </row>
    <row r="1411" spans="2:5">
      <c r="B1411" t="str">
        <f>'4a. PSD 2017'!B3547</f>
        <v>Wind</v>
      </c>
      <c r="C1411" t="str">
        <f>'4a. PSD 2017'!E3547</f>
        <v>Wind</v>
      </c>
      <c r="D1411" s="19">
        <f t="shared" si="3"/>
        <v>18.077000000000002</v>
      </c>
      <c r="E1411">
        <f>'4a. PSD 2017'!P3547</f>
        <v>18077</v>
      </c>
    </row>
    <row r="1412" spans="2:5">
      <c r="B1412" t="str">
        <f>'4a. PSD 2017'!B3548</f>
        <v>Wind</v>
      </c>
      <c r="C1412" t="str">
        <f>'4a. PSD 2017'!E3548</f>
        <v>Wind</v>
      </c>
      <c r="D1412" s="19">
        <f t="shared" si="3"/>
        <v>40</v>
      </c>
      <c r="E1412">
        <f>'4a. PSD 2017'!P3548</f>
        <v>40000</v>
      </c>
    </row>
    <row r="1413" spans="2:5">
      <c r="B1413" t="str">
        <f>'4a. PSD 2017'!B3549</f>
        <v>Wind</v>
      </c>
      <c r="C1413" t="str">
        <f>'4a. PSD 2017'!E3549</f>
        <v>Wind</v>
      </c>
      <c r="D1413" s="19">
        <f t="shared" si="3"/>
        <v>6.923</v>
      </c>
      <c r="E1413">
        <f>'4a. PSD 2017'!P3549</f>
        <v>6923</v>
      </c>
    </row>
    <row r="1414" spans="2:5">
      <c r="B1414" t="str">
        <f>'4a. PSD 2017'!$B$3583</f>
        <v xml:space="preserve">Wyoming Wind </v>
      </c>
      <c r="C1414" t="str">
        <f>'4a. PSD 2017'!$E$3583</f>
        <v>Wind</v>
      </c>
      <c r="D1414" s="19">
        <f t="shared" si="3"/>
        <v>11.510999999999999</v>
      </c>
      <c r="E1414">
        <f>'4a. PSD 2017'!$P$3583</f>
        <v>11511</v>
      </c>
    </row>
    <row r="1415" spans="2:5">
      <c r="B1415" t="s">
        <v>10635</v>
      </c>
      <c r="C1415" t="s">
        <v>0</v>
      </c>
      <c r="D1415">
        <v>1.1999999999999999E-4</v>
      </c>
    </row>
    <row r="1416" spans="2:5">
      <c r="B1416" t="s">
        <v>5838</v>
      </c>
      <c r="C1416" t="s">
        <v>0</v>
      </c>
      <c r="D1416">
        <v>1.1999999999999999E-4</v>
      </c>
    </row>
    <row r="1417" spans="2:5">
      <c r="B1417" t="s">
        <v>10613</v>
      </c>
      <c r="C1417" t="s">
        <v>0</v>
      </c>
      <c r="D1417">
        <v>2.0000000000000002E-5</v>
      </c>
    </row>
    <row r="1418" spans="2:5">
      <c r="B1418" t="s">
        <v>9597</v>
      </c>
      <c r="C1418" t="s">
        <v>36</v>
      </c>
      <c r="D1418">
        <v>6.5830000000000002</v>
      </c>
    </row>
    <row r="1419" spans="2:5">
      <c r="B1419" t="s">
        <v>5920</v>
      </c>
      <c r="C1419" t="s">
        <v>36</v>
      </c>
      <c r="D1419">
        <v>4.0839999999999996</v>
      </c>
    </row>
    <row r="1420" spans="2:5">
      <c r="B1420" t="s">
        <v>9563</v>
      </c>
      <c r="C1420" t="s">
        <v>36</v>
      </c>
      <c r="D1420">
        <v>3.605</v>
      </c>
    </row>
    <row r="1421" spans="2:5">
      <c r="B1421" t="s">
        <v>9512</v>
      </c>
      <c r="C1421" t="s">
        <v>36</v>
      </c>
      <c r="D1421">
        <v>48.271000000000001</v>
      </c>
    </row>
    <row r="1422" spans="2:5">
      <c r="B1422" t="s">
        <v>4480</v>
      </c>
      <c r="C1422" t="s">
        <v>36</v>
      </c>
      <c r="D1422">
        <v>2.7869999999999999</v>
      </c>
    </row>
    <row r="1423" spans="2:5">
      <c r="B1423" t="s">
        <v>9463</v>
      </c>
      <c r="C1423" t="s">
        <v>36</v>
      </c>
      <c r="D1423">
        <v>6.6059999999999999</v>
      </c>
    </row>
    <row r="1424" spans="2:5">
      <c r="B1424" t="s">
        <v>9461</v>
      </c>
      <c r="C1424" t="s">
        <v>36</v>
      </c>
      <c r="D1424">
        <v>7.452</v>
      </c>
    </row>
    <row r="1425" spans="2:4">
      <c r="B1425" t="s">
        <v>5831</v>
      </c>
      <c r="C1425" t="s">
        <v>36</v>
      </c>
      <c r="D1425">
        <v>4.5791000000000004</v>
      </c>
    </row>
    <row r="1426" spans="2:4">
      <c r="B1426" t="s">
        <v>5833</v>
      </c>
      <c r="C1426" t="s">
        <v>36</v>
      </c>
      <c r="D1426">
        <v>3.8921000000000001</v>
      </c>
    </row>
    <row r="1427" spans="2:4">
      <c r="B1427" t="s">
        <v>5829</v>
      </c>
      <c r="C1427" t="s">
        <v>36</v>
      </c>
      <c r="D1427">
        <v>3.6471</v>
      </c>
    </row>
    <row r="1428" spans="2:4">
      <c r="B1428" t="s">
        <v>9448</v>
      </c>
      <c r="C1428" t="s">
        <v>36</v>
      </c>
      <c r="D1428">
        <v>2.0150000000000001</v>
      </c>
    </row>
    <row r="1429" spans="2:4">
      <c r="B1429" t="s">
        <v>604</v>
      </c>
      <c r="C1429" t="s">
        <v>36</v>
      </c>
      <c r="D1429">
        <v>1.6220000000000001</v>
      </c>
    </row>
    <row r="1430" spans="2:4">
      <c r="B1430" t="s">
        <v>9188</v>
      </c>
      <c r="C1430" t="s">
        <v>36</v>
      </c>
      <c r="D1430">
        <v>3.9180000000000001</v>
      </c>
    </row>
    <row r="1431" spans="2:4">
      <c r="B1431" t="s">
        <v>10782</v>
      </c>
      <c r="C1431" t="s">
        <v>36</v>
      </c>
      <c r="D1431">
        <v>1.9710000000000001</v>
      </c>
    </row>
    <row r="1432" spans="2:4">
      <c r="B1432" t="s">
        <v>8971</v>
      </c>
      <c r="C1432" t="s">
        <v>36</v>
      </c>
      <c r="D1432">
        <v>7.69</v>
      </c>
    </row>
    <row r="1433" spans="2:4">
      <c r="B1433" t="s">
        <v>8969</v>
      </c>
      <c r="C1433" t="s">
        <v>36</v>
      </c>
      <c r="D1433">
        <v>1.9710000000000001</v>
      </c>
    </row>
    <row r="1434" spans="2:4">
      <c r="B1434" t="s">
        <v>10775</v>
      </c>
      <c r="C1434" t="s">
        <v>36</v>
      </c>
      <c r="D1434">
        <v>2.9430000000000001</v>
      </c>
    </row>
    <row r="1435" spans="2:4">
      <c r="B1435" t="s">
        <v>8950</v>
      </c>
      <c r="C1435" t="s">
        <v>36</v>
      </c>
      <c r="D1435">
        <v>1.9710000000000001</v>
      </c>
    </row>
    <row r="1436" spans="2:4">
      <c r="B1436" t="s">
        <v>8919</v>
      </c>
      <c r="C1436" t="s">
        <v>36</v>
      </c>
      <c r="D1436">
        <v>49.686</v>
      </c>
    </row>
    <row r="1437" spans="2:4">
      <c r="B1437" t="s">
        <v>5840</v>
      </c>
      <c r="C1437" t="s">
        <v>3</v>
      </c>
      <c r="D1437">
        <v>8.9999999999999992E-5</v>
      </c>
    </row>
    <row r="1438" spans="2:4">
      <c r="B1438" t="s">
        <v>5870</v>
      </c>
      <c r="C1438" t="s">
        <v>4</v>
      </c>
      <c r="D1438">
        <v>3.6980200000000001</v>
      </c>
    </row>
    <row r="1439" spans="2:4">
      <c r="B1439" t="s">
        <v>9873</v>
      </c>
      <c r="C1439" t="s">
        <v>103</v>
      </c>
      <c r="D1439">
        <v>52.668999999999997</v>
      </c>
    </row>
    <row r="1440" spans="2:4">
      <c r="B1440" t="s">
        <v>9837</v>
      </c>
      <c r="C1440" t="s">
        <v>103</v>
      </c>
      <c r="D1440">
        <v>1.6659999999999999</v>
      </c>
    </row>
    <row r="1441" spans="1:4">
      <c r="B1441" t="s">
        <v>9790</v>
      </c>
      <c r="C1441" t="s">
        <v>103</v>
      </c>
      <c r="D1441">
        <v>54.133000000000003</v>
      </c>
    </row>
    <row r="1442" spans="1:4">
      <c r="B1442" t="s">
        <v>9748</v>
      </c>
      <c r="C1442" t="s">
        <v>103</v>
      </c>
      <c r="D1442">
        <v>12.416</v>
      </c>
    </row>
    <row r="1443" spans="1:4">
      <c r="B1443" t="s">
        <v>9740</v>
      </c>
      <c r="C1443" t="s">
        <v>103</v>
      </c>
      <c r="D1443">
        <v>11.317</v>
      </c>
    </row>
    <row r="1444" spans="1:4">
      <c r="A1444">
        <v>1059</v>
      </c>
      <c r="B1444" t="s">
        <v>5543</v>
      </c>
      <c r="C1444" s="19" t="s">
        <v>103</v>
      </c>
      <c r="D1444">
        <v>524.26900000000001</v>
      </c>
    </row>
    <row r="1445" spans="1:4">
      <c r="A1445">
        <v>1077</v>
      </c>
      <c r="B1445" t="s">
        <v>5562</v>
      </c>
      <c r="C1445" s="19" t="s">
        <v>103</v>
      </c>
      <c r="D1445">
        <v>141.739</v>
      </c>
    </row>
    <row r="1446" spans="1:4">
      <c r="A1446">
        <v>1119</v>
      </c>
      <c r="B1446" t="s">
        <v>5610</v>
      </c>
      <c r="C1446" s="19" t="s">
        <v>103</v>
      </c>
      <c r="D1446">
        <v>47.377227999999995</v>
      </c>
    </row>
    <row r="1447" spans="1:4">
      <c r="A1447">
        <v>1128</v>
      </c>
      <c r="B1447" t="s">
        <v>5619</v>
      </c>
      <c r="C1447" s="19" t="s">
        <v>103</v>
      </c>
      <c r="D1447">
        <v>276.745</v>
      </c>
    </row>
    <row r="1448" spans="1:4">
      <c r="A1448">
        <v>1129</v>
      </c>
      <c r="B1448" t="s">
        <v>5620</v>
      </c>
      <c r="C1448" s="19" t="s">
        <v>103</v>
      </c>
      <c r="D1448">
        <v>93.787119999997302</v>
      </c>
    </row>
    <row r="1449" spans="1:4">
      <c r="A1449">
        <v>1180</v>
      </c>
      <c r="B1449" t="s">
        <v>5674</v>
      </c>
      <c r="C1449" s="19" t="s">
        <v>103</v>
      </c>
      <c r="D1449">
        <v>134.27699999999999</v>
      </c>
    </row>
    <row r="1450" spans="1:4">
      <c r="A1450">
        <v>1016</v>
      </c>
      <c r="B1450" t="s">
        <v>5494</v>
      </c>
      <c r="C1450" s="19" t="s">
        <v>103</v>
      </c>
      <c r="D1450">
        <v>133.47100976562501</v>
      </c>
    </row>
    <row r="1451" spans="1:4">
      <c r="A1451">
        <v>1105</v>
      </c>
      <c r="B1451" t="s">
        <v>5592</v>
      </c>
      <c r="C1451" s="19" t="s">
        <v>103</v>
      </c>
      <c r="D1451">
        <v>25.5790900000035</v>
      </c>
    </row>
    <row r="1452" spans="1:4">
      <c r="B1452" t="s">
        <v>55</v>
      </c>
      <c r="C1452" t="s">
        <v>103</v>
      </c>
      <c r="D1452">
        <v>114.667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93"/>
  <sheetViews>
    <sheetView workbookViewId="0">
      <selection activeCell="D33" sqref="D33"/>
    </sheetView>
  </sheetViews>
  <sheetFormatPr defaultRowHeight="15"/>
  <cols>
    <col min="1" max="2" width="9.140625" style="19"/>
    <col min="3" max="3" width="77.42578125" style="19" bestFit="1" customWidth="1"/>
    <col min="4" max="4" width="21.5703125" style="19" bestFit="1" customWidth="1"/>
    <col min="5" max="16384" width="9.140625" style="19"/>
  </cols>
  <sheetData>
    <row r="1" spans="1:6">
      <c r="A1" s="19" t="s">
        <v>4321</v>
      </c>
      <c r="B1" s="19" t="s">
        <v>11624</v>
      </c>
      <c r="C1" s="19" t="s">
        <v>11623</v>
      </c>
      <c r="D1" s="19" t="s">
        <v>11622</v>
      </c>
      <c r="E1" s="19" t="s">
        <v>11621</v>
      </c>
      <c r="F1" s="19" t="s">
        <v>4322</v>
      </c>
    </row>
    <row r="2" spans="1:6">
      <c r="A2" s="19" t="s">
        <v>11620</v>
      </c>
      <c r="B2" s="19" t="s">
        <v>11619</v>
      </c>
      <c r="C2" s="19" t="s">
        <v>11618</v>
      </c>
      <c r="D2" s="19" t="s">
        <v>11344</v>
      </c>
      <c r="E2" s="19" t="s">
        <v>10691</v>
      </c>
      <c r="F2" s="19" t="s">
        <v>623</v>
      </c>
    </row>
    <row r="3" spans="1:6">
      <c r="A3" s="19" t="s">
        <v>2818</v>
      </c>
      <c r="B3" s="19" t="s">
        <v>10656</v>
      </c>
      <c r="C3" s="19" t="s">
        <v>10655</v>
      </c>
      <c r="D3" s="19" t="s">
        <v>1179</v>
      </c>
      <c r="E3" s="19" t="s">
        <v>5986</v>
      </c>
      <c r="F3" s="19" t="s">
        <v>623</v>
      </c>
    </row>
    <row r="4" spans="1:6">
      <c r="A4" s="19" t="s">
        <v>10597</v>
      </c>
      <c r="B4" s="19" t="s">
        <v>11617</v>
      </c>
      <c r="C4" s="19" t="s">
        <v>11616</v>
      </c>
      <c r="D4" s="19" t="s">
        <v>1981</v>
      </c>
      <c r="E4" s="19" t="s">
        <v>10697</v>
      </c>
      <c r="F4" s="19" t="s">
        <v>623</v>
      </c>
    </row>
    <row r="5" spans="1:6">
      <c r="A5" s="19" t="s">
        <v>11615</v>
      </c>
      <c r="B5" s="19" t="s">
        <v>11614</v>
      </c>
      <c r="C5" s="19" t="s">
        <v>11613</v>
      </c>
      <c r="D5" s="19" t="s">
        <v>11350</v>
      </c>
      <c r="E5" s="19" t="s">
        <v>10838</v>
      </c>
      <c r="F5" s="19" t="s">
        <v>623</v>
      </c>
    </row>
    <row r="6" spans="1:6">
      <c r="A6" s="19" t="s">
        <v>11612</v>
      </c>
      <c r="B6" s="19" t="s">
        <v>11611</v>
      </c>
      <c r="C6" s="19" t="s">
        <v>11610</v>
      </c>
      <c r="D6" s="19" t="s">
        <v>10925</v>
      </c>
      <c r="E6" s="19" t="s">
        <v>10849</v>
      </c>
      <c r="F6" s="19" t="s">
        <v>623</v>
      </c>
    </row>
    <row r="7" spans="1:6">
      <c r="A7" s="19" t="s">
        <v>11601</v>
      </c>
      <c r="B7" s="19" t="s">
        <v>11609</v>
      </c>
      <c r="C7" s="19" t="s">
        <v>11608</v>
      </c>
      <c r="D7" s="19" t="s">
        <v>805</v>
      </c>
      <c r="E7" s="19" t="s">
        <v>10682</v>
      </c>
      <c r="F7" s="19" t="s">
        <v>623</v>
      </c>
    </row>
    <row r="8" spans="1:6">
      <c r="A8" s="19" t="s">
        <v>11601</v>
      </c>
      <c r="B8" s="19" t="s">
        <v>11607</v>
      </c>
      <c r="C8" s="19" t="s">
        <v>11606</v>
      </c>
      <c r="D8" s="19" t="s">
        <v>805</v>
      </c>
      <c r="E8" s="19" t="s">
        <v>10682</v>
      </c>
      <c r="F8" s="19" t="s">
        <v>623</v>
      </c>
    </row>
    <row r="9" spans="1:6">
      <c r="A9" s="19" t="s">
        <v>11601</v>
      </c>
      <c r="B9" s="19" t="s">
        <v>11605</v>
      </c>
      <c r="C9" s="19" t="s">
        <v>11604</v>
      </c>
      <c r="D9" s="19" t="s">
        <v>11202</v>
      </c>
      <c r="E9" s="19" t="s">
        <v>10682</v>
      </c>
      <c r="F9" s="19" t="s">
        <v>623</v>
      </c>
    </row>
    <row r="10" spans="1:6">
      <c r="A10" s="19" t="s">
        <v>11601</v>
      </c>
      <c r="B10" s="19" t="s">
        <v>11603</v>
      </c>
      <c r="C10" s="19" t="s">
        <v>11602</v>
      </c>
      <c r="D10" s="19" t="s">
        <v>11202</v>
      </c>
      <c r="E10" s="19" t="s">
        <v>10682</v>
      </c>
      <c r="F10" s="19" t="s">
        <v>623</v>
      </c>
    </row>
    <row r="11" spans="1:6">
      <c r="A11" s="19" t="s">
        <v>11601</v>
      </c>
      <c r="B11" s="19" t="s">
        <v>11600</v>
      </c>
      <c r="C11" s="19" t="s">
        <v>11599</v>
      </c>
      <c r="D11" s="19" t="s">
        <v>11598</v>
      </c>
      <c r="E11" s="19" t="s">
        <v>10682</v>
      </c>
      <c r="F11" s="19" t="s">
        <v>623</v>
      </c>
    </row>
    <row r="12" spans="1:6">
      <c r="A12" s="19" t="s">
        <v>10587</v>
      </c>
      <c r="B12" s="19" t="s">
        <v>11597</v>
      </c>
      <c r="C12" s="19" t="s">
        <v>11596</v>
      </c>
      <c r="D12" s="19" t="s">
        <v>10842</v>
      </c>
      <c r="E12" s="19" t="s">
        <v>5988</v>
      </c>
      <c r="F12" s="19" t="s">
        <v>623</v>
      </c>
    </row>
    <row r="13" spans="1:6">
      <c r="A13" s="19" t="s">
        <v>10654</v>
      </c>
      <c r="B13" s="19" t="s">
        <v>10653</v>
      </c>
      <c r="C13" s="19" t="s">
        <v>10652</v>
      </c>
      <c r="D13" s="19" t="s">
        <v>11344</v>
      </c>
      <c r="E13" s="19" t="s">
        <v>10691</v>
      </c>
      <c r="F13" s="19" t="s">
        <v>623</v>
      </c>
    </row>
    <row r="14" spans="1:6">
      <c r="A14" s="19" t="s">
        <v>10628</v>
      </c>
      <c r="B14" s="19" t="s">
        <v>11595</v>
      </c>
      <c r="C14" s="19" t="s">
        <v>11594</v>
      </c>
      <c r="D14" s="19" t="s">
        <v>10842</v>
      </c>
      <c r="E14" s="19" t="s">
        <v>5988</v>
      </c>
      <c r="F14" s="19" t="s">
        <v>623</v>
      </c>
    </row>
    <row r="15" spans="1:6">
      <c r="A15" s="19" t="s">
        <v>11593</v>
      </c>
      <c r="B15" s="19" t="s">
        <v>11592</v>
      </c>
      <c r="C15" s="19" t="s">
        <v>11591</v>
      </c>
      <c r="D15" s="19" t="s">
        <v>11590</v>
      </c>
      <c r="E15" s="19" t="s">
        <v>10691</v>
      </c>
      <c r="F15" s="19" t="s">
        <v>623</v>
      </c>
    </row>
    <row r="16" spans="1:6">
      <c r="A16" s="19" t="s">
        <v>10530</v>
      </c>
      <c r="B16" s="19" t="s">
        <v>11589</v>
      </c>
      <c r="C16" s="19" t="s">
        <v>11588</v>
      </c>
      <c r="D16" s="19" t="s">
        <v>1981</v>
      </c>
      <c r="E16" s="19" t="s">
        <v>10697</v>
      </c>
      <c r="F16" s="19" t="s">
        <v>623</v>
      </c>
    </row>
    <row r="17" spans="1:6">
      <c r="A17" s="19" t="s">
        <v>10628</v>
      </c>
      <c r="B17" s="19" t="s">
        <v>11587</v>
      </c>
      <c r="C17" s="19" t="s">
        <v>11586</v>
      </c>
      <c r="D17" s="19" t="s">
        <v>10842</v>
      </c>
      <c r="E17" s="19" t="s">
        <v>5988</v>
      </c>
      <c r="F17" s="19" t="s">
        <v>623</v>
      </c>
    </row>
    <row r="18" spans="1:6">
      <c r="A18" s="19" t="s">
        <v>5843</v>
      </c>
      <c r="B18" s="19" t="s">
        <v>10650</v>
      </c>
      <c r="C18" s="19" t="s">
        <v>10649</v>
      </c>
      <c r="D18" s="19" t="s">
        <v>11585</v>
      </c>
      <c r="E18" s="19" t="s">
        <v>11584</v>
      </c>
      <c r="F18" s="19" t="s">
        <v>51</v>
      </c>
    </row>
    <row r="19" spans="1:6">
      <c r="A19" s="19" t="s">
        <v>5378</v>
      </c>
      <c r="B19" s="19" t="s">
        <v>11583</v>
      </c>
      <c r="C19" s="19" t="s">
        <v>11582</v>
      </c>
      <c r="D19" s="19" t="s">
        <v>11581</v>
      </c>
      <c r="E19" s="19" t="s">
        <v>10962</v>
      </c>
      <c r="F19" s="19" t="s">
        <v>50</v>
      </c>
    </row>
    <row r="20" spans="1:6">
      <c r="A20" s="19" t="s">
        <v>11580</v>
      </c>
      <c r="B20" s="19" t="s">
        <v>11579</v>
      </c>
      <c r="C20" s="19" t="s">
        <v>11578</v>
      </c>
      <c r="D20" s="19" t="s">
        <v>11577</v>
      </c>
      <c r="E20" s="19" t="s">
        <v>879</v>
      </c>
      <c r="F20" s="19" t="s">
        <v>623</v>
      </c>
    </row>
    <row r="21" spans="1:6">
      <c r="A21" s="19" t="s">
        <v>5053</v>
      </c>
      <c r="B21" s="19" t="s">
        <v>7445</v>
      </c>
      <c r="C21" s="19" t="s">
        <v>5054</v>
      </c>
      <c r="D21" s="19" t="s">
        <v>11468</v>
      </c>
      <c r="E21" s="19" t="s">
        <v>10790</v>
      </c>
      <c r="F21" s="19" t="s">
        <v>623</v>
      </c>
    </row>
    <row r="22" spans="1:6">
      <c r="A22" s="19" t="s">
        <v>4451</v>
      </c>
      <c r="B22" s="19" t="s">
        <v>6242</v>
      </c>
      <c r="C22" s="19" t="s">
        <v>4450</v>
      </c>
      <c r="D22" s="19" t="s">
        <v>10710</v>
      </c>
      <c r="E22" s="19" t="s">
        <v>447</v>
      </c>
      <c r="F22" s="19" t="s">
        <v>623</v>
      </c>
    </row>
    <row r="23" spans="1:6">
      <c r="A23" s="19" t="s">
        <v>11576</v>
      </c>
      <c r="B23" s="19" t="s">
        <v>11575</v>
      </c>
      <c r="C23" s="19" t="s">
        <v>11574</v>
      </c>
      <c r="D23" s="19" t="s">
        <v>10710</v>
      </c>
      <c r="E23" s="19" t="s">
        <v>447</v>
      </c>
      <c r="F23" s="19" t="s">
        <v>623</v>
      </c>
    </row>
    <row r="24" spans="1:6">
      <c r="A24" s="19" t="s">
        <v>4516</v>
      </c>
      <c r="B24" s="19" t="s">
        <v>6501</v>
      </c>
      <c r="C24" s="19" t="s">
        <v>10648</v>
      </c>
      <c r="D24" s="19" t="s">
        <v>11573</v>
      </c>
      <c r="E24" s="19" t="s">
        <v>10712</v>
      </c>
      <c r="F24" s="19" t="s">
        <v>623</v>
      </c>
    </row>
    <row r="25" spans="1:6">
      <c r="A25" s="19" t="s">
        <v>5516</v>
      </c>
      <c r="B25" s="19" t="s">
        <v>11572</v>
      </c>
      <c r="C25" s="19" t="s">
        <v>11571</v>
      </c>
      <c r="D25" s="19" t="s">
        <v>2654</v>
      </c>
      <c r="E25" s="19" t="s">
        <v>9778</v>
      </c>
      <c r="F25" s="19" t="s">
        <v>623</v>
      </c>
    </row>
    <row r="26" spans="1:6">
      <c r="A26" s="19" t="s">
        <v>4516</v>
      </c>
      <c r="B26" s="19" t="s">
        <v>6335</v>
      </c>
      <c r="C26" s="19" t="s">
        <v>4515</v>
      </c>
      <c r="D26" s="19" t="s">
        <v>10853</v>
      </c>
      <c r="E26" s="19" t="s">
        <v>10852</v>
      </c>
      <c r="F26" s="19" t="s">
        <v>623</v>
      </c>
    </row>
    <row r="27" spans="1:6">
      <c r="A27" s="19" t="s">
        <v>4888</v>
      </c>
      <c r="B27" s="19" t="s">
        <v>7101</v>
      </c>
      <c r="C27" s="19" t="s">
        <v>10647</v>
      </c>
      <c r="D27" s="19" t="s">
        <v>11379</v>
      </c>
      <c r="E27" s="19" t="s">
        <v>10986</v>
      </c>
      <c r="F27" s="19" t="s">
        <v>623</v>
      </c>
    </row>
    <row r="28" spans="1:6">
      <c r="A28" s="19" t="s">
        <v>4525</v>
      </c>
      <c r="B28" s="19" t="s">
        <v>6355</v>
      </c>
      <c r="C28" s="19" t="s">
        <v>4524</v>
      </c>
      <c r="D28" s="19" t="s">
        <v>11570</v>
      </c>
      <c r="E28" s="19" t="s">
        <v>1894</v>
      </c>
      <c r="F28" s="19" t="s">
        <v>623</v>
      </c>
    </row>
    <row r="29" spans="1:6">
      <c r="A29" s="19" t="s">
        <v>10646</v>
      </c>
      <c r="B29" s="19" t="s">
        <v>6876</v>
      </c>
      <c r="C29" s="19" t="s">
        <v>10645</v>
      </c>
      <c r="D29" s="19" t="s">
        <v>11569</v>
      </c>
      <c r="E29" s="19" t="s">
        <v>128</v>
      </c>
      <c r="F29" s="19" t="s">
        <v>623</v>
      </c>
    </row>
    <row r="30" spans="1:6">
      <c r="A30" s="19" t="s">
        <v>10634</v>
      </c>
      <c r="B30" s="19" t="s">
        <v>10644</v>
      </c>
      <c r="C30" s="19" t="s">
        <v>11568</v>
      </c>
      <c r="D30" s="19" t="s">
        <v>10964</v>
      </c>
      <c r="E30" s="19" t="s">
        <v>5988</v>
      </c>
      <c r="F30" s="19" t="s">
        <v>623</v>
      </c>
    </row>
    <row r="31" spans="1:6">
      <c r="A31" s="19" t="s">
        <v>11567</v>
      </c>
      <c r="B31" s="19" t="s">
        <v>11566</v>
      </c>
      <c r="C31" s="19" t="s">
        <v>11565</v>
      </c>
      <c r="D31" s="19" t="s">
        <v>1981</v>
      </c>
      <c r="E31" s="19" t="s">
        <v>10697</v>
      </c>
      <c r="F31" s="19" t="s">
        <v>623</v>
      </c>
    </row>
    <row r="32" spans="1:6">
      <c r="A32" s="19" t="s">
        <v>10642</v>
      </c>
      <c r="B32" s="19" t="s">
        <v>6461</v>
      </c>
      <c r="C32" s="19" t="s">
        <v>4571</v>
      </c>
      <c r="D32" s="19" t="s">
        <v>11009</v>
      </c>
      <c r="E32" s="19" t="s">
        <v>10770</v>
      </c>
      <c r="F32" s="19" t="s">
        <v>623</v>
      </c>
    </row>
    <row r="33" spans="1:6">
      <c r="A33" s="19" t="s">
        <v>4584</v>
      </c>
      <c r="B33" s="19" t="s">
        <v>6488</v>
      </c>
      <c r="C33" s="19" t="s">
        <v>10641</v>
      </c>
      <c r="D33" s="19" t="s">
        <v>10911</v>
      </c>
      <c r="E33" s="19" t="s">
        <v>611</v>
      </c>
      <c r="F33" s="19" t="s">
        <v>623</v>
      </c>
    </row>
    <row r="34" spans="1:6">
      <c r="A34" s="19" t="s">
        <v>10640</v>
      </c>
      <c r="B34" s="19" t="s">
        <v>6533</v>
      </c>
      <c r="C34" s="19" t="s">
        <v>10639</v>
      </c>
      <c r="D34" s="19" t="s">
        <v>11551</v>
      </c>
      <c r="E34" s="19" t="s">
        <v>11058</v>
      </c>
      <c r="F34" s="19" t="s">
        <v>623</v>
      </c>
    </row>
    <row r="35" spans="1:6">
      <c r="A35" s="19" t="s">
        <v>5053</v>
      </c>
      <c r="B35" s="19" t="s">
        <v>7449</v>
      </c>
      <c r="C35" s="19" t="s">
        <v>5056</v>
      </c>
      <c r="D35" s="19" t="s">
        <v>11065</v>
      </c>
      <c r="E35" s="19" t="s">
        <v>10843</v>
      </c>
      <c r="F35" s="19" t="s">
        <v>623</v>
      </c>
    </row>
    <row r="36" spans="1:6">
      <c r="A36" s="19" t="s">
        <v>11564</v>
      </c>
      <c r="B36" s="19" t="s">
        <v>11563</v>
      </c>
      <c r="C36" s="19" t="s">
        <v>11562</v>
      </c>
      <c r="D36" s="19" t="s">
        <v>11561</v>
      </c>
      <c r="E36" s="19" t="s">
        <v>10791</v>
      </c>
      <c r="F36" s="19" t="s">
        <v>623</v>
      </c>
    </row>
    <row r="37" spans="1:6">
      <c r="A37" s="19" t="s">
        <v>4677</v>
      </c>
      <c r="B37" s="19" t="s">
        <v>6692</v>
      </c>
      <c r="C37" s="19" t="s">
        <v>10638</v>
      </c>
      <c r="D37" s="19" t="s">
        <v>10762</v>
      </c>
      <c r="E37" s="19" t="s">
        <v>879</v>
      </c>
      <c r="F37" s="19" t="s">
        <v>623</v>
      </c>
    </row>
    <row r="38" spans="1:6">
      <c r="A38" s="19" t="s">
        <v>11560</v>
      </c>
      <c r="B38" s="19" t="s">
        <v>11559</v>
      </c>
      <c r="C38" s="19" t="s">
        <v>11558</v>
      </c>
      <c r="D38" s="19" t="s">
        <v>10688</v>
      </c>
      <c r="E38" s="19" t="s">
        <v>10688</v>
      </c>
      <c r="F38" s="19" t="s">
        <v>623</v>
      </c>
    </row>
    <row r="39" spans="1:6">
      <c r="A39" s="19" t="s">
        <v>11557</v>
      </c>
      <c r="B39" s="19" t="s">
        <v>11556</v>
      </c>
      <c r="C39" s="19" t="s">
        <v>11555</v>
      </c>
      <c r="D39" s="19" t="s">
        <v>10888</v>
      </c>
      <c r="E39" s="19" t="s">
        <v>10712</v>
      </c>
      <c r="F39" s="19" t="s">
        <v>623</v>
      </c>
    </row>
    <row r="40" spans="1:6">
      <c r="A40" s="19" t="s">
        <v>11554</v>
      </c>
      <c r="B40" s="19" t="s">
        <v>11553</v>
      </c>
      <c r="C40" s="19" t="s">
        <v>11552</v>
      </c>
      <c r="D40" s="19" t="s">
        <v>11551</v>
      </c>
      <c r="E40" s="19" t="s">
        <v>11058</v>
      </c>
      <c r="F40" s="19" t="s">
        <v>623</v>
      </c>
    </row>
    <row r="41" spans="1:6">
      <c r="A41" s="19" t="s">
        <v>10637</v>
      </c>
      <c r="B41" s="19" t="s">
        <v>10636</v>
      </c>
      <c r="C41" s="19" t="s">
        <v>10635</v>
      </c>
      <c r="D41" s="19" t="s">
        <v>10947</v>
      </c>
      <c r="E41" s="19" t="s">
        <v>10852</v>
      </c>
      <c r="F41" s="19" t="s">
        <v>623</v>
      </c>
    </row>
    <row r="42" spans="1:6">
      <c r="A42" s="19" t="s">
        <v>11550</v>
      </c>
      <c r="B42" s="19" t="s">
        <v>11549</v>
      </c>
      <c r="C42" s="19" t="s">
        <v>11548</v>
      </c>
      <c r="D42" s="19" t="s">
        <v>11547</v>
      </c>
      <c r="E42" s="19" t="s">
        <v>10838</v>
      </c>
      <c r="F42" s="19" t="s">
        <v>623</v>
      </c>
    </row>
    <row r="43" spans="1:6">
      <c r="A43" s="19" t="s">
        <v>10634</v>
      </c>
      <c r="B43" s="19" t="s">
        <v>10633</v>
      </c>
      <c r="C43" s="19" t="s">
        <v>10632</v>
      </c>
      <c r="D43" s="19" t="s">
        <v>10981</v>
      </c>
      <c r="E43" s="19" t="s">
        <v>10833</v>
      </c>
      <c r="F43" s="19" t="s">
        <v>623</v>
      </c>
    </row>
    <row r="44" spans="1:6">
      <c r="A44" s="19" t="s">
        <v>4789</v>
      </c>
      <c r="B44" s="19" t="s">
        <v>6900</v>
      </c>
      <c r="C44" s="19" t="s">
        <v>4794</v>
      </c>
      <c r="D44" s="19" t="s">
        <v>10701</v>
      </c>
      <c r="E44" s="19" t="s">
        <v>10701</v>
      </c>
      <c r="F44" s="19" t="s">
        <v>623</v>
      </c>
    </row>
    <row r="45" spans="1:6">
      <c r="A45" s="19" t="s">
        <v>4811</v>
      </c>
      <c r="B45" s="19" t="s">
        <v>6938</v>
      </c>
      <c r="C45" s="19" t="s">
        <v>4810</v>
      </c>
      <c r="D45" s="19" t="s">
        <v>10912</v>
      </c>
      <c r="E45" s="19" t="s">
        <v>10671</v>
      </c>
      <c r="F45" s="19" t="s">
        <v>623</v>
      </c>
    </row>
    <row r="46" spans="1:6">
      <c r="A46" s="19" t="s">
        <v>11546</v>
      </c>
      <c r="B46" s="19" t="s">
        <v>11545</v>
      </c>
      <c r="C46" s="19" t="s">
        <v>11544</v>
      </c>
      <c r="D46" s="19" t="s">
        <v>11543</v>
      </c>
      <c r="E46" s="19" t="s">
        <v>879</v>
      </c>
      <c r="F46" s="19" t="s">
        <v>623</v>
      </c>
    </row>
    <row r="47" spans="1:6">
      <c r="A47" s="19" t="s">
        <v>10569</v>
      </c>
      <c r="B47" s="19" t="s">
        <v>7054</v>
      </c>
      <c r="C47" s="19" t="s">
        <v>10631</v>
      </c>
      <c r="D47" s="19" t="s">
        <v>10988</v>
      </c>
      <c r="E47" s="19" t="s">
        <v>10701</v>
      </c>
      <c r="F47" s="19" t="s">
        <v>623</v>
      </c>
    </row>
    <row r="48" spans="1:6">
      <c r="A48" s="19" t="s">
        <v>10630</v>
      </c>
      <c r="B48" s="19" t="s">
        <v>7326</v>
      </c>
      <c r="C48" s="19" t="s">
        <v>5002</v>
      </c>
      <c r="D48" s="19" t="s">
        <v>5002</v>
      </c>
      <c r="E48" s="19" t="s">
        <v>11058</v>
      </c>
      <c r="F48" s="19" t="s">
        <v>623</v>
      </c>
    </row>
    <row r="49" spans="1:6">
      <c r="A49" s="19" t="s">
        <v>11542</v>
      </c>
      <c r="B49" s="19" t="s">
        <v>11541</v>
      </c>
      <c r="C49" s="19" t="s">
        <v>11540</v>
      </c>
      <c r="D49" s="19" t="s">
        <v>10874</v>
      </c>
      <c r="E49" s="19" t="s">
        <v>10835</v>
      </c>
      <c r="F49" s="19" t="s">
        <v>623</v>
      </c>
    </row>
    <row r="50" spans="1:6">
      <c r="A50" s="19" t="s">
        <v>10575</v>
      </c>
      <c r="B50" s="19" t="s">
        <v>6133</v>
      </c>
      <c r="C50" s="19" t="s">
        <v>4385</v>
      </c>
      <c r="D50" s="19" t="s">
        <v>10699</v>
      </c>
      <c r="E50" s="19" t="s">
        <v>611</v>
      </c>
      <c r="F50" s="19" t="s">
        <v>623</v>
      </c>
    </row>
    <row r="51" spans="1:6">
      <c r="A51" s="19" t="s">
        <v>10629</v>
      </c>
      <c r="B51" s="19" t="s">
        <v>7294</v>
      </c>
      <c r="C51" s="19" t="s">
        <v>4987</v>
      </c>
      <c r="D51" s="19" t="s">
        <v>4987</v>
      </c>
      <c r="E51" s="19" t="s">
        <v>10701</v>
      </c>
      <c r="F51" s="19" t="s">
        <v>623</v>
      </c>
    </row>
    <row r="52" spans="1:6">
      <c r="A52" s="19" t="s">
        <v>5053</v>
      </c>
      <c r="B52" s="19" t="s">
        <v>7442</v>
      </c>
      <c r="C52" s="19" t="s">
        <v>5052</v>
      </c>
      <c r="D52" s="19" t="s">
        <v>10710</v>
      </c>
      <c r="E52" s="19" t="s">
        <v>447</v>
      </c>
      <c r="F52" s="19" t="s">
        <v>623</v>
      </c>
    </row>
    <row r="53" spans="1:6">
      <c r="A53" s="19" t="s">
        <v>5053</v>
      </c>
      <c r="B53" s="19" t="s">
        <v>7447</v>
      </c>
      <c r="C53" s="19" t="s">
        <v>5055</v>
      </c>
      <c r="D53" s="19" t="s">
        <v>11135</v>
      </c>
      <c r="E53" s="19" t="s">
        <v>1894</v>
      </c>
      <c r="F53" s="19" t="s">
        <v>623</v>
      </c>
    </row>
    <row r="54" spans="1:6">
      <c r="A54" s="19" t="s">
        <v>5053</v>
      </c>
      <c r="B54" s="19" t="s">
        <v>11539</v>
      </c>
      <c r="C54" s="19" t="s">
        <v>11538</v>
      </c>
      <c r="D54" s="19" t="s">
        <v>11183</v>
      </c>
      <c r="E54" s="19" t="s">
        <v>879</v>
      </c>
      <c r="F54" s="19" t="s">
        <v>623</v>
      </c>
    </row>
    <row r="55" spans="1:6">
      <c r="A55" s="19" t="s">
        <v>5053</v>
      </c>
      <c r="B55" s="19" t="s">
        <v>11537</v>
      </c>
      <c r="C55" s="19" t="s">
        <v>11536</v>
      </c>
      <c r="D55" s="19" t="s">
        <v>11535</v>
      </c>
      <c r="E55" s="19" t="s">
        <v>32</v>
      </c>
      <c r="F55" s="19" t="s">
        <v>623</v>
      </c>
    </row>
    <row r="56" spans="1:6">
      <c r="A56" s="19" t="s">
        <v>10212</v>
      </c>
      <c r="B56" s="19" t="s">
        <v>7752</v>
      </c>
      <c r="C56" s="19" t="s">
        <v>5209</v>
      </c>
      <c r="D56" s="19" t="s">
        <v>11157</v>
      </c>
      <c r="E56" s="19" t="s">
        <v>447</v>
      </c>
      <c r="F56" s="19" t="s">
        <v>623</v>
      </c>
    </row>
    <row r="57" spans="1:6">
      <c r="A57" s="19" t="s">
        <v>11534</v>
      </c>
      <c r="B57" s="19" t="s">
        <v>11533</v>
      </c>
      <c r="C57" s="19" t="s">
        <v>11532</v>
      </c>
      <c r="D57" s="19" t="s">
        <v>11382</v>
      </c>
      <c r="E57" s="19" t="s">
        <v>11058</v>
      </c>
      <c r="F57" s="19" t="s">
        <v>623</v>
      </c>
    </row>
    <row r="58" spans="1:6">
      <c r="A58" s="19" t="s">
        <v>11531</v>
      </c>
      <c r="B58" s="19" t="s">
        <v>11530</v>
      </c>
      <c r="C58" s="19" t="s">
        <v>11529</v>
      </c>
      <c r="D58" s="19" t="s">
        <v>450</v>
      </c>
      <c r="E58" s="19" t="s">
        <v>10671</v>
      </c>
      <c r="F58" s="19" t="s">
        <v>623</v>
      </c>
    </row>
    <row r="59" spans="1:6">
      <c r="A59" s="19" t="s">
        <v>10629</v>
      </c>
      <c r="B59" s="19" t="s">
        <v>7607</v>
      </c>
      <c r="C59" s="19" t="s">
        <v>5128</v>
      </c>
      <c r="D59" s="19" t="s">
        <v>11528</v>
      </c>
      <c r="E59" s="19" t="s">
        <v>10701</v>
      </c>
      <c r="F59" s="19" t="s">
        <v>623</v>
      </c>
    </row>
    <row r="60" spans="1:6">
      <c r="A60" s="19" t="s">
        <v>4789</v>
      </c>
      <c r="B60" s="19" t="s">
        <v>6906</v>
      </c>
      <c r="C60" s="19" t="s">
        <v>4796</v>
      </c>
      <c r="D60" s="19" t="s">
        <v>11527</v>
      </c>
      <c r="E60" s="19" t="s">
        <v>10937</v>
      </c>
      <c r="F60" s="19" t="s">
        <v>623</v>
      </c>
    </row>
    <row r="61" spans="1:6">
      <c r="A61" s="19" t="s">
        <v>5928</v>
      </c>
      <c r="B61" s="19" t="s">
        <v>7646</v>
      </c>
      <c r="C61" s="19" t="s">
        <v>5927</v>
      </c>
      <c r="D61" s="19" t="s">
        <v>10698</v>
      </c>
      <c r="E61" s="19" t="s">
        <v>10697</v>
      </c>
      <c r="F61" s="19" t="s">
        <v>623</v>
      </c>
    </row>
    <row r="62" spans="1:6">
      <c r="A62" s="19" t="s">
        <v>5839</v>
      </c>
      <c r="B62" s="19" t="s">
        <v>6203</v>
      </c>
      <c r="C62" s="19" t="s">
        <v>5838</v>
      </c>
      <c r="D62" s="19" t="s">
        <v>5838</v>
      </c>
      <c r="E62" s="19" t="s">
        <v>11058</v>
      </c>
      <c r="F62" s="19" t="s">
        <v>623</v>
      </c>
    </row>
    <row r="63" spans="1:6">
      <c r="A63" s="19" t="s">
        <v>10628</v>
      </c>
      <c r="B63" s="19" t="s">
        <v>7231</v>
      </c>
      <c r="C63" s="19" t="s">
        <v>9</v>
      </c>
      <c r="D63" s="19" t="s">
        <v>10833</v>
      </c>
      <c r="E63" s="19" t="s">
        <v>10833</v>
      </c>
      <c r="F63" s="19" t="s">
        <v>623</v>
      </c>
    </row>
    <row r="64" spans="1:6">
      <c r="A64" s="19" t="s">
        <v>10628</v>
      </c>
      <c r="B64" s="19" t="s">
        <v>7234</v>
      </c>
      <c r="C64" s="19" t="s">
        <v>8</v>
      </c>
      <c r="D64" s="19" t="s">
        <v>11468</v>
      </c>
      <c r="E64" s="19" t="s">
        <v>10790</v>
      </c>
      <c r="F64" s="19" t="s">
        <v>623</v>
      </c>
    </row>
    <row r="65" spans="1:6">
      <c r="A65" s="19" t="s">
        <v>10627</v>
      </c>
      <c r="B65" s="19" t="s">
        <v>7065</v>
      </c>
      <c r="C65" s="19" t="s">
        <v>4872</v>
      </c>
      <c r="D65" s="19" t="s">
        <v>10844</v>
      </c>
      <c r="E65" s="19" t="s">
        <v>10843</v>
      </c>
      <c r="F65" s="19" t="s">
        <v>623</v>
      </c>
    </row>
    <row r="66" spans="1:6">
      <c r="A66" s="19" t="s">
        <v>4798</v>
      </c>
      <c r="B66" s="19" t="s">
        <v>8772</v>
      </c>
      <c r="C66" s="19" t="s">
        <v>4797</v>
      </c>
      <c r="D66" s="19" t="s">
        <v>10914</v>
      </c>
      <c r="E66" s="19" t="s">
        <v>10770</v>
      </c>
      <c r="F66" s="19" t="s">
        <v>623</v>
      </c>
    </row>
    <row r="67" spans="1:6">
      <c r="A67" s="19" t="s">
        <v>10626</v>
      </c>
      <c r="B67" s="19" t="s">
        <v>7708</v>
      </c>
      <c r="C67" s="19" t="s">
        <v>5180</v>
      </c>
      <c r="D67" s="19" t="s">
        <v>11526</v>
      </c>
      <c r="E67" s="19" t="s">
        <v>11209</v>
      </c>
      <c r="F67" s="19" t="s">
        <v>623</v>
      </c>
    </row>
    <row r="68" spans="1:6">
      <c r="A68" s="19" t="s">
        <v>10625</v>
      </c>
      <c r="B68" s="19" t="s">
        <v>7798</v>
      </c>
      <c r="C68" s="19" t="s">
        <v>5231</v>
      </c>
      <c r="D68" s="19" t="s">
        <v>10881</v>
      </c>
      <c r="E68" s="19" t="s">
        <v>10694</v>
      </c>
      <c r="F68" s="19" t="s">
        <v>623</v>
      </c>
    </row>
    <row r="69" spans="1:6">
      <c r="A69" s="19" t="s">
        <v>10624</v>
      </c>
      <c r="B69" s="19" t="s">
        <v>6111</v>
      </c>
      <c r="C69" s="19" t="s">
        <v>10623</v>
      </c>
      <c r="D69" s="19" t="s">
        <v>10699</v>
      </c>
      <c r="E69" s="19" t="s">
        <v>611</v>
      </c>
      <c r="F69" s="19" t="s">
        <v>623</v>
      </c>
    </row>
    <row r="70" spans="1:6">
      <c r="A70" s="19" t="s">
        <v>5845</v>
      </c>
      <c r="B70" s="19" t="s">
        <v>6228</v>
      </c>
      <c r="C70" s="19" t="s">
        <v>10622</v>
      </c>
      <c r="D70" s="19" t="s">
        <v>11222</v>
      </c>
      <c r="E70" s="19" t="s">
        <v>10986</v>
      </c>
      <c r="F70" s="19" t="s">
        <v>623</v>
      </c>
    </row>
    <row r="71" spans="1:6">
      <c r="A71" s="19" t="s">
        <v>9747</v>
      </c>
      <c r="B71" s="19" t="s">
        <v>7434</v>
      </c>
      <c r="C71" s="19" t="s">
        <v>5049</v>
      </c>
      <c r="D71" s="19" t="s">
        <v>10862</v>
      </c>
      <c r="E71" s="19" t="s">
        <v>10862</v>
      </c>
      <c r="F71" s="19" t="s">
        <v>623</v>
      </c>
    </row>
    <row r="72" spans="1:6">
      <c r="A72" s="19" t="s">
        <v>10621</v>
      </c>
      <c r="B72" s="19" t="s">
        <v>10620</v>
      </c>
      <c r="C72" s="19" t="s">
        <v>10619</v>
      </c>
      <c r="D72" s="19" t="s">
        <v>1179</v>
      </c>
      <c r="E72" s="19" t="s">
        <v>5986</v>
      </c>
      <c r="F72" s="19" t="s">
        <v>623</v>
      </c>
    </row>
    <row r="73" spans="1:6">
      <c r="A73" s="19" t="s">
        <v>10590</v>
      </c>
      <c r="B73" s="19" t="s">
        <v>10618</v>
      </c>
      <c r="C73" s="19" t="s">
        <v>10617</v>
      </c>
      <c r="D73" s="19" t="s">
        <v>11402</v>
      </c>
      <c r="E73" s="19" t="s">
        <v>5986</v>
      </c>
      <c r="F73" s="19" t="s">
        <v>623</v>
      </c>
    </row>
    <row r="74" spans="1:6">
      <c r="A74" s="19" t="s">
        <v>4789</v>
      </c>
      <c r="B74" s="19" t="s">
        <v>6419</v>
      </c>
      <c r="C74" s="19" t="s">
        <v>11525</v>
      </c>
      <c r="D74" s="19" t="s">
        <v>11180</v>
      </c>
      <c r="E74" s="19" t="s">
        <v>10986</v>
      </c>
      <c r="F74" s="19" t="s">
        <v>623</v>
      </c>
    </row>
    <row r="75" spans="1:6">
      <c r="A75" s="19" t="s">
        <v>4789</v>
      </c>
      <c r="B75" s="19" t="s">
        <v>11524</v>
      </c>
      <c r="C75" s="19" t="s">
        <v>11523</v>
      </c>
      <c r="D75" s="19" t="s">
        <v>10899</v>
      </c>
      <c r="E75" s="19" t="s">
        <v>10898</v>
      </c>
      <c r="F75" s="19" t="s">
        <v>623</v>
      </c>
    </row>
    <row r="76" spans="1:6">
      <c r="A76" s="19" t="s">
        <v>4789</v>
      </c>
      <c r="B76" s="19" t="s">
        <v>11522</v>
      </c>
      <c r="C76" s="19" t="s">
        <v>11521</v>
      </c>
      <c r="D76" s="19" t="s">
        <v>10847</v>
      </c>
      <c r="E76" s="19" t="s">
        <v>10846</v>
      </c>
      <c r="F76" s="19" t="s">
        <v>623</v>
      </c>
    </row>
    <row r="77" spans="1:6">
      <c r="A77" s="19" t="s">
        <v>4789</v>
      </c>
      <c r="B77" s="19" t="s">
        <v>11520</v>
      </c>
      <c r="C77" s="19" t="s">
        <v>11519</v>
      </c>
      <c r="D77" s="19" t="s">
        <v>10847</v>
      </c>
      <c r="E77" s="19" t="s">
        <v>10846</v>
      </c>
      <c r="F77" s="19" t="s">
        <v>623</v>
      </c>
    </row>
    <row r="78" spans="1:6">
      <c r="A78" s="19" t="s">
        <v>4789</v>
      </c>
      <c r="B78" s="19" t="s">
        <v>11518</v>
      </c>
      <c r="C78" s="19" t="s">
        <v>11517</v>
      </c>
      <c r="D78" s="19" t="s">
        <v>11311</v>
      </c>
      <c r="E78" s="19" t="s">
        <v>11263</v>
      </c>
      <c r="F78" s="19" t="s">
        <v>623</v>
      </c>
    </row>
    <row r="79" spans="1:6">
      <c r="A79" s="19" t="s">
        <v>11497</v>
      </c>
      <c r="B79" s="19" t="s">
        <v>11516</v>
      </c>
      <c r="C79" s="19" t="s">
        <v>11515</v>
      </c>
      <c r="D79" s="19" t="s">
        <v>10975</v>
      </c>
      <c r="E79" s="19" t="s">
        <v>10974</v>
      </c>
      <c r="F79" s="19" t="s">
        <v>623</v>
      </c>
    </row>
    <row r="80" spans="1:6">
      <c r="A80" s="19" t="s">
        <v>10590</v>
      </c>
      <c r="B80" s="19" t="s">
        <v>7124</v>
      </c>
      <c r="C80" s="19" t="s">
        <v>4906</v>
      </c>
      <c r="D80" s="19" t="s">
        <v>11459</v>
      </c>
      <c r="E80" s="19" t="s">
        <v>5986</v>
      </c>
      <c r="F80" s="19" t="s">
        <v>623</v>
      </c>
    </row>
    <row r="81" spans="1:6">
      <c r="A81" s="19" t="s">
        <v>10590</v>
      </c>
      <c r="B81" s="19" t="s">
        <v>7130</v>
      </c>
      <c r="C81" s="19" t="s">
        <v>11514</v>
      </c>
      <c r="D81" s="19" t="s">
        <v>11459</v>
      </c>
      <c r="E81" s="19" t="s">
        <v>5986</v>
      </c>
      <c r="F81" s="19" t="s">
        <v>623</v>
      </c>
    </row>
    <row r="82" spans="1:6">
      <c r="A82" s="19" t="s">
        <v>10590</v>
      </c>
      <c r="B82" s="19" t="s">
        <v>7436</v>
      </c>
      <c r="C82" s="19" t="s">
        <v>11513</v>
      </c>
      <c r="D82" s="19" t="s">
        <v>11293</v>
      </c>
      <c r="E82" s="19" t="s">
        <v>5986</v>
      </c>
      <c r="F82" s="19" t="s">
        <v>623</v>
      </c>
    </row>
    <row r="83" spans="1:6">
      <c r="A83" s="19" t="s">
        <v>10590</v>
      </c>
      <c r="B83" s="19" t="s">
        <v>11512</v>
      </c>
      <c r="C83" s="19" t="s">
        <v>11511</v>
      </c>
      <c r="D83" s="19" t="s">
        <v>11510</v>
      </c>
      <c r="E83" s="19" t="s">
        <v>5986</v>
      </c>
      <c r="F83" s="19" t="s">
        <v>623</v>
      </c>
    </row>
    <row r="84" spans="1:6">
      <c r="A84" s="19" t="s">
        <v>4789</v>
      </c>
      <c r="B84" s="19" t="s">
        <v>7302</v>
      </c>
      <c r="C84" s="19" t="s">
        <v>4991</v>
      </c>
      <c r="D84" s="19" t="s">
        <v>10870</v>
      </c>
      <c r="E84" s="19" t="s">
        <v>10870</v>
      </c>
      <c r="F84" s="19" t="s">
        <v>623</v>
      </c>
    </row>
    <row r="85" spans="1:6">
      <c r="A85" s="19" t="s">
        <v>11509</v>
      </c>
      <c r="B85" s="19" t="s">
        <v>11508</v>
      </c>
      <c r="C85" s="19" t="s">
        <v>11507</v>
      </c>
      <c r="D85" s="19" t="s">
        <v>11506</v>
      </c>
      <c r="E85" s="19" t="s">
        <v>9778</v>
      </c>
      <c r="F85" s="19" t="s">
        <v>623</v>
      </c>
    </row>
    <row r="86" spans="1:6">
      <c r="A86" s="19" t="s">
        <v>10616</v>
      </c>
      <c r="B86" s="19" t="s">
        <v>6866</v>
      </c>
      <c r="C86" s="19" t="s">
        <v>5886</v>
      </c>
      <c r="D86" s="19" t="s">
        <v>10912</v>
      </c>
      <c r="E86" s="19" t="s">
        <v>10671</v>
      </c>
      <c r="F86" s="19" t="s">
        <v>623</v>
      </c>
    </row>
    <row r="87" spans="1:6">
      <c r="A87" s="19" t="s">
        <v>10615</v>
      </c>
      <c r="B87" s="19" t="s">
        <v>7009</v>
      </c>
      <c r="C87" s="19" t="s">
        <v>4841</v>
      </c>
      <c r="D87" s="19" t="s">
        <v>10886</v>
      </c>
      <c r="E87" s="19" t="s">
        <v>10682</v>
      </c>
      <c r="F87" s="19" t="s">
        <v>623</v>
      </c>
    </row>
    <row r="88" spans="1:6">
      <c r="A88" s="19" t="s">
        <v>11505</v>
      </c>
      <c r="B88" s="19" t="s">
        <v>11504</v>
      </c>
      <c r="C88" s="19" t="s">
        <v>11503</v>
      </c>
      <c r="D88" s="19" t="s">
        <v>19</v>
      </c>
      <c r="E88" s="19" t="s">
        <v>128</v>
      </c>
      <c r="F88" s="19" t="s">
        <v>623</v>
      </c>
    </row>
    <row r="89" spans="1:6">
      <c r="A89" s="19" t="s">
        <v>11497</v>
      </c>
      <c r="B89" s="19" t="s">
        <v>11502</v>
      </c>
      <c r="C89" s="19" t="s">
        <v>11501</v>
      </c>
      <c r="D89" s="19" t="s">
        <v>10846</v>
      </c>
      <c r="E89" s="19" t="s">
        <v>10846</v>
      </c>
      <c r="F89" s="19" t="s">
        <v>623</v>
      </c>
    </row>
    <row r="90" spans="1:6">
      <c r="A90" s="19" t="s">
        <v>11500</v>
      </c>
      <c r="B90" s="19" t="s">
        <v>11499</v>
      </c>
      <c r="C90" s="19" t="s">
        <v>11498</v>
      </c>
      <c r="D90" s="19" t="s">
        <v>11136</v>
      </c>
      <c r="E90" s="19" t="s">
        <v>5986</v>
      </c>
      <c r="F90" s="19" t="s">
        <v>623</v>
      </c>
    </row>
    <row r="91" spans="1:6">
      <c r="A91" s="19" t="s">
        <v>10614</v>
      </c>
      <c r="B91" s="19" t="s">
        <v>7644</v>
      </c>
      <c r="C91" s="19" t="s">
        <v>10613</v>
      </c>
      <c r="D91" s="19" t="s">
        <v>5986</v>
      </c>
      <c r="E91" s="19" t="s">
        <v>5986</v>
      </c>
      <c r="F91" s="19" t="s">
        <v>623</v>
      </c>
    </row>
    <row r="92" spans="1:6">
      <c r="A92" s="19" t="s">
        <v>11497</v>
      </c>
      <c r="B92" s="19" t="s">
        <v>11496</v>
      </c>
      <c r="C92" s="19" t="s">
        <v>11495</v>
      </c>
      <c r="D92" s="19" t="s">
        <v>10897</v>
      </c>
      <c r="E92" s="19" t="s">
        <v>10671</v>
      </c>
      <c r="F92" s="19" t="s">
        <v>623</v>
      </c>
    </row>
    <row r="93" spans="1:6">
      <c r="A93" s="19" t="s">
        <v>11494</v>
      </c>
      <c r="B93" s="19" t="s">
        <v>11493</v>
      </c>
      <c r="C93" s="19" t="s">
        <v>11492</v>
      </c>
      <c r="D93" s="19" t="s">
        <v>434</v>
      </c>
      <c r="E93" s="19" t="s">
        <v>10846</v>
      </c>
      <c r="F93" s="19" t="s">
        <v>623</v>
      </c>
    </row>
    <row r="94" spans="1:6">
      <c r="A94" s="19" t="s">
        <v>10612</v>
      </c>
      <c r="B94" s="19" t="s">
        <v>7548</v>
      </c>
      <c r="C94" s="19" t="s">
        <v>5093</v>
      </c>
      <c r="D94" s="19" t="s">
        <v>11491</v>
      </c>
      <c r="E94" s="19" t="s">
        <v>9778</v>
      </c>
      <c r="F94" s="19" t="s">
        <v>623</v>
      </c>
    </row>
    <row r="95" spans="1:6">
      <c r="A95" s="19" t="s">
        <v>4789</v>
      </c>
      <c r="B95" s="19" t="s">
        <v>6909</v>
      </c>
      <c r="C95" s="19" t="s">
        <v>10611</v>
      </c>
      <c r="D95" s="19" t="s">
        <v>11490</v>
      </c>
      <c r="E95" s="19" t="s">
        <v>5986</v>
      </c>
      <c r="F95" s="19" t="s">
        <v>623</v>
      </c>
    </row>
    <row r="96" spans="1:6">
      <c r="A96" s="19" t="s">
        <v>5843</v>
      </c>
      <c r="B96" s="19" t="s">
        <v>6223</v>
      </c>
      <c r="C96" s="19" t="s">
        <v>5842</v>
      </c>
      <c r="D96" s="19" t="s">
        <v>5986</v>
      </c>
      <c r="E96" s="19" t="s">
        <v>5986</v>
      </c>
      <c r="F96" s="19" t="s">
        <v>623</v>
      </c>
    </row>
    <row r="97" spans="1:6">
      <c r="A97" s="19" t="s">
        <v>4647</v>
      </c>
      <c r="B97" s="19" t="s">
        <v>6912</v>
      </c>
      <c r="C97" s="19" t="s">
        <v>10610</v>
      </c>
      <c r="D97" s="19" t="s">
        <v>11008</v>
      </c>
      <c r="E97" s="19" t="s">
        <v>10694</v>
      </c>
      <c r="F97" s="19" t="s">
        <v>623</v>
      </c>
    </row>
    <row r="98" spans="1:6">
      <c r="A98" s="19" t="s">
        <v>11489</v>
      </c>
      <c r="B98" s="19" t="s">
        <v>6078</v>
      </c>
      <c r="C98" s="19" t="s">
        <v>11488</v>
      </c>
      <c r="D98" s="19" t="s">
        <v>11487</v>
      </c>
      <c r="E98" s="19" t="s">
        <v>10986</v>
      </c>
      <c r="F98" s="19" t="s">
        <v>623</v>
      </c>
    </row>
    <row r="99" spans="1:6">
      <c r="A99" s="19" t="s">
        <v>11486</v>
      </c>
      <c r="B99" s="19" t="s">
        <v>11485</v>
      </c>
      <c r="C99" s="19" t="s">
        <v>11484</v>
      </c>
      <c r="D99" s="19" t="s">
        <v>11157</v>
      </c>
      <c r="E99" s="19" t="s">
        <v>447</v>
      </c>
      <c r="F99" s="19" t="s">
        <v>623</v>
      </c>
    </row>
    <row r="100" spans="1:6">
      <c r="A100" s="19" t="s">
        <v>4789</v>
      </c>
      <c r="B100" s="19" t="s">
        <v>6894</v>
      </c>
      <c r="C100" s="19" t="s">
        <v>11</v>
      </c>
      <c r="D100" s="19" t="s">
        <v>11483</v>
      </c>
      <c r="E100" s="19" t="s">
        <v>5986</v>
      </c>
      <c r="F100" s="19" t="s">
        <v>623</v>
      </c>
    </row>
    <row r="101" spans="1:6">
      <c r="A101" s="19" t="s">
        <v>4621</v>
      </c>
      <c r="B101" s="19" t="s">
        <v>6571</v>
      </c>
      <c r="C101" s="19" t="s">
        <v>10609</v>
      </c>
      <c r="D101" s="19" t="s">
        <v>10701</v>
      </c>
      <c r="E101" s="19" t="s">
        <v>10701</v>
      </c>
      <c r="F101" s="19" t="s">
        <v>623</v>
      </c>
    </row>
    <row r="102" spans="1:6">
      <c r="A102" s="19" t="s">
        <v>5053</v>
      </c>
      <c r="B102" s="19" t="s">
        <v>7440</v>
      </c>
      <c r="C102" s="19" t="s">
        <v>11482</v>
      </c>
      <c r="D102" s="19" t="s">
        <v>11157</v>
      </c>
      <c r="E102" s="19" t="s">
        <v>447</v>
      </c>
      <c r="F102" s="19" t="s">
        <v>623</v>
      </c>
    </row>
    <row r="103" spans="1:6">
      <c r="A103" s="19" t="s">
        <v>4789</v>
      </c>
      <c r="B103" s="19" t="s">
        <v>11481</v>
      </c>
      <c r="C103" s="19" t="s">
        <v>11480</v>
      </c>
      <c r="D103" s="19" t="s">
        <v>10847</v>
      </c>
      <c r="E103" s="19" t="s">
        <v>10846</v>
      </c>
      <c r="F103" s="19" t="s">
        <v>623</v>
      </c>
    </row>
    <row r="104" spans="1:6">
      <c r="A104" s="19" t="s">
        <v>10608</v>
      </c>
      <c r="B104" s="19" t="s">
        <v>7593</v>
      </c>
      <c r="C104" s="19" t="s">
        <v>5118</v>
      </c>
      <c r="D104" s="19" t="s">
        <v>10859</v>
      </c>
      <c r="E104" s="19" t="s">
        <v>10846</v>
      </c>
      <c r="F104" s="19" t="s">
        <v>623</v>
      </c>
    </row>
    <row r="105" spans="1:6">
      <c r="A105" s="19" t="s">
        <v>4789</v>
      </c>
      <c r="B105" s="19" t="s">
        <v>6897</v>
      </c>
      <c r="C105" s="19" t="s">
        <v>3488</v>
      </c>
      <c r="D105" s="19" t="s">
        <v>11479</v>
      </c>
      <c r="E105" s="19" t="s">
        <v>10986</v>
      </c>
      <c r="F105" s="19" t="s">
        <v>623</v>
      </c>
    </row>
    <row r="106" spans="1:6">
      <c r="A106" s="19" t="s">
        <v>10605</v>
      </c>
      <c r="B106" s="19" t="s">
        <v>6326</v>
      </c>
      <c r="C106" s="19" t="s">
        <v>10607</v>
      </c>
      <c r="D106" s="19" t="s">
        <v>11478</v>
      </c>
      <c r="E106" s="19" t="s">
        <v>10752</v>
      </c>
      <c r="F106" s="19" t="s">
        <v>623</v>
      </c>
    </row>
    <row r="107" spans="1:6">
      <c r="A107" s="19" t="s">
        <v>10605</v>
      </c>
      <c r="B107" s="19" t="s">
        <v>6329</v>
      </c>
      <c r="C107" s="19" t="s">
        <v>10606</v>
      </c>
      <c r="D107" s="19" t="s">
        <v>11478</v>
      </c>
      <c r="E107" s="19" t="s">
        <v>10752</v>
      </c>
      <c r="F107" s="19" t="s">
        <v>623</v>
      </c>
    </row>
    <row r="108" spans="1:6">
      <c r="A108" s="19" t="s">
        <v>10605</v>
      </c>
      <c r="B108" s="19" t="s">
        <v>10604</v>
      </c>
      <c r="C108" s="19" t="s">
        <v>10603</v>
      </c>
      <c r="D108" s="19" t="s">
        <v>11478</v>
      </c>
      <c r="E108" s="19" t="s">
        <v>10752</v>
      </c>
      <c r="F108" s="19" t="s">
        <v>623</v>
      </c>
    </row>
    <row r="109" spans="1:6">
      <c r="A109" s="19" t="s">
        <v>10602</v>
      </c>
      <c r="B109" s="19" t="s">
        <v>6233</v>
      </c>
      <c r="C109" s="19" t="s">
        <v>10601</v>
      </c>
      <c r="D109" s="19" t="s">
        <v>11350</v>
      </c>
      <c r="E109" s="19" t="s">
        <v>10838</v>
      </c>
      <c r="F109" s="19" t="s">
        <v>623</v>
      </c>
    </row>
    <row r="110" spans="1:6">
      <c r="A110" s="19" t="s">
        <v>4789</v>
      </c>
      <c r="B110" s="19" t="s">
        <v>6903</v>
      </c>
      <c r="C110" s="19" t="s">
        <v>4795</v>
      </c>
      <c r="D110" s="19" t="s">
        <v>10701</v>
      </c>
      <c r="E110" s="19" t="s">
        <v>10701</v>
      </c>
      <c r="F110" s="19" t="s">
        <v>623</v>
      </c>
    </row>
    <row r="111" spans="1:6">
      <c r="A111" s="19" t="s">
        <v>10600</v>
      </c>
      <c r="B111" s="19" t="s">
        <v>6777</v>
      </c>
      <c r="C111" s="19" t="s">
        <v>4722</v>
      </c>
      <c r="D111" s="19" t="s">
        <v>11014</v>
      </c>
      <c r="E111" s="19" t="s">
        <v>10668</v>
      </c>
      <c r="F111" s="19" t="s">
        <v>623</v>
      </c>
    </row>
    <row r="112" spans="1:6">
      <c r="A112" s="19" t="s">
        <v>4789</v>
      </c>
      <c r="B112" s="19" t="s">
        <v>11477</v>
      </c>
      <c r="C112" s="19" t="s">
        <v>11476</v>
      </c>
      <c r="D112" s="19" t="s">
        <v>631</v>
      </c>
      <c r="E112" s="19" t="s">
        <v>10691</v>
      </c>
      <c r="F112" s="19" t="s">
        <v>623</v>
      </c>
    </row>
    <row r="113" spans="1:6">
      <c r="A113" s="19" t="s">
        <v>4789</v>
      </c>
      <c r="B113" s="19" t="s">
        <v>6889</v>
      </c>
      <c r="C113" s="19" t="s">
        <v>10599</v>
      </c>
      <c r="D113" s="19" t="s">
        <v>10701</v>
      </c>
      <c r="E113" s="19" t="s">
        <v>10701</v>
      </c>
      <c r="F113" s="19" t="s">
        <v>623</v>
      </c>
    </row>
    <row r="114" spans="1:6">
      <c r="A114" s="19" t="s">
        <v>4789</v>
      </c>
      <c r="B114" s="19" t="s">
        <v>6918</v>
      </c>
      <c r="C114" s="19" t="s">
        <v>11475</v>
      </c>
      <c r="D114" s="19" t="s">
        <v>10766</v>
      </c>
      <c r="E114" s="19" t="s">
        <v>10691</v>
      </c>
      <c r="F114" s="19" t="s">
        <v>623</v>
      </c>
    </row>
    <row r="115" spans="1:6">
      <c r="A115" s="19" t="s">
        <v>11473</v>
      </c>
      <c r="B115" s="19" t="s">
        <v>6504</v>
      </c>
      <c r="C115" s="19" t="s">
        <v>11474</v>
      </c>
      <c r="D115" s="19" t="s">
        <v>19</v>
      </c>
      <c r="E115" s="19" t="s">
        <v>128</v>
      </c>
      <c r="F115" s="19" t="s">
        <v>623</v>
      </c>
    </row>
    <row r="116" spans="1:6">
      <c r="A116" s="19" t="s">
        <v>11473</v>
      </c>
      <c r="B116" s="19" t="s">
        <v>7395</v>
      </c>
      <c r="C116" s="19" t="s">
        <v>11472</v>
      </c>
      <c r="D116" s="19" t="s">
        <v>11471</v>
      </c>
      <c r="E116" s="19" t="s">
        <v>10974</v>
      </c>
      <c r="F116" s="19" t="s">
        <v>623</v>
      </c>
    </row>
    <row r="117" spans="1:6">
      <c r="A117" s="19" t="s">
        <v>4789</v>
      </c>
      <c r="B117" s="19" t="s">
        <v>6915</v>
      </c>
      <c r="C117" s="19" t="s">
        <v>11470</v>
      </c>
      <c r="D117" s="19" t="s">
        <v>11023</v>
      </c>
      <c r="E117" s="19" t="s">
        <v>10691</v>
      </c>
      <c r="F117" s="19" t="s">
        <v>623</v>
      </c>
    </row>
    <row r="118" spans="1:6">
      <c r="A118" s="19" t="s">
        <v>4920</v>
      </c>
      <c r="B118" s="19" t="s">
        <v>7153</v>
      </c>
      <c r="C118" s="19" t="s">
        <v>4919</v>
      </c>
      <c r="D118" s="19" t="s">
        <v>724</v>
      </c>
      <c r="E118" s="19" t="s">
        <v>128</v>
      </c>
      <c r="F118" s="19" t="s">
        <v>623</v>
      </c>
    </row>
    <row r="119" spans="1:6">
      <c r="A119" s="19" t="s">
        <v>10598</v>
      </c>
      <c r="B119" s="19" t="s">
        <v>7062</v>
      </c>
      <c r="C119" s="19" t="s">
        <v>5893</v>
      </c>
      <c r="D119" s="19" t="s">
        <v>10975</v>
      </c>
      <c r="E119" s="19" t="s">
        <v>10974</v>
      </c>
      <c r="F119" s="19" t="s">
        <v>623</v>
      </c>
    </row>
    <row r="120" spans="1:6">
      <c r="A120" s="19" t="s">
        <v>10590</v>
      </c>
      <c r="B120" s="19" t="s">
        <v>7642</v>
      </c>
      <c r="C120" s="19" t="s">
        <v>5147</v>
      </c>
      <c r="D120" s="19" t="s">
        <v>11313</v>
      </c>
      <c r="E120" s="19" t="s">
        <v>5986</v>
      </c>
      <c r="F120" s="19" t="s">
        <v>623</v>
      </c>
    </row>
    <row r="121" spans="1:6">
      <c r="A121" s="19" t="s">
        <v>10597</v>
      </c>
      <c r="B121" s="19" t="s">
        <v>7111</v>
      </c>
      <c r="C121" s="19" t="s">
        <v>10596</v>
      </c>
      <c r="D121" s="19" t="s">
        <v>1981</v>
      </c>
      <c r="E121" s="19" t="s">
        <v>10697</v>
      </c>
      <c r="F121" s="19" t="s">
        <v>623</v>
      </c>
    </row>
    <row r="122" spans="1:6">
      <c r="A122" s="19" t="s">
        <v>10575</v>
      </c>
      <c r="B122" s="19" t="s">
        <v>6132</v>
      </c>
      <c r="C122" s="19" t="s">
        <v>4384</v>
      </c>
      <c r="D122" s="19" t="s">
        <v>10878</v>
      </c>
      <c r="E122" s="19" t="s">
        <v>10870</v>
      </c>
      <c r="F122" s="19" t="s">
        <v>623</v>
      </c>
    </row>
    <row r="123" spans="1:6">
      <c r="A123" s="19" t="s">
        <v>10575</v>
      </c>
      <c r="B123" s="19" t="s">
        <v>6763</v>
      </c>
      <c r="C123" s="19" t="s">
        <v>10595</v>
      </c>
      <c r="D123" s="19" t="s">
        <v>805</v>
      </c>
      <c r="E123" s="19" t="s">
        <v>10682</v>
      </c>
      <c r="F123" s="19" t="s">
        <v>623</v>
      </c>
    </row>
    <row r="124" spans="1:6">
      <c r="A124" s="19" t="s">
        <v>10575</v>
      </c>
      <c r="B124" s="19" t="s">
        <v>7059</v>
      </c>
      <c r="C124" s="19" t="s">
        <v>10594</v>
      </c>
      <c r="D124" s="19" t="s">
        <v>11469</v>
      </c>
      <c r="E124" s="19" t="s">
        <v>11263</v>
      </c>
      <c r="F124" s="19" t="s">
        <v>623</v>
      </c>
    </row>
    <row r="125" spans="1:6">
      <c r="A125" s="19" t="s">
        <v>10593</v>
      </c>
      <c r="B125" s="19" t="s">
        <v>6828</v>
      </c>
      <c r="C125" s="19" t="s">
        <v>4746</v>
      </c>
      <c r="D125" s="19" t="s">
        <v>11468</v>
      </c>
      <c r="E125" s="19" t="s">
        <v>10790</v>
      </c>
      <c r="F125" s="19" t="s">
        <v>623</v>
      </c>
    </row>
    <row r="126" spans="1:6">
      <c r="A126" s="19" t="s">
        <v>10592</v>
      </c>
      <c r="B126" s="19" t="s">
        <v>6221</v>
      </c>
      <c r="C126" s="19" t="s">
        <v>10591</v>
      </c>
      <c r="D126" s="19" t="s">
        <v>11180</v>
      </c>
      <c r="E126" s="19" t="s">
        <v>10986</v>
      </c>
      <c r="F126" s="19" t="s">
        <v>623</v>
      </c>
    </row>
    <row r="127" spans="1:6">
      <c r="A127" s="19" t="s">
        <v>10590</v>
      </c>
      <c r="B127" s="19" t="s">
        <v>6252</v>
      </c>
      <c r="C127" s="19" t="s">
        <v>10589</v>
      </c>
      <c r="D127" s="19" t="s">
        <v>11467</v>
      </c>
      <c r="E127" s="19" t="s">
        <v>5986</v>
      </c>
      <c r="F127" s="19" t="s">
        <v>623</v>
      </c>
    </row>
    <row r="128" spans="1:6">
      <c r="A128" s="19" t="s">
        <v>10570</v>
      </c>
      <c r="B128" s="19" t="s">
        <v>7305</v>
      </c>
      <c r="C128" s="19" t="s">
        <v>10588</v>
      </c>
      <c r="D128" s="19" t="s">
        <v>11442</v>
      </c>
      <c r="E128" s="19" t="s">
        <v>10937</v>
      </c>
      <c r="F128" s="19" t="s">
        <v>623</v>
      </c>
    </row>
    <row r="129" spans="1:6">
      <c r="A129" s="19" t="s">
        <v>10587</v>
      </c>
      <c r="B129" s="19" t="s">
        <v>6963</v>
      </c>
      <c r="C129" s="19" t="s">
        <v>10586</v>
      </c>
      <c r="D129" s="19" t="s">
        <v>10842</v>
      </c>
      <c r="E129" s="19" t="s">
        <v>5988</v>
      </c>
      <c r="F129" s="19" t="s">
        <v>623</v>
      </c>
    </row>
    <row r="130" spans="1:6">
      <c r="A130" s="19" t="s">
        <v>4661</v>
      </c>
      <c r="B130" s="19" t="s">
        <v>6664</v>
      </c>
      <c r="C130" s="19" t="s">
        <v>10585</v>
      </c>
      <c r="D130" s="19" t="s">
        <v>10854</v>
      </c>
      <c r="E130" s="19" t="s">
        <v>10676</v>
      </c>
      <c r="F130" s="19" t="s">
        <v>623</v>
      </c>
    </row>
    <row r="131" spans="1:6">
      <c r="A131" s="19" t="s">
        <v>10584</v>
      </c>
      <c r="B131" s="19" t="s">
        <v>7047</v>
      </c>
      <c r="C131" s="19" t="s">
        <v>10583</v>
      </c>
      <c r="D131" s="19" t="s">
        <v>11466</v>
      </c>
      <c r="E131" s="19" t="s">
        <v>10892</v>
      </c>
      <c r="F131" s="19" t="s">
        <v>623</v>
      </c>
    </row>
    <row r="132" spans="1:6">
      <c r="A132" s="19" t="s">
        <v>4584</v>
      </c>
      <c r="B132" s="19" t="s">
        <v>6486</v>
      </c>
      <c r="C132" s="19" t="s">
        <v>10582</v>
      </c>
      <c r="D132" s="19" t="s">
        <v>10911</v>
      </c>
      <c r="E132" s="19" t="s">
        <v>611</v>
      </c>
      <c r="F132" s="19" t="s">
        <v>623</v>
      </c>
    </row>
    <row r="133" spans="1:6">
      <c r="A133" s="19" t="s">
        <v>5188</v>
      </c>
      <c r="B133" s="19" t="s">
        <v>7717</v>
      </c>
      <c r="C133" s="19" t="s">
        <v>5188</v>
      </c>
      <c r="D133" s="19" t="s">
        <v>11465</v>
      </c>
      <c r="E133" s="19" t="s">
        <v>11117</v>
      </c>
      <c r="F133" s="19" t="s">
        <v>623</v>
      </c>
    </row>
    <row r="134" spans="1:6">
      <c r="A134" s="19" t="s">
        <v>4621</v>
      </c>
      <c r="B134" s="19" t="s">
        <v>6988</v>
      </c>
      <c r="C134" s="19" t="s">
        <v>4832</v>
      </c>
      <c r="D134" s="19" t="s">
        <v>10701</v>
      </c>
      <c r="E134" s="19" t="s">
        <v>10701</v>
      </c>
      <c r="F134" s="19" t="s">
        <v>623</v>
      </c>
    </row>
    <row r="135" spans="1:6">
      <c r="A135" s="19" t="s">
        <v>10575</v>
      </c>
      <c r="B135" s="19" t="s">
        <v>6246</v>
      </c>
      <c r="C135" s="19" t="s">
        <v>10581</v>
      </c>
      <c r="D135" s="19" t="s">
        <v>11464</v>
      </c>
      <c r="E135" s="19" t="s">
        <v>10835</v>
      </c>
      <c r="F135" s="19" t="s">
        <v>623</v>
      </c>
    </row>
    <row r="136" spans="1:6">
      <c r="A136" s="19" t="s">
        <v>10580</v>
      </c>
      <c r="B136" s="19" t="s">
        <v>6225</v>
      </c>
      <c r="C136" s="19" t="s">
        <v>10579</v>
      </c>
      <c r="D136" s="19" t="s">
        <v>11222</v>
      </c>
      <c r="E136" s="19" t="s">
        <v>10986</v>
      </c>
      <c r="F136" s="19" t="s">
        <v>623</v>
      </c>
    </row>
    <row r="137" spans="1:6">
      <c r="A137" s="19" t="s">
        <v>10575</v>
      </c>
      <c r="B137" s="19" t="s">
        <v>6333</v>
      </c>
      <c r="C137" s="19" t="s">
        <v>10578</v>
      </c>
      <c r="D137" s="19" t="s">
        <v>11056</v>
      </c>
      <c r="E137" s="19" t="s">
        <v>5986</v>
      </c>
      <c r="F137" s="19" t="s">
        <v>623</v>
      </c>
    </row>
    <row r="138" spans="1:6">
      <c r="A138" s="19" t="s">
        <v>10577</v>
      </c>
      <c r="B138" s="19" t="s">
        <v>6512</v>
      </c>
      <c r="C138" s="19" t="s">
        <v>5865</v>
      </c>
      <c r="D138" s="19" t="s">
        <v>11463</v>
      </c>
      <c r="E138" s="19" t="s">
        <v>10701</v>
      </c>
      <c r="F138" s="19" t="s">
        <v>623</v>
      </c>
    </row>
    <row r="139" spans="1:6">
      <c r="A139" s="19" t="s">
        <v>10575</v>
      </c>
      <c r="B139" s="19" t="s">
        <v>6124</v>
      </c>
      <c r="C139" s="19" t="s">
        <v>4380</v>
      </c>
      <c r="D139" s="19" t="s">
        <v>11462</v>
      </c>
      <c r="E139" s="19" t="s">
        <v>10697</v>
      </c>
      <c r="F139" s="19" t="s">
        <v>623</v>
      </c>
    </row>
    <row r="140" spans="1:6">
      <c r="A140" s="19" t="s">
        <v>10575</v>
      </c>
      <c r="B140" s="19" t="s">
        <v>6129</v>
      </c>
      <c r="C140" s="19" t="s">
        <v>4383</v>
      </c>
      <c r="D140" s="19" t="s">
        <v>11461</v>
      </c>
      <c r="E140" s="19" t="s">
        <v>10697</v>
      </c>
      <c r="F140" s="19" t="s">
        <v>623</v>
      </c>
    </row>
    <row r="141" spans="1:6">
      <c r="A141" s="19" t="s">
        <v>4523</v>
      </c>
      <c r="B141" s="19" t="s">
        <v>6352</v>
      </c>
      <c r="C141" s="19" t="s">
        <v>10576</v>
      </c>
      <c r="D141" s="19" t="s">
        <v>10778</v>
      </c>
      <c r="E141" s="19" t="s">
        <v>10778</v>
      </c>
      <c r="F141" s="19" t="s">
        <v>623</v>
      </c>
    </row>
    <row r="142" spans="1:6">
      <c r="A142" s="19" t="s">
        <v>10575</v>
      </c>
      <c r="B142" s="19" t="s">
        <v>6127</v>
      </c>
      <c r="C142" s="19" t="s">
        <v>4382</v>
      </c>
      <c r="D142" s="19" t="s">
        <v>1028</v>
      </c>
      <c r="E142" s="19" t="s">
        <v>10671</v>
      </c>
      <c r="F142" s="19" t="s">
        <v>623</v>
      </c>
    </row>
    <row r="143" spans="1:6">
      <c r="A143" s="19" t="s">
        <v>97</v>
      </c>
      <c r="B143" s="19" t="s">
        <v>7637</v>
      </c>
      <c r="C143" s="19" t="s">
        <v>10574</v>
      </c>
      <c r="D143" s="19" t="s">
        <v>11460</v>
      </c>
      <c r="E143" s="19" t="s">
        <v>10974</v>
      </c>
      <c r="F143" s="19" t="s">
        <v>623</v>
      </c>
    </row>
    <row r="144" spans="1:6">
      <c r="A144" s="19" t="s">
        <v>10573</v>
      </c>
      <c r="B144" s="19" t="s">
        <v>6037</v>
      </c>
      <c r="C144" s="19" t="s">
        <v>10572</v>
      </c>
      <c r="D144" s="19" t="s">
        <v>10842</v>
      </c>
      <c r="E144" s="19" t="s">
        <v>5988</v>
      </c>
      <c r="F144" s="19" t="s">
        <v>623</v>
      </c>
    </row>
    <row r="145" spans="1:6">
      <c r="A145" s="19" t="s">
        <v>10571</v>
      </c>
      <c r="B145" s="19" t="s">
        <v>7598</v>
      </c>
      <c r="C145" s="19" t="s">
        <v>5123</v>
      </c>
      <c r="D145" s="19" t="s">
        <v>11084</v>
      </c>
      <c r="E145" s="19" t="s">
        <v>5986</v>
      </c>
      <c r="F145" s="19" t="s">
        <v>623</v>
      </c>
    </row>
    <row r="146" spans="1:6">
      <c r="A146" s="19" t="s">
        <v>10570</v>
      </c>
      <c r="B146" s="19" t="s">
        <v>6862</v>
      </c>
      <c r="C146" s="19" t="s">
        <v>5885</v>
      </c>
      <c r="D146" s="19" t="s">
        <v>11442</v>
      </c>
      <c r="E146" s="19" t="s">
        <v>10937</v>
      </c>
      <c r="F146" s="19" t="s">
        <v>623</v>
      </c>
    </row>
    <row r="147" spans="1:6">
      <c r="A147" s="19" t="s">
        <v>10570</v>
      </c>
      <c r="B147" s="19" t="s">
        <v>7762</v>
      </c>
      <c r="C147" s="19" t="s">
        <v>5937</v>
      </c>
      <c r="D147" s="19" t="s">
        <v>11459</v>
      </c>
      <c r="E147" s="19" t="s">
        <v>5986</v>
      </c>
      <c r="F147" s="19" t="s">
        <v>623</v>
      </c>
    </row>
    <row r="148" spans="1:6">
      <c r="A148" s="19" t="s">
        <v>10569</v>
      </c>
      <c r="B148" s="19" t="s">
        <v>7049</v>
      </c>
      <c r="C148" s="19" t="s">
        <v>4860</v>
      </c>
      <c r="D148" s="19" t="s">
        <v>10988</v>
      </c>
      <c r="E148" s="19" t="s">
        <v>10701</v>
      </c>
      <c r="F148" s="19" t="s">
        <v>623</v>
      </c>
    </row>
    <row r="149" spans="1:6">
      <c r="A149" s="19" t="s">
        <v>5053</v>
      </c>
      <c r="B149" s="19" t="s">
        <v>7452</v>
      </c>
      <c r="C149" s="19" t="s">
        <v>10568</v>
      </c>
      <c r="D149" s="19" t="s">
        <v>11157</v>
      </c>
      <c r="E149" s="19" t="s">
        <v>447</v>
      </c>
      <c r="F149" s="19" t="s">
        <v>623</v>
      </c>
    </row>
    <row r="150" spans="1:6">
      <c r="A150" s="19" t="s">
        <v>10567</v>
      </c>
      <c r="B150" s="19" t="s">
        <v>7118</v>
      </c>
      <c r="C150" s="19" t="s">
        <v>10566</v>
      </c>
      <c r="D150" s="19" t="s">
        <v>11458</v>
      </c>
      <c r="E150" s="19" t="s">
        <v>10676</v>
      </c>
      <c r="F150" s="19" t="s">
        <v>623</v>
      </c>
    </row>
    <row r="151" spans="1:6">
      <c r="A151" s="19" t="s">
        <v>5236</v>
      </c>
      <c r="B151" s="19" t="s">
        <v>7806</v>
      </c>
      <c r="C151" s="19" t="s">
        <v>5235</v>
      </c>
      <c r="D151" s="19" t="s">
        <v>10847</v>
      </c>
      <c r="E151" s="19" t="s">
        <v>10846</v>
      </c>
      <c r="F151" s="19" t="s">
        <v>623</v>
      </c>
    </row>
    <row r="152" spans="1:6">
      <c r="A152" s="19" t="s">
        <v>4377</v>
      </c>
      <c r="B152" s="19" t="s">
        <v>8033</v>
      </c>
      <c r="C152" s="19" t="s">
        <v>610</v>
      </c>
      <c r="D152" s="19" t="s">
        <v>10965</v>
      </c>
      <c r="E152" s="19" t="s">
        <v>10868</v>
      </c>
      <c r="F152" s="19" t="s">
        <v>623</v>
      </c>
    </row>
    <row r="153" spans="1:6">
      <c r="A153" s="19" t="s">
        <v>10564</v>
      </c>
      <c r="B153" s="19" t="s">
        <v>10563</v>
      </c>
      <c r="C153" s="19" t="s">
        <v>10562</v>
      </c>
      <c r="D153" s="19" t="s">
        <v>11014</v>
      </c>
      <c r="E153" s="19" t="s">
        <v>10668</v>
      </c>
      <c r="F153" s="19" t="s">
        <v>623</v>
      </c>
    </row>
    <row r="154" spans="1:6">
      <c r="A154" s="19" t="s">
        <v>11457</v>
      </c>
      <c r="B154" s="19" t="s">
        <v>11456</v>
      </c>
      <c r="C154" s="19" t="s">
        <v>11455</v>
      </c>
      <c r="D154" s="19" t="s">
        <v>11454</v>
      </c>
      <c r="E154" s="19" t="s">
        <v>5986</v>
      </c>
      <c r="F154" s="19" t="s">
        <v>623</v>
      </c>
    </row>
    <row r="155" spans="1:6">
      <c r="A155" s="19" t="s">
        <v>10561</v>
      </c>
      <c r="B155" s="19" t="s">
        <v>10560</v>
      </c>
      <c r="C155" s="19" t="s">
        <v>10559</v>
      </c>
      <c r="D155" s="19" t="s">
        <v>1179</v>
      </c>
      <c r="E155" s="19" t="s">
        <v>5986</v>
      </c>
      <c r="F155" s="19" t="s">
        <v>623</v>
      </c>
    </row>
    <row r="156" spans="1:6">
      <c r="A156" s="19" t="s">
        <v>5378</v>
      </c>
      <c r="B156" s="19" t="s">
        <v>10558</v>
      </c>
      <c r="C156" s="19" t="s">
        <v>10557</v>
      </c>
      <c r="D156" s="19" t="s">
        <v>11453</v>
      </c>
      <c r="E156" s="19" t="s">
        <v>5986</v>
      </c>
      <c r="F156" s="19" t="s">
        <v>623</v>
      </c>
    </row>
    <row r="157" spans="1:6">
      <c r="A157" s="19" t="s">
        <v>5516</v>
      </c>
      <c r="B157" s="19" t="s">
        <v>10556</v>
      </c>
      <c r="C157" s="19" t="s">
        <v>642</v>
      </c>
      <c r="D157" s="19" t="s">
        <v>1889</v>
      </c>
      <c r="E157" s="19" t="s">
        <v>9778</v>
      </c>
      <c r="F157" s="19" t="s">
        <v>623</v>
      </c>
    </row>
    <row r="158" spans="1:6">
      <c r="A158" s="19" t="s">
        <v>10554</v>
      </c>
      <c r="B158" s="19" t="s">
        <v>10555</v>
      </c>
      <c r="C158" s="19" t="s">
        <v>11452</v>
      </c>
      <c r="D158" s="19" t="s">
        <v>11220</v>
      </c>
      <c r="E158" s="19" t="s">
        <v>10671</v>
      </c>
      <c r="F158" s="19" t="s">
        <v>623</v>
      </c>
    </row>
    <row r="159" spans="1:6">
      <c r="A159" s="19" t="s">
        <v>510</v>
      </c>
      <c r="B159" s="19" t="s">
        <v>10553</v>
      </c>
      <c r="C159" s="19" t="s">
        <v>10552</v>
      </c>
      <c r="D159" s="19" t="s">
        <v>660</v>
      </c>
      <c r="E159" s="19" t="s">
        <v>10986</v>
      </c>
      <c r="F159" s="19" t="s">
        <v>623</v>
      </c>
    </row>
    <row r="160" spans="1:6">
      <c r="A160" s="19" t="s">
        <v>11451</v>
      </c>
      <c r="B160" s="19" t="s">
        <v>11450</v>
      </c>
      <c r="C160" s="19" t="s">
        <v>11449</v>
      </c>
      <c r="D160" s="19" t="s">
        <v>11402</v>
      </c>
      <c r="E160" s="19" t="s">
        <v>5986</v>
      </c>
      <c r="F160" s="19" t="s">
        <v>623</v>
      </c>
    </row>
    <row r="161" spans="1:6">
      <c r="A161" s="19" t="s">
        <v>10146</v>
      </c>
      <c r="B161" s="19" t="s">
        <v>11448</v>
      </c>
      <c r="C161" s="19" t="s">
        <v>11447</v>
      </c>
      <c r="D161" s="19" t="s">
        <v>11226</v>
      </c>
      <c r="E161" s="19" t="s">
        <v>5988</v>
      </c>
      <c r="F161" s="19" t="s">
        <v>623</v>
      </c>
    </row>
    <row r="162" spans="1:6">
      <c r="A162" s="19" t="s">
        <v>10228</v>
      </c>
      <c r="B162" s="19" t="s">
        <v>10551</v>
      </c>
      <c r="C162" s="19" t="s">
        <v>10550</v>
      </c>
      <c r="D162" s="19" t="s">
        <v>11446</v>
      </c>
      <c r="E162" s="19" t="s">
        <v>5986</v>
      </c>
      <c r="F162" s="19" t="s">
        <v>623</v>
      </c>
    </row>
    <row r="163" spans="1:6">
      <c r="A163" s="19" t="s">
        <v>10181</v>
      </c>
      <c r="B163" s="19" t="s">
        <v>10549</v>
      </c>
      <c r="C163" s="19" t="s">
        <v>10548</v>
      </c>
      <c r="D163" s="19" t="s">
        <v>11313</v>
      </c>
      <c r="E163" s="19" t="s">
        <v>5986</v>
      </c>
      <c r="F163" s="19" t="s">
        <v>623</v>
      </c>
    </row>
    <row r="164" spans="1:6">
      <c r="A164" s="19" t="s">
        <v>10547</v>
      </c>
      <c r="B164" s="19" t="s">
        <v>10546</v>
      </c>
      <c r="C164" s="19" t="s">
        <v>10545</v>
      </c>
      <c r="D164" s="19" t="s">
        <v>11313</v>
      </c>
      <c r="E164" s="19" t="s">
        <v>5986</v>
      </c>
      <c r="F164" s="19" t="s">
        <v>623</v>
      </c>
    </row>
    <row r="165" spans="1:6">
      <c r="A165" s="19" t="s">
        <v>10332</v>
      </c>
      <c r="B165" s="19" t="s">
        <v>10544</v>
      </c>
      <c r="C165" s="19" t="s">
        <v>10543</v>
      </c>
      <c r="D165" s="19" t="s">
        <v>10842</v>
      </c>
      <c r="E165" s="19" t="s">
        <v>5988</v>
      </c>
      <c r="F165" s="19" t="s">
        <v>623</v>
      </c>
    </row>
    <row r="166" spans="1:6">
      <c r="A166" s="19" t="s">
        <v>10542</v>
      </c>
      <c r="B166" s="19" t="s">
        <v>10541</v>
      </c>
      <c r="C166" s="19" t="s">
        <v>938</v>
      </c>
      <c r="D166" s="19" t="s">
        <v>11407</v>
      </c>
      <c r="E166" s="19" t="s">
        <v>5986</v>
      </c>
      <c r="F166" s="19" t="s">
        <v>623</v>
      </c>
    </row>
    <row r="167" spans="1:6">
      <c r="A167" s="19" t="s">
        <v>10539</v>
      </c>
      <c r="B167" s="19" t="s">
        <v>10540</v>
      </c>
      <c r="C167" s="19" t="s">
        <v>10539</v>
      </c>
      <c r="D167" s="19" t="s">
        <v>10993</v>
      </c>
      <c r="E167" s="19" t="s">
        <v>5986</v>
      </c>
      <c r="F167" s="19" t="s">
        <v>623</v>
      </c>
    </row>
    <row r="168" spans="1:6">
      <c r="A168" s="19" t="s">
        <v>11445</v>
      </c>
      <c r="B168" s="19" t="s">
        <v>11444</v>
      </c>
      <c r="C168" s="19" t="s">
        <v>11443</v>
      </c>
      <c r="D168" s="19" t="s">
        <v>11442</v>
      </c>
      <c r="E168" s="19" t="s">
        <v>10937</v>
      </c>
      <c r="F168" s="19" t="s">
        <v>623</v>
      </c>
    </row>
    <row r="169" spans="1:6">
      <c r="A169" s="19" t="s">
        <v>10538</v>
      </c>
      <c r="B169" s="19" t="s">
        <v>10537</v>
      </c>
      <c r="C169" s="19" t="s">
        <v>780</v>
      </c>
      <c r="D169" s="19" t="s">
        <v>660</v>
      </c>
      <c r="E169" s="19" t="s">
        <v>10986</v>
      </c>
      <c r="F169" s="19" t="s">
        <v>623</v>
      </c>
    </row>
    <row r="170" spans="1:6">
      <c r="A170" s="19" t="s">
        <v>54</v>
      </c>
      <c r="B170" s="19" t="s">
        <v>11441</v>
      </c>
      <c r="C170" s="19" t="s">
        <v>11440</v>
      </c>
      <c r="D170" s="19" t="s">
        <v>10747</v>
      </c>
      <c r="E170" s="19" t="s">
        <v>10688</v>
      </c>
      <c r="F170" s="19" t="s">
        <v>623</v>
      </c>
    </row>
    <row r="171" spans="1:6">
      <c r="A171" s="19" t="s">
        <v>56</v>
      </c>
      <c r="B171" s="19" t="s">
        <v>6231</v>
      </c>
      <c r="C171" s="19" t="s">
        <v>11439</v>
      </c>
      <c r="D171" s="19" t="s">
        <v>11235</v>
      </c>
      <c r="E171" s="19" t="s">
        <v>5986</v>
      </c>
      <c r="F171" s="19" t="s">
        <v>623</v>
      </c>
    </row>
    <row r="172" spans="1:6">
      <c r="A172" s="19" t="s">
        <v>10342</v>
      </c>
      <c r="B172" s="19" t="s">
        <v>6799</v>
      </c>
      <c r="C172" s="19" t="s">
        <v>10536</v>
      </c>
      <c r="D172" s="19" t="s">
        <v>652</v>
      </c>
      <c r="E172" s="19" t="s">
        <v>5986</v>
      </c>
      <c r="F172" s="19" t="s">
        <v>623</v>
      </c>
    </row>
    <row r="173" spans="1:6">
      <c r="A173" s="19" t="s">
        <v>9722</v>
      </c>
      <c r="B173" s="19" t="s">
        <v>10535</v>
      </c>
      <c r="C173" s="19" t="s">
        <v>10534</v>
      </c>
      <c r="D173" s="19" t="s">
        <v>10668</v>
      </c>
      <c r="E173" s="19" t="s">
        <v>10668</v>
      </c>
      <c r="F173" s="19" t="s">
        <v>623</v>
      </c>
    </row>
    <row r="174" spans="1:6">
      <c r="A174" s="19" t="s">
        <v>10533</v>
      </c>
      <c r="B174" s="19" t="s">
        <v>10532</v>
      </c>
      <c r="C174" s="19" t="s">
        <v>10531</v>
      </c>
      <c r="D174" s="19" t="s">
        <v>11192</v>
      </c>
      <c r="E174" s="19" t="s">
        <v>10752</v>
      </c>
      <c r="F174" s="19" t="s">
        <v>623</v>
      </c>
    </row>
    <row r="175" spans="1:6">
      <c r="A175" s="19" t="s">
        <v>10530</v>
      </c>
      <c r="B175" s="19" t="s">
        <v>10529</v>
      </c>
      <c r="C175" s="19" t="s">
        <v>10528</v>
      </c>
      <c r="D175" s="19" t="s">
        <v>11027</v>
      </c>
      <c r="E175" s="19" t="s">
        <v>5986</v>
      </c>
      <c r="F175" s="19" t="s">
        <v>623</v>
      </c>
    </row>
    <row r="176" spans="1:6">
      <c r="A176" s="19" t="s">
        <v>11438</v>
      </c>
      <c r="B176" s="19" t="s">
        <v>11437</v>
      </c>
      <c r="C176" s="19" t="s">
        <v>11436</v>
      </c>
      <c r="D176" s="19" t="s">
        <v>11435</v>
      </c>
      <c r="E176" s="19" t="s">
        <v>10846</v>
      </c>
      <c r="F176" s="19" t="s">
        <v>623</v>
      </c>
    </row>
    <row r="177" spans="1:6">
      <c r="A177" s="19" t="s">
        <v>10527</v>
      </c>
      <c r="B177" s="19" t="s">
        <v>6424</v>
      </c>
      <c r="C177" s="19" t="s">
        <v>10527</v>
      </c>
      <c r="D177" s="19" t="s">
        <v>11313</v>
      </c>
      <c r="E177" s="19" t="s">
        <v>5986</v>
      </c>
      <c r="F177" s="19" t="s">
        <v>623</v>
      </c>
    </row>
    <row r="178" spans="1:6">
      <c r="A178" s="19" t="s">
        <v>10526</v>
      </c>
      <c r="B178" s="19" t="s">
        <v>10525</v>
      </c>
      <c r="C178" s="19" t="s">
        <v>10524</v>
      </c>
      <c r="D178" s="19" t="s">
        <v>10668</v>
      </c>
      <c r="E178" s="19" t="s">
        <v>10668</v>
      </c>
      <c r="F178" s="19" t="s">
        <v>623</v>
      </c>
    </row>
    <row r="179" spans="1:6">
      <c r="A179" s="19" t="s">
        <v>10523</v>
      </c>
      <c r="B179" s="19" t="s">
        <v>10522</v>
      </c>
      <c r="C179" s="19" t="s">
        <v>10521</v>
      </c>
      <c r="D179" s="19" t="s">
        <v>10847</v>
      </c>
      <c r="E179" s="19" t="s">
        <v>10846</v>
      </c>
      <c r="F179" s="19" t="s">
        <v>623</v>
      </c>
    </row>
    <row r="180" spans="1:6">
      <c r="A180" s="19" t="s">
        <v>10250</v>
      </c>
      <c r="B180" s="19" t="s">
        <v>10520</v>
      </c>
      <c r="C180" s="19" t="s">
        <v>10519</v>
      </c>
      <c r="D180" s="19" t="s">
        <v>10996</v>
      </c>
      <c r="E180" s="19" t="s">
        <v>10833</v>
      </c>
      <c r="F180" s="19" t="s">
        <v>623</v>
      </c>
    </row>
    <row r="181" spans="1:6">
      <c r="A181" s="19" t="s">
        <v>11434</v>
      </c>
      <c r="B181" s="19" t="s">
        <v>11433</v>
      </c>
      <c r="C181" s="19" t="s">
        <v>11432</v>
      </c>
      <c r="D181" s="19" t="s">
        <v>11431</v>
      </c>
      <c r="E181" s="19" t="s">
        <v>10682</v>
      </c>
      <c r="F181" s="19" t="s">
        <v>623</v>
      </c>
    </row>
    <row r="182" spans="1:6">
      <c r="A182" s="19" t="s">
        <v>10250</v>
      </c>
      <c r="B182" s="19" t="s">
        <v>10518</v>
      </c>
      <c r="C182" s="19" t="s">
        <v>10517</v>
      </c>
      <c r="D182" s="19" t="s">
        <v>11228</v>
      </c>
      <c r="E182" s="19" t="s">
        <v>5988</v>
      </c>
      <c r="F182" s="19" t="s">
        <v>623</v>
      </c>
    </row>
    <row r="183" spans="1:6">
      <c r="A183" s="19" t="s">
        <v>10250</v>
      </c>
      <c r="B183" s="19" t="s">
        <v>10516</v>
      </c>
      <c r="C183" s="19" t="s">
        <v>10515</v>
      </c>
      <c r="D183" s="19" t="s">
        <v>10842</v>
      </c>
      <c r="E183" s="19" t="s">
        <v>5988</v>
      </c>
      <c r="F183" s="19" t="s">
        <v>623</v>
      </c>
    </row>
    <row r="184" spans="1:6">
      <c r="A184" s="19" t="s">
        <v>10514</v>
      </c>
      <c r="B184" s="19" t="s">
        <v>10513</v>
      </c>
      <c r="C184" s="19" t="s">
        <v>10512</v>
      </c>
      <c r="D184" s="19" t="s">
        <v>10886</v>
      </c>
      <c r="E184" s="19" t="s">
        <v>10682</v>
      </c>
      <c r="F184" s="19" t="s">
        <v>623</v>
      </c>
    </row>
    <row r="185" spans="1:6">
      <c r="A185" s="19" t="s">
        <v>10511</v>
      </c>
      <c r="B185" s="19" t="s">
        <v>10510</v>
      </c>
      <c r="C185" s="19" t="s">
        <v>10509</v>
      </c>
      <c r="D185" s="19" t="s">
        <v>11407</v>
      </c>
      <c r="E185" s="19" t="s">
        <v>5986</v>
      </c>
      <c r="F185" s="19" t="s">
        <v>623</v>
      </c>
    </row>
    <row r="186" spans="1:6">
      <c r="A186" s="19" t="s">
        <v>10250</v>
      </c>
      <c r="B186" s="19" t="s">
        <v>10508</v>
      </c>
      <c r="C186" s="19" t="s">
        <v>10507</v>
      </c>
      <c r="D186" s="19" t="s">
        <v>10941</v>
      </c>
      <c r="E186" s="19" t="s">
        <v>5988</v>
      </c>
      <c r="F186" s="19" t="s">
        <v>623</v>
      </c>
    </row>
    <row r="187" spans="1:6">
      <c r="A187" s="19" t="s">
        <v>10506</v>
      </c>
      <c r="B187" s="19" t="s">
        <v>10505</v>
      </c>
      <c r="C187" s="19" t="s">
        <v>10504</v>
      </c>
      <c r="D187" s="19" t="s">
        <v>10701</v>
      </c>
      <c r="E187" s="19" t="s">
        <v>10701</v>
      </c>
      <c r="F187" s="19" t="s">
        <v>623</v>
      </c>
    </row>
    <row r="188" spans="1:6">
      <c r="A188" s="19" t="s">
        <v>40</v>
      </c>
      <c r="B188" s="19" t="s">
        <v>10503</v>
      </c>
      <c r="C188" s="19" t="s">
        <v>1479</v>
      </c>
      <c r="D188" s="19" t="s">
        <v>10846</v>
      </c>
      <c r="E188" s="19" t="s">
        <v>10846</v>
      </c>
      <c r="F188" s="19" t="s">
        <v>623</v>
      </c>
    </row>
    <row r="189" spans="1:6">
      <c r="A189" s="19" t="s">
        <v>10502</v>
      </c>
      <c r="B189" s="19" t="s">
        <v>10501</v>
      </c>
      <c r="C189" s="19" t="s">
        <v>10500</v>
      </c>
      <c r="D189" s="19" t="s">
        <v>10704</v>
      </c>
      <c r="E189" s="19" t="s">
        <v>128</v>
      </c>
      <c r="F189" s="19" t="s">
        <v>623</v>
      </c>
    </row>
    <row r="190" spans="1:6">
      <c r="A190" s="19" t="s">
        <v>9265</v>
      </c>
      <c r="B190" s="19" t="s">
        <v>11430</v>
      </c>
      <c r="C190" s="19" t="s">
        <v>11429</v>
      </c>
      <c r="D190" s="19" t="s">
        <v>10847</v>
      </c>
      <c r="E190" s="19" t="s">
        <v>10846</v>
      </c>
      <c r="F190" s="19" t="s">
        <v>623</v>
      </c>
    </row>
    <row r="191" spans="1:6">
      <c r="A191" s="19" t="s">
        <v>4623</v>
      </c>
      <c r="B191" s="19" t="s">
        <v>10499</v>
      </c>
      <c r="C191" s="19" t="s">
        <v>10498</v>
      </c>
      <c r="D191" s="19" t="s">
        <v>10862</v>
      </c>
      <c r="E191" s="19" t="s">
        <v>10862</v>
      </c>
      <c r="F191" s="19" t="s">
        <v>623</v>
      </c>
    </row>
    <row r="192" spans="1:6">
      <c r="A192" s="19" t="s">
        <v>10497</v>
      </c>
      <c r="B192" s="19" t="s">
        <v>10496</v>
      </c>
      <c r="C192" s="19" t="s">
        <v>10495</v>
      </c>
      <c r="D192" s="19" t="s">
        <v>10903</v>
      </c>
      <c r="E192" s="19" t="s">
        <v>10697</v>
      </c>
      <c r="F192" s="19" t="s">
        <v>623</v>
      </c>
    </row>
    <row r="193" spans="1:6">
      <c r="A193" s="19" t="s">
        <v>54</v>
      </c>
      <c r="B193" s="19" t="s">
        <v>10494</v>
      </c>
      <c r="C193" s="19" t="s">
        <v>10493</v>
      </c>
      <c r="D193" s="19" t="s">
        <v>10493</v>
      </c>
      <c r="E193" s="19" t="s">
        <v>128</v>
      </c>
      <c r="F193" s="19" t="s">
        <v>623</v>
      </c>
    </row>
    <row r="194" spans="1:6">
      <c r="A194" s="19" t="s">
        <v>10492</v>
      </c>
      <c r="B194" s="19" t="s">
        <v>10491</v>
      </c>
      <c r="C194" s="19" t="s">
        <v>10490</v>
      </c>
      <c r="D194" s="19" t="s">
        <v>10996</v>
      </c>
      <c r="E194" s="19" t="s">
        <v>10833</v>
      </c>
      <c r="F194" s="19" t="s">
        <v>623</v>
      </c>
    </row>
    <row r="195" spans="1:6">
      <c r="A195" s="19" t="s">
        <v>10489</v>
      </c>
      <c r="B195" s="19" t="s">
        <v>10488</v>
      </c>
      <c r="C195" s="19" t="s">
        <v>10487</v>
      </c>
      <c r="D195" s="19" t="s">
        <v>10846</v>
      </c>
      <c r="E195" s="19" t="s">
        <v>10846</v>
      </c>
      <c r="F195" s="19" t="s">
        <v>623</v>
      </c>
    </row>
    <row r="196" spans="1:6">
      <c r="A196" s="19" t="s">
        <v>11428</v>
      </c>
      <c r="B196" s="19" t="s">
        <v>11427</v>
      </c>
      <c r="C196" s="19" t="s">
        <v>11426</v>
      </c>
      <c r="D196" s="19" t="s">
        <v>5986</v>
      </c>
      <c r="E196" s="19" t="s">
        <v>5986</v>
      </c>
      <c r="F196" s="19" t="s">
        <v>623</v>
      </c>
    </row>
    <row r="197" spans="1:6">
      <c r="A197" s="19" t="s">
        <v>10339</v>
      </c>
      <c r="B197" s="19" t="s">
        <v>11425</v>
      </c>
      <c r="C197" s="19" t="s">
        <v>11424</v>
      </c>
      <c r="D197" s="19" t="s">
        <v>11202</v>
      </c>
      <c r="E197" s="19" t="s">
        <v>10682</v>
      </c>
      <c r="F197" s="19" t="s">
        <v>623</v>
      </c>
    </row>
    <row r="198" spans="1:6">
      <c r="A198" s="19" t="s">
        <v>10332</v>
      </c>
      <c r="B198" s="19" t="s">
        <v>10486</v>
      </c>
      <c r="C198" s="19" t="s">
        <v>10485</v>
      </c>
      <c r="D198" s="19" t="s">
        <v>19</v>
      </c>
      <c r="E198" s="19" t="s">
        <v>128</v>
      </c>
      <c r="F198" s="19" t="s">
        <v>623</v>
      </c>
    </row>
    <row r="199" spans="1:6">
      <c r="A199" s="19" t="s">
        <v>10484</v>
      </c>
      <c r="B199" s="19" t="s">
        <v>10483</v>
      </c>
      <c r="C199" s="19" t="s">
        <v>10482</v>
      </c>
      <c r="D199" s="19" t="s">
        <v>11083</v>
      </c>
      <c r="E199" s="19" t="s">
        <v>5986</v>
      </c>
      <c r="F199" s="19" t="s">
        <v>623</v>
      </c>
    </row>
    <row r="200" spans="1:6">
      <c r="A200" s="19" t="s">
        <v>11423</v>
      </c>
      <c r="B200" s="19" t="s">
        <v>11422</v>
      </c>
      <c r="C200" s="19" t="s">
        <v>11421</v>
      </c>
      <c r="D200" s="19" t="s">
        <v>10677</v>
      </c>
      <c r="E200" s="19" t="s">
        <v>10676</v>
      </c>
      <c r="F200" s="19" t="s">
        <v>623</v>
      </c>
    </row>
    <row r="201" spans="1:6">
      <c r="A201" s="19" t="s">
        <v>10481</v>
      </c>
      <c r="B201" s="19" t="s">
        <v>10480</v>
      </c>
      <c r="C201" s="19" t="s">
        <v>10479</v>
      </c>
      <c r="D201" s="19" t="s">
        <v>11312</v>
      </c>
      <c r="E201" s="19" t="s">
        <v>10682</v>
      </c>
      <c r="F201" s="19" t="s">
        <v>623</v>
      </c>
    </row>
    <row r="202" spans="1:6">
      <c r="A202" s="19" t="s">
        <v>40</v>
      </c>
      <c r="B202" s="19" t="s">
        <v>10478</v>
      </c>
      <c r="C202" s="19" t="s">
        <v>10477</v>
      </c>
      <c r="D202" s="19" t="s">
        <v>10846</v>
      </c>
      <c r="E202" s="19" t="s">
        <v>10846</v>
      </c>
      <c r="F202" s="19" t="s">
        <v>623</v>
      </c>
    </row>
    <row r="203" spans="1:6">
      <c r="A203" s="19" t="s">
        <v>10476</v>
      </c>
      <c r="B203" s="19" t="s">
        <v>10475</v>
      </c>
      <c r="C203" s="19" t="s">
        <v>11420</v>
      </c>
      <c r="D203" s="19" t="s">
        <v>10842</v>
      </c>
      <c r="E203" s="19" t="s">
        <v>5988</v>
      </c>
      <c r="F203" s="19" t="s">
        <v>623</v>
      </c>
    </row>
    <row r="204" spans="1:6">
      <c r="A204" s="19" t="s">
        <v>10409</v>
      </c>
      <c r="B204" s="19" t="s">
        <v>11419</v>
      </c>
      <c r="C204" s="19" t="s">
        <v>11418</v>
      </c>
      <c r="D204" s="19" t="s">
        <v>10701</v>
      </c>
      <c r="E204" s="19" t="s">
        <v>10701</v>
      </c>
      <c r="F204" s="19" t="s">
        <v>623</v>
      </c>
    </row>
    <row r="205" spans="1:6">
      <c r="A205" s="19" t="s">
        <v>10332</v>
      </c>
      <c r="B205" s="19" t="s">
        <v>10473</v>
      </c>
      <c r="C205" s="19" t="s">
        <v>10472</v>
      </c>
      <c r="D205" s="19" t="s">
        <v>10842</v>
      </c>
      <c r="E205" s="19" t="s">
        <v>5988</v>
      </c>
      <c r="F205" s="19" t="s">
        <v>623</v>
      </c>
    </row>
    <row r="206" spans="1:6">
      <c r="A206" s="19" t="s">
        <v>11417</v>
      </c>
      <c r="B206" s="19" t="s">
        <v>11416</v>
      </c>
      <c r="C206" s="19" t="s">
        <v>11415</v>
      </c>
      <c r="D206" s="19" t="s">
        <v>805</v>
      </c>
      <c r="E206" s="19" t="s">
        <v>10682</v>
      </c>
      <c r="F206" s="19" t="s">
        <v>623</v>
      </c>
    </row>
    <row r="207" spans="1:6">
      <c r="A207" s="19" t="s">
        <v>10471</v>
      </c>
      <c r="B207" s="19" t="s">
        <v>10470</v>
      </c>
      <c r="C207" s="19" t="s">
        <v>11414</v>
      </c>
      <c r="D207" s="19" t="s">
        <v>10975</v>
      </c>
      <c r="E207" s="19" t="s">
        <v>10974</v>
      </c>
      <c r="F207" s="19" t="s">
        <v>623</v>
      </c>
    </row>
    <row r="208" spans="1:6">
      <c r="A208" s="19" t="s">
        <v>5845</v>
      </c>
      <c r="B208" s="19" t="s">
        <v>11413</v>
      </c>
      <c r="C208" s="19" t="s">
        <v>11412</v>
      </c>
      <c r="D208" s="19" t="s">
        <v>10672</v>
      </c>
      <c r="E208" s="19" t="s">
        <v>611</v>
      </c>
      <c r="F208" s="19" t="s">
        <v>623</v>
      </c>
    </row>
    <row r="209" spans="1:6">
      <c r="A209" s="19" t="s">
        <v>10409</v>
      </c>
      <c r="B209" s="19" t="s">
        <v>11411</v>
      </c>
      <c r="C209" s="19" t="s">
        <v>11410</v>
      </c>
      <c r="D209" s="19" t="s">
        <v>11206</v>
      </c>
      <c r="E209" s="19" t="s">
        <v>10701</v>
      </c>
      <c r="F209" s="19" t="s">
        <v>623</v>
      </c>
    </row>
    <row r="210" spans="1:6">
      <c r="A210" s="19" t="s">
        <v>54</v>
      </c>
      <c r="B210" s="19" t="s">
        <v>10468</v>
      </c>
      <c r="C210" s="19" t="s">
        <v>10467</v>
      </c>
      <c r="D210" s="19" t="s">
        <v>10969</v>
      </c>
      <c r="E210" s="19" t="s">
        <v>10688</v>
      </c>
      <c r="F210" s="19" t="s">
        <v>623</v>
      </c>
    </row>
    <row r="211" spans="1:6">
      <c r="A211" s="19" t="s">
        <v>10542</v>
      </c>
      <c r="B211" s="19" t="s">
        <v>11409</v>
      </c>
      <c r="C211" s="19" t="s">
        <v>11408</v>
      </c>
      <c r="D211" s="19" t="s">
        <v>11407</v>
      </c>
      <c r="E211" s="19" t="s">
        <v>5986</v>
      </c>
      <c r="F211" s="19" t="s">
        <v>623</v>
      </c>
    </row>
    <row r="212" spans="1:6">
      <c r="A212" s="19" t="s">
        <v>10339</v>
      </c>
      <c r="B212" s="19" t="s">
        <v>10466</v>
      </c>
      <c r="C212" s="19" t="s">
        <v>10465</v>
      </c>
      <c r="D212" s="19" t="s">
        <v>11324</v>
      </c>
      <c r="E212" s="19" t="s">
        <v>10937</v>
      </c>
      <c r="F212" s="19" t="s">
        <v>623</v>
      </c>
    </row>
    <row r="213" spans="1:6">
      <c r="A213" s="19" t="s">
        <v>10464</v>
      </c>
      <c r="B213" s="19" t="s">
        <v>10463</v>
      </c>
      <c r="C213" s="19" t="s">
        <v>10462</v>
      </c>
      <c r="D213" s="19" t="s">
        <v>11406</v>
      </c>
      <c r="E213" s="19" t="s">
        <v>10701</v>
      </c>
      <c r="F213" s="19" t="s">
        <v>623</v>
      </c>
    </row>
    <row r="214" spans="1:6">
      <c r="A214" s="19" t="s">
        <v>10008</v>
      </c>
      <c r="B214" s="19" t="s">
        <v>10461</v>
      </c>
      <c r="C214" s="19" t="s">
        <v>10460</v>
      </c>
      <c r="D214" s="19" t="s">
        <v>10976</v>
      </c>
      <c r="E214" s="19" t="s">
        <v>10691</v>
      </c>
      <c r="F214" s="19" t="s">
        <v>623</v>
      </c>
    </row>
    <row r="215" spans="1:6">
      <c r="A215" s="19" t="s">
        <v>10459</v>
      </c>
      <c r="B215" s="19" t="s">
        <v>10458</v>
      </c>
      <c r="C215" s="19" t="s">
        <v>10457</v>
      </c>
      <c r="D215" s="19" t="s">
        <v>11324</v>
      </c>
      <c r="E215" s="19" t="s">
        <v>10937</v>
      </c>
      <c r="F215" s="19" t="s">
        <v>623</v>
      </c>
    </row>
    <row r="216" spans="1:6">
      <c r="A216" s="19" t="s">
        <v>11405</v>
      </c>
      <c r="B216" s="19" t="s">
        <v>11404</v>
      </c>
      <c r="C216" s="19" t="s">
        <v>11403</v>
      </c>
      <c r="D216" s="19" t="s">
        <v>11402</v>
      </c>
      <c r="E216" s="19" t="s">
        <v>5986</v>
      </c>
      <c r="F216" s="19" t="s">
        <v>623</v>
      </c>
    </row>
    <row r="217" spans="1:6">
      <c r="A217" s="19" t="s">
        <v>42</v>
      </c>
      <c r="B217" s="19" t="s">
        <v>10456</v>
      </c>
      <c r="C217" s="19" t="s">
        <v>10455</v>
      </c>
      <c r="D217" s="19" t="s">
        <v>11297</v>
      </c>
      <c r="E217" s="19" t="s">
        <v>10697</v>
      </c>
      <c r="F217" s="19" t="s">
        <v>623</v>
      </c>
    </row>
    <row r="218" spans="1:6">
      <c r="A218" s="19" t="s">
        <v>1832</v>
      </c>
      <c r="B218" s="19" t="s">
        <v>10454</v>
      </c>
      <c r="C218" s="19" t="s">
        <v>10453</v>
      </c>
      <c r="D218" s="19" t="s">
        <v>502</v>
      </c>
      <c r="E218" s="19" t="s">
        <v>10790</v>
      </c>
      <c r="F218" s="19" t="s">
        <v>623</v>
      </c>
    </row>
    <row r="219" spans="1:6">
      <c r="A219" s="19" t="s">
        <v>10452</v>
      </c>
      <c r="B219" s="19" t="s">
        <v>10451</v>
      </c>
      <c r="C219" s="19" t="s">
        <v>10450</v>
      </c>
      <c r="D219" s="19" t="s">
        <v>10842</v>
      </c>
      <c r="E219" s="19" t="s">
        <v>5988</v>
      </c>
      <c r="F219" s="19" t="s">
        <v>623</v>
      </c>
    </row>
    <row r="220" spans="1:6">
      <c r="A220" s="19" t="s">
        <v>10449</v>
      </c>
      <c r="B220" s="19" t="s">
        <v>10448</v>
      </c>
      <c r="C220" s="19" t="s">
        <v>10447</v>
      </c>
      <c r="D220" s="19" t="s">
        <v>10833</v>
      </c>
      <c r="E220" s="19" t="s">
        <v>10833</v>
      </c>
      <c r="F220" s="19" t="s">
        <v>623</v>
      </c>
    </row>
    <row r="221" spans="1:6">
      <c r="A221" s="19" t="s">
        <v>10446</v>
      </c>
      <c r="B221" s="19" t="s">
        <v>10445</v>
      </c>
      <c r="C221" s="19" t="s">
        <v>10444</v>
      </c>
      <c r="D221" s="19" t="s">
        <v>10847</v>
      </c>
      <c r="E221" s="19" t="s">
        <v>10846</v>
      </c>
      <c r="F221" s="19" t="s">
        <v>623</v>
      </c>
    </row>
    <row r="222" spans="1:6">
      <c r="A222" s="19" t="s">
        <v>11401</v>
      </c>
      <c r="B222" s="19" t="s">
        <v>11400</v>
      </c>
      <c r="C222" s="19" t="s">
        <v>11399</v>
      </c>
      <c r="D222" s="19" t="s">
        <v>11202</v>
      </c>
      <c r="E222" s="19" t="s">
        <v>10682</v>
      </c>
      <c r="F222" s="19" t="s">
        <v>623</v>
      </c>
    </row>
    <row r="223" spans="1:6">
      <c r="A223" s="19" t="s">
        <v>11398</v>
      </c>
      <c r="B223" s="19" t="s">
        <v>11397</v>
      </c>
      <c r="C223" s="19" t="s">
        <v>11396</v>
      </c>
      <c r="D223" s="19" t="s">
        <v>638</v>
      </c>
      <c r="E223" s="19" t="s">
        <v>10697</v>
      </c>
      <c r="F223" s="19" t="s">
        <v>623</v>
      </c>
    </row>
    <row r="224" spans="1:6">
      <c r="A224" s="19" t="s">
        <v>40</v>
      </c>
      <c r="B224" s="19" t="s">
        <v>10443</v>
      </c>
      <c r="C224" s="19" t="s">
        <v>1021</v>
      </c>
      <c r="D224" s="19" t="s">
        <v>10846</v>
      </c>
      <c r="E224" s="19" t="s">
        <v>10846</v>
      </c>
      <c r="F224" s="19" t="s">
        <v>623</v>
      </c>
    </row>
    <row r="225" spans="1:6">
      <c r="A225" s="19" t="s">
        <v>10442</v>
      </c>
      <c r="B225" s="19" t="s">
        <v>10441</v>
      </c>
      <c r="C225" s="19" t="s">
        <v>11395</v>
      </c>
      <c r="D225" s="19" t="s">
        <v>11221</v>
      </c>
      <c r="E225" s="19" t="s">
        <v>10846</v>
      </c>
      <c r="F225" s="19" t="s">
        <v>623</v>
      </c>
    </row>
    <row r="226" spans="1:6">
      <c r="A226" s="19" t="s">
        <v>56</v>
      </c>
      <c r="B226" s="19" t="s">
        <v>6593</v>
      </c>
      <c r="C226" s="19" t="s">
        <v>10439</v>
      </c>
      <c r="D226" s="19" t="s">
        <v>11235</v>
      </c>
      <c r="E226" s="19" t="s">
        <v>5986</v>
      </c>
      <c r="F226" s="19" t="s">
        <v>623</v>
      </c>
    </row>
    <row r="227" spans="1:6">
      <c r="A227" s="19" t="s">
        <v>10437</v>
      </c>
      <c r="B227" s="19" t="s">
        <v>10438</v>
      </c>
      <c r="C227" s="19" t="s">
        <v>10437</v>
      </c>
      <c r="D227" s="19" t="s">
        <v>11051</v>
      </c>
      <c r="E227" s="19" t="s">
        <v>10701</v>
      </c>
      <c r="F227" s="19" t="s">
        <v>623</v>
      </c>
    </row>
    <row r="228" spans="1:6">
      <c r="A228" s="19" t="s">
        <v>1838</v>
      </c>
      <c r="B228" s="19" t="s">
        <v>6634</v>
      </c>
      <c r="C228" s="19" t="s">
        <v>10436</v>
      </c>
      <c r="D228" s="19" t="s">
        <v>45</v>
      </c>
      <c r="E228" s="19" t="s">
        <v>5986</v>
      </c>
      <c r="F228" s="19" t="s">
        <v>623</v>
      </c>
    </row>
    <row r="229" spans="1:6">
      <c r="A229" s="19" t="s">
        <v>10433</v>
      </c>
      <c r="B229" s="19" t="s">
        <v>10435</v>
      </c>
      <c r="C229" s="19" t="s">
        <v>11394</v>
      </c>
      <c r="D229" s="19" t="s">
        <v>10885</v>
      </c>
      <c r="E229" s="19" t="s">
        <v>10771</v>
      </c>
      <c r="F229" s="19" t="s">
        <v>623</v>
      </c>
    </row>
    <row r="230" spans="1:6">
      <c r="A230" s="19" t="s">
        <v>10433</v>
      </c>
      <c r="B230" s="19" t="s">
        <v>10432</v>
      </c>
      <c r="C230" s="19" t="s">
        <v>11393</v>
      </c>
      <c r="D230" s="19" t="s">
        <v>10885</v>
      </c>
      <c r="E230" s="19" t="s">
        <v>10771</v>
      </c>
      <c r="F230" s="19" t="s">
        <v>623</v>
      </c>
    </row>
    <row r="231" spans="1:6">
      <c r="A231" s="19" t="s">
        <v>10430</v>
      </c>
      <c r="B231" s="19" t="s">
        <v>10429</v>
      </c>
      <c r="C231" s="19" t="s">
        <v>2814</v>
      </c>
      <c r="D231" s="19" t="s">
        <v>11169</v>
      </c>
      <c r="E231" s="19" t="s">
        <v>10701</v>
      </c>
      <c r="F231" s="19" t="s">
        <v>623</v>
      </c>
    </row>
    <row r="232" spans="1:6">
      <c r="A232" s="19" t="s">
        <v>5843</v>
      </c>
      <c r="B232" s="19" t="s">
        <v>6657</v>
      </c>
      <c r="C232" s="19" t="s">
        <v>10428</v>
      </c>
      <c r="D232" s="19" t="s">
        <v>11027</v>
      </c>
      <c r="E232" s="19" t="s">
        <v>5986</v>
      </c>
      <c r="F232" s="19" t="s">
        <v>623</v>
      </c>
    </row>
    <row r="233" spans="1:6">
      <c r="A233" s="19" t="s">
        <v>10426</v>
      </c>
      <c r="B233" s="19" t="s">
        <v>10427</v>
      </c>
      <c r="C233" s="19" t="s">
        <v>10426</v>
      </c>
      <c r="D233" s="19" t="s">
        <v>11027</v>
      </c>
      <c r="E233" s="19" t="s">
        <v>5986</v>
      </c>
      <c r="F233" s="19" t="s">
        <v>623</v>
      </c>
    </row>
    <row r="234" spans="1:6">
      <c r="A234" s="19" t="s">
        <v>5843</v>
      </c>
      <c r="B234" s="19" t="s">
        <v>6666</v>
      </c>
      <c r="C234" s="19" t="s">
        <v>5243</v>
      </c>
      <c r="D234" s="19" t="s">
        <v>1179</v>
      </c>
      <c r="E234" s="19" t="s">
        <v>5986</v>
      </c>
      <c r="F234" s="19" t="s">
        <v>623</v>
      </c>
    </row>
    <row r="235" spans="1:6">
      <c r="A235" s="19" t="s">
        <v>11392</v>
      </c>
      <c r="B235" s="19" t="s">
        <v>11391</v>
      </c>
      <c r="C235" s="19" t="s">
        <v>11390</v>
      </c>
      <c r="D235" s="19" t="s">
        <v>10872</v>
      </c>
      <c r="E235" s="19" t="s">
        <v>9778</v>
      </c>
      <c r="F235" s="19" t="s">
        <v>623</v>
      </c>
    </row>
    <row r="236" spans="1:6">
      <c r="A236" s="19" t="s">
        <v>10332</v>
      </c>
      <c r="B236" s="19" t="s">
        <v>10425</v>
      </c>
      <c r="C236" s="19" t="s">
        <v>10424</v>
      </c>
      <c r="D236" s="19" t="s">
        <v>10842</v>
      </c>
      <c r="E236" s="19" t="s">
        <v>5988</v>
      </c>
      <c r="F236" s="19" t="s">
        <v>623</v>
      </c>
    </row>
    <row r="237" spans="1:6">
      <c r="A237" s="19" t="s">
        <v>11389</v>
      </c>
      <c r="B237" s="19" t="s">
        <v>11388</v>
      </c>
      <c r="C237" s="19" t="s">
        <v>11387</v>
      </c>
      <c r="D237" s="19" t="s">
        <v>11386</v>
      </c>
      <c r="E237" s="19" t="s">
        <v>10691</v>
      </c>
      <c r="F237" s="19" t="s">
        <v>623</v>
      </c>
    </row>
    <row r="238" spans="1:6">
      <c r="A238" s="19" t="s">
        <v>11385</v>
      </c>
      <c r="B238" s="19" t="s">
        <v>11384</v>
      </c>
      <c r="C238" s="19" t="s">
        <v>11383</v>
      </c>
      <c r="D238" s="19" t="s">
        <v>5986</v>
      </c>
      <c r="E238" s="19" t="s">
        <v>5986</v>
      </c>
      <c r="F238" s="19" t="s">
        <v>623</v>
      </c>
    </row>
    <row r="239" spans="1:6">
      <c r="A239" s="19" t="s">
        <v>4623</v>
      </c>
      <c r="B239" s="19" t="s">
        <v>10423</v>
      </c>
      <c r="C239" s="19" t="s">
        <v>10422</v>
      </c>
      <c r="D239" s="19" t="s">
        <v>11382</v>
      </c>
      <c r="E239" s="19" t="s">
        <v>11058</v>
      </c>
      <c r="F239" s="19" t="s">
        <v>623</v>
      </c>
    </row>
    <row r="240" spans="1:6">
      <c r="A240" s="19" t="s">
        <v>4623</v>
      </c>
      <c r="B240" s="19" t="s">
        <v>11381</v>
      </c>
      <c r="C240" s="19" t="s">
        <v>11380</v>
      </c>
      <c r="D240" s="19" t="s">
        <v>10862</v>
      </c>
      <c r="E240" s="19" t="s">
        <v>10862</v>
      </c>
      <c r="F240" s="19" t="s">
        <v>623</v>
      </c>
    </row>
    <row r="241" spans="1:6">
      <c r="A241" s="19" t="s">
        <v>10421</v>
      </c>
      <c r="B241" s="19" t="s">
        <v>10420</v>
      </c>
      <c r="C241" s="19" t="s">
        <v>10419</v>
      </c>
      <c r="D241" s="19" t="s">
        <v>11379</v>
      </c>
      <c r="E241" s="19" t="s">
        <v>10986</v>
      </c>
      <c r="F241" s="19" t="s">
        <v>623</v>
      </c>
    </row>
    <row r="242" spans="1:6">
      <c r="A242" s="19" t="s">
        <v>10418</v>
      </c>
      <c r="B242" s="19" t="s">
        <v>10417</v>
      </c>
      <c r="C242" s="19" t="s">
        <v>10416</v>
      </c>
      <c r="D242" s="19" t="s">
        <v>10766</v>
      </c>
      <c r="E242" s="19" t="s">
        <v>10691</v>
      </c>
      <c r="F242" s="19" t="s">
        <v>623</v>
      </c>
    </row>
    <row r="243" spans="1:6">
      <c r="A243" s="19" t="s">
        <v>10415</v>
      </c>
      <c r="B243" s="19" t="s">
        <v>10414</v>
      </c>
      <c r="C243" s="19" t="s">
        <v>10413</v>
      </c>
      <c r="D243" s="19" t="s">
        <v>10988</v>
      </c>
      <c r="E243" s="19" t="s">
        <v>10701</v>
      </c>
      <c r="F243" s="19" t="s">
        <v>623</v>
      </c>
    </row>
    <row r="244" spans="1:6">
      <c r="A244" s="19" t="s">
        <v>11378</v>
      </c>
      <c r="B244" s="19" t="s">
        <v>11377</v>
      </c>
      <c r="C244" s="19" t="s">
        <v>11376</v>
      </c>
      <c r="D244" s="19" t="s">
        <v>10898</v>
      </c>
      <c r="E244" s="19" t="s">
        <v>10898</v>
      </c>
      <c r="F244" s="19" t="s">
        <v>623</v>
      </c>
    </row>
    <row r="245" spans="1:6">
      <c r="A245" s="19" t="s">
        <v>5845</v>
      </c>
      <c r="B245" s="19" t="s">
        <v>11375</v>
      </c>
      <c r="C245" s="19" t="s">
        <v>11374</v>
      </c>
      <c r="D245" s="19" t="s">
        <v>11373</v>
      </c>
      <c r="E245" s="19" t="s">
        <v>10712</v>
      </c>
      <c r="F245" s="19" t="s">
        <v>623</v>
      </c>
    </row>
    <row r="246" spans="1:6">
      <c r="A246" s="19" t="s">
        <v>10412</v>
      </c>
      <c r="B246" s="19" t="s">
        <v>10411</v>
      </c>
      <c r="C246" s="19" t="s">
        <v>10410</v>
      </c>
      <c r="D246" s="19" t="s">
        <v>10840</v>
      </c>
      <c r="E246" s="19" t="s">
        <v>10833</v>
      </c>
      <c r="F246" s="19" t="s">
        <v>623</v>
      </c>
    </row>
    <row r="247" spans="1:6">
      <c r="A247" s="19" t="s">
        <v>10409</v>
      </c>
      <c r="B247" s="19" t="s">
        <v>10408</v>
      </c>
      <c r="C247" s="19" t="s">
        <v>10407</v>
      </c>
      <c r="D247" s="19" t="s">
        <v>10701</v>
      </c>
      <c r="E247" s="19" t="s">
        <v>10701</v>
      </c>
      <c r="F247" s="19" t="s">
        <v>623</v>
      </c>
    </row>
    <row r="248" spans="1:6">
      <c r="A248" s="19" t="s">
        <v>10406</v>
      </c>
      <c r="B248" s="19" t="s">
        <v>10405</v>
      </c>
      <c r="C248" s="19" t="s">
        <v>10404</v>
      </c>
      <c r="D248" s="19" t="s">
        <v>10701</v>
      </c>
      <c r="E248" s="19" t="s">
        <v>10701</v>
      </c>
      <c r="F248" s="19" t="s">
        <v>623</v>
      </c>
    </row>
    <row r="249" spans="1:6">
      <c r="A249" s="19" t="s">
        <v>10332</v>
      </c>
      <c r="B249" s="19" t="s">
        <v>10403</v>
      </c>
      <c r="C249" s="19" t="s">
        <v>10402</v>
      </c>
      <c r="D249" s="19" t="s">
        <v>10842</v>
      </c>
      <c r="E249" s="19" t="s">
        <v>5988</v>
      </c>
      <c r="F249" s="19" t="s">
        <v>623</v>
      </c>
    </row>
    <row r="250" spans="1:6">
      <c r="A250" s="19" t="s">
        <v>10401</v>
      </c>
      <c r="B250" s="19" t="s">
        <v>10400</v>
      </c>
      <c r="C250" s="19" t="s">
        <v>10399</v>
      </c>
      <c r="D250" s="19" t="s">
        <v>10842</v>
      </c>
      <c r="E250" s="19" t="s">
        <v>5988</v>
      </c>
      <c r="F250" s="19" t="s">
        <v>623</v>
      </c>
    </row>
    <row r="251" spans="1:6">
      <c r="A251" s="19" t="s">
        <v>11145</v>
      </c>
      <c r="B251" s="19" t="s">
        <v>11372</v>
      </c>
      <c r="C251" s="19" t="s">
        <v>11371</v>
      </c>
      <c r="D251" s="19" t="s">
        <v>11370</v>
      </c>
      <c r="E251" s="19" t="s">
        <v>10790</v>
      </c>
      <c r="F251" s="19" t="s">
        <v>623</v>
      </c>
    </row>
    <row r="252" spans="1:6">
      <c r="A252" s="19" t="s">
        <v>10398</v>
      </c>
      <c r="B252" s="19" t="s">
        <v>10397</v>
      </c>
      <c r="C252" s="19" t="s">
        <v>10396</v>
      </c>
      <c r="D252" s="19" t="s">
        <v>10701</v>
      </c>
      <c r="E252" s="19" t="s">
        <v>10701</v>
      </c>
      <c r="F252" s="19" t="s">
        <v>623</v>
      </c>
    </row>
    <row r="253" spans="1:6">
      <c r="A253" s="19" t="s">
        <v>10332</v>
      </c>
      <c r="B253" s="19" t="s">
        <v>10395</v>
      </c>
      <c r="C253" s="19" t="s">
        <v>10394</v>
      </c>
      <c r="D253" s="19" t="s">
        <v>10842</v>
      </c>
      <c r="E253" s="19" t="s">
        <v>5988</v>
      </c>
      <c r="F253" s="19" t="s">
        <v>623</v>
      </c>
    </row>
    <row r="254" spans="1:6">
      <c r="A254" s="19" t="s">
        <v>10393</v>
      </c>
      <c r="B254" s="19" t="s">
        <v>10392</v>
      </c>
      <c r="C254" s="19" t="s">
        <v>10391</v>
      </c>
      <c r="D254" s="19" t="s">
        <v>10858</v>
      </c>
      <c r="E254" s="19" t="s">
        <v>10691</v>
      </c>
      <c r="F254" s="19" t="s">
        <v>623</v>
      </c>
    </row>
    <row r="255" spans="1:6">
      <c r="A255" s="19" t="s">
        <v>10389</v>
      </c>
      <c r="B255" s="19" t="s">
        <v>10390</v>
      </c>
      <c r="C255" s="19" t="s">
        <v>10389</v>
      </c>
      <c r="D255" s="19" t="s">
        <v>1179</v>
      </c>
      <c r="E255" s="19" t="s">
        <v>5986</v>
      </c>
      <c r="F255" s="19" t="s">
        <v>623</v>
      </c>
    </row>
    <row r="256" spans="1:6">
      <c r="A256" s="19" t="s">
        <v>10342</v>
      </c>
      <c r="B256" s="19" t="s">
        <v>6849</v>
      </c>
      <c r="C256" s="19" t="s">
        <v>1196</v>
      </c>
      <c r="D256" s="19" t="s">
        <v>652</v>
      </c>
      <c r="E256" s="19" t="s">
        <v>5986</v>
      </c>
      <c r="F256" s="19" t="s">
        <v>623</v>
      </c>
    </row>
    <row r="257" spans="1:6">
      <c r="A257" s="19" t="s">
        <v>10339</v>
      </c>
      <c r="B257" s="19" t="s">
        <v>10388</v>
      </c>
      <c r="C257" s="19" t="s">
        <v>10387</v>
      </c>
      <c r="D257" s="19" t="s">
        <v>10975</v>
      </c>
      <c r="E257" s="19" t="s">
        <v>10974</v>
      </c>
      <c r="F257" s="19" t="s">
        <v>623</v>
      </c>
    </row>
    <row r="258" spans="1:6">
      <c r="A258" s="19" t="s">
        <v>9722</v>
      </c>
      <c r="B258" s="19" t="s">
        <v>10386</v>
      </c>
      <c r="C258" s="19" t="s">
        <v>1213</v>
      </c>
      <c r="D258" s="19" t="s">
        <v>10668</v>
      </c>
      <c r="E258" s="19" t="s">
        <v>10668</v>
      </c>
      <c r="F258" s="19" t="s">
        <v>623</v>
      </c>
    </row>
    <row r="259" spans="1:6">
      <c r="A259" s="19" t="s">
        <v>42</v>
      </c>
      <c r="B259" s="19" t="s">
        <v>10385</v>
      </c>
      <c r="C259" s="19" t="s">
        <v>10384</v>
      </c>
      <c r="D259" s="19" t="s">
        <v>1889</v>
      </c>
      <c r="E259" s="19" t="s">
        <v>9778</v>
      </c>
      <c r="F259" s="19" t="s">
        <v>623</v>
      </c>
    </row>
    <row r="260" spans="1:6">
      <c r="A260" s="19" t="s">
        <v>10332</v>
      </c>
      <c r="B260" s="19" t="s">
        <v>10383</v>
      </c>
      <c r="C260" s="19" t="s">
        <v>10382</v>
      </c>
      <c r="D260" s="19" t="s">
        <v>11228</v>
      </c>
      <c r="E260" s="19" t="s">
        <v>5988</v>
      </c>
      <c r="F260" s="19" t="s">
        <v>623</v>
      </c>
    </row>
    <row r="261" spans="1:6">
      <c r="A261" s="19" t="s">
        <v>11369</v>
      </c>
      <c r="B261" s="19" t="s">
        <v>11368</v>
      </c>
      <c r="C261" s="19" t="s">
        <v>11367</v>
      </c>
      <c r="D261" s="19" t="s">
        <v>11226</v>
      </c>
      <c r="E261" s="19" t="s">
        <v>5988</v>
      </c>
      <c r="F261" s="19" t="s">
        <v>623</v>
      </c>
    </row>
    <row r="262" spans="1:6">
      <c r="A262" s="19" t="s">
        <v>11366</v>
      </c>
      <c r="B262" s="19" t="s">
        <v>11365</v>
      </c>
      <c r="C262" s="19" t="s">
        <v>11364</v>
      </c>
      <c r="D262" s="19" t="s">
        <v>11226</v>
      </c>
      <c r="E262" s="19" t="s">
        <v>5988</v>
      </c>
      <c r="F262" s="19" t="s">
        <v>623</v>
      </c>
    </row>
    <row r="263" spans="1:6">
      <c r="A263" s="19" t="s">
        <v>10381</v>
      </c>
      <c r="B263" s="19" t="s">
        <v>10380</v>
      </c>
      <c r="C263" s="19" t="s">
        <v>10379</v>
      </c>
      <c r="D263" s="19" t="s">
        <v>11226</v>
      </c>
      <c r="E263" s="19" t="s">
        <v>5988</v>
      </c>
      <c r="F263" s="19" t="s">
        <v>623</v>
      </c>
    </row>
    <row r="264" spans="1:6">
      <c r="A264" s="19" t="s">
        <v>10409</v>
      </c>
      <c r="B264" s="19" t="s">
        <v>11363</v>
      </c>
      <c r="C264" s="19" t="s">
        <v>11362</v>
      </c>
      <c r="D264" s="19" t="s">
        <v>10701</v>
      </c>
      <c r="E264" s="19" t="s">
        <v>10701</v>
      </c>
      <c r="F264" s="19" t="s">
        <v>623</v>
      </c>
    </row>
    <row r="265" spans="1:6">
      <c r="A265" s="19" t="s">
        <v>10378</v>
      </c>
      <c r="B265" s="19" t="s">
        <v>10377</v>
      </c>
      <c r="C265" s="19" t="s">
        <v>10376</v>
      </c>
      <c r="D265" s="19" t="s">
        <v>10972</v>
      </c>
      <c r="E265" s="19" t="s">
        <v>5986</v>
      </c>
      <c r="F265" s="19" t="s">
        <v>623</v>
      </c>
    </row>
    <row r="266" spans="1:6">
      <c r="A266" s="19" t="s">
        <v>11361</v>
      </c>
      <c r="B266" s="19" t="s">
        <v>11360</v>
      </c>
      <c r="C266" s="19" t="s">
        <v>11359</v>
      </c>
      <c r="D266" s="19" t="s">
        <v>11271</v>
      </c>
      <c r="E266" s="19" t="s">
        <v>5988</v>
      </c>
      <c r="F266" s="19" t="s">
        <v>623</v>
      </c>
    </row>
    <row r="267" spans="1:6">
      <c r="A267" s="19" t="s">
        <v>10228</v>
      </c>
      <c r="B267" s="19" t="s">
        <v>10375</v>
      </c>
      <c r="C267" s="19" t="s">
        <v>10374</v>
      </c>
      <c r="D267" s="19" t="s">
        <v>10957</v>
      </c>
      <c r="E267" s="19" t="s">
        <v>5988</v>
      </c>
      <c r="F267" s="19" t="s">
        <v>623</v>
      </c>
    </row>
    <row r="268" spans="1:6">
      <c r="A268" s="19" t="s">
        <v>11358</v>
      </c>
      <c r="B268" s="19" t="s">
        <v>11357</v>
      </c>
      <c r="C268" s="19" t="s">
        <v>11356</v>
      </c>
      <c r="D268" s="19" t="s">
        <v>11355</v>
      </c>
      <c r="E268" s="19" t="s">
        <v>10778</v>
      </c>
      <c r="F268" s="19" t="s">
        <v>623</v>
      </c>
    </row>
    <row r="269" spans="1:6">
      <c r="A269" s="19" t="s">
        <v>10373</v>
      </c>
      <c r="B269" s="19" t="s">
        <v>10372</v>
      </c>
      <c r="C269" s="19" t="s">
        <v>10371</v>
      </c>
      <c r="D269" s="19" t="s">
        <v>11354</v>
      </c>
      <c r="E269" s="19" t="s">
        <v>10671</v>
      </c>
      <c r="F269" s="19" t="s">
        <v>623</v>
      </c>
    </row>
    <row r="270" spans="1:6">
      <c r="A270" s="19" t="s">
        <v>11353</v>
      </c>
      <c r="B270" s="19" t="s">
        <v>11352</v>
      </c>
      <c r="C270" s="19" t="s">
        <v>11351</v>
      </c>
      <c r="D270" s="19" t="s">
        <v>11350</v>
      </c>
      <c r="E270" s="19" t="s">
        <v>10838</v>
      </c>
      <c r="F270" s="19" t="s">
        <v>623</v>
      </c>
    </row>
    <row r="271" spans="1:6">
      <c r="A271" s="19" t="s">
        <v>4630</v>
      </c>
      <c r="B271" s="19" t="s">
        <v>10370</v>
      </c>
      <c r="C271" s="19" t="s">
        <v>611</v>
      </c>
      <c r="D271" s="19" t="s">
        <v>611</v>
      </c>
      <c r="E271" s="19" t="s">
        <v>611</v>
      </c>
      <c r="F271" s="19" t="s">
        <v>623</v>
      </c>
    </row>
    <row r="272" spans="1:6">
      <c r="A272" s="19" t="s">
        <v>4630</v>
      </c>
      <c r="B272" s="19" t="s">
        <v>10369</v>
      </c>
      <c r="C272" s="19" t="s">
        <v>638</v>
      </c>
      <c r="D272" s="19" t="s">
        <v>638</v>
      </c>
      <c r="E272" s="19" t="s">
        <v>10697</v>
      </c>
      <c r="F272" s="19" t="s">
        <v>623</v>
      </c>
    </row>
    <row r="273" spans="1:6">
      <c r="A273" s="19" t="s">
        <v>4630</v>
      </c>
      <c r="B273" s="19" t="s">
        <v>10368</v>
      </c>
      <c r="C273" s="19" t="s">
        <v>10367</v>
      </c>
      <c r="D273" s="19" t="s">
        <v>638</v>
      </c>
      <c r="E273" s="19" t="s">
        <v>10697</v>
      </c>
      <c r="F273" s="19" t="s">
        <v>623</v>
      </c>
    </row>
    <row r="274" spans="1:6">
      <c r="A274" s="19" t="s">
        <v>1832</v>
      </c>
      <c r="B274" s="19" t="s">
        <v>10366</v>
      </c>
      <c r="C274" s="19" t="s">
        <v>502</v>
      </c>
      <c r="D274" s="19" t="s">
        <v>10929</v>
      </c>
      <c r="E274" s="19" t="s">
        <v>10790</v>
      </c>
      <c r="F274" s="19" t="s">
        <v>623</v>
      </c>
    </row>
    <row r="275" spans="1:6">
      <c r="A275" s="19" t="s">
        <v>10088</v>
      </c>
      <c r="B275" s="19" t="s">
        <v>10365</v>
      </c>
      <c r="C275" s="19" t="s">
        <v>11349</v>
      </c>
      <c r="D275" s="19" t="s">
        <v>10697</v>
      </c>
      <c r="E275" s="19" t="s">
        <v>10833</v>
      </c>
      <c r="F275" s="19" t="s">
        <v>623</v>
      </c>
    </row>
    <row r="276" spans="1:6">
      <c r="A276" s="19" t="s">
        <v>10409</v>
      </c>
      <c r="B276" s="19" t="s">
        <v>11348</v>
      </c>
      <c r="C276" s="19" t="s">
        <v>11347</v>
      </c>
      <c r="D276" s="19" t="s">
        <v>10701</v>
      </c>
      <c r="E276" s="19" t="s">
        <v>10701</v>
      </c>
      <c r="F276" s="19" t="s">
        <v>623</v>
      </c>
    </row>
    <row r="277" spans="1:6">
      <c r="A277" s="19" t="s">
        <v>10238</v>
      </c>
      <c r="B277" s="19" t="s">
        <v>10363</v>
      </c>
      <c r="C277" s="19" t="s">
        <v>10362</v>
      </c>
      <c r="D277" s="19" t="s">
        <v>10701</v>
      </c>
      <c r="E277" s="19" t="s">
        <v>10701</v>
      </c>
      <c r="F277" s="19" t="s">
        <v>623</v>
      </c>
    </row>
    <row r="278" spans="1:6">
      <c r="A278" s="19" t="s">
        <v>10361</v>
      </c>
      <c r="B278" s="19" t="s">
        <v>10360</v>
      </c>
      <c r="C278" s="19" t="s">
        <v>10359</v>
      </c>
      <c r="D278" s="19" t="s">
        <v>10701</v>
      </c>
      <c r="E278" s="19" t="s">
        <v>10701</v>
      </c>
      <c r="F278" s="19" t="s">
        <v>623</v>
      </c>
    </row>
    <row r="279" spans="1:6">
      <c r="A279" s="19" t="s">
        <v>10409</v>
      </c>
      <c r="B279" s="19" t="s">
        <v>11346</v>
      </c>
      <c r="C279" s="19" t="s">
        <v>11345</v>
      </c>
      <c r="D279" s="19" t="s">
        <v>10701</v>
      </c>
      <c r="E279" s="19" t="s">
        <v>10701</v>
      </c>
      <c r="F279" s="19" t="s">
        <v>623</v>
      </c>
    </row>
    <row r="280" spans="1:6">
      <c r="A280" s="19" t="s">
        <v>10358</v>
      </c>
      <c r="B280" s="19" t="s">
        <v>10357</v>
      </c>
      <c r="C280" s="19" t="s">
        <v>10356</v>
      </c>
      <c r="D280" s="19" t="s">
        <v>11344</v>
      </c>
      <c r="E280" s="19" t="s">
        <v>10691</v>
      </c>
      <c r="F280" s="19" t="s">
        <v>623</v>
      </c>
    </row>
    <row r="281" spans="1:6">
      <c r="A281" s="19" t="s">
        <v>10409</v>
      </c>
      <c r="B281" s="19" t="s">
        <v>11343</v>
      </c>
      <c r="C281" s="19" t="s">
        <v>11342</v>
      </c>
      <c r="D281" s="19" t="s">
        <v>11341</v>
      </c>
      <c r="E281" s="19" t="s">
        <v>10701</v>
      </c>
      <c r="F281" s="19" t="s">
        <v>623</v>
      </c>
    </row>
    <row r="282" spans="1:6">
      <c r="A282" s="19" t="s">
        <v>10238</v>
      </c>
      <c r="B282" s="19" t="s">
        <v>10355</v>
      </c>
      <c r="C282" s="19" t="s">
        <v>10354</v>
      </c>
      <c r="D282" s="19" t="s">
        <v>11341</v>
      </c>
      <c r="E282" s="19" t="s">
        <v>10701</v>
      </c>
      <c r="F282" s="19" t="s">
        <v>623</v>
      </c>
    </row>
    <row r="283" spans="1:6">
      <c r="A283" s="19" t="s">
        <v>10353</v>
      </c>
      <c r="B283" s="19" t="s">
        <v>10352</v>
      </c>
      <c r="C283" s="19" t="s">
        <v>10351</v>
      </c>
      <c r="D283" s="19" t="s">
        <v>11163</v>
      </c>
      <c r="E283" s="19" t="s">
        <v>10974</v>
      </c>
      <c r="F283" s="19" t="s">
        <v>623</v>
      </c>
    </row>
    <row r="284" spans="1:6">
      <c r="A284" s="19" t="s">
        <v>10349</v>
      </c>
      <c r="B284" s="19" t="s">
        <v>10350</v>
      </c>
      <c r="C284" s="19" t="s">
        <v>10349</v>
      </c>
      <c r="D284" s="19" t="s">
        <v>11025</v>
      </c>
      <c r="E284" s="19" t="s">
        <v>10691</v>
      </c>
      <c r="F284" s="19" t="s">
        <v>623</v>
      </c>
    </row>
    <row r="285" spans="1:6">
      <c r="A285" s="19" t="s">
        <v>10348</v>
      </c>
      <c r="B285" s="19" t="s">
        <v>10347</v>
      </c>
      <c r="C285" s="19" t="s">
        <v>10346</v>
      </c>
      <c r="D285" s="19" t="s">
        <v>11340</v>
      </c>
      <c r="E285" s="19" t="s">
        <v>611</v>
      </c>
      <c r="F285" s="19" t="s">
        <v>623</v>
      </c>
    </row>
    <row r="286" spans="1:6">
      <c r="A286" s="19" t="s">
        <v>10345</v>
      </c>
      <c r="B286" s="19" t="s">
        <v>10344</v>
      </c>
      <c r="C286" s="19" t="s">
        <v>10343</v>
      </c>
      <c r="D286" s="19" t="s">
        <v>10911</v>
      </c>
      <c r="E286" s="19" t="s">
        <v>611</v>
      </c>
      <c r="F286" s="19" t="s">
        <v>623</v>
      </c>
    </row>
    <row r="287" spans="1:6">
      <c r="A287" s="19" t="s">
        <v>11339</v>
      </c>
      <c r="B287" s="19" t="s">
        <v>11338</v>
      </c>
      <c r="C287" s="19" t="s">
        <v>11337</v>
      </c>
      <c r="D287" s="19" t="s">
        <v>10842</v>
      </c>
      <c r="E287" s="19" t="s">
        <v>5988</v>
      </c>
      <c r="F287" s="19" t="s">
        <v>623</v>
      </c>
    </row>
    <row r="288" spans="1:6">
      <c r="A288" s="19" t="s">
        <v>10342</v>
      </c>
      <c r="B288" s="19" t="s">
        <v>10341</v>
      </c>
      <c r="C288" s="19" t="s">
        <v>10340</v>
      </c>
      <c r="D288" s="19" t="s">
        <v>652</v>
      </c>
      <c r="E288" s="19" t="s">
        <v>5986</v>
      </c>
      <c r="F288" s="19" t="s">
        <v>623</v>
      </c>
    </row>
    <row r="289" spans="1:6">
      <c r="A289" s="19" t="s">
        <v>11336</v>
      </c>
      <c r="B289" s="19" t="s">
        <v>11335</v>
      </c>
      <c r="C289" s="19" t="s">
        <v>11334</v>
      </c>
      <c r="D289" s="19" t="s">
        <v>10766</v>
      </c>
      <c r="E289" s="19" t="s">
        <v>10691</v>
      </c>
      <c r="F289" s="19" t="s">
        <v>623</v>
      </c>
    </row>
    <row r="290" spans="1:6">
      <c r="A290" s="19" t="s">
        <v>10339</v>
      </c>
      <c r="B290" s="19" t="s">
        <v>10338</v>
      </c>
      <c r="C290" s="19" t="s">
        <v>10337</v>
      </c>
      <c r="D290" s="19" t="s">
        <v>10975</v>
      </c>
      <c r="E290" s="19" t="s">
        <v>10974</v>
      </c>
      <c r="F290" s="19" t="s">
        <v>623</v>
      </c>
    </row>
    <row r="291" spans="1:6">
      <c r="A291" s="19" t="s">
        <v>10335</v>
      </c>
      <c r="B291" s="19" t="s">
        <v>10336</v>
      </c>
      <c r="C291" s="19" t="s">
        <v>10335</v>
      </c>
      <c r="D291" s="19" t="s">
        <v>10874</v>
      </c>
      <c r="E291" s="19" t="s">
        <v>10835</v>
      </c>
      <c r="F291" s="19" t="s">
        <v>623</v>
      </c>
    </row>
    <row r="292" spans="1:6">
      <c r="A292" s="19" t="s">
        <v>10332</v>
      </c>
      <c r="B292" s="19" t="s">
        <v>10334</v>
      </c>
      <c r="C292" s="19" t="s">
        <v>10333</v>
      </c>
      <c r="D292" s="19" t="s">
        <v>10842</v>
      </c>
      <c r="E292" s="19" t="s">
        <v>5988</v>
      </c>
      <c r="F292" s="19" t="s">
        <v>623</v>
      </c>
    </row>
    <row r="293" spans="1:6">
      <c r="A293" s="19" t="s">
        <v>10332</v>
      </c>
      <c r="B293" s="19" t="s">
        <v>10331</v>
      </c>
      <c r="C293" s="19" t="s">
        <v>10330</v>
      </c>
      <c r="D293" s="19" t="s">
        <v>10957</v>
      </c>
      <c r="E293" s="19" t="s">
        <v>5988</v>
      </c>
      <c r="F293" s="19" t="s">
        <v>623</v>
      </c>
    </row>
    <row r="294" spans="1:6">
      <c r="A294" s="19" t="s">
        <v>11333</v>
      </c>
      <c r="B294" s="19" t="s">
        <v>11332</v>
      </c>
      <c r="C294" s="19" t="s">
        <v>11331</v>
      </c>
      <c r="D294" s="19" t="s">
        <v>11051</v>
      </c>
      <c r="E294" s="19" t="s">
        <v>10701</v>
      </c>
      <c r="F294" s="19" t="s">
        <v>623</v>
      </c>
    </row>
    <row r="295" spans="1:6">
      <c r="A295" s="19" t="s">
        <v>11330</v>
      </c>
      <c r="B295" s="19" t="s">
        <v>11329</v>
      </c>
      <c r="C295" s="19" t="s">
        <v>11328</v>
      </c>
      <c r="D295" s="19" t="s">
        <v>10966</v>
      </c>
      <c r="E295" s="19" t="s">
        <v>5986</v>
      </c>
      <c r="F295" s="19" t="s">
        <v>623</v>
      </c>
    </row>
    <row r="296" spans="1:6">
      <c r="A296" s="19" t="s">
        <v>11327</v>
      </c>
      <c r="B296" s="19" t="s">
        <v>11326</v>
      </c>
      <c r="C296" s="19" t="s">
        <v>11325</v>
      </c>
      <c r="D296" s="19" t="s">
        <v>805</v>
      </c>
      <c r="E296" s="19" t="s">
        <v>10682</v>
      </c>
      <c r="F296" s="19" t="s">
        <v>623</v>
      </c>
    </row>
    <row r="297" spans="1:6">
      <c r="A297" s="19" t="s">
        <v>10329</v>
      </c>
      <c r="B297" s="19" t="s">
        <v>10328</v>
      </c>
      <c r="C297" s="19" t="s">
        <v>10327</v>
      </c>
      <c r="D297" s="19" t="s">
        <v>11324</v>
      </c>
      <c r="E297" s="19" t="s">
        <v>10937</v>
      </c>
      <c r="F297" s="19" t="s">
        <v>623</v>
      </c>
    </row>
    <row r="298" spans="1:6">
      <c r="A298" s="19" t="s">
        <v>11145</v>
      </c>
      <c r="B298" s="19" t="s">
        <v>11323</v>
      </c>
      <c r="C298" s="19" t="s">
        <v>11322</v>
      </c>
      <c r="D298" s="19" t="s">
        <v>11321</v>
      </c>
      <c r="E298" s="19" t="s">
        <v>1894</v>
      </c>
      <c r="F298" s="19" t="s">
        <v>623</v>
      </c>
    </row>
    <row r="299" spans="1:6">
      <c r="A299" s="19" t="s">
        <v>10339</v>
      </c>
      <c r="B299" s="19" t="s">
        <v>11320</v>
      </c>
      <c r="C299" s="19" t="s">
        <v>11319</v>
      </c>
      <c r="D299" s="19" t="s">
        <v>10862</v>
      </c>
      <c r="E299" s="19" t="s">
        <v>10862</v>
      </c>
      <c r="F299" s="19" t="s">
        <v>623</v>
      </c>
    </row>
    <row r="300" spans="1:6">
      <c r="A300" s="19" t="s">
        <v>9722</v>
      </c>
      <c r="B300" s="19" t="s">
        <v>10326</v>
      </c>
      <c r="C300" s="19" t="s">
        <v>10325</v>
      </c>
      <c r="D300" s="19" t="s">
        <v>10668</v>
      </c>
      <c r="E300" s="19" t="s">
        <v>10668</v>
      </c>
      <c r="F300" s="19" t="s">
        <v>623</v>
      </c>
    </row>
    <row r="301" spans="1:6">
      <c r="A301" s="19" t="s">
        <v>10324</v>
      </c>
      <c r="B301" s="19" t="s">
        <v>10323</v>
      </c>
      <c r="C301" s="19" t="s">
        <v>10322</v>
      </c>
      <c r="D301" s="19" t="s">
        <v>10975</v>
      </c>
      <c r="E301" s="19" t="s">
        <v>10974</v>
      </c>
      <c r="F301" s="19" t="s">
        <v>623</v>
      </c>
    </row>
    <row r="302" spans="1:6">
      <c r="A302" s="19" t="s">
        <v>9966</v>
      </c>
      <c r="B302" s="19" t="s">
        <v>10321</v>
      </c>
      <c r="C302" s="19" t="s">
        <v>10320</v>
      </c>
      <c r="D302" s="19" t="s">
        <v>10701</v>
      </c>
      <c r="E302" s="19" t="s">
        <v>10701</v>
      </c>
      <c r="F302" s="19" t="s">
        <v>623</v>
      </c>
    </row>
    <row r="303" spans="1:6">
      <c r="A303" s="19" t="s">
        <v>11318</v>
      </c>
      <c r="B303" s="19" t="s">
        <v>11317</v>
      </c>
      <c r="C303" s="19" t="s">
        <v>11316</v>
      </c>
      <c r="D303" s="19" t="s">
        <v>10701</v>
      </c>
      <c r="E303" s="19" t="s">
        <v>10701</v>
      </c>
      <c r="F303" s="19" t="s">
        <v>623</v>
      </c>
    </row>
    <row r="304" spans="1:6">
      <c r="A304" s="19" t="s">
        <v>4888</v>
      </c>
      <c r="B304" s="19" t="s">
        <v>10319</v>
      </c>
      <c r="C304" s="19" t="s">
        <v>10318</v>
      </c>
      <c r="D304" s="19" t="s">
        <v>11315</v>
      </c>
      <c r="E304" s="19" t="s">
        <v>10986</v>
      </c>
      <c r="F304" s="19" t="s">
        <v>623</v>
      </c>
    </row>
    <row r="305" spans="1:6">
      <c r="A305" s="19" t="s">
        <v>9760</v>
      </c>
      <c r="B305" s="19" t="s">
        <v>10317</v>
      </c>
      <c r="C305" s="19" t="s">
        <v>10316</v>
      </c>
      <c r="D305" s="19" t="s">
        <v>529</v>
      </c>
      <c r="E305" s="19" t="s">
        <v>447</v>
      </c>
      <c r="F305" s="19" t="s">
        <v>623</v>
      </c>
    </row>
    <row r="306" spans="1:6">
      <c r="A306" s="19" t="s">
        <v>10315</v>
      </c>
      <c r="B306" s="19" t="s">
        <v>10314</v>
      </c>
      <c r="C306" s="19" t="s">
        <v>10313</v>
      </c>
      <c r="D306" s="19" t="s">
        <v>11314</v>
      </c>
      <c r="E306" s="19" t="s">
        <v>5986</v>
      </c>
      <c r="F306" s="19" t="s">
        <v>623</v>
      </c>
    </row>
    <row r="307" spans="1:6">
      <c r="A307" s="19" t="s">
        <v>10310</v>
      </c>
      <c r="B307" s="19" t="s">
        <v>10312</v>
      </c>
      <c r="C307" s="19" t="s">
        <v>10311</v>
      </c>
      <c r="D307" s="19" t="s">
        <v>11240</v>
      </c>
      <c r="E307" s="19" t="s">
        <v>10682</v>
      </c>
      <c r="F307" s="19" t="s">
        <v>623</v>
      </c>
    </row>
    <row r="308" spans="1:6">
      <c r="A308" s="19" t="s">
        <v>10310</v>
      </c>
      <c r="B308" s="19" t="s">
        <v>10309</v>
      </c>
      <c r="C308" s="19" t="s">
        <v>10308</v>
      </c>
      <c r="D308" s="19" t="s">
        <v>11313</v>
      </c>
      <c r="E308" s="19" t="s">
        <v>5986</v>
      </c>
      <c r="F308" s="19" t="s">
        <v>623</v>
      </c>
    </row>
    <row r="309" spans="1:6">
      <c r="A309" s="19" t="s">
        <v>54</v>
      </c>
      <c r="B309" s="19" t="s">
        <v>10307</v>
      </c>
      <c r="C309" s="19" t="s">
        <v>10306</v>
      </c>
      <c r="D309" s="19" t="s">
        <v>10747</v>
      </c>
      <c r="E309" s="19" t="s">
        <v>10688</v>
      </c>
      <c r="F309" s="19" t="s">
        <v>623</v>
      </c>
    </row>
    <row r="310" spans="1:6">
      <c r="A310" s="19" t="s">
        <v>10305</v>
      </c>
      <c r="B310" s="19" t="s">
        <v>10304</v>
      </c>
      <c r="C310" s="19" t="s">
        <v>10303</v>
      </c>
      <c r="D310" s="19" t="s">
        <v>11312</v>
      </c>
      <c r="E310" s="19" t="s">
        <v>10682</v>
      </c>
      <c r="F310" s="19" t="s">
        <v>623</v>
      </c>
    </row>
    <row r="311" spans="1:6">
      <c r="A311" s="19" t="s">
        <v>10301</v>
      </c>
      <c r="B311" s="19" t="s">
        <v>10302</v>
      </c>
      <c r="C311" s="19" t="s">
        <v>10301</v>
      </c>
      <c r="D311" s="19" t="s">
        <v>10701</v>
      </c>
      <c r="E311" s="19" t="s">
        <v>10701</v>
      </c>
      <c r="F311" s="19" t="s">
        <v>623</v>
      </c>
    </row>
    <row r="312" spans="1:6">
      <c r="A312" s="19" t="s">
        <v>10300</v>
      </c>
      <c r="B312" s="19" t="s">
        <v>10299</v>
      </c>
      <c r="C312" s="19" t="s">
        <v>10298</v>
      </c>
      <c r="D312" s="19" t="s">
        <v>10703</v>
      </c>
      <c r="E312" s="19" t="s">
        <v>128</v>
      </c>
      <c r="F312" s="19" t="s">
        <v>623</v>
      </c>
    </row>
    <row r="313" spans="1:6">
      <c r="A313" s="19" t="s">
        <v>10297</v>
      </c>
      <c r="B313" s="19" t="s">
        <v>10296</v>
      </c>
      <c r="C313" s="19" t="s">
        <v>10295</v>
      </c>
      <c r="D313" s="19" t="s">
        <v>11311</v>
      </c>
      <c r="E313" s="19" t="s">
        <v>11263</v>
      </c>
      <c r="F313" s="19" t="s">
        <v>623</v>
      </c>
    </row>
    <row r="314" spans="1:6">
      <c r="A314" s="19" t="s">
        <v>10146</v>
      </c>
      <c r="B314" s="19" t="s">
        <v>10294</v>
      </c>
      <c r="C314" s="19" t="s">
        <v>10293</v>
      </c>
      <c r="D314" s="19" t="s">
        <v>11228</v>
      </c>
      <c r="E314" s="19" t="s">
        <v>5988</v>
      </c>
      <c r="F314" s="19" t="s">
        <v>623</v>
      </c>
    </row>
    <row r="315" spans="1:6">
      <c r="A315" s="19" t="s">
        <v>10291</v>
      </c>
      <c r="B315" s="19" t="s">
        <v>10292</v>
      </c>
      <c r="C315" s="19" t="s">
        <v>10291</v>
      </c>
      <c r="D315" s="19" t="s">
        <v>10833</v>
      </c>
      <c r="E315" s="19" t="s">
        <v>10833</v>
      </c>
      <c r="F315" s="19" t="s">
        <v>623</v>
      </c>
    </row>
    <row r="316" spans="1:6">
      <c r="A316" s="19" t="s">
        <v>10290</v>
      </c>
      <c r="B316" s="19" t="s">
        <v>10289</v>
      </c>
      <c r="C316" s="19" t="s">
        <v>10288</v>
      </c>
      <c r="D316" s="19" t="s">
        <v>11223</v>
      </c>
      <c r="E316" s="19" t="s">
        <v>10671</v>
      </c>
      <c r="F316" s="19" t="s">
        <v>623</v>
      </c>
    </row>
    <row r="317" spans="1:6">
      <c r="A317" s="19" t="s">
        <v>11310</v>
      </c>
      <c r="B317" s="19" t="s">
        <v>11309</v>
      </c>
      <c r="C317" s="19" t="s">
        <v>11308</v>
      </c>
      <c r="D317" s="19" t="s">
        <v>11037</v>
      </c>
      <c r="E317" s="19" t="s">
        <v>10701</v>
      </c>
      <c r="F317" s="19" t="s">
        <v>623</v>
      </c>
    </row>
    <row r="318" spans="1:6">
      <c r="A318" s="19" t="s">
        <v>10286</v>
      </c>
      <c r="B318" s="19" t="s">
        <v>10287</v>
      </c>
      <c r="C318" s="19" t="s">
        <v>10286</v>
      </c>
      <c r="D318" s="19" t="s">
        <v>11097</v>
      </c>
      <c r="E318" s="19" t="s">
        <v>10691</v>
      </c>
      <c r="F318" s="19" t="s">
        <v>623</v>
      </c>
    </row>
    <row r="319" spans="1:6">
      <c r="A319" s="19" t="s">
        <v>5378</v>
      </c>
      <c r="B319" s="19" t="s">
        <v>11307</v>
      </c>
      <c r="C319" s="19" t="s">
        <v>11306</v>
      </c>
      <c r="D319" s="19" t="s">
        <v>10691</v>
      </c>
      <c r="E319" s="19" t="s">
        <v>10691</v>
      </c>
      <c r="F319" s="19" t="s">
        <v>623</v>
      </c>
    </row>
    <row r="320" spans="1:6">
      <c r="A320" s="19" t="s">
        <v>9721</v>
      </c>
      <c r="B320" s="19" t="s">
        <v>10285</v>
      </c>
      <c r="C320" s="19" t="s">
        <v>4483</v>
      </c>
      <c r="D320" s="19" t="s">
        <v>10701</v>
      </c>
      <c r="E320" s="19" t="s">
        <v>10701</v>
      </c>
      <c r="F320" s="19" t="s">
        <v>623</v>
      </c>
    </row>
    <row r="321" spans="1:6">
      <c r="A321" s="19" t="s">
        <v>10284</v>
      </c>
      <c r="B321" s="19" t="s">
        <v>10283</v>
      </c>
      <c r="C321" s="19" t="s">
        <v>10282</v>
      </c>
      <c r="D321" s="19" t="s">
        <v>10903</v>
      </c>
      <c r="E321" s="19" t="s">
        <v>10697</v>
      </c>
      <c r="F321" s="19" t="s">
        <v>623</v>
      </c>
    </row>
    <row r="322" spans="1:6">
      <c r="A322" s="19" t="s">
        <v>9465</v>
      </c>
      <c r="B322" s="19" t="s">
        <v>10281</v>
      </c>
      <c r="C322" s="19" t="s">
        <v>9465</v>
      </c>
      <c r="D322" s="19" t="s">
        <v>10934</v>
      </c>
      <c r="E322" s="19" t="s">
        <v>10833</v>
      </c>
      <c r="F322" s="19" t="s">
        <v>623</v>
      </c>
    </row>
    <row r="323" spans="1:6">
      <c r="A323" s="19" t="s">
        <v>10280</v>
      </c>
      <c r="B323" s="19" t="s">
        <v>10279</v>
      </c>
      <c r="C323" s="19" t="s">
        <v>10278</v>
      </c>
      <c r="D323" s="19" t="s">
        <v>10870</v>
      </c>
      <c r="E323" s="19" t="s">
        <v>10870</v>
      </c>
      <c r="F323" s="19" t="s">
        <v>623</v>
      </c>
    </row>
    <row r="324" spans="1:6">
      <c r="A324" s="19" t="s">
        <v>10277</v>
      </c>
      <c r="B324" s="19" t="s">
        <v>10276</v>
      </c>
      <c r="C324" s="19" t="s">
        <v>10275</v>
      </c>
      <c r="D324" s="19" t="s">
        <v>11223</v>
      </c>
      <c r="E324" s="19" t="s">
        <v>10671</v>
      </c>
      <c r="F324" s="19" t="s">
        <v>623</v>
      </c>
    </row>
    <row r="325" spans="1:6">
      <c r="A325" s="19" t="s">
        <v>5843</v>
      </c>
      <c r="B325" s="19" t="s">
        <v>10274</v>
      </c>
      <c r="C325" s="19" t="s">
        <v>10273</v>
      </c>
      <c r="D325" s="19" t="s">
        <v>11305</v>
      </c>
      <c r="E325" s="19" t="s">
        <v>5986</v>
      </c>
      <c r="F325" s="19" t="s">
        <v>623</v>
      </c>
    </row>
    <row r="326" spans="1:6">
      <c r="A326" s="19" t="s">
        <v>11304</v>
      </c>
      <c r="B326" s="19" t="s">
        <v>11303</v>
      </c>
      <c r="C326" s="19" t="s">
        <v>11302</v>
      </c>
      <c r="D326" s="19" t="s">
        <v>10701</v>
      </c>
      <c r="E326" s="19" t="s">
        <v>10701</v>
      </c>
      <c r="F326" s="19" t="s">
        <v>623</v>
      </c>
    </row>
    <row r="327" spans="1:6">
      <c r="A327" s="19" t="s">
        <v>10146</v>
      </c>
      <c r="B327" s="19" t="s">
        <v>11301</v>
      </c>
      <c r="C327" s="19" t="s">
        <v>11300</v>
      </c>
      <c r="D327" s="19" t="s">
        <v>11226</v>
      </c>
      <c r="E327" s="19" t="s">
        <v>5988</v>
      </c>
      <c r="F327" s="19" t="s">
        <v>623</v>
      </c>
    </row>
    <row r="328" spans="1:6">
      <c r="A328" s="19" t="s">
        <v>10146</v>
      </c>
      <c r="B328" s="19" t="s">
        <v>10272</v>
      </c>
      <c r="C328" s="19" t="s">
        <v>10271</v>
      </c>
      <c r="D328" s="19" t="s">
        <v>10996</v>
      </c>
      <c r="E328" s="19" t="s">
        <v>10833</v>
      </c>
      <c r="F328" s="19" t="s">
        <v>623</v>
      </c>
    </row>
    <row r="329" spans="1:6">
      <c r="A329" s="19" t="s">
        <v>10250</v>
      </c>
      <c r="B329" s="19" t="s">
        <v>10270</v>
      </c>
      <c r="C329" s="19" t="s">
        <v>10269</v>
      </c>
      <c r="D329" s="19" t="s">
        <v>10842</v>
      </c>
      <c r="E329" s="19" t="s">
        <v>5988</v>
      </c>
      <c r="F329" s="19" t="s">
        <v>623</v>
      </c>
    </row>
    <row r="330" spans="1:6">
      <c r="A330" s="19" t="s">
        <v>10268</v>
      </c>
      <c r="B330" s="19" t="s">
        <v>10267</v>
      </c>
      <c r="C330" s="19" t="s">
        <v>10266</v>
      </c>
      <c r="D330" s="19" t="s">
        <v>11293</v>
      </c>
      <c r="E330" s="19" t="s">
        <v>5986</v>
      </c>
      <c r="F330" s="19" t="s">
        <v>623</v>
      </c>
    </row>
    <row r="331" spans="1:6">
      <c r="A331" s="19" t="s">
        <v>10212</v>
      </c>
      <c r="B331" s="19" t="s">
        <v>11299</v>
      </c>
      <c r="C331" s="19" t="s">
        <v>11298</v>
      </c>
      <c r="D331" s="19" t="s">
        <v>11157</v>
      </c>
      <c r="E331" s="19" t="s">
        <v>447</v>
      </c>
      <c r="F331" s="19" t="s">
        <v>623</v>
      </c>
    </row>
    <row r="332" spans="1:6">
      <c r="A332" s="19" t="s">
        <v>10265</v>
      </c>
      <c r="B332" s="19" t="s">
        <v>10264</v>
      </c>
      <c r="C332" s="19" t="s">
        <v>10263</v>
      </c>
      <c r="D332" s="19" t="s">
        <v>11297</v>
      </c>
      <c r="E332" s="19" t="s">
        <v>10697</v>
      </c>
      <c r="F332" s="19" t="s">
        <v>623</v>
      </c>
    </row>
    <row r="333" spans="1:6">
      <c r="A333" s="19" t="s">
        <v>11296</v>
      </c>
      <c r="B333" s="19" t="s">
        <v>11295</v>
      </c>
      <c r="C333" s="19" t="s">
        <v>11294</v>
      </c>
      <c r="D333" s="19" t="s">
        <v>11293</v>
      </c>
      <c r="E333" s="19" t="s">
        <v>5986</v>
      </c>
      <c r="F333" s="19" t="s">
        <v>623</v>
      </c>
    </row>
    <row r="334" spans="1:6">
      <c r="A334" s="19" t="s">
        <v>10021</v>
      </c>
      <c r="B334" s="19" t="s">
        <v>11292</v>
      </c>
      <c r="C334" s="19" t="s">
        <v>11291</v>
      </c>
      <c r="D334" s="19" t="s">
        <v>10701</v>
      </c>
      <c r="E334" s="19" t="s">
        <v>10701</v>
      </c>
      <c r="F334" s="19" t="s">
        <v>623</v>
      </c>
    </row>
    <row r="335" spans="1:6">
      <c r="A335" s="19" t="s">
        <v>11290</v>
      </c>
      <c r="B335" s="19" t="s">
        <v>11289</v>
      </c>
      <c r="C335" s="19" t="s">
        <v>11288</v>
      </c>
      <c r="D335" s="19" t="s">
        <v>10988</v>
      </c>
      <c r="E335" s="19" t="s">
        <v>10701</v>
      </c>
      <c r="F335" s="19" t="s">
        <v>623</v>
      </c>
    </row>
    <row r="336" spans="1:6">
      <c r="A336" s="19" t="s">
        <v>5378</v>
      </c>
      <c r="B336" s="19" t="s">
        <v>10262</v>
      </c>
      <c r="C336" s="19" t="s">
        <v>10261</v>
      </c>
      <c r="D336" s="19" t="s">
        <v>10937</v>
      </c>
      <c r="E336" s="19" t="s">
        <v>10937</v>
      </c>
      <c r="F336" s="19" t="s">
        <v>623</v>
      </c>
    </row>
    <row r="337" spans="1:6">
      <c r="A337" s="19" t="s">
        <v>11287</v>
      </c>
      <c r="B337" s="19" t="s">
        <v>11286</v>
      </c>
      <c r="C337" s="19" t="s">
        <v>11285</v>
      </c>
      <c r="D337" s="19" t="s">
        <v>11284</v>
      </c>
      <c r="E337" s="19" t="s">
        <v>5986</v>
      </c>
      <c r="F337" s="19" t="s">
        <v>623</v>
      </c>
    </row>
    <row r="338" spans="1:6">
      <c r="A338" s="19" t="s">
        <v>11243</v>
      </c>
      <c r="B338" s="19" t="s">
        <v>11283</v>
      </c>
      <c r="C338" s="19" t="s">
        <v>11282</v>
      </c>
      <c r="D338" s="19" t="s">
        <v>509</v>
      </c>
      <c r="E338" s="19" t="s">
        <v>5986</v>
      </c>
      <c r="F338" s="19" t="s">
        <v>623</v>
      </c>
    </row>
    <row r="339" spans="1:6">
      <c r="A339" s="19" t="s">
        <v>5845</v>
      </c>
      <c r="B339" s="19" t="s">
        <v>11281</v>
      </c>
      <c r="C339" s="19" t="s">
        <v>11280</v>
      </c>
      <c r="D339" s="19" t="s">
        <v>10897</v>
      </c>
      <c r="E339" s="19" t="s">
        <v>10671</v>
      </c>
      <c r="F339" s="19" t="s">
        <v>623</v>
      </c>
    </row>
    <row r="340" spans="1:6">
      <c r="A340" s="19" t="s">
        <v>10260</v>
      </c>
      <c r="B340" s="19" t="s">
        <v>10259</v>
      </c>
      <c r="C340" s="19" t="s">
        <v>10258</v>
      </c>
      <c r="D340" s="19" t="s">
        <v>10842</v>
      </c>
      <c r="E340" s="19" t="s">
        <v>5988</v>
      </c>
      <c r="F340" s="19" t="s">
        <v>623</v>
      </c>
    </row>
    <row r="341" spans="1:6">
      <c r="A341" s="19" t="s">
        <v>10255</v>
      </c>
      <c r="B341" s="19" t="s">
        <v>10257</v>
      </c>
      <c r="C341" s="19" t="s">
        <v>10256</v>
      </c>
      <c r="D341" s="19" t="s">
        <v>10955</v>
      </c>
      <c r="E341" s="19" t="s">
        <v>5988</v>
      </c>
      <c r="F341" s="19" t="s">
        <v>623</v>
      </c>
    </row>
    <row r="342" spans="1:6">
      <c r="A342" s="19" t="s">
        <v>10255</v>
      </c>
      <c r="B342" s="19" t="s">
        <v>10254</v>
      </c>
      <c r="C342" s="19" t="s">
        <v>10253</v>
      </c>
      <c r="D342" s="19" t="s">
        <v>10955</v>
      </c>
      <c r="E342" s="19" t="s">
        <v>5988</v>
      </c>
      <c r="F342" s="19" t="s">
        <v>623</v>
      </c>
    </row>
    <row r="343" spans="1:6">
      <c r="A343" s="19" t="s">
        <v>10250</v>
      </c>
      <c r="B343" s="19" t="s">
        <v>11279</v>
      </c>
      <c r="C343" s="19" t="s">
        <v>11278</v>
      </c>
      <c r="D343" s="19" t="s">
        <v>10842</v>
      </c>
      <c r="E343" s="19" t="s">
        <v>5988</v>
      </c>
      <c r="F343" s="19" t="s">
        <v>623</v>
      </c>
    </row>
    <row r="344" spans="1:6">
      <c r="A344" s="19" t="s">
        <v>10250</v>
      </c>
      <c r="B344" s="19" t="s">
        <v>11277</v>
      </c>
      <c r="C344" s="19" t="s">
        <v>11276</v>
      </c>
      <c r="D344" s="19" t="s">
        <v>10842</v>
      </c>
      <c r="E344" s="19" t="s">
        <v>5988</v>
      </c>
      <c r="F344" s="19" t="s">
        <v>623</v>
      </c>
    </row>
    <row r="345" spans="1:6">
      <c r="A345" s="19" t="s">
        <v>10250</v>
      </c>
      <c r="B345" s="19" t="s">
        <v>11275</v>
      </c>
      <c r="C345" s="19" t="s">
        <v>11274</v>
      </c>
      <c r="D345" s="19" t="s">
        <v>10842</v>
      </c>
      <c r="E345" s="19" t="s">
        <v>5988</v>
      </c>
      <c r="F345" s="19" t="s">
        <v>623</v>
      </c>
    </row>
    <row r="346" spans="1:6">
      <c r="A346" s="19" t="s">
        <v>10146</v>
      </c>
      <c r="B346" s="19" t="s">
        <v>10252</v>
      </c>
      <c r="C346" s="19" t="s">
        <v>10251</v>
      </c>
      <c r="D346" s="19" t="s">
        <v>10928</v>
      </c>
      <c r="E346" s="19" t="s">
        <v>5988</v>
      </c>
      <c r="F346" s="19" t="s">
        <v>623</v>
      </c>
    </row>
    <row r="347" spans="1:6">
      <c r="A347" s="19" t="s">
        <v>10250</v>
      </c>
      <c r="B347" s="19" t="s">
        <v>10249</v>
      </c>
      <c r="C347" s="19" t="s">
        <v>10248</v>
      </c>
      <c r="D347" s="19" t="s">
        <v>11228</v>
      </c>
      <c r="E347" s="19" t="s">
        <v>5988</v>
      </c>
      <c r="F347" s="19" t="s">
        <v>623</v>
      </c>
    </row>
    <row r="348" spans="1:6">
      <c r="A348" s="19" t="s">
        <v>10250</v>
      </c>
      <c r="B348" s="19" t="s">
        <v>11273</v>
      </c>
      <c r="C348" s="19" t="s">
        <v>11272</v>
      </c>
      <c r="D348" s="19" t="s">
        <v>11228</v>
      </c>
      <c r="E348" s="19" t="s">
        <v>5988</v>
      </c>
      <c r="F348" s="19" t="s">
        <v>623</v>
      </c>
    </row>
    <row r="349" spans="1:6">
      <c r="A349" s="19" t="s">
        <v>10247</v>
      </c>
      <c r="B349" s="19" t="s">
        <v>10246</v>
      </c>
      <c r="C349" s="19" t="s">
        <v>10245</v>
      </c>
      <c r="D349" s="19" t="s">
        <v>11240</v>
      </c>
      <c r="E349" s="19" t="s">
        <v>10682</v>
      </c>
      <c r="F349" s="19" t="s">
        <v>623</v>
      </c>
    </row>
    <row r="350" spans="1:6">
      <c r="A350" s="19" t="s">
        <v>10244</v>
      </c>
      <c r="B350" s="19" t="s">
        <v>10243</v>
      </c>
      <c r="C350" s="19" t="s">
        <v>10242</v>
      </c>
      <c r="D350" s="19" t="s">
        <v>5606</v>
      </c>
      <c r="E350" s="19" t="s">
        <v>5986</v>
      </c>
      <c r="F350" s="19" t="s">
        <v>623</v>
      </c>
    </row>
    <row r="351" spans="1:6">
      <c r="A351" s="19" t="s">
        <v>10241</v>
      </c>
      <c r="B351" s="19" t="s">
        <v>10240</v>
      </c>
      <c r="C351" s="19" t="s">
        <v>10239</v>
      </c>
      <c r="D351" s="19" t="s">
        <v>11271</v>
      </c>
      <c r="E351" s="19" t="s">
        <v>5988</v>
      </c>
      <c r="F351" s="19" t="s">
        <v>623</v>
      </c>
    </row>
    <row r="352" spans="1:6">
      <c r="A352" s="19" t="s">
        <v>10238</v>
      </c>
      <c r="B352" s="19" t="s">
        <v>10237</v>
      </c>
      <c r="C352" s="19" t="s">
        <v>10236</v>
      </c>
      <c r="D352" s="19" t="s">
        <v>10701</v>
      </c>
      <c r="E352" s="19" t="s">
        <v>10701</v>
      </c>
      <c r="F352" s="19" t="s">
        <v>623</v>
      </c>
    </row>
    <row r="353" spans="1:6">
      <c r="A353" s="19" t="s">
        <v>10221</v>
      </c>
      <c r="B353" s="19" t="s">
        <v>10235</v>
      </c>
      <c r="C353" s="19" t="s">
        <v>10234</v>
      </c>
      <c r="D353" s="19" t="s">
        <v>11226</v>
      </c>
      <c r="E353" s="19" t="s">
        <v>5988</v>
      </c>
      <c r="F353" s="19" t="s">
        <v>623</v>
      </c>
    </row>
    <row r="354" spans="1:6">
      <c r="A354" s="19" t="s">
        <v>10233</v>
      </c>
      <c r="B354" s="19" t="s">
        <v>10232</v>
      </c>
      <c r="C354" s="19" t="s">
        <v>10231</v>
      </c>
      <c r="D354" s="19" t="s">
        <v>11270</v>
      </c>
      <c r="E354" s="19" t="s">
        <v>10682</v>
      </c>
      <c r="F354" s="19" t="s">
        <v>623</v>
      </c>
    </row>
    <row r="355" spans="1:6">
      <c r="A355" s="19" t="s">
        <v>10190</v>
      </c>
      <c r="B355" s="19" t="s">
        <v>10230</v>
      </c>
      <c r="C355" s="19" t="s">
        <v>10229</v>
      </c>
      <c r="D355" s="19" t="s">
        <v>11270</v>
      </c>
      <c r="E355" s="19" t="s">
        <v>10682</v>
      </c>
      <c r="F355" s="19" t="s">
        <v>623</v>
      </c>
    </row>
    <row r="356" spans="1:6">
      <c r="A356" s="19" t="s">
        <v>11269</v>
      </c>
      <c r="B356" s="19" t="s">
        <v>11268</v>
      </c>
      <c r="C356" s="19" t="s">
        <v>11267</v>
      </c>
      <c r="D356" s="19" t="s">
        <v>10701</v>
      </c>
      <c r="E356" s="19" t="s">
        <v>10701</v>
      </c>
      <c r="F356" s="19" t="s">
        <v>623</v>
      </c>
    </row>
    <row r="357" spans="1:6">
      <c r="A357" s="19" t="s">
        <v>11266</v>
      </c>
      <c r="B357" s="19" t="s">
        <v>11265</v>
      </c>
      <c r="C357" s="19" t="s">
        <v>11264</v>
      </c>
      <c r="D357" s="19" t="s">
        <v>10672</v>
      </c>
      <c r="E357" s="19" t="s">
        <v>11263</v>
      </c>
      <c r="F357" s="19" t="s">
        <v>623</v>
      </c>
    </row>
    <row r="358" spans="1:6">
      <c r="A358" s="19" t="s">
        <v>10228</v>
      </c>
      <c r="B358" s="19" t="s">
        <v>10227</v>
      </c>
      <c r="C358" s="19" t="s">
        <v>10226</v>
      </c>
      <c r="D358" s="19" t="s">
        <v>10941</v>
      </c>
      <c r="E358" s="19" t="s">
        <v>5988</v>
      </c>
      <c r="F358" s="19" t="s">
        <v>623</v>
      </c>
    </row>
    <row r="359" spans="1:6">
      <c r="A359" s="19" t="s">
        <v>11262</v>
      </c>
      <c r="B359" s="19" t="s">
        <v>11261</v>
      </c>
      <c r="C359" s="19" t="s">
        <v>11260</v>
      </c>
      <c r="D359" s="19" t="s">
        <v>11008</v>
      </c>
      <c r="E359" s="19" t="s">
        <v>10694</v>
      </c>
      <c r="F359" s="19" t="s">
        <v>623</v>
      </c>
    </row>
    <row r="360" spans="1:6">
      <c r="A360" s="19" t="s">
        <v>9715</v>
      </c>
      <c r="B360" s="19" t="s">
        <v>10225</v>
      </c>
      <c r="C360" s="19" t="s">
        <v>10224</v>
      </c>
      <c r="D360" s="19" t="s">
        <v>11037</v>
      </c>
      <c r="E360" s="19" t="s">
        <v>10701</v>
      </c>
      <c r="F360" s="19" t="s">
        <v>623</v>
      </c>
    </row>
    <row r="361" spans="1:6">
      <c r="A361" s="19" t="s">
        <v>9189</v>
      </c>
      <c r="B361" s="19" t="s">
        <v>10223</v>
      </c>
      <c r="C361" s="19" t="s">
        <v>10222</v>
      </c>
      <c r="D361" s="19" t="s">
        <v>10862</v>
      </c>
      <c r="E361" s="19" t="s">
        <v>10862</v>
      </c>
      <c r="F361" s="19" t="s">
        <v>623</v>
      </c>
    </row>
    <row r="362" spans="1:6">
      <c r="A362" s="19" t="s">
        <v>11259</v>
      </c>
      <c r="B362" s="19" t="s">
        <v>11258</v>
      </c>
      <c r="C362" s="19" t="s">
        <v>11257</v>
      </c>
      <c r="D362" s="19" t="s">
        <v>11222</v>
      </c>
      <c r="E362" s="19" t="s">
        <v>10986</v>
      </c>
      <c r="F362" s="19" t="s">
        <v>623</v>
      </c>
    </row>
    <row r="363" spans="1:6">
      <c r="A363" s="19" t="s">
        <v>11256</v>
      </c>
      <c r="B363" s="19" t="s">
        <v>11255</v>
      </c>
      <c r="C363" s="19" t="s">
        <v>11254</v>
      </c>
      <c r="D363" s="19" t="s">
        <v>10974</v>
      </c>
      <c r="E363" s="19" t="s">
        <v>10974</v>
      </c>
      <c r="F363" s="19" t="s">
        <v>623</v>
      </c>
    </row>
    <row r="364" spans="1:6">
      <c r="A364" s="19" t="s">
        <v>10221</v>
      </c>
      <c r="B364" s="19" t="s">
        <v>10220</v>
      </c>
      <c r="C364" s="19" t="s">
        <v>10219</v>
      </c>
      <c r="D364" s="19" t="s">
        <v>11228</v>
      </c>
      <c r="E364" s="19" t="s">
        <v>5988</v>
      </c>
      <c r="F364" s="19" t="s">
        <v>623</v>
      </c>
    </row>
    <row r="365" spans="1:6">
      <c r="A365" s="19" t="s">
        <v>10218</v>
      </c>
      <c r="B365" s="19" t="s">
        <v>10217</v>
      </c>
      <c r="C365" s="19" t="s">
        <v>10216</v>
      </c>
      <c r="D365" s="19" t="s">
        <v>10701</v>
      </c>
      <c r="E365" s="19" t="s">
        <v>10701</v>
      </c>
      <c r="F365" s="19" t="s">
        <v>623</v>
      </c>
    </row>
    <row r="366" spans="1:6">
      <c r="A366" s="19" t="s">
        <v>5843</v>
      </c>
      <c r="B366" s="19" t="s">
        <v>7665</v>
      </c>
      <c r="C366" s="19" t="s">
        <v>5253</v>
      </c>
      <c r="D366" s="19" t="s">
        <v>11136</v>
      </c>
      <c r="E366" s="19" t="s">
        <v>5986</v>
      </c>
      <c r="F366" s="19" t="s">
        <v>623</v>
      </c>
    </row>
    <row r="367" spans="1:6">
      <c r="A367" s="19" t="s">
        <v>608</v>
      </c>
      <c r="B367" s="19" t="s">
        <v>1969</v>
      </c>
      <c r="C367" s="19" t="s">
        <v>10215</v>
      </c>
      <c r="D367" s="19" t="s">
        <v>509</v>
      </c>
      <c r="E367" s="19" t="s">
        <v>5986</v>
      </c>
      <c r="F367" s="19" t="s">
        <v>623</v>
      </c>
    </row>
    <row r="368" spans="1:6">
      <c r="A368" s="19" t="s">
        <v>11253</v>
      </c>
      <c r="B368" s="19" t="s">
        <v>11252</v>
      </c>
      <c r="C368" s="19" t="s">
        <v>11251</v>
      </c>
      <c r="D368" s="19" t="s">
        <v>11250</v>
      </c>
      <c r="E368" s="19" t="s">
        <v>10898</v>
      </c>
      <c r="F368" s="19" t="s">
        <v>623</v>
      </c>
    </row>
    <row r="369" spans="1:6">
      <c r="A369" s="19" t="s">
        <v>11249</v>
      </c>
      <c r="B369" s="19" t="s">
        <v>11248</v>
      </c>
      <c r="C369" s="19" t="s">
        <v>11247</v>
      </c>
      <c r="D369" s="19" t="s">
        <v>10974</v>
      </c>
      <c r="E369" s="19" t="s">
        <v>10974</v>
      </c>
      <c r="F369" s="19" t="s">
        <v>623</v>
      </c>
    </row>
    <row r="370" spans="1:6">
      <c r="A370" s="19" t="s">
        <v>11246</v>
      </c>
      <c r="B370" s="19" t="s">
        <v>11245</v>
      </c>
      <c r="C370" s="19" t="s">
        <v>11244</v>
      </c>
      <c r="D370" s="19" t="s">
        <v>10878</v>
      </c>
      <c r="E370" s="19" t="s">
        <v>10870</v>
      </c>
      <c r="F370" s="19" t="s">
        <v>623</v>
      </c>
    </row>
    <row r="371" spans="1:6">
      <c r="A371" s="19" t="s">
        <v>5516</v>
      </c>
      <c r="B371" s="19" t="s">
        <v>10214</v>
      </c>
      <c r="C371" s="19" t="s">
        <v>10213</v>
      </c>
      <c r="D371" s="19" t="s">
        <v>2654</v>
      </c>
      <c r="E371" s="19" t="s">
        <v>9778</v>
      </c>
      <c r="F371" s="19" t="s">
        <v>623</v>
      </c>
    </row>
    <row r="372" spans="1:6">
      <c r="A372" s="19" t="s">
        <v>10212</v>
      </c>
      <c r="B372" s="19" t="s">
        <v>10211</v>
      </c>
      <c r="C372" s="19" t="s">
        <v>10210</v>
      </c>
      <c r="D372" s="19" t="s">
        <v>11178</v>
      </c>
      <c r="E372" s="19" t="s">
        <v>5986</v>
      </c>
      <c r="F372" s="19" t="s">
        <v>623</v>
      </c>
    </row>
    <row r="373" spans="1:6">
      <c r="A373" s="19" t="s">
        <v>10209</v>
      </c>
      <c r="B373" s="19" t="s">
        <v>10208</v>
      </c>
      <c r="C373" s="19" t="s">
        <v>10207</v>
      </c>
      <c r="D373" s="19" t="s">
        <v>10975</v>
      </c>
      <c r="E373" s="19" t="s">
        <v>10974</v>
      </c>
      <c r="F373" s="19" t="s">
        <v>623</v>
      </c>
    </row>
    <row r="374" spans="1:6">
      <c r="A374" s="19" t="s">
        <v>42</v>
      </c>
      <c r="B374" s="19" t="s">
        <v>10206</v>
      </c>
      <c r="C374" s="19" t="s">
        <v>1790</v>
      </c>
      <c r="D374" s="19" t="s">
        <v>1889</v>
      </c>
      <c r="E374" s="19" t="s">
        <v>9778</v>
      </c>
      <c r="F374" s="19" t="s">
        <v>623</v>
      </c>
    </row>
    <row r="375" spans="1:6">
      <c r="A375" s="19" t="s">
        <v>10026</v>
      </c>
      <c r="B375" s="19" t="s">
        <v>10205</v>
      </c>
      <c r="C375" s="19" t="s">
        <v>10204</v>
      </c>
      <c r="D375" s="19" t="s">
        <v>10885</v>
      </c>
      <c r="E375" s="19" t="s">
        <v>10771</v>
      </c>
      <c r="F375" s="19" t="s">
        <v>623</v>
      </c>
    </row>
    <row r="376" spans="1:6">
      <c r="A376" s="19" t="s">
        <v>9966</v>
      </c>
      <c r="B376" s="19" t="s">
        <v>10203</v>
      </c>
      <c r="C376" s="19" t="s">
        <v>10202</v>
      </c>
      <c r="D376" s="19" t="s">
        <v>10701</v>
      </c>
      <c r="E376" s="19" t="s">
        <v>10701</v>
      </c>
      <c r="F376" s="19" t="s">
        <v>623</v>
      </c>
    </row>
    <row r="377" spans="1:6">
      <c r="A377" s="19" t="s">
        <v>10201</v>
      </c>
      <c r="B377" s="19" t="s">
        <v>10200</v>
      </c>
      <c r="C377" s="19" t="s">
        <v>10199</v>
      </c>
      <c r="D377" s="19" t="s">
        <v>1981</v>
      </c>
      <c r="E377" s="19" t="s">
        <v>10697</v>
      </c>
      <c r="F377" s="19" t="s">
        <v>623</v>
      </c>
    </row>
    <row r="378" spans="1:6">
      <c r="A378" s="19" t="s">
        <v>11243</v>
      </c>
      <c r="B378" s="19" t="s">
        <v>11242</v>
      </c>
      <c r="C378" s="19" t="s">
        <v>11241</v>
      </c>
      <c r="D378" s="19" t="s">
        <v>509</v>
      </c>
      <c r="E378" s="19" t="s">
        <v>5986</v>
      </c>
      <c r="F378" s="19" t="s">
        <v>623</v>
      </c>
    </row>
    <row r="379" spans="1:6">
      <c r="A379" s="19" t="s">
        <v>10198</v>
      </c>
      <c r="B379" s="19" t="s">
        <v>10197</v>
      </c>
      <c r="C379" s="19" t="s">
        <v>10196</v>
      </c>
      <c r="D379" s="19" t="s">
        <v>11240</v>
      </c>
      <c r="E379" s="19" t="s">
        <v>10682</v>
      </c>
      <c r="F379" s="19" t="s">
        <v>623</v>
      </c>
    </row>
    <row r="380" spans="1:6">
      <c r="A380" s="19" t="s">
        <v>11238</v>
      </c>
      <c r="B380" s="19" t="s">
        <v>11239</v>
      </c>
      <c r="C380" s="19" t="s">
        <v>11238</v>
      </c>
      <c r="D380" s="19" t="s">
        <v>5986</v>
      </c>
      <c r="E380" s="19" t="s">
        <v>5986</v>
      </c>
      <c r="F380" s="19" t="s">
        <v>623</v>
      </c>
    </row>
    <row r="381" spans="1:6">
      <c r="A381" s="19" t="s">
        <v>10194</v>
      </c>
      <c r="B381" s="19" t="s">
        <v>10195</v>
      </c>
      <c r="C381" s="19" t="s">
        <v>10194</v>
      </c>
      <c r="D381" s="19" t="s">
        <v>11235</v>
      </c>
      <c r="E381" s="19" t="s">
        <v>5986</v>
      </c>
      <c r="F381" s="19" t="s">
        <v>623</v>
      </c>
    </row>
    <row r="382" spans="1:6">
      <c r="A382" s="19" t="s">
        <v>10193</v>
      </c>
      <c r="B382" s="19" t="s">
        <v>10192</v>
      </c>
      <c r="C382" s="19" t="s">
        <v>10191</v>
      </c>
      <c r="D382" s="19" t="s">
        <v>5986</v>
      </c>
      <c r="E382" s="19" t="s">
        <v>5986</v>
      </c>
      <c r="F382" s="19" t="s">
        <v>623</v>
      </c>
    </row>
    <row r="383" spans="1:6">
      <c r="A383" s="19" t="s">
        <v>10190</v>
      </c>
      <c r="B383" s="19" t="s">
        <v>10189</v>
      </c>
      <c r="C383" s="19" t="s">
        <v>10188</v>
      </c>
      <c r="D383" s="19" t="s">
        <v>11027</v>
      </c>
      <c r="E383" s="19" t="s">
        <v>5986</v>
      </c>
      <c r="F383" s="19" t="s">
        <v>623</v>
      </c>
    </row>
    <row r="384" spans="1:6">
      <c r="A384" s="19" t="s">
        <v>11236</v>
      </c>
      <c r="B384" s="19" t="s">
        <v>11237</v>
      </c>
      <c r="C384" s="19" t="s">
        <v>11236</v>
      </c>
      <c r="D384" s="19" t="s">
        <v>11235</v>
      </c>
      <c r="E384" s="19" t="s">
        <v>5986</v>
      </c>
      <c r="F384" s="19" t="s">
        <v>623</v>
      </c>
    </row>
    <row r="385" spans="1:6">
      <c r="A385" s="19" t="s">
        <v>10187</v>
      </c>
      <c r="B385" s="19" t="s">
        <v>10186</v>
      </c>
      <c r="C385" s="19" t="s">
        <v>10185</v>
      </c>
      <c r="D385" s="19" t="s">
        <v>5986</v>
      </c>
      <c r="E385" s="19" t="s">
        <v>5986</v>
      </c>
      <c r="F385" s="19" t="s">
        <v>623</v>
      </c>
    </row>
    <row r="386" spans="1:6">
      <c r="A386" s="19" t="s">
        <v>11234</v>
      </c>
      <c r="B386" s="19" t="s">
        <v>11233</v>
      </c>
      <c r="C386" s="19" t="s">
        <v>11232</v>
      </c>
      <c r="D386" s="19" t="s">
        <v>11027</v>
      </c>
      <c r="E386" s="19" t="s">
        <v>5986</v>
      </c>
      <c r="F386" s="19" t="s">
        <v>623</v>
      </c>
    </row>
    <row r="387" spans="1:6">
      <c r="A387" s="19" t="s">
        <v>10339</v>
      </c>
      <c r="B387" s="19" t="s">
        <v>11231</v>
      </c>
      <c r="C387" s="19" t="s">
        <v>11230</v>
      </c>
      <c r="D387" s="19" t="s">
        <v>11229</v>
      </c>
      <c r="E387" s="19" t="s">
        <v>10691</v>
      </c>
      <c r="F387" s="19" t="s">
        <v>623</v>
      </c>
    </row>
    <row r="388" spans="1:6">
      <c r="A388" s="19" t="s">
        <v>10184</v>
      </c>
      <c r="B388" s="19" t="s">
        <v>10183</v>
      </c>
      <c r="C388" s="19" t="s">
        <v>10182</v>
      </c>
      <c r="D388" s="19" t="s">
        <v>10900</v>
      </c>
      <c r="E388" s="19" t="s">
        <v>5988</v>
      </c>
      <c r="F388" s="19" t="s">
        <v>623</v>
      </c>
    </row>
    <row r="389" spans="1:6">
      <c r="A389" s="19" t="s">
        <v>10181</v>
      </c>
      <c r="B389" s="19" t="s">
        <v>10180</v>
      </c>
      <c r="C389" s="19" t="s">
        <v>10179</v>
      </c>
      <c r="D389" s="19" t="s">
        <v>11027</v>
      </c>
      <c r="E389" s="19" t="s">
        <v>5986</v>
      </c>
      <c r="F389" s="19" t="s">
        <v>623</v>
      </c>
    </row>
    <row r="390" spans="1:6">
      <c r="A390" s="19" t="s">
        <v>10178</v>
      </c>
      <c r="B390" s="19" t="s">
        <v>10177</v>
      </c>
      <c r="C390" s="19" t="s">
        <v>10176</v>
      </c>
      <c r="D390" s="19" t="s">
        <v>1704</v>
      </c>
      <c r="E390" s="19" t="s">
        <v>10691</v>
      </c>
      <c r="F390" s="19" t="s">
        <v>623</v>
      </c>
    </row>
    <row r="391" spans="1:6">
      <c r="A391" s="19" t="s">
        <v>10033</v>
      </c>
      <c r="B391" s="19" t="s">
        <v>10175</v>
      </c>
      <c r="C391" s="19" t="s">
        <v>10174</v>
      </c>
      <c r="D391" s="19" t="s">
        <v>10885</v>
      </c>
      <c r="E391" s="19" t="s">
        <v>10771</v>
      </c>
      <c r="F391" s="19" t="s">
        <v>623</v>
      </c>
    </row>
    <row r="392" spans="1:6">
      <c r="A392" s="19" t="s">
        <v>10033</v>
      </c>
      <c r="B392" s="19" t="s">
        <v>10173</v>
      </c>
      <c r="C392" s="19" t="s">
        <v>10172</v>
      </c>
      <c r="D392" s="19" t="s">
        <v>805</v>
      </c>
      <c r="E392" s="19" t="s">
        <v>10682</v>
      </c>
      <c r="F392" s="19" t="s">
        <v>623</v>
      </c>
    </row>
    <row r="393" spans="1:6">
      <c r="A393" s="19" t="s">
        <v>10171</v>
      </c>
      <c r="B393" s="19" t="s">
        <v>10170</v>
      </c>
      <c r="C393" s="19" t="s">
        <v>10169</v>
      </c>
      <c r="D393" s="19" t="s">
        <v>11228</v>
      </c>
      <c r="E393" s="19" t="s">
        <v>5988</v>
      </c>
      <c r="F393" s="19" t="s">
        <v>623</v>
      </c>
    </row>
    <row r="394" spans="1:6">
      <c r="A394" s="19" t="s">
        <v>10167</v>
      </c>
      <c r="B394" s="19" t="s">
        <v>10168</v>
      </c>
      <c r="C394" s="19" t="s">
        <v>11227</v>
      </c>
      <c r="D394" s="19" t="s">
        <v>805</v>
      </c>
      <c r="E394" s="19" t="s">
        <v>10682</v>
      </c>
      <c r="F394" s="19" t="s">
        <v>623</v>
      </c>
    </row>
    <row r="395" spans="1:6">
      <c r="A395" s="19" t="s">
        <v>10166</v>
      </c>
      <c r="B395" s="19" t="s">
        <v>10165</v>
      </c>
      <c r="C395" s="19" t="s">
        <v>10164</v>
      </c>
      <c r="D395" s="19" t="s">
        <v>11226</v>
      </c>
      <c r="E395" s="19" t="s">
        <v>5988</v>
      </c>
      <c r="F395" s="19" t="s">
        <v>623</v>
      </c>
    </row>
    <row r="396" spans="1:6">
      <c r="A396" s="19" t="s">
        <v>10033</v>
      </c>
      <c r="B396" s="19" t="s">
        <v>10163</v>
      </c>
      <c r="C396" s="19" t="s">
        <v>10162</v>
      </c>
      <c r="D396" s="19" t="s">
        <v>10701</v>
      </c>
      <c r="E396" s="19" t="s">
        <v>10701</v>
      </c>
      <c r="F396" s="19" t="s">
        <v>623</v>
      </c>
    </row>
    <row r="397" spans="1:6">
      <c r="A397" s="19" t="s">
        <v>10161</v>
      </c>
      <c r="B397" s="19" t="s">
        <v>10160</v>
      </c>
      <c r="C397" s="19" t="s">
        <v>10159</v>
      </c>
      <c r="D397" s="19" t="s">
        <v>10944</v>
      </c>
      <c r="E397" s="19" t="s">
        <v>128</v>
      </c>
      <c r="F397" s="19" t="s">
        <v>623</v>
      </c>
    </row>
    <row r="398" spans="1:6">
      <c r="A398" s="19" t="s">
        <v>10158</v>
      </c>
      <c r="B398" s="19" t="s">
        <v>10157</v>
      </c>
      <c r="C398" s="19" t="s">
        <v>10156</v>
      </c>
      <c r="D398" s="19" t="s">
        <v>10847</v>
      </c>
      <c r="E398" s="19" t="s">
        <v>10846</v>
      </c>
      <c r="F398" s="19" t="s">
        <v>623</v>
      </c>
    </row>
    <row r="399" spans="1:6">
      <c r="A399" s="19" t="s">
        <v>5378</v>
      </c>
      <c r="B399" s="19" t="s">
        <v>10155</v>
      </c>
      <c r="C399" s="19" t="s">
        <v>10154</v>
      </c>
      <c r="D399" s="19" t="s">
        <v>11001</v>
      </c>
      <c r="E399" s="19" t="s">
        <v>10691</v>
      </c>
      <c r="F399" s="19" t="s">
        <v>623</v>
      </c>
    </row>
    <row r="400" spans="1:6">
      <c r="A400" s="19" t="s">
        <v>10153</v>
      </c>
      <c r="B400" s="19" t="s">
        <v>10152</v>
      </c>
      <c r="C400" s="19" t="s">
        <v>10151</v>
      </c>
      <c r="D400" s="19" t="s">
        <v>10915</v>
      </c>
      <c r="E400" s="19" t="s">
        <v>5988</v>
      </c>
      <c r="F400" s="19" t="s">
        <v>623</v>
      </c>
    </row>
    <row r="401" spans="1:6">
      <c r="A401" s="19" t="s">
        <v>10149</v>
      </c>
      <c r="B401" s="19" t="s">
        <v>10150</v>
      </c>
      <c r="C401" s="19" t="s">
        <v>11225</v>
      </c>
      <c r="D401" s="19" t="s">
        <v>10900</v>
      </c>
      <c r="E401" s="19" t="s">
        <v>5988</v>
      </c>
      <c r="F401" s="19" t="s">
        <v>623</v>
      </c>
    </row>
    <row r="402" spans="1:6">
      <c r="A402" s="19" t="s">
        <v>11224</v>
      </c>
      <c r="B402" s="19" t="s">
        <v>2684</v>
      </c>
      <c r="C402" s="19" t="s">
        <v>10147</v>
      </c>
      <c r="D402" s="19" t="s">
        <v>1128</v>
      </c>
      <c r="E402" s="19" t="s">
        <v>10838</v>
      </c>
      <c r="F402" s="19" t="s">
        <v>623</v>
      </c>
    </row>
    <row r="403" spans="1:6">
      <c r="A403" s="19" t="s">
        <v>10146</v>
      </c>
      <c r="B403" s="19" t="s">
        <v>10145</v>
      </c>
      <c r="C403" s="19" t="s">
        <v>10144</v>
      </c>
      <c r="D403" s="19" t="s">
        <v>11223</v>
      </c>
      <c r="E403" s="19" t="s">
        <v>10671</v>
      </c>
      <c r="F403" s="19" t="s">
        <v>623</v>
      </c>
    </row>
    <row r="404" spans="1:6">
      <c r="A404" s="19" t="s">
        <v>10143</v>
      </c>
      <c r="B404" s="19" t="s">
        <v>10142</v>
      </c>
      <c r="C404" s="19" t="s">
        <v>10141</v>
      </c>
      <c r="D404" s="19" t="s">
        <v>5986</v>
      </c>
      <c r="E404" s="19" t="s">
        <v>5986</v>
      </c>
      <c r="F404" s="19" t="s">
        <v>623</v>
      </c>
    </row>
    <row r="405" spans="1:6">
      <c r="A405" s="19" t="s">
        <v>10140</v>
      </c>
      <c r="B405" s="19" t="s">
        <v>10139</v>
      </c>
      <c r="C405" s="19" t="s">
        <v>10138</v>
      </c>
      <c r="D405" s="19" t="s">
        <v>11222</v>
      </c>
      <c r="E405" s="19" t="s">
        <v>10986</v>
      </c>
      <c r="F405" s="19" t="s">
        <v>623</v>
      </c>
    </row>
    <row r="406" spans="1:6">
      <c r="A406" s="19" t="s">
        <v>10135</v>
      </c>
      <c r="B406" s="19" t="s">
        <v>10137</v>
      </c>
      <c r="C406" s="19" t="s">
        <v>10136</v>
      </c>
      <c r="D406" s="19" t="s">
        <v>10703</v>
      </c>
      <c r="E406" s="19" t="s">
        <v>128</v>
      </c>
      <c r="F406" s="19" t="s">
        <v>623</v>
      </c>
    </row>
    <row r="407" spans="1:6">
      <c r="A407" s="19" t="s">
        <v>10135</v>
      </c>
      <c r="B407" s="19" t="s">
        <v>10134</v>
      </c>
      <c r="C407" s="19" t="s">
        <v>10133</v>
      </c>
      <c r="D407" s="19" t="s">
        <v>10701</v>
      </c>
      <c r="E407" s="19" t="s">
        <v>10701</v>
      </c>
      <c r="F407" s="19" t="s">
        <v>623</v>
      </c>
    </row>
    <row r="408" spans="1:6">
      <c r="A408" s="19" t="s">
        <v>10121</v>
      </c>
      <c r="B408" s="19" t="s">
        <v>10132</v>
      </c>
      <c r="C408" s="19" t="s">
        <v>10131</v>
      </c>
      <c r="D408" s="19" t="s">
        <v>631</v>
      </c>
      <c r="E408" s="19" t="s">
        <v>10691</v>
      </c>
      <c r="F408" s="19" t="s">
        <v>623</v>
      </c>
    </row>
    <row r="409" spans="1:6">
      <c r="A409" s="19" t="s">
        <v>10059</v>
      </c>
      <c r="B409" s="19" t="s">
        <v>10130</v>
      </c>
      <c r="C409" s="19" t="s">
        <v>10129</v>
      </c>
      <c r="D409" s="19" t="s">
        <v>11221</v>
      </c>
      <c r="E409" s="19" t="s">
        <v>10846</v>
      </c>
      <c r="F409" s="19" t="s">
        <v>623</v>
      </c>
    </row>
    <row r="410" spans="1:6">
      <c r="A410" s="19" t="s">
        <v>10128</v>
      </c>
      <c r="B410" s="19" t="s">
        <v>10127</v>
      </c>
      <c r="C410" s="19" t="s">
        <v>10126</v>
      </c>
      <c r="D410" s="19" t="s">
        <v>11220</v>
      </c>
      <c r="E410" s="19" t="s">
        <v>10671</v>
      </c>
      <c r="F410" s="19" t="s">
        <v>623</v>
      </c>
    </row>
    <row r="411" spans="1:6">
      <c r="A411" s="19" t="s">
        <v>10108</v>
      </c>
      <c r="B411" s="19" t="s">
        <v>10125</v>
      </c>
      <c r="C411" s="19" t="s">
        <v>10124</v>
      </c>
      <c r="D411" s="19" t="s">
        <v>10925</v>
      </c>
      <c r="E411" s="19" t="s">
        <v>10849</v>
      </c>
      <c r="F411" s="19" t="s">
        <v>623</v>
      </c>
    </row>
    <row r="412" spans="1:6">
      <c r="A412" s="19" t="s">
        <v>10108</v>
      </c>
      <c r="B412" s="19" t="s">
        <v>10123</v>
      </c>
      <c r="C412" s="19" t="s">
        <v>10122</v>
      </c>
      <c r="D412" s="19" t="s">
        <v>10698</v>
      </c>
      <c r="E412" s="19" t="s">
        <v>10697</v>
      </c>
      <c r="F412" s="19" t="s">
        <v>623</v>
      </c>
    </row>
    <row r="413" spans="1:6">
      <c r="A413" s="19" t="s">
        <v>10121</v>
      </c>
      <c r="B413" s="19" t="s">
        <v>10120</v>
      </c>
      <c r="C413" s="19" t="s">
        <v>10119</v>
      </c>
      <c r="D413" s="19" t="s">
        <v>631</v>
      </c>
      <c r="E413" s="19" t="s">
        <v>10691</v>
      </c>
      <c r="F413" s="19" t="s">
        <v>623</v>
      </c>
    </row>
    <row r="414" spans="1:6">
      <c r="A414" s="19" t="s">
        <v>10118</v>
      </c>
      <c r="B414" s="19" t="s">
        <v>10117</v>
      </c>
      <c r="C414" s="19" t="s">
        <v>10116</v>
      </c>
      <c r="D414" s="19" t="s">
        <v>11051</v>
      </c>
      <c r="E414" s="19" t="s">
        <v>10701</v>
      </c>
      <c r="F414" s="19" t="s">
        <v>623</v>
      </c>
    </row>
    <row r="415" spans="1:6">
      <c r="A415" s="19" t="s">
        <v>10115</v>
      </c>
      <c r="B415" s="19" t="s">
        <v>10114</v>
      </c>
      <c r="C415" s="19" t="s">
        <v>10113</v>
      </c>
      <c r="D415" s="19" t="s">
        <v>10701</v>
      </c>
      <c r="E415" s="19" t="s">
        <v>10701</v>
      </c>
      <c r="F415" s="19" t="s">
        <v>623</v>
      </c>
    </row>
    <row r="416" spans="1:6">
      <c r="A416" s="19" t="s">
        <v>9442</v>
      </c>
      <c r="B416" s="19" t="s">
        <v>10112</v>
      </c>
      <c r="C416" s="19" t="s">
        <v>10111</v>
      </c>
      <c r="D416" s="19" t="s">
        <v>11051</v>
      </c>
      <c r="E416" s="19" t="s">
        <v>10701</v>
      </c>
      <c r="F416" s="19" t="s">
        <v>623</v>
      </c>
    </row>
    <row r="417" spans="1:6">
      <c r="A417" s="19" t="s">
        <v>10033</v>
      </c>
      <c r="B417" s="19" t="s">
        <v>10110</v>
      </c>
      <c r="C417" s="19" t="s">
        <v>10109</v>
      </c>
      <c r="D417" s="19" t="s">
        <v>10847</v>
      </c>
      <c r="E417" s="19" t="s">
        <v>10846</v>
      </c>
      <c r="F417" s="19" t="s">
        <v>623</v>
      </c>
    </row>
    <row r="418" spans="1:6">
      <c r="A418" s="19" t="s">
        <v>10108</v>
      </c>
      <c r="B418" s="19" t="s">
        <v>10107</v>
      </c>
      <c r="C418" s="19" t="s">
        <v>10106</v>
      </c>
      <c r="D418" s="19" t="s">
        <v>10953</v>
      </c>
      <c r="E418" s="19" t="s">
        <v>10849</v>
      </c>
      <c r="F418" s="19" t="s">
        <v>623</v>
      </c>
    </row>
    <row r="419" spans="1:6">
      <c r="A419" s="19" t="s">
        <v>10104</v>
      </c>
      <c r="B419" s="19" t="s">
        <v>10105</v>
      </c>
      <c r="C419" s="19" t="s">
        <v>10104</v>
      </c>
      <c r="D419" s="19" t="s">
        <v>11219</v>
      </c>
      <c r="E419" s="19" t="s">
        <v>128</v>
      </c>
      <c r="F419" s="19" t="s">
        <v>623</v>
      </c>
    </row>
    <row r="420" spans="1:6">
      <c r="A420" s="19" t="s">
        <v>9722</v>
      </c>
      <c r="B420" s="19" t="s">
        <v>6411</v>
      </c>
      <c r="C420" s="19" t="s">
        <v>10103</v>
      </c>
      <c r="D420" s="19" t="s">
        <v>10943</v>
      </c>
      <c r="E420" s="19" t="s">
        <v>10668</v>
      </c>
      <c r="F420" s="19" t="s">
        <v>623</v>
      </c>
    </row>
    <row r="421" spans="1:6">
      <c r="A421" s="19" t="s">
        <v>10102</v>
      </c>
      <c r="B421" s="19" t="s">
        <v>250</v>
      </c>
      <c r="C421" s="19" t="s">
        <v>10101</v>
      </c>
      <c r="D421" s="19" t="s">
        <v>509</v>
      </c>
      <c r="E421" s="19" t="s">
        <v>5986</v>
      </c>
      <c r="F421" s="19" t="s">
        <v>623</v>
      </c>
    </row>
    <row r="422" spans="1:6">
      <c r="A422" s="19" t="s">
        <v>10098</v>
      </c>
      <c r="B422" s="19" t="s">
        <v>10100</v>
      </c>
      <c r="C422" s="19" t="s">
        <v>10099</v>
      </c>
      <c r="D422" s="19" t="s">
        <v>10853</v>
      </c>
      <c r="E422" s="19" t="s">
        <v>10852</v>
      </c>
      <c r="F422" s="19" t="s">
        <v>623</v>
      </c>
    </row>
    <row r="423" spans="1:6">
      <c r="A423" s="19" t="s">
        <v>10098</v>
      </c>
      <c r="B423" s="19" t="s">
        <v>10097</v>
      </c>
      <c r="C423" s="19" t="s">
        <v>10096</v>
      </c>
      <c r="D423" s="19" t="s">
        <v>10096</v>
      </c>
      <c r="E423" s="19" t="s">
        <v>10693</v>
      </c>
      <c r="F423" s="19" t="s">
        <v>623</v>
      </c>
    </row>
    <row r="424" spans="1:6">
      <c r="A424" s="19" t="s">
        <v>4623</v>
      </c>
      <c r="B424" s="19" t="s">
        <v>11218</v>
      </c>
      <c r="C424" s="19" t="s">
        <v>11217</v>
      </c>
      <c r="D424" s="19" t="s">
        <v>10847</v>
      </c>
      <c r="E424" s="19" t="s">
        <v>10846</v>
      </c>
      <c r="F424" s="19" t="s">
        <v>623</v>
      </c>
    </row>
    <row r="425" spans="1:6">
      <c r="A425" s="19" t="s">
        <v>10095</v>
      </c>
      <c r="B425" s="19" t="s">
        <v>10094</v>
      </c>
      <c r="C425" s="19" t="s">
        <v>10093</v>
      </c>
      <c r="D425" s="19" t="s">
        <v>11084</v>
      </c>
      <c r="E425" s="19" t="s">
        <v>5986</v>
      </c>
      <c r="F425" s="19" t="s">
        <v>623</v>
      </c>
    </row>
    <row r="426" spans="1:6">
      <c r="A426" s="19" t="s">
        <v>5516</v>
      </c>
      <c r="B426" s="19" t="s">
        <v>10092</v>
      </c>
      <c r="C426" s="19" t="s">
        <v>1738</v>
      </c>
      <c r="D426" s="19" t="s">
        <v>2654</v>
      </c>
      <c r="E426" s="19" t="s">
        <v>9778</v>
      </c>
      <c r="F426" s="19" t="s">
        <v>623</v>
      </c>
    </row>
    <row r="427" spans="1:6">
      <c r="A427" s="19" t="s">
        <v>10091</v>
      </c>
      <c r="B427" s="19" t="s">
        <v>10090</v>
      </c>
      <c r="C427" s="19" t="s">
        <v>10089</v>
      </c>
      <c r="D427" s="19" t="s">
        <v>11216</v>
      </c>
      <c r="E427" s="19" t="s">
        <v>10676</v>
      </c>
      <c r="F427" s="19" t="s">
        <v>623</v>
      </c>
    </row>
    <row r="428" spans="1:6">
      <c r="A428" s="19" t="s">
        <v>10088</v>
      </c>
      <c r="B428" s="19" t="s">
        <v>10087</v>
      </c>
      <c r="C428" s="19" t="s">
        <v>11215</v>
      </c>
      <c r="D428" s="19" t="s">
        <v>10697</v>
      </c>
      <c r="E428" s="19" t="s">
        <v>10833</v>
      </c>
      <c r="F428" s="19" t="s">
        <v>623</v>
      </c>
    </row>
    <row r="429" spans="1:6">
      <c r="A429" s="19" t="s">
        <v>10085</v>
      </c>
      <c r="B429" s="19" t="s">
        <v>10084</v>
      </c>
      <c r="C429" s="19" t="s">
        <v>10083</v>
      </c>
      <c r="D429" s="19" t="s">
        <v>10947</v>
      </c>
      <c r="E429" s="19" t="s">
        <v>10833</v>
      </c>
      <c r="F429" s="19" t="s">
        <v>623</v>
      </c>
    </row>
    <row r="430" spans="1:6">
      <c r="A430" s="19" t="s">
        <v>10085</v>
      </c>
      <c r="B430" s="19" t="s">
        <v>11214</v>
      </c>
      <c r="C430" s="19" t="s">
        <v>11213</v>
      </c>
      <c r="D430" s="19" t="s">
        <v>10834</v>
      </c>
      <c r="E430" s="19" t="s">
        <v>10833</v>
      </c>
      <c r="F430" s="19" t="s">
        <v>623</v>
      </c>
    </row>
    <row r="431" spans="1:6">
      <c r="A431" s="19" t="s">
        <v>10082</v>
      </c>
      <c r="B431" s="19" t="s">
        <v>10081</v>
      </c>
      <c r="C431" s="19" t="s">
        <v>10080</v>
      </c>
      <c r="D431" s="19" t="s">
        <v>10947</v>
      </c>
      <c r="E431" s="19" t="s">
        <v>10833</v>
      </c>
      <c r="F431" s="19" t="s">
        <v>623</v>
      </c>
    </row>
    <row r="432" spans="1:6">
      <c r="A432" s="19" t="s">
        <v>10079</v>
      </c>
      <c r="B432" s="19" t="s">
        <v>10078</v>
      </c>
      <c r="C432" s="19" t="s">
        <v>10077</v>
      </c>
      <c r="D432" s="19" t="s">
        <v>10854</v>
      </c>
      <c r="E432" s="19" t="s">
        <v>10676</v>
      </c>
      <c r="F432" s="19" t="s">
        <v>623</v>
      </c>
    </row>
    <row r="433" spans="1:6">
      <c r="A433" s="19" t="s">
        <v>9442</v>
      </c>
      <c r="B433" s="19" t="s">
        <v>10076</v>
      </c>
      <c r="C433" s="19" t="s">
        <v>10075</v>
      </c>
      <c r="D433" s="19" t="s">
        <v>11206</v>
      </c>
      <c r="E433" s="19" t="s">
        <v>10701</v>
      </c>
      <c r="F433" s="19" t="s">
        <v>623</v>
      </c>
    </row>
    <row r="434" spans="1:6">
      <c r="A434" s="19" t="s">
        <v>1820</v>
      </c>
      <c r="B434" s="19" t="s">
        <v>10074</v>
      </c>
      <c r="C434" s="19" t="s">
        <v>632</v>
      </c>
      <c r="D434" s="19" t="s">
        <v>631</v>
      </c>
      <c r="E434" s="19" t="s">
        <v>10691</v>
      </c>
      <c r="F434" s="19" t="s">
        <v>623</v>
      </c>
    </row>
    <row r="435" spans="1:6">
      <c r="A435" s="19" t="s">
        <v>10050</v>
      </c>
      <c r="B435" s="19" t="s">
        <v>10073</v>
      </c>
      <c r="C435" s="19" t="s">
        <v>10072</v>
      </c>
      <c r="D435" s="19" t="s">
        <v>128</v>
      </c>
      <c r="E435" s="19" t="s">
        <v>128</v>
      </c>
      <c r="F435" s="19" t="s">
        <v>623</v>
      </c>
    </row>
    <row r="436" spans="1:6">
      <c r="A436" s="19" t="s">
        <v>10071</v>
      </c>
      <c r="B436" s="19" t="s">
        <v>10070</v>
      </c>
      <c r="C436" s="19" t="s">
        <v>10069</v>
      </c>
      <c r="D436" s="19" t="s">
        <v>11211</v>
      </c>
      <c r="E436" s="19" t="s">
        <v>10676</v>
      </c>
      <c r="F436" s="19" t="s">
        <v>623</v>
      </c>
    </row>
    <row r="437" spans="1:6">
      <c r="A437" s="19" t="s">
        <v>10068</v>
      </c>
      <c r="B437" s="19" t="s">
        <v>10067</v>
      </c>
      <c r="C437" s="19" t="s">
        <v>10066</v>
      </c>
      <c r="D437" s="19" t="s">
        <v>11202</v>
      </c>
      <c r="E437" s="19" t="s">
        <v>10682</v>
      </c>
      <c r="F437" s="19" t="s">
        <v>623</v>
      </c>
    </row>
    <row r="438" spans="1:6">
      <c r="A438" s="19" t="s">
        <v>10065</v>
      </c>
      <c r="B438" s="19" t="s">
        <v>10064</v>
      </c>
      <c r="C438" s="19" t="s">
        <v>10063</v>
      </c>
      <c r="D438" s="19" t="s">
        <v>11211</v>
      </c>
      <c r="E438" s="19" t="s">
        <v>10676</v>
      </c>
      <c r="F438" s="19" t="s">
        <v>623</v>
      </c>
    </row>
    <row r="439" spans="1:6">
      <c r="A439" s="19" t="s">
        <v>10062</v>
      </c>
      <c r="B439" s="19" t="s">
        <v>10061</v>
      </c>
      <c r="C439" s="19" t="s">
        <v>10060</v>
      </c>
      <c r="D439" s="19" t="s">
        <v>11211</v>
      </c>
      <c r="E439" s="19" t="s">
        <v>10676</v>
      </c>
      <c r="F439" s="19" t="s">
        <v>623</v>
      </c>
    </row>
    <row r="440" spans="1:6">
      <c r="A440" s="19" t="s">
        <v>10059</v>
      </c>
      <c r="B440" s="19" t="s">
        <v>10058</v>
      </c>
      <c r="C440" s="19" t="s">
        <v>10057</v>
      </c>
      <c r="D440" s="19" t="s">
        <v>10885</v>
      </c>
      <c r="E440" s="19" t="s">
        <v>10771</v>
      </c>
      <c r="F440" s="19" t="s">
        <v>623</v>
      </c>
    </row>
    <row r="441" spans="1:6">
      <c r="A441" s="19" t="s">
        <v>10055</v>
      </c>
      <c r="B441" s="19" t="s">
        <v>10056</v>
      </c>
      <c r="C441" s="19" t="s">
        <v>11212</v>
      </c>
      <c r="D441" s="19" t="s">
        <v>11211</v>
      </c>
      <c r="E441" s="19" t="s">
        <v>10676</v>
      </c>
      <c r="F441" s="19" t="s">
        <v>623</v>
      </c>
    </row>
    <row r="442" spans="1:6">
      <c r="A442" s="19" t="s">
        <v>10033</v>
      </c>
      <c r="B442" s="19" t="s">
        <v>10054</v>
      </c>
      <c r="C442" s="19" t="s">
        <v>10053</v>
      </c>
      <c r="D442" s="19" t="s">
        <v>10885</v>
      </c>
      <c r="E442" s="19" t="s">
        <v>10771</v>
      </c>
      <c r="F442" s="19" t="s">
        <v>623</v>
      </c>
    </row>
    <row r="443" spans="1:6">
      <c r="A443" s="19" t="s">
        <v>10050</v>
      </c>
      <c r="B443" s="19" t="s">
        <v>10052</v>
      </c>
      <c r="C443" s="19" t="s">
        <v>10051</v>
      </c>
      <c r="D443" s="19" t="s">
        <v>128</v>
      </c>
      <c r="E443" s="19" t="s">
        <v>128</v>
      </c>
      <c r="F443" s="19" t="s">
        <v>623</v>
      </c>
    </row>
    <row r="444" spans="1:6">
      <c r="A444" s="19" t="s">
        <v>10050</v>
      </c>
      <c r="B444" s="19" t="s">
        <v>10049</v>
      </c>
      <c r="C444" s="19" t="s">
        <v>835</v>
      </c>
      <c r="D444" s="19" t="s">
        <v>19</v>
      </c>
      <c r="E444" s="19" t="s">
        <v>128</v>
      </c>
      <c r="F444" s="19" t="s">
        <v>623</v>
      </c>
    </row>
    <row r="445" spans="1:6">
      <c r="A445" s="19" t="s">
        <v>10029</v>
      </c>
      <c r="B445" s="19" t="s">
        <v>10048</v>
      </c>
      <c r="C445" s="19" t="s">
        <v>10047</v>
      </c>
      <c r="D445" s="19" t="s">
        <v>10701</v>
      </c>
      <c r="E445" s="19" t="s">
        <v>10701</v>
      </c>
      <c r="F445" s="19" t="s">
        <v>623</v>
      </c>
    </row>
    <row r="446" spans="1:6">
      <c r="A446" s="19" t="s">
        <v>10046</v>
      </c>
      <c r="B446" s="19" t="s">
        <v>10045</v>
      </c>
      <c r="C446" s="19" t="s">
        <v>10044</v>
      </c>
      <c r="D446" s="19" t="s">
        <v>1179</v>
      </c>
      <c r="E446" s="19" t="s">
        <v>5986</v>
      </c>
      <c r="F446" s="19" t="s">
        <v>623</v>
      </c>
    </row>
    <row r="447" spans="1:6">
      <c r="A447" s="19" t="s">
        <v>10043</v>
      </c>
      <c r="B447" s="19" t="s">
        <v>10042</v>
      </c>
      <c r="C447" s="19" t="s">
        <v>10041</v>
      </c>
      <c r="D447" s="19" t="s">
        <v>4691</v>
      </c>
      <c r="E447" s="19" t="s">
        <v>5986</v>
      </c>
      <c r="F447" s="19" t="s">
        <v>623</v>
      </c>
    </row>
    <row r="448" spans="1:6">
      <c r="A448" s="19" t="s">
        <v>10040</v>
      </c>
      <c r="B448" s="19" t="s">
        <v>10039</v>
      </c>
      <c r="C448" s="19" t="s">
        <v>10038</v>
      </c>
      <c r="D448" s="19" t="s">
        <v>11210</v>
      </c>
      <c r="E448" s="19" t="s">
        <v>10691</v>
      </c>
      <c r="F448" s="19" t="s">
        <v>623</v>
      </c>
    </row>
    <row r="449" spans="1:6">
      <c r="A449" s="19" t="s">
        <v>54</v>
      </c>
      <c r="B449" s="19" t="s">
        <v>10037</v>
      </c>
      <c r="C449" s="19" t="s">
        <v>10036</v>
      </c>
      <c r="D449" s="19" t="s">
        <v>10997</v>
      </c>
      <c r="E449" s="19" t="s">
        <v>10688</v>
      </c>
      <c r="F449" s="19" t="s">
        <v>623</v>
      </c>
    </row>
    <row r="450" spans="1:6">
      <c r="A450" s="19" t="s">
        <v>4623</v>
      </c>
      <c r="B450" s="19" t="s">
        <v>10035</v>
      </c>
      <c r="C450" s="19" t="s">
        <v>10034</v>
      </c>
      <c r="D450" s="19" t="s">
        <v>11209</v>
      </c>
      <c r="E450" s="19" t="s">
        <v>11209</v>
      </c>
      <c r="F450" s="19" t="s">
        <v>623</v>
      </c>
    </row>
    <row r="451" spans="1:6">
      <c r="A451" s="19" t="s">
        <v>10033</v>
      </c>
      <c r="B451" s="19" t="s">
        <v>10032</v>
      </c>
      <c r="C451" s="19" t="s">
        <v>11208</v>
      </c>
      <c r="D451" s="19" t="s">
        <v>11191</v>
      </c>
      <c r="E451" s="19" t="s">
        <v>611</v>
      </c>
      <c r="F451" s="19" t="s">
        <v>623</v>
      </c>
    </row>
    <row r="452" spans="1:6">
      <c r="A452" s="19" t="s">
        <v>10029</v>
      </c>
      <c r="B452" s="19" t="s">
        <v>10030</v>
      </c>
      <c r="C452" s="19" t="s">
        <v>11207</v>
      </c>
      <c r="D452" s="19" t="s">
        <v>11051</v>
      </c>
      <c r="E452" s="19" t="s">
        <v>10701</v>
      </c>
      <c r="F452" s="19" t="s">
        <v>623</v>
      </c>
    </row>
    <row r="453" spans="1:6">
      <c r="A453" s="19" t="s">
        <v>4623</v>
      </c>
      <c r="B453" s="19" t="s">
        <v>10028</v>
      </c>
      <c r="C453" s="19" t="s">
        <v>10027</v>
      </c>
      <c r="D453" s="19" t="s">
        <v>11202</v>
      </c>
      <c r="E453" s="19" t="s">
        <v>10682</v>
      </c>
      <c r="F453" s="19" t="s">
        <v>623</v>
      </c>
    </row>
    <row r="454" spans="1:6">
      <c r="A454" s="19" t="s">
        <v>10026</v>
      </c>
      <c r="B454" s="19" t="s">
        <v>10025</v>
      </c>
      <c r="C454" s="19" t="s">
        <v>10024</v>
      </c>
      <c r="D454" s="19" t="s">
        <v>11206</v>
      </c>
      <c r="E454" s="19" t="s">
        <v>10701</v>
      </c>
      <c r="F454" s="19" t="s">
        <v>623</v>
      </c>
    </row>
    <row r="455" spans="1:6">
      <c r="A455" s="19" t="s">
        <v>10361</v>
      </c>
      <c r="B455" s="19" t="s">
        <v>11205</v>
      </c>
      <c r="C455" s="19" t="s">
        <v>11204</v>
      </c>
      <c r="D455" s="19" t="s">
        <v>10701</v>
      </c>
      <c r="E455" s="19" t="s">
        <v>10701</v>
      </c>
      <c r="F455" s="19" t="s">
        <v>623</v>
      </c>
    </row>
    <row r="456" spans="1:6">
      <c r="A456" s="19" t="s">
        <v>10021</v>
      </c>
      <c r="B456" s="19" t="s">
        <v>10023</v>
      </c>
      <c r="C456" s="19" t="s">
        <v>10022</v>
      </c>
      <c r="D456" s="19" t="s">
        <v>10701</v>
      </c>
      <c r="E456" s="19" t="s">
        <v>10701</v>
      </c>
      <c r="F456" s="19" t="s">
        <v>623</v>
      </c>
    </row>
    <row r="457" spans="1:6">
      <c r="A457" s="19" t="s">
        <v>10021</v>
      </c>
      <c r="B457" s="19" t="s">
        <v>10020</v>
      </c>
      <c r="C457" s="19" t="s">
        <v>10019</v>
      </c>
      <c r="D457" s="19" t="s">
        <v>10701</v>
      </c>
      <c r="E457" s="19" t="s">
        <v>10701</v>
      </c>
      <c r="F457" s="19" t="s">
        <v>623</v>
      </c>
    </row>
    <row r="458" spans="1:6">
      <c r="A458" s="19" t="s">
        <v>10018</v>
      </c>
      <c r="B458" s="19" t="s">
        <v>10017</v>
      </c>
      <c r="C458" s="19" t="s">
        <v>10016</v>
      </c>
      <c r="D458" s="19" t="s">
        <v>10833</v>
      </c>
      <c r="E458" s="19" t="s">
        <v>10833</v>
      </c>
      <c r="F458" s="19" t="s">
        <v>623</v>
      </c>
    </row>
    <row r="459" spans="1:6">
      <c r="A459" s="19" t="s">
        <v>10015</v>
      </c>
      <c r="B459" s="19" t="s">
        <v>10014</v>
      </c>
      <c r="C459" s="19" t="s">
        <v>10013</v>
      </c>
      <c r="D459" s="19" t="s">
        <v>10833</v>
      </c>
      <c r="E459" s="19" t="s">
        <v>10833</v>
      </c>
      <c r="F459" s="19" t="s">
        <v>623</v>
      </c>
    </row>
    <row r="460" spans="1:6">
      <c r="A460" s="19" t="s">
        <v>10012</v>
      </c>
      <c r="B460" s="19" t="s">
        <v>10011</v>
      </c>
      <c r="C460" s="19" t="s">
        <v>10010</v>
      </c>
      <c r="D460" s="19" t="s">
        <v>11203</v>
      </c>
      <c r="E460" s="19" t="s">
        <v>10701</v>
      </c>
      <c r="F460" s="19" t="s">
        <v>623</v>
      </c>
    </row>
    <row r="461" spans="1:6">
      <c r="A461" s="19" t="s">
        <v>4630</v>
      </c>
      <c r="B461" s="19" t="s">
        <v>10009</v>
      </c>
      <c r="C461" s="19" t="s">
        <v>1173</v>
      </c>
      <c r="D461" s="19" t="s">
        <v>638</v>
      </c>
      <c r="E461" s="19" t="s">
        <v>10697</v>
      </c>
      <c r="F461" s="19" t="s">
        <v>623</v>
      </c>
    </row>
    <row r="462" spans="1:6">
      <c r="A462" s="19" t="s">
        <v>10008</v>
      </c>
      <c r="B462" s="19" t="s">
        <v>10007</v>
      </c>
      <c r="C462" s="19" t="s">
        <v>10006</v>
      </c>
      <c r="D462" s="19" t="s">
        <v>11202</v>
      </c>
      <c r="E462" s="19" t="s">
        <v>10682</v>
      </c>
      <c r="F462" s="19" t="s">
        <v>623</v>
      </c>
    </row>
    <row r="463" spans="1:6">
      <c r="A463" s="19" t="s">
        <v>10004</v>
      </c>
      <c r="B463" s="19" t="s">
        <v>10005</v>
      </c>
      <c r="C463" s="19" t="s">
        <v>10004</v>
      </c>
      <c r="D463" s="19" t="s">
        <v>11201</v>
      </c>
      <c r="E463" s="19" t="s">
        <v>10986</v>
      </c>
      <c r="F463" s="19" t="s">
        <v>623</v>
      </c>
    </row>
    <row r="464" spans="1:6">
      <c r="A464" s="19" t="s">
        <v>10002</v>
      </c>
      <c r="B464" s="19" t="s">
        <v>10003</v>
      </c>
      <c r="C464" s="19" t="s">
        <v>11200</v>
      </c>
      <c r="D464" s="19" t="s">
        <v>10672</v>
      </c>
      <c r="E464" s="19" t="s">
        <v>611</v>
      </c>
      <c r="F464" s="19" t="s">
        <v>623</v>
      </c>
    </row>
    <row r="465" spans="1:6">
      <c r="A465" s="19" t="s">
        <v>11199</v>
      </c>
      <c r="B465" s="19" t="s">
        <v>11198</v>
      </c>
      <c r="C465" s="19" t="s">
        <v>11197</v>
      </c>
      <c r="D465" s="19" t="s">
        <v>10701</v>
      </c>
      <c r="E465" s="19" t="s">
        <v>10701</v>
      </c>
      <c r="F465" s="19" t="s">
        <v>623</v>
      </c>
    </row>
    <row r="466" spans="1:6">
      <c r="A466" s="19" t="s">
        <v>11196</v>
      </c>
      <c r="B466" s="19" t="s">
        <v>11195</v>
      </c>
      <c r="C466" s="19" t="s">
        <v>11194</v>
      </c>
      <c r="D466" s="19" t="s">
        <v>10701</v>
      </c>
      <c r="E466" s="19" t="s">
        <v>10701</v>
      </c>
      <c r="F466" s="19" t="s">
        <v>623</v>
      </c>
    </row>
    <row r="467" spans="1:6">
      <c r="A467" s="19" t="s">
        <v>10001</v>
      </c>
      <c r="B467" s="19" t="s">
        <v>10000</v>
      </c>
      <c r="C467" s="19" t="s">
        <v>9999</v>
      </c>
      <c r="D467" s="19" t="s">
        <v>11180</v>
      </c>
      <c r="E467" s="19" t="s">
        <v>10986</v>
      </c>
      <c r="F467" s="19" t="s">
        <v>623</v>
      </c>
    </row>
    <row r="468" spans="1:6">
      <c r="A468" s="19" t="s">
        <v>9998</v>
      </c>
      <c r="B468" s="19" t="s">
        <v>9997</v>
      </c>
      <c r="C468" s="19" t="s">
        <v>9996</v>
      </c>
      <c r="D468" s="19" t="s">
        <v>11193</v>
      </c>
      <c r="E468" s="19" t="s">
        <v>10770</v>
      </c>
      <c r="F468" s="19" t="s">
        <v>623</v>
      </c>
    </row>
    <row r="469" spans="1:6">
      <c r="A469" s="19" t="s">
        <v>9442</v>
      </c>
      <c r="B469" s="19" t="s">
        <v>9995</v>
      </c>
      <c r="C469" s="19" t="s">
        <v>9994</v>
      </c>
      <c r="D469" s="19" t="s">
        <v>10701</v>
      </c>
      <c r="E469" s="19" t="s">
        <v>10701</v>
      </c>
      <c r="F469" s="19" t="s">
        <v>623</v>
      </c>
    </row>
    <row r="470" spans="1:6">
      <c r="A470" s="19" t="s">
        <v>4510</v>
      </c>
      <c r="B470" s="19" t="s">
        <v>9993</v>
      </c>
      <c r="C470" s="19" t="s">
        <v>9992</v>
      </c>
      <c r="D470" s="19" t="s">
        <v>11192</v>
      </c>
      <c r="E470" s="19" t="s">
        <v>10752</v>
      </c>
      <c r="F470" s="19" t="s">
        <v>623</v>
      </c>
    </row>
    <row r="471" spans="1:6">
      <c r="A471" s="19" t="s">
        <v>9991</v>
      </c>
      <c r="B471" s="19" t="s">
        <v>9990</v>
      </c>
      <c r="C471" s="19" t="s">
        <v>9989</v>
      </c>
      <c r="D471" s="19" t="s">
        <v>10701</v>
      </c>
      <c r="E471" s="19" t="s">
        <v>10701</v>
      </c>
      <c r="F471" s="19" t="s">
        <v>623</v>
      </c>
    </row>
    <row r="472" spans="1:6">
      <c r="A472" s="19" t="s">
        <v>4623</v>
      </c>
      <c r="B472" s="19" t="s">
        <v>9988</v>
      </c>
      <c r="C472" s="19" t="s">
        <v>9987</v>
      </c>
      <c r="D472" s="19" t="s">
        <v>11191</v>
      </c>
      <c r="E472" s="19" t="s">
        <v>611</v>
      </c>
      <c r="F472" s="19" t="s">
        <v>623</v>
      </c>
    </row>
    <row r="473" spans="1:6">
      <c r="A473" s="19" t="s">
        <v>9986</v>
      </c>
      <c r="B473" s="19" t="s">
        <v>9985</v>
      </c>
      <c r="C473" s="19" t="s">
        <v>9984</v>
      </c>
      <c r="D473" s="19" t="s">
        <v>11190</v>
      </c>
      <c r="E473" s="19" t="s">
        <v>5986</v>
      </c>
      <c r="F473" s="19" t="s">
        <v>623</v>
      </c>
    </row>
    <row r="474" spans="1:6">
      <c r="A474" s="19" t="s">
        <v>196</v>
      </c>
      <c r="B474" s="19" t="s">
        <v>9983</v>
      </c>
      <c r="C474" s="19" t="s">
        <v>9982</v>
      </c>
      <c r="D474" s="19" t="s">
        <v>10846</v>
      </c>
      <c r="E474" s="19" t="s">
        <v>10846</v>
      </c>
      <c r="F474" s="19" t="s">
        <v>623</v>
      </c>
    </row>
    <row r="475" spans="1:6">
      <c r="A475" s="19" t="s">
        <v>11189</v>
      </c>
      <c r="B475" s="19" t="s">
        <v>11188</v>
      </c>
      <c r="C475" s="19" t="s">
        <v>11187</v>
      </c>
      <c r="D475" s="19" t="s">
        <v>128</v>
      </c>
      <c r="E475" s="19" t="s">
        <v>128</v>
      </c>
      <c r="F475" s="19" t="s">
        <v>623</v>
      </c>
    </row>
    <row r="476" spans="1:6">
      <c r="A476" s="19" t="s">
        <v>9981</v>
      </c>
      <c r="B476" s="19" t="s">
        <v>7390</v>
      </c>
      <c r="C476" s="19" t="s">
        <v>9980</v>
      </c>
      <c r="D476" s="19" t="s">
        <v>10923</v>
      </c>
      <c r="E476" s="19" t="s">
        <v>10835</v>
      </c>
      <c r="F476" s="19" t="s">
        <v>623</v>
      </c>
    </row>
    <row r="477" spans="1:6">
      <c r="A477" s="19" t="s">
        <v>9442</v>
      </c>
      <c r="B477" s="19" t="s">
        <v>9979</v>
      </c>
      <c r="C477" s="19" t="s">
        <v>9978</v>
      </c>
      <c r="D477" s="19" t="s">
        <v>10963</v>
      </c>
      <c r="E477" s="19" t="s">
        <v>10962</v>
      </c>
      <c r="F477" s="19" t="s">
        <v>50</v>
      </c>
    </row>
    <row r="478" spans="1:6">
      <c r="A478" s="19" t="s">
        <v>5378</v>
      </c>
      <c r="B478" s="19" t="s">
        <v>9977</v>
      </c>
      <c r="C478" s="19" t="s">
        <v>1216</v>
      </c>
      <c r="D478" s="19" t="s">
        <v>10975</v>
      </c>
      <c r="E478" s="19" t="s">
        <v>10974</v>
      </c>
      <c r="F478" s="19" t="s">
        <v>623</v>
      </c>
    </row>
    <row r="479" spans="1:6">
      <c r="A479" s="19" t="s">
        <v>9653</v>
      </c>
      <c r="B479" s="19" t="s">
        <v>11186</v>
      </c>
      <c r="C479" s="19" t="s">
        <v>11185</v>
      </c>
      <c r="D479" s="19" t="s">
        <v>4691</v>
      </c>
      <c r="E479" s="19" t="s">
        <v>5986</v>
      </c>
      <c r="F479" s="19" t="s">
        <v>623</v>
      </c>
    </row>
    <row r="480" spans="1:6">
      <c r="A480" s="19" t="s">
        <v>9976</v>
      </c>
      <c r="B480" s="19" t="s">
        <v>9975</v>
      </c>
      <c r="C480" s="19" t="s">
        <v>9974</v>
      </c>
      <c r="D480" s="19" t="s">
        <v>11163</v>
      </c>
      <c r="E480" s="19" t="s">
        <v>10974</v>
      </c>
      <c r="F480" s="19" t="s">
        <v>623</v>
      </c>
    </row>
    <row r="481" spans="1:6">
      <c r="A481" s="19" t="s">
        <v>9265</v>
      </c>
      <c r="B481" s="19" t="s">
        <v>9973</v>
      </c>
      <c r="C481" s="19" t="s">
        <v>9972</v>
      </c>
      <c r="D481" s="19" t="s">
        <v>10847</v>
      </c>
      <c r="E481" s="19" t="s">
        <v>10846</v>
      </c>
      <c r="F481" s="19" t="s">
        <v>623</v>
      </c>
    </row>
    <row r="482" spans="1:6">
      <c r="A482" s="19" t="s">
        <v>5378</v>
      </c>
      <c r="B482" s="19" t="s">
        <v>9971</v>
      </c>
      <c r="C482" s="19" t="s">
        <v>9970</v>
      </c>
      <c r="D482" s="19" t="s">
        <v>10691</v>
      </c>
      <c r="E482" s="19" t="s">
        <v>10691</v>
      </c>
      <c r="F482" s="19" t="s">
        <v>623</v>
      </c>
    </row>
    <row r="483" spans="1:6">
      <c r="A483" s="19" t="s">
        <v>9969</v>
      </c>
      <c r="B483" s="19" t="s">
        <v>9968</v>
      </c>
      <c r="C483" s="19" t="s">
        <v>11184</v>
      </c>
      <c r="D483" s="19" t="s">
        <v>10672</v>
      </c>
      <c r="E483" s="19" t="s">
        <v>10770</v>
      </c>
      <c r="F483" s="19" t="s">
        <v>623</v>
      </c>
    </row>
    <row r="484" spans="1:6">
      <c r="A484" s="19" t="s">
        <v>9966</v>
      </c>
      <c r="B484" s="19" t="s">
        <v>9965</v>
      </c>
      <c r="C484" s="19" t="s">
        <v>9964</v>
      </c>
      <c r="D484" s="19" t="s">
        <v>10701</v>
      </c>
      <c r="E484" s="19" t="s">
        <v>10701</v>
      </c>
      <c r="F484" s="19" t="s">
        <v>623</v>
      </c>
    </row>
    <row r="485" spans="1:6">
      <c r="A485" s="19" t="s">
        <v>9963</v>
      </c>
      <c r="B485" s="19" t="s">
        <v>9962</v>
      </c>
      <c r="C485" s="19" t="s">
        <v>9961</v>
      </c>
      <c r="D485" s="19" t="s">
        <v>11183</v>
      </c>
      <c r="E485" s="19" t="s">
        <v>879</v>
      </c>
      <c r="F485" s="19" t="s">
        <v>623</v>
      </c>
    </row>
    <row r="486" spans="1:6">
      <c r="A486" s="19" t="s">
        <v>9960</v>
      </c>
      <c r="B486" s="19" t="s">
        <v>9959</v>
      </c>
      <c r="C486" s="19" t="s">
        <v>9958</v>
      </c>
      <c r="D486" s="19" t="s">
        <v>11182</v>
      </c>
      <c r="E486" s="19" t="s">
        <v>10986</v>
      </c>
      <c r="F486" s="19" t="s">
        <v>623</v>
      </c>
    </row>
    <row r="487" spans="1:6">
      <c r="A487" s="19" t="s">
        <v>9957</v>
      </c>
      <c r="B487" s="19" t="s">
        <v>9956</v>
      </c>
      <c r="C487" s="19" t="s">
        <v>9955</v>
      </c>
      <c r="D487" s="19" t="s">
        <v>11181</v>
      </c>
      <c r="E487" s="19" t="s">
        <v>5986</v>
      </c>
      <c r="F487" s="19" t="s">
        <v>623</v>
      </c>
    </row>
    <row r="488" spans="1:6">
      <c r="A488" s="19" t="s">
        <v>9953</v>
      </c>
      <c r="B488" s="19" t="s">
        <v>9954</v>
      </c>
      <c r="C488" s="19" t="s">
        <v>9953</v>
      </c>
      <c r="D488" s="19" t="s">
        <v>11180</v>
      </c>
      <c r="E488" s="19" t="s">
        <v>10986</v>
      </c>
      <c r="F488" s="19" t="s">
        <v>623</v>
      </c>
    </row>
    <row r="489" spans="1:6">
      <c r="A489" s="19" t="s">
        <v>5378</v>
      </c>
      <c r="B489" s="19" t="s">
        <v>9952</v>
      </c>
      <c r="C489" s="19" t="s">
        <v>9951</v>
      </c>
      <c r="D489" s="19" t="s">
        <v>11179</v>
      </c>
      <c r="E489" s="19" t="s">
        <v>10986</v>
      </c>
      <c r="F489" s="19" t="s">
        <v>623</v>
      </c>
    </row>
    <row r="490" spans="1:6">
      <c r="A490" s="19" t="s">
        <v>5378</v>
      </c>
      <c r="B490" s="19" t="s">
        <v>9950</v>
      </c>
      <c r="C490" s="19" t="s">
        <v>9949</v>
      </c>
      <c r="D490" s="19" t="s">
        <v>11178</v>
      </c>
      <c r="E490" s="19" t="s">
        <v>5986</v>
      </c>
      <c r="F490" s="19" t="s">
        <v>623</v>
      </c>
    </row>
    <row r="491" spans="1:6">
      <c r="A491" s="19" t="s">
        <v>5378</v>
      </c>
      <c r="B491" s="19" t="s">
        <v>9948</v>
      </c>
      <c r="C491" s="19" t="s">
        <v>9947</v>
      </c>
      <c r="D491" s="19" t="s">
        <v>10976</v>
      </c>
      <c r="E491" s="19" t="s">
        <v>10691</v>
      </c>
      <c r="F491" s="19" t="s">
        <v>623</v>
      </c>
    </row>
    <row r="492" spans="1:6">
      <c r="A492" s="19" t="s">
        <v>5378</v>
      </c>
      <c r="B492" s="19" t="s">
        <v>9946</v>
      </c>
      <c r="C492" s="19" t="s">
        <v>9945</v>
      </c>
      <c r="D492" s="19" t="s">
        <v>10766</v>
      </c>
      <c r="E492" s="19" t="s">
        <v>10691</v>
      </c>
      <c r="F492" s="19" t="s">
        <v>623</v>
      </c>
    </row>
    <row r="493" spans="1:6">
      <c r="A493" s="19" t="s">
        <v>9944</v>
      </c>
      <c r="B493" s="19" t="s">
        <v>9943</v>
      </c>
      <c r="C493" s="19" t="s">
        <v>11177</v>
      </c>
      <c r="D493" s="19" t="s">
        <v>11175</v>
      </c>
      <c r="E493" s="19" t="s">
        <v>11175</v>
      </c>
      <c r="F493" s="19" t="s">
        <v>10674</v>
      </c>
    </row>
    <row r="494" spans="1:6">
      <c r="A494" s="19" t="s">
        <v>9940</v>
      </c>
      <c r="B494" s="19" t="s">
        <v>9939</v>
      </c>
      <c r="C494" s="19" t="s">
        <v>11176</v>
      </c>
      <c r="D494" s="19" t="s">
        <v>11175</v>
      </c>
      <c r="E494" s="19" t="s">
        <v>11175</v>
      </c>
      <c r="F494" s="19" t="s">
        <v>10674</v>
      </c>
    </row>
    <row r="495" spans="1:6">
      <c r="A495" s="19" t="s">
        <v>11174</v>
      </c>
      <c r="B495" s="19" t="s">
        <v>11173</v>
      </c>
      <c r="C495" s="19" t="s">
        <v>11172</v>
      </c>
      <c r="D495" s="19" t="s">
        <v>10701</v>
      </c>
      <c r="E495" s="19" t="s">
        <v>10701</v>
      </c>
      <c r="F495" s="19" t="s">
        <v>623</v>
      </c>
    </row>
    <row r="496" spans="1:6">
      <c r="A496" s="19" t="s">
        <v>4623</v>
      </c>
      <c r="B496" s="19" t="s">
        <v>8095</v>
      </c>
      <c r="C496" s="19" t="s">
        <v>5396</v>
      </c>
      <c r="D496" s="19" t="s">
        <v>5396</v>
      </c>
      <c r="E496" s="19" t="s">
        <v>10790</v>
      </c>
      <c r="F496" s="19" t="s">
        <v>623</v>
      </c>
    </row>
    <row r="497" spans="1:6">
      <c r="A497" s="19" t="s">
        <v>5601</v>
      </c>
      <c r="B497" s="19" t="s">
        <v>11171</v>
      </c>
      <c r="C497" s="19" t="s">
        <v>11170</v>
      </c>
      <c r="D497" s="19" t="s">
        <v>11169</v>
      </c>
      <c r="E497" s="19" t="s">
        <v>10701</v>
      </c>
      <c r="F497" s="19" t="s">
        <v>623</v>
      </c>
    </row>
    <row r="498" spans="1:6">
      <c r="A498" s="19" t="s">
        <v>5398</v>
      </c>
      <c r="B498" s="19" t="s">
        <v>8098</v>
      </c>
      <c r="C498" s="19" t="s">
        <v>5397</v>
      </c>
      <c r="D498" s="19" t="s">
        <v>10864</v>
      </c>
      <c r="E498" s="19" t="s">
        <v>10863</v>
      </c>
      <c r="F498" s="19" t="s">
        <v>623</v>
      </c>
    </row>
    <row r="499" spans="1:6">
      <c r="A499" s="19" t="s">
        <v>56</v>
      </c>
      <c r="B499" s="19" t="s">
        <v>8101</v>
      </c>
      <c r="C499" s="19" t="s">
        <v>16</v>
      </c>
      <c r="D499" s="19" t="s">
        <v>16</v>
      </c>
      <c r="E499" s="19" t="s">
        <v>5986</v>
      </c>
      <c r="F499" s="19" t="s">
        <v>623</v>
      </c>
    </row>
    <row r="500" spans="1:6">
      <c r="A500" s="19" t="s">
        <v>4623</v>
      </c>
      <c r="B500" s="19" t="s">
        <v>9937</v>
      </c>
      <c r="C500" s="19" t="s">
        <v>9936</v>
      </c>
      <c r="D500" s="19" t="s">
        <v>11120</v>
      </c>
      <c r="E500" s="19" t="s">
        <v>10833</v>
      </c>
      <c r="F500" s="19" t="s">
        <v>623</v>
      </c>
    </row>
    <row r="501" spans="1:6">
      <c r="A501" s="19" t="s">
        <v>4623</v>
      </c>
      <c r="B501" s="19" t="s">
        <v>9935</v>
      </c>
      <c r="C501" s="19" t="s">
        <v>9934</v>
      </c>
      <c r="D501" s="19" t="s">
        <v>11120</v>
      </c>
      <c r="E501" s="19" t="s">
        <v>10833</v>
      </c>
      <c r="F501" s="19" t="s">
        <v>623</v>
      </c>
    </row>
    <row r="502" spans="1:6">
      <c r="A502" s="19" t="s">
        <v>5405</v>
      </c>
      <c r="B502" s="19" t="s">
        <v>8110</v>
      </c>
      <c r="C502" s="19" t="s">
        <v>5404</v>
      </c>
      <c r="D502" s="19" t="s">
        <v>11051</v>
      </c>
      <c r="E502" s="19" t="s">
        <v>10701</v>
      </c>
      <c r="F502" s="19" t="s">
        <v>623</v>
      </c>
    </row>
    <row r="503" spans="1:6">
      <c r="A503" s="19" t="s">
        <v>5407</v>
      </c>
      <c r="B503" s="19" t="s">
        <v>8112</v>
      </c>
      <c r="C503" s="19" t="s">
        <v>5406</v>
      </c>
      <c r="D503" s="19" t="s">
        <v>11068</v>
      </c>
      <c r="E503" s="19" t="s">
        <v>10843</v>
      </c>
      <c r="F503" s="19" t="s">
        <v>623</v>
      </c>
    </row>
    <row r="504" spans="1:6">
      <c r="A504" s="19" t="s">
        <v>4623</v>
      </c>
      <c r="B504" s="19" t="s">
        <v>9933</v>
      </c>
      <c r="C504" s="19" t="s">
        <v>9932</v>
      </c>
      <c r="D504" s="19" t="s">
        <v>9932</v>
      </c>
      <c r="E504" s="19" t="s">
        <v>1894</v>
      </c>
      <c r="F504" s="19" t="s">
        <v>623</v>
      </c>
    </row>
    <row r="505" spans="1:6">
      <c r="A505" s="19" t="s">
        <v>5378</v>
      </c>
      <c r="B505" s="19" t="s">
        <v>9931</v>
      </c>
      <c r="C505" s="19" t="s">
        <v>9930</v>
      </c>
      <c r="D505" s="19" t="s">
        <v>11072</v>
      </c>
      <c r="E505" s="19" t="s">
        <v>10833</v>
      </c>
      <c r="F505" s="19" t="s">
        <v>623</v>
      </c>
    </row>
    <row r="506" spans="1:6">
      <c r="A506" s="19" t="s">
        <v>5378</v>
      </c>
      <c r="B506" s="19" t="s">
        <v>9929</v>
      </c>
      <c r="C506" s="19" t="s">
        <v>9928</v>
      </c>
      <c r="D506" s="19" t="s">
        <v>11072</v>
      </c>
      <c r="E506" s="19" t="s">
        <v>10833</v>
      </c>
      <c r="F506" s="19" t="s">
        <v>623</v>
      </c>
    </row>
    <row r="507" spans="1:6">
      <c r="A507" s="19" t="s">
        <v>5378</v>
      </c>
      <c r="B507" s="19" t="s">
        <v>9927</v>
      </c>
      <c r="C507" s="19" t="s">
        <v>9926</v>
      </c>
      <c r="D507" s="19" t="s">
        <v>11072</v>
      </c>
      <c r="E507" s="19" t="s">
        <v>10833</v>
      </c>
      <c r="F507" s="19" t="s">
        <v>623</v>
      </c>
    </row>
    <row r="508" spans="1:6">
      <c r="A508" s="19" t="s">
        <v>5378</v>
      </c>
      <c r="B508" s="19" t="s">
        <v>9925</v>
      </c>
      <c r="C508" s="19" t="s">
        <v>9924</v>
      </c>
      <c r="D508" s="19" t="s">
        <v>11122</v>
      </c>
      <c r="E508" s="19" t="s">
        <v>10833</v>
      </c>
      <c r="F508" s="19" t="s">
        <v>623</v>
      </c>
    </row>
    <row r="509" spans="1:6">
      <c r="A509" s="19" t="s">
        <v>5378</v>
      </c>
      <c r="B509" s="19" t="s">
        <v>9923</v>
      </c>
      <c r="C509" s="19" t="s">
        <v>9922</v>
      </c>
      <c r="D509" s="19" t="s">
        <v>11054</v>
      </c>
      <c r="E509" s="19" t="s">
        <v>10852</v>
      </c>
      <c r="F509" s="19" t="s">
        <v>623</v>
      </c>
    </row>
    <row r="510" spans="1:6">
      <c r="A510" s="19" t="s">
        <v>5378</v>
      </c>
      <c r="B510" s="19" t="s">
        <v>9921</v>
      </c>
      <c r="C510" s="19" t="s">
        <v>9920</v>
      </c>
      <c r="D510" s="19" t="s">
        <v>11072</v>
      </c>
      <c r="E510" s="19" t="s">
        <v>10833</v>
      </c>
      <c r="F510" s="19" t="s">
        <v>623</v>
      </c>
    </row>
    <row r="511" spans="1:6">
      <c r="A511" s="19" t="s">
        <v>11168</v>
      </c>
      <c r="B511" s="19" t="s">
        <v>8117</v>
      </c>
      <c r="C511" s="19" t="s">
        <v>5410</v>
      </c>
      <c r="D511" s="19" t="s">
        <v>11167</v>
      </c>
      <c r="E511" s="19" t="s">
        <v>9766</v>
      </c>
      <c r="F511" s="19" t="s">
        <v>623</v>
      </c>
    </row>
    <row r="512" spans="1:6">
      <c r="A512" s="19" t="s">
        <v>5843</v>
      </c>
      <c r="B512" s="19" t="s">
        <v>9919</v>
      </c>
      <c r="C512" s="19" t="s">
        <v>9918</v>
      </c>
      <c r="D512" s="19" t="s">
        <v>11056</v>
      </c>
      <c r="E512" s="19" t="s">
        <v>5986</v>
      </c>
      <c r="F512" s="19" t="s">
        <v>623</v>
      </c>
    </row>
    <row r="513" spans="1:6">
      <c r="A513" s="19" t="s">
        <v>5843</v>
      </c>
      <c r="B513" s="19" t="s">
        <v>8120</v>
      </c>
      <c r="C513" s="19" t="s">
        <v>5412</v>
      </c>
      <c r="D513" s="19" t="s">
        <v>5412</v>
      </c>
      <c r="E513" s="19" t="s">
        <v>10759</v>
      </c>
      <c r="F513" s="19" t="s">
        <v>623</v>
      </c>
    </row>
    <row r="514" spans="1:6">
      <c r="A514" s="19" t="s">
        <v>5378</v>
      </c>
      <c r="B514" s="19" t="s">
        <v>8122</v>
      </c>
      <c r="C514" s="19" t="s">
        <v>5413</v>
      </c>
      <c r="D514" s="19" t="s">
        <v>11061</v>
      </c>
      <c r="E514" s="19" t="s">
        <v>10759</v>
      </c>
      <c r="F514" s="19" t="s">
        <v>623</v>
      </c>
    </row>
    <row r="515" spans="1:6">
      <c r="A515" s="19" t="s">
        <v>5378</v>
      </c>
      <c r="B515" s="19" t="s">
        <v>8124</v>
      </c>
      <c r="C515" s="19" t="s">
        <v>5414</v>
      </c>
      <c r="D515" s="19" t="s">
        <v>11061</v>
      </c>
      <c r="E515" s="19" t="s">
        <v>10759</v>
      </c>
      <c r="F515" s="19" t="s">
        <v>623</v>
      </c>
    </row>
    <row r="516" spans="1:6">
      <c r="A516" s="19" t="s">
        <v>5378</v>
      </c>
      <c r="B516" s="19" t="s">
        <v>8126</v>
      </c>
      <c r="C516" s="19" t="s">
        <v>5415</v>
      </c>
      <c r="D516" s="19" t="s">
        <v>11061</v>
      </c>
      <c r="E516" s="19" t="s">
        <v>10759</v>
      </c>
      <c r="F516" s="19" t="s">
        <v>623</v>
      </c>
    </row>
    <row r="517" spans="1:6">
      <c r="A517" s="19" t="s">
        <v>5378</v>
      </c>
      <c r="B517" s="19" t="s">
        <v>8128</v>
      </c>
      <c r="C517" s="19" t="s">
        <v>5416</v>
      </c>
      <c r="D517" s="19" t="s">
        <v>11061</v>
      </c>
      <c r="E517" s="19" t="s">
        <v>10759</v>
      </c>
      <c r="F517" s="19" t="s">
        <v>623</v>
      </c>
    </row>
    <row r="518" spans="1:6">
      <c r="A518" s="19" t="s">
        <v>5378</v>
      </c>
      <c r="B518" s="19" t="s">
        <v>8130</v>
      </c>
      <c r="C518" s="19" t="s">
        <v>5417</v>
      </c>
      <c r="D518" s="19" t="s">
        <v>11061</v>
      </c>
      <c r="E518" s="19" t="s">
        <v>10759</v>
      </c>
      <c r="F518" s="19" t="s">
        <v>623</v>
      </c>
    </row>
    <row r="519" spans="1:6">
      <c r="A519" s="19" t="s">
        <v>40</v>
      </c>
      <c r="B519" s="19" t="s">
        <v>8132</v>
      </c>
      <c r="C519" s="19" t="s">
        <v>5418</v>
      </c>
      <c r="D519" s="19" t="s">
        <v>10693</v>
      </c>
      <c r="E519" s="19" t="s">
        <v>10693</v>
      </c>
      <c r="F519" s="19" t="s">
        <v>623</v>
      </c>
    </row>
    <row r="520" spans="1:6">
      <c r="A520" s="19" t="s">
        <v>5378</v>
      </c>
      <c r="B520" s="19" t="s">
        <v>8136</v>
      </c>
      <c r="C520" s="19" t="s">
        <v>17</v>
      </c>
      <c r="D520" s="19" t="s">
        <v>11160</v>
      </c>
      <c r="E520" s="19" t="s">
        <v>5988</v>
      </c>
      <c r="F520" s="19" t="s">
        <v>623</v>
      </c>
    </row>
    <row r="521" spans="1:6">
      <c r="A521" s="19" t="s">
        <v>4623</v>
      </c>
      <c r="B521" s="19" t="s">
        <v>9917</v>
      </c>
      <c r="C521" s="19" t="s">
        <v>9916</v>
      </c>
      <c r="D521" s="19" t="s">
        <v>11088</v>
      </c>
      <c r="E521" s="19" t="s">
        <v>1894</v>
      </c>
      <c r="F521" s="19" t="s">
        <v>623</v>
      </c>
    </row>
    <row r="522" spans="1:6">
      <c r="A522" s="19" t="s">
        <v>5483</v>
      </c>
      <c r="B522" s="19" t="s">
        <v>8256</v>
      </c>
      <c r="C522" s="19" t="s">
        <v>9915</v>
      </c>
      <c r="D522" s="19" t="s">
        <v>10893</v>
      </c>
      <c r="E522" s="19" t="s">
        <v>10892</v>
      </c>
      <c r="F522" s="19" t="s">
        <v>623</v>
      </c>
    </row>
    <row r="523" spans="1:6">
      <c r="A523" s="19" t="s">
        <v>5422</v>
      </c>
      <c r="B523" s="19" t="s">
        <v>8177</v>
      </c>
      <c r="C523" s="19" t="s">
        <v>5443</v>
      </c>
      <c r="D523" s="19" t="s">
        <v>11166</v>
      </c>
      <c r="E523" s="19" t="s">
        <v>859</v>
      </c>
      <c r="F523" s="19" t="s">
        <v>623</v>
      </c>
    </row>
    <row r="524" spans="1:6">
      <c r="A524" s="19" t="s">
        <v>4623</v>
      </c>
      <c r="B524" s="19" t="s">
        <v>9914</v>
      </c>
      <c r="C524" s="19" t="s">
        <v>9913</v>
      </c>
      <c r="D524" s="19" t="s">
        <v>9932</v>
      </c>
      <c r="E524" s="19" t="s">
        <v>1894</v>
      </c>
      <c r="F524" s="19" t="s">
        <v>623</v>
      </c>
    </row>
    <row r="525" spans="1:6">
      <c r="A525" s="19" t="s">
        <v>9757</v>
      </c>
      <c r="B525" s="19" t="s">
        <v>9912</v>
      </c>
      <c r="C525" s="19" t="s">
        <v>9911</v>
      </c>
      <c r="D525" s="19" t="s">
        <v>11056</v>
      </c>
      <c r="E525" s="19" t="s">
        <v>5986</v>
      </c>
      <c r="F525" s="19" t="s">
        <v>623</v>
      </c>
    </row>
    <row r="526" spans="1:6">
      <c r="A526" s="19" t="s">
        <v>4630</v>
      </c>
      <c r="B526" s="19" t="s">
        <v>11165</v>
      </c>
      <c r="C526" s="19" t="s">
        <v>11164</v>
      </c>
      <c r="D526" s="19" t="s">
        <v>11156</v>
      </c>
      <c r="E526" s="19" t="s">
        <v>10863</v>
      </c>
      <c r="F526" s="19" t="s">
        <v>623</v>
      </c>
    </row>
    <row r="527" spans="1:6">
      <c r="A527" s="19" t="s">
        <v>5519</v>
      </c>
      <c r="B527" s="19" t="s">
        <v>8322</v>
      </c>
      <c r="C527" s="19" t="s">
        <v>5518</v>
      </c>
      <c r="D527" s="19" t="s">
        <v>11095</v>
      </c>
      <c r="E527" s="19" t="s">
        <v>10863</v>
      </c>
      <c r="F527" s="19" t="s">
        <v>623</v>
      </c>
    </row>
    <row r="528" spans="1:6">
      <c r="A528" s="19" t="s">
        <v>57</v>
      </c>
      <c r="B528" s="19" t="s">
        <v>8586</v>
      </c>
      <c r="C528" s="19" t="s">
        <v>5650</v>
      </c>
      <c r="D528" s="19" t="s">
        <v>11163</v>
      </c>
      <c r="E528" s="19" t="s">
        <v>10974</v>
      </c>
      <c r="F528" s="19" t="s">
        <v>623</v>
      </c>
    </row>
    <row r="529" spans="1:6">
      <c r="A529" s="19" t="s">
        <v>57</v>
      </c>
      <c r="B529" s="19" t="s">
        <v>8242</v>
      </c>
      <c r="C529" s="19" t="s">
        <v>5474</v>
      </c>
      <c r="D529" s="19" t="s">
        <v>11162</v>
      </c>
      <c r="E529" s="19" t="s">
        <v>5986</v>
      </c>
      <c r="F529" s="19" t="s">
        <v>623</v>
      </c>
    </row>
    <row r="530" spans="1:6">
      <c r="A530" s="19" t="s">
        <v>4584</v>
      </c>
      <c r="B530" s="19" t="s">
        <v>8154</v>
      </c>
      <c r="C530" s="19" t="s">
        <v>5432</v>
      </c>
      <c r="D530" s="19" t="s">
        <v>11161</v>
      </c>
      <c r="E530" s="19" t="s">
        <v>10697</v>
      </c>
      <c r="F530" s="19" t="s">
        <v>623</v>
      </c>
    </row>
    <row r="531" spans="1:6">
      <c r="A531" s="19" t="s">
        <v>9722</v>
      </c>
      <c r="B531" s="19" t="s">
        <v>9910</v>
      </c>
      <c r="C531" s="19" t="s">
        <v>9909</v>
      </c>
      <c r="D531" s="19" t="s">
        <v>11147</v>
      </c>
      <c r="E531" s="19" t="s">
        <v>5477</v>
      </c>
      <c r="F531" s="19" t="s">
        <v>623</v>
      </c>
    </row>
    <row r="532" spans="1:6">
      <c r="A532" s="19" t="s">
        <v>9722</v>
      </c>
      <c r="B532" s="19" t="s">
        <v>8155</v>
      </c>
      <c r="C532" s="19" t="s">
        <v>18</v>
      </c>
      <c r="D532" s="19" t="s">
        <v>18</v>
      </c>
      <c r="E532" s="19" t="s">
        <v>10790</v>
      </c>
      <c r="F532" s="19" t="s">
        <v>623</v>
      </c>
    </row>
    <row r="533" spans="1:6">
      <c r="A533" s="19" t="s">
        <v>4623</v>
      </c>
      <c r="B533" s="19" t="s">
        <v>9908</v>
      </c>
      <c r="C533" s="19" t="s">
        <v>9907</v>
      </c>
      <c r="D533" s="19" t="s">
        <v>9932</v>
      </c>
      <c r="E533" s="19" t="s">
        <v>1894</v>
      </c>
      <c r="F533" s="19" t="s">
        <v>623</v>
      </c>
    </row>
    <row r="534" spans="1:6">
      <c r="A534" s="19" t="s">
        <v>4623</v>
      </c>
      <c r="B534" s="19" t="s">
        <v>9906</v>
      </c>
      <c r="C534" s="19" t="s">
        <v>9905</v>
      </c>
      <c r="D534" s="19" t="s">
        <v>9932</v>
      </c>
      <c r="E534" s="19" t="s">
        <v>1894</v>
      </c>
      <c r="F534" s="19" t="s">
        <v>623</v>
      </c>
    </row>
    <row r="535" spans="1:6">
      <c r="A535" s="19" t="s">
        <v>5843</v>
      </c>
      <c r="B535" s="19" t="s">
        <v>9904</v>
      </c>
      <c r="C535" s="19" t="s">
        <v>9903</v>
      </c>
      <c r="D535" s="19" t="s">
        <v>11056</v>
      </c>
      <c r="E535" s="19" t="s">
        <v>5986</v>
      </c>
      <c r="F535" s="19" t="s">
        <v>623</v>
      </c>
    </row>
    <row r="536" spans="1:6">
      <c r="A536" s="19" t="s">
        <v>4623</v>
      </c>
      <c r="B536" s="19" t="s">
        <v>8160</v>
      </c>
      <c r="C536" s="19" t="s">
        <v>5435</v>
      </c>
      <c r="D536" s="19" t="s">
        <v>10923</v>
      </c>
      <c r="E536" s="19" t="s">
        <v>10835</v>
      </c>
      <c r="F536" s="19" t="s">
        <v>623</v>
      </c>
    </row>
    <row r="537" spans="1:6">
      <c r="A537" s="19" t="s">
        <v>5524</v>
      </c>
      <c r="B537" s="19" t="s">
        <v>8330</v>
      </c>
      <c r="C537" s="19" t="s">
        <v>5523</v>
      </c>
      <c r="D537" s="19" t="s">
        <v>11160</v>
      </c>
      <c r="E537" s="19" t="s">
        <v>5988</v>
      </c>
      <c r="F537" s="19" t="s">
        <v>623</v>
      </c>
    </row>
    <row r="538" spans="1:6">
      <c r="A538" s="19" t="s">
        <v>5422</v>
      </c>
      <c r="B538" s="19" t="s">
        <v>9902</v>
      </c>
      <c r="C538" s="19" t="s">
        <v>9901</v>
      </c>
      <c r="D538" s="19" t="s">
        <v>11087</v>
      </c>
      <c r="E538" s="19" t="s">
        <v>859</v>
      </c>
      <c r="F538" s="19" t="s">
        <v>623</v>
      </c>
    </row>
    <row r="539" spans="1:6">
      <c r="A539" s="19" t="s">
        <v>4623</v>
      </c>
      <c r="B539" s="19" t="s">
        <v>8165</v>
      </c>
      <c r="C539" s="19" t="s">
        <v>5437</v>
      </c>
      <c r="D539" s="19" t="s">
        <v>11057</v>
      </c>
      <c r="E539" s="19" t="s">
        <v>5477</v>
      </c>
      <c r="F539" s="19" t="s">
        <v>623</v>
      </c>
    </row>
    <row r="540" spans="1:6">
      <c r="A540" s="19" t="s">
        <v>4623</v>
      </c>
      <c r="B540" s="19" t="s">
        <v>11159</v>
      </c>
      <c r="C540" s="19" t="s">
        <v>11158</v>
      </c>
      <c r="D540" s="19" t="s">
        <v>10874</v>
      </c>
      <c r="E540" s="19" t="s">
        <v>10835</v>
      </c>
      <c r="F540" s="19" t="s">
        <v>623</v>
      </c>
    </row>
    <row r="541" spans="1:6">
      <c r="A541" s="19" t="s">
        <v>4623</v>
      </c>
      <c r="B541" s="19" t="s">
        <v>8171</v>
      </c>
      <c r="C541" s="19" t="s">
        <v>5441</v>
      </c>
      <c r="D541" s="19" t="s">
        <v>11157</v>
      </c>
      <c r="E541" s="19" t="s">
        <v>447</v>
      </c>
      <c r="F541" s="19" t="s">
        <v>623</v>
      </c>
    </row>
    <row r="542" spans="1:6">
      <c r="A542" s="19" t="s">
        <v>4630</v>
      </c>
      <c r="B542" s="19" t="s">
        <v>9900</v>
      </c>
      <c r="C542" s="19" t="s">
        <v>843</v>
      </c>
      <c r="D542" s="19" t="s">
        <v>11156</v>
      </c>
      <c r="E542" s="19" t="s">
        <v>10863</v>
      </c>
      <c r="F542" s="19" t="s">
        <v>623</v>
      </c>
    </row>
    <row r="543" spans="1:6">
      <c r="A543" s="19" t="s">
        <v>5422</v>
      </c>
      <c r="B543" s="19" t="s">
        <v>8174</v>
      </c>
      <c r="C543" s="19" t="s">
        <v>11155</v>
      </c>
      <c r="D543" s="19" t="s">
        <v>11154</v>
      </c>
      <c r="E543" s="19" t="s">
        <v>10790</v>
      </c>
      <c r="F543" s="19" t="s">
        <v>623</v>
      </c>
    </row>
    <row r="544" spans="1:6">
      <c r="A544" s="19" t="s">
        <v>5843</v>
      </c>
      <c r="B544" s="19" t="s">
        <v>8182</v>
      </c>
      <c r="C544" s="19" t="s">
        <v>5445</v>
      </c>
      <c r="D544" s="19" t="s">
        <v>11061</v>
      </c>
      <c r="E544" s="19" t="s">
        <v>10759</v>
      </c>
      <c r="F544" s="19" t="s">
        <v>623</v>
      </c>
    </row>
    <row r="545" spans="1:6">
      <c r="A545" s="19" t="s">
        <v>43</v>
      </c>
      <c r="B545" s="19" t="s">
        <v>8184</v>
      </c>
      <c r="C545" s="19" t="s">
        <v>5446</v>
      </c>
      <c r="D545" s="19" t="s">
        <v>11153</v>
      </c>
      <c r="E545" s="19" t="s">
        <v>11117</v>
      </c>
      <c r="F545" s="19" t="s">
        <v>623</v>
      </c>
    </row>
    <row r="546" spans="1:6">
      <c r="A546" s="19" t="s">
        <v>43</v>
      </c>
      <c r="B546" s="19" t="s">
        <v>8185</v>
      </c>
      <c r="C546" s="19" t="s">
        <v>5447</v>
      </c>
      <c r="D546" s="19" t="s">
        <v>11153</v>
      </c>
      <c r="E546" s="19" t="s">
        <v>11117</v>
      </c>
      <c r="F546" s="19" t="s">
        <v>623</v>
      </c>
    </row>
    <row r="547" spans="1:6">
      <c r="A547" s="19" t="s">
        <v>58</v>
      </c>
      <c r="B547" s="19" t="s">
        <v>8186</v>
      </c>
      <c r="C547" s="19" t="s">
        <v>19</v>
      </c>
      <c r="D547" s="19" t="s">
        <v>19</v>
      </c>
      <c r="E547" s="19" t="s">
        <v>128</v>
      </c>
      <c r="F547" s="19" t="s">
        <v>623</v>
      </c>
    </row>
    <row r="548" spans="1:6">
      <c r="A548" s="19" t="s">
        <v>5843</v>
      </c>
      <c r="B548" s="19" t="s">
        <v>8188</v>
      </c>
      <c r="C548" s="19" t="s">
        <v>5448</v>
      </c>
      <c r="D548" s="19" t="s">
        <v>11152</v>
      </c>
      <c r="E548" s="19" t="s">
        <v>10759</v>
      </c>
      <c r="F548" s="19" t="s">
        <v>623</v>
      </c>
    </row>
    <row r="549" spans="1:6">
      <c r="A549" s="19" t="s">
        <v>4623</v>
      </c>
      <c r="B549" s="19" t="s">
        <v>8193</v>
      </c>
      <c r="C549" s="19" t="s">
        <v>5451</v>
      </c>
      <c r="D549" s="19" t="s">
        <v>11151</v>
      </c>
      <c r="E549" s="19" t="s">
        <v>447</v>
      </c>
      <c r="F549" s="19" t="s">
        <v>623</v>
      </c>
    </row>
    <row r="550" spans="1:6">
      <c r="A550" s="19" t="s">
        <v>58</v>
      </c>
      <c r="B550" s="19" t="s">
        <v>8199</v>
      </c>
      <c r="C550" s="19" t="s">
        <v>5454</v>
      </c>
      <c r="D550" s="19" t="s">
        <v>11150</v>
      </c>
      <c r="E550" s="19" t="s">
        <v>10986</v>
      </c>
      <c r="F550" s="19" t="s">
        <v>623</v>
      </c>
    </row>
    <row r="551" spans="1:6">
      <c r="A551" s="19" t="s">
        <v>4623</v>
      </c>
      <c r="B551" s="19" t="s">
        <v>8201</v>
      </c>
      <c r="C551" s="19" t="s">
        <v>5455</v>
      </c>
      <c r="D551" s="19" t="s">
        <v>11054</v>
      </c>
      <c r="E551" s="19" t="s">
        <v>10852</v>
      </c>
      <c r="F551" s="19" t="s">
        <v>623</v>
      </c>
    </row>
    <row r="552" spans="1:6">
      <c r="A552" s="19" t="s">
        <v>4623</v>
      </c>
      <c r="B552" s="19" t="s">
        <v>9899</v>
      </c>
      <c r="C552" s="19" t="s">
        <v>9898</v>
      </c>
      <c r="D552" s="19" t="s">
        <v>11088</v>
      </c>
      <c r="E552" s="19" t="s">
        <v>10835</v>
      </c>
      <c r="F552" s="19" t="s">
        <v>623</v>
      </c>
    </row>
    <row r="553" spans="1:6">
      <c r="A553" s="19" t="s">
        <v>4623</v>
      </c>
      <c r="B553" s="19" t="s">
        <v>8205</v>
      </c>
      <c r="C553" s="19" t="s">
        <v>9897</v>
      </c>
      <c r="D553" s="19" t="s">
        <v>11141</v>
      </c>
      <c r="E553" s="19" t="s">
        <v>10835</v>
      </c>
      <c r="F553" s="19" t="s">
        <v>623</v>
      </c>
    </row>
    <row r="554" spans="1:6">
      <c r="A554" s="19" t="s">
        <v>4623</v>
      </c>
      <c r="B554" s="19" t="s">
        <v>8211</v>
      </c>
      <c r="C554" s="19" t="s">
        <v>5460</v>
      </c>
      <c r="D554" s="19" t="s">
        <v>11104</v>
      </c>
      <c r="E554" s="19" t="s">
        <v>859</v>
      </c>
      <c r="F554" s="19" t="s">
        <v>623</v>
      </c>
    </row>
    <row r="555" spans="1:6">
      <c r="A555" s="19" t="s">
        <v>59</v>
      </c>
      <c r="B555" s="19" t="s">
        <v>8667</v>
      </c>
      <c r="C555" s="19" t="s">
        <v>5691</v>
      </c>
      <c r="D555" s="19" t="s">
        <v>10745</v>
      </c>
      <c r="E555" s="19" t="s">
        <v>128</v>
      </c>
      <c r="F555" s="19" t="s">
        <v>623</v>
      </c>
    </row>
    <row r="556" spans="1:6">
      <c r="A556" s="19" t="s">
        <v>9757</v>
      </c>
      <c r="B556" s="19" t="s">
        <v>9896</v>
      </c>
      <c r="C556" s="19" t="s">
        <v>9895</v>
      </c>
      <c r="D556" s="19" t="s">
        <v>10691</v>
      </c>
      <c r="E556" s="19" t="s">
        <v>10691</v>
      </c>
      <c r="F556" s="19" t="s">
        <v>623</v>
      </c>
    </row>
    <row r="557" spans="1:6">
      <c r="A557" s="19" t="s">
        <v>9747</v>
      </c>
      <c r="B557" s="19" t="s">
        <v>9894</v>
      </c>
      <c r="C557" s="19" t="s">
        <v>9893</v>
      </c>
      <c r="D557" s="19" t="s">
        <v>11119</v>
      </c>
      <c r="E557" s="19" t="s">
        <v>10843</v>
      </c>
      <c r="F557" s="19" t="s">
        <v>623</v>
      </c>
    </row>
    <row r="558" spans="1:6">
      <c r="A558" s="19" t="s">
        <v>5843</v>
      </c>
      <c r="B558" s="19" t="s">
        <v>8220</v>
      </c>
      <c r="C558" s="19" t="s">
        <v>5463</v>
      </c>
      <c r="D558" s="19" t="s">
        <v>11149</v>
      </c>
      <c r="E558" s="19" t="s">
        <v>10759</v>
      </c>
      <c r="F558" s="19" t="s">
        <v>623</v>
      </c>
    </row>
    <row r="559" spans="1:6">
      <c r="A559" s="19" t="s">
        <v>5516</v>
      </c>
      <c r="B559" s="19" t="s">
        <v>9892</v>
      </c>
      <c r="C559" s="19" t="s">
        <v>913</v>
      </c>
      <c r="D559" s="19" t="s">
        <v>10672</v>
      </c>
      <c r="E559" s="19" t="s">
        <v>10843</v>
      </c>
      <c r="F559" s="19" t="s">
        <v>623</v>
      </c>
    </row>
    <row r="560" spans="1:6">
      <c r="A560" s="19" t="s">
        <v>5407</v>
      </c>
      <c r="B560" s="19" t="s">
        <v>9891</v>
      </c>
      <c r="C560" s="19" t="s">
        <v>9890</v>
      </c>
      <c r="D560" s="19" t="s">
        <v>11068</v>
      </c>
      <c r="E560" s="19" t="s">
        <v>10843</v>
      </c>
      <c r="F560" s="19" t="s">
        <v>623</v>
      </c>
    </row>
    <row r="561" spans="1:6">
      <c r="A561" s="19" t="s">
        <v>54</v>
      </c>
      <c r="B561" s="19" t="s">
        <v>8222</v>
      </c>
      <c r="C561" s="19" t="s">
        <v>5464</v>
      </c>
      <c r="D561" s="19" t="s">
        <v>10845</v>
      </c>
      <c r="E561" s="19" t="s">
        <v>10688</v>
      </c>
      <c r="F561" s="19" t="s">
        <v>623</v>
      </c>
    </row>
    <row r="562" spans="1:6">
      <c r="A562" s="19" t="s">
        <v>54</v>
      </c>
      <c r="B562" s="19" t="s">
        <v>8224</v>
      </c>
      <c r="C562" s="19" t="s">
        <v>5465</v>
      </c>
      <c r="D562" s="19" t="s">
        <v>10751</v>
      </c>
      <c r="E562" s="19" t="s">
        <v>10688</v>
      </c>
      <c r="F562" s="19" t="s">
        <v>623</v>
      </c>
    </row>
    <row r="563" spans="1:6">
      <c r="A563" s="19" t="s">
        <v>54</v>
      </c>
      <c r="B563" s="19" t="s">
        <v>8226</v>
      </c>
      <c r="C563" s="19" t="s">
        <v>5466</v>
      </c>
      <c r="D563" s="19" t="s">
        <v>10751</v>
      </c>
      <c r="E563" s="19" t="s">
        <v>10688</v>
      </c>
      <c r="F563" s="19" t="s">
        <v>623</v>
      </c>
    </row>
    <row r="564" spans="1:6">
      <c r="A564" s="19" t="s">
        <v>54</v>
      </c>
      <c r="B564" s="19" t="s">
        <v>8228</v>
      </c>
      <c r="C564" s="19" t="s">
        <v>5467</v>
      </c>
      <c r="D564" s="19" t="s">
        <v>10751</v>
      </c>
      <c r="E564" s="19" t="s">
        <v>10688</v>
      </c>
      <c r="F564" s="19" t="s">
        <v>623</v>
      </c>
    </row>
    <row r="565" spans="1:6">
      <c r="A565" s="19" t="s">
        <v>54</v>
      </c>
      <c r="B565" s="19" t="s">
        <v>8230</v>
      </c>
      <c r="C565" s="19" t="s">
        <v>5468</v>
      </c>
      <c r="D565" s="19" t="s">
        <v>10751</v>
      </c>
      <c r="E565" s="19" t="s">
        <v>10688</v>
      </c>
      <c r="F565" s="19" t="s">
        <v>623</v>
      </c>
    </row>
    <row r="566" spans="1:6">
      <c r="A566" s="19" t="s">
        <v>54</v>
      </c>
      <c r="B566" s="19" t="s">
        <v>8232</v>
      </c>
      <c r="C566" s="19" t="s">
        <v>5469</v>
      </c>
      <c r="D566" s="19" t="s">
        <v>10751</v>
      </c>
      <c r="E566" s="19" t="s">
        <v>10688</v>
      </c>
      <c r="F566" s="19" t="s">
        <v>623</v>
      </c>
    </row>
    <row r="567" spans="1:6">
      <c r="A567" s="19" t="s">
        <v>4623</v>
      </c>
      <c r="B567" s="19" t="s">
        <v>9889</v>
      </c>
      <c r="C567" s="19" t="s">
        <v>9888</v>
      </c>
      <c r="D567" s="19" t="s">
        <v>5396</v>
      </c>
      <c r="E567" s="19" t="s">
        <v>10790</v>
      </c>
      <c r="F567" s="19" t="s">
        <v>623</v>
      </c>
    </row>
    <row r="568" spans="1:6">
      <c r="A568" s="19" t="s">
        <v>4623</v>
      </c>
      <c r="B568" s="19" t="s">
        <v>9887</v>
      </c>
      <c r="C568" s="19" t="s">
        <v>9886</v>
      </c>
      <c r="D568" s="19" t="s">
        <v>5396</v>
      </c>
      <c r="E568" s="19" t="s">
        <v>10790</v>
      </c>
      <c r="F568" s="19" t="s">
        <v>623</v>
      </c>
    </row>
    <row r="569" spans="1:6">
      <c r="A569" s="19" t="s">
        <v>4623</v>
      </c>
      <c r="B569" s="19" t="s">
        <v>8234</v>
      </c>
      <c r="C569" s="19" t="s">
        <v>5470</v>
      </c>
      <c r="D569" s="19" t="s">
        <v>5396</v>
      </c>
      <c r="E569" s="19" t="s">
        <v>10790</v>
      </c>
      <c r="F569" s="19" t="s">
        <v>623</v>
      </c>
    </row>
    <row r="570" spans="1:6">
      <c r="A570" s="19" t="s">
        <v>5422</v>
      </c>
      <c r="B570" s="19" t="s">
        <v>8237</v>
      </c>
      <c r="C570" s="19" t="s">
        <v>5471</v>
      </c>
      <c r="D570" s="19" t="s">
        <v>11148</v>
      </c>
      <c r="E570" s="19" t="s">
        <v>859</v>
      </c>
      <c r="F570" s="19" t="s">
        <v>623</v>
      </c>
    </row>
    <row r="571" spans="1:6">
      <c r="A571" s="19" t="s">
        <v>54</v>
      </c>
      <c r="B571" s="19" t="s">
        <v>8240</v>
      </c>
      <c r="C571" s="19" t="s">
        <v>5473</v>
      </c>
      <c r="D571" s="19" t="s">
        <v>10751</v>
      </c>
      <c r="E571" s="19" t="s">
        <v>10688</v>
      </c>
      <c r="F571" s="19" t="s">
        <v>623</v>
      </c>
    </row>
    <row r="572" spans="1:6">
      <c r="A572" s="19" t="s">
        <v>5378</v>
      </c>
      <c r="B572" s="19" t="s">
        <v>9885</v>
      </c>
      <c r="C572" s="19" t="s">
        <v>9884</v>
      </c>
      <c r="D572" s="19" t="s">
        <v>11132</v>
      </c>
      <c r="E572" s="19" t="s">
        <v>10833</v>
      </c>
      <c r="F572" s="19" t="s">
        <v>623</v>
      </c>
    </row>
    <row r="573" spans="1:6">
      <c r="A573" s="19" t="s">
        <v>9757</v>
      </c>
      <c r="B573" s="19" t="s">
        <v>9883</v>
      </c>
      <c r="C573" s="19" t="s">
        <v>9882</v>
      </c>
      <c r="D573" s="19" t="s">
        <v>10874</v>
      </c>
      <c r="E573" s="19" t="s">
        <v>10835</v>
      </c>
      <c r="F573" s="19" t="s">
        <v>623</v>
      </c>
    </row>
    <row r="574" spans="1:6">
      <c r="A574" s="19" t="s">
        <v>5478</v>
      </c>
      <c r="B574" s="19" t="s">
        <v>8247</v>
      </c>
      <c r="C574" s="19" t="s">
        <v>5477</v>
      </c>
      <c r="D574" s="19" t="s">
        <v>11147</v>
      </c>
      <c r="E574" s="19" t="s">
        <v>5477</v>
      </c>
      <c r="F574" s="19" t="s">
        <v>623</v>
      </c>
    </row>
    <row r="575" spans="1:6">
      <c r="A575" s="19" t="s">
        <v>9881</v>
      </c>
      <c r="B575" s="19" t="s">
        <v>8425</v>
      </c>
      <c r="C575" s="19" t="s">
        <v>5568</v>
      </c>
      <c r="D575" s="19" t="s">
        <v>11091</v>
      </c>
      <c r="E575" s="19" t="s">
        <v>447</v>
      </c>
      <c r="F575" s="19" t="s">
        <v>623</v>
      </c>
    </row>
    <row r="576" spans="1:6">
      <c r="A576" s="19" t="s">
        <v>4623</v>
      </c>
      <c r="B576" s="19" t="s">
        <v>9880</v>
      </c>
      <c r="C576" s="19" t="s">
        <v>9879</v>
      </c>
      <c r="D576" s="19" t="s">
        <v>11146</v>
      </c>
      <c r="E576" s="19" t="s">
        <v>10838</v>
      </c>
      <c r="F576" s="19" t="s">
        <v>623</v>
      </c>
    </row>
    <row r="577" spans="1:6">
      <c r="A577" s="19" t="s">
        <v>58</v>
      </c>
      <c r="B577" s="19" t="s">
        <v>8251</v>
      </c>
      <c r="C577" s="19" t="s">
        <v>5480</v>
      </c>
      <c r="D577" s="19" t="s">
        <v>10976</v>
      </c>
      <c r="E577" s="19" t="s">
        <v>10691</v>
      </c>
      <c r="F577" s="19" t="s">
        <v>623</v>
      </c>
    </row>
    <row r="578" spans="1:6">
      <c r="A578" s="19" t="s">
        <v>55</v>
      </c>
      <c r="B578" s="19" t="s">
        <v>9878</v>
      </c>
      <c r="C578" s="19" t="s">
        <v>9877</v>
      </c>
      <c r="D578" s="19" t="s">
        <v>10672</v>
      </c>
      <c r="E578" s="19" t="s">
        <v>11112</v>
      </c>
      <c r="F578" s="19" t="s">
        <v>623</v>
      </c>
    </row>
    <row r="579" spans="1:6">
      <c r="A579" s="19" t="s">
        <v>43</v>
      </c>
      <c r="B579" s="19" t="s">
        <v>8255</v>
      </c>
      <c r="C579" s="19" t="s">
        <v>20</v>
      </c>
      <c r="D579" s="19" t="s">
        <v>11126</v>
      </c>
      <c r="E579" s="19" t="s">
        <v>11117</v>
      </c>
      <c r="F579" s="19" t="s">
        <v>623</v>
      </c>
    </row>
    <row r="580" spans="1:6">
      <c r="A580" s="19" t="s">
        <v>11145</v>
      </c>
      <c r="B580" s="19" t="s">
        <v>11144</v>
      </c>
      <c r="C580" s="19" t="s">
        <v>11143</v>
      </c>
      <c r="D580" s="19" t="s">
        <v>11142</v>
      </c>
      <c r="E580" s="19" t="s">
        <v>859</v>
      </c>
      <c r="F580" s="19" t="s">
        <v>623</v>
      </c>
    </row>
    <row r="581" spans="1:6">
      <c r="A581" s="19" t="s">
        <v>5548</v>
      </c>
      <c r="B581" s="19" t="s">
        <v>9876</v>
      </c>
      <c r="C581" s="19" t="s">
        <v>9875</v>
      </c>
      <c r="D581" s="19" t="s">
        <v>9875</v>
      </c>
      <c r="E581" s="19" t="s">
        <v>10668</v>
      </c>
      <c r="F581" s="19" t="s">
        <v>623</v>
      </c>
    </row>
    <row r="582" spans="1:6">
      <c r="A582" s="19" t="s">
        <v>5378</v>
      </c>
      <c r="B582" s="19" t="s">
        <v>8262</v>
      </c>
      <c r="C582" s="19" t="s">
        <v>21</v>
      </c>
      <c r="D582" s="19" t="s">
        <v>21</v>
      </c>
      <c r="E582" s="19" t="s">
        <v>10691</v>
      </c>
      <c r="F582" s="19" t="s">
        <v>623</v>
      </c>
    </row>
    <row r="583" spans="1:6">
      <c r="A583" s="19" t="s">
        <v>58</v>
      </c>
      <c r="B583" s="19" t="s">
        <v>9874</v>
      </c>
      <c r="C583" s="19" t="s">
        <v>9873</v>
      </c>
      <c r="D583" s="19" t="s">
        <v>11056</v>
      </c>
      <c r="E583" s="19" t="s">
        <v>5986</v>
      </c>
      <c r="F583" s="19" t="s">
        <v>623</v>
      </c>
    </row>
    <row r="584" spans="1:6">
      <c r="A584" s="19" t="s">
        <v>5843</v>
      </c>
      <c r="B584" s="19" t="s">
        <v>8263</v>
      </c>
      <c r="C584" s="19" t="s">
        <v>5485</v>
      </c>
      <c r="D584" s="19" t="s">
        <v>11084</v>
      </c>
      <c r="E584" s="19" t="s">
        <v>5986</v>
      </c>
      <c r="F584" s="19" t="s">
        <v>623</v>
      </c>
    </row>
    <row r="585" spans="1:6">
      <c r="A585" s="19" t="s">
        <v>5537</v>
      </c>
      <c r="B585" s="19" t="s">
        <v>9872</v>
      </c>
      <c r="C585" s="19" t="s">
        <v>9871</v>
      </c>
      <c r="D585" s="19" t="s">
        <v>11085</v>
      </c>
      <c r="E585" s="19" t="s">
        <v>10835</v>
      </c>
      <c r="F585" s="19" t="s">
        <v>623</v>
      </c>
    </row>
    <row r="586" spans="1:6">
      <c r="A586" s="19" t="s">
        <v>9870</v>
      </c>
      <c r="B586" s="19" t="s">
        <v>8265</v>
      </c>
      <c r="C586" s="19" t="s">
        <v>5486</v>
      </c>
      <c r="D586" s="19" t="s">
        <v>11141</v>
      </c>
      <c r="E586" s="19" t="s">
        <v>10835</v>
      </c>
      <c r="F586" s="19" t="s">
        <v>623</v>
      </c>
    </row>
    <row r="587" spans="1:6">
      <c r="A587" s="19" t="s">
        <v>5843</v>
      </c>
      <c r="B587" s="19" t="s">
        <v>8270</v>
      </c>
      <c r="C587" s="19" t="s">
        <v>5489</v>
      </c>
      <c r="D587" s="19" t="s">
        <v>11140</v>
      </c>
      <c r="E587" s="19" t="s">
        <v>5986</v>
      </c>
      <c r="F587" s="19" t="s">
        <v>623</v>
      </c>
    </row>
    <row r="588" spans="1:6">
      <c r="A588" s="19" t="s">
        <v>5491</v>
      </c>
      <c r="B588" s="19" t="s">
        <v>8272</v>
      </c>
      <c r="C588" s="19" t="s">
        <v>5490</v>
      </c>
      <c r="D588" s="19" t="s">
        <v>11089</v>
      </c>
      <c r="E588" s="19" t="s">
        <v>10790</v>
      </c>
      <c r="F588" s="19" t="s">
        <v>623</v>
      </c>
    </row>
    <row r="589" spans="1:6">
      <c r="A589" s="19" t="s">
        <v>5495</v>
      </c>
      <c r="B589" s="19" t="s">
        <v>8277</v>
      </c>
      <c r="C589" s="19" t="s">
        <v>11139</v>
      </c>
      <c r="D589" s="19" t="s">
        <v>11138</v>
      </c>
      <c r="E589" s="19" t="s">
        <v>10852</v>
      </c>
      <c r="F589" s="19" t="s">
        <v>623</v>
      </c>
    </row>
    <row r="590" spans="1:6">
      <c r="A590" s="19" t="s">
        <v>4630</v>
      </c>
      <c r="B590" s="19" t="s">
        <v>8288</v>
      </c>
      <c r="C590" s="19" t="s">
        <v>22</v>
      </c>
      <c r="D590" s="19" t="s">
        <v>11137</v>
      </c>
      <c r="E590" s="19" t="s">
        <v>1894</v>
      </c>
      <c r="F590" s="19" t="s">
        <v>623</v>
      </c>
    </row>
    <row r="591" spans="1:6">
      <c r="A591" s="19" t="s">
        <v>58</v>
      </c>
      <c r="B591" s="19" t="s">
        <v>9868</v>
      </c>
      <c r="C591" s="19" t="s">
        <v>9867</v>
      </c>
      <c r="D591" s="19" t="s">
        <v>11136</v>
      </c>
      <c r="E591" s="19" t="s">
        <v>5986</v>
      </c>
      <c r="F591" s="19" t="s">
        <v>623</v>
      </c>
    </row>
    <row r="592" spans="1:6">
      <c r="A592" s="19" t="s">
        <v>40</v>
      </c>
      <c r="B592" s="19" t="s">
        <v>8289</v>
      </c>
      <c r="C592" s="19" t="s">
        <v>5502</v>
      </c>
      <c r="D592" s="19" t="s">
        <v>11135</v>
      </c>
      <c r="E592" s="19" t="s">
        <v>1894</v>
      </c>
      <c r="F592" s="19" t="s">
        <v>623</v>
      </c>
    </row>
    <row r="593" spans="1:6">
      <c r="A593" s="19" t="s">
        <v>4623</v>
      </c>
      <c r="B593" s="19" t="s">
        <v>9866</v>
      </c>
      <c r="C593" s="19" t="s">
        <v>9865</v>
      </c>
      <c r="D593" s="19" t="s">
        <v>11120</v>
      </c>
      <c r="E593" s="19" t="s">
        <v>10833</v>
      </c>
      <c r="F593" s="19" t="s">
        <v>623</v>
      </c>
    </row>
    <row r="594" spans="1:6">
      <c r="A594" s="19" t="s">
        <v>5843</v>
      </c>
      <c r="B594" s="19" t="s">
        <v>8291</v>
      </c>
      <c r="C594" s="19" t="s">
        <v>5503</v>
      </c>
      <c r="D594" s="19" t="s">
        <v>11134</v>
      </c>
      <c r="E594" s="19" t="s">
        <v>10759</v>
      </c>
      <c r="F594" s="19" t="s">
        <v>623</v>
      </c>
    </row>
    <row r="595" spans="1:6">
      <c r="A595" s="19" t="s">
        <v>4623</v>
      </c>
      <c r="B595" s="19" t="s">
        <v>8293</v>
      </c>
      <c r="C595" s="19" t="s">
        <v>5504</v>
      </c>
      <c r="D595" s="19" t="s">
        <v>11055</v>
      </c>
      <c r="E595" s="19" t="s">
        <v>10790</v>
      </c>
      <c r="F595" s="19" t="s">
        <v>623</v>
      </c>
    </row>
    <row r="596" spans="1:6">
      <c r="A596" s="19" t="s">
        <v>4623</v>
      </c>
      <c r="B596" s="19" t="s">
        <v>8296</v>
      </c>
      <c r="C596" s="19" t="s">
        <v>5505</v>
      </c>
      <c r="D596" s="19" t="s">
        <v>11133</v>
      </c>
      <c r="E596" s="19" t="s">
        <v>1894</v>
      </c>
      <c r="F596" s="19" t="s">
        <v>623</v>
      </c>
    </row>
    <row r="597" spans="1:6">
      <c r="A597" s="19" t="s">
        <v>4623</v>
      </c>
      <c r="B597" s="19" t="s">
        <v>8302</v>
      </c>
      <c r="C597" s="19" t="s">
        <v>5508</v>
      </c>
      <c r="D597" s="19" t="s">
        <v>10710</v>
      </c>
      <c r="E597" s="19" t="s">
        <v>447</v>
      </c>
      <c r="F597" s="19" t="s">
        <v>623</v>
      </c>
    </row>
    <row r="598" spans="1:6">
      <c r="A598" s="19" t="s">
        <v>4623</v>
      </c>
      <c r="B598" s="19" t="s">
        <v>8305</v>
      </c>
      <c r="C598" s="19" t="s">
        <v>5509</v>
      </c>
      <c r="D598" s="19" t="s">
        <v>10710</v>
      </c>
      <c r="E598" s="19" t="s">
        <v>447</v>
      </c>
      <c r="F598" s="19" t="s">
        <v>623</v>
      </c>
    </row>
    <row r="599" spans="1:6">
      <c r="A599" s="19" t="s">
        <v>5514</v>
      </c>
      <c r="B599" s="19" t="s">
        <v>8314</v>
      </c>
      <c r="C599" s="19" t="s">
        <v>9864</v>
      </c>
      <c r="D599" s="19" t="s">
        <v>11050</v>
      </c>
      <c r="E599" s="19" t="s">
        <v>32</v>
      </c>
      <c r="F599" s="19" t="s">
        <v>623</v>
      </c>
    </row>
    <row r="600" spans="1:6">
      <c r="A600" s="19" t="s">
        <v>5491</v>
      </c>
      <c r="B600" s="19" t="s">
        <v>8317</v>
      </c>
      <c r="C600" s="19" t="s">
        <v>5515</v>
      </c>
      <c r="D600" s="19" t="s">
        <v>11089</v>
      </c>
      <c r="E600" s="19" t="s">
        <v>10790</v>
      </c>
      <c r="F600" s="19" t="s">
        <v>623</v>
      </c>
    </row>
    <row r="601" spans="1:6">
      <c r="A601" s="19" t="s">
        <v>4623</v>
      </c>
      <c r="B601" s="19" t="s">
        <v>9863</v>
      </c>
      <c r="C601" s="19" t="s">
        <v>9862</v>
      </c>
      <c r="D601" s="19" t="s">
        <v>11132</v>
      </c>
      <c r="E601" s="19" t="s">
        <v>10833</v>
      </c>
      <c r="F601" s="19" t="s">
        <v>623</v>
      </c>
    </row>
    <row r="602" spans="1:6">
      <c r="A602" s="19" t="s">
        <v>5516</v>
      </c>
      <c r="B602" s="19" t="s">
        <v>8319</v>
      </c>
      <c r="C602" s="19" t="s">
        <v>23</v>
      </c>
      <c r="D602" s="19" t="s">
        <v>23</v>
      </c>
      <c r="E602" s="19" t="s">
        <v>9778</v>
      </c>
      <c r="F602" s="19" t="s">
        <v>623</v>
      </c>
    </row>
    <row r="603" spans="1:6">
      <c r="A603" s="19" t="s">
        <v>40</v>
      </c>
      <c r="B603" s="19" t="s">
        <v>8320</v>
      </c>
      <c r="C603" s="19" t="s">
        <v>9861</v>
      </c>
      <c r="D603" s="19" t="s">
        <v>10950</v>
      </c>
      <c r="E603" s="19" t="s">
        <v>10949</v>
      </c>
      <c r="F603" s="19" t="s">
        <v>623</v>
      </c>
    </row>
    <row r="604" spans="1:6">
      <c r="A604" s="19" t="s">
        <v>9859</v>
      </c>
      <c r="B604" s="19" t="s">
        <v>8190</v>
      </c>
      <c r="C604" s="19" t="s">
        <v>5449</v>
      </c>
      <c r="D604" s="19" t="s">
        <v>11091</v>
      </c>
      <c r="E604" s="19" t="s">
        <v>447</v>
      </c>
      <c r="F604" s="19" t="s">
        <v>623</v>
      </c>
    </row>
    <row r="605" spans="1:6">
      <c r="A605" s="19" t="s">
        <v>9859</v>
      </c>
      <c r="B605" s="19" t="s">
        <v>8472</v>
      </c>
      <c r="C605" s="19" t="s">
        <v>9860</v>
      </c>
      <c r="D605" s="19" t="s">
        <v>10672</v>
      </c>
      <c r="E605" s="19" t="s">
        <v>447</v>
      </c>
      <c r="F605" s="19" t="s">
        <v>623</v>
      </c>
    </row>
    <row r="606" spans="1:6">
      <c r="A606" s="19" t="s">
        <v>9859</v>
      </c>
      <c r="B606" s="19" t="s">
        <v>8388</v>
      </c>
      <c r="C606" s="19" t="s">
        <v>5552</v>
      </c>
      <c r="D606" s="19" t="s">
        <v>11131</v>
      </c>
      <c r="E606" s="19" t="s">
        <v>447</v>
      </c>
      <c r="F606" s="19" t="s">
        <v>623</v>
      </c>
    </row>
    <row r="607" spans="1:6">
      <c r="A607" s="19" t="s">
        <v>9859</v>
      </c>
      <c r="B607" s="19" t="s">
        <v>8145</v>
      </c>
      <c r="C607" s="19" t="s">
        <v>5426</v>
      </c>
      <c r="D607" s="19" t="s">
        <v>10710</v>
      </c>
      <c r="E607" s="19" t="s">
        <v>447</v>
      </c>
      <c r="F607" s="19" t="s">
        <v>623</v>
      </c>
    </row>
    <row r="608" spans="1:6">
      <c r="A608" s="19" t="s">
        <v>5501</v>
      </c>
      <c r="B608" s="19" t="s">
        <v>8285</v>
      </c>
      <c r="C608" s="19" t="s">
        <v>5500</v>
      </c>
      <c r="D608" s="19" t="s">
        <v>11130</v>
      </c>
      <c r="E608" s="19" t="s">
        <v>9766</v>
      </c>
      <c r="F608" s="19" t="s">
        <v>623</v>
      </c>
    </row>
    <row r="609" spans="1:6">
      <c r="A609" s="19" t="s">
        <v>5548</v>
      </c>
      <c r="B609" s="19" t="s">
        <v>9858</v>
      </c>
      <c r="C609" s="19" t="s">
        <v>9857</v>
      </c>
      <c r="D609" s="19" t="s">
        <v>11129</v>
      </c>
      <c r="E609" s="19" t="s">
        <v>11128</v>
      </c>
      <c r="F609" s="19" t="s">
        <v>50</v>
      </c>
    </row>
    <row r="610" spans="1:6">
      <c r="A610" s="19" t="s">
        <v>9752</v>
      </c>
      <c r="B610" s="19" t="s">
        <v>8324</v>
      </c>
      <c r="C610" s="19" t="s">
        <v>5520</v>
      </c>
      <c r="D610" s="19" t="s">
        <v>11127</v>
      </c>
      <c r="E610" s="19" t="s">
        <v>1140</v>
      </c>
      <c r="F610" s="19" t="s">
        <v>623</v>
      </c>
    </row>
    <row r="611" spans="1:6">
      <c r="A611" s="19" t="s">
        <v>4623</v>
      </c>
      <c r="B611" s="19" t="s">
        <v>8326</v>
      </c>
      <c r="C611" s="19" t="s">
        <v>5522</v>
      </c>
      <c r="D611" s="19" t="s">
        <v>11075</v>
      </c>
      <c r="E611" s="19" t="s">
        <v>10693</v>
      </c>
      <c r="F611" s="19" t="s">
        <v>623</v>
      </c>
    </row>
    <row r="612" spans="1:6">
      <c r="A612" s="19" t="s">
        <v>43</v>
      </c>
      <c r="B612" s="19" t="s">
        <v>8329</v>
      </c>
      <c r="C612" s="19" t="s">
        <v>24</v>
      </c>
      <c r="D612" s="19" t="s">
        <v>11126</v>
      </c>
      <c r="E612" s="19" t="s">
        <v>11117</v>
      </c>
      <c r="F612" s="19" t="s">
        <v>623</v>
      </c>
    </row>
    <row r="613" spans="1:6">
      <c r="A613" s="19" t="s">
        <v>4623</v>
      </c>
      <c r="B613" s="19" t="s">
        <v>9856</v>
      </c>
      <c r="C613" s="19" t="s">
        <v>9855</v>
      </c>
      <c r="D613" s="19" t="s">
        <v>11092</v>
      </c>
      <c r="E613" s="19" t="s">
        <v>447</v>
      </c>
      <c r="F613" s="19" t="s">
        <v>623</v>
      </c>
    </row>
    <row r="614" spans="1:6">
      <c r="A614" s="19" t="s">
        <v>9722</v>
      </c>
      <c r="B614" s="19" t="s">
        <v>9854</v>
      </c>
      <c r="C614" s="19" t="s">
        <v>9853</v>
      </c>
      <c r="D614" s="19" t="s">
        <v>11063</v>
      </c>
      <c r="E614" s="19" t="s">
        <v>5477</v>
      </c>
      <c r="F614" s="19" t="s">
        <v>623</v>
      </c>
    </row>
    <row r="615" spans="1:6">
      <c r="A615" s="19" t="s">
        <v>9722</v>
      </c>
      <c r="B615" s="19" t="s">
        <v>8342</v>
      </c>
      <c r="C615" s="19" t="s">
        <v>5530</v>
      </c>
      <c r="D615" s="19" t="s">
        <v>11063</v>
      </c>
      <c r="E615" s="19" t="s">
        <v>5477</v>
      </c>
      <c r="F615" s="19" t="s">
        <v>623</v>
      </c>
    </row>
    <row r="616" spans="1:6">
      <c r="A616" s="19" t="s">
        <v>5548</v>
      </c>
      <c r="B616" s="19" t="s">
        <v>9852</v>
      </c>
      <c r="C616" s="19" t="s">
        <v>9851</v>
      </c>
      <c r="D616" s="19" t="s">
        <v>11125</v>
      </c>
      <c r="E616" s="19" t="s">
        <v>447</v>
      </c>
      <c r="F616" s="19" t="s">
        <v>623</v>
      </c>
    </row>
    <row r="617" spans="1:6">
      <c r="A617" s="19" t="s">
        <v>5378</v>
      </c>
      <c r="B617" s="19" t="s">
        <v>8347</v>
      </c>
      <c r="C617" s="19" t="s">
        <v>5532</v>
      </c>
      <c r="D617" s="19" t="s">
        <v>11124</v>
      </c>
      <c r="E617" s="19" t="s">
        <v>10770</v>
      </c>
      <c r="F617" s="19" t="s">
        <v>623</v>
      </c>
    </row>
    <row r="618" spans="1:6">
      <c r="A618" s="19" t="s">
        <v>5378</v>
      </c>
      <c r="B618" s="19" t="s">
        <v>8349</v>
      </c>
      <c r="C618" s="19" t="s">
        <v>5533</v>
      </c>
      <c r="D618" s="19" t="s">
        <v>11124</v>
      </c>
      <c r="E618" s="19" t="s">
        <v>10770</v>
      </c>
      <c r="F618" s="19" t="s">
        <v>623</v>
      </c>
    </row>
    <row r="619" spans="1:6">
      <c r="A619" s="19" t="s">
        <v>5378</v>
      </c>
      <c r="B619" s="19" t="s">
        <v>8351</v>
      </c>
      <c r="C619" s="19" t="s">
        <v>5534</v>
      </c>
      <c r="D619" s="19" t="s">
        <v>11124</v>
      </c>
      <c r="E619" s="19" t="s">
        <v>10770</v>
      </c>
      <c r="F619" s="19" t="s">
        <v>623</v>
      </c>
    </row>
    <row r="620" spans="1:6">
      <c r="A620" s="19" t="s">
        <v>60</v>
      </c>
      <c r="B620" s="19" t="s">
        <v>8603</v>
      </c>
      <c r="C620" s="19" t="s">
        <v>5660</v>
      </c>
      <c r="D620" s="19" t="s">
        <v>11123</v>
      </c>
      <c r="E620" s="19" t="s">
        <v>10770</v>
      </c>
      <c r="F620" s="19" t="s">
        <v>623</v>
      </c>
    </row>
    <row r="621" spans="1:6">
      <c r="A621" s="19" t="s">
        <v>5537</v>
      </c>
      <c r="B621" s="19" t="s">
        <v>8356</v>
      </c>
      <c r="C621" s="19" t="s">
        <v>5536</v>
      </c>
      <c r="D621" s="19" t="s">
        <v>10874</v>
      </c>
      <c r="E621" s="19" t="s">
        <v>10835</v>
      </c>
      <c r="F621" s="19" t="s">
        <v>623</v>
      </c>
    </row>
    <row r="622" spans="1:6">
      <c r="A622" s="19" t="s">
        <v>4623</v>
      </c>
      <c r="B622" s="19" t="s">
        <v>8359</v>
      </c>
      <c r="C622" s="19" t="s">
        <v>9850</v>
      </c>
      <c r="D622" s="19" t="s">
        <v>11122</v>
      </c>
      <c r="E622" s="19" t="s">
        <v>10833</v>
      </c>
      <c r="F622" s="19" t="s">
        <v>623</v>
      </c>
    </row>
    <row r="623" spans="1:6">
      <c r="A623" s="19" t="s">
        <v>4623</v>
      </c>
      <c r="B623" s="19" t="s">
        <v>9849</v>
      </c>
      <c r="C623" s="19" t="s">
        <v>9848</v>
      </c>
      <c r="D623" s="19" t="s">
        <v>11122</v>
      </c>
      <c r="E623" s="19" t="s">
        <v>10833</v>
      </c>
      <c r="F623" s="19" t="s">
        <v>623</v>
      </c>
    </row>
    <row r="624" spans="1:6">
      <c r="A624" s="19" t="s">
        <v>4623</v>
      </c>
      <c r="B624" s="19" t="s">
        <v>8362</v>
      </c>
      <c r="C624" s="19" t="s">
        <v>5539</v>
      </c>
      <c r="D624" s="19" t="s">
        <v>10842</v>
      </c>
      <c r="E624" s="19" t="s">
        <v>5988</v>
      </c>
      <c r="F624" s="19" t="s">
        <v>623</v>
      </c>
    </row>
    <row r="625" spans="1:6">
      <c r="A625" s="19" t="s">
        <v>5378</v>
      </c>
      <c r="B625" s="19" t="s">
        <v>8365</v>
      </c>
      <c r="C625" s="19" t="s">
        <v>5540</v>
      </c>
      <c r="D625" s="19" t="s">
        <v>10842</v>
      </c>
      <c r="E625" s="19" t="s">
        <v>5988</v>
      </c>
      <c r="F625" s="19" t="s">
        <v>623</v>
      </c>
    </row>
    <row r="626" spans="1:6">
      <c r="A626" s="19" t="s">
        <v>5378</v>
      </c>
      <c r="B626" s="19" t="s">
        <v>9847</v>
      </c>
      <c r="C626" s="19" t="s">
        <v>9846</v>
      </c>
      <c r="D626" s="19" t="s">
        <v>11121</v>
      </c>
      <c r="E626" s="19" t="s">
        <v>5988</v>
      </c>
      <c r="F626" s="19" t="s">
        <v>623</v>
      </c>
    </row>
    <row r="627" spans="1:6">
      <c r="A627" s="19" t="s">
        <v>5548</v>
      </c>
      <c r="B627" s="19" t="s">
        <v>9845</v>
      </c>
      <c r="C627" s="19" t="s">
        <v>9844</v>
      </c>
      <c r="D627" s="19" t="s">
        <v>529</v>
      </c>
      <c r="E627" s="19" t="s">
        <v>447</v>
      </c>
      <c r="F627" s="19" t="s">
        <v>623</v>
      </c>
    </row>
    <row r="628" spans="1:6">
      <c r="A628" s="19" t="s">
        <v>4623</v>
      </c>
      <c r="B628" s="19" t="s">
        <v>8367</v>
      </c>
      <c r="C628" s="19" t="s">
        <v>5541</v>
      </c>
      <c r="D628" s="19" t="s">
        <v>11098</v>
      </c>
      <c r="E628" s="19" t="s">
        <v>447</v>
      </c>
      <c r="F628" s="19" t="s">
        <v>623</v>
      </c>
    </row>
    <row r="629" spans="1:6">
      <c r="A629" s="19" t="s">
        <v>4623</v>
      </c>
      <c r="B629" s="19" t="s">
        <v>9843</v>
      </c>
      <c r="C629" s="19" t="s">
        <v>9842</v>
      </c>
      <c r="D629" s="19" t="s">
        <v>11120</v>
      </c>
      <c r="E629" s="19" t="s">
        <v>10833</v>
      </c>
      <c r="F629" s="19" t="s">
        <v>623</v>
      </c>
    </row>
    <row r="630" spans="1:6">
      <c r="A630" s="19" t="s">
        <v>9747</v>
      </c>
      <c r="B630" s="19" t="s">
        <v>8374</v>
      </c>
      <c r="C630" s="19" t="s">
        <v>9841</v>
      </c>
      <c r="D630" s="19" t="s">
        <v>11119</v>
      </c>
      <c r="E630" s="19" t="s">
        <v>10843</v>
      </c>
      <c r="F630" s="19" t="s">
        <v>623</v>
      </c>
    </row>
    <row r="631" spans="1:6">
      <c r="A631" s="19" t="s">
        <v>5491</v>
      </c>
      <c r="B631" s="19" t="s">
        <v>9840</v>
      </c>
      <c r="C631" s="19" t="s">
        <v>9839</v>
      </c>
      <c r="D631" s="19" t="s">
        <v>11089</v>
      </c>
      <c r="E631" s="19" t="s">
        <v>10790</v>
      </c>
      <c r="F631" s="19" t="s">
        <v>623</v>
      </c>
    </row>
    <row r="632" spans="1:6">
      <c r="A632" s="19" t="s">
        <v>5516</v>
      </c>
      <c r="B632" s="19" t="s">
        <v>8375</v>
      </c>
      <c r="C632" s="19" t="s">
        <v>25</v>
      </c>
      <c r="D632" s="19" t="s">
        <v>25</v>
      </c>
      <c r="E632" s="19" t="s">
        <v>9778</v>
      </c>
      <c r="F632" s="19" t="s">
        <v>623</v>
      </c>
    </row>
    <row r="633" spans="1:6">
      <c r="A633" s="19" t="s">
        <v>58</v>
      </c>
      <c r="B633" s="19" t="s">
        <v>9838</v>
      </c>
      <c r="C633" s="19" t="s">
        <v>9837</v>
      </c>
      <c r="D633" s="19" t="s">
        <v>128</v>
      </c>
      <c r="E633" s="19" t="s">
        <v>128</v>
      </c>
      <c r="F633" s="19" t="s">
        <v>623</v>
      </c>
    </row>
    <row r="634" spans="1:6">
      <c r="A634" s="19" t="s">
        <v>61</v>
      </c>
      <c r="B634" s="19" t="s">
        <v>8376</v>
      </c>
      <c r="C634" s="19" t="s">
        <v>5545</v>
      </c>
      <c r="D634" s="19" t="s">
        <v>640</v>
      </c>
      <c r="E634" s="19" t="s">
        <v>10791</v>
      </c>
      <c r="F634" s="19" t="s">
        <v>623</v>
      </c>
    </row>
    <row r="635" spans="1:6">
      <c r="A635" s="19" t="s">
        <v>5424</v>
      </c>
      <c r="B635" s="19" t="s">
        <v>8141</v>
      </c>
      <c r="C635" s="19" t="s">
        <v>5423</v>
      </c>
      <c r="D635" s="19" t="s">
        <v>11118</v>
      </c>
      <c r="E635" s="19" t="s">
        <v>11117</v>
      </c>
      <c r="F635" s="19" t="s">
        <v>623</v>
      </c>
    </row>
    <row r="636" spans="1:6">
      <c r="A636" s="19" t="s">
        <v>5548</v>
      </c>
      <c r="B636" s="19" t="s">
        <v>8380</v>
      </c>
      <c r="C636" s="19" t="s">
        <v>5547</v>
      </c>
      <c r="D636" s="19" t="s">
        <v>10672</v>
      </c>
      <c r="E636" s="19" t="s">
        <v>9766</v>
      </c>
      <c r="F636" s="19" t="s">
        <v>623</v>
      </c>
    </row>
    <row r="637" spans="1:6">
      <c r="A637" s="19" t="s">
        <v>4623</v>
      </c>
      <c r="B637" s="19" t="s">
        <v>8381</v>
      </c>
      <c r="C637" s="19" t="s">
        <v>5549</v>
      </c>
      <c r="D637" s="19" t="s">
        <v>10874</v>
      </c>
      <c r="E637" s="19" t="s">
        <v>10835</v>
      </c>
      <c r="F637" s="19" t="s">
        <v>623</v>
      </c>
    </row>
    <row r="638" spans="1:6">
      <c r="A638" s="19" t="s">
        <v>9722</v>
      </c>
      <c r="B638" s="19" t="s">
        <v>9836</v>
      </c>
      <c r="C638" s="19" t="s">
        <v>9835</v>
      </c>
      <c r="D638" s="19" t="s">
        <v>11116</v>
      </c>
      <c r="E638" s="19" t="s">
        <v>5477</v>
      </c>
      <c r="F638" s="19" t="s">
        <v>623</v>
      </c>
    </row>
    <row r="639" spans="1:6">
      <c r="A639" s="19" t="s">
        <v>5378</v>
      </c>
      <c r="B639" s="19" t="s">
        <v>8394</v>
      </c>
      <c r="C639" s="19" t="s">
        <v>26</v>
      </c>
      <c r="D639" s="19" t="s">
        <v>11090</v>
      </c>
      <c r="E639" s="19" t="s">
        <v>10757</v>
      </c>
      <c r="F639" s="19" t="s">
        <v>623</v>
      </c>
    </row>
    <row r="640" spans="1:6">
      <c r="A640" s="19" t="s">
        <v>5378</v>
      </c>
      <c r="B640" s="19" t="s">
        <v>8396</v>
      </c>
      <c r="C640" s="19" t="s">
        <v>27</v>
      </c>
      <c r="D640" s="19" t="s">
        <v>27</v>
      </c>
      <c r="E640" s="19" t="s">
        <v>10691</v>
      </c>
      <c r="F640" s="19" t="s">
        <v>623</v>
      </c>
    </row>
    <row r="641" spans="1:6">
      <c r="A641" s="19" t="s">
        <v>55</v>
      </c>
      <c r="B641" s="19" t="s">
        <v>8157</v>
      </c>
      <c r="C641" s="19" t="s">
        <v>11115</v>
      </c>
      <c r="D641" s="19" t="s">
        <v>11109</v>
      </c>
      <c r="E641" s="19" t="s">
        <v>10712</v>
      </c>
      <c r="F641" s="19" t="s">
        <v>623</v>
      </c>
    </row>
    <row r="642" spans="1:6">
      <c r="A642" s="19" t="s">
        <v>55</v>
      </c>
      <c r="B642" s="19" t="s">
        <v>8254</v>
      </c>
      <c r="C642" s="19" t="s">
        <v>10677</v>
      </c>
      <c r="D642" s="19" t="s">
        <v>11109</v>
      </c>
      <c r="E642" s="19" t="s">
        <v>10712</v>
      </c>
      <c r="F642" s="19" t="s">
        <v>623</v>
      </c>
    </row>
    <row r="643" spans="1:6">
      <c r="A643" s="19" t="s">
        <v>5556</v>
      </c>
      <c r="B643" s="19" t="s">
        <v>8398</v>
      </c>
      <c r="C643" s="19" t="s">
        <v>11114</v>
      </c>
      <c r="D643" s="19" t="s">
        <v>10852</v>
      </c>
      <c r="E643" s="19" t="s">
        <v>10852</v>
      </c>
      <c r="F643" s="19" t="s">
        <v>623</v>
      </c>
    </row>
    <row r="644" spans="1:6">
      <c r="A644" s="19" t="s">
        <v>5573</v>
      </c>
      <c r="B644" s="19" t="s">
        <v>8431</v>
      </c>
      <c r="C644" s="19" t="s">
        <v>5572</v>
      </c>
      <c r="D644" s="19" t="s">
        <v>11113</v>
      </c>
      <c r="E644" s="19" t="s">
        <v>879</v>
      </c>
      <c r="F644" s="19" t="s">
        <v>623</v>
      </c>
    </row>
    <row r="645" spans="1:6">
      <c r="A645" s="19" t="s">
        <v>5378</v>
      </c>
      <c r="B645" s="19" t="s">
        <v>9833</v>
      </c>
      <c r="C645" s="19" t="s">
        <v>9832</v>
      </c>
      <c r="D645" s="19" t="s">
        <v>11054</v>
      </c>
      <c r="E645" s="19" t="s">
        <v>10852</v>
      </c>
      <c r="F645" s="19" t="s">
        <v>623</v>
      </c>
    </row>
    <row r="646" spans="1:6">
      <c r="A646" s="19" t="s">
        <v>55</v>
      </c>
      <c r="B646" s="19" t="s">
        <v>8403</v>
      </c>
      <c r="C646" s="19" t="s">
        <v>5559</v>
      </c>
      <c r="D646" s="19" t="s">
        <v>10672</v>
      </c>
      <c r="E646" s="19" t="s">
        <v>11112</v>
      </c>
      <c r="F646" s="19" t="s">
        <v>623</v>
      </c>
    </row>
    <row r="647" spans="1:6">
      <c r="A647" s="19" t="s">
        <v>9831</v>
      </c>
      <c r="B647" s="19" t="s">
        <v>8311</v>
      </c>
      <c r="C647" s="19" t="s">
        <v>5511</v>
      </c>
      <c r="D647" s="19" t="s">
        <v>11091</v>
      </c>
      <c r="E647" s="19" t="s">
        <v>447</v>
      </c>
      <c r="F647" s="19" t="s">
        <v>623</v>
      </c>
    </row>
    <row r="648" spans="1:6">
      <c r="A648" s="19" t="s">
        <v>9831</v>
      </c>
      <c r="B648" s="19" t="s">
        <v>8491</v>
      </c>
      <c r="C648" s="19" t="s">
        <v>5607</v>
      </c>
      <c r="D648" s="19" t="s">
        <v>11091</v>
      </c>
      <c r="E648" s="19" t="s">
        <v>447</v>
      </c>
      <c r="F648" s="19" t="s">
        <v>623</v>
      </c>
    </row>
    <row r="649" spans="1:6">
      <c r="A649" s="19" t="s">
        <v>9831</v>
      </c>
      <c r="B649" s="19" t="s">
        <v>8114</v>
      </c>
      <c r="C649" s="19" t="s">
        <v>5408</v>
      </c>
      <c r="D649" s="19" t="s">
        <v>11111</v>
      </c>
      <c r="E649" s="19" t="s">
        <v>447</v>
      </c>
      <c r="F649" s="19" t="s">
        <v>623</v>
      </c>
    </row>
    <row r="650" spans="1:6">
      <c r="A650" s="19" t="s">
        <v>4623</v>
      </c>
      <c r="B650" s="19" t="s">
        <v>8407</v>
      </c>
      <c r="C650" s="19" t="s">
        <v>5560</v>
      </c>
      <c r="D650" s="19" t="s">
        <v>11110</v>
      </c>
      <c r="E650" s="19" t="s">
        <v>10712</v>
      </c>
      <c r="F650" s="19" t="s">
        <v>623</v>
      </c>
    </row>
    <row r="651" spans="1:6">
      <c r="A651" s="19" t="s">
        <v>55</v>
      </c>
      <c r="B651" s="19" t="s">
        <v>8410</v>
      </c>
      <c r="C651" s="19" t="s">
        <v>5561</v>
      </c>
      <c r="D651" s="19" t="s">
        <v>11109</v>
      </c>
      <c r="E651" s="19" t="s">
        <v>10712</v>
      </c>
      <c r="F651" s="19" t="s">
        <v>623</v>
      </c>
    </row>
    <row r="652" spans="1:6">
      <c r="A652" s="19" t="s">
        <v>5843</v>
      </c>
      <c r="B652" s="19" t="s">
        <v>8412</v>
      </c>
      <c r="C652" s="19" t="s">
        <v>5562</v>
      </c>
      <c r="D652" s="19" t="s">
        <v>11061</v>
      </c>
      <c r="E652" s="19" t="s">
        <v>10759</v>
      </c>
      <c r="F652" s="19" t="s">
        <v>623</v>
      </c>
    </row>
    <row r="653" spans="1:6">
      <c r="A653" s="19" t="s">
        <v>5378</v>
      </c>
      <c r="B653" s="19" t="s">
        <v>8417</v>
      </c>
      <c r="C653" s="19" t="s">
        <v>5564</v>
      </c>
      <c r="D653" s="19" t="s">
        <v>11108</v>
      </c>
      <c r="E653" s="19" t="s">
        <v>10691</v>
      </c>
      <c r="F653" s="19" t="s">
        <v>623</v>
      </c>
    </row>
    <row r="654" spans="1:6">
      <c r="A654" s="19" t="s">
        <v>5378</v>
      </c>
      <c r="B654" s="19" t="s">
        <v>8419</v>
      </c>
      <c r="C654" s="19" t="s">
        <v>5565</v>
      </c>
      <c r="D654" s="19" t="s">
        <v>11108</v>
      </c>
      <c r="E654" s="19" t="s">
        <v>10691</v>
      </c>
      <c r="F654" s="19" t="s">
        <v>623</v>
      </c>
    </row>
    <row r="655" spans="1:6">
      <c r="A655" s="19" t="s">
        <v>5378</v>
      </c>
      <c r="B655" s="19" t="s">
        <v>8420</v>
      </c>
      <c r="C655" s="19" t="s">
        <v>9830</v>
      </c>
      <c r="D655" s="19" t="s">
        <v>11108</v>
      </c>
      <c r="E655" s="19" t="s">
        <v>10691</v>
      </c>
      <c r="F655" s="19" t="s">
        <v>623</v>
      </c>
    </row>
    <row r="656" spans="1:6">
      <c r="A656" s="19" t="s">
        <v>9747</v>
      </c>
      <c r="B656" s="19" t="s">
        <v>8423</v>
      </c>
      <c r="C656" s="19" t="s">
        <v>5567</v>
      </c>
      <c r="D656" s="19" t="s">
        <v>2668</v>
      </c>
      <c r="E656" s="19" t="s">
        <v>10843</v>
      </c>
      <c r="F656" s="19" t="s">
        <v>623</v>
      </c>
    </row>
    <row r="657" spans="1:6">
      <c r="A657" s="19" t="s">
        <v>9757</v>
      </c>
      <c r="B657" s="19" t="s">
        <v>9829</v>
      </c>
      <c r="C657" s="19" t="s">
        <v>9828</v>
      </c>
      <c r="D657" s="19" t="s">
        <v>11029</v>
      </c>
      <c r="E657" s="19" t="s">
        <v>10691</v>
      </c>
      <c r="F657" s="19" t="s">
        <v>623</v>
      </c>
    </row>
    <row r="658" spans="1:6">
      <c r="A658" s="19" t="s">
        <v>5576</v>
      </c>
      <c r="B658" s="19" t="s">
        <v>8435</v>
      </c>
      <c r="C658" s="19" t="s">
        <v>5575</v>
      </c>
      <c r="D658" s="19" t="s">
        <v>11107</v>
      </c>
      <c r="E658" s="19" t="s">
        <v>10778</v>
      </c>
      <c r="F658" s="19" t="s">
        <v>623</v>
      </c>
    </row>
    <row r="659" spans="1:6">
      <c r="A659" s="19" t="s">
        <v>5571</v>
      </c>
      <c r="B659" s="19" t="s">
        <v>8428</v>
      </c>
      <c r="C659" s="19" t="s">
        <v>5570</v>
      </c>
      <c r="D659" s="19" t="s">
        <v>11106</v>
      </c>
      <c r="E659" s="19" t="s">
        <v>10694</v>
      </c>
      <c r="F659" s="19" t="s">
        <v>623</v>
      </c>
    </row>
    <row r="660" spans="1:6">
      <c r="A660" s="19" t="s">
        <v>5398</v>
      </c>
      <c r="B660" s="19" t="s">
        <v>8434</v>
      </c>
      <c r="C660" s="19" t="s">
        <v>5574</v>
      </c>
      <c r="D660" s="19" t="s">
        <v>5574</v>
      </c>
      <c r="E660" s="19" t="s">
        <v>10863</v>
      </c>
      <c r="F660" s="19" t="s">
        <v>623</v>
      </c>
    </row>
    <row r="661" spans="1:6">
      <c r="A661" s="19" t="s">
        <v>5422</v>
      </c>
      <c r="B661" s="19" t="s">
        <v>8551</v>
      </c>
      <c r="C661" s="19" t="s">
        <v>11105</v>
      </c>
      <c r="D661" s="19" t="s">
        <v>11104</v>
      </c>
      <c r="E661" s="19" t="s">
        <v>859</v>
      </c>
      <c r="F661" s="19" t="s">
        <v>623</v>
      </c>
    </row>
    <row r="662" spans="1:6">
      <c r="A662" s="19" t="s">
        <v>4623</v>
      </c>
      <c r="B662" s="19" t="s">
        <v>8437</v>
      </c>
      <c r="C662" s="19" t="s">
        <v>5577</v>
      </c>
      <c r="D662" s="19" t="s">
        <v>11103</v>
      </c>
      <c r="E662" s="19" t="s">
        <v>859</v>
      </c>
      <c r="F662" s="19" t="s">
        <v>623</v>
      </c>
    </row>
    <row r="663" spans="1:6">
      <c r="A663" s="19" t="s">
        <v>9827</v>
      </c>
      <c r="B663" s="19" t="s">
        <v>8440</v>
      </c>
      <c r="C663" s="19" t="s">
        <v>5578</v>
      </c>
      <c r="D663" s="19" t="s">
        <v>11092</v>
      </c>
      <c r="E663" s="19" t="s">
        <v>447</v>
      </c>
      <c r="F663" s="19" t="s">
        <v>623</v>
      </c>
    </row>
    <row r="664" spans="1:6">
      <c r="A664" s="19" t="s">
        <v>5422</v>
      </c>
      <c r="B664" s="19" t="s">
        <v>8138</v>
      </c>
      <c r="C664" s="19" t="s">
        <v>5421</v>
      </c>
      <c r="D664" s="19" t="s">
        <v>5421</v>
      </c>
      <c r="E664" s="19" t="s">
        <v>859</v>
      </c>
      <c r="F664" s="19" t="s">
        <v>623</v>
      </c>
    </row>
    <row r="665" spans="1:6">
      <c r="A665" s="19" t="s">
        <v>5483</v>
      </c>
      <c r="B665" s="19" t="s">
        <v>9826</v>
      </c>
      <c r="C665" s="19" t="s">
        <v>2020</v>
      </c>
      <c r="D665" s="19" t="s">
        <v>11102</v>
      </c>
      <c r="E665" s="19" t="s">
        <v>10892</v>
      </c>
      <c r="F665" s="19" t="s">
        <v>623</v>
      </c>
    </row>
    <row r="666" spans="1:6">
      <c r="A666" s="19" t="s">
        <v>5548</v>
      </c>
      <c r="B666" s="19" t="s">
        <v>9825</v>
      </c>
      <c r="C666" s="19" t="s">
        <v>9824</v>
      </c>
      <c r="D666" s="19" t="s">
        <v>10844</v>
      </c>
      <c r="E666" s="19" t="s">
        <v>10843</v>
      </c>
      <c r="F666" s="19" t="s">
        <v>623</v>
      </c>
    </row>
    <row r="667" spans="1:6">
      <c r="A667" s="19" t="s">
        <v>5483</v>
      </c>
      <c r="B667" s="19" t="s">
        <v>9823</v>
      </c>
      <c r="C667" s="19" t="s">
        <v>2018</v>
      </c>
      <c r="D667" s="19" t="s">
        <v>11101</v>
      </c>
      <c r="E667" s="19" t="s">
        <v>10892</v>
      </c>
      <c r="F667" s="19" t="s">
        <v>623</v>
      </c>
    </row>
    <row r="668" spans="1:6">
      <c r="A668" s="19" t="s">
        <v>4630</v>
      </c>
      <c r="B668" s="19" t="s">
        <v>8582</v>
      </c>
      <c r="C668" s="19" t="s">
        <v>5647</v>
      </c>
      <c r="D668" s="19" t="s">
        <v>11100</v>
      </c>
      <c r="E668" s="19" t="s">
        <v>10843</v>
      </c>
      <c r="F668" s="19" t="s">
        <v>623</v>
      </c>
    </row>
    <row r="669" spans="1:6">
      <c r="A669" s="19" t="s">
        <v>4623</v>
      </c>
      <c r="B669" s="19" t="s">
        <v>8443</v>
      </c>
      <c r="C669" s="19" t="s">
        <v>5579</v>
      </c>
      <c r="D669" s="19" t="s">
        <v>11055</v>
      </c>
      <c r="E669" s="19" t="s">
        <v>10790</v>
      </c>
      <c r="F669" s="19" t="s">
        <v>623</v>
      </c>
    </row>
    <row r="670" spans="1:6">
      <c r="A670" s="19" t="s">
        <v>5548</v>
      </c>
      <c r="B670" s="19" t="s">
        <v>8446</v>
      </c>
      <c r="C670" s="19" t="s">
        <v>5580</v>
      </c>
      <c r="D670" s="19" t="s">
        <v>9875</v>
      </c>
      <c r="E670" s="19" t="s">
        <v>10668</v>
      </c>
      <c r="F670" s="19" t="s">
        <v>623</v>
      </c>
    </row>
    <row r="671" spans="1:6">
      <c r="A671" s="19" t="s">
        <v>5483</v>
      </c>
      <c r="B671" s="19" t="s">
        <v>8208</v>
      </c>
      <c r="C671" s="19" t="s">
        <v>5458</v>
      </c>
      <c r="D671" s="19" t="s">
        <v>11099</v>
      </c>
      <c r="E671" s="19" t="s">
        <v>10892</v>
      </c>
      <c r="F671" s="19" t="s">
        <v>623</v>
      </c>
    </row>
    <row r="672" spans="1:6">
      <c r="A672" s="19" t="s">
        <v>5548</v>
      </c>
      <c r="B672" s="19" t="s">
        <v>9822</v>
      </c>
      <c r="C672" s="19" t="s">
        <v>9821</v>
      </c>
      <c r="D672" s="19" t="s">
        <v>10713</v>
      </c>
      <c r="E672" s="19" t="s">
        <v>10712</v>
      </c>
      <c r="F672" s="19" t="s">
        <v>623</v>
      </c>
    </row>
    <row r="673" spans="1:6">
      <c r="A673" s="19" t="s">
        <v>4623</v>
      </c>
      <c r="B673" s="19" t="s">
        <v>8449</v>
      </c>
      <c r="C673" s="19" t="s">
        <v>5582</v>
      </c>
      <c r="D673" s="19" t="s">
        <v>9932</v>
      </c>
      <c r="E673" s="19" t="s">
        <v>1894</v>
      </c>
      <c r="F673" s="19" t="s">
        <v>623</v>
      </c>
    </row>
    <row r="674" spans="1:6">
      <c r="A674" s="19" t="s">
        <v>9820</v>
      </c>
      <c r="B674" s="19" t="s">
        <v>8486</v>
      </c>
      <c r="C674" s="19" t="s">
        <v>5603</v>
      </c>
      <c r="D674" s="19" t="s">
        <v>10842</v>
      </c>
      <c r="E674" s="19" t="s">
        <v>5988</v>
      </c>
      <c r="F674" s="19" t="s">
        <v>623</v>
      </c>
    </row>
    <row r="675" spans="1:6">
      <c r="A675" s="19" t="s">
        <v>9819</v>
      </c>
      <c r="B675" s="19" t="s">
        <v>8452</v>
      </c>
      <c r="C675" s="19" t="s">
        <v>5583</v>
      </c>
      <c r="D675" s="19" t="s">
        <v>11098</v>
      </c>
      <c r="E675" s="19" t="s">
        <v>447</v>
      </c>
      <c r="F675" s="19" t="s">
        <v>623</v>
      </c>
    </row>
    <row r="676" spans="1:6">
      <c r="A676" s="19" t="s">
        <v>5378</v>
      </c>
      <c r="B676" s="19" t="s">
        <v>8455</v>
      </c>
      <c r="C676" s="19" t="s">
        <v>5585</v>
      </c>
      <c r="D676" s="19" t="s">
        <v>11097</v>
      </c>
      <c r="E676" s="19" t="s">
        <v>10691</v>
      </c>
      <c r="F676" s="19" t="s">
        <v>623</v>
      </c>
    </row>
    <row r="677" spans="1:6">
      <c r="A677" s="19" t="s">
        <v>5378</v>
      </c>
      <c r="B677" s="19" t="s">
        <v>8457</v>
      </c>
      <c r="C677" s="19" t="s">
        <v>5586</v>
      </c>
      <c r="D677" s="19" t="s">
        <v>11097</v>
      </c>
      <c r="E677" s="19" t="s">
        <v>10691</v>
      </c>
      <c r="F677" s="19" t="s">
        <v>623</v>
      </c>
    </row>
    <row r="678" spans="1:6">
      <c r="A678" s="19" t="s">
        <v>5491</v>
      </c>
      <c r="B678" s="19" t="s">
        <v>8460</v>
      </c>
      <c r="C678" s="19" t="s">
        <v>5588</v>
      </c>
      <c r="D678" s="19" t="s">
        <v>11096</v>
      </c>
      <c r="E678" s="19" t="s">
        <v>10790</v>
      </c>
      <c r="F678" s="19" t="s">
        <v>623</v>
      </c>
    </row>
    <row r="679" spans="1:6">
      <c r="A679" s="19" t="s">
        <v>4584</v>
      </c>
      <c r="B679" s="19" t="s">
        <v>8461</v>
      </c>
      <c r="C679" s="19" t="s">
        <v>9818</v>
      </c>
      <c r="D679" s="19" t="s">
        <v>11095</v>
      </c>
      <c r="E679" s="19" t="s">
        <v>10863</v>
      </c>
      <c r="F679" s="19" t="s">
        <v>623</v>
      </c>
    </row>
    <row r="680" spans="1:6">
      <c r="A680" s="19" t="s">
        <v>5548</v>
      </c>
      <c r="B680" s="19" t="s">
        <v>9817</v>
      </c>
      <c r="C680" s="19" t="s">
        <v>9816</v>
      </c>
      <c r="D680" s="19" t="s">
        <v>11094</v>
      </c>
      <c r="E680" s="19" t="s">
        <v>10691</v>
      </c>
      <c r="F680" s="19" t="s">
        <v>623</v>
      </c>
    </row>
    <row r="681" spans="1:6">
      <c r="A681" s="19" t="s">
        <v>58</v>
      </c>
      <c r="B681" s="19" t="s">
        <v>8462</v>
      </c>
      <c r="C681" s="19" t="s">
        <v>28</v>
      </c>
      <c r="D681" s="19" t="s">
        <v>28</v>
      </c>
      <c r="E681" s="19" t="s">
        <v>128</v>
      </c>
      <c r="F681" s="19" t="s">
        <v>623</v>
      </c>
    </row>
    <row r="682" spans="1:6">
      <c r="A682" s="19" t="s">
        <v>4623</v>
      </c>
      <c r="B682" s="19" t="s">
        <v>8463</v>
      </c>
      <c r="C682" s="19" t="s">
        <v>5591</v>
      </c>
      <c r="D682" s="19" t="s">
        <v>11065</v>
      </c>
      <c r="E682" s="19" t="s">
        <v>10843</v>
      </c>
      <c r="F682" s="19" t="s">
        <v>623</v>
      </c>
    </row>
    <row r="683" spans="1:6">
      <c r="A683" s="19" t="s">
        <v>54</v>
      </c>
      <c r="B683" s="19" t="s">
        <v>8466</v>
      </c>
      <c r="C683" s="19" t="s">
        <v>5592</v>
      </c>
      <c r="D683" s="19" t="s">
        <v>1533</v>
      </c>
      <c r="E683" s="19" t="s">
        <v>10688</v>
      </c>
      <c r="F683" s="19" t="s">
        <v>623</v>
      </c>
    </row>
    <row r="684" spans="1:6">
      <c r="A684" s="19" t="s">
        <v>9815</v>
      </c>
      <c r="B684" s="19" t="s">
        <v>9814</v>
      </c>
      <c r="C684" s="19" t="s">
        <v>9813</v>
      </c>
      <c r="D684" s="19" t="s">
        <v>11093</v>
      </c>
      <c r="E684" s="19" t="s">
        <v>10833</v>
      </c>
      <c r="F684" s="19" t="s">
        <v>623</v>
      </c>
    </row>
    <row r="685" spans="1:6">
      <c r="A685" s="19" t="s">
        <v>4623</v>
      </c>
      <c r="B685" s="19" t="s">
        <v>9812</v>
      </c>
      <c r="C685" s="19" t="s">
        <v>9811</v>
      </c>
      <c r="D685" s="19" t="s">
        <v>10710</v>
      </c>
      <c r="E685" s="19" t="s">
        <v>447</v>
      </c>
      <c r="F685" s="19" t="s">
        <v>623</v>
      </c>
    </row>
    <row r="686" spans="1:6">
      <c r="A686" s="19" t="s">
        <v>4623</v>
      </c>
      <c r="B686" s="19" t="s">
        <v>9810</v>
      </c>
      <c r="C686" s="19" t="s">
        <v>9809</v>
      </c>
      <c r="D686" s="19" t="s">
        <v>10710</v>
      </c>
      <c r="E686" s="19" t="s">
        <v>447</v>
      </c>
      <c r="F686" s="19" t="s">
        <v>623</v>
      </c>
    </row>
    <row r="687" spans="1:6">
      <c r="A687" s="19" t="s">
        <v>4623</v>
      </c>
      <c r="B687" s="19" t="s">
        <v>9808</v>
      </c>
      <c r="C687" s="19" t="s">
        <v>9807</v>
      </c>
      <c r="D687" s="19" t="s">
        <v>11092</v>
      </c>
      <c r="E687" s="19" t="s">
        <v>447</v>
      </c>
      <c r="F687" s="19" t="s">
        <v>623</v>
      </c>
    </row>
    <row r="688" spans="1:6">
      <c r="A688" s="19" t="s">
        <v>4623</v>
      </c>
      <c r="B688" s="19" t="s">
        <v>9806</v>
      </c>
      <c r="C688" s="19" t="s">
        <v>9805</v>
      </c>
      <c r="D688" s="19" t="s">
        <v>11092</v>
      </c>
      <c r="E688" s="19" t="s">
        <v>447</v>
      </c>
      <c r="F688" s="19" t="s">
        <v>623</v>
      </c>
    </row>
    <row r="689" spans="1:6">
      <c r="A689" s="19" t="s">
        <v>4623</v>
      </c>
      <c r="B689" s="19" t="s">
        <v>9804</v>
      </c>
      <c r="C689" s="19" t="s">
        <v>9803</v>
      </c>
      <c r="D689" s="19" t="s">
        <v>11091</v>
      </c>
      <c r="E689" s="19" t="s">
        <v>447</v>
      </c>
      <c r="F689" s="19" t="s">
        <v>623</v>
      </c>
    </row>
    <row r="690" spans="1:6">
      <c r="A690" s="19" t="s">
        <v>4623</v>
      </c>
      <c r="B690" s="19" t="s">
        <v>9802</v>
      </c>
      <c r="C690" s="19" t="s">
        <v>9801</v>
      </c>
      <c r="D690" s="19" t="s">
        <v>11091</v>
      </c>
      <c r="E690" s="19" t="s">
        <v>447</v>
      </c>
      <c r="F690" s="19" t="s">
        <v>623</v>
      </c>
    </row>
    <row r="691" spans="1:6">
      <c r="A691" s="19" t="s">
        <v>5843</v>
      </c>
      <c r="B691" s="19" t="s">
        <v>8468</v>
      </c>
      <c r="C691" s="19" t="s">
        <v>5593</v>
      </c>
      <c r="D691" s="19" t="s">
        <v>11061</v>
      </c>
      <c r="E691" s="19" t="s">
        <v>10759</v>
      </c>
      <c r="F691" s="19" t="s">
        <v>623</v>
      </c>
    </row>
    <row r="692" spans="1:6">
      <c r="A692" s="19" t="s">
        <v>4623</v>
      </c>
      <c r="B692" s="19" t="s">
        <v>9800</v>
      </c>
      <c r="C692" s="19" t="s">
        <v>9799</v>
      </c>
      <c r="D692" s="19" t="s">
        <v>11088</v>
      </c>
      <c r="E692" s="19" t="s">
        <v>10835</v>
      </c>
      <c r="F692" s="19" t="s">
        <v>623</v>
      </c>
    </row>
    <row r="693" spans="1:6">
      <c r="A693" s="19" t="s">
        <v>5378</v>
      </c>
      <c r="B693" s="19" t="s">
        <v>8475</v>
      </c>
      <c r="C693" s="19" t="s">
        <v>29</v>
      </c>
      <c r="D693" s="19" t="s">
        <v>11090</v>
      </c>
      <c r="E693" s="19" t="s">
        <v>10757</v>
      </c>
      <c r="F693" s="19" t="s">
        <v>623</v>
      </c>
    </row>
    <row r="694" spans="1:6">
      <c r="A694" s="19" t="s">
        <v>4623</v>
      </c>
      <c r="B694" s="19" t="s">
        <v>8479</v>
      </c>
      <c r="C694" s="19" t="s">
        <v>5598</v>
      </c>
      <c r="D694" s="19" t="s">
        <v>5598</v>
      </c>
      <c r="E694" s="19" t="s">
        <v>10791</v>
      </c>
      <c r="F694" s="19" t="s">
        <v>623</v>
      </c>
    </row>
    <row r="695" spans="1:6">
      <c r="A695" s="19" t="s">
        <v>5491</v>
      </c>
      <c r="B695" s="19" t="s">
        <v>9798</v>
      </c>
      <c r="C695" s="19" t="s">
        <v>9797</v>
      </c>
      <c r="D695" s="19" t="s">
        <v>11089</v>
      </c>
      <c r="E695" s="19" t="s">
        <v>10790</v>
      </c>
      <c r="F695" s="19" t="s">
        <v>623</v>
      </c>
    </row>
    <row r="696" spans="1:6">
      <c r="A696" s="19" t="s">
        <v>58</v>
      </c>
      <c r="B696" s="19" t="s">
        <v>8484</v>
      </c>
      <c r="C696" s="19" t="s">
        <v>5602</v>
      </c>
      <c r="D696" s="19" t="s">
        <v>10931</v>
      </c>
      <c r="E696" s="19" t="s">
        <v>10701</v>
      </c>
      <c r="F696" s="19" t="s">
        <v>623</v>
      </c>
    </row>
    <row r="697" spans="1:6">
      <c r="A697" s="19" t="s">
        <v>58</v>
      </c>
      <c r="B697" s="19" t="s">
        <v>8489</v>
      </c>
      <c r="C697" s="19" t="s">
        <v>9796</v>
      </c>
      <c r="D697" s="19" t="s">
        <v>5606</v>
      </c>
      <c r="E697" s="19" t="s">
        <v>5986</v>
      </c>
      <c r="F697" s="19" t="s">
        <v>623</v>
      </c>
    </row>
    <row r="698" spans="1:6">
      <c r="A698" s="19" t="s">
        <v>9722</v>
      </c>
      <c r="B698" s="19" t="s">
        <v>8494</v>
      </c>
      <c r="C698" s="19" t="s">
        <v>5608</v>
      </c>
      <c r="D698" s="19" t="s">
        <v>11063</v>
      </c>
      <c r="E698" s="19" t="s">
        <v>5477</v>
      </c>
      <c r="F698" s="19" t="s">
        <v>623</v>
      </c>
    </row>
    <row r="699" spans="1:6">
      <c r="A699" s="19" t="s">
        <v>4623</v>
      </c>
      <c r="B699" s="19" t="s">
        <v>8499</v>
      </c>
      <c r="C699" s="19" t="s">
        <v>9795</v>
      </c>
      <c r="D699" s="19" t="s">
        <v>11088</v>
      </c>
      <c r="E699" s="19" t="s">
        <v>1894</v>
      </c>
      <c r="F699" s="19" t="s">
        <v>623</v>
      </c>
    </row>
    <row r="700" spans="1:6">
      <c r="A700" s="19" t="s">
        <v>9794</v>
      </c>
      <c r="B700" s="19" t="s">
        <v>8496</v>
      </c>
      <c r="C700" s="19" t="s">
        <v>5609</v>
      </c>
      <c r="D700" s="19" t="s">
        <v>9909</v>
      </c>
      <c r="E700" s="19" t="s">
        <v>5477</v>
      </c>
      <c r="F700" s="19" t="s">
        <v>623</v>
      </c>
    </row>
    <row r="701" spans="1:6">
      <c r="A701" s="19" t="s">
        <v>5422</v>
      </c>
      <c r="B701" s="19" t="s">
        <v>8506</v>
      </c>
      <c r="C701" s="19" t="s">
        <v>5613</v>
      </c>
      <c r="D701" s="19" t="s">
        <v>11087</v>
      </c>
      <c r="E701" s="19" t="s">
        <v>859</v>
      </c>
      <c r="F701" s="19" t="s">
        <v>623</v>
      </c>
    </row>
    <row r="702" spans="1:6">
      <c r="A702" s="19" t="s">
        <v>5378</v>
      </c>
      <c r="B702" s="19" t="s">
        <v>8507</v>
      </c>
      <c r="C702" s="19" t="s">
        <v>30</v>
      </c>
      <c r="D702" s="19" t="s">
        <v>11086</v>
      </c>
      <c r="E702" s="19" t="s">
        <v>10757</v>
      </c>
      <c r="F702" s="19" t="s">
        <v>623</v>
      </c>
    </row>
    <row r="703" spans="1:6">
      <c r="A703" s="19" t="s">
        <v>5514</v>
      </c>
      <c r="B703" s="19" t="s">
        <v>8344</v>
      </c>
      <c r="C703" s="19" t="s">
        <v>5531</v>
      </c>
      <c r="D703" s="19" t="s">
        <v>11085</v>
      </c>
      <c r="E703" s="19" t="s">
        <v>10835</v>
      </c>
      <c r="F703" s="19" t="s">
        <v>623</v>
      </c>
    </row>
    <row r="704" spans="1:6">
      <c r="A704" s="19" t="s">
        <v>5514</v>
      </c>
      <c r="B704" s="19" t="s">
        <v>8353</v>
      </c>
      <c r="C704" s="19" t="s">
        <v>5535</v>
      </c>
      <c r="D704" s="19" t="s">
        <v>10672</v>
      </c>
      <c r="E704" s="19" t="s">
        <v>9766</v>
      </c>
      <c r="F704" s="19" t="s">
        <v>623</v>
      </c>
    </row>
    <row r="705" spans="1:6">
      <c r="A705" s="19" t="s">
        <v>4623</v>
      </c>
      <c r="B705" s="19" t="s">
        <v>9793</v>
      </c>
      <c r="C705" s="19" t="s">
        <v>9792</v>
      </c>
      <c r="D705" s="19" t="s">
        <v>468</v>
      </c>
      <c r="E705" s="19" t="s">
        <v>10838</v>
      </c>
      <c r="F705" s="19" t="s">
        <v>623</v>
      </c>
    </row>
    <row r="706" spans="1:6">
      <c r="A706" s="19" t="s">
        <v>58</v>
      </c>
      <c r="B706" s="19" t="s">
        <v>9791</v>
      </c>
      <c r="C706" s="19" t="s">
        <v>9790</v>
      </c>
      <c r="D706" s="19" t="s">
        <v>11082</v>
      </c>
      <c r="E706" s="19" t="s">
        <v>5986</v>
      </c>
      <c r="F706" s="19" t="s">
        <v>623</v>
      </c>
    </row>
    <row r="707" spans="1:6">
      <c r="A707" s="19" t="s">
        <v>5843</v>
      </c>
      <c r="B707" s="19" t="s">
        <v>8515</v>
      </c>
      <c r="C707" s="19" t="s">
        <v>5618</v>
      </c>
      <c r="D707" s="19" t="s">
        <v>11084</v>
      </c>
      <c r="E707" s="19" t="s">
        <v>5986</v>
      </c>
      <c r="F707" s="19" t="s">
        <v>623</v>
      </c>
    </row>
    <row r="708" spans="1:6">
      <c r="A708" s="19" t="s">
        <v>5843</v>
      </c>
      <c r="B708" s="19" t="s">
        <v>8519</v>
      </c>
      <c r="C708" s="19" t="s">
        <v>5620</v>
      </c>
      <c r="D708" s="19" t="s">
        <v>11083</v>
      </c>
      <c r="E708" s="19" t="s">
        <v>5986</v>
      </c>
      <c r="F708" s="19" t="s">
        <v>623</v>
      </c>
    </row>
    <row r="709" spans="1:6">
      <c r="A709" s="19" t="s">
        <v>5843</v>
      </c>
      <c r="B709" s="19" t="s">
        <v>8517</v>
      </c>
      <c r="C709" s="19" t="s">
        <v>5619</v>
      </c>
      <c r="D709" s="19" t="s">
        <v>11083</v>
      </c>
      <c r="E709" s="19" t="s">
        <v>5986</v>
      </c>
      <c r="F709" s="19" t="s">
        <v>623</v>
      </c>
    </row>
    <row r="710" spans="1:6">
      <c r="A710" s="19" t="s">
        <v>9789</v>
      </c>
      <c r="B710" s="19" t="s">
        <v>8521</v>
      </c>
      <c r="C710" s="19" t="s">
        <v>31</v>
      </c>
      <c r="D710" s="19" t="s">
        <v>16</v>
      </c>
      <c r="E710" s="19" t="s">
        <v>5986</v>
      </c>
      <c r="F710" s="19" t="s">
        <v>623</v>
      </c>
    </row>
    <row r="711" spans="1:6">
      <c r="A711" s="19" t="s">
        <v>5617</v>
      </c>
      <c r="B711" s="19" t="s">
        <v>8513</v>
      </c>
      <c r="C711" s="19" t="s">
        <v>9788</v>
      </c>
      <c r="D711" s="19" t="s">
        <v>11082</v>
      </c>
      <c r="E711" s="19" t="s">
        <v>5986</v>
      </c>
      <c r="F711" s="19" t="s">
        <v>623</v>
      </c>
    </row>
    <row r="712" spans="1:6">
      <c r="A712" s="19" t="s">
        <v>5378</v>
      </c>
      <c r="B712" s="19" t="s">
        <v>11081</v>
      </c>
      <c r="C712" s="19" t="s">
        <v>11080</v>
      </c>
      <c r="D712" s="19" t="s">
        <v>692</v>
      </c>
      <c r="E712" s="19" t="s">
        <v>128</v>
      </c>
      <c r="F712" s="19" t="s">
        <v>623</v>
      </c>
    </row>
    <row r="713" spans="1:6">
      <c r="A713" s="19" t="s">
        <v>4623</v>
      </c>
      <c r="B713" s="19" t="s">
        <v>8524</v>
      </c>
      <c r="C713" s="19" t="s">
        <v>5621</v>
      </c>
      <c r="D713" s="19" t="s">
        <v>11054</v>
      </c>
      <c r="E713" s="19" t="s">
        <v>10852</v>
      </c>
      <c r="F713" s="19" t="s">
        <v>623</v>
      </c>
    </row>
    <row r="714" spans="1:6">
      <c r="A714" s="19" t="s">
        <v>4623</v>
      </c>
      <c r="B714" s="19" t="s">
        <v>8527</v>
      </c>
      <c r="C714" s="19" t="s">
        <v>5622</v>
      </c>
      <c r="D714" s="19" t="s">
        <v>11054</v>
      </c>
      <c r="E714" s="19" t="s">
        <v>10852</v>
      </c>
      <c r="F714" s="19" t="s">
        <v>623</v>
      </c>
    </row>
    <row r="715" spans="1:6">
      <c r="A715" s="19" t="s">
        <v>4623</v>
      </c>
      <c r="B715" s="19" t="s">
        <v>8530</v>
      </c>
      <c r="C715" s="19" t="s">
        <v>5623</v>
      </c>
      <c r="D715" s="19" t="s">
        <v>11054</v>
      </c>
      <c r="E715" s="19" t="s">
        <v>10852</v>
      </c>
      <c r="F715" s="19" t="s">
        <v>623</v>
      </c>
    </row>
    <row r="716" spans="1:6">
      <c r="A716" s="19" t="s">
        <v>9757</v>
      </c>
      <c r="B716" s="19" t="s">
        <v>9787</v>
      </c>
      <c r="C716" s="19" t="s">
        <v>9786</v>
      </c>
      <c r="D716" s="19" t="s">
        <v>10672</v>
      </c>
      <c r="E716" s="19" t="s">
        <v>10712</v>
      </c>
      <c r="F716" s="19" t="s">
        <v>623</v>
      </c>
    </row>
    <row r="717" spans="1:6">
      <c r="A717" s="19" t="s">
        <v>5378</v>
      </c>
      <c r="B717" s="19" t="s">
        <v>8538</v>
      </c>
      <c r="C717" s="19" t="s">
        <v>5626</v>
      </c>
      <c r="D717" s="19" t="s">
        <v>10994</v>
      </c>
      <c r="E717" s="19" t="s">
        <v>10691</v>
      </c>
      <c r="F717" s="19" t="s">
        <v>623</v>
      </c>
    </row>
    <row r="718" spans="1:6">
      <c r="A718" s="19" t="s">
        <v>5378</v>
      </c>
      <c r="B718" s="19" t="s">
        <v>8540</v>
      </c>
      <c r="C718" s="19" t="s">
        <v>5627</v>
      </c>
      <c r="D718" s="19" t="s">
        <v>10994</v>
      </c>
      <c r="E718" s="19" t="s">
        <v>10691</v>
      </c>
      <c r="F718" s="19" t="s">
        <v>623</v>
      </c>
    </row>
    <row r="719" spans="1:6">
      <c r="A719" s="19" t="s">
        <v>5378</v>
      </c>
      <c r="B719" s="19" t="s">
        <v>11079</v>
      </c>
      <c r="C719" s="19" t="s">
        <v>11078</v>
      </c>
      <c r="D719" s="19" t="s">
        <v>692</v>
      </c>
      <c r="E719" s="19" t="s">
        <v>128</v>
      </c>
      <c r="F719" s="19" t="s">
        <v>623</v>
      </c>
    </row>
    <row r="720" spans="1:6">
      <c r="A720" s="19" t="s">
        <v>5843</v>
      </c>
      <c r="B720" s="19" t="s">
        <v>8547</v>
      </c>
      <c r="C720" s="19" t="s">
        <v>5631</v>
      </c>
      <c r="D720" s="19" t="s">
        <v>5986</v>
      </c>
      <c r="E720" s="19" t="s">
        <v>5986</v>
      </c>
      <c r="F720" s="19" t="s">
        <v>623</v>
      </c>
    </row>
    <row r="721" spans="1:6">
      <c r="A721" s="19" t="s">
        <v>5548</v>
      </c>
      <c r="B721" s="19" t="s">
        <v>9785</v>
      </c>
      <c r="C721" s="19" t="s">
        <v>9784</v>
      </c>
      <c r="D721" s="19" t="s">
        <v>1533</v>
      </c>
      <c r="E721" s="19" t="s">
        <v>10688</v>
      </c>
      <c r="F721" s="19" t="s">
        <v>623</v>
      </c>
    </row>
    <row r="722" spans="1:6">
      <c r="A722" s="19" t="s">
        <v>58</v>
      </c>
      <c r="B722" s="19" t="s">
        <v>8554</v>
      </c>
      <c r="C722" s="19" t="s">
        <v>5634</v>
      </c>
      <c r="D722" s="19" t="s">
        <v>5986</v>
      </c>
      <c r="E722" s="19" t="s">
        <v>5986</v>
      </c>
      <c r="F722" s="19" t="s">
        <v>623</v>
      </c>
    </row>
    <row r="723" spans="1:6">
      <c r="A723" s="19" t="s">
        <v>5548</v>
      </c>
      <c r="B723" s="19" t="s">
        <v>9783</v>
      </c>
      <c r="C723" s="19" t="s">
        <v>447</v>
      </c>
      <c r="D723" s="19" t="s">
        <v>529</v>
      </c>
      <c r="E723" s="19" t="s">
        <v>447</v>
      </c>
      <c r="F723" s="19" t="s">
        <v>623</v>
      </c>
    </row>
    <row r="724" spans="1:6">
      <c r="A724" s="19" t="s">
        <v>5378</v>
      </c>
      <c r="B724" s="19" t="s">
        <v>8558</v>
      </c>
      <c r="C724" s="19" t="s">
        <v>32</v>
      </c>
      <c r="D724" s="19" t="s">
        <v>11023</v>
      </c>
      <c r="E724" s="19" t="s">
        <v>10691</v>
      </c>
      <c r="F724" s="19" t="s">
        <v>623</v>
      </c>
    </row>
    <row r="725" spans="1:6">
      <c r="A725" s="19" t="s">
        <v>9722</v>
      </c>
      <c r="B725" s="19" t="s">
        <v>8564</v>
      </c>
      <c r="C725" s="19" t="s">
        <v>5639</v>
      </c>
      <c r="D725" s="19" t="s">
        <v>9909</v>
      </c>
      <c r="E725" s="19" t="s">
        <v>5477</v>
      </c>
      <c r="F725" s="19" t="s">
        <v>623</v>
      </c>
    </row>
    <row r="726" spans="1:6">
      <c r="A726" s="19" t="s">
        <v>9782</v>
      </c>
      <c r="B726" s="19" t="s">
        <v>8566</v>
      </c>
      <c r="C726" s="19" t="s">
        <v>5640</v>
      </c>
      <c r="D726" s="19" t="s">
        <v>11077</v>
      </c>
      <c r="E726" s="19" t="s">
        <v>447</v>
      </c>
      <c r="F726" s="19" t="s">
        <v>623</v>
      </c>
    </row>
    <row r="727" spans="1:6">
      <c r="A727" s="19" t="s">
        <v>5537</v>
      </c>
      <c r="B727" s="19" t="s">
        <v>8567</v>
      </c>
      <c r="C727" s="19" t="s">
        <v>5641</v>
      </c>
      <c r="D727" s="19" t="s">
        <v>11076</v>
      </c>
      <c r="E727" s="19" t="s">
        <v>10835</v>
      </c>
      <c r="F727" s="19" t="s">
        <v>623</v>
      </c>
    </row>
    <row r="728" spans="1:6">
      <c r="A728" s="19" t="s">
        <v>5685</v>
      </c>
      <c r="B728" s="19" t="s">
        <v>8656</v>
      </c>
      <c r="C728" s="19" t="s">
        <v>5684</v>
      </c>
      <c r="D728" s="19" t="s">
        <v>10909</v>
      </c>
      <c r="E728" s="19" t="s">
        <v>10752</v>
      </c>
      <c r="F728" s="19" t="s">
        <v>623</v>
      </c>
    </row>
    <row r="729" spans="1:6">
      <c r="A729" s="19" t="s">
        <v>4623</v>
      </c>
      <c r="B729" s="19" t="s">
        <v>8570</v>
      </c>
      <c r="C729" s="19" t="s">
        <v>5643</v>
      </c>
      <c r="D729" s="19" t="s">
        <v>11075</v>
      </c>
      <c r="E729" s="19" t="s">
        <v>10693</v>
      </c>
      <c r="F729" s="19" t="s">
        <v>623</v>
      </c>
    </row>
    <row r="730" spans="1:6">
      <c r="A730" s="19" t="s">
        <v>4969</v>
      </c>
      <c r="B730" s="19" t="s">
        <v>8268</v>
      </c>
      <c r="C730" s="19" t="s">
        <v>5488</v>
      </c>
      <c r="D730" s="19" t="s">
        <v>10872</v>
      </c>
      <c r="E730" s="19" t="s">
        <v>9778</v>
      </c>
      <c r="F730" s="19" t="s">
        <v>623</v>
      </c>
    </row>
    <row r="731" spans="1:6">
      <c r="A731" s="19" t="s">
        <v>4969</v>
      </c>
      <c r="B731" s="19" t="s">
        <v>8679</v>
      </c>
      <c r="C731" s="19" t="s">
        <v>5696</v>
      </c>
      <c r="D731" s="19" t="s">
        <v>10872</v>
      </c>
      <c r="E731" s="19" t="s">
        <v>9778</v>
      </c>
      <c r="F731" s="19" t="s">
        <v>623</v>
      </c>
    </row>
    <row r="732" spans="1:6">
      <c r="A732" s="19" t="s">
        <v>4623</v>
      </c>
      <c r="B732" s="19" t="s">
        <v>8573</v>
      </c>
      <c r="C732" s="19" t="s">
        <v>5644</v>
      </c>
      <c r="D732" s="19" t="s">
        <v>11074</v>
      </c>
      <c r="E732" s="19" t="s">
        <v>859</v>
      </c>
      <c r="F732" s="19" t="s">
        <v>623</v>
      </c>
    </row>
    <row r="733" spans="1:6">
      <c r="A733" s="19" t="s">
        <v>4623</v>
      </c>
      <c r="B733" s="19" t="s">
        <v>8576</v>
      </c>
      <c r="C733" s="19" t="s">
        <v>5645</v>
      </c>
      <c r="D733" s="19" t="s">
        <v>11074</v>
      </c>
      <c r="E733" s="19" t="s">
        <v>859</v>
      </c>
      <c r="F733" s="19" t="s">
        <v>623</v>
      </c>
    </row>
    <row r="734" spans="1:6">
      <c r="A734" s="19" t="s">
        <v>4623</v>
      </c>
      <c r="B734" s="19" t="s">
        <v>8579</v>
      </c>
      <c r="C734" s="19" t="s">
        <v>5646</v>
      </c>
      <c r="D734" s="19" t="s">
        <v>11074</v>
      </c>
      <c r="E734" s="19" t="s">
        <v>859</v>
      </c>
      <c r="F734" s="19" t="s">
        <v>623</v>
      </c>
    </row>
    <row r="735" spans="1:6">
      <c r="A735" s="19" t="s">
        <v>5548</v>
      </c>
      <c r="B735" s="19" t="s">
        <v>9781</v>
      </c>
      <c r="C735" s="19" t="s">
        <v>9780</v>
      </c>
      <c r="D735" s="19" t="s">
        <v>529</v>
      </c>
      <c r="E735" s="19" t="s">
        <v>447</v>
      </c>
      <c r="F735" s="19" t="s">
        <v>623</v>
      </c>
    </row>
    <row r="736" spans="1:6">
      <c r="A736" s="19" t="s">
        <v>4623</v>
      </c>
      <c r="B736" s="19" t="s">
        <v>8583</v>
      </c>
      <c r="C736" s="19" t="s">
        <v>5649</v>
      </c>
      <c r="D736" s="19" t="s">
        <v>11073</v>
      </c>
      <c r="E736" s="19" t="s">
        <v>10843</v>
      </c>
      <c r="F736" s="19" t="s">
        <v>623</v>
      </c>
    </row>
    <row r="737" spans="1:6">
      <c r="A737" s="19" t="s">
        <v>5548</v>
      </c>
      <c r="B737" s="19" t="s">
        <v>8589</v>
      </c>
      <c r="C737" s="19" t="s">
        <v>5651</v>
      </c>
      <c r="D737" s="19" t="s">
        <v>1964</v>
      </c>
      <c r="E737" s="19" t="s">
        <v>32</v>
      </c>
      <c r="F737" s="19" t="s">
        <v>623</v>
      </c>
    </row>
    <row r="738" spans="1:6">
      <c r="A738" s="19" t="s">
        <v>4623</v>
      </c>
      <c r="B738" s="19" t="s">
        <v>9779</v>
      </c>
      <c r="C738" s="19" t="s">
        <v>9778</v>
      </c>
      <c r="D738" s="19" t="s">
        <v>10672</v>
      </c>
      <c r="E738" s="19" t="s">
        <v>10843</v>
      </c>
      <c r="F738" s="19" t="s">
        <v>623</v>
      </c>
    </row>
    <row r="739" spans="1:6">
      <c r="A739" s="19" t="s">
        <v>5378</v>
      </c>
      <c r="B739" s="19" t="s">
        <v>8477</v>
      </c>
      <c r="C739" s="19" t="s">
        <v>33</v>
      </c>
      <c r="D739" s="19" t="s">
        <v>11072</v>
      </c>
      <c r="E739" s="19" t="s">
        <v>10833</v>
      </c>
      <c r="F739" s="19" t="s">
        <v>623</v>
      </c>
    </row>
    <row r="740" spans="1:6">
      <c r="A740" s="19" t="s">
        <v>40</v>
      </c>
      <c r="B740" s="19" t="s">
        <v>8592</v>
      </c>
      <c r="C740" s="19" t="s">
        <v>5652</v>
      </c>
      <c r="D740" s="19" t="s">
        <v>11071</v>
      </c>
      <c r="E740" s="19" t="s">
        <v>10949</v>
      </c>
      <c r="F740" s="19" t="s">
        <v>623</v>
      </c>
    </row>
    <row r="741" spans="1:6">
      <c r="A741" s="19" t="s">
        <v>5667</v>
      </c>
      <c r="B741" s="19" t="s">
        <v>8615</v>
      </c>
      <c r="C741" s="19" t="s">
        <v>9777</v>
      </c>
      <c r="D741" s="19" t="s">
        <v>10967</v>
      </c>
      <c r="E741" s="19" t="s">
        <v>10770</v>
      </c>
      <c r="F741" s="19" t="s">
        <v>623</v>
      </c>
    </row>
    <row r="742" spans="1:6">
      <c r="A742" s="19" t="s">
        <v>9776</v>
      </c>
      <c r="B742" s="19" t="s">
        <v>8107</v>
      </c>
      <c r="C742" s="19" t="s">
        <v>5402</v>
      </c>
      <c r="D742" s="19" t="s">
        <v>11070</v>
      </c>
      <c r="E742" s="19" t="s">
        <v>447</v>
      </c>
      <c r="F742" s="19" t="s">
        <v>623</v>
      </c>
    </row>
    <row r="743" spans="1:6">
      <c r="A743" s="19" t="s">
        <v>58</v>
      </c>
      <c r="B743" s="19" t="s">
        <v>8598</v>
      </c>
      <c r="C743" s="19" t="s">
        <v>5657</v>
      </c>
      <c r="D743" s="19" t="s">
        <v>19</v>
      </c>
      <c r="E743" s="19" t="s">
        <v>128</v>
      </c>
      <c r="F743" s="19" t="s">
        <v>623</v>
      </c>
    </row>
    <row r="744" spans="1:6">
      <c r="A744" s="19" t="s">
        <v>9757</v>
      </c>
      <c r="B744" s="19" t="s">
        <v>9775</v>
      </c>
      <c r="C744" s="19" t="s">
        <v>9774</v>
      </c>
      <c r="D744" s="19" t="s">
        <v>10874</v>
      </c>
      <c r="E744" s="19" t="s">
        <v>10835</v>
      </c>
      <c r="F744" s="19" t="s">
        <v>623</v>
      </c>
    </row>
    <row r="745" spans="1:6">
      <c r="A745" s="19" t="s">
        <v>9757</v>
      </c>
      <c r="B745" s="19" t="s">
        <v>9773</v>
      </c>
      <c r="C745" s="19" t="s">
        <v>9772</v>
      </c>
      <c r="D745" s="19" t="s">
        <v>10874</v>
      </c>
      <c r="E745" s="19" t="s">
        <v>10835</v>
      </c>
      <c r="F745" s="19" t="s">
        <v>623</v>
      </c>
    </row>
    <row r="746" spans="1:6">
      <c r="A746" s="19" t="s">
        <v>5662</v>
      </c>
      <c r="B746" s="19" t="s">
        <v>8605</v>
      </c>
      <c r="C746" s="19" t="s">
        <v>9771</v>
      </c>
      <c r="D746" s="19" t="s">
        <v>11069</v>
      </c>
      <c r="E746" s="19" t="s">
        <v>9766</v>
      </c>
      <c r="F746" s="19" t="s">
        <v>623</v>
      </c>
    </row>
    <row r="747" spans="1:6">
      <c r="A747" s="19" t="s">
        <v>4623</v>
      </c>
      <c r="B747" s="19" t="s">
        <v>9770</v>
      </c>
      <c r="C747" s="19" t="s">
        <v>9769</v>
      </c>
      <c r="D747" s="19" t="s">
        <v>468</v>
      </c>
      <c r="E747" s="19" t="s">
        <v>10838</v>
      </c>
      <c r="F747" s="19" t="s">
        <v>623</v>
      </c>
    </row>
    <row r="748" spans="1:6">
      <c r="A748" s="19" t="s">
        <v>4623</v>
      </c>
      <c r="B748" s="19" t="s">
        <v>8610</v>
      </c>
      <c r="C748" s="19" t="s">
        <v>5664</v>
      </c>
      <c r="D748" s="19" t="s">
        <v>10672</v>
      </c>
      <c r="E748" s="19" t="s">
        <v>10835</v>
      </c>
      <c r="F748" s="19" t="s">
        <v>623</v>
      </c>
    </row>
    <row r="749" spans="1:6">
      <c r="A749" s="19" t="s">
        <v>9768</v>
      </c>
      <c r="B749" s="19" t="s">
        <v>8536</v>
      </c>
      <c r="C749" s="19" t="s">
        <v>5625</v>
      </c>
      <c r="D749" s="19" t="s">
        <v>11068</v>
      </c>
      <c r="E749" s="19" t="s">
        <v>10843</v>
      </c>
      <c r="F749" s="19" t="s">
        <v>623</v>
      </c>
    </row>
    <row r="750" spans="1:6">
      <c r="A750" s="19" t="s">
        <v>5548</v>
      </c>
      <c r="B750" s="19" t="s">
        <v>9767</v>
      </c>
      <c r="C750" s="19" t="s">
        <v>9766</v>
      </c>
      <c r="D750" s="19" t="s">
        <v>11067</v>
      </c>
      <c r="E750" s="19" t="s">
        <v>9766</v>
      </c>
      <c r="F750" s="19" t="s">
        <v>623</v>
      </c>
    </row>
    <row r="751" spans="1:6">
      <c r="A751" s="19" t="s">
        <v>4623</v>
      </c>
      <c r="B751" s="19" t="s">
        <v>8617</v>
      </c>
      <c r="C751" s="19" t="s">
        <v>34</v>
      </c>
      <c r="D751" s="19" t="s">
        <v>11066</v>
      </c>
      <c r="E751" s="19" t="s">
        <v>10770</v>
      </c>
      <c r="F751" s="19" t="s">
        <v>623</v>
      </c>
    </row>
    <row r="752" spans="1:6">
      <c r="A752" s="19" t="s">
        <v>5378</v>
      </c>
      <c r="B752" s="19" t="s">
        <v>8620</v>
      </c>
      <c r="C752" s="19" t="s">
        <v>5668</v>
      </c>
      <c r="D752" s="19" t="s">
        <v>11066</v>
      </c>
      <c r="E752" s="19" t="s">
        <v>10770</v>
      </c>
      <c r="F752" s="19" t="s">
        <v>623</v>
      </c>
    </row>
    <row r="753" spans="1:6">
      <c r="A753" s="19" t="s">
        <v>5407</v>
      </c>
      <c r="B753" s="19" t="s">
        <v>8622</v>
      </c>
      <c r="C753" s="19" t="s">
        <v>5669</v>
      </c>
      <c r="D753" s="19" t="s">
        <v>11065</v>
      </c>
      <c r="E753" s="19" t="s">
        <v>10843</v>
      </c>
      <c r="F753" s="19" t="s">
        <v>623</v>
      </c>
    </row>
    <row r="754" spans="1:6">
      <c r="A754" s="19" t="s">
        <v>5516</v>
      </c>
      <c r="B754" s="19" t="s">
        <v>8627</v>
      </c>
      <c r="C754" s="19" t="s">
        <v>35</v>
      </c>
      <c r="D754" s="19" t="s">
        <v>23</v>
      </c>
      <c r="E754" s="19" t="s">
        <v>9778</v>
      </c>
      <c r="F754" s="19" t="s">
        <v>623</v>
      </c>
    </row>
    <row r="755" spans="1:6">
      <c r="A755" s="19" t="s">
        <v>54</v>
      </c>
      <c r="B755" s="19" t="s">
        <v>8628</v>
      </c>
      <c r="C755" s="19" t="s">
        <v>11064</v>
      </c>
      <c r="D755" s="19" t="s">
        <v>10747</v>
      </c>
      <c r="E755" s="19" t="s">
        <v>10688</v>
      </c>
      <c r="F755" s="19" t="s">
        <v>623</v>
      </c>
    </row>
    <row r="756" spans="1:6">
      <c r="A756" s="19" t="s">
        <v>9722</v>
      </c>
      <c r="B756" s="19" t="s">
        <v>9765</v>
      </c>
      <c r="C756" s="19" t="s">
        <v>9764</v>
      </c>
      <c r="D756" s="19" t="s">
        <v>11063</v>
      </c>
      <c r="E756" s="19" t="s">
        <v>5477</v>
      </c>
      <c r="F756" s="19" t="s">
        <v>623</v>
      </c>
    </row>
    <row r="757" spans="1:6">
      <c r="A757" s="19" t="s">
        <v>1696</v>
      </c>
      <c r="B757" s="19" t="s">
        <v>9763</v>
      </c>
      <c r="C757" s="19" t="s">
        <v>9762</v>
      </c>
      <c r="D757" s="19" t="s">
        <v>11062</v>
      </c>
      <c r="E757" s="19" t="s">
        <v>10974</v>
      </c>
      <c r="F757" s="19" t="s">
        <v>623</v>
      </c>
    </row>
    <row r="758" spans="1:6">
      <c r="A758" s="19" t="s">
        <v>5516</v>
      </c>
      <c r="B758" s="19" t="s">
        <v>8633</v>
      </c>
      <c r="C758" s="19" t="s">
        <v>5673</v>
      </c>
      <c r="D758" s="19" t="s">
        <v>25</v>
      </c>
      <c r="E758" s="19" t="s">
        <v>9778</v>
      </c>
      <c r="F758" s="19" t="s">
        <v>623</v>
      </c>
    </row>
    <row r="759" spans="1:6">
      <c r="A759" s="19" t="s">
        <v>5843</v>
      </c>
      <c r="B759" s="19" t="s">
        <v>8634</v>
      </c>
      <c r="C759" s="19" t="s">
        <v>5674</v>
      </c>
      <c r="D759" s="19" t="s">
        <v>11061</v>
      </c>
      <c r="E759" s="19" t="s">
        <v>10759</v>
      </c>
      <c r="F759" s="19" t="s">
        <v>623</v>
      </c>
    </row>
    <row r="760" spans="1:6">
      <c r="A760" s="19" t="s">
        <v>58</v>
      </c>
      <c r="B760" s="19" t="s">
        <v>8637</v>
      </c>
      <c r="C760" s="19" t="s">
        <v>5675</v>
      </c>
      <c r="D760" s="19" t="s">
        <v>9748</v>
      </c>
      <c r="E760" s="19" t="s">
        <v>10986</v>
      </c>
      <c r="F760" s="19" t="s">
        <v>623</v>
      </c>
    </row>
    <row r="761" spans="1:6">
      <c r="A761" s="19" t="s">
        <v>58</v>
      </c>
      <c r="B761" s="19" t="s">
        <v>8644</v>
      </c>
      <c r="C761" s="19" t="s">
        <v>5679</v>
      </c>
      <c r="D761" s="19" t="s">
        <v>11060</v>
      </c>
      <c r="E761" s="19" t="s">
        <v>5986</v>
      </c>
      <c r="F761" s="19" t="s">
        <v>623</v>
      </c>
    </row>
    <row r="762" spans="1:6">
      <c r="A762" s="19" t="s">
        <v>4623</v>
      </c>
      <c r="B762" s="19" t="s">
        <v>8650</v>
      </c>
      <c r="C762" s="19" t="s">
        <v>5682</v>
      </c>
      <c r="D762" s="19" t="s">
        <v>10672</v>
      </c>
      <c r="E762" s="19" t="s">
        <v>447</v>
      </c>
      <c r="F762" s="19" t="s">
        <v>623</v>
      </c>
    </row>
    <row r="763" spans="1:6">
      <c r="A763" s="19" t="s">
        <v>4623</v>
      </c>
      <c r="B763" s="19" t="s">
        <v>8653</v>
      </c>
      <c r="C763" s="19" t="s">
        <v>5683</v>
      </c>
      <c r="D763" s="19" t="s">
        <v>10672</v>
      </c>
      <c r="E763" s="19" t="s">
        <v>447</v>
      </c>
      <c r="F763" s="19" t="s">
        <v>623</v>
      </c>
    </row>
    <row r="764" spans="1:6">
      <c r="A764" s="19" t="s">
        <v>8833</v>
      </c>
      <c r="B764" s="19" t="s">
        <v>8105</v>
      </c>
      <c r="C764" s="19" t="s">
        <v>9761</v>
      </c>
      <c r="D764" s="19" t="s">
        <v>11059</v>
      </c>
      <c r="E764" s="19" t="s">
        <v>11058</v>
      </c>
      <c r="F764" s="19" t="s">
        <v>623</v>
      </c>
    </row>
    <row r="765" spans="1:6">
      <c r="A765" s="19" t="s">
        <v>4623</v>
      </c>
      <c r="B765" s="19" t="s">
        <v>8660</v>
      </c>
      <c r="C765" s="19" t="s">
        <v>5689</v>
      </c>
      <c r="D765" s="19" t="s">
        <v>468</v>
      </c>
      <c r="E765" s="19" t="s">
        <v>10838</v>
      </c>
      <c r="F765" s="19" t="s">
        <v>623</v>
      </c>
    </row>
    <row r="766" spans="1:6">
      <c r="A766" s="19" t="s">
        <v>9760</v>
      </c>
      <c r="B766" s="19" t="s">
        <v>8663</v>
      </c>
      <c r="C766" s="19" t="s">
        <v>5690</v>
      </c>
      <c r="D766" s="19" t="s">
        <v>529</v>
      </c>
      <c r="E766" s="19" t="s">
        <v>447</v>
      </c>
      <c r="F766" s="19" t="s">
        <v>623</v>
      </c>
    </row>
    <row r="767" spans="1:6">
      <c r="A767" s="19" t="s">
        <v>9722</v>
      </c>
      <c r="B767" s="19" t="s">
        <v>9759</v>
      </c>
      <c r="C767" s="19" t="s">
        <v>9758</v>
      </c>
      <c r="D767" s="19" t="s">
        <v>11057</v>
      </c>
      <c r="E767" s="19" t="s">
        <v>5477</v>
      </c>
      <c r="F767" s="19" t="s">
        <v>623</v>
      </c>
    </row>
    <row r="768" spans="1:6">
      <c r="A768" s="19" t="s">
        <v>9757</v>
      </c>
      <c r="B768" s="19" t="s">
        <v>9756</v>
      </c>
      <c r="C768" s="19" t="s">
        <v>9755</v>
      </c>
      <c r="D768" s="19" t="s">
        <v>11056</v>
      </c>
      <c r="E768" s="19" t="s">
        <v>5986</v>
      </c>
      <c r="F768" s="19" t="s">
        <v>623</v>
      </c>
    </row>
    <row r="769" spans="1:6">
      <c r="A769" s="19" t="s">
        <v>4623</v>
      </c>
      <c r="B769" s="19" t="s">
        <v>8670</v>
      </c>
      <c r="C769" s="19" t="s">
        <v>5692</v>
      </c>
      <c r="D769" s="19" t="s">
        <v>11055</v>
      </c>
      <c r="E769" s="19" t="s">
        <v>10790</v>
      </c>
      <c r="F769" s="19" t="s">
        <v>623</v>
      </c>
    </row>
    <row r="770" spans="1:6">
      <c r="A770" s="19" t="s">
        <v>4623</v>
      </c>
      <c r="B770" s="19" t="s">
        <v>8673</v>
      </c>
      <c r="C770" s="19" t="s">
        <v>5693</v>
      </c>
      <c r="D770" s="19" t="s">
        <v>11054</v>
      </c>
      <c r="E770" s="19" t="s">
        <v>10852</v>
      </c>
      <c r="F770" s="19" t="s">
        <v>623</v>
      </c>
    </row>
    <row r="771" spans="1:6">
      <c r="A771" s="19" t="s">
        <v>5537</v>
      </c>
      <c r="B771" s="19" t="s">
        <v>9754</v>
      </c>
      <c r="C771" s="19" t="s">
        <v>9753</v>
      </c>
      <c r="D771" s="19" t="s">
        <v>9753</v>
      </c>
      <c r="E771" s="19" t="s">
        <v>10835</v>
      </c>
      <c r="F771" s="19" t="s">
        <v>623</v>
      </c>
    </row>
    <row r="772" spans="1:6">
      <c r="A772" s="19" t="s">
        <v>9752</v>
      </c>
      <c r="B772" s="19" t="s">
        <v>9751</v>
      </c>
      <c r="C772" s="19" t="s">
        <v>9750</v>
      </c>
      <c r="D772" s="19" t="s">
        <v>10924</v>
      </c>
      <c r="E772" s="19" t="s">
        <v>1140</v>
      </c>
      <c r="F772" s="19" t="s">
        <v>623</v>
      </c>
    </row>
    <row r="773" spans="1:6">
      <c r="A773" s="19" t="s">
        <v>58</v>
      </c>
      <c r="B773" s="19" t="s">
        <v>9749</v>
      </c>
      <c r="C773" s="19" t="s">
        <v>9748</v>
      </c>
      <c r="D773" s="19" t="s">
        <v>9748</v>
      </c>
      <c r="E773" s="19" t="s">
        <v>10986</v>
      </c>
      <c r="F773" s="19" t="s">
        <v>623</v>
      </c>
    </row>
    <row r="774" spans="1:6">
      <c r="A774" s="19" t="s">
        <v>42</v>
      </c>
      <c r="B774" s="19" t="s">
        <v>8590</v>
      </c>
      <c r="C774" s="19" t="s">
        <v>143</v>
      </c>
      <c r="D774" s="19" t="s">
        <v>11053</v>
      </c>
      <c r="E774" s="19" t="s">
        <v>9778</v>
      </c>
      <c r="F774" s="19" t="s">
        <v>623</v>
      </c>
    </row>
    <row r="775" spans="1:6">
      <c r="A775" s="19" t="s">
        <v>9747</v>
      </c>
      <c r="B775" s="19" t="s">
        <v>9746</v>
      </c>
      <c r="C775" s="19" t="s">
        <v>2668</v>
      </c>
      <c r="D775" s="19" t="s">
        <v>2668</v>
      </c>
      <c r="E775" s="19" t="s">
        <v>10843</v>
      </c>
      <c r="F775" s="19" t="s">
        <v>623</v>
      </c>
    </row>
    <row r="776" spans="1:6">
      <c r="A776" s="19" t="s">
        <v>58</v>
      </c>
      <c r="B776" s="19" t="s">
        <v>8215</v>
      </c>
      <c r="C776" s="19" t="s">
        <v>9745</v>
      </c>
      <c r="D776" s="19" t="s">
        <v>11052</v>
      </c>
      <c r="E776" s="19" t="s">
        <v>128</v>
      </c>
      <c r="F776" s="19" t="s">
        <v>623</v>
      </c>
    </row>
    <row r="777" spans="1:6">
      <c r="A777" s="19" t="s">
        <v>5601</v>
      </c>
      <c r="B777" s="19" t="s">
        <v>8482</v>
      </c>
      <c r="C777" s="19" t="s">
        <v>5600</v>
      </c>
      <c r="D777" s="19" t="s">
        <v>10701</v>
      </c>
      <c r="E777" s="19" t="s">
        <v>10701</v>
      </c>
      <c r="F777" s="19" t="s">
        <v>623</v>
      </c>
    </row>
    <row r="778" spans="1:6">
      <c r="A778" s="19" t="s">
        <v>5601</v>
      </c>
      <c r="B778" s="19" t="s">
        <v>9744</v>
      </c>
      <c r="C778" s="19" t="s">
        <v>9743</v>
      </c>
      <c r="D778" s="19" t="s">
        <v>11051</v>
      </c>
      <c r="E778" s="19" t="s">
        <v>10701</v>
      </c>
      <c r="F778" s="19" t="s">
        <v>623</v>
      </c>
    </row>
    <row r="779" spans="1:6">
      <c r="A779" s="19" t="s">
        <v>5843</v>
      </c>
      <c r="B779" s="19" t="s">
        <v>8447</v>
      </c>
      <c r="C779" s="19" t="s">
        <v>9742</v>
      </c>
      <c r="D779" s="19" t="s">
        <v>5581</v>
      </c>
      <c r="E779" s="19" t="s">
        <v>5986</v>
      </c>
      <c r="F779" s="19" t="s">
        <v>623</v>
      </c>
    </row>
    <row r="780" spans="1:6">
      <c r="A780" s="19" t="s">
        <v>5514</v>
      </c>
      <c r="B780" s="19" t="s">
        <v>9741</v>
      </c>
      <c r="C780" s="19" t="s">
        <v>9740</v>
      </c>
      <c r="D780" s="19" t="s">
        <v>11050</v>
      </c>
      <c r="E780" s="19" t="s">
        <v>32</v>
      </c>
      <c r="F780" s="19" t="s">
        <v>623</v>
      </c>
    </row>
    <row r="781" spans="1:6">
      <c r="A781" s="19" t="s">
        <v>5495</v>
      </c>
      <c r="B781" s="19" t="s">
        <v>8683</v>
      </c>
      <c r="C781" s="19" t="s">
        <v>5599</v>
      </c>
      <c r="D781" s="19" t="s">
        <v>11049</v>
      </c>
      <c r="E781" s="19" t="s">
        <v>10852</v>
      </c>
      <c r="F781" s="19" t="s">
        <v>623</v>
      </c>
    </row>
    <row r="782" spans="1:6">
      <c r="A782" s="19" t="s">
        <v>4623</v>
      </c>
      <c r="B782" s="19" t="s">
        <v>9737</v>
      </c>
      <c r="C782" s="19" t="s">
        <v>9736</v>
      </c>
      <c r="D782" s="19" t="s">
        <v>10778</v>
      </c>
      <c r="E782" s="19" t="s">
        <v>10778</v>
      </c>
      <c r="F782" s="19" t="s">
        <v>623</v>
      </c>
    </row>
    <row r="783" spans="1:6">
      <c r="A783" s="19" t="s">
        <v>5378</v>
      </c>
      <c r="B783" s="19" t="s">
        <v>11048</v>
      </c>
      <c r="C783" s="19" t="s">
        <v>11047</v>
      </c>
      <c r="D783" s="19" t="s">
        <v>10672</v>
      </c>
      <c r="E783" s="19" t="s">
        <v>10701</v>
      </c>
      <c r="F783" s="19" t="s">
        <v>623</v>
      </c>
    </row>
    <row r="784" spans="1:6">
      <c r="A784" s="19" t="s">
        <v>9722</v>
      </c>
      <c r="B784" s="19" t="s">
        <v>11046</v>
      </c>
      <c r="C784" s="19" t="s">
        <v>11045</v>
      </c>
      <c r="D784" s="19" t="s">
        <v>10943</v>
      </c>
      <c r="E784" s="19" t="s">
        <v>10668</v>
      </c>
      <c r="F784" s="19" t="s">
        <v>623</v>
      </c>
    </row>
    <row r="785" spans="1:6">
      <c r="A785" s="19" t="s">
        <v>5915</v>
      </c>
      <c r="B785" s="19" t="s">
        <v>7334</v>
      </c>
      <c r="C785" s="19" t="s">
        <v>11044</v>
      </c>
      <c r="D785" s="19" t="s">
        <v>10672</v>
      </c>
      <c r="E785" s="19" t="s">
        <v>10691</v>
      </c>
      <c r="F785" s="19" t="s">
        <v>623</v>
      </c>
    </row>
    <row r="786" spans="1:6">
      <c r="A786" s="19" t="s">
        <v>5915</v>
      </c>
      <c r="B786" s="19" t="s">
        <v>7336</v>
      </c>
      <c r="C786" s="19" t="s">
        <v>11043</v>
      </c>
      <c r="D786" s="19" t="s">
        <v>10672</v>
      </c>
      <c r="E786" s="19" t="s">
        <v>10691</v>
      </c>
      <c r="F786" s="19" t="s">
        <v>623</v>
      </c>
    </row>
    <row r="787" spans="1:6">
      <c r="A787" s="19" t="s">
        <v>9735</v>
      </c>
      <c r="B787" s="19" t="s">
        <v>7338</v>
      </c>
      <c r="C787" s="19" t="s">
        <v>5005</v>
      </c>
      <c r="D787" s="19" t="s">
        <v>10672</v>
      </c>
      <c r="E787" s="19" t="s">
        <v>10691</v>
      </c>
      <c r="F787" s="19" t="s">
        <v>623</v>
      </c>
    </row>
    <row r="788" spans="1:6">
      <c r="A788" s="19" t="s">
        <v>9734</v>
      </c>
      <c r="B788" s="19" t="s">
        <v>7341</v>
      </c>
      <c r="C788" s="19" t="s">
        <v>5007</v>
      </c>
      <c r="D788" s="19" t="s">
        <v>10672</v>
      </c>
      <c r="E788" s="19" t="s">
        <v>10691</v>
      </c>
      <c r="F788" s="19" t="s">
        <v>623</v>
      </c>
    </row>
    <row r="789" spans="1:6">
      <c r="A789" s="19" t="s">
        <v>9733</v>
      </c>
      <c r="B789" s="19" t="s">
        <v>7343</v>
      </c>
      <c r="C789" s="19" t="s">
        <v>5008</v>
      </c>
      <c r="D789" s="19" t="s">
        <v>10672</v>
      </c>
      <c r="E789" s="19" t="s">
        <v>10691</v>
      </c>
      <c r="F789" s="19" t="s">
        <v>623</v>
      </c>
    </row>
    <row r="790" spans="1:6">
      <c r="A790" s="19" t="s">
        <v>9732</v>
      </c>
      <c r="B790" s="19" t="s">
        <v>7346</v>
      </c>
      <c r="C790" s="19" t="s">
        <v>5009</v>
      </c>
      <c r="D790" s="19" t="s">
        <v>10672</v>
      </c>
      <c r="E790" s="19" t="s">
        <v>10691</v>
      </c>
      <c r="F790" s="19" t="s">
        <v>623</v>
      </c>
    </row>
    <row r="791" spans="1:6">
      <c r="A791" s="19" t="s">
        <v>9731</v>
      </c>
      <c r="B791" s="19" t="s">
        <v>7348</v>
      </c>
      <c r="C791" s="19" t="s">
        <v>5010</v>
      </c>
      <c r="D791" s="19" t="s">
        <v>10672</v>
      </c>
      <c r="E791" s="19" t="s">
        <v>10691</v>
      </c>
      <c r="F791" s="19" t="s">
        <v>623</v>
      </c>
    </row>
    <row r="792" spans="1:6">
      <c r="A792" s="19" t="s">
        <v>9730</v>
      </c>
      <c r="B792" s="19" t="s">
        <v>7350</v>
      </c>
      <c r="C792" s="19" t="s">
        <v>5011</v>
      </c>
      <c r="D792" s="19" t="s">
        <v>10672</v>
      </c>
      <c r="E792" s="19" t="s">
        <v>10691</v>
      </c>
      <c r="F792" s="19" t="s">
        <v>623</v>
      </c>
    </row>
    <row r="793" spans="1:6">
      <c r="A793" s="19" t="s">
        <v>9729</v>
      </c>
      <c r="B793" s="19" t="s">
        <v>7352</v>
      </c>
      <c r="C793" s="19" t="s">
        <v>5012</v>
      </c>
      <c r="D793" s="19" t="s">
        <v>10672</v>
      </c>
      <c r="E793" s="19" t="s">
        <v>10691</v>
      </c>
      <c r="F793" s="19" t="s">
        <v>623</v>
      </c>
    </row>
    <row r="794" spans="1:6">
      <c r="A794" s="19" t="s">
        <v>9726</v>
      </c>
      <c r="B794" s="19" t="s">
        <v>6730</v>
      </c>
      <c r="C794" s="19" t="s">
        <v>9728</v>
      </c>
      <c r="D794" s="19" t="s">
        <v>10971</v>
      </c>
      <c r="E794" s="19" t="s">
        <v>10691</v>
      </c>
      <c r="F794" s="19" t="s">
        <v>623</v>
      </c>
    </row>
    <row r="795" spans="1:6">
      <c r="A795" s="19" t="s">
        <v>9726</v>
      </c>
      <c r="B795" s="19" t="s">
        <v>6734</v>
      </c>
      <c r="C795" s="19" t="s">
        <v>9727</v>
      </c>
      <c r="D795" s="19" t="s">
        <v>10971</v>
      </c>
      <c r="E795" s="19" t="s">
        <v>10691</v>
      </c>
      <c r="F795" s="19" t="s">
        <v>623</v>
      </c>
    </row>
    <row r="796" spans="1:6">
      <c r="A796" s="19" t="s">
        <v>9726</v>
      </c>
      <c r="B796" s="19" t="s">
        <v>6737</v>
      </c>
      <c r="C796" s="19" t="s">
        <v>9725</v>
      </c>
      <c r="D796" s="19" t="s">
        <v>10971</v>
      </c>
      <c r="E796" s="19" t="s">
        <v>10691</v>
      </c>
      <c r="F796" s="19" t="s">
        <v>623</v>
      </c>
    </row>
    <row r="797" spans="1:6">
      <c r="A797" s="19" t="s">
        <v>9724</v>
      </c>
      <c r="B797" s="19" t="s">
        <v>6289</v>
      </c>
      <c r="C797" s="19" t="s">
        <v>9723</v>
      </c>
      <c r="D797" s="19" t="s">
        <v>11042</v>
      </c>
      <c r="E797" s="19" t="s">
        <v>5988</v>
      </c>
      <c r="F797" s="19" t="s">
        <v>623</v>
      </c>
    </row>
    <row r="798" spans="1:6">
      <c r="A798" s="19" t="s">
        <v>9722</v>
      </c>
      <c r="B798" s="19" t="s">
        <v>7876</v>
      </c>
      <c r="C798" s="19" t="s">
        <v>5312</v>
      </c>
      <c r="D798" s="19" t="s">
        <v>10668</v>
      </c>
      <c r="E798" s="19" t="s">
        <v>10668</v>
      </c>
      <c r="F798" s="19" t="s">
        <v>623</v>
      </c>
    </row>
    <row r="799" spans="1:6">
      <c r="A799" s="19" t="s">
        <v>4808</v>
      </c>
      <c r="B799" s="19" t="s">
        <v>6931</v>
      </c>
      <c r="C799" s="19" t="s">
        <v>4807</v>
      </c>
      <c r="D799" s="19" t="s">
        <v>11041</v>
      </c>
      <c r="E799" s="19" t="s">
        <v>10691</v>
      </c>
      <c r="F799" s="19" t="s">
        <v>623</v>
      </c>
    </row>
    <row r="800" spans="1:6">
      <c r="A800" s="19" t="s">
        <v>4623</v>
      </c>
      <c r="B800" s="19" t="s">
        <v>7658</v>
      </c>
      <c r="C800" s="19" t="s">
        <v>5161</v>
      </c>
      <c r="D800" s="19" t="s">
        <v>10854</v>
      </c>
      <c r="E800" s="19" t="s">
        <v>10676</v>
      </c>
      <c r="F800" s="19" t="s">
        <v>623</v>
      </c>
    </row>
    <row r="801" spans="1:6">
      <c r="A801" s="19" t="s">
        <v>9721</v>
      </c>
      <c r="B801" s="19" t="s">
        <v>6206</v>
      </c>
      <c r="C801" s="19" t="s">
        <v>4434</v>
      </c>
      <c r="D801" s="19" t="s">
        <v>10944</v>
      </c>
      <c r="E801" s="19" t="s">
        <v>128</v>
      </c>
      <c r="F801" s="19" t="s">
        <v>623</v>
      </c>
    </row>
    <row r="802" spans="1:6">
      <c r="A802" s="19" t="s">
        <v>4353</v>
      </c>
      <c r="B802" s="19" t="s">
        <v>6727</v>
      </c>
      <c r="C802" s="19" t="s">
        <v>5879</v>
      </c>
      <c r="D802" s="19" t="s">
        <v>10944</v>
      </c>
      <c r="E802" s="19" t="s">
        <v>128</v>
      </c>
      <c r="F802" s="19" t="s">
        <v>623</v>
      </c>
    </row>
    <row r="803" spans="1:6">
      <c r="A803" s="19" t="s">
        <v>4647</v>
      </c>
      <c r="B803" s="19" t="s">
        <v>7805</v>
      </c>
      <c r="C803" s="19" t="s">
        <v>5234</v>
      </c>
      <c r="D803" s="19" t="s">
        <v>10881</v>
      </c>
      <c r="E803" s="19" t="s">
        <v>10694</v>
      </c>
      <c r="F803" s="19" t="s">
        <v>623</v>
      </c>
    </row>
    <row r="804" spans="1:6">
      <c r="A804" s="19" t="s">
        <v>9714</v>
      </c>
      <c r="B804" s="19" t="s">
        <v>6063</v>
      </c>
      <c r="C804" s="19" t="s">
        <v>4354</v>
      </c>
      <c r="D804" s="19" t="s">
        <v>11036</v>
      </c>
      <c r="E804" s="19" t="s">
        <v>10668</v>
      </c>
      <c r="F804" s="19" t="s">
        <v>623</v>
      </c>
    </row>
    <row r="805" spans="1:6">
      <c r="A805" s="19" t="s">
        <v>11040</v>
      </c>
      <c r="B805" s="19" t="s">
        <v>7393</v>
      </c>
      <c r="C805" s="19" t="s">
        <v>5917</v>
      </c>
      <c r="D805" s="19" t="s">
        <v>10767</v>
      </c>
      <c r="E805" s="19" t="s">
        <v>5986</v>
      </c>
      <c r="F805" s="19" t="s">
        <v>623</v>
      </c>
    </row>
    <row r="806" spans="1:6">
      <c r="A806" s="19" t="s">
        <v>5378</v>
      </c>
      <c r="B806" s="19" t="s">
        <v>7468</v>
      </c>
      <c r="C806" s="19" t="s">
        <v>5063</v>
      </c>
      <c r="D806" s="19" t="s">
        <v>11025</v>
      </c>
      <c r="E806" s="19" t="s">
        <v>10691</v>
      </c>
      <c r="F806" s="19" t="s">
        <v>623</v>
      </c>
    </row>
    <row r="807" spans="1:6">
      <c r="A807" s="19" t="s">
        <v>5378</v>
      </c>
      <c r="B807" s="19" t="s">
        <v>11039</v>
      </c>
      <c r="C807" s="19" t="s">
        <v>11038</v>
      </c>
      <c r="D807" s="19" t="s">
        <v>21</v>
      </c>
      <c r="E807" s="19" t="s">
        <v>10691</v>
      </c>
      <c r="F807" s="19" t="s">
        <v>623</v>
      </c>
    </row>
    <row r="808" spans="1:6">
      <c r="A808" s="19" t="s">
        <v>4969</v>
      </c>
      <c r="B808" s="19" t="s">
        <v>7257</v>
      </c>
      <c r="C808" s="19" t="s">
        <v>9720</v>
      </c>
      <c r="D808" s="19" t="s">
        <v>10872</v>
      </c>
      <c r="E808" s="19" t="s">
        <v>9778</v>
      </c>
      <c r="F808" s="19" t="s">
        <v>623</v>
      </c>
    </row>
    <row r="809" spans="1:6">
      <c r="A809" s="19" t="s">
        <v>9719</v>
      </c>
      <c r="B809" s="19" t="s">
        <v>6265</v>
      </c>
      <c r="C809" s="19" t="s">
        <v>4471</v>
      </c>
      <c r="D809" s="19" t="s">
        <v>10981</v>
      </c>
      <c r="E809" s="19" t="s">
        <v>10833</v>
      </c>
      <c r="F809" s="19" t="s">
        <v>623</v>
      </c>
    </row>
    <row r="810" spans="1:6">
      <c r="A810" s="19" t="s">
        <v>4962</v>
      </c>
      <c r="B810" s="19" t="s">
        <v>7596</v>
      </c>
      <c r="C810" s="19" t="s">
        <v>9718</v>
      </c>
      <c r="D810" s="19" t="s">
        <v>10862</v>
      </c>
      <c r="E810" s="19" t="s">
        <v>10862</v>
      </c>
      <c r="F810" s="19" t="s">
        <v>623</v>
      </c>
    </row>
    <row r="811" spans="1:6">
      <c r="A811" s="19" t="s">
        <v>9713</v>
      </c>
      <c r="B811" s="19" t="s">
        <v>6178</v>
      </c>
      <c r="C811" s="19" t="s">
        <v>9717</v>
      </c>
      <c r="D811" s="19" t="s">
        <v>10948</v>
      </c>
      <c r="E811" s="19" t="s">
        <v>10849</v>
      </c>
      <c r="F811" s="19" t="s">
        <v>623</v>
      </c>
    </row>
    <row r="812" spans="1:6">
      <c r="A812" s="19" t="s">
        <v>9713</v>
      </c>
      <c r="B812" s="19" t="s">
        <v>7575</v>
      </c>
      <c r="C812" s="19" t="s">
        <v>9716</v>
      </c>
      <c r="D812" s="19" t="s">
        <v>10948</v>
      </c>
      <c r="E812" s="19" t="s">
        <v>10849</v>
      </c>
      <c r="F812" s="19" t="s">
        <v>623</v>
      </c>
    </row>
    <row r="813" spans="1:6">
      <c r="A813" s="19" t="s">
        <v>5378</v>
      </c>
      <c r="B813" s="19" t="s">
        <v>7471</v>
      </c>
      <c r="C813" s="19" t="s">
        <v>5065</v>
      </c>
      <c r="D813" s="19" t="s">
        <v>11023</v>
      </c>
      <c r="E813" s="19" t="s">
        <v>10691</v>
      </c>
      <c r="F813" s="19" t="s">
        <v>623</v>
      </c>
    </row>
    <row r="814" spans="1:6">
      <c r="A814" s="19" t="s">
        <v>9715</v>
      </c>
      <c r="B814" s="19" t="s">
        <v>7657</v>
      </c>
      <c r="C814" s="19" t="s">
        <v>5151</v>
      </c>
      <c r="D814" s="19" t="s">
        <v>11037</v>
      </c>
      <c r="E814" s="19" t="s">
        <v>10701</v>
      </c>
      <c r="F814" s="19" t="s">
        <v>623</v>
      </c>
    </row>
    <row r="815" spans="1:6">
      <c r="A815" s="19" t="s">
        <v>9714</v>
      </c>
      <c r="B815" s="19" t="s">
        <v>6065</v>
      </c>
      <c r="C815" s="19" t="s">
        <v>4356</v>
      </c>
      <c r="D815" s="19" t="s">
        <v>11036</v>
      </c>
      <c r="E815" s="19" t="s">
        <v>10668</v>
      </c>
      <c r="F815" s="19" t="s">
        <v>623</v>
      </c>
    </row>
    <row r="816" spans="1:6">
      <c r="A816" s="19" t="s">
        <v>9713</v>
      </c>
      <c r="B816" s="19" t="s">
        <v>7297</v>
      </c>
      <c r="C816" s="19" t="s">
        <v>4989</v>
      </c>
      <c r="D816" s="19" t="s">
        <v>10948</v>
      </c>
      <c r="E816" s="19" t="s">
        <v>10849</v>
      </c>
      <c r="F816" s="19" t="s">
        <v>623</v>
      </c>
    </row>
    <row r="817" spans="1:6">
      <c r="A817" s="19" t="s">
        <v>9712</v>
      </c>
      <c r="B817" s="19" t="s">
        <v>7618</v>
      </c>
      <c r="C817" s="19" t="s">
        <v>11035</v>
      </c>
      <c r="D817" s="19" t="s">
        <v>19</v>
      </c>
      <c r="E817" s="19" t="s">
        <v>128</v>
      </c>
      <c r="F817" s="19" t="s">
        <v>623</v>
      </c>
    </row>
    <row r="818" spans="1:6">
      <c r="A818" s="19" t="s">
        <v>5378</v>
      </c>
      <c r="B818" s="19" t="s">
        <v>7477</v>
      </c>
      <c r="C818" s="19" t="s">
        <v>5067</v>
      </c>
      <c r="D818" s="19" t="s">
        <v>10766</v>
      </c>
      <c r="E818" s="19" t="s">
        <v>10691</v>
      </c>
      <c r="F818" s="19" t="s">
        <v>623</v>
      </c>
    </row>
    <row r="819" spans="1:6">
      <c r="A819" s="19" t="s">
        <v>4623</v>
      </c>
      <c r="B819" s="19" t="s">
        <v>7745</v>
      </c>
      <c r="C819" s="19" t="s">
        <v>5207</v>
      </c>
      <c r="D819" s="19" t="s">
        <v>10956</v>
      </c>
      <c r="E819" s="19" t="s">
        <v>10833</v>
      </c>
      <c r="F819" s="19" t="s">
        <v>623</v>
      </c>
    </row>
    <row r="820" spans="1:6">
      <c r="A820" s="19" t="s">
        <v>4623</v>
      </c>
      <c r="B820" s="19" t="s">
        <v>7553</v>
      </c>
      <c r="C820" s="19" t="s">
        <v>5097</v>
      </c>
      <c r="D820" s="19" t="s">
        <v>11034</v>
      </c>
      <c r="E820" s="19" t="s">
        <v>10833</v>
      </c>
      <c r="F820" s="19" t="s">
        <v>623</v>
      </c>
    </row>
    <row r="821" spans="1:6">
      <c r="A821" s="19" t="s">
        <v>4623</v>
      </c>
      <c r="B821" s="19" t="s">
        <v>6541</v>
      </c>
      <c r="C821" s="19" t="s">
        <v>4607</v>
      </c>
      <c r="D821" s="19" t="s">
        <v>10956</v>
      </c>
      <c r="E821" s="19" t="s">
        <v>10833</v>
      </c>
      <c r="F821" s="19" t="s">
        <v>623</v>
      </c>
    </row>
    <row r="822" spans="1:6">
      <c r="A822" s="19" t="s">
        <v>9711</v>
      </c>
      <c r="B822" s="19" t="s">
        <v>7063</v>
      </c>
      <c r="C822" s="19" t="s">
        <v>4871</v>
      </c>
      <c r="D822" s="19" t="s">
        <v>11033</v>
      </c>
      <c r="E822" s="19" t="s">
        <v>5986</v>
      </c>
      <c r="F822" s="19" t="s">
        <v>623</v>
      </c>
    </row>
    <row r="823" spans="1:6">
      <c r="A823" s="19" t="s">
        <v>9709</v>
      </c>
      <c r="B823" s="19" t="s">
        <v>9710</v>
      </c>
      <c r="C823" s="19" t="s">
        <v>9709</v>
      </c>
      <c r="D823" s="19" t="s">
        <v>11027</v>
      </c>
      <c r="E823" s="19" t="s">
        <v>5986</v>
      </c>
      <c r="F823" s="19" t="s">
        <v>623</v>
      </c>
    </row>
    <row r="824" spans="1:6">
      <c r="A824" s="19" t="s">
        <v>9136</v>
      </c>
      <c r="B824" s="19" t="s">
        <v>9708</v>
      </c>
      <c r="C824" s="19" t="s">
        <v>9707</v>
      </c>
      <c r="D824" s="19" t="s">
        <v>10967</v>
      </c>
      <c r="E824" s="19" t="s">
        <v>10770</v>
      </c>
      <c r="F824" s="19" t="s">
        <v>623</v>
      </c>
    </row>
    <row r="825" spans="1:6">
      <c r="A825" s="19" t="s">
        <v>9155</v>
      </c>
      <c r="B825" s="19" t="s">
        <v>9706</v>
      </c>
      <c r="C825" s="19" t="s">
        <v>9705</v>
      </c>
      <c r="D825" s="19" t="s">
        <v>11027</v>
      </c>
      <c r="E825" s="19" t="s">
        <v>5986</v>
      </c>
      <c r="F825" s="19" t="s">
        <v>623</v>
      </c>
    </row>
    <row r="826" spans="1:6">
      <c r="A826" s="19" t="s">
        <v>9704</v>
      </c>
      <c r="B826" s="19" t="s">
        <v>7106</v>
      </c>
      <c r="C826" s="19" t="s">
        <v>4891</v>
      </c>
      <c r="D826" s="19" t="s">
        <v>11013</v>
      </c>
      <c r="E826" s="19" t="s">
        <v>10668</v>
      </c>
      <c r="F826" s="19" t="s">
        <v>623</v>
      </c>
    </row>
    <row r="827" spans="1:6">
      <c r="A827" s="19" t="s">
        <v>9704</v>
      </c>
      <c r="B827" s="19" t="s">
        <v>6788</v>
      </c>
      <c r="C827" s="19" t="s">
        <v>4727</v>
      </c>
      <c r="D827" s="19" t="s">
        <v>11024</v>
      </c>
      <c r="E827" s="19" t="s">
        <v>10668</v>
      </c>
      <c r="F827" s="19" t="s">
        <v>623</v>
      </c>
    </row>
    <row r="828" spans="1:6">
      <c r="A828" s="19" t="s">
        <v>9704</v>
      </c>
      <c r="B828" s="19" t="s">
        <v>6651</v>
      </c>
      <c r="C828" s="19" t="s">
        <v>4656</v>
      </c>
      <c r="D828" s="19" t="s">
        <v>11013</v>
      </c>
      <c r="E828" s="19" t="s">
        <v>10668</v>
      </c>
      <c r="F828" s="19" t="s">
        <v>623</v>
      </c>
    </row>
    <row r="829" spans="1:6">
      <c r="A829" s="19" t="s">
        <v>9704</v>
      </c>
      <c r="B829" s="19" t="s">
        <v>6213</v>
      </c>
      <c r="C829" s="19" t="s">
        <v>4437</v>
      </c>
      <c r="D829" s="19" t="s">
        <v>11024</v>
      </c>
      <c r="E829" s="19" t="s">
        <v>10668</v>
      </c>
      <c r="F829" s="19" t="s">
        <v>623</v>
      </c>
    </row>
    <row r="830" spans="1:6">
      <c r="A830" s="19" t="s">
        <v>5378</v>
      </c>
      <c r="B830" s="19" t="s">
        <v>7474</v>
      </c>
      <c r="C830" s="19" t="s">
        <v>9703</v>
      </c>
      <c r="D830" s="19" t="s">
        <v>11032</v>
      </c>
      <c r="E830" s="19" t="s">
        <v>10691</v>
      </c>
      <c r="F830" s="19" t="s">
        <v>623</v>
      </c>
    </row>
    <row r="831" spans="1:6">
      <c r="A831" s="19" t="s">
        <v>4706</v>
      </c>
      <c r="B831" s="19" t="s">
        <v>6745</v>
      </c>
      <c r="C831" s="19" t="s">
        <v>9702</v>
      </c>
      <c r="D831" s="19" t="s">
        <v>10997</v>
      </c>
      <c r="E831" s="19" t="s">
        <v>10688</v>
      </c>
      <c r="F831" s="19" t="s">
        <v>623</v>
      </c>
    </row>
    <row r="832" spans="1:6">
      <c r="A832" s="19" t="s">
        <v>5368</v>
      </c>
      <c r="B832" s="19" t="s">
        <v>6883</v>
      </c>
      <c r="C832" s="19" t="s">
        <v>11031</v>
      </c>
      <c r="D832" s="19" t="s">
        <v>11030</v>
      </c>
      <c r="E832" s="19" t="s">
        <v>10778</v>
      </c>
      <c r="F832" s="19" t="s">
        <v>623</v>
      </c>
    </row>
    <row r="833" spans="1:6">
      <c r="A833" s="19" t="s">
        <v>5368</v>
      </c>
      <c r="B833" s="19" t="s">
        <v>7354</v>
      </c>
      <c r="C833" s="19" t="s">
        <v>9700</v>
      </c>
      <c r="D833" s="19" t="s">
        <v>10765</v>
      </c>
      <c r="E833" s="19" t="s">
        <v>5986</v>
      </c>
      <c r="F833" s="19" t="s">
        <v>623</v>
      </c>
    </row>
    <row r="834" spans="1:6">
      <c r="A834" s="19" t="s">
        <v>5368</v>
      </c>
      <c r="B834" s="19" t="s">
        <v>7358</v>
      </c>
      <c r="C834" s="19" t="s">
        <v>9699</v>
      </c>
      <c r="D834" s="19" t="s">
        <v>10769</v>
      </c>
      <c r="E834" s="19" t="s">
        <v>10691</v>
      </c>
      <c r="F834" s="19" t="s">
        <v>623</v>
      </c>
    </row>
    <row r="835" spans="1:6">
      <c r="A835" s="19" t="s">
        <v>9681</v>
      </c>
      <c r="B835" s="19" t="s">
        <v>9698</v>
      </c>
      <c r="C835" s="19" t="s">
        <v>9697</v>
      </c>
      <c r="D835" s="19" t="s">
        <v>10769</v>
      </c>
      <c r="E835" s="19" t="s">
        <v>10691</v>
      </c>
      <c r="F835" s="19" t="s">
        <v>623</v>
      </c>
    </row>
    <row r="836" spans="1:6">
      <c r="A836" s="19" t="s">
        <v>9681</v>
      </c>
      <c r="B836" s="19" t="s">
        <v>9696</v>
      </c>
      <c r="C836" s="19" t="s">
        <v>9695</v>
      </c>
      <c r="D836" s="19" t="s">
        <v>10769</v>
      </c>
      <c r="E836" s="19" t="s">
        <v>10691</v>
      </c>
      <c r="F836" s="19" t="s">
        <v>623</v>
      </c>
    </row>
    <row r="837" spans="1:6">
      <c r="A837" s="19" t="s">
        <v>9681</v>
      </c>
      <c r="B837" s="19" t="s">
        <v>9694</v>
      </c>
      <c r="C837" s="19" t="s">
        <v>9693</v>
      </c>
      <c r="D837" s="19" t="s">
        <v>10769</v>
      </c>
      <c r="E837" s="19" t="s">
        <v>10691</v>
      </c>
      <c r="F837" s="19" t="s">
        <v>623</v>
      </c>
    </row>
    <row r="838" spans="1:6">
      <c r="A838" s="19" t="s">
        <v>4353</v>
      </c>
      <c r="B838" s="19" t="s">
        <v>6680</v>
      </c>
      <c r="C838" s="19" t="s">
        <v>9692</v>
      </c>
      <c r="D838" s="19" t="s">
        <v>11029</v>
      </c>
      <c r="E838" s="19" t="s">
        <v>10691</v>
      </c>
      <c r="F838" s="19" t="s">
        <v>623</v>
      </c>
    </row>
    <row r="839" spans="1:6">
      <c r="A839" s="19" t="s">
        <v>9681</v>
      </c>
      <c r="B839" s="19" t="s">
        <v>9691</v>
      </c>
      <c r="C839" s="19" t="s">
        <v>9690</v>
      </c>
      <c r="D839" s="19" t="s">
        <v>11012</v>
      </c>
      <c r="E839" s="19" t="s">
        <v>10691</v>
      </c>
      <c r="F839" s="19" t="s">
        <v>623</v>
      </c>
    </row>
    <row r="840" spans="1:6">
      <c r="A840" s="19" t="s">
        <v>9681</v>
      </c>
      <c r="B840" s="19" t="s">
        <v>9689</v>
      </c>
      <c r="C840" s="19" t="s">
        <v>9688</v>
      </c>
      <c r="D840" s="19" t="s">
        <v>11012</v>
      </c>
      <c r="E840" s="19" t="s">
        <v>10691</v>
      </c>
      <c r="F840" s="19" t="s">
        <v>623</v>
      </c>
    </row>
    <row r="841" spans="1:6">
      <c r="A841" s="19" t="s">
        <v>9681</v>
      </c>
      <c r="B841" s="19" t="s">
        <v>9687</v>
      </c>
      <c r="C841" s="19" t="s">
        <v>9686</v>
      </c>
      <c r="D841" s="19" t="s">
        <v>11012</v>
      </c>
      <c r="E841" s="19" t="s">
        <v>10691</v>
      </c>
      <c r="F841" s="19" t="s">
        <v>623</v>
      </c>
    </row>
    <row r="842" spans="1:6">
      <c r="A842" s="19" t="s">
        <v>9681</v>
      </c>
      <c r="B842" s="19" t="s">
        <v>9685</v>
      </c>
      <c r="C842" s="19" t="s">
        <v>9684</v>
      </c>
      <c r="D842" s="19" t="s">
        <v>11012</v>
      </c>
      <c r="E842" s="19" t="s">
        <v>10691</v>
      </c>
      <c r="F842" s="19" t="s">
        <v>623</v>
      </c>
    </row>
    <row r="843" spans="1:6">
      <c r="A843" s="19" t="s">
        <v>9681</v>
      </c>
      <c r="B843" s="19" t="s">
        <v>9683</v>
      </c>
      <c r="C843" s="19" t="s">
        <v>9682</v>
      </c>
      <c r="D843" s="19" t="s">
        <v>11012</v>
      </c>
      <c r="E843" s="19" t="s">
        <v>10691</v>
      </c>
      <c r="F843" s="19" t="s">
        <v>623</v>
      </c>
    </row>
    <row r="844" spans="1:6">
      <c r="A844" s="19" t="s">
        <v>9681</v>
      </c>
      <c r="B844" s="19" t="s">
        <v>9680</v>
      </c>
      <c r="C844" s="19" t="s">
        <v>9679</v>
      </c>
      <c r="D844" s="19" t="s">
        <v>11012</v>
      </c>
      <c r="E844" s="19" t="s">
        <v>10691</v>
      </c>
      <c r="F844" s="19" t="s">
        <v>623</v>
      </c>
    </row>
    <row r="845" spans="1:6">
      <c r="A845" s="19" t="s">
        <v>4623</v>
      </c>
      <c r="B845" s="19" t="s">
        <v>6279</v>
      </c>
      <c r="C845" s="19" t="s">
        <v>9678</v>
      </c>
      <c r="D845" s="19" t="s">
        <v>10940</v>
      </c>
      <c r="E845" s="19" t="s">
        <v>10833</v>
      </c>
      <c r="F845" s="19" t="s">
        <v>623</v>
      </c>
    </row>
    <row r="846" spans="1:6">
      <c r="A846" s="19" t="s">
        <v>4623</v>
      </c>
      <c r="B846" s="19" t="s">
        <v>6700</v>
      </c>
      <c r="C846" s="19" t="s">
        <v>4681</v>
      </c>
      <c r="D846" s="19" t="s">
        <v>10834</v>
      </c>
      <c r="E846" s="19" t="s">
        <v>10833</v>
      </c>
      <c r="F846" s="19" t="s">
        <v>623</v>
      </c>
    </row>
    <row r="847" spans="1:6">
      <c r="A847" s="19" t="s">
        <v>4623</v>
      </c>
      <c r="B847" s="19" t="s">
        <v>6589</v>
      </c>
      <c r="C847" s="19" t="s">
        <v>4631</v>
      </c>
      <c r="D847" s="19" t="s">
        <v>10940</v>
      </c>
      <c r="E847" s="19" t="s">
        <v>10833</v>
      </c>
      <c r="F847" s="19" t="s">
        <v>623</v>
      </c>
    </row>
    <row r="848" spans="1:6">
      <c r="A848" s="19" t="s">
        <v>5368</v>
      </c>
      <c r="B848" s="19" t="s">
        <v>6795</v>
      </c>
      <c r="C848" s="19" t="s">
        <v>4730</v>
      </c>
      <c r="D848" s="19" t="s">
        <v>10833</v>
      </c>
      <c r="E848" s="19" t="s">
        <v>10833</v>
      </c>
      <c r="F848" s="19" t="s">
        <v>623</v>
      </c>
    </row>
    <row r="849" spans="1:6">
      <c r="A849" s="19" t="s">
        <v>9677</v>
      </c>
      <c r="B849" s="19" t="s">
        <v>6874</v>
      </c>
      <c r="C849" s="19" t="s">
        <v>9676</v>
      </c>
      <c r="D849" s="19" t="s">
        <v>1889</v>
      </c>
      <c r="E849" s="19" t="s">
        <v>9778</v>
      </c>
      <c r="F849" s="19" t="s">
        <v>623</v>
      </c>
    </row>
    <row r="850" spans="1:6">
      <c r="A850" s="19" t="s">
        <v>9155</v>
      </c>
      <c r="B850" s="19" t="s">
        <v>9675</v>
      </c>
      <c r="C850" s="19" t="s">
        <v>9674</v>
      </c>
      <c r="D850" s="19" t="s">
        <v>5986</v>
      </c>
      <c r="E850" s="19" t="s">
        <v>5986</v>
      </c>
      <c r="F850" s="19" t="s">
        <v>623</v>
      </c>
    </row>
    <row r="851" spans="1:6">
      <c r="A851" s="19" t="s">
        <v>9155</v>
      </c>
      <c r="B851" s="19" t="s">
        <v>9673</v>
      </c>
      <c r="C851" s="19" t="s">
        <v>11028</v>
      </c>
      <c r="D851" s="19" t="s">
        <v>11027</v>
      </c>
      <c r="E851" s="19" t="s">
        <v>5986</v>
      </c>
      <c r="F851" s="19" t="s">
        <v>623</v>
      </c>
    </row>
    <row r="852" spans="1:6">
      <c r="A852" s="19" t="s">
        <v>9670</v>
      </c>
      <c r="B852" s="19" t="s">
        <v>9671</v>
      </c>
      <c r="C852" s="19" t="s">
        <v>9670</v>
      </c>
      <c r="D852" s="19" t="s">
        <v>5986</v>
      </c>
      <c r="E852" s="19" t="s">
        <v>5986</v>
      </c>
      <c r="F852" s="19" t="s">
        <v>623</v>
      </c>
    </row>
    <row r="853" spans="1:6">
      <c r="A853" s="19" t="s">
        <v>9232</v>
      </c>
      <c r="B853" s="19" t="s">
        <v>9669</v>
      </c>
      <c r="C853" s="19" t="s">
        <v>9668</v>
      </c>
      <c r="D853" s="19" t="s">
        <v>5986</v>
      </c>
      <c r="E853" s="19" t="s">
        <v>5986</v>
      </c>
      <c r="F853" s="19" t="s">
        <v>623</v>
      </c>
    </row>
    <row r="854" spans="1:6">
      <c r="A854" s="19" t="s">
        <v>5378</v>
      </c>
      <c r="B854" s="19" t="s">
        <v>7480</v>
      </c>
      <c r="C854" s="19" t="s">
        <v>5068</v>
      </c>
      <c r="D854" s="19" t="s">
        <v>11001</v>
      </c>
      <c r="E854" s="19" t="s">
        <v>10691</v>
      </c>
      <c r="F854" s="19" t="s">
        <v>623</v>
      </c>
    </row>
    <row r="855" spans="1:6">
      <c r="A855" s="19" t="s">
        <v>5378</v>
      </c>
      <c r="B855" s="19" t="s">
        <v>7483</v>
      </c>
      <c r="C855" s="19" t="s">
        <v>5069</v>
      </c>
      <c r="D855" s="19" t="s">
        <v>10766</v>
      </c>
      <c r="E855" s="19" t="s">
        <v>10691</v>
      </c>
      <c r="F855" s="19" t="s">
        <v>623</v>
      </c>
    </row>
    <row r="856" spans="1:6">
      <c r="A856" s="19" t="s">
        <v>5378</v>
      </c>
      <c r="B856" s="19" t="s">
        <v>7486</v>
      </c>
      <c r="C856" s="19" t="s">
        <v>5070</v>
      </c>
      <c r="D856" s="19" t="s">
        <v>10766</v>
      </c>
      <c r="E856" s="19" t="s">
        <v>10691</v>
      </c>
      <c r="F856" s="19" t="s">
        <v>623</v>
      </c>
    </row>
    <row r="857" spans="1:6">
      <c r="A857" s="19" t="s">
        <v>5378</v>
      </c>
      <c r="B857" s="19" t="s">
        <v>7489</v>
      </c>
      <c r="C857" s="19" t="s">
        <v>9667</v>
      </c>
      <c r="D857" s="19" t="s">
        <v>10691</v>
      </c>
      <c r="E857" s="19" t="s">
        <v>10691</v>
      </c>
      <c r="F857" s="19" t="s">
        <v>623</v>
      </c>
    </row>
    <row r="858" spans="1:6">
      <c r="A858" s="19" t="s">
        <v>5378</v>
      </c>
      <c r="B858" s="19" t="s">
        <v>7493</v>
      </c>
      <c r="C858" s="19" t="s">
        <v>9666</v>
      </c>
      <c r="D858" s="19" t="s">
        <v>11001</v>
      </c>
      <c r="E858" s="19" t="s">
        <v>10691</v>
      </c>
      <c r="F858" s="19" t="s">
        <v>623</v>
      </c>
    </row>
    <row r="859" spans="1:6">
      <c r="A859" s="19" t="s">
        <v>5378</v>
      </c>
      <c r="B859" s="19" t="s">
        <v>7496</v>
      </c>
      <c r="C859" s="19" t="s">
        <v>5073</v>
      </c>
      <c r="D859" s="19" t="s">
        <v>11001</v>
      </c>
      <c r="E859" s="19" t="s">
        <v>10691</v>
      </c>
      <c r="F859" s="19" t="s">
        <v>623</v>
      </c>
    </row>
    <row r="860" spans="1:6">
      <c r="A860" s="19" t="s">
        <v>5378</v>
      </c>
      <c r="B860" s="19" t="s">
        <v>7499</v>
      </c>
      <c r="C860" s="19" t="s">
        <v>9665</v>
      </c>
      <c r="D860" s="19" t="s">
        <v>10691</v>
      </c>
      <c r="E860" s="19" t="s">
        <v>10691</v>
      </c>
      <c r="F860" s="19" t="s">
        <v>623</v>
      </c>
    </row>
    <row r="861" spans="1:6">
      <c r="A861" s="19" t="s">
        <v>5378</v>
      </c>
      <c r="B861" s="19" t="s">
        <v>7503</v>
      </c>
      <c r="C861" s="19" t="s">
        <v>5076</v>
      </c>
      <c r="D861" s="19" t="s">
        <v>11001</v>
      </c>
      <c r="E861" s="19" t="s">
        <v>10691</v>
      </c>
      <c r="F861" s="19" t="s">
        <v>623</v>
      </c>
    </row>
    <row r="862" spans="1:6">
      <c r="A862" s="19" t="s">
        <v>5378</v>
      </c>
      <c r="B862" s="19" t="s">
        <v>7506</v>
      </c>
      <c r="C862" s="19" t="s">
        <v>9664</v>
      </c>
      <c r="D862" s="19" t="s">
        <v>10691</v>
      </c>
      <c r="E862" s="19" t="s">
        <v>10691</v>
      </c>
      <c r="F862" s="19" t="s">
        <v>623</v>
      </c>
    </row>
    <row r="863" spans="1:6">
      <c r="A863" s="19" t="s">
        <v>5378</v>
      </c>
      <c r="B863" s="19" t="s">
        <v>7509</v>
      </c>
      <c r="C863" s="19" t="s">
        <v>5078</v>
      </c>
      <c r="D863" s="19" t="s">
        <v>21</v>
      </c>
      <c r="E863" s="19" t="s">
        <v>10691</v>
      </c>
      <c r="F863" s="19" t="s">
        <v>623</v>
      </c>
    </row>
    <row r="864" spans="1:6">
      <c r="A864" s="19" t="s">
        <v>5378</v>
      </c>
      <c r="B864" s="19" t="s">
        <v>7513</v>
      </c>
      <c r="C864" s="19" t="s">
        <v>5079</v>
      </c>
      <c r="D864" s="19" t="s">
        <v>11001</v>
      </c>
      <c r="E864" s="19" t="s">
        <v>10691</v>
      </c>
      <c r="F864" s="19" t="s">
        <v>623</v>
      </c>
    </row>
    <row r="865" spans="1:6">
      <c r="A865" s="19" t="s">
        <v>5378</v>
      </c>
      <c r="B865" s="19" t="s">
        <v>7517</v>
      </c>
      <c r="C865" s="19" t="s">
        <v>9663</v>
      </c>
      <c r="D865" s="19" t="s">
        <v>21</v>
      </c>
      <c r="E865" s="19" t="s">
        <v>10691</v>
      </c>
      <c r="F865" s="19" t="s">
        <v>623</v>
      </c>
    </row>
    <row r="866" spans="1:6">
      <c r="A866" s="19" t="s">
        <v>5378</v>
      </c>
      <c r="B866" s="19" t="s">
        <v>7520</v>
      </c>
      <c r="C866" s="19" t="s">
        <v>5081</v>
      </c>
      <c r="D866" s="19" t="s">
        <v>11023</v>
      </c>
      <c r="E866" s="19" t="s">
        <v>10691</v>
      </c>
      <c r="F866" s="19" t="s">
        <v>623</v>
      </c>
    </row>
    <row r="867" spans="1:6">
      <c r="A867" s="19" t="s">
        <v>5378</v>
      </c>
      <c r="B867" s="19" t="s">
        <v>7525</v>
      </c>
      <c r="C867" s="19" t="s">
        <v>9662</v>
      </c>
      <c r="D867" s="19" t="s">
        <v>10691</v>
      </c>
      <c r="E867" s="19" t="s">
        <v>10691</v>
      </c>
      <c r="F867" s="19" t="s">
        <v>623</v>
      </c>
    </row>
    <row r="868" spans="1:6">
      <c r="A868" s="19" t="s">
        <v>5378</v>
      </c>
      <c r="B868" s="19" t="s">
        <v>7528</v>
      </c>
      <c r="C868" s="19" t="s">
        <v>9661</v>
      </c>
      <c r="D868" s="19" t="s">
        <v>10766</v>
      </c>
      <c r="E868" s="19" t="s">
        <v>10691</v>
      </c>
      <c r="F868" s="19" t="s">
        <v>623</v>
      </c>
    </row>
    <row r="869" spans="1:6">
      <c r="A869" s="19" t="s">
        <v>5378</v>
      </c>
      <c r="B869" s="19" t="s">
        <v>7531</v>
      </c>
      <c r="C869" s="19" t="s">
        <v>9660</v>
      </c>
      <c r="D869" s="19" t="s">
        <v>10766</v>
      </c>
      <c r="E869" s="19" t="s">
        <v>10691</v>
      </c>
      <c r="F869" s="19" t="s">
        <v>623</v>
      </c>
    </row>
    <row r="870" spans="1:6">
      <c r="A870" s="19" t="s">
        <v>5378</v>
      </c>
      <c r="B870" s="19" t="s">
        <v>7534</v>
      </c>
      <c r="C870" s="19" t="s">
        <v>5086</v>
      </c>
      <c r="D870" s="19" t="s">
        <v>10967</v>
      </c>
      <c r="E870" s="19" t="s">
        <v>10770</v>
      </c>
      <c r="F870" s="19" t="s">
        <v>623</v>
      </c>
    </row>
    <row r="871" spans="1:6">
      <c r="A871" s="19" t="s">
        <v>5378</v>
      </c>
      <c r="B871" s="19" t="s">
        <v>7538</v>
      </c>
      <c r="C871" s="19" t="s">
        <v>9659</v>
      </c>
      <c r="D871" s="19" t="s">
        <v>28</v>
      </c>
      <c r="E871" s="19" t="s">
        <v>128</v>
      </c>
      <c r="F871" s="19" t="s">
        <v>623</v>
      </c>
    </row>
    <row r="872" spans="1:6">
      <c r="A872" s="19" t="s">
        <v>9657</v>
      </c>
      <c r="B872" s="19" t="s">
        <v>6636</v>
      </c>
      <c r="C872" s="19" t="s">
        <v>9658</v>
      </c>
      <c r="D872" s="19" t="s">
        <v>11013</v>
      </c>
      <c r="E872" s="19" t="s">
        <v>10668</v>
      </c>
      <c r="F872" s="19" t="s">
        <v>623</v>
      </c>
    </row>
    <row r="873" spans="1:6">
      <c r="A873" s="19" t="s">
        <v>9657</v>
      </c>
      <c r="B873" s="19" t="s">
        <v>6638</v>
      </c>
      <c r="C873" s="19" t="s">
        <v>9656</v>
      </c>
      <c r="D873" s="19" t="s">
        <v>11013</v>
      </c>
      <c r="E873" s="19" t="s">
        <v>10668</v>
      </c>
      <c r="F873" s="19" t="s">
        <v>623</v>
      </c>
    </row>
    <row r="874" spans="1:6">
      <c r="A874" s="19" t="s">
        <v>5368</v>
      </c>
      <c r="B874" s="19" t="s">
        <v>7181</v>
      </c>
      <c r="C874" s="19" t="s">
        <v>4930</v>
      </c>
      <c r="D874" s="19" t="s">
        <v>11014</v>
      </c>
      <c r="E874" s="19" t="s">
        <v>10668</v>
      </c>
      <c r="F874" s="19" t="s">
        <v>623</v>
      </c>
    </row>
    <row r="875" spans="1:6">
      <c r="A875" s="19" t="s">
        <v>5368</v>
      </c>
      <c r="B875" s="19" t="s">
        <v>7183</v>
      </c>
      <c r="C875" s="19" t="s">
        <v>4932</v>
      </c>
      <c r="D875" s="19" t="s">
        <v>11013</v>
      </c>
      <c r="E875" s="19" t="s">
        <v>10668</v>
      </c>
      <c r="F875" s="19" t="s">
        <v>623</v>
      </c>
    </row>
    <row r="876" spans="1:6">
      <c r="A876" s="19" t="s">
        <v>5368</v>
      </c>
      <c r="B876" s="19" t="s">
        <v>7185</v>
      </c>
      <c r="C876" s="19" t="s">
        <v>4933</v>
      </c>
      <c r="D876" s="19" t="s">
        <v>11013</v>
      </c>
      <c r="E876" s="19" t="s">
        <v>10668</v>
      </c>
      <c r="F876" s="19" t="s">
        <v>623</v>
      </c>
    </row>
    <row r="877" spans="1:6">
      <c r="A877" s="19" t="s">
        <v>4638</v>
      </c>
      <c r="B877" s="19" t="s">
        <v>6602</v>
      </c>
      <c r="C877" s="19" t="s">
        <v>4635</v>
      </c>
      <c r="D877" s="19" t="s">
        <v>5986</v>
      </c>
      <c r="E877" s="19" t="s">
        <v>5986</v>
      </c>
      <c r="F877" s="19" t="s">
        <v>623</v>
      </c>
    </row>
    <row r="878" spans="1:6">
      <c r="A878" s="19" t="s">
        <v>4638</v>
      </c>
      <c r="B878" s="19" t="s">
        <v>6605</v>
      </c>
      <c r="C878" s="19" t="s">
        <v>4636</v>
      </c>
      <c r="D878" s="19" t="s">
        <v>10952</v>
      </c>
      <c r="E878" s="19" t="s">
        <v>5986</v>
      </c>
      <c r="F878" s="19" t="s">
        <v>623</v>
      </c>
    </row>
    <row r="879" spans="1:6">
      <c r="A879" s="19" t="s">
        <v>4353</v>
      </c>
      <c r="B879" s="19" t="s">
        <v>7543</v>
      </c>
      <c r="C879" s="19" t="s">
        <v>11026</v>
      </c>
      <c r="D879" s="19" t="s">
        <v>11025</v>
      </c>
      <c r="E879" s="19" t="s">
        <v>128</v>
      </c>
      <c r="F879" s="19" t="s">
        <v>623</v>
      </c>
    </row>
    <row r="880" spans="1:6">
      <c r="A880" s="19" t="s">
        <v>5368</v>
      </c>
      <c r="B880" s="19" t="s">
        <v>7187</v>
      </c>
      <c r="C880" s="19" t="s">
        <v>4934</v>
      </c>
      <c r="D880" s="19" t="s">
        <v>11024</v>
      </c>
      <c r="E880" s="19" t="s">
        <v>10668</v>
      </c>
      <c r="F880" s="19" t="s">
        <v>623</v>
      </c>
    </row>
    <row r="881" spans="1:6">
      <c r="A881" s="19" t="s">
        <v>5368</v>
      </c>
      <c r="B881" s="19" t="s">
        <v>7189</v>
      </c>
      <c r="C881" s="19" t="s">
        <v>4935</v>
      </c>
      <c r="D881" s="19" t="s">
        <v>11024</v>
      </c>
      <c r="E881" s="19" t="s">
        <v>10668</v>
      </c>
      <c r="F881" s="19" t="s">
        <v>623</v>
      </c>
    </row>
    <row r="882" spans="1:6">
      <c r="A882" s="19" t="s">
        <v>5368</v>
      </c>
      <c r="B882" s="19" t="s">
        <v>7191</v>
      </c>
      <c r="C882" s="19" t="s">
        <v>4936</v>
      </c>
      <c r="D882" s="19" t="s">
        <v>11024</v>
      </c>
      <c r="E882" s="19" t="s">
        <v>10668</v>
      </c>
      <c r="F882" s="19" t="s">
        <v>623</v>
      </c>
    </row>
    <row r="883" spans="1:6">
      <c r="A883" s="19" t="s">
        <v>5368</v>
      </c>
      <c r="B883" s="19" t="s">
        <v>7193</v>
      </c>
      <c r="C883" s="19" t="s">
        <v>4937</v>
      </c>
      <c r="D883" s="19" t="s">
        <v>11024</v>
      </c>
      <c r="E883" s="19" t="s">
        <v>10668</v>
      </c>
      <c r="F883" s="19" t="s">
        <v>623</v>
      </c>
    </row>
    <row r="884" spans="1:6">
      <c r="A884" s="19" t="s">
        <v>5368</v>
      </c>
      <c r="B884" s="19" t="s">
        <v>7195</v>
      </c>
      <c r="C884" s="19" t="s">
        <v>4938</v>
      </c>
      <c r="D884" s="19" t="s">
        <v>11024</v>
      </c>
      <c r="E884" s="19" t="s">
        <v>10668</v>
      </c>
      <c r="F884" s="19" t="s">
        <v>623</v>
      </c>
    </row>
    <row r="885" spans="1:6">
      <c r="A885" s="19" t="s">
        <v>5368</v>
      </c>
      <c r="B885" s="19" t="s">
        <v>7197</v>
      </c>
      <c r="C885" s="19" t="s">
        <v>4939</v>
      </c>
      <c r="D885" s="19" t="s">
        <v>11024</v>
      </c>
      <c r="E885" s="19" t="s">
        <v>10668</v>
      </c>
      <c r="F885" s="19" t="s">
        <v>623</v>
      </c>
    </row>
    <row r="886" spans="1:6">
      <c r="A886" s="19" t="s">
        <v>5843</v>
      </c>
      <c r="B886" s="19" t="s">
        <v>6047</v>
      </c>
      <c r="C886" s="19" t="s">
        <v>9654</v>
      </c>
      <c r="D886" s="19" t="s">
        <v>10788</v>
      </c>
      <c r="E886" s="19" t="s">
        <v>10691</v>
      </c>
      <c r="F886" s="19" t="s">
        <v>623</v>
      </c>
    </row>
    <row r="887" spans="1:6">
      <c r="A887" s="19" t="s">
        <v>9155</v>
      </c>
      <c r="B887" s="19" t="s">
        <v>6823</v>
      </c>
      <c r="C887" s="19" t="s">
        <v>4743</v>
      </c>
      <c r="D887" s="19" t="s">
        <v>10857</v>
      </c>
      <c r="E887" s="19" t="s">
        <v>5986</v>
      </c>
      <c r="F887" s="19" t="s">
        <v>623</v>
      </c>
    </row>
    <row r="888" spans="1:6">
      <c r="A888" s="19" t="s">
        <v>4949</v>
      </c>
      <c r="B888" s="19" t="s">
        <v>7199</v>
      </c>
      <c r="C888" s="19" t="s">
        <v>4940</v>
      </c>
      <c r="D888" s="19" t="s">
        <v>10699</v>
      </c>
      <c r="E888" s="19" t="s">
        <v>611</v>
      </c>
      <c r="F888" s="19" t="s">
        <v>623</v>
      </c>
    </row>
    <row r="889" spans="1:6">
      <c r="A889" s="19" t="s">
        <v>9653</v>
      </c>
      <c r="B889" s="19" t="s">
        <v>6713</v>
      </c>
      <c r="C889" s="19" t="s">
        <v>72</v>
      </c>
      <c r="D889" s="19" t="s">
        <v>4691</v>
      </c>
      <c r="E889" s="19" t="s">
        <v>5986</v>
      </c>
      <c r="F889" s="19" t="s">
        <v>623</v>
      </c>
    </row>
    <row r="890" spans="1:6">
      <c r="A890" s="19" t="s">
        <v>4949</v>
      </c>
      <c r="B890" s="19" t="s">
        <v>7206</v>
      </c>
      <c r="C890" s="19" t="s">
        <v>4947</v>
      </c>
      <c r="D890" s="19" t="s">
        <v>10914</v>
      </c>
      <c r="E890" s="19" t="s">
        <v>10770</v>
      </c>
      <c r="F890" s="19" t="s">
        <v>623</v>
      </c>
    </row>
    <row r="891" spans="1:6">
      <c r="A891" s="19" t="s">
        <v>4623</v>
      </c>
      <c r="B891" s="19" t="s">
        <v>7727</v>
      </c>
      <c r="C891" s="19" t="s">
        <v>5190</v>
      </c>
      <c r="D891" s="19" t="s">
        <v>10834</v>
      </c>
      <c r="E891" s="19" t="s">
        <v>10833</v>
      </c>
      <c r="F891" s="19" t="s">
        <v>623</v>
      </c>
    </row>
    <row r="892" spans="1:6">
      <c r="A892" s="19" t="s">
        <v>4623</v>
      </c>
      <c r="B892" s="19" t="s">
        <v>6574</v>
      </c>
      <c r="C892" s="19" t="s">
        <v>4622</v>
      </c>
      <c r="D892" s="19" t="s">
        <v>10834</v>
      </c>
      <c r="E892" s="19" t="s">
        <v>10833</v>
      </c>
      <c r="F892" s="19" t="s">
        <v>623</v>
      </c>
    </row>
    <row r="893" spans="1:6">
      <c r="A893" s="19" t="s">
        <v>4623</v>
      </c>
      <c r="B893" s="19" t="s">
        <v>6653</v>
      </c>
      <c r="C893" s="19" t="s">
        <v>4657</v>
      </c>
      <c r="D893" s="19" t="s">
        <v>10925</v>
      </c>
      <c r="E893" s="19" t="s">
        <v>10849</v>
      </c>
      <c r="F893" s="19" t="s">
        <v>623</v>
      </c>
    </row>
    <row r="894" spans="1:6">
      <c r="A894" s="19" t="s">
        <v>9652</v>
      </c>
      <c r="B894" s="19" t="s">
        <v>6793</v>
      </c>
      <c r="C894" s="19" t="s">
        <v>1134</v>
      </c>
      <c r="D894" s="19" t="s">
        <v>10765</v>
      </c>
      <c r="E894" s="19" t="s">
        <v>5986</v>
      </c>
      <c r="F894" s="19" t="s">
        <v>623</v>
      </c>
    </row>
    <row r="895" spans="1:6">
      <c r="A895" s="19" t="s">
        <v>5378</v>
      </c>
      <c r="B895" s="19" t="s">
        <v>7523</v>
      </c>
      <c r="C895" s="19" t="s">
        <v>5082</v>
      </c>
      <c r="D895" s="19" t="s">
        <v>11023</v>
      </c>
      <c r="E895" s="19" t="s">
        <v>10691</v>
      </c>
      <c r="F895" s="19" t="s">
        <v>623</v>
      </c>
    </row>
    <row r="896" spans="1:6">
      <c r="A896" s="19" t="s">
        <v>9651</v>
      </c>
      <c r="B896" s="19" t="s">
        <v>6079</v>
      </c>
      <c r="C896" s="19" t="s">
        <v>4364</v>
      </c>
      <c r="D896" s="19" t="s">
        <v>10767</v>
      </c>
      <c r="E896" s="19" t="s">
        <v>5986</v>
      </c>
      <c r="F896" s="19" t="s">
        <v>623</v>
      </c>
    </row>
    <row r="897" spans="1:6">
      <c r="A897" s="19" t="s">
        <v>3356</v>
      </c>
      <c r="B897" s="19" t="s">
        <v>6215</v>
      </c>
      <c r="C897" s="19" t="s">
        <v>9650</v>
      </c>
      <c r="D897" s="19" t="s">
        <v>10784</v>
      </c>
      <c r="E897" s="19" t="s">
        <v>10701</v>
      </c>
      <c r="F897" s="19" t="s">
        <v>623</v>
      </c>
    </row>
    <row r="898" spans="1:6">
      <c r="A898" s="19" t="s">
        <v>9649</v>
      </c>
      <c r="B898" s="19" t="s">
        <v>7610</v>
      </c>
      <c r="C898" s="19" t="s">
        <v>5129</v>
      </c>
      <c r="D898" s="19" t="s">
        <v>10767</v>
      </c>
      <c r="E898" s="19" t="s">
        <v>5986</v>
      </c>
      <c r="F898" s="19" t="s">
        <v>623</v>
      </c>
    </row>
    <row r="899" spans="1:6">
      <c r="A899" s="19" t="s">
        <v>9648</v>
      </c>
      <c r="B899" s="19" t="s">
        <v>6256</v>
      </c>
      <c r="C899" s="19" t="s">
        <v>4466</v>
      </c>
      <c r="D899" s="19" t="s">
        <v>11020</v>
      </c>
      <c r="E899" s="19" t="s">
        <v>10778</v>
      </c>
      <c r="F899" s="19" t="s">
        <v>623</v>
      </c>
    </row>
    <row r="900" spans="1:6">
      <c r="A900" s="19" t="s">
        <v>9647</v>
      </c>
      <c r="B900" s="19" t="s">
        <v>6154</v>
      </c>
      <c r="C900" s="19" t="s">
        <v>4396</v>
      </c>
      <c r="D900" s="19" t="s">
        <v>10767</v>
      </c>
      <c r="E900" s="19" t="s">
        <v>5986</v>
      </c>
      <c r="F900" s="19" t="s">
        <v>623</v>
      </c>
    </row>
    <row r="901" spans="1:6">
      <c r="A901" s="19" t="s">
        <v>9646</v>
      </c>
      <c r="B901" s="19" t="s">
        <v>8686</v>
      </c>
      <c r="C901" s="19" t="s">
        <v>9645</v>
      </c>
      <c r="D901" s="19" t="s">
        <v>11022</v>
      </c>
      <c r="E901" s="19" t="s">
        <v>11021</v>
      </c>
      <c r="F901" s="19" t="s">
        <v>52</v>
      </c>
    </row>
    <row r="902" spans="1:6">
      <c r="A902" s="19" t="s">
        <v>5732</v>
      </c>
      <c r="B902" s="19" t="s">
        <v>8699</v>
      </c>
      <c r="C902" s="19" t="s">
        <v>9644</v>
      </c>
      <c r="D902" s="19" t="s">
        <v>10963</v>
      </c>
      <c r="E902" s="19" t="s">
        <v>10962</v>
      </c>
      <c r="F902" s="19" t="s">
        <v>50</v>
      </c>
    </row>
    <row r="903" spans="1:6">
      <c r="A903" s="19" t="s">
        <v>5732</v>
      </c>
      <c r="B903" s="19" t="s">
        <v>8704</v>
      </c>
      <c r="C903" s="19" t="s">
        <v>9643</v>
      </c>
      <c r="D903" s="19" t="s">
        <v>10963</v>
      </c>
      <c r="E903" s="19" t="s">
        <v>10962</v>
      </c>
      <c r="F903" s="19" t="s">
        <v>50</v>
      </c>
    </row>
    <row r="904" spans="1:6">
      <c r="A904" s="19" t="s">
        <v>5145</v>
      </c>
      <c r="B904" s="19" t="s">
        <v>7639</v>
      </c>
      <c r="C904" s="19" t="s">
        <v>5145</v>
      </c>
      <c r="D904" s="19" t="s">
        <v>11020</v>
      </c>
      <c r="E904" s="19" t="s">
        <v>10778</v>
      </c>
      <c r="F904" s="19" t="s">
        <v>623</v>
      </c>
    </row>
    <row r="905" spans="1:6">
      <c r="A905" s="19" t="s">
        <v>5849</v>
      </c>
      <c r="B905" s="19" t="s">
        <v>7461</v>
      </c>
      <c r="C905" s="19" t="s">
        <v>11019</v>
      </c>
      <c r="D905" s="19" t="s">
        <v>10998</v>
      </c>
      <c r="E905" s="19" t="s">
        <v>10770</v>
      </c>
      <c r="F905" s="19" t="s">
        <v>623</v>
      </c>
    </row>
    <row r="906" spans="1:6">
      <c r="A906" s="19" t="s">
        <v>5849</v>
      </c>
      <c r="B906" s="19" t="s">
        <v>7464</v>
      </c>
      <c r="C906" s="19" t="s">
        <v>11018</v>
      </c>
      <c r="D906" s="19" t="s">
        <v>10998</v>
      </c>
      <c r="E906" s="19" t="s">
        <v>10770</v>
      </c>
      <c r="F906" s="19" t="s">
        <v>623</v>
      </c>
    </row>
    <row r="907" spans="1:6">
      <c r="A907" s="19" t="s">
        <v>5849</v>
      </c>
      <c r="B907" s="19" t="s">
        <v>6309</v>
      </c>
      <c r="C907" s="19" t="s">
        <v>11017</v>
      </c>
      <c r="D907" s="19" t="s">
        <v>10998</v>
      </c>
      <c r="E907" s="19" t="s">
        <v>10770</v>
      </c>
      <c r="F907" s="19" t="s">
        <v>623</v>
      </c>
    </row>
    <row r="908" spans="1:6">
      <c r="A908" s="19" t="s">
        <v>5849</v>
      </c>
      <c r="B908" s="19" t="s">
        <v>6297</v>
      </c>
      <c r="C908" s="19" t="s">
        <v>9639</v>
      </c>
      <c r="D908" s="19" t="s">
        <v>10850</v>
      </c>
      <c r="E908" s="19" t="s">
        <v>10849</v>
      </c>
      <c r="F908" s="19" t="s">
        <v>623</v>
      </c>
    </row>
    <row r="909" spans="1:6">
      <c r="A909" s="19" t="s">
        <v>9638</v>
      </c>
      <c r="B909" s="19" t="s">
        <v>6994</v>
      </c>
      <c r="C909" s="19" t="s">
        <v>70</v>
      </c>
      <c r="D909" s="19" t="s">
        <v>10703</v>
      </c>
      <c r="E909" s="19" t="s">
        <v>128</v>
      </c>
      <c r="F909" s="19" t="s">
        <v>623</v>
      </c>
    </row>
    <row r="910" spans="1:6">
      <c r="A910" s="19" t="s">
        <v>9638</v>
      </c>
      <c r="B910" s="19" t="s">
        <v>6997</v>
      </c>
      <c r="C910" s="19" t="s">
        <v>64</v>
      </c>
      <c r="D910" s="19" t="s">
        <v>10703</v>
      </c>
      <c r="E910" s="19" t="s">
        <v>128</v>
      </c>
      <c r="F910" s="19" t="s">
        <v>623</v>
      </c>
    </row>
    <row r="911" spans="1:6">
      <c r="A911" s="19" t="s">
        <v>9637</v>
      </c>
      <c r="B911" s="19" t="s">
        <v>7415</v>
      </c>
      <c r="C911" s="19" t="s">
        <v>5040</v>
      </c>
      <c r="D911" s="19" t="s">
        <v>10954</v>
      </c>
      <c r="E911" s="19" t="s">
        <v>5988</v>
      </c>
      <c r="F911" s="19" t="s">
        <v>623</v>
      </c>
    </row>
    <row r="912" spans="1:6">
      <c r="A912" s="19" t="s">
        <v>9637</v>
      </c>
      <c r="B912" s="19" t="s">
        <v>7418</v>
      </c>
      <c r="C912" s="19" t="s">
        <v>5042</v>
      </c>
      <c r="D912" s="19" t="s">
        <v>10954</v>
      </c>
      <c r="E912" s="19" t="s">
        <v>5988</v>
      </c>
      <c r="F912" s="19" t="s">
        <v>623</v>
      </c>
    </row>
    <row r="913" spans="1:6">
      <c r="A913" s="19" t="s">
        <v>9493</v>
      </c>
      <c r="B913" s="19" t="s">
        <v>8730</v>
      </c>
      <c r="C913" s="19" t="s">
        <v>9636</v>
      </c>
      <c r="D913" s="19" t="s">
        <v>10958</v>
      </c>
      <c r="E913" s="19" t="s">
        <v>10957</v>
      </c>
      <c r="F913" s="19" t="s">
        <v>52</v>
      </c>
    </row>
    <row r="914" spans="1:6">
      <c r="A914" s="19" t="s">
        <v>9529</v>
      </c>
      <c r="B914" s="19" t="s">
        <v>6706</v>
      </c>
      <c r="C914" s="19" t="s">
        <v>4685</v>
      </c>
      <c r="D914" s="19" t="s">
        <v>10845</v>
      </c>
      <c r="E914" s="19" t="s">
        <v>10688</v>
      </c>
      <c r="F914" s="19" t="s">
        <v>623</v>
      </c>
    </row>
    <row r="915" spans="1:6">
      <c r="A915" s="19" t="s">
        <v>9635</v>
      </c>
      <c r="B915" s="19" t="s">
        <v>6434</v>
      </c>
      <c r="C915" s="19" t="s">
        <v>4561</v>
      </c>
      <c r="D915" s="19" t="s">
        <v>11016</v>
      </c>
      <c r="E915" s="19" t="s">
        <v>128</v>
      </c>
      <c r="F915" s="19" t="s">
        <v>623</v>
      </c>
    </row>
    <row r="916" spans="1:6">
      <c r="A916" s="19" t="s">
        <v>9634</v>
      </c>
      <c r="B916" s="19" t="s">
        <v>6437</v>
      </c>
      <c r="C916" s="19" t="s">
        <v>4563</v>
      </c>
      <c r="D916" s="19" t="s">
        <v>11016</v>
      </c>
      <c r="E916" s="19" t="s">
        <v>128</v>
      </c>
      <c r="F916" s="19" t="s">
        <v>623</v>
      </c>
    </row>
    <row r="917" spans="1:6">
      <c r="A917" s="19" t="s">
        <v>3475</v>
      </c>
      <c r="B917" s="19" t="s">
        <v>6276</v>
      </c>
      <c r="C917" s="19" t="s">
        <v>9633</v>
      </c>
      <c r="D917" s="19" t="s">
        <v>10969</v>
      </c>
      <c r="E917" s="19" t="s">
        <v>10688</v>
      </c>
      <c r="F917" s="19" t="s">
        <v>623</v>
      </c>
    </row>
    <row r="918" spans="1:6">
      <c r="A918" s="19" t="s">
        <v>9632</v>
      </c>
      <c r="B918" s="19" t="s">
        <v>6582</v>
      </c>
      <c r="C918" s="19" t="s">
        <v>9631</v>
      </c>
      <c r="D918" s="19" t="s">
        <v>10944</v>
      </c>
      <c r="E918" s="19" t="s">
        <v>128</v>
      </c>
      <c r="F918" s="19" t="s">
        <v>623</v>
      </c>
    </row>
    <row r="919" spans="1:6">
      <c r="A919" s="19" t="s">
        <v>9630</v>
      </c>
      <c r="B919" s="19" t="s">
        <v>6755</v>
      </c>
      <c r="C919" s="19" t="s">
        <v>4713</v>
      </c>
      <c r="D919" s="19" t="s">
        <v>10953</v>
      </c>
      <c r="E919" s="19" t="s">
        <v>10849</v>
      </c>
      <c r="F919" s="19" t="s">
        <v>623</v>
      </c>
    </row>
    <row r="920" spans="1:6">
      <c r="A920" s="19" t="s">
        <v>9139</v>
      </c>
      <c r="B920" s="19" t="s">
        <v>7143</v>
      </c>
      <c r="C920" s="19" t="s">
        <v>66</v>
      </c>
      <c r="D920" s="19" t="s">
        <v>10767</v>
      </c>
      <c r="E920" s="19" t="s">
        <v>5986</v>
      </c>
      <c r="F920" s="19" t="s">
        <v>623</v>
      </c>
    </row>
    <row r="921" spans="1:6">
      <c r="A921" s="19" t="s">
        <v>9139</v>
      </c>
      <c r="B921" s="19" t="s">
        <v>7145</v>
      </c>
      <c r="C921" s="19" t="s">
        <v>65</v>
      </c>
      <c r="D921" s="19" t="s">
        <v>10767</v>
      </c>
      <c r="E921" s="19" t="s">
        <v>5986</v>
      </c>
      <c r="F921" s="19" t="s">
        <v>623</v>
      </c>
    </row>
    <row r="922" spans="1:6">
      <c r="A922" s="19" t="s">
        <v>4427</v>
      </c>
      <c r="B922" s="19" t="s">
        <v>7731</v>
      </c>
      <c r="C922" s="19" t="s">
        <v>11015</v>
      </c>
      <c r="D922" s="19" t="s">
        <v>10767</v>
      </c>
      <c r="E922" s="19" t="s">
        <v>5986</v>
      </c>
      <c r="F922" s="19" t="s">
        <v>623</v>
      </c>
    </row>
    <row r="923" spans="1:6">
      <c r="A923" s="19" t="s">
        <v>5368</v>
      </c>
      <c r="B923" s="19" t="s">
        <v>7207</v>
      </c>
      <c r="C923" s="19" t="s">
        <v>74</v>
      </c>
      <c r="D923" s="19" t="s">
        <v>10686</v>
      </c>
      <c r="E923" s="19" t="s">
        <v>5988</v>
      </c>
      <c r="F923" s="19" t="s">
        <v>623</v>
      </c>
    </row>
    <row r="924" spans="1:6">
      <c r="A924" s="19" t="s">
        <v>5368</v>
      </c>
      <c r="B924" s="19" t="s">
        <v>7216</v>
      </c>
      <c r="C924" s="19" t="s">
        <v>75</v>
      </c>
      <c r="D924" s="19" t="s">
        <v>10788</v>
      </c>
      <c r="E924" s="19" t="s">
        <v>10691</v>
      </c>
      <c r="F924" s="19" t="s">
        <v>623</v>
      </c>
    </row>
    <row r="925" spans="1:6">
      <c r="A925" s="19" t="s">
        <v>5368</v>
      </c>
      <c r="B925" s="19" t="s">
        <v>7173</v>
      </c>
      <c r="C925" s="19" t="s">
        <v>4927</v>
      </c>
      <c r="D925" s="19" t="s">
        <v>11014</v>
      </c>
      <c r="E925" s="19" t="s">
        <v>10668</v>
      </c>
      <c r="F925" s="19" t="s">
        <v>623</v>
      </c>
    </row>
    <row r="926" spans="1:6">
      <c r="A926" s="19" t="s">
        <v>5368</v>
      </c>
      <c r="B926" s="19" t="s">
        <v>7175</v>
      </c>
      <c r="C926" s="19" t="s">
        <v>4928</v>
      </c>
      <c r="D926" s="19" t="s">
        <v>11014</v>
      </c>
      <c r="E926" s="19" t="s">
        <v>10668</v>
      </c>
      <c r="F926" s="19" t="s">
        <v>623</v>
      </c>
    </row>
    <row r="927" spans="1:6">
      <c r="A927" s="19" t="s">
        <v>5368</v>
      </c>
      <c r="B927" s="19" t="s">
        <v>7177</v>
      </c>
      <c r="C927" s="19" t="s">
        <v>4929</v>
      </c>
      <c r="D927" s="19" t="s">
        <v>11014</v>
      </c>
      <c r="E927" s="19" t="s">
        <v>10668</v>
      </c>
      <c r="F927" s="19" t="s">
        <v>623</v>
      </c>
    </row>
    <row r="928" spans="1:6">
      <c r="A928" s="19" t="s">
        <v>5368</v>
      </c>
      <c r="B928" s="19" t="s">
        <v>7179</v>
      </c>
      <c r="C928" s="19" t="s">
        <v>5367</v>
      </c>
      <c r="D928" s="19" t="s">
        <v>11014</v>
      </c>
      <c r="E928" s="19" t="s">
        <v>10668</v>
      </c>
      <c r="F928" s="19" t="s">
        <v>623</v>
      </c>
    </row>
    <row r="929" spans="1:6">
      <c r="A929" s="19" t="s">
        <v>5368</v>
      </c>
      <c r="B929" s="19" t="s">
        <v>7164</v>
      </c>
      <c r="C929" s="19" t="s">
        <v>4924</v>
      </c>
      <c r="D929" s="19" t="s">
        <v>11013</v>
      </c>
      <c r="E929" s="19" t="s">
        <v>10668</v>
      </c>
      <c r="F929" s="19" t="s">
        <v>623</v>
      </c>
    </row>
    <row r="930" spans="1:6">
      <c r="A930" s="19" t="s">
        <v>5368</v>
      </c>
      <c r="B930" s="19" t="s">
        <v>7166</v>
      </c>
      <c r="C930" s="19" t="s">
        <v>4925</v>
      </c>
      <c r="D930" s="19" t="s">
        <v>11013</v>
      </c>
      <c r="E930" s="19" t="s">
        <v>10668</v>
      </c>
      <c r="F930" s="19" t="s">
        <v>623</v>
      </c>
    </row>
    <row r="931" spans="1:6">
      <c r="A931" s="19" t="s">
        <v>5368</v>
      </c>
      <c r="B931" s="19" t="s">
        <v>7168</v>
      </c>
      <c r="C931" s="19" t="s">
        <v>4926</v>
      </c>
      <c r="D931" s="19" t="s">
        <v>11013</v>
      </c>
      <c r="E931" s="19" t="s">
        <v>10668</v>
      </c>
      <c r="F931" s="19" t="s">
        <v>623</v>
      </c>
    </row>
    <row r="932" spans="1:6">
      <c r="A932" s="19" t="s">
        <v>5368</v>
      </c>
      <c r="B932" s="19" t="s">
        <v>7213</v>
      </c>
      <c r="C932" s="19" t="s">
        <v>76</v>
      </c>
      <c r="D932" s="19" t="s">
        <v>10954</v>
      </c>
      <c r="E932" s="19" t="s">
        <v>5988</v>
      </c>
      <c r="F932" s="19" t="s">
        <v>623</v>
      </c>
    </row>
    <row r="933" spans="1:6">
      <c r="A933" s="19" t="s">
        <v>5368</v>
      </c>
      <c r="B933" s="19" t="s">
        <v>7210</v>
      </c>
      <c r="C933" s="19" t="s">
        <v>4948</v>
      </c>
      <c r="D933" s="19" t="s">
        <v>10954</v>
      </c>
      <c r="E933" s="19" t="s">
        <v>5988</v>
      </c>
      <c r="F933" s="19" t="s">
        <v>623</v>
      </c>
    </row>
    <row r="934" spans="1:6">
      <c r="A934" s="19" t="s">
        <v>9629</v>
      </c>
      <c r="B934" s="19" t="s">
        <v>6283</v>
      </c>
      <c r="C934" s="19" t="s">
        <v>9628</v>
      </c>
      <c r="D934" s="19" t="s">
        <v>11012</v>
      </c>
      <c r="E934" s="19" t="s">
        <v>10691</v>
      </c>
      <c r="F934" s="19" t="s">
        <v>623</v>
      </c>
    </row>
    <row r="935" spans="1:6">
      <c r="A935" s="19" t="s">
        <v>4506</v>
      </c>
      <c r="B935" s="19" t="s">
        <v>6321</v>
      </c>
      <c r="C935" s="19" t="s">
        <v>4505</v>
      </c>
      <c r="D935" s="19" t="s">
        <v>10845</v>
      </c>
      <c r="E935" s="19" t="s">
        <v>10688</v>
      </c>
      <c r="F935" s="19" t="s">
        <v>623</v>
      </c>
    </row>
    <row r="936" spans="1:6">
      <c r="A936" s="19" t="s">
        <v>4506</v>
      </c>
      <c r="B936" s="19" t="s">
        <v>8688</v>
      </c>
      <c r="C936" s="19" t="s">
        <v>9627</v>
      </c>
      <c r="D936" s="19" t="s">
        <v>10958</v>
      </c>
      <c r="E936" s="19" t="s">
        <v>10957</v>
      </c>
      <c r="F936" s="19" t="s">
        <v>52</v>
      </c>
    </row>
    <row r="937" spans="1:6">
      <c r="A937" s="19" t="s">
        <v>8833</v>
      </c>
      <c r="B937" s="19" t="s">
        <v>7715</v>
      </c>
      <c r="C937" s="19" t="s">
        <v>9626</v>
      </c>
      <c r="D937" s="19" t="s">
        <v>10788</v>
      </c>
      <c r="E937" s="19" t="s">
        <v>10691</v>
      </c>
      <c r="F937" s="19" t="s">
        <v>623</v>
      </c>
    </row>
    <row r="938" spans="1:6">
      <c r="A938" s="19" t="s">
        <v>5368</v>
      </c>
      <c r="B938" s="19" t="s">
        <v>7170</v>
      </c>
      <c r="C938" s="19" t="s">
        <v>77</v>
      </c>
      <c r="D938" s="19" t="s">
        <v>10686</v>
      </c>
      <c r="E938" s="19" t="s">
        <v>5988</v>
      </c>
      <c r="F938" s="19" t="s">
        <v>623</v>
      </c>
    </row>
    <row r="939" spans="1:6">
      <c r="A939" s="19" t="s">
        <v>5732</v>
      </c>
      <c r="B939" s="19" t="s">
        <v>8706</v>
      </c>
      <c r="C939" s="19" t="s">
        <v>9625</v>
      </c>
      <c r="D939" s="19" t="s">
        <v>10963</v>
      </c>
      <c r="E939" s="19" t="s">
        <v>10962</v>
      </c>
      <c r="F939" s="19" t="s">
        <v>50</v>
      </c>
    </row>
    <row r="940" spans="1:6">
      <c r="A940" s="19" t="s">
        <v>9624</v>
      </c>
      <c r="B940" s="19" t="s">
        <v>6370</v>
      </c>
      <c r="C940" s="19" t="s">
        <v>9623</v>
      </c>
      <c r="D940" s="19" t="s">
        <v>10747</v>
      </c>
      <c r="E940" s="19" t="s">
        <v>10688</v>
      </c>
      <c r="F940" s="19" t="s">
        <v>623</v>
      </c>
    </row>
    <row r="941" spans="1:6">
      <c r="A941" s="19" t="s">
        <v>9622</v>
      </c>
      <c r="B941" s="19" t="s">
        <v>6973</v>
      </c>
      <c r="C941" s="19" t="s">
        <v>4823</v>
      </c>
      <c r="D941" s="19" t="s">
        <v>11011</v>
      </c>
      <c r="E941" s="19" t="s">
        <v>5988</v>
      </c>
      <c r="F941" s="19" t="s">
        <v>623</v>
      </c>
    </row>
    <row r="942" spans="1:6">
      <c r="A942" s="19" t="s">
        <v>9550</v>
      </c>
      <c r="B942" s="19" t="s">
        <v>6671</v>
      </c>
      <c r="C942" s="19" t="s">
        <v>4665</v>
      </c>
      <c r="D942" s="19" t="s">
        <v>10756</v>
      </c>
      <c r="E942" s="19" t="s">
        <v>10688</v>
      </c>
      <c r="F942" s="19" t="s">
        <v>623</v>
      </c>
    </row>
    <row r="943" spans="1:6">
      <c r="A943" s="19" t="s">
        <v>4427</v>
      </c>
      <c r="B943" s="19" t="s">
        <v>6523</v>
      </c>
      <c r="C943" s="19" t="s">
        <v>4597</v>
      </c>
      <c r="D943" s="19" t="s">
        <v>1704</v>
      </c>
      <c r="E943" s="19" t="s">
        <v>10691</v>
      </c>
      <c r="F943" s="19" t="s">
        <v>623</v>
      </c>
    </row>
    <row r="944" spans="1:6">
      <c r="A944" s="19" t="s">
        <v>4606</v>
      </c>
      <c r="B944" s="19" t="s">
        <v>6537</v>
      </c>
      <c r="C944" s="19" t="s">
        <v>4605</v>
      </c>
      <c r="D944" s="19" t="s">
        <v>11010</v>
      </c>
      <c r="E944" s="19" t="s">
        <v>447</v>
      </c>
      <c r="F944" s="19" t="s">
        <v>623</v>
      </c>
    </row>
    <row r="945" spans="1:6">
      <c r="A945" s="19" t="s">
        <v>8985</v>
      </c>
      <c r="B945" s="19" t="s">
        <v>6773</v>
      </c>
      <c r="C945" s="19" t="s">
        <v>4721</v>
      </c>
      <c r="D945" s="19" t="s">
        <v>638</v>
      </c>
      <c r="E945" s="19" t="s">
        <v>10697</v>
      </c>
      <c r="F945" s="19" t="s">
        <v>623</v>
      </c>
    </row>
    <row r="946" spans="1:6">
      <c r="A946" s="19" t="s">
        <v>4329</v>
      </c>
      <c r="B946" s="19" t="s">
        <v>6014</v>
      </c>
      <c r="C946" s="19" t="s">
        <v>9621</v>
      </c>
      <c r="D946" s="19" t="s">
        <v>11009</v>
      </c>
      <c r="E946" s="19" t="s">
        <v>10833</v>
      </c>
      <c r="F946" s="19" t="s">
        <v>623</v>
      </c>
    </row>
    <row r="947" spans="1:6">
      <c r="A947" s="19" t="s">
        <v>4432</v>
      </c>
      <c r="B947" s="19" t="s">
        <v>6194</v>
      </c>
      <c r="C947" s="19" t="s">
        <v>4431</v>
      </c>
      <c r="D947" s="19" t="s">
        <v>638</v>
      </c>
      <c r="E947" s="19" t="s">
        <v>10697</v>
      </c>
      <c r="F947" s="19" t="s">
        <v>623</v>
      </c>
    </row>
    <row r="948" spans="1:6">
      <c r="A948" s="19" t="s">
        <v>9620</v>
      </c>
      <c r="B948" s="19" t="s">
        <v>6513</v>
      </c>
      <c r="C948" s="19" t="s">
        <v>4982</v>
      </c>
      <c r="D948" s="19" t="s">
        <v>10905</v>
      </c>
      <c r="E948" s="19" t="s">
        <v>10904</v>
      </c>
      <c r="F948" s="19" t="s">
        <v>623</v>
      </c>
    </row>
    <row r="949" spans="1:6">
      <c r="A949" s="19" t="s">
        <v>9619</v>
      </c>
      <c r="B949" s="19" t="s">
        <v>7147</v>
      </c>
      <c r="C949" s="19" t="s">
        <v>4914</v>
      </c>
      <c r="D949" s="19" t="s">
        <v>10933</v>
      </c>
      <c r="E949" s="19" t="s">
        <v>10701</v>
      </c>
      <c r="F949" s="19" t="s">
        <v>623</v>
      </c>
    </row>
    <row r="950" spans="1:6">
      <c r="A950" s="19" t="s">
        <v>4353</v>
      </c>
      <c r="B950" s="19" t="s">
        <v>7035</v>
      </c>
      <c r="C950" s="19" t="s">
        <v>4853</v>
      </c>
      <c r="D950" s="19" t="s">
        <v>10887</v>
      </c>
      <c r="E950" s="19" t="s">
        <v>5988</v>
      </c>
      <c r="F950" s="19" t="s">
        <v>623</v>
      </c>
    </row>
    <row r="951" spans="1:6">
      <c r="A951" s="19" t="s">
        <v>4353</v>
      </c>
      <c r="B951" s="19" t="s">
        <v>7039</v>
      </c>
      <c r="C951" s="19" t="s">
        <v>4855</v>
      </c>
      <c r="D951" s="19" t="s">
        <v>10953</v>
      </c>
      <c r="E951" s="19" t="s">
        <v>10849</v>
      </c>
      <c r="F951" s="19" t="s">
        <v>623</v>
      </c>
    </row>
    <row r="952" spans="1:6">
      <c r="A952" s="19" t="s">
        <v>4353</v>
      </c>
      <c r="B952" s="19" t="s">
        <v>6060</v>
      </c>
      <c r="C952" s="19" t="s">
        <v>4352</v>
      </c>
      <c r="D952" s="19" t="s">
        <v>10887</v>
      </c>
      <c r="E952" s="19" t="s">
        <v>5988</v>
      </c>
      <c r="F952" s="19" t="s">
        <v>623</v>
      </c>
    </row>
    <row r="953" spans="1:6">
      <c r="A953" s="19" t="s">
        <v>4520</v>
      </c>
      <c r="B953" s="19" t="s">
        <v>6345</v>
      </c>
      <c r="C953" s="19" t="s">
        <v>4519</v>
      </c>
      <c r="D953" s="19" t="s">
        <v>10927</v>
      </c>
      <c r="E953" s="19" t="s">
        <v>10752</v>
      </c>
      <c r="F953" s="19" t="s">
        <v>623</v>
      </c>
    </row>
    <row r="954" spans="1:6">
      <c r="A954" s="19" t="s">
        <v>4647</v>
      </c>
      <c r="B954" s="19" t="s">
        <v>6628</v>
      </c>
      <c r="C954" s="19" t="s">
        <v>4646</v>
      </c>
      <c r="D954" s="19" t="s">
        <v>11008</v>
      </c>
      <c r="E954" s="19" t="s">
        <v>10694</v>
      </c>
      <c r="F954" s="19" t="s">
        <v>623</v>
      </c>
    </row>
    <row r="955" spans="1:6">
      <c r="A955" s="19" t="s">
        <v>4647</v>
      </c>
      <c r="B955" s="19" t="s">
        <v>6631</v>
      </c>
      <c r="C955" s="19" t="s">
        <v>4648</v>
      </c>
      <c r="D955" s="19" t="s">
        <v>11008</v>
      </c>
      <c r="E955" s="19" t="s">
        <v>10694</v>
      </c>
      <c r="F955" s="19" t="s">
        <v>623</v>
      </c>
    </row>
    <row r="956" spans="1:6">
      <c r="A956" s="19" t="s">
        <v>9472</v>
      </c>
      <c r="B956" s="19" t="s">
        <v>6044</v>
      </c>
      <c r="C956" s="19" t="s">
        <v>11007</v>
      </c>
      <c r="D956" s="19" t="s">
        <v>10981</v>
      </c>
      <c r="E956" s="19" t="s">
        <v>10833</v>
      </c>
      <c r="F956" s="19" t="s">
        <v>623</v>
      </c>
    </row>
    <row r="957" spans="1:6">
      <c r="A957" s="19" t="s">
        <v>9472</v>
      </c>
      <c r="B957" s="19" t="s">
        <v>6269</v>
      </c>
      <c r="C957" s="19" t="s">
        <v>11006</v>
      </c>
      <c r="D957" s="19" t="s">
        <v>10686</v>
      </c>
      <c r="E957" s="19" t="s">
        <v>5988</v>
      </c>
      <c r="F957" s="19" t="s">
        <v>623</v>
      </c>
    </row>
    <row r="958" spans="1:6">
      <c r="A958" s="19" t="s">
        <v>9472</v>
      </c>
      <c r="B958" s="19" t="s">
        <v>6367</v>
      </c>
      <c r="C958" s="19" t="s">
        <v>11005</v>
      </c>
      <c r="D958" s="19" t="s">
        <v>10686</v>
      </c>
      <c r="E958" s="19" t="s">
        <v>5988</v>
      </c>
      <c r="F958" s="19" t="s">
        <v>623</v>
      </c>
    </row>
    <row r="959" spans="1:6">
      <c r="A959" s="19" t="s">
        <v>9472</v>
      </c>
      <c r="B959" s="19" t="s">
        <v>6766</v>
      </c>
      <c r="C959" s="19" t="s">
        <v>11004</v>
      </c>
      <c r="D959" s="19" t="s">
        <v>10953</v>
      </c>
      <c r="E959" s="19" t="s">
        <v>10849</v>
      </c>
      <c r="F959" s="19" t="s">
        <v>623</v>
      </c>
    </row>
    <row r="960" spans="1:6">
      <c r="A960" s="19" t="s">
        <v>9472</v>
      </c>
      <c r="B960" s="19" t="s">
        <v>7031</v>
      </c>
      <c r="C960" s="19" t="s">
        <v>9614</v>
      </c>
      <c r="D960" s="19" t="s">
        <v>10842</v>
      </c>
      <c r="E960" s="19" t="s">
        <v>5988</v>
      </c>
      <c r="F960" s="19" t="s">
        <v>623</v>
      </c>
    </row>
    <row r="961" spans="1:6">
      <c r="A961" s="19" t="s">
        <v>9472</v>
      </c>
      <c r="B961" s="19" t="s">
        <v>6392</v>
      </c>
      <c r="C961" s="19" t="s">
        <v>11003</v>
      </c>
      <c r="D961" s="19" t="s">
        <v>10850</v>
      </c>
      <c r="E961" s="19" t="s">
        <v>10849</v>
      </c>
      <c r="F961" s="19" t="s">
        <v>623</v>
      </c>
    </row>
    <row r="962" spans="1:6">
      <c r="A962" s="19" t="s">
        <v>9472</v>
      </c>
      <c r="B962" s="19" t="s">
        <v>7721</v>
      </c>
      <c r="C962" s="19" t="s">
        <v>5189</v>
      </c>
      <c r="D962" s="19" t="s">
        <v>10767</v>
      </c>
      <c r="E962" s="19" t="s">
        <v>5986</v>
      </c>
      <c r="F962" s="19" t="s">
        <v>623</v>
      </c>
    </row>
    <row r="963" spans="1:6">
      <c r="A963" s="19" t="s">
        <v>9472</v>
      </c>
      <c r="B963" s="19" t="s">
        <v>6759</v>
      </c>
      <c r="C963" s="19" t="s">
        <v>9612</v>
      </c>
      <c r="D963" s="19" t="s">
        <v>10953</v>
      </c>
      <c r="E963" s="19" t="s">
        <v>10849</v>
      </c>
      <c r="F963" s="19" t="s">
        <v>623</v>
      </c>
    </row>
    <row r="964" spans="1:6">
      <c r="A964" s="19" t="s">
        <v>5849</v>
      </c>
      <c r="B964" s="19" t="s">
        <v>7756</v>
      </c>
      <c r="C964" s="19" t="s">
        <v>11002</v>
      </c>
      <c r="D964" s="19" t="s">
        <v>10998</v>
      </c>
      <c r="E964" s="19" t="s">
        <v>10770</v>
      </c>
      <c r="F964" s="19" t="s">
        <v>623</v>
      </c>
    </row>
    <row r="965" spans="1:6">
      <c r="A965" s="19" t="s">
        <v>4353</v>
      </c>
      <c r="B965" s="19" t="s">
        <v>7221</v>
      </c>
      <c r="C965" s="19" t="s">
        <v>4955</v>
      </c>
      <c r="D965" s="19" t="s">
        <v>10842</v>
      </c>
      <c r="E965" s="19" t="s">
        <v>5988</v>
      </c>
      <c r="F965" s="19" t="s">
        <v>623</v>
      </c>
    </row>
    <row r="966" spans="1:6">
      <c r="A966" s="19" t="s">
        <v>5378</v>
      </c>
      <c r="B966" s="19" t="s">
        <v>7541</v>
      </c>
      <c r="C966" s="19" t="s">
        <v>9610</v>
      </c>
      <c r="D966" s="19" t="s">
        <v>11001</v>
      </c>
      <c r="E966" s="19" t="s">
        <v>10691</v>
      </c>
      <c r="F966" s="19" t="s">
        <v>623</v>
      </c>
    </row>
    <row r="967" spans="1:6">
      <c r="A967" s="19" t="s">
        <v>8833</v>
      </c>
      <c r="B967" s="19" t="s">
        <v>6172</v>
      </c>
      <c r="C967" s="19" t="s">
        <v>4409</v>
      </c>
      <c r="D967" s="19" t="s">
        <v>10998</v>
      </c>
      <c r="E967" s="19" t="s">
        <v>10770</v>
      </c>
      <c r="F967" s="19" t="s">
        <v>623</v>
      </c>
    </row>
    <row r="968" spans="1:6">
      <c r="A968" s="19" t="s">
        <v>4670</v>
      </c>
      <c r="B968" s="19" t="s">
        <v>6075</v>
      </c>
      <c r="C968" s="19" t="s">
        <v>4362</v>
      </c>
      <c r="D968" s="19" t="s">
        <v>10746</v>
      </c>
      <c r="E968" s="19" t="s">
        <v>10688</v>
      </c>
      <c r="F968" s="19" t="s">
        <v>623</v>
      </c>
    </row>
    <row r="969" spans="1:6">
      <c r="A969" s="19" t="s">
        <v>4670</v>
      </c>
      <c r="B969" s="19" t="s">
        <v>6160</v>
      </c>
      <c r="C969" s="19" t="s">
        <v>4400</v>
      </c>
      <c r="D969" s="19" t="s">
        <v>10746</v>
      </c>
      <c r="E969" s="19" t="s">
        <v>10688</v>
      </c>
      <c r="F969" s="19" t="s">
        <v>623</v>
      </c>
    </row>
    <row r="970" spans="1:6">
      <c r="A970" s="19" t="s">
        <v>4670</v>
      </c>
      <c r="B970" s="19" t="s">
        <v>7432</v>
      </c>
      <c r="C970" s="19" t="s">
        <v>5047</v>
      </c>
      <c r="D970" s="19" t="s">
        <v>10746</v>
      </c>
      <c r="E970" s="19" t="s">
        <v>10688</v>
      </c>
      <c r="F970" s="19" t="s">
        <v>623</v>
      </c>
    </row>
    <row r="971" spans="1:6">
      <c r="A971" s="19" t="s">
        <v>4962</v>
      </c>
      <c r="B971" s="19" t="s">
        <v>7763</v>
      </c>
      <c r="C971" s="19" t="s">
        <v>5215</v>
      </c>
      <c r="D971" s="19" t="s">
        <v>10851</v>
      </c>
      <c r="E971" s="19" t="s">
        <v>5988</v>
      </c>
      <c r="F971" s="19" t="s">
        <v>623</v>
      </c>
    </row>
    <row r="972" spans="1:6">
      <c r="A972" s="19" t="s">
        <v>9609</v>
      </c>
      <c r="B972" s="19" t="s">
        <v>6834</v>
      </c>
      <c r="C972" s="19" t="s">
        <v>4752</v>
      </c>
      <c r="D972" s="19" t="s">
        <v>11000</v>
      </c>
      <c r="E972" s="19" t="s">
        <v>10691</v>
      </c>
      <c r="F972" s="19" t="s">
        <v>623</v>
      </c>
    </row>
    <row r="973" spans="1:6">
      <c r="A973" s="19" t="s">
        <v>9609</v>
      </c>
      <c r="B973" s="19" t="s">
        <v>6837</v>
      </c>
      <c r="C973" s="19" t="s">
        <v>4754</v>
      </c>
      <c r="D973" s="19" t="s">
        <v>11000</v>
      </c>
      <c r="E973" s="19" t="s">
        <v>10691</v>
      </c>
      <c r="F973" s="19" t="s">
        <v>623</v>
      </c>
    </row>
    <row r="974" spans="1:6">
      <c r="A974" s="19" t="s">
        <v>9608</v>
      </c>
      <c r="B974" s="19" t="s">
        <v>7369</v>
      </c>
      <c r="C974" s="19" t="s">
        <v>9607</v>
      </c>
      <c r="D974" s="19" t="s">
        <v>10999</v>
      </c>
      <c r="E974" s="19" t="s">
        <v>5988</v>
      </c>
      <c r="F974" s="19" t="s">
        <v>623</v>
      </c>
    </row>
    <row r="975" spans="1:6">
      <c r="A975" s="19" t="s">
        <v>9472</v>
      </c>
      <c r="B975" s="19" t="s">
        <v>6417</v>
      </c>
      <c r="C975" s="19" t="s">
        <v>4553</v>
      </c>
      <c r="D975" s="19" t="s">
        <v>10928</v>
      </c>
      <c r="E975" s="19" t="s">
        <v>5988</v>
      </c>
      <c r="F975" s="19" t="s">
        <v>623</v>
      </c>
    </row>
    <row r="976" spans="1:6">
      <c r="A976" s="19" t="s">
        <v>9472</v>
      </c>
      <c r="B976" s="19" t="s">
        <v>6414</v>
      </c>
      <c r="C976" s="19" t="s">
        <v>9606</v>
      </c>
      <c r="D976" s="19" t="s">
        <v>10850</v>
      </c>
      <c r="E976" s="19" t="s">
        <v>10849</v>
      </c>
      <c r="F976" s="19" t="s">
        <v>623</v>
      </c>
    </row>
    <row r="977" spans="1:6">
      <c r="A977" s="19" t="s">
        <v>9472</v>
      </c>
      <c r="B977" s="19" t="s">
        <v>6071</v>
      </c>
      <c r="C977" s="19" t="s">
        <v>4360</v>
      </c>
      <c r="D977" s="19" t="s">
        <v>10691</v>
      </c>
      <c r="E977" s="19" t="s">
        <v>10691</v>
      </c>
      <c r="F977" s="19" t="s">
        <v>623</v>
      </c>
    </row>
    <row r="978" spans="1:6">
      <c r="A978" s="19" t="s">
        <v>9472</v>
      </c>
      <c r="B978" s="19" t="s">
        <v>6292</v>
      </c>
      <c r="C978" s="19" t="s">
        <v>4484</v>
      </c>
      <c r="D978" s="19" t="s">
        <v>10954</v>
      </c>
      <c r="E978" s="19" t="s">
        <v>5988</v>
      </c>
      <c r="F978" s="19" t="s">
        <v>623</v>
      </c>
    </row>
    <row r="979" spans="1:6">
      <c r="A979" s="19" t="s">
        <v>5849</v>
      </c>
      <c r="B979" s="19" t="s">
        <v>6386</v>
      </c>
      <c r="C979" s="19" t="s">
        <v>4538</v>
      </c>
      <c r="D979" s="19" t="s">
        <v>10850</v>
      </c>
      <c r="E979" s="19" t="s">
        <v>10849</v>
      </c>
      <c r="F979" s="19" t="s">
        <v>623</v>
      </c>
    </row>
    <row r="980" spans="1:6">
      <c r="A980" s="19" t="s">
        <v>5849</v>
      </c>
      <c r="B980" s="19" t="s">
        <v>6174</v>
      </c>
      <c r="C980" s="19" t="s">
        <v>4410</v>
      </c>
      <c r="D980" s="19" t="s">
        <v>10998</v>
      </c>
      <c r="E980" s="19" t="s">
        <v>10770</v>
      </c>
      <c r="F980" s="19" t="s">
        <v>623</v>
      </c>
    </row>
    <row r="981" spans="1:6">
      <c r="A981" s="19" t="s">
        <v>4353</v>
      </c>
      <c r="B981" s="19" t="s">
        <v>7671</v>
      </c>
      <c r="C981" s="19" t="s">
        <v>5169</v>
      </c>
      <c r="D981" s="19" t="s">
        <v>10713</v>
      </c>
      <c r="E981" s="19" t="s">
        <v>10712</v>
      </c>
      <c r="F981" s="19" t="s">
        <v>623</v>
      </c>
    </row>
    <row r="982" spans="1:6">
      <c r="A982" s="19" t="s">
        <v>1297</v>
      </c>
      <c r="B982" s="19" t="s">
        <v>7025</v>
      </c>
      <c r="C982" s="19" t="s">
        <v>4850</v>
      </c>
      <c r="D982" s="19" t="s">
        <v>10765</v>
      </c>
      <c r="E982" s="19" t="s">
        <v>5986</v>
      </c>
      <c r="F982" s="19" t="s">
        <v>623</v>
      </c>
    </row>
    <row r="983" spans="1:6">
      <c r="A983" s="19" t="s">
        <v>9605</v>
      </c>
      <c r="B983" s="19" t="s">
        <v>6200</v>
      </c>
      <c r="C983" s="19" t="s">
        <v>106</v>
      </c>
      <c r="D983" s="19" t="s">
        <v>10928</v>
      </c>
      <c r="E983" s="19" t="s">
        <v>5988</v>
      </c>
      <c r="F983" s="19" t="s">
        <v>623</v>
      </c>
    </row>
    <row r="984" spans="1:6">
      <c r="A984" s="19" t="s">
        <v>9604</v>
      </c>
      <c r="B984" s="19" t="s">
        <v>6841</v>
      </c>
      <c r="C984" s="19" t="s">
        <v>107</v>
      </c>
      <c r="D984" s="19" t="s">
        <v>10928</v>
      </c>
      <c r="E984" s="19" t="s">
        <v>5988</v>
      </c>
      <c r="F984" s="19" t="s">
        <v>623</v>
      </c>
    </row>
    <row r="985" spans="1:6">
      <c r="A985" s="19" t="s">
        <v>9603</v>
      </c>
      <c r="B985" s="19" t="s">
        <v>7004</v>
      </c>
      <c r="C985" s="19" t="s">
        <v>9602</v>
      </c>
      <c r="D985" s="19" t="s">
        <v>10981</v>
      </c>
      <c r="E985" s="19" t="s">
        <v>10833</v>
      </c>
      <c r="F985" s="19" t="s">
        <v>623</v>
      </c>
    </row>
    <row r="986" spans="1:6">
      <c r="A986" s="19" t="s">
        <v>9472</v>
      </c>
      <c r="B986" s="19" t="s">
        <v>6712</v>
      </c>
      <c r="C986" s="19" t="s">
        <v>4689</v>
      </c>
      <c r="D986" s="19" t="s">
        <v>10997</v>
      </c>
      <c r="E986" s="19" t="s">
        <v>10688</v>
      </c>
      <c r="F986" s="19" t="s">
        <v>623</v>
      </c>
    </row>
    <row r="987" spans="1:6">
      <c r="A987" s="19" t="s">
        <v>4606</v>
      </c>
      <c r="B987" s="19" t="s">
        <v>6362</v>
      </c>
      <c r="C987" s="19" t="s">
        <v>9601</v>
      </c>
      <c r="D987" s="19" t="s">
        <v>805</v>
      </c>
      <c r="E987" s="19" t="s">
        <v>10682</v>
      </c>
      <c r="F987" s="19" t="s">
        <v>623</v>
      </c>
    </row>
    <row r="988" spans="1:6">
      <c r="A988" s="19" t="s">
        <v>9600</v>
      </c>
      <c r="B988" s="19" t="s">
        <v>6871</v>
      </c>
      <c r="C988" s="19" t="s">
        <v>9600</v>
      </c>
      <c r="D988" s="19" t="s">
        <v>10944</v>
      </c>
      <c r="E988" s="19" t="s">
        <v>128</v>
      </c>
      <c r="F988" s="19" t="s">
        <v>623</v>
      </c>
    </row>
    <row r="989" spans="1:6">
      <c r="A989" s="19" t="s">
        <v>4670</v>
      </c>
      <c r="B989" s="19" t="s">
        <v>6260</v>
      </c>
      <c r="C989" s="19" t="s">
        <v>9599</v>
      </c>
      <c r="D989" s="19" t="s">
        <v>10746</v>
      </c>
      <c r="E989" s="19" t="s">
        <v>10688</v>
      </c>
      <c r="F989" s="19" t="s">
        <v>623</v>
      </c>
    </row>
    <row r="990" spans="1:6">
      <c r="A990" s="19" t="s">
        <v>9136</v>
      </c>
      <c r="B990" s="19" t="s">
        <v>9598</v>
      </c>
      <c r="C990" s="19" t="s">
        <v>9597</v>
      </c>
      <c r="D990" s="19" t="s">
        <v>10914</v>
      </c>
      <c r="E990" s="19" t="s">
        <v>10770</v>
      </c>
      <c r="F990" s="19" t="s">
        <v>623</v>
      </c>
    </row>
    <row r="991" spans="1:6">
      <c r="A991" s="19" t="s">
        <v>4353</v>
      </c>
      <c r="B991" s="19" t="s">
        <v>7103</v>
      </c>
      <c r="C991" s="19" t="s">
        <v>4889</v>
      </c>
      <c r="D991" s="19" t="s">
        <v>10996</v>
      </c>
      <c r="E991" s="19" t="s">
        <v>10833</v>
      </c>
      <c r="F991" s="19" t="s">
        <v>623</v>
      </c>
    </row>
    <row r="992" spans="1:6">
      <c r="A992" s="19" t="s">
        <v>4353</v>
      </c>
      <c r="B992" s="19" t="s">
        <v>9596</v>
      </c>
      <c r="C992" s="19" t="s">
        <v>9595</v>
      </c>
      <c r="D992" s="19" t="s">
        <v>10996</v>
      </c>
      <c r="E992" s="19" t="s">
        <v>10833</v>
      </c>
      <c r="F992" s="19" t="s">
        <v>623</v>
      </c>
    </row>
    <row r="993" spans="1:6">
      <c r="A993" s="19" t="s">
        <v>4353</v>
      </c>
      <c r="B993" s="19" t="s">
        <v>7315</v>
      </c>
      <c r="C993" s="19" t="s">
        <v>9594</v>
      </c>
      <c r="D993" s="19" t="s">
        <v>10983</v>
      </c>
      <c r="E993" s="19" t="s">
        <v>10691</v>
      </c>
      <c r="F993" s="19" t="s">
        <v>623</v>
      </c>
    </row>
    <row r="994" spans="1:6">
      <c r="A994" s="19" t="s">
        <v>4353</v>
      </c>
      <c r="B994" s="19" t="s">
        <v>7318</v>
      </c>
      <c r="C994" s="19" t="s">
        <v>9593</v>
      </c>
      <c r="D994" s="19" t="s">
        <v>10983</v>
      </c>
      <c r="E994" s="19" t="s">
        <v>10691</v>
      </c>
      <c r="F994" s="19" t="s">
        <v>623</v>
      </c>
    </row>
    <row r="995" spans="1:6">
      <c r="A995" s="19" t="s">
        <v>4353</v>
      </c>
      <c r="B995" s="19" t="s">
        <v>7324</v>
      </c>
      <c r="C995" s="19" t="s">
        <v>9592</v>
      </c>
      <c r="D995" s="19" t="s">
        <v>10983</v>
      </c>
      <c r="E995" s="19" t="s">
        <v>10691</v>
      </c>
      <c r="F995" s="19" t="s">
        <v>623</v>
      </c>
    </row>
    <row r="996" spans="1:6">
      <c r="A996" s="19" t="s">
        <v>4353</v>
      </c>
      <c r="B996" s="19" t="s">
        <v>7405</v>
      </c>
      <c r="C996" s="19" t="s">
        <v>5920</v>
      </c>
      <c r="D996" s="19" t="s">
        <v>10983</v>
      </c>
      <c r="E996" s="19" t="s">
        <v>10691</v>
      </c>
      <c r="F996" s="19" t="s">
        <v>623</v>
      </c>
    </row>
    <row r="997" spans="1:6">
      <c r="A997" s="19" t="s">
        <v>4353</v>
      </c>
      <c r="B997" s="19" t="s">
        <v>7321</v>
      </c>
      <c r="C997" s="19" t="s">
        <v>9591</v>
      </c>
      <c r="D997" s="19" t="s">
        <v>10983</v>
      </c>
      <c r="E997" s="19" t="s">
        <v>10691</v>
      </c>
      <c r="F997" s="19" t="s">
        <v>623</v>
      </c>
    </row>
    <row r="998" spans="1:6">
      <c r="A998" s="19" t="s">
        <v>4353</v>
      </c>
      <c r="B998" s="19" t="s">
        <v>9590</v>
      </c>
      <c r="C998" s="19" t="s">
        <v>9589</v>
      </c>
      <c r="D998" s="19" t="s">
        <v>10767</v>
      </c>
      <c r="E998" s="19" t="s">
        <v>5986</v>
      </c>
      <c r="F998" s="19" t="s">
        <v>623</v>
      </c>
    </row>
    <row r="999" spans="1:6">
      <c r="A999" s="19" t="s">
        <v>4353</v>
      </c>
      <c r="B999" s="19" t="s">
        <v>9588</v>
      </c>
      <c r="C999" s="19" t="s">
        <v>9587</v>
      </c>
      <c r="D999" s="19" t="s">
        <v>10944</v>
      </c>
      <c r="E999" s="19" t="s">
        <v>128</v>
      </c>
      <c r="F999" s="19" t="s">
        <v>623</v>
      </c>
    </row>
    <row r="1000" spans="1:6">
      <c r="A1000" s="19" t="s">
        <v>4353</v>
      </c>
      <c r="B1000" s="19" t="s">
        <v>6990</v>
      </c>
      <c r="C1000" s="19" t="s">
        <v>4834</v>
      </c>
      <c r="D1000" s="19" t="s">
        <v>10964</v>
      </c>
      <c r="E1000" s="19" t="s">
        <v>5988</v>
      </c>
      <c r="F1000" s="19" t="s">
        <v>623</v>
      </c>
    </row>
    <row r="1001" spans="1:6">
      <c r="A1001" s="19" t="s">
        <v>4353</v>
      </c>
      <c r="B1001" s="19" t="s">
        <v>9586</v>
      </c>
      <c r="C1001" s="19" t="s">
        <v>9585</v>
      </c>
      <c r="D1001" s="19" t="s">
        <v>10964</v>
      </c>
      <c r="E1001" s="19" t="s">
        <v>5988</v>
      </c>
      <c r="F1001" s="19" t="s">
        <v>623</v>
      </c>
    </row>
    <row r="1002" spans="1:6">
      <c r="A1002" s="19" t="s">
        <v>4353</v>
      </c>
      <c r="B1002" s="19" t="s">
        <v>9584</v>
      </c>
      <c r="C1002" s="19" t="s">
        <v>9583</v>
      </c>
      <c r="D1002" s="19" t="s">
        <v>1704</v>
      </c>
      <c r="E1002" s="19" t="s">
        <v>10691</v>
      </c>
      <c r="F1002" s="19" t="s">
        <v>623</v>
      </c>
    </row>
    <row r="1003" spans="1:6">
      <c r="A1003" s="19" t="s">
        <v>4353</v>
      </c>
      <c r="B1003" s="19" t="s">
        <v>9582</v>
      </c>
      <c r="C1003" s="19" t="s">
        <v>10995</v>
      </c>
      <c r="D1003" s="19" t="s">
        <v>10994</v>
      </c>
      <c r="E1003" s="19" t="s">
        <v>10691</v>
      </c>
      <c r="F1003" s="19" t="s">
        <v>623</v>
      </c>
    </row>
    <row r="1004" spans="1:6">
      <c r="A1004" s="19" t="s">
        <v>4353</v>
      </c>
      <c r="B1004" s="19" t="s">
        <v>9580</v>
      </c>
      <c r="C1004" s="19" t="s">
        <v>9579</v>
      </c>
      <c r="D1004" s="19" t="s">
        <v>10677</v>
      </c>
      <c r="E1004" s="19" t="s">
        <v>10676</v>
      </c>
      <c r="F1004" s="19" t="s">
        <v>623</v>
      </c>
    </row>
    <row r="1005" spans="1:6">
      <c r="A1005" s="19" t="s">
        <v>4353</v>
      </c>
      <c r="B1005" s="19" t="s">
        <v>7074</v>
      </c>
      <c r="C1005" s="19" t="s">
        <v>4876</v>
      </c>
      <c r="D1005" s="19" t="s">
        <v>10700</v>
      </c>
      <c r="E1005" s="19" t="s">
        <v>128</v>
      </c>
      <c r="F1005" s="19" t="s">
        <v>623</v>
      </c>
    </row>
    <row r="1006" spans="1:6">
      <c r="A1006" s="19" t="s">
        <v>4353</v>
      </c>
      <c r="B1006" s="19" t="s">
        <v>7713</v>
      </c>
      <c r="C1006" s="19" t="s">
        <v>5183</v>
      </c>
      <c r="D1006" s="19" t="s">
        <v>724</v>
      </c>
      <c r="E1006" s="19" t="s">
        <v>128</v>
      </c>
      <c r="F1006" s="19" t="s">
        <v>623</v>
      </c>
    </row>
    <row r="1007" spans="1:6">
      <c r="A1007" s="19" t="s">
        <v>4353</v>
      </c>
      <c r="B1007" s="19" t="s">
        <v>7075</v>
      </c>
      <c r="C1007" s="19" t="s">
        <v>4877</v>
      </c>
      <c r="D1007" s="19" t="s">
        <v>10704</v>
      </c>
      <c r="E1007" s="19" t="s">
        <v>128</v>
      </c>
      <c r="F1007" s="19" t="s">
        <v>623</v>
      </c>
    </row>
    <row r="1008" spans="1:6">
      <c r="A1008" s="19" t="s">
        <v>4353</v>
      </c>
      <c r="B1008" s="19" t="s">
        <v>7551</v>
      </c>
      <c r="C1008" s="19" t="s">
        <v>5095</v>
      </c>
      <c r="D1008" s="19" t="s">
        <v>10993</v>
      </c>
      <c r="E1008" s="19" t="s">
        <v>5986</v>
      </c>
      <c r="F1008" s="19" t="s">
        <v>623</v>
      </c>
    </row>
    <row r="1009" spans="1:6">
      <c r="A1009" s="19" t="s">
        <v>4353</v>
      </c>
      <c r="B1009" s="19" t="s">
        <v>7076</v>
      </c>
      <c r="C1009" s="19" t="s">
        <v>4878</v>
      </c>
      <c r="D1009" s="19" t="s">
        <v>10992</v>
      </c>
      <c r="E1009" s="19" t="s">
        <v>128</v>
      </c>
      <c r="F1009" s="19" t="s">
        <v>623</v>
      </c>
    </row>
    <row r="1010" spans="1:6">
      <c r="A1010" s="19" t="s">
        <v>4353</v>
      </c>
      <c r="B1010" s="19" t="s">
        <v>7123</v>
      </c>
      <c r="C1010" s="19" t="s">
        <v>4905</v>
      </c>
      <c r="D1010" s="19" t="s">
        <v>10975</v>
      </c>
      <c r="E1010" s="19" t="s">
        <v>10974</v>
      </c>
      <c r="F1010" s="19" t="s">
        <v>623</v>
      </c>
    </row>
    <row r="1011" spans="1:6">
      <c r="A1011" s="19" t="s">
        <v>4353</v>
      </c>
      <c r="B1011" s="19" t="s">
        <v>10991</v>
      </c>
      <c r="C1011" s="19" t="s">
        <v>10990</v>
      </c>
      <c r="D1011" s="19" t="s">
        <v>10989</v>
      </c>
      <c r="E1011" s="19" t="s">
        <v>5986</v>
      </c>
      <c r="F1011" s="19" t="s">
        <v>623</v>
      </c>
    </row>
    <row r="1012" spans="1:6">
      <c r="A1012" s="19" t="s">
        <v>4353</v>
      </c>
      <c r="B1012" s="19" t="s">
        <v>9578</v>
      </c>
      <c r="C1012" s="19" t="s">
        <v>9577</v>
      </c>
      <c r="D1012" s="19" t="s">
        <v>10691</v>
      </c>
      <c r="E1012" s="19" t="s">
        <v>10691</v>
      </c>
      <c r="F1012" s="19" t="s">
        <v>623</v>
      </c>
    </row>
    <row r="1013" spans="1:6">
      <c r="A1013" s="19" t="s">
        <v>4353</v>
      </c>
      <c r="B1013" s="19" t="s">
        <v>9576</v>
      </c>
      <c r="C1013" s="19" t="s">
        <v>9575</v>
      </c>
      <c r="D1013" s="19" t="s">
        <v>4987</v>
      </c>
      <c r="E1013" s="19" t="s">
        <v>10701</v>
      </c>
      <c r="F1013" s="19" t="s">
        <v>623</v>
      </c>
    </row>
    <row r="1014" spans="1:6">
      <c r="A1014" s="19" t="s">
        <v>4353</v>
      </c>
      <c r="B1014" s="19" t="s">
        <v>9574</v>
      </c>
      <c r="C1014" s="19" t="s">
        <v>9573</v>
      </c>
      <c r="D1014" s="19" t="s">
        <v>10842</v>
      </c>
      <c r="E1014" s="19" t="s">
        <v>5988</v>
      </c>
      <c r="F1014" s="19" t="s">
        <v>623</v>
      </c>
    </row>
    <row r="1015" spans="1:6">
      <c r="A1015" s="19" t="s">
        <v>4353</v>
      </c>
      <c r="B1015" s="19" t="s">
        <v>7421</v>
      </c>
      <c r="C1015" s="19" t="s">
        <v>450</v>
      </c>
      <c r="D1015" s="19" t="s">
        <v>10684</v>
      </c>
      <c r="E1015" s="19" t="s">
        <v>5988</v>
      </c>
      <c r="F1015" s="19" t="s">
        <v>623</v>
      </c>
    </row>
    <row r="1016" spans="1:6">
      <c r="A1016" s="19" t="s">
        <v>9572</v>
      </c>
      <c r="B1016" s="19" t="s">
        <v>9571</v>
      </c>
      <c r="C1016" s="19" t="s">
        <v>9570</v>
      </c>
      <c r="D1016" s="19" t="s">
        <v>10684</v>
      </c>
      <c r="E1016" s="19" t="s">
        <v>5988</v>
      </c>
      <c r="F1016" s="19" t="s">
        <v>623</v>
      </c>
    </row>
    <row r="1017" spans="1:6">
      <c r="A1017" s="19" t="s">
        <v>4353</v>
      </c>
      <c r="B1017" s="19" t="s">
        <v>9569</v>
      </c>
      <c r="C1017" s="19" t="s">
        <v>9568</v>
      </c>
      <c r="D1017" s="19" t="s">
        <v>10684</v>
      </c>
      <c r="E1017" s="19" t="s">
        <v>5988</v>
      </c>
      <c r="F1017" s="19" t="s">
        <v>623</v>
      </c>
    </row>
    <row r="1018" spans="1:6">
      <c r="A1018" s="19" t="s">
        <v>4353</v>
      </c>
      <c r="B1018" s="19" t="s">
        <v>9567</v>
      </c>
      <c r="C1018" s="19" t="s">
        <v>9566</v>
      </c>
      <c r="D1018" s="19" t="s">
        <v>10691</v>
      </c>
      <c r="E1018" s="19" t="s">
        <v>10691</v>
      </c>
      <c r="F1018" s="19" t="s">
        <v>623</v>
      </c>
    </row>
    <row r="1019" spans="1:6">
      <c r="A1019" s="19" t="s">
        <v>4353</v>
      </c>
      <c r="B1019" s="19" t="s">
        <v>7287</v>
      </c>
      <c r="C1019" s="19" t="s">
        <v>4984</v>
      </c>
      <c r="D1019" s="19" t="s">
        <v>10701</v>
      </c>
      <c r="E1019" s="19" t="s">
        <v>10701</v>
      </c>
      <c r="F1019" s="19" t="s">
        <v>623</v>
      </c>
    </row>
    <row r="1020" spans="1:6">
      <c r="A1020" s="19" t="s">
        <v>4353</v>
      </c>
      <c r="B1020" s="19" t="s">
        <v>7310</v>
      </c>
      <c r="C1020" s="19" t="s">
        <v>4994</v>
      </c>
      <c r="D1020" s="19" t="s">
        <v>19</v>
      </c>
      <c r="E1020" s="19" t="s">
        <v>128</v>
      </c>
      <c r="F1020" s="19" t="s">
        <v>623</v>
      </c>
    </row>
    <row r="1021" spans="1:6">
      <c r="A1021" s="19" t="s">
        <v>9565</v>
      </c>
      <c r="B1021" s="19" t="s">
        <v>9564</v>
      </c>
      <c r="C1021" s="19" t="s">
        <v>9563</v>
      </c>
      <c r="D1021" s="19" t="s">
        <v>10905</v>
      </c>
      <c r="E1021" s="19" t="s">
        <v>10904</v>
      </c>
      <c r="F1021" s="19" t="s">
        <v>623</v>
      </c>
    </row>
    <row r="1022" spans="1:6">
      <c r="A1022" s="19" t="s">
        <v>9561</v>
      </c>
      <c r="B1022" s="19" t="s">
        <v>9562</v>
      </c>
      <c r="C1022" s="19" t="s">
        <v>9561</v>
      </c>
      <c r="D1022" s="19" t="s">
        <v>10988</v>
      </c>
      <c r="E1022" s="19" t="s">
        <v>10701</v>
      </c>
      <c r="F1022" s="19" t="s">
        <v>623</v>
      </c>
    </row>
    <row r="1023" spans="1:6">
      <c r="A1023" s="19" t="s">
        <v>9555</v>
      </c>
      <c r="B1023" s="19" t="s">
        <v>9560</v>
      </c>
      <c r="C1023" s="19" t="s">
        <v>9559</v>
      </c>
      <c r="D1023" s="19" t="s">
        <v>10701</v>
      </c>
      <c r="E1023" s="19" t="s">
        <v>10701</v>
      </c>
      <c r="F1023" s="19" t="s">
        <v>623</v>
      </c>
    </row>
    <row r="1024" spans="1:6">
      <c r="A1024" s="19" t="s">
        <v>9558</v>
      </c>
      <c r="B1024" s="19" t="s">
        <v>9557</v>
      </c>
      <c r="C1024" s="19" t="s">
        <v>9556</v>
      </c>
      <c r="D1024" s="19" t="s">
        <v>10701</v>
      </c>
      <c r="E1024" s="19" t="s">
        <v>10701</v>
      </c>
      <c r="F1024" s="19" t="s">
        <v>623</v>
      </c>
    </row>
    <row r="1025" spans="1:6">
      <c r="A1025" s="19" t="s">
        <v>9555</v>
      </c>
      <c r="B1025" s="19" t="s">
        <v>9554</v>
      </c>
      <c r="C1025" s="19" t="s">
        <v>9553</v>
      </c>
      <c r="D1025" s="19" t="s">
        <v>10987</v>
      </c>
      <c r="E1025" s="19" t="s">
        <v>10986</v>
      </c>
      <c r="F1025" s="19" t="s">
        <v>623</v>
      </c>
    </row>
    <row r="1026" spans="1:6">
      <c r="A1026" s="19" t="s">
        <v>5868</v>
      </c>
      <c r="B1026" s="19" t="s">
        <v>6581</v>
      </c>
      <c r="C1026" s="19" t="s">
        <v>5868</v>
      </c>
      <c r="D1026" s="19" t="s">
        <v>10985</v>
      </c>
      <c r="E1026" s="19" t="s">
        <v>10701</v>
      </c>
      <c r="F1026" s="19" t="s">
        <v>623</v>
      </c>
    </row>
    <row r="1027" spans="1:6">
      <c r="A1027" s="19" t="s">
        <v>9552</v>
      </c>
      <c r="B1027" s="19" t="s">
        <v>6946</v>
      </c>
      <c r="C1027" s="19" t="s">
        <v>9551</v>
      </c>
      <c r="D1027" s="19" t="s">
        <v>10928</v>
      </c>
      <c r="E1027" s="19" t="s">
        <v>5988</v>
      </c>
      <c r="F1027" s="19" t="s">
        <v>623</v>
      </c>
    </row>
    <row r="1028" spans="1:6">
      <c r="A1028" s="19" t="s">
        <v>9550</v>
      </c>
      <c r="B1028" s="19" t="s">
        <v>7552</v>
      </c>
      <c r="C1028" s="19" t="s">
        <v>5096</v>
      </c>
      <c r="D1028" s="19" t="s">
        <v>10668</v>
      </c>
      <c r="E1028" s="19" t="s">
        <v>10668</v>
      </c>
      <c r="F1028" s="19" t="s">
        <v>623</v>
      </c>
    </row>
    <row r="1029" spans="1:6">
      <c r="A1029" s="19" t="s">
        <v>8840</v>
      </c>
      <c r="B1029" s="19" t="s">
        <v>7674</v>
      </c>
      <c r="C1029" s="19" t="s">
        <v>5170</v>
      </c>
      <c r="D1029" s="19" t="s">
        <v>10944</v>
      </c>
      <c r="E1029" s="19" t="s">
        <v>128</v>
      </c>
      <c r="F1029" s="19" t="s">
        <v>623</v>
      </c>
    </row>
    <row r="1030" spans="1:6">
      <c r="A1030" s="19" t="s">
        <v>8840</v>
      </c>
      <c r="B1030" s="19" t="s">
        <v>7677</v>
      </c>
      <c r="C1030" s="19" t="s">
        <v>5172</v>
      </c>
      <c r="D1030" s="19" t="s">
        <v>10944</v>
      </c>
      <c r="E1030" s="19" t="s">
        <v>128</v>
      </c>
      <c r="F1030" s="19" t="s">
        <v>623</v>
      </c>
    </row>
    <row r="1031" spans="1:6">
      <c r="A1031" s="19" t="s">
        <v>4962</v>
      </c>
      <c r="B1031" s="19" t="s">
        <v>7365</v>
      </c>
      <c r="C1031" s="19" t="s">
        <v>9549</v>
      </c>
      <c r="D1031" s="19" t="s">
        <v>10984</v>
      </c>
      <c r="E1031" s="19" t="s">
        <v>10701</v>
      </c>
      <c r="F1031" s="19" t="s">
        <v>623</v>
      </c>
    </row>
    <row r="1032" spans="1:6">
      <c r="A1032" s="19" t="s">
        <v>4962</v>
      </c>
      <c r="B1032" s="19" t="s">
        <v>7367</v>
      </c>
      <c r="C1032" s="19" t="s">
        <v>9548</v>
      </c>
      <c r="D1032" s="19" t="s">
        <v>10984</v>
      </c>
      <c r="E1032" s="19" t="s">
        <v>10701</v>
      </c>
      <c r="F1032" s="19" t="s">
        <v>623</v>
      </c>
    </row>
    <row r="1033" spans="1:6">
      <c r="A1033" s="19" t="s">
        <v>9547</v>
      </c>
      <c r="B1033" s="19" t="s">
        <v>6049</v>
      </c>
      <c r="C1033" s="19" t="s">
        <v>4348</v>
      </c>
      <c r="D1033" s="19" t="s">
        <v>10788</v>
      </c>
      <c r="E1033" s="19" t="s">
        <v>10691</v>
      </c>
      <c r="F1033" s="19" t="s">
        <v>623</v>
      </c>
    </row>
    <row r="1034" spans="1:6">
      <c r="A1034" s="19" t="s">
        <v>9547</v>
      </c>
      <c r="B1034" s="19" t="s">
        <v>6053</v>
      </c>
      <c r="C1034" s="19" t="s">
        <v>4349</v>
      </c>
      <c r="D1034" s="19" t="s">
        <v>10788</v>
      </c>
      <c r="E1034" s="19" t="s">
        <v>10691</v>
      </c>
      <c r="F1034" s="19" t="s">
        <v>623</v>
      </c>
    </row>
    <row r="1035" spans="1:6">
      <c r="A1035" s="19" t="s">
        <v>9472</v>
      </c>
      <c r="B1035" s="19" t="s">
        <v>6863</v>
      </c>
      <c r="C1035" s="19" t="s">
        <v>4766</v>
      </c>
      <c r="D1035" s="19" t="s">
        <v>10941</v>
      </c>
      <c r="E1035" s="19" t="s">
        <v>5988</v>
      </c>
      <c r="F1035" s="19" t="s">
        <v>623</v>
      </c>
    </row>
    <row r="1036" spans="1:6">
      <c r="A1036" s="19" t="s">
        <v>4427</v>
      </c>
      <c r="B1036" s="19" t="s">
        <v>6526</v>
      </c>
      <c r="C1036" s="19" t="s">
        <v>4599</v>
      </c>
      <c r="D1036" s="19" t="s">
        <v>1704</v>
      </c>
      <c r="E1036" s="19" t="s">
        <v>10691</v>
      </c>
      <c r="F1036" s="19" t="s">
        <v>623</v>
      </c>
    </row>
    <row r="1037" spans="1:6">
      <c r="A1037" s="19" t="s">
        <v>4427</v>
      </c>
      <c r="B1037" s="19" t="s">
        <v>6986</v>
      </c>
      <c r="C1037" s="19" t="s">
        <v>4830</v>
      </c>
      <c r="D1037" s="19" t="s">
        <v>10677</v>
      </c>
      <c r="E1037" s="19" t="s">
        <v>10676</v>
      </c>
      <c r="F1037" s="19" t="s">
        <v>623</v>
      </c>
    </row>
    <row r="1038" spans="1:6">
      <c r="A1038" s="19" t="s">
        <v>4427</v>
      </c>
      <c r="B1038" s="19" t="s">
        <v>7077</v>
      </c>
      <c r="C1038" s="19" t="s">
        <v>9546</v>
      </c>
      <c r="D1038" s="19" t="s">
        <v>10765</v>
      </c>
      <c r="E1038" s="19" t="s">
        <v>5986</v>
      </c>
      <c r="F1038" s="19" t="s">
        <v>623</v>
      </c>
    </row>
    <row r="1039" spans="1:6">
      <c r="A1039" s="19" t="s">
        <v>4427</v>
      </c>
      <c r="B1039" s="19" t="s">
        <v>7613</v>
      </c>
      <c r="C1039" s="19" t="s">
        <v>5131</v>
      </c>
      <c r="D1039" s="19" t="s">
        <v>10982</v>
      </c>
      <c r="E1039" s="19" t="s">
        <v>128</v>
      </c>
      <c r="F1039" s="19" t="s">
        <v>623</v>
      </c>
    </row>
    <row r="1040" spans="1:6">
      <c r="A1040" s="19" t="s">
        <v>4427</v>
      </c>
      <c r="B1040" s="19" t="s">
        <v>7680</v>
      </c>
      <c r="C1040" s="19" t="s">
        <v>5173</v>
      </c>
      <c r="D1040" s="19" t="s">
        <v>10983</v>
      </c>
      <c r="E1040" s="19" t="s">
        <v>10691</v>
      </c>
      <c r="F1040" s="19" t="s">
        <v>623</v>
      </c>
    </row>
    <row r="1041" spans="1:6">
      <c r="A1041" s="19" t="s">
        <v>4427</v>
      </c>
      <c r="B1041" s="19" t="s">
        <v>7683</v>
      </c>
      <c r="C1041" s="19" t="s">
        <v>5174</v>
      </c>
      <c r="D1041" s="19" t="s">
        <v>10983</v>
      </c>
      <c r="E1041" s="19" t="s">
        <v>10691</v>
      </c>
      <c r="F1041" s="19" t="s">
        <v>623</v>
      </c>
    </row>
    <row r="1042" spans="1:6">
      <c r="A1042" s="19" t="s">
        <v>4427</v>
      </c>
      <c r="B1042" s="19" t="s">
        <v>7690</v>
      </c>
      <c r="C1042" s="19" t="s">
        <v>9545</v>
      </c>
      <c r="D1042" s="19" t="s">
        <v>1704</v>
      </c>
      <c r="E1042" s="19" t="s">
        <v>10691</v>
      </c>
      <c r="F1042" s="19" t="s">
        <v>623</v>
      </c>
    </row>
    <row r="1043" spans="1:6">
      <c r="A1043" s="19" t="s">
        <v>4427</v>
      </c>
      <c r="B1043" s="19" t="s">
        <v>7693</v>
      </c>
      <c r="C1043" s="19" t="s">
        <v>9544</v>
      </c>
      <c r="D1043" s="19" t="s">
        <v>1704</v>
      </c>
      <c r="E1043" s="19" t="s">
        <v>10691</v>
      </c>
      <c r="F1043" s="19" t="s">
        <v>623</v>
      </c>
    </row>
    <row r="1044" spans="1:6">
      <c r="A1044" s="19" t="s">
        <v>9543</v>
      </c>
      <c r="B1044" s="19" t="s">
        <v>6057</v>
      </c>
      <c r="C1044" s="19" t="s">
        <v>4351</v>
      </c>
      <c r="D1044" s="19" t="s">
        <v>10853</v>
      </c>
      <c r="E1044" s="19" t="s">
        <v>10852</v>
      </c>
      <c r="F1044" s="19" t="s">
        <v>623</v>
      </c>
    </row>
    <row r="1045" spans="1:6">
      <c r="A1045" s="19" t="s">
        <v>4353</v>
      </c>
      <c r="B1045" s="19" t="s">
        <v>6157</v>
      </c>
      <c r="C1045" s="19" t="s">
        <v>9542</v>
      </c>
      <c r="D1045" s="19" t="s">
        <v>10982</v>
      </c>
      <c r="E1045" s="19" t="s">
        <v>128</v>
      </c>
      <c r="F1045" s="19" t="s">
        <v>623</v>
      </c>
    </row>
    <row r="1046" spans="1:6">
      <c r="A1046" s="19" t="s">
        <v>9541</v>
      </c>
      <c r="B1046" s="19" t="s">
        <v>6339</v>
      </c>
      <c r="C1046" s="19" t="s">
        <v>4517</v>
      </c>
      <c r="D1046" s="19" t="s">
        <v>10981</v>
      </c>
      <c r="E1046" s="19" t="s">
        <v>10833</v>
      </c>
      <c r="F1046" s="19" t="s">
        <v>623</v>
      </c>
    </row>
    <row r="1047" spans="1:6">
      <c r="A1047" s="19" t="s">
        <v>8985</v>
      </c>
      <c r="B1047" s="19" t="s">
        <v>6498</v>
      </c>
      <c r="C1047" s="19" t="s">
        <v>4588</v>
      </c>
      <c r="D1047" s="19" t="s">
        <v>10980</v>
      </c>
      <c r="E1047" s="19" t="s">
        <v>10849</v>
      </c>
      <c r="F1047" s="19" t="s">
        <v>623</v>
      </c>
    </row>
    <row r="1048" spans="1:6">
      <c r="A1048" s="19" t="s">
        <v>9540</v>
      </c>
      <c r="B1048" s="19" t="s">
        <v>6549</v>
      </c>
      <c r="C1048" s="19" t="s">
        <v>4611</v>
      </c>
      <c r="D1048" s="19" t="s">
        <v>10697</v>
      </c>
      <c r="E1048" s="19" t="s">
        <v>10833</v>
      </c>
      <c r="F1048" s="19" t="s">
        <v>623</v>
      </c>
    </row>
    <row r="1049" spans="1:6">
      <c r="A1049" s="19" t="s">
        <v>9540</v>
      </c>
      <c r="B1049" s="19" t="s">
        <v>6553</v>
      </c>
      <c r="C1049" s="19" t="s">
        <v>4613</v>
      </c>
      <c r="D1049" s="19" t="s">
        <v>10697</v>
      </c>
      <c r="E1049" s="19" t="s">
        <v>10833</v>
      </c>
      <c r="F1049" s="19" t="s">
        <v>623</v>
      </c>
    </row>
    <row r="1050" spans="1:6">
      <c r="A1050" s="19" t="s">
        <v>9525</v>
      </c>
      <c r="B1050" s="19" t="s">
        <v>6668</v>
      </c>
      <c r="C1050" s="19" t="s">
        <v>4662</v>
      </c>
      <c r="D1050" s="19" t="s">
        <v>10842</v>
      </c>
      <c r="E1050" s="19" t="s">
        <v>5988</v>
      </c>
      <c r="F1050" s="19" t="s">
        <v>623</v>
      </c>
    </row>
    <row r="1051" spans="1:6">
      <c r="A1051" s="19" t="s">
        <v>4679</v>
      </c>
      <c r="B1051" s="19" t="s">
        <v>6694</v>
      </c>
      <c r="C1051" s="19" t="s">
        <v>4678</v>
      </c>
      <c r="D1051" s="19" t="s">
        <v>10905</v>
      </c>
      <c r="E1051" s="19" t="s">
        <v>10904</v>
      </c>
      <c r="F1051" s="19" t="s">
        <v>623</v>
      </c>
    </row>
    <row r="1052" spans="1:6">
      <c r="A1052" s="19" t="s">
        <v>9539</v>
      </c>
      <c r="B1052" s="19" t="s">
        <v>6879</v>
      </c>
      <c r="C1052" s="19" t="s">
        <v>4776</v>
      </c>
      <c r="D1052" s="19" t="s">
        <v>10712</v>
      </c>
      <c r="E1052" s="19" t="s">
        <v>10712</v>
      </c>
      <c r="F1052" s="19" t="s">
        <v>623</v>
      </c>
    </row>
    <row r="1053" spans="1:6">
      <c r="A1053" s="19" t="s">
        <v>9538</v>
      </c>
      <c r="B1053" s="19" t="s">
        <v>6890</v>
      </c>
      <c r="C1053" s="19" t="s">
        <v>4790</v>
      </c>
      <c r="D1053" s="19" t="s">
        <v>10712</v>
      </c>
      <c r="E1053" s="19" t="s">
        <v>10712</v>
      </c>
      <c r="F1053" s="19" t="s">
        <v>623</v>
      </c>
    </row>
    <row r="1054" spans="1:6">
      <c r="A1054" s="19" t="s">
        <v>9525</v>
      </c>
      <c r="B1054" s="19" t="s">
        <v>7219</v>
      </c>
      <c r="C1054" s="19" t="s">
        <v>4950</v>
      </c>
      <c r="D1054" s="19" t="s">
        <v>10842</v>
      </c>
      <c r="E1054" s="19" t="s">
        <v>5988</v>
      </c>
      <c r="F1054" s="19" t="s">
        <v>623</v>
      </c>
    </row>
    <row r="1055" spans="1:6">
      <c r="A1055" s="19" t="s">
        <v>4427</v>
      </c>
      <c r="B1055" s="19" t="s">
        <v>7391</v>
      </c>
      <c r="C1055" s="19" t="s">
        <v>9537</v>
      </c>
      <c r="D1055" s="19" t="s">
        <v>10767</v>
      </c>
      <c r="E1055" s="19" t="s">
        <v>5986</v>
      </c>
      <c r="F1055" s="19" t="s">
        <v>623</v>
      </c>
    </row>
    <row r="1056" spans="1:6">
      <c r="A1056" s="19" t="s">
        <v>9524</v>
      </c>
      <c r="B1056" s="19" t="s">
        <v>7624</v>
      </c>
      <c r="C1056" s="19" t="s">
        <v>9536</v>
      </c>
      <c r="D1056" s="19" t="s">
        <v>10766</v>
      </c>
      <c r="E1056" s="19" t="s">
        <v>10691</v>
      </c>
      <c r="F1056" s="19" t="s">
        <v>623</v>
      </c>
    </row>
    <row r="1057" spans="1:6">
      <c r="A1057" s="19" t="s">
        <v>99</v>
      </c>
      <c r="B1057" s="19" t="s">
        <v>6396</v>
      </c>
      <c r="C1057" s="19" t="s">
        <v>9535</v>
      </c>
      <c r="D1057" s="19" t="s">
        <v>10928</v>
      </c>
      <c r="E1057" s="19" t="s">
        <v>5988</v>
      </c>
      <c r="F1057" s="19" t="s">
        <v>623</v>
      </c>
    </row>
    <row r="1058" spans="1:6">
      <c r="A1058" s="19" t="s">
        <v>99</v>
      </c>
      <c r="B1058" s="19" t="s">
        <v>6949</v>
      </c>
      <c r="C1058" s="19" t="s">
        <v>9534</v>
      </c>
      <c r="D1058" s="19" t="s">
        <v>10767</v>
      </c>
      <c r="E1058" s="19" t="s">
        <v>5986</v>
      </c>
      <c r="F1058" s="19" t="s">
        <v>623</v>
      </c>
    </row>
    <row r="1059" spans="1:6">
      <c r="A1059" s="19" t="s">
        <v>1532</v>
      </c>
      <c r="B1059" s="19" t="s">
        <v>8751</v>
      </c>
      <c r="C1059" s="19" t="s">
        <v>9533</v>
      </c>
      <c r="D1059" s="19" t="s">
        <v>10962</v>
      </c>
      <c r="E1059" s="19" t="s">
        <v>10962</v>
      </c>
      <c r="F1059" s="19" t="s">
        <v>50</v>
      </c>
    </row>
    <row r="1060" spans="1:6">
      <c r="A1060" s="19" t="s">
        <v>9532</v>
      </c>
      <c r="B1060" s="19" t="s">
        <v>7578</v>
      </c>
      <c r="C1060" s="19" t="s">
        <v>5106</v>
      </c>
      <c r="D1060" s="19" t="s">
        <v>10979</v>
      </c>
      <c r="E1060" s="19" t="s">
        <v>10712</v>
      </c>
      <c r="F1060" s="19" t="s">
        <v>623</v>
      </c>
    </row>
    <row r="1061" spans="1:6">
      <c r="A1061" s="19" t="s">
        <v>4638</v>
      </c>
      <c r="B1061" s="19" t="s">
        <v>6617</v>
      </c>
      <c r="C1061" s="19" t="s">
        <v>9531</v>
      </c>
      <c r="D1061" s="19" t="s">
        <v>10952</v>
      </c>
      <c r="E1061" s="19" t="s">
        <v>5986</v>
      </c>
      <c r="F1061" s="19" t="s">
        <v>623</v>
      </c>
    </row>
    <row r="1062" spans="1:6">
      <c r="A1062" s="19" t="s">
        <v>4638</v>
      </c>
      <c r="B1062" s="19" t="s">
        <v>6623</v>
      </c>
      <c r="C1062" s="19" t="s">
        <v>9530</v>
      </c>
      <c r="D1062" s="19" t="s">
        <v>10952</v>
      </c>
      <c r="E1062" s="19" t="s">
        <v>5986</v>
      </c>
      <c r="F1062" s="19" t="s">
        <v>623</v>
      </c>
    </row>
    <row r="1063" spans="1:6">
      <c r="A1063" s="19" t="s">
        <v>9529</v>
      </c>
      <c r="B1063" s="19" t="s">
        <v>6709</v>
      </c>
      <c r="C1063" s="19" t="s">
        <v>4687</v>
      </c>
      <c r="D1063" s="19" t="s">
        <v>10978</v>
      </c>
      <c r="E1063" s="19" t="s">
        <v>10688</v>
      </c>
      <c r="F1063" s="19" t="s">
        <v>623</v>
      </c>
    </row>
    <row r="1064" spans="1:6">
      <c r="A1064" s="19" t="s">
        <v>9524</v>
      </c>
      <c r="B1064" s="19" t="s">
        <v>7080</v>
      </c>
      <c r="C1064" s="19" t="s">
        <v>9528</v>
      </c>
      <c r="D1064" s="19" t="s">
        <v>128</v>
      </c>
      <c r="E1064" s="19" t="s">
        <v>128</v>
      </c>
      <c r="F1064" s="19" t="s">
        <v>623</v>
      </c>
    </row>
    <row r="1065" spans="1:6">
      <c r="A1065" s="19" t="s">
        <v>4353</v>
      </c>
      <c r="B1065" s="19" t="s">
        <v>7950</v>
      </c>
      <c r="C1065" s="19" t="s">
        <v>9527</v>
      </c>
      <c r="D1065" s="19" t="s">
        <v>9527</v>
      </c>
      <c r="E1065" s="19" t="s">
        <v>5986</v>
      </c>
      <c r="F1065" s="19" t="s">
        <v>623</v>
      </c>
    </row>
    <row r="1066" spans="1:6">
      <c r="A1066" s="19" t="s">
        <v>9487</v>
      </c>
      <c r="B1066" s="19" t="s">
        <v>7140</v>
      </c>
      <c r="C1066" s="19" t="s">
        <v>4911</v>
      </c>
      <c r="D1066" s="19" t="s">
        <v>10977</v>
      </c>
      <c r="E1066" s="19" t="s">
        <v>10712</v>
      </c>
      <c r="F1066" s="19" t="s">
        <v>623</v>
      </c>
    </row>
    <row r="1067" spans="1:6">
      <c r="A1067" s="19" t="s">
        <v>9487</v>
      </c>
      <c r="B1067" s="19" t="s">
        <v>7621</v>
      </c>
      <c r="C1067" s="19" t="s">
        <v>9526</v>
      </c>
      <c r="D1067" s="19" t="s">
        <v>128</v>
      </c>
      <c r="E1067" s="19" t="s">
        <v>128</v>
      </c>
      <c r="F1067" s="19" t="s">
        <v>623</v>
      </c>
    </row>
    <row r="1068" spans="1:6">
      <c r="A1068" s="19" t="s">
        <v>9525</v>
      </c>
      <c r="B1068" s="19" t="s">
        <v>7801</v>
      </c>
      <c r="C1068" s="19" t="s">
        <v>5232</v>
      </c>
      <c r="D1068" s="19" t="s">
        <v>10842</v>
      </c>
      <c r="E1068" s="19" t="s">
        <v>5988</v>
      </c>
      <c r="F1068" s="19" t="s">
        <v>623</v>
      </c>
    </row>
    <row r="1069" spans="1:6">
      <c r="A1069" s="19" t="s">
        <v>9524</v>
      </c>
      <c r="B1069" s="19" t="s">
        <v>7150</v>
      </c>
      <c r="C1069" s="19" t="s">
        <v>9523</v>
      </c>
      <c r="D1069" s="19" t="s">
        <v>10976</v>
      </c>
      <c r="E1069" s="19" t="s">
        <v>10691</v>
      </c>
      <c r="F1069" s="19" t="s">
        <v>623</v>
      </c>
    </row>
    <row r="1070" spans="1:6">
      <c r="A1070" s="19" t="s">
        <v>4353</v>
      </c>
      <c r="B1070" s="19" t="s">
        <v>7586</v>
      </c>
      <c r="C1070" s="19" t="s">
        <v>9522</v>
      </c>
      <c r="D1070" s="19" t="s">
        <v>10976</v>
      </c>
      <c r="E1070" s="19" t="s">
        <v>10691</v>
      </c>
      <c r="F1070" s="19" t="s">
        <v>623</v>
      </c>
    </row>
    <row r="1071" spans="1:6">
      <c r="A1071" s="19" t="s">
        <v>4353</v>
      </c>
      <c r="B1071" s="19" t="s">
        <v>7949</v>
      </c>
      <c r="C1071" s="19" t="s">
        <v>5379</v>
      </c>
      <c r="D1071" s="19" t="s">
        <v>1230</v>
      </c>
      <c r="E1071" s="19" t="s">
        <v>128</v>
      </c>
      <c r="F1071" s="19" t="s">
        <v>623</v>
      </c>
    </row>
    <row r="1072" spans="1:6">
      <c r="A1072" s="19" t="s">
        <v>4353</v>
      </c>
      <c r="B1072" s="19" t="s">
        <v>7582</v>
      </c>
      <c r="C1072" s="19" t="s">
        <v>5110</v>
      </c>
      <c r="D1072" s="19" t="s">
        <v>10766</v>
      </c>
      <c r="E1072" s="19" t="s">
        <v>10691</v>
      </c>
      <c r="F1072" s="19" t="s">
        <v>623</v>
      </c>
    </row>
    <row r="1073" spans="1:6">
      <c r="A1073" s="19" t="s">
        <v>4353</v>
      </c>
      <c r="B1073" s="19" t="s">
        <v>7585</v>
      </c>
      <c r="C1073" s="19" t="s">
        <v>5112</v>
      </c>
      <c r="D1073" s="19" t="s">
        <v>10975</v>
      </c>
      <c r="E1073" s="19" t="s">
        <v>10974</v>
      </c>
      <c r="F1073" s="19" t="s">
        <v>623</v>
      </c>
    </row>
    <row r="1074" spans="1:6">
      <c r="A1074" s="19" t="s">
        <v>4353</v>
      </c>
      <c r="B1074" s="19" t="s">
        <v>7587</v>
      </c>
      <c r="C1074" s="19" t="s">
        <v>5114</v>
      </c>
      <c r="D1074" s="19" t="s">
        <v>10691</v>
      </c>
      <c r="E1074" s="19" t="s">
        <v>10691</v>
      </c>
      <c r="F1074" s="19" t="s">
        <v>623</v>
      </c>
    </row>
    <row r="1075" spans="1:6">
      <c r="A1075" s="19" t="s">
        <v>4353</v>
      </c>
      <c r="B1075" s="19" t="s">
        <v>7592</v>
      </c>
      <c r="C1075" s="19" t="s">
        <v>9521</v>
      </c>
      <c r="D1075" s="19" t="s">
        <v>10691</v>
      </c>
      <c r="E1075" s="19" t="s">
        <v>10691</v>
      </c>
      <c r="F1075" s="19" t="s">
        <v>623</v>
      </c>
    </row>
    <row r="1076" spans="1:6">
      <c r="A1076" s="19" t="s">
        <v>4353</v>
      </c>
      <c r="B1076" s="19" t="s">
        <v>7589</v>
      </c>
      <c r="C1076" s="19" t="s">
        <v>9520</v>
      </c>
      <c r="D1076" s="19" t="s">
        <v>10766</v>
      </c>
      <c r="E1076" s="19" t="s">
        <v>10691</v>
      </c>
      <c r="F1076" s="19" t="s">
        <v>623</v>
      </c>
    </row>
    <row r="1077" spans="1:6">
      <c r="A1077" s="19" t="s">
        <v>4353</v>
      </c>
      <c r="B1077" s="19" t="s">
        <v>7584</v>
      </c>
      <c r="C1077" s="19" t="s">
        <v>5111</v>
      </c>
      <c r="D1077" s="19" t="s">
        <v>10973</v>
      </c>
      <c r="E1077" s="19" t="s">
        <v>10691</v>
      </c>
      <c r="F1077" s="19" t="s">
        <v>623</v>
      </c>
    </row>
    <row r="1078" spans="1:6">
      <c r="A1078" s="19" t="s">
        <v>4353</v>
      </c>
      <c r="B1078" s="19" t="s">
        <v>7588</v>
      </c>
      <c r="C1078" s="19" t="s">
        <v>5115</v>
      </c>
      <c r="D1078" s="19" t="s">
        <v>10972</v>
      </c>
      <c r="E1078" s="19" t="s">
        <v>5986</v>
      </c>
      <c r="F1078" s="19" t="s">
        <v>623</v>
      </c>
    </row>
    <row r="1079" spans="1:6">
      <c r="A1079" s="19" t="s">
        <v>9519</v>
      </c>
      <c r="B1079" s="19" t="s">
        <v>6433</v>
      </c>
      <c r="C1079" s="19" t="s">
        <v>4560</v>
      </c>
      <c r="D1079" s="19" t="s">
        <v>10971</v>
      </c>
      <c r="E1079" s="19" t="s">
        <v>10691</v>
      </c>
      <c r="F1079" s="19" t="s">
        <v>623</v>
      </c>
    </row>
    <row r="1080" spans="1:6">
      <c r="A1080" s="19" t="s">
        <v>8985</v>
      </c>
      <c r="B1080" s="19" t="s">
        <v>6239</v>
      </c>
      <c r="C1080" s="19" t="s">
        <v>9518</v>
      </c>
      <c r="D1080" s="19" t="s">
        <v>10956</v>
      </c>
      <c r="E1080" s="19" t="s">
        <v>10833</v>
      </c>
      <c r="F1080" s="19" t="s">
        <v>623</v>
      </c>
    </row>
    <row r="1081" spans="1:6">
      <c r="A1081" s="19" t="s">
        <v>8985</v>
      </c>
      <c r="B1081" s="19" t="s">
        <v>6557</v>
      </c>
      <c r="C1081" s="19" t="s">
        <v>9517</v>
      </c>
      <c r="D1081" s="19" t="s">
        <v>10970</v>
      </c>
      <c r="E1081" s="19" t="s">
        <v>9778</v>
      </c>
      <c r="F1081" s="19" t="s">
        <v>623</v>
      </c>
    </row>
    <row r="1082" spans="1:6">
      <c r="A1082" s="19" t="s">
        <v>9516</v>
      </c>
      <c r="B1082" s="19" t="s">
        <v>6177</v>
      </c>
      <c r="C1082" s="19" t="s">
        <v>4411</v>
      </c>
      <c r="D1082" s="19" t="s">
        <v>10493</v>
      </c>
      <c r="E1082" s="19" t="s">
        <v>128</v>
      </c>
      <c r="F1082" s="19" t="s">
        <v>623</v>
      </c>
    </row>
    <row r="1083" spans="1:6">
      <c r="A1083" s="19" t="s">
        <v>9515</v>
      </c>
      <c r="B1083" s="19" t="s">
        <v>7409</v>
      </c>
      <c r="C1083" s="19" t="s">
        <v>9514</v>
      </c>
      <c r="D1083" s="19" t="s">
        <v>10969</v>
      </c>
      <c r="E1083" s="19" t="s">
        <v>10688</v>
      </c>
      <c r="F1083" s="19" t="s">
        <v>623</v>
      </c>
    </row>
    <row r="1084" spans="1:6">
      <c r="A1084" s="19" t="s">
        <v>9506</v>
      </c>
      <c r="B1084" s="19" t="s">
        <v>7360</v>
      </c>
      <c r="C1084" s="19" t="s">
        <v>5018</v>
      </c>
      <c r="D1084" s="19" t="s">
        <v>10968</v>
      </c>
      <c r="E1084" s="19" t="s">
        <v>10770</v>
      </c>
      <c r="F1084" s="19" t="s">
        <v>623</v>
      </c>
    </row>
    <row r="1085" spans="1:6">
      <c r="A1085" s="19" t="s">
        <v>9506</v>
      </c>
      <c r="B1085" s="19" t="s">
        <v>7362</v>
      </c>
      <c r="C1085" s="19" t="s">
        <v>5020</v>
      </c>
      <c r="D1085" s="19" t="s">
        <v>10925</v>
      </c>
      <c r="E1085" s="19" t="s">
        <v>10770</v>
      </c>
      <c r="F1085" s="19" t="s">
        <v>623</v>
      </c>
    </row>
    <row r="1086" spans="1:6">
      <c r="A1086" s="19" t="s">
        <v>9506</v>
      </c>
      <c r="B1086" s="19" t="s">
        <v>7364</v>
      </c>
      <c r="C1086" s="19" t="s">
        <v>5021</v>
      </c>
      <c r="D1086" s="19" t="s">
        <v>10967</v>
      </c>
      <c r="E1086" s="19" t="s">
        <v>10770</v>
      </c>
      <c r="F1086" s="19" t="s">
        <v>623</v>
      </c>
    </row>
    <row r="1087" spans="1:6">
      <c r="A1087" s="19" t="s">
        <v>4435</v>
      </c>
      <c r="B1087" s="19" t="s">
        <v>6469</v>
      </c>
      <c r="C1087" s="19" t="s">
        <v>4435</v>
      </c>
      <c r="D1087" s="19" t="s">
        <v>10944</v>
      </c>
      <c r="E1087" s="19" t="s">
        <v>128</v>
      </c>
      <c r="F1087" s="19" t="s">
        <v>623</v>
      </c>
    </row>
    <row r="1088" spans="1:6">
      <c r="A1088" s="19" t="s">
        <v>5849</v>
      </c>
      <c r="B1088" s="19" t="s">
        <v>6389</v>
      </c>
      <c r="C1088" s="19" t="s">
        <v>4540</v>
      </c>
      <c r="D1088" s="19" t="s">
        <v>10850</v>
      </c>
      <c r="E1088" s="19" t="s">
        <v>10849</v>
      </c>
      <c r="F1088" s="19" t="s">
        <v>623</v>
      </c>
    </row>
    <row r="1089" spans="1:6">
      <c r="A1089" s="19" t="s">
        <v>9465</v>
      </c>
      <c r="B1089" s="19" t="s">
        <v>9513</v>
      </c>
      <c r="C1089" s="19" t="s">
        <v>9512</v>
      </c>
      <c r="D1089" s="19" t="s">
        <v>10941</v>
      </c>
      <c r="E1089" s="19" t="s">
        <v>5988</v>
      </c>
      <c r="F1089" s="19" t="s">
        <v>623</v>
      </c>
    </row>
    <row r="1090" spans="1:6">
      <c r="A1090" s="19" t="s">
        <v>4949</v>
      </c>
      <c r="B1090" s="19" t="s">
        <v>7649</v>
      </c>
      <c r="C1090" s="19" t="s">
        <v>9511</v>
      </c>
      <c r="D1090" s="19" t="s">
        <v>10940</v>
      </c>
      <c r="E1090" s="19" t="s">
        <v>10833</v>
      </c>
      <c r="F1090" s="19" t="s">
        <v>623</v>
      </c>
    </row>
    <row r="1091" spans="1:6">
      <c r="A1091" s="19" t="s">
        <v>58</v>
      </c>
      <c r="B1091" s="19" t="s">
        <v>7751</v>
      </c>
      <c r="C1091" s="19" t="s">
        <v>5935</v>
      </c>
      <c r="D1091" s="19" t="s">
        <v>10966</v>
      </c>
      <c r="E1091" s="19" t="s">
        <v>5986</v>
      </c>
      <c r="F1091" s="19" t="s">
        <v>623</v>
      </c>
    </row>
    <row r="1092" spans="1:6">
      <c r="A1092" s="19" t="s">
        <v>9510</v>
      </c>
      <c r="B1092" s="19" t="s">
        <v>6413</v>
      </c>
      <c r="C1092" s="19" t="s">
        <v>4550</v>
      </c>
      <c r="D1092" s="19" t="s">
        <v>10965</v>
      </c>
      <c r="E1092" s="19" t="s">
        <v>10868</v>
      </c>
      <c r="F1092" s="19" t="s">
        <v>623</v>
      </c>
    </row>
    <row r="1093" spans="1:6">
      <c r="A1093" s="19" t="s">
        <v>4843</v>
      </c>
      <c r="B1093" s="19" t="s">
        <v>6209</v>
      </c>
      <c r="C1093" s="19" t="s">
        <v>9509</v>
      </c>
      <c r="D1093" s="19" t="s">
        <v>10944</v>
      </c>
      <c r="E1093" s="19" t="s">
        <v>128</v>
      </c>
      <c r="F1093" s="19" t="s">
        <v>623</v>
      </c>
    </row>
    <row r="1094" spans="1:6">
      <c r="A1094" s="19" t="s">
        <v>4949</v>
      </c>
      <c r="B1094" s="19" t="s">
        <v>7161</v>
      </c>
      <c r="C1094" s="19" t="s">
        <v>4923</v>
      </c>
      <c r="D1094" s="19" t="s">
        <v>10686</v>
      </c>
      <c r="E1094" s="19" t="s">
        <v>5988</v>
      </c>
      <c r="F1094" s="19" t="s">
        <v>623</v>
      </c>
    </row>
    <row r="1095" spans="1:6">
      <c r="A1095" s="19" t="s">
        <v>4670</v>
      </c>
      <c r="B1095" s="19" t="s">
        <v>6559</v>
      </c>
      <c r="C1095" s="19" t="s">
        <v>9508</v>
      </c>
      <c r="D1095" s="19" t="s">
        <v>10954</v>
      </c>
      <c r="E1095" s="19" t="s">
        <v>5988</v>
      </c>
      <c r="F1095" s="19" t="s">
        <v>623</v>
      </c>
    </row>
    <row r="1096" spans="1:6">
      <c r="A1096" s="19" t="s">
        <v>4670</v>
      </c>
      <c r="B1096" s="19" t="s">
        <v>6677</v>
      </c>
      <c r="C1096" s="19" t="s">
        <v>9507</v>
      </c>
      <c r="D1096" s="19" t="s">
        <v>10953</v>
      </c>
      <c r="E1096" s="19" t="s">
        <v>10849</v>
      </c>
      <c r="F1096" s="19" t="s">
        <v>623</v>
      </c>
    </row>
    <row r="1097" spans="1:6">
      <c r="A1097" s="19" t="s">
        <v>4949</v>
      </c>
      <c r="B1097" s="19" t="s">
        <v>7200</v>
      </c>
      <c r="C1097" s="19" t="s">
        <v>4941</v>
      </c>
      <c r="D1097" s="19" t="s">
        <v>10953</v>
      </c>
      <c r="E1097" s="19" t="s">
        <v>10849</v>
      </c>
      <c r="F1097" s="19" t="s">
        <v>623</v>
      </c>
    </row>
    <row r="1098" spans="1:6">
      <c r="A1098" s="19" t="s">
        <v>4949</v>
      </c>
      <c r="B1098" s="19" t="s">
        <v>7202</v>
      </c>
      <c r="C1098" s="19" t="s">
        <v>4943</v>
      </c>
      <c r="D1098" s="19" t="s">
        <v>10953</v>
      </c>
      <c r="E1098" s="19" t="s">
        <v>10849</v>
      </c>
      <c r="F1098" s="19" t="s">
        <v>623</v>
      </c>
    </row>
    <row r="1099" spans="1:6">
      <c r="A1099" s="19" t="s">
        <v>4949</v>
      </c>
      <c r="B1099" s="19" t="s">
        <v>7204</v>
      </c>
      <c r="C1099" s="19" t="s">
        <v>4945</v>
      </c>
      <c r="D1099" s="19" t="s">
        <v>10953</v>
      </c>
      <c r="E1099" s="19" t="s">
        <v>10849</v>
      </c>
      <c r="F1099" s="19" t="s">
        <v>623</v>
      </c>
    </row>
    <row r="1100" spans="1:6">
      <c r="A1100" s="19" t="s">
        <v>4949</v>
      </c>
      <c r="B1100" s="19" t="s">
        <v>7156</v>
      </c>
      <c r="C1100" s="19" t="s">
        <v>4921</v>
      </c>
      <c r="D1100" s="19" t="s">
        <v>10954</v>
      </c>
      <c r="E1100" s="19" t="s">
        <v>5988</v>
      </c>
      <c r="F1100" s="19" t="s">
        <v>623</v>
      </c>
    </row>
    <row r="1101" spans="1:6">
      <c r="A1101" s="19" t="s">
        <v>4949</v>
      </c>
      <c r="B1101" s="19" t="s">
        <v>7159</v>
      </c>
      <c r="C1101" s="19" t="s">
        <v>457</v>
      </c>
      <c r="D1101" s="19" t="s">
        <v>10954</v>
      </c>
      <c r="E1101" s="19" t="s">
        <v>5988</v>
      </c>
      <c r="F1101" s="19" t="s">
        <v>623</v>
      </c>
    </row>
    <row r="1102" spans="1:6">
      <c r="A1102" s="19" t="s">
        <v>9506</v>
      </c>
      <c r="B1102" s="19" t="s">
        <v>6983</v>
      </c>
      <c r="C1102" s="19" t="s">
        <v>4826</v>
      </c>
      <c r="D1102" s="19" t="s">
        <v>10964</v>
      </c>
      <c r="E1102" s="19" t="s">
        <v>10770</v>
      </c>
      <c r="F1102" s="19" t="s">
        <v>623</v>
      </c>
    </row>
    <row r="1103" spans="1:6">
      <c r="A1103" s="19" t="s">
        <v>9506</v>
      </c>
      <c r="B1103" s="19" t="s">
        <v>7651</v>
      </c>
      <c r="C1103" s="19" t="s">
        <v>9505</v>
      </c>
      <c r="D1103" s="19" t="s">
        <v>10964</v>
      </c>
      <c r="E1103" s="19" t="s">
        <v>10770</v>
      </c>
      <c r="F1103" s="19" t="s">
        <v>623</v>
      </c>
    </row>
    <row r="1104" spans="1:6">
      <c r="A1104" s="19" t="s">
        <v>5732</v>
      </c>
      <c r="B1104" s="19" t="s">
        <v>8708</v>
      </c>
      <c r="C1104" s="19" t="s">
        <v>9504</v>
      </c>
      <c r="D1104" s="19" t="s">
        <v>10963</v>
      </c>
      <c r="E1104" s="19" t="s">
        <v>10962</v>
      </c>
      <c r="F1104" s="19" t="s">
        <v>50</v>
      </c>
    </row>
    <row r="1105" spans="1:6">
      <c r="A1105" s="19" t="s">
        <v>9487</v>
      </c>
      <c r="B1105" s="19" t="s">
        <v>7084</v>
      </c>
      <c r="C1105" s="19" t="s">
        <v>5897</v>
      </c>
      <c r="D1105" s="19" t="s">
        <v>10961</v>
      </c>
      <c r="E1105" s="19" t="s">
        <v>5986</v>
      </c>
      <c r="F1105" s="19" t="s">
        <v>623</v>
      </c>
    </row>
    <row r="1106" spans="1:6">
      <c r="A1106" s="19" t="s">
        <v>9503</v>
      </c>
      <c r="B1106" s="19" t="s">
        <v>7744</v>
      </c>
      <c r="C1106" s="19" t="s">
        <v>9502</v>
      </c>
      <c r="D1106" s="19" t="s">
        <v>10953</v>
      </c>
      <c r="E1106" s="19" t="s">
        <v>5988</v>
      </c>
      <c r="F1106" s="19" t="s">
        <v>623</v>
      </c>
    </row>
    <row r="1107" spans="1:6">
      <c r="A1107" s="19" t="s">
        <v>4962</v>
      </c>
      <c r="B1107" s="19" t="s">
        <v>6840</v>
      </c>
      <c r="C1107" s="19" t="s">
        <v>9501</v>
      </c>
      <c r="D1107" s="19" t="s">
        <v>10960</v>
      </c>
      <c r="E1107" s="19" t="s">
        <v>10691</v>
      </c>
      <c r="F1107" s="19" t="s">
        <v>623</v>
      </c>
    </row>
    <row r="1108" spans="1:6">
      <c r="A1108" s="19" t="s">
        <v>4962</v>
      </c>
      <c r="B1108" s="19" t="s">
        <v>8067</v>
      </c>
      <c r="C1108" s="19" t="s">
        <v>5216</v>
      </c>
      <c r="D1108" s="19" t="s">
        <v>10928</v>
      </c>
      <c r="E1108" s="19" t="s">
        <v>5988</v>
      </c>
      <c r="F1108" s="19" t="s">
        <v>623</v>
      </c>
    </row>
    <row r="1109" spans="1:6">
      <c r="A1109" s="19" t="s">
        <v>4962</v>
      </c>
      <c r="B1109" s="19" t="s">
        <v>7241</v>
      </c>
      <c r="C1109" s="19" t="s">
        <v>9500</v>
      </c>
      <c r="D1109" s="19" t="s">
        <v>10959</v>
      </c>
      <c r="E1109" s="19" t="s">
        <v>5988</v>
      </c>
      <c r="F1109" s="19" t="s">
        <v>623</v>
      </c>
    </row>
    <row r="1110" spans="1:6">
      <c r="A1110" s="19" t="s">
        <v>4427</v>
      </c>
      <c r="B1110" s="19" t="s">
        <v>6144</v>
      </c>
      <c r="C1110" s="19" t="s">
        <v>664</v>
      </c>
      <c r="D1110" s="19" t="s">
        <v>10767</v>
      </c>
      <c r="E1110" s="19" t="s">
        <v>5986</v>
      </c>
      <c r="F1110" s="19" t="s">
        <v>623</v>
      </c>
    </row>
    <row r="1111" spans="1:6">
      <c r="A1111" s="19" t="s">
        <v>4427</v>
      </c>
      <c r="B1111" s="19" t="s">
        <v>6324</v>
      </c>
      <c r="C1111" s="19" t="s">
        <v>4508</v>
      </c>
      <c r="D1111" s="19" t="s">
        <v>10767</v>
      </c>
      <c r="E1111" s="19" t="s">
        <v>5986</v>
      </c>
      <c r="F1111" s="19" t="s">
        <v>623</v>
      </c>
    </row>
    <row r="1112" spans="1:6">
      <c r="A1112" s="19" t="s">
        <v>4427</v>
      </c>
      <c r="B1112" s="19" t="s">
        <v>6936</v>
      </c>
      <c r="C1112" s="19" t="s">
        <v>9499</v>
      </c>
      <c r="D1112" s="19" t="s">
        <v>10686</v>
      </c>
      <c r="E1112" s="19" t="s">
        <v>5988</v>
      </c>
      <c r="F1112" s="19" t="s">
        <v>623</v>
      </c>
    </row>
    <row r="1113" spans="1:6">
      <c r="A1113" s="19" t="s">
        <v>9498</v>
      </c>
      <c r="B1113" s="19" t="s">
        <v>9497</v>
      </c>
      <c r="C1113" s="19" t="s">
        <v>4480</v>
      </c>
      <c r="D1113" s="19" t="s">
        <v>10672</v>
      </c>
      <c r="E1113" s="19" t="s">
        <v>5988</v>
      </c>
      <c r="F1113" s="19" t="s">
        <v>623</v>
      </c>
    </row>
    <row r="1114" spans="1:6">
      <c r="A1114" s="19" t="s">
        <v>4427</v>
      </c>
      <c r="B1114" s="19" t="s">
        <v>6146</v>
      </c>
      <c r="C1114" s="19" t="s">
        <v>4393</v>
      </c>
      <c r="D1114" s="19" t="s">
        <v>10767</v>
      </c>
      <c r="E1114" s="19" t="s">
        <v>5986</v>
      </c>
      <c r="F1114" s="19" t="s">
        <v>623</v>
      </c>
    </row>
    <row r="1115" spans="1:6">
      <c r="A1115" s="19" t="s">
        <v>4427</v>
      </c>
      <c r="B1115" s="19" t="s">
        <v>6150</v>
      </c>
      <c r="C1115" s="19" t="s">
        <v>4395</v>
      </c>
      <c r="D1115" s="19" t="s">
        <v>10767</v>
      </c>
      <c r="E1115" s="19" t="s">
        <v>5986</v>
      </c>
      <c r="F1115" s="19" t="s">
        <v>623</v>
      </c>
    </row>
    <row r="1116" spans="1:6">
      <c r="A1116" s="19" t="s">
        <v>4427</v>
      </c>
      <c r="B1116" s="19" t="s">
        <v>6185</v>
      </c>
      <c r="C1116" s="19" t="s">
        <v>4426</v>
      </c>
      <c r="D1116" s="19" t="s">
        <v>10942</v>
      </c>
      <c r="E1116" s="19" t="s">
        <v>5988</v>
      </c>
      <c r="F1116" s="19" t="s">
        <v>623</v>
      </c>
    </row>
    <row r="1117" spans="1:6">
      <c r="A1117" s="19" t="s">
        <v>4427</v>
      </c>
      <c r="B1117" s="19" t="s">
        <v>6188</v>
      </c>
      <c r="C1117" s="19" t="s">
        <v>9496</v>
      </c>
      <c r="D1117" s="19" t="s">
        <v>10942</v>
      </c>
      <c r="E1117" s="19" t="s">
        <v>5988</v>
      </c>
      <c r="F1117" s="19" t="s">
        <v>623</v>
      </c>
    </row>
    <row r="1118" spans="1:6">
      <c r="A1118" s="19" t="s">
        <v>4427</v>
      </c>
      <c r="B1118" s="19" t="s">
        <v>6508</v>
      </c>
      <c r="C1118" s="19" t="s">
        <v>587</v>
      </c>
      <c r="D1118" s="19" t="s">
        <v>10767</v>
      </c>
      <c r="E1118" s="19" t="s">
        <v>5986</v>
      </c>
      <c r="F1118" s="19" t="s">
        <v>623</v>
      </c>
    </row>
    <row r="1119" spans="1:6">
      <c r="A1119" s="19" t="s">
        <v>4427</v>
      </c>
      <c r="B1119" s="19" t="s">
        <v>7356</v>
      </c>
      <c r="C1119" s="19" t="s">
        <v>9495</v>
      </c>
      <c r="D1119" s="19" t="s">
        <v>10765</v>
      </c>
      <c r="E1119" s="19" t="s">
        <v>5986</v>
      </c>
      <c r="F1119" s="19" t="s">
        <v>623</v>
      </c>
    </row>
    <row r="1120" spans="1:6">
      <c r="A1120" s="19" t="s">
        <v>4427</v>
      </c>
      <c r="B1120" s="19" t="s">
        <v>7422</v>
      </c>
      <c r="C1120" s="19" t="s">
        <v>5043</v>
      </c>
      <c r="D1120" s="19" t="s">
        <v>10767</v>
      </c>
      <c r="E1120" s="19" t="s">
        <v>5986</v>
      </c>
      <c r="F1120" s="19" t="s">
        <v>623</v>
      </c>
    </row>
    <row r="1121" spans="1:6">
      <c r="A1121" s="19" t="s">
        <v>4427</v>
      </c>
      <c r="B1121" s="19" t="s">
        <v>7559</v>
      </c>
      <c r="C1121" s="19" t="s">
        <v>456</v>
      </c>
      <c r="D1121" s="19" t="s">
        <v>10767</v>
      </c>
      <c r="E1121" s="19" t="s">
        <v>5986</v>
      </c>
      <c r="F1121" s="19" t="s">
        <v>623</v>
      </c>
    </row>
    <row r="1122" spans="1:6">
      <c r="A1122" s="19" t="s">
        <v>4427</v>
      </c>
      <c r="B1122" s="19" t="s">
        <v>6991</v>
      </c>
      <c r="C1122" s="19" t="s">
        <v>4835</v>
      </c>
      <c r="D1122" s="19" t="s">
        <v>10767</v>
      </c>
      <c r="E1122" s="19" t="s">
        <v>5986</v>
      </c>
      <c r="F1122" s="19" t="s">
        <v>623</v>
      </c>
    </row>
    <row r="1123" spans="1:6">
      <c r="A1123" s="19" t="s">
        <v>9493</v>
      </c>
      <c r="B1123" s="19" t="s">
        <v>8732</v>
      </c>
      <c r="C1123" s="19" t="s">
        <v>9494</v>
      </c>
      <c r="D1123" s="19" t="s">
        <v>10958</v>
      </c>
      <c r="E1123" s="19" t="s">
        <v>10957</v>
      </c>
      <c r="F1123" s="19" t="s">
        <v>52</v>
      </c>
    </row>
    <row r="1124" spans="1:6">
      <c r="A1124" s="19" t="s">
        <v>9493</v>
      </c>
      <c r="B1124" s="19" t="s">
        <v>8736</v>
      </c>
      <c r="C1124" s="19" t="s">
        <v>9492</v>
      </c>
      <c r="D1124" s="19" t="s">
        <v>10958</v>
      </c>
      <c r="E1124" s="19" t="s">
        <v>10957</v>
      </c>
      <c r="F1124" s="19" t="s">
        <v>52</v>
      </c>
    </row>
    <row r="1125" spans="1:6">
      <c r="A1125" s="19" t="s">
        <v>5214</v>
      </c>
      <c r="B1125" s="19" t="s">
        <v>8060</v>
      </c>
      <c r="C1125" s="19" t="s">
        <v>5205</v>
      </c>
      <c r="D1125" s="19" t="s">
        <v>10956</v>
      </c>
      <c r="E1125" s="19" t="s">
        <v>10833</v>
      </c>
      <c r="F1125" s="19" t="s">
        <v>623</v>
      </c>
    </row>
    <row r="1126" spans="1:6">
      <c r="A1126" s="19" t="s">
        <v>5214</v>
      </c>
      <c r="B1126" s="19" t="s">
        <v>8064</v>
      </c>
      <c r="C1126" s="19" t="s">
        <v>5936</v>
      </c>
      <c r="D1126" s="19" t="s">
        <v>10956</v>
      </c>
      <c r="E1126" s="19" t="s">
        <v>10833</v>
      </c>
      <c r="F1126" s="19" t="s">
        <v>623</v>
      </c>
    </row>
    <row r="1127" spans="1:6">
      <c r="A1127" s="19" t="s">
        <v>4962</v>
      </c>
      <c r="B1127" s="19" t="s">
        <v>7237</v>
      </c>
      <c r="C1127" s="19" t="s">
        <v>9491</v>
      </c>
      <c r="D1127" s="19" t="s">
        <v>10955</v>
      </c>
      <c r="E1127" s="19" t="s">
        <v>5988</v>
      </c>
      <c r="F1127" s="19" t="s">
        <v>623</v>
      </c>
    </row>
    <row r="1128" spans="1:6">
      <c r="A1128" s="19" t="s">
        <v>9490</v>
      </c>
      <c r="B1128" s="19" t="s">
        <v>6779</v>
      </c>
      <c r="C1128" s="19" t="s">
        <v>4724</v>
      </c>
      <c r="D1128" s="19" t="s">
        <v>10954</v>
      </c>
      <c r="E1128" s="19" t="s">
        <v>5988</v>
      </c>
      <c r="F1128" s="19" t="s">
        <v>623</v>
      </c>
    </row>
    <row r="1129" spans="1:6">
      <c r="A1129" s="19" t="s">
        <v>9490</v>
      </c>
      <c r="B1129" s="19" t="s">
        <v>6782</v>
      </c>
      <c r="C1129" s="19" t="s">
        <v>4725</v>
      </c>
      <c r="D1129" s="19" t="s">
        <v>10954</v>
      </c>
      <c r="E1129" s="19" t="s">
        <v>5988</v>
      </c>
      <c r="F1129" s="19" t="s">
        <v>623</v>
      </c>
    </row>
    <row r="1130" spans="1:6">
      <c r="A1130" s="19" t="s">
        <v>4427</v>
      </c>
      <c r="B1130" s="19" t="s">
        <v>7735</v>
      </c>
      <c r="C1130" s="19" t="s">
        <v>9489</v>
      </c>
      <c r="D1130" s="19" t="s">
        <v>10767</v>
      </c>
      <c r="E1130" s="19" t="s">
        <v>5986</v>
      </c>
      <c r="F1130" s="19" t="s">
        <v>623</v>
      </c>
    </row>
    <row r="1131" spans="1:6">
      <c r="A1131" s="19" t="s">
        <v>9487</v>
      </c>
      <c r="B1131" s="19" t="s">
        <v>7264</v>
      </c>
      <c r="C1131" s="19" t="s">
        <v>9488</v>
      </c>
      <c r="D1131" s="19" t="s">
        <v>10954</v>
      </c>
      <c r="E1131" s="19" t="s">
        <v>5988</v>
      </c>
      <c r="F1131" s="19" t="s">
        <v>623</v>
      </c>
    </row>
    <row r="1132" spans="1:6">
      <c r="A1132" s="19" t="s">
        <v>9487</v>
      </c>
      <c r="B1132" s="19" t="s">
        <v>7267</v>
      </c>
      <c r="C1132" s="19" t="s">
        <v>9486</v>
      </c>
      <c r="D1132" s="19" t="s">
        <v>10954</v>
      </c>
      <c r="E1132" s="19" t="s">
        <v>5988</v>
      </c>
      <c r="F1132" s="19" t="s">
        <v>623</v>
      </c>
    </row>
    <row r="1133" spans="1:6">
      <c r="A1133" s="19" t="s">
        <v>9485</v>
      </c>
      <c r="B1133" s="19" t="s">
        <v>6824</v>
      </c>
      <c r="C1133" s="19" t="s">
        <v>9485</v>
      </c>
      <c r="D1133" s="19" t="s">
        <v>10953</v>
      </c>
      <c r="E1133" s="19" t="s">
        <v>10849</v>
      </c>
      <c r="F1133" s="19" t="s">
        <v>623</v>
      </c>
    </row>
    <row r="1134" spans="1:6">
      <c r="A1134" s="19" t="s">
        <v>9484</v>
      </c>
      <c r="B1134" s="19" t="s">
        <v>6472</v>
      </c>
      <c r="C1134" s="19" t="s">
        <v>4575</v>
      </c>
      <c r="D1134" s="19" t="s">
        <v>10768</v>
      </c>
      <c r="E1134" s="19" t="s">
        <v>128</v>
      </c>
      <c r="F1134" s="19" t="s">
        <v>623</v>
      </c>
    </row>
    <row r="1135" spans="1:6">
      <c r="A1135" s="19" t="s">
        <v>4638</v>
      </c>
      <c r="B1135" s="19" t="s">
        <v>6612</v>
      </c>
      <c r="C1135" s="19" t="s">
        <v>4639</v>
      </c>
      <c r="D1135" s="19" t="s">
        <v>10952</v>
      </c>
      <c r="E1135" s="19" t="s">
        <v>5986</v>
      </c>
      <c r="F1135" s="19" t="s">
        <v>623</v>
      </c>
    </row>
    <row r="1136" spans="1:6">
      <c r="A1136" s="19" t="s">
        <v>4638</v>
      </c>
      <c r="B1136" s="19" t="s">
        <v>6608</v>
      </c>
      <c r="C1136" s="19" t="s">
        <v>4637</v>
      </c>
      <c r="D1136" s="19" t="s">
        <v>10952</v>
      </c>
      <c r="E1136" s="19" t="s">
        <v>5986</v>
      </c>
      <c r="F1136" s="19" t="s">
        <v>623</v>
      </c>
    </row>
    <row r="1137" spans="1:6">
      <c r="A1137" s="19" t="s">
        <v>4638</v>
      </c>
      <c r="B1137" s="19" t="s">
        <v>6620</v>
      </c>
      <c r="C1137" s="19" t="s">
        <v>4643</v>
      </c>
      <c r="D1137" s="19" t="s">
        <v>10952</v>
      </c>
      <c r="E1137" s="19" t="s">
        <v>5986</v>
      </c>
      <c r="F1137" s="19" t="s">
        <v>623</v>
      </c>
    </row>
    <row r="1138" spans="1:6">
      <c r="A1138" s="19" t="s">
        <v>9483</v>
      </c>
      <c r="B1138" s="19" t="s">
        <v>6548</v>
      </c>
      <c r="C1138" s="19" t="s">
        <v>501</v>
      </c>
      <c r="D1138" s="19" t="s">
        <v>10952</v>
      </c>
      <c r="E1138" s="19" t="s">
        <v>5986</v>
      </c>
      <c r="F1138" s="19" t="s">
        <v>623</v>
      </c>
    </row>
    <row r="1139" spans="1:6">
      <c r="A1139" s="19" t="s">
        <v>5849</v>
      </c>
      <c r="B1139" s="19" t="s">
        <v>6301</v>
      </c>
      <c r="C1139" s="19" t="s">
        <v>9482</v>
      </c>
      <c r="D1139" s="19" t="s">
        <v>10951</v>
      </c>
      <c r="E1139" s="19" t="s">
        <v>10770</v>
      </c>
      <c r="F1139" s="19" t="s">
        <v>623</v>
      </c>
    </row>
    <row r="1140" spans="1:6">
      <c r="A1140" s="19" t="s">
        <v>5849</v>
      </c>
      <c r="B1140" s="19" t="s">
        <v>6303</v>
      </c>
      <c r="C1140" s="19" t="s">
        <v>9481</v>
      </c>
      <c r="D1140" s="19" t="s">
        <v>10951</v>
      </c>
      <c r="E1140" s="19" t="s">
        <v>10770</v>
      </c>
      <c r="F1140" s="19" t="s">
        <v>623</v>
      </c>
    </row>
    <row r="1141" spans="1:6">
      <c r="A1141" s="19" t="s">
        <v>5849</v>
      </c>
      <c r="B1141" s="19" t="s">
        <v>6305</v>
      </c>
      <c r="C1141" s="19" t="s">
        <v>9480</v>
      </c>
      <c r="D1141" s="19" t="s">
        <v>10951</v>
      </c>
      <c r="E1141" s="19" t="s">
        <v>10770</v>
      </c>
      <c r="F1141" s="19" t="s">
        <v>623</v>
      </c>
    </row>
    <row r="1142" spans="1:6">
      <c r="A1142" s="19" t="s">
        <v>5849</v>
      </c>
      <c r="B1142" s="19" t="s">
        <v>6307</v>
      </c>
      <c r="C1142" s="19" t="s">
        <v>9479</v>
      </c>
      <c r="D1142" s="19" t="s">
        <v>10951</v>
      </c>
      <c r="E1142" s="19" t="s">
        <v>10770</v>
      </c>
      <c r="F1142" s="19" t="s">
        <v>623</v>
      </c>
    </row>
    <row r="1143" spans="1:6">
      <c r="A1143" s="19" t="s">
        <v>4592</v>
      </c>
      <c r="B1143" s="19" t="s">
        <v>6517</v>
      </c>
      <c r="C1143" s="19" t="s">
        <v>4593</v>
      </c>
      <c r="D1143" s="19" t="s">
        <v>10950</v>
      </c>
      <c r="E1143" s="19" t="s">
        <v>10949</v>
      </c>
      <c r="F1143" s="19" t="s">
        <v>623</v>
      </c>
    </row>
    <row r="1144" spans="1:6">
      <c r="A1144" s="19" t="s">
        <v>1288</v>
      </c>
      <c r="B1144" s="19" t="s">
        <v>6885</v>
      </c>
      <c r="C1144" s="19" t="s">
        <v>9478</v>
      </c>
      <c r="D1144" s="19" t="s">
        <v>10841</v>
      </c>
      <c r="E1144" s="19" t="s">
        <v>10701</v>
      </c>
      <c r="F1144" s="19" t="s">
        <v>623</v>
      </c>
    </row>
    <row r="1145" spans="1:6">
      <c r="A1145" s="19" t="s">
        <v>5849</v>
      </c>
      <c r="B1145" s="19" t="s">
        <v>7988</v>
      </c>
      <c r="C1145" s="19" t="s">
        <v>5848</v>
      </c>
      <c r="D1145" s="19" t="s">
        <v>10948</v>
      </c>
      <c r="E1145" s="19" t="s">
        <v>10849</v>
      </c>
      <c r="F1145" s="19" t="s">
        <v>623</v>
      </c>
    </row>
    <row r="1146" spans="1:6">
      <c r="A1146" s="19" t="s">
        <v>5849</v>
      </c>
      <c r="B1146" s="19" t="s">
        <v>7990</v>
      </c>
      <c r="C1146" s="19" t="s">
        <v>4497</v>
      </c>
      <c r="D1146" s="19" t="s">
        <v>10947</v>
      </c>
      <c r="E1146" s="19" t="s">
        <v>10833</v>
      </c>
      <c r="F1146" s="19" t="s">
        <v>623</v>
      </c>
    </row>
    <row r="1147" spans="1:6">
      <c r="A1147" s="19" t="s">
        <v>4427</v>
      </c>
      <c r="B1147" s="19" t="s">
        <v>7978</v>
      </c>
      <c r="C1147" s="19" t="s">
        <v>9477</v>
      </c>
      <c r="D1147" s="19" t="s">
        <v>10942</v>
      </c>
      <c r="E1147" s="19" t="s">
        <v>5988</v>
      </c>
      <c r="F1147" s="19" t="s">
        <v>623</v>
      </c>
    </row>
    <row r="1148" spans="1:6">
      <c r="A1148" s="19" t="s">
        <v>8833</v>
      </c>
      <c r="B1148" s="19" t="s">
        <v>8078</v>
      </c>
      <c r="C1148" s="19" t="s">
        <v>4448</v>
      </c>
      <c r="D1148" s="19" t="s">
        <v>10940</v>
      </c>
      <c r="E1148" s="19" t="s">
        <v>10833</v>
      </c>
      <c r="F1148" s="19" t="s">
        <v>623</v>
      </c>
    </row>
    <row r="1149" spans="1:6">
      <c r="A1149" s="19" t="s">
        <v>8833</v>
      </c>
      <c r="B1149" s="19" t="s">
        <v>6831</v>
      </c>
      <c r="C1149" s="19" t="s">
        <v>9476</v>
      </c>
      <c r="D1149" s="19" t="s">
        <v>10765</v>
      </c>
      <c r="E1149" s="19" t="s">
        <v>5986</v>
      </c>
      <c r="F1149" s="19" t="s">
        <v>623</v>
      </c>
    </row>
    <row r="1150" spans="1:6">
      <c r="A1150" s="19" t="s">
        <v>8985</v>
      </c>
      <c r="B1150" s="19" t="s">
        <v>8041</v>
      </c>
      <c r="C1150" s="19" t="s">
        <v>5120</v>
      </c>
      <c r="D1150" s="19" t="s">
        <v>10672</v>
      </c>
      <c r="E1150" s="19" t="s">
        <v>10691</v>
      </c>
      <c r="F1150" s="19" t="s">
        <v>623</v>
      </c>
    </row>
    <row r="1151" spans="1:6">
      <c r="A1151" s="19" t="s">
        <v>8985</v>
      </c>
      <c r="B1151" s="19" t="s">
        <v>8045</v>
      </c>
      <c r="C1151" s="19" t="s">
        <v>5121</v>
      </c>
      <c r="D1151" s="19" t="s">
        <v>10672</v>
      </c>
      <c r="E1151" s="19" t="s">
        <v>10691</v>
      </c>
      <c r="F1151" s="19" t="s">
        <v>623</v>
      </c>
    </row>
    <row r="1152" spans="1:6">
      <c r="A1152" s="19" t="s">
        <v>8833</v>
      </c>
      <c r="B1152" s="19" t="s">
        <v>8789</v>
      </c>
      <c r="C1152" s="19" t="s">
        <v>4733</v>
      </c>
      <c r="D1152" s="19" t="s">
        <v>10767</v>
      </c>
      <c r="E1152" s="19" t="s">
        <v>5986</v>
      </c>
      <c r="F1152" s="19" t="s">
        <v>623</v>
      </c>
    </row>
    <row r="1153" spans="1:6">
      <c r="A1153" s="19" t="s">
        <v>8833</v>
      </c>
      <c r="B1153" s="19" t="s">
        <v>8082</v>
      </c>
      <c r="C1153" s="19" t="s">
        <v>5851</v>
      </c>
      <c r="D1153" s="19" t="s">
        <v>10841</v>
      </c>
      <c r="E1153" s="19" t="s">
        <v>10701</v>
      </c>
      <c r="F1153" s="19" t="s">
        <v>623</v>
      </c>
    </row>
    <row r="1154" spans="1:6">
      <c r="A1154" s="19" t="s">
        <v>8833</v>
      </c>
      <c r="B1154" s="19" t="s">
        <v>8071</v>
      </c>
      <c r="C1154" s="19" t="s">
        <v>4709</v>
      </c>
      <c r="D1154" s="19" t="s">
        <v>10946</v>
      </c>
      <c r="E1154" s="19" t="s">
        <v>10701</v>
      </c>
      <c r="F1154" s="19" t="s">
        <v>623</v>
      </c>
    </row>
    <row r="1155" spans="1:6">
      <c r="A1155" s="19" t="s">
        <v>8833</v>
      </c>
      <c r="B1155" s="19" t="s">
        <v>8073</v>
      </c>
      <c r="C1155" s="19" t="s">
        <v>9475</v>
      </c>
      <c r="D1155" s="19" t="s">
        <v>10766</v>
      </c>
      <c r="E1155" s="19" t="s">
        <v>10691</v>
      </c>
      <c r="F1155" s="19" t="s">
        <v>623</v>
      </c>
    </row>
    <row r="1156" spans="1:6">
      <c r="A1156" s="19" t="s">
        <v>9469</v>
      </c>
      <c r="B1156" s="19" t="s">
        <v>8025</v>
      </c>
      <c r="C1156" s="19" t="s">
        <v>9474</v>
      </c>
      <c r="D1156" s="19" t="s">
        <v>10945</v>
      </c>
      <c r="E1156" s="19" t="s">
        <v>10691</v>
      </c>
      <c r="F1156" s="19" t="s">
        <v>623</v>
      </c>
    </row>
    <row r="1157" spans="1:6">
      <c r="A1157" s="19" t="s">
        <v>9469</v>
      </c>
      <c r="B1157" s="19" t="s">
        <v>8029</v>
      </c>
      <c r="C1157" s="19" t="s">
        <v>9473</v>
      </c>
      <c r="D1157" s="19" t="s">
        <v>10945</v>
      </c>
      <c r="E1157" s="19" t="s">
        <v>10691</v>
      </c>
      <c r="F1157" s="19" t="s">
        <v>623</v>
      </c>
    </row>
    <row r="1158" spans="1:6">
      <c r="A1158" s="19" t="s">
        <v>9472</v>
      </c>
      <c r="B1158" s="19" t="s">
        <v>8013</v>
      </c>
      <c r="C1158" s="19" t="s">
        <v>9471</v>
      </c>
      <c r="D1158" s="19" t="s">
        <v>10746</v>
      </c>
      <c r="E1158" s="19" t="s">
        <v>10688</v>
      </c>
      <c r="F1158" s="19" t="s">
        <v>623</v>
      </c>
    </row>
    <row r="1159" spans="1:6">
      <c r="A1159" s="19" t="s">
        <v>4435</v>
      </c>
      <c r="B1159" s="19" t="s">
        <v>8019</v>
      </c>
      <c r="C1159" s="19" t="s">
        <v>9470</v>
      </c>
      <c r="D1159" s="19" t="s">
        <v>10944</v>
      </c>
      <c r="E1159" s="19" t="s">
        <v>128</v>
      </c>
      <c r="F1159" s="19" t="s">
        <v>623</v>
      </c>
    </row>
    <row r="1160" spans="1:6">
      <c r="A1160" s="19" t="s">
        <v>9469</v>
      </c>
      <c r="B1160" s="19" t="s">
        <v>7128</v>
      </c>
      <c r="C1160" s="19" t="s">
        <v>9468</v>
      </c>
      <c r="D1160" s="19" t="s">
        <v>10943</v>
      </c>
      <c r="E1160" s="19" t="s">
        <v>10668</v>
      </c>
      <c r="F1160" s="19" t="s">
        <v>623</v>
      </c>
    </row>
    <row r="1161" spans="1:6">
      <c r="A1161" s="19" t="s">
        <v>9467</v>
      </c>
      <c r="B1161" s="19" t="s">
        <v>7455</v>
      </c>
      <c r="C1161" s="19" t="s">
        <v>5058</v>
      </c>
      <c r="D1161" s="19" t="s">
        <v>10942</v>
      </c>
      <c r="E1161" s="19" t="s">
        <v>5988</v>
      </c>
      <c r="F1161" s="19" t="s">
        <v>623</v>
      </c>
    </row>
    <row r="1162" spans="1:6">
      <c r="A1162" s="19" t="s">
        <v>9467</v>
      </c>
      <c r="B1162" s="19" t="s">
        <v>7458</v>
      </c>
      <c r="C1162" s="19" t="s">
        <v>5060</v>
      </c>
      <c r="D1162" s="19" t="s">
        <v>10942</v>
      </c>
      <c r="E1162" s="19" t="s">
        <v>5988</v>
      </c>
      <c r="F1162" s="19" t="s">
        <v>623</v>
      </c>
    </row>
    <row r="1163" spans="1:6">
      <c r="A1163" s="19" t="s">
        <v>9466</v>
      </c>
      <c r="B1163" s="19" t="s">
        <v>8003</v>
      </c>
      <c r="C1163" s="19" t="s">
        <v>4449</v>
      </c>
      <c r="D1163" s="19" t="s">
        <v>10940</v>
      </c>
      <c r="E1163" s="19" t="s">
        <v>10833</v>
      </c>
      <c r="F1163" s="19" t="s">
        <v>623</v>
      </c>
    </row>
    <row r="1164" spans="1:6">
      <c r="A1164" s="19" t="s">
        <v>9465</v>
      </c>
      <c r="B1164" s="19" t="s">
        <v>8791</v>
      </c>
      <c r="C1164" s="19" t="s">
        <v>5812</v>
      </c>
      <c r="D1164" s="19" t="s">
        <v>10941</v>
      </c>
      <c r="E1164" s="19" t="s">
        <v>5988</v>
      </c>
      <c r="F1164" s="19" t="s">
        <v>623</v>
      </c>
    </row>
    <row r="1165" spans="1:6">
      <c r="A1165" s="19" t="s">
        <v>9136</v>
      </c>
      <c r="B1165" s="19" t="s">
        <v>9464</v>
      </c>
      <c r="C1165" s="19" t="s">
        <v>9463</v>
      </c>
      <c r="D1165" s="19" t="s">
        <v>4595</v>
      </c>
      <c r="E1165" s="19" t="s">
        <v>10770</v>
      </c>
      <c r="F1165" s="19" t="s">
        <v>623</v>
      </c>
    </row>
    <row r="1166" spans="1:6">
      <c r="A1166" s="19" t="s">
        <v>9136</v>
      </c>
      <c r="B1166" s="19" t="s">
        <v>9462</v>
      </c>
      <c r="C1166" s="19" t="s">
        <v>9461</v>
      </c>
      <c r="D1166" s="19" t="s">
        <v>4749</v>
      </c>
      <c r="E1166" s="19" t="s">
        <v>10770</v>
      </c>
      <c r="F1166" s="19" t="s">
        <v>623</v>
      </c>
    </row>
    <row r="1167" spans="1:6">
      <c r="A1167" s="19" t="s">
        <v>4427</v>
      </c>
      <c r="B1167" s="19" t="s">
        <v>8009</v>
      </c>
      <c r="C1167" s="19" t="s">
        <v>4738</v>
      </c>
      <c r="D1167" s="19" t="s">
        <v>10767</v>
      </c>
      <c r="E1167" s="19" t="s">
        <v>5986</v>
      </c>
      <c r="F1167" s="19" t="s">
        <v>623</v>
      </c>
    </row>
    <row r="1168" spans="1:6">
      <c r="A1168" s="19" t="s">
        <v>4427</v>
      </c>
      <c r="B1168" s="19" t="s">
        <v>7976</v>
      </c>
      <c r="C1168" s="19" t="s">
        <v>5831</v>
      </c>
      <c r="D1168" s="19" t="s">
        <v>10767</v>
      </c>
      <c r="E1168" s="19" t="s">
        <v>5986</v>
      </c>
      <c r="F1168" s="19" t="s">
        <v>623</v>
      </c>
    </row>
    <row r="1169" spans="1:6">
      <c r="A1169" s="19" t="s">
        <v>4427</v>
      </c>
      <c r="B1169" s="19" t="s">
        <v>7974</v>
      </c>
      <c r="C1169" s="19" t="s">
        <v>5833</v>
      </c>
      <c r="D1169" s="19" t="s">
        <v>10767</v>
      </c>
      <c r="E1169" s="19" t="s">
        <v>5986</v>
      </c>
      <c r="F1169" s="19" t="s">
        <v>623</v>
      </c>
    </row>
    <row r="1170" spans="1:6">
      <c r="A1170" s="19" t="s">
        <v>4427</v>
      </c>
      <c r="B1170" s="19" t="s">
        <v>7972</v>
      </c>
      <c r="C1170" s="19" t="s">
        <v>5829</v>
      </c>
      <c r="D1170" s="19" t="s">
        <v>10767</v>
      </c>
      <c r="E1170" s="19" t="s">
        <v>5986</v>
      </c>
      <c r="F1170" s="19" t="s">
        <v>623</v>
      </c>
    </row>
    <row r="1171" spans="1:6">
      <c r="A1171" s="19" t="s">
        <v>4427</v>
      </c>
      <c r="B1171" s="19" t="s">
        <v>7968</v>
      </c>
      <c r="C1171" s="19" t="s">
        <v>4407</v>
      </c>
      <c r="D1171" s="19" t="s">
        <v>10940</v>
      </c>
      <c r="E1171" s="19" t="s">
        <v>10833</v>
      </c>
      <c r="F1171" s="19" t="s">
        <v>623</v>
      </c>
    </row>
    <row r="1172" spans="1:6">
      <c r="A1172" s="19" t="s">
        <v>9469</v>
      </c>
      <c r="B1172" s="19" t="s">
        <v>8093</v>
      </c>
      <c r="C1172" s="19" t="s">
        <v>10939</v>
      </c>
      <c r="D1172" s="19" t="s">
        <v>10938</v>
      </c>
      <c r="E1172" s="19" t="s">
        <v>10937</v>
      </c>
      <c r="F1172" s="19" t="s">
        <v>623</v>
      </c>
    </row>
    <row r="1173" spans="1:6">
      <c r="A1173" s="19" t="s">
        <v>4606</v>
      </c>
      <c r="B1173" s="19" t="s">
        <v>8792</v>
      </c>
      <c r="C1173" s="19" t="s">
        <v>5212</v>
      </c>
      <c r="D1173" s="19" t="s">
        <v>10699</v>
      </c>
      <c r="E1173" s="19" t="s">
        <v>611</v>
      </c>
      <c r="F1173" s="19" t="s">
        <v>623</v>
      </c>
    </row>
    <row r="1174" spans="1:6">
      <c r="A1174" s="19" t="s">
        <v>9443</v>
      </c>
      <c r="B1174" s="19" t="s">
        <v>9460</v>
      </c>
      <c r="C1174" s="19" t="s">
        <v>9459</v>
      </c>
      <c r="D1174" s="19" t="s">
        <v>1179</v>
      </c>
      <c r="E1174" s="19" t="s">
        <v>5986</v>
      </c>
      <c r="F1174" s="19" t="s">
        <v>623</v>
      </c>
    </row>
    <row r="1175" spans="1:6">
      <c r="A1175" s="19" t="s">
        <v>9443</v>
      </c>
      <c r="B1175" s="19" t="s">
        <v>9458</v>
      </c>
      <c r="C1175" s="19" t="s">
        <v>4893</v>
      </c>
      <c r="D1175" s="19" t="s">
        <v>10912</v>
      </c>
      <c r="E1175" s="19" t="s">
        <v>10671</v>
      </c>
      <c r="F1175" s="19" t="s">
        <v>623</v>
      </c>
    </row>
    <row r="1176" spans="1:6">
      <c r="A1176" s="19" t="s">
        <v>9443</v>
      </c>
      <c r="B1176" s="19" t="s">
        <v>9457</v>
      </c>
      <c r="C1176" s="19" t="s">
        <v>9456</v>
      </c>
      <c r="D1176" s="19" t="s">
        <v>9875</v>
      </c>
      <c r="E1176" s="19" t="s">
        <v>10668</v>
      </c>
      <c r="F1176" s="19" t="s">
        <v>623</v>
      </c>
    </row>
    <row r="1177" spans="1:6">
      <c r="A1177" s="19" t="s">
        <v>9443</v>
      </c>
      <c r="B1177" s="19" t="s">
        <v>9455</v>
      </c>
      <c r="C1177" s="19" t="s">
        <v>9454</v>
      </c>
      <c r="D1177" s="19" t="s">
        <v>10936</v>
      </c>
      <c r="E1177" s="19" t="s">
        <v>128</v>
      </c>
      <c r="F1177" s="19" t="s">
        <v>623</v>
      </c>
    </row>
    <row r="1178" spans="1:6">
      <c r="A1178" s="19" t="s">
        <v>9443</v>
      </c>
      <c r="B1178" s="19" t="s">
        <v>9453</v>
      </c>
      <c r="C1178" s="19" t="s">
        <v>9452</v>
      </c>
      <c r="D1178" s="19" t="s">
        <v>10767</v>
      </c>
      <c r="E1178" s="19" t="s">
        <v>5986</v>
      </c>
      <c r="F1178" s="19" t="s">
        <v>623</v>
      </c>
    </row>
    <row r="1179" spans="1:6">
      <c r="A1179" s="19" t="s">
        <v>9443</v>
      </c>
      <c r="B1179" s="19" t="s">
        <v>9451</v>
      </c>
      <c r="C1179" s="19" t="s">
        <v>9450</v>
      </c>
      <c r="D1179" s="19" t="s">
        <v>10767</v>
      </c>
      <c r="E1179" s="19" t="s">
        <v>5986</v>
      </c>
      <c r="F1179" s="19" t="s">
        <v>623</v>
      </c>
    </row>
    <row r="1180" spans="1:6">
      <c r="A1180" s="19" t="s">
        <v>9443</v>
      </c>
      <c r="B1180" s="19" t="s">
        <v>9449</v>
      </c>
      <c r="C1180" s="19" t="s">
        <v>9448</v>
      </c>
      <c r="D1180" s="19" t="s">
        <v>10767</v>
      </c>
      <c r="E1180" s="19" t="s">
        <v>5986</v>
      </c>
      <c r="F1180" s="19" t="s">
        <v>623</v>
      </c>
    </row>
    <row r="1181" spans="1:6">
      <c r="A1181" s="19" t="s">
        <v>9443</v>
      </c>
      <c r="B1181" s="19" t="s">
        <v>9447</v>
      </c>
      <c r="C1181" s="19" t="s">
        <v>9446</v>
      </c>
      <c r="D1181" s="19" t="s">
        <v>10767</v>
      </c>
      <c r="E1181" s="19" t="s">
        <v>5986</v>
      </c>
      <c r="F1181" s="19" t="s">
        <v>623</v>
      </c>
    </row>
    <row r="1182" spans="1:6">
      <c r="A1182" s="19" t="s">
        <v>9443</v>
      </c>
      <c r="B1182" s="19" t="s">
        <v>8049</v>
      </c>
      <c r="C1182" s="19" t="s">
        <v>9445</v>
      </c>
      <c r="D1182" s="19" t="s">
        <v>10767</v>
      </c>
      <c r="E1182" s="19" t="s">
        <v>5986</v>
      </c>
      <c r="F1182" s="19" t="s">
        <v>623</v>
      </c>
    </row>
    <row r="1183" spans="1:6">
      <c r="A1183" s="19" t="s">
        <v>9443</v>
      </c>
      <c r="B1183" s="19" t="s">
        <v>8077</v>
      </c>
      <c r="C1183" s="19" t="s">
        <v>9444</v>
      </c>
      <c r="D1183" s="19" t="s">
        <v>9875</v>
      </c>
      <c r="E1183" s="19" t="s">
        <v>10668</v>
      </c>
      <c r="F1183" s="19" t="s">
        <v>623</v>
      </c>
    </row>
    <row r="1184" spans="1:6">
      <c r="A1184" s="19" t="s">
        <v>9443</v>
      </c>
      <c r="B1184" s="19" t="s">
        <v>8787</v>
      </c>
      <c r="C1184" s="19" t="s">
        <v>4627</v>
      </c>
      <c r="D1184" s="19" t="s">
        <v>10854</v>
      </c>
      <c r="E1184" s="19" t="s">
        <v>10676</v>
      </c>
      <c r="F1184" s="19" t="s">
        <v>623</v>
      </c>
    </row>
    <row r="1185" spans="1:6">
      <c r="A1185" s="19" t="s">
        <v>9443</v>
      </c>
      <c r="B1185" s="19" t="s">
        <v>8785</v>
      </c>
      <c r="C1185" s="19" t="s">
        <v>5923</v>
      </c>
      <c r="D1185" s="19" t="s">
        <v>10935</v>
      </c>
      <c r="E1185" s="19" t="s">
        <v>128</v>
      </c>
      <c r="F1185" s="19" t="s">
        <v>623</v>
      </c>
    </row>
    <row r="1186" spans="1:6">
      <c r="A1186" s="19" t="s">
        <v>9443</v>
      </c>
      <c r="B1186" s="19" t="s">
        <v>8790</v>
      </c>
      <c r="C1186" s="19" t="s">
        <v>5911</v>
      </c>
      <c r="D1186" s="19" t="s">
        <v>10934</v>
      </c>
      <c r="E1186" s="19" t="s">
        <v>10833</v>
      </c>
      <c r="F1186" s="19" t="s">
        <v>623</v>
      </c>
    </row>
    <row r="1187" spans="1:6">
      <c r="A1187" s="19" t="s">
        <v>9443</v>
      </c>
      <c r="B1187" s="19" t="s">
        <v>8786</v>
      </c>
      <c r="C1187" s="19" t="s">
        <v>5932</v>
      </c>
      <c r="D1187" s="19" t="s">
        <v>10914</v>
      </c>
      <c r="E1187" s="19" t="s">
        <v>10770</v>
      </c>
      <c r="F1187" s="19" t="s">
        <v>623</v>
      </c>
    </row>
    <row r="1188" spans="1:6">
      <c r="A1188" s="19" t="s">
        <v>9442</v>
      </c>
      <c r="B1188" s="19" t="s">
        <v>8788</v>
      </c>
      <c r="C1188" s="19" t="s">
        <v>4916</v>
      </c>
      <c r="D1188" s="19" t="s">
        <v>10933</v>
      </c>
      <c r="E1188" s="19" t="s">
        <v>10701</v>
      </c>
      <c r="F1188" s="19" t="s">
        <v>623</v>
      </c>
    </row>
    <row r="1189" spans="1:6">
      <c r="A1189" s="19" t="s">
        <v>8833</v>
      </c>
      <c r="B1189" s="19" t="s">
        <v>8782</v>
      </c>
      <c r="C1189" s="19" t="s">
        <v>4880</v>
      </c>
      <c r="D1189" s="19" t="s">
        <v>10905</v>
      </c>
      <c r="E1189" s="19" t="s">
        <v>10904</v>
      </c>
      <c r="F1189" s="19" t="s">
        <v>623</v>
      </c>
    </row>
    <row r="1190" spans="1:6">
      <c r="A1190" s="19" t="s">
        <v>9441</v>
      </c>
      <c r="B1190" s="19" t="s">
        <v>7985</v>
      </c>
      <c r="C1190" s="19" t="s">
        <v>4462</v>
      </c>
      <c r="D1190" s="19" t="s">
        <v>10932</v>
      </c>
      <c r="E1190" s="19" t="s">
        <v>10671</v>
      </c>
      <c r="F1190" s="19" t="s">
        <v>623</v>
      </c>
    </row>
    <row r="1191" spans="1:6">
      <c r="A1191" s="19" t="s">
        <v>8833</v>
      </c>
      <c r="B1191" s="19" t="s">
        <v>9440</v>
      </c>
      <c r="C1191" s="19" t="s">
        <v>9439</v>
      </c>
      <c r="D1191" s="19" t="s">
        <v>10906</v>
      </c>
      <c r="E1191" s="19" t="s">
        <v>10770</v>
      </c>
      <c r="F1191" s="19" t="s">
        <v>623</v>
      </c>
    </row>
    <row r="1192" spans="1:6">
      <c r="A1192" s="19" t="s">
        <v>8833</v>
      </c>
      <c r="B1192" s="19" t="s">
        <v>9438</v>
      </c>
      <c r="C1192" s="19" t="s">
        <v>9437</v>
      </c>
      <c r="D1192" s="19" t="s">
        <v>10931</v>
      </c>
      <c r="E1192" s="19" t="s">
        <v>10701</v>
      </c>
      <c r="F1192" s="19" t="s">
        <v>623</v>
      </c>
    </row>
    <row r="1193" spans="1:6">
      <c r="A1193" s="19" t="s">
        <v>8833</v>
      </c>
      <c r="B1193" s="19" t="s">
        <v>9436</v>
      </c>
      <c r="C1193" s="19" t="s">
        <v>9435</v>
      </c>
      <c r="D1193" s="19" t="s">
        <v>529</v>
      </c>
      <c r="E1193" s="19" t="s">
        <v>447</v>
      </c>
      <c r="F1193" s="19" t="s">
        <v>623</v>
      </c>
    </row>
    <row r="1194" spans="1:6">
      <c r="A1194" s="19" t="s">
        <v>8833</v>
      </c>
      <c r="B1194" s="19" t="s">
        <v>9434</v>
      </c>
      <c r="C1194" s="19" t="s">
        <v>9433</v>
      </c>
      <c r="D1194" s="19" t="s">
        <v>10701</v>
      </c>
      <c r="E1194" s="19" t="s">
        <v>10701</v>
      </c>
      <c r="F1194" s="19" t="s">
        <v>623</v>
      </c>
    </row>
    <row r="1195" spans="1:6">
      <c r="A1195" s="19" t="s">
        <v>8833</v>
      </c>
      <c r="B1195" s="19" t="s">
        <v>9432</v>
      </c>
      <c r="C1195" s="19" t="s">
        <v>9431</v>
      </c>
      <c r="D1195" s="19" t="s">
        <v>10931</v>
      </c>
      <c r="E1195" s="19" t="s">
        <v>10701</v>
      </c>
      <c r="F1195" s="19" t="s">
        <v>623</v>
      </c>
    </row>
    <row r="1196" spans="1:6">
      <c r="A1196" s="19" t="s">
        <v>8833</v>
      </c>
      <c r="B1196" s="19" t="s">
        <v>9430</v>
      </c>
      <c r="C1196" s="19" t="s">
        <v>9380</v>
      </c>
      <c r="D1196" s="19" t="s">
        <v>10920</v>
      </c>
      <c r="E1196" s="19" t="s">
        <v>10846</v>
      </c>
      <c r="F1196" s="19" t="s">
        <v>623</v>
      </c>
    </row>
    <row r="1197" spans="1:6">
      <c r="A1197" s="19" t="s">
        <v>8833</v>
      </c>
      <c r="B1197" s="19" t="s">
        <v>9429</v>
      </c>
      <c r="C1197" s="19" t="s">
        <v>9428</v>
      </c>
      <c r="D1197" s="19" t="s">
        <v>10854</v>
      </c>
      <c r="E1197" s="19" t="s">
        <v>10676</v>
      </c>
      <c r="F1197" s="19" t="s">
        <v>623</v>
      </c>
    </row>
    <row r="1198" spans="1:6">
      <c r="A1198" s="19" t="s">
        <v>8833</v>
      </c>
      <c r="B1198" s="19" t="s">
        <v>9427</v>
      </c>
      <c r="C1198" s="19" t="s">
        <v>9426</v>
      </c>
      <c r="D1198" s="19" t="s">
        <v>10930</v>
      </c>
      <c r="E1198" s="19" t="s">
        <v>10835</v>
      </c>
      <c r="F1198" s="19" t="s">
        <v>623</v>
      </c>
    </row>
    <row r="1199" spans="1:6">
      <c r="A1199" s="19" t="s">
        <v>8833</v>
      </c>
      <c r="B1199" s="19" t="s">
        <v>9425</v>
      </c>
      <c r="C1199" s="19" t="s">
        <v>9424</v>
      </c>
      <c r="D1199" s="19" t="s">
        <v>10929</v>
      </c>
      <c r="E1199" s="19" t="s">
        <v>10790</v>
      </c>
      <c r="F1199" s="19" t="s">
        <v>623</v>
      </c>
    </row>
    <row r="1200" spans="1:6">
      <c r="A1200" s="19" t="s">
        <v>8833</v>
      </c>
      <c r="B1200" s="19" t="s">
        <v>9423</v>
      </c>
      <c r="C1200" s="19" t="s">
        <v>9422</v>
      </c>
      <c r="D1200" s="19" t="s">
        <v>10854</v>
      </c>
      <c r="E1200" s="19" t="s">
        <v>10676</v>
      </c>
      <c r="F1200" s="19" t="s">
        <v>623</v>
      </c>
    </row>
    <row r="1201" spans="1:6">
      <c r="A1201" s="19" t="s">
        <v>8833</v>
      </c>
      <c r="B1201" s="19" t="s">
        <v>9421</v>
      </c>
      <c r="C1201" s="19" t="s">
        <v>9420</v>
      </c>
      <c r="D1201" s="19" t="s">
        <v>10881</v>
      </c>
      <c r="E1201" s="19" t="s">
        <v>10694</v>
      </c>
      <c r="F1201" s="19" t="s">
        <v>623</v>
      </c>
    </row>
    <row r="1202" spans="1:6">
      <c r="A1202" s="19" t="s">
        <v>8833</v>
      </c>
      <c r="B1202" s="19" t="s">
        <v>9419</v>
      </c>
      <c r="C1202" s="19" t="s">
        <v>9418</v>
      </c>
      <c r="D1202" s="19" t="s">
        <v>10928</v>
      </c>
      <c r="E1202" s="19" t="s">
        <v>5988</v>
      </c>
      <c r="F1202" s="19" t="s">
        <v>623</v>
      </c>
    </row>
    <row r="1203" spans="1:6">
      <c r="A1203" s="19" t="s">
        <v>8833</v>
      </c>
      <c r="B1203" s="19" t="s">
        <v>9417</v>
      </c>
      <c r="C1203" s="19" t="s">
        <v>9416</v>
      </c>
      <c r="D1203" s="19" t="s">
        <v>10833</v>
      </c>
      <c r="E1203" s="19" t="s">
        <v>10833</v>
      </c>
      <c r="F1203" s="19" t="s">
        <v>623</v>
      </c>
    </row>
    <row r="1204" spans="1:6">
      <c r="A1204" s="19" t="s">
        <v>8833</v>
      </c>
      <c r="B1204" s="19" t="s">
        <v>9415</v>
      </c>
      <c r="C1204" s="19" t="s">
        <v>9414</v>
      </c>
      <c r="D1204" s="19" t="s">
        <v>10927</v>
      </c>
      <c r="E1204" s="19" t="s">
        <v>10752</v>
      </c>
      <c r="F1204" s="19" t="s">
        <v>623</v>
      </c>
    </row>
    <row r="1205" spans="1:6">
      <c r="A1205" s="19" t="s">
        <v>8833</v>
      </c>
      <c r="B1205" s="19" t="s">
        <v>9413</v>
      </c>
      <c r="C1205" s="19" t="s">
        <v>9412</v>
      </c>
      <c r="D1205" s="19" t="s">
        <v>10833</v>
      </c>
      <c r="E1205" s="19" t="s">
        <v>10833</v>
      </c>
      <c r="F1205" s="19" t="s">
        <v>623</v>
      </c>
    </row>
    <row r="1206" spans="1:6">
      <c r="A1206" s="19" t="s">
        <v>8833</v>
      </c>
      <c r="B1206" s="19" t="s">
        <v>9411</v>
      </c>
      <c r="C1206" s="19" t="s">
        <v>9410</v>
      </c>
      <c r="D1206" s="19" t="s">
        <v>10926</v>
      </c>
      <c r="E1206" s="19" t="s">
        <v>1140</v>
      </c>
      <c r="F1206" s="19" t="s">
        <v>623</v>
      </c>
    </row>
    <row r="1207" spans="1:6">
      <c r="A1207" s="19" t="s">
        <v>8833</v>
      </c>
      <c r="B1207" s="19" t="s">
        <v>9409</v>
      </c>
      <c r="C1207" s="19" t="s">
        <v>9408</v>
      </c>
      <c r="D1207" s="19" t="s">
        <v>10875</v>
      </c>
      <c r="E1207" s="19" t="s">
        <v>10682</v>
      </c>
      <c r="F1207" s="19" t="s">
        <v>623</v>
      </c>
    </row>
    <row r="1208" spans="1:6">
      <c r="A1208" s="19" t="s">
        <v>8833</v>
      </c>
      <c r="B1208" s="19" t="s">
        <v>9407</v>
      </c>
      <c r="C1208" s="19" t="s">
        <v>9406</v>
      </c>
      <c r="D1208" s="19" t="s">
        <v>805</v>
      </c>
      <c r="E1208" s="19" t="s">
        <v>10682</v>
      </c>
      <c r="F1208" s="19" t="s">
        <v>623</v>
      </c>
    </row>
    <row r="1209" spans="1:6">
      <c r="A1209" s="19" t="s">
        <v>8833</v>
      </c>
      <c r="B1209" s="19" t="s">
        <v>9405</v>
      </c>
      <c r="C1209" s="19" t="s">
        <v>9404</v>
      </c>
      <c r="D1209" s="19" t="s">
        <v>10925</v>
      </c>
      <c r="E1209" s="19" t="s">
        <v>10849</v>
      </c>
      <c r="F1209" s="19" t="s">
        <v>623</v>
      </c>
    </row>
    <row r="1210" spans="1:6">
      <c r="A1210" s="19" t="s">
        <v>8833</v>
      </c>
      <c r="B1210" s="19" t="s">
        <v>9403</v>
      </c>
      <c r="C1210" s="19" t="s">
        <v>9402</v>
      </c>
      <c r="D1210" s="19" t="s">
        <v>10924</v>
      </c>
      <c r="E1210" s="19" t="s">
        <v>1140</v>
      </c>
      <c r="F1210" s="19" t="s">
        <v>623</v>
      </c>
    </row>
    <row r="1211" spans="1:6">
      <c r="A1211" s="19" t="s">
        <v>8833</v>
      </c>
      <c r="B1211" s="19" t="s">
        <v>9401</v>
      </c>
      <c r="C1211" s="19" t="s">
        <v>9400</v>
      </c>
      <c r="D1211" s="19" t="s">
        <v>10833</v>
      </c>
      <c r="E1211" s="19" t="s">
        <v>10833</v>
      </c>
      <c r="F1211" s="19" t="s">
        <v>623</v>
      </c>
    </row>
    <row r="1212" spans="1:6">
      <c r="A1212" s="19" t="s">
        <v>8833</v>
      </c>
      <c r="B1212" s="19" t="s">
        <v>9399</v>
      </c>
      <c r="C1212" s="19" t="s">
        <v>9398</v>
      </c>
      <c r="D1212" s="19" t="s">
        <v>10923</v>
      </c>
      <c r="E1212" s="19" t="s">
        <v>10835</v>
      </c>
      <c r="F1212" s="19" t="s">
        <v>623</v>
      </c>
    </row>
    <row r="1213" spans="1:6">
      <c r="A1213" s="19" t="s">
        <v>8833</v>
      </c>
      <c r="B1213" s="19" t="s">
        <v>9397</v>
      </c>
      <c r="C1213" s="19" t="s">
        <v>9396</v>
      </c>
      <c r="D1213" s="19" t="s">
        <v>10922</v>
      </c>
      <c r="E1213" s="19" t="s">
        <v>10694</v>
      </c>
      <c r="F1213" s="19" t="s">
        <v>623</v>
      </c>
    </row>
    <row r="1214" spans="1:6">
      <c r="A1214" s="19" t="s">
        <v>8833</v>
      </c>
      <c r="B1214" s="19" t="s">
        <v>9395</v>
      </c>
      <c r="C1214" s="19" t="s">
        <v>9394</v>
      </c>
      <c r="D1214" s="19" t="s">
        <v>10898</v>
      </c>
      <c r="E1214" s="19" t="s">
        <v>10898</v>
      </c>
      <c r="F1214" s="19" t="s">
        <v>623</v>
      </c>
    </row>
    <row r="1215" spans="1:6">
      <c r="A1215" s="19" t="s">
        <v>8833</v>
      </c>
      <c r="B1215" s="19" t="s">
        <v>9393</v>
      </c>
      <c r="C1215" s="19" t="s">
        <v>9392</v>
      </c>
      <c r="D1215" s="19" t="s">
        <v>10908</v>
      </c>
      <c r="E1215" s="19" t="s">
        <v>10752</v>
      </c>
      <c r="F1215" s="19" t="s">
        <v>623</v>
      </c>
    </row>
    <row r="1216" spans="1:6">
      <c r="A1216" s="19" t="s">
        <v>8833</v>
      </c>
      <c r="B1216" s="19" t="s">
        <v>9391</v>
      </c>
      <c r="C1216" s="19" t="s">
        <v>9186</v>
      </c>
      <c r="D1216" s="19" t="s">
        <v>10896</v>
      </c>
      <c r="E1216" s="19" t="s">
        <v>10682</v>
      </c>
      <c r="F1216" s="19" t="s">
        <v>623</v>
      </c>
    </row>
    <row r="1217" spans="1:6">
      <c r="A1217" s="19" t="s">
        <v>8833</v>
      </c>
      <c r="B1217" s="19" t="s">
        <v>9390</v>
      </c>
      <c r="C1217" s="19" t="s">
        <v>9389</v>
      </c>
      <c r="D1217" s="19" t="s">
        <v>10833</v>
      </c>
      <c r="E1217" s="19" t="s">
        <v>10833</v>
      </c>
      <c r="F1217" s="19" t="s">
        <v>623</v>
      </c>
    </row>
    <row r="1218" spans="1:6">
      <c r="A1218" s="19" t="s">
        <v>8833</v>
      </c>
      <c r="B1218" s="19" t="s">
        <v>9388</v>
      </c>
      <c r="C1218" s="19" t="s">
        <v>9387</v>
      </c>
      <c r="D1218" s="19" t="s">
        <v>10842</v>
      </c>
      <c r="E1218" s="19" t="s">
        <v>5988</v>
      </c>
      <c r="F1218" s="19" t="s">
        <v>623</v>
      </c>
    </row>
    <row r="1219" spans="1:6">
      <c r="A1219" s="19" t="s">
        <v>8833</v>
      </c>
      <c r="B1219" s="19" t="s">
        <v>9386</v>
      </c>
      <c r="C1219" s="19" t="s">
        <v>9385</v>
      </c>
      <c r="D1219" s="19" t="s">
        <v>10921</v>
      </c>
      <c r="E1219" s="19" t="s">
        <v>10671</v>
      </c>
      <c r="F1219" s="19" t="s">
        <v>623</v>
      </c>
    </row>
    <row r="1220" spans="1:6">
      <c r="A1220" s="19" t="s">
        <v>8833</v>
      </c>
      <c r="B1220" s="19" t="s">
        <v>9384</v>
      </c>
      <c r="C1220" s="19" t="s">
        <v>9383</v>
      </c>
      <c r="D1220" s="19" t="s">
        <v>10712</v>
      </c>
      <c r="E1220" s="19" t="s">
        <v>10712</v>
      </c>
      <c r="F1220" s="19" t="s">
        <v>623</v>
      </c>
    </row>
    <row r="1221" spans="1:6">
      <c r="A1221" s="19" t="s">
        <v>8833</v>
      </c>
      <c r="B1221" s="19" t="s">
        <v>9382</v>
      </c>
      <c r="C1221" s="19" t="s">
        <v>604</v>
      </c>
      <c r="D1221" s="19" t="s">
        <v>10911</v>
      </c>
      <c r="E1221" s="19" t="s">
        <v>611</v>
      </c>
      <c r="F1221" s="19" t="s">
        <v>623</v>
      </c>
    </row>
    <row r="1222" spans="1:6">
      <c r="A1222" s="19" t="s">
        <v>8833</v>
      </c>
      <c r="B1222" s="19" t="s">
        <v>9381</v>
      </c>
      <c r="C1222" s="19" t="s">
        <v>9380</v>
      </c>
      <c r="D1222" s="19" t="s">
        <v>10920</v>
      </c>
      <c r="E1222" s="19" t="s">
        <v>10846</v>
      </c>
      <c r="F1222" s="19" t="s">
        <v>623</v>
      </c>
    </row>
    <row r="1223" spans="1:6">
      <c r="A1223" s="19" t="s">
        <v>8833</v>
      </c>
      <c r="B1223" s="19" t="s">
        <v>9379</v>
      </c>
      <c r="C1223" s="19" t="s">
        <v>9378</v>
      </c>
      <c r="D1223" s="19" t="s">
        <v>10919</v>
      </c>
      <c r="E1223" s="19" t="s">
        <v>10771</v>
      </c>
      <c r="F1223" s="19" t="s">
        <v>623</v>
      </c>
    </row>
    <row r="1224" spans="1:6">
      <c r="A1224" s="19" t="s">
        <v>8833</v>
      </c>
      <c r="B1224" s="19" t="s">
        <v>9377</v>
      </c>
      <c r="C1224" s="19" t="s">
        <v>9376</v>
      </c>
      <c r="D1224" s="19" t="s">
        <v>10840</v>
      </c>
      <c r="E1224" s="19" t="s">
        <v>10833</v>
      </c>
      <c r="F1224" s="19" t="s">
        <v>623</v>
      </c>
    </row>
    <row r="1225" spans="1:6">
      <c r="A1225" s="19" t="s">
        <v>8833</v>
      </c>
      <c r="B1225" s="19" t="s">
        <v>9375</v>
      </c>
      <c r="C1225" s="19" t="s">
        <v>9374</v>
      </c>
      <c r="D1225" s="19" t="s">
        <v>10918</v>
      </c>
      <c r="E1225" s="19" t="s">
        <v>10833</v>
      </c>
      <c r="F1225" s="19" t="s">
        <v>623</v>
      </c>
    </row>
    <row r="1226" spans="1:6">
      <c r="A1226" s="19" t="s">
        <v>8833</v>
      </c>
      <c r="B1226" s="19" t="s">
        <v>9373</v>
      </c>
      <c r="C1226" s="19" t="s">
        <v>9372</v>
      </c>
      <c r="D1226" s="19" t="s">
        <v>10917</v>
      </c>
      <c r="E1226" s="19" t="s">
        <v>10712</v>
      </c>
      <c r="F1226" s="19" t="s">
        <v>623</v>
      </c>
    </row>
    <row r="1227" spans="1:6">
      <c r="A1227" s="19" t="s">
        <v>8833</v>
      </c>
      <c r="B1227" s="19" t="s">
        <v>7880</v>
      </c>
      <c r="C1227" s="19" t="s">
        <v>10916</v>
      </c>
      <c r="D1227" s="19" t="s">
        <v>10915</v>
      </c>
      <c r="E1227" s="19" t="s">
        <v>5988</v>
      </c>
      <c r="F1227" s="19" t="s">
        <v>623</v>
      </c>
    </row>
    <row r="1228" spans="1:6">
      <c r="A1228" s="19" t="s">
        <v>8833</v>
      </c>
      <c r="B1228" s="19" t="s">
        <v>9370</v>
      </c>
      <c r="C1228" s="19" t="s">
        <v>9348</v>
      </c>
      <c r="D1228" s="19" t="s">
        <v>10876</v>
      </c>
      <c r="E1228" s="19" t="s">
        <v>10676</v>
      </c>
      <c r="F1228" s="19" t="s">
        <v>623</v>
      </c>
    </row>
    <row r="1229" spans="1:6">
      <c r="A1229" s="19" t="s">
        <v>8833</v>
      </c>
      <c r="B1229" s="19" t="s">
        <v>9369</v>
      </c>
      <c r="C1229" s="19" t="s">
        <v>9368</v>
      </c>
      <c r="D1229" s="19" t="s">
        <v>10914</v>
      </c>
      <c r="E1229" s="19" t="s">
        <v>10770</v>
      </c>
      <c r="F1229" s="19" t="s">
        <v>623</v>
      </c>
    </row>
    <row r="1230" spans="1:6">
      <c r="A1230" s="19" t="s">
        <v>8833</v>
      </c>
      <c r="B1230" s="19" t="s">
        <v>9367</v>
      </c>
      <c r="C1230" s="19" t="s">
        <v>9366</v>
      </c>
      <c r="D1230" s="19" t="s">
        <v>10699</v>
      </c>
      <c r="E1230" s="19" t="s">
        <v>611</v>
      </c>
      <c r="F1230" s="19" t="s">
        <v>623</v>
      </c>
    </row>
    <row r="1231" spans="1:6">
      <c r="A1231" s="19" t="s">
        <v>8833</v>
      </c>
      <c r="B1231" s="19" t="s">
        <v>9365</v>
      </c>
      <c r="C1231" s="19" t="s">
        <v>9364</v>
      </c>
      <c r="D1231" s="19" t="s">
        <v>1028</v>
      </c>
      <c r="E1231" s="19" t="s">
        <v>10671</v>
      </c>
      <c r="F1231" s="19" t="s">
        <v>623</v>
      </c>
    </row>
    <row r="1232" spans="1:6">
      <c r="A1232" s="19" t="s">
        <v>8833</v>
      </c>
      <c r="B1232" s="19" t="s">
        <v>9363</v>
      </c>
      <c r="C1232" s="19" t="s">
        <v>9362</v>
      </c>
      <c r="D1232" s="19" t="s">
        <v>10913</v>
      </c>
      <c r="E1232" s="19" t="s">
        <v>10846</v>
      </c>
      <c r="F1232" s="19" t="s">
        <v>623</v>
      </c>
    </row>
    <row r="1233" spans="1:6">
      <c r="A1233" s="19" t="s">
        <v>8833</v>
      </c>
      <c r="B1233" s="19" t="s">
        <v>7108</v>
      </c>
      <c r="C1233" s="19" t="s">
        <v>4892</v>
      </c>
      <c r="D1233" s="19" t="s">
        <v>10912</v>
      </c>
      <c r="E1233" s="19" t="s">
        <v>10671</v>
      </c>
      <c r="F1233" s="19" t="s">
        <v>623</v>
      </c>
    </row>
    <row r="1234" spans="1:6">
      <c r="A1234" s="19" t="s">
        <v>8833</v>
      </c>
      <c r="B1234" s="19" t="s">
        <v>9361</v>
      </c>
      <c r="C1234" s="19" t="s">
        <v>9360</v>
      </c>
      <c r="D1234" s="19" t="s">
        <v>10911</v>
      </c>
      <c r="E1234" s="19" t="s">
        <v>611</v>
      </c>
      <c r="F1234" s="19" t="s">
        <v>623</v>
      </c>
    </row>
    <row r="1235" spans="1:6">
      <c r="A1235" s="19" t="s">
        <v>8833</v>
      </c>
      <c r="B1235" s="19" t="s">
        <v>9359</v>
      </c>
      <c r="C1235" s="19" t="s">
        <v>9358</v>
      </c>
      <c r="D1235" s="19" t="s">
        <v>10851</v>
      </c>
      <c r="E1235" s="19" t="s">
        <v>5988</v>
      </c>
      <c r="F1235" s="19" t="s">
        <v>623</v>
      </c>
    </row>
    <row r="1236" spans="1:6">
      <c r="A1236" s="19" t="s">
        <v>8833</v>
      </c>
      <c r="B1236" s="19" t="s">
        <v>9357</v>
      </c>
      <c r="C1236" s="19" t="s">
        <v>9356</v>
      </c>
      <c r="D1236" s="19" t="s">
        <v>10842</v>
      </c>
      <c r="E1236" s="19" t="s">
        <v>5988</v>
      </c>
      <c r="F1236" s="19" t="s">
        <v>623</v>
      </c>
    </row>
    <row r="1237" spans="1:6">
      <c r="A1237" s="19" t="s">
        <v>8833</v>
      </c>
      <c r="B1237" s="19" t="s">
        <v>9355</v>
      </c>
      <c r="C1237" s="19" t="s">
        <v>9354</v>
      </c>
      <c r="D1237" s="19" t="s">
        <v>10713</v>
      </c>
      <c r="E1237" s="19" t="s">
        <v>10712</v>
      </c>
      <c r="F1237" s="19" t="s">
        <v>623</v>
      </c>
    </row>
    <row r="1238" spans="1:6">
      <c r="A1238" s="19" t="s">
        <v>8833</v>
      </c>
      <c r="B1238" s="19" t="s">
        <v>9353</v>
      </c>
      <c r="C1238" s="19" t="s">
        <v>9352</v>
      </c>
      <c r="D1238" s="19" t="s">
        <v>10847</v>
      </c>
      <c r="E1238" s="19" t="s">
        <v>10846</v>
      </c>
      <c r="F1238" s="19" t="s">
        <v>623</v>
      </c>
    </row>
    <row r="1239" spans="1:6">
      <c r="A1239" s="19" t="s">
        <v>8833</v>
      </c>
      <c r="B1239" s="19" t="s">
        <v>9351</v>
      </c>
      <c r="C1239" s="19" t="s">
        <v>9350</v>
      </c>
      <c r="D1239" s="19" t="s">
        <v>10852</v>
      </c>
      <c r="E1239" s="19" t="s">
        <v>10852</v>
      </c>
      <c r="F1239" s="19" t="s">
        <v>623</v>
      </c>
    </row>
    <row r="1240" spans="1:6">
      <c r="A1240" s="19" t="s">
        <v>8833</v>
      </c>
      <c r="B1240" s="19" t="s">
        <v>9349</v>
      </c>
      <c r="C1240" s="19" t="s">
        <v>9348</v>
      </c>
      <c r="D1240" s="19" t="s">
        <v>10699</v>
      </c>
      <c r="E1240" s="19" t="s">
        <v>611</v>
      </c>
      <c r="F1240" s="19" t="s">
        <v>623</v>
      </c>
    </row>
    <row r="1241" spans="1:6">
      <c r="A1241" s="19" t="s">
        <v>8833</v>
      </c>
      <c r="B1241" s="19" t="s">
        <v>9347</v>
      </c>
      <c r="C1241" s="19" t="s">
        <v>9346</v>
      </c>
      <c r="D1241" s="19" t="s">
        <v>10713</v>
      </c>
      <c r="E1241" s="19" t="s">
        <v>10712</v>
      </c>
      <c r="F1241" s="19" t="s">
        <v>623</v>
      </c>
    </row>
    <row r="1242" spans="1:6">
      <c r="A1242" s="19" t="s">
        <v>8833</v>
      </c>
      <c r="B1242" s="19" t="s">
        <v>9345</v>
      </c>
      <c r="C1242" s="19" t="s">
        <v>9344</v>
      </c>
      <c r="D1242" s="19" t="s">
        <v>10753</v>
      </c>
      <c r="E1242" s="19" t="s">
        <v>1140</v>
      </c>
      <c r="F1242" s="19" t="s">
        <v>623</v>
      </c>
    </row>
    <row r="1243" spans="1:6">
      <c r="A1243" s="19" t="s">
        <v>8833</v>
      </c>
      <c r="B1243" s="19" t="s">
        <v>9343</v>
      </c>
      <c r="C1243" s="19" t="s">
        <v>9342</v>
      </c>
      <c r="D1243" s="19" t="s">
        <v>640</v>
      </c>
      <c r="E1243" s="19" t="s">
        <v>10791</v>
      </c>
      <c r="F1243" s="19" t="s">
        <v>623</v>
      </c>
    </row>
    <row r="1244" spans="1:6">
      <c r="A1244" s="19" t="s">
        <v>8833</v>
      </c>
      <c r="B1244" s="19" t="s">
        <v>9341</v>
      </c>
      <c r="C1244" s="19" t="s">
        <v>9340</v>
      </c>
      <c r="D1244" s="19" t="s">
        <v>10834</v>
      </c>
      <c r="E1244" s="19" t="s">
        <v>10833</v>
      </c>
      <c r="F1244" s="19" t="s">
        <v>623</v>
      </c>
    </row>
    <row r="1245" spans="1:6">
      <c r="A1245" s="19" t="s">
        <v>8833</v>
      </c>
      <c r="B1245" s="19" t="s">
        <v>9339</v>
      </c>
      <c r="C1245" s="19" t="s">
        <v>9338</v>
      </c>
      <c r="D1245" s="19" t="s">
        <v>10910</v>
      </c>
      <c r="E1245" s="19" t="s">
        <v>10778</v>
      </c>
      <c r="F1245" s="19" t="s">
        <v>623</v>
      </c>
    </row>
    <row r="1246" spans="1:6">
      <c r="A1246" s="19" t="s">
        <v>8833</v>
      </c>
      <c r="B1246" s="19" t="s">
        <v>9337</v>
      </c>
      <c r="C1246" s="19" t="s">
        <v>9336</v>
      </c>
      <c r="D1246" s="19" t="s">
        <v>10909</v>
      </c>
      <c r="E1246" s="19" t="s">
        <v>10752</v>
      </c>
      <c r="F1246" s="19" t="s">
        <v>623</v>
      </c>
    </row>
    <row r="1247" spans="1:6">
      <c r="A1247" s="19" t="s">
        <v>8833</v>
      </c>
      <c r="B1247" s="19" t="s">
        <v>9335</v>
      </c>
      <c r="C1247" s="19" t="s">
        <v>9334</v>
      </c>
      <c r="D1247" s="19" t="s">
        <v>10833</v>
      </c>
      <c r="E1247" s="19" t="s">
        <v>10833</v>
      </c>
      <c r="F1247" s="19" t="s">
        <v>623</v>
      </c>
    </row>
    <row r="1248" spans="1:6">
      <c r="A1248" s="19" t="s">
        <v>8833</v>
      </c>
      <c r="B1248" s="19" t="s">
        <v>9333</v>
      </c>
      <c r="C1248" s="19" t="s">
        <v>9332</v>
      </c>
      <c r="D1248" s="19" t="s">
        <v>10908</v>
      </c>
      <c r="E1248" s="19" t="s">
        <v>10752</v>
      </c>
      <c r="F1248" s="19" t="s">
        <v>623</v>
      </c>
    </row>
    <row r="1249" spans="1:6">
      <c r="A1249" s="19" t="s">
        <v>8833</v>
      </c>
      <c r="B1249" s="19" t="s">
        <v>9331</v>
      </c>
      <c r="C1249" s="19" t="s">
        <v>9330</v>
      </c>
      <c r="D1249" s="19" t="s">
        <v>10907</v>
      </c>
      <c r="E1249" s="19" t="s">
        <v>10846</v>
      </c>
      <c r="F1249" s="19" t="s">
        <v>623</v>
      </c>
    </row>
    <row r="1250" spans="1:6">
      <c r="A1250" s="19" t="s">
        <v>8833</v>
      </c>
      <c r="B1250" s="19" t="s">
        <v>9329</v>
      </c>
      <c r="C1250" s="19" t="s">
        <v>9328</v>
      </c>
      <c r="D1250" s="19" t="s">
        <v>10852</v>
      </c>
      <c r="E1250" s="19" t="s">
        <v>10852</v>
      </c>
      <c r="F1250" s="19" t="s">
        <v>623</v>
      </c>
    </row>
    <row r="1251" spans="1:6">
      <c r="A1251" s="19" t="s">
        <v>8833</v>
      </c>
      <c r="B1251" s="19" t="s">
        <v>9327</v>
      </c>
      <c r="C1251" s="19" t="s">
        <v>9326</v>
      </c>
      <c r="D1251" s="19" t="s">
        <v>10906</v>
      </c>
      <c r="E1251" s="19" t="s">
        <v>10770</v>
      </c>
      <c r="F1251" s="19" t="s">
        <v>623</v>
      </c>
    </row>
    <row r="1252" spans="1:6">
      <c r="A1252" s="19" t="s">
        <v>8833</v>
      </c>
      <c r="B1252" s="19" t="s">
        <v>9325</v>
      </c>
      <c r="C1252" s="19" t="s">
        <v>9324</v>
      </c>
      <c r="D1252" s="19" t="s">
        <v>10905</v>
      </c>
      <c r="E1252" s="19" t="s">
        <v>10904</v>
      </c>
      <c r="F1252" s="19" t="s">
        <v>623</v>
      </c>
    </row>
    <row r="1253" spans="1:6">
      <c r="A1253" s="19" t="s">
        <v>8833</v>
      </c>
      <c r="B1253" s="19" t="s">
        <v>9323</v>
      </c>
      <c r="C1253" s="19" t="s">
        <v>9322</v>
      </c>
      <c r="D1253" s="19" t="s">
        <v>10903</v>
      </c>
      <c r="E1253" s="19" t="s">
        <v>10697</v>
      </c>
      <c r="F1253" s="19" t="s">
        <v>623</v>
      </c>
    </row>
    <row r="1254" spans="1:6">
      <c r="A1254" s="19" t="s">
        <v>8833</v>
      </c>
      <c r="B1254" s="19" t="s">
        <v>9321</v>
      </c>
      <c r="C1254" s="19" t="s">
        <v>9320</v>
      </c>
      <c r="D1254" s="19" t="s">
        <v>10671</v>
      </c>
      <c r="E1254" s="19" t="s">
        <v>10671</v>
      </c>
      <c r="F1254" s="19" t="s">
        <v>623</v>
      </c>
    </row>
    <row r="1255" spans="1:6">
      <c r="A1255" s="19" t="s">
        <v>8833</v>
      </c>
      <c r="B1255" s="19" t="s">
        <v>9319</v>
      </c>
      <c r="C1255" s="19" t="s">
        <v>10902</v>
      </c>
      <c r="D1255" s="19" t="s">
        <v>10862</v>
      </c>
      <c r="E1255" s="19" t="s">
        <v>10862</v>
      </c>
      <c r="F1255" s="19" t="s">
        <v>623</v>
      </c>
    </row>
    <row r="1256" spans="1:6">
      <c r="A1256" s="19" t="s">
        <v>8833</v>
      </c>
      <c r="B1256" s="19" t="s">
        <v>9317</v>
      </c>
      <c r="C1256" s="19" t="s">
        <v>9316</v>
      </c>
      <c r="D1256" s="19" t="s">
        <v>10886</v>
      </c>
      <c r="E1256" s="19" t="s">
        <v>10682</v>
      </c>
      <c r="F1256" s="19" t="s">
        <v>623</v>
      </c>
    </row>
    <row r="1257" spans="1:6">
      <c r="A1257" s="19" t="s">
        <v>8833</v>
      </c>
      <c r="B1257" s="19" t="s">
        <v>9315</v>
      </c>
      <c r="C1257" s="19" t="s">
        <v>9314</v>
      </c>
      <c r="D1257" s="19" t="s">
        <v>10901</v>
      </c>
      <c r="E1257" s="19" t="s">
        <v>611</v>
      </c>
      <c r="F1257" s="19" t="s">
        <v>623</v>
      </c>
    </row>
    <row r="1258" spans="1:6">
      <c r="A1258" s="19" t="s">
        <v>8833</v>
      </c>
      <c r="B1258" s="19" t="s">
        <v>9313</v>
      </c>
      <c r="C1258" s="19" t="s">
        <v>9312</v>
      </c>
      <c r="D1258" s="19" t="s">
        <v>10900</v>
      </c>
      <c r="E1258" s="19" t="s">
        <v>5988</v>
      </c>
      <c r="F1258" s="19" t="s">
        <v>623</v>
      </c>
    </row>
    <row r="1259" spans="1:6">
      <c r="A1259" s="19" t="s">
        <v>8833</v>
      </c>
      <c r="B1259" s="19" t="s">
        <v>9311</v>
      </c>
      <c r="C1259" s="19" t="s">
        <v>9310</v>
      </c>
      <c r="D1259" s="19" t="s">
        <v>10862</v>
      </c>
      <c r="E1259" s="19" t="s">
        <v>10862</v>
      </c>
      <c r="F1259" s="19" t="s">
        <v>623</v>
      </c>
    </row>
    <row r="1260" spans="1:6">
      <c r="A1260" s="19" t="s">
        <v>8833</v>
      </c>
      <c r="B1260" s="19" t="s">
        <v>9309</v>
      </c>
      <c r="C1260" s="19" t="s">
        <v>9308</v>
      </c>
      <c r="D1260" s="19" t="s">
        <v>10859</v>
      </c>
      <c r="E1260" s="19" t="s">
        <v>10846</v>
      </c>
      <c r="F1260" s="19" t="s">
        <v>623</v>
      </c>
    </row>
    <row r="1261" spans="1:6">
      <c r="A1261" s="19" t="s">
        <v>8833</v>
      </c>
      <c r="B1261" s="19" t="s">
        <v>9307</v>
      </c>
      <c r="C1261" s="19" t="s">
        <v>9306</v>
      </c>
      <c r="D1261" s="19" t="s">
        <v>10899</v>
      </c>
      <c r="E1261" s="19" t="s">
        <v>10898</v>
      </c>
      <c r="F1261" s="19" t="s">
        <v>623</v>
      </c>
    </row>
    <row r="1262" spans="1:6">
      <c r="A1262" s="19" t="s">
        <v>8833</v>
      </c>
      <c r="B1262" s="19" t="s">
        <v>9305</v>
      </c>
      <c r="C1262" s="19" t="s">
        <v>9304</v>
      </c>
      <c r="D1262" s="19" t="s">
        <v>10897</v>
      </c>
      <c r="E1262" s="19" t="s">
        <v>10671</v>
      </c>
      <c r="F1262" s="19" t="s">
        <v>623</v>
      </c>
    </row>
    <row r="1263" spans="1:6">
      <c r="A1263" s="19" t="s">
        <v>8833</v>
      </c>
      <c r="B1263" s="19" t="s">
        <v>9303</v>
      </c>
      <c r="C1263" s="19" t="s">
        <v>9302</v>
      </c>
      <c r="D1263" s="19" t="s">
        <v>10896</v>
      </c>
      <c r="E1263" s="19" t="s">
        <v>10682</v>
      </c>
      <c r="F1263" s="19" t="s">
        <v>623</v>
      </c>
    </row>
    <row r="1264" spans="1:6">
      <c r="A1264" s="19" t="s">
        <v>8833</v>
      </c>
      <c r="B1264" s="19" t="s">
        <v>9301</v>
      </c>
      <c r="C1264" s="19" t="s">
        <v>10895</v>
      </c>
      <c r="D1264" s="19" t="s">
        <v>10677</v>
      </c>
      <c r="E1264" s="19" t="s">
        <v>10676</v>
      </c>
      <c r="F1264" s="19" t="s">
        <v>623</v>
      </c>
    </row>
    <row r="1265" spans="1:6">
      <c r="A1265" s="19" t="s">
        <v>8833</v>
      </c>
      <c r="B1265" s="19" t="s">
        <v>9299</v>
      </c>
      <c r="C1265" s="19" t="s">
        <v>9298</v>
      </c>
      <c r="D1265" s="19" t="s">
        <v>10894</v>
      </c>
      <c r="E1265" s="19" t="s">
        <v>10846</v>
      </c>
      <c r="F1265" s="19" t="s">
        <v>623</v>
      </c>
    </row>
    <row r="1266" spans="1:6">
      <c r="A1266" s="19" t="s">
        <v>8833</v>
      </c>
      <c r="B1266" s="19" t="s">
        <v>9297</v>
      </c>
      <c r="C1266" s="19" t="s">
        <v>9296</v>
      </c>
      <c r="D1266" s="19" t="s">
        <v>10840</v>
      </c>
      <c r="E1266" s="19" t="s">
        <v>10833</v>
      </c>
      <c r="F1266" s="19" t="s">
        <v>623</v>
      </c>
    </row>
    <row r="1267" spans="1:6">
      <c r="A1267" s="19" t="s">
        <v>8833</v>
      </c>
      <c r="B1267" s="19" t="s">
        <v>9295</v>
      </c>
      <c r="C1267" s="19" t="s">
        <v>9294</v>
      </c>
      <c r="D1267" s="19" t="s">
        <v>10778</v>
      </c>
      <c r="E1267" s="19" t="s">
        <v>10778</v>
      </c>
      <c r="F1267" s="19" t="s">
        <v>623</v>
      </c>
    </row>
    <row r="1268" spans="1:6">
      <c r="A1268" s="19" t="s">
        <v>8833</v>
      </c>
      <c r="B1268" s="19" t="s">
        <v>9293</v>
      </c>
      <c r="C1268" s="19" t="s">
        <v>9292</v>
      </c>
      <c r="D1268" s="19" t="s">
        <v>10893</v>
      </c>
      <c r="E1268" s="19" t="s">
        <v>10892</v>
      </c>
      <c r="F1268" s="19" t="s">
        <v>623</v>
      </c>
    </row>
    <row r="1269" spans="1:6">
      <c r="A1269" s="19" t="s">
        <v>8833</v>
      </c>
      <c r="B1269" s="19" t="s">
        <v>9291</v>
      </c>
      <c r="C1269" s="19" t="s">
        <v>9290</v>
      </c>
      <c r="D1269" s="19" t="s">
        <v>10842</v>
      </c>
      <c r="E1269" s="19" t="s">
        <v>5988</v>
      </c>
      <c r="F1269" s="19" t="s">
        <v>623</v>
      </c>
    </row>
    <row r="1270" spans="1:6">
      <c r="A1270" s="19" t="s">
        <v>8833</v>
      </c>
      <c r="B1270" s="19" t="s">
        <v>9289</v>
      </c>
      <c r="C1270" s="19" t="s">
        <v>9288</v>
      </c>
      <c r="D1270" s="19" t="s">
        <v>10842</v>
      </c>
      <c r="E1270" s="19" t="s">
        <v>5988</v>
      </c>
      <c r="F1270" s="19" t="s">
        <v>623</v>
      </c>
    </row>
    <row r="1271" spans="1:6">
      <c r="A1271" s="19" t="s">
        <v>8833</v>
      </c>
      <c r="B1271" s="19" t="s">
        <v>9287</v>
      </c>
      <c r="C1271" s="19" t="s">
        <v>9286</v>
      </c>
      <c r="D1271" s="19" t="s">
        <v>10847</v>
      </c>
      <c r="E1271" s="19" t="s">
        <v>10846</v>
      </c>
      <c r="F1271" s="19" t="s">
        <v>623</v>
      </c>
    </row>
    <row r="1272" spans="1:6">
      <c r="A1272" s="19" t="s">
        <v>8833</v>
      </c>
      <c r="B1272" s="19" t="s">
        <v>9285</v>
      </c>
      <c r="C1272" s="19" t="s">
        <v>9284</v>
      </c>
      <c r="D1272" s="19" t="s">
        <v>10695</v>
      </c>
      <c r="E1272" s="19" t="s">
        <v>10694</v>
      </c>
      <c r="F1272" s="19" t="s">
        <v>623</v>
      </c>
    </row>
    <row r="1273" spans="1:6">
      <c r="A1273" s="19" t="s">
        <v>8833</v>
      </c>
      <c r="B1273" s="19" t="s">
        <v>9283</v>
      </c>
      <c r="C1273" s="19" t="s">
        <v>9282</v>
      </c>
      <c r="D1273" s="19" t="s">
        <v>10891</v>
      </c>
      <c r="E1273" s="19" t="s">
        <v>611</v>
      </c>
      <c r="F1273" s="19" t="s">
        <v>623</v>
      </c>
    </row>
    <row r="1274" spans="1:6">
      <c r="A1274" s="19" t="s">
        <v>8833</v>
      </c>
      <c r="B1274" s="19" t="s">
        <v>9281</v>
      </c>
      <c r="C1274" s="19" t="s">
        <v>9280</v>
      </c>
      <c r="D1274" s="19" t="s">
        <v>10096</v>
      </c>
      <c r="E1274" s="19" t="s">
        <v>10693</v>
      </c>
      <c r="F1274" s="19" t="s">
        <v>623</v>
      </c>
    </row>
    <row r="1275" spans="1:6">
      <c r="A1275" s="19" t="s">
        <v>8833</v>
      </c>
      <c r="B1275" s="19" t="s">
        <v>9279</v>
      </c>
      <c r="C1275" s="19" t="s">
        <v>9277</v>
      </c>
      <c r="D1275" s="19" t="s">
        <v>10833</v>
      </c>
      <c r="E1275" s="19" t="s">
        <v>10833</v>
      </c>
      <c r="F1275" s="19" t="s">
        <v>623</v>
      </c>
    </row>
    <row r="1276" spans="1:6">
      <c r="A1276" s="19" t="s">
        <v>8833</v>
      </c>
      <c r="B1276" s="19" t="s">
        <v>9278</v>
      </c>
      <c r="C1276" s="19" t="s">
        <v>9277</v>
      </c>
      <c r="D1276" s="19" t="s">
        <v>10833</v>
      </c>
      <c r="E1276" s="19" t="s">
        <v>10833</v>
      </c>
      <c r="F1276" s="19" t="s">
        <v>623</v>
      </c>
    </row>
    <row r="1277" spans="1:6">
      <c r="A1277" s="19" t="s">
        <v>8833</v>
      </c>
      <c r="B1277" s="19" t="s">
        <v>9276</v>
      </c>
      <c r="C1277" s="19" t="s">
        <v>10890</v>
      </c>
      <c r="D1277" s="19" t="s">
        <v>10887</v>
      </c>
      <c r="E1277" s="19" t="s">
        <v>5988</v>
      </c>
      <c r="F1277" s="19" t="s">
        <v>623</v>
      </c>
    </row>
    <row r="1278" spans="1:6">
      <c r="A1278" s="19" t="s">
        <v>8833</v>
      </c>
      <c r="B1278" s="19" t="s">
        <v>9275</v>
      </c>
      <c r="C1278" s="19" t="s">
        <v>10890</v>
      </c>
      <c r="D1278" s="19" t="s">
        <v>10887</v>
      </c>
      <c r="E1278" s="19" t="s">
        <v>5988</v>
      </c>
      <c r="F1278" s="19" t="s">
        <v>623</v>
      </c>
    </row>
    <row r="1279" spans="1:6">
      <c r="A1279" s="19" t="s">
        <v>8833</v>
      </c>
      <c r="B1279" s="19" t="s">
        <v>9274</v>
      </c>
      <c r="C1279" s="19" t="s">
        <v>9273</v>
      </c>
      <c r="D1279" s="19" t="s">
        <v>10889</v>
      </c>
      <c r="E1279" s="19" t="s">
        <v>10693</v>
      </c>
      <c r="F1279" s="19" t="s">
        <v>623</v>
      </c>
    </row>
    <row r="1280" spans="1:6">
      <c r="A1280" s="19" t="s">
        <v>8833</v>
      </c>
      <c r="B1280" s="19" t="s">
        <v>9272</v>
      </c>
      <c r="C1280" s="19" t="s">
        <v>9271</v>
      </c>
      <c r="D1280" s="19" t="s">
        <v>10888</v>
      </c>
      <c r="E1280" s="19" t="s">
        <v>10712</v>
      </c>
      <c r="F1280" s="19" t="s">
        <v>623</v>
      </c>
    </row>
    <row r="1281" spans="1:6">
      <c r="A1281" s="19" t="s">
        <v>8833</v>
      </c>
      <c r="B1281" s="19" t="s">
        <v>9270</v>
      </c>
      <c r="C1281" s="19" t="s">
        <v>9269</v>
      </c>
      <c r="D1281" s="19" t="s">
        <v>10887</v>
      </c>
      <c r="E1281" s="19" t="s">
        <v>5988</v>
      </c>
      <c r="F1281" s="19" t="s">
        <v>623</v>
      </c>
    </row>
    <row r="1282" spans="1:6">
      <c r="A1282" s="19" t="s">
        <v>8833</v>
      </c>
      <c r="B1282" s="19" t="s">
        <v>7388</v>
      </c>
      <c r="C1282" s="19" t="s">
        <v>5031</v>
      </c>
      <c r="D1282" s="19" t="s">
        <v>10668</v>
      </c>
      <c r="E1282" s="19" t="s">
        <v>10668</v>
      </c>
      <c r="F1282" s="19" t="s">
        <v>623</v>
      </c>
    </row>
    <row r="1283" spans="1:6">
      <c r="A1283" s="19" t="s">
        <v>8833</v>
      </c>
      <c r="B1283" s="19" t="s">
        <v>9268</v>
      </c>
      <c r="C1283" s="19" t="s">
        <v>9267</v>
      </c>
      <c r="D1283" s="19" t="s">
        <v>10886</v>
      </c>
      <c r="E1283" s="19" t="s">
        <v>10682</v>
      </c>
      <c r="F1283" s="19" t="s">
        <v>623</v>
      </c>
    </row>
    <row r="1284" spans="1:6">
      <c r="A1284" s="19" t="s">
        <v>8833</v>
      </c>
      <c r="B1284" s="19" t="s">
        <v>9266</v>
      </c>
      <c r="C1284" s="19" t="s">
        <v>9265</v>
      </c>
      <c r="D1284" s="19" t="s">
        <v>10847</v>
      </c>
      <c r="E1284" s="19" t="s">
        <v>10846</v>
      </c>
      <c r="F1284" s="19" t="s">
        <v>623</v>
      </c>
    </row>
    <row r="1285" spans="1:6">
      <c r="A1285" s="19" t="s">
        <v>8833</v>
      </c>
      <c r="B1285" s="19" t="s">
        <v>9264</v>
      </c>
      <c r="C1285" s="19" t="s">
        <v>9263</v>
      </c>
      <c r="D1285" s="19" t="s">
        <v>10847</v>
      </c>
      <c r="E1285" s="19" t="s">
        <v>10846</v>
      </c>
      <c r="F1285" s="19" t="s">
        <v>623</v>
      </c>
    </row>
    <row r="1286" spans="1:6">
      <c r="A1286" s="19" t="s">
        <v>8833</v>
      </c>
      <c r="B1286" s="19" t="s">
        <v>6719</v>
      </c>
      <c r="C1286" s="19" t="s">
        <v>9262</v>
      </c>
      <c r="D1286" s="19" t="s">
        <v>10668</v>
      </c>
      <c r="E1286" s="19" t="s">
        <v>10668</v>
      </c>
      <c r="F1286" s="19" t="s">
        <v>623</v>
      </c>
    </row>
    <row r="1287" spans="1:6">
      <c r="A1287" s="19" t="s">
        <v>8833</v>
      </c>
      <c r="B1287" s="19" t="s">
        <v>6531</v>
      </c>
      <c r="C1287" s="19" t="s">
        <v>4601</v>
      </c>
      <c r="D1287" s="19" t="s">
        <v>10668</v>
      </c>
      <c r="E1287" s="19" t="s">
        <v>10668</v>
      </c>
      <c r="F1287" s="19" t="s">
        <v>623</v>
      </c>
    </row>
    <row r="1288" spans="1:6">
      <c r="A1288" s="19" t="s">
        <v>8833</v>
      </c>
      <c r="B1288" s="19" t="s">
        <v>6721</v>
      </c>
      <c r="C1288" s="19" t="s">
        <v>9262</v>
      </c>
      <c r="D1288" s="19" t="s">
        <v>10668</v>
      </c>
      <c r="E1288" s="19" t="s">
        <v>10668</v>
      </c>
      <c r="F1288" s="19" t="s">
        <v>623</v>
      </c>
    </row>
    <row r="1289" spans="1:6">
      <c r="A1289" s="19" t="s">
        <v>8833</v>
      </c>
      <c r="B1289" s="19" t="s">
        <v>9261</v>
      </c>
      <c r="C1289" s="19" t="s">
        <v>9260</v>
      </c>
      <c r="D1289" s="19" t="s">
        <v>10885</v>
      </c>
      <c r="E1289" s="19" t="s">
        <v>10771</v>
      </c>
      <c r="F1289" s="19" t="s">
        <v>623</v>
      </c>
    </row>
    <row r="1290" spans="1:6">
      <c r="A1290" s="19" t="s">
        <v>8833</v>
      </c>
      <c r="B1290" s="19" t="s">
        <v>9259</v>
      </c>
      <c r="C1290" s="19" t="s">
        <v>9258</v>
      </c>
      <c r="D1290" s="19" t="s">
        <v>10854</v>
      </c>
      <c r="E1290" s="19" t="s">
        <v>10676</v>
      </c>
      <c r="F1290" s="19" t="s">
        <v>623</v>
      </c>
    </row>
    <row r="1291" spans="1:6">
      <c r="A1291" s="19" t="s">
        <v>8833</v>
      </c>
      <c r="B1291" s="19" t="s">
        <v>9257</v>
      </c>
      <c r="C1291" s="19" t="s">
        <v>9253</v>
      </c>
      <c r="D1291" s="19" t="s">
        <v>10846</v>
      </c>
      <c r="E1291" s="19" t="s">
        <v>10846</v>
      </c>
      <c r="F1291" s="19" t="s">
        <v>623</v>
      </c>
    </row>
    <row r="1292" spans="1:6">
      <c r="A1292" s="19" t="s">
        <v>8833</v>
      </c>
      <c r="B1292" s="19" t="s">
        <v>9256</v>
      </c>
      <c r="C1292" s="19" t="s">
        <v>9255</v>
      </c>
      <c r="D1292" s="19" t="s">
        <v>10668</v>
      </c>
      <c r="E1292" s="19" t="s">
        <v>10668</v>
      </c>
      <c r="F1292" s="19" t="s">
        <v>623</v>
      </c>
    </row>
    <row r="1293" spans="1:6">
      <c r="A1293" s="19" t="s">
        <v>8833</v>
      </c>
      <c r="B1293" s="19" t="s">
        <v>9254</v>
      </c>
      <c r="C1293" s="19" t="s">
        <v>9253</v>
      </c>
      <c r="D1293" s="19" t="s">
        <v>10847</v>
      </c>
      <c r="E1293" s="19" t="s">
        <v>10846</v>
      </c>
      <c r="F1293" s="19" t="s">
        <v>623</v>
      </c>
    </row>
    <row r="1294" spans="1:6">
      <c r="A1294" s="19" t="s">
        <v>8833</v>
      </c>
      <c r="B1294" s="19" t="s">
        <v>9252</v>
      </c>
      <c r="C1294" s="19" t="s">
        <v>9251</v>
      </c>
      <c r="D1294" s="19" t="s">
        <v>10884</v>
      </c>
      <c r="E1294" s="19" t="s">
        <v>611</v>
      </c>
      <c r="F1294" s="19" t="s">
        <v>623</v>
      </c>
    </row>
    <row r="1295" spans="1:6">
      <c r="A1295" s="19" t="s">
        <v>8833</v>
      </c>
      <c r="B1295" s="19" t="s">
        <v>9250</v>
      </c>
      <c r="C1295" s="19" t="s">
        <v>9167</v>
      </c>
      <c r="D1295" s="19" t="s">
        <v>10842</v>
      </c>
      <c r="E1295" s="19" t="s">
        <v>5988</v>
      </c>
      <c r="F1295" s="19" t="s">
        <v>623</v>
      </c>
    </row>
    <row r="1296" spans="1:6">
      <c r="A1296" s="19" t="s">
        <v>8833</v>
      </c>
      <c r="B1296" s="19" t="s">
        <v>9249</v>
      </c>
      <c r="C1296" s="19" t="s">
        <v>9248</v>
      </c>
      <c r="D1296" s="19" t="s">
        <v>10883</v>
      </c>
      <c r="E1296" s="19" t="s">
        <v>10668</v>
      </c>
      <c r="F1296" s="19" t="s">
        <v>623</v>
      </c>
    </row>
    <row r="1297" spans="1:6">
      <c r="A1297" s="19" t="s">
        <v>8833</v>
      </c>
      <c r="B1297" s="19" t="s">
        <v>9247</v>
      </c>
      <c r="C1297" s="19" t="s">
        <v>9246</v>
      </c>
      <c r="D1297" s="19" t="s">
        <v>10690</v>
      </c>
      <c r="E1297" s="19" t="s">
        <v>10676</v>
      </c>
      <c r="F1297" s="19" t="s">
        <v>623</v>
      </c>
    </row>
    <row r="1298" spans="1:6">
      <c r="A1298" s="19" t="s">
        <v>8833</v>
      </c>
      <c r="B1298" s="19" t="s">
        <v>9245</v>
      </c>
      <c r="C1298" s="19" t="s">
        <v>9244</v>
      </c>
      <c r="D1298" s="19" t="s">
        <v>10882</v>
      </c>
      <c r="E1298" s="19" t="s">
        <v>10752</v>
      </c>
      <c r="F1298" s="19" t="s">
        <v>623</v>
      </c>
    </row>
    <row r="1299" spans="1:6">
      <c r="A1299" s="19" t="s">
        <v>8833</v>
      </c>
      <c r="B1299" s="19" t="s">
        <v>9243</v>
      </c>
      <c r="C1299" s="19" t="s">
        <v>9242</v>
      </c>
      <c r="D1299" s="19" t="s">
        <v>10881</v>
      </c>
      <c r="E1299" s="19" t="s">
        <v>10694</v>
      </c>
      <c r="F1299" s="19" t="s">
        <v>623</v>
      </c>
    </row>
    <row r="1300" spans="1:6">
      <c r="A1300" s="19" t="s">
        <v>8833</v>
      </c>
      <c r="B1300" s="19" t="s">
        <v>10880</v>
      </c>
      <c r="C1300" s="19" t="s">
        <v>10879</v>
      </c>
      <c r="D1300" s="19" t="s">
        <v>10878</v>
      </c>
      <c r="E1300" s="19" t="s">
        <v>10870</v>
      </c>
      <c r="F1300" s="19" t="s">
        <v>623</v>
      </c>
    </row>
    <row r="1301" spans="1:6">
      <c r="A1301" s="19" t="s">
        <v>8833</v>
      </c>
      <c r="B1301" s="19" t="s">
        <v>9241</v>
      </c>
      <c r="C1301" s="19" t="s">
        <v>9240</v>
      </c>
      <c r="D1301" s="19" t="s">
        <v>10847</v>
      </c>
      <c r="E1301" s="19" t="s">
        <v>10846</v>
      </c>
      <c r="F1301" s="19" t="s">
        <v>623</v>
      </c>
    </row>
    <row r="1302" spans="1:6">
      <c r="A1302" s="19" t="s">
        <v>8833</v>
      </c>
      <c r="B1302" s="19" t="s">
        <v>9239</v>
      </c>
      <c r="C1302" s="19" t="s">
        <v>10877</v>
      </c>
      <c r="D1302" s="19" t="s">
        <v>10862</v>
      </c>
      <c r="E1302" s="19" t="s">
        <v>10862</v>
      </c>
      <c r="F1302" s="19" t="s">
        <v>623</v>
      </c>
    </row>
    <row r="1303" spans="1:6">
      <c r="A1303" s="19" t="s">
        <v>8833</v>
      </c>
      <c r="B1303" s="19" t="s">
        <v>9237</v>
      </c>
      <c r="C1303" s="19" t="s">
        <v>9236</v>
      </c>
      <c r="D1303" s="19" t="s">
        <v>5986</v>
      </c>
      <c r="E1303" s="19" t="s">
        <v>5986</v>
      </c>
      <c r="F1303" s="19" t="s">
        <v>623</v>
      </c>
    </row>
    <row r="1304" spans="1:6">
      <c r="A1304" s="19" t="s">
        <v>8833</v>
      </c>
      <c r="B1304" s="19" t="s">
        <v>9235</v>
      </c>
      <c r="C1304" s="19" t="s">
        <v>9234</v>
      </c>
      <c r="D1304" s="19" t="s">
        <v>10876</v>
      </c>
      <c r="E1304" s="19" t="s">
        <v>10676</v>
      </c>
      <c r="F1304" s="19" t="s">
        <v>623</v>
      </c>
    </row>
    <row r="1305" spans="1:6">
      <c r="A1305" s="19" t="s">
        <v>8833</v>
      </c>
      <c r="B1305" s="19" t="s">
        <v>9233</v>
      </c>
      <c r="C1305" s="19" t="s">
        <v>9232</v>
      </c>
      <c r="D1305" s="19" t="s">
        <v>5986</v>
      </c>
      <c r="E1305" s="19" t="s">
        <v>5986</v>
      </c>
      <c r="F1305" s="19" t="s">
        <v>623</v>
      </c>
    </row>
    <row r="1306" spans="1:6">
      <c r="A1306" s="19" t="s">
        <v>8833</v>
      </c>
      <c r="B1306" s="19" t="s">
        <v>9231</v>
      </c>
      <c r="C1306" s="19" t="s">
        <v>9230</v>
      </c>
      <c r="D1306" s="19" t="s">
        <v>10875</v>
      </c>
      <c r="E1306" s="19" t="s">
        <v>10682</v>
      </c>
      <c r="F1306" s="19" t="s">
        <v>623</v>
      </c>
    </row>
    <row r="1307" spans="1:6">
      <c r="A1307" s="19" t="s">
        <v>8833</v>
      </c>
      <c r="B1307" s="19" t="s">
        <v>9229</v>
      </c>
      <c r="C1307" s="19" t="s">
        <v>9228</v>
      </c>
      <c r="D1307" s="19" t="s">
        <v>805</v>
      </c>
      <c r="E1307" s="19" t="s">
        <v>10682</v>
      </c>
      <c r="F1307" s="19" t="s">
        <v>623</v>
      </c>
    </row>
    <row r="1308" spans="1:6">
      <c r="A1308" s="19" t="s">
        <v>8833</v>
      </c>
      <c r="B1308" s="19" t="s">
        <v>9227</v>
      </c>
      <c r="C1308" s="19" t="s">
        <v>9226</v>
      </c>
      <c r="D1308" s="19" t="s">
        <v>10862</v>
      </c>
      <c r="E1308" s="19" t="s">
        <v>10862</v>
      </c>
      <c r="F1308" s="19" t="s">
        <v>623</v>
      </c>
    </row>
    <row r="1309" spans="1:6">
      <c r="A1309" s="19" t="s">
        <v>8833</v>
      </c>
      <c r="B1309" s="19" t="s">
        <v>9225</v>
      </c>
      <c r="C1309" s="19" t="s">
        <v>9224</v>
      </c>
      <c r="D1309" s="19" t="s">
        <v>10874</v>
      </c>
      <c r="E1309" s="19" t="s">
        <v>10835</v>
      </c>
      <c r="F1309" s="19" t="s">
        <v>623</v>
      </c>
    </row>
    <row r="1310" spans="1:6">
      <c r="A1310" s="19" t="s">
        <v>8833</v>
      </c>
      <c r="B1310" s="19" t="s">
        <v>9223</v>
      </c>
      <c r="C1310" s="19" t="s">
        <v>9222</v>
      </c>
      <c r="D1310" s="19" t="s">
        <v>10873</v>
      </c>
      <c r="E1310" s="19" t="s">
        <v>611</v>
      </c>
      <c r="F1310" s="19" t="s">
        <v>623</v>
      </c>
    </row>
    <row r="1311" spans="1:6">
      <c r="A1311" s="19" t="s">
        <v>8833</v>
      </c>
      <c r="B1311" s="19" t="s">
        <v>9221</v>
      </c>
      <c r="C1311" s="19" t="s">
        <v>9220</v>
      </c>
      <c r="D1311" s="19" t="s">
        <v>10872</v>
      </c>
      <c r="E1311" s="19" t="s">
        <v>9778</v>
      </c>
      <c r="F1311" s="19" t="s">
        <v>623</v>
      </c>
    </row>
    <row r="1312" spans="1:6">
      <c r="A1312" s="19" t="s">
        <v>8833</v>
      </c>
      <c r="B1312" s="19" t="s">
        <v>9219</v>
      </c>
      <c r="C1312" s="19" t="s">
        <v>9218</v>
      </c>
      <c r="D1312" s="19" t="s">
        <v>10871</v>
      </c>
      <c r="E1312" s="19" t="s">
        <v>611</v>
      </c>
      <c r="F1312" s="19" t="s">
        <v>623</v>
      </c>
    </row>
    <row r="1313" spans="1:6">
      <c r="A1313" s="19" t="s">
        <v>8833</v>
      </c>
      <c r="B1313" s="19" t="s">
        <v>9217</v>
      </c>
      <c r="C1313" s="19" t="s">
        <v>9216</v>
      </c>
      <c r="D1313" s="19" t="s">
        <v>10870</v>
      </c>
      <c r="E1313" s="19" t="s">
        <v>10870</v>
      </c>
      <c r="F1313" s="19" t="s">
        <v>623</v>
      </c>
    </row>
    <row r="1314" spans="1:6">
      <c r="A1314" s="19" t="s">
        <v>8833</v>
      </c>
      <c r="B1314" s="19" t="s">
        <v>9215</v>
      </c>
      <c r="C1314" s="19" t="s">
        <v>4510</v>
      </c>
      <c r="D1314" s="19" t="s">
        <v>10752</v>
      </c>
      <c r="E1314" s="19" t="s">
        <v>10752</v>
      </c>
      <c r="F1314" s="19" t="s">
        <v>623</v>
      </c>
    </row>
    <row r="1315" spans="1:6">
      <c r="A1315" s="19" t="s">
        <v>8833</v>
      </c>
      <c r="B1315" s="19" t="s">
        <v>9214</v>
      </c>
      <c r="C1315" s="19" t="s">
        <v>9213</v>
      </c>
      <c r="D1315" s="19" t="s">
        <v>10833</v>
      </c>
      <c r="E1315" s="19" t="s">
        <v>10833</v>
      </c>
      <c r="F1315" s="19" t="s">
        <v>623</v>
      </c>
    </row>
    <row r="1316" spans="1:6">
      <c r="A1316" s="19" t="s">
        <v>8833</v>
      </c>
      <c r="B1316" s="19" t="s">
        <v>9212</v>
      </c>
      <c r="C1316" s="19" t="s">
        <v>9211</v>
      </c>
      <c r="D1316" s="19" t="s">
        <v>10847</v>
      </c>
      <c r="E1316" s="19" t="s">
        <v>10846</v>
      </c>
      <c r="F1316" s="19" t="s">
        <v>623</v>
      </c>
    </row>
    <row r="1317" spans="1:6">
      <c r="A1317" s="19" t="s">
        <v>8833</v>
      </c>
      <c r="B1317" s="19" t="s">
        <v>9210</v>
      </c>
      <c r="C1317" s="19" t="s">
        <v>9209</v>
      </c>
      <c r="D1317" s="19" t="s">
        <v>10859</v>
      </c>
      <c r="E1317" s="19" t="s">
        <v>10846</v>
      </c>
      <c r="F1317" s="19" t="s">
        <v>623</v>
      </c>
    </row>
    <row r="1318" spans="1:6">
      <c r="A1318" s="19" t="s">
        <v>8833</v>
      </c>
      <c r="B1318" s="19" t="s">
        <v>9208</v>
      </c>
      <c r="C1318" s="19" t="s">
        <v>9207</v>
      </c>
      <c r="D1318" s="19" t="s">
        <v>10778</v>
      </c>
      <c r="E1318" s="19" t="s">
        <v>10778</v>
      </c>
      <c r="F1318" s="19" t="s">
        <v>623</v>
      </c>
    </row>
    <row r="1319" spans="1:6">
      <c r="A1319" s="19" t="s">
        <v>8833</v>
      </c>
      <c r="B1319" s="19" t="s">
        <v>9206</v>
      </c>
      <c r="C1319" s="19" t="s">
        <v>9205</v>
      </c>
      <c r="D1319" s="19" t="s">
        <v>10869</v>
      </c>
      <c r="E1319" s="19" t="s">
        <v>10868</v>
      </c>
      <c r="F1319" s="19" t="s">
        <v>623</v>
      </c>
    </row>
    <row r="1320" spans="1:6">
      <c r="A1320" s="19" t="s">
        <v>8833</v>
      </c>
      <c r="B1320" s="19" t="s">
        <v>9204</v>
      </c>
      <c r="C1320" s="19" t="s">
        <v>9203</v>
      </c>
      <c r="D1320" s="19" t="s">
        <v>10862</v>
      </c>
      <c r="E1320" s="19" t="s">
        <v>10862</v>
      </c>
      <c r="F1320" s="19" t="s">
        <v>623</v>
      </c>
    </row>
    <row r="1321" spans="1:6">
      <c r="A1321" s="19" t="s">
        <v>8833</v>
      </c>
      <c r="B1321" s="19" t="s">
        <v>9202</v>
      </c>
      <c r="C1321" s="19" t="s">
        <v>9201</v>
      </c>
      <c r="D1321" s="19" t="s">
        <v>10677</v>
      </c>
      <c r="E1321" s="19" t="s">
        <v>10676</v>
      </c>
      <c r="F1321" s="19" t="s">
        <v>623</v>
      </c>
    </row>
    <row r="1322" spans="1:6">
      <c r="A1322" s="19" t="s">
        <v>8833</v>
      </c>
      <c r="B1322" s="19" t="s">
        <v>9200</v>
      </c>
      <c r="C1322" s="19" t="s">
        <v>9199</v>
      </c>
      <c r="D1322" s="19" t="s">
        <v>10867</v>
      </c>
      <c r="E1322" s="19" t="s">
        <v>611</v>
      </c>
      <c r="F1322" s="19" t="s">
        <v>623</v>
      </c>
    </row>
    <row r="1323" spans="1:6">
      <c r="A1323" s="19" t="s">
        <v>8833</v>
      </c>
      <c r="B1323" s="19" t="s">
        <v>9198</v>
      </c>
      <c r="C1323" s="19" t="s">
        <v>9197</v>
      </c>
      <c r="D1323" s="19" t="s">
        <v>10859</v>
      </c>
      <c r="E1323" s="19" t="s">
        <v>10846</v>
      </c>
      <c r="F1323" s="19" t="s">
        <v>623</v>
      </c>
    </row>
    <row r="1324" spans="1:6">
      <c r="A1324" s="19" t="s">
        <v>8833</v>
      </c>
      <c r="B1324" s="19" t="s">
        <v>9196</v>
      </c>
      <c r="C1324" s="19" t="s">
        <v>9195</v>
      </c>
      <c r="D1324" s="19" t="s">
        <v>10866</v>
      </c>
      <c r="E1324" s="19" t="s">
        <v>10846</v>
      </c>
      <c r="F1324" s="19" t="s">
        <v>623</v>
      </c>
    </row>
    <row r="1325" spans="1:6">
      <c r="A1325" s="19" t="s">
        <v>8833</v>
      </c>
      <c r="B1325" s="19" t="s">
        <v>9194</v>
      </c>
      <c r="C1325" s="19" t="s">
        <v>9193</v>
      </c>
      <c r="D1325" s="19" t="s">
        <v>10866</v>
      </c>
      <c r="E1325" s="19" t="s">
        <v>10846</v>
      </c>
      <c r="F1325" s="19" t="s">
        <v>623</v>
      </c>
    </row>
    <row r="1326" spans="1:6">
      <c r="A1326" s="19" t="s">
        <v>8833</v>
      </c>
      <c r="B1326" s="19" t="s">
        <v>9192</v>
      </c>
      <c r="C1326" s="19" t="s">
        <v>10865</v>
      </c>
      <c r="D1326" s="19" t="s">
        <v>10864</v>
      </c>
      <c r="E1326" s="19" t="s">
        <v>10863</v>
      </c>
      <c r="F1326" s="19" t="s">
        <v>623</v>
      </c>
    </row>
    <row r="1327" spans="1:6">
      <c r="A1327" s="19" t="s">
        <v>8833</v>
      </c>
      <c r="B1327" s="19" t="s">
        <v>9190</v>
      </c>
      <c r="C1327" s="19" t="s">
        <v>9189</v>
      </c>
      <c r="D1327" s="19" t="s">
        <v>10862</v>
      </c>
      <c r="E1327" s="19" t="s">
        <v>10862</v>
      </c>
      <c r="F1327" s="19" t="s">
        <v>623</v>
      </c>
    </row>
    <row r="1328" spans="1:6">
      <c r="A1328" s="19" t="s">
        <v>8833</v>
      </c>
      <c r="B1328" s="19" t="s">
        <v>6042</v>
      </c>
      <c r="C1328" s="19" t="s">
        <v>9188</v>
      </c>
      <c r="D1328" s="19" t="s">
        <v>10668</v>
      </c>
      <c r="E1328" s="19" t="s">
        <v>10668</v>
      </c>
      <c r="F1328" s="19" t="s">
        <v>623</v>
      </c>
    </row>
    <row r="1329" spans="1:6">
      <c r="A1329" s="19" t="s">
        <v>8833</v>
      </c>
      <c r="B1329" s="19" t="s">
        <v>7435</v>
      </c>
      <c r="C1329" s="19" t="s">
        <v>5051</v>
      </c>
      <c r="D1329" s="19" t="s">
        <v>10862</v>
      </c>
      <c r="E1329" s="19" t="s">
        <v>10862</v>
      </c>
      <c r="F1329" s="19" t="s">
        <v>623</v>
      </c>
    </row>
    <row r="1330" spans="1:6">
      <c r="A1330" s="19" t="s">
        <v>8833</v>
      </c>
      <c r="B1330" s="19" t="s">
        <v>9187</v>
      </c>
      <c r="C1330" s="19" t="s">
        <v>10861</v>
      </c>
      <c r="D1330" s="19" t="s">
        <v>10682</v>
      </c>
      <c r="E1330" s="19" t="s">
        <v>10682</v>
      </c>
      <c r="F1330" s="19" t="s">
        <v>623</v>
      </c>
    </row>
    <row r="1331" spans="1:6">
      <c r="A1331" s="19" t="s">
        <v>8833</v>
      </c>
      <c r="B1331" s="19" t="s">
        <v>9185</v>
      </c>
      <c r="C1331" s="19" t="s">
        <v>9184</v>
      </c>
      <c r="D1331" s="19" t="s">
        <v>10860</v>
      </c>
      <c r="E1331" s="19" t="s">
        <v>10833</v>
      </c>
      <c r="F1331" s="19" t="s">
        <v>623</v>
      </c>
    </row>
    <row r="1332" spans="1:6">
      <c r="A1332" s="19" t="s">
        <v>8833</v>
      </c>
      <c r="B1332" s="19" t="s">
        <v>9183</v>
      </c>
      <c r="C1332" s="19" t="s">
        <v>9182</v>
      </c>
      <c r="D1332" s="19" t="s">
        <v>10833</v>
      </c>
      <c r="E1332" s="19" t="s">
        <v>10833</v>
      </c>
      <c r="F1332" s="19" t="s">
        <v>623</v>
      </c>
    </row>
    <row r="1333" spans="1:6">
      <c r="A1333" s="19" t="s">
        <v>8833</v>
      </c>
      <c r="B1333" s="19" t="s">
        <v>9181</v>
      </c>
      <c r="C1333" s="19" t="s">
        <v>9180</v>
      </c>
      <c r="D1333" s="19" t="s">
        <v>10833</v>
      </c>
      <c r="E1333" s="19" t="s">
        <v>10833</v>
      </c>
      <c r="F1333" s="19" t="s">
        <v>623</v>
      </c>
    </row>
    <row r="1334" spans="1:6">
      <c r="A1334" s="19" t="s">
        <v>8833</v>
      </c>
      <c r="B1334" s="19" t="s">
        <v>9179</v>
      </c>
      <c r="C1334" s="19" t="s">
        <v>9178</v>
      </c>
      <c r="D1334" s="19" t="s">
        <v>10699</v>
      </c>
      <c r="E1334" s="19" t="s">
        <v>611</v>
      </c>
      <c r="F1334" s="19" t="s">
        <v>623</v>
      </c>
    </row>
    <row r="1335" spans="1:6">
      <c r="A1335" s="19" t="s">
        <v>8833</v>
      </c>
      <c r="B1335" s="19" t="s">
        <v>7655</v>
      </c>
      <c r="C1335" s="19" t="s">
        <v>9177</v>
      </c>
      <c r="D1335" s="19" t="s">
        <v>10668</v>
      </c>
      <c r="E1335" s="19" t="s">
        <v>10668</v>
      </c>
      <c r="F1335" s="19" t="s">
        <v>623</v>
      </c>
    </row>
    <row r="1336" spans="1:6">
      <c r="A1336" s="19" t="s">
        <v>8833</v>
      </c>
      <c r="B1336" s="19" t="s">
        <v>9176</v>
      </c>
      <c r="C1336" s="19" t="s">
        <v>9175</v>
      </c>
      <c r="D1336" s="19" t="s">
        <v>10677</v>
      </c>
      <c r="E1336" s="19" t="s">
        <v>10676</v>
      </c>
      <c r="F1336" s="19" t="s">
        <v>623</v>
      </c>
    </row>
    <row r="1337" spans="1:6">
      <c r="A1337" s="19" t="s">
        <v>8833</v>
      </c>
      <c r="B1337" s="19" t="s">
        <v>9174</v>
      </c>
      <c r="C1337" s="19" t="s">
        <v>9173</v>
      </c>
      <c r="D1337" s="19" t="s">
        <v>10846</v>
      </c>
      <c r="E1337" s="19" t="s">
        <v>10846</v>
      </c>
      <c r="F1337" s="19" t="s">
        <v>623</v>
      </c>
    </row>
    <row r="1338" spans="1:6">
      <c r="A1338" s="19" t="s">
        <v>8833</v>
      </c>
      <c r="B1338" s="19" t="s">
        <v>9172</v>
      </c>
      <c r="C1338" s="19" t="s">
        <v>9171</v>
      </c>
      <c r="D1338" s="19" t="s">
        <v>1981</v>
      </c>
      <c r="E1338" s="19" t="s">
        <v>10697</v>
      </c>
      <c r="F1338" s="19" t="s">
        <v>623</v>
      </c>
    </row>
    <row r="1339" spans="1:6">
      <c r="A1339" s="19" t="s">
        <v>8833</v>
      </c>
      <c r="B1339" s="19" t="s">
        <v>9170</v>
      </c>
      <c r="C1339" s="19" t="s">
        <v>9169</v>
      </c>
      <c r="D1339" s="19" t="s">
        <v>10859</v>
      </c>
      <c r="E1339" s="19" t="s">
        <v>10846</v>
      </c>
      <c r="F1339" s="19" t="s">
        <v>623</v>
      </c>
    </row>
    <row r="1340" spans="1:6">
      <c r="A1340" s="19" t="s">
        <v>8833</v>
      </c>
      <c r="B1340" s="19" t="s">
        <v>9168</v>
      </c>
      <c r="C1340" s="19" t="s">
        <v>9167</v>
      </c>
      <c r="D1340" s="19" t="s">
        <v>10842</v>
      </c>
      <c r="E1340" s="19" t="s">
        <v>5988</v>
      </c>
      <c r="F1340" s="19" t="s">
        <v>623</v>
      </c>
    </row>
    <row r="1341" spans="1:6">
      <c r="A1341" s="19" t="s">
        <v>8833</v>
      </c>
      <c r="B1341" s="19" t="s">
        <v>9166</v>
      </c>
      <c r="C1341" s="19" t="s">
        <v>9165</v>
      </c>
      <c r="D1341" s="19" t="s">
        <v>10858</v>
      </c>
      <c r="E1341" s="19" t="s">
        <v>10691</v>
      </c>
      <c r="F1341" s="19" t="s">
        <v>623</v>
      </c>
    </row>
    <row r="1342" spans="1:6">
      <c r="A1342" s="19" t="s">
        <v>8833</v>
      </c>
      <c r="B1342" s="19" t="s">
        <v>9164</v>
      </c>
      <c r="C1342" s="19" t="s">
        <v>9163</v>
      </c>
      <c r="D1342" s="19" t="s">
        <v>5986</v>
      </c>
      <c r="E1342" s="19" t="s">
        <v>5986</v>
      </c>
      <c r="F1342" s="19" t="s">
        <v>623</v>
      </c>
    </row>
    <row r="1343" spans="1:6">
      <c r="A1343" s="19" t="s">
        <v>8833</v>
      </c>
      <c r="B1343" s="19" t="s">
        <v>9162</v>
      </c>
      <c r="C1343" s="19" t="s">
        <v>9161</v>
      </c>
      <c r="D1343" s="19" t="s">
        <v>10856</v>
      </c>
      <c r="E1343" s="19" t="s">
        <v>5986</v>
      </c>
      <c r="F1343" s="19" t="s">
        <v>623</v>
      </c>
    </row>
    <row r="1344" spans="1:6">
      <c r="A1344" s="19" t="s">
        <v>8833</v>
      </c>
      <c r="B1344" s="19" t="s">
        <v>9160</v>
      </c>
      <c r="C1344" s="19" t="s">
        <v>9159</v>
      </c>
      <c r="D1344" s="19" t="s">
        <v>5986</v>
      </c>
      <c r="E1344" s="19" t="s">
        <v>5986</v>
      </c>
      <c r="F1344" s="19" t="s">
        <v>623</v>
      </c>
    </row>
    <row r="1345" spans="1:6">
      <c r="A1345" s="19" t="s">
        <v>8833</v>
      </c>
      <c r="B1345" s="19" t="s">
        <v>9158</v>
      </c>
      <c r="C1345" s="19" t="s">
        <v>9157</v>
      </c>
      <c r="D1345" s="19" t="s">
        <v>5986</v>
      </c>
      <c r="E1345" s="19" t="s">
        <v>5986</v>
      </c>
      <c r="F1345" s="19" t="s">
        <v>623</v>
      </c>
    </row>
    <row r="1346" spans="1:6">
      <c r="A1346" s="19" t="s">
        <v>8833</v>
      </c>
      <c r="B1346" s="19" t="s">
        <v>9156</v>
      </c>
      <c r="C1346" s="19" t="s">
        <v>9155</v>
      </c>
      <c r="D1346" s="19" t="s">
        <v>10857</v>
      </c>
      <c r="E1346" s="19" t="s">
        <v>5986</v>
      </c>
      <c r="F1346" s="19" t="s">
        <v>623</v>
      </c>
    </row>
    <row r="1347" spans="1:6">
      <c r="A1347" s="19" t="s">
        <v>8833</v>
      </c>
      <c r="B1347" s="19" t="s">
        <v>9154</v>
      </c>
      <c r="C1347" s="19" t="s">
        <v>9153</v>
      </c>
      <c r="D1347" s="19" t="s">
        <v>10856</v>
      </c>
      <c r="E1347" s="19" t="s">
        <v>5986</v>
      </c>
      <c r="F1347" s="19" t="s">
        <v>623</v>
      </c>
    </row>
    <row r="1348" spans="1:6">
      <c r="A1348" s="19" t="s">
        <v>5843</v>
      </c>
      <c r="B1348" s="19" t="s">
        <v>7090</v>
      </c>
      <c r="C1348" s="19" t="s">
        <v>4883</v>
      </c>
      <c r="D1348" s="19" t="s">
        <v>10672</v>
      </c>
      <c r="E1348" s="19" t="s">
        <v>5988</v>
      </c>
      <c r="F1348" s="19" t="s">
        <v>623</v>
      </c>
    </row>
    <row r="1349" spans="1:6">
      <c r="A1349" s="19" t="s">
        <v>8833</v>
      </c>
      <c r="B1349" s="19" t="s">
        <v>9152</v>
      </c>
      <c r="C1349" s="19" t="s">
        <v>9151</v>
      </c>
      <c r="D1349" s="19" t="s">
        <v>10855</v>
      </c>
      <c r="E1349" s="19" t="s">
        <v>10671</v>
      </c>
      <c r="F1349" s="19" t="s">
        <v>623</v>
      </c>
    </row>
    <row r="1350" spans="1:6">
      <c r="A1350" s="19" t="s">
        <v>8833</v>
      </c>
      <c r="B1350" s="19" t="s">
        <v>9150</v>
      </c>
      <c r="C1350" s="19" t="s">
        <v>9149</v>
      </c>
      <c r="D1350" s="19" t="s">
        <v>10854</v>
      </c>
      <c r="E1350" s="19" t="s">
        <v>10676</v>
      </c>
      <c r="F1350" s="19" t="s">
        <v>623</v>
      </c>
    </row>
    <row r="1351" spans="1:6">
      <c r="A1351" s="19" t="s">
        <v>8833</v>
      </c>
      <c r="B1351" s="19" t="s">
        <v>9148</v>
      </c>
      <c r="C1351" s="19" t="s">
        <v>9147</v>
      </c>
      <c r="D1351" s="19" t="s">
        <v>450</v>
      </c>
      <c r="E1351" s="19" t="s">
        <v>10671</v>
      </c>
      <c r="F1351" s="19" t="s">
        <v>623</v>
      </c>
    </row>
    <row r="1352" spans="1:6">
      <c r="A1352" s="19" t="s">
        <v>8833</v>
      </c>
      <c r="B1352" s="19" t="s">
        <v>9146</v>
      </c>
      <c r="C1352" s="19" t="s">
        <v>9145</v>
      </c>
      <c r="D1352" s="19" t="s">
        <v>10853</v>
      </c>
      <c r="E1352" s="19" t="s">
        <v>10852</v>
      </c>
      <c r="F1352" s="19" t="s">
        <v>623</v>
      </c>
    </row>
    <row r="1353" spans="1:6">
      <c r="A1353" s="19" t="s">
        <v>8833</v>
      </c>
      <c r="B1353" s="19" t="s">
        <v>9144</v>
      </c>
      <c r="C1353" s="19" t="s">
        <v>9143</v>
      </c>
      <c r="D1353" s="19" t="s">
        <v>10851</v>
      </c>
      <c r="E1353" s="19" t="s">
        <v>5988</v>
      </c>
      <c r="F1353" s="19" t="s">
        <v>623</v>
      </c>
    </row>
    <row r="1354" spans="1:6">
      <c r="A1354" s="19" t="s">
        <v>8833</v>
      </c>
      <c r="B1354" s="19" t="s">
        <v>9142</v>
      </c>
      <c r="C1354" s="19" t="s">
        <v>9141</v>
      </c>
      <c r="D1354" s="19" t="s">
        <v>10850</v>
      </c>
      <c r="E1354" s="19" t="s">
        <v>10849</v>
      </c>
      <c r="F1354" s="19" t="s">
        <v>623</v>
      </c>
    </row>
    <row r="1355" spans="1:6">
      <c r="A1355" s="19" t="s">
        <v>5378</v>
      </c>
      <c r="B1355" s="19" t="s">
        <v>7947</v>
      </c>
      <c r="C1355" s="19" t="s">
        <v>5377</v>
      </c>
      <c r="D1355" s="19" t="s">
        <v>10766</v>
      </c>
      <c r="E1355" s="19" t="s">
        <v>10691</v>
      </c>
      <c r="F1355" s="19" t="s">
        <v>623</v>
      </c>
    </row>
    <row r="1356" spans="1:6">
      <c r="A1356" s="19" t="s">
        <v>8833</v>
      </c>
      <c r="B1356" s="19" t="s">
        <v>7018</v>
      </c>
      <c r="C1356" s="19" t="s">
        <v>4847</v>
      </c>
      <c r="D1356" s="19" t="s">
        <v>10848</v>
      </c>
      <c r="E1356" s="19" t="s">
        <v>10682</v>
      </c>
      <c r="F1356" s="19" t="s">
        <v>623</v>
      </c>
    </row>
    <row r="1357" spans="1:6">
      <c r="A1357" s="19" t="s">
        <v>4654</v>
      </c>
      <c r="B1357" s="19" t="s">
        <v>6647</v>
      </c>
      <c r="C1357" s="19" t="s">
        <v>4655</v>
      </c>
      <c r="D1357" s="19" t="s">
        <v>10847</v>
      </c>
      <c r="E1357" s="19" t="s">
        <v>10846</v>
      </c>
      <c r="F1357" s="19" t="s">
        <v>623</v>
      </c>
    </row>
    <row r="1358" spans="1:6">
      <c r="A1358" s="19" t="s">
        <v>8833</v>
      </c>
      <c r="B1358" s="19" t="s">
        <v>6741</v>
      </c>
      <c r="C1358" s="19" t="s">
        <v>9140</v>
      </c>
      <c r="D1358" s="19" t="s">
        <v>10845</v>
      </c>
      <c r="E1358" s="19" t="s">
        <v>10688</v>
      </c>
      <c r="F1358" s="19" t="s">
        <v>623</v>
      </c>
    </row>
    <row r="1359" spans="1:6">
      <c r="A1359" s="19" t="s">
        <v>9139</v>
      </c>
      <c r="B1359" s="19" t="s">
        <v>7428</v>
      </c>
      <c r="C1359" s="19" t="s">
        <v>9138</v>
      </c>
      <c r="D1359" s="19" t="s">
        <v>10844</v>
      </c>
      <c r="E1359" s="19" t="s">
        <v>10843</v>
      </c>
      <c r="F1359" s="19" t="s">
        <v>623</v>
      </c>
    </row>
    <row r="1360" spans="1:6">
      <c r="A1360" s="19" t="s">
        <v>8833</v>
      </c>
      <c r="B1360" s="19" t="s">
        <v>6979</v>
      </c>
      <c r="C1360" s="19" t="s">
        <v>4825</v>
      </c>
      <c r="D1360" s="19" t="s">
        <v>10842</v>
      </c>
      <c r="E1360" s="19" t="s">
        <v>5988</v>
      </c>
      <c r="F1360" s="19" t="s">
        <v>623</v>
      </c>
    </row>
    <row r="1361" spans="1:6">
      <c r="A1361" s="19" t="s">
        <v>8833</v>
      </c>
      <c r="B1361" s="19" t="s">
        <v>7662</v>
      </c>
      <c r="C1361" s="19" t="s">
        <v>5164</v>
      </c>
      <c r="D1361" s="19" t="s">
        <v>10841</v>
      </c>
      <c r="E1361" s="19" t="s">
        <v>10701</v>
      </c>
      <c r="F1361" s="19" t="s">
        <v>623</v>
      </c>
    </row>
    <row r="1362" spans="1:6">
      <c r="A1362" s="19" t="s">
        <v>9136</v>
      </c>
      <c r="B1362" s="19" t="s">
        <v>6784</v>
      </c>
      <c r="C1362" s="19" t="s">
        <v>9135</v>
      </c>
      <c r="D1362" s="19" t="s">
        <v>10840</v>
      </c>
      <c r="E1362" s="19" t="s">
        <v>10833</v>
      </c>
      <c r="F1362" s="19" t="s">
        <v>623</v>
      </c>
    </row>
    <row r="1363" spans="1:6">
      <c r="A1363" s="19" t="s">
        <v>8833</v>
      </c>
      <c r="B1363" s="19" t="s">
        <v>9134</v>
      </c>
      <c r="C1363" s="19" t="s">
        <v>10839</v>
      </c>
      <c r="D1363" s="19" t="s">
        <v>10672</v>
      </c>
      <c r="E1363" s="19" t="s">
        <v>10838</v>
      </c>
      <c r="F1363" s="19" t="s">
        <v>623</v>
      </c>
    </row>
    <row r="1364" spans="1:6">
      <c r="A1364" s="19" t="s">
        <v>8833</v>
      </c>
      <c r="B1364" s="19" t="s">
        <v>7831</v>
      </c>
      <c r="C1364" s="19" t="s">
        <v>10837</v>
      </c>
      <c r="D1364" s="19" t="s">
        <v>10672</v>
      </c>
      <c r="E1364" s="19" t="s">
        <v>10835</v>
      </c>
      <c r="F1364" s="19" t="s">
        <v>623</v>
      </c>
    </row>
    <row r="1365" spans="1:6">
      <c r="A1365" s="19" t="s">
        <v>8833</v>
      </c>
      <c r="B1365" s="19" t="s">
        <v>7817</v>
      </c>
      <c r="C1365" s="19" t="s">
        <v>10836</v>
      </c>
      <c r="D1365" s="19" t="s">
        <v>10672</v>
      </c>
      <c r="E1365" s="19" t="s">
        <v>10835</v>
      </c>
      <c r="F1365" s="19" t="s">
        <v>623</v>
      </c>
    </row>
    <row r="1366" spans="1:6">
      <c r="A1366" s="19" t="s">
        <v>8833</v>
      </c>
      <c r="B1366" s="19" t="s">
        <v>7820</v>
      </c>
      <c r="C1366" s="19" t="s">
        <v>9130</v>
      </c>
      <c r="D1366" s="19" t="s">
        <v>10672</v>
      </c>
      <c r="E1366" s="19" t="s">
        <v>10835</v>
      </c>
      <c r="F1366" s="19" t="s">
        <v>623</v>
      </c>
    </row>
    <row r="1367" spans="1:6">
      <c r="A1367" s="19" t="s">
        <v>8833</v>
      </c>
      <c r="B1367" s="19" t="s">
        <v>9129</v>
      </c>
      <c r="C1367" s="19" t="s">
        <v>9128</v>
      </c>
      <c r="D1367" s="19" t="s">
        <v>10672</v>
      </c>
      <c r="E1367" s="19" t="s">
        <v>10835</v>
      </c>
      <c r="F1367" s="19" t="s">
        <v>623</v>
      </c>
    </row>
    <row r="1368" spans="1:6">
      <c r="A1368" s="19" t="s">
        <v>8833</v>
      </c>
      <c r="B1368" s="19" t="s">
        <v>7823</v>
      </c>
      <c r="C1368" s="19" t="s">
        <v>9127</v>
      </c>
      <c r="D1368" s="19" t="s">
        <v>10672</v>
      </c>
      <c r="E1368" s="19" t="s">
        <v>10833</v>
      </c>
      <c r="F1368" s="19" t="s">
        <v>623</v>
      </c>
    </row>
    <row r="1369" spans="1:6">
      <c r="A1369" s="19" t="s">
        <v>8985</v>
      </c>
      <c r="B1369" s="19" t="s">
        <v>7740</v>
      </c>
      <c r="C1369" s="19" t="s">
        <v>5195</v>
      </c>
      <c r="D1369" s="19" t="s">
        <v>10834</v>
      </c>
      <c r="E1369" s="19" t="s">
        <v>10833</v>
      </c>
      <c r="F1369" s="19" t="s">
        <v>623</v>
      </c>
    </row>
    <row r="1370" spans="1:6">
      <c r="A1370" s="19" t="s">
        <v>8833</v>
      </c>
      <c r="B1370" s="19" t="s">
        <v>9126</v>
      </c>
      <c r="C1370" s="19" t="s">
        <v>10832</v>
      </c>
      <c r="D1370" s="19" t="s">
        <v>10672</v>
      </c>
      <c r="E1370" s="19" t="s">
        <v>5988</v>
      </c>
      <c r="F1370" s="19" t="s">
        <v>623</v>
      </c>
    </row>
    <row r="1371" spans="1:6">
      <c r="A1371" s="19" t="s">
        <v>8833</v>
      </c>
      <c r="B1371" s="19" t="s">
        <v>10831</v>
      </c>
      <c r="C1371" s="19" t="s">
        <v>10830</v>
      </c>
      <c r="D1371" s="19" t="s">
        <v>10672</v>
      </c>
      <c r="E1371" s="19" t="s">
        <v>5988</v>
      </c>
      <c r="F1371" s="19" t="s">
        <v>623</v>
      </c>
    </row>
    <row r="1372" spans="1:6">
      <c r="A1372" s="19" t="s">
        <v>8833</v>
      </c>
      <c r="B1372" s="19" t="s">
        <v>9124</v>
      </c>
      <c r="C1372" s="19" t="s">
        <v>9123</v>
      </c>
      <c r="D1372" s="19" t="s">
        <v>10672</v>
      </c>
      <c r="E1372" s="19" t="s">
        <v>5988</v>
      </c>
      <c r="F1372" s="19" t="s">
        <v>623</v>
      </c>
    </row>
    <row r="1373" spans="1:6">
      <c r="A1373" s="19" t="s">
        <v>8833</v>
      </c>
      <c r="B1373" s="19" t="s">
        <v>9122</v>
      </c>
      <c r="C1373" s="19" t="s">
        <v>9121</v>
      </c>
      <c r="D1373" s="19" t="s">
        <v>10672</v>
      </c>
      <c r="E1373" s="19" t="s">
        <v>5988</v>
      </c>
      <c r="F1373" s="19" t="s">
        <v>623</v>
      </c>
    </row>
    <row r="1374" spans="1:6">
      <c r="A1374" s="19" t="s">
        <v>8833</v>
      </c>
      <c r="B1374" s="19" t="s">
        <v>9120</v>
      </c>
      <c r="C1374" s="19" t="s">
        <v>9119</v>
      </c>
      <c r="D1374" s="19" t="s">
        <v>10672</v>
      </c>
      <c r="E1374" s="19" t="s">
        <v>5988</v>
      </c>
      <c r="F1374" s="19" t="s">
        <v>623</v>
      </c>
    </row>
    <row r="1375" spans="1:6">
      <c r="A1375" s="19" t="s">
        <v>8833</v>
      </c>
      <c r="B1375" s="19" t="s">
        <v>9118</v>
      </c>
      <c r="C1375" s="19" t="s">
        <v>9117</v>
      </c>
      <c r="D1375" s="19" t="s">
        <v>10672</v>
      </c>
      <c r="E1375" s="19" t="s">
        <v>5988</v>
      </c>
      <c r="F1375" s="19" t="s">
        <v>623</v>
      </c>
    </row>
    <row r="1376" spans="1:6">
      <c r="A1376" s="19" t="s">
        <v>8833</v>
      </c>
      <c r="B1376" s="19" t="s">
        <v>9116</v>
      </c>
      <c r="C1376" s="19" t="s">
        <v>10829</v>
      </c>
      <c r="D1376" s="19" t="s">
        <v>10672</v>
      </c>
      <c r="E1376" s="19" t="s">
        <v>5988</v>
      </c>
      <c r="F1376" s="19" t="s">
        <v>623</v>
      </c>
    </row>
    <row r="1377" spans="1:6">
      <c r="A1377" s="19" t="s">
        <v>8833</v>
      </c>
      <c r="B1377" s="19" t="s">
        <v>9114</v>
      </c>
      <c r="C1377" s="19" t="s">
        <v>9113</v>
      </c>
      <c r="D1377" s="19" t="s">
        <v>10672</v>
      </c>
      <c r="E1377" s="19" t="s">
        <v>5988</v>
      </c>
      <c r="F1377" s="19" t="s">
        <v>623</v>
      </c>
    </row>
    <row r="1378" spans="1:6">
      <c r="A1378" s="19" t="s">
        <v>8833</v>
      </c>
      <c r="B1378" s="19" t="s">
        <v>9112</v>
      </c>
      <c r="C1378" s="19" t="s">
        <v>9111</v>
      </c>
      <c r="D1378" s="19" t="s">
        <v>10672</v>
      </c>
      <c r="E1378" s="19" t="s">
        <v>5988</v>
      </c>
      <c r="F1378" s="19" t="s">
        <v>623</v>
      </c>
    </row>
    <row r="1379" spans="1:6">
      <c r="A1379" s="19" t="s">
        <v>8833</v>
      </c>
      <c r="B1379" s="19" t="s">
        <v>9110</v>
      </c>
      <c r="C1379" s="19" t="s">
        <v>10828</v>
      </c>
      <c r="D1379" s="19" t="s">
        <v>10672</v>
      </c>
      <c r="E1379" s="19" t="s">
        <v>5988</v>
      </c>
      <c r="F1379" s="19" t="s">
        <v>623</v>
      </c>
    </row>
    <row r="1380" spans="1:6">
      <c r="A1380" s="19" t="s">
        <v>8833</v>
      </c>
      <c r="B1380" s="19" t="s">
        <v>9108</v>
      </c>
      <c r="C1380" s="19" t="s">
        <v>10827</v>
      </c>
      <c r="D1380" s="19" t="s">
        <v>10672</v>
      </c>
      <c r="E1380" s="19" t="s">
        <v>5988</v>
      </c>
      <c r="F1380" s="19" t="s">
        <v>623</v>
      </c>
    </row>
    <row r="1381" spans="1:6">
      <c r="A1381" s="19" t="s">
        <v>8833</v>
      </c>
      <c r="B1381" s="19" t="s">
        <v>9106</v>
      </c>
      <c r="C1381" s="19" t="s">
        <v>9105</v>
      </c>
      <c r="D1381" s="19" t="s">
        <v>10672</v>
      </c>
      <c r="E1381" s="19" t="s">
        <v>5988</v>
      </c>
      <c r="F1381" s="19" t="s">
        <v>623</v>
      </c>
    </row>
    <row r="1382" spans="1:6">
      <c r="A1382" s="19" t="s">
        <v>8833</v>
      </c>
      <c r="B1382" s="19" t="s">
        <v>9104</v>
      </c>
      <c r="C1382" s="19" t="s">
        <v>10826</v>
      </c>
      <c r="D1382" s="19" t="s">
        <v>10672</v>
      </c>
      <c r="E1382" s="19" t="s">
        <v>5988</v>
      </c>
      <c r="F1382" s="19" t="s">
        <v>623</v>
      </c>
    </row>
    <row r="1383" spans="1:6">
      <c r="A1383" s="19" t="s">
        <v>8833</v>
      </c>
      <c r="B1383" s="19" t="s">
        <v>9102</v>
      </c>
      <c r="C1383" s="19" t="s">
        <v>10825</v>
      </c>
      <c r="D1383" s="19" t="s">
        <v>10672</v>
      </c>
      <c r="E1383" s="19" t="s">
        <v>5988</v>
      </c>
      <c r="F1383" s="19" t="s">
        <v>623</v>
      </c>
    </row>
    <row r="1384" spans="1:6">
      <c r="A1384" s="19" t="s">
        <v>8833</v>
      </c>
      <c r="B1384" s="19" t="s">
        <v>9100</v>
      </c>
      <c r="C1384" s="19" t="s">
        <v>9099</v>
      </c>
      <c r="D1384" s="19" t="s">
        <v>10672</v>
      </c>
      <c r="E1384" s="19" t="s">
        <v>5988</v>
      </c>
      <c r="F1384" s="19" t="s">
        <v>623</v>
      </c>
    </row>
    <row r="1385" spans="1:6">
      <c r="A1385" s="19" t="s">
        <v>8833</v>
      </c>
      <c r="B1385" s="19" t="s">
        <v>7398</v>
      </c>
      <c r="C1385" s="19" t="s">
        <v>5048</v>
      </c>
      <c r="D1385" s="19" t="s">
        <v>10672</v>
      </c>
      <c r="E1385" s="19" t="s">
        <v>5988</v>
      </c>
      <c r="F1385" s="19" t="s">
        <v>623</v>
      </c>
    </row>
    <row r="1386" spans="1:6">
      <c r="A1386" s="19" t="s">
        <v>8833</v>
      </c>
      <c r="B1386" s="19" t="s">
        <v>9098</v>
      </c>
      <c r="C1386" s="19" t="s">
        <v>9097</v>
      </c>
      <c r="D1386" s="19" t="s">
        <v>10672</v>
      </c>
      <c r="E1386" s="19" t="s">
        <v>5988</v>
      </c>
      <c r="F1386" s="19" t="s">
        <v>623</v>
      </c>
    </row>
    <row r="1387" spans="1:6">
      <c r="A1387" s="19" t="s">
        <v>8833</v>
      </c>
      <c r="B1387" s="19" t="s">
        <v>9096</v>
      </c>
      <c r="C1387" s="19" t="s">
        <v>10824</v>
      </c>
      <c r="D1387" s="19" t="s">
        <v>10672</v>
      </c>
      <c r="E1387" s="19" t="s">
        <v>5986</v>
      </c>
      <c r="F1387" s="19" t="s">
        <v>623</v>
      </c>
    </row>
    <row r="1388" spans="1:6">
      <c r="A1388" s="19" t="s">
        <v>8833</v>
      </c>
      <c r="B1388" s="19" t="s">
        <v>9094</v>
      </c>
      <c r="C1388" s="19" t="s">
        <v>10823</v>
      </c>
      <c r="D1388" s="19" t="s">
        <v>10672</v>
      </c>
      <c r="E1388" s="19" t="s">
        <v>5986</v>
      </c>
      <c r="F1388" s="19" t="s">
        <v>623</v>
      </c>
    </row>
    <row r="1389" spans="1:6">
      <c r="A1389" s="19" t="s">
        <v>8833</v>
      </c>
      <c r="B1389" s="19" t="s">
        <v>6164</v>
      </c>
      <c r="C1389" s="19" t="s">
        <v>10822</v>
      </c>
      <c r="D1389" s="19" t="s">
        <v>10672</v>
      </c>
      <c r="E1389" s="19" t="s">
        <v>5986</v>
      </c>
      <c r="F1389" s="19" t="s">
        <v>623</v>
      </c>
    </row>
    <row r="1390" spans="1:6">
      <c r="A1390" s="19" t="s">
        <v>8833</v>
      </c>
      <c r="B1390" s="19" t="s">
        <v>9091</v>
      </c>
      <c r="C1390" s="19" t="s">
        <v>10821</v>
      </c>
      <c r="D1390" s="19" t="s">
        <v>10672</v>
      </c>
      <c r="E1390" s="19" t="s">
        <v>5986</v>
      </c>
      <c r="F1390" s="19" t="s">
        <v>623</v>
      </c>
    </row>
    <row r="1391" spans="1:6">
      <c r="A1391" s="19" t="s">
        <v>8833</v>
      </c>
      <c r="B1391" s="19" t="s">
        <v>7699</v>
      </c>
      <c r="C1391" s="19" t="s">
        <v>10820</v>
      </c>
      <c r="D1391" s="19" t="s">
        <v>10672</v>
      </c>
      <c r="E1391" s="19" t="s">
        <v>5986</v>
      </c>
      <c r="F1391" s="19" t="s">
        <v>623</v>
      </c>
    </row>
    <row r="1392" spans="1:6">
      <c r="A1392" s="19" t="s">
        <v>8833</v>
      </c>
      <c r="B1392" s="19" t="s">
        <v>9088</v>
      </c>
      <c r="C1392" s="19" t="s">
        <v>10819</v>
      </c>
      <c r="D1392" s="19" t="s">
        <v>10672</v>
      </c>
      <c r="E1392" s="19" t="s">
        <v>5986</v>
      </c>
      <c r="F1392" s="19" t="s">
        <v>623</v>
      </c>
    </row>
    <row r="1393" spans="1:6">
      <c r="A1393" s="19" t="s">
        <v>8833</v>
      </c>
      <c r="B1393" s="19" t="s">
        <v>9086</v>
      </c>
      <c r="C1393" s="19" t="s">
        <v>9085</v>
      </c>
      <c r="D1393" s="19" t="s">
        <v>10672</v>
      </c>
      <c r="E1393" s="19" t="s">
        <v>5986</v>
      </c>
      <c r="F1393" s="19" t="s">
        <v>623</v>
      </c>
    </row>
    <row r="1394" spans="1:6">
      <c r="A1394" s="19" t="s">
        <v>8833</v>
      </c>
      <c r="B1394" s="19" t="s">
        <v>9084</v>
      </c>
      <c r="C1394" s="19" t="s">
        <v>10818</v>
      </c>
      <c r="D1394" s="19" t="s">
        <v>10672</v>
      </c>
      <c r="E1394" s="19" t="s">
        <v>5986</v>
      </c>
      <c r="F1394" s="19" t="s">
        <v>623</v>
      </c>
    </row>
    <row r="1395" spans="1:6">
      <c r="A1395" s="19" t="s">
        <v>8833</v>
      </c>
      <c r="B1395" s="19" t="s">
        <v>9082</v>
      </c>
      <c r="C1395" s="19" t="s">
        <v>10817</v>
      </c>
      <c r="D1395" s="19" t="s">
        <v>10672</v>
      </c>
      <c r="E1395" s="19" t="s">
        <v>5986</v>
      </c>
      <c r="F1395" s="19" t="s">
        <v>623</v>
      </c>
    </row>
    <row r="1396" spans="1:6">
      <c r="A1396" s="19" t="s">
        <v>8833</v>
      </c>
      <c r="B1396" s="19" t="s">
        <v>9080</v>
      </c>
      <c r="C1396" s="19" t="s">
        <v>10816</v>
      </c>
      <c r="D1396" s="19" t="s">
        <v>10672</v>
      </c>
      <c r="E1396" s="19" t="s">
        <v>5986</v>
      </c>
      <c r="F1396" s="19" t="s">
        <v>623</v>
      </c>
    </row>
    <row r="1397" spans="1:6">
      <c r="A1397" s="19" t="s">
        <v>8833</v>
      </c>
      <c r="B1397" s="19" t="s">
        <v>9078</v>
      </c>
      <c r="C1397" s="19" t="s">
        <v>10815</v>
      </c>
      <c r="D1397" s="19" t="s">
        <v>10672</v>
      </c>
      <c r="E1397" s="19" t="s">
        <v>5986</v>
      </c>
      <c r="F1397" s="19" t="s">
        <v>623</v>
      </c>
    </row>
    <row r="1398" spans="1:6">
      <c r="A1398" s="19" t="s">
        <v>8833</v>
      </c>
      <c r="B1398" s="19" t="s">
        <v>9076</v>
      </c>
      <c r="C1398" s="19" t="s">
        <v>10814</v>
      </c>
      <c r="D1398" s="19" t="s">
        <v>10672</v>
      </c>
      <c r="E1398" s="19" t="s">
        <v>5986</v>
      </c>
      <c r="F1398" s="19" t="s">
        <v>623</v>
      </c>
    </row>
    <row r="1399" spans="1:6">
      <c r="A1399" s="19" t="s">
        <v>8833</v>
      </c>
      <c r="B1399" s="19" t="s">
        <v>6846</v>
      </c>
      <c r="C1399" s="19" t="s">
        <v>10813</v>
      </c>
      <c r="D1399" s="19" t="s">
        <v>10672</v>
      </c>
      <c r="E1399" s="19" t="s">
        <v>5986</v>
      </c>
      <c r="F1399" s="19" t="s">
        <v>623</v>
      </c>
    </row>
    <row r="1400" spans="1:6">
      <c r="A1400" s="19" t="s">
        <v>8833</v>
      </c>
      <c r="B1400" s="19" t="s">
        <v>9073</v>
      </c>
      <c r="C1400" s="19" t="s">
        <v>10812</v>
      </c>
      <c r="D1400" s="19" t="s">
        <v>10672</v>
      </c>
      <c r="E1400" s="19" t="s">
        <v>5986</v>
      </c>
      <c r="F1400" s="19" t="s">
        <v>623</v>
      </c>
    </row>
    <row r="1401" spans="1:6">
      <c r="A1401" s="19" t="s">
        <v>8833</v>
      </c>
      <c r="B1401" s="19" t="s">
        <v>9071</v>
      </c>
      <c r="C1401" s="19" t="s">
        <v>10811</v>
      </c>
      <c r="D1401" s="19" t="s">
        <v>10672</v>
      </c>
      <c r="E1401" s="19" t="s">
        <v>5986</v>
      </c>
      <c r="F1401" s="19" t="s">
        <v>623</v>
      </c>
    </row>
    <row r="1402" spans="1:6">
      <c r="A1402" s="19" t="s">
        <v>8833</v>
      </c>
      <c r="B1402" s="19" t="s">
        <v>9069</v>
      </c>
      <c r="C1402" s="19" t="s">
        <v>10810</v>
      </c>
      <c r="D1402" s="19" t="s">
        <v>10672</v>
      </c>
      <c r="E1402" s="19" t="s">
        <v>5986</v>
      </c>
      <c r="F1402" s="19" t="s">
        <v>623</v>
      </c>
    </row>
    <row r="1403" spans="1:6">
      <c r="A1403" s="19" t="s">
        <v>8833</v>
      </c>
      <c r="B1403" s="19" t="s">
        <v>9067</v>
      </c>
      <c r="C1403" s="19" t="s">
        <v>10809</v>
      </c>
      <c r="D1403" s="19" t="s">
        <v>10672</v>
      </c>
      <c r="E1403" s="19" t="s">
        <v>5986</v>
      </c>
      <c r="F1403" s="19" t="s">
        <v>623</v>
      </c>
    </row>
    <row r="1404" spans="1:6">
      <c r="A1404" s="19" t="s">
        <v>8833</v>
      </c>
      <c r="B1404" s="19" t="s">
        <v>6166</v>
      </c>
      <c r="C1404" s="19" t="s">
        <v>10808</v>
      </c>
      <c r="D1404" s="19" t="s">
        <v>10672</v>
      </c>
      <c r="E1404" s="19" t="s">
        <v>5986</v>
      </c>
      <c r="F1404" s="19" t="s">
        <v>623</v>
      </c>
    </row>
    <row r="1405" spans="1:6">
      <c r="A1405" s="19" t="s">
        <v>8833</v>
      </c>
      <c r="B1405" s="19" t="s">
        <v>6168</v>
      </c>
      <c r="C1405" s="19" t="s">
        <v>10807</v>
      </c>
      <c r="D1405" s="19" t="s">
        <v>10672</v>
      </c>
      <c r="E1405" s="19" t="s">
        <v>5986</v>
      </c>
      <c r="F1405" s="19" t="s">
        <v>623</v>
      </c>
    </row>
    <row r="1406" spans="1:6">
      <c r="A1406" s="19" t="s">
        <v>8833</v>
      </c>
      <c r="B1406" s="19" t="s">
        <v>6170</v>
      </c>
      <c r="C1406" s="19" t="s">
        <v>10806</v>
      </c>
      <c r="D1406" s="19" t="s">
        <v>10672</v>
      </c>
      <c r="E1406" s="19" t="s">
        <v>5986</v>
      </c>
      <c r="F1406" s="19" t="s">
        <v>623</v>
      </c>
    </row>
    <row r="1407" spans="1:6">
      <c r="A1407" s="19" t="s">
        <v>8833</v>
      </c>
      <c r="B1407" s="19" t="s">
        <v>9065</v>
      </c>
      <c r="C1407" s="19" t="s">
        <v>10805</v>
      </c>
      <c r="D1407" s="19" t="s">
        <v>10672</v>
      </c>
      <c r="E1407" s="19" t="s">
        <v>5986</v>
      </c>
      <c r="F1407" s="19" t="s">
        <v>623</v>
      </c>
    </row>
    <row r="1408" spans="1:6">
      <c r="A1408" s="19" t="s">
        <v>8833</v>
      </c>
      <c r="B1408" s="19" t="s">
        <v>9063</v>
      </c>
      <c r="C1408" s="19" t="s">
        <v>10804</v>
      </c>
      <c r="D1408" s="19" t="s">
        <v>10672</v>
      </c>
      <c r="E1408" s="19" t="s">
        <v>5986</v>
      </c>
      <c r="F1408" s="19" t="s">
        <v>623</v>
      </c>
    </row>
    <row r="1409" spans="1:6">
      <c r="A1409" s="19" t="s">
        <v>8833</v>
      </c>
      <c r="B1409" s="19" t="s">
        <v>9061</v>
      </c>
      <c r="C1409" s="19" t="s">
        <v>9060</v>
      </c>
      <c r="D1409" s="19" t="s">
        <v>10672</v>
      </c>
      <c r="E1409" s="19" t="s">
        <v>5986</v>
      </c>
      <c r="F1409" s="19" t="s">
        <v>623</v>
      </c>
    </row>
    <row r="1410" spans="1:6">
      <c r="A1410" s="19" t="s">
        <v>8985</v>
      </c>
      <c r="B1410" s="19" t="s">
        <v>6810</v>
      </c>
      <c r="C1410" s="19" t="s">
        <v>9059</v>
      </c>
      <c r="D1410" s="19" t="s">
        <v>10803</v>
      </c>
      <c r="E1410" s="19" t="s">
        <v>5986</v>
      </c>
      <c r="F1410" s="19" t="s">
        <v>623</v>
      </c>
    </row>
    <row r="1411" spans="1:6">
      <c r="A1411" s="19" t="s">
        <v>8985</v>
      </c>
      <c r="B1411" s="19" t="s">
        <v>6812</v>
      </c>
      <c r="C1411" s="19" t="s">
        <v>9058</v>
      </c>
      <c r="D1411" s="19" t="s">
        <v>10803</v>
      </c>
      <c r="E1411" s="19" t="s">
        <v>5986</v>
      </c>
      <c r="F1411" s="19" t="s">
        <v>623</v>
      </c>
    </row>
    <row r="1412" spans="1:6">
      <c r="A1412" s="19" t="s">
        <v>8833</v>
      </c>
      <c r="B1412" s="19" t="s">
        <v>9057</v>
      </c>
      <c r="C1412" s="19" t="s">
        <v>10802</v>
      </c>
      <c r="D1412" s="19" t="s">
        <v>10672</v>
      </c>
      <c r="E1412" s="19" t="s">
        <v>5986</v>
      </c>
      <c r="F1412" s="19" t="s">
        <v>623</v>
      </c>
    </row>
    <row r="1413" spans="1:6">
      <c r="A1413" s="19" t="s">
        <v>8833</v>
      </c>
      <c r="B1413" s="19" t="s">
        <v>9055</v>
      </c>
      <c r="C1413" s="19" t="s">
        <v>10801</v>
      </c>
      <c r="D1413" s="19" t="s">
        <v>10672</v>
      </c>
      <c r="E1413" s="19" t="s">
        <v>5986</v>
      </c>
      <c r="F1413" s="19" t="s">
        <v>623</v>
      </c>
    </row>
    <row r="1414" spans="1:6">
      <c r="A1414" s="19" t="s">
        <v>8833</v>
      </c>
      <c r="B1414" s="19" t="s">
        <v>9053</v>
      </c>
      <c r="C1414" s="19" t="s">
        <v>10800</v>
      </c>
      <c r="D1414" s="19" t="s">
        <v>10672</v>
      </c>
      <c r="E1414" s="19" t="s">
        <v>5986</v>
      </c>
      <c r="F1414" s="19" t="s">
        <v>623</v>
      </c>
    </row>
    <row r="1415" spans="1:6">
      <c r="A1415" s="19" t="s">
        <v>8833</v>
      </c>
      <c r="B1415" s="19" t="s">
        <v>9051</v>
      </c>
      <c r="C1415" s="19" t="s">
        <v>10799</v>
      </c>
      <c r="D1415" s="19" t="s">
        <v>10672</v>
      </c>
      <c r="E1415" s="19" t="s">
        <v>5986</v>
      </c>
      <c r="F1415" s="19" t="s">
        <v>623</v>
      </c>
    </row>
    <row r="1416" spans="1:6">
      <c r="A1416" s="19" t="s">
        <v>8833</v>
      </c>
      <c r="B1416" s="19" t="s">
        <v>9049</v>
      </c>
      <c r="C1416" s="19" t="s">
        <v>9048</v>
      </c>
      <c r="D1416" s="19" t="s">
        <v>10672</v>
      </c>
      <c r="E1416" s="19" t="s">
        <v>5986</v>
      </c>
      <c r="F1416" s="19" t="s">
        <v>623</v>
      </c>
    </row>
    <row r="1417" spans="1:6">
      <c r="A1417" s="19" t="s">
        <v>8833</v>
      </c>
      <c r="B1417" s="19" t="s">
        <v>9047</v>
      </c>
      <c r="C1417" s="19" t="s">
        <v>9046</v>
      </c>
      <c r="D1417" s="19" t="s">
        <v>10672</v>
      </c>
      <c r="E1417" s="19" t="s">
        <v>5986</v>
      </c>
      <c r="F1417" s="19" t="s">
        <v>623</v>
      </c>
    </row>
    <row r="1418" spans="1:6">
      <c r="A1418" s="19" t="s">
        <v>8833</v>
      </c>
      <c r="B1418" s="19" t="s">
        <v>9045</v>
      </c>
      <c r="C1418" s="19" t="s">
        <v>9044</v>
      </c>
      <c r="D1418" s="19" t="s">
        <v>10672</v>
      </c>
      <c r="E1418" s="19" t="s">
        <v>5986</v>
      </c>
      <c r="F1418" s="19" t="s">
        <v>623</v>
      </c>
    </row>
    <row r="1419" spans="1:6">
      <c r="A1419" s="19" t="s">
        <v>8833</v>
      </c>
      <c r="B1419" s="19" t="s">
        <v>9043</v>
      </c>
      <c r="C1419" s="19" t="s">
        <v>9042</v>
      </c>
      <c r="D1419" s="19" t="s">
        <v>10672</v>
      </c>
      <c r="E1419" s="19" t="s">
        <v>5986</v>
      </c>
      <c r="F1419" s="19" t="s">
        <v>623</v>
      </c>
    </row>
    <row r="1420" spans="1:6">
      <c r="A1420" s="19" t="s">
        <v>8833</v>
      </c>
      <c r="B1420" s="19" t="s">
        <v>9041</v>
      </c>
      <c r="C1420" s="19" t="s">
        <v>9040</v>
      </c>
      <c r="D1420" s="19" t="s">
        <v>10672</v>
      </c>
      <c r="E1420" s="19" t="s">
        <v>5986</v>
      </c>
      <c r="F1420" s="19" t="s">
        <v>623</v>
      </c>
    </row>
    <row r="1421" spans="1:6">
      <c r="A1421" s="19" t="s">
        <v>4427</v>
      </c>
      <c r="B1421" s="19" t="s">
        <v>7260</v>
      </c>
      <c r="C1421" s="19" t="s">
        <v>9039</v>
      </c>
      <c r="D1421" s="19" t="s">
        <v>10767</v>
      </c>
      <c r="E1421" s="19" t="s">
        <v>5986</v>
      </c>
      <c r="F1421" s="19" t="s">
        <v>623</v>
      </c>
    </row>
    <row r="1422" spans="1:6">
      <c r="A1422" s="19" t="s">
        <v>4427</v>
      </c>
      <c r="B1422" s="19" t="s">
        <v>7262</v>
      </c>
      <c r="C1422" s="19" t="s">
        <v>9038</v>
      </c>
      <c r="D1422" s="19" t="s">
        <v>10767</v>
      </c>
      <c r="E1422" s="19" t="s">
        <v>5986</v>
      </c>
      <c r="F1422" s="19" t="s">
        <v>623</v>
      </c>
    </row>
    <row r="1423" spans="1:6">
      <c r="A1423" s="19" t="s">
        <v>8833</v>
      </c>
      <c r="B1423" s="19" t="s">
        <v>6698</v>
      </c>
      <c r="C1423" s="19" t="s">
        <v>10798</v>
      </c>
      <c r="D1423" s="19" t="s">
        <v>10672</v>
      </c>
      <c r="E1423" s="19" t="s">
        <v>5986</v>
      </c>
      <c r="F1423" s="19" t="s">
        <v>623</v>
      </c>
    </row>
    <row r="1424" spans="1:6">
      <c r="A1424" s="19" t="s">
        <v>4427</v>
      </c>
      <c r="B1424" s="19" t="s">
        <v>7561</v>
      </c>
      <c r="C1424" s="19" t="s">
        <v>1603</v>
      </c>
      <c r="D1424" s="19" t="s">
        <v>10767</v>
      </c>
      <c r="E1424" s="19" t="s">
        <v>5986</v>
      </c>
      <c r="F1424" s="19" t="s">
        <v>623</v>
      </c>
    </row>
    <row r="1425" spans="1:6">
      <c r="A1425" s="19" t="s">
        <v>4427</v>
      </c>
      <c r="B1425" s="19" t="s">
        <v>7564</v>
      </c>
      <c r="C1425" s="19" t="s">
        <v>9036</v>
      </c>
      <c r="D1425" s="19" t="s">
        <v>10767</v>
      </c>
      <c r="E1425" s="19" t="s">
        <v>5986</v>
      </c>
      <c r="F1425" s="19" t="s">
        <v>623</v>
      </c>
    </row>
    <row r="1426" spans="1:6">
      <c r="A1426" s="19" t="s">
        <v>4427</v>
      </c>
      <c r="B1426" s="19" t="s">
        <v>7567</v>
      </c>
      <c r="C1426" s="19" t="s">
        <v>9035</v>
      </c>
      <c r="D1426" s="19" t="s">
        <v>10767</v>
      </c>
      <c r="E1426" s="19" t="s">
        <v>5986</v>
      </c>
      <c r="F1426" s="19" t="s">
        <v>623</v>
      </c>
    </row>
    <row r="1427" spans="1:6">
      <c r="A1427" s="19" t="s">
        <v>4427</v>
      </c>
      <c r="B1427" s="19" t="s">
        <v>7569</v>
      </c>
      <c r="C1427" s="19" t="s">
        <v>9034</v>
      </c>
      <c r="D1427" s="19" t="s">
        <v>10767</v>
      </c>
      <c r="E1427" s="19" t="s">
        <v>5986</v>
      </c>
      <c r="F1427" s="19" t="s">
        <v>623</v>
      </c>
    </row>
    <row r="1428" spans="1:6">
      <c r="A1428" s="19" t="s">
        <v>4427</v>
      </c>
      <c r="B1428" s="19" t="s">
        <v>7572</v>
      </c>
      <c r="C1428" s="19" t="s">
        <v>9033</v>
      </c>
      <c r="D1428" s="19" t="s">
        <v>10767</v>
      </c>
      <c r="E1428" s="19" t="s">
        <v>5986</v>
      </c>
      <c r="F1428" s="19" t="s">
        <v>623</v>
      </c>
    </row>
    <row r="1429" spans="1:6">
      <c r="A1429" s="19" t="s">
        <v>8833</v>
      </c>
      <c r="B1429" s="19" t="s">
        <v>9032</v>
      </c>
      <c r="C1429" s="19" t="s">
        <v>9031</v>
      </c>
      <c r="D1429" s="19" t="s">
        <v>10672</v>
      </c>
      <c r="E1429" s="19" t="s">
        <v>5986</v>
      </c>
      <c r="F1429" s="19" t="s">
        <v>623</v>
      </c>
    </row>
    <row r="1430" spans="1:6">
      <c r="A1430" s="19" t="s">
        <v>8833</v>
      </c>
      <c r="B1430" s="19" t="s">
        <v>9030</v>
      </c>
      <c r="C1430" s="19" t="s">
        <v>9029</v>
      </c>
      <c r="D1430" s="19" t="s">
        <v>10672</v>
      </c>
      <c r="E1430" s="19" t="s">
        <v>5986</v>
      </c>
      <c r="F1430" s="19" t="s">
        <v>623</v>
      </c>
    </row>
    <row r="1431" spans="1:6">
      <c r="A1431" s="19" t="s">
        <v>8833</v>
      </c>
      <c r="B1431" s="19" t="s">
        <v>9028</v>
      </c>
      <c r="C1431" s="19" t="s">
        <v>9027</v>
      </c>
      <c r="D1431" s="19" t="s">
        <v>10672</v>
      </c>
      <c r="E1431" s="19" t="s">
        <v>5986</v>
      </c>
      <c r="F1431" s="19" t="s">
        <v>623</v>
      </c>
    </row>
    <row r="1432" spans="1:6">
      <c r="A1432" s="19" t="s">
        <v>8833</v>
      </c>
      <c r="B1432" s="19" t="s">
        <v>9026</v>
      </c>
      <c r="C1432" s="19" t="s">
        <v>10797</v>
      </c>
      <c r="D1432" s="19" t="s">
        <v>10672</v>
      </c>
      <c r="E1432" s="19" t="s">
        <v>5986</v>
      </c>
      <c r="F1432" s="19" t="s">
        <v>623</v>
      </c>
    </row>
    <row r="1433" spans="1:6">
      <c r="A1433" s="19" t="s">
        <v>8833</v>
      </c>
      <c r="B1433" s="19" t="s">
        <v>6162</v>
      </c>
      <c r="C1433" s="19" t="s">
        <v>10796</v>
      </c>
      <c r="D1433" s="19" t="s">
        <v>10672</v>
      </c>
      <c r="E1433" s="19" t="s">
        <v>5986</v>
      </c>
      <c r="F1433" s="19" t="s">
        <v>623</v>
      </c>
    </row>
    <row r="1434" spans="1:6">
      <c r="A1434" s="19" t="s">
        <v>8833</v>
      </c>
      <c r="B1434" s="19" t="s">
        <v>9023</v>
      </c>
      <c r="C1434" s="19" t="s">
        <v>10795</v>
      </c>
      <c r="D1434" s="19" t="s">
        <v>10672</v>
      </c>
      <c r="E1434" s="19" t="s">
        <v>5986</v>
      </c>
      <c r="F1434" s="19" t="s">
        <v>623</v>
      </c>
    </row>
    <row r="1435" spans="1:6">
      <c r="A1435" s="19" t="s">
        <v>8833</v>
      </c>
      <c r="B1435" s="19" t="s">
        <v>9021</v>
      </c>
      <c r="C1435" s="19" t="s">
        <v>10794</v>
      </c>
      <c r="D1435" s="19" t="s">
        <v>10672</v>
      </c>
      <c r="E1435" s="19" t="s">
        <v>5986</v>
      </c>
      <c r="F1435" s="19" t="s">
        <v>623</v>
      </c>
    </row>
    <row r="1436" spans="1:6">
      <c r="A1436" s="19" t="s">
        <v>8833</v>
      </c>
      <c r="B1436" s="19" t="s">
        <v>9019</v>
      </c>
      <c r="C1436" s="19" t="s">
        <v>10793</v>
      </c>
      <c r="D1436" s="19" t="s">
        <v>10672</v>
      </c>
      <c r="E1436" s="19" t="s">
        <v>5986</v>
      </c>
      <c r="F1436" s="19" t="s">
        <v>623</v>
      </c>
    </row>
    <row r="1437" spans="1:6">
      <c r="A1437" s="19" t="s">
        <v>8833</v>
      </c>
      <c r="B1437" s="19" t="s">
        <v>7270</v>
      </c>
      <c r="C1437" s="19" t="s">
        <v>10792</v>
      </c>
      <c r="D1437" s="19" t="s">
        <v>10672</v>
      </c>
      <c r="E1437" s="19" t="s">
        <v>5986</v>
      </c>
      <c r="F1437" s="19" t="s">
        <v>623</v>
      </c>
    </row>
    <row r="1438" spans="1:6">
      <c r="A1438" s="19" t="s">
        <v>4427</v>
      </c>
      <c r="B1438" s="19" t="s">
        <v>7739</v>
      </c>
      <c r="C1438" s="19" t="s">
        <v>5194</v>
      </c>
      <c r="D1438" s="19" t="s">
        <v>10767</v>
      </c>
      <c r="E1438" s="19" t="s">
        <v>5986</v>
      </c>
      <c r="F1438" s="19" t="s">
        <v>623</v>
      </c>
    </row>
    <row r="1439" spans="1:6">
      <c r="A1439" s="19" t="s">
        <v>8833</v>
      </c>
      <c r="B1439" s="19" t="s">
        <v>9016</v>
      </c>
      <c r="C1439" s="19" t="s">
        <v>9015</v>
      </c>
      <c r="D1439" s="19" t="s">
        <v>10672</v>
      </c>
      <c r="E1439" s="19" t="s">
        <v>10791</v>
      </c>
      <c r="F1439" s="19" t="s">
        <v>623</v>
      </c>
    </row>
    <row r="1440" spans="1:6">
      <c r="A1440" s="19" t="s">
        <v>8833</v>
      </c>
      <c r="B1440" s="19" t="s">
        <v>9014</v>
      </c>
      <c r="C1440" s="19" t="s">
        <v>9013</v>
      </c>
      <c r="D1440" s="19" t="s">
        <v>10672</v>
      </c>
      <c r="E1440" s="19" t="s">
        <v>10791</v>
      </c>
      <c r="F1440" s="19" t="s">
        <v>623</v>
      </c>
    </row>
    <row r="1441" spans="1:6">
      <c r="A1441" s="19" t="s">
        <v>8833</v>
      </c>
      <c r="B1441" s="19" t="s">
        <v>9012</v>
      </c>
      <c r="C1441" s="19" t="s">
        <v>9011</v>
      </c>
      <c r="D1441" s="19" t="s">
        <v>10672</v>
      </c>
      <c r="E1441" s="19" t="s">
        <v>10791</v>
      </c>
      <c r="F1441" s="19" t="s">
        <v>623</v>
      </c>
    </row>
    <row r="1442" spans="1:6">
      <c r="A1442" s="19" t="s">
        <v>8833</v>
      </c>
      <c r="B1442" s="19" t="s">
        <v>6019</v>
      </c>
      <c r="C1442" s="19" t="s">
        <v>9010</v>
      </c>
      <c r="D1442" s="19" t="s">
        <v>10672</v>
      </c>
      <c r="E1442" s="19" t="s">
        <v>10712</v>
      </c>
      <c r="F1442" s="19" t="s">
        <v>623</v>
      </c>
    </row>
    <row r="1443" spans="1:6">
      <c r="A1443" s="19" t="s">
        <v>8833</v>
      </c>
      <c r="B1443" s="19" t="s">
        <v>9009</v>
      </c>
      <c r="C1443" s="19" t="s">
        <v>9008</v>
      </c>
      <c r="D1443" s="19" t="s">
        <v>10672</v>
      </c>
      <c r="E1443" s="19" t="s">
        <v>10790</v>
      </c>
      <c r="F1443" s="19" t="s">
        <v>623</v>
      </c>
    </row>
    <row r="1444" spans="1:6">
      <c r="A1444" s="19" t="s">
        <v>8833</v>
      </c>
      <c r="B1444" s="19" t="s">
        <v>9007</v>
      </c>
      <c r="C1444" s="19" t="s">
        <v>9006</v>
      </c>
      <c r="D1444" s="19" t="s">
        <v>10672</v>
      </c>
      <c r="E1444" s="19" t="s">
        <v>10790</v>
      </c>
      <c r="F1444" s="19" t="s">
        <v>623</v>
      </c>
    </row>
    <row r="1445" spans="1:6">
      <c r="A1445" s="19" t="s">
        <v>8833</v>
      </c>
      <c r="B1445" s="19" t="s">
        <v>9005</v>
      </c>
      <c r="C1445" s="19" t="s">
        <v>9004</v>
      </c>
      <c r="D1445" s="19" t="s">
        <v>10672</v>
      </c>
      <c r="E1445" s="19" t="s">
        <v>10790</v>
      </c>
      <c r="F1445" s="19" t="s">
        <v>623</v>
      </c>
    </row>
    <row r="1446" spans="1:6">
      <c r="A1446" s="19" t="s">
        <v>4427</v>
      </c>
      <c r="B1446" s="19" t="s">
        <v>7686</v>
      </c>
      <c r="C1446" s="19" t="s">
        <v>9003</v>
      </c>
      <c r="D1446" s="19" t="s">
        <v>1704</v>
      </c>
      <c r="E1446" s="19" t="s">
        <v>10691</v>
      </c>
      <c r="F1446" s="19" t="s">
        <v>623</v>
      </c>
    </row>
    <row r="1447" spans="1:6">
      <c r="A1447" s="19" t="s">
        <v>8833</v>
      </c>
      <c r="B1447" s="19" t="s">
        <v>9002</v>
      </c>
      <c r="C1447" s="19" t="s">
        <v>10789</v>
      </c>
      <c r="D1447" s="19" t="s">
        <v>10672</v>
      </c>
      <c r="E1447" s="19" t="s">
        <v>10691</v>
      </c>
      <c r="F1447" s="19" t="s">
        <v>623</v>
      </c>
    </row>
    <row r="1448" spans="1:6">
      <c r="A1448" s="19" t="s">
        <v>4427</v>
      </c>
      <c r="B1448" s="19" t="s">
        <v>6529</v>
      </c>
      <c r="C1448" s="19" t="s">
        <v>4600</v>
      </c>
      <c r="D1448" s="19" t="s">
        <v>10788</v>
      </c>
      <c r="E1448" s="19" t="s">
        <v>10691</v>
      </c>
      <c r="F1448" s="19" t="s">
        <v>623</v>
      </c>
    </row>
    <row r="1449" spans="1:6">
      <c r="A1449" s="19" t="s">
        <v>4427</v>
      </c>
      <c r="B1449" s="19" t="s">
        <v>6716</v>
      </c>
      <c r="C1449" s="19" t="s">
        <v>224</v>
      </c>
      <c r="D1449" s="19" t="s">
        <v>10788</v>
      </c>
      <c r="E1449" s="19" t="s">
        <v>10691</v>
      </c>
      <c r="F1449" s="19" t="s">
        <v>623</v>
      </c>
    </row>
    <row r="1450" spans="1:6">
      <c r="A1450" s="19" t="s">
        <v>4427</v>
      </c>
      <c r="B1450" s="19" t="s">
        <v>6971</v>
      </c>
      <c r="C1450" s="19" t="s">
        <v>420</v>
      </c>
      <c r="D1450" s="19" t="s">
        <v>10692</v>
      </c>
      <c r="E1450" s="19" t="s">
        <v>10691</v>
      </c>
      <c r="F1450" s="19" t="s">
        <v>623</v>
      </c>
    </row>
    <row r="1451" spans="1:6">
      <c r="A1451" s="19" t="s">
        <v>8833</v>
      </c>
      <c r="B1451" s="19" t="s">
        <v>6975</v>
      </c>
      <c r="C1451" s="19" t="s">
        <v>9000</v>
      </c>
      <c r="D1451" s="19" t="s">
        <v>10672</v>
      </c>
      <c r="E1451" s="19" t="s">
        <v>10691</v>
      </c>
      <c r="F1451" s="19" t="s">
        <v>623</v>
      </c>
    </row>
    <row r="1452" spans="1:6">
      <c r="A1452" s="19" t="s">
        <v>4427</v>
      </c>
      <c r="B1452" s="19" t="s">
        <v>7057</v>
      </c>
      <c r="C1452" s="19" t="s">
        <v>418</v>
      </c>
      <c r="D1452" s="19" t="s">
        <v>10692</v>
      </c>
      <c r="E1452" s="19" t="s">
        <v>10691</v>
      </c>
      <c r="F1452" s="19" t="s">
        <v>623</v>
      </c>
    </row>
    <row r="1453" spans="1:6">
      <c r="A1453" s="19" t="s">
        <v>4427</v>
      </c>
      <c r="B1453" s="19" t="s">
        <v>7121</v>
      </c>
      <c r="C1453" s="19" t="s">
        <v>416</v>
      </c>
      <c r="D1453" s="19" t="s">
        <v>10692</v>
      </c>
      <c r="E1453" s="19" t="s">
        <v>10691</v>
      </c>
      <c r="F1453" s="19" t="s">
        <v>623</v>
      </c>
    </row>
    <row r="1454" spans="1:6">
      <c r="A1454" s="19" t="s">
        <v>8833</v>
      </c>
      <c r="B1454" s="19" t="s">
        <v>8999</v>
      </c>
      <c r="C1454" s="19" t="s">
        <v>10787</v>
      </c>
      <c r="D1454" s="19" t="s">
        <v>10672</v>
      </c>
      <c r="E1454" s="19" t="s">
        <v>10691</v>
      </c>
      <c r="F1454" s="19" t="s">
        <v>623</v>
      </c>
    </row>
    <row r="1455" spans="1:6">
      <c r="A1455" s="19" t="s">
        <v>8833</v>
      </c>
      <c r="B1455" s="19" t="s">
        <v>7011</v>
      </c>
      <c r="C1455" s="19" t="s">
        <v>10786</v>
      </c>
      <c r="D1455" s="19" t="s">
        <v>10672</v>
      </c>
      <c r="E1455" s="19" t="s">
        <v>10691</v>
      </c>
      <c r="F1455" s="19" t="s">
        <v>623</v>
      </c>
    </row>
    <row r="1456" spans="1:6">
      <c r="A1456" s="19" t="s">
        <v>8833</v>
      </c>
      <c r="B1456" s="19" t="s">
        <v>8996</v>
      </c>
      <c r="C1456" s="19" t="s">
        <v>10785</v>
      </c>
      <c r="D1456" s="19" t="s">
        <v>10672</v>
      </c>
      <c r="E1456" s="19" t="s">
        <v>10691</v>
      </c>
      <c r="F1456" s="19" t="s">
        <v>623</v>
      </c>
    </row>
    <row r="1457" spans="1:6">
      <c r="A1457" s="19" t="s">
        <v>4427</v>
      </c>
      <c r="B1457" s="19" t="s">
        <v>7688</v>
      </c>
      <c r="C1457" s="19" t="s">
        <v>8994</v>
      </c>
      <c r="D1457" s="19" t="s">
        <v>1704</v>
      </c>
      <c r="E1457" s="19" t="s">
        <v>10691</v>
      </c>
      <c r="F1457" s="19" t="s">
        <v>623</v>
      </c>
    </row>
    <row r="1458" spans="1:6">
      <c r="A1458" s="19" t="s">
        <v>8833</v>
      </c>
      <c r="B1458" s="19" t="s">
        <v>6429</v>
      </c>
      <c r="C1458" s="19" t="s">
        <v>887</v>
      </c>
      <c r="D1458" s="19" t="s">
        <v>10784</v>
      </c>
      <c r="E1458" s="19" t="s">
        <v>10701</v>
      </c>
      <c r="F1458" s="19" t="s">
        <v>623</v>
      </c>
    </row>
    <row r="1459" spans="1:6">
      <c r="A1459" s="19" t="s">
        <v>8833</v>
      </c>
      <c r="B1459" s="19" t="s">
        <v>8993</v>
      </c>
      <c r="C1459" s="19" t="s">
        <v>8992</v>
      </c>
      <c r="D1459" s="19" t="s">
        <v>10783</v>
      </c>
      <c r="E1459" s="19" t="s">
        <v>10701</v>
      </c>
      <c r="F1459" s="19" t="s">
        <v>623</v>
      </c>
    </row>
    <row r="1460" spans="1:6">
      <c r="A1460" s="19" t="s">
        <v>8833</v>
      </c>
      <c r="B1460" s="19" t="s">
        <v>8991</v>
      </c>
      <c r="C1460" s="19" t="s">
        <v>8990</v>
      </c>
      <c r="D1460" s="19" t="s">
        <v>10672</v>
      </c>
      <c r="E1460" s="19" t="s">
        <v>10701</v>
      </c>
      <c r="F1460" s="19" t="s">
        <v>623</v>
      </c>
    </row>
    <row r="1461" spans="1:6">
      <c r="A1461" s="19" t="s">
        <v>8833</v>
      </c>
      <c r="B1461" s="19" t="s">
        <v>8989</v>
      </c>
      <c r="C1461" s="19" t="s">
        <v>8988</v>
      </c>
      <c r="D1461" s="19" t="s">
        <v>10672</v>
      </c>
      <c r="E1461" s="19" t="s">
        <v>10697</v>
      </c>
      <c r="F1461" s="19" t="s">
        <v>623</v>
      </c>
    </row>
    <row r="1462" spans="1:6">
      <c r="A1462" s="19" t="s">
        <v>8833</v>
      </c>
      <c r="B1462" s="19" t="s">
        <v>8987</v>
      </c>
      <c r="C1462" s="19" t="s">
        <v>10782</v>
      </c>
      <c r="D1462" s="19" t="s">
        <v>10672</v>
      </c>
      <c r="E1462" s="19" t="s">
        <v>10697</v>
      </c>
      <c r="F1462" s="19" t="s">
        <v>623</v>
      </c>
    </row>
    <row r="1463" spans="1:6">
      <c r="A1463" s="19" t="s">
        <v>8985</v>
      </c>
      <c r="B1463" s="19" t="s">
        <v>7702</v>
      </c>
      <c r="C1463" s="19" t="s">
        <v>10781</v>
      </c>
      <c r="D1463" s="19" t="s">
        <v>10672</v>
      </c>
      <c r="E1463" s="19" t="s">
        <v>10778</v>
      </c>
      <c r="F1463" s="19" t="s">
        <v>623</v>
      </c>
    </row>
    <row r="1464" spans="1:6">
      <c r="A1464" s="19" t="s">
        <v>8833</v>
      </c>
      <c r="B1464" s="19" t="s">
        <v>8983</v>
      </c>
      <c r="C1464" s="19" t="s">
        <v>8982</v>
      </c>
      <c r="D1464" s="19" t="s">
        <v>10672</v>
      </c>
      <c r="E1464" s="19" t="s">
        <v>10778</v>
      </c>
      <c r="F1464" s="19" t="s">
        <v>623</v>
      </c>
    </row>
    <row r="1465" spans="1:6">
      <c r="A1465" s="19" t="s">
        <v>8833</v>
      </c>
      <c r="B1465" s="19" t="s">
        <v>7810</v>
      </c>
      <c r="C1465" s="19" t="s">
        <v>10780</v>
      </c>
      <c r="D1465" s="19" t="s">
        <v>10672</v>
      </c>
      <c r="E1465" s="19" t="s">
        <v>10778</v>
      </c>
      <c r="F1465" s="19" t="s">
        <v>623</v>
      </c>
    </row>
    <row r="1466" spans="1:6">
      <c r="A1466" s="19" t="s">
        <v>8833</v>
      </c>
      <c r="B1466" s="19" t="s">
        <v>8980</v>
      </c>
      <c r="C1466" s="19" t="s">
        <v>8979</v>
      </c>
      <c r="D1466" s="19" t="s">
        <v>10672</v>
      </c>
      <c r="E1466" s="19" t="s">
        <v>10778</v>
      </c>
      <c r="F1466" s="19" t="s">
        <v>623</v>
      </c>
    </row>
    <row r="1467" spans="1:6">
      <c r="A1467" s="19" t="s">
        <v>8833</v>
      </c>
      <c r="B1467" s="19" t="s">
        <v>7813</v>
      </c>
      <c r="C1467" s="19" t="s">
        <v>10779</v>
      </c>
      <c r="D1467" s="19" t="s">
        <v>10672</v>
      </c>
      <c r="E1467" s="19" t="s">
        <v>10778</v>
      </c>
      <c r="F1467" s="19" t="s">
        <v>623</v>
      </c>
    </row>
    <row r="1468" spans="1:6">
      <c r="A1468" s="19" t="s">
        <v>8833</v>
      </c>
      <c r="B1468" s="19" t="s">
        <v>7826</v>
      </c>
      <c r="C1468" s="19" t="s">
        <v>8977</v>
      </c>
      <c r="D1468" s="19" t="s">
        <v>10672</v>
      </c>
      <c r="E1468" s="19" t="s">
        <v>10778</v>
      </c>
      <c r="F1468" s="19" t="s">
        <v>623</v>
      </c>
    </row>
    <row r="1469" spans="1:6">
      <c r="A1469" s="19" t="s">
        <v>8833</v>
      </c>
      <c r="B1469" s="19" t="s">
        <v>8976</v>
      </c>
      <c r="C1469" s="19" t="s">
        <v>8975</v>
      </c>
      <c r="D1469" s="19" t="s">
        <v>10672</v>
      </c>
      <c r="E1469" s="19" t="s">
        <v>10778</v>
      </c>
      <c r="F1469" s="19" t="s">
        <v>623</v>
      </c>
    </row>
    <row r="1470" spans="1:6">
      <c r="A1470" s="19" t="s">
        <v>8833</v>
      </c>
      <c r="B1470" s="19" t="s">
        <v>8974</v>
      </c>
      <c r="C1470" s="19" t="s">
        <v>8973</v>
      </c>
      <c r="D1470" s="19" t="s">
        <v>10672</v>
      </c>
      <c r="E1470" s="19" t="s">
        <v>10778</v>
      </c>
      <c r="F1470" s="19" t="s">
        <v>623</v>
      </c>
    </row>
    <row r="1471" spans="1:6">
      <c r="A1471" s="19" t="s">
        <v>8833</v>
      </c>
      <c r="B1471" s="19" t="s">
        <v>8972</v>
      </c>
      <c r="C1471" s="19" t="s">
        <v>8971</v>
      </c>
      <c r="D1471" s="19" t="s">
        <v>10672</v>
      </c>
      <c r="E1471" s="19" t="s">
        <v>447</v>
      </c>
      <c r="F1471" s="19" t="s">
        <v>623</v>
      </c>
    </row>
    <row r="1472" spans="1:6">
      <c r="A1472" s="19" t="s">
        <v>8833</v>
      </c>
      <c r="B1472" s="19" t="s">
        <v>8970</v>
      </c>
      <c r="C1472" s="19" t="s">
        <v>8969</v>
      </c>
      <c r="D1472" s="19" t="s">
        <v>10672</v>
      </c>
      <c r="E1472" s="19" t="s">
        <v>447</v>
      </c>
      <c r="F1472" s="19" t="s">
        <v>623</v>
      </c>
    </row>
    <row r="1473" spans="1:6">
      <c r="A1473" s="19" t="s">
        <v>8833</v>
      </c>
      <c r="B1473" s="19" t="s">
        <v>7828</v>
      </c>
      <c r="C1473" s="19" t="s">
        <v>8968</v>
      </c>
      <c r="D1473" s="19" t="s">
        <v>10672</v>
      </c>
      <c r="E1473" s="19" t="s">
        <v>447</v>
      </c>
      <c r="F1473" s="19" t="s">
        <v>623</v>
      </c>
    </row>
    <row r="1474" spans="1:6">
      <c r="A1474" s="19" t="s">
        <v>8833</v>
      </c>
      <c r="B1474" s="19" t="s">
        <v>10777</v>
      </c>
      <c r="C1474" s="19" t="s">
        <v>10776</v>
      </c>
      <c r="D1474" s="19" t="s">
        <v>10672</v>
      </c>
      <c r="E1474" s="19" t="s">
        <v>10676</v>
      </c>
      <c r="F1474" s="19" t="s">
        <v>623</v>
      </c>
    </row>
    <row r="1475" spans="1:6">
      <c r="A1475" s="19" t="s">
        <v>8833</v>
      </c>
      <c r="B1475" s="19" t="s">
        <v>8967</v>
      </c>
      <c r="C1475" s="19" t="s">
        <v>8966</v>
      </c>
      <c r="D1475" s="19" t="s">
        <v>10672</v>
      </c>
      <c r="E1475" s="19" t="s">
        <v>10676</v>
      </c>
      <c r="F1475" s="19" t="s">
        <v>623</v>
      </c>
    </row>
    <row r="1476" spans="1:6">
      <c r="A1476" s="19" t="s">
        <v>8833</v>
      </c>
      <c r="B1476" s="19" t="s">
        <v>8965</v>
      </c>
      <c r="C1476" s="19" t="s">
        <v>10775</v>
      </c>
      <c r="D1476" s="19" t="s">
        <v>10672</v>
      </c>
      <c r="E1476" s="19" t="s">
        <v>10752</v>
      </c>
      <c r="F1476" s="19" t="s">
        <v>623</v>
      </c>
    </row>
    <row r="1477" spans="1:6">
      <c r="A1477" s="19" t="s">
        <v>8833</v>
      </c>
      <c r="B1477" s="19" t="s">
        <v>8963</v>
      </c>
      <c r="C1477" s="19" t="s">
        <v>10774</v>
      </c>
      <c r="D1477" s="19" t="s">
        <v>10672</v>
      </c>
      <c r="E1477" s="19" t="s">
        <v>10752</v>
      </c>
      <c r="F1477" s="19" t="s">
        <v>623</v>
      </c>
    </row>
    <row r="1478" spans="1:6">
      <c r="A1478" s="19" t="s">
        <v>8833</v>
      </c>
      <c r="B1478" s="19" t="s">
        <v>8961</v>
      </c>
      <c r="C1478" s="19" t="s">
        <v>8960</v>
      </c>
      <c r="D1478" s="19" t="s">
        <v>10672</v>
      </c>
      <c r="E1478" s="19" t="s">
        <v>10752</v>
      </c>
      <c r="F1478" s="19" t="s">
        <v>623</v>
      </c>
    </row>
    <row r="1479" spans="1:6">
      <c r="A1479" s="19" t="s">
        <v>8833</v>
      </c>
      <c r="B1479" s="19" t="s">
        <v>8959</v>
      </c>
      <c r="C1479" s="19" t="s">
        <v>8958</v>
      </c>
      <c r="D1479" s="19" t="s">
        <v>10672</v>
      </c>
      <c r="E1479" s="19" t="s">
        <v>10752</v>
      </c>
      <c r="F1479" s="19" t="s">
        <v>623</v>
      </c>
    </row>
    <row r="1480" spans="1:6">
      <c r="A1480" s="19" t="s">
        <v>8833</v>
      </c>
      <c r="B1480" s="19" t="s">
        <v>8957</v>
      </c>
      <c r="C1480" s="19" t="s">
        <v>10773</v>
      </c>
      <c r="D1480" s="19" t="s">
        <v>10672</v>
      </c>
      <c r="E1480" s="19" t="s">
        <v>10752</v>
      </c>
      <c r="F1480" s="19" t="s">
        <v>623</v>
      </c>
    </row>
    <row r="1481" spans="1:6">
      <c r="A1481" s="19" t="s">
        <v>4329</v>
      </c>
      <c r="B1481" s="19" t="s">
        <v>6024</v>
      </c>
      <c r="C1481" s="19" t="s">
        <v>10772</v>
      </c>
      <c r="D1481" s="19" t="s">
        <v>10672</v>
      </c>
      <c r="E1481" s="19" t="s">
        <v>10771</v>
      </c>
      <c r="F1481" s="19" t="s">
        <v>623</v>
      </c>
    </row>
    <row r="1482" spans="1:6">
      <c r="A1482" s="19" t="s">
        <v>8833</v>
      </c>
      <c r="B1482" s="19" t="s">
        <v>7837</v>
      </c>
      <c r="C1482" s="19" t="s">
        <v>8954</v>
      </c>
      <c r="D1482" s="19" t="s">
        <v>10672</v>
      </c>
      <c r="E1482" s="19" t="s">
        <v>10771</v>
      </c>
      <c r="F1482" s="19" t="s">
        <v>623</v>
      </c>
    </row>
    <row r="1483" spans="1:6">
      <c r="A1483" s="19" t="s">
        <v>8833</v>
      </c>
      <c r="B1483" s="19" t="s">
        <v>8953</v>
      </c>
      <c r="C1483" s="19" t="s">
        <v>8952</v>
      </c>
      <c r="D1483" s="19" t="s">
        <v>10672</v>
      </c>
      <c r="E1483" s="19" t="s">
        <v>10693</v>
      </c>
      <c r="F1483" s="19" t="s">
        <v>623</v>
      </c>
    </row>
    <row r="1484" spans="1:6">
      <c r="A1484" s="19" t="s">
        <v>8833</v>
      </c>
      <c r="B1484" s="19" t="s">
        <v>8951</v>
      </c>
      <c r="C1484" s="19" t="s">
        <v>8950</v>
      </c>
      <c r="D1484" s="19" t="s">
        <v>10672</v>
      </c>
      <c r="E1484" s="19" t="s">
        <v>10693</v>
      </c>
      <c r="F1484" s="19" t="s">
        <v>623</v>
      </c>
    </row>
    <row r="1485" spans="1:6">
      <c r="A1485" s="19" t="s">
        <v>8833</v>
      </c>
      <c r="B1485" s="19" t="s">
        <v>8949</v>
      </c>
      <c r="C1485" s="19" t="s">
        <v>8948</v>
      </c>
      <c r="D1485" s="19" t="s">
        <v>10672</v>
      </c>
      <c r="E1485" s="19" t="s">
        <v>10693</v>
      </c>
      <c r="F1485" s="19" t="s">
        <v>623</v>
      </c>
    </row>
    <row r="1486" spans="1:6">
      <c r="A1486" s="19" t="s">
        <v>8833</v>
      </c>
      <c r="B1486" s="19" t="s">
        <v>8947</v>
      </c>
      <c r="C1486" s="19" t="s">
        <v>8946</v>
      </c>
      <c r="D1486" s="19" t="s">
        <v>10672</v>
      </c>
      <c r="E1486" s="19" t="s">
        <v>10693</v>
      </c>
      <c r="F1486" s="19" t="s">
        <v>623</v>
      </c>
    </row>
    <row r="1487" spans="1:6">
      <c r="A1487" s="19" t="s">
        <v>8833</v>
      </c>
      <c r="B1487" s="19" t="s">
        <v>7834</v>
      </c>
      <c r="C1487" s="19" t="s">
        <v>8945</v>
      </c>
      <c r="D1487" s="19" t="s">
        <v>10672</v>
      </c>
      <c r="E1487" s="19" t="s">
        <v>10693</v>
      </c>
      <c r="F1487" s="19" t="s">
        <v>623</v>
      </c>
    </row>
    <row r="1488" spans="1:6">
      <c r="A1488" s="19" t="s">
        <v>8833</v>
      </c>
      <c r="B1488" s="19" t="s">
        <v>8944</v>
      </c>
      <c r="C1488" s="19" t="s">
        <v>8943</v>
      </c>
      <c r="D1488" s="19" t="s">
        <v>10672</v>
      </c>
      <c r="E1488" s="19" t="s">
        <v>10693</v>
      </c>
      <c r="F1488" s="19" t="s">
        <v>623</v>
      </c>
    </row>
    <row r="1489" spans="1:6">
      <c r="A1489" s="19" t="s">
        <v>8833</v>
      </c>
      <c r="B1489" s="19" t="s">
        <v>7815</v>
      </c>
      <c r="C1489" s="19" t="s">
        <v>8942</v>
      </c>
      <c r="D1489" s="19" t="s">
        <v>10672</v>
      </c>
      <c r="E1489" s="19" t="s">
        <v>10693</v>
      </c>
      <c r="F1489" s="19" t="s">
        <v>623</v>
      </c>
    </row>
    <row r="1490" spans="1:6">
      <c r="A1490" s="19" t="s">
        <v>8833</v>
      </c>
      <c r="B1490" s="19" t="s">
        <v>7808</v>
      </c>
      <c r="C1490" s="19" t="s">
        <v>8941</v>
      </c>
      <c r="D1490" s="19" t="s">
        <v>10672</v>
      </c>
      <c r="E1490" s="19" t="s">
        <v>10693</v>
      </c>
      <c r="F1490" s="19" t="s">
        <v>623</v>
      </c>
    </row>
    <row r="1491" spans="1:6">
      <c r="A1491" s="19" t="s">
        <v>8833</v>
      </c>
      <c r="B1491" s="19" t="s">
        <v>8940</v>
      </c>
      <c r="C1491" s="19" t="s">
        <v>8939</v>
      </c>
      <c r="D1491" s="19" t="s">
        <v>10672</v>
      </c>
      <c r="E1491" s="19" t="s">
        <v>10770</v>
      </c>
      <c r="F1491" s="19" t="s">
        <v>623</v>
      </c>
    </row>
    <row r="1492" spans="1:6">
      <c r="A1492" s="19" t="s">
        <v>8833</v>
      </c>
      <c r="B1492" s="19" t="s">
        <v>8938</v>
      </c>
      <c r="C1492" s="19" t="s">
        <v>8937</v>
      </c>
      <c r="D1492" s="19" t="s">
        <v>10672</v>
      </c>
      <c r="E1492" s="19" t="s">
        <v>10770</v>
      </c>
      <c r="F1492" s="19" t="s">
        <v>623</v>
      </c>
    </row>
    <row r="1493" spans="1:6">
      <c r="A1493" s="19" t="s">
        <v>8833</v>
      </c>
      <c r="B1493" s="19" t="s">
        <v>8936</v>
      </c>
      <c r="C1493" s="19" t="s">
        <v>8935</v>
      </c>
      <c r="D1493" s="19" t="s">
        <v>10672</v>
      </c>
      <c r="E1493" s="19" t="s">
        <v>10770</v>
      </c>
      <c r="F1493" s="19" t="s">
        <v>623</v>
      </c>
    </row>
    <row r="1494" spans="1:6">
      <c r="A1494" s="19" t="s">
        <v>8833</v>
      </c>
      <c r="B1494" s="19" t="s">
        <v>8934</v>
      </c>
      <c r="C1494" s="19" t="s">
        <v>8933</v>
      </c>
      <c r="D1494" s="19" t="s">
        <v>10672</v>
      </c>
      <c r="E1494" s="19" t="s">
        <v>10770</v>
      </c>
      <c r="F1494" s="19" t="s">
        <v>623</v>
      </c>
    </row>
    <row r="1495" spans="1:6">
      <c r="A1495" s="19" t="s">
        <v>8833</v>
      </c>
      <c r="B1495" s="19" t="s">
        <v>8932</v>
      </c>
      <c r="C1495" s="19" t="s">
        <v>8931</v>
      </c>
      <c r="D1495" s="19" t="s">
        <v>10672</v>
      </c>
      <c r="E1495" s="19" t="s">
        <v>10770</v>
      </c>
      <c r="F1495" s="19" t="s">
        <v>623</v>
      </c>
    </row>
    <row r="1496" spans="1:6">
      <c r="A1496" s="19" t="s">
        <v>8833</v>
      </c>
      <c r="B1496" s="19" t="s">
        <v>8930</v>
      </c>
      <c r="C1496" s="19" t="s">
        <v>8929</v>
      </c>
      <c r="D1496" s="19" t="s">
        <v>10672</v>
      </c>
      <c r="E1496" s="19" t="s">
        <v>10770</v>
      </c>
      <c r="F1496" s="19" t="s">
        <v>623</v>
      </c>
    </row>
    <row r="1497" spans="1:6">
      <c r="A1497" s="19" t="s">
        <v>8833</v>
      </c>
      <c r="B1497" s="19" t="s">
        <v>8928</v>
      </c>
      <c r="C1497" s="19" t="s">
        <v>8927</v>
      </c>
      <c r="D1497" s="19" t="s">
        <v>10672</v>
      </c>
      <c r="E1497" s="19" t="s">
        <v>10770</v>
      </c>
      <c r="F1497" s="19" t="s">
        <v>623</v>
      </c>
    </row>
    <row r="1498" spans="1:6">
      <c r="A1498" s="19" t="s">
        <v>8833</v>
      </c>
      <c r="B1498" s="19" t="s">
        <v>8926</v>
      </c>
      <c r="C1498" s="19" t="s">
        <v>8925</v>
      </c>
      <c r="D1498" s="19" t="s">
        <v>10672</v>
      </c>
      <c r="E1498" s="19" t="s">
        <v>10770</v>
      </c>
      <c r="F1498" s="19" t="s">
        <v>623</v>
      </c>
    </row>
    <row r="1499" spans="1:6">
      <c r="A1499" s="19" t="s">
        <v>8833</v>
      </c>
      <c r="B1499" s="19" t="s">
        <v>6563</v>
      </c>
      <c r="C1499" s="19" t="s">
        <v>4617</v>
      </c>
      <c r="D1499" s="19" t="s">
        <v>10703</v>
      </c>
      <c r="E1499" s="19" t="s">
        <v>128</v>
      </c>
      <c r="F1499" s="19" t="s">
        <v>623</v>
      </c>
    </row>
    <row r="1500" spans="1:6">
      <c r="A1500" s="19" t="s">
        <v>8833</v>
      </c>
      <c r="B1500" s="19" t="s">
        <v>7133</v>
      </c>
      <c r="C1500" s="19" t="s">
        <v>4909</v>
      </c>
      <c r="D1500" s="19" t="s">
        <v>10672</v>
      </c>
      <c r="E1500" s="19" t="s">
        <v>5988</v>
      </c>
      <c r="F1500" s="19" t="s">
        <v>623</v>
      </c>
    </row>
    <row r="1501" spans="1:6">
      <c r="A1501" s="19" t="s">
        <v>4962</v>
      </c>
      <c r="B1501" s="19" t="s">
        <v>6688</v>
      </c>
      <c r="C1501" s="19" t="s">
        <v>8924</v>
      </c>
      <c r="D1501" s="19" t="s">
        <v>10769</v>
      </c>
      <c r="E1501" s="19" t="s">
        <v>10691</v>
      </c>
      <c r="F1501" s="19" t="s">
        <v>623</v>
      </c>
    </row>
    <row r="1502" spans="1:6">
      <c r="A1502" s="19" t="s">
        <v>4962</v>
      </c>
      <c r="B1502" s="19" t="s">
        <v>6690</v>
      </c>
      <c r="C1502" s="19" t="s">
        <v>8923</v>
      </c>
      <c r="D1502" s="19" t="s">
        <v>10769</v>
      </c>
      <c r="E1502" s="19" t="s">
        <v>10691</v>
      </c>
      <c r="F1502" s="19" t="s">
        <v>623</v>
      </c>
    </row>
    <row r="1503" spans="1:6">
      <c r="A1503" s="19" t="s">
        <v>8833</v>
      </c>
      <c r="B1503" s="19" t="s">
        <v>6753</v>
      </c>
      <c r="C1503" s="19" t="s">
        <v>4712</v>
      </c>
      <c r="D1503" s="19" t="s">
        <v>10768</v>
      </c>
      <c r="E1503" s="19" t="s">
        <v>128</v>
      </c>
      <c r="F1503" s="19" t="s">
        <v>623</v>
      </c>
    </row>
    <row r="1504" spans="1:6">
      <c r="A1504" s="19" t="s">
        <v>4427</v>
      </c>
      <c r="B1504" s="19" t="s">
        <v>6803</v>
      </c>
      <c r="C1504" s="19" t="s">
        <v>8922</v>
      </c>
      <c r="D1504" s="19" t="s">
        <v>10767</v>
      </c>
      <c r="E1504" s="19" t="s">
        <v>5986</v>
      </c>
      <c r="F1504" s="19" t="s">
        <v>623</v>
      </c>
    </row>
    <row r="1505" spans="1:6">
      <c r="A1505" s="19" t="s">
        <v>8833</v>
      </c>
      <c r="B1505" s="19" t="s">
        <v>6330</v>
      </c>
      <c r="C1505" s="19" t="s">
        <v>4512</v>
      </c>
      <c r="D1505" s="19" t="s">
        <v>10766</v>
      </c>
      <c r="E1505" s="19" t="s">
        <v>10691</v>
      </c>
      <c r="F1505" s="19" t="s">
        <v>623</v>
      </c>
    </row>
    <row r="1506" spans="1:6">
      <c r="A1506" s="19" t="s">
        <v>4427</v>
      </c>
      <c r="B1506" s="19" t="s">
        <v>6807</v>
      </c>
      <c r="C1506" s="19" t="s">
        <v>4735</v>
      </c>
      <c r="D1506" s="19" t="s">
        <v>10765</v>
      </c>
      <c r="E1506" s="19" t="s">
        <v>5986</v>
      </c>
      <c r="F1506" s="19" t="s">
        <v>623</v>
      </c>
    </row>
    <row r="1507" spans="1:6">
      <c r="A1507" s="19" t="s">
        <v>4962</v>
      </c>
      <c r="B1507" s="19" t="s">
        <v>8920</v>
      </c>
      <c r="C1507" s="19" t="s">
        <v>8919</v>
      </c>
      <c r="D1507" s="19" t="s">
        <v>10764</v>
      </c>
      <c r="E1507" s="19" t="s">
        <v>5988</v>
      </c>
      <c r="F1507" s="19" t="s">
        <v>623</v>
      </c>
    </row>
    <row r="1508" spans="1:6">
      <c r="A1508" s="19" t="s">
        <v>10763</v>
      </c>
      <c r="B1508" s="19" t="s">
        <v>6121</v>
      </c>
      <c r="C1508" s="19" t="s">
        <v>5823</v>
      </c>
      <c r="D1508" s="19" t="s">
        <v>10762</v>
      </c>
      <c r="E1508" s="19" t="s">
        <v>879</v>
      </c>
      <c r="F1508" s="19" t="s">
        <v>623</v>
      </c>
    </row>
    <row r="1509" spans="1:6">
      <c r="A1509" s="19" t="s">
        <v>8904</v>
      </c>
      <c r="B1509" s="19" t="s">
        <v>6191</v>
      </c>
      <c r="C1509" s="19" t="s">
        <v>10761</v>
      </c>
      <c r="D1509" s="19" t="s">
        <v>10753</v>
      </c>
      <c r="E1509" s="19" t="s">
        <v>1140</v>
      </c>
      <c r="F1509" s="19" t="s">
        <v>623</v>
      </c>
    </row>
    <row r="1510" spans="1:6">
      <c r="A1510" s="19" t="s">
        <v>8904</v>
      </c>
      <c r="B1510" s="19" t="s">
        <v>7725</v>
      </c>
      <c r="C1510" s="19" t="s">
        <v>5934</v>
      </c>
      <c r="D1510" s="19" t="s">
        <v>10753</v>
      </c>
      <c r="E1510" s="19" t="s">
        <v>1140</v>
      </c>
      <c r="F1510" s="19" t="s">
        <v>623</v>
      </c>
    </row>
    <row r="1511" spans="1:6">
      <c r="A1511" s="19" t="s">
        <v>4548</v>
      </c>
      <c r="B1511" s="19" t="s">
        <v>6403</v>
      </c>
      <c r="C1511" s="19" t="s">
        <v>8918</v>
      </c>
      <c r="D1511" s="19" t="s">
        <v>10760</v>
      </c>
      <c r="E1511" s="19" t="s">
        <v>10759</v>
      </c>
      <c r="F1511" s="19" t="s">
        <v>623</v>
      </c>
    </row>
    <row r="1512" spans="1:6">
      <c r="A1512" s="19" t="s">
        <v>4548</v>
      </c>
      <c r="B1512" s="19" t="s">
        <v>6406</v>
      </c>
      <c r="C1512" s="19" t="s">
        <v>8917</v>
      </c>
      <c r="D1512" s="19" t="s">
        <v>10760</v>
      </c>
      <c r="E1512" s="19" t="s">
        <v>10759</v>
      </c>
      <c r="F1512" s="19" t="s">
        <v>623</v>
      </c>
    </row>
    <row r="1513" spans="1:6">
      <c r="A1513" s="19" t="s">
        <v>4548</v>
      </c>
      <c r="B1513" s="19" t="s">
        <v>6409</v>
      </c>
      <c r="C1513" s="19" t="s">
        <v>8916</v>
      </c>
      <c r="D1513" s="19" t="s">
        <v>10760</v>
      </c>
      <c r="E1513" s="19" t="s">
        <v>10759</v>
      </c>
      <c r="F1513" s="19" t="s">
        <v>623</v>
      </c>
    </row>
    <row r="1514" spans="1:6">
      <c r="A1514" s="19" t="s">
        <v>4556</v>
      </c>
      <c r="B1514" s="19" t="s">
        <v>6426</v>
      </c>
      <c r="C1514" s="19" t="s">
        <v>4555</v>
      </c>
      <c r="D1514" s="19" t="s">
        <v>10746</v>
      </c>
      <c r="E1514" s="19" t="s">
        <v>10688</v>
      </c>
      <c r="F1514" s="19" t="s">
        <v>623</v>
      </c>
    </row>
    <row r="1515" spans="1:6">
      <c r="A1515" s="19" t="s">
        <v>8915</v>
      </c>
      <c r="B1515" s="19" t="s">
        <v>6747</v>
      </c>
      <c r="C1515" s="19" t="s">
        <v>4707</v>
      </c>
      <c r="D1515" s="19" t="s">
        <v>10746</v>
      </c>
      <c r="E1515" s="19" t="s">
        <v>10688</v>
      </c>
      <c r="F1515" s="19" t="s">
        <v>623</v>
      </c>
    </row>
    <row r="1516" spans="1:6">
      <c r="A1516" s="19" t="s">
        <v>8914</v>
      </c>
      <c r="B1516" s="19" t="s">
        <v>7283</v>
      </c>
      <c r="C1516" s="19" t="s">
        <v>4980</v>
      </c>
      <c r="D1516" s="19" t="s">
        <v>10746</v>
      </c>
      <c r="E1516" s="19" t="s">
        <v>10688</v>
      </c>
      <c r="F1516" s="19" t="s">
        <v>623</v>
      </c>
    </row>
    <row r="1517" spans="1:6">
      <c r="A1517" s="19" t="s">
        <v>8913</v>
      </c>
      <c r="B1517" s="19" t="s">
        <v>7285</v>
      </c>
      <c r="C1517" s="19" t="s">
        <v>4981</v>
      </c>
      <c r="D1517" s="19" t="s">
        <v>10746</v>
      </c>
      <c r="E1517" s="19" t="s">
        <v>10688</v>
      </c>
      <c r="F1517" s="19" t="s">
        <v>623</v>
      </c>
    </row>
    <row r="1518" spans="1:6">
      <c r="A1518" s="19" t="s">
        <v>8912</v>
      </c>
      <c r="B1518" s="19" t="s">
        <v>6578</v>
      </c>
      <c r="C1518" s="19" t="s">
        <v>4624</v>
      </c>
      <c r="D1518" s="19" t="s">
        <v>10751</v>
      </c>
      <c r="E1518" s="19" t="s">
        <v>10688</v>
      </c>
      <c r="F1518" s="19" t="s">
        <v>623</v>
      </c>
    </row>
    <row r="1519" spans="1:6">
      <c r="A1519" s="19" t="s">
        <v>8912</v>
      </c>
      <c r="B1519" s="19" t="s">
        <v>6580</v>
      </c>
      <c r="C1519" s="19" t="s">
        <v>4626</v>
      </c>
      <c r="D1519" s="19" t="s">
        <v>10751</v>
      </c>
      <c r="E1519" s="19" t="s">
        <v>10688</v>
      </c>
      <c r="F1519" s="19" t="s">
        <v>623</v>
      </c>
    </row>
    <row r="1520" spans="1:6">
      <c r="A1520" s="19" t="s">
        <v>8904</v>
      </c>
      <c r="B1520" s="19" t="s">
        <v>6067</v>
      </c>
      <c r="C1520" s="19" t="s">
        <v>4358</v>
      </c>
      <c r="D1520" s="19" t="s">
        <v>10753</v>
      </c>
      <c r="E1520" s="19" t="s">
        <v>10752</v>
      </c>
      <c r="F1520" s="19" t="s">
        <v>623</v>
      </c>
    </row>
    <row r="1521" spans="1:6">
      <c r="A1521" s="19" t="s">
        <v>8904</v>
      </c>
      <c r="B1521" s="19" t="s">
        <v>7138</v>
      </c>
      <c r="C1521" s="19" t="s">
        <v>4910</v>
      </c>
      <c r="D1521" s="19" t="s">
        <v>10753</v>
      </c>
      <c r="E1521" s="19" t="s">
        <v>1140</v>
      </c>
      <c r="F1521" s="19" t="s">
        <v>623</v>
      </c>
    </row>
    <row r="1522" spans="1:6">
      <c r="A1522" s="19" t="s">
        <v>8904</v>
      </c>
      <c r="B1522" s="19" t="s">
        <v>6801</v>
      </c>
      <c r="C1522" s="19" t="s">
        <v>4732</v>
      </c>
      <c r="D1522" s="19" t="s">
        <v>10753</v>
      </c>
      <c r="E1522" s="19" t="s">
        <v>10752</v>
      </c>
      <c r="F1522" s="19" t="s">
        <v>623</v>
      </c>
    </row>
    <row r="1523" spans="1:6">
      <c r="A1523" s="19" t="s">
        <v>8904</v>
      </c>
      <c r="B1523" s="19" t="s">
        <v>7407</v>
      </c>
      <c r="C1523" s="19" t="s">
        <v>5038</v>
      </c>
      <c r="D1523" s="19" t="s">
        <v>10753</v>
      </c>
      <c r="E1523" s="19" t="s">
        <v>10752</v>
      </c>
      <c r="F1523" s="19" t="s">
        <v>623</v>
      </c>
    </row>
    <row r="1524" spans="1:6">
      <c r="A1524" s="19" t="s">
        <v>8904</v>
      </c>
      <c r="B1524" s="19" t="s">
        <v>6626</v>
      </c>
      <c r="C1524" s="19" t="s">
        <v>4645</v>
      </c>
      <c r="D1524" s="19" t="s">
        <v>10753</v>
      </c>
      <c r="E1524" s="19" t="s">
        <v>10752</v>
      </c>
      <c r="F1524" s="19" t="s">
        <v>623</v>
      </c>
    </row>
    <row r="1525" spans="1:6">
      <c r="A1525" s="19" t="s">
        <v>4664</v>
      </c>
      <c r="B1525" s="19" t="s">
        <v>6670</v>
      </c>
      <c r="C1525" s="19" t="s">
        <v>4664</v>
      </c>
      <c r="D1525" s="19" t="s">
        <v>10756</v>
      </c>
      <c r="E1525" s="19" t="s">
        <v>10688</v>
      </c>
      <c r="F1525" s="19" t="s">
        <v>623</v>
      </c>
    </row>
    <row r="1526" spans="1:6">
      <c r="A1526" s="19" t="s">
        <v>8911</v>
      </c>
      <c r="B1526" s="19" t="s">
        <v>6749</v>
      </c>
      <c r="C1526" s="19" t="s">
        <v>4708</v>
      </c>
      <c r="D1526" s="19" t="s">
        <v>10746</v>
      </c>
      <c r="E1526" s="19" t="s">
        <v>10688</v>
      </c>
      <c r="F1526" s="19" t="s">
        <v>623</v>
      </c>
    </row>
    <row r="1527" spans="1:6">
      <c r="A1527" s="19" t="s">
        <v>4762</v>
      </c>
      <c r="B1527" s="19" t="s">
        <v>6852</v>
      </c>
      <c r="C1527" s="19" t="s">
        <v>4761</v>
      </c>
      <c r="D1527" s="19" t="s">
        <v>10758</v>
      </c>
      <c r="E1527" s="19" t="s">
        <v>10757</v>
      </c>
      <c r="F1527" s="19" t="s">
        <v>623</v>
      </c>
    </row>
    <row r="1528" spans="1:6">
      <c r="A1528" s="19" t="s">
        <v>4762</v>
      </c>
      <c r="B1528" s="19" t="s">
        <v>6856</v>
      </c>
      <c r="C1528" s="19" t="s">
        <v>4763</v>
      </c>
      <c r="D1528" s="19" t="s">
        <v>10758</v>
      </c>
      <c r="E1528" s="19" t="s">
        <v>10757</v>
      </c>
      <c r="F1528" s="19" t="s">
        <v>623</v>
      </c>
    </row>
    <row r="1529" spans="1:6">
      <c r="A1529" s="19" t="s">
        <v>4762</v>
      </c>
      <c r="B1529" s="19" t="s">
        <v>7104</v>
      </c>
      <c r="C1529" s="19" t="s">
        <v>4890</v>
      </c>
      <c r="D1529" s="19" t="s">
        <v>10758</v>
      </c>
      <c r="E1529" s="19" t="s">
        <v>10757</v>
      </c>
      <c r="F1529" s="19" t="s">
        <v>623</v>
      </c>
    </row>
    <row r="1530" spans="1:6">
      <c r="A1530" s="19" t="s">
        <v>4630</v>
      </c>
      <c r="B1530" s="19" t="s">
        <v>6585</v>
      </c>
      <c r="C1530" s="19" t="s">
        <v>94</v>
      </c>
      <c r="D1530" s="19" t="s">
        <v>10753</v>
      </c>
      <c r="E1530" s="19" t="s">
        <v>10752</v>
      </c>
      <c r="F1530" s="19" t="s">
        <v>623</v>
      </c>
    </row>
    <row r="1531" spans="1:6">
      <c r="A1531" s="19" t="s">
        <v>4630</v>
      </c>
      <c r="B1531" s="19" t="s">
        <v>6587</v>
      </c>
      <c r="C1531" s="19" t="s">
        <v>95</v>
      </c>
      <c r="D1531" s="19" t="s">
        <v>10753</v>
      </c>
      <c r="E1531" s="19" t="s">
        <v>10752</v>
      </c>
      <c r="F1531" s="19" t="s">
        <v>623</v>
      </c>
    </row>
    <row r="1532" spans="1:6">
      <c r="A1532" s="19" t="s">
        <v>8897</v>
      </c>
      <c r="B1532" s="19" t="s">
        <v>7043</v>
      </c>
      <c r="C1532" s="19" t="s">
        <v>4857</v>
      </c>
      <c r="D1532" s="19" t="s">
        <v>10751</v>
      </c>
      <c r="E1532" s="19" t="s">
        <v>10688</v>
      </c>
      <c r="F1532" s="19" t="s">
        <v>623</v>
      </c>
    </row>
    <row r="1533" spans="1:6">
      <c r="A1533" s="19" t="s">
        <v>8904</v>
      </c>
      <c r="B1533" s="19" t="s">
        <v>7426</v>
      </c>
      <c r="C1533" s="19" t="s">
        <v>5044</v>
      </c>
      <c r="D1533" s="19" t="s">
        <v>10753</v>
      </c>
      <c r="E1533" s="19" t="s">
        <v>10752</v>
      </c>
      <c r="F1533" s="19" t="s">
        <v>623</v>
      </c>
    </row>
    <row r="1534" spans="1:6">
      <c r="A1534" s="19" t="s">
        <v>8910</v>
      </c>
      <c r="B1534" s="19" t="s">
        <v>7277</v>
      </c>
      <c r="C1534" s="19" t="s">
        <v>4977</v>
      </c>
      <c r="D1534" s="19" t="s">
        <v>10746</v>
      </c>
      <c r="E1534" s="19" t="s">
        <v>10688</v>
      </c>
      <c r="F1534" s="19" t="s">
        <v>623</v>
      </c>
    </row>
    <row r="1535" spans="1:6">
      <c r="A1535" s="19" t="s">
        <v>8909</v>
      </c>
      <c r="B1535" s="19" t="s">
        <v>7279</v>
      </c>
      <c r="C1535" s="19" t="s">
        <v>4978</v>
      </c>
      <c r="D1535" s="19" t="s">
        <v>10746</v>
      </c>
      <c r="E1535" s="19" t="s">
        <v>10688</v>
      </c>
      <c r="F1535" s="19" t="s">
        <v>623</v>
      </c>
    </row>
    <row r="1536" spans="1:6">
      <c r="A1536" s="19" t="s">
        <v>8908</v>
      </c>
      <c r="B1536" s="19" t="s">
        <v>7281</v>
      </c>
      <c r="C1536" s="19" t="s">
        <v>4979</v>
      </c>
      <c r="D1536" s="19" t="s">
        <v>10746</v>
      </c>
      <c r="E1536" s="19" t="s">
        <v>10688</v>
      </c>
      <c r="F1536" s="19" t="s">
        <v>623</v>
      </c>
    </row>
    <row r="1537" spans="1:6">
      <c r="A1537" s="19" t="s">
        <v>8904</v>
      </c>
      <c r="B1537" s="19" t="s">
        <v>6263</v>
      </c>
      <c r="C1537" s="19" t="s">
        <v>4470</v>
      </c>
      <c r="D1537" s="19" t="s">
        <v>10753</v>
      </c>
      <c r="E1537" s="19" t="s">
        <v>1140</v>
      </c>
      <c r="F1537" s="19" t="s">
        <v>623</v>
      </c>
    </row>
    <row r="1538" spans="1:6">
      <c r="A1538" s="19" t="s">
        <v>4664</v>
      </c>
      <c r="B1538" s="19" t="s">
        <v>7330</v>
      </c>
      <c r="C1538" s="19" t="s">
        <v>5004</v>
      </c>
      <c r="D1538" s="19" t="s">
        <v>10756</v>
      </c>
      <c r="E1538" s="19" t="s">
        <v>10688</v>
      </c>
      <c r="F1538" s="19" t="s">
        <v>623</v>
      </c>
    </row>
    <row r="1539" spans="1:6">
      <c r="A1539" s="19" t="s">
        <v>8907</v>
      </c>
      <c r="B1539" s="19" t="s">
        <v>7706</v>
      </c>
      <c r="C1539" s="19" t="s">
        <v>8906</v>
      </c>
      <c r="D1539" s="19" t="s">
        <v>10746</v>
      </c>
      <c r="E1539" s="19" t="s">
        <v>10688</v>
      </c>
      <c r="F1539" s="19" t="s">
        <v>623</v>
      </c>
    </row>
    <row r="1540" spans="1:6">
      <c r="A1540" s="19" t="s">
        <v>8904</v>
      </c>
      <c r="B1540" s="19" t="s">
        <v>6868</v>
      </c>
      <c r="C1540" s="19" t="s">
        <v>4768</v>
      </c>
      <c r="D1540" s="19" t="s">
        <v>10753</v>
      </c>
      <c r="E1540" s="19" t="s">
        <v>10752</v>
      </c>
      <c r="F1540" s="19" t="s">
        <v>623</v>
      </c>
    </row>
    <row r="1541" spans="1:6">
      <c r="A1541" s="19" t="s">
        <v>8904</v>
      </c>
      <c r="B1541" s="19" t="s">
        <v>7224</v>
      </c>
      <c r="C1541" s="19" t="s">
        <v>4957</v>
      </c>
      <c r="D1541" s="19" t="s">
        <v>10753</v>
      </c>
      <c r="E1541" s="19" t="s">
        <v>10752</v>
      </c>
      <c r="F1541" s="19" t="s">
        <v>623</v>
      </c>
    </row>
    <row r="1542" spans="1:6">
      <c r="A1542" s="19" t="s">
        <v>8904</v>
      </c>
      <c r="B1542" s="19" t="s">
        <v>10755</v>
      </c>
      <c r="C1542" s="19" t="s">
        <v>10754</v>
      </c>
      <c r="D1542" s="19" t="s">
        <v>10753</v>
      </c>
      <c r="E1542" s="19" t="s">
        <v>10752</v>
      </c>
      <c r="F1542" s="19" t="s">
        <v>623</v>
      </c>
    </row>
    <row r="1543" spans="1:6">
      <c r="A1543" s="19" t="s">
        <v>8904</v>
      </c>
      <c r="B1543" s="19" t="s">
        <v>6480</v>
      </c>
      <c r="C1543" s="19" t="s">
        <v>4578</v>
      </c>
      <c r="D1543" s="19" t="s">
        <v>10753</v>
      </c>
      <c r="E1543" s="19" t="s">
        <v>10752</v>
      </c>
      <c r="F1543" s="19" t="s">
        <v>623</v>
      </c>
    </row>
    <row r="1544" spans="1:6">
      <c r="A1544" s="19" t="s">
        <v>8904</v>
      </c>
      <c r="B1544" s="19" t="s">
        <v>6349</v>
      </c>
      <c r="C1544" s="19" t="s">
        <v>4521</v>
      </c>
      <c r="D1544" s="19" t="s">
        <v>10753</v>
      </c>
      <c r="E1544" s="19" t="s">
        <v>10752</v>
      </c>
      <c r="F1544" s="19" t="s">
        <v>623</v>
      </c>
    </row>
    <row r="1545" spans="1:6">
      <c r="A1545" s="19" t="s">
        <v>8904</v>
      </c>
      <c r="B1545" s="19" t="s">
        <v>6198</v>
      </c>
      <c r="C1545" s="19" t="s">
        <v>8905</v>
      </c>
      <c r="D1545" s="19" t="s">
        <v>10753</v>
      </c>
      <c r="E1545" s="19" t="s">
        <v>1140</v>
      </c>
      <c r="F1545" s="19" t="s">
        <v>623</v>
      </c>
    </row>
    <row r="1546" spans="1:6">
      <c r="A1546" s="19" t="s">
        <v>8904</v>
      </c>
      <c r="B1546" s="19" t="s">
        <v>7557</v>
      </c>
      <c r="C1546" s="19" t="s">
        <v>5098</v>
      </c>
      <c r="D1546" s="19" t="s">
        <v>10753</v>
      </c>
      <c r="E1546" s="19" t="s">
        <v>10752</v>
      </c>
      <c r="F1546" s="19" t="s">
        <v>623</v>
      </c>
    </row>
    <row r="1547" spans="1:6">
      <c r="A1547" s="19" t="s">
        <v>8903</v>
      </c>
      <c r="B1547" s="19" t="s">
        <v>7044</v>
      </c>
      <c r="C1547" s="19" t="s">
        <v>4858</v>
      </c>
      <c r="D1547" s="19" t="s">
        <v>10751</v>
      </c>
      <c r="E1547" s="19" t="s">
        <v>10688</v>
      </c>
      <c r="F1547" s="19" t="s">
        <v>623</v>
      </c>
    </row>
    <row r="1548" spans="1:6">
      <c r="A1548" s="19" t="s">
        <v>8902</v>
      </c>
      <c r="B1548" s="19" t="s">
        <v>8901</v>
      </c>
      <c r="C1548" s="19" t="s">
        <v>8900</v>
      </c>
      <c r="D1548" s="19" t="s">
        <v>10751</v>
      </c>
      <c r="E1548" s="19" t="s">
        <v>10688</v>
      </c>
      <c r="F1548" s="19" t="s">
        <v>623</v>
      </c>
    </row>
    <row r="1549" spans="1:6">
      <c r="A1549" s="19" t="s">
        <v>8899</v>
      </c>
      <c r="B1549" s="19" t="s">
        <v>7042</v>
      </c>
      <c r="C1549" s="19" t="s">
        <v>4856</v>
      </c>
      <c r="D1549" s="19" t="s">
        <v>10751</v>
      </c>
      <c r="E1549" s="19" t="s">
        <v>10688</v>
      </c>
      <c r="F1549" s="19" t="s">
        <v>623</v>
      </c>
    </row>
    <row r="1550" spans="1:6">
      <c r="A1550" s="19" t="s">
        <v>4485</v>
      </c>
      <c r="B1550" s="19" t="s">
        <v>6295</v>
      </c>
      <c r="C1550" s="19" t="s">
        <v>4485</v>
      </c>
      <c r="D1550" s="19" t="s">
        <v>10746</v>
      </c>
      <c r="E1550" s="19" t="s">
        <v>10688</v>
      </c>
      <c r="F1550" s="19" t="s">
        <v>623</v>
      </c>
    </row>
    <row r="1551" spans="1:6">
      <c r="A1551" s="19" t="s">
        <v>5796</v>
      </c>
      <c r="B1551" s="19" t="s">
        <v>8754</v>
      </c>
      <c r="C1551" s="19" t="s">
        <v>5795</v>
      </c>
      <c r="D1551" s="19" t="s">
        <v>10750</v>
      </c>
      <c r="E1551" s="19" t="s">
        <v>10749</v>
      </c>
      <c r="F1551" s="19" t="s">
        <v>50</v>
      </c>
    </row>
    <row r="1552" spans="1:6">
      <c r="A1552" s="19" t="s">
        <v>8898</v>
      </c>
      <c r="B1552" s="19" t="s">
        <v>6218</v>
      </c>
      <c r="C1552" s="19" t="s">
        <v>5840</v>
      </c>
      <c r="D1552" s="19" t="s">
        <v>10748</v>
      </c>
      <c r="E1552" s="19" t="s">
        <v>1140</v>
      </c>
      <c r="F1552" s="19" t="s">
        <v>623</v>
      </c>
    </row>
    <row r="1553" spans="1:6">
      <c r="A1553" s="19" t="s">
        <v>8897</v>
      </c>
      <c r="B1553" s="19" t="s">
        <v>6987</v>
      </c>
      <c r="C1553" s="19" t="s">
        <v>49</v>
      </c>
      <c r="D1553" s="19" t="s">
        <v>10747</v>
      </c>
      <c r="E1553" s="19" t="s">
        <v>10688</v>
      </c>
      <c r="F1553" s="19" t="s">
        <v>623</v>
      </c>
    </row>
    <row r="1554" spans="1:6">
      <c r="A1554" s="19" t="s">
        <v>8895</v>
      </c>
      <c r="B1554" s="19" t="s">
        <v>6751</v>
      </c>
      <c r="C1554" s="19" t="s">
        <v>8894</v>
      </c>
      <c r="D1554" s="19" t="s">
        <v>10746</v>
      </c>
      <c r="E1554" s="19" t="s">
        <v>10688</v>
      </c>
      <c r="F1554" s="19" t="s">
        <v>623</v>
      </c>
    </row>
    <row r="1555" spans="1:6">
      <c r="A1555" s="19" t="s">
        <v>8833</v>
      </c>
      <c r="B1555" s="19" t="s">
        <v>6250</v>
      </c>
      <c r="C1555" s="19" t="s">
        <v>4456</v>
      </c>
      <c r="D1555" s="19" t="s">
        <v>10703</v>
      </c>
      <c r="E1555" s="19" t="s">
        <v>128</v>
      </c>
      <c r="F1555" s="19" t="s">
        <v>623</v>
      </c>
    </row>
    <row r="1556" spans="1:6">
      <c r="A1556" s="19" t="s">
        <v>8835</v>
      </c>
      <c r="B1556" s="19" t="s">
        <v>6921</v>
      </c>
      <c r="C1556" s="19" t="s">
        <v>4802</v>
      </c>
      <c r="D1556" s="19" t="s">
        <v>10684</v>
      </c>
      <c r="E1556" s="19" t="s">
        <v>5988</v>
      </c>
      <c r="F1556" s="19" t="s">
        <v>623</v>
      </c>
    </row>
    <row r="1557" spans="1:6">
      <c r="A1557" s="19" t="s">
        <v>3952</v>
      </c>
      <c r="B1557" s="19" t="s">
        <v>6887</v>
      </c>
      <c r="C1557" s="19" t="s">
        <v>3952</v>
      </c>
      <c r="D1557" s="19" t="s">
        <v>10745</v>
      </c>
      <c r="E1557" s="19" t="s">
        <v>128</v>
      </c>
      <c r="F1557" s="19" t="s">
        <v>623</v>
      </c>
    </row>
    <row r="1558" spans="1:6">
      <c r="A1558" s="19" t="s">
        <v>8881</v>
      </c>
      <c r="B1558" s="19" t="s">
        <v>7288</v>
      </c>
      <c r="C1558" s="19" t="s">
        <v>1464</v>
      </c>
      <c r="D1558" s="19" t="s">
        <v>10745</v>
      </c>
      <c r="E1558" s="19" t="s">
        <v>128</v>
      </c>
      <c r="F1558" s="19" t="s">
        <v>623</v>
      </c>
    </row>
    <row r="1559" spans="1:6">
      <c r="A1559" s="19" t="s">
        <v>8835</v>
      </c>
      <c r="B1559" s="19" t="s">
        <v>7780</v>
      </c>
      <c r="C1559" s="19" t="s">
        <v>5226</v>
      </c>
      <c r="D1559" s="19" t="s">
        <v>10686</v>
      </c>
      <c r="E1559" s="19" t="s">
        <v>5988</v>
      </c>
      <c r="F1559" s="19" t="s">
        <v>623</v>
      </c>
    </row>
    <row r="1560" spans="1:6">
      <c r="A1560" s="19" t="s">
        <v>8878</v>
      </c>
      <c r="B1560" s="19" t="s">
        <v>7228</v>
      </c>
      <c r="C1560" s="19" t="s">
        <v>8893</v>
      </c>
      <c r="D1560" s="19" t="s">
        <v>10686</v>
      </c>
      <c r="E1560" s="19" t="s">
        <v>5988</v>
      </c>
      <c r="F1560" s="19" t="s">
        <v>623</v>
      </c>
    </row>
    <row r="1561" spans="1:6">
      <c r="A1561" s="19" t="s">
        <v>8835</v>
      </c>
      <c r="B1561" s="19" t="s">
        <v>6379</v>
      </c>
      <c r="C1561" s="19" t="s">
        <v>10744</v>
      </c>
      <c r="D1561" s="19" t="s">
        <v>10684</v>
      </c>
      <c r="E1561" s="19" t="s">
        <v>5988</v>
      </c>
      <c r="F1561" s="19" t="s">
        <v>623</v>
      </c>
    </row>
    <row r="1562" spans="1:6">
      <c r="A1562" s="19" t="s">
        <v>8892</v>
      </c>
      <c r="B1562" s="19" t="s">
        <v>6519</v>
      </c>
      <c r="C1562" s="19" t="s">
        <v>4594</v>
      </c>
      <c r="D1562" s="19" t="s">
        <v>10727</v>
      </c>
      <c r="E1562" s="19" t="s">
        <v>128</v>
      </c>
      <c r="F1562" s="19" t="s">
        <v>623</v>
      </c>
    </row>
    <row r="1563" spans="1:6">
      <c r="A1563" s="19" t="s">
        <v>8859</v>
      </c>
      <c r="B1563" s="19" t="s">
        <v>7631</v>
      </c>
      <c r="C1563" s="19" t="s">
        <v>8891</v>
      </c>
      <c r="D1563" s="19" t="s">
        <v>10686</v>
      </c>
      <c r="E1563" s="19" t="s">
        <v>5988</v>
      </c>
      <c r="F1563" s="19" t="s">
        <v>623</v>
      </c>
    </row>
    <row r="1564" spans="1:6">
      <c r="A1564" s="19" t="s">
        <v>8833</v>
      </c>
      <c r="B1564" s="19" t="s">
        <v>7774</v>
      </c>
      <c r="C1564" s="19" t="s">
        <v>10743</v>
      </c>
      <c r="D1564" s="19" t="s">
        <v>10684</v>
      </c>
      <c r="E1564" s="19" t="s">
        <v>5988</v>
      </c>
      <c r="F1564" s="19" t="s">
        <v>623</v>
      </c>
    </row>
    <row r="1565" spans="1:6">
      <c r="A1565" s="19" t="s">
        <v>8833</v>
      </c>
      <c r="B1565" s="19" t="s">
        <v>7776</v>
      </c>
      <c r="C1565" s="19" t="s">
        <v>10742</v>
      </c>
      <c r="D1565" s="19" t="s">
        <v>10684</v>
      </c>
      <c r="E1565" s="19" t="s">
        <v>5988</v>
      </c>
      <c r="F1565" s="19" t="s">
        <v>623</v>
      </c>
    </row>
    <row r="1566" spans="1:6">
      <c r="A1566" s="19" t="s">
        <v>8833</v>
      </c>
      <c r="B1566" s="19" t="s">
        <v>7777</v>
      </c>
      <c r="C1566" s="19" t="s">
        <v>10741</v>
      </c>
      <c r="D1566" s="19" t="s">
        <v>10684</v>
      </c>
      <c r="E1566" s="19" t="s">
        <v>5988</v>
      </c>
      <c r="F1566" s="19" t="s">
        <v>623</v>
      </c>
    </row>
    <row r="1567" spans="1:6">
      <c r="A1567" s="19" t="s">
        <v>8833</v>
      </c>
      <c r="B1567" s="19" t="s">
        <v>7778</v>
      </c>
      <c r="C1567" s="19" t="s">
        <v>10740</v>
      </c>
      <c r="D1567" s="19" t="s">
        <v>10684</v>
      </c>
      <c r="E1567" s="19" t="s">
        <v>5988</v>
      </c>
      <c r="F1567" s="19" t="s">
        <v>623</v>
      </c>
    </row>
    <row r="1568" spans="1:6">
      <c r="A1568" s="19" t="s">
        <v>8833</v>
      </c>
      <c r="B1568" s="19" t="s">
        <v>6030</v>
      </c>
      <c r="C1568" s="19" t="s">
        <v>10739</v>
      </c>
      <c r="D1568" s="19" t="s">
        <v>10684</v>
      </c>
      <c r="E1568" s="19" t="s">
        <v>5988</v>
      </c>
      <c r="F1568" s="19" t="s">
        <v>623</v>
      </c>
    </row>
    <row r="1569" spans="1:6">
      <c r="A1569" s="19" t="s">
        <v>8833</v>
      </c>
      <c r="B1569" s="19" t="s">
        <v>6033</v>
      </c>
      <c r="C1569" s="19" t="s">
        <v>10738</v>
      </c>
      <c r="D1569" s="19" t="s">
        <v>10684</v>
      </c>
      <c r="E1569" s="19" t="s">
        <v>5988</v>
      </c>
      <c r="F1569" s="19" t="s">
        <v>623</v>
      </c>
    </row>
    <row r="1570" spans="1:6">
      <c r="A1570" s="19" t="s">
        <v>8863</v>
      </c>
      <c r="B1570" s="19" t="s">
        <v>7087</v>
      </c>
      <c r="C1570" s="19" t="s">
        <v>8884</v>
      </c>
      <c r="D1570" s="19" t="s">
        <v>10703</v>
      </c>
      <c r="E1570" s="19" t="s">
        <v>128</v>
      </c>
      <c r="F1570" s="19" t="s">
        <v>623</v>
      </c>
    </row>
    <row r="1571" spans="1:6">
      <c r="A1571" s="19" t="s">
        <v>8863</v>
      </c>
      <c r="B1571" s="19" t="s">
        <v>6483</v>
      </c>
      <c r="C1571" s="19" t="s">
        <v>8883</v>
      </c>
      <c r="D1571" s="19" t="s">
        <v>10703</v>
      </c>
      <c r="E1571" s="19" t="s">
        <v>128</v>
      </c>
      <c r="F1571" s="19" t="s">
        <v>623</v>
      </c>
    </row>
    <row r="1572" spans="1:6">
      <c r="A1572" s="19" t="s">
        <v>8835</v>
      </c>
      <c r="B1572" s="19" t="s">
        <v>6376</v>
      </c>
      <c r="C1572" s="19" t="s">
        <v>10737</v>
      </c>
      <c r="D1572" s="19" t="s">
        <v>10684</v>
      </c>
      <c r="E1572" s="19" t="s">
        <v>5988</v>
      </c>
      <c r="F1572" s="19" t="s">
        <v>623</v>
      </c>
    </row>
    <row r="1573" spans="1:6">
      <c r="A1573" s="19" t="s">
        <v>8844</v>
      </c>
      <c r="B1573" s="19" t="s">
        <v>7290</v>
      </c>
      <c r="C1573" s="19" t="s">
        <v>4985</v>
      </c>
      <c r="D1573" s="19" t="s">
        <v>10703</v>
      </c>
      <c r="E1573" s="19" t="s">
        <v>128</v>
      </c>
      <c r="F1573" s="19" t="s">
        <v>623</v>
      </c>
    </row>
    <row r="1574" spans="1:6">
      <c r="A1574" s="19" t="s">
        <v>8867</v>
      </c>
      <c r="B1574" s="19" t="s">
        <v>7766</v>
      </c>
      <c r="C1574" s="19" t="s">
        <v>8882</v>
      </c>
      <c r="D1574" s="19" t="s">
        <v>10684</v>
      </c>
      <c r="E1574" s="19" t="s">
        <v>5988</v>
      </c>
      <c r="F1574" s="19" t="s">
        <v>623</v>
      </c>
    </row>
    <row r="1575" spans="1:6">
      <c r="A1575" s="19" t="s">
        <v>10736</v>
      </c>
      <c r="B1575" s="19" t="s">
        <v>7791</v>
      </c>
      <c r="C1575" s="19" t="s">
        <v>10735</v>
      </c>
      <c r="D1575" s="19" t="s">
        <v>10684</v>
      </c>
      <c r="E1575" s="19" t="s">
        <v>5988</v>
      </c>
      <c r="F1575" s="19" t="s">
        <v>623</v>
      </c>
    </row>
    <row r="1576" spans="1:6">
      <c r="A1576" s="19" t="s">
        <v>8881</v>
      </c>
      <c r="B1576" s="19" t="s">
        <v>6762</v>
      </c>
      <c r="C1576" s="19" t="s">
        <v>4716</v>
      </c>
      <c r="D1576" s="19" t="s">
        <v>10703</v>
      </c>
      <c r="E1576" s="19" t="s">
        <v>128</v>
      </c>
      <c r="F1576" s="19" t="s">
        <v>623</v>
      </c>
    </row>
    <row r="1577" spans="1:6">
      <c r="A1577" s="19" t="s">
        <v>8833</v>
      </c>
      <c r="B1577" s="19" t="s">
        <v>7402</v>
      </c>
      <c r="C1577" s="19" t="s">
        <v>10734</v>
      </c>
      <c r="D1577" s="19" t="s">
        <v>10684</v>
      </c>
      <c r="E1577" s="19" t="s">
        <v>5988</v>
      </c>
      <c r="F1577" s="19" t="s">
        <v>623</v>
      </c>
    </row>
    <row r="1578" spans="1:6">
      <c r="A1578" s="19" t="s">
        <v>8863</v>
      </c>
      <c r="B1578" s="19" t="s">
        <v>6117</v>
      </c>
      <c r="C1578" s="19" t="s">
        <v>8879</v>
      </c>
      <c r="D1578" s="19" t="s">
        <v>10703</v>
      </c>
      <c r="E1578" s="19" t="s">
        <v>128</v>
      </c>
      <c r="F1578" s="19" t="s">
        <v>623</v>
      </c>
    </row>
    <row r="1579" spans="1:6">
      <c r="A1579" s="19" t="s">
        <v>10733</v>
      </c>
      <c r="B1579" s="19" t="s">
        <v>6382</v>
      </c>
      <c r="C1579" s="19" t="s">
        <v>10732</v>
      </c>
      <c r="D1579" s="19" t="s">
        <v>10684</v>
      </c>
      <c r="E1579" s="19" t="s">
        <v>5988</v>
      </c>
      <c r="F1579" s="19" t="s">
        <v>623</v>
      </c>
    </row>
    <row r="1580" spans="1:6">
      <c r="A1580" s="19" t="s">
        <v>8878</v>
      </c>
      <c r="B1580" s="19" t="s">
        <v>7225</v>
      </c>
      <c r="C1580" s="19" t="s">
        <v>8877</v>
      </c>
      <c r="D1580" s="19" t="s">
        <v>10686</v>
      </c>
      <c r="E1580" s="19" t="s">
        <v>5988</v>
      </c>
      <c r="F1580" s="19" t="s">
        <v>623</v>
      </c>
    </row>
    <row r="1581" spans="1:6">
      <c r="A1581" s="19" t="s">
        <v>8863</v>
      </c>
      <c r="B1581" s="19" t="s">
        <v>7332</v>
      </c>
      <c r="C1581" s="19" t="s">
        <v>10731</v>
      </c>
      <c r="D1581" s="19" t="s">
        <v>10703</v>
      </c>
      <c r="E1581" s="19" t="s">
        <v>128</v>
      </c>
      <c r="F1581" s="19" t="s">
        <v>623</v>
      </c>
    </row>
    <row r="1582" spans="1:6">
      <c r="A1582" s="19" t="s">
        <v>8863</v>
      </c>
      <c r="B1582" s="19" t="s">
        <v>6640</v>
      </c>
      <c r="C1582" s="19" t="s">
        <v>8876</v>
      </c>
      <c r="D1582" s="19" t="s">
        <v>10680</v>
      </c>
      <c r="E1582" s="19" t="s">
        <v>128</v>
      </c>
      <c r="F1582" s="19" t="s">
        <v>623</v>
      </c>
    </row>
    <row r="1583" spans="1:6">
      <c r="A1583" s="19" t="s">
        <v>10730</v>
      </c>
      <c r="B1583" s="19" t="s">
        <v>7749</v>
      </c>
      <c r="C1583" s="19" t="s">
        <v>10729</v>
      </c>
      <c r="D1583" s="19" t="s">
        <v>10703</v>
      </c>
      <c r="E1583" s="19" t="s">
        <v>128</v>
      </c>
      <c r="F1583" s="19" t="s">
        <v>623</v>
      </c>
    </row>
    <row r="1584" spans="1:6">
      <c r="A1584" s="19" t="s">
        <v>8835</v>
      </c>
      <c r="B1584" s="19" t="s">
        <v>7783</v>
      </c>
      <c r="C1584" s="19" t="s">
        <v>5227</v>
      </c>
      <c r="D1584" s="19" t="s">
        <v>10686</v>
      </c>
      <c r="E1584" s="19" t="s">
        <v>5988</v>
      </c>
      <c r="F1584" s="19" t="s">
        <v>623</v>
      </c>
    </row>
    <row r="1585" spans="1:6">
      <c r="A1585" s="19" t="s">
        <v>8833</v>
      </c>
      <c r="B1585" s="19" t="s">
        <v>7696</v>
      </c>
      <c r="C1585" s="19" t="s">
        <v>8875</v>
      </c>
      <c r="D1585" s="19" t="s">
        <v>10684</v>
      </c>
      <c r="E1585" s="19" t="s">
        <v>5988</v>
      </c>
      <c r="F1585" s="19" t="s">
        <v>623</v>
      </c>
    </row>
    <row r="1586" spans="1:6">
      <c r="A1586" s="19" t="s">
        <v>8833</v>
      </c>
      <c r="B1586" s="19" t="s">
        <v>7627</v>
      </c>
      <c r="C1586" s="19" t="s">
        <v>8874</v>
      </c>
      <c r="D1586" s="19" t="s">
        <v>10684</v>
      </c>
      <c r="E1586" s="19" t="s">
        <v>5988</v>
      </c>
      <c r="F1586" s="19" t="s">
        <v>623</v>
      </c>
    </row>
    <row r="1587" spans="1:6">
      <c r="A1587" s="19" t="s">
        <v>8833</v>
      </c>
      <c r="B1587" s="19" t="s">
        <v>7779</v>
      </c>
      <c r="C1587" s="19" t="s">
        <v>10728</v>
      </c>
      <c r="D1587" s="19" t="s">
        <v>10684</v>
      </c>
      <c r="E1587" s="19" t="s">
        <v>5988</v>
      </c>
      <c r="F1587" s="19" t="s">
        <v>623</v>
      </c>
    </row>
    <row r="1588" spans="1:6">
      <c r="A1588" s="19" t="s">
        <v>8833</v>
      </c>
      <c r="B1588" s="19" t="s">
        <v>7070</v>
      </c>
      <c r="C1588" s="19" t="s">
        <v>8872</v>
      </c>
      <c r="D1588" s="19" t="s">
        <v>10727</v>
      </c>
      <c r="E1588" s="19" t="s">
        <v>128</v>
      </c>
      <c r="F1588" s="19" t="s">
        <v>623</v>
      </c>
    </row>
    <row r="1589" spans="1:6">
      <c r="A1589" s="19" t="s">
        <v>8859</v>
      </c>
      <c r="B1589" s="19" t="s">
        <v>6925</v>
      </c>
      <c r="C1589" s="19" t="s">
        <v>8871</v>
      </c>
      <c r="D1589" s="19" t="s">
        <v>10686</v>
      </c>
      <c r="E1589" s="19" t="s">
        <v>5988</v>
      </c>
      <c r="F1589" s="19" t="s">
        <v>623</v>
      </c>
    </row>
    <row r="1590" spans="1:6">
      <c r="A1590" s="19" t="s">
        <v>8870</v>
      </c>
      <c r="B1590" s="19" t="s">
        <v>6923</v>
      </c>
      <c r="C1590" s="19" t="s">
        <v>10726</v>
      </c>
      <c r="D1590" s="19" t="s">
        <v>10686</v>
      </c>
      <c r="E1590" s="19" t="s">
        <v>5988</v>
      </c>
      <c r="F1590" s="19" t="s">
        <v>623</v>
      </c>
    </row>
    <row r="1591" spans="1:6">
      <c r="A1591" s="19" t="s">
        <v>8868</v>
      </c>
      <c r="B1591" s="19" t="s">
        <v>7796</v>
      </c>
      <c r="C1591" s="19" t="s">
        <v>5230</v>
      </c>
      <c r="D1591" s="19" t="s">
        <v>10704</v>
      </c>
      <c r="E1591" s="19" t="s">
        <v>128</v>
      </c>
      <c r="F1591" s="19" t="s">
        <v>623</v>
      </c>
    </row>
    <row r="1592" spans="1:6">
      <c r="A1592" s="19" t="s">
        <v>8835</v>
      </c>
      <c r="B1592" s="19" t="s">
        <v>7014</v>
      </c>
      <c r="C1592" s="19" t="s">
        <v>4845</v>
      </c>
      <c r="D1592" s="19" t="s">
        <v>10686</v>
      </c>
      <c r="E1592" s="19" t="s">
        <v>5988</v>
      </c>
      <c r="F1592" s="19" t="s">
        <v>623</v>
      </c>
    </row>
    <row r="1593" spans="1:6">
      <c r="A1593" s="19" t="s">
        <v>8867</v>
      </c>
      <c r="B1593" s="19" t="s">
        <v>7770</v>
      </c>
      <c r="C1593" s="19" t="s">
        <v>8866</v>
      </c>
      <c r="D1593" s="19" t="s">
        <v>10684</v>
      </c>
      <c r="E1593" s="19" t="s">
        <v>5988</v>
      </c>
      <c r="F1593" s="19" t="s">
        <v>623</v>
      </c>
    </row>
    <row r="1594" spans="1:6">
      <c r="A1594" s="19" t="s">
        <v>8835</v>
      </c>
      <c r="B1594" s="19" t="s">
        <v>6643</v>
      </c>
      <c r="C1594" s="19" t="s">
        <v>10725</v>
      </c>
      <c r="D1594" s="19" t="s">
        <v>10699</v>
      </c>
      <c r="E1594" s="19" t="s">
        <v>611</v>
      </c>
      <c r="F1594" s="19" t="s">
        <v>623</v>
      </c>
    </row>
    <row r="1595" spans="1:6">
      <c r="A1595" s="19" t="s">
        <v>8833</v>
      </c>
      <c r="B1595" s="19" t="s">
        <v>7300</v>
      </c>
      <c r="C1595" s="19" t="s">
        <v>10724</v>
      </c>
      <c r="D1595" s="19" t="s">
        <v>10699</v>
      </c>
      <c r="E1595" s="19" t="s">
        <v>611</v>
      </c>
      <c r="F1595" s="19" t="s">
        <v>623</v>
      </c>
    </row>
    <row r="1596" spans="1:6">
      <c r="A1596" s="19" t="s">
        <v>8835</v>
      </c>
      <c r="B1596" s="19" t="s">
        <v>7785</v>
      </c>
      <c r="C1596" s="19" t="s">
        <v>10723</v>
      </c>
      <c r="D1596" s="19" t="s">
        <v>10699</v>
      </c>
      <c r="E1596" s="19" t="s">
        <v>611</v>
      </c>
      <c r="F1596" s="19" t="s">
        <v>623</v>
      </c>
    </row>
    <row r="1597" spans="1:6">
      <c r="A1597" s="19" t="s">
        <v>10717</v>
      </c>
      <c r="B1597" s="19" t="s">
        <v>7789</v>
      </c>
      <c r="C1597" s="19" t="s">
        <v>10722</v>
      </c>
      <c r="D1597" s="19" t="s">
        <v>10699</v>
      </c>
      <c r="E1597" s="19" t="s">
        <v>611</v>
      </c>
      <c r="F1597" s="19" t="s">
        <v>623</v>
      </c>
    </row>
    <row r="1598" spans="1:6">
      <c r="A1598" s="19" t="s">
        <v>8835</v>
      </c>
      <c r="B1598" s="19" t="s">
        <v>7786</v>
      </c>
      <c r="C1598" s="19" t="s">
        <v>10721</v>
      </c>
      <c r="D1598" s="19" t="s">
        <v>10699</v>
      </c>
      <c r="E1598" s="19" t="s">
        <v>611</v>
      </c>
      <c r="F1598" s="19" t="s">
        <v>623</v>
      </c>
    </row>
    <row r="1599" spans="1:6">
      <c r="A1599" s="19" t="s">
        <v>8835</v>
      </c>
      <c r="B1599" s="19" t="s">
        <v>7787</v>
      </c>
      <c r="C1599" s="19" t="s">
        <v>10720</v>
      </c>
      <c r="D1599" s="19" t="s">
        <v>10699</v>
      </c>
      <c r="E1599" s="19" t="s">
        <v>611</v>
      </c>
      <c r="F1599" s="19" t="s">
        <v>623</v>
      </c>
    </row>
    <row r="1600" spans="1:6">
      <c r="A1600" s="19" t="s">
        <v>8835</v>
      </c>
      <c r="B1600" s="19" t="s">
        <v>6114</v>
      </c>
      <c r="C1600" s="19" t="s">
        <v>10719</v>
      </c>
      <c r="D1600" s="19" t="s">
        <v>10699</v>
      </c>
      <c r="E1600" s="19" t="s">
        <v>611</v>
      </c>
      <c r="F1600" s="19" t="s">
        <v>623</v>
      </c>
    </row>
    <row r="1601" spans="1:6">
      <c r="A1601" s="19" t="s">
        <v>8835</v>
      </c>
      <c r="B1601" s="19" t="s">
        <v>6109</v>
      </c>
      <c r="C1601" s="19" t="s">
        <v>10718</v>
      </c>
      <c r="D1601" s="19" t="s">
        <v>10699</v>
      </c>
      <c r="E1601" s="19" t="s">
        <v>611</v>
      </c>
      <c r="F1601" s="19" t="s">
        <v>623</v>
      </c>
    </row>
    <row r="1602" spans="1:6">
      <c r="A1602" s="19" t="s">
        <v>10717</v>
      </c>
      <c r="B1602" s="19" t="s">
        <v>7719</v>
      </c>
      <c r="C1602" s="19" t="s">
        <v>10716</v>
      </c>
      <c r="D1602" s="19" t="s">
        <v>10699</v>
      </c>
      <c r="E1602" s="19" t="s">
        <v>611</v>
      </c>
      <c r="F1602" s="19" t="s">
        <v>623</v>
      </c>
    </row>
    <row r="1603" spans="1:6">
      <c r="A1603" s="19" t="s">
        <v>8835</v>
      </c>
      <c r="B1603" s="19" t="s">
        <v>7083</v>
      </c>
      <c r="C1603" s="19" t="s">
        <v>10715</v>
      </c>
      <c r="D1603" s="19" t="s">
        <v>10699</v>
      </c>
      <c r="E1603" s="19" t="s">
        <v>611</v>
      </c>
      <c r="F1603" s="19" t="s">
        <v>623</v>
      </c>
    </row>
    <row r="1604" spans="1:6">
      <c r="A1604" s="19" t="s">
        <v>8835</v>
      </c>
      <c r="B1604" s="19" t="s">
        <v>6479</v>
      </c>
      <c r="C1604" s="19" t="s">
        <v>10714</v>
      </c>
      <c r="D1604" s="19" t="s">
        <v>10672</v>
      </c>
      <c r="E1604" s="19" t="s">
        <v>611</v>
      </c>
      <c r="F1604" s="19" t="s">
        <v>623</v>
      </c>
    </row>
    <row r="1605" spans="1:6">
      <c r="A1605" s="19" t="s">
        <v>8865</v>
      </c>
      <c r="B1605" s="19" t="s">
        <v>6723</v>
      </c>
      <c r="C1605" s="19" t="s">
        <v>8864</v>
      </c>
      <c r="D1605" s="19" t="s">
        <v>10713</v>
      </c>
      <c r="E1605" s="19" t="s">
        <v>10712</v>
      </c>
      <c r="F1605" s="19" t="s">
        <v>623</v>
      </c>
    </row>
    <row r="1606" spans="1:6">
      <c r="A1606" s="19" t="s">
        <v>8863</v>
      </c>
      <c r="B1606" s="19" t="s">
        <v>6685</v>
      </c>
      <c r="C1606" s="19" t="s">
        <v>1065</v>
      </c>
      <c r="D1606" s="19" t="s">
        <v>10711</v>
      </c>
      <c r="E1606" s="19" t="s">
        <v>10676</v>
      </c>
      <c r="F1606" s="19" t="s">
        <v>623</v>
      </c>
    </row>
    <row r="1607" spans="1:6">
      <c r="A1607" s="19" t="s">
        <v>8863</v>
      </c>
      <c r="B1607" s="19" t="s">
        <v>7413</v>
      </c>
      <c r="C1607" s="19" t="s">
        <v>8862</v>
      </c>
      <c r="D1607" s="19" t="s">
        <v>10711</v>
      </c>
      <c r="E1607" s="19" t="s">
        <v>10676</v>
      </c>
      <c r="F1607" s="19" t="s">
        <v>623</v>
      </c>
    </row>
    <row r="1608" spans="1:6">
      <c r="A1608" s="19" t="s">
        <v>8859</v>
      </c>
      <c r="B1608" s="19" t="s">
        <v>7411</v>
      </c>
      <c r="C1608" s="19" t="s">
        <v>8861</v>
      </c>
      <c r="D1608" s="19" t="s">
        <v>10711</v>
      </c>
      <c r="E1608" s="19" t="s">
        <v>10676</v>
      </c>
      <c r="F1608" s="19" t="s">
        <v>623</v>
      </c>
    </row>
    <row r="1609" spans="1:6">
      <c r="A1609" s="19" t="s">
        <v>8859</v>
      </c>
      <c r="B1609" s="19" t="s">
        <v>7373</v>
      </c>
      <c r="C1609" s="19" t="s">
        <v>8860</v>
      </c>
      <c r="D1609" s="19" t="s">
        <v>10711</v>
      </c>
      <c r="E1609" s="19" t="s">
        <v>10676</v>
      </c>
      <c r="F1609" s="19" t="s">
        <v>623</v>
      </c>
    </row>
    <row r="1610" spans="1:6">
      <c r="A1610" s="19" t="s">
        <v>8844</v>
      </c>
      <c r="B1610" s="19" t="s">
        <v>6790</v>
      </c>
      <c r="C1610" s="19" t="s">
        <v>4728</v>
      </c>
      <c r="D1610" s="19" t="s">
        <v>10701</v>
      </c>
      <c r="E1610" s="19" t="s">
        <v>10701</v>
      </c>
      <c r="F1610" s="19" t="s">
        <v>623</v>
      </c>
    </row>
    <row r="1611" spans="1:6">
      <c r="A1611" s="19" t="s">
        <v>8835</v>
      </c>
      <c r="B1611" s="19" t="s">
        <v>6957</v>
      </c>
      <c r="C1611" s="19" t="s">
        <v>4819</v>
      </c>
      <c r="D1611" s="19" t="s">
        <v>10672</v>
      </c>
      <c r="E1611" s="19" t="s">
        <v>128</v>
      </c>
      <c r="F1611" s="19" t="s">
        <v>623</v>
      </c>
    </row>
    <row r="1612" spans="1:6">
      <c r="A1612" s="19" t="s">
        <v>8844</v>
      </c>
      <c r="B1612" s="19" t="s">
        <v>7760</v>
      </c>
      <c r="C1612" s="19" t="s">
        <v>5213</v>
      </c>
      <c r="D1612" s="19" t="s">
        <v>10704</v>
      </c>
      <c r="E1612" s="19" t="s">
        <v>128</v>
      </c>
      <c r="F1612" s="19" t="s">
        <v>623</v>
      </c>
    </row>
    <row r="1613" spans="1:6">
      <c r="A1613" s="19" t="s">
        <v>8859</v>
      </c>
      <c r="B1613" s="19" t="s">
        <v>6458</v>
      </c>
      <c r="C1613" s="19" t="s">
        <v>904</v>
      </c>
      <c r="D1613" s="19" t="s">
        <v>10703</v>
      </c>
      <c r="E1613" s="19" t="s">
        <v>128</v>
      </c>
      <c r="F1613" s="19" t="s">
        <v>623</v>
      </c>
    </row>
    <row r="1614" spans="1:6">
      <c r="A1614" s="19" t="s">
        <v>8859</v>
      </c>
      <c r="B1614" s="19" t="s">
        <v>6446</v>
      </c>
      <c r="C1614" s="19" t="s">
        <v>4567</v>
      </c>
      <c r="D1614" s="19" t="s">
        <v>10703</v>
      </c>
      <c r="E1614" s="19" t="s">
        <v>128</v>
      </c>
      <c r="F1614" s="19" t="s">
        <v>623</v>
      </c>
    </row>
    <row r="1615" spans="1:6">
      <c r="A1615" s="19" t="s">
        <v>8859</v>
      </c>
      <c r="B1615" s="19" t="s">
        <v>6448</v>
      </c>
      <c r="C1615" s="19" t="s">
        <v>4568</v>
      </c>
      <c r="D1615" s="19" t="s">
        <v>753</v>
      </c>
      <c r="E1615" s="19" t="s">
        <v>128</v>
      </c>
      <c r="F1615" s="19" t="s">
        <v>623</v>
      </c>
    </row>
    <row r="1616" spans="1:6">
      <c r="A1616" s="19" t="s">
        <v>8844</v>
      </c>
      <c r="B1616" s="19" t="s">
        <v>7066</v>
      </c>
      <c r="C1616" s="19" t="s">
        <v>4873</v>
      </c>
      <c r="D1616" s="19" t="s">
        <v>10686</v>
      </c>
      <c r="E1616" s="19" t="s">
        <v>5988</v>
      </c>
      <c r="F1616" s="19" t="s">
        <v>623</v>
      </c>
    </row>
    <row r="1617" spans="1:6">
      <c r="A1617" s="19" t="s">
        <v>5843</v>
      </c>
      <c r="B1617" s="19" t="s">
        <v>7093</v>
      </c>
      <c r="C1617" s="19" t="s">
        <v>4884</v>
      </c>
      <c r="D1617" s="19" t="s">
        <v>10672</v>
      </c>
      <c r="E1617" s="19" t="s">
        <v>5988</v>
      </c>
      <c r="F1617" s="19" t="s">
        <v>623</v>
      </c>
    </row>
    <row r="1618" spans="1:6">
      <c r="A1618" s="19" t="s">
        <v>8858</v>
      </c>
      <c r="B1618" s="19" t="s">
        <v>6660</v>
      </c>
      <c r="C1618" s="19" t="s">
        <v>4658</v>
      </c>
      <c r="D1618" s="19" t="s">
        <v>10710</v>
      </c>
      <c r="E1618" s="19" t="s">
        <v>447</v>
      </c>
      <c r="F1618" s="19" t="s">
        <v>623</v>
      </c>
    </row>
    <row r="1619" spans="1:6">
      <c r="A1619" s="19" t="s">
        <v>8844</v>
      </c>
      <c r="B1619" s="19" t="s">
        <v>6082</v>
      </c>
      <c r="C1619" s="19" t="s">
        <v>4366</v>
      </c>
      <c r="D1619" s="19" t="s">
        <v>10686</v>
      </c>
      <c r="E1619" s="19" t="s">
        <v>5988</v>
      </c>
      <c r="F1619" s="19" t="s">
        <v>623</v>
      </c>
    </row>
    <row r="1620" spans="1:6">
      <c r="A1620" s="19" t="s">
        <v>8840</v>
      </c>
      <c r="B1620" s="19" t="s">
        <v>6545</v>
      </c>
      <c r="C1620" s="19" t="s">
        <v>4608</v>
      </c>
      <c r="D1620" s="19" t="s">
        <v>10683</v>
      </c>
      <c r="E1620" s="19" t="s">
        <v>10676</v>
      </c>
      <c r="F1620" s="19" t="s">
        <v>623</v>
      </c>
    </row>
    <row r="1621" spans="1:6">
      <c r="A1621" s="19" t="s">
        <v>8844</v>
      </c>
      <c r="B1621" s="19" t="s">
        <v>6085</v>
      </c>
      <c r="C1621" s="19" t="s">
        <v>4368</v>
      </c>
      <c r="D1621" s="19" t="s">
        <v>10686</v>
      </c>
      <c r="E1621" s="19" t="s">
        <v>5988</v>
      </c>
      <c r="F1621" s="19" t="s">
        <v>623</v>
      </c>
    </row>
    <row r="1622" spans="1:6">
      <c r="A1622" s="19" t="s">
        <v>8835</v>
      </c>
      <c r="B1622" s="19" t="s">
        <v>6453</v>
      </c>
      <c r="C1622" s="19" t="s">
        <v>4570</v>
      </c>
      <c r="D1622" s="19" t="s">
        <v>10686</v>
      </c>
      <c r="E1622" s="19" t="s">
        <v>5988</v>
      </c>
      <c r="F1622" s="19" t="s">
        <v>623</v>
      </c>
    </row>
    <row r="1623" spans="1:6">
      <c r="A1623" s="19" t="s">
        <v>8835</v>
      </c>
      <c r="B1623" s="19" t="s">
        <v>6455</v>
      </c>
      <c r="C1623" s="19" t="s">
        <v>10709</v>
      </c>
      <c r="D1623" s="19" t="s">
        <v>10699</v>
      </c>
      <c r="E1623" s="19" t="s">
        <v>611</v>
      </c>
      <c r="F1623" s="19" t="s">
        <v>623</v>
      </c>
    </row>
    <row r="1624" spans="1:6">
      <c r="A1624" s="19" t="s">
        <v>8835</v>
      </c>
      <c r="B1624" s="19" t="s">
        <v>6457</v>
      </c>
      <c r="C1624" s="19" t="s">
        <v>10708</v>
      </c>
      <c r="D1624" s="19" t="s">
        <v>10707</v>
      </c>
      <c r="E1624" s="19" t="s">
        <v>5988</v>
      </c>
      <c r="F1624" s="19" t="s">
        <v>623</v>
      </c>
    </row>
    <row r="1625" spans="1:6">
      <c r="A1625" s="19" t="s">
        <v>8835</v>
      </c>
      <c r="B1625" s="19" t="s">
        <v>6450</v>
      </c>
      <c r="C1625" s="19" t="s">
        <v>10706</v>
      </c>
      <c r="D1625" s="19" t="s">
        <v>10699</v>
      </c>
      <c r="E1625" s="19" t="s">
        <v>611</v>
      </c>
      <c r="F1625" s="19" t="s">
        <v>623</v>
      </c>
    </row>
    <row r="1626" spans="1:6">
      <c r="A1626" s="19" t="s">
        <v>8835</v>
      </c>
      <c r="B1626" s="19" t="s">
        <v>6491</v>
      </c>
      <c r="C1626" s="19" t="s">
        <v>8857</v>
      </c>
      <c r="D1626" s="19" t="s">
        <v>10683</v>
      </c>
      <c r="E1626" s="19" t="s">
        <v>10676</v>
      </c>
      <c r="F1626" s="19" t="s">
        <v>623</v>
      </c>
    </row>
    <row r="1627" spans="1:6">
      <c r="A1627" s="19" t="s">
        <v>8835</v>
      </c>
      <c r="B1627" s="19" t="s">
        <v>6094</v>
      </c>
      <c r="C1627" s="19" t="s">
        <v>10705</v>
      </c>
      <c r="D1627" s="19" t="s">
        <v>10704</v>
      </c>
      <c r="E1627" s="19" t="s">
        <v>128</v>
      </c>
      <c r="F1627" s="19" t="s">
        <v>623</v>
      </c>
    </row>
    <row r="1628" spans="1:6">
      <c r="A1628" s="19" t="s">
        <v>8856</v>
      </c>
      <c r="B1628" s="19" t="s">
        <v>7384</v>
      </c>
      <c r="C1628" s="19" t="s">
        <v>8855</v>
      </c>
      <c r="D1628" s="19" t="s">
        <v>10683</v>
      </c>
      <c r="E1628" s="19" t="s">
        <v>10676</v>
      </c>
      <c r="F1628" s="19" t="s">
        <v>623</v>
      </c>
    </row>
    <row r="1629" spans="1:6">
      <c r="A1629" s="19" t="s">
        <v>3501</v>
      </c>
      <c r="B1629" s="19" t="s">
        <v>7022</v>
      </c>
      <c r="C1629" s="19" t="s">
        <v>4849</v>
      </c>
      <c r="D1629" s="19" t="s">
        <v>10684</v>
      </c>
      <c r="E1629" s="19" t="s">
        <v>5988</v>
      </c>
      <c r="F1629" s="19" t="s">
        <v>623</v>
      </c>
    </row>
    <row r="1630" spans="1:6">
      <c r="A1630" s="19" t="s">
        <v>8854</v>
      </c>
      <c r="B1630" s="19" t="s">
        <v>6451</v>
      </c>
      <c r="C1630" s="19" t="s">
        <v>4569</v>
      </c>
      <c r="D1630" s="19" t="s">
        <v>10703</v>
      </c>
      <c r="E1630" s="19" t="s">
        <v>128</v>
      </c>
      <c r="F1630" s="19" t="s">
        <v>623</v>
      </c>
    </row>
    <row r="1631" spans="1:6">
      <c r="A1631" s="19" t="s">
        <v>8844</v>
      </c>
      <c r="B1631" s="19" t="s">
        <v>6088</v>
      </c>
      <c r="C1631" s="19" t="s">
        <v>4369</v>
      </c>
      <c r="D1631" s="19" t="s">
        <v>10686</v>
      </c>
      <c r="E1631" s="19" t="s">
        <v>5988</v>
      </c>
      <c r="F1631" s="19" t="s">
        <v>623</v>
      </c>
    </row>
    <row r="1632" spans="1:6">
      <c r="A1632" s="19" t="s">
        <v>8844</v>
      </c>
      <c r="B1632" s="19" t="s">
        <v>6091</v>
      </c>
      <c r="C1632" s="19" t="s">
        <v>4370</v>
      </c>
      <c r="D1632" s="19" t="s">
        <v>10686</v>
      </c>
      <c r="E1632" s="19" t="s">
        <v>5988</v>
      </c>
      <c r="F1632" s="19" t="s">
        <v>623</v>
      </c>
    </row>
    <row r="1633" spans="1:6">
      <c r="A1633" s="19" t="s">
        <v>8844</v>
      </c>
      <c r="B1633" s="19" t="s">
        <v>6096</v>
      </c>
      <c r="C1633" s="19" t="s">
        <v>4371</v>
      </c>
      <c r="D1633" s="19" t="s">
        <v>10686</v>
      </c>
      <c r="E1633" s="19" t="s">
        <v>5988</v>
      </c>
      <c r="F1633" s="19" t="s">
        <v>623</v>
      </c>
    </row>
    <row r="1634" spans="1:6">
      <c r="A1634" s="19" t="s">
        <v>8835</v>
      </c>
      <c r="B1634" s="19" t="s">
        <v>6595</v>
      </c>
      <c r="C1634" s="19" t="s">
        <v>5870</v>
      </c>
      <c r="D1634" s="19" t="s">
        <v>10702</v>
      </c>
      <c r="E1634" s="19" t="s">
        <v>10701</v>
      </c>
      <c r="F1634" s="19" t="s">
        <v>623</v>
      </c>
    </row>
    <row r="1635" spans="1:6">
      <c r="A1635" s="19" t="s">
        <v>8853</v>
      </c>
      <c r="B1635" s="19" t="s">
        <v>6495</v>
      </c>
      <c r="C1635" s="19" t="s">
        <v>126</v>
      </c>
      <c r="D1635" s="19" t="s">
        <v>10700</v>
      </c>
      <c r="E1635" s="19" t="s">
        <v>128</v>
      </c>
      <c r="F1635" s="19" t="s">
        <v>623</v>
      </c>
    </row>
    <row r="1636" spans="1:6">
      <c r="A1636" s="19" t="s">
        <v>8840</v>
      </c>
      <c r="B1636" s="19" t="s">
        <v>6942</v>
      </c>
      <c r="C1636" s="19" t="s">
        <v>4812</v>
      </c>
      <c r="D1636" s="19" t="s">
        <v>10683</v>
      </c>
      <c r="E1636" s="19" t="s">
        <v>10676</v>
      </c>
      <c r="F1636" s="19" t="s">
        <v>623</v>
      </c>
    </row>
    <row r="1637" spans="1:6">
      <c r="A1637" s="19" t="s">
        <v>8852</v>
      </c>
      <c r="B1637" s="19" t="s">
        <v>6099</v>
      </c>
      <c r="C1637" s="19" t="s">
        <v>8851</v>
      </c>
      <c r="D1637" s="19" t="s">
        <v>10686</v>
      </c>
      <c r="E1637" s="19" t="s">
        <v>5988</v>
      </c>
      <c r="F1637" s="19" t="s">
        <v>623</v>
      </c>
    </row>
    <row r="1638" spans="1:6">
      <c r="A1638" s="19" t="s">
        <v>8840</v>
      </c>
      <c r="B1638" s="19" t="s">
        <v>7667</v>
      </c>
      <c r="C1638" s="19" t="s">
        <v>5168</v>
      </c>
      <c r="D1638" s="19" t="s">
        <v>10699</v>
      </c>
      <c r="E1638" s="19" t="s">
        <v>611</v>
      </c>
      <c r="F1638" s="19" t="s">
        <v>623</v>
      </c>
    </row>
    <row r="1639" spans="1:6">
      <c r="A1639" s="19" t="s">
        <v>8838</v>
      </c>
      <c r="B1639" s="19" t="s">
        <v>7616</v>
      </c>
      <c r="C1639" s="19" t="s">
        <v>5133</v>
      </c>
      <c r="D1639" s="19" t="s">
        <v>10698</v>
      </c>
      <c r="E1639" s="19" t="s">
        <v>10697</v>
      </c>
      <c r="F1639" s="19" t="s">
        <v>623</v>
      </c>
    </row>
    <row r="1640" spans="1:6">
      <c r="A1640" s="19" t="s">
        <v>8838</v>
      </c>
      <c r="B1640" s="19" t="s">
        <v>7275</v>
      </c>
      <c r="C1640" s="19" t="s">
        <v>4976</v>
      </c>
      <c r="D1640" s="19" t="s">
        <v>10698</v>
      </c>
      <c r="E1640" s="19" t="s">
        <v>10697</v>
      </c>
      <c r="F1640" s="19" t="s">
        <v>623</v>
      </c>
    </row>
    <row r="1641" spans="1:6">
      <c r="A1641" s="19" t="s">
        <v>8838</v>
      </c>
      <c r="B1641" s="19" t="s">
        <v>6704</v>
      </c>
      <c r="C1641" s="19" t="s">
        <v>4684</v>
      </c>
      <c r="D1641" s="19" t="s">
        <v>10696</v>
      </c>
      <c r="E1641" s="19" t="s">
        <v>10691</v>
      </c>
      <c r="F1641" s="19" t="s">
        <v>623</v>
      </c>
    </row>
    <row r="1642" spans="1:6">
      <c r="A1642" s="19" t="s">
        <v>8838</v>
      </c>
      <c r="B1642" s="19" t="s">
        <v>6138</v>
      </c>
      <c r="C1642" s="19" t="s">
        <v>4390</v>
      </c>
      <c r="D1642" s="19" t="s">
        <v>10677</v>
      </c>
      <c r="E1642" s="19" t="s">
        <v>10676</v>
      </c>
      <c r="F1642" s="19" t="s">
        <v>623</v>
      </c>
    </row>
    <row r="1643" spans="1:6">
      <c r="A1643" s="19" t="s">
        <v>8838</v>
      </c>
      <c r="B1643" s="19" t="s">
        <v>6315</v>
      </c>
      <c r="C1643" s="19" t="s">
        <v>4503</v>
      </c>
      <c r="D1643" s="19" t="s">
        <v>10695</v>
      </c>
      <c r="E1643" s="19" t="s">
        <v>10694</v>
      </c>
      <c r="F1643" s="19" t="s">
        <v>623</v>
      </c>
    </row>
    <row r="1644" spans="1:6">
      <c r="A1644" s="19" t="s">
        <v>8838</v>
      </c>
      <c r="B1644" s="19" t="s">
        <v>7714</v>
      </c>
      <c r="C1644" s="19" t="s">
        <v>5184</v>
      </c>
      <c r="D1644" s="19" t="s">
        <v>10096</v>
      </c>
      <c r="E1644" s="19" t="s">
        <v>10693</v>
      </c>
      <c r="F1644" s="19" t="s">
        <v>623</v>
      </c>
    </row>
    <row r="1645" spans="1:6">
      <c r="A1645" s="19" t="s">
        <v>8838</v>
      </c>
      <c r="B1645" s="19" t="s">
        <v>7259</v>
      </c>
      <c r="C1645" s="19" t="s">
        <v>5901</v>
      </c>
      <c r="D1645" s="19" t="s">
        <v>753</v>
      </c>
      <c r="E1645" s="19" t="s">
        <v>128</v>
      </c>
      <c r="F1645" s="19" t="s">
        <v>623</v>
      </c>
    </row>
    <row r="1646" spans="1:6">
      <c r="A1646" s="19" t="s">
        <v>8838</v>
      </c>
      <c r="B1646" s="19" t="s">
        <v>6974</v>
      </c>
      <c r="C1646" s="19" t="s">
        <v>5891</v>
      </c>
      <c r="D1646" s="19" t="s">
        <v>753</v>
      </c>
      <c r="E1646" s="19" t="s">
        <v>128</v>
      </c>
      <c r="F1646" s="19" t="s">
        <v>623</v>
      </c>
    </row>
    <row r="1647" spans="1:6">
      <c r="A1647" s="19" t="s">
        <v>8838</v>
      </c>
      <c r="B1647" s="19" t="s">
        <v>6312</v>
      </c>
      <c r="C1647" s="19" t="s">
        <v>4502</v>
      </c>
      <c r="D1647" s="19" t="s">
        <v>10692</v>
      </c>
      <c r="E1647" s="19" t="s">
        <v>10691</v>
      </c>
      <c r="F1647" s="19" t="s">
        <v>623</v>
      </c>
    </row>
    <row r="1648" spans="1:6">
      <c r="A1648" s="19" t="s">
        <v>8838</v>
      </c>
      <c r="B1648" s="19" t="s">
        <v>6318</v>
      </c>
      <c r="C1648" s="19" t="s">
        <v>4504</v>
      </c>
      <c r="D1648" s="19" t="s">
        <v>1704</v>
      </c>
      <c r="E1648" s="19" t="s">
        <v>10691</v>
      </c>
      <c r="F1648" s="19" t="s">
        <v>623</v>
      </c>
    </row>
    <row r="1649" spans="1:6">
      <c r="A1649" s="19" t="s">
        <v>8838</v>
      </c>
      <c r="B1649" s="19" t="s">
        <v>7602</v>
      </c>
      <c r="C1649" s="19" t="s">
        <v>5124</v>
      </c>
      <c r="D1649" s="19" t="s">
        <v>10690</v>
      </c>
      <c r="E1649" s="19" t="s">
        <v>10676</v>
      </c>
      <c r="F1649" s="19" t="s">
        <v>623</v>
      </c>
    </row>
    <row r="1650" spans="1:6">
      <c r="A1650" s="19" t="s">
        <v>8850</v>
      </c>
      <c r="B1650" s="19" t="s">
        <v>6966</v>
      </c>
      <c r="C1650" s="19" t="s">
        <v>8849</v>
      </c>
      <c r="D1650" s="19" t="s">
        <v>10686</v>
      </c>
      <c r="E1650" s="19" t="s">
        <v>5988</v>
      </c>
      <c r="F1650" s="19" t="s">
        <v>623</v>
      </c>
    </row>
    <row r="1651" spans="1:6">
      <c r="A1651" s="19" t="s">
        <v>8844</v>
      </c>
      <c r="B1651" s="19" t="s">
        <v>6272</v>
      </c>
      <c r="C1651" s="19" t="s">
        <v>4474</v>
      </c>
      <c r="D1651" s="19" t="s">
        <v>10686</v>
      </c>
      <c r="E1651" s="19" t="s">
        <v>5988</v>
      </c>
      <c r="F1651" s="19" t="s">
        <v>623</v>
      </c>
    </row>
    <row r="1652" spans="1:6">
      <c r="A1652" s="19" t="s">
        <v>8848</v>
      </c>
      <c r="B1652" s="19" t="s">
        <v>6371</v>
      </c>
      <c r="C1652" s="19" t="s">
        <v>8847</v>
      </c>
      <c r="D1652" s="19" t="s">
        <v>10686</v>
      </c>
      <c r="E1652" s="19" t="s">
        <v>5988</v>
      </c>
      <c r="F1652" s="19" t="s">
        <v>623</v>
      </c>
    </row>
    <row r="1653" spans="1:6">
      <c r="A1653" s="19" t="s">
        <v>8846</v>
      </c>
      <c r="B1653" s="19" t="s">
        <v>7028</v>
      </c>
      <c r="C1653" s="19" t="s">
        <v>3293</v>
      </c>
      <c r="D1653" s="19" t="s">
        <v>10689</v>
      </c>
      <c r="E1653" s="19" t="s">
        <v>10688</v>
      </c>
      <c r="F1653" s="19" t="s">
        <v>623</v>
      </c>
    </row>
    <row r="1654" spans="1:6">
      <c r="A1654" s="19" t="s">
        <v>8835</v>
      </c>
      <c r="B1654" s="19" t="s">
        <v>7711</v>
      </c>
      <c r="C1654" s="19" t="s">
        <v>5182</v>
      </c>
      <c r="D1654" s="19" t="s">
        <v>10672</v>
      </c>
      <c r="E1654" s="19" t="s">
        <v>128</v>
      </c>
      <c r="F1654" s="19" t="s">
        <v>623</v>
      </c>
    </row>
    <row r="1655" spans="1:6">
      <c r="A1655" s="19" t="s">
        <v>8845</v>
      </c>
      <c r="B1655" s="19" t="s">
        <v>7000</v>
      </c>
      <c r="C1655" s="19" t="s">
        <v>4837</v>
      </c>
      <c r="D1655" s="19" t="s">
        <v>10687</v>
      </c>
      <c r="E1655" s="19" t="s">
        <v>5988</v>
      </c>
      <c r="F1655" s="19" t="s">
        <v>623</v>
      </c>
    </row>
    <row r="1656" spans="1:6">
      <c r="A1656" s="19" t="s">
        <v>8844</v>
      </c>
      <c r="B1656" s="19" t="s">
        <v>7096</v>
      </c>
      <c r="C1656" s="19" t="s">
        <v>4885</v>
      </c>
      <c r="D1656" s="19" t="s">
        <v>10686</v>
      </c>
      <c r="E1656" s="19" t="s">
        <v>5988</v>
      </c>
      <c r="F1656" s="19" t="s">
        <v>623</v>
      </c>
    </row>
    <row r="1657" spans="1:6">
      <c r="A1657" s="19" t="s">
        <v>8844</v>
      </c>
      <c r="B1657" s="19" t="s">
        <v>7099</v>
      </c>
      <c r="C1657" s="19" t="s">
        <v>4886</v>
      </c>
      <c r="D1657" s="19" t="s">
        <v>10686</v>
      </c>
      <c r="E1657" s="19" t="s">
        <v>5988</v>
      </c>
      <c r="F1657" s="19" t="s">
        <v>623</v>
      </c>
    </row>
    <row r="1658" spans="1:6">
      <c r="A1658" s="19" t="s">
        <v>4353</v>
      </c>
      <c r="B1658" s="19" t="s">
        <v>8738</v>
      </c>
      <c r="C1658" s="19" t="s">
        <v>8843</v>
      </c>
      <c r="D1658" s="19" t="s">
        <v>1224</v>
      </c>
      <c r="E1658" s="19" t="s">
        <v>10685</v>
      </c>
      <c r="F1658" s="19" t="s">
        <v>51</v>
      </c>
    </row>
    <row r="1659" spans="1:6">
      <c r="A1659" s="19" t="s">
        <v>4353</v>
      </c>
      <c r="B1659" s="19" t="s">
        <v>8739</v>
      </c>
      <c r="C1659" s="19" t="s">
        <v>8842</v>
      </c>
      <c r="D1659" s="19" t="s">
        <v>1224</v>
      </c>
      <c r="E1659" s="19" t="s">
        <v>10685</v>
      </c>
      <c r="F1659" s="19" t="s">
        <v>51</v>
      </c>
    </row>
    <row r="1660" spans="1:6">
      <c r="A1660" s="19" t="s">
        <v>8841</v>
      </c>
      <c r="B1660" s="19" t="s">
        <v>7793</v>
      </c>
      <c r="C1660" s="19" t="s">
        <v>5228</v>
      </c>
      <c r="D1660" s="19" t="s">
        <v>10684</v>
      </c>
      <c r="E1660" s="19" t="s">
        <v>5988</v>
      </c>
      <c r="F1660" s="19" t="s">
        <v>623</v>
      </c>
    </row>
    <row r="1661" spans="1:6">
      <c r="A1661" s="19" t="s">
        <v>8835</v>
      </c>
      <c r="B1661" s="19" t="s">
        <v>6859</v>
      </c>
      <c r="C1661" s="19" t="s">
        <v>1203</v>
      </c>
      <c r="D1661" s="19" t="s">
        <v>10672</v>
      </c>
      <c r="E1661" s="19" t="s">
        <v>5988</v>
      </c>
      <c r="F1661" s="19" t="s">
        <v>623</v>
      </c>
    </row>
    <row r="1662" spans="1:6">
      <c r="A1662" s="19" t="s">
        <v>8835</v>
      </c>
      <c r="B1662" s="19" t="s">
        <v>7376</v>
      </c>
      <c r="C1662" s="19" t="s">
        <v>5028</v>
      </c>
      <c r="D1662" s="19" t="s">
        <v>10672</v>
      </c>
      <c r="E1662" s="19" t="s">
        <v>10676</v>
      </c>
      <c r="F1662" s="19" t="s">
        <v>623</v>
      </c>
    </row>
    <row r="1663" spans="1:6">
      <c r="A1663" s="19" t="s">
        <v>8835</v>
      </c>
      <c r="B1663" s="19" t="s">
        <v>7380</v>
      </c>
      <c r="C1663" s="19" t="s">
        <v>5029</v>
      </c>
      <c r="D1663" s="19" t="s">
        <v>10672</v>
      </c>
      <c r="E1663" s="19" t="s">
        <v>10676</v>
      </c>
      <c r="F1663" s="19" t="s">
        <v>623</v>
      </c>
    </row>
    <row r="1664" spans="1:6">
      <c r="A1664" s="19" t="s">
        <v>8840</v>
      </c>
      <c r="B1664" s="19" t="s">
        <v>6441</v>
      </c>
      <c r="C1664" s="19" t="s">
        <v>4565</v>
      </c>
      <c r="D1664" s="19" t="s">
        <v>10683</v>
      </c>
      <c r="E1664" s="19" t="s">
        <v>611</v>
      </c>
      <c r="F1664" s="19" t="s">
        <v>623</v>
      </c>
    </row>
    <row r="1665" spans="1:6">
      <c r="A1665" s="19" t="s">
        <v>8835</v>
      </c>
      <c r="B1665" s="19" t="s">
        <v>6236</v>
      </c>
      <c r="C1665" s="19" t="s">
        <v>4445</v>
      </c>
      <c r="D1665" s="19" t="s">
        <v>10672</v>
      </c>
      <c r="E1665" s="19" t="s">
        <v>10682</v>
      </c>
      <c r="F1665" s="19" t="s">
        <v>623</v>
      </c>
    </row>
    <row r="1666" spans="1:6">
      <c r="A1666" s="19" t="s">
        <v>8835</v>
      </c>
      <c r="B1666" s="19" t="s">
        <v>6675</v>
      </c>
      <c r="C1666" s="19" t="s">
        <v>10681</v>
      </c>
      <c r="D1666" s="19" t="s">
        <v>10672</v>
      </c>
      <c r="E1666" s="19" t="s">
        <v>5988</v>
      </c>
      <c r="F1666" s="19" t="s">
        <v>623</v>
      </c>
    </row>
    <row r="1667" spans="1:6">
      <c r="A1667" s="19" t="s">
        <v>8835</v>
      </c>
      <c r="B1667" s="19" t="s">
        <v>6960</v>
      </c>
      <c r="C1667" s="19" t="s">
        <v>4820</v>
      </c>
      <c r="D1667" s="19" t="s">
        <v>10672</v>
      </c>
      <c r="E1667" s="19" t="s">
        <v>128</v>
      </c>
      <c r="F1667" s="19" t="s">
        <v>623</v>
      </c>
    </row>
    <row r="1668" spans="1:6">
      <c r="A1668" s="19" t="s">
        <v>8835</v>
      </c>
      <c r="B1668" s="19" t="s">
        <v>7795</v>
      </c>
      <c r="C1668" s="19" t="s">
        <v>5229</v>
      </c>
      <c r="D1668" s="19" t="s">
        <v>10672</v>
      </c>
      <c r="E1668" s="19" t="s">
        <v>128</v>
      </c>
      <c r="F1668" s="19" t="s">
        <v>623</v>
      </c>
    </row>
    <row r="1669" spans="1:6">
      <c r="A1669" s="19" t="s">
        <v>8835</v>
      </c>
      <c r="B1669" s="19" t="s">
        <v>7252</v>
      </c>
      <c r="C1669" s="19" t="s">
        <v>8839</v>
      </c>
      <c r="D1669" s="19" t="s">
        <v>10672</v>
      </c>
      <c r="E1669" s="19" t="s">
        <v>5988</v>
      </c>
      <c r="F1669" s="19" t="s">
        <v>623</v>
      </c>
    </row>
    <row r="1670" spans="1:6">
      <c r="A1670" s="19" t="s">
        <v>8835</v>
      </c>
      <c r="B1670" s="19" t="s">
        <v>6476</v>
      </c>
      <c r="C1670" s="19" t="s">
        <v>4577</v>
      </c>
      <c r="D1670" s="19" t="s">
        <v>10680</v>
      </c>
      <c r="E1670" s="19" t="s">
        <v>128</v>
      </c>
      <c r="F1670" s="19" t="s">
        <v>623</v>
      </c>
    </row>
    <row r="1671" spans="1:6">
      <c r="A1671" s="19" t="s">
        <v>8835</v>
      </c>
      <c r="B1671" s="19" t="s">
        <v>6567</v>
      </c>
      <c r="C1671" s="19" t="s">
        <v>4619</v>
      </c>
      <c r="D1671" s="19" t="s">
        <v>10672</v>
      </c>
      <c r="E1671" s="19" t="s">
        <v>128</v>
      </c>
      <c r="F1671" s="19" t="s">
        <v>623</v>
      </c>
    </row>
    <row r="1672" spans="1:6">
      <c r="A1672" s="19" t="s">
        <v>8835</v>
      </c>
      <c r="B1672" s="19" t="s">
        <v>6102</v>
      </c>
      <c r="C1672" s="19" t="s">
        <v>4374</v>
      </c>
      <c r="D1672" s="19" t="s">
        <v>10672</v>
      </c>
      <c r="E1672" s="19" t="s">
        <v>5988</v>
      </c>
      <c r="F1672" s="19" t="s">
        <v>623</v>
      </c>
    </row>
    <row r="1673" spans="1:6">
      <c r="A1673" s="19" t="s">
        <v>8835</v>
      </c>
      <c r="B1673" s="19" t="s">
        <v>6105</v>
      </c>
      <c r="C1673" s="19" t="s">
        <v>4375</v>
      </c>
      <c r="D1673" s="19" t="s">
        <v>10672</v>
      </c>
      <c r="E1673" s="19" t="s">
        <v>5988</v>
      </c>
      <c r="F1673" s="19" t="s">
        <v>623</v>
      </c>
    </row>
    <row r="1674" spans="1:6">
      <c r="A1674" s="19" t="s">
        <v>8835</v>
      </c>
      <c r="B1674" s="19" t="s">
        <v>6927</v>
      </c>
      <c r="C1674" s="19" t="s">
        <v>4805</v>
      </c>
      <c r="D1674" s="19" t="s">
        <v>10672</v>
      </c>
      <c r="E1674" s="19" t="s">
        <v>5988</v>
      </c>
      <c r="F1674" s="19" t="s">
        <v>623</v>
      </c>
    </row>
    <row r="1675" spans="1:6">
      <c r="A1675" s="19" t="s">
        <v>8835</v>
      </c>
      <c r="B1675" s="19" t="s">
        <v>6929</v>
      </c>
      <c r="C1675" s="19" t="s">
        <v>4806</v>
      </c>
      <c r="D1675" s="19" t="s">
        <v>10672</v>
      </c>
      <c r="E1675" s="19" t="s">
        <v>5988</v>
      </c>
      <c r="F1675" s="19" t="s">
        <v>623</v>
      </c>
    </row>
    <row r="1676" spans="1:6">
      <c r="A1676" s="19" t="s">
        <v>8835</v>
      </c>
      <c r="B1676" s="19" t="s">
        <v>6384</v>
      </c>
      <c r="C1676" s="19" t="s">
        <v>4537</v>
      </c>
      <c r="D1676" s="19" t="s">
        <v>10672</v>
      </c>
      <c r="E1676" s="19" t="s">
        <v>5988</v>
      </c>
      <c r="F1676" s="19" t="s">
        <v>623</v>
      </c>
    </row>
    <row r="1677" spans="1:6">
      <c r="A1677" s="19" t="s">
        <v>8835</v>
      </c>
      <c r="B1677" s="19" t="s">
        <v>7790</v>
      </c>
      <c r="C1677" s="19" t="s">
        <v>10679</v>
      </c>
      <c r="D1677" s="19" t="s">
        <v>10672</v>
      </c>
      <c r="E1677" s="19" t="s">
        <v>611</v>
      </c>
      <c r="F1677" s="19" t="s">
        <v>623</v>
      </c>
    </row>
    <row r="1678" spans="1:6">
      <c r="A1678" s="19" t="s">
        <v>8835</v>
      </c>
      <c r="B1678" s="19" t="s">
        <v>7292</v>
      </c>
      <c r="C1678" s="19" t="s">
        <v>4986</v>
      </c>
      <c r="D1678" s="19" t="s">
        <v>10672</v>
      </c>
      <c r="E1678" s="19" t="s">
        <v>128</v>
      </c>
      <c r="F1678" s="19" t="s">
        <v>623</v>
      </c>
    </row>
    <row r="1679" spans="1:6">
      <c r="A1679" s="19" t="s">
        <v>8835</v>
      </c>
      <c r="B1679" s="19" t="s">
        <v>7633</v>
      </c>
      <c r="C1679" s="19" t="s">
        <v>5141</v>
      </c>
      <c r="D1679" s="19" t="s">
        <v>10672</v>
      </c>
      <c r="E1679" s="19" t="s">
        <v>5988</v>
      </c>
      <c r="F1679" s="19" t="s">
        <v>623</v>
      </c>
    </row>
    <row r="1680" spans="1:6">
      <c r="A1680" s="19" t="s">
        <v>8835</v>
      </c>
      <c r="B1680" s="19" t="s">
        <v>6951</v>
      </c>
      <c r="C1680" s="19" t="s">
        <v>4816</v>
      </c>
      <c r="D1680" s="19" t="s">
        <v>10672</v>
      </c>
      <c r="E1680" s="19" t="s">
        <v>128</v>
      </c>
      <c r="F1680" s="19" t="s">
        <v>623</v>
      </c>
    </row>
    <row r="1681" spans="1:6">
      <c r="A1681" s="19" t="s">
        <v>8835</v>
      </c>
      <c r="B1681" s="19" t="s">
        <v>6955</v>
      </c>
      <c r="C1681" s="19" t="s">
        <v>4818</v>
      </c>
      <c r="D1681" s="19" t="s">
        <v>10672</v>
      </c>
      <c r="E1681" s="19" t="s">
        <v>128</v>
      </c>
      <c r="F1681" s="19" t="s">
        <v>623</v>
      </c>
    </row>
    <row r="1682" spans="1:6">
      <c r="A1682" s="19" t="s">
        <v>8835</v>
      </c>
      <c r="B1682" s="19" t="s">
        <v>6247</v>
      </c>
      <c r="C1682" s="19" t="s">
        <v>4454</v>
      </c>
      <c r="D1682" s="19" t="s">
        <v>10672</v>
      </c>
      <c r="E1682" s="19" t="s">
        <v>128</v>
      </c>
      <c r="F1682" s="19" t="s">
        <v>623</v>
      </c>
    </row>
    <row r="1683" spans="1:6">
      <c r="A1683" s="19" t="s">
        <v>8835</v>
      </c>
      <c r="B1683" s="19" t="s">
        <v>7788</v>
      </c>
      <c r="C1683" s="19" t="s">
        <v>10678</v>
      </c>
      <c r="D1683" s="19" t="s">
        <v>10672</v>
      </c>
      <c r="E1683" s="19" t="s">
        <v>611</v>
      </c>
      <c r="F1683" s="19" t="s">
        <v>623</v>
      </c>
    </row>
    <row r="1684" spans="1:6">
      <c r="A1684" s="19" t="s">
        <v>8835</v>
      </c>
      <c r="B1684" s="19" t="s">
        <v>6342</v>
      </c>
      <c r="C1684" s="19" t="s">
        <v>4518</v>
      </c>
      <c r="D1684" s="19" t="s">
        <v>450</v>
      </c>
      <c r="E1684" s="19" t="s">
        <v>10671</v>
      </c>
      <c r="F1684" s="19" t="s">
        <v>623</v>
      </c>
    </row>
    <row r="1685" spans="1:6">
      <c r="A1685" s="19" t="s">
        <v>8838</v>
      </c>
      <c r="B1685" s="19" t="s">
        <v>6141</v>
      </c>
      <c r="C1685" s="19" t="s">
        <v>4391</v>
      </c>
      <c r="D1685" s="19" t="s">
        <v>10677</v>
      </c>
      <c r="E1685" s="19" t="s">
        <v>10676</v>
      </c>
      <c r="F1685" s="19" t="s">
        <v>623</v>
      </c>
    </row>
    <row r="1686" spans="1:6">
      <c r="A1686" s="19" t="s">
        <v>8835</v>
      </c>
      <c r="B1686" s="19" t="s">
        <v>7614</v>
      </c>
      <c r="C1686" s="19" t="s">
        <v>5132</v>
      </c>
      <c r="D1686" s="19" t="s">
        <v>10672</v>
      </c>
      <c r="E1686" s="19" t="s">
        <v>10671</v>
      </c>
      <c r="F1686" s="19" t="s">
        <v>623</v>
      </c>
    </row>
    <row r="1687" spans="1:6">
      <c r="A1687" s="19" t="s">
        <v>8835</v>
      </c>
      <c r="B1687" s="19" t="s">
        <v>7244</v>
      </c>
      <c r="C1687" s="19" t="s">
        <v>4964</v>
      </c>
      <c r="D1687" s="19" t="s">
        <v>10672</v>
      </c>
      <c r="E1687" s="19" t="s">
        <v>5988</v>
      </c>
      <c r="F1687" s="19" t="s">
        <v>623</v>
      </c>
    </row>
    <row r="1688" spans="1:6">
      <c r="A1688" s="19" t="s">
        <v>8835</v>
      </c>
      <c r="B1688" s="19" t="s">
        <v>7248</v>
      </c>
      <c r="C1688" s="19" t="s">
        <v>4965</v>
      </c>
      <c r="D1688" s="19" t="s">
        <v>10672</v>
      </c>
      <c r="E1688" s="19" t="s">
        <v>5988</v>
      </c>
      <c r="F1688" s="19" t="s">
        <v>623</v>
      </c>
    </row>
    <row r="1689" spans="1:6">
      <c r="A1689" s="19" t="s">
        <v>8837</v>
      </c>
      <c r="B1689" s="19" t="s">
        <v>8716</v>
      </c>
      <c r="C1689" s="19" t="s">
        <v>8836</v>
      </c>
      <c r="D1689" s="19" t="s">
        <v>10675</v>
      </c>
      <c r="E1689" s="19" t="s">
        <v>10675</v>
      </c>
      <c r="F1689" s="19" t="s">
        <v>10674</v>
      </c>
    </row>
    <row r="1690" spans="1:6">
      <c r="A1690" s="19" t="s">
        <v>8835</v>
      </c>
      <c r="B1690" s="19" t="s">
        <v>6598</v>
      </c>
      <c r="C1690" s="19" t="s">
        <v>4634</v>
      </c>
      <c r="D1690" s="19" t="s">
        <v>10672</v>
      </c>
      <c r="E1690" s="19" t="s">
        <v>611</v>
      </c>
      <c r="F1690" s="19" t="s">
        <v>623</v>
      </c>
    </row>
    <row r="1691" spans="1:6">
      <c r="A1691" s="19" t="s">
        <v>8835</v>
      </c>
      <c r="B1691" s="19" t="s">
        <v>6375</v>
      </c>
      <c r="C1691" s="19" t="s">
        <v>595</v>
      </c>
      <c r="D1691" s="19" t="s">
        <v>10673</v>
      </c>
      <c r="E1691" s="19" t="s">
        <v>5988</v>
      </c>
      <c r="F1691" s="19" t="s">
        <v>623</v>
      </c>
    </row>
    <row r="1692" spans="1:6">
      <c r="A1692" s="19" t="s">
        <v>8833</v>
      </c>
      <c r="B1692" s="19" t="s">
        <v>8000</v>
      </c>
      <c r="C1692" s="19" t="s">
        <v>5000</v>
      </c>
      <c r="D1692" s="19" t="s">
        <v>10672</v>
      </c>
      <c r="E1692" s="19" t="s">
        <v>10671</v>
      </c>
      <c r="F1692" s="19" t="s">
        <v>623</v>
      </c>
    </row>
    <row r="1693" spans="1:6">
      <c r="A1693" s="19" t="s">
        <v>8833</v>
      </c>
      <c r="B1693" s="19" t="s">
        <v>10670</v>
      </c>
      <c r="C1693" s="19" t="s">
        <v>10669</v>
      </c>
      <c r="D1693" s="19" t="s">
        <v>10668</v>
      </c>
      <c r="E1693" s="19" t="s">
        <v>10667</v>
      </c>
      <c r="F1693" s="19" t="s">
        <v>623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07"/>
  <sheetViews>
    <sheetView workbookViewId="0">
      <selection activeCell="S987" sqref="S987"/>
    </sheetView>
  </sheetViews>
  <sheetFormatPr defaultRowHeight="15"/>
  <cols>
    <col min="15" max="15" width="10.7109375" style="1" bestFit="1" customWidth="1"/>
  </cols>
  <sheetData>
    <row r="1" spans="1:25">
      <c r="A1" t="s">
        <v>12302</v>
      </c>
      <c r="B1" t="s">
        <v>12301</v>
      </c>
      <c r="C1" t="s">
        <v>12300</v>
      </c>
      <c r="D1" t="s">
        <v>103</v>
      </c>
      <c r="E1" t="s">
        <v>12299</v>
      </c>
      <c r="F1" t="s">
        <v>12298</v>
      </c>
      <c r="G1" t="s">
        <v>12297</v>
      </c>
      <c r="H1" t="s">
        <v>12296</v>
      </c>
      <c r="I1" t="s">
        <v>12295</v>
      </c>
      <c r="J1" t="s">
        <v>12294</v>
      </c>
      <c r="K1" t="s">
        <v>4322</v>
      </c>
      <c r="L1" t="s">
        <v>11624</v>
      </c>
      <c r="M1" t="s">
        <v>12293</v>
      </c>
      <c r="N1" t="s">
        <v>12292</v>
      </c>
      <c r="O1" s="1" t="s">
        <v>12291</v>
      </c>
      <c r="P1" t="s">
        <v>12290</v>
      </c>
      <c r="Q1" t="s">
        <v>12289</v>
      </c>
      <c r="R1" t="s">
        <v>12288</v>
      </c>
      <c r="S1" t="s">
        <v>12287</v>
      </c>
      <c r="T1" t="s">
        <v>12286</v>
      </c>
      <c r="U1" t="s">
        <v>12285</v>
      </c>
      <c r="V1" t="s">
        <v>12284</v>
      </c>
      <c r="W1" t="s">
        <v>12283</v>
      </c>
      <c r="X1" t="s">
        <v>12282</v>
      </c>
      <c r="Y1" t="s">
        <v>12281</v>
      </c>
    </row>
    <row r="2" spans="1:25">
      <c r="A2" t="s">
        <v>12079</v>
      </c>
      <c r="B2">
        <v>0</v>
      </c>
      <c r="C2">
        <v>0</v>
      </c>
      <c r="D2">
        <v>0</v>
      </c>
      <c r="E2">
        <v>0</v>
      </c>
      <c r="F2">
        <v>0</v>
      </c>
      <c r="G2">
        <v>0</v>
      </c>
      <c r="H2">
        <v>0</v>
      </c>
      <c r="I2">
        <v>0</v>
      </c>
      <c r="J2">
        <v>2017</v>
      </c>
      <c r="K2" t="s">
        <v>623</v>
      </c>
      <c r="L2" t="s">
        <v>12280</v>
      </c>
      <c r="M2" t="s">
        <v>11636</v>
      </c>
      <c r="N2" t="s">
        <v>11629</v>
      </c>
      <c r="O2" s="1">
        <v>42735</v>
      </c>
      <c r="Q2" t="s">
        <v>11871</v>
      </c>
      <c r="R2" t="s">
        <v>11870</v>
      </c>
      <c r="S2">
        <v>20</v>
      </c>
      <c r="T2">
        <v>28974</v>
      </c>
      <c r="U2">
        <v>26050</v>
      </c>
      <c r="V2">
        <v>0.12</v>
      </c>
      <c r="W2" t="s">
        <v>5752</v>
      </c>
      <c r="X2">
        <v>0</v>
      </c>
    </row>
    <row r="3" spans="1:25">
      <c r="A3" t="s">
        <v>12079</v>
      </c>
      <c r="B3">
        <v>0</v>
      </c>
      <c r="C3">
        <v>0</v>
      </c>
      <c r="D3">
        <v>0</v>
      </c>
      <c r="E3">
        <v>0</v>
      </c>
      <c r="F3">
        <v>0</v>
      </c>
      <c r="G3">
        <v>0</v>
      </c>
      <c r="H3">
        <v>0</v>
      </c>
      <c r="I3">
        <v>0</v>
      </c>
      <c r="J3">
        <v>2017</v>
      </c>
      <c r="K3" t="s">
        <v>623</v>
      </c>
      <c r="L3" t="s">
        <v>12279</v>
      </c>
      <c r="M3" t="s">
        <v>11636</v>
      </c>
      <c r="N3" t="s">
        <v>11629</v>
      </c>
      <c r="O3" s="1">
        <v>42705</v>
      </c>
      <c r="Q3" t="s">
        <v>11871</v>
      </c>
      <c r="R3" t="s">
        <v>11870</v>
      </c>
      <c r="S3">
        <v>29.7</v>
      </c>
      <c r="T3">
        <v>3955</v>
      </c>
      <c r="U3">
        <v>2446</v>
      </c>
      <c r="V3">
        <v>0</v>
      </c>
      <c r="W3" t="s">
        <v>12277</v>
      </c>
      <c r="X3">
        <v>0</v>
      </c>
    </row>
    <row r="4" spans="1:25">
      <c r="A4" t="s">
        <v>12079</v>
      </c>
      <c r="B4">
        <v>0</v>
      </c>
      <c r="C4">
        <v>0</v>
      </c>
      <c r="D4">
        <v>0</v>
      </c>
      <c r="E4">
        <v>0</v>
      </c>
      <c r="F4">
        <v>0</v>
      </c>
      <c r="G4">
        <v>0</v>
      </c>
      <c r="H4">
        <v>0</v>
      </c>
      <c r="I4">
        <v>0</v>
      </c>
      <c r="J4">
        <v>2017</v>
      </c>
      <c r="K4" t="s">
        <v>623</v>
      </c>
      <c r="L4" t="s">
        <v>12278</v>
      </c>
      <c r="M4" t="s">
        <v>11636</v>
      </c>
      <c r="N4" t="s">
        <v>11629</v>
      </c>
      <c r="O4" s="1">
        <v>43009</v>
      </c>
      <c r="Q4" t="s">
        <v>11871</v>
      </c>
      <c r="R4" t="s">
        <v>11870</v>
      </c>
      <c r="S4">
        <v>2</v>
      </c>
      <c r="T4">
        <v>82</v>
      </c>
      <c r="U4">
        <v>57</v>
      </c>
      <c r="V4">
        <v>0</v>
      </c>
      <c r="W4" t="s">
        <v>12277</v>
      </c>
      <c r="X4">
        <v>0</v>
      </c>
    </row>
    <row r="5" spans="1:25">
      <c r="A5" t="s">
        <v>10651</v>
      </c>
      <c r="B5">
        <v>0</v>
      </c>
      <c r="C5">
        <v>0</v>
      </c>
      <c r="D5">
        <v>0</v>
      </c>
      <c r="E5">
        <v>1</v>
      </c>
      <c r="F5">
        <v>0</v>
      </c>
      <c r="G5">
        <v>0</v>
      </c>
      <c r="H5">
        <v>0</v>
      </c>
      <c r="I5">
        <v>0</v>
      </c>
      <c r="J5">
        <v>2017</v>
      </c>
      <c r="K5" t="s">
        <v>623</v>
      </c>
      <c r="L5" t="s">
        <v>10656</v>
      </c>
      <c r="M5" t="s">
        <v>11708</v>
      </c>
      <c r="N5" t="s">
        <v>11629</v>
      </c>
      <c r="O5" s="1">
        <v>30286</v>
      </c>
      <c r="Q5" t="s">
        <v>11635</v>
      </c>
      <c r="R5" t="s">
        <v>11634</v>
      </c>
      <c r="S5">
        <v>35.799999999999997</v>
      </c>
      <c r="T5">
        <v>283975</v>
      </c>
      <c r="U5">
        <v>246165</v>
      </c>
      <c r="V5">
        <v>3748842</v>
      </c>
      <c r="W5" t="s">
        <v>12073</v>
      </c>
      <c r="X5">
        <v>98535</v>
      </c>
      <c r="Y5" t="s">
        <v>11770</v>
      </c>
    </row>
    <row r="6" spans="1:25">
      <c r="A6" t="s">
        <v>10651</v>
      </c>
      <c r="B6">
        <v>0</v>
      </c>
      <c r="C6">
        <v>0</v>
      </c>
      <c r="D6">
        <v>0</v>
      </c>
      <c r="E6">
        <v>1</v>
      </c>
      <c r="F6">
        <v>0</v>
      </c>
      <c r="G6">
        <v>0</v>
      </c>
      <c r="H6">
        <v>0</v>
      </c>
      <c r="I6">
        <v>0</v>
      </c>
      <c r="J6">
        <v>2017</v>
      </c>
      <c r="K6" t="s">
        <v>623</v>
      </c>
      <c r="L6" t="s">
        <v>10653</v>
      </c>
      <c r="M6" t="s">
        <v>12276</v>
      </c>
      <c r="N6" t="s">
        <v>11629</v>
      </c>
      <c r="O6" s="1">
        <v>17502</v>
      </c>
      <c r="Q6" t="s">
        <v>11635</v>
      </c>
      <c r="R6" t="s">
        <v>11634</v>
      </c>
      <c r="S6">
        <v>7.5</v>
      </c>
      <c r="T6">
        <v>3141.09</v>
      </c>
      <c r="U6">
        <v>2482.09</v>
      </c>
      <c r="V6">
        <v>119007.09</v>
      </c>
      <c r="W6" t="s">
        <v>11770</v>
      </c>
      <c r="X6">
        <v>31204.09</v>
      </c>
      <c r="Y6" t="s">
        <v>12273</v>
      </c>
    </row>
    <row r="7" spans="1:25">
      <c r="A7" t="s">
        <v>10651</v>
      </c>
      <c r="B7">
        <v>0</v>
      </c>
      <c r="C7">
        <v>0</v>
      </c>
      <c r="D7">
        <v>0</v>
      </c>
      <c r="E7">
        <v>1</v>
      </c>
      <c r="F7">
        <v>0</v>
      </c>
      <c r="G7">
        <v>0</v>
      </c>
      <c r="H7">
        <v>0</v>
      </c>
      <c r="I7">
        <v>0</v>
      </c>
      <c r="J7">
        <v>2017</v>
      </c>
      <c r="K7" t="s">
        <v>623</v>
      </c>
      <c r="L7" t="s">
        <v>10653</v>
      </c>
      <c r="M7" t="s">
        <v>12275</v>
      </c>
      <c r="N7" t="s">
        <v>11629</v>
      </c>
      <c r="O7" s="1">
        <v>28611</v>
      </c>
      <c r="Q7" t="s">
        <v>11635</v>
      </c>
      <c r="R7" t="s">
        <v>11634</v>
      </c>
      <c r="S7">
        <v>27.5</v>
      </c>
      <c r="T7">
        <v>175864</v>
      </c>
      <c r="U7">
        <v>146886</v>
      </c>
      <c r="V7">
        <v>6927742</v>
      </c>
      <c r="W7" t="s">
        <v>12273</v>
      </c>
      <c r="X7">
        <v>289050</v>
      </c>
      <c r="Y7" t="s">
        <v>11770</v>
      </c>
    </row>
    <row r="8" spans="1:25">
      <c r="A8" t="s">
        <v>10651</v>
      </c>
      <c r="B8">
        <v>0</v>
      </c>
      <c r="C8">
        <v>0</v>
      </c>
      <c r="D8">
        <v>0</v>
      </c>
      <c r="E8">
        <v>1</v>
      </c>
      <c r="F8">
        <v>0</v>
      </c>
      <c r="G8">
        <v>0</v>
      </c>
      <c r="H8">
        <v>0</v>
      </c>
      <c r="I8">
        <v>0</v>
      </c>
      <c r="J8">
        <v>2017</v>
      </c>
      <c r="K8" t="s">
        <v>623</v>
      </c>
      <c r="L8" t="s">
        <v>10653</v>
      </c>
      <c r="M8" t="s">
        <v>12274</v>
      </c>
      <c r="N8" t="s">
        <v>11629</v>
      </c>
      <c r="O8" s="1">
        <v>28611</v>
      </c>
      <c r="Q8" t="s">
        <v>11635</v>
      </c>
      <c r="R8" t="s">
        <v>11634</v>
      </c>
      <c r="S8">
        <v>27.5</v>
      </c>
      <c r="T8">
        <v>186434</v>
      </c>
      <c r="U8">
        <v>155136</v>
      </c>
      <c r="V8">
        <v>7336799</v>
      </c>
      <c r="W8" t="s">
        <v>12273</v>
      </c>
      <c r="X8">
        <v>398207</v>
      </c>
      <c r="Y8" t="s">
        <v>11770</v>
      </c>
    </row>
    <row r="9" spans="1:25">
      <c r="A9" t="s">
        <v>10651</v>
      </c>
      <c r="B9">
        <v>0</v>
      </c>
      <c r="C9">
        <v>0</v>
      </c>
      <c r="D9">
        <v>0</v>
      </c>
      <c r="E9">
        <v>0</v>
      </c>
      <c r="F9">
        <v>0</v>
      </c>
      <c r="G9">
        <v>0</v>
      </c>
      <c r="H9">
        <v>0</v>
      </c>
      <c r="I9">
        <v>0</v>
      </c>
      <c r="J9">
        <v>2017</v>
      </c>
      <c r="K9" t="s">
        <v>51</v>
      </c>
      <c r="L9" t="s">
        <v>10650</v>
      </c>
      <c r="M9" t="s">
        <v>11636</v>
      </c>
      <c r="N9" t="s">
        <v>11629</v>
      </c>
      <c r="O9" s="1">
        <v>31572</v>
      </c>
      <c r="Q9" t="s">
        <v>11635</v>
      </c>
      <c r="R9" t="s">
        <v>11634</v>
      </c>
      <c r="S9">
        <v>900</v>
      </c>
      <c r="T9">
        <v>4704501</v>
      </c>
      <c r="U9">
        <v>4386956</v>
      </c>
      <c r="V9">
        <v>43602994</v>
      </c>
      <c r="W9" t="s">
        <v>12273</v>
      </c>
      <c r="X9">
        <v>103460</v>
      </c>
      <c r="Y9" t="s">
        <v>12009</v>
      </c>
    </row>
    <row r="10" spans="1:25">
      <c r="A10" t="s">
        <v>10651</v>
      </c>
      <c r="B10">
        <v>0</v>
      </c>
      <c r="C10">
        <v>0</v>
      </c>
      <c r="D10">
        <v>0</v>
      </c>
      <c r="E10">
        <v>0</v>
      </c>
      <c r="F10">
        <v>0</v>
      </c>
      <c r="G10">
        <v>0</v>
      </c>
      <c r="H10">
        <v>0</v>
      </c>
      <c r="I10">
        <v>0</v>
      </c>
      <c r="J10">
        <v>2017</v>
      </c>
      <c r="K10" t="s">
        <v>51</v>
      </c>
      <c r="L10" t="s">
        <v>10650</v>
      </c>
      <c r="M10" t="s">
        <v>11692</v>
      </c>
      <c r="N10" t="s">
        <v>11629</v>
      </c>
      <c r="O10" s="1">
        <v>31898</v>
      </c>
      <c r="Q10" t="s">
        <v>11635</v>
      </c>
      <c r="R10" t="s">
        <v>11634</v>
      </c>
      <c r="S10">
        <v>900</v>
      </c>
      <c r="T10">
        <v>4335694.01</v>
      </c>
      <c r="U10">
        <v>4033726.01</v>
      </c>
      <c r="V10">
        <v>40498490.009999998</v>
      </c>
      <c r="W10" t="s">
        <v>12273</v>
      </c>
      <c r="X10">
        <v>113062</v>
      </c>
      <c r="Y10" t="s">
        <v>12009</v>
      </c>
    </row>
    <row r="11" spans="1:25">
      <c r="A11" t="s">
        <v>10565</v>
      </c>
      <c r="B11">
        <v>1</v>
      </c>
      <c r="C11">
        <v>0</v>
      </c>
      <c r="D11">
        <v>0</v>
      </c>
      <c r="E11">
        <v>1</v>
      </c>
      <c r="F11">
        <v>0</v>
      </c>
      <c r="G11">
        <v>0</v>
      </c>
      <c r="H11">
        <v>0</v>
      </c>
      <c r="I11">
        <v>0</v>
      </c>
      <c r="J11">
        <v>2017</v>
      </c>
      <c r="K11" t="s">
        <v>623</v>
      </c>
      <c r="L11" t="s">
        <v>7445</v>
      </c>
      <c r="M11" t="s">
        <v>12179</v>
      </c>
      <c r="N11" t="s">
        <v>11629</v>
      </c>
      <c r="O11" s="1">
        <v>38058</v>
      </c>
      <c r="Q11" t="s">
        <v>11635</v>
      </c>
      <c r="R11" t="s">
        <v>11634</v>
      </c>
      <c r="S11">
        <v>19.2</v>
      </c>
      <c r="T11">
        <v>106292</v>
      </c>
      <c r="U11">
        <v>91133</v>
      </c>
      <c r="V11">
        <v>2298603</v>
      </c>
      <c r="W11" t="s">
        <v>12233</v>
      </c>
      <c r="X11">
        <v>21842.01</v>
      </c>
      <c r="Y11" t="s">
        <v>11770</v>
      </c>
    </row>
    <row r="12" spans="1:25">
      <c r="A12" t="s">
        <v>10565</v>
      </c>
      <c r="B12">
        <v>1</v>
      </c>
      <c r="C12">
        <v>0</v>
      </c>
      <c r="D12">
        <v>0</v>
      </c>
      <c r="E12">
        <v>1</v>
      </c>
      <c r="F12">
        <v>0</v>
      </c>
      <c r="G12">
        <v>0</v>
      </c>
      <c r="H12">
        <v>0</v>
      </c>
      <c r="I12">
        <v>0</v>
      </c>
      <c r="J12">
        <v>2017</v>
      </c>
      <c r="K12" t="s">
        <v>623</v>
      </c>
      <c r="L12" t="s">
        <v>6242</v>
      </c>
      <c r="M12">
        <v>1</v>
      </c>
      <c r="N12" t="s">
        <v>11629</v>
      </c>
      <c r="O12" s="1">
        <v>32782</v>
      </c>
      <c r="Q12" t="s">
        <v>11635</v>
      </c>
      <c r="R12" t="s">
        <v>11634</v>
      </c>
      <c r="S12">
        <v>31</v>
      </c>
      <c r="T12">
        <v>185002</v>
      </c>
      <c r="U12">
        <v>169118</v>
      </c>
      <c r="V12">
        <v>3060684</v>
      </c>
      <c r="W12" t="s">
        <v>12233</v>
      </c>
      <c r="X12">
        <v>213468</v>
      </c>
      <c r="Y12" t="s">
        <v>11770</v>
      </c>
    </row>
    <row r="13" spans="1:25">
      <c r="A13" t="s">
        <v>10565</v>
      </c>
      <c r="B13">
        <v>1</v>
      </c>
      <c r="C13">
        <v>0</v>
      </c>
      <c r="D13">
        <v>0</v>
      </c>
      <c r="E13">
        <v>0</v>
      </c>
      <c r="F13">
        <v>0</v>
      </c>
      <c r="G13">
        <v>0</v>
      </c>
      <c r="H13">
        <v>0</v>
      </c>
      <c r="I13">
        <v>0</v>
      </c>
      <c r="J13">
        <v>2017</v>
      </c>
      <c r="K13" t="s">
        <v>623</v>
      </c>
      <c r="L13" t="s">
        <v>6501</v>
      </c>
      <c r="M13" t="s">
        <v>11636</v>
      </c>
      <c r="N13" t="s">
        <v>11629</v>
      </c>
      <c r="O13" s="1">
        <v>39675</v>
      </c>
      <c r="Q13" t="s">
        <v>11635</v>
      </c>
      <c r="R13" t="s">
        <v>11634</v>
      </c>
      <c r="S13">
        <v>12.5</v>
      </c>
      <c r="T13">
        <v>88576</v>
      </c>
      <c r="U13">
        <v>75268</v>
      </c>
      <c r="V13">
        <v>1486597</v>
      </c>
      <c r="W13" t="s">
        <v>12233</v>
      </c>
      <c r="X13">
        <v>1692.01</v>
      </c>
      <c r="Y13" t="s">
        <v>11770</v>
      </c>
    </row>
    <row r="14" spans="1:25">
      <c r="A14" t="s">
        <v>10565</v>
      </c>
      <c r="B14">
        <v>1</v>
      </c>
      <c r="C14">
        <v>0</v>
      </c>
      <c r="D14">
        <v>0</v>
      </c>
      <c r="E14">
        <v>0</v>
      </c>
      <c r="F14">
        <v>0</v>
      </c>
      <c r="G14">
        <v>0</v>
      </c>
      <c r="H14">
        <v>0</v>
      </c>
      <c r="I14">
        <v>0</v>
      </c>
      <c r="J14">
        <v>2017</v>
      </c>
      <c r="K14" t="s">
        <v>623</v>
      </c>
      <c r="L14" t="s">
        <v>6335</v>
      </c>
      <c r="M14" t="s">
        <v>11636</v>
      </c>
      <c r="N14" t="s">
        <v>11629</v>
      </c>
      <c r="O14" s="1">
        <v>39583</v>
      </c>
      <c r="Q14" t="s">
        <v>11635</v>
      </c>
      <c r="R14" t="s">
        <v>11634</v>
      </c>
      <c r="S14">
        <v>12.5</v>
      </c>
      <c r="T14">
        <v>82752</v>
      </c>
      <c r="U14">
        <v>70139</v>
      </c>
      <c r="V14">
        <v>1309894</v>
      </c>
      <c r="W14" t="s">
        <v>12233</v>
      </c>
      <c r="X14">
        <v>2234.02</v>
      </c>
      <c r="Y14" t="s">
        <v>11770</v>
      </c>
    </row>
    <row r="15" spans="1:25">
      <c r="A15" t="s">
        <v>10565</v>
      </c>
      <c r="B15">
        <v>1</v>
      </c>
      <c r="C15">
        <v>0</v>
      </c>
      <c r="D15">
        <v>0</v>
      </c>
      <c r="E15">
        <v>1</v>
      </c>
      <c r="F15">
        <v>0</v>
      </c>
      <c r="G15">
        <v>0</v>
      </c>
      <c r="H15">
        <v>0</v>
      </c>
      <c r="I15">
        <v>0</v>
      </c>
      <c r="J15">
        <v>2017</v>
      </c>
      <c r="K15" t="s">
        <v>623</v>
      </c>
      <c r="L15" t="s">
        <v>7101</v>
      </c>
      <c r="M15" t="s">
        <v>11829</v>
      </c>
      <c r="N15" t="s">
        <v>11629</v>
      </c>
      <c r="O15" s="1">
        <v>34121</v>
      </c>
      <c r="Q15" t="s">
        <v>11912</v>
      </c>
      <c r="R15" t="s">
        <v>11911</v>
      </c>
      <c r="S15">
        <v>3</v>
      </c>
      <c r="T15">
        <v>14150</v>
      </c>
      <c r="U15">
        <v>13670</v>
      </c>
      <c r="V15">
        <v>147458</v>
      </c>
      <c r="W15" t="s">
        <v>11910</v>
      </c>
      <c r="X15">
        <v>12854</v>
      </c>
      <c r="Y15" t="s">
        <v>11770</v>
      </c>
    </row>
    <row r="16" spans="1:25">
      <c r="A16" t="s">
        <v>10565</v>
      </c>
      <c r="B16">
        <v>1</v>
      </c>
      <c r="C16">
        <v>0</v>
      </c>
      <c r="D16">
        <v>0</v>
      </c>
      <c r="E16">
        <v>1</v>
      </c>
      <c r="F16">
        <v>0</v>
      </c>
      <c r="G16">
        <v>0</v>
      </c>
      <c r="H16">
        <v>0</v>
      </c>
      <c r="I16">
        <v>0</v>
      </c>
      <c r="J16">
        <v>2017</v>
      </c>
      <c r="K16" t="s">
        <v>623</v>
      </c>
      <c r="L16" t="s">
        <v>7101</v>
      </c>
      <c r="M16" t="s">
        <v>11668</v>
      </c>
      <c r="N16" t="s">
        <v>11629</v>
      </c>
      <c r="O16" s="1">
        <v>34121</v>
      </c>
      <c r="Q16" t="s">
        <v>11912</v>
      </c>
      <c r="R16" t="s">
        <v>11911</v>
      </c>
      <c r="S16">
        <v>3</v>
      </c>
      <c r="T16">
        <v>0.12</v>
      </c>
      <c r="U16">
        <v>0.12</v>
      </c>
      <c r="V16">
        <v>0</v>
      </c>
      <c r="W16" t="s">
        <v>11910</v>
      </c>
      <c r="X16">
        <v>0</v>
      </c>
      <c r="Y16" t="s">
        <v>11770</v>
      </c>
    </row>
    <row r="17" spans="1:25">
      <c r="A17" t="s">
        <v>10565</v>
      </c>
      <c r="B17">
        <v>1</v>
      </c>
      <c r="C17">
        <v>0</v>
      </c>
      <c r="D17">
        <v>0</v>
      </c>
      <c r="E17">
        <v>1</v>
      </c>
      <c r="F17">
        <v>0</v>
      </c>
      <c r="G17">
        <v>0</v>
      </c>
      <c r="H17">
        <v>0</v>
      </c>
      <c r="I17">
        <v>0</v>
      </c>
      <c r="J17">
        <v>2017</v>
      </c>
      <c r="K17" t="s">
        <v>623</v>
      </c>
      <c r="L17" t="s">
        <v>7101</v>
      </c>
      <c r="M17" t="s">
        <v>11667</v>
      </c>
      <c r="N17" t="s">
        <v>11629</v>
      </c>
      <c r="O17" s="1">
        <v>34121</v>
      </c>
      <c r="Q17" t="s">
        <v>11912</v>
      </c>
      <c r="R17" t="s">
        <v>11911</v>
      </c>
      <c r="S17">
        <v>3</v>
      </c>
      <c r="T17">
        <v>8940.01</v>
      </c>
      <c r="U17">
        <v>8608.01</v>
      </c>
      <c r="V17">
        <v>91343.01</v>
      </c>
      <c r="W17" t="s">
        <v>11910</v>
      </c>
      <c r="X17">
        <v>7135.01</v>
      </c>
      <c r="Y17" t="s">
        <v>11770</v>
      </c>
    </row>
    <row r="18" spans="1:25">
      <c r="A18" t="s">
        <v>10565</v>
      </c>
      <c r="B18">
        <v>1</v>
      </c>
      <c r="C18">
        <v>0</v>
      </c>
      <c r="D18">
        <v>0</v>
      </c>
      <c r="E18">
        <v>1</v>
      </c>
      <c r="F18">
        <v>0</v>
      </c>
      <c r="G18">
        <v>0</v>
      </c>
      <c r="H18">
        <v>0</v>
      </c>
      <c r="I18">
        <v>0</v>
      </c>
      <c r="J18">
        <v>2017</v>
      </c>
      <c r="K18" t="s">
        <v>623</v>
      </c>
      <c r="L18" t="s">
        <v>7101</v>
      </c>
      <c r="M18" t="s">
        <v>12179</v>
      </c>
      <c r="N18" t="s">
        <v>11629</v>
      </c>
      <c r="O18" s="1">
        <v>34121</v>
      </c>
      <c r="Q18" t="s">
        <v>11912</v>
      </c>
      <c r="R18" t="s">
        <v>11911</v>
      </c>
      <c r="S18">
        <v>3</v>
      </c>
      <c r="T18">
        <v>13254</v>
      </c>
      <c r="U18">
        <v>12795</v>
      </c>
      <c r="V18">
        <v>131740</v>
      </c>
      <c r="W18" t="s">
        <v>11910</v>
      </c>
      <c r="X18">
        <v>11466</v>
      </c>
      <c r="Y18" t="s">
        <v>11770</v>
      </c>
    </row>
    <row r="19" spans="1:25">
      <c r="A19" t="s">
        <v>10565</v>
      </c>
      <c r="B19">
        <v>1</v>
      </c>
      <c r="C19">
        <v>0</v>
      </c>
      <c r="D19">
        <v>0</v>
      </c>
      <c r="E19">
        <v>1</v>
      </c>
      <c r="F19">
        <v>0</v>
      </c>
      <c r="G19">
        <v>0</v>
      </c>
      <c r="H19">
        <v>0</v>
      </c>
      <c r="I19">
        <v>0</v>
      </c>
      <c r="J19">
        <v>2017</v>
      </c>
      <c r="K19" t="s">
        <v>623</v>
      </c>
      <c r="L19" t="s">
        <v>7101</v>
      </c>
      <c r="M19" t="s">
        <v>12178</v>
      </c>
      <c r="N19" t="s">
        <v>11629</v>
      </c>
      <c r="O19" s="1">
        <v>34121</v>
      </c>
      <c r="Q19" t="s">
        <v>11912</v>
      </c>
      <c r="R19" t="s">
        <v>11911</v>
      </c>
      <c r="S19">
        <v>3</v>
      </c>
      <c r="T19">
        <v>18267</v>
      </c>
      <c r="U19">
        <v>17787</v>
      </c>
      <c r="V19">
        <v>196993</v>
      </c>
      <c r="W19" t="s">
        <v>11910</v>
      </c>
      <c r="X19">
        <v>12724</v>
      </c>
      <c r="Y19" t="s">
        <v>11770</v>
      </c>
    </row>
    <row r="20" spans="1:25">
      <c r="A20" t="s">
        <v>10565</v>
      </c>
      <c r="B20">
        <v>1</v>
      </c>
      <c r="C20">
        <v>0</v>
      </c>
      <c r="D20">
        <v>0</v>
      </c>
      <c r="E20">
        <v>1</v>
      </c>
      <c r="F20">
        <v>0</v>
      </c>
      <c r="G20">
        <v>0</v>
      </c>
      <c r="H20">
        <v>0</v>
      </c>
      <c r="I20">
        <v>0</v>
      </c>
      <c r="J20">
        <v>2017</v>
      </c>
      <c r="K20" t="s">
        <v>623</v>
      </c>
      <c r="L20" t="s">
        <v>7101</v>
      </c>
      <c r="M20" t="s">
        <v>12177</v>
      </c>
      <c r="N20" t="s">
        <v>11629</v>
      </c>
      <c r="O20" s="1">
        <v>34121</v>
      </c>
      <c r="Q20" t="s">
        <v>11635</v>
      </c>
      <c r="R20" t="s">
        <v>11634</v>
      </c>
      <c r="S20">
        <v>1</v>
      </c>
      <c r="T20">
        <v>170.05</v>
      </c>
      <c r="U20">
        <v>156.05000000000001</v>
      </c>
      <c r="V20">
        <v>0</v>
      </c>
      <c r="W20" t="s">
        <v>11910</v>
      </c>
      <c r="X20">
        <v>0</v>
      </c>
      <c r="Y20" t="s">
        <v>11770</v>
      </c>
    </row>
    <row r="21" spans="1:25">
      <c r="A21" t="s">
        <v>10565</v>
      </c>
      <c r="B21">
        <v>1</v>
      </c>
      <c r="C21">
        <v>0</v>
      </c>
      <c r="D21">
        <v>0</v>
      </c>
      <c r="E21">
        <v>1</v>
      </c>
      <c r="F21">
        <v>0</v>
      </c>
      <c r="G21">
        <v>0</v>
      </c>
      <c r="H21">
        <v>0</v>
      </c>
      <c r="I21">
        <v>0</v>
      </c>
      <c r="J21">
        <v>2017</v>
      </c>
      <c r="K21" t="s">
        <v>623</v>
      </c>
      <c r="L21" t="s">
        <v>6355</v>
      </c>
      <c r="M21" t="s">
        <v>12098</v>
      </c>
      <c r="N21" t="s">
        <v>11629</v>
      </c>
      <c r="O21" s="1">
        <v>31382</v>
      </c>
      <c r="Q21" t="s">
        <v>11635</v>
      </c>
      <c r="R21" t="s">
        <v>11634</v>
      </c>
      <c r="S21">
        <v>12</v>
      </c>
      <c r="T21">
        <v>22164</v>
      </c>
      <c r="U21">
        <v>12711</v>
      </c>
      <c r="V21">
        <v>868385</v>
      </c>
      <c r="W21" t="s">
        <v>12233</v>
      </c>
      <c r="X21">
        <v>0</v>
      </c>
      <c r="Y21" t="s">
        <v>11625</v>
      </c>
    </row>
    <row r="22" spans="1:25">
      <c r="A22" t="s">
        <v>10565</v>
      </c>
      <c r="B22">
        <v>1</v>
      </c>
      <c r="C22">
        <v>0</v>
      </c>
      <c r="D22">
        <v>0</v>
      </c>
      <c r="E22">
        <v>0</v>
      </c>
      <c r="F22">
        <v>0</v>
      </c>
      <c r="G22">
        <v>0</v>
      </c>
      <c r="H22">
        <v>0</v>
      </c>
      <c r="I22">
        <v>0</v>
      </c>
      <c r="J22">
        <v>2017</v>
      </c>
      <c r="K22" t="s">
        <v>623</v>
      </c>
      <c r="L22" t="s">
        <v>6876</v>
      </c>
      <c r="M22" t="s">
        <v>11651</v>
      </c>
      <c r="N22" t="s">
        <v>11629</v>
      </c>
      <c r="O22" s="1">
        <v>33543</v>
      </c>
      <c r="Q22" t="s">
        <v>11635</v>
      </c>
      <c r="R22" t="s">
        <v>11634</v>
      </c>
      <c r="S22">
        <v>54.15</v>
      </c>
      <c r="T22">
        <v>400048</v>
      </c>
      <c r="U22">
        <v>346049</v>
      </c>
      <c r="V22">
        <v>5680566</v>
      </c>
      <c r="W22" t="s">
        <v>12233</v>
      </c>
      <c r="X22">
        <v>38706</v>
      </c>
      <c r="Y22" t="s">
        <v>11770</v>
      </c>
    </row>
    <row r="23" spans="1:25">
      <c r="A23" t="s">
        <v>10565</v>
      </c>
      <c r="B23">
        <v>0</v>
      </c>
      <c r="C23">
        <v>0</v>
      </c>
      <c r="D23">
        <v>0</v>
      </c>
      <c r="E23">
        <v>0</v>
      </c>
      <c r="F23">
        <v>0</v>
      </c>
      <c r="G23">
        <v>0</v>
      </c>
      <c r="H23">
        <v>0</v>
      </c>
      <c r="I23">
        <v>0</v>
      </c>
      <c r="J23">
        <v>2017</v>
      </c>
      <c r="K23" t="s">
        <v>623</v>
      </c>
      <c r="L23" t="s">
        <v>10644</v>
      </c>
      <c r="M23" t="s">
        <v>12272</v>
      </c>
      <c r="N23" t="s">
        <v>11645</v>
      </c>
      <c r="O23" s="1">
        <v>32843</v>
      </c>
      <c r="Q23" t="s">
        <v>11635</v>
      </c>
      <c r="R23" t="s">
        <v>11634</v>
      </c>
      <c r="S23">
        <v>32</v>
      </c>
      <c r="T23">
        <v>0.12</v>
      </c>
      <c r="U23">
        <v>0.12</v>
      </c>
      <c r="V23">
        <v>0</v>
      </c>
      <c r="W23" t="s">
        <v>12233</v>
      </c>
      <c r="X23">
        <v>0</v>
      </c>
      <c r="Y23" t="s">
        <v>11770</v>
      </c>
    </row>
    <row r="24" spans="1:25">
      <c r="A24" t="s">
        <v>10565</v>
      </c>
      <c r="B24">
        <v>0</v>
      </c>
      <c r="C24">
        <v>0</v>
      </c>
      <c r="D24">
        <v>0</v>
      </c>
      <c r="E24">
        <v>0</v>
      </c>
      <c r="F24">
        <v>0</v>
      </c>
      <c r="G24">
        <v>0</v>
      </c>
      <c r="H24">
        <v>0</v>
      </c>
      <c r="I24">
        <v>0</v>
      </c>
      <c r="J24">
        <v>2017</v>
      </c>
      <c r="K24" t="s">
        <v>623</v>
      </c>
      <c r="L24" t="s">
        <v>10644</v>
      </c>
      <c r="M24" t="s">
        <v>12271</v>
      </c>
      <c r="N24" t="s">
        <v>11645</v>
      </c>
      <c r="O24" s="1">
        <v>34366</v>
      </c>
      <c r="Q24" t="s">
        <v>11635</v>
      </c>
      <c r="R24" t="s">
        <v>11634</v>
      </c>
      <c r="S24">
        <v>26</v>
      </c>
      <c r="T24">
        <v>0.12</v>
      </c>
      <c r="U24">
        <v>0.12</v>
      </c>
      <c r="V24">
        <v>0</v>
      </c>
      <c r="W24" t="s">
        <v>12233</v>
      </c>
      <c r="X24">
        <v>0</v>
      </c>
      <c r="Y24" t="s">
        <v>11770</v>
      </c>
    </row>
    <row r="25" spans="1:25">
      <c r="A25" t="s">
        <v>10565</v>
      </c>
      <c r="B25">
        <v>1</v>
      </c>
      <c r="C25">
        <v>0</v>
      </c>
      <c r="D25">
        <v>0</v>
      </c>
      <c r="E25">
        <v>0</v>
      </c>
      <c r="F25">
        <v>0</v>
      </c>
      <c r="G25">
        <v>0</v>
      </c>
      <c r="H25">
        <v>0</v>
      </c>
      <c r="I25">
        <v>0</v>
      </c>
      <c r="J25">
        <v>2017</v>
      </c>
      <c r="K25" t="s">
        <v>623</v>
      </c>
      <c r="L25" t="s">
        <v>6461</v>
      </c>
      <c r="M25">
        <v>1</v>
      </c>
      <c r="N25" t="s">
        <v>11629</v>
      </c>
      <c r="O25" s="1">
        <v>37803</v>
      </c>
      <c r="Q25" t="s">
        <v>11635</v>
      </c>
      <c r="R25" t="s">
        <v>11634</v>
      </c>
      <c r="S25">
        <v>11.5</v>
      </c>
      <c r="T25">
        <v>0.12</v>
      </c>
      <c r="U25">
        <v>0.12</v>
      </c>
      <c r="V25">
        <v>0</v>
      </c>
      <c r="W25" t="s">
        <v>12233</v>
      </c>
      <c r="X25">
        <v>0</v>
      </c>
      <c r="Y25" t="s">
        <v>11770</v>
      </c>
    </row>
    <row r="26" spans="1:25">
      <c r="A26" t="s">
        <v>10565</v>
      </c>
      <c r="B26">
        <v>1</v>
      </c>
      <c r="C26">
        <v>0</v>
      </c>
      <c r="D26">
        <v>0</v>
      </c>
      <c r="E26">
        <v>0</v>
      </c>
      <c r="F26">
        <v>0</v>
      </c>
      <c r="G26">
        <v>0</v>
      </c>
      <c r="H26">
        <v>0</v>
      </c>
      <c r="I26">
        <v>0</v>
      </c>
      <c r="J26">
        <v>2017</v>
      </c>
      <c r="K26" t="s">
        <v>623</v>
      </c>
      <c r="L26" t="s">
        <v>6461</v>
      </c>
      <c r="M26" t="s">
        <v>12270</v>
      </c>
      <c r="N26" t="s">
        <v>11629</v>
      </c>
      <c r="O26" s="1">
        <v>40848</v>
      </c>
      <c r="Q26" t="s">
        <v>11681</v>
      </c>
      <c r="R26" t="s">
        <v>73</v>
      </c>
      <c r="S26">
        <v>1</v>
      </c>
      <c r="T26">
        <v>0.12</v>
      </c>
      <c r="U26">
        <v>0.12</v>
      </c>
      <c r="V26">
        <v>0</v>
      </c>
      <c r="W26" t="s">
        <v>11680</v>
      </c>
      <c r="X26">
        <v>0</v>
      </c>
      <c r="Y26" t="s">
        <v>11625</v>
      </c>
    </row>
    <row r="27" spans="1:25">
      <c r="A27" t="s">
        <v>10565</v>
      </c>
      <c r="B27">
        <v>1</v>
      </c>
      <c r="C27">
        <v>0</v>
      </c>
      <c r="D27">
        <v>0</v>
      </c>
      <c r="E27">
        <v>1</v>
      </c>
      <c r="F27">
        <v>0</v>
      </c>
      <c r="G27">
        <v>0</v>
      </c>
      <c r="H27">
        <v>0</v>
      </c>
      <c r="I27">
        <v>0</v>
      </c>
      <c r="J27">
        <v>2017</v>
      </c>
      <c r="K27" t="s">
        <v>623</v>
      </c>
      <c r="L27" t="s">
        <v>6488</v>
      </c>
      <c r="M27" t="s">
        <v>11829</v>
      </c>
      <c r="N27" t="s">
        <v>11629</v>
      </c>
      <c r="O27" s="1">
        <v>31260</v>
      </c>
      <c r="Q27" t="s">
        <v>11912</v>
      </c>
      <c r="R27" t="s">
        <v>11911</v>
      </c>
      <c r="S27">
        <v>2.15</v>
      </c>
      <c r="T27">
        <v>14480</v>
      </c>
      <c r="U27">
        <v>12985</v>
      </c>
      <c r="V27">
        <v>160843</v>
      </c>
      <c r="W27" t="s">
        <v>11910</v>
      </c>
      <c r="X27">
        <v>1631</v>
      </c>
      <c r="Y27" t="s">
        <v>12009</v>
      </c>
    </row>
    <row r="28" spans="1:25">
      <c r="A28" t="s">
        <v>10565</v>
      </c>
      <c r="B28">
        <v>1</v>
      </c>
      <c r="C28">
        <v>0</v>
      </c>
      <c r="D28">
        <v>0</v>
      </c>
      <c r="E28">
        <v>1</v>
      </c>
      <c r="F28">
        <v>0</v>
      </c>
      <c r="G28">
        <v>0</v>
      </c>
      <c r="H28">
        <v>0</v>
      </c>
      <c r="I28">
        <v>0</v>
      </c>
      <c r="J28">
        <v>2017</v>
      </c>
      <c r="K28" t="s">
        <v>623</v>
      </c>
      <c r="L28" t="s">
        <v>6488</v>
      </c>
      <c r="M28" t="s">
        <v>11668</v>
      </c>
      <c r="N28" t="s">
        <v>11629</v>
      </c>
      <c r="O28" s="1">
        <v>31260</v>
      </c>
      <c r="Q28" t="s">
        <v>11912</v>
      </c>
      <c r="R28" t="s">
        <v>11911</v>
      </c>
      <c r="S28">
        <v>2.15</v>
      </c>
      <c r="T28">
        <v>3307</v>
      </c>
      <c r="U28">
        <v>2948</v>
      </c>
      <c r="V28">
        <v>37355</v>
      </c>
      <c r="W28" t="s">
        <v>11910</v>
      </c>
      <c r="X28">
        <v>342</v>
      </c>
      <c r="Y28" t="s">
        <v>12009</v>
      </c>
    </row>
    <row r="29" spans="1:25">
      <c r="A29" t="s">
        <v>10565</v>
      </c>
      <c r="B29">
        <v>1</v>
      </c>
      <c r="C29">
        <v>0</v>
      </c>
      <c r="D29">
        <v>0</v>
      </c>
      <c r="E29">
        <v>1</v>
      </c>
      <c r="F29">
        <v>0</v>
      </c>
      <c r="G29">
        <v>0</v>
      </c>
      <c r="H29">
        <v>0</v>
      </c>
      <c r="I29">
        <v>0</v>
      </c>
      <c r="J29">
        <v>2017</v>
      </c>
      <c r="K29" t="s">
        <v>623</v>
      </c>
      <c r="L29" t="s">
        <v>6488</v>
      </c>
      <c r="M29" t="s">
        <v>11667</v>
      </c>
      <c r="N29" t="s">
        <v>11629</v>
      </c>
      <c r="O29" s="1">
        <v>31260</v>
      </c>
      <c r="Q29" t="s">
        <v>11912</v>
      </c>
      <c r="R29" t="s">
        <v>11911</v>
      </c>
      <c r="S29">
        <v>2.15</v>
      </c>
      <c r="T29">
        <v>13402</v>
      </c>
      <c r="U29">
        <v>12021</v>
      </c>
      <c r="V29">
        <v>148712</v>
      </c>
      <c r="W29" t="s">
        <v>11910</v>
      </c>
      <c r="X29">
        <v>1560</v>
      </c>
      <c r="Y29" t="s">
        <v>12009</v>
      </c>
    </row>
    <row r="30" spans="1:25">
      <c r="A30" t="s">
        <v>10565</v>
      </c>
      <c r="B30">
        <v>1</v>
      </c>
      <c r="C30">
        <v>0</v>
      </c>
      <c r="D30">
        <v>0</v>
      </c>
      <c r="E30">
        <v>0</v>
      </c>
      <c r="F30">
        <v>0</v>
      </c>
      <c r="G30">
        <v>0</v>
      </c>
      <c r="H30">
        <v>0</v>
      </c>
      <c r="I30">
        <v>0</v>
      </c>
      <c r="J30">
        <v>2017</v>
      </c>
      <c r="K30" t="s">
        <v>623</v>
      </c>
      <c r="L30" t="s">
        <v>6533</v>
      </c>
      <c r="M30" t="s">
        <v>11829</v>
      </c>
      <c r="N30" t="s">
        <v>11629</v>
      </c>
      <c r="O30" s="1">
        <v>31670</v>
      </c>
      <c r="Q30" t="s">
        <v>11635</v>
      </c>
      <c r="R30" t="s">
        <v>11634</v>
      </c>
      <c r="S30">
        <v>15</v>
      </c>
      <c r="T30">
        <v>1153.1099999999999</v>
      </c>
      <c r="U30">
        <v>1013.11</v>
      </c>
      <c r="V30">
        <v>16408.11</v>
      </c>
      <c r="W30" t="s">
        <v>12233</v>
      </c>
      <c r="X30">
        <v>4143.08</v>
      </c>
      <c r="Y30" t="s">
        <v>11770</v>
      </c>
    </row>
    <row r="31" spans="1:25">
      <c r="A31" t="s">
        <v>10565</v>
      </c>
      <c r="B31">
        <v>1</v>
      </c>
      <c r="C31">
        <v>0</v>
      </c>
      <c r="D31">
        <v>0</v>
      </c>
      <c r="E31">
        <v>1</v>
      </c>
      <c r="F31">
        <v>0</v>
      </c>
      <c r="G31">
        <v>0</v>
      </c>
      <c r="H31">
        <v>0</v>
      </c>
      <c r="I31">
        <v>0</v>
      </c>
      <c r="J31">
        <v>2017</v>
      </c>
      <c r="K31" t="s">
        <v>623</v>
      </c>
      <c r="L31" t="s">
        <v>7449</v>
      </c>
      <c r="M31" t="s">
        <v>11651</v>
      </c>
      <c r="N31" t="s">
        <v>11629</v>
      </c>
      <c r="O31" s="1">
        <v>40909</v>
      </c>
      <c r="Q31" t="s">
        <v>11635</v>
      </c>
      <c r="R31" t="s">
        <v>11634</v>
      </c>
      <c r="S31">
        <v>7.5</v>
      </c>
      <c r="T31">
        <v>38447</v>
      </c>
      <c r="U31">
        <v>29646</v>
      </c>
      <c r="V31">
        <v>1380104</v>
      </c>
      <c r="W31" t="s">
        <v>12233</v>
      </c>
      <c r="X31">
        <v>2085</v>
      </c>
      <c r="Y31" t="s">
        <v>11625</v>
      </c>
    </row>
    <row r="32" spans="1:25">
      <c r="A32" t="s">
        <v>10565</v>
      </c>
      <c r="B32">
        <v>1</v>
      </c>
      <c r="C32">
        <v>0</v>
      </c>
      <c r="D32">
        <v>0</v>
      </c>
      <c r="E32">
        <v>0</v>
      </c>
      <c r="F32">
        <v>0</v>
      </c>
      <c r="G32">
        <v>0</v>
      </c>
      <c r="H32">
        <v>0</v>
      </c>
      <c r="I32">
        <v>0</v>
      </c>
      <c r="J32">
        <v>2017</v>
      </c>
      <c r="K32" t="s">
        <v>623</v>
      </c>
      <c r="L32" t="s">
        <v>6692</v>
      </c>
      <c r="M32" t="s">
        <v>11829</v>
      </c>
      <c r="N32" t="s">
        <v>11629</v>
      </c>
      <c r="O32" s="1">
        <v>32715</v>
      </c>
      <c r="Q32" t="s">
        <v>11635</v>
      </c>
      <c r="R32" t="s">
        <v>11634</v>
      </c>
      <c r="S32">
        <v>35.5</v>
      </c>
      <c r="T32">
        <v>175463</v>
      </c>
      <c r="U32">
        <v>160916</v>
      </c>
      <c r="V32">
        <v>2418569</v>
      </c>
      <c r="W32" t="s">
        <v>12233</v>
      </c>
      <c r="X32">
        <v>13615.01</v>
      </c>
      <c r="Y32" t="s">
        <v>11770</v>
      </c>
    </row>
    <row r="33" spans="1:25">
      <c r="A33" t="s">
        <v>10565</v>
      </c>
      <c r="B33">
        <v>1</v>
      </c>
      <c r="C33">
        <v>0</v>
      </c>
      <c r="D33">
        <v>0</v>
      </c>
      <c r="E33">
        <v>0</v>
      </c>
      <c r="F33">
        <v>0</v>
      </c>
      <c r="G33">
        <v>0</v>
      </c>
      <c r="H33">
        <v>0</v>
      </c>
      <c r="I33">
        <v>0</v>
      </c>
      <c r="J33">
        <v>2017</v>
      </c>
      <c r="K33" t="s">
        <v>623</v>
      </c>
      <c r="L33" t="s">
        <v>10636</v>
      </c>
      <c r="M33">
        <v>1</v>
      </c>
      <c r="N33" t="s">
        <v>11645</v>
      </c>
      <c r="O33" s="1">
        <v>37043</v>
      </c>
      <c r="Q33" t="s">
        <v>11635</v>
      </c>
      <c r="R33" t="s">
        <v>11634</v>
      </c>
      <c r="S33">
        <v>25</v>
      </c>
      <c r="T33">
        <v>0.12</v>
      </c>
      <c r="U33">
        <v>0.12</v>
      </c>
      <c r="V33">
        <v>0</v>
      </c>
      <c r="W33" t="s">
        <v>12233</v>
      </c>
      <c r="X33">
        <v>0</v>
      </c>
      <c r="Y33" t="s">
        <v>12056</v>
      </c>
    </row>
    <row r="34" spans="1:25">
      <c r="A34" t="s">
        <v>10565</v>
      </c>
      <c r="B34">
        <v>1</v>
      </c>
      <c r="C34">
        <v>0</v>
      </c>
      <c r="D34">
        <v>0</v>
      </c>
      <c r="E34">
        <v>1</v>
      </c>
      <c r="F34">
        <v>0</v>
      </c>
      <c r="G34">
        <v>0</v>
      </c>
      <c r="H34">
        <v>0</v>
      </c>
      <c r="I34">
        <v>0</v>
      </c>
      <c r="J34">
        <v>2017</v>
      </c>
      <c r="K34" t="s">
        <v>623</v>
      </c>
      <c r="L34" t="s">
        <v>10633</v>
      </c>
      <c r="M34">
        <v>1</v>
      </c>
      <c r="N34" t="s">
        <v>11645</v>
      </c>
      <c r="O34" s="1">
        <v>32690</v>
      </c>
      <c r="Q34" t="s">
        <v>11635</v>
      </c>
      <c r="R34" t="s">
        <v>11634</v>
      </c>
      <c r="S34">
        <v>28</v>
      </c>
      <c r="T34">
        <v>0.12</v>
      </c>
      <c r="U34">
        <v>0.12</v>
      </c>
      <c r="V34">
        <v>0</v>
      </c>
      <c r="W34" t="s">
        <v>12233</v>
      </c>
      <c r="X34">
        <v>0</v>
      </c>
      <c r="Y34" t="s">
        <v>11770</v>
      </c>
    </row>
    <row r="35" spans="1:25">
      <c r="A35" t="s">
        <v>10565</v>
      </c>
      <c r="B35">
        <v>1</v>
      </c>
      <c r="C35">
        <v>0</v>
      </c>
      <c r="D35">
        <v>0</v>
      </c>
      <c r="E35">
        <v>0</v>
      </c>
      <c r="F35">
        <v>0</v>
      </c>
      <c r="G35">
        <v>0</v>
      </c>
      <c r="H35">
        <v>0</v>
      </c>
      <c r="I35">
        <v>0</v>
      </c>
      <c r="J35">
        <v>2017</v>
      </c>
      <c r="K35" t="s">
        <v>623</v>
      </c>
      <c r="L35" t="s">
        <v>6900</v>
      </c>
      <c r="M35" t="s">
        <v>12269</v>
      </c>
      <c r="N35" t="s">
        <v>11629</v>
      </c>
      <c r="O35" s="1">
        <v>35612</v>
      </c>
      <c r="Q35" t="s">
        <v>11912</v>
      </c>
      <c r="R35" t="s">
        <v>11911</v>
      </c>
      <c r="S35">
        <v>6.52</v>
      </c>
      <c r="T35">
        <v>53785</v>
      </c>
      <c r="U35">
        <v>51224</v>
      </c>
      <c r="V35">
        <v>567519</v>
      </c>
      <c r="W35" t="s">
        <v>12051</v>
      </c>
      <c r="X35">
        <v>0</v>
      </c>
      <c r="Y35" t="s">
        <v>11910</v>
      </c>
    </row>
    <row r="36" spans="1:25">
      <c r="A36" t="s">
        <v>10565</v>
      </c>
      <c r="B36">
        <v>1</v>
      </c>
      <c r="C36">
        <v>0</v>
      </c>
      <c r="D36">
        <v>0</v>
      </c>
      <c r="E36">
        <v>1</v>
      </c>
      <c r="F36">
        <v>0</v>
      </c>
      <c r="G36">
        <v>0</v>
      </c>
      <c r="H36">
        <v>0</v>
      </c>
      <c r="I36">
        <v>0</v>
      </c>
      <c r="J36">
        <v>2017</v>
      </c>
      <c r="K36" t="s">
        <v>623</v>
      </c>
      <c r="L36" t="s">
        <v>6938</v>
      </c>
      <c r="M36">
        <v>2</v>
      </c>
      <c r="N36" t="s">
        <v>11629</v>
      </c>
      <c r="O36" s="1">
        <v>33239</v>
      </c>
      <c r="Q36" t="s">
        <v>11912</v>
      </c>
      <c r="R36" t="s">
        <v>11911</v>
      </c>
      <c r="S36">
        <v>0.57999999999999996</v>
      </c>
      <c r="T36">
        <v>3079</v>
      </c>
      <c r="U36">
        <v>3079</v>
      </c>
      <c r="V36">
        <v>44733</v>
      </c>
      <c r="W36" t="s">
        <v>12051</v>
      </c>
      <c r="X36">
        <v>13107</v>
      </c>
      <c r="Y36" t="s">
        <v>11770</v>
      </c>
    </row>
    <row r="37" spans="1:25">
      <c r="A37" t="s">
        <v>10565</v>
      </c>
      <c r="B37">
        <v>1</v>
      </c>
      <c r="C37">
        <v>0</v>
      </c>
      <c r="D37">
        <v>0</v>
      </c>
      <c r="E37">
        <v>1</v>
      </c>
      <c r="F37">
        <v>0</v>
      </c>
      <c r="G37">
        <v>0</v>
      </c>
      <c r="H37">
        <v>0</v>
      </c>
      <c r="I37">
        <v>0</v>
      </c>
      <c r="J37">
        <v>2017</v>
      </c>
      <c r="K37" t="s">
        <v>623</v>
      </c>
      <c r="L37" t="s">
        <v>6938</v>
      </c>
      <c r="M37">
        <v>3</v>
      </c>
      <c r="N37" t="s">
        <v>11629</v>
      </c>
      <c r="O37" s="1">
        <v>33239</v>
      </c>
      <c r="Q37" t="s">
        <v>11912</v>
      </c>
      <c r="R37" t="s">
        <v>11911</v>
      </c>
      <c r="S37">
        <v>0.57999999999999996</v>
      </c>
      <c r="T37">
        <v>3079</v>
      </c>
      <c r="U37">
        <v>3079</v>
      </c>
      <c r="V37">
        <v>44733</v>
      </c>
      <c r="W37" t="s">
        <v>12051</v>
      </c>
      <c r="X37">
        <v>13107</v>
      </c>
      <c r="Y37" t="s">
        <v>11770</v>
      </c>
    </row>
    <row r="38" spans="1:25">
      <c r="A38" t="s">
        <v>10565</v>
      </c>
      <c r="B38">
        <v>1</v>
      </c>
      <c r="C38">
        <v>0</v>
      </c>
      <c r="D38">
        <v>0</v>
      </c>
      <c r="E38">
        <v>1</v>
      </c>
      <c r="F38">
        <v>0</v>
      </c>
      <c r="G38">
        <v>0</v>
      </c>
      <c r="H38">
        <v>0</v>
      </c>
      <c r="I38">
        <v>0</v>
      </c>
      <c r="J38">
        <v>2017</v>
      </c>
      <c r="K38" t="s">
        <v>623</v>
      </c>
      <c r="L38" t="s">
        <v>6938</v>
      </c>
      <c r="M38" t="s">
        <v>11636</v>
      </c>
      <c r="N38" t="s">
        <v>11629</v>
      </c>
      <c r="O38" s="1">
        <v>33239</v>
      </c>
      <c r="Q38" t="s">
        <v>11912</v>
      </c>
      <c r="R38" t="s">
        <v>11911</v>
      </c>
      <c r="S38">
        <v>0.57999999999999996</v>
      </c>
      <c r="T38">
        <v>3079</v>
      </c>
      <c r="U38">
        <v>3079</v>
      </c>
      <c r="V38">
        <v>44733</v>
      </c>
      <c r="W38" t="s">
        <v>12051</v>
      </c>
      <c r="X38">
        <v>13107</v>
      </c>
      <c r="Y38" t="s">
        <v>11770</v>
      </c>
    </row>
    <row r="39" spans="1:25">
      <c r="A39" t="s">
        <v>10565</v>
      </c>
      <c r="B39">
        <v>1</v>
      </c>
      <c r="C39">
        <v>0</v>
      </c>
      <c r="D39">
        <v>0</v>
      </c>
      <c r="E39">
        <v>0</v>
      </c>
      <c r="F39">
        <v>0</v>
      </c>
      <c r="G39">
        <v>0</v>
      </c>
      <c r="H39">
        <v>0</v>
      </c>
      <c r="I39">
        <v>0</v>
      </c>
      <c r="J39">
        <v>2017</v>
      </c>
      <c r="K39" t="s">
        <v>623</v>
      </c>
      <c r="L39" t="s">
        <v>7054</v>
      </c>
      <c r="M39">
        <v>1</v>
      </c>
      <c r="N39" t="s">
        <v>11629</v>
      </c>
      <c r="O39" s="1">
        <v>31747</v>
      </c>
      <c r="Q39" t="s">
        <v>11912</v>
      </c>
      <c r="R39" t="s">
        <v>11911</v>
      </c>
      <c r="S39">
        <v>1.87</v>
      </c>
      <c r="T39">
        <v>9995</v>
      </c>
      <c r="U39">
        <v>9072</v>
      </c>
      <c r="V39">
        <v>126987</v>
      </c>
      <c r="W39" t="s">
        <v>12051</v>
      </c>
      <c r="X39">
        <v>0</v>
      </c>
      <c r="Y39" t="s">
        <v>11770</v>
      </c>
    </row>
    <row r="40" spans="1:25">
      <c r="A40" t="s">
        <v>10565</v>
      </c>
      <c r="B40">
        <v>1</v>
      </c>
      <c r="C40">
        <v>0</v>
      </c>
      <c r="D40">
        <v>0</v>
      </c>
      <c r="E40">
        <v>0</v>
      </c>
      <c r="F40">
        <v>0</v>
      </c>
      <c r="G40">
        <v>0</v>
      </c>
      <c r="H40">
        <v>0</v>
      </c>
      <c r="I40">
        <v>0</v>
      </c>
      <c r="J40">
        <v>2017</v>
      </c>
      <c r="K40" t="s">
        <v>623</v>
      </c>
      <c r="L40" t="s">
        <v>7054</v>
      </c>
      <c r="M40">
        <v>2</v>
      </c>
      <c r="N40" t="s">
        <v>11629</v>
      </c>
      <c r="O40" s="1">
        <v>31747</v>
      </c>
      <c r="Q40" t="s">
        <v>11912</v>
      </c>
      <c r="R40" t="s">
        <v>11911</v>
      </c>
      <c r="S40">
        <v>1.87</v>
      </c>
      <c r="T40">
        <v>8641</v>
      </c>
      <c r="U40">
        <v>7617</v>
      </c>
      <c r="V40">
        <v>100509</v>
      </c>
      <c r="W40" t="s">
        <v>12051</v>
      </c>
      <c r="X40">
        <v>0</v>
      </c>
      <c r="Y40" t="s">
        <v>11770</v>
      </c>
    </row>
    <row r="41" spans="1:25">
      <c r="A41" t="s">
        <v>10565</v>
      </c>
      <c r="B41">
        <v>1</v>
      </c>
      <c r="C41">
        <v>0</v>
      </c>
      <c r="D41">
        <v>0</v>
      </c>
      <c r="E41">
        <v>1</v>
      </c>
      <c r="F41">
        <v>0</v>
      </c>
      <c r="G41">
        <v>0</v>
      </c>
      <c r="H41">
        <v>0</v>
      </c>
      <c r="I41">
        <v>0</v>
      </c>
      <c r="J41">
        <v>2017</v>
      </c>
      <c r="K41" t="s">
        <v>623</v>
      </c>
      <c r="L41" t="s">
        <v>7326</v>
      </c>
      <c r="M41" t="s">
        <v>12268</v>
      </c>
      <c r="N41" t="s">
        <v>11639</v>
      </c>
      <c r="O41" s="1">
        <v>13881</v>
      </c>
      <c r="Q41" t="s">
        <v>11635</v>
      </c>
      <c r="R41" t="s">
        <v>11634</v>
      </c>
      <c r="S41">
        <v>7.5</v>
      </c>
      <c r="T41">
        <v>0.12</v>
      </c>
      <c r="U41">
        <v>0.12</v>
      </c>
      <c r="V41">
        <v>0</v>
      </c>
      <c r="W41" t="s">
        <v>12233</v>
      </c>
      <c r="X41">
        <v>0</v>
      </c>
      <c r="Y41" t="s">
        <v>11770</v>
      </c>
    </row>
    <row r="42" spans="1:25">
      <c r="A42" t="s">
        <v>10565</v>
      </c>
      <c r="B42">
        <v>1</v>
      </c>
      <c r="C42">
        <v>0</v>
      </c>
      <c r="D42">
        <v>0</v>
      </c>
      <c r="E42">
        <v>1</v>
      </c>
      <c r="F42">
        <v>0</v>
      </c>
      <c r="G42">
        <v>0</v>
      </c>
      <c r="H42">
        <v>0</v>
      </c>
      <c r="I42">
        <v>0</v>
      </c>
      <c r="J42">
        <v>2017</v>
      </c>
      <c r="K42" t="s">
        <v>623</v>
      </c>
      <c r="L42" t="s">
        <v>7326</v>
      </c>
      <c r="M42" t="s">
        <v>12267</v>
      </c>
      <c r="N42" t="s">
        <v>11629</v>
      </c>
      <c r="O42" s="1">
        <v>32203</v>
      </c>
      <c r="Q42" t="s">
        <v>11635</v>
      </c>
      <c r="R42" t="s">
        <v>11634</v>
      </c>
      <c r="S42">
        <v>12.5</v>
      </c>
      <c r="T42">
        <v>59241.01</v>
      </c>
      <c r="U42">
        <v>36180.01</v>
      </c>
      <c r="V42">
        <v>1180502.01</v>
      </c>
      <c r="W42" t="s">
        <v>12233</v>
      </c>
      <c r="X42">
        <v>0</v>
      </c>
      <c r="Y42" t="s">
        <v>11770</v>
      </c>
    </row>
    <row r="43" spans="1:25">
      <c r="A43" t="s">
        <v>10565</v>
      </c>
      <c r="B43">
        <v>1</v>
      </c>
      <c r="C43">
        <v>0</v>
      </c>
      <c r="D43">
        <v>0</v>
      </c>
      <c r="E43">
        <v>1</v>
      </c>
      <c r="F43">
        <v>0</v>
      </c>
      <c r="G43">
        <v>0</v>
      </c>
      <c r="H43">
        <v>0</v>
      </c>
      <c r="I43">
        <v>0</v>
      </c>
      <c r="J43">
        <v>2017</v>
      </c>
      <c r="K43" t="s">
        <v>623</v>
      </c>
      <c r="L43" t="s">
        <v>7326</v>
      </c>
      <c r="M43" t="s">
        <v>12266</v>
      </c>
      <c r="N43" t="s">
        <v>11629</v>
      </c>
      <c r="O43" s="1">
        <v>32509</v>
      </c>
      <c r="Q43" t="s">
        <v>11635</v>
      </c>
      <c r="R43" t="s">
        <v>11634</v>
      </c>
      <c r="S43">
        <v>12.5</v>
      </c>
      <c r="T43">
        <v>59254</v>
      </c>
      <c r="U43">
        <v>33894</v>
      </c>
      <c r="V43">
        <v>1199191</v>
      </c>
      <c r="W43" t="s">
        <v>12233</v>
      </c>
      <c r="X43">
        <v>0</v>
      </c>
      <c r="Y43" t="s">
        <v>11770</v>
      </c>
    </row>
    <row r="44" spans="1:25">
      <c r="A44" t="s">
        <v>10565</v>
      </c>
      <c r="B44">
        <v>1</v>
      </c>
      <c r="C44">
        <v>0</v>
      </c>
      <c r="D44">
        <v>0</v>
      </c>
      <c r="E44">
        <v>0</v>
      </c>
      <c r="F44">
        <v>0</v>
      </c>
      <c r="G44">
        <v>0</v>
      </c>
      <c r="H44">
        <v>0</v>
      </c>
      <c r="I44">
        <v>0</v>
      </c>
      <c r="J44">
        <v>2017</v>
      </c>
      <c r="K44" t="s">
        <v>623</v>
      </c>
      <c r="L44" t="s">
        <v>6133</v>
      </c>
      <c r="M44" t="s">
        <v>11636</v>
      </c>
      <c r="N44" t="s">
        <v>11629</v>
      </c>
      <c r="O44" s="1">
        <v>41692</v>
      </c>
      <c r="Q44" t="s">
        <v>11912</v>
      </c>
      <c r="R44" t="s">
        <v>11911</v>
      </c>
      <c r="S44">
        <v>2.17</v>
      </c>
      <c r="T44">
        <v>17765</v>
      </c>
      <c r="U44">
        <v>16692</v>
      </c>
      <c r="V44">
        <v>162286</v>
      </c>
      <c r="W44" t="s">
        <v>12051</v>
      </c>
      <c r="X44">
        <v>0</v>
      </c>
      <c r="Y44" t="s">
        <v>11625</v>
      </c>
    </row>
    <row r="45" spans="1:25">
      <c r="A45" t="s">
        <v>10565</v>
      </c>
      <c r="B45">
        <v>1</v>
      </c>
      <c r="C45">
        <v>0</v>
      </c>
      <c r="D45">
        <v>0</v>
      </c>
      <c r="E45">
        <v>0</v>
      </c>
      <c r="F45">
        <v>0</v>
      </c>
      <c r="G45">
        <v>0</v>
      </c>
      <c r="H45">
        <v>0</v>
      </c>
      <c r="I45">
        <v>0</v>
      </c>
      <c r="J45">
        <v>2017</v>
      </c>
      <c r="K45" t="s">
        <v>623</v>
      </c>
      <c r="L45" t="s">
        <v>6133</v>
      </c>
      <c r="M45" t="s">
        <v>11692</v>
      </c>
      <c r="N45" t="s">
        <v>11629</v>
      </c>
      <c r="O45" s="1">
        <v>41692</v>
      </c>
      <c r="Q45" t="s">
        <v>11912</v>
      </c>
      <c r="R45" t="s">
        <v>11911</v>
      </c>
      <c r="S45">
        <v>2.17</v>
      </c>
      <c r="T45">
        <v>17490</v>
      </c>
      <c r="U45">
        <v>16438</v>
      </c>
      <c r="V45">
        <v>159014</v>
      </c>
      <c r="W45" t="s">
        <v>12051</v>
      </c>
      <c r="X45">
        <v>0</v>
      </c>
      <c r="Y45" t="s">
        <v>11625</v>
      </c>
    </row>
    <row r="46" spans="1:25">
      <c r="A46" t="s">
        <v>10565</v>
      </c>
      <c r="B46">
        <v>1</v>
      </c>
      <c r="C46">
        <v>0</v>
      </c>
      <c r="D46">
        <v>0</v>
      </c>
      <c r="E46">
        <v>0</v>
      </c>
      <c r="F46">
        <v>0</v>
      </c>
      <c r="G46">
        <v>0</v>
      </c>
      <c r="H46">
        <v>0</v>
      </c>
      <c r="I46">
        <v>0</v>
      </c>
      <c r="J46">
        <v>2017</v>
      </c>
      <c r="K46" t="s">
        <v>623</v>
      </c>
      <c r="L46" t="s">
        <v>7294</v>
      </c>
      <c r="M46" t="s">
        <v>11636</v>
      </c>
      <c r="N46" t="s">
        <v>11629</v>
      </c>
      <c r="O46" s="1">
        <v>31382</v>
      </c>
      <c r="Q46" t="s">
        <v>11906</v>
      </c>
      <c r="R46" t="s">
        <v>11905</v>
      </c>
      <c r="S46">
        <v>0.93</v>
      </c>
      <c r="T46">
        <v>7160</v>
      </c>
      <c r="U46">
        <v>6577</v>
      </c>
      <c r="V46">
        <v>93440</v>
      </c>
      <c r="W46" t="s">
        <v>12051</v>
      </c>
      <c r="X46">
        <v>0</v>
      </c>
      <c r="Y46" t="s">
        <v>11625</v>
      </c>
    </row>
    <row r="47" spans="1:25">
      <c r="A47" t="s">
        <v>10565</v>
      </c>
      <c r="B47">
        <v>1</v>
      </c>
      <c r="C47">
        <v>0</v>
      </c>
      <c r="D47">
        <v>0</v>
      </c>
      <c r="E47">
        <v>0</v>
      </c>
      <c r="F47">
        <v>0</v>
      </c>
      <c r="G47">
        <v>0</v>
      </c>
      <c r="H47">
        <v>0</v>
      </c>
      <c r="I47">
        <v>0</v>
      </c>
      <c r="J47">
        <v>2017</v>
      </c>
      <c r="K47" t="s">
        <v>623</v>
      </c>
      <c r="L47" t="s">
        <v>7294</v>
      </c>
      <c r="M47" t="s">
        <v>11692</v>
      </c>
      <c r="N47" t="s">
        <v>11629</v>
      </c>
      <c r="O47" s="1">
        <v>31382</v>
      </c>
      <c r="Q47" t="s">
        <v>11906</v>
      </c>
      <c r="R47" t="s">
        <v>11905</v>
      </c>
      <c r="S47">
        <v>0.93</v>
      </c>
      <c r="T47">
        <v>7160</v>
      </c>
      <c r="U47">
        <v>6577</v>
      </c>
      <c r="V47">
        <v>93441</v>
      </c>
      <c r="W47" t="s">
        <v>12051</v>
      </c>
      <c r="X47">
        <v>0</v>
      </c>
      <c r="Y47" t="s">
        <v>11625</v>
      </c>
    </row>
    <row r="48" spans="1:25">
      <c r="A48" t="s">
        <v>10565</v>
      </c>
      <c r="B48">
        <v>1</v>
      </c>
      <c r="C48">
        <v>0</v>
      </c>
      <c r="D48">
        <v>0</v>
      </c>
      <c r="E48">
        <v>1</v>
      </c>
      <c r="F48">
        <v>0</v>
      </c>
      <c r="G48">
        <v>0</v>
      </c>
      <c r="H48">
        <v>0</v>
      </c>
      <c r="I48">
        <v>0</v>
      </c>
      <c r="J48">
        <v>2017</v>
      </c>
      <c r="K48" t="s">
        <v>623</v>
      </c>
      <c r="L48" t="s">
        <v>7442</v>
      </c>
      <c r="M48" t="s">
        <v>11829</v>
      </c>
      <c r="N48" t="s">
        <v>11629</v>
      </c>
      <c r="O48" s="1">
        <v>31686</v>
      </c>
      <c r="Q48" t="s">
        <v>11635</v>
      </c>
      <c r="R48" t="s">
        <v>11634</v>
      </c>
      <c r="S48">
        <v>20</v>
      </c>
      <c r="T48">
        <v>112760</v>
      </c>
      <c r="U48">
        <v>98421</v>
      </c>
      <c r="V48">
        <v>2495500</v>
      </c>
      <c r="W48" t="s">
        <v>12233</v>
      </c>
      <c r="X48">
        <v>5596.04</v>
      </c>
      <c r="Y48" t="s">
        <v>11625</v>
      </c>
    </row>
    <row r="49" spans="1:25">
      <c r="A49" t="s">
        <v>10565</v>
      </c>
      <c r="B49">
        <v>1</v>
      </c>
      <c r="C49">
        <v>0</v>
      </c>
      <c r="D49">
        <v>0</v>
      </c>
      <c r="E49">
        <v>1</v>
      </c>
      <c r="F49">
        <v>0</v>
      </c>
      <c r="G49">
        <v>0</v>
      </c>
      <c r="H49">
        <v>0</v>
      </c>
      <c r="I49">
        <v>0</v>
      </c>
      <c r="J49">
        <v>2017</v>
      </c>
      <c r="K49" t="s">
        <v>623</v>
      </c>
      <c r="L49" t="s">
        <v>7447</v>
      </c>
      <c r="M49" t="s">
        <v>11829</v>
      </c>
      <c r="N49" t="s">
        <v>11629</v>
      </c>
      <c r="O49" s="1">
        <v>31747</v>
      </c>
      <c r="Q49" t="s">
        <v>11635</v>
      </c>
      <c r="R49" t="s">
        <v>11634</v>
      </c>
      <c r="S49">
        <v>20</v>
      </c>
      <c r="T49">
        <v>101507</v>
      </c>
      <c r="U49">
        <v>83336</v>
      </c>
      <c r="V49">
        <v>2429140</v>
      </c>
      <c r="W49" t="s">
        <v>12233</v>
      </c>
      <c r="X49">
        <v>6950.02</v>
      </c>
      <c r="Y49" t="s">
        <v>12009</v>
      </c>
    </row>
    <row r="50" spans="1:25">
      <c r="A50" t="s">
        <v>10565</v>
      </c>
      <c r="B50">
        <v>1</v>
      </c>
      <c r="C50">
        <v>0</v>
      </c>
      <c r="D50">
        <v>0</v>
      </c>
      <c r="E50">
        <v>1</v>
      </c>
      <c r="F50">
        <v>0</v>
      </c>
      <c r="G50">
        <v>0</v>
      </c>
      <c r="H50">
        <v>0</v>
      </c>
      <c r="I50">
        <v>0</v>
      </c>
      <c r="J50">
        <v>2017</v>
      </c>
      <c r="K50" t="s">
        <v>623</v>
      </c>
      <c r="L50" t="s">
        <v>7447</v>
      </c>
      <c r="M50" t="s">
        <v>11668</v>
      </c>
      <c r="N50" t="s">
        <v>11629</v>
      </c>
      <c r="O50" s="1">
        <v>36251</v>
      </c>
      <c r="Q50" t="s">
        <v>11635</v>
      </c>
      <c r="R50" t="s">
        <v>11634</v>
      </c>
      <c r="S50">
        <v>7.5</v>
      </c>
      <c r="T50">
        <v>28989</v>
      </c>
      <c r="U50">
        <v>22201</v>
      </c>
      <c r="V50">
        <v>761176</v>
      </c>
      <c r="W50" t="s">
        <v>12233</v>
      </c>
      <c r="X50">
        <v>3128.02</v>
      </c>
      <c r="Y50" t="s">
        <v>12009</v>
      </c>
    </row>
    <row r="51" spans="1:25">
      <c r="A51" t="s">
        <v>10565</v>
      </c>
      <c r="B51">
        <v>1</v>
      </c>
      <c r="C51">
        <v>0</v>
      </c>
      <c r="D51">
        <v>0</v>
      </c>
      <c r="E51">
        <v>0</v>
      </c>
      <c r="F51">
        <v>0</v>
      </c>
      <c r="G51">
        <v>0</v>
      </c>
      <c r="H51">
        <v>0</v>
      </c>
      <c r="I51">
        <v>0</v>
      </c>
      <c r="J51">
        <v>2017</v>
      </c>
      <c r="K51" t="s">
        <v>623</v>
      </c>
      <c r="L51" t="s">
        <v>7752</v>
      </c>
      <c r="M51" t="s">
        <v>11915</v>
      </c>
      <c r="N51" t="s">
        <v>11645</v>
      </c>
      <c r="O51" s="1">
        <v>31778</v>
      </c>
      <c r="Q51" t="s">
        <v>11635</v>
      </c>
      <c r="R51" t="s">
        <v>11634</v>
      </c>
      <c r="S51">
        <v>7.85</v>
      </c>
      <c r="T51">
        <v>0.12</v>
      </c>
      <c r="U51">
        <v>0.12</v>
      </c>
      <c r="V51">
        <v>0</v>
      </c>
      <c r="W51" t="s">
        <v>12233</v>
      </c>
      <c r="X51">
        <v>0</v>
      </c>
      <c r="Y51" t="s">
        <v>5727</v>
      </c>
    </row>
    <row r="52" spans="1:25">
      <c r="A52" t="s">
        <v>10565</v>
      </c>
      <c r="B52">
        <v>1</v>
      </c>
      <c r="C52">
        <v>0</v>
      </c>
      <c r="D52">
        <v>0</v>
      </c>
      <c r="E52">
        <v>0</v>
      </c>
      <c r="F52">
        <v>0</v>
      </c>
      <c r="G52">
        <v>0</v>
      </c>
      <c r="H52">
        <v>0</v>
      </c>
      <c r="I52">
        <v>0</v>
      </c>
      <c r="J52">
        <v>2017</v>
      </c>
      <c r="K52" t="s">
        <v>623</v>
      </c>
      <c r="L52" t="s">
        <v>7752</v>
      </c>
      <c r="M52" t="s">
        <v>12265</v>
      </c>
      <c r="N52" t="s">
        <v>11629</v>
      </c>
      <c r="O52" s="1">
        <v>31778</v>
      </c>
      <c r="Q52" t="s">
        <v>11635</v>
      </c>
      <c r="R52" t="s">
        <v>11634</v>
      </c>
      <c r="S52">
        <v>54.9</v>
      </c>
      <c r="T52">
        <v>446439</v>
      </c>
      <c r="U52">
        <v>401834</v>
      </c>
      <c r="V52">
        <v>2327421</v>
      </c>
      <c r="W52" t="s">
        <v>12233</v>
      </c>
      <c r="X52">
        <v>13830</v>
      </c>
      <c r="Y52" t="s">
        <v>5727</v>
      </c>
    </row>
    <row r="53" spans="1:25">
      <c r="A53" t="s">
        <v>10565</v>
      </c>
      <c r="B53">
        <v>1</v>
      </c>
      <c r="C53">
        <v>0</v>
      </c>
      <c r="D53">
        <v>0</v>
      </c>
      <c r="E53">
        <v>0</v>
      </c>
      <c r="F53">
        <v>0</v>
      </c>
      <c r="G53">
        <v>0</v>
      </c>
      <c r="H53">
        <v>0</v>
      </c>
      <c r="I53">
        <v>0</v>
      </c>
      <c r="J53">
        <v>2017</v>
      </c>
      <c r="K53" t="s">
        <v>623</v>
      </c>
      <c r="L53" t="s">
        <v>7607</v>
      </c>
      <c r="M53" t="s">
        <v>11636</v>
      </c>
      <c r="N53" t="s">
        <v>11629</v>
      </c>
      <c r="O53" s="1">
        <v>40676</v>
      </c>
      <c r="Q53" t="s">
        <v>11906</v>
      </c>
      <c r="R53" t="s">
        <v>11905</v>
      </c>
      <c r="S53">
        <v>1.2</v>
      </c>
      <c r="T53">
        <v>7648</v>
      </c>
      <c r="U53">
        <v>5556</v>
      </c>
      <c r="V53">
        <v>119721</v>
      </c>
      <c r="W53" t="s">
        <v>12051</v>
      </c>
      <c r="X53">
        <v>0</v>
      </c>
      <c r="Y53" t="s">
        <v>11625</v>
      </c>
    </row>
    <row r="54" spans="1:25">
      <c r="A54" t="s">
        <v>10565</v>
      </c>
      <c r="B54">
        <v>1</v>
      </c>
      <c r="C54">
        <v>0</v>
      </c>
      <c r="D54">
        <v>0</v>
      </c>
      <c r="E54">
        <v>0</v>
      </c>
      <c r="F54">
        <v>0</v>
      </c>
      <c r="G54">
        <v>0</v>
      </c>
      <c r="H54">
        <v>0</v>
      </c>
      <c r="I54">
        <v>0</v>
      </c>
      <c r="J54">
        <v>2017</v>
      </c>
      <c r="K54" t="s">
        <v>623</v>
      </c>
      <c r="L54" t="s">
        <v>7607</v>
      </c>
      <c r="M54" t="s">
        <v>11692</v>
      </c>
      <c r="N54" t="s">
        <v>11629</v>
      </c>
      <c r="O54" s="1">
        <v>40676</v>
      </c>
      <c r="Q54" t="s">
        <v>11906</v>
      </c>
      <c r="R54" t="s">
        <v>11905</v>
      </c>
      <c r="S54">
        <v>1.2</v>
      </c>
      <c r="T54">
        <v>7648</v>
      </c>
      <c r="U54">
        <v>5556</v>
      </c>
      <c r="V54">
        <v>119721</v>
      </c>
      <c r="W54" t="s">
        <v>12051</v>
      </c>
      <c r="X54">
        <v>0</v>
      </c>
      <c r="Y54" t="s">
        <v>11625</v>
      </c>
    </row>
    <row r="55" spans="1:25">
      <c r="A55" t="s">
        <v>10565</v>
      </c>
      <c r="B55">
        <v>1</v>
      </c>
      <c r="C55">
        <v>0</v>
      </c>
      <c r="D55">
        <v>0</v>
      </c>
      <c r="E55">
        <v>0</v>
      </c>
      <c r="F55">
        <v>0</v>
      </c>
      <c r="G55">
        <v>0</v>
      </c>
      <c r="H55">
        <v>0</v>
      </c>
      <c r="I55">
        <v>0</v>
      </c>
      <c r="J55">
        <v>2017</v>
      </c>
      <c r="K55" t="s">
        <v>623</v>
      </c>
      <c r="L55" t="s">
        <v>7607</v>
      </c>
      <c r="M55" t="s">
        <v>11803</v>
      </c>
      <c r="N55" t="s">
        <v>11629</v>
      </c>
      <c r="O55" s="1">
        <v>38047</v>
      </c>
      <c r="Q55" t="s">
        <v>11906</v>
      </c>
      <c r="R55" t="s">
        <v>11905</v>
      </c>
      <c r="S55">
        <v>3</v>
      </c>
      <c r="T55">
        <v>7648</v>
      </c>
      <c r="U55">
        <v>5556</v>
      </c>
      <c r="V55">
        <v>119721</v>
      </c>
      <c r="W55" t="s">
        <v>12051</v>
      </c>
      <c r="X55">
        <v>0</v>
      </c>
      <c r="Y55" t="s">
        <v>11625</v>
      </c>
    </row>
    <row r="56" spans="1:25">
      <c r="A56" t="s">
        <v>10565</v>
      </c>
      <c r="B56">
        <v>1</v>
      </c>
      <c r="C56">
        <v>0</v>
      </c>
      <c r="D56">
        <v>0</v>
      </c>
      <c r="E56">
        <v>0</v>
      </c>
      <c r="F56">
        <v>0</v>
      </c>
      <c r="G56">
        <v>0</v>
      </c>
      <c r="H56">
        <v>0</v>
      </c>
      <c r="I56">
        <v>0</v>
      </c>
      <c r="J56">
        <v>2017</v>
      </c>
      <c r="K56" t="s">
        <v>623</v>
      </c>
      <c r="L56" t="s">
        <v>6906</v>
      </c>
      <c r="M56" t="s">
        <v>11636</v>
      </c>
      <c r="N56" t="s">
        <v>11629</v>
      </c>
      <c r="O56" s="1">
        <v>36739</v>
      </c>
      <c r="Q56" t="s">
        <v>11912</v>
      </c>
      <c r="R56" t="s">
        <v>11911</v>
      </c>
      <c r="S56">
        <v>3.05</v>
      </c>
      <c r="T56">
        <v>27229</v>
      </c>
      <c r="U56">
        <v>25222</v>
      </c>
      <c r="V56">
        <v>283314</v>
      </c>
      <c r="W56" t="s">
        <v>12051</v>
      </c>
      <c r="X56">
        <v>0</v>
      </c>
      <c r="Y56" t="s">
        <v>11625</v>
      </c>
    </row>
    <row r="57" spans="1:25">
      <c r="A57" t="s">
        <v>10565</v>
      </c>
      <c r="B57">
        <v>1</v>
      </c>
      <c r="C57">
        <v>0</v>
      </c>
      <c r="D57">
        <v>0</v>
      </c>
      <c r="E57">
        <v>1</v>
      </c>
      <c r="F57">
        <v>0</v>
      </c>
      <c r="G57">
        <v>0</v>
      </c>
      <c r="H57">
        <v>0</v>
      </c>
      <c r="I57">
        <v>0</v>
      </c>
      <c r="J57">
        <v>2017</v>
      </c>
      <c r="K57" t="s">
        <v>623</v>
      </c>
      <c r="L57" t="s">
        <v>7646</v>
      </c>
      <c r="M57" t="s">
        <v>11844</v>
      </c>
      <c r="N57" t="s">
        <v>11637</v>
      </c>
      <c r="O57" s="1">
        <v>32989</v>
      </c>
      <c r="Q57" t="s">
        <v>11635</v>
      </c>
      <c r="R57" t="s">
        <v>11634</v>
      </c>
      <c r="S57">
        <v>23</v>
      </c>
      <c r="T57">
        <v>0.12</v>
      </c>
      <c r="U57">
        <v>0.12</v>
      </c>
      <c r="V57">
        <v>0.09</v>
      </c>
      <c r="W57" t="s">
        <v>12233</v>
      </c>
      <c r="X57">
        <v>0.03</v>
      </c>
      <c r="Y57" t="s">
        <v>11770</v>
      </c>
    </row>
    <row r="58" spans="1:25">
      <c r="A58" t="s">
        <v>10565</v>
      </c>
      <c r="B58">
        <v>1</v>
      </c>
      <c r="C58">
        <v>0</v>
      </c>
      <c r="D58">
        <v>0</v>
      </c>
      <c r="E58">
        <v>0</v>
      </c>
      <c r="F58">
        <v>0</v>
      </c>
      <c r="G58">
        <v>0</v>
      </c>
      <c r="H58">
        <v>0</v>
      </c>
      <c r="I58">
        <v>0</v>
      </c>
      <c r="J58">
        <v>2017</v>
      </c>
      <c r="K58" t="s">
        <v>623</v>
      </c>
      <c r="L58" t="s">
        <v>6203</v>
      </c>
      <c r="M58" t="s">
        <v>12264</v>
      </c>
      <c r="N58" t="s">
        <v>11645</v>
      </c>
      <c r="O58" s="1">
        <v>40298</v>
      </c>
      <c r="Q58" t="s">
        <v>11635</v>
      </c>
      <c r="R58" t="s">
        <v>11634</v>
      </c>
      <c r="S58">
        <v>13.8</v>
      </c>
      <c r="T58">
        <v>0.12</v>
      </c>
      <c r="U58">
        <v>0.12</v>
      </c>
      <c r="V58">
        <v>0</v>
      </c>
      <c r="W58" t="s">
        <v>12233</v>
      </c>
      <c r="X58">
        <v>0</v>
      </c>
      <c r="Y58" t="s">
        <v>11625</v>
      </c>
    </row>
    <row r="59" spans="1:25">
      <c r="A59" t="s">
        <v>10565</v>
      </c>
      <c r="B59">
        <v>1</v>
      </c>
      <c r="C59">
        <v>0</v>
      </c>
      <c r="D59">
        <v>0</v>
      </c>
      <c r="E59">
        <v>0</v>
      </c>
      <c r="F59">
        <v>0</v>
      </c>
      <c r="G59">
        <v>0</v>
      </c>
      <c r="H59">
        <v>0</v>
      </c>
      <c r="I59">
        <v>0</v>
      </c>
      <c r="J59">
        <v>2017</v>
      </c>
      <c r="K59" t="s">
        <v>623</v>
      </c>
      <c r="L59" t="s">
        <v>7231</v>
      </c>
      <c r="M59" t="s">
        <v>11636</v>
      </c>
      <c r="N59" t="s">
        <v>11629</v>
      </c>
      <c r="O59" s="1">
        <v>32325</v>
      </c>
      <c r="Q59" t="s">
        <v>11635</v>
      </c>
      <c r="R59" t="s">
        <v>11634</v>
      </c>
      <c r="S59">
        <v>27.8</v>
      </c>
      <c r="T59">
        <v>212795</v>
      </c>
      <c r="U59">
        <v>184929</v>
      </c>
      <c r="V59">
        <v>2700475</v>
      </c>
      <c r="W59" t="s">
        <v>12233</v>
      </c>
      <c r="X59">
        <v>10809</v>
      </c>
      <c r="Y59" t="s">
        <v>11770</v>
      </c>
    </row>
    <row r="60" spans="1:25">
      <c r="A60" t="s">
        <v>10565</v>
      </c>
      <c r="B60">
        <v>1</v>
      </c>
      <c r="C60">
        <v>0</v>
      </c>
      <c r="D60">
        <v>0</v>
      </c>
      <c r="E60">
        <v>0</v>
      </c>
      <c r="F60">
        <v>0</v>
      </c>
      <c r="G60">
        <v>0</v>
      </c>
      <c r="H60">
        <v>0</v>
      </c>
      <c r="I60">
        <v>0</v>
      </c>
      <c r="J60">
        <v>2017</v>
      </c>
      <c r="K60" t="s">
        <v>623</v>
      </c>
      <c r="L60" t="s">
        <v>7234</v>
      </c>
      <c r="M60" t="s">
        <v>11636</v>
      </c>
      <c r="N60" t="s">
        <v>11629</v>
      </c>
      <c r="O60" s="1">
        <v>32660</v>
      </c>
      <c r="Q60" t="s">
        <v>11635</v>
      </c>
      <c r="R60" t="s">
        <v>11634</v>
      </c>
      <c r="S60">
        <v>27.8</v>
      </c>
      <c r="T60">
        <v>187844</v>
      </c>
      <c r="U60">
        <v>164302</v>
      </c>
      <c r="V60">
        <v>2585432</v>
      </c>
      <c r="W60" t="s">
        <v>12233</v>
      </c>
      <c r="X60">
        <v>21998</v>
      </c>
      <c r="Y60" t="s">
        <v>11770</v>
      </c>
    </row>
    <row r="61" spans="1:25">
      <c r="A61" t="s">
        <v>10565</v>
      </c>
      <c r="B61">
        <v>1</v>
      </c>
      <c r="C61">
        <v>0</v>
      </c>
      <c r="D61">
        <v>0</v>
      </c>
      <c r="E61">
        <v>0</v>
      </c>
      <c r="F61">
        <v>0</v>
      </c>
      <c r="G61">
        <v>0</v>
      </c>
      <c r="H61">
        <v>0</v>
      </c>
      <c r="I61">
        <v>0</v>
      </c>
      <c r="J61">
        <v>2017</v>
      </c>
      <c r="K61" t="s">
        <v>623</v>
      </c>
      <c r="L61" t="s">
        <v>7065</v>
      </c>
      <c r="M61">
        <v>1</v>
      </c>
      <c r="N61" t="s">
        <v>11629</v>
      </c>
      <c r="O61" s="1">
        <v>31199</v>
      </c>
      <c r="Q61" t="s">
        <v>11635</v>
      </c>
      <c r="R61" t="s">
        <v>11634</v>
      </c>
      <c r="S61">
        <v>25.66</v>
      </c>
      <c r="T61">
        <v>138753.01999999999</v>
      </c>
      <c r="U61">
        <v>118669.02</v>
      </c>
      <c r="V61">
        <v>1852633</v>
      </c>
      <c r="W61" t="s">
        <v>12233</v>
      </c>
      <c r="X61">
        <v>0</v>
      </c>
      <c r="Y61" t="s">
        <v>11625</v>
      </c>
    </row>
    <row r="62" spans="1:25">
      <c r="A62" t="s">
        <v>10565</v>
      </c>
      <c r="B62">
        <v>1</v>
      </c>
      <c r="C62">
        <v>0</v>
      </c>
      <c r="D62">
        <v>0</v>
      </c>
      <c r="E62">
        <v>0</v>
      </c>
      <c r="F62">
        <v>0</v>
      </c>
      <c r="G62">
        <v>0</v>
      </c>
      <c r="H62">
        <v>0</v>
      </c>
      <c r="I62">
        <v>0</v>
      </c>
      <c r="J62">
        <v>2017</v>
      </c>
      <c r="K62" t="s">
        <v>623</v>
      </c>
      <c r="L62" t="s">
        <v>7708</v>
      </c>
      <c r="M62" t="s">
        <v>11708</v>
      </c>
      <c r="N62" t="s">
        <v>11629</v>
      </c>
      <c r="O62" s="1">
        <v>32994</v>
      </c>
      <c r="Q62" t="s">
        <v>11635</v>
      </c>
      <c r="R62" t="s">
        <v>11634</v>
      </c>
      <c r="S62">
        <v>29.07</v>
      </c>
      <c r="T62">
        <v>208728</v>
      </c>
      <c r="U62">
        <v>187149</v>
      </c>
      <c r="V62">
        <v>2562960</v>
      </c>
      <c r="W62" t="s">
        <v>5727</v>
      </c>
      <c r="X62">
        <v>4642</v>
      </c>
      <c r="Y62" t="s">
        <v>11770</v>
      </c>
    </row>
    <row r="63" spans="1:25">
      <c r="A63" t="s">
        <v>10565</v>
      </c>
      <c r="B63">
        <v>1</v>
      </c>
      <c r="C63">
        <v>0</v>
      </c>
      <c r="D63">
        <v>0</v>
      </c>
      <c r="E63">
        <v>0</v>
      </c>
      <c r="F63">
        <v>0</v>
      </c>
      <c r="G63">
        <v>0</v>
      </c>
      <c r="H63">
        <v>0</v>
      </c>
      <c r="I63">
        <v>0</v>
      </c>
      <c r="J63">
        <v>2017</v>
      </c>
      <c r="K63" t="s">
        <v>623</v>
      </c>
      <c r="L63" t="s">
        <v>7798</v>
      </c>
      <c r="M63" t="s">
        <v>11636</v>
      </c>
      <c r="N63" t="s">
        <v>11629</v>
      </c>
      <c r="O63" s="1">
        <v>32752</v>
      </c>
      <c r="Q63" t="s">
        <v>11635</v>
      </c>
      <c r="R63" t="s">
        <v>11634</v>
      </c>
      <c r="S63">
        <v>28</v>
      </c>
      <c r="T63">
        <v>207456</v>
      </c>
      <c r="U63">
        <v>183817</v>
      </c>
      <c r="V63">
        <v>3532647</v>
      </c>
      <c r="W63" t="s">
        <v>12233</v>
      </c>
      <c r="X63">
        <v>13168</v>
      </c>
      <c r="Y63" t="s">
        <v>11770</v>
      </c>
    </row>
    <row r="64" spans="1:25">
      <c r="A64" t="s">
        <v>10565</v>
      </c>
      <c r="B64">
        <v>1</v>
      </c>
      <c r="C64">
        <v>0</v>
      </c>
      <c r="D64">
        <v>0</v>
      </c>
      <c r="E64">
        <v>0</v>
      </c>
      <c r="F64">
        <v>0</v>
      </c>
      <c r="G64">
        <v>0</v>
      </c>
      <c r="H64">
        <v>0</v>
      </c>
      <c r="I64">
        <v>0</v>
      </c>
      <c r="J64">
        <v>2017</v>
      </c>
      <c r="K64" t="s">
        <v>623</v>
      </c>
      <c r="L64" t="s">
        <v>6111</v>
      </c>
      <c r="M64">
        <v>1</v>
      </c>
      <c r="N64" t="s">
        <v>11629</v>
      </c>
      <c r="O64" s="1">
        <v>32568</v>
      </c>
      <c r="Q64" t="s">
        <v>11906</v>
      </c>
      <c r="R64" t="s">
        <v>11905</v>
      </c>
      <c r="S64">
        <v>3.2</v>
      </c>
      <c r="T64">
        <v>13007</v>
      </c>
      <c r="U64">
        <v>10129</v>
      </c>
      <c r="V64">
        <v>190745</v>
      </c>
      <c r="W64" t="s">
        <v>12051</v>
      </c>
      <c r="X64">
        <v>0</v>
      </c>
      <c r="Y64" t="s">
        <v>11625</v>
      </c>
    </row>
    <row r="65" spans="1:25">
      <c r="A65" t="s">
        <v>10565</v>
      </c>
      <c r="B65">
        <v>1</v>
      </c>
      <c r="C65">
        <v>0</v>
      </c>
      <c r="D65">
        <v>0</v>
      </c>
      <c r="E65">
        <v>0</v>
      </c>
      <c r="F65">
        <v>0</v>
      </c>
      <c r="G65">
        <v>0</v>
      </c>
      <c r="H65">
        <v>0</v>
      </c>
      <c r="I65">
        <v>0</v>
      </c>
      <c r="J65">
        <v>2017</v>
      </c>
      <c r="K65" t="s">
        <v>623</v>
      </c>
      <c r="L65" t="s">
        <v>6111</v>
      </c>
      <c r="M65">
        <v>2</v>
      </c>
      <c r="N65" t="s">
        <v>11629</v>
      </c>
      <c r="O65" s="1">
        <v>32568</v>
      </c>
      <c r="Q65" t="s">
        <v>11906</v>
      </c>
      <c r="R65" t="s">
        <v>11905</v>
      </c>
      <c r="S65">
        <v>3.2</v>
      </c>
      <c r="T65">
        <v>13007</v>
      </c>
      <c r="U65">
        <v>10129</v>
      </c>
      <c r="V65">
        <v>190745</v>
      </c>
      <c r="W65" t="s">
        <v>12051</v>
      </c>
      <c r="X65">
        <v>0</v>
      </c>
      <c r="Y65" t="s">
        <v>11625</v>
      </c>
    </row>
    <row r="66" spans="1:25">
      <c r="A66" t="s">
        <v>10565</v>
      </c>
      <c r="B66">
        <v>1</v>
      </c>
      <c r="C66">
        <v>0</v>
      </c>
      <c r="D66">
        <v>0</v>
      </c>
      <c r="E66">
        <v>0</v>
      </c>
      <c r="F66">
        <v>0</v>
      </c>
      <c r="G66">
        <v>0</v>
      </c>
      <c r="H66">
        <v>0</v>
      </c>
      <c r="I66">
        <v>0</v>
      </c>
      <c r="J66">
        <v>2017</v>
      </c>
      <c r="K66" t="s">
        <v>623</v>
      </c>
      <c r="L66" t="s">
        <v>6111</v>
      </c>
      <c r="M66">
        <v>3</v>
      </c>
      <c r="N66" t="s">
        <v>11629</v>
      </c>
      <c r="O66" s="1">
        <v>38168</v>
      </c>
      <c r="Q66" t="s">
        <v>11906</v>
      </c>
      <c r="R66" t="s">
        <v>11905</v>
      </c>
      <c r="S66">
        <v>1.3</v>
      </c>
      <c r="T66">
        <v>13007</v>
      </c>
      <c r="U66">
        <v>10129</v>
      </c>
      <c r="V66">
        <v>190745</v>
      </c>
      <c r="W66" t="s">
        <v>12051</v>
      </c>
      <c r="X66">
        <v>0</v>
      </c>
      <c r="Y66" t="s">
        <v>11625</v>
      </c>
    </row>
    <row r="67" spans="1:25">
      <c r="A67" t="s">
        <v>10565</v>
      </c>
      <c r="B67">
        <v>1</v>
      </c>
      <c r="C67">
        <v>0</v>
      </c>
      <c r="D67">
        <v>0</v>
      </c>
      <c r="E67">
        <v>0</v>
      </c>
      <c r="F67">
        <v>0</v>
      </c>
      <c r="G67">
        <v>0</v>
      </c>
      <c r="H67">
        <v>0</v>
      </c>
      <c r="I67">
        <v>0</v>
      </c>
      <c r="J67">
        <v>2017</v>
      </c>
      <c r="K67" t="s">
        <v>623</v>
      </c>
      <c r="L67" t="s">
        <v>6111</v>
      </c>
      <c r="M67">
        <v>4</v>
      </c>
      <c r="N67" t="s">
        <v>11629</v>
      </c>
      <c r="O67" s="1">
        <v>38168</v>
      </c>
      <c r="Q67" t="s">
        <v>11906</v>
      </c>
      <c r="R67" t="s">
        <v>11905</v>
      </c>
      <c r="S67">
        <v>1.3</v>
      </c>
      <c r="T67">
        <v>13007</v>
      </c>
      <c r="U67">
        <v>10129</v>
      </c>
      <c r="V67">
        <v>190745</v>
      </c>
      <c r="W67" t="s">
        <v>12051</v>
      </c>
      <c r="X67">
        <v>0</v>
      </c>
      <c r="Y67" t="s">
        <v>11625</v>
      </c>
    </row>
    <row r="68" spans="1:25">
      <c r="A68" t="s">
        <v>10565</v>
      </c>
      <c r="B68">
        <v>1</v>
      </c>
      <c r="C68">
        <v>0</v>
      </c>
      <c r="D68">
        <v>0</v>
      </c>
      <c r="E68">
        <v>1</v>
      </c>
      <c r="F68">
        <v>0</v>
      </c>
      <c r="G68">
        <v>0</v>
      </c>
      <c r="H68">
        <v>0</v>
      </c>
      <c r="I68">
        <v>0</v>
      </c>
      <c r="J68">
        <v>2017</v>
      </c>
      <c r="K68" t="s">
        <v>623</v>
      </c>
      <c r="L68" t="s">
        <v>6228</v>
      </c>
      <c r="M68" t="s">
        <v>12263</v>
      </c>
      <c r="N68" t="s">
        <v>11629</v>
      </c>
      <c r="O68" s="1">
        <v>31382</v>
      </c>
      <c r="Q68" t="s">
        <v>11912</v>
      </c>
      <c r="R68" t="s">
        <v>11911</v>
      </c>
      <c r="S68">
        <v>5.63</v>
      </c>
      <c r="T68">
        <v>0.01</v>
      </c>
      <c r="U68">
        <v>0.01</v>
      </c>
      <c r="V68">
        <v>0</v>
      </c>
      <c r="W68" t="s">
        <v>12051</v>
      </c>
      <c r="X68">
        <v>0</v>
      </c>
      <c r="Y68" t="s">
        <v>11625</v>
      </c>
    </row>
    <row r="69" spans="1:25">
      <c r="A69" t="s">
        <v>10565</v>
      </c>
      <c r="B69">
        <v>1</v>
      </c>
      <c r="C69">
        <v>0</v>
      </c>
      <c r="D69">
        <v>0</v>
      </c>
      <c r="E69">
        <v>1</v>
      </c>
      <c r="F69">
        <v>0</v>
      </c>
      <c r="G69">
        <v>0</v>
      </c>
      <c r="H69">
        <v>0</v>
      </c>
      <c r="I69">
        <v>0</v>
      </c>
      <c r="J69">
        <v>2017</v>
      </c>
      <c r="K69" t="s">
        <v>623</v>
      </c>
      <c r="L69" t="s">
        <v>7434</v>
      </c>
      <c r="M69">
        <v>1</v>
      </c>
      <c r="N69" t="s">
        <v>11629</v>
      </c>
      <c r="O69" s="1">
        <v>37438</v>
      </c>
      <c r="Q69" t="s">
        <v>11912</v>
      </c>
      <c r="R69" t="s">
        <v>11911</v>
      </c>
      <c r="S69">
        <v>2.1</v>
      </c>
      <c r="T69">
        <v>2141</v>
      </c>
      <c r="U69">
        <v>2141</v>
      </c>
      <c r="V69">
        <v>31114</v>
      </c>
      <c r="W69" t="s">
        <v>11910</v>
      </c>
      <c r="X69">
        <v>530</v>
      </c>
      <c r="Y69" t="s">
        <v>11770</v>
      </c>
    </row>
    <row r="70" spans="1:25">
      <c r="A70" t="s">
        <v>10565</v>
      </c>
      <c r="B70">
        <v>0</v>
      </c>
      <c r="C70">
        <v>0</v>
      </c>
      <c r="D70">
        <v>0</v>
      </c>
      <c r="E70">
        <v>1</v>
      </c>
      <c r="F70">
        <v>0</v>
      </c>
      <c r="G70">
        <v>0</v>
      </c>
      <c r="H70">
        <v>0</v>
      </c>
      <c r="I70">
        <v>0</v>
      </c>
      <c r="J70">
        <v>2017</v>
      </c>
      <c r="K70" t="s">
        <v>623</v>
      </c>
      <c r="L70" t="s">
        <v>10620</v>
      </c>
      <c r="M70">
        <v>1</v>
      </c>
      <c r="N70" t="s">
        <v>11629</v>
      </c>
      <c r="O70" s="1">
        <v>31967</v>
      </c>
      <c r="Q70" t="s">
        <v>11635</v>
      </c>
      <c r="R70" t="s">
        <v>11634</v>
      </c>
      <c r="S70">
        <v>34.6</v>
      </c>
      <c r="T70">
        <v>220920</v>
      </c>
      <c r="U70">
        <v>184499</v>
      </c>
      <c r="V70">
        <v>3442846</v>
      </c>
      <c r="W70" t="s">
        <v>12260</v>
      </c>
      <c r="X70">
        <v>443976</v>
      </c>
      <c r="Y70" t="s">
        <v>11770</v>
      </c>
    </row>
    <row r="71" spans="1:25">
      <c r="A71" t="s">
        <v>10565</v>
      </c>
      <c r="B71">
        <v>0</v>
      </c>
      <c r="C71">
        <v>0</v>
      </c>
      <c r="D71">
        <v>0</v>
      </c>
      <c r="E71">
        <v>0</v>
      </c>
      <c r="F71">
        <v>0</v>
      </c>
      <c r="G71">
        <v>0</v>
      </c>
      <c r="H71">
        <v>0</v>
      </c>
      <c r="I71">
        <v>0</v>
      </c>
      <c r="J71">
        <v>2017</v>
      </c>
      <c r="K71" t="s">
        <v>623</v>
      </c>
      <c r="L71" t="s">
        <v>10618</v>
      </c>
      <c r="M71">
        <v>1</v>
      </c>
      <c r="N71" t="s">
        <v>11629</v>
      </c>
      <c r="O71" s="1">
        <v>31717</v>
      </c>
      <c r="Q71" t="s">
        <v>11635</v>
      </c>
      <c r="R71" t="s">
        <v>11634</v>
      </c>
      <c r="S71">
        <v>11.5</v>
      </c>
      <c r="T71">
        <v>80431</v>
      </c>
      <c r="U71">
        <v>71583</v>
      </c>
      <c r="V71">
        <v>1091482</v>
      </c>
      <c r="W71" t="s">
        <v>12260</v>
      </c>
      <c r="X71">
        <v>104510</v>
      </c>
      <c r="Y71" t="s">
        <v>11770</v>
      </c>
    </row>
    <row r="72" spans="1:25">
      <c r="A72" t="s">
        <v>10565</v>
      </c>
      <c r="B72">
        <v>1</v>
      </c>
      <c r="C72">
        <v>0</v>
      </c>
      <c r="D72">
        <v>0</v>
      </c>
      <c r="E72">
        <v>0</v>
      </c>
      <c r="F72">
        <v>0</v>
      </c>
      <c r="G72">
        <v>0</v>
      </c>
      <c r="H72">
        <v>0</v>
      </c>
      <c r="I72">
        <v>0</v>
      </c>
      <c r="J72">
        <v>2017</v>
      </c>
      <c r="K72" t="s">
        <v>623</v>
      </c>
      <c r="L72" t="s">
        <v>7124</v>
      </c>
      <c r="M72" t="s">
        <v>11829</v>
      </c>
      <c r="N72" t="s">
        <v>11629</v>
      </c>
      <c r="O72" s="1">
        <v>31656</v>
      </c>
      <c r="Q72" t="s">
        <v>11635</v>
      </c>
      <c r="R72" t="s">
        <v>11634</v>
      </c>
      <c r="S72">
        <v>50</v>
      </c>
      <c r="T72">
        <v>299788</v>
      </c>
      <c r="U72">
        <v>270940</v>
      </c>
      <c r="V72">
        <v>3204356</v>
      </c>
      <c r="W72" t="s">
        <v>12051</v>
      </c>
      <c r="X72">
        <v>0</v>
      </c>
      <c r="Y72" t="s">
        <v>11625</v>
      </c>
    </row>
    <row r="73" spans="1:25">
      <c r="A73" t="s">
        <v>10565</v>
      </c>
      <c r="B73">
        <v>1</v>
      </c>
      <c r="C73">
        <v>0</v>
      </c>
      <c r="D73">
        <v>0</v>
      </c>
      <c r="E73">
        <v>0</v>
      </c>
      <c r="F73">
        <v>0</v>
      </c>
      <c r="G73">
        <v>0</v>
      </c>
      <c r="H73">
        <v>0</v>
      </c>
      <c r="I73">
        <v>0</v>
      </c>
      <c r="J73">
        <v>2017</v>
      </c>
      <c r="K73" t="s">
        <v>623</v>
      </c>
      <c r="L73" t="s">
        <v>7302</v>
      </c>
      <c r="M73" t="s">
        <v>11829</v>
      </c>
      <c r="N73" t="s">
        <v>11629</v>
      </c>
      <c r="O73" s="1">
        <v>40138</v>
      </c>
      <c r="Q73" t="s">
        <v>11912</v>
      </c>
      <c r="R73" t="s">
        <v>11911</v>
      </c>
      <c r="S73">
        <v>1.6</v>
      </c>
      <c r="T73">
        <v>11256</v>
      </c>
      <c r="U73">
        <v>10247</v>
      </c>
      <c r="V73">
        <v>124751</v>
      </c>
      <c r="W73" t="s">
        <v>12051</v>
      </c>
      <c r="X73">
        <v>0</v>
      </c>
      <c r="Y73" t="s">
        <v>11625</v>
      </c>
    </row>
    <row r="74" spans="1:25">
      <c r="A74" t="s">
        <v>10565</v>
      </c>
      <c r="B74">
        <v>1</v>
      </c>
      <c r="C74">
        <v>0</v>
      </c>
      <c r="D74">
        <v>0</v>
      </c>
      <c r="E74">
        <v>0</v>
      </c>
      <c r="F74">
        <v>0</v>
      </c>
      <c r="G74">
        <v>0</v>
      </c>
      <c r="H74">
        <v>0</v>
      </c>
      <c r="I74">
        <v>0</v>
      </c>
      <c r="J74">
        <v>2017</v>
      </c>
      <c r="K74" t="s">
        <v>623</v>
      </c>
      <c r="L74" t="s">
        <v>6866</v>
      </c>
      <c r="M74" t="s">
        <v>11798</v>
      </c>
      <c r="N74" t="s">
        <v>11629</v>
      </c>
      <c r="O74" s="1">
        <v>35521</v>
      </c>
      <c r="Q74" t="s">
        <v>11912</v>
      </c>
      <c r="R74" t="s">
        <v>11911</v>
      </c>
      <c r="S74">
        <v>1.6</v>
      </c>
      <c r="T74">
        <v>6678</v>
      </c>
      <c r="U74">
        <v>6678</v>
      </c>
      <c r="V74">
        <v>60346</v>
      </c>
      <c r="W74" t="s">
        <v>12051</v>
      </c>
      <c r="X74">
        <v>0</v>
      </c>
      <c r="Y74" t="s">
        <v>11625</v>
      </c>
    </row>
    <row r="75" spans="1:25">
      <c r="A75" t="s">
        <v>10565</v>
      </c>
      <c r="B75">
        <v>1</v>
      </c>
      <c r="C75">
        <v>0</v>
      </c>
      <c r="D75">
        <v>0</v>
      </c>
      <c r="E75">
        <v>0</v>
      </c>
      <c r="F75">
        <v>0</v>
      </c>
      <c r="G75">
        <v>0</v>
      </c>
      <c r="H75">
        <v>0</v>
      </c>
      <c r="I75">
        <v>0</v>
      </c>
      <c r="J75">
        <v>2017</v>
      </c>
      <c r="K75" t="s">
        <v>623</v>
      </c>
      <c r="L75" t="s">
        <v>6866</v>
      </c>
      <c r="M75" t="s">
        <v>11797</v>
      </c>
      <c r="N75" t="s">
        <v>11629</v>
      </c>
      <c r="O75" s="1">
        <v>37500</v>
      </c>
      <c r="Q75" t="s">
        <v>11912</v>
      </c>
      <c r="R75" t="s">
        <v>11911</v>
      </c>
      <c r="S75">
        <v>1.06</v>
      </c>
      <c r="T75">
        <v>0.01</v>
      </c>
      <c r="U75">
        <v>0.01</v>
      </c>
      <c r="V75">
        <v>0</v>
      </c>
      <c r="W75" t="s">
        <v>12051</v>
      </c>
      <c r="X75">
        <v>0</v>
      </c>
      <c r="Y75" t="s">
        <v>11625</v>
      </c>
    </row>
    <row r="76" spans="1:25">
      <c r="A76" t="s">
        <v>10565</v>
      </c>
      <c r="B76">
        <v>1</v>
      </c>
      <c r="C76">
        <v>0</v>
      </c>
      <c r="D76">
        <v>0</v>
      </c>
      <c r="E76">
        <v>0</v>
      </c>
      <c r="F76">
        <v>0</v>
      </c>
      <c r="G76">
        <v>0</v>
      </c>
      <c r="H76">
        <v>0</v>
      </c>
      <c r="I76">
        <v>0</v>
      </c>
      <c r="J76">
        <v>2017</v>
      </c>
      <c r="K76" t="s">
        <v>623</v>
      </c>
      <c r="L76" t="s">
        <v>6866</v>
      </c>
      <c r="M76" t="s">
        <v>12262</v>
      </c>
      <c r="N76" t="s">
        <v>11639</v>
      </c>
      <c r="O76" s="1">
        <v>35886</v>
      </c>
      <c r="Q76" t="s">
        <v>11912</v>
      </c>
      <c r="R76" t="s">
        <v>11911</v>
      </c>
      <c r="S76">
        <v>0.99</v>
      </c>
      <c r="T76">
        <v>3068</v>
      </c>
      <c r="U76">
        <v>3068</v>
      </c>
      <c r="V76">
        <v>28688</v>
      </c>
      <c r="W76" t="s">
        <v>12051</v>
      </c>
      <c r="X76">
        <v>0</v>
      </c>
      <c r="Y76" t="s">
        <v>11625</v>
      </c>
    </row>
    <row r="77" spans="1:25">
      <c r="A77" t="s">
        <v>10565</v>
      </c>
      <c r="B77">
        <v>1</v>
      </c>
      <c r="C77">
        <v>0</v>
      </c>
      <c r="D77">
        <v>0</v>
      </c>
      <c r="E77">
        <v>0</v>
      </c>
      <c r="F77">
        <v>0</v>
      </c>
      <c r="G77">
        <v>0</v>
      </c>
      <c r="H77">
        <v>0</v>
      </c>
      <c r="I77">
        <v>0</v>
      </c>
      <c r="J77">
        <v>2017</v>
      </c>
      <c r="K77" t="s">
        <v>623</v>
      </c>
      <c r="L77" t="s">
        <v>6866</v>
      </c>
      <c r="M77" t="s">
        <v>12261</v>
      </c>
      <c r="N77" t="s">
        <v>11639</v>
      </c>
      <c r="O77" s="1">
        <v>35490</v>
      </c>
      <c r="Q77" t="s">
        <v>11912</v>
      </c>
      <c r="R77" t="s">
        <v>11911</v>
      </c>
      <c r="S77">
        <v>1.43</v>
      </c>
      <c r="T77">
        <v>5712</v>
      </c>
      <c r="U77">
        <v>5712</v>
      </c>
      <c r="V77">
        <v>63937</v>
      </c>
      <c r="W77" t="s">
        <v>12051</v>
      </c>
      <c r="X77">
        <v>0</v>
      </c>
      <c r="Y77" t="s">
        <v>11625</v>
      </c>
    </row>
    <row r="78" spans="1:25">
      <c r="A78" t="s">
        <v>10565</v>
      </c>
      <c r="B78">
        <v>1</v>
      </c>
      <c r="C78">
        <v>0</v>
      </c>
      <c r="D78">
        <v>0</v>
      </c>
      <c r="E78">
        <v>0</v>
      </c>
      <c r="F78">
        <v>0</v>
      </c>
      <c r="G78">
        <v>0</v>
      </c>
      <c r="H78">
        <v>0</v>
      </c>
      <c r="I78">
        <v>0</v>
      </c>
      <c r="J78">
        <v>2017</v>
      </c>
      <c r="K78" t="s">
        <v>623</v>
      </c>
      <c r="L78" t="s">
        <v>7009</v>
      </c>
      <c r="M78" t="s">
        <v>11651</v>
      </c>
      <c r="N78" t="s">
        <v>11629</v>
      </c>
      <c r="O78" s="1">
        <v>31898</v>
      </c>
      <c r="Q78" t="s">
        <v>11912</v>
      </c>
      <c r="R78" t="s">
        <v>11911</v>
      </c>
      <c r="S78">
        <v>1</v>
      </c>
      <c r="T78">
        <v>1084</v>
      </c>
      <c r="U78">
        <v>527</v>
      </c>
      <c r="V78">
        <v>14260</v>
      </c>
      <c r="W78" t="s">
        <v>12051</v>
      </c>
      <c r="X78">
        <v>0</v>
      </c>
      <c r="Y78" t="s">
        <v>11625</v>
      </c>
    </row>
    <row r="79" spans="1:25">
      <c r="A79" t="s">
        <v>10565</v>
      </c>
      <c r="B79">
        <v>1</v>
      </c>
      <c r="C79">
        <v>0</v>
      </c>
      <c r="D79">
        <v>0</v>
      </c>
      <c r="E79">
        <v>0</v>
      </c>
      <c r="F79">
        <v>0</v>
      </c>
      <c r="G79">
        <v>0</v>
      </c>
      <c r="H79">
        <v>0</v>
      </c>
      <c r="I79">
        <v>0</v>
      </c>
      <c r="J79">
        <v>2017</v>
      </c>
      <c r="K79" t="s">
        <v>623</v>
      </c>
      <c r="L79" t="s">
        <v>7009</v>
      </c>
      <c r="M79" t="s">
        <v>11650</v>
      </c>
      <c r="N79" t="s">
        <v>11629</v>
      </c>
      <c r="O79" s="1">
        <v>31382</v>
      </c>
      <c r="Q79" t="s">
        <v>11912</v>
      </c>
      <c r="R79" t="s">
        <v>11911</v>
      </c>
      <c r="S79">
        <v>1</v>
      </c>
      <c r="T79">
        <v>0.01</v>
      </c>
      <c r="U79">
        <v>0.01</v>
      </c>
      <c r="V79">
        <v>0.01</v>
      </c>
      <c r="W79" t="s">
        <v>12051</v>
      </c>
      <c r="X79">
        <v>0</v>
      </c>
      <c r="Y79" t="s">
        <v>11625</v>
      </c>
    </row>
    <row r="80" spans="1:25">
      <c r="A80" t="s">
        <v>10565</v>
      </c>
      <c r="B80">
        <v>1</v>
      </c>
      <c r="C80">
        <v>0</v>
      </c>
      <c r="D80">
        <v>0</v>
      </c>
      <c r="E80">
        <v>0</v>
      </c>
      <c r="F80">
        <v>0</v>
      </c>
      <c r="G80">
        <v>0</v>
      </c>
      <c r="H80">
        <v>0</v>
      </c>
      <c r="I80">
        <v>0</v>
      </c>
      <c r="J80">
        <v>2017</v>
      </c>
      <c r="K80" t="s">
        <v>623</v>
      </c>
      <c r="L80" t="s">
        <v>7009</v>
      </c>
      <c r="M80" t="s">
        <v>11657</v>
      </c>
      <c r="N80" t="s">
        <v>11629</v>
      </c>
      <c r="O80" s="1">
        <v>31382</v>
      </c>
      <c r="Q80" t="s">
        <v>11912</v>
      </c>
      <c r="R80" t="s">
        <v>11911</v>
      </c>
      <c r="S80">
        <v>1</v>
      </c>
      <c r="T80">
        <v>1445</v>
      </c>
      <c r="U80">
        <v>730</v>
      </c>
      <c r="V80">
        <v>16280</v>
      </c>
      <c r="W80" t="s">
        <v>12051</v>
      </c>
      <c r="X80">
        <v>0</v>
      </c>
      <c r="Y80" t="s">
        <v>11625</v>
      </c>
    </row>
    <row r="81" spans="1:25">
      <c r="A81" t="s">
        <v>10565</v>
      </c>
      <c r="B81">
        <v>1</v>
      </c>
      <c r="C81">
        <v>0</v>
      </c>
      <c r="D81">
        <v>0</v>
      </c>
      <c r="E81">
        <v>0</v>
      </c>
      <c r="F81">
        <v>0</v>
      </c>
      <c r="G81">
        <v>0</v>
      </c>
      <c r="H81">
        <v>0</v>
      </c>
      <c r="I81">
        <v>0</v>
      </c>
      <c r="J81">
        <v>2017</v>
      </c>
      <c r="K81" t="s">
        <v>623</v>
      </c>
      <c r="L81" t="s">
        <v>7644</v>
      </c>
      <c r="M81" t="s">
        <v>11835</v>
      </c>
      <c r="N81" t="s">
        <v>11645</v>
      </c>
      <c r="O81" s="1">
        <v>38596</v>
      </c>
      <c r="Q81" t="s">
        <v>11912</v>
      </c>
      <c r="R81" t="s">
        <v>11911</v>
      </c>
      <c r="S81">
        <v>1.88</v>
      </c>
      <c r="T81">
        <v>0.01</v>
      </c>
      <c r="U81">
        <v>0.01</v>
      </c>
      <c r="V81">
        <v>0</v>
      </c>
      <c r="W81" t="s">
        <v>12051</v>
      </c>
      <c r="X81">
        <v>0</v>
      </c>
      <c r="Y81" t="s">
        <v>11770</v>
      </c>
    </row>
    <row r="82" spans="1:25">
      <c r="A82" t="s">
        <v>10565</v>
      </c>
      <c r="B82">
        <v>1</v>
      </c>
      <c r="C82">
        <v>0</v>
      </c>
      <c r="D82">
        <v>0</v>
      </c>
      <c r="E82">
        <v>0</v>
      </c>
      <c r="F82">
        <v>0</v>
      </c>
      <c r="G82">
        <v>0</v>
      </c>
      <c r="H82">
        <v>0</v>
      </c>
      <c r="I82">
        <v>0</v>
      </c>
      <c r="J82">
        <v>2017</v>
      </c>
      <c r="K82" t="s">
        <v>623</v>
      </c>
      <c r="L82" t="s">
        <v>7644</v>
      </c>
      <c r="M82" t="s">
        <v>11834</v>
      </c>
      <c r="N82" t="s">
        <v>11645</v>
      </c>
      <c r="O82" s="1">
        <v>38596</v>
      </c>
      <c r="Q82" t="s">
        <v>11912</v>
      </c>
      <c r="R82" t="s">
        <v>11911</v>
      </c>
      <c r="S82">
        <v>1.88</v>
      </c>
      <c r="T82">
        <v>0.01</v>
      </c>
      <c r="U82">
        <v>0.01</v>
      </c>
      <c r="V82">
        <v>0.01</v>
      </c>
      <c r="W82" t="s">
        <v>12051</v>
      </c>
      <c r="X82">
        <v>0</v>
      </c>
      <c r="Y82" t="s">
        <v>11770</v>
      </c>
    </row>
    <row r="83" spans="1:25">
      <c r="A83" t="s">
        <v>10565</v>
      </c>
      <c r="B83">
        <v>0</v>
      </c>
      <c r="C83">
        <v>0</v>
      </c>
      <c r="D83">
        <v>0</v>
      </c>
      <c r="E83">
        <v>0</v>
      </c>
      <c r="F83">
        <v>0</v>
      </c>
      <c r="G83">
        <v>0</v>
      </c>
      <c r="H83">
        <v>0</v>
      </c>
      <c r="I83">
        <v>0</v>
      </c>
      <c r="J83">
        <v>2017</v>
      </c>
      <c r="K83" t="s">
        <v>623</v>
      </c>
      <c r="L83" t="s">
        <v>7548</v>
      </c>
      <c r="M83" t="s">
        <v>11708</v>
      </c>
      <c r="N83" t="s">
        <v>11629</v>
      </c>
      <c r="O83" s="1">
        <v>32509</v>
      </c>
      <c r="Q83" t="s">
        <v>11635</v>
      </c>
      <c r="R83" t="s">
        <v>11634</v>
      </c>
      <c r="S83">
        <v>24</v>
      </c>
      <c r="T83">
        <v>177451</v>
      </c>
      <c r="U83">
        <v>153401</v>
      </c>
      <c r="V83">
        <v>2510562</v>
      </c>
      <c r="W83" t="s">
        <v>12260</v>
      </c>
      <c r="X83">
        <v>23719</v>
      </c>
      <c r="Y83" t="s">
        <v>12009</v>
      </c>
    </row>
    <row r="84" spans="1:25">
      <c r="A84" t="s">
        <v>10565</v>
      </c>
      <c r="B84">
        <v>1</v>
      </c>
      <c r="C84">
        <v>0</v>
      </c>
      <c r="D84">
        <v>0</v>
      </c>
      <c r="E84">
        <v>0</v>
      </c>
      <c r="F84">
        <v>0</v>
      </c>
      <c r="G84">
        <v>0</v>
      </c>
      <c r="H84">
        <v>0</v>
      </c>
      <c r="I84">
        <v>0</v>
      </c>
      <c r="J84">
        <v>2017</v>
      </c>
      <c r="K84" t="s">
        <v>623</v>
      </c>
      <c r="L84" t="s">
        <v>6909</v>
      </c>
      <c r="M84" t="s">
        <v>11650</v>
      </c>
      <c r="N84" t="s">
        <v>11629</v>
      </c>
      <c r="O84" s="1">
        <v>34121</v>
      </c>
      <c r="Q84" t="s">
        <v>11635</v>
      </c>
      <c r="R84" t="s">
        <v>11634</v>
      </c>
      <c r="S84">
        <v>7.1</v>
      </c>
      <c r="T84">
        <v>53030</v>
      </c>
      <c r="U84">
        <v>46619</v>
      </c>
      <c r="V84">
        <v>800387</v>
      </c>
      <c r="W84" t="s">
        <v>12051</v>
      </c>
      <c r="X84">
        <v>0</v>
      </c>
      <c r="Y84" t="s">
        <v>11770</v>
      </c>
    </row>
    <row r="85" spans="1:25">
      <c r="A85" t="s">
        <v>10565</v>
      </c>
      <c r="B85">
        <v>0</v>
      </c>
      <c r="C85">
        <v>0</v>
      </c>
      <c r="D85">
        <v>0</v>
      </c>
      <c r="E85">
        <v>0</v>
      </c>
      <c r="F85">
        <v>0</v>
      </c>
      <c r="G85">
        <v>0</v>
      </c>
      <c r="H85">
        <v>0</v>
      </c>
      <c r="I85">
        <v>0</v>
      </c>
      <c r="J85">
        <v>2017</v>
      </c>
      <c r="K85" t="s">
        <v>623</v>
      </c>
      <c r="L85" t="s">
        <v>6223</v>
      </c>
      <c r="M85">
        <v>1</v>
      </c>
      <c r="N85" t="s">
        <v>11629</v>
      </c>
      <c r="O85" s="1">
        <v>36892</v>
      </c>
      <c r="Q85" t="s">
        <v>11912</v>
      </c>
      <c r="R85" t="s">
        <v>11911</v>
      </c>
      <c r="S85">
        <v>6</v>
      </c>
      <c r="T85">
        <v>0.01</v>
      </c>
      <c r="U85">
        <v>0.01</v>
      </c>
      <c r="V85">
        <v>0</v>
      </c>
      <c r="W85" t="s">
        <v>12051</v>
      </c>
      <c r="X85">
        <v>0</v>
      </c>
      <c r="Y85" t="s">
        <v>11625</v>
      </c>
    </row>
    <row r="86" spans="1:25">
      <c r="A86" t="s">
        <v>10565</v>
      </c>
      <c r="B86">
        <v>1</v>
      </c>
      <c r="C86">
        <v>0</v>
      </c>
      <c r="D86">
        <v>0</v>
      </c>
      <c r="E86">
        <v>0</v>
      </c>
      <c r="F86">
        <v>0</v>
      </c>
      <c r="G86">
        <v>0</v>
      </c>
      <c r="H86">
        <v>0</v>
      </c>
      <c r="I86">
        <v>0</v>
      </c>
      <c r="J86">
        <v>2017</v>
      </c>
      <c r="K86" t="s">
        <v>623</v>
      </c>
      <c r="L86" t="s">
        <v>6912</v>
      </c>
      <c r="M86">
        <v>43105</v>
      </c>
      <c r="N86" t="s">
        <v>11629</v>
      </c>
      <c r="O86" s="1">
        <v>33147</v>
      </c>
      <c r="Q86" t="s">
        <v>11912</v>
      </c>
      <c r="R86" t="s">
        <v>11911</v>
      </c>
      <c r="S86">
        <v>3.06</v>
      </c>
      <c r="T86">
        <v>11488</v>
      </c>
      <c r="U86">
        <v>10941</v>
      </c>
      <c r="V86">
        <v>86843</v>
      </c>
      <c r="W86" t="s">
        <v>12051</v>
      </c>
      <c r="X86">
        <v>0</v>
      </c>
      <c r="Y86" t="s">
        <v>11625</v>
      </c>
    </row>
    <row r="87" spans="1:25">
      <c r="A87" t="s">
        <v>10565</v>
      </c>
      <c r="B87">
        <v>1</v>
      </c>
      <c r="C87">
        <v>0</v>
      </c>
      <c r="D87">
        <v>0</v>
      </c>
      <c r="E87">
        <v>0</v>
      </c>
      <c r="F87">
        <v>0</v>
      </c>
      <c r="G87">
        <v>0</v>
      </c>
      <c r="H87">
        <v>0</v>
      </c>
      <c r="I87">
        <v>0</v>
      </c>
      <c r="J87">
        <v>2017</v>
      </c>
      <c r="K87" t="s">
        <v>623</v>
      </c>
      <c r="L87" t="s">
        <v>6894</v>
      </c>
      <c r="M87" t="s">
        <v>11829</v>
      </c>
      <c r="N87" t="s">
        <v>11629</v>
      </c>
      <c r="O87" s="1">
        <v>36161</v>
      </c>
      <c r="Q87" t="s">
        <v>11912</v>
      </c>
      <c r="R87" t="s">
        <v>11911</v>
      </c>
      <c r="S87">
        <v>3.05</v>
      </c>
      <c r="T87">
        <v>23443</v>
      </c>
      <c r="U87">
        <v>23438</v>
      </c>
      <c r="V87">
        <v>222190</v>
      </c>
      <c r="W87" t="s">
        <v>12051</v>
      </c>
      <c r="X87">
        <v>0</v>
      </c>
      <c r="Y87" t="s">
        <v>11625</v>
      </c>
    </row>
    <row r="88" spans="1:25">
      <c r="A88" t="s">
        <v>10565</v>
      </c>
      <c r="B88">
        <v>1</v>
      </c>
      <c r="C88">
        <v>0</v>
      </c>
      <c r="D88">
        <v>0</v>
      </c>
      <c r="E88">
        <v>1</v>
      </c>
      <c r="F88">
        <v>0</v>
      </c>
      <c r="G88">
        <v>0</v>
      </c>
      <c r="H88">
        <v>0</v>
      </c>
      <c r="I88">
        <v>0</v>
      </c>
      <c r="J88">
        <v>2017</v>
      </c>
      <c r="K88" t="s">
        <v>623</v>
      </c>
      <c r="L88" t="s">
        <v>6571</v>
      </c>
      <c r="M88">
        <v>1</v>
      </c>
      <c r="N88" t="s">
        <v>11629</v>
      </c>
      <c r="O88" s="1">
        <v>31199</v>
      </c>
      <c r="Q88" t="s">
        <v>11912</v>
      </c>
      <c r="R88" t="s">
        <v>11911</v>
      </c>
      <c r="S88">
        <v>2.5</v>
      </c>
      <c r="T88">
        <v>19032</v>
      </c>
      <c r="U88">
        <v>19032</v>
      </c>
      <c r="V88">
        <v>316200</v>
      </c>
      <c r="W88" t="s">
        <v>11910</v>
      </c>
      <c r="X88">
        <v>0</v>
      </c>
      <c r="Y88" t="s">
        <v>11625</v>
      </c>
    </row>
    <row r="89" spans="1:25">
      <c r="A89" t="s">
        <v>10565</v>
      </c>
      <c r="B89">
        <v>1</v>
      </c>
      <c r="C89">
        <v>0</v>
      </c>
      <c r="D89">
        <v>0</v>
      </c>
      <c r="E89">
        <v>1</v>
      </c>
      <c r="F89">
        <v>0</v>
      </c>
      <c r="G89">
        <v>0</v>
      </c>
      <c r="H89">
        <v>0</v>
      </c>
      <c r="I89">
        <v>0</v>
      </c>
      <c r="J89">
        <v>2017</v>
      </c>
      <c r="K89" t="s">
        <v>623</v>
      </c>
      <c r="L89" t="s">
        <v>6571</v>
      </c>
      <c r="M89">
        <v>2</v>
      </c>
      <c r="N89" t="s">
        <v>11629</v>
      </c>
      <c r="O89" s="1">
        <v>31199</v>
      </c>
      <c r="Q89" t="s">
        <v>11912</v>
      </c>
      <c r="R89" t="s">
        <v>11911</v>
      </c>
      <c r="S89">
        <v>2.5</v>
      </c>
      <c r="T89">
        <v>18985</v>
      </c>
      <c r="U89">
        <v>18985</v>
      </c>
      <c r="V89">
        <v>326400</v>
      </c>
      <c r="W89" t="s">
        <v>11910</v>
      </c>
      <c r="X89">
        <v>0</v>
      </c>
      <c r="Y89" t="s">
        <v>11625</v>
      </c>
    </row>
    <row r="90" spans="1:25">
      <c r="A90" t="s">
        <v>10565</v>
      </c>
      <c r="B90">
        <v>1</v>
      </c>
      <c r="C90">
        <v>0</v>
      </c>
      <c r="D90">
        <v>0</v>
      </c>
      <c r="E90">
        <v>1</v>
      </c>
      <c r="F90">
        <v>0</v>
      </c>
      <c r="G90">
        <v>0</v>
      </c>
      <c r="H90">
        <v>0</v>
      </c>
      <c r="I90">
        <v>0</v>
      </c>
      <c r="J90">
        <v>2017</v>
      </c>
      <c r="K90" t="s">
        <v>623</v>
      </c>
      <c r="L90" t="s">
        <v>7593</v>
      </c>
      <c r="M90" t="s">
        <v>12259</v>
      </c>
      <c r="N90" t="s">
        <v>11629</v>
      </c>
      <c r="O90" s="1">
        <v>35612</v>
      </c>
      <c r="Q90" t="s">
        <v>11912</v>
      </c>
      <c r="R90" t="s">
        <v>11911</v>
      </c>
      <c r="S90">
        <v>0.8</v>
      </c>
      <c r="T90">
        <v>2968</v>
      </c>
      <c r="U90">
        <v>2968</v>
      </c>
      <c r="V90">
        <v>15995</v>
      </c>
      <c r="W90" t="s">
        <v>12051</v>
      </c>
      <c r="X90">
        <v>9820</v>
      </c>
      <c r="Y90" t="s">
        <v>11770</v>
      </c>
    </row>
    <row r="91" spans="1:25">
      <c r="A91" t="s">
        <v>10565</v>
      </c>
      <c r="B91">
        <v>1</v>
      </c>
      <c r="C91">
        <v>0</v>
      </c>
      <c r="D91">
        <v>0</v>
      </c>
      <c r="E91">
        <v>1</v>
      </c>
      <c r="F91">
        <v>0</v>
      </c>
      <c r="G91">
        <v>0</v>
      </c>
      <c r="H91">
        <v>0</v>
      </c>
      <c r="I91">
        <v>0</v>
      </c>
      <c r="J91">
        <v>2017</v>
      </c>
      <c r="K91" t="s">
        <v>623</v>
      </c>
      <c r="L91" t="s">
        <v>7593</v>
      </c>
      <c r="M91" t="s">
        <v>12258</v>
      </c>
      <c r="N91" t="s">
        <v>11629</v>
      </c>
      <c r="O91" s="1">
        <v>35612</v>
      </c>
      <c r="Q91" t="s">
        <v>11912</v>
      </c>
      <c r="R91" t="s">
        <v>11911</v>
      </c>
      <c r="S91">
        <v>0.8</v>
      </c>
      <c r="T91">
        <v>5360</v>
      </c>
      <c r="U91">
        <v>5360</v>
      </c>
      <c r="V91">
        <v>29122</v>
      </c>
      <c r="W91" t="s">
        <v>12051</v>
      </c>
      <c r="X91">
        <v>17880</v>
      </c>
      <c r="Y91" t="s">
        <v>11770</v>
      </c>
    </row>
    <row r="92" spans="1:25">
      <c r="A92" t="s">
        <v>10565</v>
      </c>
      <c r="B92">
        <v>1</v>
      </c>
      <c r="C92">
        <v>0</v>
      </c>
      <c r="D92">
        <v>0</v>
      </c>
      <c r="E92">
        <v>0</v>
      </c>
      <c r="F92">
        <v>0</v>
      </c>
      <c r="G92">
        <v>0</v>
      </c>
      <c r="H92">
        <v>0</v>
      </c>
      <c r="I92">
        <v>0</v>
      </c>
      <c r="J92">
        <v>2017</v>
      </c>
      <c r="K92" t="s">
        <v>623</v>
      </c>
      <c r="L92" t="s">
        <v>6897</v>
      </c>
      <c r="M92" t="s">
        <v>11636</v>
      </c>
      <c r="N92" t="s">
        <v>11629</v>
      </c>
      <c r="O92" s="1">
        <v>36220</v>
      </c>
      <c r="Q92" t="s">
        <v>11912</v>
      </c>
      <c r="R92" t="s">
        <v>11911</v>
      </c>
      <c r="S92">
        <v>3.05</v>
      </c>
      <c r="T92">
        <v>26387</v>
      </c>
      <c r="U92">
        <v>24564</v>
      </c>
      <c r="V92">
        <v>270686</v>
      </c>
      <c r="W92" t="s">
        <v>12051</v>
      </c>
      <c r="X92">
        <v>0</v>
      </c>
      <c r="Y92" t="s">
        <v>11625</v>
      </c>
    </row>
    <row r="93" spans="1:25">
      <c r="A93" t="s">
        <v>10565</v>
      </c>
      <c r="B93">
        <v>1</v>
      </c>
      <c r="C93">
        <v>0</v>
      </c>
      <c r="D93">
        <v>0</v>
      </c>
      <c r="E93">
        <v>0</v>
      </c>
      <c r="F93">
        <v>0</v>
      </c>
      <c r="G93">
        <v>0</v>
      </c>
      <c r="H93">
        <v>0</v>
      </c>
      <c r="I93">
        <v>0</v>
      </c>
      <c r="J93">
        <v>2017</v>
      </c>
      <c r="K93" t="s">
        <v>623</v>
      </c>
      <c r="L93" t="s">
        <v>6897</v>
      </c>
      <c r="M93" t="s">
        <v>11692</v>
      </c>
      <c r="N93" t="s">
        <v>11629</v>
      </c>
      <c r="O93" s="1">
        <v>36220</v>
      </c>
      <c r="Q93" t="s">
        <v>11912</v>
      </c>
      <c r="R93" t="s">
        <v>11911</v>
      </c>
      <c r="S93">
        <v>3.05</v>
      </c>
      <c r="T93">
        <v>26387</v>
      </c>
      <c r="U93">
        <v>24564</v>
      </c>
      <c r="V93">
        <v>270686</v>
      </c>
      <c r="W93" t="s">
        <v>12051</v>
      </c>
      <c r="X93">
        <v>0</v>
      </c>
      <c r="Y93" t="s">
        <v>11625</v>
      </c>
    </row>
    <row r="94" spans="1:25">
      <c r="A94" t="s">
        <v>10565</v>
      </c>
      <c r="B94">
        <v>1</v>
      </c>
      <c r="C94">
        <v>0</v>
      </c>
      <c r="D94">
        <v>0</v>
      </c>
      <c r="E94">
        <v>0</v>
      </c>
      <c r="F94">
        <v>0</v>
      </c>
      <c r="G94">
        <v>0</v>
      </c>
      <c r="H94">
        <v>0</v>
      </c>
      <c r="I94">
        <v>0</v>
      </c>
      <c r="J94">
        <v>2017</v>
      </c>
      <c r="K94" t="s">
        <v>623</v>
      </c>
      <c r="L94" t="s">
        <v>6326</v>
      </c>
      <c r="M94" t="s">
        <v>12257</v>
      </c>
      <c r="N94" t="s">
        <v>11629</v>
      </c>
      <c r="O94" s="1">
        <v>34151</v>
      </c>
      <c r="Q94" t="s">
        <v>11912</v>
      </c>
      <c r="R94" t="s">
        <v>11911</v>
      </c>
      <c r="S94">
        <v>0.8</v>
      </c>
      <c r="T94">
        <v>2626</v>
      </c>
      <c r="U94">
        <v>2489</v>
      </c>
      <c r="V94">
        <v>35417</v>
      </c>
      <c r="W94" t="s">
        <v>12051</v>
      </c>
      <c r="X94">
        <v>0</v>
      </c>
      <c r="Y94" t="s">
        <v>11625</v>
      </c>
    </row>
    <row r="95" spans="1:25">
      <c r="A95" t="s">
        <v>10565</v>
      </c>
      <c r="B95">
        <v>1</v>
      </c>
      <c r="C95">
        <v>0</v>
      </c>
      <c r="D95">
        <v>0</v>
      </c>
      <c r="E95">
        <v>0</v>
      </c>
      <c r="F95">
        <v>0</v>
      </c>
      <c r="G95">
        <v>0</v>
      </c>
      <c r="H95">
        <v>0</v>
      </c>
      <c r="I95">
        <v>0</v>
      </c>
      <c r="J95">
        <v>2017</v>
      </c>
      <c r="K95" t="s">
        <v>623</v>
      </c>
      <c r="L95" t="s">
        <v>6326</v>
      </c>
      <c r="M95" t="s">
        <v>12256</v>
      </c>
      <c r="N95" t="s">
        <v>11629</v>
      </c>
      <c r="O95" s="1">
        <v>34151</v>
      </c>
      <c r="Q95" t="s">
        <v>11912</v>
      </c>
      <c r="R95" t="s">
        <v>11911</v>
      </c>
      <c r="S95">
        <v>0.8</v>
      </c>
      <c r="T95">
        <v>1994</v>
      </c>
      <c r="U95">
        <v>1875</v>
      </c>
      <c r="V95">
        <v>27230</v>
      </c>
      <c r="W95" t="s">
        <v>12051</v>
      </c>
      <c r="X95">
        <v>0</v>
      </c>
      <c r="Y95" t="s">
        <v>11625</v>
      </c>
    </row>
    <row r="96" spans="1:25">
      <c r="A96" t="s">
        <v>10565</v>
      </c>
      <c r="B96">
        <v>1</v>
      </c>
      <c r="C96">
        <v>0</v>
      </c>
      <c r="D96">
        <v>0</v>
      </c>
      <c r="E96">
        <v>0</v>
      </c>
      <c r="F96">
        <v>0</v>
      </c>
      <c r="G96">
        <v>0</v>
      </c>
      <c r="H96">
        <v>0</v>
      </c>
      <c r="I96">
        <v>0</v>
      </c>
      <c r="J96">
        <v>2017</v>
      </c>
      <c r="K96" t="s">
        <v>623</v>
      </c>
      <c r="L96" t="s">
        <v>6326</v>
      </c>
      <c r="M96" t="s">
        <v>12255</v>
      </c>
      <c r="N96" t="s">
        <v>11629</v>
      </c>
      <c r="O96" s="1">
        <v>34151</v>
      </c>
      <c r="Q96" t="s">
        <v>11912</v>
      </c>
      <c r="R96" t="s">
        <v>11911</v>
      </c>
      <c r="S96">
        <v>0.8</v>
      </c>
      <c r="T96">
        <v>1073</v>
      </c>
      <c r="U96">
        <v>1024</v>
      </c>
      <c r="V96">
        <v>13855</v>
      </c>
      <c r="W96" t="s">
        <v>12051</v>
      </c>
      <c r="X96">
        <v>0</v>
      </c>
      <c r="Y96" t="s">
        <v>11625</v>
      </c>
    </row>
    <row r="97" spans="1:25">
      <c r="A97" t="s">
        <v>10565</v>
      </c>
      <c r="B97">
        <v>1</v>
      </c>
      <c r="C97">
        <v>0</v>
      </c>
      <c r="D97">
        <v>0</v>
      </c>
      <c r="E97">
        <v>0</v>
      </c>
      <c r="F97">
        <v>0</v>
      </c>
      <c r="G97">
        <v>0</v>
      </c>
      <c r="H97">
        <v>0</v>
      </c>
      <c r="I97">
        <v>0</v>
      </c>
      <c r="J97">
        <v>2017</v>
      </c>
      <c r="K97" t="s">
        <v>623</v>
      </c>
      <c r="L97" t="s">
        <v>6326</v>
      </c>
      <c r="M97" t="s">
        <v>12254</v>
      </c>
      <c r="N97" t="s">
        <v>11629</v>
      </c>
      <c r="O97" s="1">
        <v>34151</v>
      </c>
      <c r="Q97" t="s">
        <v>11912</v>
      </c>
      <c r="R97" t="s">
        <v>11911</v>
      </c>
      <c r="S97">
        <v>0.8</v>
      </c>
      <c r="T97">
        <v>1323</v>
      </c>
      <c r="U97">
        <v>1250</v>
      </c>
      <c r="V97">
        <v>16081</v>
      </c>
      <c r="W97" t="s">
        <v>12051</v>
      </c>
      <c r="X97">
        <v>0</v>
      </c>
      <c r="Y97" t="s">
        <v>11625</v>
      </c>
    </row>
    <row r="98" spans="1:25">
      <c r="A98" t="s">
        <v>10565</v>
      </c>
      <c r="B98">
        <v>1</v>
      </c>
      <c r="C98">
        <v>0</v>
      </c>
      <c r="D98">
        <v>0</v>
      </c>
      <c r="E98">
        <v>0</v>
      </c>
      <c r="F98">
        <v>0</v>
      </c>
      <c r="G98">
        <v>0</v>
      </c>
      <c r="H98">
        <v>0</v>
      </c>
      <c r="I98">
        <v>0</v>
      </c>
      <c r="J98">
        <v>2017</v>
      </c>
      <c r="K98" t="s">
        <v>623</v>
      </c>
      <c r="L98" t="s">
        <v>6329</v>
      </c>
      <c r="M98" t="s">
        <v>12253</v>
      </c>
      <c r="N98" t="s">
        <v>11629</v>
      </c>
      <c r="O98" s="1">
        <v>35217</v>
      </c>
      <c r="Q98" t="s">
        <v>11912</v>
      </c>
      <c r="R98" t="s">
        <v>11911</v>
      </c>
      <c r="S98">
        <v>0.8</v>
      </c>
      <c r="T98">
        <v>4100</v>
      </c>
      <c r="U98">
        <v>3902</v>
      </c>
      <c r="V98">
        <v>53660</v>
      </c>
      <c r="W98" t="s">
        <v>12051</v>
      </c>
      <c r="X98">
        <v>0</v>
      </c>
      <c r="Y98" t="s">
        <v>11625</v>
      </c>
    </row>
    <row r="99" spans="1:25">
      <c r="A99" t="s">
        <v>10565</v>
      </c>
      <c r="B99">
        <v>1</v>
      </c>
      <c r="C99">
        <v>0</v>
      </c>
      <c r="D99">
        <v>0</v>
      </c>
      <c r="E99">
        <v>0</v>
      </c>
      <c r="F99">
        <v>0</v>
      </c>
      <c r="G99">
        <v>0</v>
      </c>
      <c r="H99">
        <v>0</v>
      </c>
      <c r="I99">
        <v>0</v>
      </c>
      <c r="J99">
        <v>2017</v>
      </c>
      <c r="K99" t="s">
        <v>623</v>
      </c>
      <c r="L99" t="s">
        <v>6329</v>
      </c>
      <c r="M99" t="s">
        <v>12252</v>
      </c>
      <c r="N99" t="s">
        <v>11629</v>
      </c>
      <c r="O99" s="1">
        <v>35217</v>
      </c>
      <c r="Q99" t="s">
        <v>11912</v>
      </c>
      <c r="R99" t="s">
        <v>11911</v>
      </c>
      <c r="S99">
        <v>0.8</v>
      </c>
      <c r="T99">
        <v>4388</v>
      </c>
      <c r="U99">
        <v>4166</v>
      </c>
      <c r="V99">
        <v>56424</v>
      </c>
      <c r="W99" t="s">
        <v>12051</v>
      </c>
      <c r="X99">
        <v>0</v>
      </c>
      <c r="Y99" t="s">
        <v>11625</v>
      </c>
    </row>
    <row r="100" spans="1:25">
      <c r="A100" t="s">
        <v>10565</v>
      </c>
      <c r="B100">
        <v>1</v>
      </c>
      <c r="C100">
        <v>0</v>
      </c>
      <c r="D100">
        <v>0</v>
      </c>
      <c r="E100">
        <v>0</v>
      </c>
      <c r="F100">
        <v>0</v>
      </c>
      <c r="G100">
        <v>0</v>
      </c>
      <c r="H100">
        <v>0</v>
      </c>
      <c r="I100">
        <v>0</v>
      </c>
      <c r="J100">
        <v>2017</v>
      </c>
      <c r="K100" t="s">
        <v>623</v>
      </c>
      <c r="L100" t="s">
        <v>6329</v>
      </c>
      <c r="M100" t="s">
        <v>12251</v>
      </c>
      <c r="N100" t="s">
        <v>11629</v>
      </c>
      <c r="O100" s="1">
        <v>35217</v>
      </c>
      <c r="Q100" t="s">
        <v>11912</v>
      </c>
      <c r="R100" t="s">
        <v>11911</v>
      </c>
      <c r="S100">
        <v>0.8</v>
      </c>
      <c r="T100">
        <v>4342</v>
      </c>
      <c r="U100">
        <v>4114</v>
      </c>
      <c r="V100">
        <v>56113</v>
      </c>
      <c r="W100" t="s">
        <v>12051</v>
      </c>
      <c r="X100">
        <v>0</v>
      </c>
      <c r="Y100" t="s">
        <v>11625</v>
      </c>
    </row>
    <row r="101" spans="1:25">
      <c r="A101" t="s">
        <v>10565</v>
      </c>
      <c r="B101">
        <v>1</v>
      </c>
      <c r="C101">
        <v>0</v>
      </c>
      <c r="D101">
        <v>0</v>
      </c>
      <c r="E101">
        <v>0</v>
      </c>
      <c r="F101">
        <v>0</v>
      </c>
      <c r="G101">
        <v>0</v>
      </c>
      <c r="H101">
        <v>0</v>
      </c>
      <c r="I101">
        <v>0</v>
      </c>
      <c r="J101">
        <v>2017</v>
      </c>
      <c r="K101" t="s">
        <v>623</v>
      </c>
      <c r="L101" t="s">
        <v>6329</v>
      </c>
      <c r="M101" t="s">
        <v>12250</v>
      </c>
      <c r="N101" t="s">
        <v>11629</v>
      </c>
      <c r="O101" s="1">
        <v>35217</v>
      </c>
      <c r="Q101" t="s">
        <v>11912</v>
      </c>
      <c r="R101" t="s">
        <v>11911</v>
      </c>
      <c r="S101">
        <v>0.8</v>
      </c>
      <c r="T101">
        <v>4437</v>
      </c>
      <c r="U101">
        <v>4201</v>
      </c>
      <c r="V101">
        <v>57605</v>
      </c>
      <c r="W101" t="s">
        <v>12051</v>
      </c>
      <c r="X101">
        <v>0</v>
      </c>
      <c r="Y101" t="s">
        <v>11625</v>
      </c>
    </row>
    <row r="102" spans="1:25">
      <c r="A102" t="s">
        <v>10565</v>
      </c>
      <c r="B102">
        <v>1</v>
      </c>
      <c r="C102">
        <v>0</v>
      </c>
      <c r="D102">
        <v>0</v>
      </c>
      <c r="E102">
        <v>0</v>
      </c>
      <c r="F102">
        <v>0</v>
      </c>
      <c r="G102">
        <v>0</v>
      </c>
      <c r="H102">
        <v>0</v>
      </c>
      <c r="I102">
        <v>0</v>
      </c>
      <c r="J102">
        <v>2017</v>
      </c>
      <c r="K102" t="s">
        <v>623</v>
      </c>
      <c r="L102" t="s">
        <v>10604</v>
      </c>
      <c r="M102" t="s">
        <v>12249</v>
      </c>
      <c r="N102" t="s">
        <v>11629</v>
      </c>
      <c r="O102" s="1">
        <v>37622</v>
      </c>
      <c r="Q102" t="s">
        <v>11912</v>
      </c>
      <c r="R102" t="s">
        <v>11911</v>
      </c>
      <c r="S102">
        <v>0.8</v>
      </c>
      <c r="T102">
        <v>1586</v>
      </c>
      <c r="U102">
        <v>1503</v>
      </c>
      <c r="V102">
        <v>20608</v>
      </c>
      <c r="W102" t="s">
        <v>12051</v>
      </c>
      <c r="X102">
        <v>0</v>
      </c>
      <c r="Y102" t="s">
        <v>11625</v>
      </c>
    </row>
    <row r="103" spans="1:25">
      <c r="A103" t="s">
        <v>10565</v>
      </c>
      <c r="B103">
        <v>1</v>
      </c>
      <c r="C103">
        <v>0</v>
      </c>
      <c r="D103">
        <v>0</v>
      </c>
      <c r="E103">
        <v>0</v>
      </c>
      <c r="F103">
        <v>0</v>
      </c>
      <c r="G103">
        <v>0</v>
      </c>
      <c r="H103">
        <v>0</v>
      </c>
      <c r="I103">
        <v>0</v>
      </c>
      <c r="J103">
        <v>2017</v>
      </c>
      <c r="K103" t="s">
        <v>623</v>
      </c>
      <c r="L103" t="s">
        <v>10604</v>
      </c>
      <c r="M103" t="s">
        <v>12248</v>
      </c>
      <c r="N103" t="s">
        <v>11629</v>
      </c>
      <c r="O103" s="1">
        <v>37622</v>
      </c>
      <c r="Q103" t="s">
        <v>11912</v>
      </c>
      <c r="R103" t="s">
        <v>11911</v>
      </c>
      <c r="S103">
        <v>0.8</v>
      </c>
      <c r="T103">
        <v>0.01</v>
      </c>
      <c r="U103">
        <v>0.01</v>
      </c>
      <c r="V103">
        <v>0.01</v>
      </c>
      <c r="W103" t="s">
        <v>12051</v>
      </c>
      <c r="X103">
        <v>0</v>
      </c>
      <c r="Y103" t="s">
        <v>11625</v>
      </c>
    </row>
    <row r="104" spans="1:25">
      <c r="A104" t="s">
        <v>10565</v>
      </c>
      <c r="B104">
        <v>1</v>
      </c>
      <c r="C104">
        <v>0</v>
      </c>
      <c r="D104">
        <v>0</v>
      </c>
      <c r="E104">
        <v>0</v>
      </c>
      <c r="F104">
        <v>0</v>
      </c>
      <c r="G104">
        <v>0</v>
      </c>
      <c r="H104">
        <v>0</v>
      </c>
      <c r="I104">
        <v>0</v>
      </c>
      <c r="J104">
        <v>2017</v>
      </c>
      <c r="K104" t="s">
        <v>623</v>
      </c>
      <c r="L104" t="s">
        <v>6233</v>
      </c>
      <c r="M104">
        <v>1</v>
      </c>
      <c r="N104" t="s">
        <v>11639</v>
      </c>
      <c r="O104" s="1">
        <v>41287</v>
      </c>
      <c r="Q104" t="s">
        <v>11635</v>
      </c>
      <c r="R104" t="s">
        <v>11634</v>
      </c>
      <c r="S104">
        <v>22.5</v>
      </c>
      <c r="T104">
        <v>0.12</v>
      </c>
      <c r="U104">
        <v>0.12</v>
      </c>
      <c r="V104">
        <v>0</v>
      </c>
      <c r="W104" t="s">
        <v>12233</v>
      </c>
      <c r="X104">
        <v>0</v>
      </c>
      <c r="Y104" t="s">
        <v>11770</v>
      </c>
    </row>
    <row r="105" spans="1:25">
      <c r="A105" t="s">
        <v>10565</v>
      </c>
      <c r="B105">
        <v>1</v>
      </c>
      <c r="C105">
        <v>0</v>
      </c>
      <c r="D105">
        <v>0</v>
      </c>
      <c r="E105">
        <v>0</v>
      </c>
      <c r="F105">
        <v>0</v>
      </c>
      <c r="G105">
        <v>0</v>
      </c>
      <c r="H105">
        <v>0</v>
      </c>
      <c r="I105">
        <v>0</v>
      </c>
      <c r="J105">
        <v>2017</v>
      </c>
      <c r="K105" t="s">
        <v>623</v>
      </c>
      <c r="L105" t="s">
        <v>6903</v>
      </c>
      <c r="M105" t="s">
        <v>12247</v>
      </c>
      <c r="N105" t="s">
        <v>11629</v>
      </c>
      <c r="O105" s="1">
        <v>36220</v>
      </c>
      <c r="Q105" t="s">
        <v>11912</v>
      </c>
      <c r="R105" t="s">
        <v>11911</v>
      </c>
      <c r="S105">
        <v>3.8</v>
      </c>
      <c r="T105">
        <v>31169</v>
      </c>
      <c r="U105">
        <v>29684</v>
      </c>
      <c r="V105">
        <v>298578</v>
      </c>
      <c r="W105" t="s">
        <v>12051</v>
      </c>
      <c r="X105">
        <v>0</v>
      </c>
      <c r="Y105" t="s">
        <v>11770</v>
      </c>
    </row>
    <row r="106" spans="1:25">
      <c r="A106" t="s">
        <v>10565</v>
      </c>
      <c r="B106">
        <v>1</v>
      </c>
      <c r="C106">
        <v>0</v>
      </c>
      <c r="D106">
        <v>0</v>
      </c>
      <c r="E106">
        <v>0</v>
      </c>
      <c r="F106">
        <v>0</v>
      </c>
      <c r="G106">
        <v>0</v>
      </c>
      <c r="H106">
        <v>0</v>
      </c>
      <c r="I106">
        <v>0</v>
      </c>
      <c r="J106">
        <v>2017</v>
      </c>
      <c r="K106" t="s">
        <v>623</v>
      </c>
      <c r="L106" t="s">
        <v>6777</v>
      </c>
      <c r="M106">
        <v>1</v>
      </c>
      <c r="N106" t="s">
        <v>11629</v>
      </c>
      <c r="O106" s="1">
        <v>36495</v>
      </c>
      <c r="Q106" t="s">
        <v>11912</v>
      </c>
      <c r="R106" t="s">
        <v>11911</v>
      </c>
      <c r="S106">
        <v>3.05</v>
      </c>
      <c r="T106">
        <v>24802</v>
      </c>
      <c r="U106">
        <v>22764</v>
      </c>
      <c r="V106">
        <v>322841</v>
      </c>
      <c r="W106" t="s">
        <v>12051</v>
      </c>
      <c r="X106">
        <v>0</v>
      </c>
      <c r="Y106" t="s">
        <v>11625</v>
      </c>
    </row>
    <row r="107" spans="1:25">
      <c r="A107" t="s">
        <v>10565</v>
      </c>
      <c r="B107">
        <v>1</v>
      </c>
      <c r="C107">
        <v>0</v>
      </c>
      <c r="D107">
        <v>0</v>
      </c>
      <c r="E107">
        <v>0</v>
      </c>
      <c r="F107">
        <v>0</v>
      </c>
      <c r="G107">
        <v>0</v>
      </c>
      <c r="H107">
        <v>0</v>
      </c>
      <c r="I107">
        <v>0</v>
      </c>
      <c r="J107">
        <v>2017</v>
      </c>
      <c r="K107" t="s">
        <v>623</v>
      </c>
      <c r="L107" t="s">
        <v>6777</v>
      </c>
      <c r="M107">
        <v>2</v>
      </c>
      <c r="N107" t="s">
        <v>11629</v>
      </c>
      <c r="O107" s="1">
        <v>36495</v>
      </c>
      <c r="Q107" t="s">
        <v>11912</v>
      </c>
      <c r="R107" t="s">
        <v>11911</v>
      </c>
      <c r="S107">
        <v>3.05</v>
      </c>
      <c r="T107">
        <v>25297</v>
      </c>
      <c r="U107">
        <v>23210</v>
      </c>
      <c r="V107">
        <v>329312</v>
      </c>
      <c r="W107" t="s">
        <v>12051</v>
      </c>
      <c r="X107">
        <v>0</v>
      </c>
      <c r="Y107" t="s">
        <v>11625</v>
      </c>
    </row>
    <row r="108" spans="1:25">
      <c r="A108" t="s">
        <v>10565</v>
      </c>
      <c r="B108">
        <v>1</v>
      </c>
      <c r="C108">
        <v>0</v>
      </c>
      <c r="D108">
        <v>0</v>
      </c>
      <c r="E108">
        <v>0</v>
      </c>
      <c r="F108">
        <v>0</v>
      </c>
      <c r="G108">
        <v>0</v>
      </c>
      <c r="H108">
        <v>0</v>
      </c>
      <c r="I108">
        <v>0</v>
      </c>
      <c r="J108">
        <v>2017</v>
      </c>
      <c r="K108" t="s">
        <v>623</v>
      </c>
      <c r="L108" t="s">
        <v>6777</v>
      </c>
      <c r="M108">
        <v>3</v>
      </c>
      <c r="N108" t="s">
        <v>11629</v>
      </c>
      <c r="O108" s="1">
        <v>36495</v>
      </c>
      <c r="Q108" t="s">
        <v>11912</v>
      </c>
      <c r="R108" t="s">
        <v>11911</v>
      </c>
      <c r="S108">
        <v>3.05</v>
      </c>
      <c r="T108">
        <v>23510</v>
      </c>
      <c r="U108">
        <v>21592</v>
      </c>
      <c r="V108">
        <v>305317</v>
      </c>
      <c r="W108" t="s">
        <v>12051</v>
      </c>
      <c r="X108">
        <v>0</v>
      </c>
      <c r="Y108" t="s">
        <v>11625</v>
      </c>
    </row>
    <row r="109" spans="1:25">
      <c r="A109" t="s">
        <v>10565</v>
      </c>
      <c r="B109">
        <v>1</v>
      </c>
      <c r="C109">
        <v>0</v>
      </c>
      <c r="D109">
        <v>0</v>
      </c>
      <c r="E109">
        <v>0</v>
      </c>
      <c r="F109">
        <v>0</v>
      </c>
      <c r="G109">
        <v>0</v>
      </c>
      <c r="H109">
        <v>0</v>
      </c>
      <c r="I109">
        <v>0</v>
      </c>
      <c r="J109">
        <v>2017</v>
      </c>
      <c r="K109" t="s">
        <v>623</v>
      </c>
      <c r="L109" t="s">
        <v>6889</v>
      </c>
      <c r="M109" t="s">
        <v>11844</v>
      </c>
      <c r="N109" t="s">
        <v>11629</v>
      </c>
      <c r="O109" s="1">
        <v>41030</v>
      </c>
      <c r="Q109" t="s">
        <v>11912</v>
      </c>
      <c r="R109" t="s">
        <v>11911</v>
      </c>
      <c r="S109">
        <v>1.6</v>
      </c>
      <c r="T109">
        <v>13248</v>
      </c>
      <c r="U109">
        <v>12806</v>
      </c>
      <c r="V109">
        <v>144686</v>
      </c>
      <c r="W109" t="s">
        <v>12051</v>
      </c>
      <c r="X109">
        <v>0</v>
      </c>
      <c r="Y109" t="s">
        <v>11625</v>
      </c>
    </row>
    <row r="110" spans="1:25">
      <c r="A110" t="s">
        <v>10565</v>
      </c>
      <c r="B110">
        <v>1</v>
      </c>
      <c r="C110">
        <v>0</v>
      </c>
      <c r="D110">
        <v>0</v>
      </c>
      <c r="E110">
        <v>0</v>
      </c>
      <c r="F110">
        <v>0</v>
      </c>
      <c r="G110">
        <v>0</v>
      </c>
      <c r="H110">
        <v>0</v>
      </c>
      <c r="I110">
        <v>0</v>
      </c>
      <c r="J110">
        <v>2017</v>
      </c>
      <c r="K110" t="s">
        <v>623</v>
      </c>
      <c r="L110" t="s">
        <v>6889</v>
      </c>
      <c r="M110" t="s">
        <v>11843</v>
      </c>
      <c r="N110" t="s">
        <v>11629</v>
      </c>
      <c r="O110" s="1">
        <v>41030</v>
      </c>
      <c r="Q110" t="s">
        <v>11912</v>
      </c>
      <c r="R110" t="s">
        <v>11911</v>
      </c>
      <c r="S110">
        <v>1.6</v>
      </c>
      <c r="T110">
        <v>13248</v>
      </c>
      <c r="U110">
        <v>12806</v>
      </c>
      <c r="V110">
        <v>144686</v>
      </c>
      <c r="W110" t="s">
        <v>12051</v>
      </c>
      <c r="X110">
        <v>0</v>
      </c>
      <c r="Y110" t="s">
        <v>11625</v>
      </c>
    </row>
    <row r="111" spans="1:25">
      <c r="A111" t="s">
        <v>10565</v>
      </c>
      <c r="B111">
        <v>1</v>
      </c>
      <c r="C111">
        <v>0</v>
      </c>
      <c r="D111">
        <v>0</v>
      </c>
      <c r="E111">
        <v>1</v>
      </c>
      <c r="F111">
        <v>0</v>
      </c>
      <c r="G111">
        <v>0</v>
      </c>
      <c r="H111">
        <v>0</v>
      </c>
      <c r="I111">
        <v>0</v>
      </c>
      <c r="J111">
        <v>2017</v>
      </c>
      <c r="K111" t="s">
        <v>623</v>
      </c>
      <c r="L111" t="s">
        <v>7153</v>
      </c>
      <c r="M111">
        <v>1</v>
      </c>
      <c r="N111" t="s">
        <v>11629</v>
      </c>
      <c r="O111" s="1">
        <v>36923</v>
      </c>
      <c r="Q111" t="s">
        <v>11912</v>
      </c>
      <c r="R111" t="s">
        <v>11911</v>
      </c>
      <c r="S111">
        <v>1.21</v>
      </c>
      <c r="T111">
        <v>2998</v>
      </c>
      <c r="U111">
        <v>2998</v>
      </c>
      <c r="V111">
        <v>45109</v>
      </c>
      <c r="W111" t="s">
        <v>12051</v>
      </c>
      <c r="X111">
        <v>0</v>
      </c>
      <c r="Y111" t="s">
        <v>11625</v>
      </c>
    </row>
    <row r="112" spans="1:25">
      <c r="A112" t="s">
        <v>10565</v>
      </c>
      <c r="B112">
        <v>0</v>
      </c>
      <c r="C112">
        <v>0</v>
      </c>
      <c r="D112">
        <v>0</v>
      </c>
      <c r="E112">
        <v>1</v>
      </c>
      <c r="F112">
        <v>0</v>
      </c>
      <c r="G112">
        <v>0</v>
      </c>
      <c r="H112">
        <v>0</v>
      </c>
      <c r="I112">
        <v>0</v>
      </c>
      <c r="J112">
        <v>2017</v>
      </c>
      <c r="K112" t="s">
        <v>623</v>
      </c>
      <c r="L112" t="s">
        <v>7062</v>
      </c>
      <c r="M112">
        <v>7610</v>
      </c>
      <c r="N112" t="s">
        <v>11629</v>
      </c>
      <c r="O112" s="1">
        <v>29799</v>
      </c>
      <c r="Q112" t="s">
        <v>11912</v>
      </c>
      <c r="R112" t="s">
        <v>11911</v>
      </c>
      <c r="S112">
        <v>0.5</v>
      </c>
      <c r="T112">
        <v>2113</v>
      </c>
      <c r="U112">
        <v>2113</v>
      </c>
      <c r="V112">
        <v>20177</v>
      </c>
      <c r="W112" t="s">
        <v>11910</v>
      </c>
      <c r="X112">
        <v>5650</v>
      </c>
      <c r="Y112" t="s">
        <v>11770</v>
      </c>
    </row>
    <row r="113" spans="1:25">
      <c r="A113" t="s">
        <v>10565</v>
      </c>
      <c r="B113">
        <v>0</v>
      </c>
      <c r="C113">
        <v>0</v>
      </c>
      <c r="D113">
        <v>0</v>
      </c>
      <c r="E113">
        <v>1</v>
      </c>
      <c r="F113">
        <v>0</v>
      </c>
      <c r="G113">
        <v>0</v>
      </c>
      <c r="H113">
        <v>0</v>
      </c>
      <c r="I113">
        <v>0</v>
      </c>
      <c r="J113">
        <v>2017</v>
      </c>
      <c r="K113" t="s">
        <v>623</v>
      </c>
      <c r="L113" t="s">
        <v>7062</v>
      </c>
      <c r="M113">
        <v>7710</v>
      </c>
      <c r="N113" t="s">
        <v>11629</v>
      </c>
      <c r="O113" s="1">
        <v>29799</v>
      </c>
      <c r="Q113" t="s">
        <v>11912</v>
      </c>
      <c r="R113" t="s">
        <v>11911</v>
      </c>
      <c r="S113">
        <v>0.5</v>
      </c>
      <c r="T113">
        <v>2437</v>
      </c>
      <c r="U113">
        <v>2437</v>
      </c>
      <c r="V113">
        <v>23276</v>
      </c>
      <c r="W113" t="s">
        <v>11910</v>
      </c>
      <c r="X113">
        <v>4176</v>
      </c>
      <c r="Y113" t="s">
        <v>11770</v>
      </c>
    </row>
    <row r="114" spans="1:25">
      <c r="A114" t="s">
        <v>10565</v>
      </c>
      <c r="B114">
        <v>0</v>
      </c>
      <c r="C114">
        <v>0</v>
      </c>
      <c r="D114">
        <v>0</v>
      </c>
      <c r="E114">
        <v>1</v>
      </c>
      <c r="F114">
        <v>0</v>
      </c>
      <c r="G114">
        <v>0</v>
      </c>
      <c r="H114">
        <v>0</v>
      </c>
      <c r="I114">
        <v>0</v>
      </c>
      <c r="J114">
        <v>2017</v>
      </c>
      <c r="K114" t="s">
        <v>623</v>
      </c>
      <c r="L114" t="s">
        <v>7062</v>
      </c>
      <c r="M114">
        <v>7810</v>
      </c>
      <c r="N114" t="s">
        <v>11629</v>
      </c>
      <c r="O114" s="1">
        <v>29799</v>
      </c>
      <c r="Q114" t="s">
        <v>11912</v>
      </c>
      <c r="R114" t="s">
        <v>11911</v>
      </c>
      <c r="S114">
        <v>0.5</v>
      </c>
      <c r="T114">
        <v>1483</v>
      </c>
      <c r="U114">
        <v>1483</v>
      </c>
      <c r="V114">
        <v>14160</v>
      </c>
      <c r="W114" t="s">
        <v>11910</v>
      </c>
      <c r="X114">
        <v>4802</v>
      </c>
      <c r="Y114" t="s">
        <v>11770</v>
      </c>
    </row>
    <row r="115" spans="1:25">
      <c r="A115" t="s">
        <v>10565</v>
      </c>
      <c r="B115">
        <v>1</v>
      </c>
      <c r="C115">
        <v>0</v>
      </c>
      <c r="D115">
        <v>0</v>
      </c>
      <c r="E115">
        <v>1</v>
      </c>
      <c r="F115">
        <v>0</v>
      </c>
      <c r="G115">
        <v>0</v>
      </c>
      <c r="H115">
        <v>0</v>
      </c>
      <c r="I115">
        <v>0</v>
      </c>
      <c r="J115">
        <v>2017</v>
      </c>
      <c r="K115" t="s">
        <v>623</v>
      </c>
      <c r="L115" t="s">
        <v>7642</v>
      </c>
      <c r="M115" t="s">
        <v>11829</v>
      </c>
      <c r="N115" t="s">
        <v>11629</v>
      </c>
      <c r="O115" s="1">
        <v>31413</v>
      </c>
      <c r="Q115" t="s">
        <v>11897</v>
      </c>
      <c r="R115" t="s">
        <v>11896</v>
      </c>
      <c r="S115">
        <v>9.9</v>
      </c>
      <c r="T115">
        <v>46249</v>
      </c>
      <c r="U115">
        <v>40442</v>
      </c>
      <c r="V115">
        <v>525309</v>
      </c>
      <c r="W115" t="s">
        <v>11910</v>
      </c>
      <c r="X115">
        <v>21169</v>
      </c>
      <c r="Y115" t="s">
        <v>11770</v>
      </c>
    </row>
    <row r="116" spans="1:25">
      <c r="A116" t="s">
        <v>10565</v>
      </c>
      <c r="B116">
        <v>1</v>
      </c>
      <c r="C116">
        <v>0</v>
      </c>
      <c r="D116">
        <v>0</v>
      </c>
      <c r="E116">
        <v>1</v>
      </c>
      <c r="F116">
        <v>0</v>
      </c>
      <c r="G116">
        <v>0</v>
      </c>
      <c r="H116">
        <v>0</v>
      </c>
      <c r="I116">
        <v>0</v>
      </c>
      <c r="J116">
        <v>2017</v>
      </c>
      <c r="K116" t="s">
        <v>623</v>
      </c>
      <c r="L116" t="s">
        <v>7642</v>
      </c>
      <c r="M116" t="s">
        <v>11668</v>
      </c>
      <c r="N116" t="s">
        <v>11629</v>
      </c>
      <c r="O116" s="1">
        <v>36923</v>
      </c>
      <c r="Q116" t="s">
        <v>11897</v>
      </c>
      <c r="R116" t="s">
        <v>11896</v>
      </c>
      <c r="S116">
        <v>9.9</v>
      </c>
      <c r="T116">
        <v>52757</v>
      </c>
      <c r="U116">
        <v>46101</v>
      </c>
      <c r="V116">
        <v>579964</v>
      </c>
      <c r="W116" t="s">
        <v>11910</v>
      </c>
      <c r="X116">
        <v>39202</v>
      </c>
      <c r="Y116" t="s">
        <v>11770</v>
      </c>
    </row>
    <row r="117" spans="1:25">
      <c r="A117" t="s">
        <v>10565</v>
      </c>
      <c r="B117">
        <v>1</v>
      </c>
      <c r="C117">
        <v>0</v>
      </c>
      <c r="D117">
        <v>0</v>
      </c>
      <c r="E117">
        <v>1</v>
      </c>
      <c r="F117">
        <v>0</v>
      </c>
      <c r="G117">
        <v>0</v>
      </c>
      <c r="H117">
        <v>0</v>
      </c>
      <c r="I117">
        <v>0</v>
      </c>
      <c r="J117">
        <v>2017</v>
      </c>
      <c r="K117" t="s">
        <v>623</v>
      </c>
      <c r="L117" t="s">
        <v>7642</v>
      </c>
      <c r="M117" t="s">
        <v>11667</v>
      </c>
      <c r="N117" t="s">
        <v>11629</v>
      </c>
      <c r="O117" s="1">
        <v>36861</v>
      </c>
      <c r="Q117" t="s">
        <v>11897</v>
      </c>
      <c r="R117" t="s">
        <v>11896</v>
      </c>
      <c r="S117">
        <v>9.9</v>
      </c>
      <c r="T117">
        <v>44967</v>
      </c>
      <c r="U117">
        <v>39299</v>
      </c>
      <c r="V117">
        <v>488150</v>
      </c>
      <c r="W117" t="s">
        <v>11910</v>
      </c>
      <c r="X117">
        <v>29594</v>
      </c>
      <c r="Y117" t="s">
        <v>11770</v>
      </c>
    </row>
    <row r="118" spans="1:25">
      <c r="A118" t="s">
        <v>10565</v>
      </c>
      <c r="B118">
        <v>1</v>
      </c>
      <c r="C118">
        <v>0</v>
      </c>
      <c r="D118">
        <v>0</v>
      </c>
      <c r="E118">
        <v>1</v>
      </c>
      <c r="F118">
        <v>0</v>
      </c>
      <c r="G118">
        <v>0</v>
      </c>
      <c r="H118">
        <v>0</v>
      </c>
      <c r="I118">
        <v>0</v>
      </c>
      <c r="J118">
        <v>2017</v>
      </c>
      <c r="K118" t="s">
        <v>623</v>
      </c>
      <c r="L118" t="s">
        <v>7642</v>
      </c>
      <c r="M118" t="s">
        <v>12246</v>
      </c>
      <c r="N118" t="s">
        <v>11629</v>
      </c>
      <c r="O118" s="1">
        <v>41363</v>
      </c>
      <c r="Q118" t="s">
        <v>623</v>
      </c>
      <c r="R118" t="s">
        <v>11894</v>
      </c>
      <c r="S118">
        <v>8.6999999999999993</v>
      </c>
      <c r="T118">
        <v>30496.01</v>
      </c>
      <c r="U118">
        <v>26654.01</v>
      </c>
      <c r="V118">
        <v>0</v>
      </c>
      <c r="W118" t="s">
        <v>11910</v>
      </c>
      <c r="X118">
        <v>0</v>
      </c>
      <c r="Y118" t="s">
        <v>11770</v>
      </c>
    </row>
    <row r="119" spans="1:25">
      <c r="A119" t="s">
        <v>10565</v>
      </c>
      <c r="B119">
        <v>1</v>
      </c>
      <c r="C119">
        <v>0</v>
      </c>
      <c r="D119">
        <v>0</v>
      </c>
      <c r="E119">
        <v>1</v>
      </c>
      <c r="F119">
        <v>0</v>
      </c>
      <c r="G119">
        <v>0</v>
      </c>
      <c r="H119">
        <v>0</v>
      </c>
      <c r="I119">
        <v>0</v>
      </c>
      <c r="J119">
        <v>2017</v>
      </c>
      <c r="K119" t="s">
        <v>623</v>
      </c>
      <c r="L119" t="s">
        <v>7111</v>
      </c>
      <c r="M119" t="s">
        <v>11829</v>
      </c>
      <c r="N119" t="s">
        <v>11629</v>
      </c>
      <c r="O119" s="1">
        <v>41691</v>
      </c>
      <c r="Q119" t="s">
        <v>11635</v>
      </c>
      <c r="R119" t="s">
        <v>11634</v>
      </c>
      <c r="S119">
        <v>50</v>
      </c>
      <c r="T119">
        <v>294503.02</v>
      </c>
      <c r="U119">
        <v>274736.02</v>
      </c>
      <c r="V119">
        <v>4357536.0199999996</v>
      </c>
      <c r="W119" t="s">
        <v>12233</v>
      </c>
      <c r="X119">
        <v>22219.01</v>
      </c>
      <c r="Y119" t="s">
        <v>11770</v>
      </c>
    </row>
    <row r="120" spans="1:25">
      <c r="A120" t="s">
        <v>10565</v>
      </c>
      <c r="B120">
        <v>1</v>
      </c>
      <c r="C120">
        <v>0</v>
      </c>
      <c r="D120">
        <v>0</v>
      </c>
      <c r="E120">
        <v>0</v>
      </c>
      <c r="F120">
        <v>0</v>
      </c>
      <c r="G120">
        <v>0</v>
      </c>
      <c r="H120">
        <v>0</v>
      </c>
      <c r="I120">
        <v>0</v>
      </c>
      <c r="J120">
        <v>2017</v>
      </c>
      <c r="K120" t="s">
        <v>623</v>
      </c>
      <c r="L120" t="s">
        <v>6132</v>
      </c>
      <c r="M120" t="s">
        <v>11636</v>
      </c>
      <c r="N120" t="s">
        <v>11629</v>
      </c>
      <c r="O120" s="1">
        <v>38750</v>
      </c>
      <c r="Q120" t="s">
        <v>11912</v>
      </c>
      <c r="R120" t="s">
        <v>11911</v>
      </c>
      <c r="S120">
        <v>1.06</v>
      </c>
      <c r="T120">
        <v>7048</v>
      </c>
      <c r="U120">
        <v>6549</v>
      </c>
      <c r="V120">
        <v>76682</v>
      </c>
      <c r="W120" t="s">
        <v>12051</v>
      </c>
      <c r="X120">
        <v>0</v>
      </c>
      <c r="Y120" t="s">
        <v>11625</v>
      </c>
    </row>
    <row r="121" spans="1:25">
      <c r="A121" t="s">
        <v>10565</v>
      </c>
      <c r="B121">
        <v>1</v>
      </c>
      <c r="C121">
        <v>0</v>
      </c>
      <c r="D121">
        <v>0</v>
      </c>
      <c r="E121">
        <v>0</v>
      </c>
      <c r="F121">
        <v>0</v>
      </c>
      <c r="G121">
        <v>0</v>
      </c>
      <c r="H121">
        <v>0</v>
      </c>
      <c r="I121">
        <v>0</v>
      </c>
      <c r="J121">
        <v>2017</v>
      </c>
      <c r="K121" t="s">
        <v>623</v>
      </c>
      <c r="L121" t="s">
        <v>6132</v>
      </c>
      <c r="M121" t="s">
        <v>11692</v>
      </c>
      <c r="N121" t="s">
        <v>11629</v>
      </c>
      <c r="O121" s="1">
        <v>38750</v>
      </c>
      <c r="Q121" t="s">
        <v>11912</v>
      </c>
      <c r="R121" t="s">
        <v>11911</v>
      </c>
      <c r="S121">
        <v>1.06</v>
      </c>
      <c r="T121">
        <v>7168</v>
      </c>
      <c r="U121">
        <v>6659</v>
      </c>
      <c r="V121">
        <v>78580</v>
      </c>
      <c r="W121" t="s">
        <v>12051</v>
      </c>
      <c r="X121">
        <v>0</v>
      </c>
      <c r="Y121" t="s">
        <v>11625</v>
      </c>
    </row>
    <row r="122" spans="1:25">
      <c r="A122" t="s">
        <v>10565</v>
      </c>
      <c r="B122">
        <v>1</v>
      </c>
      <c r="C122">
        <v>0</v>
      </c>
      <c r="D122">
        <v>0</v>
      </c>
      <c r="E122">
        <v>0</v>
      </c>
      <c r="F122">
        <v>0</v>
      </c>
      <c r="G122">
        <v>0</v>
      </c>
      <c r="H122">
        <v>0</v>
      </c>
      <c r="I122">
        <v>0</v>
      </c>
      <c r="J122">
        <v>2017</v>
      </c>
      <c r="K122" t="s">
        <v>623</v>
      </c>
      <c r="L122" t="s">
        <v>6132</v>
      </c>
      <c r="M122" t="s">
        <v>11803</v>
      </c>
      <c r="N122" t="s">
        <v>11629</v>
      </c>
      <c r="O122" s="1">
        <v>38750</v>
      </c>
      <c r="Q122" t="s">
        <v>11912</v>
      </c>
      <c r="R122" t="s">
        <v>11911</v>
      </c>
      <c r="S122">
        <v>1.06</v>
      </c>
      <c r="T122">
        <v>6808</v>
      </c>
      <c r="U122">
        <v>6329</v>
      </c>
      <c r="V122">
        <v>73819</v>
      </c>
      <c r="W122" t="s">
        <v>12051</v>
      </c>
      <c r="X122">
        <v>0</v>
      </c>
      <c r="Y122" t="s">
        <v>11625</v>
      </c>
    </row>
    <row r="123" spans="1:25">
      <c r="A123" t="s">
        <v>10565</v>
      </c>
      <c r="B123">
        <v>1</v>
      </c>
      <c r="C123">
        <v>0</v>
      </c>
      <c r="D123">
        <v>0</v>
      </c>
      <c r="E123">
        <v>0</v>
      </c>
      <c r="F123">
        <v>0</v>
      </c>
      <c r="G123">
        <v>0</v>
      </c>
      <c r="H123">
        <v>0</v>
      </c>
      <c r="I123">
        <v>0</v>
      </c>
      <c r="J123">
        <v>2017</v>
      </c>
      <c r="K123" t="s">
        <v>623</v>
      </c>
      <c r="L123" t="s">
        <v>6763</v>
      </c>
      <c r="M123" t="s">
        <v>11636</v>
      </c>
      <c r="N123" t="s">
        <v>11629</v>
      </c>
      <c r="O123" s="1">
        <v>40057</v>
      </c>
      <c r="Q123" t="s">
        <v>11912</v>
      </c>
      <c r="R123" t="s">
        <v>11911</v>
      </c>
      <c r="S123">
        <v>1.92</v>
      </c>
      <c r="T123">
        <v>15257</v>
      </c>
      <c r="U123">
        <v>14407</v>
      </c>
      <c r="V123">
        <v>150997</v>
      </c>
      <c r="W123" t="s">
        <v>12051</v>
      </c>
      <c r="X123">
        <v>0</v>
      </c>
      <c r="Y123" t="s">
        <v>11625</v>
      </c>
    </row>
    <row r="124" spans="1:25">
      <c r="A124" t="s">
        <v>10565</v>
      </c>
      <c r="B124">
        <v>1</v>
      </c>
      <c r="C124">
        <v>0</v>
      </c>
      <c r="D124">
        <v>0</v>
      </c>
      <c r="E124">
        <v>0</v>
      </c>
      <c r="F124">
        <v>0</v>
      </c>
      <c r="G124">
        <v>0</v>
      </c>
      <c r="H124">
        <v>0</v>
      </c>
      <c r="I124">
        <v>0</v>
      </c>
      <c r="J124">
        <v>2017</v>
      </c>
      <c r="K124" t="s">
        <v>623</v>
      </c>
      <c r="L124" t="s">
        <v>6763</v>
      </c>
      <c r="M124" t="s">
        <v>11692</v>
      </c>
      <c r="N124" t="s">
        <v>11629</v>
      </c>
      <c r="O124" s="1">
        <v>40057</v>
      </c>
      <c r="Q124" t="s">
        <v>11912</v>
      </c>
      <c r="R124" t="s">
        <v>11911</v>
      </c>
      <c r="S124">
        <v>1.92</v>
      </c>
      <c r="T124">
        <v>15372</v>
      </c>
      <c r="U124">
        <v>14520</v>
      </c>
      <c r="V124">
        <v>152663</v>
      </c>
      <c r="W124" t="s">
        <v>12051</v>
      </c>
      <c r="X124">
        <v>0</v>
      </c>
      <c r="Y124" t="s">
        <v>11625</v>
      </c>
    </row>
    <row r="125" spans="1:25">
      <c r="A125" t="s">
        <v>10565</v>
      </c>
      <c r="B125">
        <v>1</v>
      </c>
      <c r="C125">
        <v>0</v>
      </c>
      <c r="D125">
        <v>0</v>
      </c>
      <c r="E125">
        <v>0</v>
      </c>
      <c r="F125">
        <v>0</v>
      </c>
      <c r="G125">
        <v>0</v>
      </c>
      <c r="H125">
        <v>0</v>
      </c>
      <c r="I125">
        <v>0</v>
      </c>
      <c r="J125">
        <v>2017</v>
      </c>
      <c r="K125" t="s">
        <v>623</v>
      </c>
      <c r="L125" t="s">
        <v>7059</v>
      </c>
      <c r="M125">
        <v>1</v>
      </c>
      <c r="N125" t="s">
        <v>11629</v>
      </c>
      <c r="O125" s="1">
        <v>39904</v>
      </c>
      <c r="Q125" t="s">
        <v>11912</v>
      </c>
      <c r="R125" t="s">
        <v>11911</v>
      </c>
      <c r="S125">
        <v>1.91</v>
      </c>
      <c r="T125">
        <v>14284</v>
      </c>
      <c r="U125">
        <v>13549</v>
      </c>
      <c r="V125">
        <v>136481</v>
      </c>
      <c r="W125" t="s">
        <v>12051</v>
      </c>
      <c r="X125">
        <v>0</v>
      </c>
      <c r="Y125" t="s">
        <v>11625</v>
      </c>
    </row>
    <row r="126" spans="1:25">
      <c r="A126" t="s">
        <v>10565</v>
      </c>
      <c r="B126">
        <v>1</v>
      </c>
      <c r="C126">
        <v>0</v>
      </c>
      <c r="D126">
        <v>0</v>
      </c>
      <c r="E126">
        <v>0</v>
      </c>
      <c r="F126">
        <v>0</v>
      </c>
      <c r="G126">
        <v>0</v>
      </c>
      <c r="H126">
        <v>0</v>
      </c>
      <c r="I126">
        <v>0</v>
      </c>
      <c r="J126">
        <v>2017</v>
      </c>
      <c r="K126" t="s">
        <v>623</v>
      </c>
      <c r="L126" t="s">
        <v>7059</v>
      </c>
      <c r="M126">
        <v>2</v>
      </c>
      <c r="N126" t="s">
        <v>11629</v>
      </c>
      <c r="O126" s="1">
        <v>39904</v>
      </c>
      <c r="Q126" t="s">
        <v>11912</v>
      </c>
      <c r="R126" t="s">
        <v>11911</v>
      </c>
      <c r="S126">
        <v>1.91</v>
      </c>
      <c r="T126">
        <v>14884</v>
      </c>
      <c r="U126">
        <v>14120</v>
      </c>
      <c r="V126">
        <v>148416</v>
      </c>
      <c r="W126" t="s">
        <v>12051</v>
      </c>
      <c r="X126">
        <v>0</v>
      </c>
      <c r="Y126" t="s">
        <v>11625</v>
      </c>
    </row>
    <row r="127" spans="1:25">
      <c r="A127" t="s">
        <v>10565</v>
      </c>
      <c r="B127">
        <v>1</v>
      </c>
      <c r="C127">
        <v>0</v>
      </c>
      <c r="D127">
        <v>0</v>
      </c>
      <c r="E127">
        <v>0</v>
      </c>
      <c r="F127">
        <v>0</v>
      </c>
      <c r="G127">
        <v>0</v>
      </c>
      <c r="H127">
        <v>0</v>
      </c>
      <c r="I127">
        <v>0</v>
      </c>
      <c r="J127">
        <v>2017</v>
      </c>
      <c r="K127" t="s">
        <v>623</v>
      </c>
      <c r="L127" t="s">
        <v>7059</v>
      </c>
      <c r="M127">
        <v>3</v>
      </c>
      <c r="N127" t="s">
        <v>11629</v>
      </c>
      <c r="O127" s="1">
        <v>39904</v>
      </c>
      <c r="Q127" t="s">
        <v>11912</v>
      </c>
      <c r="R127" t="s">
        <v>11911</v>
      </c>
      <c r="S127">
        <v>1.91</v>
      </c>
      <c r="T127">
        <v>13774</v>
      </c>
      <c r="U127">
        <v>13068</v>
      </c>
      <c r="V127">
        <v>132480</v>
      </c>
      <c r="W127" t="s">
        <v>12051</v>
      </c>
      <c r="X127">
        <v>0</v>
      </c>
      <c r="Y127" t="s">
        <v>11625</v>
      </c>
    </row>
    <row r="128" spans="1:25">
      <c r="A128" t="s">
        <v>10565</v>
      </c>
      <c r="B128">
        <v>1</v>
      </c>
      <c r="C128">
        <v>0</v>
      </c>
      <c r="D128">
        <v>0</v>
      </c>
      <c r="E128">
        <v>0</v>
      </c>
      <c r="F128">
        <v>0</v>
      </c>
      <c r="G128">
        <v>0</v>
      </c>
      <c r="H128">
        <v>0</v>
      </c>
      <c r="I128">
        <v>0</v>
      </c>
      <c r="J128">
        <v>2017</v>
      </c>
      <c r="K128" t="s">
        <v>623</v>
      </c>
      <c r="L128" t="s">
        <v>7059</v>
      </c>
      <c r="M128">
        <v>4</v>
      </c>
      <c r="N128" t="s">
        <v>11629</v>
      </c>
      <c r="O128" s="1">
        <v>39904</v>
      </c>
      <c r="Q128" t="s">
        <v>11912</v>
      </c>
      <c r="R128" t="s">
        <v>11911</v>
      </c>
      <c r="S128">
        <v>1.91</v>
      </c>
      <c r="T128">
        <v>15482</v>
      </c>
      <c r="U128">
        <v>14687</v>
      </c>
      <c r="V128">
        <v>148917</v>
      </c>
      <c r="W128" t="s">
        <v>12051</v>
      </c>
      <c r="X128">
        <v>0</v>
      </c>
      <c r="Y128" t="s">
        <v>11625</v>
      </c>
    </row>
    <row r="129" spans="1:25">
      <c r="A129" t="s">
        <v>10565</v>
      </c>
      <c r="B129">
        <v>1</v>
      </c>
      <c r="C129">
        <v>0</v>
      </c>
      <c r="D129">
        <v>0</v>
      </c>
      <c r="E129">
        <v>0</v>
      </c>
      <c r="F129">
        <v>0</v>
      </c>
      <c r="G129">
        <v>0</v>
      </c>
      <c r="H129">
        <v>0</v>
      </c>
      <c r="I129">
        <v>0</v>
      </c>
      <c r="J129">
        <v>2017</v>
      </c>
      <c r="K129" t="s">
        <v>623</v>
      </c>
      <c r="L129" t="s">
        <v>7059</v>
      </c>
      <c r="M129">
        <v>5</v>
      </c>
      <c r="N129" t="s">
        <v>11629</v>
      </c>
      <c r="O129" s="1">
        <v>39904</v>
      </c>
      <c r="Q129" t="s">
        <v>11912</v>
      </c>
      <c r="R129" t="s">
        <v>11911</v>
      </c>
      <c r="S129">
        <v>1.91</v>
      </c>
      <c r="T129">
        <v>14646</v>
      </c>
      <c r="U129">
        <v>13892</v>
      </c>
      <c r="V129">
        <v>141240</v>
      </c>
      <c r="W129" t="s">
        <v>12051</v>
      </c>
      <c r="X129">
        <v>0</v>
      </c>
      <c r="Y129" t="s">
        <v>11625</v>
      </c>
    </row>
    <row r="130" spans="1:25">
      <c r="A130" t="s">
        <v>10565</v>
      </c>
      <c r="B130">
        <v>1</v>
      </c>
      <c r="C130">
        <v>0</v>
      </c>
      <c r="D130">
        <v>0</v>
      </c>
      <c r="E130">
        <v>0</v>
      </c>
      <c r="F130">
        <v>0</v>
      </c>
      <c r="G130">
        <v>0</v>
      </c>
      <c r="H130">
        <v>0</v>
      </c>
      <c r="I130">
        <v>0</v>
      </c>
      <c r="J130">
        <v>2017</v>
      </c>
      <c r="K130" t="s">
        <v>623</v>
      </c>
      <c r="L130" t="s">
        <v>7059</v>
      </c>
      <c r="M130">
        <v>6</v>
      </c>
      <c r="N130" t="s">
        <v>11629</v>
      </c>
      <c r="O130" s="1">
        <v>39904</v>
      </c>
      <c r="Q130" t="s">
        <v>11912</v>
      </c>
      <c r="R130" t="s">
        <v>11911</v>
      </c>
      <c r="S130">
        <v>1.91</v>
      </c>
      <c r="T130">
        <v>15427</v>
      </c>
      <c r="U130">
        <v>14634</v>
      </c>
      <c r="V130">
        <v>149958</v>
      </c>
      <c r="W130" t="s">
        <v>12051</v>
      </c>
      <c r="X130">
        <v>0</v>
      </c>
      <c r="Y130" t="s">
        <v>11625</v>
      </c>
    </row>
    <row r="131" spans="1:25">
      <c r="A131" t="s">
        <v>10565</v>
      </c>
      <c r="B131">
        <v>1</v>
      </c>
      <c r="C131">
        <v>0</v>
      </c>
      <c r="D131">
        <v>0</v>
      </c>
      <c r="E131">
        <v>0</v>
      </c>
      <c r="F131">
        <v>0</v>
      </c>
      <c r="G131">
        <v>0</v>
      </c>
      <c r="H131">
        <v>0</v>
      </c>
      <c r="I131">
        <v>0</v>
      </c>
      <c r="J131">
        <v>2017</v>
      </c>
      <c r="K131" t="s">
        <v>623</v>
      </c>
      <c r="L131" t="s">
        <v>6828</v>
      </c>
      <c r="M131" t="s">
        <v>11636</v>
      </c>
      <c r="N131" t="s">
        <v>11629</v>
      </c>
      <c r="O131" s="1">
        <v>38299</v>
      </c>
      <c r="Q131" t="s">
        <v>11912</v>
      </c>
      <c r="R131" t="s">
        <v>11911</v>
      </c>
      <c r="S131">
        <v>0.81</v>
      </c>
      <c r="T131">
        <v>4732</v>
      </c>
      <c r="U131">
        <v>4500</v>
      </c>
      <c r="V131">
        <v>50448</v>
      </c>
      <c r="W131" t="s">
        <v>12051</v>
      </c>
      <c r="X131">
        <v>0</v>
      </c>
      <c r="Y131" t="s">
        <v>11625</v>
      </c>
    </row>
    <row r="132" spans="1:25">
      <c r="A132" t="s">
        <v>10565</v>
      </c>
      <c r="B132">
        <v>1</v>
      </c>
      <c r="C132">
        <v>0</v>
      </c>
      <c r="D132">
        <v>0</v>
      </c>
      <c r="E132">
        <v>0</v>
      </c>
      <c r="F132">
        <v>0</v>
      </c>
      <c r="G132">
        <v>0</v>
      </c>
      <c r="H132">
        <v>0</v>
      </c>
      <c r="I132">
        <v>0</v>
      </c>
      <c r="J132">
        <v>2017</v>
      </c>
      <c r="K132" t="s">
        <v>623</v>
      </c>
      <c r="L132" t="s">
        <v>6828</v>
      </c>
      <c r="M132" t="s">
        <v>11692</v>
      </c>
      <c r="N132" t="s">
        <v>11629</v>
      </c>
      <c r="O132" s="1">
        <v>38299</v>
      </c>
      <c r="Q132" t="s">
        <v>11912</v>
      </c>
      <c r="R132" t="s">
        <v>11911</v>
      </c>
      <c r="S132">
        <v>0.81</v>
      </c>
      <c r="T132">
        <v>4732</v>
      </c>
      <c r="U132">
        <v>4500</v>
      </c>
      <c r="V132">
        <v>50448</v>
      </c>
      <c r="W132" t="s">
        <v>12051</v>
      </c>
      <c r="X132">
        <v>0</v>
      </c>
      <c r="Y132" t="s">
        <v>11625</v>
      </c>
    </row>
    <row r="133" spans="1:25">
      <c r="A133" t="s">
        <v>10565</v>
      </c>
      <c r="B133">
        <v>1</v>
      </c>
      <c r="C133">
        <v>0</v>
      </c>
      <c r="D133">
        <v>0</v>
      </c>
      <c r="E133">
        <v>0</v>
      </c>
      <c r="F133">
        <v>0</v>
      </c>
      <c r="G133">
        <v>0</v>
      </c>
      <c r="H133">
        <v>0</v>
      </c>
      <c r="I133">
        <v>0</v>
      </c>
      <c r="J133">
        <v>2017</v>
      </c>
      <c r="K133" t="s">
        <v>623</v>
      </c>
      <c r="L133" t="s">
        <v>6828</v>
      </c>
      <c r="M133" t="s">
        <v>11803</v>
      </c>
      <c r="N133" t="s">
        <v>11629</v>
      </c>
      <c r="O133" s="1">
        <v>38299</v>
      </c>
      <c r="Q133" t="s">
        <v>11912</v>
      </c>
      <c r="R133" t="s">
        <v>11911</v>
      </c>
      <c r="S133">
        <v>0.81</v>
      </c>
      <c r="T133">
        <v>4732</v>
      </c>
      <c r="U133">
        <v>4500</v>
      </c>
      <c r="V133">
        <v>50448</v>
      </c>
      <c r="W133" t="s">
        <v>12051</v>
      </c>
      <c r="X133">
        <v>0</v>
      </c>
      <c r="Y133" t="s">
        <v>11625</v>
      </c>
    </row>
    <row r="134" spans="1:25">
      <c r="A134" t="s">
        <v>10565</v>
      </c>
      <c r="B134">
        <v>1</v>
      </c>
      <c r="C134">
        <v>0</v>
      </c>
      <c r="D134">
        <v>0</v>
      </c>
      <c r="E134">
        <v>0</v>
      </c>
      <c r="F134">
        <v>0</v>
      </c>
      <c r="G134">
        <v>0</v>
      </c>
      <c r="H134">
        <v>0</v>
      </c>
      <c r="I134">
        <v>0</v>
      </c>
      <c r="J134">
        <v>2017</v>
      </c>
      <c r="K134" t="s">
        <v>623</v>
      </c>
      <c r="L134" t="s">
        <v>6828</v>
      </c>
      <c r="M134" t="s">
        <v>11915</v>
      </c>
      <c r="N134" t="s">
        <v>11629</v>
      </c>
      <c r="O134" s="1">
        <v>41214</v>
      </c>
      <c r="Q134" t="s">
        <v>11912</v>
      </c>
      <c r="R134" t="s">
        <v>11911</v>
      </c>
      <c r="S134">
        <v>0.81</v>
      </c>
      <c r="T134">
        <v>4732</v>
      </c>
      <c r="U134">
        <v>4500</v>
      </c>
      <c r="V134">
        <v>50448</v>
      </c>
      <c r="W134" t="s">
        <v>12051</v>
      </c>
      <c r="X134">
        <v>0</v>
      </c>
      <c r="Y134" t="s">
        <v>11625</v>
      </c>
    </row>
    <row r="135" spans="1:25">
      <c r="A135" t="s">
        <v>10565</v>
      </c>
      <c r="B135">
        <v>1</v>
      </c>
      <c r="C135">
        <v>0</v>
      </c>
      <c r="D135">
        <v>0</v>
      </c>
      <c r="E135">
        <v>0</v>
      </c>
      <c r="F135">
        <v>0</v>
      </c>
      <c r="G135">
        <v>0</v>
      </c>
      <c r="H135">
        <v>0</v>
      </c>
      <c r="I135">
        <v>0</v>
      </c>
      <c r="J135">
        <v>2017</v>
      </c>
      <c r="K135" t="s">
        <v>623</v>
      </c>
      <c r="L135" t="s">
        <v>6828</v>
      </c>
      <c r="M135" t="s">
        <v>11979</v>
      </c>
      <c r="N135" t="s">
        <v>11629</v>
      </c>
      <c r="O135" s="1">
        <v>41214</v>
      </c>
      <c r="Q135" t="s">
        <v>11912</v>
      </c>
      <c r="R135" t="s">
        <v>11911</v>
      </c>
      <c r="S135">
        <v>0.81</v>
      </c>
      <c r="T135">
        <v>4732</v>
      </c>
      <c r="U135">
        <v>4500</v>
      </c>
      <c r="V135">
        <v>50448</v>
      </c>
      <c r="W135" t="s">
        <v>12051</v>
      </c>
      <c r="X135">
        <v>0</v>
      </c>
      <c r="Y135" t="s">
        <v>11625</v>
      </c>
    </row>
    <row r="136" spans="1:25">
      <c r="A136" t="s">
        <v>10565</v>
      </c>
      <c r="B136">
        <v>1</v>
      </c>
      <c r="C136">
        <v>0</v>
      </c>
      <c r="D136">
        <v>0</v>
      </c>
      <c r="E136">
        <v>0</v>
      </c>
      <c r="F136">
        <v>0</v>
      </c>
      <c r="G136">
        <v>0</v>
      </c>
      <c r="H136">
        <v>0</v>
      </c>
      <c r="I136">
        <v>0</v>
      </c>
      <c r="J136">
        <v>2017</v>
      </c>
      <c r="K136" t="s">
        <v>623</v>
      </c>
      <c r="L136" t="s">
        <v>6828</v>
      </c>
      <c r="M136" t="s">
        <v>11978</v>
      </c>
      <c r="N136" t="s">
        <v>11629</v>
      </c>
      <c r="O136" s="1">
        <v>41214</v>
      </c>
      <c r="Q136" t="s">
        <v>11912</v>
      </c>
      <c r="R136" t="s">
        <v>11911</v>
      </c>
      <c r="S136">
        <v>0.81</v>
      </c>
      <c r="T136">
        <v>4732</v>
      </c>
      <c r="U136">
        <v>4500</v>
      </c>
      <c r="V136">
        <v>50448</v>
      </c>
      <c r="W136" t="s">
        <v>12051</v>
      </c>
      <c r="X136">
        <v>0</v>
      </c>
      <c r="Y136" t="s">
        <v>11625</v>
      </c>
    </row>
    <row r="137" spans="1:25">
      <c r="A137" t="s">
        <v>10565</v>
      </c>
      <c r="B137">
        <v>1</v>
      </c>
      <c r="C137">
        <v>0</v>
      </c>
      <c r="D137">
        <v>0</v>
      </c>
      <c r="E137">
        <v>0</v>
      </c>
      <c r="F137">
        <v>0</v>
      </c>
      <c r="G137">
        <v>0</v>
      </c>
      <c r="H137">
        <v>0</v>
      </c>
      <c r="I137">
        <v>0</v>
      </c>
      <c r="J137">
        <v>2017</v>
      </c>
      <c r="K137" t="s">
        <v>623</v>
      </c>
      <c r="L137" t="s">
        <v>6221</v>
      </c>
      <c r="M137" t="s">
        <v>12245</v>
      </c>
      <c r="N137" t="s">
        <v>11629</v>
      </c>
      <c r="O137" s="1">
        <v>42430</v>
      </c>
      <c r="Q137" t="s">
        <v>11912</v>
      </c>
      <c r="R137" t="s">
        <v>11911</v>
      </c>
      <c r="S137">
        <v>3.37</v>
      </c>
      <c r="T137">
        <v>22119.81</v>
      </c>
      <c r="U137">
        <v>20206.23</v>
      </c>
      <c r="V137">
        <v>214430</v>
      </c>
      <c r="W137" t="s">
        <v>12051</v>
      </c>
      <c r="X137">
        <v>0</v>
      </c>
    </row>
    <row r="138" spans="1:25">
      <c r="A138" t="s">
        <v>10565</v>
      </c>
      <c r="B138">
        <v>1</v>
      </c>
      <c r="C138">
        <v>0</v>
      </c>
      <c r="D138">
        <v>0</v>
      </c>
      <c r="E138">
        <v>0</v>
      </c>
      <c r="F138">
        <v>0</v>
      </c>
      <c r="G138">
        <v>0</v>
      </c>
      <c r="H138">
        <v>0</v>
      </c>
      <c r="I138">
        <v>0</v>
      </c>
      <c r="J138">
        <v>2017</v>
      </c>
      <c r="K138" t="s">
        <v>623</v>
      </c>
      <c r="L138" t="s">
        <v>6221</v>
      </c>
      <c r="M138" t="s">
        <v>11925</v>
      </c>
      <c r="N138" t="s">
        <v>11629</v>
      </c>
      <c r="O138" s="1">
        <v>42430</v>
      </c>
      <c r="Q138" t="s">
        <v>11912</v>
      </c>
      <c r="R138" t="s">
        <v>11911</v>
      </c>
      <c r="S138">
        <v>3.37</v>
      </c>
      <c r="T138">
        <v>21700.29</v>
      </c>
      <c r="U138">
        <v>19787.72</v>
      </c>
      <c r="V138">
        <v>208196</v>
      </c>
      <c r="W138" t="s">
        <v>12051</v>
      </c>
      <c r="X138">
        <v>0</v>
      </c>
    </row>
    <row r="139" spans="1:25">
      <c r="A139" t="s">
        <v>10565</v>
      </c>
      <c r="B139">
        <v>1</v>
      </c>
      <c r="C139">
        <v>0</v>
      </c>
      <c r="D139">
        <v>0</v>
      </c>
      <c r="E139">
        <v>0</v>
      </c>
      <c r="F139">
        <v>0</v>
      </c>
      <c r="G139">
        <v>0</v>
      </c>
      <c r="H139">
        <v>0</v>
      </c>
      <c r="I139">
        <v>0</v>
      </c>
      <c r="J139">
        <v>2017</v>
      </c>
      <c r="K139" t="s">
        <v>623</v>
      </c>
      <c r="L139" t="s">
        <v>6221</v>
      </c>
      <c r="M139" t="s">
        <v>11924</v>
      </c>
      <c r="N139" t="s">
        <v>11629</v>
      </c>
      <c r="O139" s="1">
        <v>42430</v>
      </c>
      <c r="Q139" t="s">
        <v>11912</v>
      </c>
      <c r="R139" t="s">
        <v>11911</v>
      </c>
      <c r="S139">
        <v>3.37</v>
      </c>
      <c r="T139">
        <v>23149.31</v>
      </c>
      <c r="U139">
        <v>21235.75</v>
      </c>
      <c r="V139">
        <v>222685</v>
      </c>
      <c r="W139" t="s">
        <v>12051</v>
      </c>
      <c r="X139">
        <v>0</v>
      </c>
    </row>
    <row r="140" spans="1:25">
      <c r="A140" t="s">
        <v>10565</v>
      </c>
      <c r="B140">
        <v>1</v>
      </c>
      <c r="C140">
        <v>0</v>
      </c>
      <c r="D140">
        <v>0</v>
      </c>
      <c r="E140">
        <v>0</v>
      </c>
      <c r="F140">
        <v>0</v>
      </c>
      <c r="G140">
        <v>0</v>
      </c>
      <c r="H140">
        <v>0</v>
      </c>
      <c r="I140">
        <v>0</v>
      </c>
      <c r="J140">
        <v>2017</v>
      </c>
      <c r="K140" t="s">
        <v>623</v>
      </c>
      <c r="L140" t="s">
        <v>6221</v>
      </c>
      <c r="M140" t="s">
        <v>12244</v>
      </c>
      <c r="N140" t="s">
        <v>11629</v>
      </c>
      <c r="O140" s="1">
        <v>42430</v>
      </c>
      <c r="Q140" t="s">
        <v>11912</v>
      </c>
      <c r="R140" t="s">
        <v>11911</v>
      </c>
      <c r="S140">
        <v>3.37</v>
      </c>
      <c r="T140">
        <v>22164.7</v>
      </c>
      <c r="U140">
        <v>20253.14</v>
      </c>
      <c r="V140">
        <v>204231</v>
      </c>
      <c r="W140" t="s">
        <v>12051</v>
      </c>
      <c r="X140">
        <v>0</v>
      </c>
    </row>
    <row r="141" spans="1:25">
      <c r="A141" t="s">
        <v>10565</v>
      </c>
      <c r="B141">
        <v>1</v>
      </c>
      <c r="C141">
        <v>0</v>
      </c>
      <c r="D141">
        <v>0</v>
      </c>
      <c r="E141">
        <v>0</v>
      </c>
      <c r="F141">
        <v>0</v>
      </c>
      <c r="G141">
        <v>0</v>
      </c>
      <c r="H141">
        <v>0</v>
      </c>
      <c r="I141">
        <v>0</v>
      </c>
      <c r="J141">
        <v>2017</v>
      </c>
      <c r="K141" t="s">
        <v>623</v>
      </c>
      <c r="L141" t="s">
        <v>6221</v>
      </c>
      <c r="M141" t="s">
        <v>11923</v>
      </c>
      <c r="N141" t="s">
        <v>11629</v>
      </c>
      <c r="O141" s="1">
        <v>42430</v>
      </c>
      <c r="Q141" t="s">
        <v>11912</v>
      </c>
      <c r="R141" t="s">
        <v>11911</v>
      </c>
      <c r="S141">
        <v>3.37</v>
      </c>
      <c r="T141">
        <v>22730.36</v>
      </c>
      <c r="U141">
        <v>20817.79</v>
      </c>
      <c r="V141">
        <v>208922</v>
      </c>
      <c r="W141" t="s">
        <v>12051</v>
      </c>
      <c r="X141">
        <v>0</v>
      </c>
    </row>
    <row r="142" spans="1:25">
      <c r="A142" t="s">
        <v>10565</v>
      </c>
      <c r="B142">
        <v>1</v>
      </c>
      <c r="C142">
        <v>0</v>
      </c>
      <c r="D142">
        <v>0</v>
      </c>
      <c r="E142">
        <v>0</v>
      </c>
      <c r="F142">
        <v>0</v>
      </c>
      <c r="G142">
        <v>0</v>
      </c>
      <c r="H142">
        <v>0</v>
      </c>
      <c r="I142">
        <v>0</v>
      </c>
      <c r="J142">
        <v>2017</v>
      </c>
      <c r="K142" t="s">
        <v>623</v>
      </c>
      <c r="L142" t="s">
        <v>6221</v>
      </c>
      <c r="M142" t="s">
        <v>12243</v>
      </c>
      <c r="N142" t="s">
        <v>11629</v>
      </c>
      <c r="O142" s="1">
        <v>42430</v>
      </c>
      <c r="Q142" t="s">
        <v>11912</v>
      </c>
      <c r="R142" t="s">
        <v>11911</v>
      </c>
      <c r="S142">
        <v>3.37</v>
      </c>
      <c r="T142">
        <v>23644.19</v>
      </c>
      <c r="U142">
        <v>21731.61</v>
      </c>
      <c r="V142">
        <v>221971</v>
      </c>
      <c r="W142" t="s">
        <v>12051</v>
      </c>
      <c r="X142">
        <v>0</v>
      </c>
    </row>
    <row r="143" spans="1:25">
      <c r="A143" t="s">
        <v>10565</v>
      </c>
      <c r="B143">
        <v>1</v>
      </c>
      <c r="C143">
        <v>0</v>
      </c>
      <c r="D143">
        <v>0</v>
      </c>
      <c r="E143">
        <v>0</v>
      </c>
      <c r="F143">
        <v>0</v>
      </c>
      <c r="G143">
        <v>0</v>
      </c>
      <c r="H143">
        <v>0</v>
      </c>
      <c r="I143">
        <v>0</v>
      </c>
      <c r="J143">
        <v>2017</v>
      </c>
      <c r="K143" t="s">
        <v>623</v>
      </c>
      <c r="L143" t="s">
        <v>6221</v>
      </c>
      <c r="M143" t="s">
        <v>12242</v>
      </c>
      <c r="N143" t="s">
        <v>11629</v>
      </c>
      <c r="O143" s="1">
        <v>42430</v>
      </c>
      <c r="Q143" t="s">
        <v>11912</v>
      </c>
      <c r="R143" t="s">
        <v>11911</v>
      </c>
      <c r="S143">
        <v>3.37</v>
      </c>
      <c r="T143">
        <v>23732.49</v>
      </c>
      <c r="U143">
        <v>21881.79</v>
      </c>
      <c r="V143">
        <v>222543</v>
      </c>
      <c r="W143" t="s">
        <v>12051</v>
      </c>
      <c r="X143">
        <v>0</v>
      </c>
    </row>
    <row r="144" spans="1:25">
      <c r="A144" t="s">
        <v>10565</v>
      </c>
      <c r="B144">
        <v>1</v>
      </c>
      <c r="C144">
        <v>0</v>
      </c>
      <c r="D144">
        <v>0</v>
      </c>
      <c r="E144">
        <v>0</v>
      </c>
      <c r="F144">
        <v>0</v>
      </c>
      <c r="G144">
        <v>0</v>
      </c>
      <c r="H144">
        <v>0</v>
      </c>
      <c r="I144">
        <v>0</v>
      </c>
      <c r="J144">
        <v>2017</v>
      </c>
      <c r="K144" t="s">
        <v>623</v>
      </c>
      <c r="L144" t="s">
        <v>6252</v>
      </c>
      <c r="M144" t="s">
        <v>11940</v>
      </c>
      <c r="N144" t="s">
        <v>11629</v>
      </c>
      <c r="O144" s="1">
        <v>40371</v>
      </c>
      <c r="Q144" t="s">
        <v>11906</v>
      </c>
      <c r="R144" t="s">
        <v>11905</v>
      </c>
      <c r="S144">
        <v>4.5999999999999996</v>
      </c>
      <c r="T144">
        <v>1587.07</v>
      </c>
      <c r="U144">
        <v>1128.07</v>
      </c>
      <c r="V144">
        <v>17159.07</v>
      </c>
      <c r="W144" t="s">
        <v>12051</v>
      </c>
      <c r="X144">
        <v>0</v>
      </c>
      <c r="Y144" t="s">
        <v>11770</v>
      </c>
    </row>
    <row r="145" spans="1:25">
      <c r="A145" t="s">
        <v>10565</v>
      </c>
      <c r="B145">
        <v>1</v>
      </c>
      <c r="C145">
        <v>0</v>
      </c>
      <c r="D145">
        <v>0</v>
      </c>
      <c r="E145">
        <v>0</v>
      </c>
      <c r="F145">
        <v>0</v>
      </c>
      <c r="G145">
        <v>0</v>
      </c>
      <c r="H145">
        <v>0</v>
      </c>
      <c r="I145">
        <v>0</v>
      </c>
      <c r="J145">
        <v>2017</v>
      </c>
      <c r="K145" t="s">
        <v>623</v>
      </c>
      <c r="L145" t="s">
        <v>6252</v>
      </c>
      <c r="M145" t="s">
        <v>11939</v>
      </c>
      <c r="N145" t="s">
        <v>11629</v>
      </c>
      <c r="O145" s="1">
        <v>40371</v>
      </c>
      <c r="Q145" t="s">
        <v>11906</v>
      </c>
      <c r="R145" t="s">
        <v>11905</v>
      </c>
      <c r="S145">
        <v>4.5999999999999996</v>
      </c>
      <c r="T145">
        <v>27001</v>
      </c>
      <c r="U145">
        <v>18602</v>
      </c>
      <c r="V145">
        <v>270934</v>
      </c>
      <c r="W145" t="s">
        <v>12051</v>
      </c>
      <c r="X145">
        <v>0</v>
      </c>
      <c r="Y145" t="s">
        <v>11770</v>
      </c>
    </row>
    <row r="146" spans="1:25">
      <c r="A146" t="s">
        <v>10565</v>
      </c>
      <c r="B146">
        <v>1</v>
      </c>
      <c r="C146">
        <v>0</v>
      </c>
      <c r="D146">
        <v>0</v>
      </c>
      <c r="E146">
        <v>0</v>
      </c>
      <c r="F146">
        <v>0</v>
      </c>
      <c r="G146">
        <v>0</v>
      </c>
      <c r="H146">
        <v>0</v>
      </c>
      <c r="I146">
        <v>0</v>
      </c>
      <c r="J146">
        <v>2017</v>
      </c>
      <c r="K146" t="s">
        <v>623</v>
      </c>
      <c r="L146" t="s">
        <v>6252</v>
      </c>
      <c r="M146" t="s">
        <v>12039</v>
      </c>
      <c r="N146" t="s">
        <v>11629</v>
      </c>
      <c r="O146" s="1">
        <v>40371</v>
      </c>
      <c r="Q146" t="s">
        <v>11906</v>
      </c>
      <c r="R146" t="s">
        <v>11905</v>
      </c>
      <c r="S146">
        <v>4.5999999999999996</v>
      </c>
      <c r="T146">
        <v>25087</v>
      </c>
      <c r="U146">
        <v>17245</v>
      </c>
      <c r="V146">
        <v>250443</v>
      </c>
      <c r="W146" t="s">
        <v>12051</v>
      </c>
      <c r="X146">
        <v>0</v>
      </c>
      <c r="Y146" t="s">
        <v>11770</v>
      </c>
    </row>
    <row r="147" spans="1:25">
      <c r="A147" t="s">
        <v>10565</v>
      </c>
      <c r="B147">
        <v>1</v>
      </c>
      <c r="C147">
        <v>0</v>
      </c>
      <c r="D147">
        <v>0</v>
      </c>
      <c r="E147">
        <v>1</v>
      </c>
      <c r="F147">
        <v>0</v>
      </c>
      <c r="G147">
        <v>0</v>
      </c>
      <c r="H147">
        <v>0</v>
      </c>
      <c r="I147">
        <v>0</v>
      </c>
      <c r="J147">
        <v>2017</v>
      </c>
      <c r="K147" t="s">
        <v>623</v>
      </c>
      <c r="L147" t="s">
        <v>7305</v>
      </c>
      <c r="M147">
        <v>1</v>
      </c>
      <c r="N147" t="s">
        <v>11629</v>
      </c>
      <c r="O147" s="1">
        <v>40433</v>
      </c>
      <c r="Q147" t="s">
        <v>11912</v>
      </c>
      <c r="R147" t="s">
        <v>11911</v>
      </c>
      <c r="S147">
        <v>1.4</v>
      </c>
      <c r="T147">
        <v>8284</v>
      </c>
      <c r="U147">
        <v>8284</v>
      </c>
      <c r="V147">
        <v>73395</v>
      </c>
      <c r="W147" t="s">
        <v>12051</v>
      </c>
      <c r="X147">
        <v>0</v>
      </c>
      <c r="Y147" t="s">
        <v>11625</v>
      </c>
    </row>
    <row r="148" spans="1:25">
      <c r="A148" t="s">
        <v>10565</v>
      </c>
      <c r="B148">
        <v>1</v>
      </c>
      <c r="C148">
        <v>0</v>
      </c>
      <c r="D148">
        <v>0</v>
      </c>
      <c r="E148">
        <v>1</v>
      </c>
      <c r="F148">
        <v>0</v>
      </c>
      <c r="G148">
        <v>0</v>
      </c>
      <c r="H148">
        <v>0</v>
      </c>
      <c r="I148">
        <v>0</v>
      </c>
      <c r="J148">
        <v>2017</v>
      </c>
      <c r="K148" t="s">
        <v>623</v>
      </c>
      <c r="L148" t="s">
        <v>6963</v>
      </c>
      <c r="M148">
        <v>412585</v>
      </c>
      <c r="N148" t="s">
        <v>11629</v>
      </c>
      <c r="O148" s="1">
        <v>40848</v>
      </c>
      <c r="Q148" t="s">
        <v>11635</v>
      </c>
      <c r="R148" t="s">
        <v>11634</v>
      </c>
      <c r="S148">
        <v>63.64</v>
      </c>
      <c r="T148">
        <v>281036.01</v>
      </c>
      <c r="U148">
        <v>235234.01</v>
      </c>
      <c r="V148">
        <v>3803227</v>
      </c>
      <c r="W148" t="s">
        <v>11910</v>
      </c>
      <c r="X148">
        <v>0</v>
      </c>
      <c r="Y148" t="s">
        <v>11625</v>
      </c>
    </row>
    <row r="149" spans="1:25">
      <c r="A149" t="s">
        <v>10565</v>
      </c>
      <c r="B149">
        <v>1</v>
      </c>
      <c r="C149">
        <v>0</v>
      </c>
      <c r="D149">
        <v>0</v>
      </c>
      <c r="E149">
        <v>0</v>
      </c>
      <c r="F149">
        <v>0</v>
      </c>
      <c r="G149">
        <v>0</v>
      </c>
      <c r="H149">
        <v>0</v>
      </c>
      <c r="I149">
        <v>0</v>
      </c>
      <c r="J149">
        <v>2017</v>
      </c>
      <c r="K149" t="s">
        <v>623</v>
      </c>
      <c r="L149" t="s">
        <v>6664</v>
      </c>
      <c r="M149">
        <v>362</v>
      </c>
      <c r="N149" t="s">
        <v>11629</v>
      </c>
      <c r="O149" s="1">
        <v>41446</v>
      </c>
      <c r="Q149" t="s">
        <v>11912</v>
      </c>
      <c r="R149" t="s">
        <v>11911</v>
      </c>
      <c r="S149">
        <v>1.6</v>
      </c>
      <c r="T149">
        <v>12101</v>
      </c>
      <c r="U149">
        <v>11523</v>
      </c>
      <c r="V149">
        <v>123488</v>
      </c>
      <c r="W149" t="s">
        <v>12051</v>
      </c>
      <c r="X149">
        <v>0</v>
      </c>
      <c r="Y149" t="s">
        <v>11625</v>
      </c>
    </row>
    <row r="150" spans="1:25">
      <c r="A150" t="s">
        <v>10565</v>
      </c>
      <c r="B150">
        <v>1</v>
      </c>
      <c r="C150">
        <v>0</v>
      </c>
      <c r="D150">
        <v>0</v>
      </c>
      <c r="E150">
        <v>0</v>
      </c>
      <c r="F150">
        <v>0</v>
      </c>
      <c r="G150">
        <v>0</v>
      </c>
      <c r="H150">
        <v>0</v>
      </c>
      <c r="I150">
        <v>0</v>
      </c>
      <c r="J150">
        <v>2017</v>
      </c>
      <c r="K150" t="s">
        <v>623</v>
      </c>
      <c r="L150" t="s">
        <v>7047</v>
      </c>
      <c r="M150">
        <v>359</v>
      </c>
      <c r="N150" t="s">
        <v>11629</v>
      </c>
      <c r="O150" s="1">
        <v>39845</v>
      </c>
      <c r="Q150" t="s">
        <v>11912</v>
      </c>
      <c r="R150" t="s">
        <v>11911</v>
      </c>
      <c r="S150">
        <v>1.6</v>
      </c>
      <c r="T150">
        <v>11523</v>
      </c>
      <c r="U150">
        <v>11083</v>
      </c>
      <c r="V150">
        <v>120333</v>
      </c>
      <c r="W150" t="s">
        <v>12051</v>
      </c>
      <c r="X150">
        <v>0</v>
      </c>
      <c r="Y150" t="s">
        <v>11625</v>
      </c>
    </row>
    <row r="151" spans="1:25">
      <c r="A151" t="s">
        <v>10565</v>
      </c>
      <c r="B151">
        <v>1</v>
      </c>
      <c r="C151">
        <v>0</v>
      </c>
      <c r="D151">
        <v>0</v>
      </c>
      <c r="E151">
        <v>0</v>
      </c>
      <c r="F151">
        <v>0</v>
      </c>
      <c r="G151">
        <v>0</v>
      </c>
      <c r="H151">
        <v>0</v>
      </c>
      <c r="I151">
        <v>0</v>
      </c>
      <c r="J151">
        <v>2017</v>
      </c>
      <c r="K151" t="s">
        <v>623</v>
      </c>
      <c r="L151" t="s">
        <v>7047</v>
      </c>
      <c r="M151">
        <v>361</v>
      </c>
      <c r="N151" t="s">
        <v>11629</v>
      </c>
      <c r="O151" s="1">
        <v>41516</v>
      </c>
      <c r="Q151" t="s">
        <v>11912</v>
      </c>
      <c r="R151" t="s">
        <v>11911</v>
      </c>
      <c r="S151">
        <v>1.6</v>
      </c>
      <c r="T151">
        <v>14082</v>
      </c>
      <c r="U151">
        <v>13532</v>
      </c>
      <c r="V151">
        <v>147125</v>
      </c>
      <c r="W151" t="s">
        <v>12051</v>
      </c>
      <c r="X151">
        <v>0</v>
      </c>
      <c r="Y151" t="s">
        <v>11625</v>
      </c>
    </row>
    <row r="152" spans="1:25">
      <c r="A152" t="s">
        <v>10565</v>
      </c>
      <c r="B152">
        <v>1</v>
      </c>
      <c r="C152">
        <v>0</v>
      </c>
      <c r="D152">
        <v>0</v>
      </c>
      <c r="E152">
        <v>0</v>
      </c>
      <c r="F152">
        <v>0</v>
      </c>
      <c r="G152">
        <v>0</v>
      </c>
      <c r="H152">
        <v>0</v>
      </c>
      <c r="I152">
        <v>0</v>
      </c>
      <c r="J152">
        <v>2017</v>
      </c>
      <c r="K152" t="s">
        <v>623</v>
      </c>
      <c r="L152" t="s">
        <v>6486</v>
      </c>
      <c r="M152">
        <v>1</v>
      </c>
      <c r="N152" t="s">
        <v>11629</v>
      </c>
      <c r="O152" s="1">
        <v>40848</v>
      </c>
      <c r="Q152" t="s">
        <v>11906</v>
      </c>
      <c r="R152" t="s">
        <v>11905</v>
      </c>
      <c r="S152">
        <v>4.5999999999999996</v>
      </c>
      <c r="T152">
        <v>27699</v>
      </c>
      <c r="U152">
        <v>22774</v>
      </c>
      <c r="V152">
        <v>296288</v>
      </c>
      <c r="W152" t="s">
        <v>11910</v>
      </c>
      <c r="X152">
        <v>0</v>
      </c>
      <c r="Y152" t="s">
        <v>11625</v>
      </c>
    </row>
    <row r="153" spans="1:25">
      <c r="A153" t="s">
        <v>10565</v>
      </c>
      <c r="B153">
        <v>1</v>
      </c>
      <c r="C153">
        <v>0</v>
      </c>
      <c r="D153">
        <v>0</v>
      </c>
      <c r="E153">
        <v>1</v>
      </c>
      <c r="F153">
        <v>0</v>
      </c>
      <c r="G153">
        <v>0</v>
      </c>
      <c r="H153">
        <v>0</v>
      </c>
      <c r="I153">
        <v>0</v>
      </c>
      <c r="J153">
        <v>2017</v>
      </c>
      <c r="K153" t="s">
        <v>623</v>
      </c>
      <c r="L153" t="s">
        <v>7717</v>
      </c>
      <c r="M153" t="s">
        <v>12241</v>
      </c>
      <c r="N153" t="s">
        <v>11629</v>
      </c>
      <c r="O153" s="1">
        <v>40544</v>
      </c>
      <c r="Q153" t="s">
        <v>11635</v>
      </c>
      <c r="R153" t="s">
        <v>11634</v>
      </c>
      <c r="S153">
        <v>13.41</v>
      </c>
      <c r="T153">
        <v>70183</v>
      </c>
      <c r="U153">
        <v>66427</v>
      </c>
      <c r="V153">
        <v>1662673</v>
      </c>
      <c r="W153" t="s">
        <v>11910</v>
      </c>
      <c r="X153">
        <v>0</v>
      </c>
      <c r="Y153" t="s">
        <v>11625</v>
      </c>
    </row>
    <row r="154" spans="1:25">
      <c r="A154" t="s">
        <v>10565</v>
      </c>
      <c r="B154">
        <v>1</v>
      </c>
      <c r="C154">
        <v>0</v>
      </c>
      <c r="D154">
        <v>0</v>
      </c>
      <c r="E154">
        <v>1</v>
      </c>
      <c r="F154">
        <v>0</v>
      </c>
      <c r="G154">
        <v>0</v>
      </c>
      <c r="H154">
        <v>0</v>
      </c>
      <c r="I154">
        <v>0</v>
      </c>
      <c r="J154">
        <v>2017</v>
      </c>
      <c r="K154" t="s">
        <v>623</v>
      </c>
      <c r="L154" t="s">
        <v>6988</v>
      </c>
      <c r="M154" t="s">
        <v>11636</v>
      </c>
      <c r="N154" t="s">
        <v>11629</v>
      </c>
      <c r="O154" s="1">
        <v>41225</v>
      </c>
      <c r="Q154" t="s">
        <v>11912</v>
      </c>
      <c r="R154" t="s">
        <v>11911</v>
      </c>
      <c r="S154">
        <v>1.6</v>
      </c>
      <c r="T154">
        <v>8591</v>
      </c>
      <c r="U154">
        <v>8259</v>
      </c>
      <c r="V154">
        <v>146720</v>
      </c>
      <c r="W154" t="s">
        <v>11910</v>
      </c>
      <c r="X154">
        <v>0</v>
      </c>
      <c r="Y154" t="s">
        <v>11625</v>
      </c>
    </row>
    <row r="155" spans="1:25">
      <c r="A155" t="s">
        <v>10565</v>
      </c>
      <c r="B155">
        <v>1</v>
      </c>
      <c r="C155">
        <v>0</v>
      </c>
      <c r="D155">
        <v>0</v>
      </c>
      <c r="E155">
        <v>0</v>
      </c>
      <c r="F155">
        <v>0</v>
      </c>
      <c r="G155">
        <v>0</v>
      </c>
      <c r="H155">
        <v>0</v>
      </c>
      <c r="I155">
        <v>0</v>
      </c>
      <c r="J155">
        <v>2017</v>
      </c>
      <c r="K155" t="s">
        <v>623</v>
      </c>
      <c r="L155" t="s">
        <v>6246</v>
      </c>
      <c r="M155" t="s">
        <v>11636</v>
      </c>
      <c r="N155" t="s">
        <v>11629</v>
      </c>
      <c r="O155" s="1">
        <v>41236</v>
      </c>
      <c r="Q155" t="s">
        <v>11912</v>
      </c>
      <c r="R155" t="s">
        <v>11911</v>
      </c>
      <c r="S155">
        <v>2.16</v>
      </c>
      <c r="T155">
        <v>17184</v>
      </c>
      <c r="U155">
        <v>16116</v>
      </c>
      <c r="V155">
        <v>167482</v>
      </c>
      <c r="W155" t="s">
        <v>12051</v>
      </c>
      <c r="X155">
        <v>0</v>
      </c>
      <c r="Y155" t="s">
        <v>11625</v>
      </c>
    </row>
    <row r="156" spans="1:25">
      <c r="A156" t="s">
        <v>10565</v>
      </c>
      <c r="B156">
        <v>1</v>
      </c>
      <c r="C156">
        <v>0</v>
      </c>
      <c r="D156">
        <v>0</v>
      </c>
      <c r="E156">
        <v>0</v>
      </c>
      <c r="F156">
        <v>0</v>
      </c>
      <c r="G156">
        <v>0</v>
      </c>
      <c r="H156">
        <v>0</v>
      </c>
      <c r="I156">
        <v>0</v>
      </c>
      <c r="J156">
        <v>2017</v>
      </c>
      <c r="K156" t="s">
        <v>623</v>
      </c>
      <c r="L156" t="s">
        <v>6225</v>
      </c>
      <c r="M156">
        <v>43105</v>
      </c>
      <c r="N156" t="s">
        <v>11629</v>
      </c>
      <c r="O156" s="1">
        <v>41214</v>
      </c>
      <c r="Q156" t="s">
        <v>11906</v>
      </c>
      <c r="R156" t="s">
        <v>11905</v>
      </c>
      <c r="S156">
        <v>32.81</v>
      </c>
      <c r="T156">
        <v>257187</v>
      </c>
      <c r="U156">
        <v>218700</v>
      </c>
      <c r="V156">
        <v>2343282</v>
      </c>
      <c r="W156" t="s">
        <v>12051</v>
      </c>
      <c r="X156">
        <v>0</v>
      </c>
      <c r="Y156" t="s">
        <v>11625</v>
      </c>
    </row>
    <row r="157" spans="1:25">
      <c r="A157" t="s">
        <v>10565</v>
      </c>
      <c r="B157">
        <v>1</v>
      </c>
      <c r="C157">
        <v>0</v>
      </c>
      <c r="D157">
        <v>0</v>
      </c>
      <c r="E157">
        <v>0</v>
      </c>
      <c r="F157">
        <v>0</v>
      </c>
      <c r="G157">
        <v>0</v>
      </c>
      <c r="H157">
        <v>0</v>
      </c>
      <c r="I157">
        <v>0</v>
      </c>
      <c r="J157">
        <v>2017</v>
      </c>
      <c r="K157" t="s">
        <v>623</v>
      </c>
      <c r="L157" t="s">
        <v>6333</v>
      </c>
      <c r="M157" t="s">
        <v>11636</v>
      </c>
      <c r="N157" t="s">
        <v>11629</v>
      </c>
      <c r="O157" s="1">
        <v>40505</v>
      </c>
      <c r="Q157" t="s">
        <v>11906</v>
      </c>
      <c r="R157" t="s">
        <v>11905</v>
      </c>
      <c r="S157">
        <v>4.5999999999999996</v>
      </c>
      <c r="T157">
        <v>30611</v>
      </c>
      <c r="U157">
        <v>24362</v>
      </c>
      <c r="V157">
        <v>329699</v>
      </c>
      <c r="W157" t="s">
        <v>12051</v>
      </c>
      <c r="X157">
        <v>0</v>
      </c>
      <c r="Y157" t="s">
        <v>11625</v>
      </c>
    </row>
    <row r="158" spans="1:25">
      <c r="A158" t="s">
        <v>10565</v>
      </c>
      <c r="B158">
        <v>1</v>
      </c>
      <c r="C158">
        <v>0</v>
      </c>
      <c r="D158">
        <v>0</v>
      </c>
      <c r="E158">
        <v>0</v>
      </c>
      <c r="F158">
        <v>0</v>
      </c>
      <c r="G158">
        <v>0</v>
      </c>
      <c r="H158">
        <v>0</v>
      </c>
      <c r="I158">
        <v>0</v>
      </c>
      <c r="J158">
        <v>2017</v>
      </c>
      <c r="K158" t="s">
        <v>623</v>
      </c>
      <c r="L158" t="s">
        <v>6333</v>
      </c>
      <c r="M158" t="s">
        <v>11692</v>
      </c>
      <c r="N158" t="s">
        <v>11629</v>
      </c>
      <c r="O158" s="1">
        <v>40505</v>
      </c>
      <c r="Q158" t="s">
        <v>11906</v>
      </c>
      <c r="R158" t="s">
        <v>11905</v>
      </c>
      <c r="S158">
        <v>4.5999999999999996</v>
      </c>
      <c r="T158">
        <v>29730</v>
      </c>
      <c r="U158">
        <v>23676</v>
      </c>
      <c r="V158">
        <v>313196</v>
      </c>
      <c r="W158" t="s">
        <v>12051</v>
      </c>
      <c r="X158">
        <v>0</v>
      </c>
      <c r="Y158" t="s">
        <v>11625</v>
      </c>
    </row>
    <row r="159" spans="1:25">
      <c r="A159" t="s">
        <v>10565</v>
      </c>
      <c r="B159">
        <v>1</v>
      </c>
      <c r="C159">
        <v>0</v>
      </c>
      <c r="D159">
        <v>0</v>
      </c>
      <c r="E159">
        <v>1</v>
      </c>
      <c r="F159">
        <v>0</v>
      </c>
      <c r="G159">
        <v>0</v>
      </c>
      <c r="H159">
        <v>0</v>
      </c>
      <c r="I159">
        <v>0</v>
      </c>
      <c r="J159">
        <v>2017</v>
      </c>
      <c r="K159" t="s">
        <v>623</v>
      </c>
      <c r="L159" t="s">
        <v>6512</v>
      </c>
      <c r="M159" t="s">
        <v>12240</v>
      </c>
      <c r="N159" t="s">
        <v>11629</v>
      </c>
      <c r="O159" s="1">
        <v>30682</v>
      </c>
      <c r="Q159" t="s">
        <v>11912</v>
      </c>
      <c r="R159" t="s">
        <v>11911</v>
      </c>
      <c r="S159">
        <v>0.75</v>
      </c>
      <c r="T159">
        <v>3981</v>
      </c>
      <c r="U159">
        <v>3981</v>
      </c>
      <c r="V159">
        <v>35126</v>
      </c>
      <c r="W159" t="s">
        <v>11910</v>
      </c>
      <c r="X159">
        <v>2525</v>
      </c>
      <c r="Y159" t="s">
        <v>11770</v>
      </c>
    </row>
    <row r="160" spans="1:25">
      <c r="A160" t="s">
        <v>10565</v>
      </c>
      <c r="B160">
        <v>1</v>
      </c>
      <c r="C160">
        <v>0</v>
      </c>
      <c r="D160">
        <v>0</v>
      </c>
      <c r="E160">
        <v>1</v>
      </c>
      <c r="F160">
        <v>0</v>
      </c>
      <c r="G160">
        <v>0</v>
      </c>
      <c r="H160">
        <v>0</v>
      </c>
      <c r="I160">
        <v>0</v>
      </c>
      <c r="J160">
        <v>2017</v>
      </c>
      <c r="K160" t="s">
        <v>623</v>
      </c>
      <c r="L160" t="s">
        <v>6512</v>
      </c>
      <c r="M160" t="s">
        <v>12239</v>
      </c>
      <c r="N160" t="s">
        <v>11629</v>
      </c>
      <c r="O160" s="1">
        <v>30682</v>
      </c>
      <c r="Q160" t="s">
        <v>11912</v>
      </c>
      <c r="R160" t="s">
        <v>11911</v>
      </c>
      <c r="S160">
        <v>0.75</v>
      </c>
      <c r="T160">
        <v>3984</v>
      </c>
      <c r="U160">
        <v>3984</v>
      </c>
      <c r="V160">
        <v>36868</v>
      </c>
      <c r="W160" t="s">
        <v>11910</v>
      </c>
      <c r="X160">
        <v>2424</v>
      </c>
      <c r="Y160" t="s">
        <v>11770</v>
      </c>
    </row>
    <row r="161" spans="1:25">
      <c r="A161" t="s">
        <v>10565</v>
      </c>
      <c r="B161">
        <v>1</v>
      </c>
      <c r="C161">
        <v>0</v>
      </c>
      <c r="D161">
        <v>0</v>
      </c>
      <c r="E161">
        <v>1</v>
      </c>
      <c r="F161">
        <v>0</v>
      </c>
      <c r="G161">
        <v>0</v>
      </c>
      <c r="H161">
        <v>0</v>
      </c>
      <c r="I161">
        <v>0</v>
      </c>
      <c r="J161">
        <v>2017</v>
      </c>
      <c r="K161" t="s">
        <v>623</v>
      </c>
      <c r="L161" t="s">
        <v>6512</v>
      </c>
      <c r="M161" t="s">
        <v>12238</v>
      </c>
      <c r="N161" t="s">
        <v>11629</v>
      </c>
      <c r="O161" s="1">
        <v>30682</v>
      </c>
      <c r="Q161" t="s">
        <v>11912</v>
      </c>
      <c r="R161" t="s">
        <v>11911</v>
      </c>
      <c r="S161">
        <v>0.75</v>
      </c>
      <c r="T161">
        <v>2779</v>
      </c>
      <c r="U161">
        <v>2779</v>
      </c>
      <c r="V161">
        <v>34971</v>
      </c>
      <c r="W161" t="s">
        <v>11910</v>
      </c>
      <c r="X161">
        <v>3458</v>
      </c>
      <c r="Y161" t="s">
        <v>11770</v>
      </c>
    </row>
    <row r="162" spans="1:25">
      <c r="A162" t="s">
        <v>10565</v>
      </c>
      <c r="B162">
        <v>1</v>
      </c>
      <c r="C162">
        <v>0</v>
      </c>
      <c r="D162">
        <v>0</v>
      </c>
      <c r="E162">
        <v>1</v>
      </c>
      <c r="F162">
        <v>0</v>
      </c>
      <c r="G162">
        <v>0</v>
      </c>
      <c r="H162">
        <v>0</v>
      </c>
      <c r="I162">
        <v>0</v>
      </c>
      <c r="J162">
        <v>2017</v>
      </c>
      <c r="K162" t="s">
        <v>623</v>
      </c>
      <c r="L162" t="s">
        <v>6512</v>
      </c>
      <c r="M162" t="s">
        <v>12237</v>
      </c>
      <c r="N162" t="s">
        <v>11629</v>
      </c>
      <c r="O162" s="1">
        <v>39904</v>
      </c>
      <c r="Q162" t="s">
        <v>11912</v>
      </c>
      <c r="R162" t="s">
        <v>11911</v>
      </c>
      <c r="S162">
        <v>0.75</v>
      </c>
      <c r="T162">
        <v>3090</v>
      </c>
      <c r="U162">
        <v>3090</v>
      </c>
      <c r="V162">
        <v>29785</v>
      </c>
      <c r="W162" t="s">
        <v>11910</v>
      </c>
      <c r="X162">
        <v>3159</v>
      </c>
      <c r="Y162" t="s">
        <v>11770</v>
      </c>
    </row>
    <row r="163" spans="1:25">
      <c r="A163" t="s">
        <v>10565</v>
      </c>
      <c r="B163">
        <v>1</v>
      </c>
      <c r="C163">
        <v>0</v>
      </c>
      <c r="D163">
        <v>0</v>
      </c>
      <c r="E163">
        <v>0</v>
      </c>
      <c r="F163">
        <v>0</v>
      </c>
      <c r="G163">
        <v>0</v>
      </c>
      <c r="H163">
        <v>0</v>
      </c>
      <c r="I163">
        <v>0</v>
      </c>
      <c r="J163">
        <v>2017</v>
      </c>
      <c r="K163" t="s">
        <v>623</v>
      </c>
      <c r="L163" t="s">
        <v>6124</v>
      </c>
      <c r="M163" t="s">
        <v>11636</v>
      </c>
      <c r="N163" t="s">
        <v>11629</v>
      </c>
      <c r="O163" s="1">
        <v>41692</v>
      </c>
      <c r="Q163" t="s">
        <v>11912</v>
      </c>
      <c r="R163" t="s">
        <v>11911</v>
      </c>
      <c r="S163">
        <v>2.17</v>
      </c>
      <c r="T163">
        <v>17014</v>
      </c>
      <c r="U163">
        <v>15964</v>
      </c>
      <c r="V163">
        <v>161415</v>
      </c>
      <c r="W163" t="s">
        <v>12051</v>
      </c>
      <c r="X163">
        <v>0</v>
      </c>
      <c r="Y163" t="s">
        <v>11625</v>
      </c>
    </row>
    <row r="164" spans="1:25">
      <c r="A164" t="s">
        <v>10565</v>
      </c>
      <c r="B164">
        <v>1</v>
      </c>
      <c r="C164">
        <v>0</v>
      </c>
      <c r="D164">
        <v>0</v>
      </c>
      <c r="E164">
        <v>0</v>
      </c>
      <c r="F164">
        <v>0</v>
      </c>
      <c r="G164">
        <v>0</v>
      </c>
      <c r="H164">
        <v>0</v>
      </c>
      <c r="I164">
        <v>0</v>
      </c>
      <c r="J164">
        <v>2017</v>
      </c>
      <c r="K164" t="s">
        <v>623</v>
      </c>
      <c r="L164" t="s">
        <v>6124</v>
      </c>
      <c r="M164" t="s">
        <v>11692</v>
      </c>
      <c r="N164" t="s">
        <v>11629</v>
      </c>
      <c r="O164" s="1">
        <v>41692</v>
      </c>
      <c r="Q164" t="s">
        <v>11912</v>
      </c>
      <c r="R164" t="s">
        <v>11911</v>
      </c>
      <c r="S164">
        <v>2.17</v>
      </c>
      <c r="T164">
        <v>17713</v>
      </c>
      <c r="U164">
        <v>16614</v>
      </c>
      <c r="V164">
        <v>166492</v>
      </c>
      <c r="W164" t="s">
        <v>12051</v>
      </c>
      <c r="X164">
        <v>0</v>
      </c>
      <c r="Y164" t="s">
        <v>11625</v>
      </c>
    </row>
    <row r="165" spans="1:25">
      <c r="A165" t="s">
        <v>10565</v>
      </c>
      <c r="B165">
        <v>1</v>
      </c>
      <c r="C165">
        <v>0</v>
      </c>
      <c r="D165">
        <v>0</v>
      </c>
      <c r="E165">
        <v>0</v>
      </c>
      <c r="F165">
        <v>0</v>
      </c>
      <c r="G165">
        <v>0</v>
      </c>
      <c r="H165">
        <v>0</v>
      </c>
      <c r="I165">
        <v>0</v>
      </c>
      <c r="J165">
        <v>2017</v>
      </c>
      <c r="K165" t="s">
        <v>623</v>
      </c>
      <c r="L165" t="s">
        <v>6129</v>
      </c>
      <c r="M165" t="s">
        <v>11636</v>
      </c>
      <c r="N165" t="s">
        <v>11629</v>
      </c>
      <c r="O165" s="1">
        <v>41753</v>
      </c>
      <c r="Q165" t="s">
        <v>11912</v>
      </c>
      <c r="R165" t="s">
        <v>11911</v>
      </c>
      <c r="S165">
        <v>2.17</v>
      </c>
      <c r="T165">
        <v>16840</v>
      </c>
      <c r="U165">
        <v>15998</v>
      </c>
      <c r="V165">
        <v>152832</v>
      </c>
      <c r="W165" t="s">
        <v>12051</v>
      </c>
      <c r="X165">
        <v>0</v>
      </c>
      <c r="Y165" t="s">
        <v>11625</v>
      </c>
    </row>
    <row r="166" spans="1:25">
      <c r="A166" t="s">
        <v>10565</v>
      </c>
      <c r="B166">
        <v>1</v>
      </c>
      <c r="C166">
        <v>0</v>
      </c>
      <c r="D166">
        <v>0</v>
      </c>
      <c r="E166">
        <v>0</v>
      </c>
      <c r="F166">
        <v>0</v>
      </c>
      <c r="G166">
        <v>0</v>
      </c>
      <c r="H166">
        <v>0</v>
      </c>
      <c r="I166">
        <v>0</v>
      </c>
      <c r="J166">
        <v>2017</v>
      </c>
      <c r="K166" t="s">
        <v>623</v>
      </c>
      <c r="L166" t="s">
        <v>6129</v>
      </c>
      <c r="M166" t="s">
        <v>11692</v>
      </c>
      <c r="N166" t="s">
        <v>11629</v>
      </c>
      <c r="O166" s="1">
        <v>41753</v>
      </c>
      <c r="Q166" t="s">
        <v>11912</v>
      </c>
      <c r="R166" t="s">
        <v>11911</v>
      </c>
      <c r="S166">
        <v>2.17</v>
      </c>
      <c r="T166">
        <v>16797</v>
      </c>
      <c r="U166">
        <v>15937</v>
      </c>
      <c r="V166">
        <v>151636</v>
      </c>
      <c r="W166" t="s">
        <v>12051</v>
      </c>
      <c r="X166">
        <v>0</v>
      </c>
      <c r="Y166" t="s">
        <v>11625</v>
      </c>
    </row>
    <row r="167" spans="1:25">
      <c r="A167" t="s">
        <v>10565</v>
      </c>
      <c r="B167">
        <v>1</v>
      </c>
      <c r="C167">
        <v>0</v>
      </c>
      <c r="D167">
        <v>0</v>
      </c>
      <c r="E167">
        <v>0</v>
      </c>
      <c r="F167">
        <v>0</v>
      </c>
      <c r="G167">
        <v>0</v>
      </c>
      <c r="H167">
        <v>0</v>
      </c>
      <c r="I167">
        <v>0</v>
      </c>
      <c r="J167">
        <v>2017</v>
      </c>
      <c r="K167" t="s">
        <v>623</v>
      </c>
      <c r="L167" t="s">
        <v>6352</v>
      </c>
      <c r="M167" t="s">
        <v>12236</v>
      </c>
      <c r="N167" t="s">
        <v>11629</v>
      </c>
      <c r="O167" s="1">
        <v>41476</v>
      </c>
      <c r="Q167" t="s">
        <v>11912</v>
      </c>
      <c r="R167" t="s">
        <v>11911</v>
      </c>
      <c r="S167">
        <v>1.5</v>
      </c>
      <c r="T167">
        <v>10046</v>
      </c>
      <c r="U167">
        <v>10046</v>
      </c>
      <c r="V167">
        <v>108497</v>
      </c>
      <c r="W167" t="s">
        <v>12051</v>
      </c>
      <c r="X167">
        <v>0</v>
      </c>
      <c r="Y167" t="s">
        <v>11625</v>
      </c>
    </row>
    <row r="168" spans="1:25">
      <c r="A168" t="s">
        <v>10565</v>
      </c>
      <c r="B168">
        <v>1</v>
      </c>
      <c r="C168">
        <v>0</v>
      </c>
      <c r="D168">
        <v>0</v>
      </c>
      <c r="E168">
        <v>0</v>
      </c>
      <c r="F168">
        <v>0</v>
      </c>
      <c r="G168">
        <v>0</v>
      </c>
      <c r="H168">
        <v>0</v>
      </c>
      <c r="I168">
        <v>0</v>
      </c>
      <c r="J168">
        <v>2017</v>
      </c>
      <c r="K168" t="s">
        <v>623</v>
      </c>
      <c r="L168" t="s">
        <v>6127</v>
      </c>
      <c r="M168" t="s">
        <v>11636</v>
      </c>
      <c r="N168" t="s">
        <v>11629</v>
      </c>
      <c r="O168" s="1">
        <v>41236</v>
      </c>
      <c r="Q168" t="s">
        <v>11912</v>
      </c>
      <c r="R168" t="s">
        <v>11911</v>
      </c>
      <c r="S168">
        <v>1.41</v>
      </c>
      <c r="T168">
        <v>9921</v>
      </c>
      <c r="U168">
        <v>9350</v>
      </c>
      <c r="V168">
        <v>99954</v>
      </c>
      <c r="W168" t="s">
        <v>12051</v>
      </c>
      <c r="X168">
        <v>0</v>
      </c>
      <c r="Y168" t="s">
        <v>11625</v>
      </c>
    </row>
    <row r="169" spans="1:25">
      <c r="A169" t="s">
        <v>10565</v>
      </c>
      <c r="B169">
        <v>1</v>
      </c>
      <c r="C169">
        <v>0</v>
      </c>
      <c r="D169">
        <v>0</v>
      </c>
      <c r="E169">
        <v>0</v>
      </c>
      <c r="F169">
        <v>0</v>
      </c>
      <c r="G169">
        <v>0</v>
      </c>
      <c r="H169">
        <v>0</v>
      </c>
      <c r="I169">
        <v>0</v>
      </c>
      <c r="J169">
        <v>2017</v>
      </c>
      <c r="K169" t="s">
        <v>623</v>
      </c>
      <c r="L169" t="s">
        <v>7637</v>
      </c>
      <c r="M169">
        <v>1</v>
      </c>
      <c r="N169" t="s">
        <v>11629</v>
      </c>
      <c r="O169" s="1">
        <v>39995</v>
      </c>
      <c r="Q169" t="s">
        <v>11906</v>
      </c>
      <c r="R169" t="s">
        <v>11905</v>
      </c>
      <c r="S169">
        <v>2.25</v>
      </c>
      <c r="T169">
        <v>1498</v>
      </c>
      <c r="U169">
        <v>1498</v>
      </c>
      <c r="V169">
        <v>32907</v>
      </c>
      <c r="W169" t="s">
        <v>12051</v>
      </c>
      <c r="X169">
        <v>0</v>
      </c>
      <c r="Y169" t="s">
        <v>11625</v>
      </c>
    </row>
    <row r="170" spans="1:25">
      <c r="A170" t="s">
        <v>10565</v>
      </c>
      <c r="B170">
        <v>1</v>
      </c>
      <c r="C170">
        <v>0</v>
      </c>
      <c r="D170">
        <v>0</v>
      </c>
      <c r="E170">
        <v>0</v>
      </c>
      <c r="F170">
        <v>0</v>
      </c>
      <c r="G170">
        <v>0</v>
      </c>
      <c r="H170">
        <v>0</v>
      </c>
      <c r="I170">
        <v>0</v>
      </c>
      <c r="J170">
        <v>2017</v>
      </c>
      <c r="K170" t="s">
        <v>623</v>
      </c>
      <c r="L170" t="s">
        <v>6037</v>
      </c>
      <c r="M170">
        <v>1</v>
      </c>
      <c r="N170" t="s">
        <v>11629</v>
      </c>
      <c r="O170" s="1">
        <v>41708</v>
      </c>
      <c r="Q170" t="s">
        <v>11912</v>
      </c>
      <c r="R170" t="s">
        <v>11911</v>
      </c>
      <c r="S170">
        <v>2</v>
      </c>
      <c r="T170">
        <v>13224</v>
      </c>
      <c r="U170">
        <v>12125</v>
      </c>
      <c r="V170">
        <v>128934</v>
      </c>
      <c r="W170" t="s">
        <v>11910</v>
      </c>
      <c r="X170">
        <v>0</v>
      </c>
      <c r="Y170" t="s">
        <v>11625</v>
      </c>
    </row>
    <row r="171" spans="1:25">
      <c r="A171" t="s">
        <v>10565</v>
      </c>
      <c r="B171">
        <v>1</v>
      </c>
      <c r="C171">
        <v>0</v>
      </c>
      <c r="D171">
        <v>0</v>
      </c>
      <c r="E171">
        <v>0</v>
      </c>
      <c r="F171">
        <v>0</v>
      </c>
      <c r="G171">
        <v>0</v>
      </c>
      <c r="H171">
        <v>0</v>
      </c>
      <c r="I171">
        <v>0</v>
      </c>
      <c r="J171">
        <v>2017</v>
      </c>
      <c r="K171" t="s">
        <v>623</v>
      </c>
      <c r="L171" t="s">
        <v>7598</v>
      </c>
      <c r="M171">
        <v>1</v>
      </c>
      <c r="N171" t="s">
        <v>11629</v>
      </c>
      <c r="O171" s="1">
        <v>41883</v>
      </c>
      <c r="Q171" t="s">
        <v>11906</v>
      </c>
      <c r="R171" t="s">
        <v>11905</v>
      </c>
      <c r="S171">
        <v>4.5999999999999996</v>
      </c>
      <c r="T171">
        <v>34302</v>
      </c>
      <c r="U171">
        <v>28358</v>
      </c>
      <c r="V171">
        <v>359712</v>
      </c>
      <c r="W171" t="s">
        <v>12051</v>
      </c>
      <c r="X171">
        <v>0</v>
      </c>
      <c r="Y171" t="s">
        <v>11625</v>
      </c>
    </row>
    <row r="172" spans="1:25">
      <c r="A172" t="s">
        <v>10565</v>
      </c>
      <c r="B172">
        <v>1</v>
      </c>
      <c r="C172">
        <v>0</v>
      </c>
      <c r="D172">
        <v>0</v>
      </c>
      <c r="E172">
        <v>0</v>
      </c>
      <c r="F172">
        <v>0</v>
      </c>
      <c r="G172">
        <v>0</v>
      </c>
      <c r="H172">
        <v>0</v>
      </c>
      <c r="I172">
        <v>0</v>
      </c>
      <c r="J172">
        <v>2017</v>
      </c>
      <c r="K172" t="s">
        <v>623</v>
      </c>
      <c r="L172" t="s">
        <v>7598</v>
      </c>
      <c r="M172">
        <v>2</v>
      </c>
      <c r="N172" t="s">
        <v>11629</v>
      </c>
      <c r="O172" s="1">
        <v>41883</v>
      </c>
      <c r="Q172" t="s">
        <v>11906</v>
      </c>
      <c r="R172" t="s">
        <v>11905</v>
      </c>
      <c r="S172">
        <v>4.5999999999999996</v>
      </c>
      <c r="T172">
        <v>34343</v>
      </c>
      <c r="U172">
        <v>28393</v>
      </c>
      <c r="V172">
        <v>360314</v>
      </c>
      <c r="W172" t="s">
        <v>12051</v>
      </c>
      <c r="X172">
        <v>0</v>
      </c>
      <c r="Y172" t="s">
        <v>11625</v>
      </c>
    </row>
    <row r="173" spans="1:25">
      <c r="A173" t="s">
        <v>10565</v>
      </c>
      <c r="B173">
        <v>1</v>
      </c>
      <c r="C173">
        <v>0</v>
      </c>
      <c r="D173">
        <v>0</v>
      </c>
      <c r="E173">
        <v>0</v>
      </c>
      <c r="F173">
        <v>0</v>
      </c>
      <c r="G173">
        <v>0</v>
      </c>
      <c r="H173">
        <v>0</v>
      </c>
      <c r="I173">
        <v>0</v>
      </c>
      <c r="J173">
        <v>2017</v>
      </c>
      <c r="K173" t="s">
        <v>623</v>
      </c>
      <c r="L173" t="s">
        <v>7598</v>
      </c>
      <c r="M173">
        <v>3</v>
      </c>
      <c r="N173" t="s">
        <v>11629</v>
      </c>
      <c r="O173" s="1">
        <v>41883</v>
      </c>
      <c r="Q173" t="s">
        <v>11906</v>
      </c>
      <c r="R173" t="s">
        <v>11905</v>
      </c>
      <c r="S173">
        <v>4.5999999999999996</v>
      </c>
      <c r="T173">
        <v>34180</v>
      </c>
      <c r="U173">
        <v>28258</v>
      </c>
      <c r="V173">
        <v>358610</v>
      </c>
      <c r="W173" t="s">
        <v>12051</v>
      </c>
      <c r="X173">
        <v>0</v>
      </c>
      <c r="Y173" t="s">
        <v>11625</v>
      </c>
    </row>
    <row r="174" spans="1:25">
      <c r="A174" t="s">
        <v>10565</v>
      </c>
      <c r="B174">
        <v>1</v>
      </c>
      <c r="C174">
        <v>0</v>
      </c>
      <c r="D174">
        <v>0</v>
      </c>
      <c r="E174">
        <v>0</v>
      </c>
      <c r="F174">
        <v>0</v>
      </c>
      <c r="G174">
        <v>0</v>
      </c>
      <c r="H174">
        <v>0</v>
      </c>
      <c r="I174">
        <v>0</v>
      </c>
      <c r="J174">
        <v>2017</v>
      </c>
      <c r="K174" t="s">
        <v>623</v>
      </c>
      <c r="L174" t="s">
        <v>7598</v>
      </c>
      <c r="M174">
        <v>4</v>
      </c>
      <c r="N174" t="s">
        <v>11629</v>
      </c>
      <c r="O174" s="1">
        <v>41883</v>
      </c>
      <c r="Q174" t="s">
        <v>11906</v>
      </c>
      <c r="R174" t="s">
        <v>11905</v>
      </c>
      <c r="S174">
        <v>4.5999999999999996</v>
      </c>
      <c r="T174">
        <v>34476</v>
      </c>
      <c r="U174">
        <v>28509</v>
      </c>
      <c r="V174">
        <v>361729</v>
      </c>
      <c r="W174" t="s">
        <v>12051</v>
      </c>
      <c r="X174">
        <v>0</v>
      </c>
      <c r="Y174" t="s">
        <v>11625</v>
      </c>
    </row>
    <row r="175" spans="1:25">
      <c r="A175" t="s">
        <v>10565</v>
      </c>
      <c r="B175">
        <v>1</v>
      </c>
      <c r="C175">
        <v>0</v>
      </c>
      <c r="D175">
        <v>0</v>
      </c>
      <c r="E175">
        <v>0</v>
      </c>
      <c r="F175">
        <v>0</v>
      </c>
      <c r="G175">
        <v>0</v>
      </c>
      <c r="H175">
        <v>0</v>
      </c>
      <c r="I175">
        <v>0</v>
      </c>
      <c r="J175">
        <v>2017</v>
      </c>
      <c r="K175" t="s">
        <v>623</v>
      </c>
      <c r="L175" t="s">
        <v>7598</v>
      </c>
      <c r="M175">
        <v>5</v>
      </c>
      <c r="N175" t="s">
        <v>11629</v>
      </c>
      <c r="O175" s="1">
        <v>41883</v>
      </c>
      <c r="Q175" t="s">
        <v>11906</v>
      </c>
      <c r="R175" t="s">
        <v>11905</v>
      </c>
      <c r="S175">
        <v>4.5999999999999996</v>
      </c>
      <c r="T175">
        <v>34268</v>
      </c>
      <c r="U175">
        <v>28330</v>
      </c>
      <c r="V175">
        <v>359601</v>
      </c>
      <c r="W175" t="s">
        <v>12051</v>
      </c>
      <c r="X175">
        <v>0</v>
      </c>
      <c r="Y175" t="s">
        <v>11625</v>
      </c>
    </row>
    <row r="176" spans="1:25">
      <c r="A176" t="s">
        <v>10565</v>
      </c>
      <c r="B176">
        <v>1</v>
      </c>
      <c r="C176">
        <v>0</v>
      </c>
      <c r="D176">
        <v>0</v>
      </c>
      <c r="E176">
        <v>1</v>
      </c>
      <c r="F176">
        <v>0</v>
      </c>
      <c r="G176">
        <v>0</v>
      </c>
      <c r="H176">
        <v>0</v>
      </c>
      <c r="I176">
        <v>0</v>
      </c>
      <c r="J176">
        <v>2017</v>
      </c>
      <c r="K176" t="s">
        <v>623</v>
      </c>
      <c r="L176" t="s">
        <v>7762</v>
      </c>
      <c r="M176" t="s">
        <v>12235</v>
      </c>
      <c r="N176" t="s">
        <v>11629</v>
      </c>
      <c r="O176" s="1">
        <v>39052</v>
      </c>
      <c r="Q176" t="s">
        <v>11912</v>
      </c>
      <c r="R176" t="s">
        <v>11911</v>
      </c>
      <c r="S176">
        <v>1.1000000000000001</v>
      </c>
      <c r="T176">
        <v>0</v>
      </c>
      <c r="U176">
        <v>0</v>
      </c>
      <c r="V176">
        <v>0</v>
      </c>
      <c r="W176" t="s">
        <v>12051</v>
      </c>
      <c r="X176">
        <v>0</v>
      </c>
      <c r="Y176" t="s">
        <v>11625</v>
      </c>
    </row>
    <row r="177" spans="1:25">
      <c r="A177" t="s">
        <v>10565</v>
      </c>
      <c r="B177">
        <v>1</v>
      </c>
      <c r="C177">
        <v>0</v>
      </c>
      <c r="D177">
        <v>0</v>
      </c>
      <c r="E177">
        <v>1</v>
      </c>
      <c r="F177">
        <v>0</v>
      </c>
      <c r="G177">
        <v>0</v>
      </c>
      <c r="H177">
        <v>0</v>
      </c>
      <c r="I177">
        <v>0</v>
      </c>
      <c r="J177">
        <v>2017</v>
      </c>
      <c r="K177" t="s">
        <v>623</v>
      </c>
      <c r="L177" t="s">
        <v>7762</v>
      </c>
      <c r="M177" t="s">
        <v>12234</v>
      </c>
      <c r="N177" t="s">
        <v>11629</v>
      </c>
      <c r="O177" s="1">
        <v>40452</v>
      </c>
      <c r="Q177" t="s">
        <v>11912</v>
      </c>
      <c r="R177" t="s">
        <v>11911</v>
      </c>
      <c r="S177">
        <v>1.1000000000000001</v>
      </c>
      <c r="T177">
        <v>0</v>
      </c>
      <c r="U177">
        <v>0</v>
      </c>
      <c r="V177">
        <v>0</v>
      </c>
      <c r="W177" t="s">
        <v>12051</v>
      </c>
      <c r="X177">
        <v>0</v>
      </c>
      <c r="Y177" t="s">
        <v>11625</v>
      </c>
    </row>
    <row r="178" spans="1:25">
      <c r="A178" t="s">
        <v>10565</v>
      </c>
      <c r="B178">
        <v>1</v>
      </c>
      <c r="C178">
        <v>0</v>
      </c>
      <c r="D178">
        <v>0</v>
      </c>
      <c r="E178">
        <v>0</v>
      </c>
      <c r="F178">
        <v>0</v>
      </c>
      <c r="G178">
        <v>0</v>
      </c>
      <c r="H178">
        <v>0</v>
      </c>
      <c r="I178">
        <v>0</v>
      </c>
      <c r="J178">
        <v>2017</v>
      </c>
      <c r="K178" t="s">
        <v>623</v>
      </c>
      <c r="L178" t="s">
        <v>7049</v>
      </c>
      <c r="M178">
        <v>43163</v>
      </c>
      <c r="N178" t="s">
        <v>11629</v>
      </c>
      <c r="O178" s="1">
        <v>39149</v>
      </c>
      <c r="Q178" t="s">
        <v>11912</v>
      </c>
      <c r="R178" t="s">
        <v>11911</v>
      </c>
      <c r="S178">
        <v>3.75</v>
      </c>
      <c r="T178">
        <v>1009</v>
      </c>
      <c r="U178">
        <v>706</v>
      </c>
      <c r="V178">
        <v>14831</v>
      </c>
      <c r="W178" t="s">
        <v>11910</v>
      </c>
      <c r="X178">
        <v>0</v>
      </c>
      <c r="Y178" t="s">
        <v>11770</v>
      </c>
    </row>
    <row r="179" spans="1:25">
      <c r="A179" t="s">
        <v>10565</v>
      </c>
      <c r="B179">
        <v>1</v>
      </c>
      <c r="C179">
        <v>0</v>
      </c>
      <c r="D179">
        <v>0</v>
      </c>
      <c r="E179">
        <v>0</v>
      </c>
      <c r="F179">
        <v>0</v>
      </c>
      <c r="G179">
        <v>0</v>
      </c>
      <c r="H179">
        <v>0</v>
      </c>
      <c r="I179">
        <v>0</v>
      </c>
      <c r="J179">
        <v>2017</v>
      </c>
      <c r="K179" t="s">
        <v>623</v>
      </c>
      <c r="L179" t="s">
        <v>7049</v>
      </c>
      <c r="M179">
        <v>5</v>
      </c>
      <c r="N179" t="s">
        <v>11629</v>
      </c>
      <c r="O179" s="1">
        <v>41446</v>
      </c>
      <c r="Q179" t="s">
        <v>11912</v>
      </c>
      <c r="R179" t="s">
        <v>11911</v>
      </c>
      <c r="S179">
        <v>1.6</v>
      </c>
      <c r="T179">
        <v>11178</v>
      </c>
      <c r="U179">
        <v>11103</v>
      </c>
      <c r="V179">
        <v>121256</v>
      </c>
      <c r="W179" t="s">
        <v>12051</v>
      </c>
      <c r="X179">
        <v>0</v>
      </c>
      <c r="Y179" t="s">
        <v>11770</v>
      </c>
    </row>
    <row r="180" spans="1:25">
      <c r="A180" t="s">
        <v>10565</v>
      </c>
      <c r="B180">
        <v>1</v>
      </c>
      <c r="C180">
        <v>0</v>
      </c>
      <c r="D180">
        <v>0</v>
      </c>
      <c r="E180">
        <v>0</v>
      </c>
      <c r="F180">
        <v>0</v>
      </c>
      <c r="G180">
        <v>0</v>
      </c>
      <c r="H180">
        <v>0</v>
      </c>
      <c r="I180">
        <v>0</v>
      </c>
      <c r="J180">
        <v>2017</v>
      </c>
      <c r="K180" t="s">
        <v>623</v>
      </c>
      <c r="L180" t="s">
        <v>7049</v>
      </c>
      <c r="M180">
        <v>6</v>
      </c>
      <c r="N180" t="s">
        <v>11629</v>
      </c>
      <c r="O180" s="1">
        <v>41446</v>
      </c>
      <c r="Q180" t="s">
        <v>11912</v>
      </c>
      <c r="R180" t="s">
        <v>11911</v>
      </c>
      <c r="S180">
        <v>1.6</v>
      </c>
      <c r="T180">
        <v>10997</v>
      </c>
      <c r="U180">
        <v>10059</v>
      </c>
      <c r="V180">
        <v>123977</v>
      </c>
      <c r="W180" t="s">
        <v>12051</v>
      </c>
      <c r="X180">
        <v>0</v>
      </c>
      <c r="Y180" t="s">
        <v>11770</v>
      </c>
    </row>
    <row r="181" spans="1:25">
      <c r="A181" t="s">
        <v>10565</v>
      </c>
      <c r="B181">
        <v>1</v>
      </c>
      <c r="C181">
        <v>0</v>
      </c>
      <c r="D181">
        <v>0</v>
      </c>
      <c r="E181">
        <v>1</v>
      </c>
      <c r="F181">
        <v>0</v>
      </c>
      <c r="G181">
        <v>0</v>
      </c>
      <c r="H181">
        <v>0</v>
      </c>
      <c r="I181">
        <v>0</v>
      </c>
      <c r="J181">
        <v>2017</v>
      </c>
      <c r="K181" t="s">
        <v>623</v>
      </c>
      <c r="L181" t="s">
        <v>7452</v>
      </c>
      <c r="M181" t="s">
        <v>11650</v>
      </c>
      <c r="N181" t="s">
        <v>11629</v>
      </c>
      <c r="O181" s="1">
        <v>42212</v>
      </c>
      <c r="Q181" t="s">
        <v>11635</v>
      </c>
      <c r="R181" t="s">
        <v>11634</v>
      </c>
      <c r="S181">
        <v>30.15</v>
      </c>
      <c r="T181">
        <v>153122</v>
      </c>
      <c r="U181">
        <v>138131</v>
      </c>
      <c r="V181">
        <v>2786319</v>
      </c>
      <c r="W181" t="s">
        <v>12233</v>
      </c>
      <c r="X181">
        <v>2577</v>
      </c>
      <c r="Y181" t="s">
        <v>11770</v>
      </c>
    </row>
    <row r="182" spans="1:25">
      <c r="A182" t="s">
        <v>10565</v>
      </c>
      <c r="B182">
        <v>1</v>
      </c>
      <c r="C182">
        <v>0</v>
      </c>
      <c r="D182">
        <v>0</v>
      </c>
      <c r="E182">
        <v>0</v>
      </c>
      <c r="F182">
        <v>0</v>
      </c>
      <c r="G182">
        <v>0</v>
      </c>
      <c r="H182">
        <v>0</v>
      </c>
      <c r="I182">
        <v>0</v>
      </c>
      <c r="J182">
        <v>2017</v>
      </c>
      <c r="K182" t="s">
        <v>623</v>
      </c>
      <c r="L182" t="s">
        <v>7118</v>
      </c>
      <c r="M182">
        <v>1</v>
      </c>
      <c r="N182" t="s">
        <v>11629</v>
      </c>
      <c r="O182" s="1">
        <v>42473</v>
      </c>
      <c r="Q182" t="s">
        <v>11912</v>
      </c>
      <c r="R182" t="s">
        <v>11911</v>
      </c>
      <c r="S182">
        <v>1.6</v>
      </c>
      <c r="T182">
        <v>12674</v>
      </c>
      <c r="U182">
        <v>12183</v>
      </c>
      <c r="V182">
        <v>129398</v>
      </c>
      <c r="W182" t="s">
        <v>12051</v>
      </c>
      <c r="X182">
        <v>0</v>
      </c>
    </row>
    <row r="183" spans="1:25">
      <c r="A183" t="s">
        <v>10565</v>
      </c>
      <c r="B183">
        <v>1</v>
      </c>
      <c r="C183">
        <v>0</v>
      </c>
      <c r="D183">
        <v>0</v>
      </c>
      <c r="E183">
        <v>0</v>
      </c>
      <c r="F183">
        <v>0</v>
      </c>
      <c r="G183">
        <v>0</v>
      </c>
      <c r="H183">
        <v>0</v>
      </c>
      <c r="I183">
        <v>0</v>
      </c>
      <c r="J183">
        <v>2017</v>
      </c>
      <c r="K183" t="s">
        <v>623</v>
      </c>
      <c r="L183" t="s">
        <v>7118</v>
      </c>
      <c r="M183">
        <v>2</v>
      </c>
      <c r="N183" t="s">
        <v>11629</v>
      </c>
      <c r="O183" s="1">
        <v>42473</v>
      </c>
      <c r="Q183" t="s">
        <v>11912</v>
      </c>
      <c r="R183" t="s">
        <v>11911</v>
      </c>
      <c r="S183">
        <v>1.6</v>
      </c>
      <c r="T183">
        <v>12908</v>
      </c>
      <c r="U183">
        <v>12408</v>
      </c>
      <c r="V183">
        <v>131786</v>
      </c>
      <c r="W183" t="s">
        <v>12051</v>
      </c>
      <c r="X183">
        <v>0</v>
      </c>
    </row>
    <row r="184" spans="1:25">
      <c r="A184" t="s">
        <v>10565</v>
      </c>
      <c r="B184">
        <v>1</v>
      </c>
      <c r="C184">
        <v>0</v>
      </c>
      <c r="D184">
        <v>0</v>
      </c>
      <c r="E184">
        <v>0</v>
      </c>
      <c r="F184">
        <v>0</v>
      </c>
      <c r="G184">
        <v>0</v>
      </c>
      <c r="H184">
        <v>0</v>
      </c>
      <c r="I184">
        <v>0</v>
      </c>
      <c r="J184">
        <v>2017</v>
      </c>
      <c r="K184" t="s">
        <v>623</v>
      </c>
      <c r="L184" t="s">
        <v>7118</v>
      </c>
      <c r="M184">
        <v>3</v>
      </c>
      <c r="N184" t="s">
        <v>11629</v>
      </c>
      <c r="O184" s="1">
        <v>42473</v>
      </c>
      <c r="Q184" t="s">
        <v>11912</v>
      </c>
      <c r="R184" t="s">
        <v>11911</v>
      </c>
      <c r="S184">
        <v>1.6</v>
      </c>
      <c r="T184">
        <v>12845</v>
      </c>
      <c r="U184">
        <v>12348</v>
      </c>
      <c r="V184">
        <v>131143</v>
      </c>
      <c r="W184" t="s">
        <v>12051</v>
      </c>
      <c r="X184">
        <v>0</v>
      </c>
    </row>
    <row r="185" spans="1:25">
      <c r="A185" t="s">
        <v>10565</v>
      </c>
      <c r="B185">
        <v>1</v>
      </c>
      <c r="C185">
        <v>0</v>
      </c>
      <c r="D185">
        <v>0</v>
      </c>
      <c r="E185">
        <v>0</v>
      </c>
      <c r="F185">
        <v>0</v>
      </c>
      <c r="G185">
        <v>0</v>
      </c>
      <c r="H185">
        <v>0</v>
      </c>
      <c r="I185">
        <v>0</v>
      </c>
      <c r="J185">
        <v>2017</v>
      </c>
      <c r="K185" t="s">
        <v>623</v>
      </c>
      <c r="L185" t="s">
        <v>7118</v>
      </c>
      <c r="M185">
        <v>4</v>
      </c>
      <c r="N185" t="s">
        <v>11629</v>
      </c>
      <c r="O185" s="1">
        <v>42473</v>
      </c>
      <c r="Q185" t="s">
        <v>11912</v>
      </c>
      <c r="R185" t="s">
        <v>11911</v>
      </c>
      <c r="S185">
        <v>1.6</v>
      </c>
      <c r="T185">
        <v>12801</v>
      </c>
      <c r="U185">
        <v>12306</v>
      </c>
      <c r="V185">
        <v>130702</v>
      </c>
      <c r="W185" t="s">
        <v>12051</v>
      </c>
      <c r="X185">
        <v>0</v>
      </c>
    </row>
    <row r="186" spans="1:25">
      <c r="A186" t="s">
        <v>10565</v>
      </c>
      <c r="B186">
        <v>1</v>
      </c>
      <c r="C186">
        <v>0</v>
      </c>
      <c r="D186">
        <v>0</v>
      </c>
      <c r="E186">
        <v>0</v>
      </c>
      <c r="F186">
        <v>0</v>
      </c>
      <c r="G186">
        <v>0</v>
      </c>
      <c r="H186">
        <v>0</v>
      </c>
      <c r="I186">
        <v>0</v>
      </c>
      <c r="J186">
        <v>2017</v>
      </c>
      <c r="K186" t="s">
        <v>623</v>
      </c>
      <c r="L186" t="s">
        <v>7118</v>
      </c>
      <c r="M186">
        <v>5</v>
      </c>
      <c r="N186" t="s">
        <v>11629</v>
      </c>
      <c r="O186" s="1">
        <v>42473</v>
      </c>
      <c r="Q186" t="s">
        <v>11912</v>
      </c>
      <c r="R186" t="s">
        <v>11911</v>
      </c>
      <c r="S186">
        <v>1.6</v>
      </c>
      <c r="T186">
        <v>12785</v>
      </c>
      <c r="U186">
        <v>12291</v>
      </c>
      <c r="V186">
        <v>130537</v>
      </c>
      <c r="W186" t="s">
        <v>12051</v>
      </c>
      <c r="X186">
        <v>0</v>
      </c>
    </row>
    <row r="187" spans="1:25">
      <c r="A187" t="s">
        <v>10565</v>
      </c>
      <c r="B187">
        <v>1</v>
      </c>
      <c r="C187">
        <v>0</v>
      </c>
      <c r="D187">
        <v>0</v>
      </c>
      <c r="E187">
        <v>0</v>
      </c>
      <c r="F187">
        <v>0</v>
      </c>
      <c r="G187">
        <v>0</v>
      </c>
      <c r="H187">
        <v>0</v>
      </c>
      <c r="I187">
        <v>0</v>
      </c>
      <c r="J187">
        <v>2017</v>
      </c>
      <c r="K187" t="s">
        <v>623</v>
      </c>
      <c r="L187" t="s">
        <v>7806</v>
      </c>
      <c r="M187" t="s">
        <v>11636</v>
      </c>
      <c r="N187" t="s">
        <v>11629</v>
      </c>
      <c r="O187" s="1">
        <v>42370</v>
      </c>
      <c r="Q187" t="s">
        <v>11635</v>
      </c>
      <c r="R187" t="s">
        <v>11634</v>
      </c>
      <c r="S187">
        <v>1.6</v>
      </c>
      <c r="T187">
        <v>5748</v>
      </c>
      <c r="U187">
        <v>5748</v>
      </c>
      <c r="V187">
        <v>57480</v>
      </c>
      <c r="W187" t="s">
        <v>12051</v>
      </c>
      <c r="X187">
        <v>0</v>
      </c>
    </row>
    <row r="188" spans="1:25">
      <c r="A188" t="s">
        <v>10565</v>
      </c>
      <c r="B188">
        <v>1</v>
      </c>
      <c r="C188">
        <v>0</v>
      </c>
      <c r="D188">
        <v>0</v>
      </c>
      <c r="E188">
        <v>0</v>
      </c>
      <c r="F188">
        <v>0</v>
      </c>
      <c r="G188">
        <v>0</v>
      </c>
      <c r="H188">
        <v>0</v>
      </c>
      <c r="I188">
        <v>0</v>
      </c>
      <c r="J188">
        <v>2017</v>
      </c>
      <c r="K188" t="s">
        <v>623</v>
      </c>
      <c r="L188" t="s">
        <v>8033</v>
      </c>
      <c r="M188" t="s">
        <v>11636</v>
      </c>
      <c r="N188" t="s">
        <v>11629</v>
      </c>
      <c r="O188" s="1">
        <v>42882</v>
      </c>
      <c r="Q188" t="s">
        <v>11912</v>
      </c>
      <c r="R188" t="s">
        <v>11911</v>
      </c>
      <c r="S188">
        <v>2</v>
      </c>
      <c r="T188">
        <v>9000</v>
      </c>
      <c r="U188">
        <v>7276</v>
      </c>
      <c r="V188">
        <v>85914</v>
      </c>
      <c r="W188" t="s">
        <v>12051</v>
      </c>
      <c r="X188">
        <v>0</v>
      </c>
    </row>
    <row r="189" spans="1:25">
      <c r="A189" t="s">
        <v>10565</v>
      </c>
      <c r="B189">
        <v>1</v>
      </c>
      <c r="C189">
        <v>0</v>
      </c>
      <c r="D189">
        <v>0</v>
      </c>
      <c r="E189">
        <v>0</v>
      </c>
      <c r="F189">
        <v>0</v>
      </c>
      <c r="G189">
        <v>0</v>
      </c>
      <c r="H189">
        <v>0</v>
      </c>
      <c r="I189">
        <v>0</v>
      </c>
      <c r="J189">
        <v>2017</v>
      </c>
      <c r="K189" t="s">
        <v>623</v>
      </c>
      <c r="L189" t="s">
        <v>8033</v>
      </c>
      <c r="M189" t="s">
        <v>11692</v>
      </c>
      <c r="N189" t="s">
        <v>11629</v>
      </c>
      <c r="O189" s="1">
        <v>42882</v>
      </c>
      <c r="Q189" t="s">
        <v>11912</v>
      </c>
      <c r="R189" t="s">
        <v>11911</v>
      </c>
      <c r="S189">
        <v>2</v>
      </c>
      <c r="T189">
        <v>9000</v>
      </c>
      <c r="U189">
        <v>7276</v>
      </c>
      <c r="V189">
        <v>85913</v>
      </c>
      <c r="W189" t="s">
        <v>12051</v>
      </c>
      <c r="X189">
        <v>0</v>
      </c>
    </row>
    <row r="190" spans="1:25">
      <c r="A190" t="s">
        <v>10565</v>
      </c>
      <c r="B190">
        <v>1</v>
      </c>
      <c r="C190">
        <v>0</v>
      </c>
      <c r="D190">
        <v>0</v>
      </c>
      <c r="E190">
        <v>0</v>
      </c>
      <c r="F190">
        <v>0</v>
      </c>
      <c r="G190">
        <v>0</v>
      </c>
      <c r="H190">
        <v>0</v>
      </c>
      <c r="I190">
        <v>0</v>
      </c>
      <c r="J190">
        <v>2017</v>
      </c>
      <c r="K190" t="s">
        <v>623</v>
      </c>
      <c r="L190" t="s">
        <v>10563</v>
      </c>
      <c r="M190" t="s">
        <v>11915</v>
      </c>
      <c r="N190" t="s">
        <v>11629</v>
      </c>
      <c r="O190" s="1">
        <v>38777</v>
      </c>
      <c r="Q190" t="s">
        <v>11912</v>
      </c>
      <c r="R190" t="s">
        <v>11911</v>
      </c>
      <c r="S190">
        <v>3</v>
      </c>
      <c r="T190">
        <v>23682</v>
      </c>
      <c r="U190">
        <v>21225</v>
      </c>
      <c r="V190">
        <v>0</v>
      </c>
      <c r="W190" t="s">
        <v>12051</v>
      </c>
      <c r="X190">
        <v>0</v>
      </c>
    </row>
    <row r="191" spans="1:25">
      <c r="A191" t="s">
        <v>10565</v>
      </c>
      <c r="B191">
        <v>1</v>
      </c>
      <c r="C191">
        <v>0</v>
      </c>
      <c r="D191">
        <v>0</v>
      </c>
      <c r="E191">
        <v>0</v>
      </c>
      <c r="F191">
        <v>0</v>
      </c>
      <c r="G191">
        <v>0</v>
      </c>
      <c r="H191">
        <v>0</v>
      </c>
      <c r="I191">
        <v>0</v>
      </c>
      <c r="J191">
        <v>2017</v>
      </c>
      <c r="K191" t="s">
        <v>623</v>
      </c>
      <c r="L191" t="s">
        <v>10563</v>
      </c>
      <c r="M191" t="s">
        <v>11979</v>
      </c>
      <c r="N191" t="s">
        <v>11629</v>
      </c>
      <c r="O191" s="1">
        <v>38777</v>
      </c>
      <c r="Q191" t="s">
        <v>11912</v>
      </c>
      <c r="R191" t="s">
        <v>11911</v>
      </c>
      <c r="S191">
        <v>3</v>
      </c>
      <c r="T191">
        <v>23682</v>
      </c>
      <c r="U191">
        <v>21224</v>
      </c>
      <c r="V191">
        <v>0</v>
      </c>
      <c r="W191" t="s">
        <v>12051</v>
      </c>
      <c r="X191">
        <v>0</v>
      </c>
    </row>
    <row r="192" spans="1:25">
      <c r="A192" t="s">
        <v>9941</v>
      </c>
      <c r="B192">
        <v>0</v>
      </c>
      <c r="C192">
        <v>0</v>
      </c>
      <c r="D192">
        <v>0</v>
      </c>
      <c r="E192">
        <v>0</v>
      </c>
      <c r="F192">
        <v>0</v>
      </c>
      <c r="G192">
        <v>1</v>
      </c>
      <c r="H192">
        <v>1</v>
      </c>
      <c r="I192">
        <v>0</v>
      </c>
      <c r="J192">
        <v>2017</v>
      </c>
      <c r="K192" t="s">
        <v>623</v>
      </c>
      <c r="L192" t="s">
        <v>10560</v>
      </c>
      <c r="M192" t="s">
        <v>12232</v>
      </c>
      <c r="N192" t="s">
        <v>11629</v>
      </c>
      <c r="O192" s="1">
        <v>20699</v>
      </c>
      <c r="Q192" t="s">
        <v>11635</v>
      </c>
      <c r="R192" t="s">
        <v>11634</v>
      </c>
      <c r="S192">
        <v>174.5</v>
      </c>
      <c r="T192">
        <v>41901.050000000003</v>
      </c>
      <c r="U192">
        <v>41315.050000000003</v>
      </c>
      <c r="V192">
        <v>530653.03</v>
      </c>
      <c r="W192" t="s">
        <v>11770</v>
      </c>
      <c r="X192">
        <v>0</v>
      </c>
      <c r="Y192" t="s">
        <v>11625</v>
      </c>
    </row>
    <row r="193" spans="1:25">
      <c r="A193" t="s">
        <v>9941</v>
      </c>
      <c r="B193">
        <v>0</v>
      </c>
      <c r="C193">
        <v>0</v>
      </c>
      <c r="D193">
        <v>0</v>
      </c>
      <c r="E193">
        <v>0</v>
      </c>
      <c r="F193">
        <v>0</v>
      </c>
      <c r="G193">
        <v>1</v>
      </c>
      <c r="H193">
        <v>1</v>
      </c>
      <c r="I193">
        <v>0</v>
      </c>
      <c r="J193">
        <v>2017</v>
      </c>
      <c r="K193" t="s">
        <v>623</v>
      </c>
      <c r="L193" t="s">
        <v>10560</v>
      </c>
      <c r="M193" t="s">
        <v>12231</v>
      </c>
      <c r="N193" t="s">
        <v>11629</v>
      </c>
      <c r="O193" s="1">
        <v>20852</v>
      </c>
      <c r="Q193" t="s">
        <v>11635</v>
      </c>
      <c r="R193" t="s">
        <v>11634</v>
      </c>
      <c r="S193">
        <v>175</v>
      </c>
      <c r="T193">
        <v>65276.01</v>
      </c>
      <c r="U193">
        <v>63880.01</v>
      </c>
      <c r="V193">
        <v>1029998.01</v>
      </c>
      <c r="W193" t="s">
        <v>11770</v>
      </c>
      <c r="X193">
        <v>0</v>
      </c>
      <c r="Y193" t="s">
        <v>11625</v>
      </c>
    </row>
    <row r="194" spans="1:25">
      <c r="A194" t="s">
        <v>9941</v>
      </c>
      <c r="B194">
        <v>0</v>
      </c>
      <c r="C194">
        <v>0</v>
      </c>
      <c r="D194">
        <v>0</v>
      </c>
      <c r="E194">
        <v>0</v>
      </c>
      <c r="F194">
        <v>0</v>
      </c>
      <c r="G194">
        <v>1</v>
      </c>
      <c r="H194">
        <v>1</v>
      </c>
      <c r="I194">
        <v>0</v>
      </c>
      <c r="J194">
        <v>2017</v>
      </c>
      <c r="K194" t="s">
        <v>623</v>
      </c>
      <c r="L194" t="s">
        <v>10560</v>
      </c>
      <c r="M194" t="s">
        <v>12230</v>
      </c>
      <c r="N194" t="s">
        <v>11629</v>
      </c>
      <c r="O194" s="1">
        <v>22616</v>
      </c>
      <c r="Q194" t="s">
        <v>11635</v>
      </c>
      <c r="R194" t="s">
        <v>11634</v>
      </c>
      <c r="S194">
        <v>325.95999999999998</v>
      </c>
      <c r="T194">
        <v>205950</v>
      </c>
      <c r="U194">
        <v>190360</v>
      </c>
      <c r="V194">
        <v>2173944</v>
      </c>
      <c r="W194" t="s">
        <v>11770</v>
      </c>
      <c r="X194">
        <v>0</v>
      </c>
      <c r="Y194" t="s">
        <v>11625</v>
      </c>
    </row>
    <row r="195" spans="1:25">
      <c r="A195" t="s">
        <v>9941</v>
      </c>
      <c r="B195">
        <v>0</v>
      </c>
      <c r="C195">
        <v>0</v>
      </c>
      <c r="D195">
        <v>0</v>
      </c>
      <c r="E195">
        <v>0</v>
      </c>
      <c r="F195">
        <v>0</v>
      </c>
      <c r="G195">
        <v>1</v>
      </c>
      <c r="H195">
        <v>1</v>
      </c>
      <c r="I195">
        <v>0</v>
      </c>
      <c r="J195">
        <v>2017</v>
      </c>
      <c r="K195" t="s">
        <v>623</v>
      </c>
      <c r="L195" t="s">
        <v>10560</v>
      </c>
      <c r="M195" t="s">
        <v>12229</v>
      </c>
      <c r="N195" t="s">
        <v>11629</v>
      </c>
      <c r="O195" s="1">
        <v>22678</v>
      </c>
      <c r="Q195" t="s">
        <v>11635</v>
      </c>
      <c r="R195" t="s">
        <v>11634</v>
      </c>
      <c r="S195">
        <v>324.31</v>
      </c>
      <c r="T195">
        <v>275245.02</v>
      </c>
      <c r="U195">
        <v>249517.02</v>
      </c>
      <c r="V195">
        <v>2923097</v>
      </c>
      <c r="W195" t="s">
        <v>11770</v>
      </c>
      <c r="X195">
        <v>0</v>
      </c>
      <c r="Y195" t="s">
        <v>11625</v>
      </c>
    </row>
    <row r="196" spans="1:25">
      <c r="A196" t="s">
        <v>9941</v>
      </c>
      <c r="B196">
        <v>0</v>
      </c>
      <c r="C196">
        <v>0</v>
      </c>
      <c r="D196">
        <v>0</v>
      </c>
      <c r="E196">
        <v>0</v>
      </c>
      <c r="F196">
        <v>0</v>
      </c>
      <c r="G196">
        <v>1</v>
      </c>
      <c r="H196">
        <v>1</v>
      </c>
      <c r="I196">
        <v>0</v>
      </c>
      <c r="J196">
        <v>2017</v>
      </c>
      <c r="K196" t="s">
        <v>623</v>
      </c>
      <c r="L196" t="s">
        <v>10560</v>
      </c>
      <c r="M196" t="s">
        <v>12228</v>
      </c>
      <c r="N196" t="s">
        <v>11629</v>
      </c>
      <c r="O196" s="1">
        <v>23437</v>
      </c>
      <c r="Q196" t="s">
        <v>11635</v>
      </c>
      <c r="R196" t="s">
        <v>11634</v>
      </c>
      <c r="S196">
        <v>485</v>
      </c>
      <c r="T196">
        <v>135860.06</v>
      </c>
      <c r="U196">
        <v>130132.05</v>
      </c>
      <c r="V196">
        <v>1455809.03</v>
      </c>
      <c r="W196" t="s">
        <v>11770</v>
      </c>
      <c r="X196">
        <v>0</v>
      </c>
      <c r="Y196" t="s">
        <v>11625</v>
      </c>
    </row>
    <row r="197" spans="1:25">
      <c r="A197" t="s">
        <v>9941</v>
      </c>
      <c r="B197">
        <v>0</v>
      </c>
      <c r="C197">
        <v>0</v>
      </c>
      <c r="D197">
        <v>0</v>
      </c>
      <c r="E197">
        <v>0</v>
      </c>
      <c r="F197">
        <v>0</v>
      </c>
      <c r="G197">
        <v>1</v>
      </c>
      <c r="H197">
        <v>1</v>
      </c>
      <c r="I197">
        <v>0</v>
      </c>
      <c r="J197">
        <v>2017</v>
      </c>
      <c r="K197" t="s">
        <v>623</v>
      </c>
      <c r="L197" t="s">
        <v>10560</v>
      </c>
      <c r="M197" t="s">
        <v>12227</v>
      </c>
      <c r="N197" t="s">
        <v>11629</v>
      </c>
      <c r="O197" s="1">
        <v>24351</v>
      </c>
      <c r="Q197" t="s">
        <v>11635</v>
      </c>
      <c r="R197" t="s">
        <v>11634</v>
      </c>
      <c r="S197">
        <v>485</v>
      </c>
      <c r="T197">
        <v>187150.07</v>
      </c>
      <c r="U197">
        <v>179879.07</v>
      </c>
      <c r="V197">
        <v>1956899.07</v>
      </c>
      <c r="W197" t="s">
        <v>11770</v>
      </c>
      <c r="X197">
        <v>0</v>
      </c>
      <c r="Y197" t="s">
        <v>11625</v>
      </c>
    </row>
    <row r="198" spans="1:25">
      <c r="A198" t="s">
        <v>9941</v>
      </c>
      <c r="B198">
        <v>0</v>
      </c>
      <c r="C198">
        <v>0</v>
      </c>
      <c r="D198">
        <v>0</v>
      </c>
      <c r="E198">
        <v>0</v>
      </c>
      <c r="F198">
        <v>0</v>
      </c>
      <c r="G198">
        <v>0</v>
      </c>
      <c r="H198">
        <v>0</v>
      </c>
      <c r="I198">
        <v>1</v>
      </c>
      <c r="J198">
        <v>2017</v>
      </c>
      <c r="K198" t="s">
        <v>623</v>
      </c>
      <c r="L198" t="s">
        <v>10558</v>
      </c>
      <c r="M198" t="s">
        <v>11636</v>
      </c>
      <c r="N198" t="s">
        <v>11629</v>
      </c>
      <c r="O198" s="1">
        <v>35034</v>
      </c>
      <c r="Q198" t="s">
        <v>11912</v>
      </c>
      <c r="R198" t="s">
        <v>11911</v>
      </c>
      <c r="S198">
        <v>11.1</v>
      </c>
      <c r="T198">
        <v>28755</v>
      </c>
      <c r="U198">
        <v>28755</v>
      </c>
      <c r="V198">
        <v>299883</v>
      </c>
      <c r="W198" t="s">
        <v>12009</v>
      </c>
      <c r="X198">
        <v>13953</v>
      </c>
      <c r="Y198" t="s">
        <v>12056</v>
      </c>
    </row>
    <row r="199" spans="1:25">
      <c r="A199" t="s">
        <v>9941</v>
      </c>
      <c r="B199">
        <v>0</v>
      </c>
      <c r="C199">
        <v>0</v>
      </c>
      <c r="D199">
        <v>0</v>
      </c>
      <c r="E199">
        <v>0</v>
      </c>
      <c r="F199">
        <v>0</v>
      </c>
      <c r="G199">
        <v>0</v>
      </c>
      <c r="H199">
        <v>0</v>
      </c>
      <c r="I199">
        <v>1</v>
      </c>
      <c r="J199">
        <v>2017</v>
      </c>
      <c r="K199" t="s">
        <v>623</v>
      </c>
      <c r="L199" t="s">
        <v>10556</v>
      </c>
      <c r="M199" t="s">
        <v>11636</v>
      </c>
      <c r="N199" t="s">
        <v>11629</v>
      </c>
      <c r="O199" s="1">
        <v>34973</v>
      </c>
      <c r="Q199" t="s">
        <v>11906</v>
      </c>
      <c r="R199" t="s">
        <v>11905</v>
      </c>
      <c r="S199">
        <v>49</v>
      </c>
      <c r="T199">
        <v>77383</v>
      </c>
      <c r="U199">
        <v>73467</v>
      </c>
      <c r="V199">
        <v>792584</v>
      </c>
      <c r="W199" t="s">
        <v>11770</v>
      </c>
      <c r="X199">
        <v>0</v>
      </c>
      <c r="Y199" t="s">
        <v>11625</v>
      </c>
    </row>
    <row r="200" spans="1:25">
      <c r="A200" t="s">
        <v>9941</v>
      </c>
      <c r="B200">
        <v>0</v>
      </c>
      <c r="C200">
        <v>0</v>
      </c>
      <c r="D200">
        <v>0</v>
      </c>
      <c r="E200">
        <v>0</v>
      </c>
      <c r="F200">
        <v>0</v>
      </c>
      <c r="G200">
        <v>0</v>
      </c>
      <c r="H200">
        <v>0</v>
      </c>
      <c r="I200">
        <v>1</v>
      </c>
      <c r="J200">
        <v>2017</v>
      </c>
      <c r="K200" t="s">
        <v>623</v>
      </c>
      <c r="L200" t="s">
        <v>10556</v>
      </c>
      <c r="M200" t="s">
        <v>12226</v>
      </c>
      <c r="N200" t="s">
        <v>11629</v>
      </c>
      <c r="O200" s="1">
        <v>41105</v>
      </c>
      <c r="Q200" t="s">
        <v>11906</v>
      </c>
      <c r="R200" t="s">
        <v>11905</v>
      </c>
      <c r="S200">
        <v>58</v>
      </c>
      <c r="T200">
        <v>15519</v>
      </c>
      <c r="U200">
        <v>13688</v>
      </c>
      <c r="V200">
        <v>160039</v>
      </c>
      <c r="W200" t="s">
        <v>11770</v>
      </c>
      <c r="X200">
        <v>0</v>
      </c>
      <c r="Y200" t="s">
        <v>11625</v>
      </c>
    </row>
    <row r="201" spans="1:25">
      <c r="A201" t="s">
        <v>9941</v>
      </c>
      <c r="B201">
        <v>0</v>
      </c>
      <c r="C201">
        <v>0</v>
      </c>
      <c r="D201">
        <v>0</v>
      </c>
      <c r="E201">
        <v>0</v>
      </c>
      <c r="F201">
        <v>0</v>
      </c>
      <c r="G201">
        <v>0</v>
      </c>
      <c r="H201">
        <v>0</v>
      </c>
      <c r="I201">
        <v>1</v>
      </c>
      <c r="J201">
        <v>2017</v>
      </c>
      <c r="K201" t="s">
        <v>623</v>
      </c>
      <c r="L201" t="s">
        <v>10556</v>
      </c>
      <c r="M201" t="s">
        <v>12225</v>
      </c>
      <c r="N201" t="s">
        <v>11629</v>
      </c>
      <c r="O201" s="1">
        <v>41105</v>
      </c>
      <c r="Q201" t="s">
        <v>11906</v>
      </c>
      <c r="R201" t="s">
        <v>11905</v>
      </c>
      <c r="S201">
        <v>58</v>
      </c>
      <c r="T201">
        <v>63598</v>
      </c>
      <c r="U201">
        <v>63598</v>
      </c>
      <c r="V201">
        <v>655102</v>
      </c>
      <c r="W201" t="s">
        <v>11770</v>
      </c>
      <c r="X201">
        <v>0</v>
      </c>
      <c r="Y201" t="s">
        <v>11625</v>
      </c>
    </row>
    <row r="202" spans="1:25">
      <c r="A202" t="s">
        <v>9941</v>
      </c>
      <c r="B202">
        <v>0</v>
      </c>
      <c r="C202">
        <v>0</v>
      </c>
      <c r="D202">
        <v>0</v>
      </c>
      <c r="E202">
        <v>0</v>
      </c>
      <c r="F202">
        <v>0</v>
      </c>
      <c r="G202">
        <v>0</v>
      </c>
      <c r="H202">
        <v>0</v>
      </c>
      <c r="I202">
        <v>1</v>
      </c>
      <c r="J202">
        <v>2017</v>
      </c>
      <c r="K202" t="s">
        <v>623</v>
      </c>
      <c r="L202" t="s">
        <v>10556</v>
      </c>
      <c r="M202" t="s">
        <v>12224</v>
      </c>
      <c r="N202" t="s">
        <v>11629</v>
      </c>
      <c r="O202" s="1">
        <v>41105</v>
      </c>
      <c r="Q202" t="s">
        <v>11906</v>
      </c>
      <c r="R202" t="s">
        <v>11905</v>
      </c>
      <c r="S202">
        <v>58</v>
      </c>
      <c r="T202">
        <v>33196</v>
      </c>
      <c r="U202">
        <v>31385.01</v>
      </c>
      <c r="V202">
        <v>339493</v>
      </c>
      <c r="W202" t="s">
        <v>11770</v>
      </c>
      <c r="X202">
        <v>0</v>
      </c>
      <c r="Y202" t="s">
        <v>11625</v>
      </c>
    </row>
    <row r="203" spans="1:25">
      <c r="A203" t="s">
        <v>9941</v>
      </c>
      <c r="B203">
        <v>0</v>
      </c>
      <c r="C203">
        <v>0</v>
      </c>
      <c r="D203">
        <v>0</v>
      </c>
      <c r="E203">
        <v>1</v>
      </c>
      <c r="F203">
        <v>0</v>
      </c>
      <c r="G203">
        <v>0</v>
      </c>
      <c r="H203">
        <v>0</v>
      </c>
      <c r="I203">
        <v>0</v>
      </c>
      <c r="J203">
        <v>2017</v>
      </c>
      <c r="K203" t="s">
        <v>623</v>
      </c>
      <c r="L203" t="s">
        <v>10555</v>
      </c>
      <c r="M203" t="s">
        <v>12223</v>
      </c>
      <c r="N203" t="s">
        <v>11629</v>
      </c>
      <c r="O203" s="1">
        <v>32599</v>
      </c>
      <c r="Q203" t="s">
        <v>11897</v>
      </c>
      <c r="R203" t="s">
        <v>11896</v>
      </c>
      <c r="S203">
        <v>90</v>
      </c>
      <c r="T203">
        <v>275919</v>
      </c>
      <c r="U203">
        <v>265247</v>
      </c>
      <c r="V203">
        <v>3307068</v>
      </c>
      <c r="W203" t="s">
        <v>11770</v>
      </c>
      <c r="X203">
        <v>0</v>
      </c>
      <c r="Y203" t="s">
        <v>11625</v>
      </c>
    </row>
    <row r="204" spans="1:25">
      <c r="A204" t="s">
        <v>9941</v>
      </c>
      <c r="B204">
        <v>0</v>
      </c>
      <c r="C204">
        <v>0</v>
      </c>
      <c r="D204">
        <v>0</v>
      </c>
      <c r="E204">
        <v>1</v>
      </c>
      <c r="F204">
        <v>0</v>
      </c>
      <c r="G204">
        <v>0</v>
      </c>
      <c r="H204">
        <v>0</v>
      </c>
      <c r="I204">
        <v>0</v>
      </c>
      <c r="J204">
        <v>2017</v>
      </c>
      <c r="K204" t="s">
        <v>623</v>
      </c>
      <c r="L204" t="s">
        <v>10555</v>
      </c>
      <c r="M204" t="s">
        <v>12222</v>
      </c>
      <c r="N204" t="s">
        <v>11629</v>
      </c>
      <c r="O204" s="1">
        <v>32599</v>
      </c>
      <c r="Q204" t="s">
        <v>623</v>
      </c>
      <c r="R204" t="s">
        <v>11894</v>
      </c>
      <c r="S204">
        <v>40</v>
      </c>
      <c r="T204">
        <v>121104</v>
      </c>
      <c r="U204">
        <v>118128</v>
      </c>
      <c r="V204">
        <v>0</v>
      </c>
      <c r="W204" t="s">
        <v>11770</v>
      </c>
      <c r="X204">
        <v>0</v>
      </c>
      <c r="Y204" t="s">
        <v>11625</v>
      </c>
    </row>
    <row r="205" spans="1:25">
      <c r="A205" t="s">
        <v>9941</v>
      </c>
      <c r="B205">
        <v>0</v>
      </c>
      <c r="C205">
        <v>0</v>
      </c>
      <c r="D205">
        <v>0</v>
      </c>
      <c r="E205">
        <v>0</v>
      </c>
      <c r="F205">
        <v>0</v>
      </c>
      <c r="G205">
        <v>0</v>
      </c>
      <c r="H205">
        <v>0</v>
      </c>
      <c r="I205">
        <v>1</v>
      </c>
      <c r="J205">
        <v>2017</v>
      </c>
      <c r="K205" t="s">
        <v>623</v>
      </c>
      <c r="L205" t="s">
        <v>10553</v>
      </c>
      <c r="M205">
        <v>1</v>
      </c>
      <c r="N205" t="s">
        <v>11629</v>
      </c>
      <c r="O205" s="1">
        <v>33329</v>
      </c>
      <c r="Q205" t="s">
        <v>11906</v>
      </c>
      <c r="R205" t="s">
        <v>11905</v>
      </c>
      <c r="S205">
        <v>49.27</v>
      </c>
      <c r="T205">
        <v>79406</v>
      </c>
      <c r="U205">
        <v>76188</v>
      </c>
      <c r="V205">
        <v>737658</v>
      </c>
      <c r="W205" t="s">
        <v>11770</v>
      </c>
      <c r="X205">
        <v>0</v>
      </c>
      <c r="Y205" t="s">
        <v>11625</v>
      </c>
    </row>
    <row r="206" spans="1:25">
      <c r="A206" t="s">
        <v>9941</v>
      </c>
      <c r="B206">
        <v>0</v>
      </c>
      <c r="C206">
        <v>0</v>
      </c>
      <c r="D206">
        <v>0</v>
      </c>
      <c r="E206">
        <v>1</v>
      </c>
      <c r="F206">
        <v>0</v>
      </c>
      <c r="G206">
        <v>0</v>
      </c>
      <c r="H206">
        <v>0</v>
      </c>
      <c r="I206">
        <v>0</v>
      </c>
      <c r="J206">
        <v>2017</v>
      </c>
      <c r="K206" t="s">
        <v>623</v>
      </c>
      <c r="L206" t="s">
        <v>10551</v>
      </c>
      <c r="M206" t="s">
        <v>12221</v>
      </c>
      <c r="N206" t="s">
        <v>11629</v>
      </c>
      <c r="O206" s="1">
        <v>32933</v>
      </c>
      <c r="Q206" t="s">
        <v>11906</v>
      </c>
      <c r="R206" t="s">
        <v>11905</v>
      </c>
      <c r="S206">
        <v>21.4</v>
      </c>
      <c r="T206">
        <v>171845</v>
      </c>
      <c r="U206">
        <v>170308</v>
      </c>
      <c r="V206">
        <v>1952874</v>
      </c>
      <c r="W206" t="s">
        <v>11770</v>
      </c>
      <c r="X206">
        <v>0</v>
      </c>
      <c r="Y206" t="s">
        <v>11625</v>
      </c>
    </row>
    <row r="207" spans="1:25">
      <c r="A207" t="s">
        <v>9941</v>
      </c>
      <c r="B207">
        <v>0</v>
      </c>
      <c r="C207">
        <v>0</v>
      </c>
      <c r="D207">
        <v>0</v>
      </c>
      <c r="E207">
        <v>1</v>
      </c>
      <c r="F207">
        <v>0</v>
      </c>
      <c r="G207">
        <v>0</v>
      </c>
      <c r="H207">
        <v>0</v>
      </c>
      <c r="I207">
        <v>0</v>
      </c>
      <c r="J207">
        <v>2017</v>
      </c>
      <c r="K207" t="s">
        <v>623</v>
      </c>
      <c r="L207" t="s">
        <v>10551</v>
      </c>
      <c r="M207" t="s">
        <v>12220</v>
      </c>
      <c r="N207" t="s">
        <v>11629</v>
      </c>
      <c r="O207" s="1">
        <v>32994</v>
      </c>
      <c r="Q207" t="s">
        <v>11906</v>
      </c>
      <c r="R207" t="s">
        <v>11905</v>
      </c>
      <c r="S207">
        <v>21.4</v>
      </c>
      <c r="T207">
        <v>159833</v>
      </c>
      <c r="U207">
        <v>157829</v>
      </c>
      <c r="V207">
        <v>1799952</v>
      </c>
      <c r="W207" t="s">
        <v>11770</v>
      </c>
      <c r="X207">
        <v>0</v>
      </c>
      <c r="Y207" t="s">
        <v>11625</v>
      </c>
    </row>
    <row r="208" spans="1:25">
      <c r="A208" t="s">
        <v>9941</v>
      </c>
      <c r="B208">
        <v>0</v>
      </c>
      <c r="C208">
        <v>0</v>
      </c>
      <c r="D208">
        <v>0</v>
      </c>
      <c r="E208">
        <v>1</v>
      </c>
      <c r="F208">
        <v>0</v>
      </c>
      <c r="G208">
        <v>0</v>
      </c>
      <c r="H208">
        <v>0</v>
      </c>
      <c r="I208">
        <v>0</v>
      </c>
      <c r="J208">
        <v>2017</v>
      </c>
      <c r="K208" t="s">
        <v>623</v>
      </c>
      <c r="L208" t="s">
        <v>10549</v>
      </c>
      <c r="M208" t="s">
        <v>11668</v>
      </c>
      <c r="N208" t="s">
        <v>11639</v>
      </c>
      <c r="O208" s="1">
        <v>30834</v>
      </c>
      <c r="Q208" t="s">
        <v>11871</v>
      </c>
      <c r="R208" t="s">
        <v>11870</v>
      </c>
      <c r="S208">
        <v>12</v>
      </c>
      <c r="T208">
        <v>0.12</v>
      </c>
      <c r="U208">
        <v>0.12</v>
      </c>
      <c r="V208">
        <v>0</v>
      </c>
      <c r="W208" t="s">
        <v>12201</v>
      </c>
      <c r="X208">
        <v>0</v>
      </c>
      <c r="Y208" t="s">
        <v>11625</v>
      </c>
    </row>
    <row r="209" spans="1:25">
      <c r="A209" t="s">
        <v>9941</v>
      </c>
      <c r="B209">
        <v>0</v>
      </c>
      <c r="C209">
        <v>0</v>
      </c>
      <c r="D209">
        <v>0</v>
      </c>
      <c r="E209">
        <v>1</v>
      </c>
      <c r="F209">
        <v>0</v>
      </c>
      <c r="G209">
        <v>0</v>
      </c>
      <c r="H209">
        <v>0</v>
      </c>
      <c r="I209">
        <v>0</v>
      </c>
      <c r="J209">
        <v>2017</v>
      </c>
      <c r="K209" t="s">
        <v>623</v>
      </c>
      <c r="L209" t="s">
        <v>10546</v>
      </c>
      <c r="M209" t="s">
        <v>12219</v>
      </c>
      <c r="N209" t="s">
        <v>11629</v>
      </c>
      <c r="O209" s="1">
        <v>32203</v>
      </c>
      <c r="Q209" t="s">
        <v>11897</v>
      </c>
      <c r="R209" t="s">
        <v>11896</v>
      </c>
      <c r="S209">
        <v>82</v>
      </c>
      <c r="T209">
        <v>693467</v>
      </c>
      <c r="U209">
        <v>693467</v>
      </c>
      <c r="V209">
        <v>7172605</v>
      </c>
      <c r="W209" t="s">
        <v>11770</v>
      </c>
      <c r="X209">
        <v>1106175</v>
      </c>
      <c r="Y209" t="s">
        <v>11970</v>
      </c>
    </row>
    <row r="210" spans="1:25">
      <c r="A210" t="s">
        <v>9941</v>
      </c>
      <c r="B210">
        <v>0</v>
      </c>
      <c r="C210">
        <v>0</v>
      </c>
      <c r="D210">
        <v>0</v>
      </c>
      <c r="E210">
        <v>1</v>
      </c>
      <c r="F210">
        <v>0</v>
      </c>
      <c r="G210">
        <v>0</v>
      </c>
      <c r="H210">
        <v>0</v>
      </c>
      <c r="I210">
        <v>0</v>
      </c>
      <c r="J210">
        <v>2017</v>
      </c>
      <c r="K210" t="s">
        <v>623</v>
      </c>
      <c r="L210" t="s">
        <v>10546</v>
      </c>
      <c r="M210" t="s">
        <v>12218</v>
      </c>
      <c r="N210" t="s">
        <v>11629</v>
      </c>
      <c r="O210" s="1">
        <v>32174</v>
      </c>
      <c r="Q210" t="s">
        <v>11897</v>
      </c>
      <c r="R210" t="s">
        <v>11896</v>
      </c>
      <c r="S210">
        <v>82</v>
      </c>
      <c r="T210">
        <v>688930</v>
      </c>
      <c r="U210">
        <v>688930</v>
      </c>
      <c r="V210">
        <v>7111640</v>
      </c>
      <c r="W210" t="s">
        <v>11770</v>
      </c>
      <c r="X210">
        <v>1087551</v>
      </c>
      <c r="Y210" t="s">
        <v>11970</v>
      </c>
    </row>
    <row r="211" spans="1:25">
      <c r="A211" t="s">
        <v>9941</v>
      </c>
      <c r="B211">
        <v>0</v>
      </c>
      <c r="C211">
        <v>0</v>
      </c>
      <c r="D211">
        <v>0</v>
      </c>
      <c r="E211">
        <v>1</v>
      </c>
      <c r="F211">
        <v>0</v>
      </c>
      <c r="G211">
        <v>0</v>
      </c>
      <c r="H211">
        <v>0</v>
      </c>
      <c r="I211">
        <v>0</v>
      </c>
      <c r="J211">
        <v>2017</v>
      </c>
      <c r="K211" t="s">
        <v>623</v>
      </c>
      <c r="L211" t="s">
        <v>10546</v>
      </c>
      <c r="M211" t="s">
        <v>12217</v>
      </c>
      <c r="N211" t="s">
        <v>11629</v>
      </c>
      <c r="O211" s="1">
        <v>32143</v>
      </c>
      <c r="Q211" t="s">
        <v>11897</v>
      </c>
      <c r="R211" t="s">
        <v>11896</v>
      </c>
      <c r="S211">
        <v>82</v>
      </c>
      <c r="T211">
        <v>697713</v>
      </c>
      <c r="U211">
        <v>697713</v>
      </c>
      <c r="V211">
        <v>7234883</v>
      </c>
      <c r="W211" t="s">
        <v>11770</v>
      </c>
      <c r="X211">
        <v>1114648</v>
      </c>
      <c r="Y211" t="s">
        <v>11970</v>
      </c>
    </row>
    <row r="212" spans="1:25">
      <c r="A212" t="s">
        <v>9941</v>
      </c>
      <c r="B212">
        <v>0</v>
      </c>
      <c r="C212">
        <v>0</v>
      </c>
      <c r="D212">
        <v>0</v>
      </c>
      <c r="E212">
        <v>1</v>
      </c>
      <c r="F212">
        <v>0</v>
      </c>
      <c r="G212">
        <v>0</v>
      </c>
      <c r="H212">
        <v>0</v>
      </c>
      <c r="I212">
        <v>0</v>
      </c>
      <c r="J212">
        <v>2017</v>
      </c>
      <c r="K212" t="s">
        <v>623</v>
      </c>
      <c r="L212" t="s">
        <v>10546</v>
      </c>
      <c r="M212" t="s">
        <v>12216</v>
      </c>
      <c r="N212" t="s">
        <v>11629</v>
      </c>
      <c r="O212" s="1">
        <v>32112</v>
      </c>
      <c r="Q212" t="s">
        <v>11897</v>
      </c>
      <c r="R212" t="s">
        <v>11896</v>
      </c>
      <c r="S212">
        <v>82</v>
      </c>
      <c r="T212">
        <v>736964</v>
      </c>
      <c r="U212">
        <v>736964</v>
      </c>
      <c r="V212">
        <v>7642651</v>
      </c>
      <c r="W212" t="s">
        <v>11770</v>
      </c>
      <c r="X212">
        <v>1181554</v>
      </c>
      <c r="Y212" t="s">
        <v>11970</v>
      </c>
    </row>
    <row r="213" spans="1:25">
      <c r="A213" t="s">
        <v>9941</v>
      </c>
      <c r="B213">
        <v>0</v>
      </c>
      <c r="C213">
        <v>0</v>
      </c>
      <c r="D213">
        <v>0</v>
      </c>
      <c r="E213">
        <v>1</v>
      </c>
      <c r="F213">
        <v>0</v>
      </c>
      <c r="G213">
        <v>0</v>
      </c>
      <c r="H213">
        <v>0</v>
      </c>
      <c r="I213">
        <v>0</v>
      </c>
      <c r="J213">
        <v>2017</v>
      </c>
      <c r="K213" t="s">
        <v>623</v>
      </c>
      <c r="L213" t="s">
        <v>10546</v>
      </c>
      <c r="M213" t="s">
        <v>12215</v>
      </c>
      <c r="N213" t="s">
        <v>11629</v>
      </c>
      <c r="O213" s="1">
        <v>32174</v>
      </c>
      <c r="Q213" t="s">
        <v>623</v>
      </c>
      <c r="R213" t="s">
        <v>11894</v>
      </c>
      <c r="S213">
        <v>35</v>
      </c>
      <c r="T213">
        <v>124380.02</v>
      </c>
      <c r="U213">
        <v>124380.02</v>
      </c>
      <c r="V213">
        <v>1136200.02</v>
      </c>
      <c r="W213" t="s">
        <v>11770</v>
      </c>
      <c r="X213">
        <v>169366.02</v>
      </c>
      <c r="Y213" t="s">
        <v>11970</v>
      </c>
    </row>
    <row r="214" spans="1:25">
      <c r="A214" t="s">
        <v>9941</v>
      </c>
      <c r="B214">
        <v>0</v>
      </c>
      <c r="C214">
        <v>0</v>
      </c>
      <c r="D214">
        <v>0</v>
      </c>
      <c r="E214">
        <v>1</v>
      </c>
      <c r="F214">
        <v>0</v>
      </c>
      <c r="G214">
        <v>0</v>
      </c>
      <c r="H214">
        <v>0</v>
      </c>
      <c r="I214">
        <v>0</v>
      </c>
      <c r="J214">
        <v>2017</v>
      </c>
      <c r="K214" t="s">
        <v>623</v>
      </c>
      <c r="L214" t="s">
        <v>10546</v>
      </c>
      <c r="M214" t="s">
        <v>12214</v>
      </c>
      <c r="N214" t="s">
        <v>11629</v>
      </c>
      <c r="O214" s="1">
        <v>32112</v>
      </c>
      <c r="Q214" t="s">
        <v>623</v>
      </c>
      <c r="R214" t="s">
        <v>11894</v>
      </c>
      <c r="S214">
        <v>35</v>
      </c>
      <c r="T214">
        <v>78155.02</v>
      </c>
      <c r="U214">
        <v>78155.02</v>
      </c>
      <c r="V214">
        <v>701933</v>
      </c>
      <c r="W214" t="s">
        <v>11770</v>
      </c>
      <c r="X214">
        <v>114247</v>
      </c>
      <c r="Y214" t="s">
        <v>11970</v>
      </c>
    </row>
    <row r="215" spans="1:25">
      <c r="A215" t="s">
        <v>9941</v>
      </c>
      <c r="B215">
        <v>0</v>
      </c>
      <c r="C215">
        <v>0</v>
      </c>
      <c r="D215">
        <v>0</v>
      </c>
      <c r="E215">
        <v>1</v>
      </c>
      <c r="F215">
        <v>0</v>
      </c>
      <c r="G215">
        <v>0</v>
      </c>
      <c r="H215">
        <v>0</v>
      </c>
      <c r="I215">
        <v>0</v>
      </c>
      <c r="J215">
        <v>2017</v>
      </c>
      <c r="K215" t="s">
        <v>623</v>
      </c>
      <c r="L215" t="s">
        <v>10544</v>
      </c>
      <c r="M215" t="s">
        <v>12083</v>
      </c>
      <c r="N215" t="s">
        <v>11629</v>
      </c>
      <c r="O215" s="1">
        <v>33347</v>
      </c>
      <c r="Q215" t="s">
        <v>11906</v>
      </c>
      <c r="R215" t="s">
        <v>11905</v>
      </c>
      <c r="S215">
        <v>47</v>
      </c>
      <c r="T215">
        <v>16437.03</v>
      </c>
      <c r="U215">
        <v>15982.03</v>
      </c>
      <c r="V215">
        <v>154242.01999999999</v>
      </c>
      <c r="W215" t="s">
        <v>11770</v>
      </c>
      <c r="X215">
        <v>0</v>
      </c>
      <c r="Y215" t="s">
        <v>11625</v>
      </c>
    </row>
    <row r="216" spans="1:25">
      <c r="A216" t="s">
        <v>9941</v>
      </c>
      <c r="B216">
        <v>0</v>
      </c>
      <c r="C216">
        <v>0</v>
      </c>
      <c r="D216">
        <v>0</v>
      </c>
      <c r="E216">
        <v>0</v>
      </c>
      <c r="F216">
        <v>1</v>
      </c>
      <c r="G216">
        <v>0</v>
      </c>
      <c r="H216">
        <v>0</v>
      </c>
      <c r="I216">
        <v>0</v>
      </c>
      <c r="J216">
        <v>2017</v>
      </c>
      <c r="K216" t="s">
        <v>623</v>
      </c>
      <c r="L216" t="s">
        <v>10541</v>
      </c>
      <c r="M216" t="s">
        <v>11793</v>
      </c>
      <c r="N216" t="s">
        <v>11629</v>
      </c>
      <c r="O216" s="1">
        <v>41487</v>
      </c>
      <c r="Q216" t="s">
        <v>11897</v>
      </c>
      <c r="R216" t="s">
        <v>11896</v>
      </c>
      <c r="S216">
        <v>202</v>
      </c>
      <c r="T216">
        <v>492825</v>
      </c>
      <c r="U216">
        <v>475969</v>
      </c>
      <c r="V216">
        <v>5492675</v>
      </c>
      <c r="W216" t="s">
        <v>11770</v>
      </c>
      <c r="X216">
        <v>0</v>
      </c>
      <c r="Y216" t="s">
        <v>11625</v>
      </c>
    </row>
    <row r="217" spans="1:25">
      <c r="A217" t="s">
        <v>9941</v>
      </c>
      <c r="B217">
        <v>0</v>
      </c>
      <c r="C217">
        <v>0</v>
      </c>
      <c r="D217">
        <v>0</v>
      </c>
      <c r="E217">
        <v>0</v>
      </c>
      <c r="F217">
        <v>1</v>
      </c>
      <c r="G217">
        <v>0</v>
      </c>
      <c r="H217">
        <v>0</v>
      </c>
      <c r="I217">
        <v>0</v>
      </c>
      <c r="J217">
        <v>2017</v>
      </c>
      <c r="K217" t="s">
        <v>623</v>
      </c>
      <c r="L217" t="s">
        <v>10541</v>
      </c>
      <c r="M217" t="s">
        <v>11827</v>
      </c>
      <c r="N217" t="s">
        <v>11629</v>
      </c>
      <c r="O217" s="1">
        <v>41487</v>
      </c>
      <c r="Q217" t="s">
        <v>623</v>
      </c>
      <c r="R217" t="s">
        <v>11894</v>
      </c>
      <c r="S217">
        <v>61</v>
      </c>
      <c r="T217">
        <v>174284</v>
      </c>
      <c r="U217">
        <v>174284</v>
      </c>
      <c r="V217">
        <v>0</v>
      </c>
      <c r="W217" t="s">
        <v>11770</v>
      </c>
      <c r="X217">
        <v>0</v>
      </c>
      <c r="Y217" t="s">
        <v>11625</v>
      </c>
    </row>
    <row r="218" spans="1:25">
      <c r="A218" t="s">
        <v>9941</v>
      </c>
      <c r="B218">
        <v>0</v>
      </c>
      <c r="C218">
        <v>0</v>
      </c>
      <c r="D218">
        <v>0</v>
      </c>
      <c r="E218">
        <v>0</v>
      </c>
      <c r="F218">
        <v>1</v>
      </c>
      <c r="G218">
        <v>0</v>
      </c>
      <c r="H218">
        <v>0</v>
      </c>
      <c r="I218">
        <v>0</v>
      </c>
      <c r="J218">
        <v>2017</v>
      </c>
      <c r="K218" t="s">
        <v>623</v>
      </c>
      <c r="L218" t="s">
        <v>10541</v>
      </c>
      <c r="M218" t="s">
        <v>12213</v>
      </c>
      <c r="N218" t="s">
        <v>11629</v>
      </c>
      <c r="O218" s="1">
        <v>41487</v>
      </c>
      <c r="Q218" t="s">
        <v>11897</v>
      </c>
      <c r="R218" t="s">
        <v>11896</v>
      </c>
      <c r="S218">
        <v>202</v>
      </c>
      <c r="T218">
        <v>483439</v>
      </c>
      <c r="U218">
        <v>466564</v>
      </c>
      <c r="V218">
        <v>5417233</v>
      </c>
      <c r="W218" t="s">
        <v>11770</v>
      </c>
      <c r="X218">
        <v>0</v>
      </c>
      <c r="Y218" t="s">
        <v>11625</v>
      </c>
    </row>
    <row r="219" spans="1:25">
      <c r="A219" t="s">
        <v>9941</v>
      </c>
      <c r="B219">
        <v>0</v>
      </c>
      <c r="C219">
        <v>0</v>
      </c>
      <c r="D219">
        <v>0</v>
      </c>
      <c r="E219">
        <v>0</v>
      </c>
      <c r="F219">
        <v>1</v>
      </c>
      <c r="G219">
        <v>0</v>
      </c>
      <c r="H219">
        <v>0</v>
      </c>
      <c r="I219">
        <v>0</v>
      </c>
      <c r="J219">
        <v>2017</v>
      </c>
      <c r="K219" t="s">
        <v>623</v>
      </c>
      <c r="L219" t="s">
        <v>10541</v>
      </c>
      <c r="M219" t="s">
        <v>12212</v>
      </c>
      <c r="N219" t="s">
        <v>11629</v>
      </c>
      <c r="O219" s="1">
        <v>41487</v>
      </c>
      <c r="Q219" t="s">
        <v>623</v>
      </c>
      <c r="R219" t="s">
        <v>11894</v>
      </c>
      <c r="S219">
        <v>61</v>
      </c>
      <c r="T219">
        <v>175348</v>
      </c>
      <c r="U219">
        <v>175348</v>
      </c>
      <c r="V219">
        <v>0</v>
      </c>
      <c r="W219" t="s">
        <v>11770</v>
      </c>
      <c r="X219">
        <v>0</v>
      </c>
      <c r="Y219" t="s">
        <v>11625</v>
      </c>
    </row>
    <row r="220" spans="1:25">
      <c r="A220" t="s">
        <v>9941</v>
      </c>
      <c r="B220">
        <v>0</v>
      </c>
      <c r="C220">
        <v>0</v>
      </c>
      <c r="D220">
        <v>0</v>
      </c>
      <c r="E220">
        <v>1</v>
      </c>
      <c r="F220">
        <v>0</v>
      </c>
      <c r="G220">
        <v>0</v>
      </c>
      <c r="H220">
        <v>0</v>
      </c>
      <c r="I220">
        <v>0</v>
      </c>
      <c r="J220">
        <v>2017</v>
      </c>
      <c r="K220" t="s">
        <v>623</v>
      </c>
      <c r="L220" t="s">
        <v>10540</v>
      </c>
      <c r="M220" t="s">
        <v>12211</v>
      </c>
      <c r="N220" t="s">
        <v>11629</v>
      </c>
      <c r="O220" s="1">
        <v>32964</v>
      </c>
      <c r="Q220" t="s">
        <v>11912</v>
      </c>
      <c r="R220" t="s">
        <v>11911</v>
      </c>
      <c r="S220">
        <v>0.6</v>
      </c>
      <c r="T220">
        <v>3321</v>
      </c>
      <c r="U220">
        <v>3321</v>
      </c>
      <c r="V220">
        <v>38475</v>
      </c>
      <c r="W220" t="s">
        <v>11770</v>
      </c>
      <c r="X220">
        <v>0</v>
      </c>
      <c r="Y220" t="s">
        <v>11625</v>
      </c>
    </row>
    <row r="221" spans="1:25">
      <c r="A221" t="s">
        <v>9941</v>
      </c>
      <c r="B221">
        <v>0</v>
      </c>
      <c r="C221">
        <v>0</v>
      </c>
      <c r="D221">
        <v>0</v>
      </c>
      <c r="E221">
        <v>1</v>
      </c>
      <c r="F221">
        <v>0</v>
      </c>
      <c r="G221">
        <v>0</v>
      </c>
      <c r="H221">
        <v>0</v>
      </c>
      <c r="I221">
        <v>0</v>
      </c>
      <c r="J221">
        <v>2017</v>
      </c>
      <c r="K221" t="s">
        <v>623</v>
      </c>
      <c r="L221" t="s">
        <v>10540</v>
      </c>
      <c r="M221" t="s">
        <v>12210</v>
      </c>
      <c r="N221" t="s">
        <v>11629</v>
      </c>
      <c r="O221" s="1">
        <v>32964</v>
      </c>
      <c r="Q221" t="s">
        <v>11912</v>
      </c>
      <c r="R221" t="s">
        <v>11911</v>
      </c>
      <c r="S221">
        <v>0.6</v>
      </c>
      <c r="T221">
        <v>4366</v>
      </c>
      <c r="U221">
        <v>4366</v>
      </c>
      <c r="V221">
        <v>50229</v>
      </c>
      <c r="W221" t="s">
        <v>11770</v>
      </c>
      <c r="X221">
        <v>0</v>
      </c>
      <c r="Y221" t="s">
        <v>11625</v>
      </c>
    </row>
    <row r="222" spans="1:25">
      <c r="A222" t="s">
        <v>9941</v>
      </c>
      <c r="B222">
        <v>0</v>
      </c>
      <c r="C222">
        <v>0</v>
      </c>
      <c r="D222">
        <v>0</v>
      </c>
      <c r="E222">
        <v>1</v>
      </c>
      <c r="F222">
        <v>0</v>
      </c>
      <c r="G222">
        <v>0</v>
      </c>
      <c r="H222">
        <v>0</v>
      </c>
      <c r="I222">
        <v>0</v>
      </c>
      <c r="J222">
        <v>2017</v>
      </c>
      <c r="K222" t="s">
        <v>623</v>
      </c>
      <c r="L222" t="s">
        <v>10540</v>
      </c>
      <c r="M222" t="s">
        <v>12209</v>
      </c>
      <c r="N222" t="s">
        <v>11629</v>
      </c>
      <c r="O222" s="1">
        <v>37500</v>
      </c>
      <c r="Q222" t="s">
        <v>11912</v>
      </c>
      <c r="R222" t="s">
        <v>11911</v>
      </c>
      <c r="S222">
        <v>1</v>
      </c>
      <c r="T222">
        <v>7112</v>
      </c>
      <c r="U222">
        <v>7112</v>
      </c>
      <c r="V222">
        <v>76715</v>
      </c>
      <c r="W222" t="s">
        <v>11770</v>
      </c>
      <c r="X222">
        <v>0</v>
      </c>
      <c r="Y222" t="s">
        <v>11625</v>
      </c>
    </row>
    <row r="223" spans="1:25">
      <c r="A223" t="s">
        <v>9941</v>
      </c>
      <c r="B223">
        <v>0</v>
      </c>
      <c r="C223">
        <v>0</v>
      </c>
      <c r="D223">
        <v>0</v>
      </c>
      <c r="E223">
        <v>0</v>
      </c>
      <c r="F223">
        <v>0</v>
      </c>
      <c r="G223">
        <v>0</v>
      </c>
      <c r="H223">
        <v>0</v>
      </c>
      <c r="I223">
        <v>1</v>
      </c>
      <c r="J223">
        <v>2017</v>
      </c>
      <c r="K223" t="s">
        <v>623</v>
      </c>
      <c r="L223" t="s">
        <v>10537</v>
      </c>
      <c r="M223" t="s">
        <v>12208</v>
      </c>
      <c r="N223" t="s">
        <v>11629</v>
      </c>
      <c r="O223" s="1">
        <v>40801</v>
      </c>
      <c r="Q223" t="s">
        <v>11906</v>
      </c>
      <c r="R223" t="s">
        <v>11905</v>
      </c>
      <c r="S223">
        <v>50.04</v>
      </c>
      <c r="T223">
        <v>44235</v>
      </c>
      <c r="U223">
        <v>44055</v>
      </c>
      <c r="V223">
        <v>456990</v>
      </c>
      <c r="W223" t="s">
        <v>11770</v>
      </c>
      <c r="X223">
        <v>0</v>
      </c>
      <c r="Y223" t="s">
        <v>11625</v>
      </c>
    </row>
    <row r="224" spans="1:25">
      <c r="A224" t="s">
        <v>9941</v>
      </c>
      <c r="B224">
        <v>0</v>
      </c>
      <c r="C224">
        <v>0</v>
      </c>
      <c r="D224">
        <v>0</v>
      </c>
      <c r="E224">
        <v>0</v>
      </c>
      <c r="F224">
        <v>0</v>
      </c>
      <c r="G224">
        <v>0</v>
      </c>
      <c r="H224">
        <v>0</v>
      </c>
      <c r="I224">
        <v>1</v>
      </c>
      <c r="J224">
        <v>2017</v>
      </c>
      <c r="K224" t="s">
        <v>623</v>
      </c>
      <c r="L224" t="s">
        <v>10537</v>
      </c>
      <c r="M224" t="s">
        <v>12207</v>
      </c>
      <c r="N224" t="s">
        <v>11629</v>
      </c>
      <c r="O224" s="1">
        <v>40801</v>
      </c>
      <c r="Q224" t="s">
        <v>11906</v>
      </c>
      <c r="R224" t="s">
        <v>11905</v>
      </c>
      <c r="S224">
        <v>50.2</v>
      </c>
      <c r="T224">
        <v>44370</v>
      </c>
      <c r="U224">
        <v>42303</v>
      </c>
      <c r="V224">
        <v>466018</v>
      </c>
      <c r="W224" t="s">
        <v>11770</v>
      </c>
      <c r="X224">
        <v>0</v>
      </c>
      <c r="Y224" t="s">
        <v>11625</v>
      </c>
    </row>
    <row r="225" spans="1:25">
      <c r="A225" t="s">
        <v>9941</v>
      </c>
      <c r="B225">
        <v>0</v>
      </c>
      <c r="C225">
        <v>0</v>
      </c>
      <c r="D225">
        <v>0</v>
      </c>
      <c r="E225">
        <v>0</v>
      </c>
      <c r="F225">
        <v>0</v>
      </c>
      <c r="G225">
        <v>0</v>
      </c>
      <c r="H225">
        <v>0</v>
      </c>
      <c r="I225">
        <v>1</v>
      </c>
      <c r="J225">
        <v>2017</v>
      </c>
      <c r="K225" t="s">
        <v>623</v>
      </c>
      <c r="L225" t="s">
        <v>10537</v>
      </c>
      <c r="M225" t="s">
        <v>12206</v>
      </c>
      <c r="N225" t="s">
        <v>11629</v>
      </c>
      <c r="O225" s="1">
        <v>40725</v>
      </c>
      <c r="Q225" t="s">
        <v>11906</v>
      </c>
      <c r="R225" t="s">
        <v>11905</v>
      </c>
      <c r="S225">
        <v>50.2</v>
      </c>
      <c r="T225">
        <v>35524</v>
      </c>
      <c r="U225">
        <v>33488</v>
      </c>
      <c r="V225">
        <v>386973</v>
      </c>
      <c r="W225" t="s">
        <v>11770</v>
      </c>
      <c r="X225">
        <v>0</v>
      </c>
      <c r="Y225" t="s">
        <v>11625</v>
      </c>
    </row>
    <row r="226" spans="1:25">
      <c r="A226" t="s">
        <v>9941</v>
      </c>
      <c r="B226">
        <v>0</v>
      </c>
      <c r="C226">
        <v>0</v>
      </c>
      <c r="D226">
        <v>0</v>
      </c>
      <c r="E226">
        <v>0</v>
      </c>
      <c r="F226">
        <v>0</v>
      </c>
      <c r="G226">
        <v>0</v>
      </c>
      <c r="H226">
        <v>0</v>
      </c>
      <c r="I226">
        <v>1</v>
      </c>
      <c r="J226">
        <v>2017</v>
      </c>
      <c r="K226" t="s">
        <v>623</v>
      </c>
      <c r="L226" t="s">
        <v>10537</v>
      </c>
      <c r="M226" t="s">
        <v>12205</v>
      </c>
      <c r="N226" t="s">
        <v>11629</v>
      </c>
      <c r="O226" s="1">
        <v>40725</v>
      </c>
      <c r="Q226" t="s">
        <v>11906</v>
      </c>
      <c r="R226" t="s">
        <v>11905</v>
      </c>
      <c r="S226">
        <v>50.04</v>
      </c>
      <c r="T226">
        <v>39583.01</v>
      </c>
      <c r="U226">
        <v>39454.01</v>
      </c>
      <c r="V226">
        <v>411181.01</v>
      </c>
      <c r="W226" t="s">
        <v>11770</v>
      </c>
      <c r="X226">
        <v>0</v>
      </c>
      <c r="Y226" t="s">
        <v>11625</v>
      </c>
    </row>
    <row r="227" spans="1:25">
      <c r="A227" t="s">
        <v>9941</v>
      </c>
      <c r="B227">
        <v>0</v>
      </c>
      <c r="C227">
        <v>0</v>
      </c>
      <c r="D227">
        <v>0</v>
      </c>
      <c r="E227">
        <v>0</v>
      </c>
      <c r="F227">
        <v>0</v>
      </c>
      <c r="G227">
        <v>0</v>
      </c>
      <c r="H227">
        <v>0</v>
      </c>
      <c r="I227">
        <v>1</v>
      </c>
      <c r="J227">
        <v>2017</v>
      </c>
      <c r="K227" t="s">
        <v>623</v>
      </c>
      <c r="L227" t="s">
        <v>6799</v>
      </c>
      <c r="M227" t="s">
        <v>10536</v>
      </c>
      <c r="N227" t="s">
        <v>11629</v>
      </c>
      <c r="O227" s="1">
        <v>37429</v>
      </c>
      <c r="Q227" t="s">
        <v>11906</v>
      </c>
      <c r="R227" t="s">
        <v>11905</v>
      </c>
      <c r="S227">
        <v>60.5</v>
      </c>
      <c r="T227">
        <v>15840.02</v>
      </c>
      <c r="U227">
        <v>14772.04</v>
      </c>
      <c r="V227">
        <v>162352.01</v>
      </c>
      <c r="W227" t="s">
        <v>11770</v>
      </c>
      <c r="X227">
        <v>0</v>
      </c>
      <c r="Y227" t="s">
        <v>11625</v>
      </c>
    </row>
    <row r="228" spans="1:25">
      <c r="A228" t="s">
        <v>9941</v>
      </c>
      <c r="B228">
        <v>0</v>
      </c>
      <c r="C228">
        <v>0</v>
      </c>
      <c r="D228">
        <v>0</v>
      </c>
      <c r="E228">
        <v>1</v>
      </c>
      <c r="F228">
        <v>0</v>
      </c>
      <c r="G228">
        <v>0</v>
      </c>
      <c r="H228">
        <v>0</v>
      </c>
      <c r="I228">
        <v>0</v>
      </c>
      <c r="J228">
        <v>2017</v>
      </c>
      <c r="K228" t="s">
        <v>623</v>
      </c>
      <c r="L228" t="s">
        <v>10535</v>
      </c>
      <c r="M228" t="s">
        <v>12200</v>
      </c>
      <c r="N228" t="s">
        <v>11629</v>
      </c>
      <c r="O228" s="1">
        <v>35765</v>
      </c>
      <c r="Q228" t="s">
        <v>11897</v>
      </c>
      <c r="R228" t="s">
        <v>11896</v>
      </c>
      <c r="S228">
        <v>118.7</v>
      </c>
      <c r="T228">
        <v>342828</v>
      </c>
      <c r="U228">
        <v>331581</v>
      </c>
      <c r="V228">
        <v>4458838</v>
      </c>
      <c r="W228" t="s">
        <v>11770</v>
      </c>
      <c r="X228">
        <v>0</v>
      </c>
      <c r="Y228" t="s">
        <v>11625</v>
      </c>
    </row>
    <row r="229" spans="1:25">
      <c r="A229" t="s">
        <v>9941</v>
      </c>
      <c r="B229">
        <v>0</v>
      </c>
      <c r="C229">
        <v>0</v>
      </c>
      <c r="D229">
        <v>0</v>
      </c>
      <c r="E229">
        <v>1</v>
      </c>
      <c r="F229">
        <v>0</v>
      </c>
      <c r="G229">
        <v>0</v>
      </c>
      <c r="H229">
        <v>0</v>
      </c>
      <c r="I229">
        <v>0</v>
      </c>
      <c r="J229">
        <v>2017</v>
      </c>
      <c r="K229" t="s">
        <v>623</v>
      </c>
      <c r="L229" t="s">
        <v>10535</v>
      </c>
      <c r="M229" t="s">
        <v>12204</v>
      </c>
      <c r="N229" t="s">
        <v>11629</v>
      </c>
      <c r="O229" s="1">
        <v>35765</v>
      </c>
      <c r="Q229" t="s">
        <v>623</v>
      </c>
      <c r="R229" t="s">
        <v>11894</v>
      </c>
      <c r="S229">
        <v>55.2</v>
      </c>
      <c r="T229">
        <v>198071</v>
      </c>
      <c r="U229">
        <v>191603</v>
      </c>
      <c r="V229">
        <v>0</v>
      </c>
      <c r="W229" t="s">
        <v>11770</v>
      </c>
      <c r="X229">
        <v>0</v>
      </c>
      <c r="Y229" t="s">
        <v>11625</v>
      </c>
    </row>
    <row r="230" spans="1:25">
      <c r="A230" t="s">
        <v>9941</v>
      </c>
      <c r="B230">
        <v>0</v>
      </c>
      <c r="C230">
        <v>0</v>
      </c>
      <c r="D230">
        <v>0</v>
      </c>
      <c r="E230">
        <v>1</v>
      </c>
      <c r="F230">
        <v>0</v>
      </c>
      <c r="G230">
        <v>0</v>
      </c>
      <c r="H230">
        <v>0</v>
      </c>
      <c r="I230">
        <v>0</v>
      </c>
      <c r="J230">
        <v>2017</v>
      </c>
      <c r="K230" t="s">
        <v>623</v>
      </c>
      <c r="L230" t="s">
        <v>10532</v>
      </c>
      <c r="M230" t="s">
        <v>12183</v>
      </c>
      <c r="N230" t="s">
        <v>11629</v>
      </c>
      <c r="O230" s="1">
        <v>41365</v>
      </c>
      <c r="Q230" t="s">
        <v>11912</v>
      </c>
      <c r="R230" t="s">
        <v>11911</v>
      </c>
      <c r="S230">
        <v>0.27</v>
      </c>
      <c r="T230">
        <v>3215</v>
      </c>
      <c r="U230">
        <v>3179</v>
      </c>
      <c r="V230">
        <v>26505</v>
      </c>
      <c r="W230" t="s">
        <v>11910</v>
      </c>
      <c r="X230">
        <v>4647</v>
      </c>
      <c r="Y230" t="s">
        <v>11770</v>
      </c>
    </row>
    <row r="231" spans="1:25">
      <c r="A231" t="s">
        <v>9941</v>
      </c>
      <c r="B231">
        <v>0</v>
      </c>
      <c r="C231">
        <v>0</v>
      </c>
      <c r="D231">
        <v>0</v>
      </c>
      <c r="E231">
        <v>1</v>
      </c>
      <c r="F231">
        <v>0</v>
      </c>
      <c r="G231">
        <v>0</v>
      </c>
      <c r="H231">
        <v>0</v>
      </c>
      <c r="I231">
        <v>0</v>
      </c>
      <c r="J231">
        <v>2017</v>
      </c>
      <c r="K231" t="s">
        <v>623</v>
      </c>
      <c r="L231" t="s">
        <v>10532</v>
      </c>
      <c r="M231" t="s">
        <v>12182</v>
      </c>
      <c r="N231" t="s">
        <v>11629</v>
      </c>
      <c r="O231" s="1">
        <v>41365</v>
      </c>
      <c r="Q231" t="s">
        <v>11912</v>
      </c>
      <c r="R231" t="s">
        <v>11911</v>
      </c>
      <c r="S231">
        <v>0.27</v>
      </c>
      <c r="T231">
        <v>3215</v>
      </c>
      <c r="U231">
        <v>3179</v>
      </c>
      <c r="V231">
        <v>26505</v>
      </c>
      <c r="W231" t="s">
        <v>11910</v>
      </c>
      <c r="X231">
        <v>4647</v>
      </c>
      <c r="Y231" t="s">
        <v>11770</v>
      </c>
    </row>
    <row r="232" spans="1:25">
      <c r="A232" t="s">
        <v>9941</v>
      </c>
      <c r="B232">
        <v>0</v>
      </c>
      <c r="C232">
        <v>0</v>
      </c>
      <c r="D232">
        <v>0</v>
      </c>
      <c r="E232">
        <v>1</v>
      </c>
      <c r="F232">
        <v>0</v>
      </c>
      <c r="G232">
        <v>0</v>
      </c>
      <c r="H232">
        <v>0</v>
      </c>
      <c r="I232">
        <v>0</v>
      </c>
      <c r="J232">
        <v>2017</v>
      </c>
      <c r="K232" t="s">
        <v>623</v>
      </c>
      <c r="L232" t="s">
        <v>10532</v>
      </c>
      <c r="M232" t="s">
        <v>12203</v>
      </c>
      <c r="N232" t="s">
        <v>11629</v>
      </c>
      <c r="O232" s="1">
        <v>41365</v>
      </c>
      <c r="Q232" t="s">
        <v>11912</v>
      </c>
      <c r="R232" t="s">
        <v>11911</v>
      </c>
      <c r="S232">
        <v>0.27</v>
      </c>
      <c r="T232">
        <v>3215</v>
      </c>
      <c r="U232">
        <v>3179</v>
      </c>
      <c r="V232">
        <v>26505</v>
      </c>
      <c r="W232" t="s">
        <v>11910</v>
      </c>
      <c r="X232">
        <v>4647</v>
      </c>
      <c r="Y232" t="s">
        <v>11770</v>
      </c>
    </row>
    <row r="233" spans="1:25">
      <c r="A233" t="s">
        <v>9941</v>
      </c>
      <c r="B233">
        <v>0</v>
      </c>
      <c r="C233">
        <v>0</v>
      </c>
      <c r="D233">
        <v>0</v>
      </c>
      <c r="E233">
        <v>1</v>
      </c>
      <c r="F233">
        <v>0</v>
      </c>
      <c r="G233">
        <v>0</v>
      </c>
      <c r="H233">
        <v>0</v>
      </c>
      <c r="I233">
        <v>0</v>
      </c>
      <c r="J233">
        <v>2017</v>
      </c>
      <c r="K233" t="s">
        <v>623</v>
      </c>
      <c r="L233" t="s">
        <v>10532</v>
      </c>
      <c r="M233" t="s">
        <v>12202</v>
      </c>
      <c r="N233" t="s">
        <v>11629</v>
      </c>
      <c r="O233" s="1">
        <v>41365</v>
      </c>
      <c r="Q233" t="s">
        <v>11912</v>
      </c>
      <c r="R233" t="s">
        <v>11911</v>
      </c>
      <c r="S233">
        <v>0.27</v>
      </c>
      <c r="T233">
        <v>3215</v>
      </c>
      <c r="U233">
        <v>3179</v>
      </c>
      <c r="V233">
        <v>26505</v>
      </c>
      <c r="W233" t="s">
        <v>11910</v>
      </c>
      <c r="X233">
        <v>4647</v>
      </c>
      <c r="Y233" t="s">
        <v>11770</v>
      </c>
    </row>
    <row r="234" spans="1:25">
      <c r="A234" t="s">
        <v>9941</v>
      </c>
      <c r="B234">
        <v>0</v>
      </c>
      <c r="C234">
        <v>0</v>
      </c>
      <c r="D234">
        <v>0</v>
      </c>
      <c r="E234">
        <v>1</v>
      </c>
      <c r="F234">
        <v>0</v>
      </c>
      <c r="G234">
        <v>0</v>
      </c>
      <c r="H234">
        <v>0</v>
      </c>
      <c r="I234">
        <v>0</v>
      </c>
      <c r="J234">
        <v>2017</v>
      </c>
      <c r="K234" t="s">
        <v>623</v>
      </c>
      <c r="L234" t="s">
        <v>10529</v>
      </c>
      <c r="M234" t="s">
        <v>11664</v>
      </c>
      <c r="N234" t="s">
        <v>11629</v>
      </c>
      <c r="O234" s="1">
        <v>35065</v>
      </c>
      <c r="Q234" t="s">
        <v>11635</v>
      </c>
      <c r="R234" t="s">
        <v>11634</v>
      </c>
      <c r="S234">
        <v>31.9</v>
      </c>
      <c r="T234">
        <v>146358.01999999999</v>
      </c>
      <c r="U234">
        <v>143429.01999999999</v>
      </c>
      <c r="V234">
        <v>0</v>
      </c>
      <c r="W234" t="s">
        <v>12201</v>
      </c>
      <c r="X234">
        <v>0</v>
      </c>
      <c r="Y234" t="s">
        <v>11625</v>
      </c>
    </row>
    <row r="235" spans="1:25">
      <c r="A235" t="s">
        <v>9941</v>
      </c>
      <c r="B235">
        <v>0</v>
      </c>
      <c r="C235">
        <v>0</v>
      </c>
      <c r="D235">
        <v>0</v>
      </c>
      <c r="E235">
        <v>1</v>
      </c>
      <c r="F235">
        <v>0</v>
      </c>
      <c r="G235">
        <v>0</v>
      </c>
      <c r="H235">
        <v>0</v>
      </c>
      <c r="I235">
        <v>0</v>
      </c>
      <c r="J235">
        <v>2017</v>
      </c>
      <c r="K235" t="s">
        <v>623</v>
      </c>
      <c r="L235" t="s">
        <v>6424</v>
      </c>
      <c r="M235" t="s">
        <v>11636</v>
      </c>
      <c r="N235" t="s">
        <v>11629</v>
      </c>
      <c r="O235" s="1">
        <v>32905</v>
      </c>
      <c r="Q235" t="s">
        <v>11897</v>
      </c>
      <c r="R235" t="s">
        <v>11896</v>
      </c>
      <c r="S235">
        <v>49.5</v>
      </c>
      <c r="T235">
        <v>4237.09</v>
      </c>
      <c r="U235">
        <v>2403.09</v>
      </c>
      <c r="V235">
        <v>39217.089999999997</v>
      </c>
      <c r="W235" t="s">
        <v>11770</v>
      </c>
      <c r="X235">
        <v>0</v>
      </c>
      <c r="Y235" t="s">
        <v>11625</v>
      </c>
    </row>
    <row r="236" spans="1:25">
      <c r="A236" t="s">
        <v>9941</v>
      </c>
      <c r="B236">
        <v>0</v>
      </c>
      <c r="C236">
        <v>0</v>
      </c>
      <c r="D236">
        <v>0</v>
      </c>
      <c r="E236">
        <v>1</v>
      </c>
      <c r="F236">
        <v>0</v>
      </c>
      <c r="G236">
        <v>0</v>
      </c>
      <c r="H236">
        <v>0</v>
      </c>
      <c r="I236">
        <v>0</v>
      </c>
      <c r="J236">
        <v>2017</v>
      </c>
      <c r="K236" t="s">
        <v>623</v>
      </c>
      <c r="L236" t="s">
        <v>6424</v>
      </c>
      <c r="M236" t="s">
        <v>11692</v>
      </c>
      <c r="N236" t="s">
        <v>11629</v>
      </c>
      <c r="O236" s="1">
        <v>32905</v>
      </c>
      <c r="Q236" t="s">
        <v>623</v>
      </c>
      <c r="R236" t="s">
        <v>11894</v>
      </c>
      <c r="S236">
        <v>10.5</v>
      </c>
      <c r="T236">
        <v>1780.09</v>
      </c>
      <c r="U236">
        <v>1780.09</v>
      </c>
      <c r="V236">
        <v>39217.089999999997</v>
      </c>
      <c r="W236" t="s">
        <v>11770</v>
      </c>
      <c r="X236">
        <v>0</v>
      </c>
      <c r="Y236" t="s">
        <v>11625</v>
      </c>
    </row>
    <row r="237" spans="1:25">
      <c r="A237" t="s">
        <v>9941</v>
      </c>
      <c r="B237">
        <v>0</v>
      </c>
      <c r="C237">
        <v>0</v>
      </c>
      <c r="D237">
        <v>0</v>
      </c>
      <c r="E237">
        <v>1</v>
      </c>
      <c r="F237">
        <v>0</v>
      </c>
      <c r="G237">
        <v>0</v>
      </c>
      <c r="H237">
        <v>0</v>
      </c>
      <c r="I237">
        <v>0</v>
      </c>
      <c r="J237">
        <v>2017</v>
      </c>
      <c r="K237" t="s">
        <v>623</v>
      </c>
      <c r="L237" t="s">
        <v>10525</v>
      </c>
      <c r="M237" t="s">
        <v>11636</v>
      </c>
      <c r="N237" t="s">
        <v>11629</v>
      </c>
      <c r="O237" s="1">
        <v>34973</v>
      </c>
      <c r="Q237" t="s">
        <v>11906</v>
      </c>
      <c r="R237" t="s">
        <v>11905</v>
      </c>
      <c r="S237">
        <v>48</v>
      </c>
      <c r="T237">
        <v>9806.0300000000007</v>
      </c>
      <c r="U237">
        <v>9632.0300000000007</v>
      </c>
      <c r="V237">
        <v>106562.03</v>
      </c>
      <c r="W237" t="s">
        <v>11770</v>
      </c>
      <c r="X237">
        <v>0</v>
      </c>
      <c r="Y237" t="s">
        <v>5752</v>
      </c>
    </row>
    <row r="238" spans="1:25">
      <c r="A238" t="s">
        <v>9941</v>
      </c>
      <c r="B238">
        <v>0</v>
      </c>
      <c r="C238">
        <v>0</v>
      </c>
      <c r="D238">
        <v>0</v>
      </c>
      <c r="E238">
        <v>1</v>
      </c>
      <c r="F238">
        <v>0</v>
      </c>
      <c r="G238">
        <v>0</v>
      </c>
      <c r="H238">
        <v>0</v>
      </c>
      <c r="I238">
        <v>0</v>
      </c>
      <c r="J238">
        <v>2017</v>
      </c>
      <c r="K238" t="s">
        <v>623</v>
      </c>
      <c r="L238" t="s">
        <v>10525</v>
      </c>
      <c r="M238" t="s">
        <v>11692</v>
      </c>
      <c r="N238" t="s">
        <v>11629</v>
      </c>
      <c r="O238" s="1">
        <v>34973</v>
      </c>
      <c r="Q238" t="s">
        <v>623</v>
      </c>
      <c r="R238" t="s">
        <v>11894</v>
      </c>
      <c r="S238">
        <v>17.5</v>
      </c>
      <c r="T238">
        <v>55649</v>
      </c>
      <c r="U238">
        <v>52520</v>
      </c>
      <c r="V238">
        <v>0</v>
      </c>
      <c r="W238" t="s">
        <v>11770</v>
      </c>
      <c r="X238">
        <v>0</v>
      </c>
      <c r="Y238" t="s">
        <v>5752</v>
      </c>
    </row>
    <row r="239" spans="1:25">
      <c r="A239" t="s">
        <v>9941</v>
      </c>
      <c r="B239">
        <v>0</v>
      </c>
      <c r="C239">
        <v>0</v>
      </c>
      <c r="D239">
        <v>0</v>
      </c>
      <c r="E239">
        <v>1</v>
      </c>
      <c r="F239">
        <v>0</v>
      </c>
      <c r="G239">
        <v>0</v>
      </c>
      <c r="H239">
        <v>0</v>
      </c>
      <c r="I239">
        <v>0</v>
      </c>
      <c r="J239">
        <v>2017</v>
      </c>
      <c r="K239" t="s">
        <v>623</v>
      </c>
      <c r="L239" t="s">
        <v>10525</v>
      </c>
      <c r="M239" t="s">
        <v>12200</v>
      </c>
      <c r="N239" t="s">
        <v>11629</v>
      </c>
      <c r="O239" s="1">
        <v>34973</v>
      </c>
      <c r="Q239" t="s">
        <v>11897</v>
      </c>
      <c r="R239" t="s">
        <v>11896</v>
      </c>
      <c r="S239">
        <v>54</v>
      </c>
      <c r="T239">
        <v>238127</v>
      </c>
      <c r="U239">
        <v>224483</v>
      </c>
      <c r="V239">
        <v>2473881</v>
      </c>
      <c r="W239" t="s">
        <v>11770</v>
      </c>
      <c r="X239">
        <v>98296.01</v>
      </c>
      <c r="Y239" t="s">
        <v>5752</v>
      </c>
    </row>
    <row r="240" spans="1:25">
      <c r="A240" t="s">
        <v>9941</v>
      </c>
      <c r="B240">
        <v>0</v>
      </c>
      <c r="C240">
        <v>0</v>
      </c>
      <c r="D240">
        <v>0</v>
      </c>
      <c r="E240">
        <v>1</v>
      </c>
      <c r="F240">
        <v>0</v>
      </c>
      <c r="G240">
        <v>0</v>
      </c>
      <c r="H240">
        <v>0</v>
      </c>
      <c r="I240">
        <v>0</v>
      </c>
      <c r="J240">
        <v>2017</v>
      </c>
      <c r="K240" t="s">
        <v>623</v>
      </c>
      <c r="L240" t="s">
        <v>10522</v>
      </c>
      <c r="M240" t="s">
        <v>11651</v>
      </c>
      <c r="N240" t="s">
        <v>11629</v>
      </c>
      <c r="O240" s="1">
        <v>31017</v>
      </c>
      <c r="Q240" t="s">
        <v>11661</v>
      </c>
      <c r="R240" t="s">
        <v>11900</v>
      </c>
      <c r="S240">
        <v>3.5</v>
      </c>
      <c r="T240">
        <v>19245</v>
      </c>
      <c r="U240">
        <v>18835</v>
      </c>
      <c r="V240">
        <v>275348</v>
      </c>
      <c r="W240" t="s">
        <v>11770</v>
      </c>
      <c r="X240">
        <v>0</v>
      </c>
      <c r="Y240" t="s">
        <v>11625</v>
      </c>
    </row>
    <row r="241" spans="1:25">
      <c r="A241" t="s">
        <v>9941</v>
      </c>
      <c r="B241">
        <v>0</v>
      </c>
      <c r="C241">
        <v>0</v>
      </c>
      <c r="D241">
        <v>0</v>
      </c>
      <c r="E241">
        <v>1</v>
      </c>
      <c r="F241">
        <v>0</v>
      </c>
      <c r="G241">
        <v>0</v>
      </c>
      <c r="H241">
        <v>0</v>
      </c>
      <c r="I241">
        <v>0</v>
      </c>
      <c r="J241">
        <v>2017</v>
      </c>
      <c r="K241" t="s">
        <v>623</v>
      </c>
      <c r="L241" t="s">
        <v>10522</v>
      </c>
      <c r="M241" t="s">
        <v>11650</v>
      </c>
      <c r="N241" t="s">
        <v>11629</v>
      </c>
      <c r="O241" s="1">
        <v>31017</v>
      </c>
      <c r="Q241" t="s">
        <v>11897</v>
      </c>
      <c r="R241" t="s">
        <v>11896</v>
      </c>
      <c r="S241">
        <v>3.5</v>
      </c>
      <c r="T241">
        <v>19245</v>
      </c>
      <c r="U241">
        <v>18835</v>
      </c>
      <c r="V241">
        <v>275348</v>
      </c>
      <c r="W241" t="s">
        <v>11770</v>
      </c>
      <c r="X241">
        <v>0</v>
      </c>
      <c r="Y241" t="s">
        <v>11625</v>
      </c>
    </row>
    <row r="242" spans="1:25">
      <c r="A242" t="s">
        <v>9941</v>
      </c>
      <c r="B242">
        <v>0</v>
      </c>
      <c r="C242">
        <v>0</v>
      </c>
      <c r="D242">
        <v>0</v>
      </c>
      <c r="E242">
        <v>1</v>
      </c>
      <c r="F242">
        <v>0</v>
      </c>
      <c r="G242">
        <v>0</v>
      </c>
      <c r="H242">
        <v>0</v>
      </c>
      <c r="I242">
        <v>0</v>
      </c>
      <c r="J242">
        <v>2017</v>
      </c>
      <c r="K242" t="s">
        <v>623</v>
      </c>
      <c r="L242" t="s">
        <v>10520</v>
      </c>
      <c r="M242" t="s">
        <v>12199</v>
      </c>
      <c r="N242" t="s">
        <v>11629</v>
      </c>
      <c r="O242" s="1">
        <v>31686</v>
      </c>
      <c r="Q242" t="s">
        <v>11906</v>
      </c>
      <c r="R242" t="s">
        <v>11905</v>
      </c>
      <c r="S242">
        <v>2.76</v>
      </c>
      <c r="T242">
        <v>19468</v>
      </c>
      <c r="U242">
        <v>18907</v>
      </c>
      <c r="V242">
        <v>526743</v>
      </c>
      <c r="W242" t="s">
        <v>11770</v>
      </c>
      <c r="X242">
        <v>0</v>
      </c>
      <c r="Y242" t="s">
        <v>249</v>
      </c>
    </row>
    <row r="243" spans="1:25">
      <c r="A243" t="s">
        <v>9941</v>
      </c>
      <c r="B243">
        <v>0</v>
      </c>
      <c r="C243">
        <v>0</v>
      </c>
      <c r="D243">
        <v>0</v>
      </c>
      <c r="E243">
        <v>1</v>
      </c>
      <c r="F243">
        <v>0</v>
      </c>
      <c r="G243">
        <v>0</v>
      </c>
      <c r="H243">
        <v>0</v>
      </c>
      <c r="I243">
        <v>0</v>
      </c>
      <c r="J243">
        <v>2017</v>
      </c>
      <c r="K243" t="s">
        <v>623</v>
      </c>
      <c r="L243" t="s">
        <v>10520</v>
      </c>
      <c r="M243" t="s">
        <v>12198</v>
      </c>
      <c r="N243" t="s">
        <v>11629</v>
      </c>
      <c r="O243" s="1">
        <v>31686</v>
      </c>
      <c r="Q243" t="s">
        <v>11906</v>
      </c>
      <c r="R243" t="s">
        <v>11905</v>
      </c>
      <c r="S243">
        <v>2.76</v>
      </c>
      <c r="T243">
        <v>19448</v>
      </c>
      <c r="U243">
        <v>18882</v>
      </c>
      <c r="V243">
        <v>521527</v>
      </c>
      <c r="W243" t="s">
        <v>11770</v>
      </c>
      <c r="X243">
        <v>0</v>
      </c>
      <c r="Y243" t="s">
        <v>249</v>
      </c>
    </row>
    <row r="244" spans="1:25">
      <c r="A244" t="s">
        <v>9941</v>
      </c>
      <c r="B244">
        <v>0</v>
      </c>
      <c r="C244">
        <v>0</v>
      </c>
      <c r="D244">
        <v>0</v>
      </c>
      <c r="E244">
        <v>1</v>
      </c>
      <c r="F244">
        <v>0</v>
      </c>
      <c r="G244">
        <v>0</v>
      </c>
      <c r="H244">
        <v>0</v>
      </c>
      <c r="I244">
        <v>0</v>
      </c>
      <c r="J244">
        <v>2017</v>
      </c>
      <c r="K244" t="s">
        <v>623</v>
      </c>
      <c r="L244" t="s">
        <v>10520</v>
      </c>
      <c r="M244" t="s">
        <v>12197</v>
      </c>
      <c r="N244" t="s">
        <v>11629</v>
      </c>
      <c r="O244" s="1">
        <v>32112</v>
      </c>
      <c r="Q244" t="s">
        <v>11906</v>
      </c>
      <c r="R244" t="s">
        <v>11905</v>
      </c>
      <c r="S244">
        <v>2.76</v>
      </c>
      <c r="T244">
        <v>18992</v>
      </c>
      <c r="U244">
        <v>18440</v>
      </c>
      <c r="V244">
        <v>498225</v>
      </c>
      <c r="W244" t="s">
        <v>11770</v>
      </c>
      <c r="X244">
        <v>0</v>
      </c>
      <c r="Y244" t="s">
        <v>249</v>
      </c>
    </row>
    <row r="245" spans="1:25">
      <c r="A245" t="s">
        <v>9941</v>
      </c>
      <c r="B245">
        <v>0</v>
      </c>
      <c r="C245">
        <v>0</v>
      </c>
      <c r="D245">
        <v>0</v>
      </c>
      <c r="E245">
        <v>1</v>
      </c>
      <c r="F245">
        <v>0</v>
      </c>
      <c r="G245">
        <v>0</v>
      </c>
      <c r="H245">
        <v>0</v>
      </c>
      <c r="I245">
        <v>0</v>
      </c>
      <c r="J245">
        <v>2017</v>
      </c>
      <c r="K245" t="s">
        <v>623</v>
      </c>
      <c r="L245" t="s">
        <v>10520</v>
      </c>
      <c r="M245" t="s">
        <v>12196</v>
      </c>
      <c r="N245" t="s">
        <v>11629</v>
      </c>
      <c r="O245" s="1">
        <v>32112</v>
      </c>
      <c r="Q245" t="s">
        <v>11906</v>
      </c>
      <c r="R245" t="s">
        <v>11905</v>
      </c>
      <c r="S245">
        <v>2.76</v>
      </c>
      <c r="T245">
        <v>18676</v>
      </c>
      <c r="U245">
        <v>18125</v>
      </c>
      <c r="V245">
        <v>483535</v>
      </c>
      <c r="W245" t="s">
        <v>11770</v>
      </c>
      <c r="X245">
        <v>0</v>
      </c>
      <c r="Y245" t="s">
        <v>249</v>
      </c>
    </row>
    <row r="246" spans="1:25">
      <c r="A246" t="s">
        <v>9941</v>
      </c>
      <c r="B246">
        <v>0</v>
      </c>
      <c r="C246">
        <v>0</v>
      </c>
      <c r="D246">
        <v>0</v>
      </c>
      <c r="E246">
        <v>1</v>
      </c>
      <c r="F246">
        <v>0</v>
      </c>
      <c r="G246">
        <v>0</v>
      </c>
      <c r="H246">
        <v>0</v>
      </c>
      <c r="I246">
        <v>0</v>
      </c>
      <c r="J246">
        <v>2017</v>
      </c>
      <c r="K246" t="s">
        <v>623</v>
      </c>
      <c r="L246" t="s">
        <v>10520</v>
      </c>
      <c r="M246" t="s">
        <v>12195</v>
      </c>
      <c r="N246" t="s">
        <v>11645</v>
      </c>
      <c r="O246" s="1">
        <v>32752</v>
      </c>
      <c r="Q246" t="s">
        <v>11906</v>
      </c>
      <c r="R246" t="s">
        <v>11905</v>
      </c>
      <c r="S246">
        <v>2.76</v>
      </c>
      <c r="T246">
        <v>0.12</v>
      </c>
      <c r="U246">
        <v>0.12</v>
      </c>
      <c r="V246">
        <v>0</v>
      </c>
      <c r="W246" t="s">
        <v>11770</v>
      </c>
      <c r="X246">
        <v>0</v>
      </c>
      <c r="Y246" t="s">
        <v>249</v>
      </c>
    </row>
    <row r="247" spans="1:25">
      <c r="A247" t="s">
        <v>9941</v>
      </c>
      <c r="B247">
        <v>0</v>
      </c>
      <c r="C247">
        <v>0</v>
      </c>
      <c r="D247">
        <v>0</v>
      </c>
      <c r="E247">
        <v>1</v>
      </c>
      <c r="F247">
        <v>0</v>
      </c>
      <c r="G247">
        <v>0</v>
      </c>
      <c r="H247">
        <v>0</v>
      </c>
      <c r="I247">
        <v>0</v>
      </c>
      <c r="J247">
        <v>2017</v>
      </c>
      <c r="K247" t="s">
        <v>623</v>
      </c>
      <c r="L247" t="s">
        <v>10520</v>
      </c>
      <c r="M247" t="s">
        <v>12194</v>
      </c>
      <c r="N247" t="s">
        <v>11645</v>
      </c>
      <c r="O247" s="1">
        <v>32752</v>
      </c>
      <c r="Q247" t="s">
        <v>11906</v>
      </c>
      <c r="R247" t="s">
        <v>11905</v>
      </c>
      <c r="S247">
        <v>2.76</v>
      </c>
      <c r="T247">
        <v>0.12</v>
      </c>
      <c r="U247">
        <v>0.12</v>
      </c>
      <c r="V247">
        <v>0</v>
      </c>
      <c r="W247" t="s">
        <v>11770</v>
      </c>
      <c r="X247">
        <v>0</v>
      </c>
      <c r="Y247" t="s">
        <v>249</v>
      </c>
    </row>
    <row r="248" spans="1:25">
      <c r="A248" t="s">
        <v>9941</v>
      </c>
      <c r="B248">
        <v>0</v>
      </c>
      <c r="C248">
        <v>0</v>
      </c>
      <c r="D248">
        <v>0</v>
      </c>
      <c r="E248">
        <v>1</v>
      </c>
      <c r="F248">
        <v>0</v>
      </c>
      <c r="G248">
        <v>0</v>
      </c>
      <c r="H248">
        <v>0</v>
      </c>
      <c r="I248">
        <v>0</v>
      </c>
      <c r="J248">
        <v>2017</v>
      </c>
      <c r="K248" t="s">
        <v>623</v>
      </c>
      <c r="L248" t="s">
        <v>10518</v>
      </c>
      <c r="M248" t="s">
        <v>12193</v>
      </c>
      <c r="N248" t="s">
        <v>11629</v>
      </c>
      <c r="O248" s="1">
        <v>32417</v>
      </c>
      <c r="Q248" t="s">
        <v>11906</v>
      </c>
      <c r="R248" t="s">
        <v>11905</v>
      </c>
      <c r="S248">
        <v>2.76</v>
      </c>
      <c r="T248">
        <v>20846</v>
      </c>
      <c r="U248">
        <v>18642</v>
      </c>
      <c r="V248">
        <v>463599</v>
      </c>
      <c r="W248" t="s">
        <v>11770</v>
      </c>
      <c r="X248">
        <v>0</v>
      </c>
      <c r="Y248" t="s">
        <v>249</v>
      </c>
    </row>
    <row r="249" spans="1:25">
      <c r="A249" t="s">
        <v>9941</v>
      </c>
      <c r="B249">
        <v>0</v>
      </c>
      <c r="C249">
        <v>0</v>
      </c>
      <c r="D249">
        <v>0</v>
      </c>
      <c r="E249">
        <v>1</v>
      </c>
      <c r="F249">
        <v>0</v>
      </c>
      <c r="G249">
        <v>0</v>
      </c>
      <c r="H249">
        <v>0</v>
      </c>
      <c r="I249">
        <v>0</v>
      </c>
      <c r="J249">
        <v>2017</v>
      </c>
      <c r="K249" t="s">
        <v>623</v>
      </c>
      <c r="L249" t="s">
        <v>10518</v>
      </c>
      <c r="M249" t="s">
        <v>12192</v>
      </c>
      <c r="N249" t="s">
        <v>11629</v>
      </c>
      <c r="O249" s="1">
        <v>32417</v>
      </c>
      <c r="Q249" t="s">
        <v>11906</v>
      </c>
      <c r="R249" t="s">
        <v>11905</v>
      </c>
      <c r="S249">
        <v>2.76</v>
      </c>
      <c r="T249">
        <v>21004</v>
      </c>
      <c r="U249">
        <v>18813</v>
      </c>
      <c r="V249">
        <v>466615</v>
      </c>
      <c r="W249" t="s">
        <v>11770</v>
      </c>
      <c r="X249">
        <v>0</v>
      </c>
      <c r="Y249" t="s">
        <v>249</v>
      </c>
    </row>
    <row r="250" spans="1:25">
      <c r="A250" t="s">
        <v>9941</v>
      </c>
      <c r="B250">
        <v>0</v>
      </c>
      <c r="C250">
        <v>0</v>
      </c>
      <c r="D250">
        <v>0</v>
      </c>
      <c r="E250">
        <v>1</v>
      </c>
      <c r="F250">
        <v>0</v>
      </c>
      <c r="G250">
        <v>0</v>
      </c>
      <c r="H250">
        <v>0</v>
      </c>
      <c r="I250">
        <v>0</v>
      </c>
      <c r="J250">
        <v>2017</v>
      </c>
      <c r="K250" t="s">
        <v>623</v>
      </c>
      <c r="L250" t="s">
        <v>10518</v>
      </c>
      <c r="M250" t="s">
        <v>12191</v>
      </c>
      <c r="N250" t="s">
        <v>11629</v>
      </c>
      <c r="O250" s="1">
        <v>30225</v>
      </c>
      <c r="Q250" t="s">
        <v>11906</v>
      </c>
      <c r="R250" t="s">
        <v>11905</v>
      </c>
      <c r="S250">
        <v>2.5</v>
      </c>
      <c r="T250">
        <v>20846</v>
      </c>
      <c r="U250">
        <v>18642</v>
      </c>
      <c r="V250">
        <v>463599</v>
      </c>
      <c r="W250" t="s">
        <v>11770</v>
      </c>
      <c r="X250">
        <v>0</v>
      </c>
      <c r="Y250" t="s">
        <v>249</v>
      </c>
    </row>
    <row r="251" spans="1:25">
      <c r="A251" t="s">
        <v>9941</v>
      </c>
      <c r="B251">
        <v>0</v>
      </c>
      <c r="C251">
        <v>0</v>
      </c>
      <c r="D251">
        <v>0</v>
      </c>
      <c r="E251">
        <v>1</v>
      </c>
      <c r="F251">
        <v>0</v>
      </c>
      <c r="G251">
        <v>0</v>
      </c>
      <c r="H251">
        <v>0</v>
      </c>
      <c r="I251">
        <v>0</v>
      </c>
      <c r="J251">
        <v>2017</v>
      </c>
      <c r="K251" t="s">
        <v>623</v>
      </c>
      <c r="L251" t="s">
        <v>10518</v>
      </c>
      <c r="M251" t="s">
        <v>12190</v>
      </c>
      <c r="N251" t="s">
        <v>11629</v>
      </c>
      <c r="O251" s="1">
        <v>30225</v>
      </c>
      <c r="Q251" t="s">
        <v>11906</v>
      </c>
      <c r="R251" t="s">
        <v>11905</v>
      </c>
      <c r="S251">
        <v>2.5</v>
      </c>
      <c r="T251">
        <v>20999</v>
      </c>
      <c r="U251">
        <v>18813</v>
      </c>
      <c r="V251">
        <v>466615</v>
      </c>
      <c r="W251" t="s">
        <v>11770</v>
      </c>
      <c r="X251">
        <v>0</v>
      </c>
      <c r="Y251" t="s">
        <v>249</v>
      </c>
    </row>
    <row r="252" spans="1:25">
      <c r="A252" t="s">
        <v>9941</v>
      </c>
      <c r="B252">
        <v>0</v>
      </c>
      <c r="C252">
        <v>0</v>
      </c>
      <c r="D252">
        <v>0</v>
      </c>
      <c r="E252">
        <v>1</v>
      </c>
      <c r="F252">
        <v>0</v>
      </c>
      <c r="G252">
        <v>0</v>
      </c>
      <c r="H252">
        <v>0</v>
      </c>
      <c r="I252">
        <v>0</v>
      </c>
      <c r="J252">
        <v>2017</v>
      </c>
      <c r="K252" t="s">
        <v>623</v>
      </c>
      <c r="L252" t="s">
        <v>10518</v>
      </c>
      <c r="M252" t="s">
        <v>12189</v>
      </c>
      <c r="N252" t="s">
        <v>11629</v>
      </c>
      <c r="O252" s="1">
        <v>30225</v>
      </c>
      <c r="Q252" t="s">
        <v>11906</v>
      </c>
      <c r="R252" t="s">
        <v>11905</v>
      </c>
      <c r="S252">
        <v>2.5</v>
      </c>
      <c r="T252">
        <v>21160</v>
      </c>
      <c r="U252">
        <v>18900</v>
      </c>
      <c r="V252">
        <v>474014</v>
      </c>
      <c r="W252" t="s">
        <v>11770</v>
      </c>
      <c r="X252">
        <v>0</v>
      </c>
      <c r="Y252" t="s">
        <v>249</v>
      </c>
    </row>
    <row r="253" spans="1:25">
      <c r="A253" t="s">
        <v>9941</v>
      </c>
      <c r="B253">
        <v>0</v>
      </c>
      <c r="C253">
        <v>0</v>
      </c>
      <c r="D253">
        <v>0</v>
      </c>
      <c r="E253">
        <v>1</v>
      </c>
      <c r="F253">
        <v>0</v>
      </c>
      <c r="G253">
        <v>0</v>
      </c>
      <c r="H253">
        <v>0</v>
      </c>
      <c r="I253">
        <v>0</v>
      </c>
      <c r="J253">
        <v>2017</v>
      </c>
      <c r="K253" t="s">
        <v>623</v>
      </c>
      <c r="L253" t="s">
        <v>10518</v>
      </c>
      <c r="M253" t="s">
        <v>12188</v>
      </c>
      <c r="N253" t="s">
        <v>11629</v>
      </c>
      <c r="O253" s="1">
        <v>30225</v>
      </c>
      <c r="Q253" t="s">
        <v>11906</v>
      </c>
      <c r="R253" t="s">
        <v>11905</v>
      </c>
      <c r="S253">
        <v>2.5</v>
      </c>
      <c r="T253">
        <v>21088</v>
      </c>
      <c r="U253">
        <v>18835</v>
      </c>
      <c r="V253">
        <v>461049</v>
      </c>
      <c r="W253" t="s">
        <v>11770</v>
      </c>
      <c r="X253">
        <v>0</v>
      </c>
      <c r="Y253" t="s">
        <v>249</v>
      </c>
    </row>
    <row r="254" spans="1:25">
      <c r="A254" t="s">
        <v>9941</v>
      </c>
      <c r="B254">
        <v>0</v>
      </c>
      <c r="C254">
        <v>0</v>
      </c>
      <c r="D254">
        <v>0</v>
      </c>
      <c r="E254">
        <v>1</v>
      </c>
      <c r="F254">
        <v>0</v>
      </c>
      <c r="G254">
        <v>0</v>
      </c>
      <c r="H254">
        <v>0</v>
      </c>
      <c r="I254">
        <v>0</v>
      </c>
      <c r="J254">
        <v>2017</v>
      </c>
      <c r="K254" t="s">
        <v>623</v>
      </c>
      <c r="L254" t="s">
        <v>10518</v>
      </c>
      <c r="M254" t="s">
        <v>12187</v>
      </c>
      <c r="N254" t="s">
        <v>11629</v>
      </c>
      <c r="O254" s="1">
        <v>31594</v>
      </c>
      <c r="Q254" t="s">
        <v>11906</v>
      </c>
      <c r="R254" t="s">
        <v>11905</v>
      </c>
      <c r="S254">
        <v>2.76</v>
      </c>
      <c r="T254">
        <v>22936</v>
      </c>
      <c r="U254">
        <v>22624</v>
      </c>
      <c r="V254">
        <v>465765</v>
      </c>
      <c r="W254" t="s">
        <v>11770</v>
      </c>
      <c r="X254">
        <v>0</v>
      </c>
      <c r="Y254" t="s">
        <v>249</v>
      </c>
    </row>
    <row r="255" spans="1:25">
      <c r="A255" t="s">
        <v>9941</v>
      </c>
      <c r="B255">
        <v>0</v>
      </c>
      <c r="C255">
        <v>0</v>
      </c>
      <c r="D255">
        <v>0</v>
      </c>
      <c r="E255">
        <v>1</v>
      </c>
      <c r="F255">
        <v>0</v>
      </c>
      <c r="G255">
        <v>0</v>
      </c>
      <c r="H255">
        <v>0</v>
      </c>
      <c r="I255">
        <v>0</v>
      </c>
      <c r="J255">
        <v>2017</v>
      </c>
      <c r="K255" t="s">
        <v>623</v>
      </c>
      <c r="L255" t="s">
        <v>10518</v>
      </c>
      <c r="M255" t="s">
        <v>12186</v>
      </c>
      <c r="N255" t="s">
        <v>11629</v>
      </c>
      <c r="O255" s="1">
        <v>31594</v>
      </c>
      <c r="Q255" t="s">
        <v>11906</v>
      </c>
      <c r="R255" t="s">
        <v>11905</v>
      </c>
      <c r="S255">
        <v>2.76</v>
      </c>
      <c r="T255">
        <v>23290</v>
      </c>
      <c r="U255">
        <v>22973</v>
      </c>
      <c r="V255">
        <v>496101</v>
      </c>
      <c r="W255" t="s">
        <v>11770</v>
      </c>
      <c r="X255">
        <v>0</v>
      </c>
      <c r="Y255" t="s">
        <v>249</v>
      </c>
    </row>
    <row r="256" spans="1:25">
      <c r="A256" t="s">
        <v>9941</v>
      </c>
      <c r="B256">
        <v>0</v>
      </c>
      <c r="C256">
        <v>0</v>
      </c>
      <c r="D256">
        <v>0</v>
      </c>
      <c r="E256">
        <v>1</v>
      </c>
      <c r="F256">
        <v>0</v>
      </c>
      <c r="G256">
        <v>0</v>
      </c>
      <c r="H256">
        <v>0</v>
      </c>
      <c r="I256">
        <v>0</v>
      </c>
      <c r="J256">
        <v>2017</v>
      </c>
      <c r="K256" t="s">
        <v>623</v>
      </c>
      <c r="L256" t="s">
        <v>10516</v>
      </c>
      <c r="M256" t="s">
        <v>12185</v>
      </c>
      <c r="N256" t="s">
        <v>11629</v>
      </c>
      <c r="O256" s="1">
        <v>32295</v>
      </c>
      <c r="Q256" t="s">
        <v>11906</v>
      </c>
      <c r="R256" t="s">
        <v>11905</v>
      </c>
      <c r="S256">
        <v>24.4</v>
      </c>
      <c r="T256">
        <v>139212</v>
      </c>
      <c r="U256">
        <v>134986</v>
      </c>
      <c r="V256">
        <v>2147648</v>
      </c>
      <c r="W256" t="s">
        <v>11770</v>
      </c>
      <c r="X256">
        <v>0</v>
      </c>
      <c r="Y256" t="s">
        <v>249</v>
      </c>
    </row>
    <row r="257" spans="1:25">
      <c r="A257" t="s">
        <v>9941</v>
      </c>
      <c r="B257">
        <v>0</v>
      </c>
      <c r="C257">
        <v>0</v>
      </c>
      <c r="D257">
        <v>0</v>
      </c>
      <c r="E257">
        <v>1</v>
      </c>
      <c r="F257">
        <v>0</v>
      </c>
      <c r="G257">
        <v>0</v>
      </c>
      <c r="H257">
        <v>0</v>
      </c>
      <c r="I257">
        <v>0</v>
      </c>
      <c r="J257">
        <v>2017</v>
      </c>
      <c r="K257" t="s">
        <v>623</v>
      </c>
      <c r="L257" t="s">
        <v>10516</v>
      </c>
      <c r="M257" t="s">
        <v>12184</v>
      </c>
      <c r="N257" t="s">
        <v>11629</v>
      </c>
      <c r="O257" s="1">
        <v>32295</v>
      </c>
      <c r="Q257" t="s">
        <v>11906</v>
      </c>
      <c r="R257" t="s">
        <v>11905</v>
      </c>
      <c r="S257">
        <v>24.4</v>
      </c>
      <c r="T257">
        <v>86184.03</v>
      </c>
      <c r="U257">
        <v>83568.03</v>
      </c>
      <c r="V257">
        <v>1392490</v>
      </c>
      <c r="W257" t="s">
        <v>11770</v>
      </c>
      <c r="X257">
        <v>0</v>
      </c>
      <c r="Y257" t="s">
        <v>249</v>
      </c>
    </row>
    <row r="258" spans="1:25">
      <c r="A258" t="s">
        <v>9941</v>
      </c>
      <c r="B258">
        <v>0</v>
      </c>
      <c r="C258">
        <v>0</v>
      </c>
      <c r="D258">
        <v>0</v>
      </c>
      <c r="E258">
        <v>1</v>
      </c>
      <c r="F258">
        <v>0</v>
      </c>
      <c r="G258">
        <v>0</v>
      </c>
      <c r="H258">
        <v>0</v>
      </c>
      <c r="I258">
        <v>0</v>
      </c>
      <c r="J258">
        <v>2017</v>
      </c>
      <c r="K258" t="s">
        <v>623</v>
      </c>
      <c r="L258" t="s">
        <v>10513</v>
      </c>
      <c r="M258" t="s">
        <v>12183</v>
      </c>
      <c r="N258" t="s">
        <v>11629</v>
      </c>
      <c r="O258" s="1">
        <v>33817</v>
      </c>
      <c r="Q258" t="s">
        <v>11661</v>
      </c>
      <c r="R258" t="s">
        <v>11900</v>
      </c>
      <c r="S258">
        <v>62.64</v>
      </c>
      <c r="T258">
        <v>383893</v>
      </c>
      <c r="U258">
        <v>377016</v>
      </c>
      <c r="V258">
        <v>4368692</v>
      </c>
      <c r="W258" t="s">
        <v>11770</v>
      </c>
      <c r="X258">
        <v>0</v>
      </c>
      <c r="Y258" t="s">
        <v>11928</v>
      </c>
    </row>
    <row r="259" spans="1:25">
      <c r="A259" t="s">
        <v>9941</v>
      </c>
      <c r="B259">
        <v>0</v>
      </c>
      <c r="C259">
        <v>0</v>
      </c>
      <c r="D259">
        <v>0</v>
      </c>
      <c r="E259">
        <v>1</v>
      </c>
      <c r="F259">
        <v>0</v>
      </c>
      <c r="G259">
        <v>0</v>
      </c>
      <c r="H259">
        <v>0</v>
      </c>
      <c r="I259">
        <v>0</v>
      </c>
      <c r="J259">
        <v>2017</v>
      </c>
      <c r="K259" t="s">
        <v>623</v>
      </c>
      <c r="L259" t="s">
        <v>10513</v>
      </c>
      <c r="M259" t="s">
        <v>12182</v>
      </c>
      <c r="N259" t="s">
        <v>11629</v>
      </c>
      <c r="O259" s="1">
        <v>33848</v>
      </c>
      <c r="Q259" t="s">
        <v>11661</v>
      </c>
      <c r="R259" t="s">
        <v>11900</v>
      </c>
      <c r="S259">
        <v>62.64</v>
      </c>
      <c r="T259">
        <v>401535</v>
      </c>
      <c r="U259">
        <v>395273</v>
      </c>
      <c r="V259">
        <v>4531347</v>
      </c>
      <c r="W259" t="s">
        <v>11770</v>
      </c>
      <c r="X259">
        <v>21</v>
      </c>
      <c r="Y259" t="s">
        <v>11928</v>
      </c>
    </row>
    <row r="260" spans="1:25">
      <c r="A260" t="s">
        <v>9941</v>
      </c>
      <c r="B260">
        <v>0</v>
      </c>
      <c r="C260">
        <v>0</v>
      </c>
      <c r="D260">
        <v>0</v>
      </c>
      <c r="E260">
        <v>1</v>
      </c>
      <c r="F260">
        <v>0</v>
      </c>
      <c r="G260">
        <v>0</v>
      </c>
      <c r="H260">
        <v>0</v>
      </c>
      <c r="I260">
        <v>0</v>
      </c>
      <c r="J260">
        <v>2017</v>
      </c>
      <c r="K260" t="s">
        <v>623</v>
      </c>
      <c r="L260" t="s">
        <v>10513</v>
      </c>
      <c r="M260" t="s">
        <v>12181</v>
      </c>
      <c r="N260" t="s">
        <v>11629</v>
      </c>
      <c r="O260" s="1">
        <v>35065</v>
      </c>
      <c r="Q260" t="s">
        <v>11871</v>
      </c>
      <c r="R260" t="s">
        <v>11870</v>
      </c>
      <c r="S260">
        <v>10</v>
      </c>
      <c r="T260">
        <v>28069</v>
      </c>
      <c r="U260">
        <v>28069</v>
      </c>
      <c r="V260">
        <v>0</v>
      </c>
      <c r="W260" t="s">
        <v>11770</v>
      </c>
      <c r="X260">
        <v>0</v>
      </c>
      <c r="Y260" t="s">
        <v>11625</v>
      </c>
    </row>
    <row r="261" spans="1:25">
      <c r="A261" t="s">
        <v>9941</v>
      </c>
      <c r="B261">
        <v>0</v>
      </c>
      <c r="C261">
        <v>0</v>
      </c>
      <c r="D261">
        <v>0</v>
      </c>
      <c r="E261">
        <v>1</v>
      </c>
      <c r="F261">
        <v>0</v>
      </c>
      <c r="G261">
        <v>0</v>
      </c>
      <c r="H261">
        <v>0</v>
      </c>
      <c r="I261">
        <v>0</v>
      </c>
      <c r="J261">
        <v>2017</v>
      </c>
      <c r="K261" t="s">
        <v>623</v>
      </c>
      <c r="L261" t="s">
        <v>10513</v>
      </c>
      <c r="M261" t="s">
        <v>12180</v>
      </c>
      <c r="N261" t="s">
        <v>11629</v>
      </c>
      <c r="O261" s="1">
        <v>38782</v>
      </c>
      <c r="Q261" t="s">
        <v>11635</v>
      </c>
      <c r="R261" t="s">
        <v>11634</v>
      </c>
      <c r="S261">
        <v>30.4</v>
      </c>
      <c r="T261">
        <v>99959</v>
      </c>
      <c r="U261">
        <v>99300</v>
      </c>
      <c r="V261">
        <v>6864896</v>
      </c>
      <c r="W261" t="s">
        <v>11970</v>
      </c>
      <c r="X261">
        <v>0</v>
      </c>
      <c r="Y261" t="s">
        <v>11625</v>
      </c>
    </row>
    <row r="262" spans="1:25">
      <c r="A262" t="s">
        <v>9941</v>
      </c>
      <c r="B262">
        <v>0</v>
      </c>
      <c r="C262">
        <v>0</v>
      </c>
      <c r="D262">
        <v>0</v>
      </c>
      <c r="E262">
        <v>1</v>
      </c>
      <c r="F262">
        <v>0</v>
      </c>
      <c r="G262">
        <v>0</v>
      </c>
      <c r="H262">
        <v>0</v>
      </c>
      <c r="I262">
        <v>0</v>
      </c>
      <c r="J262">
        <v>2017</v>
      </c>
      <c r="K262" t="s">
        <v>623</v>
      </c>
      <c r="L262" t="s">
        <v>10510</v>
      </c>
      <c r="M262" t="s">
        <v>11829</v>
      </c>
      <c r="N262" t="s">
        <v>11629</v>
      </c>
      <c r="O262" s="1">
        <v>32112</v>
      </c>
      <c r="Q262" t="s">
        <v>11897</v>
      </c>
      <c r="R262" t="s">
        <v>11896</v>
      </c>
      <c r="S262">
        <v>42.45</v>
      </c>
      <c r="T262">
        <v>301544</v>
      </c>
      <c r="U262">
        <v>301544</v>
      </c>
      <c r="V262">
        <v>4357755</v>
      </c>
      <c r="W262" t="s">
        <v>11770</v>
      </c>
      <c r="X262">
        <v>0</v>
      </c>
      <c r="Y262" t="s">
        <v>11973</v>
      </c>
    </row>
    <row r="263" spans="1:25">
      <c r="A263" t="s">
        <v>9941</v>
      </c>
      <c r="B263">
        <v>0</v>
      </c>
      <c r="C263">
        <v>0</v>
      </c>
      <c r="D263">
        <v>0</v>
      </c>
      <c r="E263">
        <v>1</v>
      </c>
      <c r="F263">
        <v>0</v>
      </c>
      <c r="G263">
        <v>0</v>
      </c>
      <c r="H263">
        <v>0</v>
      </c>
      <c r="I263">
        <v>0</v>
      </c>
      <c r="J263">
        <v>2017</v>
      </c>
      <c r="K263" t="s">
        <v>623</v>
      </c>
      <c r="L263" t="s">
        <v>10510</v>
      </c>
      <c r="M263" t="s">
        <v>11668</v>
      </c>
      <c r="N263" t="s">
        <v>11629</v>
      </c>
      <c r="O263" s="1">
        <v>32112</v>
      </c>
      <c r="Q263" t="s">
        <v>11897</v>
      </c>
      <c r="R263" t="s">
        <v>11896</v>
      </c>
      <c r="S263">
        <v>42.45</v>
      </c>
      <c r="T263">
        <v>308434</v>
      </c>
      <c r="U263">
        <v>308434</v>
      </c>
      <c r="V263">
        <v>4357755</v>
      </c>
      <c r="W263" t="s">
        <v>11770</v>
      </c>
      <c r="X263">
        <v>0</v>
      </c>
      <c r="Y263" t="s">
        <v>11973</v>
      </c>
    </row>
    <row r="264" spans="1:25">
      <c r="A264" t="s">
        <v>9941</v>
      </c>
      <c r="B264">
        <v>0</v>
      </c>
      <c r="C264">
        <v>0</v>
      </c>
      <c r="D264">
        <v>0</v>
      </c>
      <c r="E264">
        <v>1</v>
      </c>
      <c r="F264">
        <v>0</v>
      </c>
      <c r="G264">
        <v>0</v>
      </c>
      <c r="H264">
        <v>0</v>
      </c>
      <c r="I264">
        <v>0</v>
      </c>
      <c r="J264">
        <v>2017</v>
      </c>
      <c r="K264" t="s">
        <v>623</v>
      </c>
      <c r="L264" t="s">
        <v>10510</v>
      </c>
      <c r="M264" t="s">
        <v>11667</v>
      </c>
      <c r="N264" t="s">
        <v>11645</v>
      </c>
      <c r="O264" s="1">
        <v>27395</v>
      </c>
      <c r="Q264" t="s">
        <v>623</v>
      </c>
      <c r="R264" t="s">
        <v>11894</v>
      </c>
      <c r="S264">
        <v>1.55</v>
      </c>
      <c r="T264">
        <v>0.12</v>
      </c>
      <c r="U264">
        <v>0.12</v>
      </c>
      <c r="V264">
        <v>0</v>
      </c>
      <c r="W264" t="s">
        <v>11770</v>
      </c>
      <c r="X264">
        <v>0</v>
      </c>
      <c r="Y264" t="s">
        <v>11625</v>
      </c>
    </row>
    <row r="265" spans="1:25">
      <c r="A265" t="s">
        <v>9941</v>
      </c>
      <c r="B265">
        <v>0</v>
      </c>
      <c r="C265">
        <v>0</v>
      </c>
      <c r="D265">
        <v>0</v>
      </c>
      <c r="E265">
        <v>1</v>
      </c>
      <c r="F265">
        <v>0</v>
      </c>
      <c r="G265">
        <v>0</v>
      </c>
      <c r="H265">
        <v>0</v>
      </c>
      <c r="I265">
        <v>0</v>
      </c>
      <c r="J265">
        <v>2017</v>
      </c>
      <c r="K265" t="s">
        <v>623</v>
      </c>
      <c r="L265" t="s">
        <v>10510</v>
      </c>
      <c r="M265" t="s">
        <v>12179</v>
      </c>
      <c r="N265" t="s">
        <v>11645</v>
      </c>
      <c r="O265" s="1">
        <v>33543</v>
      </c>
      <c r="Q265" t="s">
        <v>623</v>
      </c>
      <c r="R265" t="s">
        <v>11894</v>
      </c>
      <c r="S265">
        <v>1.2</v>
      </c>
      <c r="T265">
        <v>0.12</v>
      </c>
      <c r="U265">
        <v>0.12</v>
      </c>
      <c r="V265">
        <v>0</v>
      </c>
      <c r="W265" t="s">
        <v>11770</v>
      </c>
      <c r="X265">
        <v>0</v>
      </c>
      <c r="Y265" t="s">
        <v>11625</v>
      </c>
    </row>
    <row r="266" spans="1:25">
      <c r="A266" t="s">
        <v>9941</v>
      </c>
      <c r="B266">
        <v>0</v>
      </c>
      <c r="C266">
        <v>0</v>
      </c>
      <c r="D266">
        <v>0</v>
      </c>
      <c r="E266">
        <v>1</v>
      </c>
      <c r="F266">
        <v>0</v>
      </c>
      <c r="G266">
        <v>0</v>
      </c>
      <c r="H266">
        <v>0</v>
      </c>
      <c r="I266">
        <v>0</v>
      </c>
      <c r="J266">
        <v>2017</v>
      </c>
      <c r="K266" t="s">
        <v>623</v>
      </c>
      <c r="L266" t="s">
        <v>10510</v>
      </c>
      <c r="M266" t="s">
        <v>12178</v>
      </c>
      <c r="N266" t="s">
        <v>11629</v>
      </c>
      <c r="O266" s="1">
        <v>35125</v>
      </c>
      <c r="Q266" t="s">
        <v>11897</v>
      </c>
      <c r="R266" t="s">
        <v>11896</v>
      </c>
      <c r="S266">
        <v>40.299999999999997</v>
      </c>
      <c r="T266">
        <v>333395</v>
      </c>
      <c r="U266">
        <v>333395</v>
      </c>
      <c r="V266">
        <v>3411255</v>
      </c>
      <c r="W266" t="s">
        <v>11770</v>
      </c>
      <c r="X266">
        <v>0</v>
      </c>
      <c r="Y266" t="s">
        <v>249</v>
      </c>
    </row>
    <row r="267" spans="1:25">
      <c r="A267" t="s">
        <v>9941</v>
      </c>
      <c r="B267">
        <v>0</v>
      </c>
      <c r="C267">
        <v>0</v>
      </c>
      <c r="D267">
        <v>0</v>
      </c>
      <c r="E267">
        <v>1</v>
      </c>
      <c r="F267">
        <v>0</v>
      </c>
      <c r="G267">
        <v>0</v>
      </c>
      <c r="H267">
        <v>0</v>
      </c>
      <c r="I267">
        <v>0</v>
      </c>
      <c r="J267">
        <v>2017</v>
      </c>
      <c r="K267" t="s">
        <v>623</v>
      </c>
      <c r="L267" t="s">
        <v>10510</v>
      </c>
      <c r="M267" t="s">
        <v>12177</v>
      </c>
      <c r="N267" t="s">
        <v>11629</v>
      </c>
      <c r="O267" s="1">
        <v>35125</v>
      </c>
      <c r="Q267" t="s">
        <v>623</v>
      </c>
      <c r="R267" t="s">
        <v>11894</v>
      </c>
      <c r="S267">
        <v>9.1199999999999992</v>
      </c>
      <c r="T267">
        <v>60663</v>
      </c>
      <c r="U267">
        <v>60663</v>
      </c>
      <c r="V267">
        <v>0</v>
      </c>
      <c r="W267" t="s">
        <v>11770</v>
      </c>
      <c r="X267">
        <v>0</v>
      </c>
      <c r="Y267" t="s">
        <v>11625</v>
      </c>
    </row>
    <row r="268" spans="1:25">
      <c r="A268" t="s">
        <v>9941</v>
      </c>
      <c r="B268">
        <v>0</v>
      </c>
      <c r="C268">
        <v>0</v>
      </c>
      <c r="D268">
        <v>0</v>
      </c>
      <c r="E268">
        <v>1</v>
      </c>
      <c r="F268">
        <v>0</v>
      </c>
      <c r="G268">
        <v>0</v>
      </c>
      <c r="H268">
        <v>0</v>
      </c>
      <c r="I268">
        <v>0</v>
      </c>
      <c r="J268">
        <v>2017</v>
      </c>
      <c r="K268" t="s">
        <v>623</v>
      </c>
      <c r="L268" t="s">
        <v>10510</v>
      </c>
      <c r="M268" t="s">
        <v>12176</v>
      </c>
      <c r="N268" t="s">
        <v>11629</v>
      </c>
      <c r="O268" s="1">
        <v>41460</v>
      </c>
      <c r="Q268" t="s">
        <v>11897</v>
      </c>
      <c r="R268" t="s">
        <v>11896</v>
      </c>
      <c r="S268">
        <v>40.700000000000003</v>
      </c>
      <c r="T268">
        <v>325529</v>
      </c>
      <c r="U268">
        <v>325529</v>
      </c>
      <c r="V268">
        <v>3710060</v>
      </c>
      <c r="W268" t="s">
        <v>11770</v>
      </c>
      <c r="X268">
        <v>0</v>
      </c>
      <c r="Y268" t="s">
        <v>11625</v>
      </c>
    </row>
    <row r="269" spans="1:25">
      <c r="A269" t="s">
        <v>9941</v>
      </c>
      <c r="B269">
        <v>0</v>
      </c>
      <c r="C269">
        <v>0</v>
      </c>
      <c r="D269">
        <v>0</v>
      </c>
      <c r="E269">
        <v>1</v>
      </c>
      <c r="F269">
        <v>0</v>
      </c>
      <c r="G269">
        <v>0</v>
      </c>
      <c r="H269">
        <v>0</v>
      </c>
      <c r="I269">
        <v>0</v>
      </c>
      <c r="J269">
        <v>2017</v>
      </c>
      <c r="K269" t="s">
        <v>623</v>
      </c>
      <c r="L269" t="s">
        <v>10510</v>
      </c>
      <c r="M269" t="s">
        <v>12175</v>
      </c>
      <c r="N269" t="s">
        <v>11629</v>
      </c>
      <c r="O269" s="1">
        <v>41460</v>
      </c>
      <c r="Q269" t="s">
        <v>623</v>
      </c>
      <c r="R269" t="s">
        <v>11894</v>
      </c>
      <c r="S269">
        <v>5.4</v>
      </c>
      <c r="T269">
        <v>24412.02</v>
      </c>
      <c r="U269">
        <v>24412.02</v>
      </c>
      <c r="V269">
        <v>0</v>
      </c>
      <c r="W269" t="s">
        <v>11770</v>
      </c>
      <c r="X269">
        <v>0</v>
      </c>
      <c r="Y269" t="s">
        <v>11625</v>
      </c>
    </row>
    <row r="270" spans="1:25">
      <c r="A270" t="s">
        <v>9941</v>
      </c>
      <c r="B270">
        <v>0</v>
      </c>
      <c r="C270">
        <v>0</v>
      </c>
      <c r="D270">
        <v>0</v>
      </c>
      <c r="E270">
        <v>1</v>
      </c>
      <c r="F270">
        <v>0</v>
      </c>
      <c r="G270">
        <v>0</v>
      </c>
      <c r="H270">
        <v>0</v>
      </c>
      <c r="I270">
        <v>0</v>
      </c>
      <c r="J270">
        <v>2017</v>
      </c>
      <c r="K270" t="s">
        <v>623</v>
      </c>
      <c r="L270" t="s">
        <v>10508</v>
      </c>
      <c r="M270" t="s">
        <v>12174</v>
      </c>
      <c r="N270" t="s">
        <v>11629</v>
      </c>
      <c r="O270" s="1">
        <v>30133</v>
      </c>
      <c r="Q270" t="s">
        <v>11906</v>
      </c>
      <c r="R270" t="s">
        <v>11905</v>
      </c>
      <c r="S270">
        <v>2.5</v>
      </c>
      <c r="T270">
        <v>20181</v>
      </c>
      <c r="U270">
        <v>19037</v>
      </c>
      <c r="V270">
        <v>425746</v>
      </c>
      <c r="W270" t="s">
        <v>11770</v>
      </c>
      <c r="X270">
        <v>0</v>
      </c>
      <c r="Y270" t="s">
        <v>249</v>
      </c>
    </row>
    <row r="271" spans="1:25">
      <c r="A271" t="s">
        <v>9941</v>
      </c>
      <c r="B271">
        <v>0</v>
      </c>
      <c r="C271">
        <v>0</v>
      </c>
      <c r="D271">
        <v>0</v>
      </c>
      <c r="E271">
        <v>1</v>
      </c>
      <c r="F271">
        <v>0</v>
      </c>
      <c r="G271">
        <v>0</v>
      </c>
      <c r="H271">
        <v>0</v>
      </c>
      <c r="I271">
        <v>0</v>
      </c>
      <c r="J271">
        <v>2017</v>
      </c>
      <c r="K271" t="s">
        <v>623</v>
      </c>
      <c r="L271" t="s">
        <v>10508</v>
      </c>
      <c r="M271" t="s">
        <v>12173</v>
      </c>
      <c r="N271" t="s">
        <v>11629</v>
      </c>
      <c r="O271" s="1">
        <v>30133</v>
      </c>
      <c r="Q271" t="s">
        <v>11906</v>
      </c>
      <c r="R271" t="s">
        <v>11905</v>
      </c>
      <c r="S271">
        <v>2.5</v>
      </c>
      <c r="T271">
        <v>20687</v>
      </c>
      <c r="U271">
        <v>19526</v>
      </c>
      <c r="V271">
        <v>406209</v>
      </c>
      <c r="W271" t="s">
        <v>11770</v>
      </c>
      <c r="X271">
        <v>0</v>
      </c>
      <c r="Y271" t="s">
        <v>249</v>
      </c>
    </row>
    <row r="272" spans="1:25">
      <c r="A272" t="s">
        <v>9941</v>
      </c>
      <c r="B272">
        <v>0</v>
      </c>
      <c r="C272">
        <v>0</v>
      </c>
      <c r="D272">
        <v>0</v>
      </c>
      <c r="E272">
        <v>1</v>
      </c>
      <c r="F272">
        <v>0</v>
      </c>
      <c r="G272">
        <v>0</v>
      </c>
      <c r="H272">
        <v>0</v>
      </c>
      <c r="I272">
        <v>0</v>
      </c>
      <c r="J272">
        <v>2017</v>
      </c>
      <c r="K272" t="s">
        <v>623</v>
      </c>
      <c r="L272" t="s">
        <v>10508</v>
      </c>
      <c r="M272" t="s">
        <v>12172</v>
      </c>
      <c r="N272" t="s">
        <v>11629</v>
      </c>
      <c r="O272" s="1">
        <v>30133</v>
      </c>
      <c r="Q272" t="s">
        <v>11906</v>
      </c>
      <c r="R272" t="s">
        <v>11905</v>
      </c>
      <c r="S272">
        <v>2.5</v>
      </c>
      <c r="T272">
        <v>20578</v>
      </c>
      <c r="U272">
        <v>19405</v>
      </c>
      <c r="V272">
        <v>468499</v>
      </c>
      <c r="W272" t="s">
        <v>11770</v>
      </c>
      <c r="X272">
        <v>0</v>
      </c>
      <c r="Y272" t="s">
        <v>249</v>
      </c>
    </row>
    <row r="273" spans="1:25">
      <c r="A273" t="s">
        <v>9941</v>
      </c>
      <c r="B273">
        <v>0</v>
      </c>
      <c r="C273">
        <v>0</v>
      </c>
      <c r="D273">
        <v>0</v>
      </c>
      <c r="E273">
        <v>1</v>
      </c>
      <c r="F273">
        <v>0</v>
      </c>
      <c r="G273">
        <v>0</v>
      </c>
      <c r="H273">
        <v>0</v>
      </c>
      <c r="I273">
        <v>0</v>
      </c>
      <c r="J273">
        <v>2017</v>
      </c>
      <c r="K273" t="s">
        <v>623</v>
      </c>
      <c r="L273" t="s">
        <v>10508</v>
      </c>
      <c r="M273" t="s">
        <v>12171</v>
      </c>
      <c r="N273" t="s">
        <v>11629</v>
      </c>
      <c r="O273" s="1">
        <v>30133</v>
      </c>
      <c r="Q273" t="s">
        <v>11906</v>
      </c>
      <c r="R273" t="s">
        <v>11905</v>
      </c>
      <c r="S273">
        <v>2.5</v>
      </c>
      <c r="T273">
        <v>20356</v>
      </c>
      <c r="U273">
        <v>19200</v>
      </c>
      <c r="V273">
        <v>469920</v>
      </c>
      <c r="W273" t="s">
        <v>11770</v>
      </c>
      <c r="X273">
        <v>0</v>
      </c>
      <c r="Y273" t="s">
        <v>249</v>
      </c>
    </row>
    <row r="274" spans="1:25">
      <c r="A274" t="s">
        <v>9941</v>
      </c>
      <c r="B274">
        <v>0</v>
      </c>
      <c r="C274">
        <v>0</v>
      </c>
      <c r="D274">
        <v>0</v>
      </c>
      <c r="E274">
        <v>1</v>
      </c>
      <c r="F274">
        <v>0</v>
      </c>
      <c r="G274">
        <v>0</v>
      </c>
      <c r="H274">
        <v>0</v>
      </c>
      <c r="I274">
        <v>0</v>
      </c>
      <c r="J274">
        <v>2017</v>
      </c>
      <c r="K274" t="s">
        <v>623</v>
      </c>
      <c r="L274" t="s">
        <v>10505</v>
      </c>
      <c r="M274" t="s">
        <v>12170</v>
      </c>
      <c r="N274" t="s">
        <v>11629</v>
      </c>
      <c r="O274" s="1">
        <v>38333</v>
      </c>
      <c r="Q274" t="s">
        <v>11906</v>
      </c>
      <c r="R274" t="s">
        <v>11905</v>
      </c>
      <c r="S274">
        <v>5.3</v>
      </c>
      <c r="T274">
        <v>27266</v>
      </c>
      <c r="U274">
        <v>25241</v>
      </c>
      <c r="V274">
        <v>399909</v>
      </c>
      <c r="W274" t="s">
        <v>11770</v>
      </c>
      <c r="X274">
        <v>0</v>
      </c>
      <c r="Y274" t="s">
        <v>11625</v>
      </c>
    </row>
    <row r="275" spans="1:25">
      <c r="A275" t="s">
        <v>9941</v>
      </c>
      <c r="B275">
        <v>0</v>
      </c>
      <c r="C275">
        <v>0</v>
      </c>
      <c r="D275">
        <v>0</v>
      </c>
      <c r="E275">
        <v>1</v>
      </c>
      <c r="F275">
        <v>0</v>
      </c>
      <c r="G275">
        <v>0</v>
      </c>
      <c r="H275">
        <v>0</v>
      </c>
      <c r="I275">
        <v>0</v>
      </c>
      <c r="J275">
        <v>2017</v>
      </c>
      <c r="K275" t="s">
        <v>623</v>
      </c>
      <c r="L275" t="s">
        <v>10503</v>
      </c>
      <c r="M275">
        <v>1</v>
      </c>
      <c r="N275" t="s">
        <v>11629</v>
      </c>
      <c r="O275" s="1">
        <v>30103</v>
      </c>
      <c r="Q275" t="s">
        <v>11906</v>
      </c>
      <c r="R275" t="s">
        <v>11905</v>
      </c>
      <c r="S275">
        <v>3.9</v>
      </c>
      <c r="T275">
        <v>25205</v>
      </c>
      <c r="U275">
        <v>24337</v>
      </c>
      <c r="V275">
        <v>382101</v>
      </c>
      <c r="W275" t="s">
        <v>11770</v>
      </c>
      <c r="X275">
        <v>0</v>
      </c>
      <c r="Y275" t="s">
        <v>11625</v>
      </c>
    </row>
    <row r="276" spans="1:25">
      <c r="A276" t="s">
        <v>9941</v>
      </c>
      <c r="B276">
        <v>0</v>
      </c>
      <c r="C276">
        <v>0</v>
      </c>
      <c r="D276">
        <v>0</v>
      </c>
      <c r="E276">
        <v>1</v>
      </c>
      <c r="F276">
        <v>0</v>
      </c>
      <c r="G276">
        <v>0</v>
      </c>
      <c r="H276">
        <v>0</v>
      </c>
      <c r="I276">
        <v>0</v>
      </c>
      <c r="J276">
        <v>2017</v>
      </c>
      <c r="K276" t="s">
        <v>623</v>
      </c>
      <c r="L276" t="s">
        <v>10503</v>
      </c>
      <c r="M276">
        <v>2</v>
      </c>
      <c r="N276" t="s">
        <v>11629</v>
      </c>
      <c r="O276" s="1">
        <v>30103</v>
      </c>
      <c r="Q276" t="s">
        <v>11906</v>
      </c>
      <c r="R276" t="s">
        <v>11905</v>
      </c>
      <c r="S276">
        <v>3.9</v>
      </c>
      <c r="T276">
        <v>22761</v>
      </c>
      <c r="U276">
        <v>22100</v>
      </c>
      <c r="V276">
        <v>344173</v>
      </c>
      <c r="W276" t="s">
        <v>11770</v>
      </c>
      <c r="X276">
        <v>0</v>
      </c>
      <c r="Y276" t="s">
        <v>11625</v>
      </c>
    </row>
    <row r="277" spans="1:25">
      <c r="A277" t="s">
        <v>9941</v>
      </c>
      <c r="B277">
        <v>0</v>
      </c>
      <c r="C277">
        <v>0</v>
      </c>
      <c r="D277">
        <v>0</v>
      </c>
      <c r="E277">
        <v>1</v>
      </c>
      <c r="F277">
        <v>0</v>
      </c>
      <c r="G277">
        <v>0</v>
      </c>
      <c r="H277">
        <v>0</v>
      </c>
      <c r="I277">
        <v>0</v>
      </c>
      <c r="J277">
        <v>2017</v>
      </c>
      <c r="K277" t="s">
        <v>623</v>
      </c>
      <c r="L277" t="s">
        <v>10501</v>
      </c>
      <c r="M277" t="s">
        <v>11636</v>
      </c>
      <c r="N277" t="s">
        <v>11629</v>
      </c>
      <c r="O277" s="1">
        <v>42339</v>
      </c>
      <c r="Q277" t="s">
        <v>11912</v>
      </c>
      <c r="R277" t="s">
        <v>11911</v>
      </c>
      <c r="S277">
        <v>1.1299999999999999</v>
      </c>
      <c r="T277">
        <v>2142</v>
      </c>
      <c r="U277">
        <v>2142</v>
      </c>
      <c r="V277">
        <v>22784</v>
      </c>
      <c r="W277" t="s">
        <v>11770</v>
      </c>
      <c r="X277">
        <v>0</v>
      </c>
      <c r="Y277" t="s">
        <v>11625</v>
      </c>
    </row>
    <row r="278" spans="1:25">
      <c r="A278" t="s">
        <v>9941</v>
      </c>
      <c r="B278">
        <v>0</v>
      </c>
      <c r="C278">
        <v>0</v>
      </c>
      <c r="D278">
        <v>0</v>
      </c>
      <c r="E278">
        <v>0</v>
      </c>
      <c r="F278">
        <v>0</v>
      </c>
      <c r="G278">
        <v>0</v>
      </c>
      <c r="H278">
        <v>0</v>
      </c>
      <c r="I278">
        <v>0</v>
      </c>
      <c r="J278">
        <v>2017</v>
      </c>
      <c r="K278" t="s">
        <v>623</v>
      </c>
      <c r="L278" t="s">
        <v>10499</v>
      </c>
      <c r="M278">
        <v>1</v>
      </c>
      <c r="N278" t="s">
        <v>11629</v>
      </c>
      <c r="O278" s="1">
        <v>40787</v>
      </c>
      <c r="Q278" t="s">
        <v>11919</v>
      </c>
      <c r="R278" t="s">
        <v>11918</v>
      </c>
      <c r="S278">
        <v>1.6</v>
      </c>
      <c r="T278">
        <v>1574</v>
      </c>
      <c r="U278">
        <v>1574</v>
      </c>
      <c r="V278">
        <v>14067</v>
      </c>
      <c r="W278" t="s">
        <v>11770</v>
      </c>
      <c r="X278">
        <v>0</v>
      </c>
      <c r="Y278" t="s">
        <v>11625</v>
      </c>
    </row>
    <row r="279" spans="1:25">
      <c r="A279" t="s">
        <v>9941</v>
      </c>
      <c r="B279">
        <v>0</v>
      </c>
      <c r="C279">
        <v>0</v>
      </c>
      <c r="D279">
        <v>0</v>
      </c>
      <c r="E279">
        <v>1</v>
      </c>
      <c r="F279">
        <v>0</v>
      </c>
      <c r="G279">
        <v>0</v>
      </c>
      <c r="H279">
        <v>0</v>
      </c>
      <c r="I279">
        <v>0</v>
      </c>
      <c r="J279">
        <v>2017</v>
      </c>
      <c r="K279" t="s">
        <v>623</v>
      </c>
      <c r="L279" t="s">
        <v>10496</v>
      </c>
      <c r="M279">
        <v>1</v>
      </c>
      <c r="N279" t="s">
        <v>11629</v>
      </c>
      <c r="O279" s="1">
        <v>34972</v>
      </c>
      <c r="Q279" t="s">
        <v>11635</v>
      </c>
      <c r="R279" t="s">
        <v>11634</v>
      </c>
      <c r="S279">
        <v>4</v>
      </c>
      <c r="T279">
        <v>8861</v>
      </c>
      <c r="U279">
        <v>8861</v>
      </c>
      <c r="V279">
        <v>0</v>
      </c>
      <c r="W279" t="s">
        <v>5752</v>
      </c>
      <c r="X279">
        <v>0</v>
      </c>
      <c r="Y279" t="s">
        <v>11625</v>
      </c>
    </row>
    <row r="280" spans="1:25">
      <c r="A280" t="s">
        <v>9941</v>
      </c>
      <c r="B280">
        <v>0</v>
      </c>
      <c r="C280">
        <v>0</v>
      </c>
      <c r="D280">
        <v>0</v>
      </c>
      <c r="E280">
        <v>0</v>
      </c>
      <c r="F280">
        <v>0</v>
      </c>
      <c r="G280">
        <v>0</v>
      </c>
      <c r="H280">
        <v>0</v>
      </c>
      <c r="I280">
        <v>1</v>
      </c>
      <c r="J280">
        <v>2017</v>
      </c>
      <c r="K280" t="s">
        <v>623</v>
      </c>
      <c r="L280" t="s">
        <v>10494</v>
      </c>
      <c r="M280" t="s">
        <v>11708</v>
      </c>
      <c r="N280" t="s">
        <v>11639</v>
      </c>
      <c r="O280" s="1">
        <v>26458</v>
      </c>
      <c r="Q280" t="s">
        <v>11906</v>
      </c>
      <c r="R280" t="s">
        <v>11905</v>
      </c>
      <c r="S280">
        <v>23.1</v>
      </c>
      <c r="T280">
        <v>263.07</v>
      </c>
      <c r="U280">
        <v>263.07</v>
      </c>
      <c r="V280">
        <v>4588.04</v>
      </c>
      <c r="W280" t="s">
        <v>11770</v>
      </c>
      <c r="X280">
        <v>9.08</v>
      </c>
      <c r="Y280" t="s">
        <v>12009</v>
      </c>
    </row>
    <row r="281" spans="1:25">
      <c r="A281" t="s">
        <v>9941</v>
      </c>
      <c r="B281">
        <v>0</v>
      </c>
      <c r="C281">
        <v>0</v>
      </c>
      <c r="D281">
        <v>0</v>
      </c>
      <c r="E281">
        <v>0</v>
      </c>
      <c r="F281">
        <v>0</v>
      </c>
      <c r="G281">
        <v>0</v>
      </c>
      <c r="H281">
        <v>0</v>
      </c>
      <c r="I281">
        <v>1</v>
      </c>
      <c r="J281">
        <v>2017</v>
      </c>
      <c r="K281" t="s">
        <v>623</v>
      </c>
      <c r="L281" t="s">
        <v>10494</v>
      </c>
      <c r="M281" t="s">
        <v>11784</v>
      </c>
      <c r="N281" t="s">
        <v>11637</v>
      </c>
      <c r="O281" s="1">
        <v>26461</v>
      </c>
      <c r="Q281" t="s">
        <v>11906</v>
      </c>
      <c r="R281" t="s">
        <v>11905</v>
      </c>
      <c r="S281">
        <v>23.1</v>
      </c>
      <c r="T281">
        <v>602.04999999999995</v>
      </c>
      <c r="U281">
        <v>602.04999999999995</v>
      </c>
      <c r="V281">
        <v>10942.03</v>
      </c>
      <c r="W281" t="s">
        <v>11770</v>
      </c>
      <c r="X281">
        <v>13.98</v>
      </c>
      <c r="Y281">
        <v>3</v>
      </c>
    </row>
    <row r="282" spans="1:25">
      <c r="A282" t="s">
        <v>9941</v>
      </c>
      <c r="B282">
        <v>0</v>
      </c>
      <c r="C282">
        <v>0</v>
      </c>
      <c r="D282">
        <v>0</v>
      </c>
      <c r="E282">
        <v>0</v>
      </c>
      <c r="F282">
        <v>0</v>
      </c>
      <c r="G282">
        <v>0</v>
      </c>
      <c r="H282">
        <v>0</v>
      </c>
      <c r="I282">
        <v>1</v>
      </c>
      <c r="J282">
        <v>2017</v>
      </c>
      <c r="K282" t="s">
        <v>623</v>
      </c>
      <c r="L282" t="s">
        <v>10494</v>
      </c>
      <c r="M282" t="s">
        <v>11795</v>
      </c>
      <c r="N282" t="s">
        <v>11637</v>
      </c>
      <c r="O282" s="1">
        <v>27137</v>
      </c>
      <c r="Q282" t="s">
        <v>11906</v>
      </c>
      <c r="R282" t="s">
        <v>11905</v>
      </c>
      <c r="S282">
        <v>23.1</v>
      </c>
      <c r="T282">
        <v>312.07</v>
      </c>
      <c r="U282">
        <v>312.07</v>
      </c>
      <c r="V282">
        <v>5402.02</v>
      </c>
      <c r="W282" t="s">
        <v>11770</v>
      </c>
      <c r="X282">
        <v>0</v>
      </c>
      <c r="Y282" t="s">
        <v>12009</v>
      </c>
    </row>
    <row r="283" spans="1:25">
      <c r="A283" t="s">
        <v>9941</v>
      </c>
      <c r="B283">
        <v>0</v>
      </c>
      <c r="C283">
        <v>0</v>
      </c>
      <c r="D283">
        <v>0</v>
      </c>
      <c r="E283">
        <v>0</v>
      </c>
      <c r="F283">
        <v>0</v>
      </c>
      <c r="G283">
        <v>0</v>
      </c>
      <c r="H283">
        <v>0</v>
      </c>
      <c r="I283">
        <v>1</v>
      </c>
      <c r="J283">
        <v>2017</v>
      </c>
      <c r="K283" t="s">
        <v>623</v>
      </c>
      <c r="L283" t="s">
        <v>10494</v>
      </c>
      <c r="M283" t="s">
        <v>11794</v>
      </c>
      <c r="N283" t="s">
        <v>11637</v>
      </c>
      <c r="O283" s="1">
        <v>27908</v>
      </c>
      <c r="Q283" t="s">
        <v>11906</v>
      </c>
      <c r="R283" t="s">
        <v>11905</v>
      </c>
      <c r="S283">
        <v>23.1</v>
      </c>
      <c r="T283">
        <v>892.04</v>
      </c>
      <c r="U283">
        <v>892.04</v>
      </c>
      <c r="V283">
        <v>15211.01</v>
      </c>
      <c r="W283" t="s">
        <v>11770</v>
      </c>
      <c r="X283">
        <v>205.08</v>
      </c>
      <c r="Y283" t="s">
        <v>12009</v>
      </c>
    </row>
    <row r="284" spans="1:25">
      <c r="A284" t="s">
        <v>9941</v>
      </c>
      <c r="B284">
        <v>0</v>
      </c>
      <c r="C284">
        <v>0</v>
      </c>
      <c r="D284">
        <v>0</v>
      </c>
      <c r="E284">
        <v>1</v>
      </c>
      <c r="F284">
        <v>0</v>
      </c>
      <c r="G284">
        <v>0</v>
      </c>
      <c r="H284">
        <v>0</v>
      </c>
      <c r="I284">
        <v>0</v>
      </c>
      <c r="J284">
        <v>2017</v>
      </c>
      <c r="K284" t="s">
        <v>623</v>
      </c>
      <c r="L284" t="s">
        <v>10491</v>
      </c>
      <c r="M284" t="s">
        <v>12111</v>
      </c>
      <c r="N284" t="s">
        <v>11645</v>
      </c>
      <c r="O284" s="1">
        <v>33656</v>
      </c>
      <c r="Q284" t="s">
        <v>11906</v>
      </c>
      <c r="R284" t="s">
        <v>11905</v>
      </c>
      <c r="S284">
        <v>38.4</v>
      </c>
      <c r="T284">
        <v>0.12</v>
      </c>
      <c r="U284">
        <v>0.12</v>
      </c>
      <c r="V284">
        <v>0</v>
      </c>
      <c r="W284" t="s">
        <v>11770</v>
      </c>
      <c r="X284">
        <v>0</v>
      </c>
      <c r="Y284" t="s">
        <v>11625</v>
      </c>
    </row>
    <row r="285" spans="1:25">
      <c r="A285" t="s">
        <v>9941</v>
      </c>
      <c r="B285">
        <v>0</v>
      </c>
      <c r="C285">
        <v>0</v>
      </c>
      <c r="D285">
        <v>0</v>
      </c>
      <c r="E285">
        <v>1</v>
      </c>
      <c r="F285">
        <v>0</v>
      </c>
      <c r="G285">
        <v>0</v>
      </c>
      <c r="H285">
        <v>0</v>
      </c>
      <c r="I285">
        <v>0</v>
      </c>
      <c r="J285">
        <v>2017</v>
      </c>
      <c r="K285" t="s">
        <v>623</v>
      </c>
      <c r="L285" t="s">
        <v>10488</v>
      </c>
      <c r="M285" t="s">
        <v>12169</v>
      </c>
      <c r="N285" t="s">
        <v>11629</v>
      </c>
      <c r="O285" s="1">
        <v>31564</v>
      </c>
      <c r="Q285" t="s">
        <v>11661</v>
      </c>
      <c r="R285" t="s">
        <v>11900</v>
      </c>
      <c r="S285">
        <v>25</v>
      </c>
      <c r="T285">
        <v>183728</v>
      </c>
      <c r="U285">
        <v>179937</v>
      </c>
      <c r="V285">
        <v>1849609</v>
      </c>
      <c r="W285" t="s">
        <v>11770</v>
      </c>
      <c r="X285">
        <v>0</v>
      </c>
      <c r="Y285" t="s">
        <v>11625</v>
      </c>
    </row>
    <row r="286" spans="1:25">
      <c r="A286" t="s">
        <v>9941</v>
      </c>
      <c r="B286">
        <v>0</v>
      </c>
      <c r="C286">
        <v>0</v>
      </c>
      <c r="D286">
        <v>0</v>
      </c>
      <c r="E286">
        <v>1</v>
      </c>
      <c r="F286">
        <v>0</v>
      </c>
      <c r="G286">
        <v>0</v>
      </c>
      <c r="H286">
        <v>0</v>
      </c>
      <c r="I286">
        <v>0</v>
      </c>
      <c r="J286">
        <v>2017</v>
      </c>
      <c r="K286" t="s">
        <v>623</v>
      </c>
      <c r="L286" t="s">
        <v>10486</v>
      </c>
      <c r="M286" t="s">
        <v>11636</v>
      </c>
      <c r="N286" t="s">
        <v>11629</v>
      </c>
      <c r="O286" s="1">
        <v>32295</v>
      </c>
      <c r="Q286" t="s">
        <v>11906</v>
      </c>
      <c r="R286" t="s">
        <v>11905</v>
      </c>
      <c r="S286">
        <v>47</v>
      </c>
      <c r="T286">
        <v>97065.03</v>
      </c>
      <c r="U286">
        <v>92886.03</v>
      </c>
      <c r="V286">
        <v>927139.03</v>
      </c>
      <c r="W286" t="s">
        <v>11770</v>
      </c>
      <c r="X286">
        <v>0</v>
      </c>
      <c r="Y286" t="s">
        <v>11625</v>
      </c>
    </row>
    <row r="287" spans="1:25">
      <c r="A287" t="s">
        <v>9941</v>
      </c>
      <c r="B287">
        <v>0</v>
      </c>
      <c r="C287">
        <v>0</v>
      </c>
      <c r="D287">
        <v>0</v>
      </c>
      <c r="E287">
        <v>1</v>
      </c>
      <c r="F287">
        <v>0</v>
      </c>
      <c r="G287">
        <v>0</v>
      </c>
      <c r="H287">
        <v>0</v>
      </c>
      <c r="I287">
        <v>0</v>
      </c>
      <c r="J287">
        <v>2017</v>
      </c>
      <c r="K287" t="s">
        <v>623</v>
      </c>
      <c r="L287" t="s">
        <v>10483</v>
      </c>
      <c r="M287" t="s">
        <v>11938</v>
      </c>
      <c r="N287" t="s">
        <v>11629</v>
      </c>
      <c r="O287" s="1">
        <v>31989</v>
      </c>
      <c r="Q287" t="s">
        <v>11897</v>
      </c>
      <c r="R287" t="s">
        <v>11896</v>
      </c>
      <c r="S287">
        <v>21.26</v>
      </c>
      <c r="T287">
        <v>160170</v>
      </c>
      <c r="U287">
        <v>155100</v>
      </c>
      <c r="V287">
        <v>1713494</v>
      </c>
      <c r="W287" t="s">
        <v>11770</v>
      </c>
      <c r="X287">
        <v>0</v>
      </c>
      <c r="Y287" t="s">
        <v>11625</v>
      </c>
    </row>
    <row r="288" spans="1:25">
      <c r="A288" t="s">
        <v>9941</v>
      </c>
      <c r="B288">
        <v>0</v>
      </c>
      <c r="C288">
        <v>0</v>
      </c>
      <c r="D288">
        <v>0</v>
      </c>
      <c r="E288">
        <v>1</v>
      </c>
      <c r="F288">
        <v>0</v>
      </c>
      <c r="G288">
        <v>0</v>
      </c>
      <c r="H288">
        <v>0</v>
      </c>
      <c r="I288">
        <v>0</v>
      </c>
      <c r="J288">
        <v>2017</v>
      </c>
      <c r="K288" t="s">
        <v>623</v>
      </c>
      <c r="L288" t="s">
        <v>10483</v>
      </c>
      <c r="M288" t="s">
        <v>11937</v>
      </c>
      <c r="N288" t="s">
        <v>11629</v>
      </c>
      <c r="O288" s="1">
        <v>31989</v>
      </c>
      <c r="Q288" t="s">
        <v>623</v>
      </c>
      <c r="R288" t="s">
        <v>11894</v>
      </c>
      <c r="S288">
        <v>7.45</v>
      </c>
      <c r="T288">
        <v>39230</v>
      </c>
      <c r="U288">
        <v>39230</v>
      </c>
      <c r="V288">
        <v>0</v>
      </c>
      <c r="W288" t="s">
        <v>11770</v>
      </c>
      <c r="X288">
        <v>0</v>
      </c>
      <c r="Y288" t="s">
        <v>11625</v>
      </c>
    </row>
    <row r="289" spans="1:25">
      <c r="A289" t="s">
        <v>9941</v>
      </c>
      <c r="B289">
        <v>0</v>
      </c>
      <c r="C289">
        <v>0</v>
      </c>
      <c r="D289">
        <v>0</v>
      </c>
      <c r="E289">
        <v>1</v>
      </c>
      <c r="F289">
        <v>0</v>
      </c>
      <c r="G289">
        <v>0</v>
      </c>
      <c r="H289">
        <v>0</v>
      </c>
      <c r="I289">
        <v>0</v>
      </c>
      <c r="J289">
        <v>2017</v>
      </c>
      <c r="K289" t="s">
        <v>623</v>
      </c>
      <c r="L289" t="s">
        <v>10480</v>
      </c>
      <c r="M289" t="s">
        <v>12168</v>
      </c>
      <c r="N289" t="s">
        <v>11629</v>
      </c>
      <c r="O289" s="1">
        <v>35034</v>
      </c>
      <c r="Q289" t="s">
        <v>11661</v>
      </c>
      <c r="R289" t="s">
        <v>11900</v>
      </c>
      <c r="S289">
        <v>247.4</v>
      </c>
      <c r="T289">
        <v>1425617.01</v>
      </c>
      <c r="U289">
        <v>1387276.01</v>
      </c>
      <c r="V289">
        <v>12549348</v>
      </c>
      <c r="W289" t="s">
        <v>11770</v>
      </c>
      <c r="X289">
        <v>0</v>
      </c>
      <c r="Y289" t="s">
        <v>11625</v>
      </c>
    </row>
    <row r="290" spans="1:25">
      <c r="A290" t="s">
        <v>9941</v>
      </c>
      <c r="B290">
        <v>0</v>
      </c>
      <c r="C290">
        <v>0</v>
      </c>
      <c r="D290">
        <v>0</v>
      </c>
      <c r="E290">
        <v>0</v>
      </c>
      <c r="F290">
        <v>1</v>
      </c>
      <c r="G290">
        <v>0</v>
      </c>
      <c r="H290">
        <v>0</v>
      </c>
      <c r="I290">
        <v>0</v>
      </c>
      <c r="J290">
        <v>2017</v>
      </c>
      <c r="K290" t="s">
        <v>623</v>
      </c>
      <c r="L290" t="s">
        <v>10478</v>
      </c>
      <c r="M290" t="s">
        <v>11962</v>
      </c>
      <c r="N290" t="s">
        <v>11629</v>
      </c>
      <c r="O290" s="1">
        <v>38292</v>
      </c>
      <c r="Q290" t="s">
        <v>11897</v>
      </c>
      <c r="R290" t="s">
        <v>11896</v>
      </c>
      <c r="S290">
        <v>50</v>
      </c>
      <c r="T290">
        <v>223510.04</v>
      </c>
      <c r="U290">
        <v>213753.04</v>
      </c>
      <c r="V290">
        <v>2174527.04</v>
      </c>
      <c r="W290" t="s">
        <v>11770</v>
      </c>
      <c r="X290">
        <v>0</v>
      </c>
      <c r="Y290" t="s">
        <v>11625</v>
      </c>
    </row>
    <row r="291" spans="1:25">
      <c r="A291" t="s">
        <v>9941</v>
      </c>
      <c r="B291">
        <v>0</v>
      </c>
      <c r="C291">
        <v>0</v>
      </c>
      <c r="D291">
        <v>0</v>
      </c>
      <c r="E291">
        <v>0</v>
      </c>
      <c r="F291">
        <v>1</v>
      </c>
      <c r="G291">
        <v>0</v>
      </c>
      <c r="H291">
        <v>0</v>
      </c>
      <c r="I291">
        <v>0</v>
      </c>
      <c r="J291">
        <v>2017</v>
      </c>
      <c r="K291" t="s">
        <v>623</v>
      </c>
      <c r="L291" t="s">
        <v>10478</v>
      </c>
      <c r="M291" t="s">
        <v>12156</v>
      </c>
      <c r="N291" t="s">
        <v>11629</v>
      </c>
      <c r="O291" s="1">
        <v>38292</v>
      </c>
      <c r="Q291" t="s">
        <v>11897</v>
      </c>
      <c r="R291" t="s">
        <v>11896</v>
      </c>
      <c r="S291">
        <v>50</v>
      </c>
      <c r="T291">
        <v>300828</v>
      </c>
      <c r="U291">
        <v>286008</v>
      </c>
      <c r="V291">
        <v>3000408</v>
      </c>
      <c r="W291" t="s">
        <v>11770</v>
      </c>
      <c r="X291">
        <v>0</v>
      </c>
      <c r="Y291" t="s">
        <v>11625</v>
      </c>
    </row>
    <row r="292" spans="1:25">
      <c r="A292" t="s">
        <v>9941</v>
      </c>
      <c r="B292">
        <v>0</v>
      </c>
      <c r="C292">
        <v>0</v>
      </c>
      <c r="D292">
        <v>0</v>
      </c>
      <c r="E292">
        <v>0</v>
      </c>
      <c r="F292">
        <v>1</v>
      </c>
      <c r="G292">
        <v>0</v>
      </c>
      <c r="H292">
        <v>0</v>
      </c>
      <c r="I292">
        <v>0</v>
      </c>
      <c r="J292">
        <v>2017</v>
      </c>
      <c r="K292" t="s">
        <v>623</v>
      </c>
      <c r="L292" t="s">
        <v>10478</v>
      </c>
      <c r="M292" t="s">
        <v>12167</v>
      </c>
      <c r="N292" t="s">
        <v>11629</v>
      </c>
      <c r="O292" s="1">
        <v>38292</v>
      </c>
      <c r="Q292" t="s">
        <v>623</v>
      </c>
      <c r="R292" t="s">
        <v>11894</v>
      </c>
      <c r="S292">
        <v>47</v>
      </c>
      <c r="T292">
        <v>149812</v>
      </c>
      <c r="U292">
        <v>142859</v>
      </c>
      <c r="V292">
        <v>17813.03</v>
      </c>
      <c r="W292" t="s">
        <v>11770</v>
      </c>
      <c r="X292">
        <v>0</v>
      </c>
      <c r="Y292" t="s">
        <v>11625</v>
      </c>
    </row>
    <row r="293" spans="1:25">
      <c r="A293" t="s">
        <v>9941</v>
      </c>
      <c r="B293">
        <v>0</v>
      </c>
      <c r="C293">
        <v>0</v>
      </c>
      <c r="D293">
        <v>0</v>
      </c>
      <c r="E293">
        <v>1</v>
      </c>
      <c r="F293">
        <v>0</v>
      </c>
      <c r="G293">
        <v>0</v>
      </c>
      <c r="H293">
        <v>0</v>
      </c>
      <c r="I293">
        <v>0</v>
      </c>
      <c r="J293">
        <v>2017</v>
      </c>
      <c r="K293" t="s">
        <v>623</v>
      </c>
      <c r="L293" t="s">
        <v>10475</v>
      </c>
      <c r="M293" t="s">
        <v>11938</v>
      </c>
      <c r="N293" t="s">
        <v>11629</v>
      </c>
      <c r="O293" s="1">
        <v>32933</v>
      </c>
      <c r="Q293" t="s">
        <v>11897</v>
      </c>
      <c r="R293" t="s">
        <v>11896</v>
      </c>
      <c r="S293">
        <v>20</v>
      </c>
      <c r="T293">
        <v>166313</v>
      </c>
      <c r="U293">
        <v>160752</v>
      </c>
      <c r="V293">
        <v>1916200</v>
      </c>
      <c r="W293" t="s">
        <v>11770</v>
      </c>
      <c r="X293">
        <v>0</v>
      </c>
      <c r="Y293" t="s">
        <v>11625</v>
      </c>
    </row>
    <row r="294" spans="1:25">
      <c r="A294" t="s">
        <v>9941</v>
      </c>
      <c r="B294">
        <v>0</v>
      </c>
      <c r="C294">
        <v>0</v>
      </c>
      <c r="D294">
        <v>0</v>
      </c>
      <c r="E294">
        <v>1</v>
      </c>
      <c r="F294">
        <v>0</v>
      </c>
      <c r="G294">
        <v>0</v>
      </c>
      <c r="H294">
        <v>0</v>
      </c>
      <c r="I294">
        <v>0</v>
      </c>
      <c r="J294">
        <v>2017</v>
      </c>
      <c r="K294" t="s">
        <v>623</v>
      </c>
      <c r="L294" t="s">
        <v>10473</v>
      </c>
      <c r="M294" t="s">
        <v>11636</v>
      </c>
      <c r="N294" t="s">
        <v>11629</v>
      </c>
      <c r="O294" s="1">
        <v>32587</v>
      </c>
      <c r="Q294" t="s">
        <v>11906</v>
      </c>
      <c r="R294" t="s">
        <v>11905</v>
      </c>
      <c r="S294">
        <v>24</v>
      </c>
      <c r="T294">
        <v>11965.02</v>
      </c>
      <c r="U294">
        <v>11705.02</v>
      </c>
      <c r="V294">
        <v>121367.01</v>
      </c>
      <c r="W294" t="s">
        <v>11770</v>
      </c>
      <c r="X294">
        <v>0</v>
      </c>
      <c r="Y294" t="s">
        <v>11625</v>
      </c>
    </row>
    <row r="295" spans="1:25">
      <c r="A295" t="s">
        <v>9941</v>
      </c>
      <c r="B295">
        <v>0</v>
      </c>
      <c r="C295">
        <v>0</v>
      </c>
      <c r="D295">
        <v>0</v>
      </c>
      <c r="E295">
        <v>1</v>
      </c>
      <c r="F295">
        <v>0</v>
      </c>
      <c r="G295">
        <v>0</v>
      </c>
      <c r="H295">
        <v>0</v>
      </c>
      <c r="I295">
        <v>0</v>
      </c>
      <c r="J295">
        <v>2017</v>
      </c>
      <c r="K295" t="s">
        <v>623</v>
      </c>
      <c r="L295" t="s">
        <v>10473</v>
      </c>
      <c r="M295" t="s">
        <v>11692</v>
      </c>
      <c r="N295" t="s">
        <v>11629</v>
      </c>
      <c r="O295" s="1">
        <v>32587</v>
      </c>
      <c r="Q295" t="s">
        <v>11906</v>
      </c>
      <c r="R295" t="s">
        <v>11905</v>
      </c>
      <c r="S295">
        <v>24</v>
      </c>
      <c r="T295">
        <v>12205.02</v>
      </c>
      <c r="U295">
        <v>11934.02</v>
      </c>
      <c r="V295">
        <v>123835.02</v>
      </c>
      <c r="W295" t="s">
        <v>11770</v>
      </c>
      <c r="X295">
        <v>0</v>
      </c>
      <c r="Y295" t="s">
        <v>11625</v>
      </c>
    </row>
    <row r="296" spans="1:25">
      <c r="A296" t="s">
        <v>9941</v>
      </c>
      <c r="B296">
        <v>0</v>
      </c>
      <c r="C296">
        <v>0</v>
      </c>
      <c r="D296">
        <v>0</v>
      </c>
      <c r="E296">
        <v>1</v>
      </c>
      <c r="F296">
        <v>0</v>
      </c>
      <c r="G296">
        <v>0</v>
      </c>
      <c r="H296">
        <v>0</v>
      </c>
      <c r="I296">
        <v>0</v>
      </c>
      <c r="J296">
        <v>2017</v>
      </c>
      <c r="K296" t="s">
        <v>623</v>
      </c>
      <c r="L296" t="s">
        <v>10470</v>
      </c>
      <c r="M296" t="s">
        <v>11636</v>
      </c>
      <c r="N296" t="s">
        <v>11629</v>
      </c>
      <c r="O296" s="1">
        <v>33025</v>
      </c>
      <c r="Q296" t="s">
        <v>11906</v>
      </c>
      <c r="R296" t="s">
        <v>11905</v>
      </c>
      <c r="S296">
        <v>48.5</v>
      </c>
      <c r="T296">
        <v>168233</v>
      </c>
      <c r="U296">
        <v>163739</v>
      </c>
      <c r="V296">
        <v>1497300</v>
      </c>
      <c r="W296" t="s">
        <v>11770</v>
      </c>
      <c r="X296">
        <v>0</v>
      </c>
      <c r="Y296" t="s">
        <v>11625</v>
      </c>
    </row>
    <row r="297" spans="1:25">
      <c r="A297" t="s">
        <v>9941</v>
      </c>
      <c r="B297">
        <v>0</v>
      </c>
      <c r="C297">
        <v>0</v>
      </c>
      <c r="D297">
        <v>0</v>
      </c>
      <c r="E297">
        <v>0</v>
      </c>
      <c r="F297">
        <v>0</v>
      </c>
      <c r="G297">
        <v>0</v>
      </c>
      <c r="H297">
        <v>0</v>
      </c>
      <c r="I297">
        <v>0</v>
      </c>
      <c r="J297">
        <v>2017</v>
      </c>
      <c r="K297" t="s">
        <v>623</v>
      </c>
      <c r="L297" t="s">
        <v>10468</v>
      </c>
      <c r="M297">
        <v>43132</v>
      </c>
      <c r="N297" t="s">
        <v>11629</v>
      </c>
      <c r="O297" s="1">
        <v>34043</v>
      </c>
      <c r="Q297" t="s">
        <v>623</v>
      </c>
      <c r="R297" t="s">
        <v>11894</v>
      </c>
      <c r="S297">
        <v>34.5</v>
      </c>
      <c r="T297">
        <v>130295.03</v>
      </c>
      <c r="U297">
        <v>124681</v>
      </c>
      <c r="V297">
        <v>0</v>
      </c>
      <c r="W297" t="s">
        <v>11770</v>
      </c>
      <c r="X297">
        <v>0</v>
      </c>
      <c r="Y297" t="s">
        <v>12009</v>
      </c>
    </row>
    <row r="298" spans="1:25">
      <c r="A298" t="s">
        <v>9941</v>
      </c>
      <c r="B298">
        <v>0</v>
      </c>
      <c r="C298">
        <v>0</v>
      </c>
      <c r="D298">
        <v>0</v>
      </c>
      <c r="E298">
        <v>0</v>
      </c>
      <c r="F298">
        <v>0</v>
      </c>
      <c r="G298">
        <v>0</v>
      </c>
      <c r="H298">
        <v>0</v>
      </c>
      <c r="I298">
        <v>0</v>
      </c>
      <c r="J298">
        <v>2017</v>
      </c>
      <c r="K298" t="s">
        <v>623</v>
      </c>
      <c r="L298" t="s">
        <v>10468</v>
      </c>
      <c r="M298">
        <v>43133</v>
      </c>
      <c r="N298" t="s">
        <v>11629</v>
      </c>
      <c r="O298" s="1">
        <v>34043</v>
      </c>
      <c r="Q298" t="s">
        <v>11897</v>
      </c>
      <c r="R298" t="s">
        <v>11896</v>
      </c>
      <c r="S298">
        <v>89.9</v>
      </c>
      <c r="T298">
        <v>286491.03000000003</v>
      </c>
      <c r="U298">
        <v>281083</v>
      </c>
      <c r="V298">
        <v>3824368</v>
      </c>
      <c r="W298" t="s">
        <v>11770</v>
      </c>
      <c r="X298">
        <v>0</v>
      </c>
      <c r="Y298" t="s">
        <v>12009</v>
      </c>
    </row>
    <row r="299" spans="1:25">
      <c r="A299" t="s">
        <v>9941</v>
      </c>
      <c r="B299">
        <v>0</v>
      </c>
      <c r="C299">
        <v>0</v>
      </c>
      <c r="D299">
        <v>0</v>
      </c>
      <c r="E299">
        <v>0</v>
      </c>
      <c r="F299">
        <v>1</v>
      </c>
      <c r="G299">
        <v>0</v>
      </c>
      <c r="H299">
        <v>0</v>
      </c>
      <c r="I299">
        <v>0</v>
      </c>
      <c r="J299">
        <v>2017</v>
      </c>
      <c r="K299" t="s">
        <v>623</v>
      </c>
      <c r="L299" t="s">
        <v>10468</v>
      </c>
      <c r="M299">
        <v>30</v>
      </c>
      <c r="N299" t="s">
        <v>11725</v>
      </c>
      <c r="O299" s="1">
        <v>41187</v>
      </c>
      <c r="Q299" t="s">
        <v>623</v>
      </c>
      <c r="R299" t="s">
        <v>11894</v>
      </c>
      <c r="S299">
        <v>65.88</v>
      </c>
      <c r="T299">
        <v>216273.01</v>
      </c>
      <c r="U299">
        <v>206772.01</v>
      </c>
      <c r="V299">
        <v>0</v>
      </c>
      <c r="W299" t="s">
        <v>11770</v>
      </c>
      <c r="X299">
        <v>0</v>
      </c>
      <c r="Y299" t="s">
        <v>12078</v>
      </c>
    </row>
    <row r="300" spans="1:25">
      <c r="A300" t="s">
        <v>9941</v>
      </c>
      <c r="B300">
        <v>0</v>
      </c>
      <c r="C300">
        <v>0</v>
      </c>
      <c r="D300">
        <v>0</v>
      </c>
      <c r="E300">
        <v>0</v>
      </c>
      <c r="F300">
        <v>1</v>
      </c>
      <c r="G300">
        <v>0</v>
      </c>
      <c r="H300">
        <v>0</v>
      </c>
      <c r="I300">
        <v>0</v>
      </c>
      <c r="J300">
        <v>2017</v>
      </c>
      <c r="K300" t="s">
        <v>623</v>
      </c>
      <c r="L300" t="s">
        <v>10468</v>
      </c>
      <c r="M300">
        <v>31</v>
      </c>
      <c r="N300" t="s">
        <v>11725</v>
      </c>
      <c r="O300" s="1">
        <v>41187</v>
      </c>
      <c r="Q300" t="s">
        <v>11897</v>
      </c>
      <c r="R300" t="s">
        <v>11896</v>
      </c>
      <c r="S300">
        <v>43.2</v>
      </c>
      <c r="T300">
        <v>234355.01</v>
      </c>
      <c r="U300">
        <v>230623</v>
      </c>
      <c r="V300">
        <v>2676078</v>
      </c>
      <c r="W300" t="s">
        <v>11770</v>
      </c>
      <c r="X300">
        <v>0</v>
      </c>
      <c r="Y300" t="s">
        <v>11625</v>
      </c>
    </row>
    <row r="301" spans="1:25">
      <c r="A301" t="s">
        <v>9941</v>
      </c>
      <c r="B301">
        <v>0</v>
      </c>
      <c r="C301">
        <v>0</v>
      </c>
      <c r="D301">
        <v>0</v>
      </c>
      <c r="E301">
        <v>0</v>
      </c>
      <c r="F301">
        <v>1</v>
      </c>
      <c r="G301">
        <v>0</v>
      </c>
      <c r="H301">
        <v>0</v>
      </c>
      <c r="I301">
        <v>0</v>
      </c>
      <c r="J301">
        <v>2017</v>
      </c>
      <c r="K301" t="s">
        <v>623</v>
      </c>
      <c r="L301" t="s">
        <v>10468</v>
      </c>
      <c r="M301">
        <v>32</v>
      </c>
      <c r="N301" t="s">
        <v>11725</v>
      </c>
      <c r="O301" s="1">
        <v>41187</v>
      </c>
      <c r="Q301" t="s">
        <v>11897</v>
      </c>
      <c r="R301" t="s">
        <v>11896</v>
      </c>
      <c r="S301">
        <v>43.2</v>
      </c>
      <c r="T301">
        <v>191137.01</v>
      </c>
      <c r="U301">
        <v>189009</v>
      </c>
      <c r="V301">
        <v>2187181</v>
      </c>
      <c r="W301" t="s">
        <v>11770</v>
      </c>
      <c r="X301">
        <v>0</v>
      </c>
      <c r="Y301" t="s">
        <v>12078</v>
      </c>
    </row>
    <row r="302" spans="1:25">
      <c r="A302" t="s">
        <v>9941</v>
      </c>
      <c r="B302">
        <v>0</v>
      </c>
      <c r="C302">
        <v>0</v>
      </c>
      <c r="D302">
        <v>0</v>
      </c>
      <c r="E302">
        <v>0</v>
      </c>
      <c r="F302">
        <v>0</v>
      </c>
      <c r="G302">
        <v>1</v>
      </c>
      <c r="H302">
        <v>0</v>
      </c>
      <c r="I302">
        <v>0</v>
      </c>
      <c r="J302">
        <v>2017</v>
      </c>
      <c r="K302" t="s">
        <v>623</v>
      </c>
      <c r="L302" t="s">
        <v>10468</v>
      </c>
      <c r="M302">
        <v>4</v>
      </c>
      <c r="N302" t="s">
        <v>11725</v>
      </c>
      <c r="O302" s="1">
        <v>25073</v>
      </c>
      <c r="Q302" t="s">
        <v>11635</v>
      </c>
      <c r="R302" t="s">
        <v>11634</v>
      </c>
      <c r="S302">
        <v>81.599999999999994</v>
      </c>
      <c r="T302">
        <v>18560.080000000002</v>
      </c>
      <c r="U302">
        <v>16084</v>
      </c>
      <c r="V302">
        <v>230705.08</v>
      </c>
      <c r="W302" t="s">
        <v>11770</v>
      </c>
      <c r="X302">
        <v>0</v>
      </c>
      <c r="Y302" t="s">
        <v>12078</v>
      </c>
    </row>
    <row r="303" spans="1:25">
      <c r="A303" t="s">
        <v>9941</v>
      </c>
      <c r="B303">
        <v>0</v>
      </c>
      <c r="C303">
        <v>0</v>
      </c>
      <c r="D303">
        <v>0</v>
      </c>
      <c r="E303">
        <v>0</v>
      </c>
      <c r="F303">
        <v>0</v>
      </c>
      <c r="G303">
        <v>0</v>
      </c>
      <c r="H303">
        <v>0</v>
      </c>
      <c r="I303">
        <v>1</v>
      </c>
      <c r="J303">
        <v>2017</v>
      </c>
      <c r="K303" t="s">
        <v>623</v>
      </c>
      <c r="L303" t="s">
        <v>10466</v>
      </c>
      <c r="M303" t="s">
        <v>11708</v>
      </c>
      <c r="N303" t="s">
        <v>11629</v>
      </c>
      <c r="O303" s="1">
        <v>27242</v>
      </c>
      <c r="Q303" t="s">
        <v>11906</v>
      </c>
      <c r="R303" t="s">
        <v>11905</v>
      </c>
      <c r="S303">
        <v>56.7</v>
      </c>
      <c r="T303">
        <v>8671.02</v>
      </c>
      <c r="U303">
        <v>8671.02</v>
      </c>
      <c r="V303">
        <v>122955.02</v>
      </c>
      <c r="W303" t="s">
        <v>11770</v>
      </c>
      <c r="X303">
        <v>0</v>
      </c>
      <c r="Y303" t="s">
        <v>11625</v>
      </c>
    </row>
    <row r="304" spans="1:25">
      <c r="A304" t="s">
        <v>9941</v>
      </c>
      <c r="B304">
        <v>0</v>
      </c>
      <c r="C304">
        <v>0</v>
      </c>
      <c r="D304">
        <v>0</v>
      </c>
      <c r="E304">
        <v>0</v>
      </c>
      <c r="F304">
        <v>0</v>
      </c>
      <c r="G304">
        <v>1</v>
      </c>
      <c r="H304">
        <v>1</v>
      </c>
      <c r="I304">
        <v>0</v>
      </c>
      <c r="J304">
        <v>2017</v>
      </c>
      <c r="K304" t="s">
        <v>623</v>
      </c>
      <c r="L304" t="s">
        <v>10463</v>
      </c>
      <c r="M304" t="s">
        <v>12166</v>
      </c>
      <c r="N304" t="s">
        <v>11632</v>
      </c>
      <c r="O304" s="1">
        <v>20051</v>
      </c>
      <c r="P304">
        <v>42843</v>
      </c>
      <c r="Q304" t="s">
        <v>11635</v>
      </c>
      <c r="R304" t="s">
        <v>11634</v>
      </c>
      <c r="S304">
        <v>107</v>
      </c>
      <c r="T304">
        <v>0.09</v>
      </c>
      <c r="U304">
        <v>0.09</v>
      </c>
      <c r="V304">
        <v>155.07</v>
      </c>
      <c r="W304" t="s">
        <v>11770</v>
      </c>
      <c r="X304">
        <v>0</v>
      </c>
      <c r="Y304" t="s">
        <v>11973</v>
      </c>
    </row>
    <row r="305" spans="1:25">
      <c r="A305" t="s">
        <v>9941</v>
      </c>
      <c r="B305">
        <v>0</v>
      </c>
      <c r="C305">
        <v>0</v>
      </c>
      <c r="D305">
        <v>0</v>
      </c>
      <c r="E305">
        <v>0</v>
      </c>
      <c r="F305">
        <v>0</v>
      </c>
      <c r="G305">
        <v>1</v>
      </c>
      <c r="H305">
        <v>1</v>
      </c>
      <c r="I305">
        <v>0</v>
      </c>
      <c r="J305">
        <v>2017</v>
      </c>
      <c r="K305" t="s">
        <v>623</v>
      </c>
      <c r="L305" t="s">
        <v>10463</v>
      </c>
      <c r="M305" t="s">
        <v>12165</v>
      </c>
      <c r="N305" t="s">
        <v>11629</v>
      </c>
      <c r="O305" s="1">
        <v>20667</v>
      </c>
      <c r="Q305" t="s">
        <v>11635</v>
      </c>
      <c r="R305" t="s">
        <v>11634</v>
      </c>
      <c r="S305">
        <v>104</v>
      </c>
      <c r="T305">
        <v>28127.05</v>
      </c>
      <c r="U305">
        <v>24602.05</v>
      </c>
      <c r="V305">
        <v>330794.02</v>
      </c>
      <c r="W305" t="s">
        <v>11770</v>
      </c>
      <c r="X305">
        <v>0</v>
      </c>
      <c r="Y305" t="s">
        <v>11973</v>
      </c>
    </row>
    <row r="306" spans="1:25">
      <c r="A306" t="s">
        <v>9941</v>
      </c>
      <c r="B306">
        <v>0</v>
      </c>
      <c r="C306">
        <v>0</v>
      </c>
      <c r="D306">
        <v>0</v>
      </c>
      <c r="E306">
        <v>0</v>
      </c>
      <c r="F306">
        <v>0</v>
      </c>
      <c r="G306">
        <v>1</v>
      </c>
      <c r="H306">
        <v>1</v>
      </c>
      <c r="I306">
        <v>0</v>
      </c>
      <c r="J306">
        <v>2017</v>
      </c>
      <c r="K306" t="s">
        <v>623</v>
      </c>
      <c r="L306" t="s">
        <v>10463</v>
      </c>
      <c r="M306" t="s">
        <v>12164</v>
      </c>
      <c r="N306" t="s">
        <v>11629</v>
      </c>
      <c r="O306" s="1">
        <v>21425</v>
      </c>
      <c r="Q306" t="s">
        <v>11635</v>
      </c>
      <c r="R306" t="s">
        <v>11634</v>
      </c>
      <c r="S306">
        <v>110</v>
      </c>
      <c r="T306">
        <v>40340.019999999997</v>
      </c>
      <c r="U306">
        <v>34414.019999999997</v>
      </c>
      <c r="V306">
        <v>646274.01</v>
      </c>
      <c r="W306" t="s">
        <v>11770</v>
      </c>
      <c r="X306">
        <v>0</v>
      </c>
      <c r="Y306" t="s">
        <v>11973</v>
      </c>
    </row>
    <row r="307" spans="1:25">
      <c r="A307" t="s">
        <v>9941</v>
      </c>
      <c r="B307">
        <v>0</v>
      </c>
      <c r="C307">
        <v>0</v>
      </c>
      <c r="D307">
        <v>0</v>
      </c>
      <c r="E307">
        <v>0</v>
      </c>
      <c r="F307">
        <v>0</v>
      </c>
      <c r="G307">
        <v>1</v>
      </c>
      <c r="H307">
        <v>1</v>
      </c>
      <c r="I307">
        <v>0</v>
      </c>
      <c r="J307">
        <v>2017</v>
      </c>
      <c r="K307" t="s">
        <v>623</v>
      </c>
      <c r="L307" t="s">
        <v>10463</v>
      </c>
      <c r="M307" t="s">
        <v>12163</v>
      </c>
      <c r="N307" t="s">
        <v>11629</v>
      </c>
      <c r="O307" s="1">
        <v>26969</v>
      </c>
      <c r="Q307" t="s">
        <v>11635</v>
      </c>
      <c r="R307" t="s">
        <v>11634</v>
      </c>
      <c r="S307">
        <v>300</v>
      </c>
      <c r="T307">
        <v>222891.02</v>
      </c>
      <c r="U307">
        <v>193932.02</v>
      </c>
      <c r="V307">
        <v>2601109</v>
      </c>
      <c r="W307" t="s">
        <v>11770</v>
      </c>
      <c r="X307">
        <v>0</v>
      </c>
      <c r="Y307" t="s">
        <v>11973</v>
      </c>
    </row>
    <row r="308" spans="1:25">
      <c r="A308" t="s">
        <v>9941</v>
      </c>
      <c r="B308">
        <v>0</v>
      </c>
      <c r="C308">
        <v>0</v>
      </c>
      <c r="D308">
        <v>0</v>
      </c>
      <c r="E308">
        <v>0</v>
      </c>
      <c r="F308">
        <v>0</v>
      </c>
      <c r="G308">
        <v>1</v>
      </c>
      <c r="H308">
        <v>1</v>
      </c>
      <c r="I308">
        <v>0</v>
      </c>
      <c r="J308">
        <v>2017</v>
      </c>
      <c r="K308" t="s">
        <v>623</v>
      </c>
      <c r="L308" t="s">
        <v>10463</v>
      </c>
      <c r="M308" t="s">
        <v>12162</v>
      </c>
      <c r="N308" t="s">
        <v>11629</v>
      </c>
      <c r="O308" s="1">
        <v>28795</v>
      </c>
      <c r="Q308" t="s">
        <v>11635</v>
      </c>
      <c r="R308" t="s">
        <v>11634</v>
      </c>
      <c r="S308">
        <v>330</v>
      </c>
      <c r="T308">
        <v>244992</v>
      </c>
      <c r="U308">
        <v>213282</v>
      </c>
      <c r="V308">
        <v>2862854</v>
      </c>
      <c r="W308" t="s">
        <v>11770</v>
      </c>
      <c r="X308">
        <v>0</v>
      </c>
      <c r="Y308" t="s">
        <v>11973</v>
      </c>
    </row>
    <row r="309" spans="1:25">
      <c r="A309" t="s">
        <v>9941</v>
      </c>
      <c r="B309">
        <v>0</v>
      </c>
      <c r="C309">
        <v>0</v>
      </c>
      <c r="D309">
        <v>0</v>
      </c>
      <c r="E309">
        <v>0</v>
      </c>
      <c r="F309">
        <v>0</v>
      </c>
      <c r="G309">
        <v>0</v>
      </c>
      <c r="H309">
        <v>0</v>
      </c>
      <c r="I309">
        <v>1</v>
      </c>
      <c r="J309">
        <v>2017</v>
      </c>
      <c r="K309" t="s">
        <v>623</v>
      </c>
      <c r="L309" t="s">
        <v>10463</v>
      </c>
      <c r="M309" t="s">
        <v>12161</v>
      </c>
      <c r="N309" t="s">
        <v>11629</v>
      </c>
      <c r="O309" s="1">
        <v>25143</v>
      </c>
      <c r="Q309" t="s">
        <v>11906</v>
      </c>
      <c r="R309" t="s">
        <v>11905</v>
      </c>
      <c r="S309">
        <v>14</v>
      </c>
      <c r="T309">
        <v>3061.01</v>
      </c>
      <c r="U309">
        <v>3061.01</v>
      </c>
      <c r="V309">
        <v>52327.01</v>
      </c>
      <c r="W309" t="s">
        <v>11770</v>
      </c>
      <c r="X309">
        <v>0</v>
      </c>
      <c r="Y309" t="s">
        <v>11973</v>
      </c>
    </row>
    <row r="310" spans="1:25">
      <c r="A310" t="s">
        <v>9941</v>
      </c>
      <c r="B310">
        <v>0</v>
      </c>
      <c r="C310">
        <v>0</v>
      </c>
      <c r="D310">
        <v>0</v>
      </c>
      <c r="E310">
        <v>0</v>
      </c>
      <c r="F310">
        <v>0</v>
      </c>
      <c r="G310">
        <v>1</v>
      </c>
      <c r="H310">
        <v>0</v>
      </c>
      <c r="I310">
        <v>0</v>
      </c>
      <c r="J310">
        <v>2017</v>
      </c>
      <c r="K310" t="s">
        <v>623</v>
      </c>
      <c r="L310" t="s">
        <v>10461</v>
      </c>
      <c r="M310" t="s">
        <v>11795</v>
      </c>
      <c r="N310" t="s">
        <v>11629</v>
      </c>
      <c r="O310" s="1">
        <v>23132</v>
      </c>
      <c r="Q310" t="s">
        <v>11635</v>
      </c>
      <c r="R310" t="s">
        <v>11634</v>
      </c>
      <c r="S310">
        <v>333</v>
      </c>
      <c r="T310">
        <v>76609.03</v>
      </c>
      <c r="U310">
        <v>70225.03</v>
      </c>
      <c r="V310">
        <v>876778.03</v>
      </c>
      <c r="W310" t="s">
        <v>11770</v>
      </c>
      <c r="X310">
        <v>0</v>
      </c>
      <c r="Y310" t="s">
        <v>11625</v>
      </c>
    </row>
    <row r="311" spans="1:25">
      <c r="A311" t="s">
        <v>9941</v>
      </c>
      <c r="B311">
        <v>0</v>
      </c>
      <c r="C311">
        <v>0</v>
      </c>
      <c r="D311">
        <v>0</v>
      </c>
      <c r="E311">
        <v>0</v>
      </c>
      <c r="F311">
        <v>0</v>
      </c>
      <c r="G311">
        <v>1</v>
      </c>
      <c r="H311">
        <v>0</v>
      </c>
      <c r="I311">
        <v>0</v>
      </c>
      <c r="J311">
        <v>2017</v>
      </c>
      <c r="K311" t="s">
        <v>623</v>
      </c>
      <c r="L311" t="s">
        <v>10461</v>
      </c>
      <c r="M311" t="s">
        <v>11794</v>
      </c>
      <c r="N311" t="s">
        <v>11629</v>
      </c>
      <c r="O311" s="1">
        <v>23302</v>
      </c>
      <c r="Q311" t="s">
        <v>11635</v>
      </c>
      <c r="R311" t="s">
        <v>11634</v>
      </c>
      <c r="S311">
        <v>333</v>
      </c>
      <c r="T311">
        <v>67596.03</v>
      </c>
      <c r="U311">
        <v>62727.03</v>
      </c>
      <c r="V311">
        <v>795091.03</v>
      </c>
      <c r="W311" t="s">
        <v>11770</v>
      </c>
      <c r="X311">
        <v>0</v>
      </c>
      <c r="Y311" t="s">
        <v>11625</v>
      </c>
    </row>
    <row r="312" spans="1:25">
      <c r="A312" t="s">
        <v>9941</v>
      </c>
      <c r="B312">
        <v>0</v>
      </c>
      <c r="C312">
        <v>0</v>
      </c>
      <c r="D312">
        <v>0</v>
      </c>
      <c r="E312">
        <v>1</v>
      </c>
      <c r="F312">
        <v>0</v>
      </c>
      <c r="G312">
        <v>0</v>
      </c>
      <c r="H312">
        <v>0</v>
      </c>
      <c r="I312">
        <v>0</v>
      </c>
      <c r="J312">
        <v>2017</v>
      </c>
      <c r="K312" t="s">
        <v>623</v>
      </c>
      <c r="L312" t="s">
        <v>10458</v>
      </c>
      <c r="M312" t="s">
        <v>12160</v>
      </c>
      <c r="N312" t="s">
        <v>11629</v>
      </c>
      <c r="O312" s="1">
        <v>34227</v>
      </c>
      <c r="Q312" t="s">
        <v>11897</v>
      </c>
      <c r="R312" t="s">
        <v>11896</v>
      </c>
      <c r="S312">
        <v>40</v>
      </c>
      <c r="T312">
        <v>0.12</v>
      </c>
      <c r="U312">
        <v>0.12</v>
      </c>
      <c r="V312">
        <v>0</v>
      </c>
      <c r="W312" t="s">
        <v>11770</v>
      </c>
      <c r="X312">
        <v>0</v>
      </c>
      <c r="Y312" t="s">
        <v>11625</v>
      </c>
    </row>
    <row r="313" spans="1:25">
      <c r="A313" t="s">
        <v>9941</v>
      </c>
      <c r="B313">
        <v>0</v>
      </c>
      <c r="C313">
        <v>0</v>
      </c>
      <c r="D313">
        <v>0</v>
      </c>
      <c r="E313">
        <v>1</v>
      </c>
      <c r="F313">
        <v>0</v>
      </c>
      <c r="G313">
        <v>0</v>
      </c>
      <c r="H313">
        <v>0</v>
      </c>
      <c r="I313">
        <v>0</v>
      </c>
      <c r="J313">
        <v>2017</v>
      </c>
      <c r="K313" t="s">
        <v>623</v>
      </c>
      <c r="L313" t="s">
        <v>10458</v>
      </c>
      <c r="M313" t="s">
        <v>12159</v>
      </c>
      <c r="N313" t="s">
        <v>11629</v>
      </c>
      <c r="O313" s="1">
        <v>34227</v>
      </c>
      <c r="Q313" t="s">
        <v>623</v>
      </c>
      <c r="R313" t="s">
        <v>11894</v>
      </c>
      <c r="S313">
        <v>9.8000000000000007</v>
      </c>
      <c r="T313">
        <v>0.12</v>
      </c>
      <c r="U313">
        <v>0.12</v>
      </c>
      <c r="V313">
        <v>0</v>
      </c>
      <c r="W313" t="s">
        <v>11770</v>
      </c>
      <c r="X313">
        <v>0</v>
      </c>
      <c r="Y313" t="s">
        <v>11625</v>
      </c>
    </row>
    <row r="314" spans="1:25">
      <c r="A314" t="s">
        <v>9941</v>
      </c>
      <c r="B314">
        <v>0</v>
      </c>
      <c r="C314">
        <v>0</v>
      </c>
      <c r="D314">
        <v>0</v>
      </c>
      <c r="E314">
        <v>0</v>
      </c>
      <c r="F314">
        <v>0</v>
      </c>
      <c r="G314">
        <v>0</v>
      </c>
      <c r="H314">
        <v>0</v>
      </c>
      <c r="I314">
        <v>1</v>
      </c>
      <c r="J314">
        <v>2017</v>
      </c>
      <c r="K314" t="s">
        <v>623</v>
      </c>
      <c r="L314" t="s">
        <v>10456</v>
      </c>
      <c r="M314" t="s">
        <v>12158</v>
      </c>
      <c r="N314" t="s">
        <v>11629</v>
      </c>
      <c r="O314" s="1">
        <v>38889</v>
      </c>
      <c r="Q314" t="s">
        <v>11906</v>
      </c>
      <c r="R314" t="s">
        <v>11905</v>
      </c>
      <c r="S314">
        <v>50</v>
      </c>
      <c r="T314">
        <v>51714.239999999998</v>
      </c>
      <c r="U314">
        <v>50840</v>
      </c>
      <c r="V314">
        <v>533970</v>
      </c>
      <c r="W314" t="s">
        <v>11770</v>
      </c>
      <c r="X314">
        <v>0</v>
      </c>
      <c r="Y314" t="s">
        <v>249</v>
      </c>
    </row>
    <row r="315" spans="1:25">
      <c r="A315" t="s">
        <v>9941</v>
      </c>
      <c r="B315">
        <v>0</v>
      </c>
      <c r="C315">
        <v>0</v>
      </c>
      <c r="D315">
        <v>0</v>
      </c>
      <c r="E315">
        <v>0</v>
      </c>
      <c r="F315">
        <v>0</v>
      </c>
      <c r="G315">
        <v>0</v>
      </c>
      <c r="H315">
        <v>0</v>
      </c>
      <c r="I315">
        <v>1</v>
      </c>
      <c r="J315">
        <v>2017</v>
      </c>
      <c r="K315" t="s">
        <v>623</v>
      </c>
      <c r="L315" t="s">
        <v>10456</v>
      </c>
      <c r="M315" t="s">
        <v>12157</v>
      </c>
      <c r="N315" t="s">
        <v>11629</v>
      </c>
      <c r="O315" s="1">
        <v>38889</v>
      </c>
      <c r="Q315" t="s">
        <v>11906</v>
      </c>
      <c r="R315" t="s">
        <v>11905</v>
      </c>
      <c r="S315">
        <v>50</v>
      </c>
      <c r="T315">
        <v>35638.07</v>
      </c>
      <c r="U315">
        <v>34031.550000000003</v>
      </c>
      <c r="V315">
        <v>392992.02</v>
      </c>
      <c r="W315" t="s">
        <v>11770</v>
      </c>
      <c r="X315">
        <v>0</v>
      </c>
      <c r="Y315" t="s">
        <v>11625</v>
      </c>
    </row>
    <row r="316" spans="1:25">
      <c r="A316" t="s">
        <v>9941</v>
      </c>
      <c r="B316">
        <v>0</v>
      </c>
      <c r="C316">
        <v>0</v>
      </c>
      <c r="D316">
        <v>0</v>
      </c>
      <c r="E316">
        <v>0</v>
      </c>
      <c r="F316">
        <v>1</v>
      </c>
      <c r="G316">
        <v>0</v>
      </c>
      <c r="H316">
        <v>0</v>
      </c>
      <c r="I316">
        <v>0</v>
      </c>
      <c r="J316">
        <v>2017</v>
      </c>
      <c r="K316" t="s">
        <v>623</v>
      </c>
      <c r="L316" t="s">
        <v>10454</v>
      </c>
      <c r="M316" t="s">
        <v>11962</v>
      </c>
      <c r="N316" t="s">
        <v>11629</v>
      </c>
      <c r="O316" s="1">
        <v>39370</v>
      </c>
      <c r="Q316" t="s">
        <v>11897</v>
      </c>
      <c r="R316" t="s">
        <v>11896</v>
      </c>
      <c r="S316">
        <v>50</v>
      </c>
      <c r="T316">
        <v>13930.03</v>
      </c>
      <c r="U316">
        <v>12949.03</v>
      </c>
      <c r="V316">
        <v>166347.01999999999</v>
      </c>
      <c r="W316" t="s">
        <v>11770</v>
      </c>
      <c r="X316">
        <v>0</v>
      </c>
      <c r="Y316" t="s">
        <v>11625</v>
      </c>
    </row>
    <row r="317" spans="1:25">
      <c r="A317" t="s">
        <v>9941</v>
      </c>
      <c r="B317">
        <v>0</v>
      </c>
      <c r="C317">
        <v>0</v>
      </c>
      <c r="D317">
        <v>0</v>
      </c>
      <c r="E317">
        <v>0</v>
      </c>
      <c r="F317">
        <v>1</v>
      </c>
      <c r="G317">
        <v>0</v>
      </c>
      <c r="H317">
        <v>0</v>
      </c>
      <c r="I317">
        <v>0</v>
      </c>
      <c r="J317">
        <v>2017</v>
      </c>
      <c r="K317" t="s">
        <v>623</v>
      </c>
      <c r="L317" t="s">
        <v>10454</v>
      </c>
      <c r="M317" t="s">
        <v>12156</v>
      </c>
      <c r="N317" t="s">
        <v>11629</v>
      </c>
      <c r="O317" s="1">
        <v>39370</v>
      </c>
      <c r="Q317" t="s">
        <v>11897</v>
      </c>
      <c r="R317" t="s">
        <v>11896</v>
      </c>
      <c r="S317">
        <v>50</v>
      </c>
      <c r="T317">
        <v>9580.07</v>
      </c>
      <c r="U317">
        <v>8817.07</v>
      </c>
      <c r="V317">
        <v>118348.01</v>
      </c>
      <c r="W317" t="s">
        <v>11770</v>
      </c>
      <c r="X317">
        <v>0</v>
      </c>
      <c r="Y317" t="s">
        <v>11625</v>
      </c>
    </row>
    <row r="318" spans="1:25">
      <c r="A318" t="s">
        <v>9941</v>
      </c>
      <c r="B318">
        <v>0</v>
      </c>
      <c r="C318">
        <v>0</v>
      </c>
      <c r="D318">
        <v>0</v>
      </c>
      <c r="E318">
        <v>0</v>
      </c>
      <c r="F318">
        <v>1</v>
      </c>
      <c r="G318">
        <v>0</v>
      </c>
      <c r="H318">
        <v>0</v>
      </c>
      <c r="I318">
        <v>0</v>
      </c>
      <c r="J318">
        <v>2017</v>
      </c>
      <c r="K318" t="s">
        <v>623</v>
      </c>
      <c r="L318" t="s">
        <v>10454</v>
      </c>
      <c r="M318" t="s">
        <v>12108</v>
      </c>
      <c r="N318" t="s">
        <v>11629</v>
      </c>
      <c r="O318" s="1">
        <v>39370</v>
      </c>
      <c r="Q318" t="s">
        <v>623</v>
      </c>
      <c r="R318" t="s">
        <v>11894</v>
      </c>
      <c r="S318">
        <v>100</v>
      </c>
      <c r="T318">
        <v>941.1</v>
      </c>
      <c r="U318">
        <v>941.1</v>
      </c>
      <c r="V318">
        <v>0</v>
      </c>
      <c r="W318" t="s">
        <v>11770</v>
      </c>
      <c r="X318">
        <v>0</v>
      </c>
      <c r="Y318" t="s">
        <v>11625</v>
      </c>
    </row>
    <row r="319" spans="1:25">
      <c r="A319" t="s">
        <v>9941</v>
      </c>
      <c r="B319">
        <v>0</v>
      </c>
      <c r="C319">
        <v>0</v>
      </c>
      <c r="D319">
        <v>0</v>
      </c>
      <c r="E319">
        <v>1</v>
      </c>
      <c r="F319">
        <v>0</v>
      </c>
      <c r="G319">
        <v>0</v>
      </c>
      <c r="H319">
        <v>0</v>
      </c>
      <c r="I319">
        <v>0</v>
      </c>
      <c r="J319">
        <v>2017</v>
      </c>
      <c r="K319" t="s">
        <v>623</v>
      </c>
      <c r="L319" t="s">
        <v>10451</v>
      </c>
      <c r="M319" t="s">
        <v>11651</v>
      </c>
      <c r="N319" t="s">
        <v>11629</v>
      </c>
      <c r="O319" s="1">
        <v>31472</v>
      </c>
      <c r="Q319" t="s">
        <v>11906</v>
      </c>
      <c r="R319" t="s">
        <v>11905</v>
      </c>
      <c r="S319">
        <v>6.05</v>
      </c>
      <c r="T319">
        <v>31305</v>
      </c>
      <c r="U319">
        <v>31305</v>
      </c>
      <c r="V319">
        <v>0</v>
      </c>
      <c r="W319" t="s">
        <v>11770</v>
      </c>
      <c r="X319">
        <v>0</v>
      </c>
      <c r="Y319" t="s">
        <v>11625</v>
      </c>
    </row>
    <row r="320" spans="1:25">
      <c r="A320" t="s">
        <v>9941</v>
      </c>
      <c r="B320">
        <v>0</v>
      </c>
      <c r="C320">
        <v>0</v>
      </c>
      <c r="D320">
        <v>0</v>
      </c>
      <c r="E320">
        <v>0</v>
      </c>
      <c r="F320">
        <v>0</v>
      </c>
      <c r="G320">
        <v>0</v>
      </c>
      <c r="H320">
        <v>0</v>
      </c>
      <c r="I320">
        <v>1</v>
      </c>
      <c r="J320">
        <v>2017</v>
      </c>
      <c r="K320" t="s">
        <v>623</v>
      </c>
      <c r="L320" t="s">
        <v>10448</v>
      </c>
      <c r="M320">
        <v>1</v>
      </c>
      <c r="N320" t="s">
        <v>11629</v>
      </c>
      <c r="O320" s="1">
        <v>38504</v>
      </c>
      <c r="Q320" t="s">
        <v>11906</v>
      </c>
      <c r="R320" t="s">
        <v>11905</v>
      </c>
      <c r="S320">
        <v>49</v>
      </c>
      <c r="T320">
        <v>11998</v>
      </c>
      <c r="U320">
        <v>11541</v>
      </c>
      <c r="V320">
        <v>122778</v>
      </c>
      <c r="W320" t="s">
        <v>11770</v>
      </c>
      <c r="X320">
        <v>0</v>
      </c>
      <c r="Y320" t="s">
        <v>11625</v>
      </c>
    </row>
    <row r="321" spans="1:25">
      <c r="A321" t="s">
        <v>9941</v>
      </c>
      <c r="B321">
        <v>0</v>
      </c>
      <c r="C321">
        <v>0</v>
      </c>
      <c r="D321">
        <v>0</v>
      </c>
      <c r="E321">
        <v>0</v>
      </c>
      <c r="F321">
        <v>0</v>
      </c>
      <c r="G321">
        <v>0</v>
      </c>
      <c r="H321">
        <v>0</v>
      </c>
      <c r="I321">
        <v>1</v>
      </c>
      <c r="J321">
        <v>2017</v>
      </c>
      <c r="K321" t="s">
        <v>623</v>
      </c>
      <c r="L321" t="s">
        <v>10448</v>
      </c>
      <c r="M321">
        <v>2</v>
      </c>
      <c r="N321" t="s">
        <v>11629</v>
      </c>
      <c r="O321" s="1">
        <v>38504</v>
      </c>
      <c r="Q321" t="s">
        <v>11906</v>
      </c>
      <c r="R321" t="s">
        <v>11905</v>
      </c>
      <c r="S321">
        <v>49</v>
      </c>
      <c r="T321">
        <v>10044.01</v>
      </c>
      <c r="U321">
        <v>9669.01</v>
      </c>
      <c r="V321">
        <v>102731.01</v>
      </c>
      <c r="W321" t="s">
        <v>11770</v>
      </c>
      <c r="X321">
        <v>0</v>
      </c>
      <c r="Y321" t="s">
        <v>11625</v>
      </c>
    </row>
    <row r="322" spans="1:25">
      <c r="A322" t="s">
        <v>9941</v>
      </c>
      <c r="B322">
        <v>0</v>
      </c>
      <c r="C322">
        <v>0</v>
      </c>
      <c r="D322">
        <v>0</v>
      </c>
      <c r="E322">
        <v>1</v>
      </c>
      <c r="F322">
        <v>0</v>
      </c>
      <c r="G322">
        <v>0</v>
      </c>
      <c r="H322">
        <v>0</v>
      </c>
      <c r="I322">
        <v>0</v>
      </c>
      <c r="J322">
        <v>2017</v>
      </c>
      <c r="K322" t="s">
        <v>623</v>
      </c>
      <c r="L322" t="s">
        <v>10445</v>
      </c>
      <c r="M322" t="s">
        <v>12155</v>
      </c>
      <c r="N322" t="s">
        <v>11629</v>
      </c>
      <c r="O322" s="1">
        <v>32964</v>
      </c>
      <c r="Q322" t="s">
        <v>11897</v>
      </c>
      <c r="R322" t="s">
        <v>11896</v>
      </c>
      <c r="S322">
        <v>22.8</v>
      </c>
      <c r="T322">
        <v>16613.05</v>
      </c>
      <c r="U322">
        <v>15748.05</v>
      </c>
      <c r="V322">
        <v>199498.05</v>
      </c>
      <c r="W322" t="s">
        <v>11770</v>
      </c>
      <c r="X322">
        <v>0</v>
      </c>
      <c r="Y322" t="s">
        <v>249</v>
      </c>
    </row>
    <row r="323" spans="1:25">
      <c r="A323" t="s">
        <v>9941</v>
      </c>
      <c r="B323">
        <v>0</v>
      </c>
      <c r="C323">
        <v>0</v>
      </c>
      <c r="D323">
        <v>0</v>
      </c>
      <c r="E323">
        <v>1</v>
      </c>
      <c r="F323">
        <v>0</v>
      </c>
      <c r="G323">
        <v>0</v>
      </c>
      <c r="H323">
        <v>0</v>
      </c>
      <c r="I323">
        <v>0</v>
      </c>
      <c r="J323">
        <v>2017</v>
      </c>
      <c r="K323" t="s">
        <v>623</v>
      </c>
      <c r="L323" t="s">
        <v>10445</v>
      </c>
      <c r="M323" t="s">
        <v>12154</v>
      </c>
      <c r="N323" t="s">
        <v>11629</v>
      </c>
      <c r="O323" s="1">
        <v>32964</v>
      </c>
      <c r="Q323" t="s">
        <v>623</v>
      </c>
      <c r="R323" t="s">
        <v>11894</v>
      </c>
      <c r="S323">
        <v>7.7</v>
      </c>
      <c r="T323">
        <v>5436.05</v>
      </c>
      <c r="U323">
        <v>5150.05</v>
      </c>
      <c r="V323">
        <v>0</v>
      </c>
      <c r="W323" t="s">
        <v>11770</v>
      </c>
      <c r="X323">
        <v>0</v>
      </c>
      <c r="Y323" t="s">
        <v>249</v>
      </c>
    </row>
    <row r="324" spans="1:25">
      <c r="A324" t="s">
        <v>9941</v>
      </c>
      <c r="B324">
        <v>0</v>
      </c>
      <c r="C324">
        <v>0</v>
      </c>
      <c r="D324">
        <v>0</v>
      </c>
      <c r="E324">
        <v>0</v>
      </c>
      <c r="F324">
        <v>0</v>
      </c>
      <c r="G324">
        <v>0</v>
      </c>
      <c r="H324">
        <v>0</v>
      </c>
      <c r="I324">
        <v>1</v>
      </c>
      <c r="J324">
        <v>2017</v>
      </c>
      <c r="K324" t="s">
        <v>623</v>
      </c>
      <c r="L324" t="s">
        <v>10443</v>
      </c>
      <c r="M324">
        <v>1</v>
      </c>
      <c r="N324" t="s">
        <v>11629</v>
      </c>
      <c r="O324" s="1">
        <v>31929</v>
      </c>
      <c r="Q324" t="s">
        <v>11906</v>
      </c>
      <c r="R324" t="s">
        <v>11905</v>
      </c>
      <c r="S324">
        <v>25</v>
      </c>
      <c r="T324">
        <v>4221.6899999999996</v>
      </c>
      <c r="U324">
        <v>3968.61</v>
      </c>
      <c r="V324">
        <v>55415.01</v>
      </c>
      <c r="W324" t="s">
        <v>11770</v>
      </c>
      <c r="X324">
        <v>0</v>
      </c>
      <c r="Y324" t="s">
        <v>11973</v>
      </c>
    </row>
    <row r="325" spans="1:25">
      <c r="A325" t="s">
        <v>9941</v>
      </c>
      <c r="B325">
        <v>0</v>
      </c>
      <c r="C325">
        <v>0</v>
      </c>
      <c r="D325">
        <v>0</v>
      </c>
      <c r="E325">
        <v>0</v>
      </c>
      <c r="F325">
        <v>0</v>
      </c>
      <c r="G325">
        <v>0</v>
      </c>
      <c r="H325">
        <v>0</v>
      </c>
      <c r="I325">
        <v>1</v>
      </c>
      <c r="J325">
        <v>2017</v>
      </c>
      <c r="K325" t="s">
        <v>623</v>
      </c>
      <c r="L325" t="s">
        <v>10443</v>
      </c>
      <c r="M325">
        <v>2</v>
      </c>
      <c r="N325" t="s">
        <v>11629</v>
      </c>
      <c r="O325" s="1">
        <v>31564</v>
      </c>
      <c r="Q325" t="s">
        <v>11906</v>
      </c>
      <c r="R325" t="s">
        <v>11905</v>
      </c>
      <c r="S325">
        <v>25</v>
      </c>
      <c r="T325">
        <v>1583.5</v>
      </c>
      <c r="U325">
        <v>1527.68</v>
      </c>
      <c r="V325">
        <v>22074.07</v>
      </c>
      <c r="W325" t="s">
        <v>11770</v>
      </c>
      <c r="X325">
        <v>0</v>
      </c>
      <c r="Y325" t="s">
        <v>11973</v>
      </c>
    </row>
    <row r="326" spans="1:25">
      <c r="A326" t="s">
        <v>9941</v>
      </c>
      <c r="B326">
        <v>0</v>
      </c>
      <c r="C326">
        <v>0</v>
      </c>
      <c r="D326">
        <v>0</v>
      </c>
      <c r="E326">
        <v>1</v>
      </c>
      <c r="F326">
        <v>0</v>
      </c>
      <c r="G326">
        <v>0</v>
      </c>
      <c r="H326">
        <v>0</v>
      </c>
      <c r="I326">
        <v>0</v>
      </c>
      <c r="J326">
        <v>2017</v>
      </c>
      <c r="K326" t="s">
        <v>623</v>
      </c>
      <c r="L326" t="s">
        <v>10441</v>
      </c>
      <c r="M326" t="s">
        <v>12153</v>
      </c>
      <c r="N326" t="s">
        <v>11629</v>
      </c>
      <c r="O326" s="1">
        <v>32203</v>
      </c>
      <c r="Q326" t="s">
        <v>11897</v>
      </c>
      <c r="R326" t="s">
        <v>11896</v>
      </c>
      <c r="S326">
        <v>85.4</v>
      </c>
      <c r="T326">
        <v>87393.02</v>
      </c>
      <c r="U326">
        <v>82916.03</v>
      </c>
      <c r="V326">
        <v>1057218.02</v>
      </c>
      <c r="W326" t="s">
        <v>11770</v>
      </c>
      <c r="X326">
        <v>0</v>
      </c>
      <c r="Y326" t="s">
        <v>11625</v>
      </c>
    </row>
    <row r="327" spans="1:25">
      <c r="A327" t="s">
        <v>9941</v>
      </c>
      <c r="B327">
        <v>0</v>
      </c>
      <c r="C327">
        <v>0</v>
      </c>
      <c r="D327">
        <v>0</v>
      </c>
      <c r="E327">
        <v>1</v>
      </c>
      <c r="F327">
        <v>0</v>
      </c>
      <c r="G327">
        <v>0</v>
      </c>
      <c r="H327">
        <v>0</v>
      </c>
      <c r="I327">
        <v>0</v>
      </c>
      <c r="J327">
        <v>2017</v>
      </c>
      <c r="K327" t="s">
        <v>623</v>
      </c>
      <c r="L327" t="s">
        <v>10441</v>
      </c>
      <c r="M327" t="s">
        <v>12152</v>
      </c>
      <c r="N327" t="s">
        <v>11629</v>
      </c>
      <c r="O327" s="1">
        <v>32203</v>
      </c>
      <c r="Q327" t="s">
        <v>623</v>
      </c>
      <c r="R327" t="s">
        <v>11894</v>
      </c>
      <c r="S327">
        <v>38</v>
      </c>
      <c r="T327">
        <v>33816.019999999997</v>
      </c>
      <c r="U327">
        <v>32620.03</v>
      </c>
      <c r="V327">
        <v>0</v>
      </c>
      <c r="W327" t="s">
        <v>11770</v>
      </c>
      <c r="X327">
        <v>0</v>
      </c>
      <c r="Y327" t="s">
        <v>11625</v>
      </c>
    </row>
    <row r="328" spans="1:25">
      <c r="A328" t="s">
        <v>9941</v>
      </c>
      <c r="B328">
        <v>0</v>
      </c>
      <c r="C328">
        <v>0</v>
      </c>
      <c r="D328">
        <v>0</v>
      </c>
      <c r="E328">
        <v>0</v>
      </c>
      <c r="F328">
        <v>0</v>
      </c>
      <c r="G328">
        <v>1</v>
      </c>
      <c r="H328">
        <v>0</v>
      </c>
      <c r="I328">
        <v>1</v>
      </c>
      <c r="J328">
        <v>2017</v>
      </c>
      <c r="K328" t="s">
        <v>623</v>
      </c>
      <c r="L328" t="s">
        <v>6593</v>
      </c>
      <c r="M328" t="s">
        <v>12115</v>
      </c>
      <c r="N328" t="s">
        <v>11629</v>
      </c>
      <c r="O328" s="1">
        <v>27760</v>
      </c>
      <c r="Q328" t="s">
        <v>11906</v>
      </c>
      <c r="R328" t="s">
        <v>11905</v>
      </c>
      <c r="S328">
        <v>28.8</v>
      </c>
      <c r="T328">
        <v>1080.03</v>
      </c>
      <c r="U328">
        <v>1080.03</v>
      </c>
      <c r="V328">
        <v>11286.03</v>
      </c>
      <c r="W328" t="s">
        <v>11770</v>
      </c>
      <c r="X328">
        <v>0</v>
      </c>
      <c r="Y328" t="s">
        <v>11973</v>
      </c>
    </row>
    <row r="329" spans="1:25">
      <c r="A329" t="s">
        <v>9941</v>
      </c>
      <c r="B329">
        <v>0</v>
      </c>
      <c r="C329">
        <v>0</v>
      </c>
      <c r="D329">
        <v>0</v>
      </c>
      <c r="E329">
        <v>0</v>
      </c>
      <c r="F329">
        <v>0</v>
      </c>
      <c r="G329">
        <v>1</v>
      </c>
      <c r="H329">
        <v>0</v>
      </c>
      <c r="I329">
        <v>1</v>
      </c>
      <c r="J329">
        <v>2017</v>
      </c>
      <c r="K329" t="s">
        <v>623</v>
      </c>
      <c r="L329" t="s">
        <v>6593</v>
      </c>
      <c r="M329" t="s">
        <v>12114</v>
      </c>
      <c r="N329" t="s">
        <v>11645</v>
      </c>
      <c r="O329" s="1">
        <v>27760</v>
      </c>
      <c r="Q329" t="s">
        <v>11906</v>
      </c>
      <c r="R329" t="s">
        <v>11905</v>
      </c>
      <c r="S329">
        <v>28.8</v>
      </c>
      <c r="T329">
        <v>0.12</v>
      </c>
      <c r="U329">
        <v>0.12</v>
      </c>
      <c r="V329">
        <v>0</v>
      </c>
      <c r="W329" t="s">
        <v>11770</v>
      </c>
      <c r="X329">
        <v>0</v>
      </c>
      <c r="Y329" t="s">
        <v>11973</v>
      </c>
    </row>
    <row r="330" spans="1:25">
      <c r="A330" t="s">
        <v>9941</v>
      </c>
      <c r="B330">
        <v>0</v>
      </c>
      <c r="C330">
        <v>0</v>
      </c>
      <c r="D330">
        <v>0</v>
      </c>
      <c r="E330">
        <v>0</v>
      </c>
      <c r="F330">
        <v>0</v>
      </c>
      <c r="G330">
        <v>0</v>
      </c>
      <c r="H330">
        <v>0</v>
      </c>
      <c r="I330">
        <v>1</v>
      </c>
      <c r="J330">
        <v>2017</v>
      </c>
      <c r="K330" t="s">
        <v>623</v>
      </c>
      <c r="L330" t="s">
        <v>6593</v>
      </c>
      <c r="M330" t="s">
        <v>12113</v>
      </c>
      <c r="N330" t="s">
        <v>11629</v>
      </c>
      <c r="O330" s="1">
        <v>37879</v>
      </c>
      <c r="Q330" t="s">
        <v>11906</v>
      </c>
      <c r="R330" t="s">
        <v>11905</v>
      </c>
      <c r="S330">
        <v>60.5</v>
      </c>
      <c r="T330">
        <v>21012</v>
      </c>
      <c r="U330">
        <v>20517</v>
      </c>
      <c r="V330">
        <v>235104</v>
      </c>
      <c r="W330" t="s">
        <v>11770</v>
      </c>
      <c r="X330">
        <v>0</v>
      </c>
      <c r="Y330" t="s">
        <v>11625</v>
      </c>
    </row>
    <row r="331" spans="1:25">
      <c r="A331" t="s">
        <v>9941</v>
      </c>
      <c r="B331">
        <v>0</v>
      </c>
      <c r="C331">
        <v>0</v>
      </c>
      <c r="D331">
        <v>0</v>
      </c>
      <c r="E331">
        <v>0</v>
      </c>
      <c r="F331">
        <v>0</v>
      </c>
      <c r="G331">
        <v>0</v>
      </c>
      <c r="H331">
        <v>0</v>
      </c>
      <c r="I331">
        <v>1</v>
      </c>
      <c r="J331">
        <v>2017</v>
      </c>
      <c r="K331" t="s">
        <v>623</v>
      </c>
      <c r="L331" t="s">
        <v>6593</v>
      </c>
      <c r="M331" t="s">
        <v>12112</v>
      </c>
      <c r="N331" t="s">
        <v>11629</v>
      </c>
      <c r="O331" s="1">
        <v>38245</v>
      </c>
      <c r="Q331" t="s">
        <v>11906</v>
      </c>
      <c r="R331" t="s">
        <v>11905</v>
      </c>
      <c r="S331">
        <v>60.5</v>
      </c>
      <c r="T331">
        <v>16174</v>
      </c>
      <c r="U331">
        <v>14552</v>
      </c>
      <c r="V331">
        <v>161993</v>
      </c>
      <c r="W331" t="s">
        <v>11770</v>
      </c>
      <c r="X331">
        <v>0</v>
      </c>
      <c r="Y331" t="s">
        <v>11625</v>
      </c>
    </row>
    <row r="332" spans="1:25">
      <c r="A332" t="s">
        <v>9941</v>
      </c>
      <c r="B332">
        <v>0</v>
      </c>
      <c r="C332">
        <v>0</v>
      </c>
      <c r="D332">
        <v>0</v>
      </c>
      <c r="E332">
        <v>0</v>
      </c>
      <c r="F332">
        <v>0</v>
      </c>
      <c r="G332">
        <v>0</v>
      </c>
      <c r="H332">
        <v>0</v>
      </c>
      <c r="I332">
        <v>1</v>
      </c>
      <c r="J332">
        <v>2017</v>
      </c>
      <c r="K332" t="s">
        <v>623</v>
      </c>
      <c r="L332" t="s">
        <v>6593</v>
      </c>
      <c r="M332" t="s">
        <v>12151</v>
      </c>
      <c r="N332" t="s">
        <v>11629</v>
      </c>
      <c r="O332" s="1">
        <v>42724</v>
      </c>
      <c r="Q332" t="s">
        <v>11906</v>
      </c>
      <c r="R332" t="s">
        <v>11905</v>
      </c>
      <c r="S332">
        <v>71</v>
      </c>
      <c r="T332">
        <v>48500</v>
      </c>
      <c r="U332">
        <v>43042</v>
      </c>
      <c r="V332">
        <v>451389</v>
      </c>
      <c r="W332" t="s">
        <v>11770</v>
      </c>
      <c r="X332">
        <v>0</v>
      </c>
      <c r="Y332" t="s">
        <v>11625</v>
      </c>
    </row>
    <row r="333" spans="1:25">
      <c r="A333" t="s">
        <v>9941</v>
      </c>
      <c r="B333">
        <v>0</v>
      </c>
      <c r="C333">
        <v>0</v>
      </c>
      <c r="D333">
        <v>0</v>
      </c>
      <c r="E333">
        <v>1</v>
      </c>
      <c r="F333">
        <v>0</v>
      </c>
      <c r="G333">
        <v>0</v>
      </c>
      <c r="H333">
        <v>0</v>
      </c>
      <c r="I333">
        <v>0</v>
      </c>
      <c r="J333">
        <v>2017</v>
      </c>
      <c r="K333" t="s">
        <v>623</v>
      </c>
      <c r="L333" t="s">
        <v>10438</v>
      </c>
      <c r="M333" t="s">
        <v>11636</v>
      </c>
      <c r="N333" t="s">
        <v>11629</v>
      </c>
      <c r="O333" s="1">
        <v>34731</v>
      </c>
      <c r="Q333" t="s">
        <v>11897</v>
      </c>
      <c r="R333" t="s">
        <v>11896</v>
      </c>
      <c r="S333">
        <v>41.3</v>
      </c>
      <c r="T333">
        <v>19243.259999999998</v>
      </c>
      <c r="U333">
        <v>18416.05</v>
      </c>
      <c r="V333">
        <v>138924.01999999999</v>
      </c>
      <c r="W333" t="s">
        <v>11770</v>
      </c>
      <c r="X333">
        <v>0</v>
      </c>
      <c r="Y333" t="s">
        <v>11625</v>
      </c>
    </row>
    <row r="334" spans="1:25">
      <c r="A334" t="s">
        <v>9941</v>
      </c>
      <c r="B334">
        <v>0</v>
      </c>
      <c r="C334">
        <v>0</v>
      </c>
      <c r="D334">
        <v>0</v>
      </c>
      <c r="E334">
        <v>1</v>
      </c>
      <c r="F334">
        <v>0</v>
      </c>
      <c r="G334">
        <v>0</v>
      </c>
      <c r="H334">
        <v>0</v>
      </c>
      <c r="I334">
        <v>0</v>
      </c>
      <c r="J334">
        <v>2017</v>
      </c>
      <c r="K334" t="s">
        <v>623</v>
      </c>
      <c r="L334" t="s">
        <v>10438</v>
      </c>
      <c r="M334" t="s">
        <v>11692</v>
      </c>
      <c r="N334" t="s">
        <v>11629</v>
      </c>
      <c r="O334" s="1">
        <v>34731</v>
      </c>
      <c r="Q334" t="s">
        <v>623</v>
      </c>
      <c r="R334" t="s">
        <v>11894</v>
      </c>
      <c r="S334">
        <v>10.199999999999999</v>
      </c>
      <c r="T334">
        <v>4068.32</v>
      </c>
      <c r="U334">
        <v>3894.39</v>
      </c>
      <c r="V334">
        <v>0</v>
      </c>
      <c r="W334" t="s">
        <v>11770</v>
      </c>
      <c r="X334">
        <v>0</v>
      </c>
      <c r="Y334" t="s">
        <v>11625</v>
      </c>
    </row>
    <row r="335" spans="1:25">
      <c r="A335" t="s">
        <v>9941</v>
      </c>
      <c r="B335">
        <v>0</v>
      </c>
      <c r="C335">
        <v>0</v>
      </c>
      <c r="D335">
        <v>0</v>
      </c>
      <c r="E335">
        <v>0</v>
      </c>
      <c r="F335">
        <v>0</v>
      </c>
      <c r="G335">
        <v>1</v>
      </c>
      <c r="H335">
        <v>0</v>
      </c>
      <c r="I335">
        <v>0</v>
      </c>
      <c r="J335">
        <v>2017</v>
      </c>
      <c r="K335" t="s">
        <v>623</v>
      </c>
      <c r="L335" t="s">
        <v>6634</v>
      </c>
      <c r="M335">
        <v>1</v>
      </c>
      <c r="N335" t="s">
        <v>11629</v>
      </c>
      <c r="O335" s="1">
        <v>15081</v>
      </c>
      <c r="Q335" t="s">
        <v>623</v>
      </c>
      <c r="R335" t="s">
        <v>11894</v>
      </c>
      <c r="S335">
        <v>20</v>
      </c>
      <c r="T335">
        <v>94.11</v>
      </c>
      <c r="U335">
        <v>66.11</v>
      </c>
      <c r="V335">
        <v>0</v>
      </c>
      <c r="W335" t="s">
        <v>11770</v>
      </c>
      <c r="X335">
        <v>0</v>
      </c>
      <c r="Y335" t="s">
        <v>11625</v>
      </c>
    </row>
    <row r="336" spans="1:25">
      <c r="A336" t="s">
        <v>9941</v>
      </c>
      <c r="B336">
        <v>0</v>
      </c>
      <c r="C336">
        <v>0</v>
      </c>
      <c r="D336">
        <v>0</v>
      </c>
      <c r="E336">
        <v>0</v>
      </c>
      <c r="F336">
        <v>0</v>
      </c>
      <c r="G336">
        <v>1</v>
      </c>
      <c r="H336">
        <v>0</v>
      </c>
      <c r="I336">
        <v>0</v>
      </c>
      <c r="J336">
        <v>2017</v>
      </c>
      <c r="K336" t="s">
        <v>623</v>
      </c>
      <c r="L336" t="s">
        <v>6634</v>
      </c>
      <c r="M336">
        <v>2</v>
      </c>
      <c r="N336" t="s">
        <v>11629</v>
      </c>
      <c r="O336" s="1">
        <v>15081</v>
      </c>
      <c r="Q336" t="s">
        <v>623</v>
      </c>
      <c r="R336" t="s">
        <v>11894</v>
      </c>
      <c r="S336">
        <v>20</v>
      </c>
      <c r="T336">
        <v>531.11</v>
      </c>
      <c r="U336">
        <v>531.11</v>
      </c>
      <c r="V336">
        <v>0</v>
      </c>
      <c r="W336" t="s">
        <v>11770</v>
      </c>
      <c r="X336">
        <v>0</v>
      </c>
      <c r="Y336" t="s">
        <v>11625</v>
      </c>
    </row>
    <row r="337" spans="1:25">
      <c r="A337" t="s">
        <v>9941</v>
      </c>
      <c r="B337">
        <v>0</v>
      </c>
      <c r="C337">
        <v>0</v>
      </c>
      <c r="D337">
        <v>0</v>
      </c>
      <c r="E337">
        <v>0</v>
      </c>
      <c r="F337">
        <v>0</v>
      </c>
      <c r="G337">
        <v>1</v>
      </c>
      <c r="H337">
        <v>0</v>
      </c>
      <c r="I337">
        <v>1</v>
      </c>
      <c r="J337">
        <v>2017</v>
      </c>
      <c r="K337" t="s">
        <v>623</v>
      </c>
      <c r="L337" t="s">
        <v>6634</v>
      </c>
      <c r="M337">
        <v>3</v>
      </c>
      <c r="N337" t="s">
        <v>11629</v>
      </c>
      <c r="O337" s="1">
        <v>19511</v>
      </c>
      <c r="Q337" t="s">
        <v>11635</v>
      </c>
      <c r="R337" t="s">
        <v>11634</v>
      </c>
      <c r="S337">
        <v>20</v>
      </c>
      <c r="T337">
        <v>284.11</v>
      </c>
      <c r="U337">
        <v>259.11</v>
      </c>
      <c r="V337">
        <v>3440.11</v>
      </c>
      <c r="W337" t="s">
        <v>11770</v>
      </c>
      <c r="X337">
        <v>491.11</v>
      </c>
      <c r="Y337" t="s">
        <v>12051</v>
      </c>
    </row>
    <row r="338" spans="1:25">
      <c r="A338" t="s">
        <v>9941</v>
      </c>
      <c r="B338">
        <v>0</v>
      </c>
      <c r="C338">
        <v>0</v>
      </c>
      <c r="D338">
        <v>0</v>
      </c>
      <c r="E338">
        <v>0</v>
      </c>
      <c r="F338">
        <v>0</v>
      </c>
      <c r="G338">
        <v>1</v>
      </c>
      <c r="H338">
        <v>0</v>
      </c>
      <c r="I338">
        <v>1</v>
      </c>
      <c r="J338">
        <v>2017</v>
      </c>
      <c r="K338" t="s">
        <v>623</v>
      </c>
      <c r="L338" t="s">
        <v>6634</v>
      </c>
      <c r="M338">
        <v>4</v>
      </c>
      <c r="N338" t="s">
        <v>11629</v>
      </c>
      <c r="O338" s="1">
        <v>21702</v>
      </c>
      <c r="Q338" t="s">
        <v>11635</v>
      </c>
      <c r="R338" t="s">
        <v>11634</v>
      </c>
      <c r="S338">
        <v>44</v>
      </c>
      <c r="T338">
        <v>38187.07</v>
      </c>
      <c r="U338">
        <v>35582.07</v>
      </c>
      <c r="V338">
        <v>235970</v>
      </c>
      <c r="W338" t="s">
        <v>11770</v>
      </c>
      <c r="X338">
        <v>208412</v>
      </c>
      <c r="Y338" t="s">
        <v>12051</v>
      </c>
    </row>
    <row r="339" spans="1:25">
      <c r="A339" t="s">
        <v>9941</v>
      </c>
      <c r="B339">
        <v>0</v>
      </c>
      <c r="C339">
        <v>0</v>
      </c>
      <c r="D339">
        <v>0</v>
      </c>
      <c r="E339">
        <v>0</v>
      </c>
      <c r="F339">
        <v>0</v>
      </c>
      <c r="G339">
        <v>1</v>
      </c>
      <c r="H339">
        <v>0</v>
      </c>
      <c r="I339">
        <v>1</v>
      </c>
      <c r="J339">
        <v>2017</v>
      </c>
      <c r="K339" t="s">
        <v>623</v>
      </c>
      <c r="L339" t="s">
        <v>6634</v>
      </c>
      <c r="M339">
        <v>5</v>
      </c>
      <c r="N339" t="s">
        <v>11629</v>
      </c>
      <c r="O339" s="1">
        <v>23529</v>
      </c>
      <c r="Q339" t="s">
        <v>11635</v>
      </c>
      <c r="R339" t="s">
        <v>11634</v>
      </c>
      <c r="S339">
        <v>44</v>
      </c>
      <c r="T339">
        <v>96030.02</v>
      </c>
      <c r="U339">
        <v>88147.02</v>
      </c>
      <c r="V339">
        <v>713296.01</v>
      </c>
      <c r="W339" t="s">
        <v>11770</v>
      </c>
      <c r="X339">
        <v>498695.01</v>
      </c>
      <c r="Y339" t="s">
        <v>12051</v>
      </c>
    </row>
    <row r="340" spans="1:25">
      <c r="A340" t="s">
        <v>9941</v>
      </c>
      <c r="B340">
        <v>0</v>
      </c>
      <c r="C340">
        <v>0</v>
      </c>
      <c r="D340">
        <v>0</v>
      </c>
      <c r="E340">
        <v>0</v>
      </c>
      <c r="F340">
        <v>0</v>
      </c>
      <c r="G340">
        <v>1</v>
      </c>
      <c r="H340">
        <v>0</v>
      </c>
      <c r="I340">
        <v>0</v>
      </c>
      <c r="J340">
        <v>2017</v>
      </c>
      <c r="K340" t="s">
        <v>623</v>
      </c>
      <c r="L340" t="s">
        <v>6634</v>
      </c>
      <c r="M340" t="s">
        <v>12150</v>
      </c>
      <c r="N340" t="s">
        <v>11629</v>
      </c>
      <c r="O340" s="1">
        <v>28277</v>
      </c>
      <c r="Q340" t="s">
        <v>11897</v>
      </c>
      <c r="R340" t="s">
        <v>11896</v>
      </c>
      <c r="S340">
        <v>30</v>
      </c>
      <c r="T340">
        <v>6.11</v>
      </c>
      <c r="U340">
        <v>6.11</v>
      </c>
      <c r="V340">
        <v>271.08</v>
      </c>
      <c r="W340" t="s">
        <v>11770</v>
      </c>
      <c r="X340">
        <v>0</v>
      </c>
      <c r="Y340" t="s">
        <v>12009</v>
      </c>
    </row>
    <row r="341" spans="1:25">
      <c r="A341" t="s">
        <v>9941</v>
      </c>
      <c r="B341">
        <v>0</v>
      </c>
      <c r="C341">
        <v>0</v>
      </c>
      <c r="D341">
        <v>0</v>
      </c>
      <c r="E341">
        <v>0</v>
      </c>
      <c r="F341">
        <v>0</v>
      </c>
      <c r="G341">
        <v>1</v>
      </c>
      <c r="H341">
        <v>0</v>
      </c>
      <c r="I341">
        <v>0</v>
      </c>
      <c r="J341">
        <v>2017</v>
      </c>
      <c r="K341" t="s">
        <v>623</v>
      </c>
      <c r="L341" t="s">
        <v>6634</v>
      </c>
      <c r="M341" t="s">
        <v>12149</v>
      </c>
      <c r="N341" t="s">
        <v>11629</v>
      </c>
      <c r="O341" s="1">
        <v>28277</v>
      </c>
      <c r="Q341" t="s">
        <v>11897</v>
      </c>
      <c r="R341" t="s">
        <v>11896</v>
      </c>
      <c r="S341">
        <v>60</v>
      </c>
      <c r="T341">
        <v>5231.09</v>
      </c>
      <c r="U341">
        <v>5164.09</v>
      </c>
      <c r="V341">
        <v>64371.02</v>
      </c>
      <c r="W341" t="s">
        <v>11770</v>
      </c>
      <c r="X341">
        <v>0</v>
      </c>
      <c r="Y341" t="s">
        <v>11973</v>
      </c>
    </row>
    <row r="342" spans="1:25">
      <c r="A342" t="s">
        <v>9941</v>
      </c>
      <c r="B342">
        <v>0</v>
      </c>
      <c r="C342">
        <v>0</v>
      </c>
      <c r="D342">
        <v>0</v>
      </c>
      <c r="E342">
        <v>0</v>
      </c>
      <c r="F342">
        <v>0</v>
      </c>
      <c r="G342">
        <v>0</v>
      </c>
      <c r="H342">
        <v>0</v>
      </c>
      <c r="I342">
        <v>1</v>
      </c>
      <c r="J342">
        <v>2017</v>
      </c>
      <c r="K342" t="s">
        <v>623</v>
      </c>
      <c r="L342" t="s">
        <v>6634</v>
      </c>
      <c r="M342">
        <v>9</v>
      </c>
      <c r="N342" t="s">
        <v>11629</v>
      </c>
      <c r="O342" s="1">
        <v>37990</v>
      </c>
      <c r="Q342" t="s">
        <v>11906</v>
      </c>
      <c r="R342" t="s">
        <v>11905</v>
      </c>
      <c r="S342">
        <v>49</v>
      </c>
      <c r="T342">
        <v>16061.04</v>
      </c>
      <c r="U342">
        <v>15411.04</v>
      </c>
      <c r="V342">
        <v>159268.04</v>
      </c>
      <c r="W342" t="s">
        <v>11770</v>
      </c>
      <c r="X342">
        <v>0</v>
      </c>
      <c r="Y342" t="s">
        <v>12009</v>
      </c>
    </row>
    <row r="343" spans="1:25">
      <c r="A343" t="s">
        <v>9941</v>
      </c>
      <c r="B343">
        <v>0</v>
      </c>
      <c r="C343">
        <v>0</v>
      </c>
      <c r="D343">
        <v>0</v>
      </c>
      <c r="E343">
        <v>1</v>
      </c>
      <c r="F343">
        <v>0</v>
      </c>
      <c r="G343">
        <v>0</v>
      </c>
      <c r="H343">
        <v>0</v>
      </c>
      <c r="I343">
        <v>0</v>
      </c>
      <c r="J343">
        <v>2017</v>
      </c>
      <c r="K343" t="s">
        <v>623</v>
      </c>
      <c r="L343" t="s">
        <v>10435</v>
      </c>
      <c r="M343" t="s">
        <v>12148</v>
      </c>
      <c r="N343" t="s">
        <v>11629</v>
      </c>
      <c r="O343" s="1">
        <v>32568</v>
      </c>
      <c r="Q343" t="s">
        <v>11897</v>
      </c>
      <c r="R343" t="s">
        <v>11896</v>
      </c>
      <c r="S343">
        <v>46</v>
      </c>
      <c r="T343">
        <v>22337</v>
      </c>
      <c r="U343">
        <v>22337</v>
      </c>
      <c r="V343">
        <v>228970</v>
      </c>
      <c r="W343" t="s">
        <v>11770</v>
      </c>
      <c r="X343">
        <v>0</v>
      </c>
      <c r="Y343" t="s">
        <v>11625</v>
      </c>
    </row>
    <row r="344" spans="1:25">
      <c r="A344" t="s">
        <v>9941</v>
      </c>
      <c r="B344">
        <v>0</v>
      </c>
      <c r="C344">
        <v>0</v>
      </c>
      <c r="D344">
        <v>0</v>
      </c>
      <c r="E344">
        <v>1</v>
      </c>
      <c r="F344">
        <v>0</v>
      </c>
      <c r="G344">
        <v>0</v>
      </c>
      <c r="H344">
        <v>0</v>
      </c>
      <c r="I344">
        <v>0</v>
      </c>
      <c r="J344">
        <v>2017</v>
      </c>
      <c r="K344" t="s">
        <v>623</v>
      </c>
      <c r="L344" t="s">
        <v>10435</v>
      </c>
      <c r="M344" t="s">
        <v>12147</v>
      </c>
      <c r="N344" t="s">
        <v>11629</v>
      </c>
      <c r="O344" s="1">
        <v>32568</v>
      </c>
      <c r="Q344" t="s">
        <v>623</v>
      </c>
      <c r="R344" t="s">
        <v>11894</v>
      </c>
      <c r="S344">
        <v>26</v>
      </c>
      <c r="T344">
        <v>3858</v>
      </c>
      <c r="U344">
        <v>3279</v>
      </c>
      <c r="V344">
        <v>0</v>
      </c>
      <c r="W344" t="s">
        <v>11770</v>
      </c>
      <c r="X344">
        <v>0</v>
      </c>
      <c r="Y344" t="s">
        <v>11625</v>
      </c>
    </row>
    <row r="345" spans="1:25">
      <c r="A345" t="s">
        <v>9941</v>
      </c>
      <c r="B345">
        <v>0</v>
      </c>
      <c r="C345">
        <v>0</v>
      </c>
      <c r="D345">
        <v>0</v>
      </c>
      <c r="E345">
        <v>1</v>
      </c>
      <c r="F345">
        <v>0</v>
      </c>
      <c r="G345">
        <v>0</v>
      </c>
      <c r="H345">
        <v>0</v>
      </c>
      <c r="I345">
        <v>0</v>
      </c>
      <c r="J345">
        <v>2017</v>
      </c>
      <c r="K345" t="s">
        <v>623</v>
      </c>
      <c r="L345" t="s">
        <v>10432</v>
      </c>
      <c r="M345" t="s">
        <v>12146</v>
      </c>
      <c r="N345" t="s">
        <v>11629</v>
      </c>
      <c r="O345" s="1">
        <v>32843</v>
      </c>
      <c r="Q345" t="s">
        <v>11906</v>
      </c>
      <c r="R345" t="s">
        <v>11905</v>
      </c>
      <c r="S345">
        <v>50</v>
      </c>
      <c r="T345">
        <v>238268</v>
      </c>
      <c r="U345">
        <v>233820</v>
      </c>
      <c r="V345">
        <v>2294692</v>
      </c>
      <c r="W345" t="s">
        <v>11770</v>
      </c>
      <c r="X345">
        <v>0</v>
      </c>
      <c r="Y345" t="s">
        <v>11625</v>
      </c>
    </row>
    <row r="346" spans="1:25">
      <c r="A346" t="s">
        <v>9941</v>
      </c>
      <c r="B346">
        <v>0</v>
      </c>
      <c r="C346">
        <v>0</v>
      </c>
      <c r="D346">
        <v>0</v>
      </c>
      <c r="E346">
        <v>1</v>
      </c>
      <c r="F346">
        <v>0</v>
      </c>
      <c r="G346">
        <v>0</v>
      </c>
      <c r="H346">
        <v>0</v>
      </c>
      <c r="I346">
        <v>0</v>
      </c>
      <c r="J346">
        <v>2017</v>
      </c>
      <c r="K346" t="s">
        <v>623</v>
      </c>
      <c r="L346" t="s">
        <v>10429</v>
      </c>
      <c r="M346" t="s">
        <v>11636</v>
      </c>
      <c r="N346" t="s">
        <v>11629</v>
      </c>
      <c r="O346" s="1">
        <v>42472</v>
      </c>
      <c r="P346">
        <v>42449</v>
      </c>
      <c r="Q346" t="s">
        <v>11906</v>
      </c>
      <c r="R346" t="s">
        <v>11905</v>
      </c>
      <c r="S346">
        <v>4.5999999999999996</v>
      </c>
      <c r="T346">
        <v>24967</v>
      </c>
      <c r="U346">
        <v>24710</v>
      </c>
      <c r="V346">
        <v>254071.1</v>
      </c>
      <c r="W346" t="s">
        <v>11770</v>
      </c>
      <c r="X346">
        <v>0</v>
      </c>
      <c r="Y346" t="s">
        <v>11625</v>
      </c>
    </row>
    <row r="347" spans="1:25">
      <c r="A347" t="s">
        <v>9941</v>
      </c>
      <c r="B347">
        <v>0</v>
      </c>
      <c r="C347">
        <v>0</v>
      </c>
      <c r="D347">
        <v>0</v>
      </c>
      <c r="E347">
        <v>0</v>
      </c>
      <c r="F347">
        <v>0</v>
      </c>
      <c r="G347">
        <v>0</v>
      </c>
      <c r="H347">
        <v>1</v>
      </c>
      <c r="I347">
        <v>0</v>
      </c>
      <c r="J347">
        <v>2017</v>
      </c>
      <c r="K347" t="s">
        <v>623</v>
      </c>
      <c r="L347" t="s">
        <v>6657</v>
      </c>
      <c r="M347" t="s">
        <v>11877</v>
      </c>
      <c r="N347" t="s">
        <v>11629</v>
      </c>
      <c r="O347" s="1">
        <v>34700</v>
      </c>
      <c r="Q347" t="s">
        <v>11897</v>
      </c>
      <c r="R347" t="s">
        <v>11896</v>
      </c>
      <c r="S347">
        <v>85.34</v>
      </c>
      <c r="T347">
        <v>33410</v>
      </c>
      <c r="U347">
        <v>22987</v>
      </c>
      <c r="V347">
        <v>346432</v>
      </c>
      <c r="W347" t="s">
        <v>11770</v>
      </c>
      <c r="X347">
        <v>16754</v>
      </c>
      <c r="Y347" t="s">
        <v>12009</v>
      </c>
    </row>
    <row r="348" spans="1:25">
      <c r="A348" t="s">
        <v>9941</v>
      </c>
      <c r="B348">
        <v>0</v>
      </c>
      <c r="C348">
        <v>0</v>
      </c>
      <c r="D348">
        <v>0</v>
      </c>
      <c r="E348">
        <v>0</v>
      </c>
      <c r="F348">
        <v>0</v>
      </c>
      <c r="G348">
        <v>0</v>
      </c>
      <c r="H348">
        <v>0</v>
      </c>
      <c r="I348">
        <v>1</v>
      </c>
      <c r="J348">
        <v>2017</v>
      </c>
      <c r="K348" t="s">
        <v>623</v>
      </c>
      <c r="L348" t="s">
        <v>6657</v>
      </c>
      <c r="M348" t="s">
        <v>12142</v>
      </c>
      <c r="N348" t="s">
        <v>11629</v>
      </c>
      <c r="O348" s="1">
        <v>37257</v>
      </c>
      <c r="Q348" t="s">
        <v>11906</v>
      </c>
      <c r="R348" t="s">
        <v>11905</v>
      </c>
      <c r="S348">
        <v>60.5</v>
      </c>
      <c r="T348">
        <v>3372</v>
      </c>
      <c r="U348">
        <v>2991</v>
      </c>
      <c r="V348">
        <v>32366</v>
      </c>
      <c r="W348" t="s">
        <v>11770</v>
      </c>
      <c r="X348">
        <v>642.01</v>
      </c>
      <c r="Y348" t="s">
        <v>11973</v>
      </c>
    </row>
    <row r="349" spans="1:25">
      <c r="A349" t="s">
        <v>9941</v>
      </c>
      <c r="B349">
        <v>0</v>
      </c>
      <c r="C349">
        <v>0</v>
      </c>
      <c r="D349">
        <v>0</v>
      </c>
      <c r="E349">
        <v>0</v>
      </c>
      <c r="F349">
        <v>0</v>
      </c>
      <c r="G349">
        <v>0</v>
      </c>
      <c r="H349">
        <v>0</v>
      </c>
      <c r="I349">
        <v>1</v>
      </c>
      <c r="J349">
        <v>2017</v>
      </c>
      <c r="K349" t="s">
        <v>623</v>
      </c>
      <c r="L349" t="s">
        <v>6657</v>
      </c>
      <c r="M349" t="s">
        <v>12141</v>
      </c>
      <c r="N349" t="s">
        <v>11629</v>
      </c>
      <c r="O349" s="1">
        <v>37257</v>
      </c>
      <c r="Q349" t="s">
        <v>11906</v>
      </c>
      <c r="R349" t="s">
        <v>11905</v>
      </c>
      <c r="S349">
        <v>60.5</v>
      </c>
      <c r="T349">
        <v>3957</v>
      </c>
      <c r="U349">
        <v>3259</v>
      </c>
      <c r="V349">
        <v>37358</v>
      </c>
      <c r="W349" t="s">
        <v>11770</v>
      </c>
      <c r="X349">
        <v>729.02</v>
      </c>
      <c r="Y349" t="s">
        <v>11973</v>
      </c>
    </row>
    <row r="350" spans="1:25">
      <c r="A350" t="s">
        <v>9941</v>
      </c>
      <c r="B350">
        <v>0</v>
      </c>
      <c r="C350">
        <v>0</v>
      </c>
      <c r="D350">
        <v>0</v>
      </c>
      <c r="E350">
        <v>0</v>
      </c>
      <c r="F350">
        <v>0</v>
      </c>
      <c r="G350">
        <v>0</v>
      </c>
      <c r="H350">
        <v>0</v>
      </c>
      <c r="I350">
        <v>1</v>
      </c>
      <c r="J350">
        <v>2017</v>
      </c>
      <c r="K350" t="s">
        <v>623</v>
      </c>
      <c r="L350" t="s">
        <v>6657</v>
      </c>
      <c r="M350" t="s">
        <v>12140</v>
      </c>
      <c r="N350" t="s">
        <v>11629</v>
      </c>
      <c r="O350" s="1">
        <v>37257</v>
      </c>
      <c r="Q350" t="s">
        <v>11906</v>
      </c>
      <c r="R350" t="s">
        <v>11905</v>
      </c>
      <c r="S350">
        <v>60.5</v>
      </c>
      <c r="T350">
        <v>3838.01</v>
      </c>
      <c r="U350">
        <v>3085</v>
      </c>
      <c r="V350">
        <v>38626.01</v>
      </c>
      <c r="W350" t="s">
        <v>11770</v>
      </c>
      <c r="X350">
        <v>672.01</v>
      </c>
      <c r="Y350" t="s">
        <v>11973</v>
      </c>
    </row>
    <row r="351" spans="1:25">
      <c r="A351" t="s">
        <v>9941</v>
      </c>
      <c r="B351">
        <v>0</v>
      </c>
      <c r="C351">
        <v>0</v>
      </c>
      <c r="D351">
        <v>0</v>
      </c>
      <c r="E351">
        <v>0</v>
      </c>
      <c r="F351">
        <v>0</v>
      </c>
      <c r="G351">
        <v>0</v>
      </c>
      <c r="H351">
        <v>0</v>
      </c>
      <c r="I351">
        <v>1</v>
      </c>
      <c r="J351">
        <v>2017</v>
      </c>
      <c r="K351" t="s">
        <v>623</v>
      </c>
      <c r="L351" t="s">
        <v>6657</v>
      </c>
      <c r="M351" t="s">
        <v>12139</v>
      </c>
      <c r="N351" t="s">
        <v>11629</v>
      </c>
      <c r="O351" s="1">
        <v>37257</v>
      </c>
      <c r="Q351" t="s">
        <v>11906</v>
      </c>
      <c r="R351" t="s">
        <v>11905</v>
      </c>
      <c r="S351">
        <v>60.5</v>
      </c>
      <c r="T351">
        <v>3767</v>
      </c>
      <c r="U351">
        <v>3080</v>
      </c>
      <c r="V351">
        <v>37641</v>
      </c>
      <c r="W351" t="s">
        <v>11770</v>
      </c>
      <c r="X351">
        <v>616.01</v>
      </c>
      <c r="Y351" t="s">
        <v>11973</v>
      </c>
    </row>
    <row r="352" spans="1:25">
      <c r="A352" t="s">
        <v>9941</v>
      </c>
      <c r="B352">
        <v>0</v>
      </c>
      <c r="C352">
        <v>0</v>
      </c>
      <c r="D352">
        <v>0</v>
      </c>
      <c r="E352">
        <v>0</v>
      </c>
      <c r="F352">
        <v>0</v>
      </c>
      <c r="G352">
        <v>0</v>
      </c>
      <c r="H352">
        <v>0</v>
      </c>
      <c r="I352">
        <v>1</v>
      </c>
      <c r="J352">
        <v>2017</v>
      </c>
      <c r="K352" t="s">
        <v>623</v>
      </c>
      <c r="L352" t="s">
        <v>6657</v>
      </c>
      <c r="M352" t="s">
        <v>12138</v>
      </c>
      <c r="N352" t="s">
        <v>11629</v>
      </c>
      <c r="O352" s="1">
        <v>37257</v>
      </c>
      <c r="Q352" t="s">
        <v>11906</v>
      </c>
      <c r="R352" t="s">
        <v>11905</v>
      </c>
      <c r="S352">
        <v>60.5</v>
      </c>
      <c r="T352">
        <v>3624</v>
      </c>
      <c r="U352">
        <v>2941</v>
      </c>
      <c r="V352">
        <v>32952</v>
      </c>
      <c r="W352" t="s">
        <v>11770</v>
      </c>
      <c r="X352">
        <v>672.01</v>
      </c>
      <c r="Y352" t="s">
        <v>11973</v>
      </c>
    </row>
    <row r="353" spans="1:25">
      <c r="A353" t="s">
        <v>9941</v>
      </c>
      <c r="B353">
        <v>0</v>
      </c>
      <c r="C353">
        <v>0</v>
      </c>
      <c r="D353">
        <v>0</v>
      </c>
      <c r="E353">
        <v>0</v>
      </c>
      <c r="F353">
        <v>0</v>
      </c>
      <c r="G353">
        <v>0</v>
      </c>
      <c r="H353">
        <v>1</v>
      </c>
      <c r="I353">
        <v>0</v>
      </c>
      <c r="J353">
        <v>2017</v>
      </c>
      <c r="K353" t="s">
        <v>623</v>
      </c>
      <c r="L353" t="s">
        <v>6657</v>
      </c>
      <c r="M353" t="s">
        <v>11876</v>
      </c>
      <c r="N353" t="s">
        <v>11629</v>
      </c>
      <c r="O353" s="1">
        <v>34700</v>
      </c>
      <c r="Q353" t="s">
        <v>11897</v>
      </c>
      <c r="R353" t="s">
        <v>11896</v>
      </c>
      <c r="S353">
        <v>85.34</v>
      </c>
      <c r="T353">
        <v>28050.01</v>
      </c>
      <c r="U353">
        <v>22281</v>
      </c>
      <c r="V353">
        <v>351587</v>
      </c>
      <c r="W353" t="s">
        <v>11770</v>
      </c>
      <c r="X353">
        <v>3598.01</v>
      </c>
      <c r="Y353" t="s">
        <v>12009</v>
      </c>
    </row>
    <row r="354" spans="1:25">
      <c r="A354" t="s">
        <v>9941</v>
      </c>
      <c r="B354">
        <v>0</v>
      </c>
      <c r="C354">
        <v>0</v>
      </c>
      <c r="D354">
        <v>0</v>
      </c>
      <c r="E354">
        <v>0</v>
      </c>
      <c r="F354">
        <v>0</v>
      </c>
      <c r="G354">
        <v>0</v>
      </c>
      <c r="H354">
        <v>1</v>
      </c>
      <c r="I354">
        <v>0</v>
      </c>
      <c r="J354">
        <v>2017</v>
      </c>
      <c r="K354" t="s">
        <v>623</v>
      </c>
      <c r="L354" t="s">
        <v>6657</v>
      </c>
      <c r="M354" t="s">
        <v>11874</v>
      </c>
      <c r="N354" t="s">
        <v>11629</v>
      </c>
      <c r="O354" s="1">
        <v>34700</v>
      </c>
      <c r="Q354" t="s">
        <v>623</v>
      </c>
      <c r="R354" t="s">
        <v>11894</v>
      </c>
      <c r="S354">
        <v>75</v>
      </c>
      <c r="T354">
        <v>19120.02</v>
      </c>
      <c r="U354">
        <v>15040</v>
      </c>
      <c r="V354">
        <v>0</v>
      </c>
      <c r="W354" t="s">
        <v>11770</v>
      </c>
      <c r="X354">
        <v>0</v>
      </c>
      <c r="Y354" t="s">
        <v>11973</v>
      </c>
    </row>
    <row r="355" spans="1:25">
      <c r="A355" t="s">
        <v>9941</v>
      </c>
      <c r="B355">
        <v>0</v>
      </c>
      <c r="C355">
        <v>0</v>
      </c>
      <c r="D355">
        <v>0</v>
      </c>
      <c r="E355">
        <v>1</v>
      </c>
      <c r="F355">
        <v>0</v>
      </c>
      <c r="G355">
        <v>0</v>
      </c>
      <c r="H355">
        <v>0</v>
      </c>
      <c r="I355">
        <v>0</v>
      </c>
      <c r="J355">
        <v>2017</v>
      </c>
      <c r="K355" t="s">
        <v>623</v>
      </c>
      <c r="L355" t="s">
        <v>10427</v>
      </c>
      <c r="M355" t="s">
        <v>12145</v>
      </c>
      <c r="N355" t="s">
        <v>11629</v>
      </c>
      <c r="O355" s="1">
        <v>32610</v>
      </c>
      <c r="Q355" t="s">
        <v>11897</v>
      </c>
      <c r="R355" t="s">
        <v>11896</v>
      </c>
      <c r="S355">
        <v>82.35</v>
      </c>
      <c r="T355">
        <v>1519.09</v>
      </c>
      <c r="U355">
        <v>1490.09</v>
      </c>
      <c r="V355">
        <v>18152.09</v>
      </c>
      <c r="W355" t="s">
        <v>11770</v>
      </c>
      <c r="X355">
        <v>0</v>
      </c>
      <c r="Y355" t="s">
        <v>11625</v>
      </c>
    </row>
    <row r="356" spans="1:25">
      <c r="A356" t="s">
        <v>9941</v>
      </c>
      <c r="B356">
        <v>0</v>
      </c>
      <c r="C356">
        <v>0</v>
      </c>
      <c r="D356">
        <v>0</v>
      </c>
      <c r="E356">
        <v>1</v>
      </c>
      <c r="F356">
        <v>0</v>
      </c>
      <c r="G356">
        <v>0</v>
      </c>
      <c r="H356">
        <v>0</v>
      </c>
      <c r="I356">
        <v>0</v>
      </c>
      <c r="J356">
        <v>2017</v>
      </c>
      <c r="K356" t="s">
        <v>623</v>
      </c>
      <c r="L356" t="s">
        <v>10427</v>
      </c>
      <c r="M356" t="s">
        <v>12144</v>
      </c>
      <c r="N356" t="s">
        <v>11629</v>
      </c>
      <c r="O356" s="1">
        <v>32610</v>
      </c>
      <c r="Q356" t="s">
        <v>623</v>
      </c>
      <c r="R356" t="s">
        <v>11894</v>
      </c>
      <c r="S356">
        <v>13.6</v>
      </c>
      <c r="T356">
        <v>43.09</v>
      </c>
      <c r="U356">
        <v>43.09</v>
      </c>
      <c r="V356">
        <v>0</v>
      </c>
      <c r="W356" t="s">
        <v>11770</v>
      </c>
      <c r="X356">
        <v>0</v>
      </c>
      <c r="Y356" t="s">
        <v>11625</v>
      </c>
    </row>
    <row r="357" spans="1:25">
      <c r="A357" t="s">
        <v>9941</v>
      </c>
      <c r="B357">
        <v>0</v>
      </c>
      <c r="C357">
        <v>0</v>
      </c>
      <c r="D357">
        <v>0</v>
      </c>
      <c r="E357">
        <v>1</v>
      </c>
      <c r="F357">
        <v>0</v>
      </c>
      <c r="G357">
        <v>0</v>
      </c>
      <c r="H357">
        <v>0</v>
      </c>
      <c r="I357">
        <v>0</v>
      </c>
      <c r="J357">
        <v>2017</v>
      </c>
      <c r="K357" t="s">
        <v>623</v>
      </c>
      <c r="L357" t="s">
        <v>10427</v>
      </c>
      <c r="M357" t="s">
        <v>12143</v>
      </c>
      <c r="N357" t="s">
        <v>11629</v>
      </c>
      <c r="O357" s="1">
        <v>32610</v>
      </c>
      <c r="Q357" t="s">
        <v>623</v>
      </c>
      <c r="R357" t="s">
        <v>11894</v>
      </c>
      <c r="S357">
        <v>11.5</v>
      </c>
      <c r="T357">
        <v>52.09</v>
      </c>
      <c r="U357">
        <v>52.09</v>
      </c>
      <c r="V357">
        <v>0.03</v>
      </c>
      <c r="W357" t="s">
        <v>11770</v>
      </c>
      <c r="X357">
        <v>0</v>
      </c>
      <c r="Y357" t="s">
        <v>11625</v>
      </c>
    </row>
    <row r="358" spans="1:25">
      <c r="A358" t="s">
        <v>9941</v>
      </c>
      <c r="B358">
        <v>0</v>
      </c>
      <c r="C358">
        <v>0</v>
      </c>
      <c r="D358">
        <v>0</v>
      </c>
      <c r="E358">
        <v>0</v>
      </c>
      <c r="F358">
        <v>0</v>
      </c>
      <c r="G358">
        <v>1</v>
      </c>
      <c r="H358">
        <v>1</v>
      </c>
      <c r="I358">
        <v>0</v>
      </c>
      <c r="J358">
        <v>2017</v>
      </c>
      <c r="K358" t="s">
        <v>623</v>
      </c>
      <c r="L358" t="s">
        <v>6666</v>
      </c>
      <c r="M358" t="s">
        <v>11877</v>
      </c>
      <c r="N358" t="s">
        <v>11629</v>
      </c>
      <c r="O358" s="1">
        <v>22890</v>
      </c>
      <c r="Q358" t="s">
        <v>11635</v>
      </c>
      <c r="R358" t="s">
        <v>11634</v>
      </c>
      <c r="S358">
        <v>230</v>
      </c>
      <c r="T358">
        <v>81233.06</v>
      </c>
      <c r="U358">
        <v>69461</v>
      </c>
      <c r="V358">
        <v>954760.06</v>
      </c>
      <c r="W358" t="s">
        <v>11770</v>
      </c>
      <c r="X358">
        <v>0</v>
      </c>
      <c r="Y358" t="s">
        <v>12078</v>
      </c>
    </row>
    <row r="359" spans="1:25">
      <c r="A359" t="s">
        <v>9941</v>
      </c>
      <c r="B359">
        <v>0</v>
      </c>
      <c r="C359">
        <v>0</v>
      </c>
      <c r="D359">
        <v>0</v>
      </c>
      <c r="E359">
        <v>0</v>
      </c>
      <c r="F359">
        <v>1</v>
      </c>
      <c r="G359">
        <v>0</v>
      </c>
      <c r="H359">
        <v>1</v>
      </c>
      <c r="I359">
        <v>0</v>
      </c>
      <c r="J359">
        <v>2017</v>
      </c>
      <c r="K359" t="s">
        <v>623</v>
      </c>
      <c r="L359" t="s">
        <v>6666</v>
      </c>
      <c r="M359" t="s">
        <v>12142</v>
      </c>
      <c r="N359" t="s">
        <v>11629</v>
      </c>
      <c r="O359" s="1">
        <v>38353</v>
      </c>
      <c r="Q359" t="s">
        <v>11897</v>
      </c>
      <c r="R359" t="s">
        <v>11896</v>
      </c>
      <c r="S359">
        <v>182.8</v>
      </c>
      <c r="T359">
        <v>832768.01</v>
      </c>
      <c r="U359">
        <v>800618.01</v>
      </c>
      <c r="V359">
        <v>9035666.0099999998</v>
      </c>
      <c r="W359" t="s">
        <v>11770</v>
      </c>
      <c r="X359">
        <v>956.07</v>
      </c>
      <c r="Y359" t="s">
        <v>11625</v>
      </c>
    </row>
    <row r="360" spans="1:25">
      <c r="A360" t="s">
        <v>9941</v>
      </c>
      <c r="B360">
        <v>0</v>
      </c>
      <c r="C360">
        <v>0</v>
      </c>
      <c r="D360">
        <v>0</v>
      </c>
      <c r="E360">
        <v>0</v>
      </c>
      <c r="F360">
        <v>0</v>
      </c>
      <c r="G360">
        <v>0</v>
      </c>
      <c r="H360">
        <v>0</v>
      </c>
      <c r="I360">
        <v>1</v>
      </c>
      <c r="J360">
        <v>2017</v>
      </c>
      <c r="K360" t="s">
        <v>623</v>
      </c>
      <c r="L360" t="s">
        <v>6666</v>
      </c>
      <c r="M360" t="s">
        <v>12141</v>
      </c>
      <c r="N360" t="s">
        <v>11629</v>
      </c>
      <c r="O360" s="1">
        <v>41426</v>
      </c>
      <c r="Q360" t="s">
        <v>11906</v>
      </c>
      <c r="R360" t="s">
        <v>11905</v>
      </c>
      <c r="S360">
        <v>108.19</v>
      </c>
      <c r="T360">
        <v>39832</v>
      </c>
      <c r="U360">
        <v>35580</v>
      </c>
      <c r="V360">
        <v>353036</v>
      </c>
      <c r="W360" t="s">
        <v>11770</v>
      </c>
      <c r="X360">
        <v>0</v>
      </c>
      <c r="Y360" t="s">
        <v>11625</v>
      </c>
    </row>
    <row r="361" spans="1:25">
      <c r="A361" t="s">
        <v>9941</v>
      </c>
      <c r="B361">
        <v>0</v>
      </c>
      <c r="C361">
        <v>0</v>
      </c>
      <c r="D361">
        <v>0</v>
      </c>
      <c r="E361">
        <v>0</v>
      </c>
      <c r="F361">
        <v>0</v>
      </c>
      <c r="G361">
        <v>0</v>
      </c>
      <c r="H361">
        <v>0</v>
      </c>
      <c r="I361">
        <v>1</v>
      </c>
      <c r="J361">
        <v>2017</v>
      </c>
      <c r="K361" t="s">
        <v>623</v>
      </c>
      <c r="L361" t="s">
        <v>6666</v>
      </c>
      <c r="M361" t="s">
        <v>12140</v>
      </c>
      <c r="N361" t="s">
        <v>11629</v>
      </c>
      <c r="O361" s="1">
        <v>41426</v>
      </c>
      <c r="Q361" t="s">
        <v>11906</v>
      </c>
      <c r="R361" t="s">
        <v>11905</v>
      </c>
      <c r="S361">
        <v>108.19</v>
      </c>
      <c r="T361">
        <v>16440</v>
      </c>
      <c r="U361">
        <v>13856</v>
      </c>
      <c r="V361">
        <v>147406</v>
      </c>
      <c r="W361" t="s">
        <v>11770</v>
      </c>
      <c r="X361">
        <v>0</v>
      </c>
      <c r="Y361" t="s">
        <v>11625</v>
      </c>
    </row>
    <row r="362" spans="1:25">
      <c r="A362" t="s">
        <v>9941</v>
      </c>
      <c r="B362">
        <v>0</v>
      </c>
      <c r="C362">
        <v>0</v>
      </c>
      <c r="D362">
        <v>0</v>
      </c>
      <c r="E362">
        <v>0</v>
      </c>
      <c r="F362">
        <v>0</v>
      </c>
      <c r="G362">
        <v>0</v>
      </c>
      <c r="H362">
        <v>0</v>
      </c>
      <c r="I362">
        <v>1</v>
      </c>
      <c r="J362">
        <v>2017</v>
      </c>
      <c r="K362" t="s">
        <v>623</v>
      </c>
      <c r="L362" t="s">
        <v>6666</v>
      </c>
      <c r="M362" t="s">
        <v>12139</v>
      </c>
      <c r="N362" t="s">
        <v>11629</v>
      </c>
      <c r="O362" s="1">
        <v>41426</v>
      </c>
      <c r="Q362" t="s">
        <v>11906</v>
      </c>
      <c r="R362" t="s">
        <v>11905</v>
      </c>
      <c r="S362">
        <v>108.19</v>
      </c>
      <c r="T362">
        <v>28135.01</v>
      </c>
      <c r="U362">
        <v>24795</v>
      </c>
      <c r="V362">
        <v>246563.01</v>
      </c>
      <c r="W362" t="s">
        <v>11770</v>
      </c>
      <c r="X362">
        <v>0</v>
      </c>
      <c r="Y362" t="s">
        <v>11625</v>
      </c>
    </row>
    <row r="363" spans="1:25">
      <c r="A363" t="s">
        <v>9941</v>
      </c>
      <c r="B363">
        <v>0</v>
      </c>
      <c r="C363">
        <v>0</v>
      </c>
      <c r="D363">
        <v>0</v>
      </c>
      <c r="E363">
        <v>0</v>
      </c>
      <c r="F363">
        <v>0</v>
      </c>
      <c r="G363">
        <v>0</v>
      </c>
      <c r="H363">
        <v>0</v>
      </c>
      <c r="I363">
        <v>1</v>
      </c>
      <c r="J363">
        <v>2017</v>
      </c>
      <c r="K363" t="s">
        <v>623</v>
      </c>
      <c r="L363" t="s">
        <v>6666</v>
      </c>
      <c r="M363" t="s">
        <v>12138</v>
      </c>
      <c r="N363" t="s">
        <v>11629</v>
      </c>
      <c r="O363" s="1">
        <v>41426</v>
      </c>
      <c r="Q363" t="s">
        <v>11906</v>
      </c>
      <c r="R363" t="s">
        <v>11905</v>
      </c>
      <c r="S363">
        <v>108.19</v>
      </c>
      <c r="T363">
        <v>19255.03</v>
      </c>
      <c r="U363">
        <v>16665</v>
      </c>
      <c r="V363">
        <v>171443.03</v>
      </c>
      <c r="W363" t="s">
        <v>11770</v>
      </c>
      <c r="X363">
        <v>0</v>
      </c>
      <c r="Y363" t="s">
        <v>11625</v>
      </c>
    </row>
    <row r="364" spans="1:25">
      <c r="A364" t="s">
        <v>9941</v>
      </c>
      <c r="B364">
        <v>0</v>
      </c>
      <c r="C364">
        <v>0</v>
      </c>
      <c r="D364">
        <v>0</v>
      </c>
      <c r="E364">
        <v>0</v>
      </c>
      <c r="F364">
        <v>0</v>
      </c>
      <c r="G364">
        <v>0</v>
      </c>
      <c r="H364">
        <v>0</v>
      </c>
      <c r="I364">
        <v>1</v>
      </c>
      <c r="J364">
        <v>2017</v>
      </c>
      <c r="K364" t="s">
        <v>623</v>
      </c>
      <c r="L364" t="s">
        <v>6666</v>
      </c>
      <c r="M364" t="s">
        <v>12137</v>
      </c>
      <c r="N364" t="s">
        <v>11629</v>
      </c>
      <c r="O364" s="1">
        <v>41426</v>
      </c>
      <c r="Q364" t="s">
        <v>11906</v>
      </c>
      <c r="R364" t="s">
        <v>11905</v>
      </c>
      <c r="S364">
        <v>108.19</v>
      </c>
      <c r="T364">
        <v>42614.01</v>
      </c>
      <c r="U364">
        <v>38203</v>
      </c>
      <c r="V364">
        <v>379129.01</v>
      </c>
      <c r="W364" t="s">
        <v>11770</v>
      </c>
      <c r="X364">
        <v>0</v>
      </c>
      <c r="Y364" t="s">
        <v>11625</v>
      </c>
    </row>
    <row r="365" spans="1:25">
      <c r="A365" t="s">
        <v>9941</v>
      </c>
      <c r="B365">
        <v>0</v>
      </c>
      <c r="C365">
        <v>0</v>
      </c>
      <c r="D365">
        <v>0</v>
      </c>
      <c r="E365">
        <v>0</v>
      </c>
      <c r="F365">
        <v>0</v>
      </c>
      <c r="G365">
        <v>0</v>
      </c>
      <c r="H365">
        <v>0</v>
      </c>
      <c r="I365">
        <v>1</v>
      </c>
      <c r="J365">
        <v>2017</v>
      </c>
      <c r="K365" t="s">
        <v>623</v>
      </c>
      <c r="L365" t="s">
        <v>6666</v>
      </c>
      <c r="M365" t="s">
        <v>12136</v>
      </c>
      <c r="N365" t="s">
        <v>11629</v>
      </c>
      <c r="O365" s="1">
        <v>41426</v>
      </c>
      <c r="Q365" t="s">
        <v>11906</v>
      </c>
      <c r="R365" t="s">
        <v>11905</v>
      </c>
      <c r="S365">
        <v>108.19</v>
      </c>
      <c r="T365">
        <v>47062</v>
      </c>
      <c r="U365">
        <v>41955</v>
      </c>
      <c r="V365">
        <v>429062</v>
      </c>
      <c r="W365" t="s">
        <v>11770</v>
      </c>
      <c r="X365">
        <v>0</v>
      </c>
      <c r="Y365" t="s">
        <v>11625</v>
      </c>
    </row>
    <row r="366" spans="1:25">
      <c r="A366" t="s">
        <v>9941</v>
      </c>
      <c r="B366">
        <v>0</v>
      </c>
      <c r="C366">
        <v>0</v>
      </c>
      <c r="D366">
        <v>0</v>
      </c>
      <c r="E366">
        <v>0</v>
      </c>
      <c r="F366">
        <v>0</v>
      </c>
      <c r="G366">
        <v>1</v>
      </c>
      <c r="H366">
        <v>1</v>
      </c>
      <c r="I366">
        <v>0</v>
      </c>
      <c r="J366">
        <v>2017</v>
      </c>
      <c r="K366" t="s">
        <v>623</v>
      </c>
      <c r="L366" t="s">
        <v>6666</v>
      </c>
      <c r="M366" t="s">
        <v>11876</v>
      </c>
      <c r="N366" t="s">
        <v>11629</v>
      </c>
      <c r="O366" s="1">
        <v>23102</v>
      </c>
      <c r="Q366" t="s">
        <v>11635</v>
      </c>
      <c r="R366" t="s">
        <v>11634</v>
      </c>
      <c r="S366">
        <v>230</v>
      </c>
      <c r="T366">
        <v>119509.04</v>
      </c>
      <c r="U366">
        <v>107690</v>
      </c>
      <c r="V366">
        <v>1309512.04</v>
      </c>
      <c r="W366" t="s">
        <v>11770</v>
      </c>
      <c r="X366">
        <v>0</v>
      </c>
      <c r="Y366" t="s">
        <v>11625</v>
      </c>
    </row>
    <row r="367" spans="1:25">
      <c r="A367" t="s">
        <v>9941</v>
      </c>
      <c r="B367">
        <v>0</v>
      </c>
      <c r="C367">
        <v>0</v>
      </c>
      <c r="D367">
        <v>0</v>
      </c>
      <c r="E367">
        <v>0</v>
      </c>
      <c r="F367">
        <v>1</v>
      </c>
      <c r="G367">
        <v>0</v>
      </c>
      <c r="H367">
        <v>1</v>
      </c>
      <c r="I367">
        <v>0</v>
      </c>
      <c r="J367">
        <v>2017</v>
      </c>
      <c r="K367" t="s">
        <v>623</v>
      </c>
      <c r="L367" t="s">
        <v>6666</v>
      </c>
      <c r="M367" t="s">
        <v>12069</v>
      </c>
      <c r="N367" t="s">
        <v>11629</v>
      </c>
      <c r="O367" s="1">
        <v>38353</v>
      </c>
      <c r="Q367" t="s">
        <v>623</v>
      </c>
      <c r="R367" t="s">
        <v>11894</v>
      </c>
      <c r="S367">
        <v>264.39999999999998</v>
      </c>
      <c r="T367">
        <v>916374</v>
      </c>
      <c r="U367">
        <v>916374</v>
      </c>
      <c r="V367">
        <v>0</v>
      </c>
      <c r="W367" t="s">
        <v>11770</v>
      </c>
      <c r="X367">
        <v>0</v>
      </c>
      <c r="Y367" t="s">
        <v>11625</v>
      </c>
    </row>
    <row r="368" spans="1:25">
      <c r="A368" t="s">
        <v>9941</v>
      </c>
      <c r="B368">
        <v>0</v>
      </c>
      <c r="C368">
        <v>0</v>
      </c>
      <c r="D368">
        <v>0</v>
      </c>
      <c r="E368">
        <v>0</v>
      </c>
      <c r="F368">
        <v>1</v>
      </c>
      <c r="G368">
        <v>0</v>
      </c>
      <c r="H368">
        <v>1</v>
      </c>
      <c r="I368">
        <v>0</v>
      </c>
      <c r="J368">
        <v>2017</v>
      </c>
      <c r="K368" t="s">
        <v>623</v>
      </c>
      <c r="L368" t="s">
        <v>6666</v>
      </c>
      <c r="M368" t="s">
        <v>12135</v>
      </c>
      <c r="N368" t="s">
        <v>11629</v>
      </c>
      <c r="O368" s="1">
        <v>38353</v>
      </c>
      <c r="Q368" t="s">
        <v>11897</v>
      </c>
      <c r="R368" t="s">
        <v>11896</v>
      </c>
      <c r="S368">
        <v>182.8</v>
      </c>
      <c r="T368">
        <v>791398.02</v>
      </c>
      <c r="U368">
        <v>760942.02</v>
      </c>
      <c r="V368">
        <v>8575741.0199999996</v>
      </c>
      <c r="W368" t="s">
        <v>11770</v>
      </c>
      <c r="X368">
        <v>13831.04</v>
      </c>
      <c r="Y368" t="s">
        <v>11625</v>
      </c>
    </row>
    <row r="369" spans="1:25">
      <c r="A369" t="s">
        <v>9941</v>
      </c>
      <c r="B369">
        <v>0</v>
      </c>
      <c r="C369">
        <v>0</v>
      </c>
      <c r="D369">
        <v>0</v>
      </c>
      <c r="E369">
        <v>1</v>
      </c>
      <c r="F369">
        <v>0</v>
      </c>
      <c r="G369">
        <v>0</v>
      </c>
      <c r="H369">
        <v>0</v>
      </c>
      <c r="I369">
        <v>0</v>
      </c>
      <c r="J369">
        <v>2017</v>
      </c>
      <c r="K369" t="s">
        <v>623</v>
      </c>
      <c r="L369" t="s">
        <v>10425</v>
      </c>
      <c r="M369" t="s">
        <v>11636</v>
      </c>
      <c r="N369" t="s">
        <v>11629</v>
      </c>
      <c r="O369" s="1">
        <v>32594</v>
      </c>
      <c r="Q369" t="s">
        <v>11906</v>
      </c>
      <c r="R369" t="s">
        <v>11905</v>
      </c>
      <c r="S369">
        <v>24</v>
      </c>
      <c r="T369">
        <v>12593.02</v>
      </c>
      <c r="U369">
        <v>12211.02</v>
      </c>
      <c r="V369">
        <v>127763.01</v>
      </c>
      <c r="W369" t="s">
        <v>11770</v>
      </c>
      <c r="X369">
        <v>0</v>
      </c>
      <c r="Y369" t="s">
        <v>11625</v>
      </c>
    </row>
    <row r="370" spans="1:25">
      <c r="A370" t="s">
        <v>9941</v>
      </c>
      <c r="B370">
        <v>0</v>
      </c>
      <c r="C370">
        <v>0</v>
      </c>
      <c r="D370">
        <v>0</v>
      </c>
      <c r="E370">
        <v>1</v>
      </c>
      <c r="F370">
        <v>0</v>
      </c>
      <c r="G370">
        <v>0</v>
      </c>
      <c r="H370">
        <v>0</v>
      </c>
      <c r="I370">
        <v>0</v>
      </c>
      <c r="J370">
        <v>2017</v>
      </c>
      <c r="K370" t="s">
        <v>623</v>
      </c>
      <c r="L370" t="s">
        <v>10425</v>
      </c>
      <c r="M370" t="s">
        <v>11692</v>
      </c>
      <c r="N370" t="s">
        <v>11629</v>
      </c>
      <c r="O370" s="1">
        <v>32594</v>
      </c>
      <c r="Q370" t="s">
        <v>11906</v>
      </c>
      <c r="R370" t="s">
        <v>11905</v>
      </c>
      <c r="S370">
        <v>24</v>
      </c>
      <c r="T370">
        <v>12350.02</v>
      </c>
      <c r="U370">
        <v>12140.02</v>
      </c>
      <c r="V370">
        <v>194114.01</v>
      </c>
      <c r="W370" t="s">
        <v>11770</v>
      </c>
      <c r="X370">
        <v>0</v>
      </c>
      <c r="Y370" t="s">
        <v>249</v>
      </c>
    </row>
    <row r="371" spans="1:25">
      <c r="A371" t="s">
        <v>9941</v>
      </c>
      <c r="B371">
        <v>0</v>
      </c>
      <c r="C371">
        <v>0</v>
      </c>
      <c r="D371">
        <v>0</v>
      </c>
      <c r="E371">
        <v>0</v>
      </c>
      <c r="F371">
        <v>0</v>
      </c>
      <c r="G371">
        <v>0</v>
      </c>
      <c r="H371">
        <v>0</v>
      </c>
      <c r="I371">
        <v>0</v>
      </c>
      <c r="J371">
        <v>2017</v>
      </c>
      <c r="K371" t="s">
        <v>623</v>
      </c>
      <c r="L371" t="s">
        <v>10423</v>
      </c>
      <c r="M371" t="s">
        <v>12134</v>
      </c>
      <c r="N371" t="s">
        <v>11629</v>
      </c>
      <c r="O371" s="1">
        <v>40451</v>
      </c>
      <c r="Q371" t="s">
        <v>11912</v>
      </c>
      <c r="R371" t="s">
        <v>11911</v>
      </c>
      <c r="S371">
        <v>16.7</v>
      </c>
      <c r="T371">
        <v>55680</v>
      </c>
      <c r="U371">
        <v>55680</v>
      </c>
      <c r="V371">
        <v>1084782</v>
      </c>
      <c r="W371" t="s">
        <v>11770</v>
      </c>
      <c r="X371">
        <v>4660</v>
      </c>
      <c r="Y371" t="s">
        <v>12009</v>
      </c>
    </row>
    <row r="372" spans="1:25">
      <c r="A372" t="s">
        <v>9941</v>
      </c>
      <c r="B372">
        <v>0</v>
      </c>
      <c r="C372">
        <v>0</v>
      </c>
      <c r="D372">
        <v>0</v>
      </c>
      <c r="E372">
        <v>0</v>
      </c>
      <c r="F372">
        <v>0</v>
      </c>
      <c r="G372">
        <v>0</v>
      </c>
      <c r="H372">
        <v>0</v>
      </c>
      <c r="I372">
        <v>0</v>
      </c>
      <c r="J372">
        <v>2017</v>
      </c>
      <c r="K372" t="s">
        <v>623</v>
      </c>
      <c r="L372" t="s">
        <v>10423</v>
      </c>
      <c r="M372" t="s">
        <v>12133</v>
      </c>
      <c r="N372" t="s">
        <v>11629</v>
      </c>
      <c r="O372" s="1">
        <v>40450</v>
      </c>
      <c r="Q372" t="s">
        <v>11912</v>
      </c>
      <c r="R372" t="s">
        <v>11911</v>
      </c>
      <c r="S372">
        <v>16.7</v>
      </c>
      <c r="T372">
        <v>11237</v>
      </c>
      <c r="U372">
        <v>11237</v>
      </c>
      <c r="V372">
        <v>74747</v>
      </c>
      <c r="W372" t="s">
        <v>11770</v>
      </c>
      <c r="X372">
        <v>938</v>
      </c>
      <c r="Y372" t="s">
        <v>12009</v>
      </c>
    </row>
    <row r="373" spans="1:25">
      <c r="A373" t="s">
        <v>9941</v>
      </c>
      <c r="B373">
        <v>0</v>
      </c>
      <c r="C373">
        <v>0</v>
      </c>
      <c r="D373">
        <v>0</v>
      </c>
      <c r="E373">
        <v>0</v>
      </c>
      <c r="F373">
        <v>0</v>
      </c>
      <c r="G373">
        <v>0</v>
      </c>
      <c r="H373">
        <v>0</v>
      </c>
      <c r="I373">
        <v>0</v>
      </c>
      <c r="J373">
        <v>2017</v>
      </c>
      <c r="K373" t="s">
        <v>623</v>
      </c>
      <c r="L373" t="s">
        <v>10423</v>
      </c>
      <c r="M373" t="s">
        <v>12132</v>
      </c>
      <c r="N373" t="s">
        <v>11629</v>
      </c>
      <c r="O373" s="1">
        <v>40613</v>
      </c>
      <c r="Q373" t="s">
        <v>11912</v>
      </c>
      <c r="R373" t="s">
        <v>11911</v>
      </c>
      <c r="S373">
        <v>16.7</v>
      </c>
      <c r="T373">
        <v>46908.01</v>
      </c>
      <c r="U373">
        <v>46908.01</v>
      </c>
      <c r="V373">
        <v>405834.02</v>
      </c>
      <c r="W373" t="s">
        <v>11770</v>
      </c>
      <c r="X373">
        <v>3116.02</v>
      </c>
      <c r="Y373" t="s">
        <v>12009</v>
      </c>
    </row>
    <row r="374" spans="1:25">
      <c r="A374" t="s">
        <v>9941</v>
      </c>
      <c r="B374">
        <v>0</v>
      </c>
      <c r="C374">
        <v>0</v>
      </c>
      <c r="D374">
        <v>0</v>
      </c>
      <c r="E374">
        <v>0</v>
      </c>
      <c r="F374">
        <v>0</v>
      </c>
      <c r="G374">
        <v>0</v>
      </c>
      <c r="H374">
        <v>0</v>
      </c>
      <c r="I374">
        <v>0</v>
      </c>
      <c r="J374">
        <v>2017</v>
      </c>
      <c r="K374" t="s">
        <v>623</v>
      </c>
      <c r="L374" t="s">
        <v>10423</v>
      </c>
      <c r="M374" t="s">
        <v>12131</v>
      </c>
      <c r="N374" t="s">
        <v>11629</v>
      </c>
      <c r="O374" s="1">
        <v>40450</v>
      </c>
      <c r="Q374" t="s">
        <v>11912</v>
      </c>
      <c r="R374" t="s">
        <v>11911</v>
      </c>
      <c r="S374">
        <v>16.7</v>
      </c>
      <c r="T374">
        <v>27703</v>
      </c>
      <c r="U374">
        <v>27703</v>
      </c>
      <c r="V374">
        <v>243216</v>
      </c>
      <c r="W374" t="s">
        <v>11770</v>
      </c>
      <c r="X374">
        <v>870</v>
      </c>
      <c r="Y374" t="s">
        <v>12009</v>
      </c>
    </row>
    <row r="375" spans="1:25">
      <c r="A375" t="s">
        <v>9941</v>
      </c>
      <c r="B375">
        <v>0</v>
      </c>
      <c r="C375">
        <v>0</v>
      </c>
      <c r="D375">
        <v>0</v>
      </c>
      <c r="E375">
        <v>0</v>
      </c>
      <c r="F375">
        <v>0</v>
      </c>
      <c r="G375">
        <v>0</v>
      </c>
      <c r="H375">
        <v>0</v>
      </c>
      <c r="I375">
        <v>0</v>
      </c>
      <c r="J375">
        <v>2017</v>
      </c>
      <c r="K375" t="s">
        <v>623</v>
      </c>
      <c r="L375" t="s">
        <v>10423</v>
      </c>
      <c r="M375" t="s">
        <v>12130</v>
      </c>
      <c r="N375" t="s">
        <v>11629</v>
      </c>
      <c r="O375" s="1">
        <v>40450</v>
      </c>
      <c r="Q375" t="s">
        <v>11912</v>
      </c>
      <c r="R375" t="s">
        <v>11911</v>
      </c>
      <c r="S375">
        <v>16.7</v>
      </c>
      <c r="T375">
        <v>45850</v>
      </c>
      <c r="U375">
        <v>45850</v>
      </c>
      <c r="V375">
        <v>414338</v>
      </c>
      <c r="W375" t="s">
        <v>11770</v>
      </c>
      <c r="X375">
        <v>2294</v>
      </c>
      <c r="Y375" t="s">
        <v>12009</v>
      </c>
    </row>
    <row r="376" spans="1:25">
      <c r="A376" t="s">
        <v>9941</v>
      </c>
      <c r="B376">
        <v>0</v>
      </c>
      <c r="C376">
        <v>0</v>
      </c>
      <c r="D376">
        <v>0</v>
      </c>
      <c r="E376">
        <v>0</v>
      </c>
      <c r="F376">
        <v>0</v>
      </c>
      <c r="G376">
        <v>0</v>
      </c>
      <c r="H376">
        <v>0</v>
      </c>
      <c r="I376">
        <v>0</v>
      </c>
      <c r="J376">
        <v>2017</v>
      </c>
      <c r="K376" t="s">
        <v>623</v>
      </c>
      <c r="L376" t="s">
        <v>10423</v>
      </c>
      <c r="M376" t="s">
        <v>12129</v>
      </c>
      <c r="N376" t="s">
        <v>11629</v>
      </c>
      <c r="O376" s="1">
        <v>40450</v>
      </c>
      <c r="Q376" t="s">
        <v>11912</v>
      </c>
      <c r="R376" t="s">
        <v>11911</v>
      </c>
      <c r="S376">
        <v>16.7</v>
      </c>
      <c r="T376">
        <v>57304</v>
      </c>
      <c r="U376">
        <v>57304</v>
      </c>
      <c r="V376">
        <v>479213</v>
      </c>
      <c r="W376" t="s">
        <v>11770</v>
      </c>
      <c r="X376">
        <v>1808</v>
      </c>
      <c r="Y376" t="s">
        <v>12009</v>
      </c>
    </row>
    <row r="377" spans="1:25">
      <c r="A377" t="s">
        <v>9941</v>
      </c>
      <c r="B377">
        <v>0</v>
      </c>
      <c r="C377">
        <v>0</v>
      </c>
      <c r="D377">
        <v>0</v>
      </c>
      <c r="E377">
        <v>0</v>
      </c>
      <c r="F377">
        <v>0</v>
      </c>
      <c r="G377">
        <v>0</v>
      </c>
      <c r="H377">
        <v>0</v>
      </c>
      <c r="I377">
        <v>0</v>
      </c>
      <c r="J377">
        <v>2017</v>
      </c>
      <c r="K377" t="s">
        <v>623</v>
      </c>
      <c r="L377" t="s">
        <v>10423</v>
      </c>
      <c r="M377" t="s">
        <v>12128</v>
      </c>
      <c r="N377" t="s">
        <v>11629</v>
      </c>
      <c r="O377" s="1">
        <v>40450</v>
      </c>
      <c r="Q377" t="s">
        <v>11912</v>
      </c>
      <c r="R377" t="s">
        <v>11911</v>
      </c>
      <c r="S377">
        <v>16.7</v>
      </c>
      <c r="T377">
        <v>59599</v>
      </c>
      <c r="U377">
        <v>59599</v>
      </c>
      <c r="V377">
        <v>501213</v>
      </c>
      <c r="W377" t="s">
        <v>11770</v>
      </c>
      <c r="X377">
        <v>2363</v>
      </c>
      <c r="Y377" t="s">
        <v>12009</v>
      </c>
    </row>
    <row r="378" spans="1:25">
      <c r="A378" t="s">
        <v>9941</v>
      </c>
      <c r="B378">
        <v>0</v>
      </c>
      <c r="C378">
        <v>0</v>
      </c>
      <c r="D378">
        <v>0</v>
      </c>
      <c r="E378">
        <v>0</v>
      </c>
      <c r="F378">
        <v>0</v>
      </c>
      <c r="G378">
        <v>0</v>
      </c>
      <c r="H378">
        <v>0</v>
      </c>
      <c r="I378">
        <v>0</v>
      </c>
      <c r="J378">
        <v>2017</v>
      </c>
      <c r="K378" t="s">
        <v>623</v>
      </c>
      <c r="L378" t="s">
        <v>10423</v>
      </c>
      <c r="M378" t="s">
        <v>12127</v>
      </c>
      <c r="N378" t="s">
        <v>11629</v>
      </c>
      <c r="O378" s="1">
        <v>40450</v>
      </c>
      <c r="Q378" t="s">
        <v>11912</v>
      </c>
      <c r="R378" t="s">
        <v>11911</v>
      </c>
      <c r="S378">
        <v>16.7</v>
      </c>
      <c r="T378">
        <v>39000</v>
      </c>
      <c r="U378">
        <v>39000</v>
      </c>
      <c r="V378">
        <v>327973</v>
      </c>
      <c r="W378" t="s">
        <v>11770</v>
      </c>
      <c r="X378">
        <v>3049</v>
      </c>
      <c r="Y378" t="s">
        <v>12009</v>
      </c>
    </row>
    <row r="379" spans="1:25">
      <c r="A379" t="s">
        <v>9941</v>
      </c>
      <c r="B379">
        <v>0</v>
      </c>
      <c r="C379">
        <v>0</v>
      </c>
      <c r="D379">
        <v>0</v>
      </c>
      <c r="E379">
        <v>0</v>
      </c>
      <c r="F379">
        <v>0</v>
      </c>
      <c r="G379">
        <v>0</v>
      </c>
      <c r="H379">
        <v>0</v>
      </c>
      <c r="I379">
        <v>0</v>
      </c>
      <c r="J379">
        <v>2017</v>
      </c>
      <c r="K379" t="s">
        <v>623</v>
      </c>
      <c r="L379" t="s">
        <v>10423</v>
      </c>
      <c r="M379" t="s">
        <v>12126</v>
      </c>
      <c r="N379" t="s">
        <v>11629</v>
      </c>
      <c r="O379" s="1">
        <v>40450</v>
      </c>
      <c r="Q379" t="s">
        <v>11912</v>
      </c>
      <c r="R379" t="s">
        <v>11911</v>
      </c>
      <c r="S379">
        <v>16.7</v>
      </c>
      <c r="T379">
        <v>47464</v>
      </c>
      <c r="U379">
        <v>47464</v>
      </c>
      <c r="V379">
        <v>452207</v>
      </c>
      <c r="W379" t="s">
        <v>11770</v>
      </c>
      <c r="X379">
        <v>6098</v>
      </c>
      <c r="Y379" t="s">
        <v>12009</v>
      </c>
    </row>
    <row r="380" spans="1:25">
      <c r="A380" t="s">
        <v>9941</v>
      </c>
      <c r="B380">
        <v>0</v>
      </c>
      <c r="C380">
        <v>0</v>
      </c>
      <c r="D380">
        <v>0</v>
      </c>
      <c r="E380">
        <v>0</v>
      </c>
      <c r="F380">
        <v>0</v>
      </c>
      <c r="G380">
        <v>0</v>
      </c>
      <c r="H380">
        <v>0</v>
      </c>
      <c r="I380">
        <v>0</v>
      </c>
      <c r="J380">
        <v>2017</v>
      </c>
      <c r="K380" t="s">
        <v>623</v>
      </c>
      <c r="L380" t="s">
        <v>10423</v>
      </c>
      <c r="M380" t="s">
        <v>12125</v>
      </c>
      <c r="N380" t="s">
        <v>11629</v>
      </c>
      <c r="O380" s="1">
        <v>40450</v>
      </c>
      <c r="Q380" t="s">
        <v>11912</v>
      </c>
      <c r="R380" t="s">
        <v>11911</v>
      </c>
      <c r="S380">
        <v>16.7</v>
      </c>
      <c r="T380">
        <v>40779</v>
      </c>
      <c r="U380">
        <v>40779</v>
      </c>
      <c r="V380">
        <v>455641</v>
      </c>
      <c r="W380" t="s">
        <v>11770</v>
      </c>
      <c r="X380">
        <v>1891</v>
      </c>
      <c r="Y380" t="s">
        <v>12009</v>
      </c>
    </row>
    <row r="381" spans="1:25">
      <c r="A381" t="s">
        <v>9941</v>
      </c>
      <c r="B381">
        <v>0</v>
      </c>
      <c r="C381">
        <v>0</v>
      </c>
      <c r="D381">
        <v>0</v>
      </c>
      <c r="E381">
        <v>0</v>
      </c>
      <c r="F381">
        <v>0</v>
      </c>
      <c r="G381">
        <v>1</v>
      </c>
      <c r="H381">
        <v>1</v>
      </c>
      <c r="I381">
        <v>0</v>
      </c>
      <c r="J381">
        <v>2017</v>
      </c>
      <c r="K381" t="s">
        <v>623</v>
      </c>
      <c r="L381" t="s">
        <v>10420</v>
      </c>
      <c r="M381">
        <v>1</v>
      </c>
      <c r="N381" t="s">
        <v>11629</v>
      </c>
      <c r="O381" s="1">
        <v>21366</v>
      </c>
      <c r="Q381" t="s">
        <v>11635</v>
      </c>
      <c r="R381" t="s">
        <v>11634</v>
      </c>
      <c r="S381">
        <v>215</v>
      </c>
      <c r="T381">
        <v>254327.01</v>
      </c>
      <c r="U381">
        <v>238950.01</v>
      </c>
      <c r="V381">
        <v>2656900.0099999998</v>
      </c>
      <c r="W381" t="s">
        <v>11770</v>
      </c>
      <c r="X381">
        <v>0</v>
      </c>
      <c r="Y381" t="s">
        <v>11625</v>
      </c>
    </row>
    <row r="382" spans="1:25">
      <c r="A382" t="s">
        <v>9941</v>
      </c>
      <c r="B382">
        <v>0</v>
      </c>
      <c r="C382">
        <v>0</v>
      </c>
      <c r="D382">
        <v>0</v>
      </c>
      <c r="E382">
        <v>0</v>
      </c>
      <c r="F382">
        <v>0</v>
      </c>
      <c r="G382">
        <v>1</v>
      </c>
      <c r="H382">
        <v>1</v>
      </c>
      <c r="I382">
        <v>0</v>
      </c>
      <c r="J382">
        <v>2017</v>
      </c>
      <c r="K382" t="s">
        <v>623</v>
      </c>
      <c r="L382" t="s">
        <v>10420</v>
      </c>
      <c r="M382">
        <v>2</v>
      </c>
      <c r="N382" t="s">
        <v>11629</v>
      </c>
      <c r="O382" s="1">
        <v>21524</v>
      </c>
      <c r="Q382" t="s">
        <v>11635</v>
      </c>
      <c r="R382" t="s">
        <v>11634</v>
      </c>
      <c r="S382">
        <v>215</v>
      </c>
      <c r="T382">
        <v>184128.04</v>
      </c>
      <c r="U382">
        <v>170020.04</v>
      </c>
      <c r="V382">
        <v>1911717.03</v>
      </c>
      <c r="W382" t="s">
        <v>11770</v>
      </c>
      <c r="X382">
        <v>0</v>
      </c>
      <c r="Y382" t="s">
        <v>11625</v>
      </c>
    </row>
    <row r="383" spans="1:25">
      <c r="A383" t="s">
        <v>9941</v>
      </c>
      <c r="B383">
        <v>0</v>
      </c>
      <c r="C383">
        <v>0</v>
      </c>
      <c r="D383">
        <v>0</v>
      </c>
      <c r="E383">
        <v>1</v>
      </c>
      <c r="F383">
        <v>0</v>
      </c>
      <c r="G383">
        <v>0</v>
      </c>
      <c r="H383">
        <v>0</v>
      </c>
      <c r="I383">
        <v>0</v>
      </c>
      <c r="J383">
        <v>2017</v>
      </c>
      <c r="K383" t="s">
        <v>623</v>
      </c>
      <c r="L383" t="s">
        <v>10417</v>
      </c>
      <c r="M383" t="s">
        <v>11651</v>
      </c>
      <c r="N383" t="s">
        <v>11629</v>
      </c>
      <c r="O383" s="1">
        <v>31199</v>
      </c>
      <c r="Q383" t="s">
        <v>11906</v>
      </c>
      <c r="R383" t="s">
        <v>11905</v>
      </c>
      <c r="S383">
        <v>34</v>
      </c>
      <c r="T383">
        <v>256965</v>
      </c>
      <c r="U383">
        <v>246283</v>
      </c>
      <c r="V383">
        <v>3484141</v>
      </c>
      <c r="W383" t="s">
        <v>11770</v>
      </c>
      <c r="X383">
        <v>0</v>
      </c>
      <c r="Y383" t="s">
        <v>11625</v>
      </c>
    </row>
    <row r="384" spans="1:25">
      <c r="A384" t="s">
        <v>9941</v>
      </c>
      <c r="B384">
        <v>0</v>
      </c>
      <c r="C384">
        <v>0</v>
      </c>
      <c r="D384">
        <v>0</v>
      </c>
      <c r="E384">
        <v>1</v>
      </c>
      <c r="F384">
        <v>0</v>
      </c>
      <c r="G384">
        <v>0</v>
      </c>
      <c r="H384">
        <v>0</v>
      </c>
      <c r="I384">
        <v>0</v>
      </c>
      <c r="J384">
        <v>2017</v>
      </c>
      <c r="K384" t="s">
        <v>623</v>
      </c>
      <c r="L384" t="s">
        <v>10414</v>
      </c>
      <c r="M384" t="s">
        <v>12124</v>
      </c>
      <c r="N384" t="s">
        <v>11629</v>
      </c>
      <c r="O384" s="1">
        <v>37372</v>
      </c>
      <c r="Q384" t="s">
        <v>11912</v>
      </c>
      <c r="R384" t="s">
        <v>11911</v>
      </c>
      <c r="S384">
        <v>3.16</v>
      </c>
      <c r="T384">
        <v>8943</v>
      </c>
      <c r="U384">
        <v>8212</v>
      </c>
      <c r="V384">
        <v>85248</v>
      </c>
      <c r="W384" t="s">
        <v>11770</v>
      </c>
      <c r="X384">
        <v>1272</v>
      </c>
      <c r="Y384" t="s">
        <v>12009</v>
      </c>
    </row>
    <row r="385" spans="1:25">
      <c r="A385" t="s">
        <v>9941</v>
      </c>
      <c r="B385">
        <v>0</v>
      </c>
      <c r="C385">
        <v>0</v>
      </c>
      <c r="D385">
        <v>0</v>
      </c>
      <c r="E385">
        <v>1</v>
      </c>
      <c r="F385">
        <v>0</v>
      </c>
      <c r="G385">
        <v>0</v>
      </c>
      <c r="H385">
        <v>0</v>
      </c>
      <c r="I385">
        <v>0</v>
      </c>
      <c r="J385">
        <v>2017</v>
      </c>
      <c r="K385" t="s">
        <v>623</v>
      </c>
      <c r="L385" t="s">
        <v>10414</v>
      </c>
      <c r="M385" t="s">
        <v>12123</v>
      </c>
      <c r="N385" t="s">
        <v>11629</v>
      </c>
      <c r="O385" s="1">
        <v>37372</v>
      </c>
      <c r="Q385" t="s">
        <v>11912</v>
      </c>
      <c r="R385" t="s">
        <v>11911</v>
      </c>
      <c r="S385">
        <v>3.16</v>
      </c>
      <c r="T385">
        <v>7801</v>
      </c>
      <c r="U385">
        <v>7163</v>
      </c>
      <c r="V385">
        <v>82477</v>
      </c>
      <c r="W385" t="s">
        <v>11770</v>
      </c>
      <c r="X385">
        <v>1253</v>
      </c>
      <c r="Y385" t="s">
        <v>12009</v>
      </c>
    </row>
    <row r="386" spans="1:25">
      <c r="A386" t="s">
        <v>9941</v>
      </c>
      <c r="B386">
        <v>0</v>
      </c>
      <c r="C386">
        <v>0</v>
      </c>
      <c r="D386">
        <v>0</v>
      </c>
      <c r="E386">
        <v>1</v>
      </c>
      <c r="F386">
        <v>0</v>
      </c>
      <c r="G386">
        <v>0</v>
      </c>
      <c r="H386">
        <v>0</v>
      </c>
      <c r="I386">
        <v>0</v>
      </c>
      <c r="J386">
        <v>2017</v>
      </c>
      <c r="K386" t="s">
        <v>623</v>
      </c>
      <c r="L386" t="s">
        <v>10414</v>
      </c>
      <c r="M386" t="s">
        <v>12122</v>
      </c>
      <c r="N386" t="s">
        <v>11629</v>
      </c>
      <c r="O386" s="1">
        <v>37372</v>
      </c>
      <c r="Q386" t="s">
        <v>11912</v>
      </c>
      <c r="R386" t="s">
        <v>11911</v>
      </c>
      <c r="S386">
        <v>3.16</v>
      </c>
      <c r="T386">
        <v>5043</v>
      </c>
      <c r="U386">
        <v>4631</v>
      </c>
      <c r="V386">
        <v>51986</v>
      </c>
      <c r="W386" t="s">
        <v>11770</v>
      </c>
      <c r="X386">
        <v>819</v>
      </c>
      <c r="Y386" t="s">
        <v>12009</v>
      </c>
    </row>
    <row r="387" spans="1:25">
      <c r="A387" t="s">
        <v>9941</v>
      </c>
      <c r="B387">
        <v>0</v>
      </c>
      <c r="C387">
        <v>0</v>
      </c>
      <c r="D387">
        <v>0</v>
      </c>
      <c r="E387">
        <v>1</v>
      </c>
      <c r="F387">
        <v>0</v>
      </c>
      <c r="G387">
        <v>0</v>
      </c>
      <c r="H387">
        <v>0</v>
      </c>
      <c r="I387">
        <v>0</v>
      </c>
      <c r="J387">
        <v>2017</v>
      </c>
      <c r="K387" t="s">
        <v>623</v>
      </c>
      <c r="L387" t="s">
        <v>10411</v>
      </c>
      <c r="M387" t="s">
        <v>11829</v>
      </c>
      <c r="N387" t="s">
        <v>11629</v>
      </c>
      <c r="O387" s="1">
        <v>33208</v>
      </c>
      <c r="Q387" t="s">
        <v>11897</v>
      </c>
      <c r="R387" t="s">
        <v>11896</v>
      </c>
      <c r="S387">
        <v>23.1</v>
      </c>
      <c r="T387">
        <v>11014.02</v>
      </c>
      <c r="U387">
        <v>10811.02</v>
      </c>
      <c r="V387">
        <v>123442</v>
      </c>
      <c r="W387" t="s">
        <v>11770</v>
      </c>
      <c r="X387">
        <v>0</v>
      </c>
      <c r="Y387" t="s">
        <v>11625</v>
      </c>
    </row>
    <row r="388" spans="1:25">
      <c r="A388" t="s">
        <v>9941</v>
      </c>
      <c r="B388">
        <v>0</v>
      </c>
      <c r="C388">
        <v>0</v>
      </c>
      <c r="D388">
        <v>0</v>
      </c>
      <c r="E388">
        <v>1</v>
      </c>
      <c r="F388">
        <v>0</v>
      </c>
      <c r="G388">
        <v>0</v>
      </c>
      <c r="H388">
        <v>0</v>
      </c>
      <c r="I388">
        <v>0</v>
      </c>
      <c r="J388">
        <v>2017</v>
      </c>
      <c r="K388" t="s">
        <v>623</v>
      </c>
      <c r="L388" t="s">
        <v>10411</v>
      </c>
      <c r="M388" t="s">
        <v>11668</v>
      </c>
      <c r="N388" t="s">
        <v>11629</v>
      </c>
      <c r="O388" s="1">
        <v>33208</v>
      </c>
      <c r="Q388" t="s">
        <v>623</v>
      </c>
      <c r="R388" t="s">
        <v>11894</v>
      </c>
      <c r="S388">
        <v>11.4</v>
      </c>
      <c r="T388">
        <v>4019.02</v>
      </c>
      <c r="U388">
        <v>3817.02</v>
      </c>
      <c r="V388">
        <v>40389</v>
      </c>
      <c r="W388" t="s">
        <v>11770</v>
      </c>
      <c r="X388">
        <v>0</v>
      </c>
      <c r="Y388" t="s">
        <v>11625</v>
      </c>
    </row>
    <row r="389" spans="1:25">
      <c r="A389" t="s">
        <v>9941</v>
      </c>
      <c r="B389">
        <v>0</v>
      </c>
      <c r="C389">
        <v>0</v>
      </c>
      <c r="D389">
        <v>0</v>
      </c>
      <c r="E389">
        <v>0</v>
      </c>
      <c r="F389">
        <v>0</v>
      </c>
      <c r="G389">
        <v>0</v>
      </c>
      <c r="H389">
        <v>0</v>
      </c>
      <c r="I389">
        <v>1</v>
      </c>
      <c r="J389">
        <v>2017</v>
      </c>
      <c r="K389" t="s">
        <v>623</v>
      </c>
      <c r="L389" t="s">
        <v>10408</v>
      </c>
      <c r="M389" t="s">
        <v>12121</v>
      </c>
      <c r="N389" t="s">
        <v>11629</v>
      </c>
      <c r="O389" s="1">
        <v>25538</v>
      </c>
      <c r="Q389" t="s">
        <v>11906</v>
      </c>
      <c r="R389" t="s">
        <v>11905</v>
      </c>
      <c r="S389">
        <v>15</v>
      </c>
      <c r="T389">
        <v>1488</v>
      </c>
      <c r="U389">
        <v>1488</v>
      </c>
      <c r="V389">
        <v>22127</v>
      </c>
      <c r="W389" t="s">
        <v>11770</v>
      </c>
      <c r="X389">
        <v>0</v>
      </c>
      <c r="Y389" t="s">
        <v>11973</v>
      </c>
    </row>
    <row r="390" spans="1:25">
      <c r="A390" t="s">
        <v>9941</v>
      </c>
      <c r="B390">
        <v>0</v>
      </c>
      <c r="C390">
        <v>0</v>
      </c>
      <c r="D390">
        <v>0</v>
      </c>
      <c r="E390">
        <v>0</v>
      </c>
      <c r="F390">
        <v>0</v>
      </c>
      <c r="G390">
        <v>0</v>
      </c>
      <c r="H390">
        <v>0</v>
      </c>
      <c r="I390">
        <v>1</v>
      </c>
      <c r="J390">
        <v>2017</v>
      </c>
      <c r="K390" t="s">
        <v>623</v>
      </c>
      <c r="L390" t="s">
        <v>10408</v>
      </c>
      <c r="M390" t="s">
        <v>12120</v>
      </c>
      <c r="N390" t="s">
        <v>11629</v>
      </c>
      <c r="O390" s="1">
        <v>25538</v>
      </c>
      <c r="Q390" t="s">
        <v>11906</v>
      </c>
      <c r="R390" t="s">
        <v>11905</v>
      </c>
      <c r="S390">
        <v>14</v>
      </c>
      <c r="T390">
        <v>3037</v>
      </c>
      <c r="U390">
        <v>3037</v>
      </c>
      <c r="V390">
        <v>48271</v>
      </c>
      <c r="W390" t="s">
        <v>11770</v>
      </c>
      <c r="X390">
        <v>0</v>
      </c>
      <c r="Y390" t="s">
        <v>11973</v>
      </c>
    </row>
    <row r="391" spans="1:25">
      <c r="A391" t="s">
        <v>9941</v>
      </c>
      <c r="B391">
        <v>0</v>
      </c>
      <c r="C391">
        <v>0</v>
      </c>
      <c r="D391">
        <v>0</v>
      </c>
      <c r="E391">
        <v>0</v>
      </c>
      <c r="F391">
        <v>0</v>
      </c>
      <c r="G391">
        <v>0</v>
      </c>
      <c r="H391">
        <v>0</v>
      </c>
      <c r="I391">
        <v>1</v>
      </c>
      <c r="J391">
        <v>2017</v>
      </c>
      <c r="K391" t="s">
        <v>623</v>
      </c>
      <c r="L391" t="s">
        <v>10408</v>
      </c>
      <c r="M391" t="s">
        <v>12119</v>
      </c>
      <c r="N391" t="s">
        <v>11629</v>
      </c>
      <c r="O391" s="1">
        <v>25538</v>
      </c>
      <c r="Q391" t="s">
        <v>11906</v>
      </c>
      <c r="R391" t="s">
        <v>11905</v>
      </c>
      <c r="S391">
        <v>14</v>
      </c>
      <c r="T391">
        <v>1362</v>
      </c>
      <c r="U391">
        <v>1362</v>
      </c>
      <c r="V391">
        <v>22252</v>
      </c>
      <c r="W391" t="s">
        <v>11770</v>
      </c>
      <c r="X391">
        <v>0</v>
      </c>
      <c r="Y391" t="s">
        <v>11973</v>
      </c>
    </row>
    <row r="392" spans="1:25">
      <c r="A392" t="s">
        <v>9941</v>
      </c>
      <c r="B392">
        <v>0</v>
      </c>
      <c r="C392">
        <v>0</v>
      </c>
      <c r="D392">
        <v>0</v>
      </c>
      <c r="E392">
        <v>0</v>
      </c>
      <c r="F392">
        <v>0</v>
      </c>
      <c r="G392">
        <v>0</v>
      </c>
      <c r="H392">
        <v>0</v>
      </c>
      <c r="I392">
        <v>1</v>
      </c>
      <c r="J392">
        <v>2017</v>
      </c>
      <c r="K392" t="s">
        <v>623</v>
      </c>
      <c r="L392" t="s">
        <v>10408</v>
      </c>
      <c r="M392" t="s">
        <v>12118</v>
      </c>
      <c r="N392" t="s">
        <v>11629</v>
      </c>
      <c r="O392" s="1">
        <v>25538</v>
      </c>
      <c r="Q392" t="s">
        <v>11906</v>
      </c>
      <c r="R392" t="s">
        <v>11905</v>
      </c>
      <c r="S392">
        <v>14</v>
      </c>
      <c r="T392">
        <v>2590</v>
      </c>
      <c r="U392">
        <v>2590</v>
      </c>
      <c r="V392">
        <v>41156</v>
      </c>
      <c r="W392" t="s">
        <v>11770</v>
      </c>
      <c r="X392">
        <v>0</v>
      </c>
      <c r="Y392" t="s">
        <v>11973</v>
      </c>
    </row>
    <row r="393" spans="1:25">
      <c r="A393" t="s">
        <v>9941</v>
      </c>
      <c r="B393">
        <v>0</v>
      </c>
      <c r="C393">
        <v>0</v>
      </c>
      <c r="D393">
        <v>0</v>
      </c>
      <c r="E393">
        <v>1</v>
      </c>
      <c r="F393">
        <v>0</v>
      </c>
      <c r="G393">
        <v>0</v>
      </c>
      <c r="H393">
        <v>0</v>
      </c>
      <c r="I393">
        <v>0</v>
      </c>
      <c r="J393">
        <v>2017</v>
      </c>
      <c r="K393" t="s">
        <v>623</v>
      </c>
      <c r="L393" t="s">
        <v>10405</v>
      </c>
      <c r="M393" t="s">
        <v>11651</v>
      </c>
      <c r="N393" t="s">
        <v>11629</v>
      </c>
      <c r="O393" s="1">
        <v>30651</v>
      </c>
      <c r="Q393" t="s">
        <v>11906</v>
      </c>
      <c r="R393" t="s">
        <v>11905</v>
      </c>
      <c r="S393">
        <v>8</v>
      </c>
      <c r="T393">
        <v>11894.01</v>
      </c>
      <c r="U393">
        <v>11789.01</v>
      </c>
      <c r="V393">
        <v>149489</v>
      </c>
      <c r="W393" t="s">
        <v>11770</v>
      </c>
      <c r="X393">
        <v>0</v>
      </c>
      <c r="Y393" t="s">
        <v>11625</v>
      </c>
    </row>
    <row r="394" spans="1:25">
      <c r="A394" t="s">
        <v>9941</v>
      </c>
      <c r="B394">
        <v>0</v>
      </c>
      <c r="C394">
        <v>0</v>
      </c>
      <c r="D394">
        <v>0</v>
      </c>
      <c r="E394">
        <v>1</v>
      </c>
      <c r="F394">
        <v>0</v>
      </c>
      <c r="G394">
        <v>0</v>
      </c>
      <c r="H394">
        <v>0</v>
      </c>
      <c r="I394">
        <v>0</v>
      </c>
      <c r="J394">
        <v>2017</v>
      </c>
      <c r="K394" t="s">
        <v>623</v>
      </c>
      <c r="L394" t="s">
        <v>10405</v>
      </c>
      <c r="M394" t="s">
        <v>11650</v>
      </c>
      <c r="N394" t="s">
        <v>11629</v>
      </c>
      <c r="O394" s="1">
        <v>30713</v>
      </c>
      <c r="Q394" t="s">
        <v>11906</v>
      </c>
      <c r="R394" t="s">
        <v>11905</v>
      </c>
      <c r="S394">
        <v>10</v>
      </c>
      <c r="T394">
        <v>69955</v>
      </c>
      <c r="U394">
        <v>69382</v>
      </c>
      <c r="V394">
        <v>864001</v>
      </c>
      <c r="W394" t="s">
        <v>11770</v>
      </c>
      <c r="X394">
        <v>0</v>
      </c>
      <c r="Y394" t="s">
        <v>11625</v>
      </c>
    </row>
    <row r="395" spans="1:25">
      <c r="A395" t="s">
        <v>9941</v>
      </c>
      <c r="B395">
        <v>0</v>
      </c>
      <c r="C395">
        <v>0</v>
      </c>
      <c r="D395">
        <v>0</v>
      </c>
      <c r="E395">
        <v>1</v>
      </c>
      <c r="F395">
        <v>0</v>
      </c>
      <c r="G395">
        <v>0</v>
      </c>
      <c r="H395">
        <v>0</v>
      </c>
      <c r="I395">
        <v>0</v>
      </c>
      <c r="J395">
        <v>2017</v>
      </c>
      <c r="K395" t="s">
        <v>623</v>
      </c>
      <c r="L395" t="s">
        <v>10405</v>
      </c>
      <c r="M395" t="s">
        <v>11657</v>
      </c>
      <c r="N395" t="s">
        <v>11629</v>
      </c>
      <c r="O395" s="1">
        <v>30651</v>
      </c>
      <c r="Q395" t="s">
        <v>11906</v>
      </c>
      <c r="R395" t="s">
        <v>11905</v>
      </c>
      <c r="S395">
        <v>10</v>
      </c>
      <c r="T395">
        <v>0.12</v>
      </c>
      <c r="U395">
        <v>0.12</v>
      </c>
      <c r="V395">
        <v>0.03</v>
      </c>
      <c r="W395" t="s">
        <v>11770</v>
      </c>
      <c r="X395">
        <v>0</v>
      </c>
      <c r="Y395" t="s">
        <v>11625</v>
      </c>
    </row>
    <row r="396" spans="1:25">
      <c r="A396" t="s">
        <v>9941</v>
      </c>
      <c r="B396">
        <v>0</v>
      </c>
      <c r="C396">
        <v>0</v>
      </c>
      <c r="D396">
        <v>0</v>
      </c>
      <c r="E396">
        <v>1</v>
      </c>
      <c r="F396">
        <v>0</v>
      </c>
      <c r="G396">
        <v>0</v>
      </c>
      <c r="H396">
        <v>0</v>
      </c>
      <c r="I396">
        <v>0</v>
      </c>
      <c r="J396">
        <v>2017</v>
      </c>
      <c r="K396" t="s">
        <v>623</v>
      </c>
      <c r="L396" t="s">
        <v>10403</v>
      </c>
      <c r="M396" t="s">
        <v>11636</v>
      </c>
      <c r="N396" t="s">
        <v>11629</v>
      </c>
      <c r="O396" s="1">
        <v>32656</v>
      </c>
      <c r="Q396" t="s">
        <v>11906</v>
      </c>
      <c r="R396" t="s">
        <v>11905</v>
      </c>
      <c r="S396">
        <v>24</v>
      </c>
      <c r="T396">
        <v>24966.02</v>
      </c>
      <c r="U396">
        <v>24528.02</v>
      </c>
      <c r="V396">
        <v>253256.02</v>
      </c>
      <c r="W396" t="s">
        <v>11770</v>
      </c>
      <c r="X396">
        <v>0</v>
      </c>
      <c r="Y396" t="s">
        <v>11625</v>
      </c>
    </row>
    <row r="397" spans="1:25">
      <c r="A397" t="s">
        <v>9941</v>
      </c>
      <c r="B397">
        <v>0</v>
      </c>
      <c r="C397">
        <v>0</v>
      </c>
      <c r="D397">
        <v>0</v>
      </c>
      <c r="E397">
        <v>1</v>
      </c>
      <c r="F397">
        <v>0</v>
      </c>
      <c r="G397">
        <v>0</v>
      </c>
      <c r="H397">
        <v>0</v>
      </c>
      <c r="I397">
        <v>0</v>
      </c>
      <c r="J397">
        <v>2017</v>
      </c>
      <c r="K397" t="s">
        <v>623</v>
      </c>
      <c r="L397" t="s">
        <v>10403</v>
      </c>
      <c r="M397" t="s">
        <v>11692</v>
      </c>
      <c r="N397" t="s">
        <v>11629</v>
      </c>
      <c r="O397" s="1">
        <v>32656</v>
      </c>
      <c r="Q397" t="s">
        <v>11906</v>
      </c>
      <c r="R397" t="s">
        <v>11905</v>
      </c>
      <c r="S397">
        <v>24</v>
      </c>
      <c r="T397">
        <v>25205.03</v>
      </c>
      <c r="U397">
        <v>24760.03</v>
      </c>
      <c r="V397">
        <v>255637.02</v>
      </c>
      <c r="W397" t="s">
        <v>11770</v>
      </c>
      <c r="X397">
        <v>0</v>
      </c>
      <c r="Y397" t="s">
        <v>11625</v>
      </c>
    </row>
    <row r="398" spans="1:25">
      <c r="A398" t="s">
        <v>9941</v>
      </c>
      <c r="B398">
        <v>0</v>
      </c>
      <c r="C398">
        <v>0</v>
      </c>
      <c r="D398">
        <v>0</v>
      </c>
      <c r="E398">
        <v>1</v>
      </c>
      <c r="F398">
        <v>0</v>
      </c>
      <c r="G398">
        <v>0</v>
      </c>
      <c r="H398">
        <v>0</v>
      </c>
      <c r="I398">
        <v>0</v>
      </c>
      <c r="J398">
        <v>2017</v>
      </c>
      <c r="K398" t="s">
        <v>623</v>
      </c>
      <c r="L398" t="s">
        <v>10400</v>
      </c>
      <c r="M398" t="s">
        <v>11708</v>
      </c>
      <c r="N398" t="s">
        <v>11629</v>
      </c>
      <c r="O398" s="1">
        <v>31168</v>
      </c>
      <c r="Q398" t="s">
        <v>11906</v>
      </c>
      <c r="R398" t="s">
        <v>11905</v>
      </c>
      <c r="S398">
        <v>75</v>
      </c>
      <c r="T398">
        <v>29593.02</v>
      </c>
      <c r="U398">
        <v>28866.02</v>
      </c>
      <c r="V398">
        <v>359945.02</v>
      </c>
      <c r="W398" t="s">
        <v>11770</v>
      </c>
      <c r="X398">
        <v>0</v>
      </c>
      <c r="Y398" t="s">
        <v>11625</v>
      </c>
    </row>
    <row r="399" spans="1:25">
      <c r="A399" t="s">
        <v>9941</v>
      </c>
      <c r="B399">
        <v>0</v>
      </c>
      <c r="C399">
        <v>0</v>
      </c>
      <c r="D399">
        <v>0</v>
      </c>
      <c r="E399">
        <v>1</v>
      </c>
      <c r="F399">
        <v>0</v>
      </c>
      <c r="G399">
        <v>0</v>
      </c>
      <c r="H399">
        <v>0</v>
      </c>
      <c r="I399">
        <v>0</v>
      </c>
      <c r="J399">
        <v>2017</v>
      </c>
      <c r="K399" t="s">
        <v>623</v>
      </c>
      <c r="L399" t="s">
        <v>10400</v>
      </c>
      <c r="M399" t="s">
        <v>11784</v>
      </c>
      <c r="N399" t="s">
        <v>11629</v>
      </c>
      <c r="O399" s="1">
        <v>31177</v>
      </c>
      <c r="Q399" t="s">
        <v>11906</v>
      </c>
      <c r="R399" t="s">
        <v>11905</v>
      </c>
      <c r="S399">
        <v>75</v>
      </c>
      <c r="T399">
        <v>27141.02</v>
      </c>
      <c r="U399">
        <v>26394.02</v>
      </c>
      <c r="V399">
        <v>330336.02</v>
      </c>
      <c r="W399" t="s">
        <v>11770</v>
      </c>
      <c r="X399">
        <v>0</v>
      </c>
      <c r="Y399" t="s">
        <v>11625</v>
      </c>
    </row>
    <row r="400" spans="1:25">
      <c r="A400" t="s">
        <v>9941</v>
      </c>
      <c r="B400">
        <v>0</v>
      </c>
      <c r="C400">
        <v>0</v>
      </c>
      <c r="D400">
        <v>0</v>
      </c>
      <c r="E400">
        <v>1</v>
      </c>
      <c r="F400">
        <v>0</v>
      </c>
      <c r="G400">
        <v>0</v>
      </c>
      <c r="H400">
        <v>0</v>
      </c>
      <c r="I400">
        <v>0</v>
      </c>
      <c r="J400">
        <v>2017</v>
      </c>
      <c r="K400" t="s">
        <v>623</v>
      </c>
      <c r="L400" t="s">
        <v>10400</v>
      </c>
      <c r="M400" t="s">
        <v>11795</v>
      </c>
      <c r="N400" t="s">
        <v>11629</v>
      </c>
      <c r="O400" s="1">
        <v>31196</v>
      </c>
      <c r="Q400" t="s">
        <v>11906</v>
      </c>
      <c r="R400" t="s">
        <v>11905</v>
      </c>
      <c r="S400">
        <v>75</v>
      </c>
      <c r="T400">
        <v>35152.03</v>
      </c>
      <c r="U400">
        <v>34476.03</v>
      </c>
      <c r="V400">
        <v>427848.03</v>
      </c>
      <c r="W400" t="s">
        <v>11770</v>
      </c>
      <c r="X400">
        <v>0</v>
      </c>
      <c r="Y400" t="s">
        <v>11625</v>
      </c>
    </row>
    <row r="401" spans="1:25">
      <c r="A401" t="s">
        <v>9941</v>
      </c>
      <c r="B401">
        <v>0</v>
      </c>
      <c r="C401">
        <v>0</v>
      </c>
      <c r="D401">
        <v>0</v>
      </c>
      <c r="E401">
        <v>1</v>
      </c>
      <c r="F401">
        <v>0</v>
      </c>
      <c r="G401">
        <v>0</v>
      </c>
      <c r="H401">
        <v>0</v>
      </c>
      <c r="I401">
        <v>0</v>
      </c>
      <c r="J401">
        <v>2017</v>
      </c>
      <c r="K401" t="s">
        <v>623</v>
      </c>
      <c r="L401" t="s">
        <v>10400</v>
      </c>
      <c r="M401" t="s">
        <v>11794</v>
      </c>
      <c r="N401" t="s">
        <v>11629</v>
      </c>
      <c r="O401" s="1">
        <v>31212</v>
      </c>
      <c r="Q401" t="s">
        <v>11906</v>
      </c>
      <c r="R401" t="s">
        <v>11905</v>
      </c>
      <c r="S401">
        <v>75</v>
      </c>
      <c r="T401">
        <v>627972</v>
      </c>
      <c r="U401">
        <v>619638</v>
      </c>
      <c r="V401">
        <v>7567364</v>
      </c>
      <c r="W401" t="s">
        <v>11770</v>
      </c>
      <c r="X401">
        <v>0</v>
      </c>
      <c r="Y401" t="s">
        <v>11625</v>
      </c>
    </row>
    <row r="402" spans="1:25">
      <c r="A402" t="s">
        <v>9941</v>
      </c>
      <c r="B402">
        <v>0</v>
      </c>
      <c r="C402">
        <v>0</v>
      </c>
      <c r="D402">
        <v>0</v>
      </c>
      <c r="E402">
        <v>1</v>
      </c>
      <c r="F402">
        <v>0</v>
      </c>
      <c r="G402">
        <v>0</v>
      </c>
      <c r="H402">
        <v>0</v>
      </c>
      <c r="I402">
        <v>0</v>
      </c>
      <c r="J402">
        <v>2017</v>
      </c>
      <c r="K402" t="s">
        <v>623</v>
      </c>
      <c r="L402" t="s">
        <v>10397</v>
      </c>
      <c r="M402" t="s">
        <v>12117</v>
      </c>
      <c r="N402" t="s">
        <v>11629</v>
      </c>
      <c r="O402" s="1">
        <v>41153</v>
      </c>
      <c r="Q402" t="s">
        <v>11912</v>
      </c>
      <c r="R402" t="s">
        <v>11911</v>
      </c>
      <c r="S402">
        <v>2.06</v>
      </c>
      <c r="T402">
        <v>6687</v>
      </c>
      <c r="U402">
        <v>6286</v>
      </c>
      <c r="V402">
        <v>71940</v>
      </c>
      <c r="W402" t="s">
        <v>11770</v>
      </c>
      <c r="X402">
        <v>0</v>
      </c>
      <c r="Y402" t="s">
        <v>11625</v>
      </c>
    </row>
    <row r="403" spans="1:25">
      <c r="A403" t="s">
        <v>9941</v>
      </c>
      <c r="B403">
        <v>0</v>
      </c>
      <c r="C403">
        <v>0</v>
      </c>
      <c r="D403">
        <v>0</v>
      </c>
      <c r="E403">
        <v>1</v>
      </c>
      <c r="F403">
        <v>0</v>
      </c>
      <c r="G403">
        <v>0</v>
      </c>
      <c r="H403">
        <v>0</v>
      </c>
      <c r="I403">
        <v>0</v>
      </c>
      <c r="J403">
        <v>2017</v>
      </c>
      <c r="K403" t="s">
        <v>623</v>
      </c>
      <c r="L403" t="s">
        <v>10397</v>
      </c>
      <c r="M403" t="s">
        <v>12116</v>
      </c>
      <c r="N403" t="s">
        <v>11629</v>
      </c>
      <c r="O403" s="1">
        <v>41153</v>
      </c>
      <c r="Q403" t="s">
        <v>11912</v>
      </c>
      <c r="R403" t="s">
        <v>11911</v>
      </c>
      <c r="S403">
        <v>1.66</v>
      </c>
      <c r="T403">
        <v>7161</v>
      </c>
      <c r="U403">
        <v>6731</v>
      </c>
      <c r="V403">
        <v>77003</v>
      </c>
      <c r="W403" t="s">
        <v>11770</v>
      </c>
      <c r="X403">
        <v>0</v>
      </c>
      <c r="Y403" t="s">
        <v>11625</v>
      </c>
    </row>
    <row r="404" spans="1:25">
      <c r="A404" t="s">
        <v>9941</v>
      </c>
      <c r="B404">
        <v>0</v>
      </c>
      <c r="C404">
        <v>0</v>
      </c>
      <c r="D404">
        <v>0</v>
      </c>
      <c r="E404">
        <v>1</v>
      </c>
      <c r="F404">
        <v>0</v>
      </c>
      <c r="G404">
        <v>0</v>
      </c>
      <c r="H404">
        <v>0</v>
      </c>
      <c r="I404">
        <v>0</v>
      </c>
      <c r="J404">
        <v>2017</v>
      </c>
      <c r="K404" t="s">
        <v>623</v>
      </c>
      <c r="L404" t="s">
        <v>10395</v>
      </c>
      <c r="M404" t="s">
        <v>12083</v>
      </c>
      <c r="N404" t="s">
        <v>11629</v>
      </c>
      <c r="O404" s="1">
        <v>33695</v>
      </c>
      <c r="Q404" t="s">
        <v>11906</v>
      </c>
      <c r="R404" t="s">
        <v>11905</v>
      </c>
      <c r="S404">
        <v>47</v>
      </c>
      <c r="T404">
        <v>24531.02</v>
      </c>
      <c r="U404">
        <v>24074.02</v>
      </c>
      <c r="V404">
        <v>226903.01</v>
      </c>
      <c r="W404" t="s">
        <v>11770</v>
      </c>
      <c r="X404">
        <v>0</v>
      </c>
      <c r="Y404" t="s">
        <v>11625</v>
      </c>
    </row>
    <row r="405" spans="1:25">
      <c r="A405" t="s">
        <v>9941</v>
      </c>
      <c r="B405">
        <v>0</v>
      </c>
      <c r="C405">
        <v>0</v>
      </c>
      <c r="D405">
        <v>0</v>
      </c>
      <c r="E405">
        <v>1</v>
      </c>
      <c r="F405">
        <v>0</v>
      </c>
      <c r="G405">
        <v>0</v>
      </c>
      <c r="H405">
        <v>0</v>
      </c>
      <c r="I405">
        <v>0</v>
      </c>
      <c r="J405">
        <v>2017</v>
      </c>
      <c r="K405" t="s">
        <v>623</v>
      </c>
      <c r="L405" t="s">
        <v>10392</v>
      </c>
      <c r="M405" t="s">
        <v>11651</v>
      </c>
      <c r="N405" t="s">
        <v>11629</v>
      </c>
      <c r="O405" s="1">
        <v>32813</v>
      </c>
      <c r="Q405" t="s">
        <v>11897</v>
      </c>
      <c r="R405" t="s">
        <v>11896</v>
      </c>
      <c r="S405">
        <v>5.2</v>
      </c>
      <c r="T405">
        <v>31771</v>
      </c>
      <c r="U405">
        <v>30936</v>
      </c>
      <c r="V405">
        <v>514364</v>
      </c>
      <c r="W405" t="s">
        <v>11770</v>
      </c>
      <c r="X405">
        <v>0</v>
      </c>
      <c r="Y405" t="s">
        <v>11973</v>
      </c>
    </row>
    <row r="406" spans="1:25">
      <c r="A406" t="s">
        <v>9941</v>
      </c>
      <c r="B406">
        <v>0</v>
      </c>
      <c r="C406">
        <v>0</v>
      </c>
      <c r="D406">
        <v>0</v>
      </c>
      <c r="E406">
        <v>1</v>
      </c>
      <c r="F406">
        <v>0</v>
      </c>
      <c r="G406">
        <v>0</v>
      </c>
      <c r="H406">
        <v>0</v>
      </c>
      <c r="I406">
        <v>0</v>
      </c>
      <c r="J406">
        <v>2017</v>
      </c>
      <c r="K406" t="s">
        <v>623</v>
      </c>
      <c r="L406" t="s">
        <v>10392</v>
      </c>
      <c r="M406" t="s">
        <v>11650</v>
      </c>
      <c r="N406" t="s">
        <v>11629</v>
      </c>
      <c r="O406" s="1">
        <v>32813</v>
      </c>
      <c r="Q406" t="s">
        <v>11897</v>
      </c>
      <c r="R406" t="s">
        <v>11896</v>
      </c>
      <c r="S406">
        <v>5.2</v>
      </c>
      <c r="T406">
        <v>29501.02</v>
      </c>
      <c r="U406">
        <v>28848.02</v>
      </c>
      <c r="V406">
        <v>457364.02</v>
      </c>
      <c r="W406" t="s">
        <v>11770</v>
      </c>
      <c r="X406">
        <v>0</v>
      </c>
      <c r="Y406" t="s">
        <v>11973</v>
      </c>
    </row>
    <row r="407" spans="1:25">
      <c r="A407" t="s">
        <v>9941</v>
      </c>
      <c r="B407">
        <v>0</v>
      </c>
      <c r="C407">
        <v>0</v>
      </c>
      <c r="D407">
        <v>0</v>
      </c>
      <c r="E407">
        <v>0</v>
      </c>
      <c r="F407">
        <v>0</v>
      </c>
      <c r="G407">
        <v>0</v>
      </c>
      <c r="H407">
        <v>0</v>
      </c>
      <c r="I407">
        <v>1</v>
      </c>
      <c r="J407">
        <v>2017</v>
      </c>
      <c r="K407" t="s">
        <v>623</v>
      </c>
      <c r="L407" t="s">
        <v>10390</v>
      </c>
      <c r="M407" t="s">
        <v>12115</v>
      </c>
      <c r="N407" t="s">
        <v>11629</v>
      </c>
      <c r="O407" s="1">
        <v>39295</v>
      </c>
      <c r="Q407" t="s">
        <v>11906</v>
      </c>
      <c r="R407" t="s">
        <v>11905</v>
      </c>
      <c r="S407">
        <v>65</v>
      </c>
      <c r="T407">
        <v>9034.0300000000007</v>
      </c>
      <c r="U407">
        <v>9034.0300000000007</v>
      </c>
      <c r="V407">
        <v>151595.03</v>
      </c>
      <c r="W407" t="s">
        <v>11770</v>
      </c>
      <c r="X407">
        <v>0</v>
      </c>
      <c r="Y407" t="s">
        <v>249</v>
      </c>
    </row>
    <row r="408" spans="1:25">
      <c r="A408" t="s">
        <v>9941</v>
      </c>
      <c r="B408">
        <v>0</v>
      </c>
      <c r="C408">
        <v>0</v>
      </c>
      <c r="D408">
        <v>0</v>
      </c>
      <c r="E408">
        <v>0</v>
      </c>
      <c r="F408">
        <v>0</v>
      </c>
      <c r="G408">
        <v>0</v>
      </c>
      <c r="H408">
        <v>0</v>
      </c>
      <c r="I408">
        <v>1</v>
      </c>
      <c r="J408">
        <v>2017</v>
      </c>
      <c r="K408" t="s">
        <v>623</v>
      </c>
      <c r="L408" t="s">
        <v>10390</v>
      </c>
      <c r="M408" t="s">
        <v>12114</v>
      </c>
      <c r="N408" t="s">
        <v>11629</v>
      </c>
      <c r="O408" s="1">
        <v>39295</v>
      </c>
      <c r="Q408" t="s">
        <v>11906</v>
      </c>
      <c r="R408" t="s">
        <v>11905</v>
      </c>
      <c r="S408">
        <v>65</v>
      </c>
      <c r="T408">
        <v>8290.0300000000007</v>
      </c>
      <c r="U408">
        <v>8290.0300000000007</v>
      </c>
      <c r="V408">
        <v>137717.03</v>
      </c>
      <c r="W408" t="s">
        <v>11770</v>
      </c>
      <c r="X408">
        <v>0</v>
      </c>
      <c r="Y408" t="s">
        <v>11625</v>
      </c>
    </row>
    <row r="409" spans="1:25">
      <c r="A409" t="s">
        <v>9941</v>
      </c>
      <c r="B409">
        <v>0</v>
      </c>
      <c r="C409">
        <v>0</v>
      </c>
      <c r="D409">
        <v>0</v>
      </c>
      <c r="E409">
        <v>0</v>
      </c>
      <c r="F409">
        <v>0</v>
      </c>
      <c r="G409">
        <v>0</v>
      </c>
      <c r="H409">
        <v>0</v>
      </c>
      <c r="I409">
        <v>1</v>
      </c>
      <c r="J409">
        <v>2017</v>
      </c>
      <c r="K409" t="s">
        <v>623</v>
      </c>
      <c r="L409" t="s">
        <v>10390</v>
      </c>
      <c r="M409" t="s">
        <v>12113</v>
      </c>
      <c r="N409" t="s">
        <v>11629</v>
      </c>
      <c r="O409" s="1">
        <v>39295</v>
      </c>
      <c r="Q409" t="s">
        <v>11906</v>
      </c>
      <c r="R409" t="s">
        <v>11905</v>
      </c>
      <c r="S409">
        <v>65</v>
      </c>
      <c r="T409">
        <v>7910.03</v>
      </c>
      <c r="U409">
        <v>7910.03</v>
      </c>
      <c r="V409">
        <v>133007.03</v>
      </c>
      <c r="W409" t="s">
        <v>11770</v>
      </c>
      <c r="X409">
        <v>0</v>
      </c>
      <c r="Y409" t="s">
        <v>11625</v>
      </c>
    </row>
    <row r="410" spans="1:25">
      <c r="A410" t="s">
        <v>9941</v>
      </c>
      <c r="B410">
        <v>0</v>
      </c>
      <c r="C410">
        <v>0</v>
      </c>
      <c r="D410">
        <v>0</v>
      </c>
      <c r="E410">
        <v>0</v>
      </c>
      <c r="F410">
        <v>0</v>
      </c>
      <c r="G410">
        <v>0</v>
      </c>
      <c r="H410">
        <v>0</v>
      </c>
      <c r="I410">
        <v>1</v>
      </c>
      <c r="J410">
        <v>2017</v>
      </c>
      <c r="K410" t="s">
        <v>623</v>
      </c>
      <c r="L410" t="s">
        <v>10390</v>
      </c>
      <c r="M410" t="s">
        <v>12112</v>
      </c>
      <c r="N410" t="s">
        <v>11629</v>
      </c>
      <c r="O410" s="1">
        <v>39295</v>
      </c>
      <c r="Q410" t="s">
        <v>11906</v>
      </c>
      <c r="R410" t="s">
        <v>11905</v>
      </c>
      <c r="S410">
        <v>65</v>
      </c>
      <c r="T410">
        <v>7149.03</v>
      </c>
      <c r="U410">
        <v>7149.03</v>
      </c>
      <c r="V410">
        <v>120574.03</v>
      </c>
      <c r="W410" t="s">
        <v>11770</v>
      </c>
      <c r="X410">
        <v>0</v>
      </c>
      <c r="Y410" t="s">
        <v>11625</v>
      </c>
    </row>
    <row r="411" spans="1:25">
      <c r="A411" t="s">
        <v>9941</v>
      </c>
      <c r="B411">
        <v>0</v>
      </c>
      <c r="C411">
        <v>0</v>
      </c>
      <c r="D411">
        <v>0</v>
      </c>
      <c r="E411">
        <v>0</v>
      </c>
      <c r="F411">
        <v>1</v>
      </c>
      <c r="G411">
        <v>0</v>
      </c>
      <c r="H411">
        <v>0</v>
      </c>
      <c r="I411">
        <v>0</v>
      </c>
      <c r="J411">
        <v>2017</v>
      </c>
      <c r="K411" t="s">
        <v>623</v>
      </c>
      <c r="L411" t="s">
        <v>6849</v>
      </c>
      <c r="M411" t="s">
        <v>11906</v>
      </c>
      <c r="N411" t="s">
        <v>11629</v>
      </c>
      <c r="O411" s="1">
        <v>38617</v>
      </c>
      <c r="Q411" t="s">
        <v>11897</v>
      </c>
      <c r="R411" t="s">
        <v>11896</v>
      </c>
      <c r="S411">
        <v>198.9</v>
      </c>
      <c r="T411">
        <v>925063</v>
      </c>
      <c r="U411">
        <v>871365</v>
      </c>
      <c r="V411">
        <v>10354430</v>
      </c>
      <c r="W411" t="s">
        <v>11770</v>
      </c>
      <c r="X411">
        <v>0</v>
      </c>
      <c r="Y411" t="s">
        <v>11625</v>
      </c>
    </row>
    <row r="412" spans="1:25">
      <c r="A412" t="s">
        <v>9941</v>
      </c>
      <c r="B412">
        <v>0</v>
      </c>
      <c r="C412">
        <v>0</v>
      </c>
      <c r="D412">
        <v>0</v>
      </c>
      <c r="E412">
        <v>0</v>
      </c>
      <c r="F412">
        <v>1</v>
      </c>
      <c r="G412">
        <v>0</v>
      </c>
      <c r="H412">
        <v>0</v>
      </c>
      <c r="I412">
        <v>0</v>
      </c>
      <c r="J412">
        <v>2017</v>
      </c>
      <c r="K412" t="s">
        <v>623</v>
      </c>
      <c r="L412" t="s">
        <v>6849</v>
      </c>
      <c r="M412" t="s">
        <v>11635</v>
      </c>
      <c r="N412" t="s">
        <v>11629</v>
      </c>
      <c r="O412" s="1">
        <v>38617</v>
      </c>
      <c r="Q412" t="s">
        <v>623</v>
      </c>
      <c r="R412" t="s">
        <v>11894</v>
      </c>
      <c r="S412">
        <v>188.7</v>
      </c>
      <c r="T412">
        <v>554593</v>
      </c>
      <c r="U412">
        <v>554593</v>
      </c>
      <c r="V412">
        <v>6257</v>
      </c>
      <c r="W412" t="s">
        <v>11770</v>
      </c>
      <c r="X412">
        <v>0</v>
      </c>
      <c r="Y412" t="s">
        <v>11770</v>
      </c>
    </row>
    <row r="413" spans="1:25">
      <c r="A413" t="s">
        <v>9941</v>
      </c>
      <c r="B413">
        <v>0</v>
      </c>
      <c r="C413">
        <v>0</v>
      </c>
      <c r="D413">
        <v>0</v>
      </c>
      <c r="E413">
        <v>0</v>
      </c>
      <c r="F413">
        <v>0</v>
      </c>
      <c r="G413">
        <v>1</v>
      </c>
      <c r="H413">
        <v>1</v>
      </c>
      <c r="I413">
        <v>0</v>
      </c>
      <c r="J413">
        <v>2017</v>
      </c>
      <c r="K413" t="s">
        <v>623</v>
      </c>
      <c r="L413" t="s">
        <v>10388</v>
      </c>
      <c r="M413" t="s">
        <v>11708</v>
      </c>
      <c r="N413" t="s">
        <v>11629</v>
      </c>
      <c r="O413" s="1">
        <v>21671</v>
      </c>
      <c r="Q413" t="s">
        <v>11635</v>
      </c>
      <c r="R413" t="s">
        <v>11634</v>
      </c>
      <c r="S413">
        <v>217.6</v>
      </c>
      <c r="T413">
        <v>72340.039999999994</v>
      </c>
      <c r="U413">
        <v>67322.039999999994</v>
      </c>
      <c r="V413">
        <v>734433.02</v>
      </c>
      <c r="W413" t="s">
        <v>11770</v>
      </c>
      <c r="X413">
        <v>0</v>
      </c>
      <c r="Y413" t="s">
        <v>11625</v>
      </c>
    </row>
    <row r="414" spans="1:25">
      <c r="A414" t="s">
        <v>9941</v>
      </c>
      <c r="B414">
        <v>0</v>
      </c>
      <c r="C414">
        <v>0</v>
      </c>
      <c r="D414">
        <v>0</v>
      </c>
      <c r="E414">
        <v>0</v>
      </c>
      <c r="F414">
        <v>0</v>
      </c>
      <c r="G414">
        <v>1</v>
      </c>
      <c r="H414">
        <v>1</v>
      </c>
      <c r="I414">
        <v>0</v>
      </c>
      <c r="J414">
        <v>2017</v>
      </c>
      <c r="K414" t="s">
        <v>623</v>
      </c>
      <c r="L414" t="s">
        <v>10388</v>
      </c>
      <c r="M414" t="s">
        <v>11784</v>
      </c>
      <c r="N414" t="s">
        <v>11629</v>
      </c>
      <c r="O414" s="1">
        <v>21763</v>
      </c>
      <c r="Q414" t="s">
        <v>11635</v>
      </c>
      <c r="R414" t="s">
        <v>11634</v>
      </c>
      <c r="S414">
        <v>217.6</v>
      </c>
      <c r="T414">
        <v>73548.039999999994</v>
      </c>
      <c r="U414">
        <v>69257.039999999994</v>
      </c>
      <c r="V414">
        <v>739532.02</v>
      </c>
      <c r="W414" t="s">
        <v>11770</v>
      </c>
      <c r="X414">
        <v>0</v>
      </c>
      <c r="Y414" t="s">
        <v>11625</v>
      </c>
    </row>
    <row r="415" spans="1:25">
      <c r="A415" t="s">
        <v>9941</v>
      </c>
      <c r="B415">
        <v>0</v>
      </c>
      <c r="C415">
        <v>0</v>
      </c>
      <c r="D415">
        <v>0</v>
      </c>
      <c r="E415">
        <v>0</v>
      </c>
      <c r="F415">
        <v>0</v>
      </c>
      <c r="G415">
        <v>1</v>
      </c>
      <c r="H415">
        <v>0</v>
      </c>
      <c r="I415">
        <v>1</v>
      </c>
      <c r="J415">
        <v>2017</v>
      </c>
      <c r="K415" t="s">
        <v>623</v>
      </c>
      <c r="L415" t="s">
        <v>10388</v>
      </c>
      <c r="M415" t="s">
        <v>11795</v>
      </c>
      <c r="N415" t="s">
        <v>11629</v>
      </c>
      <c r="O415" s="1">
        <v>25659</v>
      </c>
      <c r="Q415" t="s">
        <v>11906</v>
      </c>
      <c r="R415" t="s">
        <v>11905</v>
      </c>
      <c r="S415">
        <v>138.13</v>
      </c>
      <c r="T415">
        <v>15374.01</v>
      </c>
      <c r="U415">
        <v>15374.01</v>
      </c>
      <c r="V415">
        <v>307167</v>
      </c>
      <c r="W415" t="s">
        <v>11770</v>
      </c>
      <c r="X415">
        <v>0</v>
      </c>
      <c r="Y415" t="s">
        <v>11625</v>
      </c>
    </row>
    <row r="416" spans="1:25">
      <c r="A416" t="s">
        <v>9941</v>
      </c>
      <c r="B416">
        <v>0</v>
      </c>
      <c r="C416">
        <v>0</v>
      </c>
      <c r="D416">
        <v>0</v>
      </c>
      <c r="E416">
        <v>0</v>
      </c>
      <c r="F416">
        <v>0</v>
      </c>
      <c r="G416">
        <v>0</v>
      </c>
      <c r="H416">
        <v>0</v>
      </c>
      <c r="I416">
        <v>1</v>
      </c>
      <c r="J416">
        <v>2017</v>
      </c>
      <c r="K416" t="s">
        <v>623</v>
      </c>
      <c r="L416" t="s">
        <v>10386</v>
      </c>
      <c r="M416">
        <v>1</v>
      </c>
      <c r="N416" t="s">
        <v>11629</v>
      </c>
      <c r="O416" s="1">
        <v>31472</v>
      </c>
      <c r="Q416" t="s">
        <v>11906</v>
      </c>
      <c r="R416" t="s">
        <v>11905</v>
      </c>
      <c r="S416">
        <v>74.2</v>
      </c>
      <c r="T416">
        <v>8862.0400000000009</v>
      </c>
      <c r="U416">
        <v>8862.0400000000009</v>
      </c>
      <c r="V416">
        <v>116046</v>
      </c>
      <c r="W416" t="s">
        <v>11770</v>
      </c>
      <c r="X416">
        <v>0</v>
      </c>
      <c r="Y416" t="s">
        <v>11625</v>
      </c>
    </row>
    <row r="417" spans="1:25">
      <c r="A417" t="s">
        <v>9941</v>
      </c>
      <c r="B417">
        <v>0</v>
      </c>
      <c r="C417">
        <v>0</v>
      </c>
      <c r="D417">
        <v>0</v>
      </c>
      <c r="E417">
        <v>0</v>
      </c>
      <c r="F417">
        <v>0</v>
      </c>
      <c r="G417">
        <v>0</v>
      </c>
      <c r="H417">
        <v>0</v>
      </c>
      <c r="I417">
        <v>1</v>
      </c>
      <c r="J417">
        <v>2017</v>
      </c>
      <c r="K417" t="s">
        <v>623</v>
      </c>
      <c r="L417" t="s">
        <v>10385</v>
      </c>
      <c r="M417">
        <v>1</v>
      </c>
      <c r="N417" t="s">
        <v>11629</v>
      </c>
      <c r="O417" s="1">
        <v>29403</v>
      </c>
      <c r="Q417" t="s">
        <v>11906</v>
      </c>
      <c r="R417" t="s">
        <v>11905</v>
      </c>
      <c r="S417">
        <v>56</v>
      </c>
      <c r="T417">
        <v>2091.23</v>
      </c>
      <c r="U417">
        <v>1815.05</v>
      </c>
      <c r="V417">
        <v>29725.02</v>
      </c>
      <c r="W417" t="s">
        <v>12009</v>
      </c>
      <c r="X417">
        <v>1096.1099999999999</v>
      </c>
      <c r="Y417" t="s">
        <v>11770</v>
      </c>
    </row>
    <row r="418" spans="1:25">
      <c r="A418" t="s">
        <v>9941</v>
      </c>
      <c r="B418">
        <v>0</v>
      </c>
      <c r="C418">
        <v>0</v>
      </c>
      <c r="D418">
        <v>0</v>
      </c>
      <c r="E418">
        <v>0</v>
      </c>
      <c r="F418">
        <v>0</v>
      </c>
      <c r="G418">
        <v>0</v>
      </c>
      <c r="H418">
        <v>0</v>
      </c>
      <c r="I418">
        <v>1</v>
      </c>
      <c r="J418">
        <v>2017</v>
      </c>
      <c r="K418" t="s">
        <v>623</v>
      </c>
      <c r="L418" t="s">
        <v>10385</v>
      </c>
      <c r="M418">
        <v>2</v>
      </c>
      <c r="N418" t="s">
        <v>11629</v>
      </c>
      <c r="O418" s="1">
        <v>29768</v>
      </c>
      <c r="Q418" t="s">
        <v>11906</v>
      </c>
      <c r="R418" t="s">
        <v>11905</v>
      </c>
      <c r="S418">
        <v>56</v>
      </c>
      <c r="T418">
        <v>2717.81</v>
      </c>
      <c r="U418">
        <v>2461.91</v>
      </c>
      <c r="V418">
        <v>35392.03</v>
      </c>
      <c r="W418" t="s">
        <v>11770</v>
      </c>
      <c r="X418">
        <v>3585.09</v>
      </c>
      <c r="Y418" t="s">
        <v>12009</v>
      </c>
    </row>
    <row r="419" spans="1:25">
      <c r="A419" t="s">
        <v>9941</v>
      </c>
      <c r="B419">
        <v>0</v>
      </c>
      <c r="C419">
        <v>0</v>
      </c>
      <c r="D419">
        <v>0</v>
      </c>
      <c r="E419">
        <v>1</v>
      </c>
      <c r="F419">
        <v>0</v>
      </c>
      <c r="G419">
        <v>0</v>
      </c>
      <c r="H419">
        <v>0</v>
      </c>
      <c r="I419">
        <v>0</v>
      </c>
      <c r="J419">
        <v>2017</v>
      </c>
      <c r="K419" t="s">
        <v>623</v>
      </c>
      <c r="L419" t="s">
        <v>10383</v>
      </c>
      <c r="M419" t="s">
        <v>12083</v>
      </c>
      <c r="N419" t="s">
        <v>11629</v>
      </c>
      <c r="O419" s="1">
        <v>33543</v>
      </c>
      <c r="Q419" t="s">
        <v>11906</v>
      </c>
      <c r="R419" t="s">
        <v>11905</v>
      </c>
      <c r="S419">
        <v>47</v>
      </c>
      <c r="T419">
        <v>23030.03</v>
      </c>
      <c r="U419">
        <v>22591.03</v>
      </c>
      <c r="V419">
        <v>214304.03</v>
      </c>
      <c r="W419" t="s">
        <v>11770</v>
      </c>
      <c r="X419">
        <v>0</v>
      </c>
      <c r="Y419" t="s">
        <v>11625</v>
      </c>
    </row>
    <row r="420" spans="1:25">
      <c r="A420" t="s">
        <v>9941</v>
      </c>
      <c r="B420">
        <v>0</v>
      </c>
      <c r="C420">
        <v>0</v>
      </c>
      <c r="D420">
        <v>0</v>
      </c>
      <c r="E420">
        <v>1</v>
      </c>
      <c r="F420">
        <v>0</v>
      </c>
      <c r="G420">
        <v>0</v>
      </c>
      <c r="H420">
        <v>0</v>
      </c>
      <c r="I420">
        <v>0</v>
      </c>
      <c r="J420">
        <v>2017</v>
      </c>
      <c r="K420" t="s">
        <v>623</v>
      </c>
      <c r="L420" t="s">
        <v>10380</v>
      </c>
      <c r="M420" t="s">
        <v>11748</v>
      </c>
      <c r="N420" t="s">
        <v>11629</v>
      </c>
      <c r="O420" s="1">
        <v>32636</v>
      </c>
      <c r="Q420" t="s">
        <v>11906</v>
      </c>
      <c r="R420" t="s">
        <v>11905</v>
      </c>
      <c r="S420">
        <v>78</v>
      </c>
      <c r="T420">
        <v>81394</v>
      </c>
      <c r="U420">
        <v>80853</v>
      </c>
      <c r="V420">
        <v>984879</v>
      </c>
      <c r="W420" t="s">
        <v>11770</v>
      </c>
      <c r="X420">
        <v>0</v>
      </c>
      <c r="Y420" t="s">
        <v>11625</v>
      </c>
    </row>
    <row r="421" spans="1:25">
      <c r="A421" t="s">
        <v>9941</v>
      </c>
      <c r="B421">
        <v>0</v>
      </c>
      <c r="C421">
        <v>0</v>
      </c>
      <c r="D421">
        <v>0</v>
      </c>
      <c r="E421">
        <v>1</v>
      </c>
      <c r="F421">
        <v>0</v>
      </c>
      <c r="G421">
        <v>0</v>
      </c>
      <c r="H421">
        <v>0</v>
      </c>
      <c r="I421">
        <v>0</v>
      </c>
      <c r="J421">
        <v>2017</v>
      </c>
      <c r="K421" t="s">
        <v>623</v>
      </c>
      <c r="L421" t="s">
        <v>10380</v>
      </c>
      <c r="M421" t="s">
        <v>12079</v>
      </c>
      <c r="N421" t="s">
        <v>11629</v>
      </c>
      <c r="O421" s="1">
        <v>32636</v>
      </c>
      <c r="Q421" t="s">
        <v>11906</v>
      </c>
      <c r="R421" t="s">
        <v>11905</v>
      </c>
      <c r="S421">
        <v>78</v>
      </c>
      <c r="T421">
        <v>96488</v>
      </c>
      <c r="U421">
        <v>96488</v>
      </c>
      <c r="V421">
        <v>1173573</v>
      </c>
      <c r="W421" t="s">
        <v>11770</v>
      </c>
      <c r="X421">
        <v>0</v>
      </c>
      <c r="Y421" t="s">
        <v>11625</v>
      </c>
    </row>
    <row r="422" spans="1:25">
      <c r="A422" t="s">
        <v>9941</v>
      </c>
      <c r="B422">
        <v>0</v>
      </c>
      <c r="C422">
        <v>0</v>
      </c>
      <c r="D422">
        <v>0</v>
      </c>
      <c r="E422">
        <v>1</v>
      </c>
      <c r="F422">
        <v>0</v>
      </c>
      <c r="G422">
        <v>0</v>
      </c>
      <c r="H422">
        <v>0</v>
      </c>
      <c r="I422">
        <v>0</v>
      </c>
      <c r="J422">
        <v>2017</v>
      </c>
      <c r="K422" t="s">
        <v>623</v>
      </c>
      <c r="L422" t="s">
        <v>10380</v>
      </c>
      <c r="M422" t="s">
        <v>10651</v>
      </c>
      <c r="N422" t="s">
        <v>11629</v>
      </c>
      <c r="O422" s="1">
        <v>32636</v>
      </c>
      <c r="Q422" t="s">
        <v>11906</v>
      </c>
      <c r="R422" t="s">
        <v>11905</v>
      </c>
      <c r="S422">
        <v>78</v>
      </c>
      <c r="T422">
        <v>671742</v>
      </c>
      <c r="U422">
        <v>658606</v>
      </c>
      <c r="V422">
        <v>7797464</v>
      </c>
      <c r="W422" t="s">
        <v>11770</v>
      </c>
      <c r="X422">
        <v>0</v>
      </c>
      <c r="Y422" t="s">
        <v>11625</v>
      </c>
    </row>
    <row r="423" spans="1:25">
      <c r="A423" t="s">
        <v>9941</v>
      </c>
      <c r="B423">
        <v>0</v>
      </c>
      <c r="C423">
        <v>0</v>
      </c>
      <c r="D423">
        <v>0</v>
      </c>
      <c r="E423">
        <v>1</v>
      </c>
      <c r="F423">
        <v>0</v>
      </c>
      <c r="G423">
        <v>0</v>
      </c>
      <c r="H423">
        <v>0</v>
      </c>
      <c r="I423">
        <v>0</v>
      </c>
      <c r="J423">
        <v>2017</v>
      </c>
      <c r="K423" t="s">
        <v>623</v>
      </c>
      <c r="L423" t="s">
        <v>10377</v>
      </c>
      <c r="M423" t="s">
        <v>12110</v>
      </c>
      <c r="N423" t="s">
        <v>11629</v>
      </c>
      <c r="O423" s="1">
        <v>30560</v>
      </c>
      <c r="Q423" t="s">
        <v>11871</v>
      </c>
      <c r="R423" t="s">
        <v>11870</v>
      </c>
      <c r="S423">
        <v>7.5</v>
      </c>
      <c r="T423">
        <v>10865</v>
      </c>
      <c r="U423">
        <v>10853</v>
      </c>
      <c r="V423">
        <v>0</v>
      </c>
      <c r="W423" t="s">
        <v>11770</v>
      </c>
      <c r="X423">
        <v>0</v>
      </c>
      <c r="Y423" t="s">
        <v>5752</v>
      </c>
    </row>
    <row r="424" spans="1:25">
      <c r="A424" t="s">
        <v>9941</v>
      </c>
      <c r="B424">
        <v>0</v>
      </c>
      <c r="C424">
        <v>0</v>
      </c>
      <c r="D424">
        <v>0</v>
      </c>
      <c r="E424">
        <v>1</v>
      </c>
      <c r="F424">
        <v>0</v>
      </c>
      <c r="G424">
        <v>0</v>
      </c>
      <c r="H424">
        <v>0</v>
      </c>
      <c r="I424">
        <v>0</v>
      </c>
      <c r="J424">
        <v>2017</v>
      </c>
      <c r="K424" t="s">
        <v>623</v>
      </c>
      <c r="L424" t="s">
        <v>10377</v>
      </c>
      <c r="M424" t="s">
        <v>12109</v>
      </c>
      <c r="N424" t="s">
        <v>11629</v>
      </c>
      <c r="O424" s="1">
        <v>32448</v>
      </c>
      <c r="Q424" t="s">
        <v>11906</v>
      </c>
      <c r="R424" t="s">
        <v>11905</v>
      </c>
      <c r="S424">
        <v>22.48</v>
      </c>
      <c r="T424">
        <v>115511.02</v>
      </c>
      <c r="U424">
        <v>111469.02</v>
      </c>
      <c r="V424">
        <v>1684064</v>
      </c>
      <c r="W424" t="s">
        <v>11770</v>
      </c>
      <c r="X424">
        <v>0</v>
      </c>
      <c r="Y424" t="s">
        <v>11770</v>
      </c>
    </row>
    <row r="425" spans="1:25">
      <c r="A425" t="s">
        <v>9941</v>
      </c>
      <c r="B425">
        <v>0</v>
      </c>
      <c r="C425">
        <v>0</v>
      </c>
      <c r="D425">
        <v>0</v>
      </c>
      <c r="E425">
        <v>1</v>
      </c>
      <c r="F425">
        <v>0</v>
      </c>
      <c r="G425">
        <v>0</v>
      </c>
      <c r="H425">
        <v>0</v>
      </c>
      <c r="I425">
        <v>0</v>
      </c>
      <c r="J425">
        <v>2017</v>
      </c>
      <c r="K425" t="s">
        <v>623</v>
      </c>
      <c r="L425" t="s">
        <v>10377</v>
      </c>
      <c r="M425" t="s">
        <v>12108</v>
      </c>
      <c r="N425" t="s">
        <v>11629</v>
      </c>
      <c r="O425" s="1">
        <v>32448</v>
      </c>
      <c r="Q425" t="s">
        <v>11635</v>
      </c>
      <c r="R425" t="s">
        <v>11634</v>
      </c>
      <c r="S425">
        <v>19.3</v>
      </c>
      <c r="T425">
        <v>92302</v>
      </c>
      <c r="U425">
        <v>87870</v>
      </c>
      <c r="V425">
        <v>0</v>
      </c>
      <c r="W425" t="s">
        <v>11770</v>
      </c>
      <c r="X425">
        <v>0</v>
      </c>
      <c r="Y425" t="s">
        <v>5752</v>
      </c>
    </row>
    <row r="426" spans="1:25">
      <c r="A426" t="s">
        <v>9941</v>
      </c>
      <c r="B426">
        <v>0</v>
      </c>
      <c r="C426">
        <v>0</v>
      </c>
      <c r="D426">
        <v>0</v>
      </c>
      <c r="E426">
        <v>1</v>
      </c>
      <c r="F426">
        <v>0</v>
      </c>
      <c r="G426">
        <v>0</v>
      </c>
      <c r="H426">
        <v>0</v>
      </c>
      <c r="I426">
        <v>0</v>
      </c>
      <c r="J426">
        <v>2017</v>
      </c>
      <c r="K426" t="s">
        <v>623</v>
      </c>
      <c r="L426" t="s">
        <v>10375</v>
      </c>
      <c r="M426">
        <v>1</v>
      </c>
      <c r="N426" t="s">
        <v>11629</v>
      </c>
      <c r="O426" s="1">
        <v>31747</v>
      </c>
      <c r="Q426" t="s">
        <v>11906</v>
      </c>
      <c r="R426" t="s">
        <v>11905</v>
      </c>
      <c r="S426">
        <v>9.1999999999999993</v>
      </c>
      <c r="T426">
        <v>65778</v>
      </c>
      <c r="U426">
        <v>63538</v>
      </c>
      <c r="V426">
        <v>843726</v>
      </c>
      <c r="W426" t="s">
        <v>11770</v>
      </c>
      <c r="X426">
        <v>0</v>
      </c>
      <c r="Y426" t="s">
        <v>11625</v>
      </c>
    </row>
    <row r="427" spans="1:25">
      <c r="A427" t="s">
        <v>9941</v>
      </c>
      <c r="B427">
        <v>0</v>
      </c>
      <c r="C427">
        <v>0</v>
      </c>
      <c r="D427">
        <v>0</v>
      </c>
      <c r="E427">
        <v>1</v>
      </c>
      <c r="F427">
        <v>0</v>
      </c>
      <c r="G427">
        <v>0</v>
      </c>
      <c r="H427">
        <v>0</v>
      </c>
      <c r="I427">
        <v>0</v>
      </c>
      <c r="J427">
        <v>2017</v>
      </c>
      <c r="K427" t="s">
        <v>623</v>
      </c>
      <c r="L427" t="s">
        <v>10375</v>
      </c>
      <c r="M427">
        <v>2</v>
      </c>
      <c r="N427" t="s">
        <v>11629</v>
      </c>
      <c r="O427" s="1">
        <v>31747</v>
      </c>
      <c r="Q427" t="s">
        <v>11906</v>
      </c>
      <c r="R427" t="s">
        <v>11905</v>
      </c>
      <c r="S427">
        <v>9.1999999999999993</v>
      </c>
      <c r="T427">
        <v>67144</v>
      </c>
      <c r="U427">
        <v>64902</v>
      </c>
      <c r="V427">
        <v>808047</v>
      </c>
      <c r="W427" t="s">
        <v>11770</v>
      </c>
      <c r="X427">
        <v>0</v>
      </c>
      <c r="Y427" t="s">
        <v>11625</v>
      </c>
    </row>
    <row r="428" spans="1:25">
      <c r="A428" t="s">
        <v>9941</v>
      </c>
      <c r="B428">
        <v>0</v>
      </c>
      <c r="C428">
        <v>0</v>
      </c>
      <c r="D428">
        <v>0</v>
      </c>
      <c r="E428">
        <v>0</v>
      </c>
      <c r="F428">
        <v>1</v>
      </c>
      <c r="G428">
        <v>0</v>
      </c>
      <c r="H428">
        <v>1</v>
      </c>
      <c r="I428">
        <v>0</v>
      </c>
      <c r="J428">
        <v>2017</v>
      </c>
      <c r="K428" t="s">
        <v>623</v>
      </c>
      <c r="L428" t="s">
        <v>10372</v>
      </c>
      <c r="M428" t="s">
        <v>12107</v>
      </c>
      <c r="N428" t="s">
        <v>11629</v>
      </c>
      <c r="O428" s="1">
        <v>37438</v>
      </c>
      <c r="Q428" t="s">
        <v>11897</v>
      </c>
      <c r="R428" t="s">
        <v>11896</v>
      </c>
      <c r="S428">
        <v>175</v>
      </c>
      <c r="T428">
        <v>339266</v>
      </c>
      <c r="U428">
        <v>330684</v>
      </c>
      <c r="V428">
        <v>3608692</v>
      </c>
      <c r="W428" t="s">
        <v>11770</v>
      </c>
      <c r="X428">
        <v>0</v>
      </c>
      <c r="Y428" t="s">
        <v>11625</v>
      </c>
    </row>
    <row r="429" spans="1:25">
      <c r="A429" t="s">
        <v>9941</v>
      </c>
      <c r="B429">
        <v>0</v>
      </c>
      <c r="C429">
        <v>0</v>
      </c>
      <c r="D429">
        <v>0</v>
      </c>
      <c r="E429">
        <v>0</v>
      </c>
      <c r="F429">
        <v>1</v>
      </c>
      <c r="G429">
        <v>0</v>
      </c>
      <c r="H429">
        <v>1</v>
      </c>
      <c r="I429">
        <v>0</v>
      </c>
      <c r="J429">
        <v>2017</v>
      </c>
      <c r="K429" t="s">
        <v>623</v>
      </c>
      <c r="L429" t="s">
        <v>10372</v>
      </c>
      <c r="M429" t="s">
        <v>12106</v>
      </c>
      <c r="N429" t="s">
        <v>11629</v>
      </c>
      <c r="O429" s="1">
        <v>37438</v>
      </c>
      <c r="Q429" t="s">
        <v>11897</v>
      </c>
      <c r="R429" t="s">
        <v>11896</v>
      </c>
      <c r="S429">
        <v>175</v>
      </c>
      <c r="T429">
        <v>446098</v>
      </c>
      <c r="U429">
        <v>434585</v>
      </c>
      <c r="V429">
        <v>4754024</v>
      </c>
      <c r="W429" t="s">
        <v>11770</v>
      </c>
      <c r="X429">
        <v>0</v>
      </c>
      <c r="Y429" t="s">
        <v>11625</v>
      </c>
    </row>
    <row r="430" spans="1:25">
      <c r="A430" t="s">
        <v>9941</v>
      </c>
      <c r="B430">
        <v>0</v>
      </c>
      <c r="C430">
        <v>0</v>
      </c>
      <c r="D430">
        <v>0</v>
      </c>
      <c r="E430">
        <v>0</v>
      </c>
      <c r="F430">
        <v>1</v>
      </c>
      <c r="G430">
        <v>0</v>
      </c>
      <c r="H430">
        <v>1</v>
      </c>
      <c r="I430">
        <v>0</v>
      </c>
      <c r="J430">
        <v>2017</v>
      </c>
      <c r="K430" t="s">
        <v>623</v>
      </c>
      <c r="L430" t="s">
        <v>10372</v>
      </c>
      <c r="M430" t="s">
        <v>12105</v>
      </c>
      <c r="N430" t="s">
        <v>11629</v>
      </c>
      <c r="O430" s="1">
        <v>37438</v>
      </c>
      <c r="Q430" t="s">
        <v>623</v>
      </c>
      <c r="R430" t="s">
        <v>11894</v>
      </c>
      <c r="S430">
        <v>190</v>
      </c>
      <c r="T430">
        <v>415153</v>
      </c>
      <c r="U430">
        <v>404597</v>
      </c>
      <c r="V430">
        <v>0</v>
      </c>
      <c r="W430" t="s">
        <v>11770</v>
      </c>
      <c r="X430">
        <v>0</v>
      </c>
      <c r="Y430" t="s">
        <v>11625</v>
      </c>
    </row>
    <row r="431" spans="1:25">
      <c r="A431" t="s">
        <v>9941</v>
      </c>
      <c r="B431">
        <v>0</v>
      </c>
      <c r="C431">
        <v>0</v>
      </c>
      <c r="D431">
        <v>0</v>
      </c>
      <c r="E431">
        <v>0</v>
      </c>
      <c r="F431">
        <v>1</v>
      </c>
      <c r="G431">
        <v>0</v>
      </c>
      <c r="H431">
        <v>1</v>
      </c>
      <c r="I431">
        <v>0</v>
      </c>
      <c r="J431">
        <v>2017</v>
      </c>
      <c r="K431" t="s">
        <v>623</v>
      </c>
      <c r="L431" t="s">
        <v>10372</v>
      </c>
      <c r="M431" t="s">
        <v>12104</v>
      </c>
      <c r="N431" t="s">
        <v>11629</v>
      </c>
      <c r="O431" s="1">
        <v>37449</v>
      </c>
      <c r="Q431" t="s">
        <v>11897</v>
      </c>
      <c r="R431" t="s">
        <v>11896</v>
      </c>
      <c r="S431">
        <v>175</v>
      </c>
      <c r="T431">
        <v>406208</v>
      </c>
      <c r="U431">
        <v>393298</v>
      </c>
      <c r="V431">
        <v>4426811</v>
      </c>
      <c r="W431" t="s">
        <v>11770</v>
      </c>
      <c r="X431">
        <v>0</v>
      </c>
      <c r="Y431" t="s">
        <v>11625</v>
      </c>
    </row>
    <row r="432" spans="1:25">
      <c r="A432" t="s">
        <v>9941</v>
      </c>
      <c r="B432">
        <v>0</v>
      </c>
      <c r="C432">
        <v>0</v>
      </c>
      <c r="D432">
        <v>0</v>
      </c>
      <c r="E432">
        <v>0</v>
      </c>
      <c r="F432">
        <v>1</v>
      </c>
      <c r="G432">
        <v>0</v>
      </c>
      <c r="H432">
        <v>1</v>
      </c>
      <c r="I432">
        <v>0</v>
      </c>
      <c r="J432">
        <v>2017</v>
      </c>
      <c r="K432" t="s">
        <v>623</v>
      </c>
      <c r="L432" t="s">
        <v>10372</v>
      </c>
      <c r="M432" t="s">
        <v>12103</v>
      </c>
      <c r="N432" t="s">
        <v>11629</v>
      </c>
      <c r="O432" s="1">
        <v>37449</v>
      </c>
      <c r="Q432" t="s">
        <v>11897</v>
      </c>
      <c r="R432" t="s">
        <v>11896</v>
      </c>
      <c r="S432">
        <v>175</v>
      </c>
      <c r="T432">
        <v>379133</v>
      </c>
      <c r="U432">
        <v>367087</v>
      </c>
      <c r="V432">
        <v>4033132</v>
      </c>
      <c r="W432" t="s">
        <v>11770</v>
      </c>
      <c r="X432">
        <v>0</v>
      </c>
      <c r="Y432" t="s">
        <v>11625</v>
      </c>
    </row>
    <row r="433" spans="1:25">
      <c r="A433" t="s">
        <v>9941</v>
      </c>
      <c r="B433">
        <v>0</v>
      </c>
      <c r="C433">
        <v>0</v>
      </c>
      <c r="D433">
        <v>0</v>
      </c>
      <c r="E433">
        <v>0</v>
      </c>
      <c r="F433">
        <v>1</v>
      </c>
      <c r="G433">
        <v>0</v>
      </c>
      <c r="H433">
        <v>1</v>
      </c>
      <c r="I433">
        <v>0</v>
      </c>
      <c r="J433">
        <v>2017</v>
      </c>
      <c r="K433" t="s">
        <v>623</v>
      </c>
      <c r="L433" t="s">
        <v>10372</v>
      </c>
      <c r="M433" t="s">
        <v>12102</v>
      </c>
      <c r="N433" t="s">
        <v>11629</v>
      </c>
      <c r="O433" s="1">
        <v>37449</v>
      </c>
      <c r="Q433" t="s">
        <v>623</v>
      </c>
      <c r="R433" t="s">
        <v>11894</v>
      </c>
      <c r="S433">
        <v>190</v>
      </c>
      <c r="T433">
        <v>428025</v>
      </c>
      <c r="U433">
        <v>414387</v>
      </c>
      <c r="V433">
        <v>0</v>
      </c>
      <c r="W433" t="s">
        <v>11770</v>
      </c>
      <c r="X433">
        <v>0</v>
      </c>
      <c r="Y433" t="s">
        <v>11625</v>
      </c>
    </row>
    <row r="434" spans="1:25">
      <c r="A434" t="s">
        <v>9941</v>
      </c>
      <c r="B434">
        <v>0</v>
      </c>
      <c r="C434">
        <v>0</v>
      </c>
      <c r="D434">
        <v>0</v>
      </c>
      <c r="E434">
        <v>0</v>
      </c>
      <c r="F434">
        <v>0</v>
      </c>
      <c r="G434">
        <v>0</v>
      </c>
      <c r="H434">
        <v>0</v>
      </c>
      <c r="I434">
        <v>1</v>
      </c>
      <c r="J434">
        <v>2017</v>
      </c>
      <c r="K434" t="s">
        <v>623</v>
      </c>
      <c r="L434" t="s">
        <v>10370</v>
      </c>
      <c r="M434">
        <v>1</v>
      </c>
      <c r="N434" t="s">
        <v>11629</v>
      </c>
      <c r="O434" s="1">
        <v>31533</v>
      </c>
      <c r="Q434" t="s">
        <v>11906</v>
      </c>
      <c r="R434" t="s">
        <v>11905</v>
      </c>
      <c r="S434">
        <v>27.4</v>
      </c>
      <c r="T434">
        <v>7355.02</v>
      </c>
      <c r="U434">
        <v>6980.02</v>
      </c>
      <c r="V434">
        <v>114046.02</v>
      </c>
      <c r="W434" t="s">
        <v>11770</v>
      </c>
      <c r="X434">
        <v>0</v>
      </c>
      <c r="Y434" t="s">
        <v>11973</v>
      </c>
    </row>
    <row r="435" spans="1:25">
      <c r="A435" t="s">
        <v>9941</v>
      </c>
      <c r="B435">
        <v>0</v>
      </c>
      <c r="C435">
        <v>0</v>
      </c>
      <c r="D435">
        <v>0</v>
      </c>
      <c r="E435">
        <v>0</v>
      </c>
      <c r="F435">
        <v>0</v>
      </c>
      <c r="G435">
        <v>0</v>
      </c>
      <c r="H435">
        <v>0</v>
      </c>
      <c r="I435">
        <v>1</v>
      </c>
      <c r="J435">
        <v>2017</v>
      </c>
      <c r="K435" t="s">
        <v>623</v>
      </c>
      <c r="L435" t="s">
        <v>10370</v>
      </c>
      <c r="M435">
        <v>2</v>
      </c>
      <c r="N435" t="s">
        <v>11629</v>
      </c>
      <c r="O435" s="1">
        <v>31533</v>
      </c>
      <c r="Q435" t="s">
        <v>11906</v>
      </c>
      <c r="R435" t="s">
        <v>11905</v>
      </c>
      <c r="S435">
        <v>27.4</v>
      </c>
      <c r="T435">
        <v>6515.01</v>
      </c>
      <c r="U435">
        <v>6175.01</v>
      </c>
      <c r="V435">
        <v>101079.01</v>
      </c>
      <c r="W435" t="s">
        <v>11770</v>
      </c>
      <c r="X435">
        <v>0</v>
      </c>
      <c r="Y435" t="s">
        <v>11973</v>
      </c>
    </row>
    <row r="436" spans="1:25">
      <c r="A436" t="s">
        <v>9941</v>
      </c>
      <c r="B436">
        <v>0</v>
      </c>
      <c r="C436">
        <v>0</v>
      </c>
      <c r="D436">
        <v>0</v>
      </c>
      <c r="E436">
        <v>0</v>
      </c>
      <c r="F436">
        <v>0</v>
      </c>
      <c r="G436">
        <v>0</v>
      </c>
      <c r="H436">
        <v>0</v>
      </c>
      <c r="I436">
        <v>1</v>
      </c>
      <c r="J436">
        <v>2017</v>
      </c>
      <c r="K436" t="s">
        <v>623</v>
      </c>
      <c r="L436" t="s">
        <v>10369</v>
      </c>
      <c r="M436">
        <v>1</v>
      </c>
      <c r="N436" t="s">
        <v>11629</v>
      </c>
      <c r="O436" s="1">
        <v>31444</v>
      </c>
      <c r="Q436" t="s">
        <v>11906</v>
      </c>
      <c r="R436" t="s">
        <v>11905</v>
      </c>
      <c r="S436">
        <v>27.4</v>
      </c>
      <c r="T436">
        <v>4308.03</v>
      </c>
      <c r="U436">
        <v>4133.03</v>
      </c>
      <c r="V436">
        <v>65983.03</v>
      </c>
      <c r="W436" t="s">
        <v>11770</v>
      </c>
      <c r="X436">
        <v>0</v>
      </c>
      <c r="Y436" t="s">
        <v>11625</v>
      </c>
    </row>
    <row r="437" spans="1:25">
      <c r="A437" t="s">
        <v>9941</v>
      </c>
      <c r="B437">
        <v>0</v>
      </c>
      <c r="C437">
        <v>0</v>
      </c>
      <c r="D437">
        <v>0</v>
      </c>
      <c r="E437">
        <v>0</v>
      </c>
      <c r="F437">
        <v>0</v>
      </c>
      <c r="G437">
        <v>0</v>
      </c>
      <c r="H437">
        <v>0</v>
      </c>
      <c r="I437">
        <v>1</v>
      </c>
      <c r="J437">
        <v>2017</v>
      </c>
      <c r="K437" t="s">
        <v>623</v>
      </c>
      <c r="L437" t="s">
        <v>10368</v>
      </c>
      <c r="M437">
        <v>1</v>
      </c>
      <c r="N437" t="s">
        <v>11629</v>
      </c>
      <c r="O437" s="1">
        <v>35156</v>
      </c>
      <c r="Q437" t="s">
        <v>11906</v>
      </c>
      <c r="R437" t="s">
        <v>11905</v>
      </c>
      <c r="S437">
        <v>27.4</v>
      </c>
      <c r="T437">
        <v>11478.04</v>
      </c>
      <c r="U437">
        <v>11081.04</v>
      </c>
      <c r="V437">
        <v>103664.04</v>
      </c>
      <c r="W437" t="s">
        <v>11770</v>
      </c>
      <c r="X437">
        <v>0</v>
      </c>
      <c r="Y437" t="s">
        <v>11973</v>
      </c>
    </row>
    <row r="438" spans="1:25">
      <c r="A438" t="s">
        <v>9941</v>
      </c>
      <c r="B438">
        <v>0</v>
      </c>
      <c r="C438">
        <v>0</v>
      </c>
      <c r="D438">
        <v>0</v>
      </c>
      <c r="E438">
        <v>0</v>
      </c>
      <c r="F438">
        <v>0</v>
      </c>
      <c r="G438">
        <v>0</v>
      </c>
      <c r="H438">
        <v>0</v>
      </c>
      <c r="I438">
        <v>1</v>
      </c>
      <c r="J438">
        <v>2017</v>
      </c>
      <c r="K438" t="s">
        <v>623</v>
      </c>
      <c r="L438" t="s">
        <v>10366</v>
      </c>
      <c r="M438">
        <v>1</v>
      </c>
      <c r="N438" t="s">
        <v>11629</v>
      </c>
      <c r="O438" s="1">
        <v>31503</v>
      </c>
      <c r="Q438" t="s">
        <v>11906</v>
      </c>
      <c r="R438" t="s">
        <v>11905</v>
      </c>
      <c r="S438">
        <v>24.9</v>
      </c>
      <c r="T438">
        <v>1447.02</v>
      </c>
      <c r="U438">
        <v>1284.02</v>
      </c>
      <c r="V438">
        <v>21202.01</v>
      </c>
      <c r="W438" t="s">
        <v>11770</v>
      </c>
      <c r="X438">
        <v>0</v>
      </c>
      <c r="Y438" t="s">
        <v>11973</v>
      </c>
    </row>
    <row r="439" spans="1:25">
      <c r="A439" t="s">
        <v>9941</v>
      </c>
      <c r="B439">
        <v>0</v>
      </c>
      <c r="C439">
        <v>0</v>
      </c>
      <c r="D439">
        <v>0</v>
      </c>
      <c r="E439">
        <v>0</v>
      </c>
      <c r="F439">
        <v>0</v>
      </c>
      <c r="G439">
        <v>0</v>
      </c>
      <c r="H439">
        <v>0</v>
      </c>
      <c r="I439">
        <v>1</v>
      </c>
      <c r="J439">
        <v>2017</v>
      </c>
      <c r="K439" t="s">
        <v>623</v>
      </c>
      <c r="L439" t="s">
        <v>10366</v>
      </c>
      <c r="M439">
        <v>2</v>
      </c>
      <c r="N439" t="s">
        <v>11629</v>
      </c>
      <c r="O439" s="1">
        <v>31533</v>
      </c>
      <c r="Q439" t="s">
        <v>11906</v>
      </c>
      <c r="R439" t="s">
        <v>11905</v>
      </c>
      <c r="S439">
        <v>24.9</v>
      </c>
      <c r="T439">
        <v>0.12</v>
      </c>
      <c r="U439">
        <v>0.12</v>
      </c>
      <c r="V439">
        <v>0</v>
      </c>
      <c r="W439" t="s">
        <v>11770</v>
      </c>
      <c r="X439">
        <v>0</v>
      </c>
      <c r="Y439" t="s">
        <v>11973</v>
      </c>
    </row>
    <row r="440" spans="1:25">
      <c r="A440" t="s">
        <v>9941</v>
      </c>
      <c r="B440">
        <v>0</v>
      </c>
      <c r="C440">
        <v>0</v>
      </c>
      <c r="D440">
        <v>0</v>
      </c>
      <c r="E440">
        <v>1</v>
      </c>
      <c r="F440">
        <v>0</v>
      </c>
      <c r="G440">
        <v>0</v>
      </c>
      <c r="H440">
        <v>0</v>
      </c>
      <c r="I440">
        <v>0</v>
      </c>
      <c r="J440">
        <v>2017</v>
      </c>
      <c r="K440" t="s">
        <v>623</v>
      </c>
      <c r="L440" t="s">
        <v>10365</v>
      </c>
      <c r="M440" t="s">
        <v>11784</v>
      </c>
      <c r="N440" t="s">
        <v>11629</v>
      </c>
      <c r="O440" s="1">
        <v>32843</v>
      </c>
      <c r="Q440" t="s">
        <v>623</v>
      </c>
      <c r="R440" t="s">
        <v>11894</v>
      </c>
      <c r="S440">
        <v>8.25</v>
      </c>
      <c r="T440">
        <v>2463.0300000000002</v>
      </c>
      <c r="U440">
        <v>2358.0300000000002</v>
      </c>
      <c r="V440">
        <v>0</v>
      </c>
      <c r="W440" t="s">
        <v>11770</v>
      </c>
      <c r="X440">
        <v>0</v>
      </c>
      <c r="Y440" t="s">
        <v>11625</v>
      </c>
    </row>
    <row r="441" spans="1:25">
      <c r="A441" t="s">
        <v>9941</v>
      </c>
      <c r="B441">
        <v>0</v>
      </c>
      <c r="C441">
        <v>0</v>
      </c>
      <c r="D441">
        <v>0</v>
      </c>
      <c r="E441">
        <v>1</v>
      </c>
      <c r="F441">
        <v>0</v>
      </c>
      <c r="G441">
        <v>0</v>
      </c>
      <c r="H441">
        <v>0</v>
      </c>
      <c r="I441">
        <v>0</v>
      </c>
      <c r="J441">
        <v>2017</v>
      </c>
      <c r="K441" t="s">
        <v>623</v>
      </c>
      <c r="L441" t="s">
        <v>10365</v>
      </c>
      <c r="M441" t="s">
        <v>11794</v>
      </c>
      <c r="N441" t="s">
        <v>11629</v>
      </c>
      <c r="O441" s="1">
        <v>38366</v>
      </c>
      <c r="Q441" t="s">
        <v>11897</v>
      </c>
      <c r="R441" t="s">
        <v>11896</v>
      </c>
      <c r="S441">
        <v>50</v>
      </c>
      <c r="T441">
        <v>17237.02</v>
      </c>
      <c r="U441">
        <v>16519.02</v>
      </c>
      <c r="V441">
        <v>192070.01</v>
      </c>
      <c r="W441" t="s">
        <v>11770</v>
      </c>
      <c r="X441">
        <v>0</v>
      </c>
      <c r="Y441" t="s">
        <v>11625</v>
      </c>
    </row>
    <row r="442" spans="1:25">
      <c r="A442" t="s">
        <v>9941</v>
      </c>
      <c r="B442">
        <v>0</v>
      </c>
      <c r="C442">
        <v>0</v>
      </c>
      <c r="D442">
        <v>0</v>
      </c>
      <c r="E442">
        <v>1</v>
      </c>
      <c r="F442">
        <v>0</v>
      </c>
      <c r="G442">
        <v>0</v>
      </c>
      <c r="H442">
        <v>0</v>
      </c>
      <c r="I442">
        <v>0</v>
      </c>
      <c r="J442">
        <v>2017</v>
      </c>
      <c r="K442" t="s">
        <v>623</v>
      </c>
      <c r="L442" t="s">
        <v>10363</v>
      </c>
      <c r="M442" t="s">
        <v>11829</v>
      </c>
      <c r="N442" t="s">
        <v>11629</v>
      </c>
      <c r="O442" s="1">
        <v>32629</v>
      </c>
      <c r="Q442" t="s">
        <v>11897</v>
      </c>
      <c r="R442" t="s">
        <v>11896</v>
      </c>
      <c r="S442">
        <v>23</v>
      </c>
      <c r="T442">
        <v>170745</v>
      </c>
      <c r="U442">
        <v>163917</v>
      </c>
      <c r="V442">
        <v>1928184</v>
      </c>
      <c r="W442" t="s">
        <v>11770</v>
      </c>
      <c r="X442">
        <v>0</v>
      </c>
      <c r="Y442" t="s">
        <v>11625</v>
      </c>
    </row>
    <row r="443" spans="1:25">
      <c r="A443" t="s">
        <v>9941</v>
      </c>
      <c r="B443">
        <v>0</v>
      </c>
      <c r="C443">
        <v>0</v>
      </c>
      <c r="D443">
        <v>0</v>
      </c>
      <c r="E443">
        <v>1</v>
      </c>
      <c r="F443">
        <v>0</v>
      </c>
      <c r="G443">
        <v>0</v>
      </c>
      <c r="H443">
        <v>0</v>
      </c>
      <c r="I443">
        <v>0</v>
      </c>
      <c r="J443">
        <v>2017</v>
      </c>
      <c r="K443" t="s">
        <v>623</v>
      </c>
      <c r="L443" t="s">
        <v>10363</v>
      </c>
      <c r="M443" t="s">
        <v>11668</v>
      </c>
      <c r="N443" t="s">
        <v>11629</v>
      </c>
      <c r="O443" s="1">
        <v>32629</v>
      </c>
      <c r="Q443" t="s">
        <v>623</v>
      </c>
      <c r="R443" t="s">
        <v>11894</v>
      </c>
      <c r="S443">
        <v>2.6</v>
      </c>
      <c r="T443">
        <v>19463</v>
      </c>
      <c r="U443">
        <v>18885</v>
      </c>
      <c r="V443">
        <v>0</v>
      </c>
      <c r="W443" t="s">
        <v>11770</v>
      </c>
      <c r="X443">
        <v>0</v>
      </c>
      <c r="Y443" t="s">
        <v>11625</v>
      </c>
    </row>
    <row r="444" spans="1:25">
      <c r="A444" t="s">
        <v>9941</v>
      </c>
      <c r="B444">
        <v>0</v>
      </c>
      <c r="C444">
        <v>0</v>
      </c>
      <c r="D444">
        <v>0</v>
      </c>
      <c r="E444">
        <v>1</v>
      </c>
      <c r="F444">
        <v>0</v>
      </c>
      <c r="G444">
        <v>0</v>
      </c>
      <c r="H444">
        <v>0</v>
      </c>
      <c r="I444">
        <v>0</v>
      </c>
      <c r="J444">
        <v>2017</v>
      </c>
      <c r="K444" t="s">
        <v>623</v>
      </c>
      <c r="L444" t="s">
        <v>10360</v>
      </c>
      <c r="M444" t="s">
        <v>11955</v>
      </c>
      <c r="N444" t="s">
        <v>11629</v>
      </c>
      <c r="O444" s="1">
        <v>37956</v>
      </c>
      <c r="Q444" t="s">
        <v>11906</v>
      </c>
      <c r="R444" t="s">
        <v>11905</v>
      </c>
      <c r="S444">
        <v>5.3</v>
      </c>
      <c r="T444">
        <v>31256</v>
      </c>
      <c r="U444">
        <v>30006</v>
      </c>
      <c r="V444">
        <v>408711</v>
      </c>
      <c r="W444" t="s">
        <v>11770</v>
      </c>
      <c r="X444">
        <v>0</v>
      </c>
      <c r="Y444" t="s">
        <v>11973</v>
      </c>
    </row>
    <row r="445" spans="1:25">
      <c r="A445" t="s">
        <v>9941</v>
      </c>
      <c r="B445">
        <v>0</v>
      </c>
      <c r="C445">
        <v>0</v>
      </c>
      <c r="D445">
        <v>0</v>
      </c>
      <c r="E445">
        <v>1</v>
      </c>
      <c r="F445">
        <v>0</v>
      </c>
      <c r="G445">
        <v>0</v>
      </c>
      <c r="H445">
        <v>0</v>
      </c>
      <c r="I445">
        <v>0</v>
      </c>
      <c r="J445">
        <v>2017</v>
      </c>
      <c r="K445" t="s">
        <v>623</v>
      </c>
      <c r="L445" t="s">
        <v>10357</v>
      </c>
      <c r="M445" t="s">
        <v>12101</v>
      </c>
      <c r="N445" t="s">
        <v>11639</v>
      </c>
      <c r="O445" s="1">
        <v>24990</v>
      </c>
      <c r="Q445" t="s">
        <v>11906</v>
      </c>
      <c r="R445" t="s">
        <v>11905</v>
      </c>
      <c r="S445">
        <v>17.3</v>
      </c>
      <c r="T445">
        <v>0.12</v>
      </c>
      <c r="U445">
        <v>0.12</v>
      </c>
      <c r="V445">
        <v>0</v>
      </c>
      <c r="W445" t="s">
        <v>11770</v>
      </c>
      <c r="X445">
        <v>0</v>
      </c>
      <c r="Y445" t="s">
        <v>11625</v>
      </c>
    </row>
    <row r="446" spans="1:25">
      <c r="A446" t="s">
        <v>9941</v>
      </c>
      <c r="B446">
        <v>0</v>
      </c>
      <c r="C446">
        <v>0</v>
      </c>
      <c r="D446">
        <v>0</v>
      </c>
      <c r="E446">
        <v>1</v>
      </c>
      <c r="F446">
        <v>0</v>
      </c>
      <c r="G446">
        <v>0</v>
      </c>
      <c r="H446">
        <v>0</v>
      </c>
      <c r="I446">
        <v>0</v>
      </c>
      <c r="J446">
        <v>2017</v>
      </c>
      <c r="K446" t="s">
        <v>623</v>
      </c>
      <c r="L446" t="s">
        <v>10355</v>
      </c>
      <c r="M446" t="s">
        <v>11829</v>
      </c>
      <c r="N446" t="s">
        <v>11629</v>
      </c>
      <c r="O446" s="1">
        <v>32660</v>
      </c>
      <c r="Q446" t="s">
        <v>11897</v>
      </c>
      <c r="R446" t="s">
        <v>11896</v>
      </c>
      <c r="S446">
        <v>42.15</v>
      </c>
      <c r="T446">
        <v>296748</v>
      </c>
      <c r="U446">
        <v>285950</v>
      </c>
      <c r="V446">
        <v>2911431</v>
      </c>
      <c r="W446" t="s">
        <v>11770</v>
      </c>
      <c r="X446">
        <v>0</v>
      </c>
      <c r="Y446" t="s">
        <v>11625</v>
      </c>
    </row>
    <row r="447" spans="1:25">
      <c r="A447" t="s">
        <v>9941</v>
      </c>
      <c r="B447">
        <v>0</v>
      </c>
      <c r="C447">
        <v>0</v>
      </c>
      <c r="D447">
        <v>0</v>
      </c>
      <c r="E447">
        <v>1</v>
      </c>
      <c r="F447">
        <v>0</v>
      </c>
      <c r="G447">
        <v>0</v>
      </c>
      <c r="H447">
        <v>0</v>
      </c>
      <c r="I447">
        <v>0</v>
      </c>
      <c r="J447">
        <v>2017</v>
      </c>
      <c r="K447" t="s">
        <v>623</v>
      </c>
      <c r="L447" t="s">
        <v>10355</v>
      </c>
      <c r="M447" t="s">
        <v>11668</v>
      </c>
      <c r="N447" t="s">
        <v>11629</v>
      </c>
      <c r="O447" s="1">
        <v>32660</v>
      </c>
      <c r="Q447" t="s">
        <v>623</v>
      </c>
      <c r="R447" t="s">
        <v>11894</v>
      </c>
      <c r="S447">
        <v>4.05</v>
      </c>
      <c r="T447">
        <v>15253</v>
      </c>
      <c r="U447">
        <v>14593</v>
      </c>
      <c r="V447">
        <v>0</v>
      </c>
      <c r="W447" t="s">
        <v>11770</v>
      </c>
      <c r="X447">
        <v>0</v>
      </c>
      <c r="Y447" t="s">
        <v>11625</v>
      </c>
    </row>
    <row r="448" spans="1:25">
      <c r="A448" t="s">
        <v>9941</v>
      </c>
      <c r="B448">
        <v>0</v>
      </c>
      <c r="C448">
        <v>0</v>
      </c>
      <c r="D448">
        <v>0</v>
      </c>
      <c r="E448">
        <v>1</v>
      </c>
      <c r="F448">
        <v>0</v>
      </c>
      <c r="G448">
        <v>0</v>
      </c>
      <c r="H448">
        <v>0</v>
      </c>
      <c r="I448">
        <v>0</v>
      </c>
      <c r="J448">
        <v>2017</v>
      </c>
      <c r="K448" t="s">
        <v>623</v>
      </c>
      <c r="L448" t="s">
        <v>10352</v>
      </c>
      <c r="M448" t="s">
        <v>12100</v>
      </c>
      <c r="N448" t="s">
        <v>11629</v>
      </c>
      <c r="O448" s="1">
        <v>31868</v>
      </c>
      <c r="Q448" t="s">
        <v>11897</v>
      </c>
      <c r="R448" t="s">
        <v>11896</v>
      </c>
      <c r="S448">
        <v>23.59</v>
      </c>
      <c r="T448">
        <v>138510</v>
      </c>
      <c r="U448">
        <v>134040</v>
      </c>
      <c r="V448">
        <v>1513589</v>
      </c>
      <c r="W448" t="s">
        <v>11770</v>
      </c>
      <c r="X448">
        <v>0</v>
      </c>
      <c r="Y448" t="s">
        <v>11625</v>
      </c>
    </row>
    <row r="449" spans="1:25">
      <c r="A449" t="s">
        <v>9941</v>
      </c>
      <c r="B449">
        <v>0</v>
      </c>
      <c r="C449">
        <v>0</v>
      </c>
      <c r="D449">
        <v>0</v>
      </c>
      <c r="E449">
        <v>1</v>
      </c>
      <c r="F449">
        <v>0</v>
      </c>
      <c r="G449">
        <v>0</v>
      </c>
      <c r="H449">
        <v>0</v>
      </c>
      <c r="I449">
        <v>0</v>
      </c>
      <c r="J449">
        <v>2017</v>
      </c>
      <c r="K449" t="s">
        <v>623</v>
      </c>
      <c r="L449" t="s">
        <v>10352</v>
      </c>
      <c r="M449" t="s">
        <v>12099</v>
      </c>
      <c r="N449" t="s">
        <v>11629</v>
      </c>
      <c r="O449" s="1">
        <v>31868</v>
      </c>
      <c r="Q449" t="s">
        <v>623</v>
      </c>
      <c r="R449" t="s">
        <v>11894</v>
      </c>
      <c r="S449">
        <v>7.6</v>
      </c>
      <c r="T449">
        <v>40404</v>
      </c>
      <c r="U449">
        <v>40404</v>
      </c>
      <c r="V449">
        <v>0</v>
      </c>
      <c r="W449" t="s">
        <v>11770</v>
      </c>
      <c r="X449">
        <v>0</v>
      </c>
      <c r="Y449" t="s">
        <v>11625</v>
      </c>
    </row>
    <row r="450" spans="1:25">
      <c r="A450" t="s">
        <v>9941</v>
      </c>
      <c r="B450">
        <v>0</v>
      </c>
      <c r="C450">
        <v>0</v>
      </c>
      <c r="D450">
        <v>0</v>
      </c>
      <c r="E450">
        <v>1</v>
      </c>
      <c r="F450">
        <v>0</v>
      </c>
      <c r="G450">
        <v>0</v>
      </c>
      <c r="H450">
        <v>0</v>
      </c>
      <c r="I450">
        <v>0</v>
      </c>
      <c r="J450">
        <v>2017</v>
      </c>
      <c r="K450" t="s">
        <v>623</v>
      </c>
      <c r="L450" t="s">
        <v>10350</v>
      </c>
      <c r="M450" t="s">
        <v>11829</v>
      </c>
      <c r="N450" t="s">
        <v>11629</v>
      </c>
      <c r="O450" s="1">
        <v>32203</v>
      </c>
      <c r="Q450" t="s">
        <v>11897</v>
      </c>
      <c r="R450" t="s">
        <v>11896</v>
      </c>
      <c r="S450">
        <v>23.59</v>
      </c>
      <c r="T450">
        <v>167026</v>
      </c>
      <c r="U450">
        <v>161478</v>
      </c>
      <c r="V450">
        <v>1873749</v>
      </c>
      <c r="W450" t="s">
        <v>11770</v>
      </c>
      <c r="X450">
        <v>0</v>
      </c>
      <c r="Y450" t="s">
        <v>11625</v>
      </c>
    </row>
    <row r="451" spans="1:25">
      <c r="A451" t="s">
        <v>9941</v>
      </c>
      <c r="B451">
        <v>0</v>
      </c>
      <c r="C451">
        <v>0</v>
      </c>
      <c r="D451">
        <v>0</v>
      </c>
      <c r="E451">
        <v>1</v>
      </c>
      <c r="F451">
        <v>0</v>
      </c>
      <c r="G451">
        <v>0</v>
      </c>
      <c r="H451">
        <v>0</v>
      </c>
      <c r="I451">
        <v>0</v>
      </c>
      <c r="J451">
        <v>2017</v>
      </c>
      <c r="K451" t="s">
        <v>623</v>
      </c>
      <c r="L451" t="s">
        <v>10350</v>
      </c>
      <c r="M451" t="s">
        <v>11668</v>
      </c>
      <c r="N451" t="s">
        <v>11629</v>
      </c>
      <c r="O451" s="1">
        <v>32203</v>
      </c>
      <c r="Q451" t="s">
        <v>623</v>
      </c>
      <c r="R451" t="s">
        <v>11894</v>
      </c>
      <c r="S451">
        <v>7.6</v>
      </c>
      <c r="T451">
        <v>48113</v>
      </c>
      <c r="U451">
        <v>48113</v>
      </c>
      <c r="V451">
        <v>0</v>
      </c>
      <c r="W451" t="s">
        <v>11770</v>
      </c>
      <c r="X451">
        <v>0</v>
      </c>
      <c r="Y451" t="s">
        <v>11625</v>
      </c>
    </row>
    <row r="452" spans="1:25">
      <c r="A452" t="s">
        <v>9941</v>
      </c>
      <c r="B452">
        <v>0</v>
      </c>
      <c r="C452">
        <v>0</v>
      </c>
      <c r="D452">
        <v>0</v>
      </c>
      <c r="E452">
        <v>1</v>
      </c>
      <c r="F452">
        <v>0</v>
      </c>
      <c r="G452">
        <v>0</v>
      </c>
      <c r="H452">
        <v>0</v>
      </c>
      <c r="I452">
        <v>0</v>
      </c>
      <c r="J452">
        <v>2017</v>
      </c>
      <c r="K452" t="s">
        <v>623</v>
      </c>
      <c r="L452" t="s">
        <v>10347</v>
      </c>
      <c r="M452" t="s">
        <v>11651</v>
      </c>
      <c r="N452" t="s">
        <v>11629</v>
      </c>
      <c r="O452" s="1">
        <v>31929</v>
      </c>
      <c r="Q452" t="s">
        <v>11897</v>
      </c>
      <c r="R452" t="s">
        <v>11896</v>
      </c>
      <c r="S452">
        <v>21.35</v>
      </c>
      <c r="T452">
        <v>181706</v>
      </c>
      <c r="U452">
        <v>174236</v>
      </c>
      <c r="V452">
        <v>1913415</v>
      </c>
      <c r="W452" t="s">
        <v>11770</v>
      </c>
      <c r="X452">
        <v>0</v>
      </c>
      <c r="Y452" t="s">
        <v>12009</v>
      </c>
    </row>
    <row r="453" spans="1:25">
      <c r="A453" t="s">
        <v>9941</v>
      </c>
      <c r="B453">
        <v>0</v>
      </c>
      <c r="C453">
        <v>0</v>
      </c>
      <c r="D453">
        <v>0</v>
      </c>
      <c r="E453">
        <v>1</v>
      </c>
      <c r="F453">
        <v>0</v>
      </c>
      <c r="G453">
        <v>0</v>
      </c>
      <c r="H453">
        <v>0</v>
      </c>
      <c r="I453">
        <v>0</v>
      </c>
      <c r="J453">
        <v>2017</v>
      </c>
      <c r="K453" t="s">
        <v>623</v>
      </c>
      <c r="L453" t="s">
        <v>10347</v>
      </c>
      <c r="M453" t="s">
        <v>11650</v>
      </c>
      <c r="N453" t="s">
        <v>11629</v>
      </c>
      <c r="O453" s="1">
        <v>31929</v>
      </c>
      <c r="Q453" t="s">
        <v>623</v>
      </c>
      <c r="R453" t="s">
        <v>11894</v>
      </c>
      <c r="S453">
        <v>5</v>
      </c>
      <c r="T453">
        <v>13397</v>
      </c>
      <c r="U453">
        <v>13397</v>
      </c>
      <c r="V453">
        <v>293348</v>
      </c>
      <c r="W453" t="s">
        <v>11770</v>
      </c>
      <c r="X453">
        <v>0</v>
      </c>
      <c r="Y453" t="s">
        <v>11625</v>
      </c>
    </row>
    <row r="454" spans="1:25">
      <c r="A454" t="s">
        <v>9941</v>
      </c>
      <c r="B454">
        <v>0</v>
      </c>
      <c r="C454">
        <v>0</v>
      </c>
      <c r="D454">
        <v>0</v>
      </c>
      <c r="E454">
        <v>0</v>
      </c>
      <c r="F454">
        <v>0</v>
      </c>
      <c r="G454">
        <v>0</v>
      </c>
      <c r="H454">
        <v>0</v>
      </c>
      <c r="I454">
        <v>1</v>
      </c>
      <c r="J454">
        <v>2017</v>
      </c>
      <c r="K454" t="s">
        <v>623</v>
      </c>
      <c r="L454" t="s">
        <v>10344</v>
      </c>
      <c r="M454">
        <v>1</v>
      </c>
      <c r="N454" t="s">
        <v>11629</v>
      </c>
      <c r="O454" s="1">
        <v>28491</v>
      </c>
      <c r="Q454" t="s">
        <v>11906</v>
      </c>
      <c r="R454" t="s">
        <v>11905</v>
      </c>
      <c r="S454">
        <v>74.5</v>
      </c>
      <c r="T454">
        <v>278.11</v>
      </c>
      <c r="U454">
        <v>278.11</v>
      </c>
      <c r="V454">
        <v>4119.1000000000004</v>
      </c>
      <c r="W454" t="s">
        <v>12072</v>
      </c>
      <c r="X454">
        <v>0</v>
      </c>
      <c r="Y454" t="s">
        <v>11625</v>
      </c>
    </row>
    <row r="455" spans="1:25">
      <c r="A455" t="s">
        <v>9941</v>
      </c>
      <c r="B455">
        <v>0</v>
      </c>
      <c r="C455">
        <v>0</v>
      </c>
      <c r="D455">
        <v>0</v>
      </c>
      <c r="E455">
        <v>0</v>
      </c>
      <c r="F455">
        <v>0</v>
      </c>
      <c r="G455">
        <v>0</v>
      </c>
      <c r="H455">
        <v>0</v>
      </c>
      <c r="I455">
        <v>1</v>
      </c>
      <c r="J455">
        <v>2017</v>
      </c>
      <c r="K455" t="s">
        <v>623</v>
      </c>
      <c r="L455" t="s">
        <v>10344</v>
      </c>
      <c r="M455">
        <v>2</v>
      </c>
      <c r="N455" t="s">
        <v>11629</v>
      </c>
      <c r="O455" s="1">
        <v>28491</v>
      </c>
      <c r="Q455" t="s">
        <v>11906</v>
      </c>
      <c r="R455" t="s">
        <v>11905</v>
      </c>
      <c r="S455">
        <v>74.5</v>
      </c>
      <c r="T455">
        <v>1053.07</v>
      </c>
      <c r="U455">
        <v>1053.07</v>
      </c>
      <c r="V455">
        <v>16549.07</v>
      </c>
      <c r="W455" t="s">
        <v>12072</v>
      </c>
      <c r="X455">
        <v>0</v>
      </c>
      <c r="Y455" t="s">
        <v>11625</v>
      </c>
    </row>
    <row r="456" spans="1:25">
      <c r="A456" t="s">
        <v>9941</v>
      </c>
      <c r="B456">
        <v>0</v>
      </c>
      <c r="C456">
        <v>0</v>
      </c>
      <c r="D456">
        <v>0</v>
      </c>
      <c r="E456">
        <v>0</v>
      </c>
      <c r="F456">
        <v>0</v>
      </c>
      <c r="G456">
        <v>0</v>
      </c>
      <c r="H456">
        <v>0</v>
      </c>
      <c r="I456">
        <v>1</v>
      </c>
      <c r="J456">
        <v>2017</v>
      </c>
      <c r="K456" t="s">
        <v>623</v>
      </c>
      <c r="L456" t="s">
        <v>10344</v>
      </c>
      <c r="M456">
        <v>3</v>
      </c>
      <c r="N456" t="s">
        <v>11629</v>
      </c>
      <c r="O456" s="1">
        <v>28491</v>
      </c>
      <c r="Q456" t="s">
        <v>11906</v>
      </c>
      <c r="R456" t="s">
        <v>11905</v>
      </c>
      <c r="S456">
        <v>74.5</v>
      </c>
      <c r="T456">
        <v>678.1</v>
      </c>
      <c r="U456">
        <v>678.1</v>
      </c>
      <c r="V456">
        <v>9232.1</v>
      </c>
      <c r="W456" t="s">
        <v>12072</v>
      </c>
      <c r="X456">
        <v>0</v>
      </c>
      <c r="Y456" t="s">
        <v>11625</v>
      </c>
    </row>
    <row r="457" spans="1:25">
      <c r="A457" t="s">
        <v>9941</v>
      </c>
      <c r="B457">
        <v>0</v>
      </c>
      <c r="C457">
        <v>0</v>
      </c>
      <c r="D457">
        <v>0</v>
      </c>
      <c r="E457">
        <v>0</v>
      </c>
      <c r="F457">
        <v>0</v>
      </c>
      <c r="G457">
        <v>1</v>
      </c>
      <c r="H457">
        <v>0</v>
      </c>
      <c r="I457">
        <v>1</v>
      </c>
      <c r="J457">
        <v>2017</v>
      </c>
      <c r="K457" t="s">
        <v>623</v>
      </c>
      <c r="L457" t="s">
        <v>10341</v>
      </c>
      <c r="M457" t="s">
        <v>2013</v>
      </c>
      <c r="N457" t="s">
        <v>11645</v>
      </c>
      <c r="O457" s="1">
        <v>21186</v>
      </c>
      <c r="Q457" t="s">
        <v>11635</v>
      </c>
      <c r="R457" t="s">
        <v>11634</v>
      </c>
      <c r="S457">
        <v>50</v>
      </c>
      <c r="T457">
        <v>0.12</v>
      </c>
      <c r="U457">
        <v>0.12</v>
      </c>
      <c r="V457">
        <v>0</v>
      </c>
      <c r="W457" t="s">
        <v>11770</v>
      </c>
      <c r="X457">
        <v>0</v>
      </c>
      <c r="Y457" t="s">
        <v>11625</v>
      </c>
    </row>
    <row r="458" spans="1:25">
      <c r="A458" t="s">
        <v>9941</v>
      </c>
      <c r="B458">
        <v>0</v>
      </c>
      <c r="C458">
        <v>0</v>
      </c>
      <c r="D458">
        <v>0</v>
      </c>
      <c r="E458">
        <v>0</v>
      </c>
      <c r="F458">
        <v>0</v>
      </c>
      <c r="G458">
        <v>1</v>
      </c>
      <c r="H458">
        <v>0</v>
      </c>
      <c r="I458">
        <v>1</v>
      </c>
      <c r="J458">
        <v>2017</v>
      </c>
      <c r="K458" t="s">
        <v>623</v>
      </c>
      <c r="L458" t="s">
        <v>10341</v>
      </c>
      <c r="M458" t="s">
        <v>2012</v>
      </c>
      <c r="N458" t="s">
        <v>11645</v>
      </c>
      <c r="O458" s="1">
        <v>23377</v>
      </c>
      <c r="Q458" t="s">
        <v>11635</v>
      </c>
      <c r="R458" t="s">
        <v>11634</v>
      </c>
      <c r="S458">
        <v>59.8</v>
      </c>
      <c r="T458">
        <v>0.12</v>
      </c>
      <c r="U458">
        <v>0.12</v>
      </c>
      <c r="V458">
        <v>0</v>
      </c>
      <c r="W458" t="s">
        <v>11770</v>
      </c>
      <c r="X458">
        <v>0</v>
      </c>
      <c r="Y458" t="s">
        <v>11625</v>
      </c>
    </row>
    <row r="459" spans="1:25">
      <c r="A459" t="s">
        <v>9941</v>
      </c>
      <c r="B459">
        <v>0</v>
      </c>
      <c r="C459">
        <v>0</v>
      </c>
      <c r="D459">
        <v>0</v>
      </c>
      <c r="E459">
        <v>0</v>
      </c>
      <c r="F459">
        <v>0</v>
      </c>
      <c r="G459">
        <v>1</v>
      </c>
      <c r="H459">
        <v>1</v>
      </c>
      <c r="I459">
        <v>0</v>
      </c>
      <c r="J459">
        <v>2017</v>
      </c>
      <c r="K459" t="s">
        <v>623</v>
      </c>
      <c r="L459" t="s">
        <v>10338</v>
      </c>
      <c r="M459" t="s">
        <v>11708</v>
      </c>
      <c r="N459" t="s">
        <v>11629</v>
      </c>
      <c r="O459" s="1">
        <v>26148</v>
      </c>
      <c r="Q459" t="s">
        <v>11635</v>
      </c>
      <c r="R459" t="s">
        <v>11634</v>
      </c>
      <c r="S459">
        <v>806.4</v>
      </c>
      <c r="T459">
        <v>123415.06</v>
      </c>
      <c r="U459">
        <v>116145.06</v>
      </c>
      <c r="V459">
        <v>1366345.04</v>
      </c>
      <c r="W459" t="s">
        <v>11770</v>
      </c>
      <c r="X459">
        <v>0</v>
      </c>
      <c r="Y459" t="s">
        <v>11625</v>
      </c>
    </row>
    <row r="460" spans="1:25">
      <c r="A460" t="s">
        <v>9941</v>
      </c>
      <c r="B460">
        <v>0</v>
      </c>
      <c r="C460">
        <v>0</v>
      </c>
      <c r="D460">
        <v>0</v>
      </c>
      <c r="E460">
        <v>0</v>
      </c>
      <c r="F460">
        <v>0</v>
      </c>
      <c r="G460">
        <v>1</v>
      </c>
      <c r="H460">
        <v>1</v>
      </c>
      <c r="I460">
        <v>0</v>
      </c>
      <c r="J460">
        <v>2017</v>
      </c>
      <c r="K460" t="s">
        <v>623</v>
      </c>
      <c r="L460" t="s">
        <v>10338</v>
      </c>
      <c r="M460" t="s">
        <v>11784</v>
      </c>
      <c r="N460" t="s">
        <v>11629</v>
      </c>
      <c r="O460" s="1">
        <v>26728</v>
      </c>
      <c r="Q460" t="s">
        <v>11635</v>
      </c>
      <c r="R460" t="s">
        <v>11634</v>
      </c>
      <c r="S460">
        <v>806.4</v>
      </c>
      <c r="T460">
        <v>129644.04</v>
      </c>
      <c r="U460">
        <v>123387.04</v>
      </c>
      <c r="V460">
        <v>1435777.03</v>
      </c>
      <c r="W460" t="s">
        <v>11770</v>
      </c>
      <c r="X460">
        <v>0</v>
      </c>
      <c r="Y460" t="s">
        <v>11625</v>
      </c>
    </row>
    <row r="461" spans="1:25">
      <c r="A461" t="s">
        <v>9941</v>
      </c>
      <c r="B461">
        <v>0</v>
      </c>
      <c r="C461">
        <v>0</v>
      </c>
      <c r="D461">
        <v>0</v>
      </c>
      <c r="E461">
        <v>1</v>
      </c>
      <c r="F461">
        <v>0</v>
      </c>
      <c r="G461">
        <v>0</v>
      </c>
      <c r="H461">
        <v>0</v>
      </c>
      <c r="I461">
        <v>0</v>
      </c>
      <c r="J461">
        <v>2017</v>
      </c>
      <c r="K461" t="s">
        <v>623</v>
      </c>
      <c r="L461" t="s">
        <v>10336</v>
      </c>
      <c r="M461" t="s">
        <v>11651</v>
      </c>
      <c r="N461" t="s">
        <v>11725</v>
      </c>
      <c r="O461" s="1">
        <v>32994</v>
      </c>
      <c r="Q461" t="s">
        <v>11912</v>
      </c>
      <c r="R461" t="s">
        <v>11911</v>
      </c>
      <c r="S461">
        <v>1.07</v>
      </c>
      <c r="T461">
        <v>59</v>
      </c>
      <c r="U461">
        <v>59</v>
      </c>
      <c r="V461">
        <v>976.71</v>
      </c>
      <c r="W461" t="s">
        <v>11770</v>
      </c>
      <c r="X461">
        <v>0</v>
      </c>
      <c r="Y461" t="s">
        <v>11625</v>
      </c>
    </row>
    <row r="462" spans="1:25">
      <c r="A462" t="s">
        <v>9941</v>
      </c>
      <c r="B462">
        <v>0</v>
      </c>
      <c r="C462">
        <v>0</v>
      </c>
      <c r="D462">
        <v>0</v>
      </c>
      <c r="E462">
        <v>1</v>
      </c>
      <c r="F462">
        <v>0</v>
      </c>
      <c r="G462">
        <v>0</v>
      </c>
      <c r="H462">
        <v>0</v>
      </c>
      <c r="I462">
        <v>0</v>
      </c>
      <c r="J462">
        <v>2017</v>
      </c>
      <c r="K462" t="s">
        <v>623</v>
      </c>
      <c r="L462" t="s">
        <v>10336</v>
      </c>
      <c r="M462" t="s">
        <v>11650</v>
      </c>
      <c r="N462" t="s">
        <v>11725</v>
      </c>
      <c r="O462" s="1">
        <v>32994</v>
      </c>
      <c r="Q462" t="s">
        <v>11912</v>
      </c>
      <c r="R462" t="s">
        <v>11911</v>
      </c>
      <c r="S462">
        <v>1.07</v>
      </c>
      <c r="T462">
        <v>59</v>
      </c>
      <c r="U462">
        <v>59</v>
      </c>
      <c r="V462">
        <v>976.71</v>
      </c>
      <c r="W462" t="s">
        <v>11770</v>
      </c>
      <c r="X462">
        <v>0</v>
      </c>
      <c r="Y462" t="s">
        <v>11625</v>
      </c>
    </row>
    <row r="463" spans="1:25">
      <c r="A463" t="s">
        <v>9941</v>
      </c>
      <c r="B463">
        <v>0</v>
      </c>
      <c r="C463">
        <v>0</v>
      </c>
      <c r="D463">
        <v>0</v>
      </c>
      <c r="E463">
        <v>1</v>
      </c>
      <c r="F463">
        <v>0</v>
      </c>
      <c r="G463">
        <v>0</v>
      </c>
      <c r="H463">
        <v>0</v>
      </c>
      <c r="I463">
        <v>0</v>
      </c>
      <c r="J463">
        <v>2017</v>
      </c>
      <c r="K463" t="s">
        <v>623</v>
      </c>
      <c r="L463" t="s">
        <v>10336</v>
      </c>
      <c r="M463" t="s">
        <v>11657</v>
      </c>
      <c r="N463" t="s">
        <v>11725</v>
      </c>
      <c r="O463" s="1">
        <v>32994</v>
      </c>
      <c r="Q463" t="s">
        <v>11912</v>
      </c>
      <c r="R463" t="s">
        <v>11911</v>
      </c>
      <c r="S463">
        <v>1.07</v>
      </c>
      <c r="T463">
        <v>59</v>
      </c>
      <c r="U463">
        <v>59</v>
      </c>
      <c r="V463">
        <v>976.71</v>
      </c>
      <c r="W463" t="s">
        <v>11770</v>
      </c>
      <c r="X463">
        <v>0</v>
      </c>
      <c r="Y463" t="s">
        <v>11625</v>
      </c>
    </row>
    <row r="464" spans="1:25">
      <c r="A464" t="s">
        <v>9941</v>
      </c>
      <c r="B464">
        <v>0</v>
      </c>
      <c r="C464">
        <v>0</v>
      </c>
      <c r="D464">
        <v>0</v>
      </c>
      <c r="E464">
        <v>1</v>
      </c>
      <c r="F464">
        <v>0</v>
      </c>
      <c r="G464">
        <v>0</v>
      </c>
      <c r="H464">
        <v>0</v>
      </c>
      <c r="I464">
        <v>0</v>
      </c>
      <c r="J464">
        <v>2017</v>
      </c>
      <c r="K464" t="s">
        <v>623</v>
      </c>
      <c r="L464" t="s">
        <v>10336</v>
      </c>
      <c r="M464" t="s">
        <v>12098</v>
      </c>
      <c r="N464" t="s">
        <v>11725</v>
      </c>
      <c r="O464" s="1">
        <v>32994</v>
      </c>
      <c r="Q464" t="s">
        <v>11912</v>
      </c>
      <c r="R464" t="s">
        <v>11911</v>
      </c>
      <c r="S464">
        <v>1.07</v>
      </c>
      <c r="T464">
        <v>59</v>
      </c>
      <c r="U464">
        <v>59</v>
      </c>
      <c r="V464">
        <v>976.71</v>
      </c>
      <c r="W464" t="s">
        <v>11770</v>
      </c>
      <c r="X464">
        <v>0</v>
      </c>
      <c r="Y464" t="s">
        <v>11625</v>
      </c>
    </row>
    <row r="465" spans="1:25">
      <c r="A465" t="s">
        <v>9941</v>
      </c>
      <c r="B465">
        <v>0</v>
      </c>
      <c r="C465">
        <v>0</v>
      </c>
      <c r="D465">
        <v>0</v>
      </c>
      <c r="E465">
        <v>1</v>
      </c>
      <c r="F465">
        <v>0</v>
      </c>
      <c r="G465">
        <v>0</v>
      </c>
      <c r="H465">
        <v>0</v>
      </c>
      <c r="I465">
        <v>0</v>
      </c>
      <c r="J465">
        <v>2017</v>
      </c>
      <c r="K465" t="s">
        <v>623</v>
      </c>
      <c r="L465" t="s">
        <v>10336</v>
      </c>
      <c r="M465" t="s">
        <v>12097</v>
      </c>
      <c r="N465" t="s">
        <v>11725</v>
      </c>
      <c r="O465" s="1">
        <v>32994</v>
      </c>
      <c r="Q465" t="s">
        <v>11912</v>
      </c>
      <c r="R465" t="s">
        <v>11911</v>
      </c>
      <c r="S465">
        <v>1.07</v>
      </c>
      <c r="T465">
        <v>59</v>
      </c>
      <c r="U465">
        <v>59</v>
      </c>
      <c r="V465">
        <v>976.71</v>
      </c>
      <c r="W465" t="s">
        <v>11770</v>
      </c>
      <c r="X465">
        <v>0</v>
      </c>
      <c r="Y465" t="s">
        <v>11625</v>
      </c>
    </row>
    <row r="466" spans="1:25">
      <c r="A466" t="s">
        <v>9941</v>
      </c>
      <c r="B466">
        <v>0</v>
      </c>
      <c r="C466">
        <v>0</v>
      </c>
      <c r="D466">
        <v>0</v>
      </c>
      <c r="E466">
        <v>1</v>
      </c>
      <c r="F466">
        <v>0</v>
      </c>
      <c r="G466">
        <v>0</v>
      </c>
      <c r="H466">
        <v>0</v>
      </c>
      <c r="I466">
        <v>0</v>
      </c>
      <c r="J466">
        <v>2017</v>
      </c>
      <c r="K466" t="s">
        <v>623</v>
      </c>
      <c r="L466" t="s">
        <v>10336</v>
      </c>
      <c r="M466" t="s">
        <v>12096</v>
      </c>
      <c r="N466" t="s">
        <v>11725</v>
      </c>
      <c r="O466" s="1">
        <v>32994</v>
      </c>
      <c r="Q466" t="s">
        <v>11912</v>
      </c>
      <c r="R466" t="s">
        <v>11911</v>
      </c>
      <c r="S466">
        <v>1.07</v>
      </c>
      <c r="T466">
        <v>59</v>
      </c>
      <c r="U466">
        <v>59</v>
      </c>
      <c r="V466">
        <v>976.71</v>
      </c>
      <c r="W466" t="s">
        <v>11770</v>
      </c>
      <c r="X466">
        <v>0</v>
      </c>
      <c r="Y466" t="s">
        <v>11625</v>
      </c>
    </row>
    <row r="467" spans="1:25">
      <c r="A467" t="s">
        <v>9941</v>
      </c>
      <c r="B467">
        <v>0</v>
      </c>
      <c r="C467">
        <v>0</v>
      </c>
      <c r="D467">
        <v>0</v>
      </c>
      <c r="E467">
        <v>1</v>
      </c>
      <c r="F467">
        <v>0</v>
      </c>
      <c r="G467">
        <v>0</v>
      </c>
      <c r="H467">
        <v>0</v>
      </c>
      <c r="I467">
        <v>0</v>
      </c>
      <c r="J467">
        <v>2017</v>
      </c>
      <c r="K467" t="s">
        <v>623</v>
      </c>
      <c r="L467" t="s">
        <v>10336</v>
      </c>
      <c r="M467" t="s">
        <v>12095</v>
      </c>
      <c r="N467" t="s">
        <v>11725</v>
      </c>
      <c r="O467" s="1">
        <v>32994</v>
      </c>
      <c r="Q467" t="s">
        <v>11912</v>
      </c>
      <c r="R467" t="s">
        <v>11911</v>
      </c>
      <c r="S467">
        <v>1.07</v>
      </c>
      <c r="T467">
        <v>59</v>
      </c>
      <c r="U467">
        <v>59</v>
      </c>
      <c r="V467">
        <v>976.71</v>
      </c>
      <c r="W467" t="s">
        <v>11770</v>
      </c>
      <c r="X467">
        <v>0</v>
      </c>
      <c r="Y467" t="s">
        <v>11625</v>
      </c>
    </row>
    <row r="468" spans="1:25">
      <c r="A468" t="s">
        <v>9941</v>
      </c>
      <c r="B468">
        <v>0</v>
      </c>
      <c r="C468">
        <v>0</v>
      </c>
      <c r="D468">
        <v>0</v>
      </c>
      <c r="E468">
        <v>1</v>
      </c>
      <c r="F468">
        <v>0</v>
      </c>
      <c r="G468">
        <v>0</v>
      </c>
      <c r="H468">
        <v>0</v>
      </c>
      <c r="I468">
        <v>0</v>
      </c>
      <c r="J468">
        <v>2017</v>
      </c>
      <c r="K468" t="s">
        <v>623</v>
      </c>
      <c r="L468" t="s">
        <v>10334</v>
      </c>
      <c r="M468" t="s">
        <v>12083</v>
      </c>
      <c r="N468" t="s">
        <v>11629</v>
      </c>
      <c r="O468" s="1">
        <v>34813</v>
      </c>
      <c r="Q468" t="s">
        <v>11906</v>
      </c>
      <c r="R468" t="s">
        <v>11905</v>
      </c>
      <c r="S468">
        <v>47</v>
      </c>
      <c r="T468">
        <v>34394.019999999997</v>
      </c>
      <c r="U468">
        <v>33818.019999999997</v>
      </c>
      <c r="V468">
        <v>312647.02</v>
      </c>
      <c r="W468" t="s">
        <v>11770</v>
      </c>
      <c r="X468">
        <v>0</v>
      </c>
      <c r="Y468" t="s">
        <v>11625</v>
      </c>
    </row>
    <row r="469" spans="1:25">
      <c r="A469" t="s">
        <v>9941</v>
      </c>
      <c r="B469">
        <v>0</v>
      </c>
      <c r="C469">
        <v>0</v>
      </c>
      <c r="D469">
        <v>0</v>
      </c>
      <c r="E469">
        <v>1</v>
      </c>
      <c r="F469">
        <v>0</v>
      </c>
      <c r="G469">
        <v>0</v>
      </c>
      <c r="H469">
        <v>0</v>
      </c>
      <c r="I469">
        <v>0</v>
      </c>
      <c r="J469">
        <v>2017</v>
      </c>
      <c r="K469" t="s">
        <v>623</v>
      </c>
      <c r="L469" t="s">
        <v>10331</v>
      </c>
      <c r="M469" t="s">
        <v>12083</v>
      </c>
      <c r="N469" t="s">
        <v>11629</v>
      </c>
      <c r="O469" s="1">
        <v>32952</v>
      </c>
      <c r="Q469" t="s">
        <v>11906</v>
      </c>
      <c r="R469" t="s">
        <v>11905</v>
      </c>
      <c r="S469">
        <v>47</v>
      </c>
      <c r="T469">
        <v>21275.03</v>
      </c>
      <c r="U469">
        <v>20877.03</v>
      </c>
      <c r="V469">
        <v>196177.03</v>
      </c>
      <c r="W469" t="s">
        <v>11770</v>
      </c>
      <c r="X469">
        <v>0</v>
      </c>
      <c r="Y469" t="s">
        <v>11625</v>
      </c>
    </row>
    <row r="470" spans="1:25">
      <c r="A470" t="s">
        <v>9941</v>
      </c>
      <c r="B470">
        <v>0</v>
      </c>
      <c r="C470">
        <v>0</v>
      </c>
      <c r="D470">
        <v>0</v>
      </c>
      <c r="E470">
        <v>1</v>
      </c>
      <c r="F470">
        <v>0</v>
      </c>
      <c r="G470">
        <v>0</v>
      </c>
      <c r="H470">
        <v>0</v>
      </c>
      <c r="I470">
        <v>0</v>
      </c>
      <c r="J470">
        <v>2017</v>
      </c>
      <c r="K470" t="s">
        <v>623</v>
      </c>
      <c r="L470" t="s">
        <v>10328</v>
      </c>
      <c r="M470" t="s">
        <v>12094</v>
      </c>
      <c r="N470" t="s">
        <v>11639</v>
      </c>
      <c r="O470" s="1">
        <v>32112</v>
      </c>
      <c r="Q470" t="s">
        <v>11906</v>
      </c>
      <c r="R470" t="s">
        <v>11905</v>
      </c>
      <c r="S470">
        <v>3.5</v>
      </c>
      <c r="T470">
        <v>0.12</v>
      </c>
      <c r="U470">
        <v>0.12</v>
      </c>
      <c r="V470">
        <v>0</v>
      </c>
      <c r="W470" t="s">
        <v>11770</v>
      </c>
      <c r="X470">
        <v>0</v>
      </c>
      <c r="Y470" t="s">
        <v>11625</v>
      </c>
    </row>
    <row r="471" spans="1:25">
      <c r="A471" t="s">
        <v>9941</v>
      </c>
      <c r="B471">
        <v>0</v>
      </c>
      <c r="C471">
        <v>0</v>
      </c>
      <c r="D471">
        <v>0</v>
      </c>
      <c r="E471">
        <v>1</v>
      </c>
      <c r="F471">
        <v>0</v>
      </c>
      <c r="G471">
        <v>0</v>
      </c>
      <c r="H471">
        <v>0</v>
      </c>
      <c r="I471">
        <v>0</v>
      </c>
      <c r="J471">
        <v>2017</v>
      </c>
      <c r="K471" t="s">
        <v>623</v>
      </c>
      <c r="L471" t="s">
        <v>10328</v>
      </c>
      <c r="M471" t="s">
        <v>12093</v>
      </c>
      <c r="N471" t="s">
        <v>11629</v>
      </c>
      <c r="O471" s="1">
        <v>32112</v>
      </c>
      <c r="Q471" t="s">
        <v>11906</v>
      </c>
      <c r="R471" t="s">
        <v>11905</v>
      </c>
      <c r="S471">
        <v>3.5</v>
      </c>
      <c r="T471">
        <v>0.12</v>
      </c>
      <c r="U471">
        <v>0.12</v>
      </c>
      <c r="V471">
        <v>0</v>
      </c>
      <c r="W471" t="s">
        <v>11770</v>
      </c>
      <c r="X471">
        <v>0</v>
      </c>
      <c r="Y471" t="s">
        <v>11625</v>
      </c>
    </row>
    <row r="472" spans="1:25">
      <c r="A472" t="s">
        <v>9941</v>
      </c>
      <c r="B472">
        <v>0</v>
      </c>
      <c r="C472">
        <v>0</v>
      </c>
      <c r="D472">
        <v>0</v>
      </c>
      <c r="E472">
        <v>1</v>
      </c>
      <c r="F472">
        <v>0</v>
      </c>
      <c r="G472">
        <v>0</v>
      </c>
      <c r="H472">
        <v>0</v>
      </c>
      <c r="I472">
        <v>0</v>
      </c>
      <c r="J472">
        <v>2017</v>
      </c>
      <c r="K472" t="s">
        <v>623</v>
      </c>
      <c r="L472" t="s">
        <v>10328</v>
      </c>
      <c r="M472" t="s">
        <v>12092</v>
      </c>
      <c r="N472" t="s">
        <v>11629</v>
      </c>
      <c r="O472" s="1">
        <v>32112</v>
      </c>
      <c r="Q472" t="s">
        <v>11906</v>
      </c>
      <c r="R472" t="s">
        <v>11905</v>
      </c>
      <c r="S472">
        <v>3.5</v>
      </c>
      <c r="T472">
        <v>0.12</v>
      </c>
      <c r="U472">
        <v>0.12</v>
      </c>
      <c r="V472">
        <v>0</v>
      </c>
      <c r="W472" t="s">
        <v>11770</v>
      </c>
      <c r="X472">
        <v>0</v>
      </c>
      <c r="Y472" t="s">
        <v>11625</v>
      </c>
    </row>
    <row r="473" spans="1:25">
      <c r="A473" t="s">
        <v>9941</v>
      </c>
      <c r="B473">
        <v>0</v>
      </c>
      <c r="C473">
        <v>0</v>
      </c>
      <c r="D473">
        <v>0</v>
      </c>
      <c r="E473">
        <v>1</v>
      </c>
      <c r="F473">
        <v>0</v>
      </c>
      <c r="G473">
        <v>0</v>
      </c>
      <c r="H473">
        <v>0</v>
      </c>
      <c r="I473">
        <v>0</v>
      </c>
      <c r="J473">
        <v>2017</v>
      </c>
      <c r="K473" t="s">
        <v>623</v>
      </c>
      <c r="L473" t="s">
        <v>10328</v>
      </c>
      <c r="M473" t="s">
        <v>12091</v>
      </c>
      <c r="N473" t="s">
        <v>11629</v>
      </c>
      <c r="O473" s="1">
        <v>32112</v>
      </c>
      <c r="Q473" t="s">
        <v>11906</v>
      </c>
      <c r="R473" t="s">
        <v>11905</v>
      </c>
      <c r="S473">
        <v>3.5</v>
      </c>
      <c r="T473">
        <v>0.12</v>
      </c>
      <c r="U473">
        <v>0.12</v>
      </c>
      <c r="V473">
        <v>0</v>
      </c>
      <c r="W473" t="s">
        <v>11770</v>
      </c>
      <c r="X473">
        <v>0</v>
      </c>
      <c r="Y473" t="s">
        <v>11625</v>
      </c>
    </row>
    <row r="474" spans="1:25">
      <c r="A474" t="s">
        <v>9941</v>
      </c>
      <c r="B474">
        <v>0</v>
      </c>
      <c r="C474">
        <v>0</v>
      </c>
      <c r="D474">
        <v>0</v>
      </c>
      <c r="E474">
        <v>1</v>
      </c>
      <c r="F474">
        <v>0</v>
      </c>
      <c r="G474">
        <v>0</v>
      </c>
      <c r="H474">
        <v>0</v>
      </c>
      <c r="I474">
        <v>0</v>
      </c>
      <c r="J474">
        <v>2017</v>
      </c>
      <c r="K474" t="s">
        <v>623</v>
      </c>
      <c r="L474" t="s">
        <v>10328</v>
      </c>
      <c r="M474" t="s">
        <v>12090</v>
      </c>
      <c r="N474" t="s">
        <v>11639</v>
      </c>
      <c r="O474" s="1">
        <v>32112</v>
      </c>
      <c r="Q474" t="s">
        <v>11906</v>
      </c>
      <c r="R474" t="s">
        <v>11905</v>
      </c>
      <c r="S474">
        <v>3.5</v>
      </c>
      <c r="T474">
        <v>0.12</v>
      </c>
      <c r="U474">
        <v>0.12</v>
      </c>
      <c r="V474">
        <v>0</v>
      </c>
      <c r="W474" t="s">
        <v>11770</v>
      </c>
      <c r="X474">
        <v>0</v>
      </c>
      <c r="Y474" t="s">
        <v>11625</v>
      </c>
    </row>
    <row r="475" spans="1:25">
      <c r="A475" t="s">
        <v>9941</v>
      </c>
      <c r="B475">
        <v>0</v>
      </c>
      <c r="C475">
        <v>0</v>
      </c>
      <c r="D475">
        <v>0</v>
      </c>
      <c r="E475">
        <v>1</v>
      </c>
      <c r="F475">
        <v>0</v>
      </c>
      <c r="G475">
        <v>0</v>
      </c>
      <c r="H475">
        <v>0</v>
      </c>
      <c r="I475">
        <v>0</v>
      </c>
      <c r="J475">
        <v>2017</v>
      </c>
      <c r="K475" t="s">
        <v>623</v>
      </c>
      <c r="L475" t="s">
        <v>10326</v>
      </c>
      <c r="M475" t="s">
        <v>12089</v>
      </c>
      <c r="N475" t="s">
        <v>11629</v>
      </c>
      <c r="O475" s="1">
        <v>35490</v>
      </c>
      <c r="Q475" t="s">
        <v>623</v>
      </c>
      <c r="R475" t="s">
        <v>11894</v>
      </c>
      <c r="S475">
        <v>49.8</v>
      </c>
      <c r="T475">
        <v>94719.01</v>
      </c>
      <c r="U475">
        <v>90989.01</v>
      </c>
      <c r="V475">
        <v>0</v>
      </c>
      <c r="W475" t="s">
        <v>11770</v>
      </c>
      <c r="X475">
        <v>0</v>
      </c>
      <c r="Y475" t="s">
        <v>11625</v>
      </c>
    </row>
    <row r="476" spans="1:25">
      <c r="A476" t="s">
        <v>9941</v>
      </c>
      <c r="B476">
        <v>0</v>
      </c>
      <c r="C476">
        <v>0</v>
      </c>
      <c r="D476">
        <v>0</v>
      </c>
      <c r="E476">
        <v>1</v>
      </c>
      <c r="F476">
        <v>0</v>
      </c>
      <c r="G476">
        <v>0</v>
      </c>
      <c r="H476">
        <v>0</v>
      </c>
      <c r="I476">
        <v>0</v>
      </c>
      <c r="J476">
        <v>2017</v>
      </c>
      <c r="K476" t="s">
        <v>623</v>
      </c>
      <c r="L476" t="s">
        <v>10326</v>
      </c>
      <c r="M476" t="s">
        <v>12088</v>
      </c>
      <c r="N476" t="s">
        <v>11629</v>
      </c>
      <c r="O476" s="1">
        <v>35551</v>
      </c>
      <c r="Q476" t="s">
        <v>11897</v>
      </c>
      <c r="R476" t="s">
        <v>11896</v>
      </c>
      <c r="S476">
        <v>49.8</v>
      </c>
      <c r="T476">
        <v>232023</v>
      </c>
      <c r="U476">
        <v>221715</v>
      </c>
      <c r="V476">
        <v>2545180</v>
      </c>
      <c r="W476" t="s">
        <v>11770</v>
      </c>
      <c r="X476">
        <v>0</v>
      </c>
      <c r="Y476" t="s">
        <v>249</v>
      </c>
    </row>
    <row r="477" spans="1:25">
      <c r="A477" t="s">
        <v>9941</v>
      </c>
      <c r="B477">
        <v>0</v>
      </c>
      <c r="C477">
        <v>0</v>
      </c>
      <c r="D477">
        <v>0</v>
      </c>
      <c r="E477">
        <v>1</v>
      </c>
      <c r="F477">
        <v>0</v>
      </c>
      <c r="G477">
        <v>0</v>
      </c>
      <c r="H477">
        <v>0</v>
      </c>
      <c r="I477">
        <v>0</v>
      </c>
      <c r="J477">
        <v>2017</v>
      </c>
      <c r="K477" t="s">
        <v>623</v>
      </c>
      <c r="L477" t="s">
        <v>10326</v>
      </c>
      <c r="M477" t="s">
        <v>12087</v>
      </c>
      <c r="N477" t="s">
        <v>11629</v>
      </c>
      <c r="O477" s="1">
        <v>35490</v>
      </c>
      <c r="Q477" t="s">
        <v>11897</v>
      </c>
      <c r="R477" t="s">
        <v>11896</v>
      </c>
      <c r="S477">
        <v>48.3</v>
      </c>
      <c r="T477">
        <v>266248</v>
      </c>
      <c r="U477">
        <v>254482</v>
      </c>
      <c r="V477">
        <v>2923127</v>
      </c>
      <c r="W477" t="s">
        <v>11770</v>
      </c>
      <c r="X477">
        <v>0</v>
      </c>
      <c r="Y477" t="s">
        <v>11625</v>
      </c>
    </row>
    <row r="478" spans="1:25">
      <c r="A478" t="s">
        <v>9941</v>
      </c>
      <c r="B478">
        <v>0</v>
      </c>
      <c r="C478">
        <v>0</v>
      </c>
      <c r="D478">
        <v>0</v>
      </c>
      <c r="E478">
        <v>1</v>
      </c>
      <c r="F478">
        <v>0</v>
      </c>
      <c r="G478">
        <v>0</v>
      </c>
      <c r="H478">
        <v>0</v>
      </c>
      <c r="I478">
        <v>1</v>
      </c>
      <c r="J478">
        <v>2017</v>
      </c>
      <c r="K478" t="s">
        <v>623</v>
      </c>
      <c r="L478" t="s">
        <v>10326</v>
      </c>
      <c r="M478" t="s">
        <v>12086</v>
      </c>
      <c r="N478" t="s">
        <v>11629</v>
      </c>
      <c r="O478" s="1">
        <v>36982</v>
      </c>
      <c r="Q478" t="s">
        <v>11906</v>
      </c>
      <c r="R478" t="s">
        <v>11905</v>
      </c>
      <c r="S478">
        <v>50</v>
      </c>
      <c r="T478">
        <v>26718</v>
      </c>
      <c r="U478">
        <v>25596</v>
      </c>
      <c r="V478">
        <v>290389</v>
      </c>
      <c r="W478" t="s">
        <v>11770</v>
      </c>
      <c r="X478">
        <v>0</v>
      </c>
      <c r="Y478" t="s">
        <v>11625</v>
      </c>
    </row>
    <row r="479" spans="1:25">
      <c r="A479" t="s">
        <v>9941</v>
      </c>
      <c r="B479">
        <v>0</v>
      </c>
      <c r="C479">
        <v>0</v>
      </c>
      <c r="D479">
        <v>0</v>
      </c>
      <c r="E479">
        <v>1</v>
      </c>
      <c r="F479">
        <v>0</v>
      </c>
      <c r="G479">
        <v>0</v>
      </c>
      <c r="H479">
        <v>0</v>
      </c>
      <c r="I479">
        <v>0</v>
      </c>
      <c r="J479">
        <v>2017</v>
      </c>
      <c r="K479" t="s">
        <v>623</v>
      </c>
      <c r="L479" t="s">
        <v>10323</v>
      </c>
      <c r="M479">
        <v>1</v>
      </c>
      <c r="N479" t="s">
        <v>11629</v>
      </c>
      <c r="O479" s="1">
        <v>30011</v>
      </c>
      <c r="Q479" t="s">
        <v>11906</v>
      </c>
      <c r="R479" t="s">
        <v>11905</v>
      </c>
      <c r="S479">
        <v>19.88</v>
      </c>
      <c r="T479">
        <v>168010</v>
      </c>
      <c r="U479">
        <v>168010</v>
      </c>
      <c r="V479">
        <v>1812302</v>
      </c>
      <c r="W479" t="s">
        <v>11770</v>
      </c>
      <c r="X479">
        <v>0</v>
      </c>
      <c r="Y479" t="s">
        <v>11625</v>
      </c>
    </row>
    <row r="480" spans="1:25">
      <c r="A480" t="s">
        <v>9941</v>
      </c>
      <c r="B480">
        <v>0</v>
      </c>
      <c r="C480">
        <v>0</v>
      </c>
      <c r="D480">
        <v>0</v>
      </c>
      <c r="E480">
        <v>1</v>
      </c>
      <c r="F480">
        <v>0</v>
      </c>
      <c r="G480">
        <v>0</v>
      </c>
      <c r="H480">
        <v>0</v>
      </c>
      <c r="I480">
        <v>0</v>
      </c>
      <c r="J480">
        <v>2017</v>
      </c>
      <c r="K480" t="s">
        <v>623</v>
      </c>
      <c r="L480" t="s">
        <v>10323</v>
      </c>
      <c r="M480">
        <v>2</v>
      </c>
      <c r="N480" t="s">
        <v>11629</v>
      </c>
      <c r="O480" s="1">
        <v>32843</v>
      </c>
      <c r="Q480" t="s">
        <v>11906</v>
      </c>
      <c r="R480" t="s">
        <v>11905</v>
      </c>
      <c r="S480">
        <v>49.9</v>
      </c>
      <c r="T480">
        <v>396322</v>
      </c>
      <c r="U480">
        <v>377793</v>
      </c>
      <c r="V480">
        <v>3556679</v>
      </c>
      <c r="W480" t="s">
        <v>11770</v>
      </c>
      <c r="X480">
        <v>0</v>
      </c>
      <c r="Y480" t="s">
        <v>11625</v>
      </c>
    </row>
    <row r="481" spans="1:25">
      <c r="A481" t="s">
        <v>9941</v>
      </c>
      <c r="B481">
        <v>0</v>
      </c>
      <c r="C481">
        <v>0</v>
      </c>
      <c r="D481">
        <v>0</v>
      </c>
      <c r="E481">
        <v>1</v>
      </c>
      <c r="F481">
        <v>0</v>
      </c>
      <c r="G481">
        <v>0</v>
      </c>
      <c r="H481">
        <v>0</v>
      </c>
      <c r="I481">
        <v>0</v>
      </c>
      <c r="J481">
        <v>2017</v>
      </c>
      <c r="K481" t="s">
        <v>623</v>
      </c>
      <c r="L481" t="s">
        <v>10321</v>
      </c>
      <c r="M481" t="s">
        <v>12085</v>
      </c>
      <c r="N481" t="s">
        <v>11629</v>
      </c>
      <c r="O481" s="1">
        <v>39433</v>
      </c>
      <c r="Q481" t="s">
        <v>11906</v>
      </c>
      <c r="R481" t="s">
        <v>11905</v>
      </c>
      <c r="S481">
        <v>4.5999999999999996</v>
      </c>
      <c r="T481">
        <v>364400</v>
      </c>
      <c r="U481">
        <v>35695</v>
      </c>
      <c r="V481">
        <v>0</v>
      </c>
      <c r="W481" t="s">
        <v>11770</v>
      </c>
      <c r="X481">
        <v>0</v>
      </c>
      <c r="Y481" t="s">
        <v>11625</v>
      </c>
    </row>
    <row r="482" spans="1:25">
      <c r="A482" t="s">
        <v>9941</v>
      </c>
      <c r="B482">
        <v>0</v>
      </c>
      <c r="C482">
        <v>0</v>
      </c>
      <c r="D482">
        <v>0</v>
      </c>
      <c r="E482">
        <v>1</v>
      </c>
      <c r="F482">
        <v>0</v>
      </c>
      <c r="G482">
        <v>0</v>
      </c>
      <c r="H482">
        <v>0</v>
      </c>
      <c r="I482">
        <v>0</v>
      </c>
      <c r="J482">
        <v>2017</v>
      </c>
      <c r="K482" t="s">
        <v>623</v>
      </c>
      <c r="L482" t="s">
        <v>10319</v>
      </c>
      <c r="M482" t="s">
        <v>11651</v>
      </c>
      <c r="N482" t="s">
        <v>11629</v>
      </c>
      <c r="O482" s="1">
        <v>34121</v>
      </c>
      <c r="Q482" t="s">
        <v>11912</v>
      </c>
      <c r="R482" t="s">
        <v>11911</v>
      </c>
      <c r="S482">
        <v>2.5</v>
      </c>
      <c r="T482">
        <v>13895</v>
      </c>
      <c r="U482">
        <v>13163</v>
      </c>
      <c r="V482">
        <v>0</v>
      </c>
      <c r="W482" t="s">
        <v>11910</v>
      </c>
      <c r="X482">
        <v>0</v>
      </c>
      <c r="Y482" t="s">
        <v>11770</v>
      </c>
    </row>
    <row r="483" spans="1:25">
      <c r="A483" t="s">
        <v>9941</v>
      </c>
      <c r="B483">
        <v>0</v>
      </c>
      <c r="C483">
        <v>0</v>
      </c>
      <c r="D483">
        <v>0</v>
      </c>
      <c r="E483">
        <v>1</v>
      </c>
      <c r="F483">
        <v>0</v>
      </c>
      <c r="G483">
        <v>0</v>
      </c>
      <c r="H483">
        <v>0</v>
      </c>
      <c r="I483">
        <v>0</v>
      </c>
      <c r="J483">
        <v>2017</v>
      </c>
      <c r="K483" t="s">
        <v>623</v>
      </c>
      <c r="L483" t="s">
        <v>10319</v>
      </c>
      <c r="M483" t="s">
        <v>11650</v>
      </c>
      <c r="N483" t="s">
        <v>11629</v>
      </c>
      <c r="O483" s="1">
        <v>34121</v>
      </c>
      <c r="Q483" t="s">
        <v>11912</v>
      </c>
      <c r="R483" t="s">
        <v>11911</v>
      </c>
      <c r="S483">
        <v>2.5</v>
      </c>
      <c r="T483">
        <v>17791</v>
      </c>
      <c r="U483">
        <v>17059</v>
      </c>
      <c r="V483">
        <v>0</v>
      </c>
      <c r="W483" t="s">
        <v>11910</v>
      </c>
      <c r="X483">
        <v>0</v>
      </c>
      <c r="Y483" t="s">
        <v>11770</v>
      </c>
    </row>
    <row r="484" spans="1:25">
      <c r="A484" t="s">
        <v>9941</v>
      </c>
      <c r="B484">
        <v>0</v>
      </c>
      <c r="C484">
        <v>0</v>
      </c>
      <c r="D484">
        <v>0</v>
      </c>
      <c r="E484">
        <v>1</v>
      </c>
      <c r="F484">
        <v>0</v>
      </c>
      <c r="G484">
        <v>0</v>
      </c>
      <c r="H484">
        <v>0</v>
      </c>
      <c r="I484">
        <v>0</v>
      </c>
      <c r="J484">
        <v>2017</v>
      </c>
      <c r="K484" t="s">
        <v>623</v>
      </c>
      <c r="L484" t="s">
        <v>10319</v>
      </c>
      <c r="M484" t="s">
        <v>11657</v>
      </c>
      <c r="N484" t="s">
        <v>11629</v>
      </c>
      <c r="O484" s="1">
        <v>34121</v>
      </c>
      <c r="Q484" t="s">
        <v>11912</v>
      </c>
      <c r="R484" t="s">
        <v>11911</v>
      </c>
      <c r="S484">
        <v>2.5</v>
      </c>
      <c r="T484">
        <v>12669</v>
      </c>
      <c r="U484">
        <v>12059</v>
      </c>
      <c r="V484">
        <v>0</v>
      </c>
      <c r="W484" t="s">
        <v>11910</v>
      </c>
      <c r="X484">
        <v>0</v>
      </c>
      <c r="Y484" t="s">
        <v>11770</v>
      </c>
    </row>
    <row r="485" spans="1:25">
      <c r="A485" t="s">
        <v>9941</v>
      </c>
      <c r="B485">
        <v>0</v>
      </c>
      <c r="C485">
        <v>0</v>
      </c>
      <c r="D485">
        <v>0</v>
      </c>
      <c r="E485">
        <v>0</v>
      </c>
      <c r="F485">
        <v>0</v>
      </c>
      <c r="G485">
        <v>0</v>
      </c>
      <c r="H485">
        <v>0</v>
      </c>
      <c r="I485">
        <v>1</v>
      </c>
      <c r="J485">
        <v>2017</v>
      </c>
      <c r="K485" t="s">
        <v>623</v>
      </c>
      <c r="L485" t="s">
        <v>10317</v>
      </c>
      <c r="M485">
        <v>1</v>
      </c>
      <c r="N485" t="s">
        <v>11629</v>
      </c>
      <c r="O485" s="1">
        <v>35065</v>
      </c>
      <c r="Q485" t="s">
        <v>11906</v>
      </c>
      <c r="R485" t="s">
        <v>11905</v>
      </c>
      <c r="S485">
        <v>18</v>
      </c>
      <c r="T485">
        <v>335.09</v>
      </c>
      <c r="U485">
        <v>335.09</v>
      </c>
      <c r="V485">
        <v>6264.03</v>
      </c>
      <c r="W485" t="s">
        <v>11770</v>
      </c>
      <c r="X485">
        <v>0</v>
      </c>
      <c r="Y485" t="s">
        <v>11625</v>
      </c>
    </row>
    <row r="486" spans="1:25">
      <c r="A486" t="s">
        <v>9941</v>
      </c>
      <c r="B486">
        <v>0</v>
      </c>
      <c r="C486">
        <v>0</v>
      </c>
      <c r="D486">
        <v>0</v>
      </c>
      <c r="E486">
        <v>0</v>
      </c>
      <c r="F486">
        <v>0</v>
      </c>
      <c r="G486">
        <v>0</v>
      </c>
      <c r="H486">
        <v>0</v>
      </c>
      <c r="I486">
        <v>1</v>
      </c>
      <c r="J486">
        <v>2017</v>
      </c>
      <c r="K486" t="s">
        <v>623</v>
      </c>
      <c r="L486" t="s">
        <v>10317</v>
      </c>
      <c r="M486">
        <v>2</v>
      </c>
      <c r="N486" t="s">
        <v>11629</v>
      </c>
      <c r="O486" s="1">
        <v>35065</v>
      </c>
      <c r="Q486" t="s">
        <v>11906</v>
      </c>
      <c r="R486" t="s">
        <v>11905</v>
      </c>
      <c r="S486">
        <v>27.9</v>
      </c>
      <c r="T486">
        <v>938.05</v>
      </c>
      <c r="U486">
        <v>933.05</v>
      </c>
      <c r="V486">
        <v>13998.01</v>
      </c>
      <c r="W486" t="s">
        <v>11770</v>
      </c>
      <c r="X486">
        <v>0</v>
      </c>
      <c r="Y486" t="s">
        <v>11625</v>
      </c>
    </row>
    <row r="487" spans="1:25">
      <c r="A487" t="s">
        <v>9941</v>
      </c>
      <c r="B487">
        <v>0</v>
      </c>
      <c r="C487">
        <v>0</v>
      </c>
      <c r="D487">
        <v>0</v>
      </c>
      <c r="E487">
        <v>0</v>
      </c>
      <c r="F487">
        <v>0</v>
      </c>
      <c r="G487">
        <v>0</v>
      </c>
      <c r="H487">
        <v>0</v>
      </c>
      <c r="I487">
        <v>1</v>
      </c>
      <c r="J487">
        <v>2017</v>
      </c>
      <c r="K487" t="s">
        <v>623</v>
      </c>
      <c r="L487" t="s">
        <v>10317</v>
      </c>
      <c r="M487">
        <v>3</v>
      </c>
      <c r="N487" t="s">
        <v>11629</v>
      </c>
      <c r="O487" s="1">
        <v>35065</v>
      </c>
      <c r="Q487" t="s">
        <v>11906</v>
      </c>
      <c r="R487" t="s">
        <v>11905</v>
      </c>
      <c r="S487">
        <v>27.9</v>
      </c>
      <c r="T487">
        <v>1616.03</v>
      </c>
      <c r="U487">
        <v>1607.03</v>
      </c>
      <c r="V487">
        <v>24761.01</v>
      </c>
      <c r="W487" t="s">
        <v>11770</v>
      </c>
      <c r="X487">
        <v>0</v>
      </c>
      <c r="Y487" t="s">
        <v>11625</v>
      </c>
    </row>
    <row r="488" spans="1:25">
      <c r="A488" t="s">
        <v>9941</v>
      </c>
      <c r="B488">
        <v>0</v>
      </c>
      <c r="C488">
        <v>0</v>
      </c>
      <c r="D488">
        <v>0</v>
      </c>
      <c r="E488">
        <v>0</v>
      </c>
      <c r="F488">
        <v>0</v>
      </c>
      <c r="G488">
        <v>0</v>
      </c>
      <c r="H488">
        <v>0</v>
      </c>
      <c r="I488">
        <v>0</v>
      </c>
      <c r="J488">
        <v>2017</v>
      </c>
      <c r="K488" t="s">
        <v>623</v>
      </c>
      <c r="L488" t="s">
        <v>10317</v>
      </c>
      <c r="M488">
        <v>4</v>
      </c>
      <c r="N488" t="s">
        <v>11629</v>
      </c>
      <c r="O488" s="1">
        <v>34335</v>
      </c>
      <c r="Q488" t="s">
        <v>623</v>
      </c>
      <c r="R488" t="s">
        <v>11894</v>
      </c>
      <c r="S488">
        <v>26.8</v>
      </c>
      <c r="T488">
        <v>52780.01</v>
      </c>
      <c r="U488">
        <v>50318.01</v>
      </c>
      <c r="V488">
        <v>0</v>
      </c>
      <c r="W488" t="s">
        <v>11770</v>
      </c>
      <c r="X488">
        <v>0</v>
      </c>
      <c r="Y488" t="s">
        <v>11625</v>
      </c>
    </row>
    <row r="489" spans="1:25">
      <c r="A489" t="s">
        <v>9941</v>
      </c>
      <c r="B489">
        <v>0</v>
      </c>
      <c r="C489">
        <v>0</v>
      </c>
      <c r="D489">
        <v>0</v>
      </c>
      <c r="E489">
        <v>0</v>
      </c>
      <c r="F489">
        <v>0</v>
      </c>
      <c r="G489">
        <v>0</v>
      </c>
      <c r="H489">
        <v>0</v>
      </c>
      <c r="I489">
        <v>0</v>
      </c>
      <c r="J489">
        <v>2017</v>
      </c>
      <c r="K489" t="s">
        <v>623</v>
      </c>
      <c r="L489" t="s">
        <v>10317</v>
      </c>
      <c r="M489">
        <v>5</v>
      </c>
      <c r="N489" t="s">
        <v>11629</v>
      </c>
      <c r="O489" s="1">
        <v>37408</v>
      </c>
      <c r="Q489" t="s">
        <v>11897</v>
      </c>
      <c r="R489" t="s">
        <v>11896</v>
      </c>
      <c r="S489">
        <v>40</v>
      </c>
      <c r="T489">
        <v>75674.009999999995</v>
      </c>
      <c r="U489">
        <v>74627.009999999995</v>
      </c>
      <c r="V489">
        <v>873459.01</v>
      </c>
      <c r="W489" t="s">
        <v>11770</v>
      </c>
      <c r="X489">
        <v>0</v>
      </c>
      <c r="Y489" t="s">
        <v>11625</v>
      </c>
    </row>
    <row r="490" spans="1:25">
      <c r="A490" t="s">
        <v>9941</v>
      </c>
      <c r="B490">
        <v>0</v>
      </c>
      <c r="C490">
        <v>0</v>
      </c>
      <c r="D490">
        <v>0</v>
      </c>
      <c r="E490">
        <v>0</v>
      </c>
      <c r="F490">
        <v>0</v>
      </c>
      <c r="G490">
        <v>0</v>
      </c>
      <c r="H490">
        <v>0</v>
      </c>
      <c r="I490">
        <v>0</v>
      </c>
      <c r="J490">
        <v>2017</v>
      </c>
      <c r="K490" t="s">
        <v>623</v>
      </c>
      <c r="L490" t="s">
        <v>10317</v>
      </c>
      <c r="M490">
        <v>6</v>
      </c>
      <c r="N490" t="s">
        <v>11629</v>
      </c>
      <c r="O490" s="1">
        <v>40777</v>
      </c>
      <c r="Q490" t="s">
        <v>11897</v>
      </c>
      <c r="R490" t="s">
        <v>11896</v>
      </c>
      <c r="S490">
        <v>42.5</v>
      </c>
      <c r="T490">
        <v>64241.02</v>
      </c>
      <c r="U490">
        <v>63334.02</v>
      </c>
      <c r="V490">
        <v>736463.02</v>
      </c>
      <c r="W490" t="s">
        <v>11770</v>
      </c>
      <c r="X490">
        <v>0</v>
      </c>
      <c r="Y490" t="s">
        <v>11625</v>
      </c>
    </row>
    <row r="491" spans="1:25">
      <c r="A491" t="s">
        <v>9941</v>
      </c>
      <c r="B491">
        <v>0</v>
      </c>
      <c r="C491">
        <v>0</v>
      </c>
      <c r="D491">
        <v>0</v>
      </c>
      <c r="E491">
        <v>0</v>
      </c>
      <c r="F491">
        <v>0</v>
      </c>
      <c r="G491">
        <v>1</v>
      </c>
      <c r="H491">
        <v>1</v>
      </c>
      <c r="I491">
        <v>0</v>
      </c>
      <c r="J491">
        <v>2017</v>
      </c>
      <c r="K491" t="s">
        <v>623</v>
      </c>
      <c r="L491" t="s">
        <v>10314</v>
      </c>
      <c r="M491">
        <v>5</v>
      </c>
      <c r="N491" t="s">
        <v>11629</v>
      </c>
      <c r="O491" s="1">
        <v>19998</v>
      </c>
      <c r="Q491" t="s">
        <v>11635</v>
      </c>
      <c r="R491" t="s">
        <v>11634</v>
      </c>
      <c r="S491">
        <v>178.87</v>
      </c>
      <c r="T491">
        <v>41868.01</v>
      </c>
      <c r="U491">
        <v>39500.01</v>
      </c>
      <c r="V491">
        <v>684637.01</v>
      </c>
      <c r="W491" t="s">
        <v>11770</v>
      </c>
      <c r="X491">
        <v>0</v>
      </c>
      <c r="Y491" t="s">
        <v>11973</v>
      </c>
    </row>
    <row r="492" spans="1:25">
      <c r="A492" t="s">
        <v>9941</v>
      </c>
      <c r="B492">
        <v>0</v>
      </c>
      <c r="C492">
        <v>0</v>
      </c>
      <c r="D492">
        <v>0</v>
      </c>
      <c r="E492">
        <v>0</v>
      </c>
      <c r="F492">
        <v>0</v>
      </c>
      <c r="G492">
        <v>1</v>
      </c>
      <c r="H492">
        <v>1</v>
      </c>
      <c r="I492">
        <v>0</v>
      </c>
      <c r="J492">
        <v>2017</v>
      </c>
      <c r="K492" t="s">
        <v>623</v>
      </c>
      <c r="L492" t="s">
        <v>10314</v>
      </c>
      <c r="M492">
        <v>6</v>
      </c>
      <c r="N492" t="s">
        <v>11629</v>
      </c>
      <c r="O492" s="1">
        <v>21016</v>
      </c>
      <c r="Q492" t="s">
        <v>11635</v>
      </c>
      <c r="R492" t="s">
        <v>11634</v>
      </c>
      <c r="S492">
        <v>175</v>
      </c>
      <c r="T492">
        <v>67931</v>
      </c>
      <c r="U492">
        <v>64125</v>
      </c>
      <c r="V492">
        <v>1216481</v>
      </c>
      <c r="W492" t="s">
        <v>11770</v>
      </c>
      <c r="X492">
        <v>0</v>
      </c>
      <c r="Y492" t="s">
        <v>11973</v>
      </c>
    </row>
    <row r="493" spans="1:25">
      <c r="A493" t="s">
        <v>9941</v>
      </c>
      <c r="B493">
        <v>0</v>
      </c>
      <c r="C493">
        <v>0</v>
      </c>
      <c r="D493">
        <v>0</v>
      </c>
      <c r="E493">
        <v>0</v>
      </c>
      <c r="F493">
        <v>0</v>
      </c>
      <c r="G493">
        <v>1</v>
      </c>
      <c r="H493">
        <v>1</v>
      </c>
      <c r="I493">
        <v>0</v>
      </c>
      <c r="J493">
        <v>2017</v>
      </c>
      <c r="K493" t="s">
        <v>623</v>
      </c>
      <c r="L493" t="s">
        <v>10314</v>
      </c>
      <c r="M493">
        <v>7</v>
      </c>
      <c r="N493" t="s">
        <v>11629</v>
      </c>
      <c r="O493" s="1">
        <v>24504</v>
      </c>
      <c r="Q493" t="s">
        <v>11635</v>
      </c>
      <c r="R493" t="s">
        <v>11634</v>
      </c>
      <c r="S493">
        <v>505.96</v>
      </c>
      <c r="T493">
        <v>240126.06</v>
      </c>
      <c r="U493">
        <v>237609.06</v>
      </c>
      <c r="V493">
        <v>2628300.06</v>
      </c>
      <c r="W493" t="s">
        <v>11770</v>
      </c>
      <c r="X493">
        <v>0</v>
      </c>
      <c r="Y493" t="s">
        <v>11973</v>
      </c>
    </row>
    <row r="494" spans="1:25">
      <c r="A494" t="s">
        <v>9941</v>
      </c>
      <c r="B494">
        <v>0</v>
      </c>
      <c r="C494">
        <v>0</v>
      </c>
      <c r="D494">
        <v>0</v>
      </c>
      <c r="E494">
        <v>0</v>
      </c>
      <c r="F494">
        <v>0</v>
      </c>
      <c r="G494">
        <v>1</v>
      </c>
      <c r="H494">
        <v>1</v>
      </c>
      <c r="I494">
        <v>0</v>
      </c>
      <c r="J494">
        <v>2017</v>
      </c>
      <c r="K494" t="s">
        <v>623</v>
      </c>
      <c r="L494" t="s">
        <v>10314</v>
      </c>
      <c r="M494">
        <v>8</v>
      </c>
      <c r="N494" t="s">
        <v>11629</v>
      </c>
      <c r="O494" s="1">
        <v>24654</v>
      </c>
      <c r="Q494" t="s">
        <v>11635</v>
      </c>
      <c r="R494" t="s">
        <v>11634</v>
      </c>
      <c r="S494">
        <v>495.9</v>
      </c>
      <c r="T494">
        <v>173773.06</v>
      </c>
      <c r="U494">
        <v>173345.06</v>
      </c>
      <c r="V494">
        <v>1871147.06</v>
      </c>
      <c r="W494" t="s">
        <v>11770</v>
      </c>
      <c r="X494">
        <v>0</v>
      </c>
      <c r="Y494" t="s">
        <v>11973</v>
      </c>
    </row>
    <row r="495" spans="1:25">
      <c r="A495" t="s">
        <v>9941</v>
      </c>
      <c r="B495">
        <v>0</v>
      </c>
      <c r="C495">
        <v>0</v>
      </c>
      <c r="D495">
        <v>0</v>
      </c>
      <c r="E495">
        <v>1</v>
      </c>
      <c r="F495">
        <v>0</v>
      </c>
      <c r="G495">
        <v>0</v>
      </c>
      <c r="H495">
        <v>0</v>
      </c>
      <c r="I495">
        <v>0</v>
      </c>
      <c r="J495">
        <v>2017</v>
      </c>
      <c r="K495" t="s">
        <v>623</v>
      </c>
      <c r="L495" t="s">
        <v>10312</v>
      </c>
      <c r="M495" t="s">
        <v>11636</v>
      </c>
      <c r="N495" t="s">
        <v>11629</v>
      </c>
      <c r="O495" s="1">
        <v>28491</v>
      </c>
      <c r="Q495" t="s">
        <v>11635</v>
      </c>
      <c r="R495" t="s">
        <v>11634</v>
      </c>
      <c r="S495">
        <v>4</v>
      </c>
      <c r="T495">
        <v>10610</v>
      </c>
      <c r="U495">
        <v>10610</v>
      </c>
      <c r="V495">
        <v>509000</v>
      </c>
      <c r="W495" t="s">
        <v>5752</v>
      </c>
      <c r="X495">
        <v>274333</v>
      </c>
      <c r="Y495" t="s">
        <v>11770</v>
      </c>
    </row>
    <row r="496" spans="1:25">
      <c r="A496" t="s">
        <v>9941</v>
      </c>
      <c r="B496">
        <v>0</v>
      </c>
      <c r="C496">
        <v>0</v>
      </c>
      <c r="D496">
        <v>0</v>
      </c>
      <c r="E496">
        <v>1</v>
      </c>
      <c r="F496">
        <v>0</v>
      </c>
      <c r="G496">
        <v>0</v>
      </c>
      <c r="H496">
        <v>0</v>
      </c>
      <c r="I496">
        <v>0</v>
      </c>
      <c r="J496">
        <v>2017</v>
      </c>
      <c r="K496" t="s">
        <v>623</v>
      </c>
      <c r="L496" t="s">
        <v>10309</v>
      </c>
      <c r="M496" t="s">
        <v>11651</v>
      </c>
      <c r="N496" t="s">
        <v>11629</v>
      </c>
      <c r="O496" s="1">
        <v>27973</v>
      </c>
      <c r="Q496" t="s">
        <v>11635</v>
      </c>
      <c r="R496" t="s">
        <v>11634</v>
      </c>
      <c r="S496">
        <v>5</v>
      </c>
      <c r="T496">
        <v>14040</v>
      </c>
      <c r="U496">
        <v>14040</v>
      </c>
      <c r="V496">
        <v>710613</v>
      </c>
      <c r="W496" t="s">
        <v>11770</v>
      </c>
      <c r="X496">
        <v>420090</v>
      </c>
      <c r="Y496" t="s">
        <v>5752</v>
      </c>
    </row>
    <row r="497" spans="1:25">
      <c r="A497" t="s">
        <v>9941</v>
      </c>
      <c r="B497">
        <v>0</v>
      </c>
      <c r="C497">
        <v>0</v>
      </c>
      <c r="D497">
        <v>0</v>
      </c>
      <c r="E497">
        <v>0</v>
      </c>
      <c r="F497">
        <v>0</v>
      </c>
      <c r="G497">
        <v>0</v>
      </c>
      <c r="H497">
        <v>0</v>
      </c>
      <c r="I497">
        <v>1</v>
      </c>
      <c r="J497">
        <v>2017</v>
      </c>
      <c r="K497" t="s">
        <v>623</v>
      </c>
      <c r="L497" t="s">
        <v>10307</v>
      </c>
      <c r="M497" t="s">
        <v>11708</v>
      </c>
      <c r="N497" t="s">
        <v>11637</v>
      </c>
      <c r="O497" s="1">
        <v>29013</v>
      </c>
      <c r="Q497" t="s">
        <v>11906</v>
      </c>
      <c r="R497" t="s">
        <v>11905</v>
      </c>
      <c r="S497">
        <v>24.95</v>
      </c>
      <c r="T497">
        <v>1979.03</v>
      </c>
      <c r="U497">
        <v>1979.03</v>
      </c>
      <c r="V497">
        <v>27931</v>
      </c>
      <c r="W497" t="s">
        <v>11770</v>
      </c>
      <c r="X497">
        <v>0</v>
      </c>
      <c r="Y497" t="s">
        <v>12009</v>
      </c>
    </row>
    <row r="498" spans="1:25">
      <c r="A498" t="s">
        <v>9941</v>
      </c>
      <c r="B498">
        <v>0</v>
      </c>
      <c r="C498">
        <v>0</v>
      </c>
      <c r="D498">
        <v>0</v>
      </c>
      <c r="E498">
        <v>0</v>
      </c>
      <c r="F498">
        <v>0</v>
      </c>
      <c r="G498">
        <v>0</v>
      </c>
      <c r="H498">
        <v>0</v>
      </c>
      <c r="I498">
        <v>1</v>
      </c>
      <c r="J498">
        <v>2017</v>
      </c>
      <c r="K498" t="s">
        <v>623</v>
      </c>
      <c r="L498" t="s">
        <v>10307</v>
      </c>
      <c r="M498" t="s">
        <v>11784</v>
      </c>
      <c r="N498" t="s">
        <v>11637</v>
      </c>
      <c r="O498" s="1">
        <v>29318</v>
      </c>
      <c r="Q498" t="s">
        <v>11906</v>
      </c>
      <c r="R498" t="s">
        <v>11905</v>
      </c>
      <c r="S498">
        <v>24.95</v>
      </c>
      <c r="T498">
        <v>139.06</v>
      </c>
      <c r="U498">
        <v>139.06</v>
      </c>
      <c r="V498">
        <v>2270.0300000000002</v>
      </c>
      <c r="W498" t="s">
        <v>12009</v>
      </c>
      <c r="X498">
        <v>0</v>
      </c>
      <c r="Y498" t="s">
        <v>11625</v>
      </c>
    </row>
    <row r="499" spans="1:25">
      <c r="A499" t="s">
        <v>9941</v>
      </c>
      <c r="B499">
        <v>0</v>
      </c>
      <c r="C499">
        <v>0</v>
      </c>
      <c r="D499">
        <v>0</v>
      </c>
      <c r="E499">
        <v>1</v>
      </c>
      <c r="F499">
        <v>0</v>
      </c>
      <c r="G499">
        <v>0</v>
      </c>
      <c r="H499">
        <v>0</v>
      </c>
      <c r="I499">
        <v>0</v>
      </c>
      <c r="J499">
        <v>2017</v>
      </c>
      <c r="K499" t="s">
        <v>623</v>
      </c>
      <c r="L499" t="s">
        <v>10304</v>
      </c>
      <c r="M499">
        <v>3</v>
      </c>
      <c r="N499" t="s">
        <v>11629</v>
      </c>
      <c r="O499" s="1">
        <v>21186</v>
      </c>
      <c r="Q499" t="s">
        <v>11635</v>
      </c>
      <c r="R499" t="s">
        <v>11634</v>
      </c>
      <c r="S499">
        <v>4</v>
      </c>
      <c r="T499">
        <v>23472</v>
      </c>
      <c r="U499">
        <v>23472</v>
      </c>
      <c r="V499">
        <v>0</v>
      </c>
      <c r="W499" t="s">
        <v>11770</v>
      </c>
      <c r="X499">
        <v>0</v>
      </c>
      <c r="Y499" t="s">
        <v>11625</v>
      </c>
    </row>
    <row r="500" spans="1:25">
      <c r="A500" t="s">
        <v>9941</v>
      </c>
      <c r="B500">
        <v>0</v>
      </c>
      <c r="C500">
        <v>0</v>
      </c>
      <c r="D500">
        <v>0</v>
      </c>
      <c r="E500">
        <v>1</v>
      </c>
      <c r="F500">
        <v>0</v>
      </c>
      <c r="G500">
        <v>0</v>
      </c>
      <c r="H500">
        <v>0</v>
      </c>
      <c r="I500">
        <v>0</v>
      </c>
      <c r="J500">
        <v>2017</v>
      </c>
      <c r="K500" t="s">
        <v>623</v>
      </c>
      <c r="L500" t="s">
        <v>10304</v>
      </c>
      <c r="M500">
        <v>4</v>
      </c>
      <c r="N500" t="s">
        <v>11629</v>
      </c>
      <c r="O500" s="1">
        <v>21094</v>
      </c>
      <c r="Q500" t="s">
        <v>11635</v>
      </c>
      <c r="R500" t="s">
        <v>11634</v>
      </c>
      <c r="S500">
        <v>4</v>
      </c>
      <c r="T500">
        <v>20499</v>
      </c>
      <c r="U500">
        <v>20499</v>
      </c>
      <c r="V500">
        <v>0</v>
      </c>
      <c r="W500" t="s">
        <v>11770</v>
      </c>
      <c r="X500">
        <v>0</v>
      </c>
      <c r="Y500" t="s">
        <v>11625</v>
      </c>
    </row>
    <row r="501" spans="1:25">
      <c r="A501" t="s">
        <v>9941</v>
      </c>
      <c r="B501">
        <v>0</v>
      </c>
      <c r="C501">
        <v>0</v>
      </c>
      <c r="D501">
        <v>0</v>
      </c>
      <c r="E501">
        <v>1</v>
      </c>
      <c r="F501">
        <v>0</v>
      </c>
      <c r="G501">
        <v>0</v>
      </c>
      <c r="H501">
        <v>0</v>
      </c>
      <c r="I501">
        <v>0</v>
      </c>
      <c r="J501">
        <v>2017</v>
      </c>
      <c r="K501" t="s">
        <v>623</v>
      </c>
      <c r="L501" t="s">
        <v>10302</v>
      </c>
      <c r="M501" t="s">
        <v>11829</v>
      </c>
      <c r="N501" t="s">
        <v>11629</v>
      </c>
      <c r="O501" s="1">
        <v>37500</v>
      </c>
      <c r="Q501" t="s">
        <v>11897</v>
      </c>
      <c r="R501" t="s">
        <v>11896</v>
      </c>
      <c r="S501">
        <v>5.0999999999999996</v>
      </c>
      <c r="T501">
        <v>23115</v>
      </c>
      <c r="U501">
        <v>22200</v>
      </c>
      <c r="V501">
        <v>290812</v>
      </c>
      <c r="W501" t="s">
        <v>11770</v>
      </c>
      <c r="X501">
        <v>0</v>
      </c>
      <c r="Y501" t="s">
        <v>249</v>
      </c>
    </row>
    <row r="502" spans="1:25">
      <c r="A502" t="s">
        <v>9941</v>
      </c>
      <c r="B502">
        <v>0</v>
      </c>
      <c r="C502">
        <v>0</v>
      </c>
      <c r="D502">
        <v>0</v>
      </c>
      <c r="E502">
        <v>1</v>
      </c>
      <c r="F502">
        <v>0</v>
      </c>
      <c r="G502">
        <v>0</v>
      </c>
      <c r="H502">
        <v>0</v>
      </c>
      <c r="I502">
        <v>0</v>
      </c>
      <c r="J502">
        <v>2017</v>
      </c>
      <c r="K502" t="s">
        <v>623</v>
      </c>
      <c r="L502" t="s">
        <v>10302</v>
      </c>
      <c r="M502" t="s">
        <v>11668</v>
      </c>
      <c r="N502" t="s">
        <v>11629</v>
      </c>
      <c r="O502" s="1">
        <v>37500</v>
      </c>
      <c r="Q502" t="s">
        <v>11897</v>
      </c>
      <c r="R502" t="s">
        <v>11896</v>
      </c>
      <c r="S502">
        <v>5.0999999999999996</v>
      </c>
      <c r="T502">
        <v>27505</v>
      </c>
      <c r="U502">
        <v>26197</v>
      </c>
      <c r="V502">
        <v>354437</v>
      </c>
      <c r="W502" t="s">
        <v>11770</v>
      </c>
      <c r="X502">
        <v>0</v>
      </c>
      <c r="Y502" t="s">
        <v>249</v>
      </c>
    </row>
    <row r="503" spans="1:25">
      <c r="A503" t="s">
        <v>9941</v>
      </c>
      <c r="B503">
        <v>0</v>
      </c>
      <c r="C503">
        <v>0</v>
      </c>
      <c r="D503">
        <v>0</v>
      </c>
      <c r="E503">
        <v>1</v>
      </c>
      <c r="F503">
        <v>0</v>
      </c>
      <c r="G503">
        <v>0</v>
      </c>
      <c r="H503">
        <v>0</v>
      </c>
      <c r="I503">
        <v>0</v>
      </c>
      <c r="J503">
        <v>2017</v>
      </c>
      <c r="K503" t="s">
        <v>623</v>
      </c>
      <c r="L503" t="s">
        <v>10302</v>
      </c>
      <c r="M503" t="s">
        <v>11667</v>
      </c>
      <c r="N503" t="s">
        <v>11629</v>
      </c>
      <c r="O503" s="1">
        <v>37500</v>
      </c>
      <c r="Q503" t="s">
        <v>623</v>
      </c>
      <c r="R503" t="s">
        <v>11894</v>
      </c>
      <c r="S503">
        <v>4.0999999999999996</v>
      </c>
      <c r="T503">
        <v>5587</v>
      </c>
      <c r="U503">
        <v>5363</v>
      </c>
      <c r="V503">
        <v>0</v>
      </c>
      <c r="W503" t="s">
        <v>11770</v>
      </c>
      <c r="X503">
        <v>0</v>
      </c>
      <c r="Y503" t="s">
        <v>249</v>
      </c>
    </row>
    <row r="504" spans="1:25">
      <c r="A504" t="s">
        <v>9941</v>
      </c>
      <c r="B504">
        <v>0</v>
      </c>
      <c r="C504">
        <v>0</v>
      </c>
      <c r="D504">
        <v>0</v>
      </c>
      <c r="E504">
        <v>0</v>
      </c>
      <c r="F504">
        <v>0</v>
      </c>
      <c r="G504">
        <v>0</v>
      </c>
      <c r="H504">
        <v>0</v>
      </c>
      <c r="I504">
        <v>1</v>
      </c>
      <c r="J504">
        <v>2017</v>
      </c>
      <c r="K504" t="s">
        <v>623</v>
      </c>
      <c r="L504" t="s">
        <v>10299</v>
      </c>
      <c r="M504">
        <v>1</v>
      </c>
      <c r="N504" t="s">
        <v>11629</v>
      </c>
      <c r="O504" s="1">
        <v>41404</v>
      </c>
      <c r="Q504" t="s">
        <v>11906</v>
      </c>
      <c r="R504" t="s">
        <v>11905</v>
      </c>
      <c r="S504">
        <v>100</v>
      </c>
      <c r="T504">
        <v>63968</v>
      </c>
      <c r="U504">
        <v>62200</v>
      </c>
      <c r="V504">
        <v>610486</v>
      </c>
      <c r="W504" t="s">
        <v>11770</v>
      </c>
      <c r="X504">
        <v>0</v>
      </c>
      <c r="Y504" t="s">
        <v>11625</v>
      </c>
    </row>
    <row r="505" spans="1:25">
      <c r="A505" t="s">
        <v>9941</v>
      </c>
      <c r="B505">
        <v>0</v>
      </c>
      <c r="C505">
        <v>0</v>
      </c>
      <c r="D505">
        <v>0</v>
      </c>
      <c r="E505">
        <v>0</v>
      </c>
      <c r="F505">
        <v>0</v>
      </c>
      <c r="G505">
        <v>0</v>
      </c>
      <c r="H505">
        <v>0</v>
      </c>
      <c r="I505">
        <v>1</v>
      </c>
      <c r="J505">
        <v>2017</v>
      </c>
      <c r="K505" t="s">
        <v>623</v>
      </c>
      <c r="L505" t="s">
        <v>10299</v>
      </c>
      <c r="M505">
        <v>2</v>
      </c>
      <c r="N505" t="s">
        <v>11629</v>
      </c>
      <c r="O505" s="1">
        <v>41404</v>
      </c>
      <c r="Q505" t="s">
        <v>11906</v>
      </c>
      <c r="R505" t="s">
        <v>11905</v>
      </c>
      <c r="S505">
        <v>100</v>
      </c>
      <c r="T505">
        <v>69138</v>
      </c>
      <c r="U505">
        <v>67139</v>
      </c>
      <c r="V505">
        <v>665375</v>
      </c>
      <c r="W505" t="s">
        <v>11770</v>
      </c>
      <c r="X505">
        <v>0</v>
      </c>
      <c r="Y505" t="s">
        <v>11625</v>
      </c>
    </row>
    <row r="506" spans="1:25">
      <c r="A506" t="s">
        <v>9941</v>
      </c>
      <c r="B506">
        <v>0</v>
      </c>
      <c r="C506">
        <v>0</v>
      </c>
      <c r="D506">
        <v>0</v>
      </c>
      <c r="E506">
        <v>0</v>
      </c>
      <c r="F506">
        <v>0</v>
      </c>
      <c r="G506">
        <v>0</v>
      </c>
      <c r="H506">
        <v>0</v>
      </c>
      <c r="I506">
        <v>1</v>
      </c>
      <c r="J506">
        <v>2017</v>
      </c>
      <c r="K506" t="s">
        <v>623</v>
      </c>
      <c r="L506" t="s">
        <v>10299</v>
      </c>
      <c r="M506">
        <v>3</v>
      </c>
      <c r="N506" t="s">
        <v>11629</v>
      </c>
      <c r="O506" s="1">
        <v>41404</v>
      </c>
      <c r="Q506" t="s">
        <v>11906</v>
      </c>
      <c r="R506" t="s">
        <v>11905</v>
      </c>
      <c r="S506">
        <v>100</v>
      </c>
      <c r="T506">
        <v>62976</v>
      </c>
      <c r="U506">
        <v>61174</v>
      </c>
      <c r="V506">
        <v>612499</v>
      </c>
      <c r="W506" t="s">
        <v>11770</v>
      </c>
      <c r="X506">
        <v>0</v>
      </c>
      <c r="Y506" t="s">
        <v>11625</v>
      </c>
    </row>
    <row r="507" spans="1:25">
      <c r="A507" t="s">
        <v>9941</v>
      </c>
      <c r="B507">
        <v>0</v>
      </c>
      <c r="C507">
        <v>0</v>
      </c>
      <c r="D507">
        <v>0</v>
      </c>
      <c r="E507">
        <v>0</v>
      </c>
      <c r="F507">
        <v>0</v>
      </c>
      <c r="G507">
        <v>0</v>
      </c>
      <c r="H507">
        <v>0</v>
      </c>
      <c r="I507">
        <v>1</v>
      </c>
      <c r="J507">
        <v>2017</v>
      </c>
      <c r="K507" t="s">
        <v>623</v>
      </c>
      <c r="L507" t="s">
        <v>10299</v>
      </c>
      <c r="M507">
        <v>4</v>
      </c>
      <c r="N507" t="s">
        <v>11629</v>
      </c>
      <c r="O507" s="1">
        <v>41404</v>
      </c>
      <c r="Q507" t="s">
        <v>11906</v>
      </c>
      <c r="R507" t="s">
        <v>11905</v>
      </c>
      <c r="S507">
        <v>100</v>
      </c>
      <c r="T507">
        <v>57517</v>
      </c>
      <c r="U507">
        <v>55959</v>
      </c>
      <c r="V507">
        <v>557597</v>
      </c>
      <c r="W507" t="s">
        <v>11770</v>
      </c>
      <c r="X507">
        <v>0</v>
      </c>
      <c r="Y507" t="s">
        <v>11625</v>
      </c>
    </row>
    <row r="508" spans="1:25">
      <c r="A508" t="s">
        <v>9941</v>
      </c>
      <c r="B508">
        <v>0</v>
      </c>
      <c r="C508">
        <v>0</v>
      </c>
      <c r="D508">
        <v>0</v>
      </c>
      <c r="E508">
        <v>0</v>
      </c>
      <c r="F508">
        <v>0</v>
      </c>
      <c r="G508">
        <v>0</v>
      </c>
      <c r="H508">
        <v>0</v>
      </c>
      <c r="I508">
        <v>1</v>
      </c>
      <c r="J508">
        <v>2017</v>
      </c>
      <c r="K508" t="s">
        <v>623</v>
      </c>
      <c r="L508" t="s">
        <v>10299</v>
      </c>
      <c r="M508">
        <v>5</v>
      </c>
      <c r="N508" t="s">
        <v>11629</v>
      </c>
      <c r="O508" s="1">
        <v>41404</v>
      </c>
      <c r="Q508" t="s">
        <v>11906</v>
      </c>
      <c r="R508" t="s">
        <v>11905</v>
      </c>
      <c r="S508">
        <v>100</v>
      </c>
      <c r="T508">
        <v>68027</v>
      </c>
      <c r="U508">
        <v>66648</v>
      </c>
      <c r="V508">
        <v>850540</v>
      </c>
      <c r="W508" t="s">
        <v>11770</v>
      </c>
      <c r="X508">
        <v>0</v>
      </c>
      <c r="Y508" t="s">
        <v>11625</v>
      </c>
    </row>
    <row r="509" spans="1:25">
      <c r="A509" t="s">
        <v>9941</v>
      </c>
      <c r="B509">
        <v>0</v>
      </c>
      <c r="C509">
        <v>0</v>
      </c>
      <c r="D509">
        <v>0</v>
      </c>
      <c r="E509">
        <v>0</v>
      </c>
      <c r="F509">
        <v>0</v>
      </c>
      <c r="G509">
        <v>0</v>
      </c>
      <c r="H509">
        <v>0</v>
      </c>
      <c r="I509">
        <v>1</v>
      </c>
      <c r="J509">
        <v>2017</v>
      </c>
      <c r="K509" t="s">
        <v>623</v>
      </c>
      <c r="L509" t="s">
        <v>10299</v>
      </c>
      <c r="M509">
        <v>6</v>
      </c>
      <c r="N509" t="s">
        <v>11629</v>
      </c>
      <c r="O509" s="1">
        <v>41404</v>
      </c>
      <c r="Q509" t="s">
        <v>11906</v>
      </c>
      <c r="R509" t="s">
        <v>11905</v>
      </c>
      <c r="S509">
        <v>100</v>
      </c>
      <c r="T509">
        <v>57050</v>
      </c>
      <c r="U509">
        <v>55417</v>
      </c>
      <c r="V509">
        <v>548463</v>
      </c>
      <c r="W509" t="s">
        <v>11770</v>
      </c>
      <c r="X509">
        <v>0</v>
      </c>
      <c r="Y509" t="s">
        <v>11625</v>
      </c>
    </row>
    <row r="510" spans="1:25">
      <c r="A510" t="s">
        <v>9941</v>
      </c>
      <c r="B510">
        <v>0</v>
      </c>
      <c r="C510">
        <v>0</v>
      </c>
      <c r="D510">
        <v>0</v>
      </c>
      <c r="E510">
        <v>0</v>
      </c>
      <c r="F510">
        <v>0</v>
      </c>
      <c r="G510">
        <v>0</v>
      </c>
      <c r="H510">
        <v>0</v>
      </c>
      <c r="I510">
        <v>1</v>
      </c>
      <c r="J510">
        <v>2017</v>
      </c>
      <c r="K510" t="s">
        <v>623</v>
      </c>
      <c r="L510" t="s">
        <v>10299</v>
      </c>
      <c r="M510">
        <v>7</v>
      </c>
      <c r="N510" t="s">
        <v>11629</v>
      </c>
      <c r="O510" s="1">
        <v>41404</v>
      </c>
      <c r="Q510" t="s">
        <v>11906</v>
      </c>
      <c r="R510" t="s">
        <v>11905</v>
      </c>
      <c r="S510">
        <v>100</v>
      </c>
      <c r="T510">
        <v>69489</v>
      </c>
      <c r="U510">
        <v>67475</v>
      </c>
      <c r="V510">
        <v>666168</v>
      </c>
      <c r="W510" t="s">
        <v>11770</v>
      </c>
      <c r="X510">
        <v>0</v>
      </c>
      <c r="Y510" t="s">
        <v>11625</v>
      </c>
    </row>
    <row r="511" spans="1:25">
      <c r="A511" t="s">
        <v>9941</v>
      </c>
      <c r="B511">
        <v>0</v>
      </c>
      <c r="C511">
        <v>0</v>
      </c>
      <c r="D511">
        <v>0</v>
      </c>
      <c r="E511">
        <v>0</v>
      </c>
      <c r="F511">
        <v>0</v>
      </c>
      <c r="G511">
        <v>0</v>
      </c>
      <c r="H511">
        <v>0</v>
      </c>
      <c r="I511">
        <v>1</v>
      </c>
      <c r="J511">
        <v>2017</v>
      </c>
      <c r="K511" t="s">
        <v>623</v>
      </c>
      <c r="L511" t="s">
        <v>10299</v>
      </c>
      <c r="M511">
        <v>8</v>
      </c>
      <c r="N511" t="s">
        <v>11629</v>
      </c>
      <c r="O511" s="1">
        <v>41404</v>
      </c>
      <c r="Q511" t="s">
        <v>11906</v>
      </c>
      <c r="R511" t="s">
        <v>11905</v>
      </c>
      <c r="S511">
        <v>100</v>
      </c>
      <c r="T511">
        <v>55372</v>
      </c>
      <c r="U511">
        <v>53914</v>
      </c>
      <c r="V511">
        <v>531919</v>
      </c>
      <c r="W511" t="s">
        <v>11770</v>
      </c>
      <c r="X511">
        <v>0</v>
      </c>
      <c r="Y511" t="s">
        <v>11625</v>
      </c>
    </row>
    <row r="512" spans="1:25">
      <c r="A512" t="s">
        <v>9941</v>
      </c>
      <c r="B512">
        <v>0</v>
      </c>
      <c r="C512">
        <v>0</v>
      </c>
      <c r="D512">
        <v>0</v>
      </c>
      <c r="E512">
        <v>1</v>
      </c>
      <c r="F512">
        <v>0</v>
      </c>
      <c r="G512">
        <v>0</v>
      </c>
      <c r="H512">
        <v>0</v>
      </c>
      <c r="I512">
        <v>0</v>
      </c>
      <c r="J512">
        <v>2017</v>
      </c>
      <c r="K512" t="s">
        <v>623</v>
      </c>
      <c r="L512" t="s">
        <v>10296</v>
      </c>
      <c r="M512" t="s">
        <v>11708</v>
      </c>
      <c r="N512" t="s">
        <v>11629</v>
      </c>
      <c r="O512" s="1">
        <v>31868</v>
      </c>
      <c r="Q512" t="s">
        <v>11906</v>
      </c>
      <c r="R512" t="s">
        <v>11905</v>
      </c>
      <c r="S512">
        <v>6</v>
      </c>
      <c r="T512">
        <v>31008</v>
      </c>
      <c r="U512">
        <v>29532</v>
      </c>
      <c r="V512">
        <v>462226</v>
      </c>
      <c r="W512" t="s">
        <v>11770</v>
      </c>
      <c r="X512">
        <v>0</v>
      </c>
      <c r="Y512" t="s">
        <v>11973</v>
      </c>
    </row>
    <row r="513" spans="1:25">
      <c r="A513" t="s">
        <v>9941</v>
      </c>
      <c r="B513">
        <v>0</v>
      </c>
      <c r="C513">
        <v>0</v>
      </c>
      <c r="D513">
        <v>0</v>
      </c>
      <c r="E513">
        <v>1</v>
      </c>
      <c r="F513">
        <v>0</v>
      </c>
      <c r="G513">
        <v>0</v>
      </c>
      <c r="H513">
        <v>0</v>
      </c>
      <c r="I513">
        <v>0</v>
      </c>
      <c r="J513">
        <v>2017</v>
      </c>
      <c r="K513" t="s">
        <v>623</v>
      </c>
      <c r="L513" t="s">
        <v>10294</v>
      </c>
      <c r="M513">
        <v>1</v>
      </c>
      <c r="N513" t="s">
        <v>11629</v>
      </c>
      <c r="O513" s="1">
        <v>31382</v>
      </c>
      <c r="Q513" t="s">
        <v>11906</v>
      </c>
      <c r="R513" t="s">
        <v>11905</v>
      </c>
      <c r="S513">
        <v>20</v>
      </c>
      <c r="T513">
        <v>157114</v>
      </c>
      <c r="U513">
        <v>153188</v>
      </c>
      <c r="V513">
        <v>1788254</v>
      </c>
      <c r="W513" t="s">
        <v>11770</v>
      </c>
      <c r="X513">
        <v>0</v>
      </c>
      <c r="Y513" t="s">
        <v>11770</v>
      </c>
    </row>
    <row r="514" spans="1:25">
      <c r="A514" t="s">
        <v>9941</v>
      </c>
      <c r="B514">
        <v>0</v>
      </c>
      <c r="C514">
        <v>0</v>
      </c>
      <c r="D514">
        <v>0</v>
      </c>
      <c r="E514">
        <v>1</v>
      </c>
      <c r="F514">
        <v>0</v>
      </c>
      <c r="G514">
        <v>0</v>
      </c>
      <c r="H514">
        <v>0</v>
      </c>
      <c r="I514">
        <v>0</v>
      </c>
      <c r="J514">
        <v>2017</v>
      </c>
      <c r="K514" t="s">
        <v>623</v>
      </c>
      <c r="L514" t="s">
        <v>10294</v>
      </c>
      <c r="M514">
        <v>2</v>
      </c>
      <c r="N514" t="s">
        <v>11629</v>
      </c>
      <c r="O514" s="1">
        <v>31382</v>
      </c>
      <c r="Q514" t="s">
        <v>11906</v>
      </c>
      <c r="R514" t="s">
        <v>11905</v>
      </c>
      <c r="S514">
        <v>20</v>
      </c>
      <c r="T514">
        <v>152167</v>
      </c>
      <c r="U514">
        <v>148365</v>
      </c>
      <c r="V514">
        <v>1747641</v>
      </c>
      <c r="W514" t="s">
        <v>11770</v>
      </c>
      <c r="X514">
        <v>0</v>
      </c>
      <c r="Y514" t="s">
        <v>11770</v>
      </c>
    </row>
    <row r="515" spans="1:25">
      <c r="A515" t="s">
        <v>9941</v>
      </c>
      <c r="B515">
        <v>0</v>
      </c>
      <c r="C515">
        <v>0</v>
      </c>
      <c r="D515">
        <v>0</v>
      </c>
      <c r="E515">
        <v>1</v>
      </c>
      <c r="F515">
        <v>0</v>
      </c>
      <c r="G515">
        <v>0</v>
      </c>
      <c r="H515">
        <v>0</v>
      </c>
      <c r="I515">
        <v>0</v>
      </c>
      <c r="J515">
        <v>2017</v>
      </c>
      <c r="K515" t="s">
        <v>623</v>
      </c>
      <c r="L515" t="s">
        <v>10294</v>
      </c>
      <c r="M515">
        <v>3</v>
      </c>
      <c r="N515" t="s">
        <v>11629</v>
      </c>
      <c r="O515" s="1">
        <v>31382</v>
      </c>
      <c r="Q515" t="s">
        <v>11906</v>
      </c>
      <c r="R515" t="s">
        <v>11905</v>
      </c>
      <c r="S515">
        <v>20</v>
      </c>
      <c r="T515">
        <v>152504</v>
      </c>
      <c r="U515">
        <v>148691</v>
      </c>
      <c r="V515">
        <v>1767003</v>
      </c>
      <c r="W515" t="s">
        <v>11770</v>
      </c>
      <c r="X515">
        <v>0</v>
      </c>
      <c r="Y515" t="s">
        <v>11770</v>
      </c>
    </row>
    <row r="516" spans="1:25">
      <c r="A516" t="s">
        <v>9941</v>
      </c>
      <c r="B516">
        <v>0</v>
      </c>
      <c r="C516">
        <v>0</v>
      </c>
      <c r="D516">
        <v>0</v>
      </c>
      <c r="E516">
        <v>1</v>
      </c>
      <c r="F516">
        <v>0</v>
      </c>
      <c r="G516">
        <v>0</v>
      </c>
      <c r="H516">
        <v>0</v>
      </c>
      <c r="I516">
        <v>0</v>
      </c>
      <c r="J516">
        <v>2017</v>
      </c>
      <c r="K516" t="s">
        <v>623</v>
      </c>
      <c r="L516" t="s">
        <v>10292</v>
      </c>
      <c r="M516">
        <v>1</v>
      </c>
      <c r="N516" t="s">
        <v>11629</v>
      </c>
      <c r="O516" s="1">
        <v>36982</v>
      </c>
      <c r="Q516" t="s">
        <v>11906</v>
      </c>
      <c r="R516" t="s">
        <v>11905</v>
      </c>
      <c r="S516">
        <v>7</v>
      </c>
      <c r="T516">
        <v>29099</v>
      </c>
      <c r="U516">
        <v>28047</v>
      </c>
      <c r="V516">
        <v>0</v>
      </c>
      <c r="W516" t="s">
        <v>11770</v>
      </c>
      <c r="X516">
        <v>0</v>
      </c>
      <c r="Y516" t="s">
        <v>11625</v>
      </c>
    </row>
    <row r="517" spans="1:25">
      <c r="A517" t="s">
        <v>9941</v>
      </c>
      <c r="B517">
        <v>0</v>
      </c>
      <c r="C517">
        <v>0</v>
      </c>
      <c r="D517">
        <v>0</v>
      </c>
      <c r="E517">
        <v>1</v>
      </c>
      <c r="F517">
        <v>0</v>
      </c>
      <c r="G517">
        <v>0</v>
      </c>
      <c r="H517">
        <v>0</v>
      </c>
      <c r="I517">
        <v>0</v>
      </c>
      <c r="J517">
        <v>2017</v>
      </c>
      <c r="K517" t="s">
        <v>623</v>
      </c>
      <c r="L517" t="s">
        <v>10289</v>
      </c>
      <c r="M517" t="s">
        <v>12084</v>
      </c>
      <c r="N517" t="s">
        <v>11629</v>
      </c>
      <c r="O517" s="1">
        <v>33604</v>
      </c>
      <c r="Q517" t="s">
        <v>11906</v>
      </c>
      <c r="R517" t="s">
        <v>11905</v>
      </c>
      <c r="S517">
        <v>38.9</v>
      </c>
      <c r="T517">
        <v>93654.080000000002</v>
      </c>
      <c r="U517">
        <v>93504.08</v>
      </c>
      <c r="V517">
        <v>1189455</v>
      </c>
      <c r="W517" t="s">
        <v>11770</v>
      </c>
      <c r="X517">
        <v>0</v>
      </c>
      <c r="Y517" t="s">
        <v>11625</v>
      </c>
    </row>
    <row r="518" spans="1:25">
      <c r="A518" t="s">
        <v>9941</v>
      </c>
      <c r="B518">
        <v>0</v>
      </c>
      <c r="C518">
        <v>0</v>
      </c>
      <c r="D518">
        <v>0</v>
      </c>
      <c r="E518">
        <v>1</v>
      </c>
      <c r="F518">
        <v>0</v>
      </c>
      <c r="G518">
        <v>0</v>
      </c>
      <c r="H518">
        <v>0</v>
      </c>
      <c r="I518">
        <v>0</v>
      </c>
      <c r="J518">
        <v>2017</v>
      </c>
      <c r="K518" t="s">
        <v>623</v>
      </c>
      <c r="L518" t="s">
        <v>10287</v>
      </c>
      <c r="M518" t="s">
        <v>11636</v>
      </c>
      <c r="N518" t="s">
        <v>11629</v>
      </c>
      <c r="O518" s="1">
        <v>31048</v>
      </c>
      <c r="Q518" t="s">
        <v>11912</v>
      </c>
      <c r="R518" t="s">
        <v>11911</v>
      </c>
      <c r="S518">
        <v>0.9</v>
      </c>
      <c r="T518">
        <v>4420</v>
      </c>
      <c r="U518">
        <v>4420</v>
      </c>
      <c r="V518">
        <v>21669</v>
      </c>
      <c r="W518" t="s">
        <v>11770</v>
      </c>
      <c r="X518">
        <v>0</v>
      </c>
      <c r="Y518" t="s">
        <v>11625</v>
      </c>
    </row>
    <row r="519" spans="1:25">
      <c r="A519" t="s">
        <v>9941</v>
      </c>
      <c r="B519">
        <v>0</v>
      </c>
      <c r="C519">
        <v>0</v>
      </c>
      <c r="D519">
        <v>0</v>
      </c>
      <c r="E519">
        <v>1</v>
      </c>
      <c r="F519">
        <v>0</v>
      </c>
      <c r="G519">
        <v>0</v>
      </c>
      <c r="H519">
        <v>0</v>
      </c>
      <c r="I519">
        <v>0</v>
      </c>
      <c r="J519">
        <v>2017</v>
      </c>
      <c r="K519" t="s">
        <v>623</v>
      </c>
      <c r="L519" t="s">
        <v>10287</v>
      </c>
      <c r="M519" t="s">
        <v>11692</v>
      </c>
      <c r="N519" t="s">
        <v>11629</v>
      </c>
      <c r="O519" s="1">
        <v>31048</v>
      </c>
      <c r="Q519" t="s">
        <v>11912</v>
      </c>
      <c r="R519" t="s">
        <v>11911</v>
      </c>
      <c r="S519">
        <v>0.9</v>
      </c>
      <c r="T519">
        <v>4819</v>
      </c>
      <c r="U519">
        <v>4819</v>
      </c>
      <c r="V519">
        <v>23820</v>
      </c>
      <c r="W519" t="s">
        <v>11770</v>
      </c>
      <c r="X519">
        <v>0</v>
      </c>
      <c r="Y519" t="s">
        <v>11625</v>
      </c>
    </row>
    <row r="520" spans="1:25">
      <c r="A520" t="s">
        <v>9941</v>
      </c>
      <c r="B520">
        <v>0</v>
      </c>
      <c r="C520">
        <v>0</v>
      </c>
      <c r="D520">
        <v>0</v>
      </c>
      <c r="E520">
        <v>1</v>
      </c>
      <c r="F520">
        <v>0</v>
      </c>
      <c r="G520">
        <v>0</v>
      </c>
      <c r="H520">
        <v>0</v>
      </c>
      <c r="I520">
        <v>0</v>
      </c>
      <c r="J520">
        <v>2017</v>
      </c>
      <c r="K520" t="s">
        <v>623</v>
      </c>
      <c r="L520" t="s">
        <v>10287</v>
      </c>
      <c r="M520" t="s">
        <v>11803</v>
      </c>
      <c r="N520" t="s">
        <v>11629</v>
      </c>
      <c r="O520" s="1">
        <v>36951</v>
      </c>
      <c r="Q520" t="s">
        <v>11912</v>
      </c>
      <c r="R520" t="s">
        <v>11911</v>
      </c>
      <c r="S520">
        <v>0.9</v>
      </c>
      <c r="T520">
        <v>4294</v>
      </c>
      <c r="U520">
        <v>4294</v>
      </c>
      <c r="V520">
        <v>21611</v>
      </c>
      <c r="W520" t="s">
        <v>11770</v>
      </c>
      <c r="X520">
        <v>0</v>
      </c>
      <c r="Y520" t="s">
        <v>11625</v>
      </c>
    </row>
    <row r="521" spans="1:25">
      <c r="A521" t="s">
        <v>9941</v>
      </c>
      <c r="B521">
        <v>0</v>
      </c>
      <c r="C521">
        <v>0</v>
      </c>
      <c r="D521">
        <v>0</v>
      </c>
      <c r="E521">
        <v>1</v>
      </c>
      <c r="F521">
        <v>0</v>
      </c>
      <c r="G521">
        <v>0</v>
      </c>
      <c r="H521">
        <v>0</v>
      </c>
      <c r="I521">
        <v>0</v>
      </c>
      <c r="J521">
        <v>2017</v>
      </c>
      <c r="K521" t="s">
        <v>623</v>
      </c>
      <c r="L521" t="s">
        <v>10285</v>
      </c>
      <c r="M521" t="s">
        <v>11877</v>
      </c>
      <c r="N521" t="s">
        <v>11629</v>
      </c>
      <c r="O521" s="1">
        <v>31625</v>
      </c>
      <c r="Q521" t="s">
        <v>11912</v>
      </c>
      <c r="R521" t="s">
        <v>11911</v>
      </c>
      <c r="S521">
        <v>0.75</v>
      </c>
      <c r="T521">
        <v>1593</v>
      </c>
      <c r="U521">
        <v>1524</v>
      </c>
      <c r="V521">
        <v>17141</v>
      </c>
      <c r="W521" t="s">
        <v>11770</v>
      </c>
      <c r="X521">
        <v>0</v>
      </c>
      <c r="Y521" t="s">
        <v>11625</v>
      </c>
    </row>
    <row r="522" spans="1:25">
      <c r="A522" t="s">
        <v>9941</v>
      </c>
      <c r="B522">
        <v>0</v>
      </c>
      <c r="C522">
        <v>0</v>
      </c>
      <c r="D522">
        <v>0</v>
      </c>
      <c r="E522">
        <v>1</v>
      </c>
      <c r="F522">
        <v>0</v>
      </c>
      <c r="G522">
        <v>0</v>
      </c>
      <c r="H522">
        <v>0</v>
      </c>
      <c r="I522">
        <v>0</v>
      </c>
      <c r="J522">
        <v>2017</v>
      </c>
      <c r="K522" t="s">
        <v>623</v>
      </c>
      <c r="L522" t="s">
        <v>10285</v>
      </c>
      <c r="M522" t="s">
        <v>11876</v>
      </c>
      <c r="N522" t="s">
        <v>11645</v>
      </c>
      <c r="O522" s="1">
        <v>31625</v>
      </c>
      <c r="Q522" t="s">
        <v>11912</v>
      </c>
      <c r="R522" t="s">
        <v>11911</v>
      </c>
      <c r="S522">
        <v>0.75</v>
      </c>
      <c r="T522">
        <v>531</v>
      </c>
      <c r="U522">
        <v>508</v>
      </c>
      <c r="V522">
        <v>5714</v>
      </c>
      <c r="W522" t="s">
        <v>11770</v>
      </c>
      <c r="X522">
        <v>0</v>
      </c>
      <c r="Y522" t="s">
        <v>11625</v>
      </c>
    </row>
    <row r="523" spans="1:25">
      <c r="A523" t="s">
        <v>9941</v>
      </c>
      <c r="B523">
        <v>0</v>
      </c>
      <c r="C523">
        <v>0</v>
      </c>
      <c r="D523">
        <v>0</v>
      </c>
      <c r="E523">
        <v>1</v>
      </c>
      <c r="F523">
        <v>0</v>
      </c>
      <c r="G523">
        <v>0</v>
      </c>
      <c r="H523">
        <v>0</v>
      </c>
      <c r="I523">
        <v>0</v>
      </c>
      <c r="J523">
        <v>2017</v>
      </c>
      <c r="K523" t="s">
        <v>623</v>
      </c>
      <c r="L523" t="s">
        <v>10283</v>
      </c>
      <c r="M523" t="s">
        <v>12083</v>
      </c>
      <c r="N523" t="s">
        <v>11632</v>
      </c>
      <c r="O523" s="1">
        <v>32874</v>
      </c>
      <c r="P523">
        <v>42913</v>
      </c>
      <c r="Q523" t="s">
        <v>11906</v>
      </c>
      <c r="R523" t="s">
        <v>11905</v>
      </c>
      <c r="S523">
        <v>48</v>
      </c>
      <c r="T523">
        <v>0.06</v>
      </c>
      <c r="U523">
        <v>0.06</v>
      </c>
      <c r="V523">
        <v>0</v>
      </c>
      <c r="W523" t="s">
        <v>11770</v>
      </c>
      <c r="X523">
        <v>0</v>
      </c>
      <c r="Y523" t="s">
        <v>11625</v>
      </c>
    </row>
    <row r="524" spans="1:25">
      <c r="A524" t="s">
        <v>9941</v>
      </c>
      <c r="B524">
        <v>0</v>
      </c>
      <c r="C524">
        <v>0</v>
      </c>
      <c r="D524">
        <v>0</v>
      </c>
      <c r="E524">
        <v>1</v>
      </c>
      <c r="F524">
        <v>0</v>
      </c>
      <c r="G524">
        <v>0</v>
      </c>
      <c r="H524">
        <v>0</v>
      </c>
      <c r="I524">
        <v>0</v>
      </c>
      <c r="J524">
        <v>2017</v>
      </c>
      <c r="K524" t="s">
        <v>623</v>
      </c>
      <c r="L524" t="s">
        <v>10281</v>
      </c>
      <c r="M524" t="s">
        <v>12082</v>
      </c>
      <c r="N524" t="s">
        <v>11629</v>
      </c>
      <c r="O524" s="1">
        <v>33178</v>
      </c>
      <c r="Q524" t="s">
        <v>11897</v>
      </c>
      <c r="R524" t="s">
        <v>11896</v>
      </c>
      <c r="S524">
        <v>60.5</v>
      </c>
      <c r="T524">
        <v>72859</v>
      </c>
      <c r="U524">
        <v>71957</v>
      </c>
      <c r="V524">
        <v>736915</v>
      </c>
      <c r="W524" t="s">
        <v>11770</v>
      </c>
      <c r="X524">
        <v>0</v>
      </c>
      <c r="Y524" t="s">
        <v>11625</v>
      </c>
    </row>
    <row r="525" spans="1:25">
      <c r="A525" t="s">
        <v>9941</v>
      </c>
      <c r="B525">
        <v>0</v>
      </c>
      <c r="C525">
        <v>0</v>
      </c>
      <c r="D525">
        <v>0</v>
      </c>
      <c r="E525">
        <v>1</v>
      </c>
      <c r="F525">
        <v>0</v>
      </c>
      <c r="G525">
        <v>0</v>
      </c>
      <c r="H525">
        <v>0</v>
      </c>
      <c r="I525">
        <v>0</v>
      </c>
      <c r="J525">
        <v>2017</v>
      </c>
      <c r="K525" t="s">
        <v>623</v>
      </c>
      <c r="L525" t="s">
        <v>10281</v>
      </c>
      <c r="M525" t="s">
        <v>11937</v>
      </c>
      <c r="N525" t="s">
        <v>11629</v>
      </c>
      <c r="O525" s="1">
        <v>33178</v>
      </c>
      <c r="Q525" t="s">
        <v>623</v>
      </c>
      <c r="R525" t="s">
        <v>11894</v>
      </c>
      <c r="S525">
        <v>12.5</v>
      </c>
      <c r="T525">
        <v>17163</v>
      </c>
      <c r="U525">
        <v>16667</v>
      </c>
      <c r="V525">
        <v>0</v>
      </c>
      <c r="W525" t="s">
        <v>11770</v>
      </c>
      <c r="X525">
        <v>0</v>
      </c>
      <c r="Y525" t="s">
        <v>11625</v>
      </c>
    </row>
    <row r="526" spans="1:25">
      <c r="A526" t="s">
        <v>9941</v>
      </c>
      <c r="B526">
        <v>0</v>
      </c>
      <c r="C526">
        <v>0</v>
      </c>
      <c r="D526">
        <v>0</v>
      </c>
      <c r="E526">
        <v>1</v>
      </c>
      <c r="F526">
        <v>0</v>
      </c>
      <c r="G526">
        <v>0</v>
      </c>
      <c r="H526">
        <v>0</v>
      </c>
      <c r="I526">
        <v>0</v>
      </c>
      <c r="J526">
        <v>2017</v>
      </c>
      <c r="K526" t="s">
        <v>623</v>
      </c>
      <c r="L526" t="s">
        <v>10279</v>
      </c>
      <c r="M526" t="s">
        <v>12081</v>
      </c>
      <c r="N526" t="s">
        <v>11629</v>
      </c>
      <c r="O526" s="1">
        <v>42217</v>
      </c>
      <c r="Q526" t="s">
        <v>11906</v>
      </c>
      <c r="R526" t="s">
        <v>11905</v>
      </c>
      <c r="S526">
        <v>4.4000000000000004</v>
      </c>
      <c r="T526">
        <v>33366</v>
      </c>
      <c r="U526">
        <v>32254</v>
      </c>
      <c r="V526">
        <v>5089590</v>
      </c>
      <c r="W526" t="s">
        <v>11770</v>
      </c>
      <c r="X526">
        <v>0</v>
      </c>
      <c r="Y526" t="s">
        <v>12009</v>
      </c>
    </row>
    <row r="527" spans="1:25">
      <c r="A527" t="s">
        <v>9941</v>
      </c>
      <c r="B527">
        <v>0</v>
      </c>
      <c r="C527">
        <v>0</v>
      </c>
      <c r="D527">
        <v>0</v>
      </c>
      <c r="E527">
        <v>1</v>
      </c>
      <c r="F527">
        <v>0</v>
      </c>
      <c r="G527">
        <v>0</v>
      </c>
      <c r="H527">
        <v>0</v>
      </c>
      <c r="I527">
        <v>0</v>
      </c>
      <c r="J527">
        <v>2017</v>
      </c>
      <c r="K527" t="s">
        <v>623</v>
      </c>
      <c r="L527" t="s">
        <v>10276</v>
      </c>
      <c r="M527" t="s">
        <v>12080</v>
      </c>
      <c r="N527" t="s">
        <v>11632</v>
      </c>
      <c r="O527" s="1">
        <v>33604</v>
      </c>
      <c r="P527">
        <v>42825</v>
      </c>
      <c r="Q527" t="s">
        <v>11906</v>
      </c>
      <c r="R527" t="s">
        <v>11905</v>
      </c>
      <c r="S527">
        <v>38.200000000000003</v>
      </c>
      <c r="T527">
        <v>0.03</v>
      </c>
      <c r="U527">
        <v>0.03</v>
      </c>
      <c r="V527">
        <v>0.03</v>
      </c>
      <c r="W527" t="s">
        <v>11770</v>
      </c>
      <c r="X527">
        <v>0</v>
      </c>
      <c r="Y527" t="s">
        <v>11625</v>
      </c>
    </row>
    <row r="528" spans="1:25">
      <c r="A528" t="s">
        <v>9941</v>
      </c>
      <c r="B528">
        <v>1</v>
      </c>
      <c r="C528">
        <v>0</v>
      </c>
      <c r="D528">
        <v>0</v>
      </c>
      <c r="E528">
        <v>0</v>
      </c>
      <c r="F528">
        <v>0</v>
      </c>
      <c r="G528">
        <v>1</v>
      </c>
      <c r="H528">
        <v>1</v>
      </c>
      <c r="I528">
        <v>0</v>
      </c>
      <c r="J528">
        <v>2017</v>
      </c>
      <c r="K528" t="s">
        <v>623</v>
      </c>
      <c r="L528" t="s">
        <v>10274</v>
      </c>
      <c r="M528" t="s">
        <v>11877</v>
      </c>
      <c r="N528" t="s">
        <v>11629</v>
      </c>
      <c r="O528" s="1">
        <v>21520</v>
      </c>
      <c r="Q528" t="s">
        <v>11635</v>
      </c>
      <c r="R528" t="s">
        <v>11634</v>
      </c>
      <c r="S528">
        <v>163.19999999999999</v>
      </c>
      <c r="T528">
        <v>85720.06</v>
      </c>
      <c r="U528">
        <v>76026.03</v>
      </c>
      <c r="V528">
        <v>863911.05</v>
      </c>
      <c r="W528" t="s">
        <v>11770</v>
      </c>
      <c r="X528">
        <v>92033.04</v>
      </c>
      <c r="Y528" t="s">
        <v>11910</v>
      </c>
    </row>
    <row r="529" spans="1:25">
      <c r="A529" t="s">
        <v>9941</v>
      </c>
      <c r="B529">
        <v>1</v>
      </c>
      <c r="C529">
        <v>0</v>
      </c>
      <c r="D529">
        <v>0</v>
      </c>
      <c r="E529">
        <v>0</v>
      </c>
      <c r="F529">
        <v>0</v>
      </c>
      <c r="G529">
        <v>1</v>
      </c>
      <c r="H529">
        <v>1</v>
      </c>
      <c r="I529">
        <v>0</v>
      </c>
      <c r="J529">
        <v>2017</v>
      </c>
      <c r="K529" t="s">
        <v>623</v>
      </c>
      <c r="L529" t="s">
        <v>10274</v>
      </c>
      <c r="M529" t="s">
        <v>11876</v>
      </c>
      <c r="N529" t="s">
        <v>11629</v>
      </c>
      <c r="O529" s="1">
        <v>21732</v>
      </c>
      <c r="Q529" t="s">
        <v>11635</v>
      </c>
      <c r="R529" t="s">
        <v>11634</v>
      </c>
      <c r="S529">
        <v>163.19999999999999</v>
      </c>
      <c r="T529">
        <v>37340.06</v>
      </c>
      <c r="U529">
        <v>29817.03</v>
      </c>
      <c r="V529">
        <v>376235.06</v>
      </c>
      <c r="W529" t="s">
        <v>11770</v>
      </c>
      <c r="X529">
        <v>45162.04</v>
      </c>
      <c r="Y529" t="s">
        <v>11910</v>
      </c>
    </row>
    <row r="530" spans="1:25">
      <c r="A530" t="s">
        <v>9941</v>
      </c>
      <c r="B530">
        <v>1</v>
      </c>
      <c r="C530">
        <v>0</v>
      </c>
      <c r="D530">
        <v>0</v>
      </c>
      <c r="E530">
        <v>0</v>
      </c>
      <c r="F530">
        <v>1</v>
      </c>
      <c r="G530">
        <v>0</v>
      </c>
      <c r="H530">
        <v>0</v>
      </c>
      <c r="I530">
        <v>0</v>
      </c>
      <c r="J530">
        <v>2017</v>
      </c>
      <c r="K530" t="s">
        <v>623</v>
      </c>
      <c r="L530" t="s">
        <v>10274</v>
      </c>
      <c r="M530" t="s">
        <v>11800</v>
      </c>
      <c r="N530" t="s">
        <v>11629</v>
      </c>
      <c r="O530" s="1">
        <v>42286</v>
      </c>
      <c r="Q530" t="s">
        <v>11897</v>
      </c>
      <c r="R530" t="s">
        <v>11896</v>
      </c>
      <c r="S530">
        <v>216.92</v>
      </c>
      <c r="T530">
        <v>1244861</v>
      </c>
      <c r="U530">
        <v>1225446</v>
      </c>
      <c r="V530">
        <v>13074545.9</v>
      </c>
      <c r="W530" t="s">
        <v>11770</v>
      </c>
      <c r="X530">
        <v>0</v>
      </c>
      <c r="Y530" t="s">
        <v>11910</v>
      </c>
    </row>
    <row r="531" spans="1:25">
      <c r="A531" t="s">
        <v>9941</v>
      </c>
      <c r="B531">
        <v>1</v>
      </c>
      <c r="C531">
        <v>0</v>
      </c>
      <c r="D531">
        <v>0</v>
      </c>
      <c r="E531">
        <v>0</v>
      </c>
      <c r="F531">
        <v>1</v>
      </c>
      <c r="G531">
        <v>0</v>
      </c>
      <c r="H531">
        <v>0</v>
      </c>
      <c r="I531">
        <v>0</v>
      </c>
      <c r="J531">
        <v>2017</v>
      </c>
      <c r="K531" t="s">
        <v>623</v>
      </c>
      <c r="L531" t="s">
        <v>10274</v>
      </c>
      <c r="M531" t="s">
        <v>11874</v>
      </c>
      <c r="N531" t="s">
        <v>11629</v>
      </c>
      <c r="O531" s="1">
        <v>42323</v>
      </c>
      <c r="Q531" t="s">
        <v>623</v>
      </c>
      <c r="R531" t="s">
        <v>11894</v>
      </c>
      <c r="S531">
        <v>118.9</v>
      </c>
      <c r="T531">
        <v>634556</v>
      </c>
      <c r="U531">
        <v>607287</v>
      </c>
      <c r="V531">
        <v>0</v>
      </c>
      <c r="W531" t="s">
        <v>11770</v>
      </c>
      <c r="X531">
        <v>0</v>
      </c>
      <c r="Y531" t="s">
        <v>11625</v>
      </c>
    </row>
    <row r="532" spans="1:25">
      <c r="A532" t="s">
        <v>9941</v>
      </c>
      <c r="B532">
        <v>1</v>
      </c>
      <c r="C532">
        <v>0</v>
      </c>
      <c r="D532">
        <v>0</v>
      </c>
      <c r="E532">
        <v>0</v>
      </c>
      <c r="F532">
        <v>0</v>
      </c>
      <c r="G532">
        <v>0</v>
      </c>
      <c r="H532">
        <v>0</v>
      </c>
      <c r="I532">
        <v>1</v>
      </c>
      <c r="J532">
        <v>2017</v>
      </c>
      <c r="K532" t="s">
        <v>623</v>
      </c>
      <c r="L532" t="s">
        <v>10274</v>
      </c>
      <c r="M532" t="s">
        <v>11873</v>
      </c>
      <c r="N532" t="s">
        <v>11629</v>
      </c>
      <c r="O532" s="1">
        <v>42225</v>
      </c>
      <c r="Q532" t="s">
        <v>11906</v>
      </c>
      <c r="R532" t="s">
        <v>11905</v>
      </c>
      <c r="S532">
        <v>106.9</v>
      </c>
      <c r="T532">
        <v>32003</v>
      </c>
      <c r="U532">
        <v>27743</v>
      </c>
      <c r="V532">
        <v>282542</v>
      </c>
      <c r="W532" t="s">
        <v>11770</v>
      </c>
      <c r="X532">
        <v>0</v>
      </c>
      <c r="Y532" t="s">
        <v>11625</v>
      </c>
    </row>
    <row r="533" spans="1:25">
      <c r="A533" t="s">
        <v>9941</v>
      </c>
      <c r="B533">
        <v>1</v>
      </c>
      <c r="C533">
        <v>0</v>
      </c>
      <c r="D533">
        <v>0</v>
      </c>
      <c r="E533">
        <v>0</v>
      </c>
      <c r="F533">
        <v>0</v>
      </c>
      <c r="G533">
        <v>0</v>
      </c>
      <c r="H533">
        <v>0</v>
      </c>
      <c r="I533">
        <v>1</v>
      </c>
      <c r="J533">
        <v>2017</v>
      </c>
      <c r="K533" t="s">
        <v>623</v>
      </c>
      <c r="L533" t="s">
        <v>10274</v>
      </c>
      <c r="M533" t="s">
        <v>11872</v>
      </c>
      <c r="N533" t="s">
        <v>11629</v>
      </c>
      <c r="O533" s="1">
        <v>42270</v>
      </c>
      <c r="Q533" t="s">
        <v>11906</v>
      </c>
      <c r="R533" t="s">
        <v>11905</v>
      </c>
      <c r="S533">
        <v>106.9</v>
      </c>
      <c r="T533">
        <v>30356</v>
      </c>
      <c r="U533">
        <v>26555</v>
      </c>
      <c r="V533">
        <v>271181.64</v>
      </c>
      <c r="W533" t="s">
        <v>11770</v>
      </c>
      <c r="X533">
        <v>0</v>
      </c>
      <c r="Y533" t="s">
        <v>11625</v>
      </c>
    </row>
    <row r="534" spans="1:25">
      <c r="A534" t="s">
        <v>9941</v>
      </c>
      <c r="B534">
        <v>0</v>
      </c>
      <c r="C534">
        <v>0</v>
      </c>
      <c r="D534">
        <v>0</v>
      </c>
      <c r="E534">
        <v>1</v>
      </c>
      <c r="F534">
        <v>0</v>
      </c>
      <c r="G534">
        <v>0</v>
      </c>
      <c r="H534">
        <v>0</v>
      </c>
      <c r="I534">
        <v>0</v>
      </c>
      <c r="J534">
        <v>2017</v>
      </c>
      <c r="K534" t="s">
        <v>623</v>
      </c>
      <c r="L534" t="s">
        <v>10272</v>
      </c>
      <c r="M534" t="s">
        <v>11748</v>
      </c>
      <c r="N534" t="s">
        <v>11629</v>
      </c>
      <c r="O534" s="1">
        <v>32295</v>
      </c>
      <c r="Q534" t="s">
        <v>11906</v>
      </c>
      <c r="R534" t="s">
        <v>11905</v>
      </c>
      <c r="S534">
        <v>3.5</v>
      </c>
      <c r="T534">
        <v>26936</v>
      </c>
      <c r="U534">
        <v>26037</v>
      </c>
      <c r="V534">
        <v>378878</v>
      </c>
      <c r="W534" t="s">
        <v>11770</v>
      </c>
      <c r="X534">
        <v>0</v>
      </c>
      <c r="Y534" t="s">
        <v>11625</v>
      </c>
    </row>
    <row r="535" spans="1:25">
      <c r="A535" t="s">
        <v>9941</v>
      </c>
      <c r="B535">
        <v>0</v>
      </c>
      <c r="C535">
        <v>0</v>
      </c>
      <c r="D535">
        <v>0</v>
      </c>
      <c r="E535">
        <v>1</v>
      </c>
      <c r="F535">
        <v>0</v>
      </c>
      <c r="G535">
        <v>0</v>
      </c>
      <c r="H535">
        <v>0</v>
      </c>
      <c r="I535">
        <v>0</v>
      </c>
      <c r="J535">
        <v>2017</v>
      </c>
      <c r="K535" t="s">
        <v>623</v>
      </c>
      <c r="L535" t="s">
        <v>10272</v>
      </c>
      <c r="M535" t="s">
        <v>12079</v>
      </c>
      <c r="N535" t="s">
        <v>11629</v>
      </c>
      <c r="O535" s="1">
        <v>32295</v>
      </c>
      <c r="Q535" t="s">
        <v>11906</v>
      </c>
      <c r="R535" t="s">
        <v>11905</v>
      </c>
      <c r="S535">
        <v>3.5</v>
      </c>
      <c r="T535">
        <v>28399</v>
      </c>
      <c r="U535">
        <v>27499</v>
      </c>
      <c r="V535">
        <v>399915</v>
      </c>
      <c r="W535" t="s">
        <v>11770</v>
      </c>
      <c r="X535">
        <v>0</v>
      </c>
      <c r="Y535" t="s">
        <v>11625</v>
      </c>
    </row>
    <row r="536" spans="1:25">
      <c r="A536" t="s">
        <v>9941</v>
      </c>
      <c r="B536">
        <v>0</v>
      </c>
      <c r="C536">
        <v>0</v>
      </c>
      <c r="D536">
        <v>0</v>
      </c>
      <c r="E536">
        <v>1</v>
      </c>
      <c r="F536">
        <v>0</v>
      </c>
      <c r="G536">
        <v>0</v>
      </c>
      <c r="H536">
        <v>0</v>
      </c>
      <c r="I536">
        <v>0</v>
      </c>
      <c r="J536">
        <v>2017</v>
      </c>
      <c r="K536" t="s">
        <v>623</v>
      </c>
      <c r="L536" t="s">
        <v>10270</v>
      </c>
      <c r="M536" t="s">
        <v>11636</v>
      </c>
      <c r="N536" t="s">
        <v>11629</v>
      </c>
      <c r="O536" s="1">
        <v>32540</v>
      </c>
      <c r="Q536" t="s">
        <v>11906</v>
      </c>
      <c r="R536" t="s">
        <v>11905</v>
      </c>
      <c r="S536">
        <v>24.05</v>
      </c>
      <c r="T536">
        <v>133416</v>
      </c>
      <c r="U536">
        <v>128632</v>
      </c>
      <c r="V536">
        <v>1524896</v>
      </c>
      <c r="W536" t="s">
        <v>11770</v>
      </c>
      <c r="X536">
        <v>0</v>
      </c>
      <c r="Y536" t="s">
        <v>249</v>
      </c>
    </row>
    <row r="537" spans="1:25">
      <c r="A537" t="s">
        <v>9941</v>
      </c>
      <c r="B537">
        <v>0</v>
      </c>
      <c r="C537">
        <v>0</v>
      </c>
      <c r="D537">
        <v>0</v>
      </c>
      <c r="E537">
        <v>1</v>
      </c>
      <c r="F537">
        <v>0</v>
      </c>
      <c r="G537">
        <v>0</v>
      </c>
      <c r="H537">
        <v>0</v>
      </c>
      <c r="I537">
        <v>0</v>
      </c>
      <c r="J537">
        <v>2017</v>
      </c>
      <c r="K537" t="s">
        <v>623</v>
      </c>
      <c r="L537" t="s">
        <v>10270</v>
      </c>
      <c r="M537" t="s">
        <v>11692</v>
      </c>
      <c r="N537" t="s">
        <v>11645</v>
      </c>
      <c r="O537" s="1">
        <v>32540</v>
      </c>
      <c r="Q537" t="s">
        <v>11906</v>
      </c>
      <c r="R537" t="s">
        <v>11905</v>
      </c>
      <c r="S537">
        <v>3.4</v>
      </c>
      <c r="T537">
        <v>0.12</v>
      </c>
      <c r="U537">
        <v>0.12</v>
      </c>
      <c r="V537">
        <v>0</v>
      </c>
      <c r="W537" t="s">
        <v>11770</v>
      </c>
      <c r="X537">
        <v>0</v>
      </c>
      <c r="Y537" t="s">
        <v>249</v>
      </c>
    </row>
    <row r="538" spans="1:25">
      <c r="A538" t="s">
        <v>9941</v>
      </c>
      <c r="B538">
        <v>0</v>
      </c>
      <c r="C538">
        <v>0</v>
      </c>
      <c r="D538">
        <v>0</v>
      </c>
      <c r="E538">
        <v>1</v>
      </c>
      <c r="F538">
        <v>0</v>
      </c>
      <c r="G538">
        <v>0</v>
      </c>
      <c r="H538">
        <v>0</v>
      </c>
      <c r="I538">
        <v>0</v>
      </c>
      <c r="J538">
        <v>2017</v>
      </c>
      <c r="K538" t="s">
        <v>623</v>
      </c>
      <c r="L538" t="s">
        <v>10270</v>
      </c>
      <c r="M538" t="s">
        <v>11803</v>
      </c>
      <c r="N538" t="s">
        <v>11645</v>
      </c>
      <c r="O538" s="1">
        <v>32540</v>
      </c>
      <c r="Q538" t="s">
        <v>11906</v>
      </c>
      <c r="R538" t="s">
        <v>11905</v>
      </c>
      <c r="S538">
        <v>3.4</v>
      </c>
      <c r="T538">
        <v>0.12</v>
      </c>
      <c r="U538">
        <v>0.12</v>
      </c>
      <c r="V538">
        <v>0</v>
      </c>
      <c r="W538" t="s">
        <v>11770</v>
      </c>
      <c r="X538">
        <v>0</v>
      </c>
      <c r="Y538" t="s">
        <v>249</v>
      </c>
    </row>
    <row r="539" spans="1:25">
      <c r="A539" t="s">
        <v>9941</v>
      </c>
      <c r="B539">
        <v>0</v>
      </c>
      <c r="C539">
        <v>0</v>
      </c>
      <c r="D539">
        <v>0</v>
      </c>
      <c r="E539">
        <v>0</v>
      </c>
      <c r="F539">
        <v>0</v>
      </c>
      <c r="G539">
        <v>0</v>
      </c>
      <c r="H539">
        <v>0</v>
      </c>
      <c r="I539">
        <v>0</v>
      </c>
      <c r="J539">
        <v>2017</v>
      </c>
      <c r="K539" t="s">
        <v>623</v>
      </c>
      <c r="L539" t="s">
        <v>10267</v>
      </c>
      <c r="M539">
        <v>1</v>
      </c>
      <c r="N539" t="s">
        <v>11629</v>
      </c>
      <c r="O539" s="1">
        <v>31049</v>
      </c>
      <c r="Q539" t="s">
        <v>11906</v>
      </c>
      <c r="R539" t="s">
        <v>11905</v>
      </c>
      <c r="S539">
        <v>46.3</v>
      </c>
      <c r="T539">
        <v>0.12</v>
      </c>
      <c r="U539">
        <v>0.12</v>
      </c>
      <c r="V539">
        <v>0.09</v>
      </c>
      <c r="W539" t="s">
        <v>11770</v>
      </c>
      <c r="X539">
        <v>0</v>
      </c>
      <c r="Y539" t="s">
        <v>11625</v>
      </c>
    </row>
    <row r="540" spans="1:25">
      <c r="A540" t="s">
        <v>9941</v>
      </c>
      <c r="B540">
        <v>0</v>
      </c>
      <c r="C540">
        <v>0</v>
      </c>
      <c r="D540">
        <v>0</v>
      </c>
      <c r="E540">
        <v>1</v>
      </c>
      <c r="F540">
        <v>0</v>
      </c>
      <c r="G540">
        <v>0</v>
      </c>
      <c r="H540">
        <v>0</v>
      </c>
      <c r="I540">
        <v>0</v>
      </c>
      <c r="J540">
        <v>2017</v>
      </c>
      <c r="K540" t="s">
        <v>623</v>
      </c>
      <c r="L540" t="s">
        <v>10264</v>
      </c>
      <c r="M540" t="s">
        <v>11708</v>
      </c>
      <c r="N540" t="s">
        <v>11629</v>
      </c>
      <c r="O540" s="1">
        <v>32234</v>
      </c>
      <c r="Q540" t="s">
        <v>11906</v>
      </c>
      <c r="R540" t="s">
        <v>11905</v>
      </c>
      <c r="S540">
        <v>49.5</v>
      </c>
      <c r="T540">
        <v>20269.009999999998</v>
      </c>
      <c r="U540">
        <v>19296.009999999998</v>
      </c>
      <c r="V540">
        <v>192903</v>
      </c>
      <c r="W540" t="s">
        <v>11770</v>
      </c>
      <c r="X540">
        <v>0</v>
      </c>
      <c r="Y540" t="s">
        <v>11625</v>
      </c>
    </row>
    <row r="541" spans="1:25">
      <c r="A541" t="s">
        <v>9941</v>
      </c>
      <c r="B541">
        <v>0</v>
      </c>
      <c r="C541">
        <v>0</v>
      </c>
      <c r="D541">
        <v>0</v>
      </c>
      <c r="E541">
        <v>0</v>
      </c>
      <c r="F541">
        <v>0</v>
      </c>
      <c r="G541">
        <v>0</v>
      </c>
      <c r="H541">
        <v>0</v>
      </c>
      <c r="I541">
        <v>0</v>
      </c>
      <c r="J541">
        <v>2017</v>
      </c>
      <c r="K541" t="s">
        <v>623</v>
      </c>
      <c r="L541" t="s">
        <v>10262</v>
      </c>
      <c r="M541">
        <v>1</v>
      </c>
      <c r="N541" t="s">
        <v>11629</v>
      </c>
      <c r="O541" s="1">
        <v>41131</v>
      </c>
      <c r="Q541" t="s">
        <v>11919</v>
      </c>
      <c r="R541" t="s">
        <v>11918</v>
      </c>
      <c r="S541">
        <v>0.2</v>
      </c>
      <c r="T541">
        <v>1641</v>
      </c>
      <c r="U541">
        <v>1641</v>
      </c>
      <c r="V541">
        <v>12144</v>
      </c>
      <c r="W541" t="s">
        <v>11770</v>
      </c>
      <c r="X541">
        <v>0</v>
      </c>
      <c r="Y541" t="s">
        <v>11625</v>
      </c>
    </row>
    <row r="542" spans="1:25">
      <c r="A542" t="s">
        <v>9941</v>
      </c>
      <c r="B542">
        <v>0</v>
      </c>
      <c r="C542">
        <v>0</v>
      </c>
      <c r="D542">
        <v>0</v>
      </c>
      <c r="E542">
        <v>1</v>
      </c>
      <c r="F542">
        <v>0</v>
      </c>
      <c r="G542">
        <v>0</v>
      </c>
      <c r="H542">
        <v>0</v>
      </c>
      <c r="I542">
        <v>0</v>
      </c>
      <c r="J542">
        <v>2017</v>
      </c>
      <c r="K542" t="s">
        <v>623</v>
      </c>
      <c r="L542" t="s">
        <v>10259</v>
      </c>
      <c r="M542" t="s">
        <v>11708</v>
      </c>
      <c r="N542" t="s">
        <v>11629</v>
      </c>
      <c r="O542" s="1">
        <v>32106</v>
      </c>
      <c r="Q542" t="s">
        <v>11906</v>
      </c>
      <c r="R542" t="s">
        <v>11905</v>
      </c>
      <c r="S542">
        <v>75</v>
      </c>
      <c r="T542">
        <v>640999</v>
      </c>
      <c r="U542">
        <v>629759</v>
      </c>
      <c r="V542">
        <v>7650191</v>
      </c>
      <c r="W542" t="s">
        <v>11770</v>
      </c>
      <c r="X542">
        <v>0</v>
      </c>
      <c r="Y542" t="s">
        <v>11625</v>
      </c>
    </row>
    <row r="543" spans="1:25">
      <c r="A543" t="s">
        <v>9941</v>
      </c>
      <c r="B543">
        <v>0</v>
      </c>
      <c r="C543">
        <v>0</v>
      </c>
      <c r="D543">
        <v>0</v>
      </c>
      <c r="E543">
        <v>1</v>
      </c>
      <c r="F543">
        <v>0</v>
      </c>
      <c r="G543">
        <v>0</v>
      </c>
      <c r="H543">
        <v>0</v>
      </c>
      <c r="I543">
        <v>0</v>
      </c>
      <c r="J543">
        <v>2017</v>
      </c>
      <c r="K543" t="s">
        <v>623</v>
      </c>
      <c r="L543" t="s">
        <v>10259</v>
      </c>
      <c r="M543" t="s">
        <v>11784</v>
      </c>
      <c r="N543" t="s">
        <v>11629</v>
      </c>
      <c r="O543" s="1">
        <v>32106</v>
      </c>
      <c r="Q543" t="s">
        <v>11906</v>
      </c>
      <c r="R543" t="s">
        <v>11905</v>
      </c>
      <c r="S543">
        <v>75</v>
      </c>
      <c r="T543">
        <v>16702.009999999998</v>
      </c>
      <c r="U543">
        <v>13347.01</v>
      </c>
      <c r="V543">
        <v>197062</v>
      </c>
      <c r="W543" t="s">
        <v>11770</v>
      </c>
      <c r="X543">
        <v>0</v>
      </c>
      <c r="Y543" t="s">
        <v>11625</v>
      </c>
    </row>
    <row r="544" spans="1:25">
      <c r="A544" t="s">
        <v>9941</v>
      </c>
      <c r="B544">
        <v>0</v>
      </c>
      <c r="C544">
        <v>0</v>
      </c>
      <c r="D544">
        <v>0</v>
      </c>
      <c r="E544">
        <v>1</v>
      </c>
      <c r="F544">
        <v>0</v>
      </c>
      <c r="G544">
        <v>0</v>
      </c>
      <c r="H544">
        <v>0</v>
      </c>
      <c r="I544">
        <v>0</v>
      </c>
      <c r="J544">
        <v>2017</v>
      </c>
      <c r="K544" t="s">
        <v>623</v>
      </c>
      <c r="L544" t="s">
        <v>10259</v>
      </c>
      <c r="M544" t="s">
        <v>11795</v>
      </c>
      <c r="N544" t="s">
        <v>11629</v>
      </c>
      <c r="O544" s="1">
        <v>32108</v>
      </c>
      <c r="Q544" t="s">
        <v>11906</v>
      </c>
      <c r="R544" t="s">
        <v>11905</v>
      </c>
      <c r="S544">
        <v>75</v>
      </c>
      <c r="T544">
        <v>623126</v>
      </c>
      <c r="U544">
        <v>612144</v>
      </c>
      <c r="V544">
        <v>7456487</v>
      </c>
      <c r="W544" t="s">
        <v>11770</v>
      </c>
      <c r="X544">
        <v>0</v>
      </c>
      <c r="Y544" t="s">
        <v>11625</v>
      </c>
    </row>
    <row r="545" spans="1:25">
      <c r="A545" t="s">
        <v>9941</v>
      </c>
      <c r="B545">
        <v>0</v>
      </c>
      <c r="C545">
        <v>0</v>
      </c>
      <c r="D545">
        <v>0</v>
      </c>
      <c r="E545">
        <v>1</v>
      </c>
      <c r="F545">
        <v>0</v>
      </c>
      <c r="G545">
        <v>0</v>
      </c>
      <c r="H545">
        <v>0</v>
      </c>
      <c r="I545">
        <v>0</v>
      </c>
      <c r="J545">
        <v>2017</v>
      </c>
      <c r="K545" t="s">
        <v>623</v>
      </c>
      <c r="L545" t="s">
        <v>10259</v>
      </c>
      <c r="M545" t="s">
        <v>11794</v>
      </c>
      <c r="N545" t="s">
        <v>11629</v>
      </c>
      <c r="O545" s="1">
        <v>32123</v>
      </c>
      <c r="Q545" t="s">
        <v>11906</v>
      </c>
      <c r="R545" t="s">
        <v>11905</v>
      </c>
      <c r="S545">
        <v>75</v>
      </c>
      <c r="T545">
        <v>22960.01</v>
      </c>
      <c r="U545">
        <v>17500.009999999998</v>
      </c>
      <c r="V545">
        <v>270907</v>
      </c>
      <c r="W545" t="s">
        <v>11770</v>
      </c>
      <c r="X545">
        <v>0</v>
      </c>
      <c r="Y545" t="s">
        <v>11625</v>
      </c>
    </row>
    <row r="546" spans="1:25">
      <c r="A546" t="s">
        <v>9941</v>
      </c>
      <c r="B546">
        <v>0</v>
      </c>
      <c r="C546">
        <v>0</v>
      </c>
      <c r="D546">
        <v>0</v>
      </c>
      <c r="E546">
        <v>0</v>
      </c>
      <c r="F546">
        <v>0</v>
      </c>
      <c r="G546">
        <v>0</v>
      </c>
      <c r="H546">
        <v>0</v>
      </c>
      <c r="I546">
        <v>0</v>
      </c>
      <c r="J546">
        <v>2017</v>
      </c>
      <c r="K546" t="s">
        <v>623</v>
      </c>
      <c r="L546" t="s">
        <v>10257</v>
      </c>
      <c r="M546">
        <v>1</v>
      </c>
      <c r="N546" t="s">
        <v>11629</v>
      </c>
      <c r="O546" s="1">
        <v>34213</v>
      </c>
      <c r="Q546" t="s">
        <v>11912</v>
      </c>
      <c r="R546" t="s">
        <v>11911</v>
      </c>
      <c r="S546">
        <v>1</v>
      </c>
      <c r="T546">
        <v>4</v>
      </c>
      <c r="U546">
        <v>4</v>
      </c>
      <c r="V546">
        <v>126</v>
      </c>
      <c r="W546" t="s">
        <v>11770</v>
      </c>
      <c r="X546">
        <v>0</v>
      </c>
      <c r="Y546" t="s">
        <v>11625</v>
      </c>
    </row>
    <row r="547" spans="1:25">
      <c r="A547" t="s">
        <v>9941</v>
      </c>
      <c r="B547">
        <v>0</v>
      </c>
      <c r="C547">
        <v>0</v>
      </c>
      <c r="D547">
        <v>0</v>
      </c>
      <c r="E547">
        <v>0</v>
      </c>
      <c r="F547">
        <v>0</v>
      </c>
      <c r="G547">
        <v>0</v>
      </c>
      <c r="H547">
        <v>0</v>
      </c>
      <c r="I547">
        <v>0</v>
      </c>
      <c r="J547">
        <v>2017</v>
      </c>
      <c r="K547" t="s">
        <v>623</v>
      </c>
      <c r="L547" t="s">
        <v>10257</v>
      </c>
      <c r="M547">
        <v>2</v>
      </c>
      <c r="N547" t="s">
        <v>11639</v>
      </c>
      <c r="O547" s="1">
        <v>34213</v>
      </c>
      <c r="Q547" t="s">
        <v>11912</v>
      </c>
      <c r="R547" t="s">
        <v>11911</v>
      </c>
      <c r="S547">
        <v>1</v>
      </c>
      <c r="T547">
        <v>0.01</v>
      </c>
      <c r="U547">
        <v>0.01</v>
      </c>
      <c r="V547">
        <v>0.01</v>
      </c>
      <c r="W547" t="s">
        <v>11770</v>
      </c>
      <c r="X547">
        <v>0</v>
      </c>
      <c r="Y547" t="s">
        <v>11625</v>
      </c>
    </row>
    <row r="548" spans="1:25">
      <c r="A548" t="s">
        <v>9941</v>
      </c>
      <c r="B548">
        <v>0</v>
      </c>
      <c r="C548">
        <v>0</v>
      </c>
      <c r="D548">
        <v>0</v>
      </c>
      <c r="E548">
        <v>0</v>
      </c>
      <c r="F548">
        <v>0</v>
      </c>
      <c r="G548">
        <v>0</v>
      </c>
      <c r="H548">
        <v>0</v>
      </c>
      <c r="I548">
        <v>0</v>
      </c>
      <c r="J548">
        <v>2017</v>
      </c>
      <c r="K548" t="s">
        <v>623</v>
      </c>
      <c r="L548" t="s">
        <v>10254</v>
      </c>
      <c r="M548">
        <v>1</v>
      </c>
      <c r="N548" t="s">
        <v>11637</v>
      </c>
      <c r="O548" s="1">
        <v>34213</v>
      </c>
      <c r="Q548" t="s">
        <v>11912</v>
      </c>
      <c r="R548" t="s">
        <v>11911</v>
      </c>
      <c r="S548">
        <v>1</v>
      </c>
      <c r="T548">
        <v>0.01</v>
      </c>
      <c r="U548">
        <v>0.01</v>
      </c>
      <c r="V548">
        <v>0</v>
      </c>
      <c r="W548" t="s">
        <v>11770</v>
      </c>
      <c r="X548">
        <v>0</v>
      </c>
      <c r="Y548" t="s">
        <v>11625</v>
      </c>
    </row>
    <row r="549" spans="1:25">
      <c r="A549" t="s">
        <v>9941</v>
      </c>
      <c r="B549">
        <v>0</v>
      </c>
      <c r="C549">
        <v>0</v>
      </c>
      <c r="D549">
        <v>0</v>
      </c>
      <c r="E549">
        <v>0</v>
      </c>
      <c r="F549">
        <v>0</v>
      </c>
      <c r="G549">
        <v>0</v>
      </c>
      <c r="H549">
        <v>0</v>
      </c>
      <c r="I549">
        <v>0</v>
      </c>
      <c r="J549">
        <v>2017</v>
      </c>
      <c r="K549" t="s">
        <v>623</v>
      </c>
      <c r="L549" t="s">
        <v>10254</v>
      </c>
      <c r="M549">
        <v>2</v>
      </c>
      <c r="N549" t="s">
        <v>11637</v>
      </c>
      <c r="O549" s="1">
        <v>34213</v>
      </c>
      <c r="Q549" t="s">
        <v>11912</v>
      </c>
      <c r="R549" t="s">
        <v>11911</v>
      </c>
      <c r="S549">
        <v>1</v>
      </c>
      <c r="T549">
        <v>0.01</v>
      </c>
      <c r="U549">
        <v>0.01</v>
      </c>
      <c r="V549">
        <v>0</v>
      </c>
      <c r="W549" t="s">
        <v>11770</v>
      </c>
      <c r="X549">
        <v>0</v>
      </c>
      <c r="Y549" t="s">
        <v>11625</v>
      </c>
    </row>
    <row r="550" spans="1:25">
      <c r="A550" t="s">
        <v>9941</v>
      </c>
      <c r="B550">
        <v>0</v>
      </c>
      <c r="C550">
        <v>0</v>
      </c>
      <c r="D550">
        <v>0</v>
      </c>
      <c r="E550">
        <v>1</v>
      </c>
      <c r="F550">
        <v>0</v>
      </c>
      <c r="G550">
        <v>0</v>
      </c>
      <c r="H550">
        <v>0</v>
      </c>
      <c r="I550">
        <v>0</v>
      </c>
      <c r="J550">
        <v>2017</v>
      </c>
      <c r="K550" t="s">
        <v>623</v>
      </c>
      <c r="L550" t="s">
        <v>10252</v>
      </c>
      <c r="M550">
        <v>4</v>
      </c>
      <c r="N550" t="s">
        <v>11629</v>
      </c>
      <c r="O550" s="1">
        <v>31321</v>
      </c>
      <c r="Q550" t="s">
        <v>11906</v>
      </c>
      <c r="R550" t="s">
        <v>11905</v>
      </c>
      <c r="S550">
        <v>3</v>
      </c>
      <c r="T550">
        <v>14536</v>
      </c>
      <c r="U550">
        <v>14173</v>
      </c>
      <c r="V550">
        <v>250728</v>
      </c>
      <c r="W550" t="s">
        <v>11770</v>
      </c>
      <c r="X550">
        <v>0</v>
      </c>
      <c r="Y550" t="s">
        <v>11625</v>
      </c>
    </row>
    <row r="551" spans="1:25">
      <c r="A551" t="s">
        <v>9941</v>
      </c>
      <c r="B551">
        <v>0</v>
      </c>
      <c r="C551">
        <v>0</v>
      </c>
      <c r="D551">
        <v>0</v>
      </c>
      <c r="E551">
        <v>1</v>
      </c>
      <c r="F551">
        <v>0</v>
      </c>
      <c r="G551">
        <v>0</v>
      </c>
      <c r="H551">
        <v>0</v>
      </c>
      <c r="I551">
        <v>0</v>
      </c>
      <c r="J551">
        <v>2017</v>
      </c>
      <c r="K551" t="s">
        <v>623</v>
      </c>
      <c r="L551" t="s">
        <v>10252</v>
      </c>
      <c r="M551">
        <v>5</v>
      </c>
      <c r="N551" t="s">
        <v>11629</v>
      </c>
      <c r="O551" s="1">
        <v>31321</v>
      </c>
      <c r="Q551" t="s">
        <v>11906</v>
      </c>
      <c r="R551" t="s">
        <v>11905</v>
      </c>
      <c r="S551">
        <v>3</v>
      </c>
      <c r="T551">
        <v>12407</v>
      </c>
      <c r="U551">
        <v>12097</v>
      </c>
      <c r="V551">
        <v>206814</v>
      </c>
      <c r="W551" t="s">
        <v>11770</v>
      </c>
      <c r="X551">
        <v>0</v>
      </c>
      <c r="Y551" t="s">
        <v>11625</v>
      </c>
    </row>
    <row r="552" spans="1:25">
      <c r="A552" t="s">
        <v>9941</v>
      </c>
      <c r="B552">
        <v>0</v>
      </c>
      <c r="C552">
        <v>0</v>
      </c>
      <c r="D552">
        <v>0</v>
      </c>
      <c r="E552">
        <v>1</v>
      </c>
      <c r="F552">
        <v>0</v>
      </c>
      <c r="G552">
        <v>0</v>
      </c>
      <c r="H552">
        <v>0</v>
      </c>
      <c r="I552">
        <v>0</v>
      </c>
      <c r="J552">
        <v>2017</v>
      </c>
      <c r="K552" t="s">
        <v>623</v>
      </c>
      <c r="L552" t="s">
        <v>10252</v>
      </c>
      <c r="M552">
        <v>6</v>
      </c>
      <c r="N552" t="s">
        <v>11629</v>
      </c>
      <c r="O552" s="1">
        <v>31321</v>
      </c>
      <c r="Q552" t="s">
        <v>11906</v>
      </c>
      <c r="R552" t="s">
        <v>11905</v>
      </c>
      <c r="S552">
        <v>3</v>
      </c>
      <c r="T552">
        <v>12739</v>
      </c>
      <c r="U552">
        <v>12420</v>
      </c>
      <c r="V552">
        <v>213083</v>
      </c>
      <c r="W552" t="s">
        <v>11770</v>
      </c>
      <c r="X552">
        <v>0</v>
      </c>
      <c r="Y552" t="s">
        <v>11625</v>
      </c>
    </row>
    <row r="553" spans="1:25">
      <c r="A553" t="s">
        <v>9941</v>
      </c>
      <c r="B553">
        <v>0</v>
      </c>
      <c r="C553">
        <v>0</v>
      </c>
      <c r="D553">
        <v>0</v>
      </c>
      <c r="E553">
        <v>1</v>
      </c>
      <c r="F553">
        <v>0</v>
      </c>
      <c r="G553">
        <v>0</v>
      </c>
      <c r="H553">
        <v>0</v>
      </c>
      <c r="I553">
        <v>0</v>
      </c>
      <c r="J553">
        <v>2017</v>
      </c>
      <c r="K553" t="s">
        <v>623</v>
      </c>
      <c r="L553" t="s">
        <v>10249</v>
      </c>
      <c r="M553" t="s">
        <v>12077</v>
      </c>
      <c r="N553" t="s">
        <v>11629</v>
      </c>
      <c r="O553" s="1">
        <v>41066</v>
      </c>
      <c r="Q553" t="s">
        <v>11906</v>
      </c>
      <c r="R553" t="s">
        <v>11905</v>
      </c>
      <c r="S553">
        <v>5.6</v>
      </c>
      <c r="T553">
        <v>40560</v>
      </c>
      <c r="U553">
        <v>38618</v>
      </c>
      <c r="V553">
        <v>693329</v>
      </c>
      <c r="W553" t="s">
        <v>11770</v>
      </c>
      <c r="X553">
        <v>0</v>
      </c>
      <c r="Y553" t="s">
        <v>11625</v>
      </c>
    </row>
    <row r="554" spans="1:25">
      <c r="A554" t="s">
        <v>9941</v>
      </c>
      <c r="B554">
        <v>0</v>
      </c>
      <c r="C554">
        <v>0</v>
      </c>
      <c r="D554">
        <v>0</v>
      </c>
      <c r="E554">
        <v>1</v>
      </c>
      <c r="F554">
        <v>0</v>
      </c>
      <c r="G554">
        <v>0</v>
      </c>
      <c r="H554">
        <v>0</v>
      </c>
      <c r="I554">
        <v>0</v>
      </c>
      <c r="J554">
        <v>2017</v>
      </c>
      <c r="K554" t="s">
        <v>623</v>
      </c>
      <c r="L554" t="s">
        <v>10249</v>
      </c>
      <c r="M554" t="s">
        <v>12076</v>
      </c>
      <c r="N554" t="s">
        <v>11629</v>
      </c>
      <c r="O554" s="1">
        <v>41066</v>
      </c>
      <c r="Q554" t="s">
        <v>11906</v>
      </c>
      <c r="R554" t="s">
        <v>11905</v>
      </c>
      <c r="S554">
        <v>5.6</v>
      </c>
      <c r="T554">
        <v>40956</v>
      </c>
      <c r="U554">
        <v>38989</v>
      </c>
      <c r="V554">
        <v>684615</v>
      </c>
      <c r="W554" t="s">
        <v>11770</v>
      </c>
      <c r="X554">
        <v>0</v>
      </c>
      <c r="Y554" t="s">
        <v>11625</v>
      </c>
    </row>
    <row r="555" spans="1:25">
      <c r="A555" t="s">
        <v>9941</v>
      </c>
      <c r="B555">
        <v>0</v>
      </c>
      <c r="C555">
        <v>0</v>
      </c>
      <c r="D555">
        <v>0</v>
      </c>
      <c r="E555">
        <v>1</v>
      </c>
      <c r="F555">
        <v>0</v>
      </c>
      <c r="G555">
        <v>0</v>
      </c>
      <c r="H555">
        <v>0</v>
      </c>
      <c r="I555">
        <v>0</v>
      </c>
      <c r="J555">
        <v>2017</v>
      </c>
      <c r="K555" t="s">
        <v>623</v>
      </c>
      <c r="L555" t="s">
        <v>10246</v>
      </c>
      <c r="M555" t="s">
        <v>12057</v>
      </c>
      <c r="N555" t="s">
        <v>11629</v>
      </c>
      <c r="O555" s="1">
        <v>31809</v>
      </c>
      <c r="Q555" t="s">
        <v>11897</v>
      </c>
      <c r="R555" t="s">
        <v>11896</v>
      </c>
      <c r="S555">
        <v>38.4</v>
      </c>
      <c r="T555">
        <v>310879</v>
      </c>
      <c r="U555">
        <v>309947</v>
      </c>
      <c r="V555">
        <v>3826412</v>
      </c>
      <c r="W555" t="s">
        <v>11770</v>
      </c>
      <c r="X555">
        <v>0</v>
      </c>
      <c r="Y555" t="s">
        <v>11970</v>
      </c>
    </row>
    <row r="556" spans="1:25">
      <c r="A556" t="s">
        <v>9941</v>
      </c>
      <c r="B556">
        <v>0</v>
      </c>
      <c r="C556">
        <v>0</v>
      </c>
      <c r="D556">
        <v>0</v>
      </c>
      <c r="E556">
        <v>1</v>
      </c>
      <c r="F556">
        <v>0</v>
      </c>
      <c r="G556">
        <v>0</v>
      </c>
      <c r="H556">
        <v>0</v>
      </c>
      <c r="I556">
        <v>0</v>
      </c>
      <c r="J556">
        <v>2017</v>
      </c>
      <c r="K556" t="s">
        <v>623</v>
      </c>
      <c r="L556" t="s">
        <v>10246</v>
      </c>
      <c r="M556" t="s">
        <v>12055</v>
      </c>
      <c r="N556" t="s">
        <v>11629</v>
      </c>
      <c r="O556" s="1">
        <v>31898</v>
      </c>
      <c r="Q556" t="s">
        <v>11897</v>
      </c>
      <c r="R556" t="s">
        <v>11896</v>
      </c>
      <c r="S556">
        <v>38.4</v>
      </c>
      <c r="T556">
        <v>301720</v>
      </c>
      <c r="U556">
        <v>300785</v>
      </c>
      <c r="V556">
        <v>3833258</v>
      </c>
      <c r="W556" t="s">
        <v>11770</v>
      </c>
      <c r="X556">
        <v>0</v>
      </c>
      <c r="Y556" t="s">
        <v>11970</v>
      </c>
    </row>
    <row r="557" spans="1:25">
      <c r="A557" t="s">
        <v>9941</v>
      </c>
      <c r="B557">
        <v>0</v>
      </c>
      <c r="C557">
        <v>0</v>
      </c>
      <c r="D557">
        <v>0</v>
      </c>
      <c r="E557">
        <v>1</v>
      </c>
      <c r="F557">
        <v>0</v>
      </c>
      <c r="G557">
        <v>0</v>
      </c>
      <c r="H557">
        <v>0</v>
      </c>
      <c r="I557">
        <v>0</v>
      </c>
      <c r="J557">
        <v>2017</v>
      </c>
      <c r="K557" t="s">
        <v>623</v>
      </c>
      <c r="L557" t="s">
        <v>10246</v>
      </c>
      <c r="M557" t="s">
        <v>12054</v>
      </c>
      <c r="N557" t="s">
        <v>11629</v>
      </c>
      <c r="O557" s="1">
        <v>31898</v>
      </c>
      <c r="Q557" t="s">
        <v>623</v>
      </c>
      <c r="R557" t="s">
        <v>11894</v>
      </c>
      <c r="S557">
        <v>38.4</v>
      </c>
      <c r="T557">
        <v>148500</v>
      </c>
      <c r="U557">
        <v>132809</v>
      </c>
      <c r="V557">
        <v>0</v>
      </c>
      <c r="W557" t="s">
        <v>11770</v>
      </c>
      <c r="X557">
        <v>0</v>
      </c>
      <c r="Y557" t="s">
        <v>11625</v>
      </c>
    </row>
    <row r="558" spans="1:25">
      <c r="A558" t="s">
        <v>9941</v>
      </c>
      <c r="B558">
        <v>0</v>
      </c>
      <c r="C558">
        <v>0</v>
      </c>
      <c r="D558">
        <v>0</v>
      </c>
      <c r="E558">
        <v>1</v>
      </c>
      <c r="F558">
        <v>0</v>
      </c>
      <c r="G558">
        <v>0</v>
      </c>
      <c r="H558">
        <v>0</v>
      </c>
      <c r="I558">
        <v>0</v>
      </c>
      <c r="J558">
        <v>2017</v>
      </c>
      <c r="K558" t="s">
        <v>623</v>
      </c>
      <c r="L558" t="s">
        <v>10243</v>
      </c>
      <c r="M558">
        <v>1</v>
      </c>
      <c r="N558" t="s">
        <v>11629</v>
      </c>
      <c r="O558" s="1">
        <v>41394</v>
      </c>
      <c r="Q558" t="s">
        <v>11912</v>
      </c>
      <c r="R558" t="s">
        <v>11911</v>
      </c>
      <c r="S558">
        <v>1.42</v>
      </c>
      <c r="T558">
        <v>4647</v>
      </c>
      <c r="U558">
        <v>4647</v>
      </c>
      <c r="V558">
        <v>0</v>
      </c>
      <c r="W558" t="s">
        <v>11770</v>
      </c>
      <c r="X558">
        <v>0</v>
      </c>
      <c r="Y558" t="s">
        <v>11625</v>
      </c>
    </row>
    <row r="559" spans="1:25">
      <c r="A559" t="s">
        <v>9941</v>
      </c>
      <c r="B559">
        <v>0</v>
      </c>
      <c r="C559">
        <v>0</v>
      </c>
      <c r="D559">
        <v>0</v>
      </c>
      <c r="E559">
        <v>1</v>
      </c>
      <c r="F559">
        <v>0</v>
      </c>
      <c r="G559">
        <v>0</v>
      </c>
      <c r="H559">
        <v>0</v>
      </c>
      <c r="I559">
        <v>0</v>
      </c>
      <c r="J559">
        <v>2017</v>
      </c>
      <c r="K559" t="s">
        <v>623</v>
      </c>
      <c r="L559" t="s">
        <v>10240</v>
      </c>
      <c r="M559" t="s">
        <v>11636</v>
      </c>
      <c r="N559" t="s">
        <v>11629</v>
      </c>
      <c r="O559" s="1">
        <v>30950</v>
      </c>
      <c r="Q559" t="s">
        <v>11906</v>
      </c>
      <c r="R559" t="s">
        <v>11905</v>
      </c>
      <c r="S559">
        <v>42</v>
      </c>
      <c r="T559">
        <v>325932</v>
      </c>
      <c r="U559">
        <v>301656</v>
      </c>
      <c r="V559">
        <v>4036156</v>
      </c>
      <c r="W559" t="s">
        <v>11770</v>
      </c>
      <c r="X559">
        <v>0</v>
      </c>
      <c r="Y559" t="s">
        <v>11625</v>
      </c>
    </row>
    <row r="560" spans="1:25">
      <c r="A560" t="s">
        <v>9941</v>
      </c>
      <c r="B560">
        <v>0</v>
      </c>
      <c r="C560">
        <v>0</v>
      </c>
      <c r="D560">
        <v>0</v>
      </c>
      <c r="E560">
        <v>1</v>
      </c>
      <c r="F560">
        <v>0</v>
      </c>
      <c r="G560">
        <v>0</v>
      </c>
      <c r="H560">
        <v>0</v>
      </c>
      <c r="I560">
        <v>0</v>
      </c>
      <c r="J560">
        <v>2017</v>
      </c>
      <c r="K560" t="s">
        <v>623</v>
      </c>
      <c r="L560" t="s">
        <v>10237</v>
      </c>
      <c r="M560" t="s">
        <v>11829</v>
      </c>
      <c r="N560" t="s">
        <v>11629</v>
      </c>
      <c r="O560" s="1">
        <v>32690</v>
      </c>
      <c r="Q560" t="s">
        <v>11897</v>
      </c>
      <c r="R560" t="s">
        <v>11896</v>
      </c>
      <c r="S560">
        <v>38.299999999999997</v>
      </c>
      <c r="T560">
        <v>294992</v>
      </c>
      <c r="U560">
        <v>289093</v>
      </c>
      <c r="V560">
        <v>3718277</v>
      </c>
      <c r="W560" t="s">
        <v>11770</v>
      </c>
      <c r="X560">
        <v>0</v>
      </c>
      <c r="Y560" t="s">
        <v>11625</v>
      </c>
    </row>
    <row r="561" spans="1:25">
      <c r="A561" t="s">
        <v>9941</v>
      </c>
      <c r="B561">
        <v>0</v>
      </c>
      <c r="C561">
        <v>0</v>
      </c>
      <c r="D561">
        <v>0</v>
      </c>
      <c r="E561">
        <v>1</v>
      </c>
      <c r="F561">
        <v>0</v>
      </c>
      <c r="G561">
        <v>0</v>
      </c>
      <c r="H561">
        <v>0</v>
      </c>
      <c r="I561">
        <v>0</v>
      </c>
      <c r="J561">
        <v>2017</v>
      </c>
      <c r="K561" t="s">
        <v>623</v>
      </c>
      <c r="L561" t="s">
        <v>10237</v>
      </c>
      <c r="M561" t="s">
        <v>11668</v>
      </c>
      <c r="N561" t="s">
        <v>11629</v>
      </c>
      <c r="O561" s="1">
        <v>32690</v>
      </c>
      <c r="Q561" t="s">
        <v>623</v>
      </c>
      <c r="R561" t="s">
        <v>11894</v>
      </c>
      <c r="S561">
        <v>11.6</v>
      </c>
      <c r="T561">
        <v>73481</v>
      </c>
      <c r="U561">
        <v>68953</v>
      </c>
      <c r="V561">
        <v>0</v>
      </c>
      <c r="W561" t="s">
        <v>11770</v>
      </c>
      <c r="X561">
        <v>0</v>
      </c>
      <c r="Y561" t="s">
        <v>11625</v>
      </c>
    </row>
    <row r="562" spans="1:25">
      <c r="A562" t="s">
        <v>9941</v>
      </c>
      <c r="B562">
        <v>0</v>
      </c>
      <c r="C562">
        <v>0</v>
      </c>
      <c r="D562">
        <v>0</v>
      </c>
      <c r="E562">
        <v>1</v>
      </c>
      <c r="F562">
        <v>0</v>
      </c>
      <c r="G562">
        <v>0</v>
      </c>
      <c r="H562">
        <v>0</v>
      </c>
      <c r="I562">
        <v>0</v>
      </c>
      <c r="J562">
        <v>2017</v>
      </c>
      <c r="K562" t="s">
        <v>623</v>
      </c>
      <c r="L562" t="s">
        <v>10235</v>
      </c>
      <c r="M562" t="s">
        <v>12075</v>
      </c>
      <c r="N562" t="s">
        <v>11629</v>
      </c>
      <c r="O562" s="1">
        <v>36008</v>
      </c>
      <c r="Q562" t="s">
        <v>11906</v>
      </c>
      <c r="R562" t="s">
        <v>11905</v>
      </c>
      <c r="S562">
        <v>3</v>
      </c>
      <c r="T562">
        <v>25106</v>
      </c>
      <c r="U562">
        <v>22921</v>
      </c>
      <c r="V562">
        <v>478211</v>
      </c>
      <c r="W562" t="s">
        <v>11770</v>
      </c>
      <c r="X562">
        <v>0</v>
      </c>
      <c r="Y562" t="s">
        <v>11770</v>
      </c>
    </row>
    <row r="563" spans="1:25">
      <c r="A563" t="s">
        <v>9941</v>
      </c>
      <c r="B563">
        <v>0</v>
      </c>
      <c r="C563">
        <v>0</v>
      </c>
      <c r="D563">
        <v>0</v>
      </c>
      <c r="E563">
        <v>1</v>
      </c>
      <c r="F563">
        <v>0</v>
      </c>
      <c r="G563">
        <v>0</v>
      </c>
      <c r="H563">
        <v>0</v>
      </c>
      <c r="I563">
        <v>0</v>
      </c>
      <c r="J563">
        <v>2017</v>
      </c>
      <c r="K563" t="s">
        <v>623</v>
      </c>
      <c r="L563" t="s">
        <v>10235</v>
      </c>
      <c r="M563" t="s">
        <v>12074</v>
      </c>
      <c r="N563" t="s">
        <v>11629</v>
      </c>
      <c r="O563" s="1">
        <v>36008</v>
      </c>
      <c r="Q563" t="s">
        <v>11906</v>
      </c>
      <c r="R563" t="s">
        <v>11905</v>
      </c>
      <c r="S563">
        <v>3</v>
      </c>
      <c r="T563">
        <v>25116</v>
      </c>
      <c r="U563">
        <v>22964</v>
      </c>
      <c r="V563">
        <v>514947</v>
      </c>
      <c r="W563" t="s">
        <v>11770</v>
      </c>
      <c r="X563">
        <v>0</v>
      </c>
      <c r="Y563" t="s">
        <v>11770</v>
      </c>
    </row>
    <row r="564" spans="1:25">
      <c r="A564" t="s">
        <v>9941</v>
      </c>
      <c r="B564">
        <v>0</v>
      </c>
      <c r="C564">
        <v>0</v>
      </c>
      <c r="D564">
        <v>0</v>
      </c>
      <c r="E564">
        <v>1</v>
      </c>
      <c r="F564">
        <v>0</v>
      </c>
      <c r="G564">
        <v>0</v>
      </c>
      <c r="H564">
        <v>0</v>
      </c>
      <c r="I564">
        <v>0</v>
      </c>
      <c r="J564">
        <v>2017</v>
      </c>
      <c r="K564" t="s">
        <v>623</v>
      </c>
      <c r="L564" t="s">
        <v>10232</v>
      </c>
      <c r="M564">
        <v>1</v>
      </c>
      <c r="N564" t="s">
        <v>11629</v>
      </c>
      <c r="O564" s="1">
        <v>30348</v>
      </c>
      <c r="Q564" t="s">
        <v>11635</v>
      </c>
      <c r="R564" t="s">
        <v>11634</v>
      </c>
      <c r="S564">
        <v>27.3</v>
      </c>
      <c r="T564">
        <v>98670.02</v>
      </c>
      <c r="U564">
        <v>83704.02</v>
      </c>
      <c r="V564">
        <v>256495.02</v>
      </c>
      <c r="W564" t="s">
        <v>11770</v>
      </c>
      <c r="X564">
        <v>2079158.02</v>
      </c>
      <c r="Y564" t="s">
        <v>12073</v>
      </c>
    </row>
    <row r="565" spans="1:25">
      <c r="A565" t="s">
        <v>9941</v>
      </c>
      <c r="B565">
        <v>0</v>
      </c>
      <c r="C565">
        <v>0</v>
      </c>
      <c r="D565">
        <v>0</v>
      </c>
      <c r="E565">
        <v>1</v>
      </c>
      <c r="F565">
        <v>0</v>
      </c>
      <c r="G565">
        <v>0</v>
      </c>
      <c r="H565">
        <v>0</v>
      </c>
      <c r="I565">
        <v>0</v>
      </c>
      <c r="J565">
        <v>2017</v>
      </c>
      <c r="K565" t="s">
        <v>623</v>
      </c>
      <c r="L565" t="s">
        <v>10230</v>
      </c>
      <c r="M565">
        <v>43103</v>
      </c>
      <c r="N565" t="s">
        <v>11629</v>
      </c>
      <c r="O565" s="1">
        <v>31898</v>
      </c>
      <c r="Q565" t="s">
        <v>11906</v>
      </c>
      <c r="R565" t="s">
        <v>11905</v>
      </c>
      <c r="S565">
        <v>49.3</v>
      </c>
      <c r="T565">
        <v>399013</v>
      </c>
      <c r="U565">
        <v>381296</v>
      </c>
      <c r="V565">
        <v>3954915</v>
      </c>
      <c r="W565" t="s">
        <v>11970</v>
      </c>
      <c r="X565">
        <v>1602748</v>
      </c>
      <c r="Y565" t="s">
        <v>11770</v>
      </c>
    </row>
    <row r="566" spans="1:25">
      <c r="A566" t="s">
        <v>9941</v>
      </c>
      <c r="B566">
        <v>0</v>
      </c>
      <c r="C566">
        <v>0</v>
      </c>
      <c r="D566">
        <v>0</v>
      </c>
      <c r="E566">
        <v>1</v>
      </c>
      <c r="F566">
        <v>0</v>
      </c>
      <c r="G566">
        <v>0</v>
      </c>
      <c r="H566">
        <v>0</v>
      </c>
      <c r="I566">
        <v>0</v>
      </c>
      <c r="J566">
        <v>2017</v>
      </c>
      <c r="K566" t="s">
        <v>623</v>
      </c>
      <c r="L566" t="s">
        <v>10227</v>
      </c>
      <c r="M566" t="s">
        <v>12071</v>
      </c>
      <c r="N566" t="s">
        <v>11629</v>
      </c>
      <c r="O566" s="1">
        <v>31747</v>
      </c>
      <c r="Q566" t="s">
        <v>11906</v>
      </c>
      <c r="R566" t="s">
        <v>11905</v>
      </c>
      <c r="S566">
        <v>37.200000000000003</v>
      </c>
      <c r="T566">
        <v>257114</v>
      </c>
      <c r="U566">
        <v>252022</v>
      </c>
      <c r="V566">
        <v>3309934.96</v>
      </c>
      <c r="W566" t="s">
        <v>11770</v>
      </c>
      <c r="X566">
        <v>0</v>
      </c>
      <c r="Y566" t="s">
        <v>11625</v>
      </c>
    </row>
    <row r="567" spans="1:25">
      <c r="A567" t="s">
        <v>9941</v>
      </c>
      <c r="B567">
        <v>0</v>
      </c>
      <c r="C567">
        <v>0</v>
      </c>
      <c r="D567">
        <v>0</v>
      </c>
      <c r="E567">
        <v>1</v>
      </c>
      <c r="F567">
        <v>0</v>
      </c>
      <c r="G567">
        <v>0</v>
      </c>
      <c r="H567">
        <v>0</v>
      </c>
      <c r="I567">
        <v>0</v>
      </c>
      <c r="J567">
        <v>2017</v>
      </c>
      <c r="K567" t="s">
        <v>623</v>
      </c>
      <c r="L567" t="s">
        <v>10225</v>
      </c>
      <c r="M567" t="s">
        <v>11636</v>
      </c>
      <c r="N567" t="s">
        <v>11629</v>
      </c>
      <c r="O567" s="1">
        <v>37073</v>
      </c>
      <c r="Q567" t="s">
        <v>11897</v>
      </c>
      <c r="R567" t="s">
        <v>11896</v>
      </c>
      <c r="S567">
        <v>13.5</v>
      </c>
      <c r="T567">
        <v>100586</v>
      </c>
      <c r="U567">
        <v>99319</v>
      </c>
      <c r="V567">
        <v>1130715</v>
      </c>
      <c r="W567" t="s">
        <v>11770</v>
      </c>
      <c r="X567">
        <v>0</v>
      </c>
      <c r="Y567" t="s">
        <v>11625</v>
      </c>
    </row>
    <row r="568" spans="1:25">
      <c r="A568" t="s">
        <v>9941</v>
      </c>
      <c r="B568">
        <v>0</v>
      </c>
      <c r="C568">
        <v>0</v>
      </c>
      <c r="D568">
        <v>0</v>
      </c>
      <c r="E568">
        <v>1</v>
      </c>
      <c r="F568">
        <v>0</v>
      </c>
      <c r="G568">
        <v>0</v>
      </c>
      <c r="H568">
        <v>0</v>
      </c>
      <c r="I568">
        <v>0</v>
      </c>
      <c r="J568">
        <v>2017</v>
      </c>
      <c r="K568" t="s">
        <v>623</v>
      </c>
      <c r="L568" t="s">
        <v>10225</v>
      </c>
      <c r="M568" t="s">
        <v>11692</v>
      </c>
      <c r="N568" t="s">
        <v>11629</v>
      </c>
      <c r="O568" s="1">
        <v>37073</v>
      </c>
      <c r="Q568" t="s">
        <v>11897</v>
      </c>
      <c r="R568" t="s">
        <v>11896</v>
      </c>
      <c r="S568">
        <v>13.5</v>
      </c>
      <c r="T568">
        <v>100586</v>
      </c>
      <c r="U568">
        <v>99319</v>
      </c>
      <c r="V568">
        <v>1130715</v>
      </c>
      <c r="W568" t="s">
        <v>11770</v>
      </c>
      <c r="X568">
        <v>0</v>
      </c>
      <c r="Y568" t="s">
        <v>11625</v>
      </c>
    </row>
    <row r="569" spans="1:25">
      <c r="A569" t="s">
        <v>9941</v>
      </c>
      <c r="B569">
        <v>0</v>
      </c>
      <c r="C569">
        <v>0</v>
      </c>
      <c r="D569">
        <v>0</v>
      </c>
      <c r="E569">
        <v>1</v>
      </c>
      <c r="F569">
        <v>0</v>
      </c>
      <c r="G569">
        <v>0</v>
      </c>
      <c r="H569">
        <v>0</v>
      </c>
      <c r="I569">
        <v>0</v>
      </c>
      <c r="J569">
        <v>2017</v>
      </c>
      <c r="K569" t="s">
        <v>623</v>
      </c>
      <c r="L569" t="s">
        <v>10225</v>
      </c>
      <c r="M569" t="s">
        <v>11803</v>
      </c>
      <c r="N569" t="s">
        <v>11725</v>
      </c>
      <c r="O569" s="1">
        <v>37073</v>
      </c>
      <c r="Q569" t="s">
        <v>623</v>
      </c>
      <c r="R569" t="s">
        <v>11894</v>
      </c>
      <c r="S569">
        <v>3</v>
      </c>
      <c r="T569">
        <v>4564</v>
      </c>
      <c r="U569">
        <v>3972</v>
      </c>
      <c r="V569">
        <v>0</v>
      </c>
      <c r="W569" t="s">
        <v>11770</v>
      </c>
      <c r="X569">
        <v>0</v>
      </c>
      <c r="Y569" t="s">
        <v>11625</v>
      </c>
    </row>
    <row r="570" spans="1:25">
      <c r="A570" t="s">
        <v>9941</v>
      </c>
      <c r="B570">
        <v>0</v>
      </c>
      <c r="C570">
        <v>0</v>
      </c>
      <c r="D570">
        <v>0</v>
      </c>
      <c r="E570">
        <v>1</v>
      </c>
      <c r="F570">
        <v>0</v>
      </c>
      <c r="G570">
        <v>0</v>
      </c>
      <c r="H570">
        <v>0</v>
      </c>
      <c r="I570">
        <v>0</v>
      </c>
      <c r="J570">
        <v>2017</v>
      </c>
      <c r="K570" t="s">
        <v>623</v>
      </c>
      <c r="L570" t="s">
        <v>10223</v>
      </c>
      <c r="M570" t="s">
        <v>12070</v>
      </c>
      <c r="N570" t="s">
        <v>11629</v>
      </c>
      <c r="O570" s="1">
        <v>32021</v>
      </c>
      <c r="Q570" t="s">
        <v>11912</v>
      </c>
      <c r="R570" t="s">
        <v>11911</v>
      </c>
      <c r="S570">
        <v>1.5</v>
      </c>
      <c r="T570">
        <v>6043</v>
      </c>
      <c r="U570">
        <v>5686</v>
      </c>
      <c r="V570">
        <v>106887</v>
      </c>
      <c r="W570" t="s">
        <v>11770</v>
      </c>
      <c r="X570">
        <v>0</v>
      </c>
      <c r="Y570" t="s">
        <v>11625</v>
      </c>
    </row>
    <row r="571" spans="1:25">
      <c r="A571" t="s">
        <v>9941</v>
      </c>
      <c r="B571">
        <v>0</v>
      </c>
      <c r="C571">
        <v>0</v>
      </c>
      <c r="D571">
        <v>0</v>
      </c>
      <c r="E571">
        <v>1</v>
      </c>
      <c r="F571">
        <v>0</v>
      </c>
      <c r="G571">
        <v>0</v>
      </c>
      <c r="H571">
        <v>0</v>
      </c>
      <c r="I571">
        <v>0</v>
      </c>
      <c r="J571">
        <v>2017</v>
      </c>
      <c r="K571" t="s">
        <v>623</v>
      </c>
      <c r="L571" t="s">
        <v>10220</v>
      </c>
      <c r="M571">
        <v>1</v>
      </c>
      <c r="N571" t="s">
        <v>11629</v>
      </c>
      <c r="O571" s="1">
        <v>32933</v>
      </c>
      <c r="Q571" t="s">
        <v>11906</v>
      </c>
      <c r="R571" t="s">
        <v>11905</v>
      </c>
      <c r="S571">
        <v>5</v>
      </c>
      <c r="T571">
        <v>31735</v>
      </c>
      <c r="U571">
        <v>30537</v>
      </c>
      <c r="V571">
        <v>526380</v>
      </c>
      <c r="W571" t="s">
        <v>11770</v>
      </c>
      <c r="X571">
        <v>0</v>
      </c>
      <c r="Y571" t="s">
        <v>11770</v>
      </c>
    </row>
    <row r="572" spans="1:25">
      <c r="A572" t="s">
        <v>9941</v>
      </c>
      <c r="B572">
        <v>0</v>
      </c>
      <c r="C572">
        <v>0</v>
      </c>
      <c r="D572">
        <v>0</v>
      </c>
      <c r="E572">
        <v>1</v>
      </c>
      <c r="F572">
        <v>0</v>
      </c>
      <c r="G572">
        <v>0</v>
      </c>
      <c r="H572">
        <v>0</v>
      </c>
      <c r="I572">
        <v>0</v>
      </c>
      <c r="J572">
        <v>2017</v>
      </c>
      <c r="K572" t="s">
        <v>623</v>
      </c>
      <c r="L572" t="s">
        <v>10217</v>
      </c>
      <c r="M572">
        <v>1</v>
      </c>
      <c r="N572" t="s">
        <v>11629</v>
      </c>
      <c r="O572" s="1">
        <v>38322</v>
      </c>
      <c r="Q572" t="s">
        <v>11906</v>
      </c>
      <c r="R572" t="s">
        <v>11905</v>
      </c>
      <c r="S572">
        <v>4.5999999999999996</v>
      </c>
      <c r="T572">
        <v>22591</v>
      </c>
      <c r="U572">
        <v>22591</v>
      </c>
      <c r="V572">
        <v>241025</v>
      </c>
      <c r="W572" t="s">
        <v>11770</v>
      </c>
      <c r="X572">
        <v>0</v>
      </c>
      <c r="Y572" t="s">
        <v>11625</v>
      </c>
    </row>
    <row r="573" spans="1:25">
      <c r="A573" t="s">
        <v>9941</v>
      </c>
      <c r="B573">
        <v>0</v>
      </c>
      <c r="C573">
        <v>0</v>
      </c>
      <c r="D573">
        <v>0</v>
      </c>
      <c r="E573">
        <v>0</v>
      </c>
      <c r="F573">
        <v>1</v>
      </c>
      <c r="G573">
        <v>0</v>
      </c>
      <c r="H573">
        <v>0</v>
      </c>
      <c r="I573">
        <v>0</v>
      </c>
      <c r="J573">
        <v>2017</v>
      </c>
      <c r="K573" t="s">
        <v>623</v>
      </c>
      <c r="L573" t="s">
        <v>7665</v>
      </c>
      <c r="M573" t="s">
        <v>11874</v>
      </c>
      <c r="N573" t="s">
        <v>11629</v>
      </c>
      <c r="O573" s="1">
        <v>37167</v>
      </c>
      <c r="Q573" t="s">
        <v>11906</v>
      </c>
      <c r="R573" t="s">
        <v>11905</v>
      </c>
      <c r="S573">
        <v>60.5</v>
      </c>
      <c r="T573">
        <v>5438</v>
      </c>
      <c r="U573">
        <v>4557</v>
      </c>
      <c r="V573">
        <v>48108</v>
      </c>
      <c r="W573" t="s">
        <v>11770</v>
      </c>
      <c r="X573">
        <v>131755.01999999999</v>
      </c>
      <c r="Y573" t="s">
        <v>11770</v>
      </c>
    </row>
    <row r="574" spans="1:25">
      <c r="A574" t="s">
        <v>9941</v>
      </c>
      <c r="B574">
        <v>0</v>
      </c>
      <c r="C574">
        <v>0</v>
      </c>
      <c r="D574">
        <v>0</v>
      </c>
      <c r="E574">
        <v>0</v>
      </c>
      <c r="F574">
        <v>1</v>
      </c>
      <c r="G574">
        <v>0</v>
      </c>
      <c r="H574">
        <v>0</v>
      </c>
      <c r="I574">
        <v>0</v>
      </c>
      <c r="J574">
        <v>2017</v>
      </c>
      <c r="K574" t="s">
        <v>623</v>
      </c>
      <c r="L574" t="s">
        <v>7665</v>
      </c>
      <c r="M574" t="s">
        <v>11873</v>
      </c>
      <c r="N574" t="s">
        <v>11629</v>
      </c>
      <c r="O574" s="1">
        <v>38047</v>
      </c>
      <c r="Q574" t="s">
        <v>11897</v>
      </c>
      <c r="R574" t="s">
        <v>11896</v>
      </c>
      <c r="S574">
        <v>182.75</v>
      </c>
      <c r="T574">
        <v>485548</v>
      </c>
      <c r="U574">
        <v>448643</v>
      </c>
      <c r="V574">
        <v>5174079</v>
      </c>
      <c r="W574" t="s">
        <v>11770</v>
      </c>
      <c r="X574">
        <v>11249.02</v>
      </c>
      <c r="Y574" t="s">
        <v>11625</v>
      </c>
    </row>
    <row r="575" spans="1:25">
      <c r="A575" t="s">
        <v>9941</v>
      </c>
      <c r="B575">
        <v>0</v>
      </c>
      <c r="C575">
        <v>0</v>
      </c>
      <c r="D575">
        <v>0</v>
      </c>
      <c r="E575">
        <v>0</v>
      </c>
      <c r="F575">
        <v>1</v>
      </c>
      <c r="G575">
        <v>0</v>
      </c>
      <c r="H575">
        <v>0</v>
      </c>
      <c r="I575">
        <v>0</v>
      </c>
      <c r="J575">
        <v>2017</v>
      </c>
      <c r="K575" t="s">
        <v>623</v>
      </c>
      <c r="L575" t="s">
        <v>7665</v>
      </c>
      <c r="M575" t="s">
        <v>11872</v>
      </c>
      <c r="N575" t="s">
        <v>11629</v>
      </c>
      <c r="O575" s="1">
        <v>38047</v>
      </c>
      <c r="Q575" t="s">
        <v>11897</v>
      </c>
      <c r="R575" t="s">
        <v>11896</v>
      </c>
      <c r="S575">
        <v>182.75</v>
      </c>
      <c r="T575">
        <v>508544</v>
      </c>
      <c r="U575">
        <v>472276</v>
      </c>
      <c r="V575">
        <v>5520314</v>
      </c>
      <c r="W575" t="s">
        <v>11770</v>
      </c>
      <c r="X575">
        <v>17703.02</v>
      </c>
      <c r="Y575" t="s">
        <v>11625</v>
      </c>
    </row>
    <row r="576" spans="1:25">
      <c r="A576" t="s">
        <v>9941</v>
      </c>
      <c r="B576">
        <v>0</v>
      </c>
      <c r="C576">
        <v>0</v>
      </c>
      <c r="D576">
        <v>0</v>
      </c>
      <c r="E576">
        <v>0</v>
      </c>
      <c r="F576">
        <v>1</v>
      </c>
      <c r="G576">
        <v>0</v>
      </c>
      <c r="H576">
        <v>0</v>
      </c>
      <c r="I576">
        <v>0</v>
      </c>
      <c r="J576">
        <v>2017</v>
      </c>
      <c r="K576" t="s">
        <v>623</v>
      </c>
      <c r="L576" t="s">
        <v>7665</v>
      </c>
      <c r="M576" t="s">
        <v>12069</v>
      </c>
      <c r="N576" t="s">
        <v>11629</v>
      </c>
      <c r="O576" s="1">
        <v>38047</v>
      </c>
      <c r="Q576" t="s">
        <v>623</v>
      </c>
      <c r="R576" t="s">
        <v>11894</v>
      </c>
      <c r="S576">
        <v>264.35000000000002</v>
      </c>
      <c r="T576">
        <v>560137</v>
      </c>
      <c r="U576">
        <v>560137</v>
      </c>
      <c r="V576">
        <v>0</v>
      </c>
      <c r="W576" t="s">
        <v>11770</v>
      </c>
      <c r="X576">
        <v>0</v>
      </c>
      <c r="Y576" t="s">
        <v>11625</v>
      </c>
    </row>
    <row r="577" spans="1:25">
      <c r="A577" t="s">
        <v>9941</v>
      </c>
      <c r="B577">
        <v>0</v>
      </c>
      <c r="C577">
        <v>0</v>
      </c>
      <c r="D577">
        <v>0</v>
      </c>
      <c r="E577">
        <v>0</v>
      </c>
      <c r="F577">
        <v>0</v>
      </c>
      <c r="G577">
        <v>0</v>
      </c>
      <c r="H577">
        <v>0</v>
      </c>
      <c r="I577">
        <v>1</v>
      </c>
      <c r="J577">
        <v>2017</v>
      </c>
      <c r="K577" t="s">
        <v>623</v>
      </c>
      <c r="L577" t="s">
        <v>1969</v>
      </c>
      <c r="M577" t="s">
        <v>12068</v>
      </c>
      <c r="N577" t="s">
        <v>11629</v>
      </c>
      <c r="O577" s="1">
        <v>12267</v>
      </c>
      <c r="Q577" t="s">
        <v>11912</v>
      </c>
      <c r="R577" t="s">
        <v>11911</v>
      </c>
      <c r="S577">
        <v>6</v>
      </c>
      <c r="T577">
        <v>0.12</v>
      </c>
      <c r="U577">
        <v>0.12</v>
      </c>
      <c r="V577">
        <v>0</v>
      </c>
      <c r="W577" t="s">
        <v>11973</v>
      </c>
      <c r="X577">
        <v>0</v>
      </c>
      <c r="Y577" t="s">
        <v>11625</v>
      </c>
    </row>
    <row r="578" spans="1:25">
      <c r="A578" t="s">
        <v>9941</v>
      </c>
      <c r="B578">
        <v>0</v>
      </c>
      <c r="C578">
        <v>0</v>
      </c>
      <c r="D578">
        <v>0</v>
      </c>
      <c r="E578">
        <v>0</v>
      </c>
      <c r="F578">
        <v>0</v>
      </c>
      <c r="G578">
        <v>0</v>
      </c>
      <c r="H578">
        <v>0</v>
      </c>
      <c r="I578">
        <v>1</v>
      </c>
      <c r="J578">
        <v>2017</v>
      </c>
      <c r="K578" t="s">
        <v>623</v>
      </c>
      <c r="L578" t="s">
        <v>1969</v>
      </c>
      <c r="M578" t="s">
        <v>12067</v>
      </c>
      <c r="N578" t="s">
        <v>11629</v>
      </c>
      <c r="O578" s="1">
        <v>12267</v>
      </c>
      <c r="Q578" t="s">
        <v>11912</v>
      </c>
      <c r="R578" t="s">
        <v>11911</v>
      </c>
      <c r="S578">
        <v>6</v>
      </c>
      <c r="T578">
        <v>0.12</v>
      </c>
      <c r="U578">
        <v>0.12</v>
      </c>
      <c r="V578">
        <v>0</v>
      </c>
      <c r="W578" t="s">
        <v>11973</v>
      </c>
      <c r="X578">
        <v>0</v>
      </c>
      <c r="Y578" t="s">
        <v>11625</v>
      </c>
    </row>
    <row r="579" spans="1:25">
      <c r="A579" t="s">
        <v>9941</v>
      </c>
      <c r="B579">
        <v>0</v>
      </c>
      <c r="C579">
        <v>0</v>
      </c>
      <c r="D579">
        <v>0</v>
      </c>
      <c r="E579">
        <v>0</v>
      </c>
      <c r="F579">
        <v>0</v>
      </c>
      <c r="G579">
        <v>0</v>
      </c>
      <c r="H579">
        <v>0</v>
      </c>
      <c r="I579">
        <v>1</v>
      </c>
      <c r="J579">
        <v>2017</v>
      </c>
      <c r="K579" t="s">
        <v>623</v>
      </c>
      <c r="L579" t="s">
        <v>1969</v>
      </c>
      <c r="M579" t="s">
        <v>12066</v>
      </c>
      <c r="N579" t="s">
        <v>11629</v>
      </c>
      <c r="O579" s="1">
        <v>12267</v>
      </c>
      <c r="Q579" t="s">
        <v>11912</v>
      </c>
      <c r="R579" t="s">
        <v>11911</v>
      </c>
      <c r="S579">
        <v>6</v>
      </c>
      <c r="T579">
        <v>0.12</v>
      </c>
      <c r="U579">
        <v>0.12</v>
      </c>
      <c r="V579">
        <v>0</v>
      </c>
      <c r="W579" t="s">
        <v>11973</v>
      </c>
      <c r="X579">
        <v>0</v>
      </c>
      <c r="Y579" t="s">
        <v>11625</v>
      </c>
    </row>
    <row r="580" spans="1:25">
      <c r="A580" t="s">
        <v>9941</v>
      </c>
      <c r="B580">
        <v>0</v>
      </c>
      <c r="C580">
        <v>0</v>
      </c>
      <c r="D580">
        <v>0</v>
      </c>
      <c r="E580">
        <v>0</v>
      </c>
      <c r="F580">
        <v>0</v>
      </c>
      <c r="G580">
        <v>0</v>
      </c>
      <c r="H580">
        <v>0</v>
      </c>
      <c r="I580">
        <v>1</v>
      </c>
      <c r="J580">
        <v>2017</v>
      </c>
      <c r="K580" t="s">
        <v>623</v>
      </c>
      <c r="L580" t="s">
        <v>1969</v>
      </c>
      <c r="M580" t="s">
        <v>12065</v>
      </c>
      <c r="N580" t="s">
        <v>11629</v>
      </c>
      <c r="O580" s="1">
        <v>12267</v>
      </c>
      <c r="Q580" t="s">
        <v>11912</v>
      </c>
      <c r="R580" t="s">
        <v>11911</v>
      </c>
      <c r="S580">
        <v>6</v>
      </c>
      <c r="T580">
        <v>0.12</v>
      </c>
      <c r="U580">
        <v>0.12</v>
      </c>
      <c r="V580">
        <v>0</v>
      </c>
      <c r="W580" t="s">
        <v>11973</v>
      </c>
      <c r="X580">
        <v>0</v>
      </c>
      <c r="Y580" t="s">
        <v>11625</v>
      </c>
    </row>
    <row r="581" spans="1:25">
      <c r="A581" t="s">
        <v>9941</v>
      </c>
      <c r="B581">
        <v>0</v>
      </c>
      <c r="C581">
        <v>0</v>
      </c>
      <c r="D581">
        <v>0</v>
      </c>
      <c r="E581">
        <v>0</v>
      </c>
      <c r="F581">
        <v>0</v>
      </c>
      <c r="G581">
        <v>0</v>
      </c>
      <c r="H581">
        <v>0</v>
      </c>
      <c r="I581">
        <v>1</v>
      </c>
      <c r="J581">
        <v>2017</v>
      </c>
      <c r="K581" t="s">
        <v>623</v>
      </c>
      <c r="L581" t="s">
        <v>1969</v>
      </c>
      <c r="M581" t="s">
        <v>12064</v>
      </c>
      <c r="N581" t="s">
        <v>11629</v>
      </c>
      <c r="O581" s="1">
        <v>12267</v>
      </c>
      <c r="Q581" t="s">
        <v>11912</v>
      </c>
      <c r="R581" t="s">
        <v>11911</v>
      </c>
      <c r="S581">
        <v>6</v>
      </c>
      <c r="T581">
        <v>0.12</v>
      </c>
      <c r="U581">
        <v>0.12</v>
      </c>
      <c r="V581">
        <v>0</v>
      </c>
      <c r="W581" t="s">
        <v>11973</v>
      </c>
      <c r="X581">
        <v>0</v>
      </c>
      <c r="Y581" t="s">
        <v>11625</v>
      </c>
    </row>
    <row r="582" spans="1:25">
      <c r="A582" t="s">
        <v>9941</v>
      </c>
      <c r="B582">
        <v>0</v>
      </c>
      <c r="C582">
        <v>0</v>
      </c>
      <c r="D582">
        <v>0</v>
      </c>
      <c r="E582">
        <v>0</v>
      </c>
      <c r="F582">
        <v>0</v>
      </c>
      <c r="G582">
        <v>0</v>
      </c>
      <c r="H582">
        <v>0</v>
      </c>
      <c r="I582">
        <v>1</v>
      </c>
      <c r="J582">
        <v>2017</v>
      </c>
      <c r="K582" t="s">
        <v>623</v>
      </c>
      <c r="L582" t="s">
        <v>1969</v>
      </c>
      <c r="M582" t="s">
        <v>12063</v>
      </c>
      <c r="N582" t="s">
        <v>11629</v>
      </c>
      <c r="O582" s="1">
        <v>35643</v>
      </c>
      <c r="Q582" t="s">
        <v>11906</v>
      </c>
      <c r="R582" t="s">
        <v>11905</v>
      </c>
      <c r="S582">
        <v>5.9</v>
      </c>
      <c r="T582">
        <v>1347</v>
      </c>
      <c r="U582">
        <v>1347</v>
      </c>
      <c r="V582">
        <v>18281</v>
      </c>
      <c r="W582" t="s">
        <v>11770</v>
      </c>
      <c r="X582">
        <v>0</v>
      </c>
      <c r="Y582" t="s">
        <v>11625</v>
      </c>
    </row>
    <row r="583" spans="1:25">
      <c r="A583" t="s">
        <v>9941</v>
      </c>
      <c r="B583">
        <v>0</v>
      </c>
      <c r="C583">
        <v>0</v>
      </c>
      <c r="D583">
        <v>0</v>
      </c>
      <c r="E583">
        <v>0</v>
      </c>
      <c r="F583">
        <v>0</v>
      </c>
      <c r="G583">
        <v>0</v>
      </c>
      <c r="H583">
        <v>0</v>
      </c>
      <c r="I583">
        <v>1</v>
      </c>
      <c r="J583">
        <v>2017</v>
      </c>
      <c r="K583" t="s">
        <v>623</v>
      </c>
      <c r="L583" t="s">
        <v>1969</v>
      </c>
      <c r="M583" t="s">
        <v>12062</v>
      </c>
      <c r="N583" t="s">
        <v>11629</v>
      </c>
      <c r="O583" s="1">
        <v>31990</v>
      </c>
      <c r="Q583" t="s">
        <v>11906</v>
      </c>
      <c r="R583" t="s">
        <v>11905</v>
      </c>
      <c r="S583">
        <v>5.9</v>
      </c>
      <c r="T583">
        <v>919.01</v>
      </c>
      <c r="U583">
        <v>919.01</v>
      </c>
      <c r="V583">
        <v>12424.01</v>
      </c>
      <c r="W583" t="s">
        <v>11770</v>
      </c>
      <c r="X583">
        <v>0</v>
      </c>
      <c r="Y583" t="s">
        <v>11625</v>
      </c>
    </row>
    <row r="584" spans="1:25">
      <c r="A584" t="s">
        <v>9941</v>
      </c>
      <c r="B584">
        <v>0</v>
      </c>
      <c r="C584">
        <v>0</v>
      </c>
      <c r="D584">
        <v>0</v>
      </c>
      <c r="E584">
        <v>0</v>
      </c>
      <c r="F584">
        <v>0</v>
      </c>
      <c r="G584">
        <v>0</v>
      </c>
      <c r="H584">
        <v>0</v>
      </c>
      <c r="I584">
        <v>1</v>
      </c>
      <c r="J584">
        <v>2017</v>
      </c>
      <c r="K584" t="s">
        <v>623</v>
      </c>
      <c r="L584" t="s">
        <v>10214</v>
      </c>
      <c r="M584">
        <v>212813</v>
      </c>
      <c r="N584" t="s">
        <v>11629</v>
      </c>
      <c r="O584" s="1">
        <v>31503</v>
      </c>
      <c r="Q584" t="s">
        <v>11906</v>
      </c>
      <c r="R584" t="s">
        <v>11905</v>
      </c>
      <c r="S584">
        <v>24</v>
      </c>
      <c r="T584">
        <v>688.06</v>
      </c>
      <c r="U584">
        <v>536.08000000000004</v>
      </c>
      <c r="V584">
        <v>4591.04</v>
      </c>
      <c r="W584" t="s">
        <v>11770</v>
      </c>
      <c r="X584">
        <v>0</v>
      </c>
      <c r="Y584" t="s">
        <v>11625</v>
      </c>
    </row>
    <row r="585" spans="1:25">
      <c r="A585" t="s">
        <v>9941</v>
      </c>
      <c r="B585">
        <v>0</v>
      </c>
      <c r="C585">
        <v>0</v>
      </c>
      <c r="D585">
        <v>0</v>
      </c>
      <c r="E585">
        <v>0</v>
      </c>
      <c r="F585">
        <v>0</v>
      </c>
      <c r="G585">
        <v>0</v>
      </c>
      <c r="H585">
        <v>0</v>
      </c>
      <c r="I585">
        <v>1</v>
      </c>
      <c r="J585">
        <v>2017</v>
      </c>
      <c r="K585" t="s">
        <v>623</v>
      </c>
      <c r="L585" t="s">
        <v>10214</v>
      </c>
      <c r="M585">
        <v>212814</v>
      </c>
      <c r="N585" t="s">
        <v>11629</v>
      </c>
      <c r="O585" s="1">
        <v>31503</v>
      </c>
      <c r="Q585" t="s">
        <v>11906</v>
      </c>
      <c r="R585" t="s">
        <v>11905</v>
      </c>
      <c r="S585">
        <v>24</v>
      </c>
      <c r="T585">
        <v>277.06</v>
      </c>
      <c r="U585">
        <v>202.08</v>
      </c>
      <c r="V585">
        <v>1431.04</v>
      </c>
      <c r="W585" t="s">
        <v>11770</v>
      </c>
      <c r="X585">
        <v>0</v>
      </c>
      <c r="Y585" t="s">
        <v>11973</v>
      </c>
    </row>
    <row r="586" spans="1:25">
      <c r="A586" t="s">
        <v>9941</v>
      </c>
      <c r="B586">
        <v>0</v>
      </c>
      <c r="C586">
        <v>0</v>
      </c>
      <c r="D586">
        <v>0</v>
      </c>
      <c r="E586">
        <v>1</v>
      </c>
      <c r="F586">
        <v>0</v>
      </c>
      <c r="G586">
        <v>0</v>
      </c>
      <c r="H586">
        <v>0</v>
      </c>
      <c r="I586">
        <v>0</v>
      </c>
      <c r="J586">
        <v>2017</v>
      </c>
      <c r="K586" t="s">
        <v>623</v>
      </c>
      <c r="L586" t="s">
        <v>10211</v>
      </c>
      <c r="M586">
        <v>1</v>
      </c>
      <c r="N586" t="s">
        <v>11629</v>
      </c>
      <c r="O586" s="1">
        <v>32191</v>
      </c>
      <c r="Q586" t="s">
        <v>11897</v>
      </c>
      <c r="R586" t="s">
        <v>11896</v>
      </c>
      <c r="S586">
        <v>23</v>
      </c>
      <c r="T586">
        <v>31493.06</v>
      </c>
      <c r="U586">
        <v>29538.06</v>
      </c>
      <c r="V586">
        <v>364357.06</v>
      </c>
      <c r="W586" t="s">
        <v>11770</v>
      </c>
      <c r="X586">
        <v>0</v>
      </c>
      <c r="Y586" t="s">
        <v>11625</v>
      </c>
    </row>
    <row r="587" spans="1:25">
      <c r="A587" t="s">
        <v>9941</v>
      </c>
      <c r="B587">
        <v>0</v>
      </c>
      <c r="C587">
        <v>0</v>
      </c>
      <c r="D587">
        <v>0</v>
      </c>
      <c r="E587">
        <v>1</v>
      </c>
      <c r="F587">
        <v>0</v>
      </c>
      <c r="G587">
        <v>0</v>
      </c>
      <c r="H587">
        <v>0</v>
      </c>
      <c r="I587">
        <v>0</v>
      </c>
      <c r="J587">
        <v>2017</v>
      </c>
      <c r="K587" t="s">
        <v>623</v>
      </c>
      <c r="L587" t="s">
        <v>10211</v>
      </c>
      <c r="M587">
        <v>2</v>
      </c>
      <c r="N587" t="s">
        <v>11629</v>
      </c>
      <c r="O587" s="1">
        <v>32191</v>
      </c>
      <c r="Q587" t="s">
        <v>623</v>
      </c>
      <c r="R587" t="s">
        <v>11894</v>
      </c>
      <c r="S587">
        <v>6</v>
      </c>
      <c r="T587">
        <v>5722.06</v>
      </c>
      <c r="U587">
        <v>5366.86</v>
      </c>
      <c r="V587">
        <v>0</v>
      </c>
      <c r="W587" t="s">
        <v>11770</v>
      </c>
      <c r="X587">
        <v>0</v>
      </c>
      <c r="Y587" t="s">
        <v>11625</v>
      </c>
    </row>
    <row r="588" spans="1:25">
      <c r="A588" t="s">
        <v>9941</v>
      </c>
      <c r="B588">
        <v>0</v>
      </c>
      <c r="C588">
        <v>0</v>
      </c>
      <c r="D588">
        <v>0</v>
      </c>
      <c r="E588">
        <v>1</v>
      </c>
      <c r="F588">
        <v>0</v>
      </c>
      <c r="G588">
        <v>0</v>
      </c>
      <c r="H588">
        <v>0</v>
      </c>
      <c r="I588">
        <v>0</v>
      </c>
      <c r="J588">
        <v>2017</v>
      </c>
      <c r="K588" t="s">
        <v>623</v>
      </c>
      <c r="L588" t="s">
        <v>10208</v>
      </c>
      <c r="M588" t="s">
        <v>12061</v>
      </c>
      <c r="N588" t="s">
        <v>11629</v>
      </c>
      <c r="O588" s="1">
        <v>31472</v>
      </c>
      <c r="Q588" t="s">
        <v>11906</v>
      </c>
      <c r="R588" t="s">
        <v>11905</v>
      </c>
      <c r="S588">
        <v>29</v>
      </c>
      <c r="T588">
        <v>202883</v>
      </c>
      <c r="U588">
        <v>197405</v>
      </c>
      <c r="V588">
        <v>2174082</v>
      </c>
      <c r="W588" t="s">
        <v>11770</v>
      </c>
      <c r="X588">
        <v>0</v>
      </c>
      <c r="Y588" t="s">
        <v>11625</v>
      </c>
    </row>
    <row r="589" spans="1:25">
      <c r="A589" t="s">
        <v>9941</v>
      </c>
      <c r="B589">
        <v>0</v>
      </c>
      <c r="C589">
        <v>0</v>
      </c>
      <c r="D589">
        <v>0</v>
      </c>
      <c r="E589">
        <v>0</v>
      </c>
      <c r="F589">
        <v>0</v>
      </c>
      <c r="G589">
        <v>0</v>
      </c>
      <c r="H589">
        <v>0</v>
      </c>
      <c r="I589">
        <v>1</v>
      </c>
      <c r="J589">
        <v>2017</v>
      </c>
      <c r="K589" t="s">
        <v>623</v>
      </c>
      <c r="L589" t="s">
        <v>10206</v>
      </c>
      <c r="M589" t="s">
        <v>12060</v>
      </c>
      <c r="N589" t="s">
        <v>11629</v>
      </c>
      <c r="O589" s="1">
        <v>34304</v>
      </c>
      <c r="Q589" t="s">
        <v>11906</v>
      </c>
      <c r="R589" t="s">
        <v>11905</v>
      </c>
      <c r="S589">
        <v>48</v>
      </c>
      <c r="T589">
        <v>148483.09</v>
      </c>
      <c r="U589">
        <v>145552.93</v>
      </c>
      <c r="V589">
        <v>1334784.04</v>
      </c>
      <c r="W589" t="s">
        <v>11770</v>
      </c>
      <c r="X589">
        <v>0</v>
      </c>
      <c r="Y589" t="s">
        <v>249</v>
      </c>
    </row>
    <row r="590" spans="1:25">
      <c r="A590" t="s">
        <v>9941</v>
      </c>
      <c r="B590">
        <v>0</v>
      </c>
      <c r="C590">
        <v>0</v>
      </c>
      <c r="D590">
        <v>0</v>
      </c>
      <c r="E590">
        <v>0</v>
      </c>
      <c r="F590">
        <v>0</v>
      </c>
      <c r="G590">
        <v>0</v>
      </c>
      <c r="H590">
        <v>0</v>
      </c>
      <c r="I590">
        <v>1</v>
      </c>
      <c r="J590">
        <v>2017</v>
      </c>
      <c r="K590" t="s">
        <v>623</v>
      </c>
      <c r="L590" t="s">
        <v>10206</v>
      </c>
      <c r="M590" t="s">
        <v>12059</v>
      </c>
      <c r="N590" t="s">
        <v>11629</v>
      </c>
      <c r="O590" s="1">
        <v>37773</v>
      </c>
      <c r="Q590" t="s">
        <v>11661</v>
      </c>
      <c r="R590" t="s">
        <v>11900</v>
      </c>
      <c r="S590">
        <v>87</v>
      </c>
      <c r="T590">
        <v>195401.48</v>
      </c>
      <c r="U590">
        <v>194175.93</v>
      </c>
      <c r="V590">
        <v>1642635.04</v>
      </c>
      <c r="W590" t="s">
        <v>11770</v>
      </c>
      <c r="X590">
        <v>0</v>
      </c>
      <c r="Y590" t="s">
        <v>11625</v>
      </c>
    </row>
    <row r="591" spans="1:25">
      <c r="A591" t="s">
        <v>9941</v>
      </c>
      <c r="B591">
        <v>0</v>
      </c>
      <c r="C591">
        <v>0</v>
      </c>
      <c r="D591">
        <v>0</v>
      </c>
      <c r="E591">
        <v>0</v>
      </c>
      <c r="F591">
        <v>0</v>
      </c>
      <c r="G591">
        <v>0</v>
      </c>
      <c r="H591">
        <v>0</v>
      </c>
      <c r="I591">
        <v>1</v>
      </c>
      <c r="J591">
        <v>2017</v>
      </c>
      <c r="K591" t="s">
        <v>623</v>
      </c>
      <c r="L591" t="s">
        <v>10206</v>
      </c>
      <c r="M591" t="s">
        <v>12058</v>
      </c>
      <c r="N591" t="s">
        <v>11629</v>
      </c>
      <c r="O591" s="1">
        <v>40746</v>
      </c>
      <c r="Q591" t="s">
        <v>11912</v>
      </c>
      <c r="R591" t="s">
        <v>11911</v>
      </c>
      <c r="S591">
        <v>50</v>
      </c>
      <c r="T591">
        <v>63561.55</v>
      </c>
      <c r="U591">
        <v>62381.59</v>
      </c>
      <c r="V591">
        <v>607562</v>
      </c>
      <c r="W591" t="s">
        <v>11770</v>
      </c>
      <c r="X591">
        <v>0</v>
      </c>
      <c r="Y591" t="s">
        <v>11625</v>
      </c>
    </row>
    <row r="592" spans="1:25">
      <c r="A592" t="s">
        <v>9941</v>
      </c>
      <c r="B592">
        <v>0</v>
      </c>
      <c r="C592">
        <v>0</v>
      </c>
      <c r="D592">
        <v>0</v>
      </c>
      <c r="E592">
        <v>1</v>
      </c>
      <c r="F592">
        <v>0</v>
      </c>
      <c r="G592">
        <v>0</v>
      </c>
      <c r="H592">
        <v>0</v>
      </c>
      <c r="I592">
        <v>0</v>
      </c>
      <c r="J592">
        <v>2017</v>
      </c>
      <c r="K592" t="s">
        <v>623</v>
      </c>
      <c r="L592" t="s">
        <v>10205</v>
      </c>
      <c r="M592" t="s">
        <v>11829</v>
      </c>
      <c r="N592" t="s">
        <v>11629</v>
      </c>
      <c r="O592" s="1">
        <v>32964</v>
      </c>
      <c r="Q592" t="s">
        <v>11906</v>
      </c>
      <c r="R592" t="s">
        <v>11905</v>
      </c>
      <c r="S592">
        <v>49</v>
      </c>
      <c r="T592">
        <v>28928.01</v>
      </c>
      <c r="U592">
        <v>28266.01</v>
      </c>
      <c r="V592">
        <v>277192.01</v>
      </c>
      <c r="W592" t="s">
        <v>11770</v>
      </c>
      <c r="X592">
        <v>0</v>
      </c>
      <c r="Y592" t="s">
        <v>11625</v>
      </c>
    </row>
    <row r="593" spans="1:25">
      <c r="A593" t="s">
        <v>9941</v>
      </c>
      <c r="B593">
        <v>0</v>
      </c>
      <c r="C593">
        <v>0</v>
      </c>
      <c r="D593">
        <v>0</v>
      </c>
      <c r="E593">
        <v>1</v>
      </c>
      <c r="F593">
        <v>0</v>
      </c>
      <c r="G593">
        <v>0</v>
      </c>
      <c r="H593">
        <v>0</v>
      </c>
      <c r="I593">
        <v>0</v>
      </c>
      <c r="J593">
        <v>2017</v>
      </c>
      <c r="K593" t="s">
        <v>623</v>
      </c>
      <c r="L593" t="s">
        <v>10203</v>
      </c>
      <c r="M593" t="s">
        <v>11917</v>
      </c>
      <c r="N593" t="s">
        <v>11629</v>
      </c>
      <c r="O593" s="1">
        <v>38909</v>
      </c>
      <c r="Q593" t="s">
        <v>11906</v>
      </c>
      <c r="R593" t="s">
        <v>11905</v>
      </c>
      <c r="S593">
        <v>4.49</v>
      </c>
      <c r="T593">
        <v>34043</v>
      </c>
      <c r="U593">
        <v>33718</v>
      </c>
      <c r="V593">
        <v>356427</v>
      </c>
      <c r="W593" t="s">
        <v>11770</v>
      </c>
      <c r="X593">
        <v>0</v>
      </c>
      <c r="Y593" t="s">
        <v>11625</v>
      </c>
    </row>
    <row r="594" spans="1:25">
      <c r="A594" t="s">
        <v>9941</v>
      </c>
      <c r="B594">
        <v>0</v>
      </c>
      <c r="C594">
        <v>0</v>
      </c>
      <c r="D594">
        <v>0</v>
      </c>
      <c r="E594">
        <v>1</v>
      </c>
      <c r="F594">
        <v>0</v>
      </c>
      <c r="G594">
        <v>0</v>
      </c>
      <c r="H594">
        <v>0</v>
      </c>
      <c r="I594">
        <v>0</v>
      </c>
      <c r="J594">
        <v>2017</v>
      </c>
      <c r="K594" t="s">
        <v>623</v>
      </c>
      <c r="L594" t="s">
        <v>10200</v>
      </c>
      <c r="M594" t="s">
        <v>11651</v>
      </c>
      <c r="N594" t="s">
        <v>11629</v>
      </c>
      <c r="O594" s="1">
        <v>30742</v>
      </c>
      <c r="Q594" t="s">
        <v>11906</v>
      </c>
      <c r="R594" t="s">
        <v>11905</v>
      </c>
      <c r="S594">
        <v>2.8</v>
      </c>
      <c r="T594">
        <v>21231</v>
      </c>
      <c r="U594">
        <v>21017</v>
      </c>
      <c r="V594">
        <v>329011</v>
      </c>
      <c r="W594" t="s">
        <v>11770</v>
      </c>
      <c r="X594">
        <v>0</v>
      </c>
      <c r="Y594" t="s">
        <v>11625</v>
      </c>
    </row>
    <row r="595" spans="1:25">
      <c r="A595" t="s">
        <v>9941</v>
      </c>
      <c r="B595">
        <v>0</v>
      </c>
      <c r="C595">
        <v>0</v>
      </c>
      <c r="D595">
        <v>0</v>
      </c>
      <c r="E595">
        <v>1</v>
      </c>
      <c r="F595">
        <v>0</v>
      </c>
      <c r="G595">
        <v>0</v>
      </c>
      <c r="H595">
        <v>0</v>
      </c>
      <c r="I595">
        <v>0</v>
      </c>
      <c r="J595">
        <v>2017</v>
      </c>
      <c r="K595" t="s">
        <v>623</v>
      </c>
      <c r="L595" t="s">
        <v>10200</v>
      </c>
      <c r="M595" t="s">
        <v>11650</v>
      </c>
      <c r="N595" t="s">
        <v>11629</v>
      </c>
      <c r="O595" s="1">
        <v>42786</v>
      </c>
      <c r="Q595" t="s">
        <v>11906</v>
      </c>
      <c r="R595" t="s">
        <v>11905</v>
      </c>
      <c r="S595">
        <v>7.2</v>
      </c>
      <c r="T595">
        <v>35195.01</v>
      </c>
      <c r="U595">
        <v>34842.01</v>
      </c>
      <c r="V595">
        <v>445659.01</v>
      </c>
      <c r="W595" t="s">
        <v>11770</v>
      </c>
      <c r="X595">
        <v>0</v>
      </c>
    </row>
    <row r="596" spans="1:25">
      <c r="A596" t="s">
        <v>9941</v>
      </c>
      <c r="B596">
        <v>0</v>
      </c>
      <c r="C596">
        <v>0</v>
      </c>
      <c r="D596">
        <v>0</v>
      </c>
      <c r="E596">
        <v>1</v>
      </c>
      <c r="F596">
        <v>0</v>
      </c>
      <c r="G596">
        <v>0</v>
      </c>
      <c r="H596">
        <v>0</v>
      </c>
      <c r="I596">
        <v>0</v>
      </c>
      <c r="J596">
        <v>2017</v>
      </c>
      <c r="K596" t="s">
        <v>623</v>
      </c>
      <c r="L596" t="s">
        <v>10197</v>
      </c>
      <c r="M596" t="s">
        <v>12057</v>
      </c>
      <c r="N596" t="s">
        <v>11629</v>
      </c>
      <c r="O596" s="1">
        <v>35004</v>
      </c>
      <c r="Q596" t="s">
        <v>11897</v>
      </c>
      <c r="R596" t="s">
        <v>11896</v>
      </c>
      <c r="S596">
        <v>39.5</v>
      </c>
      <c r="T596">
        <v>341779</v>
      </c>
      <c r="U596">
        <v>333503</v>
      </c>
      <c r="V596">
        <v>4146538</v>
      </c>
      <c r="W596" t="s">
        <v>11770</v>
      </c>
      <c r="X596">
        <v>0</v>
      </c>
      <c r="Y596" t="s">
        <v>11625</v>
      </c>
    </row>
    <row r="597" spans="1:25">
      <c r="A597" t="s">
        <v>9941</v>
      </c>
      <c r="B597">
        <v>0</v>
      </c>
      <c r="C597">
        <v>0</v>
      </c>
      <c r="D597">
        <v>0</v>
      </c>
      <c r="E597">
        <v>1</v>
      </c>
      <c r="F597">
        <v>0</v>
      </c>
      <c r="G597">
        <v>0</v>
      </c>
      <c r="H597">
        <v>0</v>
      </c>
      <c r="I597">
        <v>0</v>
      </c>
      <c r="J597">
        <v>2017</v>
      </c>
      <c r="K597" t="s">
        <v>623</v>
      </c>
      <c r="L597" t="s">
        <v>10197</v>
      </c>
      <c r="M597" t="s">
        <v>12055</v>
      </c>
      <c r="N597" t="s">
        <v>11629</v>
      </c>
      <c r="O597" s="1">
        <v>35065</v>
      </c>
      <c r="Q597" t="s">
        <v>11897</v>
      </c>
      <c r="R597" t="s">
        <v>11896</v>
      </c>
      <c r="S597">
        <v>39.5</v>
      </c>
      <c r="T597">
        <v>318583</v>
      </c>
      <c r="U597">
        <v>312761</v>
      </c>
      <c r="V597">
        <v>4019723</v>
      </c>
      <c r="W597" t="s">
        <v>11770</v>
      </c>
      <c r="X597">
        <v>0</v>
      </c>
      <c r="Y597" t="s">
        <v>12056</v>
      </c>
    </row>
    <row r="598" spans="1:25">
      <c r="A598" t="s">
        <v>9941</v>
      </c>
      <c r="B598">
        <v>0</v>
      </c>
      <c r="C598">
        <v>0</v>
      </c>
      <c r="D598">
        <v>0</v>
      </c>
      <c r="E598">
        <v>1</v>
      </c>
      <c r="F598">
        <v>0</v>
      </c>
      <c r="G598">
        <v>0</v>
      </c>
      <c r="H598">
        <v>0</v>
      </c>
      <c r="I598">
        <v>0</v>
      </c>
      <c r="J598">
        <v>2017</v>
      </c>
      <c r="K598" t="s">
        <v>623</v>
      </c>
      <c r="L598" t="s">
        <v>10197</v>
      </c>
      <c r="M598" t="s">
        <v>12054</v>
      </c>
      <c r="N598" t="s">
        <v>11629</v>
      </c>
      <c r="O598" s="1">
        <v>35034</v>
      </c>
      <c r="Q598" t="s">
        <v>623</v>
      </c>
      <c r="R598" t="s">
        <v>11894</v>
      </c>
      <c r="S598">
        <v>19.5</v>
      </c>
      <c r="T598">
        <v>139329</v>
      </c>
      <c r="U598">
        <v>137119</v>
      </c>
      <c r="V598">
        <v>0</v>
      </c>
      <c r="W598" t="s">
        <v>11770</v>
      </c>
      <c r="X598">
        <v>0</v>
      </c>
      <c r="Y598" t="s">
        <v>11625</v>
      </c>
    </row>
    <row r="599" spans="1:25">
      <c r="A599" t="s">
        <v>9941</v>
      </c>
      <c r="B599">
        <v>0</v>
      </c>
      <c r="C599">
        <v>0</v>
      </c>
      <c r="D599">
        <v>0</v>
      </c>
      <c r="E599">
        <v>1</v>
      </c>
      <c r="F599">
        <v>0</v>
      </c>
      <c r="G599">
        <v>0</v>
      </c>
      <c r="H599">
        <v>0</v>
      </c>
      <c r="I599">
        <v>0</v>
      </c>
      <c r="J599">
        <v>2017</v>
      </c>
      <c r="K599" t="s">
        <v>623</v>
      </c>
      <c r="L599" t="s">
        <v>10195</v>
      </c>
      <c r="M599" t="s">
        <v>11651</v>
      </c>
      <c r="N599" t="s">
        <v>11629</v>
      </c>
      <c r="O599" s="1">
        <v>37834</v>
      </c>
      <c r="Q599" t="s">
        <v>11897</v>
      </c>
      <c r="R599" t="s">
        <v>11896</v>
      </c>
      <c r="S599">
        <v>10</v>
      </c>
      <c r="T599">
        <v>83253</v>
      </c>
      <c r="U599">
        <v>76341</v>
      </c>
      <c r="V599">
        <v>751521</v>
      </c>
      <c r="W599" t="s">
        <v>11770</v>
      </c>
      <c r="X599">
        <v>0</v>
      </c>
      <c r="Y599" t="s">
        <v>249</v>
      </c>
    </row>
    <row r="600" spans="1:25">
      <c r="A600" t="s">
        <v>9941</v>
      </c>
      <c r="B600">
        <v>0</v>
      </c>
      <c r="C600">
        <v>0</v>
      </c>
      <c r="D600">
        <v>0</v>
      </c>
      <c r="E600">
        <v>1</v>
      </c>
      <c r="F600">
        <v>0</v>
      </c>
      <c r="G600">
        <v>0</v>
      </c>
      <c r="H600">
        <v>0</v>
      </c>
      <c r="I600">
        <v>0</v>
      </c>
      <c r="J600">
        <v>2017</v>
      </c>
      <c r="K600" t="s">
        <v>623</v>
      </c>
      <c r="L600" t="s">
        <v>10195</v>
      </c>
      <c r="M600" t="s">
        <v>11650</v>
      </c>
      <c r="N600" t="s">
        <v>11629</v>
      </c>
      <c r="O600" s="1">
        <v>37926</v>
      </c>
      <c r="Q600" t="s">
        <v>623</v>
      </c>
      <c r="R600" t="s">
        <v>11894</v>
      </c>
      <c r="S600">
        <v>2.5</v>
      </c>
      <c r="T600">
        <v>10462</v>
      </c>
      <c r="U600">
        <v>10389</v>
      </c>
      <c r="V600">
        <v>0</v>
      </c>
      <c r="W600" t="s">
        <v>11770</v>
      </c>
      <c r="X600">
        <v>0</v>
      </c>
      <c r="Y600" t="s">
        <v>11625</v>
      </c>
    </row>
    <row r="601" spans="1:25">
      <c r="A601" t="s">
        <v>9941</v>
      </c>
      <c r="B601">
        <v>0</v>
      </c>
      <c r="C601">
        <v>0</v>
      </c>
      <c r="D601">
        <v>0</v>
      </c>
      <c r="E601">
        <v>1</v>
      </c>
      <c r="F601">
        <v>0</v>
      </c>
      <c r="G601">
        <v>0</v>
      </c>
      <c r="H601">
        <v>0</v>
      </c>
      <c r="I601">
        <v>0</v>
      </c>
      <c r="J601">
        <v>2017</v>
      </c>
      <c r="K601" t="s">
        <v>623</v>
      </c>
      <c r="L601" t="s">
        <v>10192</v>
      </c>
      <c r="M601" t="s">
        <v>12053</v>
      </c>
      <c r="N601" t="s">
        <v>11629</v>
      </c>
      <c r="O601" s="1">
        <v>32356</v>
      </c>
      <c r="Q601" t="s">
        <v>11897</v>
      </c>
      <c r="R601" t="s">
        <v>11896</v>
      </c>
      <c r="S601">
        <v>23</v>
      </c>
      <c r="T601">
        <v>148680</v>
      </c>
      <c r="U601">
        <v>135640</v>
      </c>
      <c r="V601">
        <v>1755757</v>
      </c>
      <c r="W601" t="s">
        <v>11770</v>
      </c>
      <c r="X601">
        <v>0</v>
      </c>
      <c r="Y601" t="s">
        <v>11625</v>
      </c>
    </row>
    <row r="602" spans="1:25">
      <c r="A602" t="s">
        <v>9941</v>
      </c>
      <c r="B602">
        <v>0</v>
      </c>
      <c r="C602">
        <v>0</v>
      </c>
      <c r="D602">
        <v>0</v>
      </c>
      <c r="E602">
        <v>1</v>
      </c>
      <c r="F602">
        <v>0</v>
      </c>
      <c r="G602">
        <v>0</v>
      </c>
      <c r="H602">
        <v>0</v>
      </c>
      <c r="I602">
        <v>0</v>
      </c>
      <c r="J602">
        <v>2017</v>
      </c>
      <c r="K602" t="s">
        <v>623</v>
      </c>
      <c r="L602" t="s">
        <v>10189</v>
      </c>
      <c r="M602" t="s">
        <v>12052</v>
      </c>
      <c r="N602" t="s">
        <v>11629</v>
      </c>
      <c r="O602" s="1">
        <v>32264</v>
      </c>
      <c r="Q602" t="s">
        <v>11661</v>
      </c>
      <c r="R602" t="s">
        <v>11900</v>
      </c>
      <c r="S602">
        <v>68.5</v>
      </c>
      <c r="T602">
        <v>391363</v>
      </c>
      <c r="U602">
        <v>389621</v>
      </c>
      <c r="V602">
        <v>3457128</v>
      </c>
      <c r="W602" t="s">
        <v>11970</v>
      </c>
      <c r="X602">
        <v>1526183</v>
      </c>
      <c r="Y602" t="s">
        <v>11770</v>
      </c>
    </row>
    <row r="603" spans="1:25">
      <c r="A603" t="s">
        <v>9941</v>
      </c>
      <c r="B603">
        <v>0</v>
      </c>
      <c r="C603">
        <v>0</v>
      </c>
      <c r="D603">
        <v>0</v>
      </c>
      <c r="E603">
        <v>1</v>
      </c>
      <c r="F603">
        <v>0</v>
      </c>
      <c r="G603">
        <v>0</v>
      </c>
      <c r="H603">
        <v>0</v>
      </c>
      <c r="I603">
        <v>0</v>
      </c>
      <c r="J603">
        <v>2017</v>
      </c>
      <c r="K603" t="s">
        <v>623</v>
      </c>
      <c r="L603" t="s">
        <v>10186</v>
      </c>
      <c r="M603" t="s">
        <v>12050</v>
      </c>
      <c r="N603" t="s">
        <v>11629</v>
      </c>
      <c r="O603" s="1">
        <v>34335</v>
      </c>
      <c r="Q603" t="s">
        <v>11897</v>
      </c>
      <c r="R603" t="s">
        <v>11896</v>
      </c>
      <c r="S603">
        <v>14.7</v>
      </c>
      <c r="T603">
        <v>114424</v>
      </c>
      <c r="U603">
        <v>114424</v>
      </c>
      <c r="V603">
        <v>1296350</v>
      </c>
      <c r="W603" t="s">
        <v>11770</v>
      </c>
      <c r="X603">
        <v>11577.04</v>
      </c>
      <c r="Y603" t="s">
        <v>12051</v>
      </c>
    </row>
    <row r="604" spans="1:25">
      <c r="A604" t="s">
        <v>9941</v>
      </c>
      <c r="B604">
        <v>0</v>
      </c>
      <c r="C604">
        <v>0</v>
      </c>
      <c r="D604">
        <v>0</v>
      </c>
      <c r="E604">
        <v>1</v>
      </c>
      <c r="F604">
        <v>0</v>
      </c>
      <c r="G604">
        <v>0</v>
      </c>
      <c r="H604">
        <v>0</v>
      </c>
      <c r="I604">
        <v>0</v>
      </c>
      <c r="J604">
        <v>2017</v>
      </c>
      <c r="K604" t="s">
        <v>623</v>
      </c>
      <c r="L604" t="s">
        <v>10186</v>
      </c>
      <c r="M604" t="s">
        <v>12049</v>
      </c>
      <c r="N604" t="s">
        <v>11629</v>
      </c>
      <c r="O604" s="1">
        <v>34335</v>
      </c>
      <c r="Q604" t="s">
        <v>11897</v>
      </c>
      <c r="R604" t="s">
        <v>11896</v>
      </c>
      <c r="S604">
        <v>14.7</v>
      </c>
      <c r="T604">
        <v>110286</v>
      </c>
      <c r="U604">
        <v>110286</v>
      </c>
      <c r="V604">
        <v>1257271</v>
      </c>
      <c r="W604" t="s">
        <v>11770</v>
      </c>
      <c r="X604">
        <v>14602.04</v>
      </c>
      <c r="Y604" t="s">
        <v>11625</v>
      </c>
    </row>
    <row r="605" spans="1:25">
      <c r="A605" t="s">
        <v>9941</v>
      </c>
      <c r="B605">
        <v>0</v>
      </c>
      <c r="C605">
        <v>0</v>
      </c>
      <c r="D605">
        <v>0</v>
      </c>
      <c r="E605">
        <v>1</v>
      </c>
      <c r="F605">
        <v>0</v>
      </c>
      <c r="G605">
        <v>0</v>
      </c>
      <c r="H605">
        <v>0</v>
      </c>
      <c r="I605">
        <v>0</v>
      </c>
      <c r="J605">
        <v>2017</v>
      </c>
      <c r="K605" t="s">
        <v>623</v>
      </c>
      <c r="L605" t="s">
        <v>10186</v>
      </c>
      <c r="M605" t="s">
        <v>12048</v>
      </c>
      <c r="N605" t="s">
        <v>11629</v>
      </c>
      <c r="O605" s="1">
        <v>34335</v>
      </c>
      <c r="Q605" t="s">
        <v>623</v>
      </c>
      <c r="R605" t="s">
        <v>11894</v>
      </c>
      <c r="S605">
        <v>13.6</v>
      </c>
      <c r="T605">
        <v>35582</v>
      </c>
      <c r="U605">
        <v>35582</v>
      </c>
      <c r="V605">
        <v>1272417</v>
      </c>
      <c r="W605" t="s">
        <v>11770</v>
      </c>
      <c r="X605">
        <v>0</v>
      </c>
      <c r="Y605" t="s">
        <v>12047</v>
      </c>
    </row>
    <row r="606" spans="1:25">
      <c r="A606" t="s">
        <v>9941</v>
      </c>
      <c r="B606">
        <v>0</v>
      </c>
      <c r="C606">
        <v>0</v>
      </c>
      <c r="D606">
        <v>0</v>
      </c>
      <c r="E606">
        <v>1</v>
      </c>
      <c r="F606">
        <v>0</v>
      </c>
      <c r="G606">
        <v>0</v>
      </c>
      <c r="H606">
        <v>0</v>
      </c>
      <c r="I606">
        <v>0</v>
      </c>
      <c r="J606">
        <v>2017</v>
      </c>
      <c r="K606" t="s">
        <v>623</v>
      </c>
      <c r="L606" t="s">
        <v>10183</v>
      </c>
      <c r="M606">
        <v>1</v>
      </c>
      <c r="N606" t="s">
        <v>11629</v>
      </c>
      <c r="O606" s="1">
        <v>34639</v>
      </c>
      <c r="Q606" t="s">
        <v>11906</v>
      </c>
      <c r="R606" t="s">
        <v>11905</v>
      </c>
      <c r="S606">
        <v>23.3</v>
      </c>
      <c r="T606">
        <v>1908.1</v>
      </c>
      <c r="U606">
        <v>1641.1</v>
      </c>
      <c r="V606">
        <v>23346.09</v>
      </c>
      <c r="W606" t="s">
        <v>11770</v>
      </c>
      <c r="X606">
        <v>0</v>
      </c>
      <c r="Y606" t="s">
        <v>11625</v>
      </c>
    </row>
    <row r="607" spans="1:25">
      <c r="A607" t="s">
        <v>9941</v>
      </c>
      <c r="B607">
        <v>0</v>
      </c>
      <c r="C607">
        <v>0</v>
      </c>
      <c r="D607">
        <v>0</v>
      </c>
      <c r="E607">
        <v>1</v>
      </c>
      <c r="F607">
        <v>0</v>
      </c>
      <c r="G607">
        <v>0</v>
      </c>
      <c r="H607">
        <v>0</v>
      </c>
      <c r="I607">
        <v>0</v>
      </c>
      <c r="J607">
        <v>2017</v>
      </c>
      <c r="K607" t="s">
        <v>623</v>
      </c>
      <c r="L607" t="s">
        <v>10183</v>
      </c>
      <c r="M607">
        <v>2</v>
      </c>
      <c r="N607" t="s">
        <v>11629</v>
      </c>
      <c r="O607" s="1">
        <v>34639</v>
      </c>
      <c r="Q607" t="s">
        <v>11906</v>
      </c>
      <c r="R607" t="s">
        <v>11905</v>
      </c>
      <c r="S607">
        <v>23.3</v>
      </c>
      <c r="T607">
        <v>9898.08</v>
      </c>
      <c r="U607">
        <v>9336.08</v>
      </c>
      <c r="V607">
        <v>113063.07</v>
      </c>
      <c r="W607" t="s">
        <v>11770</v>
      </c>
      <c r="X607">
        <v>0</v>
      </c>
      <c r="Y607" t="s">
        <v>11625</v>
      </c>
    </row>
    <row r="608" spans="1:25">
      <c r="A608" t="s">
        <v>9941</v>
      </c>
      <c r="B608">
        <v>0</v>
      </c>
      <c r="C608">
        <v>0</v>
      </c>
      <c r="D608">
        <v>0</v>
      </c>
      <c r="E608">
        <v>1</v>
      </c>
      <c r="F608">
        <v>0</v>
      </c>
      <c r="G608">
        <v>0</v>
      </c>
      <c r="H608">
        <v>0</v>
      </c>
      <c r="I608">
        <v>0</v>
      </c>
      <c r="J608">
        <v>2017</v>
      </c>
      <c r="K608" t="s">
        <v>623</v>
      </c>
      <c r="L608" t="s">
        <v>10180</v>
      </c>
      <c r="M608" t="s">
        <v>11651</v>
      </c>
      <c r="N608" t="s">
        <v>11629</v>
      </c>
      <c r="O608" s="1">
        <v>30286</v>
      </c>
      <c r="Q608" t="s">
        <v>11897</v>
      </c>
      <c r="R608" t="s">
        <v>11896</v>
      </c>
      <c r="S608">
        <v>30</v>
      </c>
      <c r="T608">
        <v>180651</v>
      </c>
      <c r="U608">
        <v>180651</v>
      </c>
      <c r="V608">
        <v>2846409</v>
      </c>
      <c r="W608" t="s">
        <v>11770</v>
      </c>
      <c r="X608">
        <v>0</v>
      </c>
      <c r="Y608" t="s">
        <v>11625</v>
      </c>
    </row>
    <row r="609" spans="1:25">
      <c r="A609" t="s">
        <v>9941</v>
      </c>
      <c r="B609">
        <v>0</v>
      </c>
      <c r="C609">
        <v>0</v>
      </c>
      <c r="D609">
        <v>0</v>
      </c>
      <c r="E609">
        <v>1</v>
      </c>
      <c r="F609">
        <v>0</v>
      </c>
      <c r="G609">
        <v>0</v>
      </c>
      <c r="H609">
        <v>0</v>
      </c>
      <c r="I609">
        <v>0</v>
      </c>
      <c r="J609">
        <v>2017</v>
      </c>
      <c r="K609" t="s">
        <v>623</v>
      </c>
      <c r="L609" t="s">
        <v>10180</v>
      </c>
      <c r="M609" t="s">
        <v>11650</v>
      </c>
      <c r="N609" t="s">
        <v>11629</v>
      </c>
      <c r="O609" s="1">
        <v>30286</v>
      </c>
      <c r="Q609" t="s">
        <v>11897</v>
      </c>
      <c r="R609" t="s">
        <v>11896</v>
      </c>
      <c r="S609">
        <v>30</v>
      </c>
      <c r="T609">
        <v>184189</v>
      </c>
      <c r="U609">
        <v>184189</v>
      </c>
      <c r="V609">
        <v>2928929</v>
      </c>
      <c r="W609" t="s">
        <v>11770</v>
      </c>
      <c r="X609">
        <v>0</v>
      </c>
      <c r="Y609" t="s">
        <v>11625</v>
      </c>
    </row>
    <row r="610" spans="1:25">
      <c r="A610" t="s">
        <v>9941</v>
      </c>
      <c r="B610">
        <v>0</v>
      </c>
      <c r="C610">
        <v>0</v>
      </c>
      <c r="D610">
        <v>0</v>
      </c>
      <c r="E610">
        <v>1</v>
      </c>
      <c r="F610">
        <v>0</v>
      </c>
      <c r="G610">
        <v>0</v>
      </c>
      <c r="H610">
        <v>0</v>
      </c>
      <c r="I610">
        <v>0</v>
      </c>
      <c r="J610">
        <v>2017</v>
      </c>
      <c r="K610" t="s">
        <v>623</v>
      </c>
      <c r="L610" t="s">
        <v>10180</v>
      </c>
      <c r="M610" t="s">
        <v>11657</v>
      </c>
      <c r="N610" t="s">
        <v>11629</v>
      </c>
      <c r="O610" s="1">
        <v>33329</v>
      </c>
      <c r="Q610" t="s">
        <v>623</v>
      </c>
      <c r="R610" t="s">
        <v>11894</v>
      </c>
      <c r="S610">
        <v>23</v>
      </c>
      <c r="T610">
        <v>55884</v>
      </c>
      <c r="U610">
        <v>55884</v>
      </c>
      <c r="V610">
        <v>1028585</v>
      </c>
      <c r="W610" t="s">
        <v>11770</v>
      </c>
      <c r="X610">
        <v>0</v>
      </c>
      <c r="Y610" t="s">
        <v>11625</v>
      </c>
    </row>
    <row r="611" spans="1:25">
      <c r="A611" t="s">
        <v>9941</v>
      </c>
      <c r="B611">
        <v>0</v>
      </c>
      <c r="C611">
        <v>0</v>
      </c>
      <c r="D611">
        <v>0</v>
      </c>
      <c r="E611">
        <v>0</v>
      </c>
      <c r="F611">
        <v>1</v>
      </c>
      <c r="G611">
        <v>0</v>
      </c>
      <c r="H611">
        <v>0</v>
      </c>
      <c r="I611">
        <v>0</v>
      </c>
      <c r="J611">
        <v>2017</v>
      </c>
      <c r="K611" t="s">
        <v>623</v>
      </c>
      <c r="L611" t="s">
        <v>10177</v>
      </c>
      <c r="M611" t="s">
        <v>11959</v>
      </c>
      <c r="N611" t="s">
        <v>11629</v>
      </c>
      <c r="O611" s="1">
        <v>37632</v>
      </c>
      <c r="Q611" t="s">
        <v>11897</v>
      </c>
      <c r="R611" t="s">
        <v>11896</v>
      </c>
      <c r="S611">
        <v>177.3</v>
      </c>
      <c r="T611">
        <v>502968</v>
      </c>
      <c r="U611">
        <v>484315</v>
      </c>
      <c r="V611">
        <v>5550880</v>
      </c>
      <c r="W611" t="s">
        <v>11770</v>
      </c>
      <c r="X611">
        <v>0</v>
      </c>
      <c r="Y611" t="s">
        <v>11625</v>
      </c>
    </row>
    <row r="612" spans="1:25">
      <c r="A612" t="s">
        <v>9941</v>
      </c>
      <c r="B612">
        <v>0</v>
      </c>
      <c r="C612">
        <v>0</v>
      </c>
      <c r="D612">
        <v>0</v>
      </c>
      <c r="E612">
        <v>0</v>
      </c>
      <c r="F612">
        <v>1</v>
      </c>
      <c r="G612">
        <v>0</v>
      </c>
      <c r="H612">
        <v>0</v>
      </c>
      <c r="I612">
        <v>0</v>
      </c>
      <c r="J612">
        <v>2017</v>
      </c>
      <c r="K612" t="s">
        <v>623</v>
      </c>
      <c r="L612" t="s">
        <v>10177</v>
      </c>
      <c r="M612" t="s">
        <v>11958</v>
      </c>
      <c r="N612" t="s">
        <v>11629</v>
      </c>
      <c r="O612" s="1">
        <v>37637</v>
      </c>
      <c r="Q612" t="s">
        <v>11897</v>
      </c>
      <c r="R612" t="s">
        <v>11896</v>
      </c>
      <c r="S612">
        <v>177.3</v>
      </c>
      <c r="T612">
        <v>511757</v>
      </c>
      <c r="U612">
        <v>492831</v>
      </c>
      <c r="V612">
        <v>5690393</v>
      </c>
      <c r="W612" t="s">
        <v>11770</v>
      </c>
      <c r="X612">
        <v>0</v>
      </c>
      <c r="Y612" t="s">
        <v>11625</v>
      </c>
    </row>
    <row r="613" spans="1:25">
      <c r="A613" t="s">
        <v>9941</v>
      </c>
      <c r="B613">
        <v>0</v>
      </c>
      <c r="C613">
        <v>0</v>
      </c>
      <c r="D613">
        <v>0</v>
      </c>
      <c r="E613">
        <v>0</v>
      </c>
      <c r="F613">
        <v>1</v>
      </c>
      <c r="G613">
        <v>0</v>
      </c>
      <c r="H613">
        <v>0</v>
      </c>
      <c r="I613">
        <v>0</v>
      </c>
      <c r="J613">
        <v>2017</v>
      </c>
      <c r="K613" t="s">
        <v>623</v>
      </c>
      <c r="L613" t="s">
        <v>10177</v>
      </c>
      <c r="M613" t="s">
        <v>12046</v>
      </c>
      <c r="N613" t="s">
        <v>11629</v>
      </c>
      <c r="O613" s="1">
        <v>37644</v>
      </c>
      <c r="Q613" t="s">
        <v>11897</v>
      </c>
      <c r="R613" t="s">
        <v>11896</v>
      </c>
      <c r="S613">
        <v>177.3</v>
      </c>
      <c r="T613">
        <v>442061</v>
      </c>
      <c r="U613">
        <v>424840</v>
      </c>
      <c r="V613">
        <v>4925245</v>
      </c>
      <c r="W613" t="s">
        <v>11770</v>
      </c>
      <c r="X613">
        <v>0</v>
      </c>
      <c r="Y613" t="s">
        <v>11625</v>
      </c>
    </row>
    <row r="614" spans="1:25">
      <c r="A614" t="s">
        <v>9941</v>
      </c>
      <c r="B614">
        <v>0</v>
      </c>
      <c r="C614">
        <v>0</v>
      </c>
      <c r="D614">
        <v>0</v>
      </c>
      <c r="E614">
        <v>0</v>
      </c>
      <c r="F614">
        <v>1</v>
      </c>
      <c r="G614">
        <v>0</v>
      </c>
      <c r="H614">
        <v>0</v>
      </c>
      <c r="I614">
        <v>0</v>
      </c>
      <c r="J614">
        <v>2017</v>
      </c>
      <c r="K614" t="s">
        <v>623</v>
      </c>
      <c r="L614" t="s">
        <v>10177</v>
      </c>
      <c r="M614" t="s">
        <v>11635</v>
      </c>
      <c r="N614" t="s">
        <v>11629</v>
      </c>
      <c r="O614" s="1">
        <v>37688</v>
      </c>
      <c r="Q614" t="s">
        <v>623</v>
      </c>
      <c r="R614" t="s">
        <v>11894</v>
      </c>
      <c r="S614">
        <v>323</v>
      </c>
      <c r="T614">
        <v>793711</v>
      </c>
      <c r="U614">
        <v>765225</v>
      </c>
      <c r="V614">
        <v>0</v>
      </c>
      <c r="W614" t="s">
        <v>11770</v>
      </c>
      <c r="X614">
        <v>272792</v>
      </c>
      <c r="Y614" t="s">
        <v>11770</v>
      </c>
    </row>
    <row r="615" spans="1:25">
      <c r="A615" t="s">
        <v>9941</v>
      </c>
      <c r="B615">
        <v>0</v>
      </c>
      <c r="C615">
        <v>0</v>
      </c>
      <c r="D615">
        <v>0</v>
      </c>
      <c r="E615">
        <v>0</v>
      </c>
      <c r="F615">
        <v>1</v>
      </c>
      <c r="G615">
        <v>0</v>
      </c>
      <c r="H615">
        <v>0</v>
      </c>
      <c r="I615">
        <v>0</v>
      </c>
      <c r="J615">
        <v>2017</v>
      </c>
      <c r="K615" t="s">
        <v>623</v>
      </c>
      <c r="L615" t="s">
        <v>10175</v>
      </c>
      <c r="M615" t="s">
        <v>12045</v>
      </c>
      <c r="N615" t="s">
        <v>11661</v>
      </c>
      <c r="O615" s="1">
        <v>37073</v>
      </c>
      <c r="Q615" t="s">
        <v>11897</v>
      </c>
      <c r="R615" t="s">
        <v>11896</v>
      </c>
      <c r="S615">
        <v>182.4</v>
      </c>
      <c r="T615">
        <v>0.12</v>
      </c>
      <c r="U615">
        <v>0.12</v>
      </c>
      <c r="V615">
        <v>0</v>
      </c>
      <c r="W615" t="s">
        <v>11770</v>
      </c>
      <c r="X615">
        <v>0</v>
      </c>
      <c r="Y615" t="s">
        <v>11625</v>
      </c>
    </row>
    <row r="616" spans="1:25">
      <c r="A616" t="s">
        <v>9941</v>
      </c>
      <c r="B616">
        <v>0</v>
      </c>
      <c r="C616">
        <v>0</v>
      </c>
      <c r="D616">
        <v>0</v>
      </c>
      <c r="E616">
        <v>0</v>
      </c>
      <c r="F616">
        <v>1</v>
      </c>
      <c r="G616">
        <v>0</v>
      </c>
      <c r="H616">
        <v>0</v>
      </c>
      <c r="I616">
        <v>0</v>
      </c>
      <c r="J616">
        <v>2017</v>
      </c>
      <c r="K616" t="s">
        <v>623</v>
      </c>
      <c r="L616" t="s">
        <v>10175</v>
      </c>
      <c r="M616" t="s">
        <v>12044</v>
      </c>
      <c r="N616" t="s">
        <v>11661</v>
      </c>
      <c r="O616" s="1">
        <v>37073</v>
      </c>
      <c r="Q616" t="s">
        <v>11897</v>
      </c>
      <c r="R616" t="s">
        <v>11896</v>
      </c>
      <c r="S616">
        <v>182.4</v>
      </c>
      <c r="T616">
        <v>0.12</v>
      </c>
      <c r="U616">
        <v>0.12</v>
      </c>
      <c r="V616">
        <v>0</v>
      </c>
      <c r="W616" t="s">
        <v>11770</v>
      </c>
      <c r="X616">
        <v>0</v>
      </c>
      <c r="Y616" t="s">
        <v>11625</v>
      </c>
    </row>
    <row r="617" spans="1:25">
      <c r="A617" t="s">
        <v>9941</v>
      </c>
      <c r="B617">
        <v>0</v>
      </c>
      <c r="C617">
        <v>0</v>
      </c>
      <c r="D617">
        <v>0</v>
      </c>
      <c r="E617">
        <v>0</v>
      </c>
      <c r="F617">
        <v>1</v>
      </c>
      <c r="G617">
        <v>0</v>
      </c>
      <c r="H617">
        <v>0</v>
      </c>
      <c r="I617">
        <v>0</v>
      </c>
      <c r="J617">
        <v>2017</v>
      </c>
      <c r="K617" t="s">
        <v>623</v>
      </c>
      <c r="L617" t="s">
        <v>10175</v>
      </c>
      <c r="M617" t="s">
        <v>12043</v>
      </c>
      <c r="N617" t="s">
        <v>11661</v>
      </c>
      <c r="O617" s="1">
        <v>37073</v>
      </c>
      <c r="Q617" t="s">
        <v>623</v>
      </c>
      <c r="R617" t="s">
        <v>11894</v>
      </c>
      <c r="S617">
        <v>187</v>
      </c>
      <c r="T617">
        <v>0.12</v>
      </c>
      <c r="U617">
        <v>0.12</v>
      </c>
      <c r="V617">
        <v>0</v>
      </c>
      <c r="W617" t="s">
        <v>11770</v>
      </c>
      <c r="X617">
        <v>0</v>
      </c>
      <c r="Y617" t="s">
        <v>11625</v>
      </c>
    </row>
    <row r="618" spans="1:25">
      <c r="A618" t="s">
        <v>9941</v>
      </c>
      <c r="B618">
        <v>0</v>
      </c>
      <c r="C618">
        <v>0</v>
      </c>
      <c r="D618">
        <v>0</v>
      </c>
      <c r="E618">
        <v>1</v>
      </c>
      <c r="F618">
        <v>1</v>
      </c>
      <c r="G618">
        <v>0</v>
      </c>
      <c r="H618">
        <v>0</v>
      </c>
      <c r="I618">
        <v>0</v>
      </c>
      <c r="J618">
        <v>2017</v>
      </c>
      <c r="K618" t="s">
        <v>623</v>
      </c>
      <c r="L618" t="s">
        <v>10173</v>
      </c>
      <c r="M618" t="s">
        <v>12042</v>
      </c>
      <c r="N618" t="s">
        <v>11629</v>
      </c>
      <c r="O618" s="1">
        <v>37073</v>
      </c>
      <c r="Q618" t="s">
        <v>11897</v>
      </c>
      <c r="R618" t="s">
        <v>11896</v>
      </c>
      <c r="S618">
        <v>172</v>
      </c>
      <c r="T618">
        <v>1198544</v>
      </c>
      <c r="U618">
        <v>1176785</v>
      </c>
      <c r="V618">
        <v>13100633</v>
      </c>
      <c r="W618" t="s">
        <v>11770</v>
      </c>
      <c r="X618">
        <v>0</v>
      </c>
      <c r="Y618" t="s">
        <v>11625</v>
      </c>
    </row>
    <row r="619" spans="1:25">
      <c r="A619" t="s">
        <v>9941</v>
      </c>
      <c r="B619">
        <v>0</v>
      </c>
      <c r="C619">
        <v>0</v>
      </c>
      <c r="D619">
        <v>0</v>
      </c>
      <c r="E619">
        <v>1</v>
      </c>
      <c r="F619">
        <v>1</v>
      </c>
      <c r="G619">
        <v>0</v>
      </c>
      <c r="H619">
        <v>0</v>
      </c>
      <c r="I619">
        <v>0</v>
      </c>
      <c r="J619">
        <v>2017</v>
      </c>
      <c r="K619" t="s">
        <v>623</v>
      </c>
      <c r="L619" t="s">
        <v>10173</v>
      </c>
      <c r="M619" t="s">
        <v>12041</v>
      </c>
      <c r="N619" t="s">
        <v>11629</v>
      </c>
      <c r="O619" s="1">
        <v>37073</v>
      </c>
      <c r="Q619" t="s">
        <v>11897</v>
      </c>
      <c r="R619" t="s">
        <v>11896</v>
      </c>
      <c r="S619">
        <v>172</v>
      </c>
      <c r="T619">
        <v>935140</v>
      </c>
      <c r="U619">
        <v>919402</v>
      </c>
      <c r="V619">
        <v>10202928</v>
      </c>
      <c r="W619" t="s">
        <v>11770</v>
      </c>
      <c r="X619">
        <v>0</v>
      </c>
      <c r="Y619" t="s">
        <v>11625</v>
      </c>
    </row>
    <row r="620" spans="1:25">
      <c r="A620" t="s">
        <v>9941</v>
      </c>
      <c r="B620">
        <v>0</v>
      </c>
      <c r="C620">
        <v>0</v>
      </c>
      <c r="D620">
        <v>0</v>
      </c>
      <c r="E620">
        <v>1</v>
      </c>
      <c r="F620">
        <v>1</v>
      </c>
      <c r="G620">
        <v>0</v>
      </c>
      <c r="H620">
        <v>0</v>
      </c>
      <c r="I620">
        <v>0</v>
      </c>
      <c r="J620">
        <v>2017</v>
      </c>
      <c r="K620" t="s">
        <v>623</v>
      </c>
      <c r="L620" t="s">
        <v>10173</v>
      </c>
      <c r="M620" t="s">
        <v>12040</v>
      </c>
      <c r="N620" t="s">
        <v>11629</v>
      </c>
      <c r="O620" s="1">
        <v>37073</v>
      </c>
      <c r="Q620" t="s">
        <v>623</v>
      </c>
      <c r="R620" t="s">
        <v>11894</v>
      </c>
      <c r="S620">
        <v>250</v>
      </c>
      <c r="T620">
        <v>1129181</v>
      </c>
      <c r="U620">
        <v>1109375</v>
      </c>
      <c r="V620">
        <v>644678</v>
      </c>
      <c r="W620" t="s">
        <v>11770</v>
      </c>
      <c r="X620">
        <v>0</v>
      </c>
      <c r="Y620" t="s">
        <v>11625</v>
      </c>
    </row>
    <row r="621" spans="1:25">
      <c r="A621" t="s">
        <v>9941</v>
      </c>
      <c r="B621">
        <v>0</v>
      </c>
      <c r="C621">
        <v>0</v>
      </c>
      <c r="D621">
        <v>0</v>
      </c>
      <c r="E621">
        <v>0</v>
      </c>
      <c r="F621">
        <v>1</v>
      </c>
      <c r="G621">
        <v>0</v>
      </c>
      <c r="H621">
        <v>0</v>
      </c>
      <c r="I621">
        <v>0</v>
      </c>
      <c r="J621">
        <v>2017</v>
      </c>
      <c r="K621" t="s">
        <v>623</v>
      </c>
      <c r="L621" t="s">
        <v>10170</v>
      </c>
      <c r="M621" t="s">
        <v>11940</v>
      </c>
      <c r="N621" t="s">
        <v>11629</v>
      </c>
      <c r="O621" s="1">
        <v>37627</v>
      </c>
      <c r="Q621" t="s">
        <v>11661</v>
      </c>
      <c r="R621" t="s">
        <v>11900</v>
      </c>
      <c r="S621">
        <v>300</v>
      </c>
      <c r="T621">
        <v>976523</v>
      </c>
      <c r="U621">
        <v>947774</v>
      </c>
      <c r="V621">
        <v>6951428</v>
      </c>
      <c r="W621" t="s">
        <v>11770</v>
      </c>
      <c r="X621">
        <v>0</v>
      </c>
      <c r="Y621" t="s">
        <v>11625</v>
      </c>
    </row>
    <row r="622" spans="1:25">
      <c r="A622" t="s">
        <v>9941</v>
      </c>
      <c r="B622">
        <v>0</v>
      </c>
      <c r="C622">
        <v>0</v>
      </c>
      <c r="D622">
        <v>0</v>
      </c>
      <c r="E622">
        <v>0</v>
      </c>
      <c r="F622">
        <v>1</v>
      </c>
      <c r="G622">
        <v>0</v>
      </c>
      <c r="H622">
        <v>0</v>
      </c>
      <c r="I622">
        <v>0</v>
      </c>
      <c r="J622">
        <v>2017</v>
      </c>
      <c r="K622" t="s">
        <v>623</v>
      </c>
      <c r="L622" t="s">
        <v>10170</v>
      </c>
      <c r="M622" t="s">
        <v>11939</v>
      </c>
      <c r="N622" t="s">
        <v>11629</v>
      </c>
      <c r="O622" s="1">
        <v>37627</v>
      </c>
      <c r="Q622" t="s">
        <v>11661</v>
      </c>
      <c r="R622" t="s">
        <v>11900</v>
      </c>
      <c r="S622">
        <v>300</v>
      </c>
      <c r="T622">
        <v>929872.01</v>
      </c>
      <c r="U622">
        <v>902625.01</v>
      </c>
      <c r="V622">
        <v>6571810.0099999998</v>
      </c>
      <c r="W622" t="s">
        <v>11770</v>
      </c>
      <c r="X622">
        <v>0</v>
      </c>
      <c r="Y622" t="s">
        <v>11625</v>
      </c>
    </row>
    <row r="623" spans="1:25">
      <c r="A623" t="s">
        <v>9941</v>
      </c>
      <c r="B623">
        <v>0</v>
      </c>
      <c r="C623">
        <v>0</v>
      </c>
      <c r="D623">
        <v>0</v>
      </c>
      <c r="E623">
        <v>0</v>
      </c>
      <c r="F623">
        <v>1</v>
      </c>
      <c r="G623">
        <v>0</v>
      </c>
      <c r="H623">
        <v>0</v>
      </c>
      <c r="I623">
        <v>0</v>
      </c>
      <c r="J623">
        <v>2017</v>
      </c>
      <c r="K623" t="s">
        <v>623</v>
      </c>
      <c r="L623" t="s">
        <v>10170</v>
      </c>
      <c r="M623" t="s">
        <v>12039</v>
      </c>
      <c r="N623" t="s">
        <v>11629</v>
      </c>
      <c r="O623" s="1">
        <v>37687</v>
      </c>
      <c r="Q623" t="s">
        <v>11661</v>
      </c>
      <c r="R623" t="s">
        <v>11900</v>
      </c>
      <c r="S623">
        <v>300</v>
      </c>
      <c r="T623">
        <v>795172</v>
      </c>
      <c r="U623">
        <v>771250</v>
      </c>
      <c r="V623">
        <v>5696414</v>
      </c>
      <c r="W623" t="s">
        <v>11770</v>
      </c>
      <c r="X623">
        <v>0</v>
      </c>
      <c r="Y623" t="s">
        <v>11625</v>
      </c>
    </row>
    <row r="624" spans="1:25">
      <c r="A624" t="s">
        <v>9941</v>
      </c>
      <c r="B624">
        <v>0</v>
      </c>
      <c r="C624">
        <v>0</v>
      </c>
      <c r="D624">
        <v>0</v>
      </c>
      <c r="E624">
        <v>0</v>
      </c>
      <c r="F624">
        <v>1</v>
      </c>
      <c r="G624">
        <v>0</v>
      </c>
      <c r="H624">
        <v>0</v>
      </c>
      <c r="I624">
        <v>0</v>
      </c>
      <c r="J624">
        <v>2017</v>
      </c>
      <c r="K624" t="s">
        <v>623</v>
      </c>
      <c r="L624" t="s">
        <v>10170</v>
      </c>
      <c r="M624" t="s">
        <v>12038</v>
      </c>
      <c r="N624" t="s">
        <v>11629</v>
      </c>
      <c r="O624" s="1">
        <v>37687</v>
      </c>
      <c r="Q624" t="s">
        <v>11661</v>
      </c>
      <c r="R624" t="s">
        <v>11900</v>
      </c>
      <c r="S624">
        <v>300</v>
      </c>
      <c r="T624">
        <v>358255.05</v>
      </c>
      <c r="U624">
        <v>347641.05</v>
      </c>
      <c r="V624">
        <v>2715711.05</v>
      </c>
      <c r="W624" t="s">
        <v>11770</v>
      </c>
      <c r="X624">
        <v>0</v>
      </c>
      <c r="Y624" t="s">
        <v>11625</v>
      </c>
    </row>
    <row r="625" spans="1:25">
      <c r="A625" t="s">
        <v>9941</v>
      </c>
      <c r="B625">
        <v>0</v>
      </c>
      <c r="C625">
        <v>0</v>
      </c>
      <c r="D625">
        <v>0</v>
      </c>
      <c r="E625">
        <v>0</v>
      </c>
      <c r="F625">
        <v>1</v>
      </c>
      <c r="G625">
        <v>0</v>
      </c>
      <c r="H625">
        <v>0</v>
      </c>
      <c r="I625">
        <v>0</v>
      </c>
      <c r="J625">
        <v>2017</v>
      </c>
      <c r="K625" t="s">
        <v>623</v>
      </c>
      <c r="L625" t="s">
        <v>10168</v>
      </c>
      <c r="M625" t="s">
        <v>12037</v>
      </c>
      <c r="N625" t="s">
        <v>11629</v>
      </c>
      <c r="O625" s="1">
        <v>37377</v>
      </c>
      <c r="Q625" t="s">
        <v>11897</v>
      </c>
      <c r="R625" t="s">
        <v>11896</v>
      </c>
      <c r="S625">
        <v>182.4</v>
      </c>
      <c r="T625">
        <v>106911.06</v>
      </c>
      <c r="U625">
        <v>102866.06</v>
      </c>
      <c r="V625">
        <v>1162128.06</v>
      </c>
      <c r="W625" t="s">
        <v>11770</v>
      </c>
      <c r="X625">
        <v>0</v>
      </c>
      <c r="Y625" t="s">
        <v>11625</v>
      </c>
    </row>
    <row r="626" spans="1:25">
      <c r="A626" t="s">
        <v>9941</v>
      </c>
      <c r="B626">
        <v>0</v>
      </c>
      <c r="C626">
        <v>0</v>
      </c>
      <c r="D626">
        <v>0</v>
      </c>
      <c r="E626">
        <v>0</v>
      </c>
      <c r="F626">
        <v>1</v>
      </c>
      <c r="G626">
        <v>0</v>
      </c>
      <c r="H626">
        <v>0</v>
      </c>
      <c r="I626">
        <v>0</v>
      </c>
      <c r="J626">
        <v>2017</v>
      </c>
      <c r="K626" t="s">
        <v>623</v>
      </c>
      <c r="L626" t="s">
        <v>10168</v>
      </c>
      <c r="M626" t="s">
        <v>12036</v>
      </c>
      <c r="N626" t="s">
        <v>11629</v>
      </c>
      <c r="O626" s="1">
        <v>37377</v>
      </c>
      <c r="Q626" t="s">
        <v>11897</v>
      </c>
      <c r="R626" t="s">
        <v>11896</v>
      </c>
      <c r="S626">
        <v>182.4</v>
      </c>
      <c r="T626">
        <v>100414.05</v>
      </c>
      <c r="U626">
        <v>96930.04</v>
      </c>
      <c r="V626">
        <v>1147686.05</v>
      </c>
      <c r="W626" t="s">
        <v>11770</v>
      </c>
      <c r="X626">
        <v>0</v>
      </c>
      <c r="Y626" t="s">
        <v>11625</v>
      </c>
    </row>
    <row r="627" spans="1:25">
      <c r="A627" t="s">
        <v>9941</v>
      </c>
      <c r="B627">
        <v>0</v>
      </c>
      <c r="C627">
        <v>0</v>
      </c>
      <c r="D627">
        <v>0</v>
      </c>
      <c r="E627">
        <v>0</v>
      </c>
      <c r="F627">
        <v>1</v>
      </c>
      <c r="G627">
        <v>0</v>
      </c>
      <c r="H627">
        <v>0</v>
      </c>
      <c r="I627">
        <v>0</v>
      </c>
      <c r="J627">
        <v>2017</v>
      </c>
      <c r="K627" t="s">
        <v>623</v>
      </c>
      <c r="L627" t="s">
        <v>10168</v>
      </c>
      <c r="M627" t="s">
        <v>12035</v>
      </c>
      <c r="N627" t="s">
        <v>11629</v>
      </c>
      <c r="O627" s="1">
        <v>37377</v>
      </c>
      <c r="Q627" t="s">
        <v>11897</v>
      </c>
      <c r="R627" t="s">
        <v>11896</v>
      </c>
      <c r="S627">
        <v>182.4</v>
      </c>
      <c r="T627">
        <v>147111.04999999999</v>
      </c>
      <c r="U627">
        <v>141703.04999999999</v>
      </c>
      <c r="V627">
        <v>1688936.05</v>
      </c>
      <c r="W627" t="s">
        <v>11770</v>
      </c>
      <c r="X627">
        <v>0</v>
      </c>
      <c r="Y627" t="s">
        <v>11625</v>
      </c>
    </row>
    <row r="628" spans="1:25">
      <c r="A628" t="s">
        <v>9941</v>
      </c>
      <c r="B628">
        <v>0</v>
      </c>
      <c r="C628">
        <v>0</v>
      </c>
      <c r="D628">
        <v>0</v>
      </c>
      <c r="E628">
        <v>0</v>
      </c>
      <c r="F628">
        <v>1</v>
      </c>
      <c r="G628">
        <v>0</v>
      </c>
      <c r="H628">
        <v>0</v>
      </c>
      <c r="I628">
        <v>0</v>
      </c>
      <c r="J628">
        <v>2017</v>
      </c>
      <c r="K628" t="s">
        <v>623</v>
      </c>
      <c r="L628" t="s">
        <v>10168</v>
      </c>
      <c r="M628" t="s">
        <v>12034</v>
      </c>
      <c r="N628" t="s">
        <v>11629</v>
      </c>
      <c r="O628" s="1">
        <v>37377</v>
      </c>
      <c r="Q628" t="s">
        <v>623</v>
      </c>
      <c r="R628" t="s">
        <v>11894</v>
      </c>
      <c r="S628">
        <v>313</v>
      </c>
      <c r="T628">
        <v>139418.1</v>
      </c>
      <c r="U628">
        <v>135079.1</v>
      </c>
      <c r="V628">
        <v>24903.08</v>
      </c>
      <c r="W628" t="s">
        <v>11770</v>
      </c>
      <c r="X628">
        <v>0</v>
      </c>
      <c r="Y628" t="s">
        <v>11625</v>
      </c>
    </row>
    <row r="629" spans="1:25">
      <c r="A629" t="s">
        <v>9941</v>
      </c>
      <c r="B629">
        <v>0</v>
      </c>
      <c r="C629">
        <v>0</v>
      </c>
      <c r="D629">
        <v>0</v>
      </c>
      <c r="E629">
        <v>0</v>
      </c>
      <c r="F629">
        <v>1</v>
      </c>
      <c r="G629">
        <v>0</v>
      </c>
      <c r="H629">
        <v>0</v>
      </c>
      <c r="I629">
        <v>0</v>
      </c>
      <c r="J629">
        <v>2017</v>
      </c>
      <c r="K629" t="s">
        <v>623</v>
      </c>
      <c r="L629" t="s">
        <v>10165</v>
      </c>
      <c r="M629" t="s">
        <v>11635</v>
      </c>
      <c r="N629" t="s">
        <v>11629</v>
      </c>
      <c r="O629" s="1">
        <v>37742</v>
      </c>
      <c r="Q629" t="s">
        <v>623</v>
      </c>
      <c r="R629" t="s">
        <v>11894</v>
      </c>
      <c r="S629">
        <v>237.6</v>
      </c>
      <c r="T629">
        <v>1191669</v>
      </c>
      <c r="U629">
        <v>1191669</v>
      </c>
      <c r="V629">
        <v>1495015</v>
      </c>
      <c r="W629" t="s">
        <v>11770</v>
      </c>
      <c r="X629">
        <v>0</v>
      </c>
      <c r="Y629" t="s">
        <v>249</v>
      </c>
    </row>
    <row r="630" spans="1:25">
      <c r="A630" t="s">
        <v>9941</v>
      </c>
      <c r="B630">
        <v>0</v>
      </c>
      <c r="C630">
        <v>0</v>
      </c>
      <c r="D630">
        <v>0</v>
      </c>
      <c r="E630">
        <v>0</v>
      </c>
      <c r="F630">
        <v>1</v>
      </c>
      <c r="G630">
        <v>0</v>
      </c>
      <c r="H630">
        <v>0</v>
      </c>
      <c r="I630">
        <v>0</v>
      </c>
      <c r="J630">
        <v>2017</v>
      </c>
      <c r="K630" t="s">
        <v>623</v>
      </c>
      <c r="L630" t="s">
        <v>10165</v>
      </c>
      <c r="M630" t="s">
        <v>12033</v>
      </c>
      <c r="N630" t="s">
        <v>11629</v>
      </c>
      <c r="O630" s="1">
        <v>37742</v>
      </c>
      <c r="Q630" t="s">
        <v>11897</v>
      </c>
      <c r="R630" t="s">
        <v>11896</v>
      </c>
      <c r="S630">
        <v>167.2</v>
      </c>
      <c r="T630">
        <v>942078</v>
      </c>
      <c r="U630">
        <v>905603</v>
      </c>
      <c r="V630">
        <v>10137753</v>
      </c>
      <c r="W630" t="s">
        <v>11770</v>
      </c>
      <c r="X630">
        <v>0</v>
      </c>
      <c r="Y630" t="s">
        <v>11625</v>
      </c>
    </row>
    <row r="631" spans="1:25">
      <c r="A631" t="s">
        <v>9941</v>
      </c>
      <c r="B631">
        <v>0</v>
      </c>
      <c r="C631">
        <v>0</v>
      </c>
      <c r="D631">
        <v>0</v>
      </c>
      <c r="E631">
        <v>0</v>
      </c>
      <c r="F631">
        <v>1</v>
      </c>
      <c r="G631">
        <v>0</v>
      </c>
      <c r="H631">
        <v>0</v>
      </c>
      <c r="I631">
        <v>0</v>
      </c>
      <c r="J631">
        <v>2017</v>
      </c>
      <c r="K631" t="s">
        <v>623</v>
      </c>
      <c r="L631" t="s">
        <v>10165</v>
      </c>
      <c r="M631" t="s">
        <v>12032</v>
      </c>
      <c r="N631" t="s">
        <v>11629</v>
      </c>
      <c r="O631" s="1">
        <v>37742</v>
      </c>
      <c r="Q631" t="s">
        <v>11897</v>
      </c>
      <c r="R631" t="s">
        <v>11896</v>
      </c>
      <c r="S631">
        <v>167.2</v>
      </c>
      <c r="T631">
        <v>855506</v>
      </c>
      <c r="U631">
        <v>822751</v>
      </c>
      <c r="V631">
        <v>9133948</v>
      </c>
      <c r="W631" t="s">
        <v>11770</v>
      </c>
      <c r="X631">
        <v>0</v>
      </c>
      <c r="Y631" t="s">
        <v>11625</v>
      </c>
    </row>
    <row r="632" spans="1:25">
      <c r="A632" t="s">
        <v>9941</v>
      </c>
      <c r="B632">
        <v>0</v>
      </c>
      <c r="C632">
        <v>0</v>
      </c>
      <c r="D632">
        <v>0</v>
      </c>
      <c r="E632">
        <v>0</v>
      </c>
      <c r="F632">
        <v>1</v>
      </c>
      <c r="G632">
        <v>0</v>
      </c>
      <c r="H632">
        <v>0</v>
      </c>
      <c r="I632">
        <v>0</v>
      </c>
      <c r="J632">
        <v>2017</v>
      </c>
      <c r="K632" t="s">
        <v>623</v>
      </c>
      <c r="L632" t="s">
        <v>10163</v>
      </c>
      <c r="M632" t="s">
        <v>12031</v>
      </c>
      <c r="N632" t="s">
        <v>11629</v>
      </c>
      <c r="O632" s="1">
        <v>40090</v>
      </c>
      <c r="Q632" t="s">
        <v>11897</v>
      </c>
      <c r="R632" t="s">
        <v>11896</v>
      </c>
      <c r="S632">
        <v>199</v>
      </c>
      <c r="T632">
        <v>635293</v>
      </c>
      <c r="U632">
        <v>608936</v>
      </c>
      <c r="V632">
        <v>7074889</v>
      </c>
      <c r="W632" t="s">
        <v>11770</v>
      </c>
      <c r="X632">
        <v>0</v>
      </c>
      <c r="Y632" t="s">
        <v>11625</v>
      </c>
    </row>
    <row r="633" spans="1:25">
      <c r="A633" t="s">
        <v>9941</v>
      </c>
      <c r="B633">
        <v>0</v>
      </c>
      <c r="C633">
        <v>0</v>
      </c>
      <c r="D633">
        <v>0</v>
      </c>
      <c r="E633">
        <v>0</v>
      </c>
      <c r="F633">
        <v>1</v>
      </c>
      <c r="G633">
        <v>0</v>
      </c>
      <c r="H633">
        <v>0</v>
      </c>
      <c r="I633">
        <v>0</v>
      </c>
      <c r="J633">
        <v>2017</v>
      </c>
      <c r="K633" t="s">
        <v>623</v>
      </c>
      <c r="L633" t="s">
        <v>10163</v>
      </c>
      <c r="M633" t="s">
        <v>12030</v>
      </c>
      <c r="N633" t="s">
        <v>11629</v>
      </c>
      <c r="O633" s="1">
        <v>40090</v>
      </c>
      <c r="Q633" t="s">
        <v>11897</v>
      </c>
      <c r="R633" t="s">
        <v>11896</v>
      </c>
      <c r="S633">
        <v>199</v>
      </c>
      <c r="T633">
        <v>735625</v>
      </c>
      <c r="U633">
        <v>705417</v>
      </c>
      <c r="V633">
        <v>7972295</v>
      </c>
      <c r="W633" t="s">
        <v>11770</v>
      </c>
      <c r="X633">
        <v>0</v>
      </c>
      <c r="Y633" t="s">
        <v>11625</v>
      </c>
    </row>
    <row r="634" spans="1:25">
      <c r="A634" t="s">
        <v>9941</v>
      </c>
      <c r="B634">
        <v>0</v>
      </c>
      <c r="C634">
        <v>0</v>
      </c>
      <c r="D634">
        <v>0</v>
      </c>
      <c r="E634">
        <v>0</v>
      </c>
      <c r="F634">
        <v>1</v>
      </c>
      <c r="G634">
        <v>0</v>
      </c>
      <c r="H634">
        <v>0</v>
      </c>
      <c r="I634">
        <v>0</v>
      </c>
      <c r="J634">
        <v>2017</v>
      </c>
      <c r="K634" t="s">
        <v>623</v>
      </c>
      <c r="L634" t="s">
        <v>10163</v>
      </c>
      <c r="M634" t="s">
        <v>12029</v>
      </c>
      <c r="N634" t="s">
        <v>11629</v>
      </c>
      <c r="O634" s="1">
        <v>40090</v>
      </c>
      <c r="Q634" t="s">
        <v>623</v>
      </c>
      <c r="R634" t="s">
        <v>11894</v>
      </c>
      <c r="S634">
        <v>291</v>
      </c>
      <c r="T634">
        <v>843666</v>
      </c>
      <c r="U634">
        <v>837350</v>
      </c>
      <c r="V634">
        <v>674023</v>
      </c>
      <c r="W634" t="s">
        <v>11770</v>
      </c>
      <c r="X634">
        <v>0</v>
      </c>
      <c r="Y634" t="s">
        <v>11625</v>
      </c>
    </row>
    <row r="635" spans="1:25">
      <c r="A635" t="s">
        <v>9941</v>
      </c>
      <c r="B635">
        <v>0</v>
      </c>
      <c r="C635">
        <v>0</v>
      </c>
      <c r="D635">
        <v>0</v>
      </c>
      <c r="E635">
        <v>0</v>
      </c>
      <c r="F635">
        <v>1</v>
      </c>
      <c r="G635">
        <v>0</v>
      </c>
      <c r="H635">
        <v>0</v>
      </c>
      <c r="I635">
        <v>0</v>
      </c>
      <c r="J635">
        <v>2017</v>
      </c>
      <c r="K635" t="s">
        <v>623</v>
      </c>
      <c r="L635" t="s">
        <v>10160</v>
      </c>
      <c r="M635" t="s">
        <v>12028</v>
      </c>
      <c r="N635" t="s">
        <v>11629</v>
      </c>
      <c r="O635" s="1">
        <v>37956</v>
      </c>
      <c r="Q635" t="s">
        <v>11897</v>
      </c>
      <c r="R635" t="s">
        <v>11896</v>
      </c>
      <c r="S635">
        <v>176</v>
      </c>
      <c r="T635">
        <v>558790</v>
      </c>
      <c r="U635">
        <v>527690</v>
      </c>
      <c r="V635">
        <v>6091657</v>
      </c>
      <c r="W635" t="s">
        <v>11770</v>
      </c>
      <c r="X635">
        <v>0</v>
      </c>
      <c r="Y635" t="s">
        <v>11625</v>
      </c>
    </row>
    <row r="636" spans="1:25">
      <c r="A636" t="s">
        <v>9941</v>
      </c>
      <c r="B636">
        <v>0</v>
      </c>
      <c r="C636">
        <v>0</v>
      </c>
      <c r="D636">
        <v>0</v>
      </c>
      <c r="E636">
        <v>0</v>
      </c>
      <c r="F636">
        <v>1</v>
      </c>
      <c r="G636">
        <v>0</v>
      </c>
      <c r="H636">
        <v>0</v>
      </c>
      <c r="I636">
        <v>0</v>
      </c>
      <c r="J636">
        <v>2017</v>
      </c>
      <c r="K636" t="s">
        <v>623</v>
      </c>
      <c r="L636" t="s">
        <v>10160</v>
      </c>
      <c r="M636" t="s">
        <v>12027</v>
      </c>
      <c r="N636" t="s">
        <v>11629</v>
      </c>
      <c r="O636" s="1">
        <v>37956</v>
      </c>
      <c r="Q636" t="s">
        <v>11897</v>
      </c>
      <c r="R636" t="s">
        <v>11896</v>
      </c>
      <c r="S636">
        <v>176</v>
      </c>
      <c r="T636">
        <v>603446</v>
      </c>
      <c r="U636">
        <v>575063</v>
      </c>
      <c r="V636">
        <v>6372488</v>
      </c>
      <c r="W636" t="s">
        <v>11770</v>
      </c>
      <c r="X636">
        <v>0</v>
      </c>
      <c r="Y636" t="s">
        <v>11625</v>
      </c>
    </row>
    <row r="637" spans="1:25">
      <c r="A637" t="s">
        <v>9941</v>
      </c>
      <c r="B637">
        <v>0</v>
      </c>
      <c r="C637">
        <v>0</v>
      </c>
      <c r="D637">
        <v>0</v>
      </c>
      <c r="E637">
        <v>0</v>
      </c>
      <c r="F637">
        <v>1</v>
      </c>
      <c r="G637">
        <v>0</v>
      </c>
      <c r="H637">
        <v>0</v>
      </c>
      <c r="I637">
        <v>0</v>
      </c>
      <c r="J637">
        <v>2017</v>
      </c>
      <c r="K637" t="s">
        <v>623</v>
      </c>
      <c r="L637" t="s">
        <v>10160</v>
      </c>
      <c r="M637" t="s">
        <v>12026</v>
      </c>
      <c r="N637" t="s">
        <v>11629</v>
      </c>
      <c r="O637" s="1">
        <v>37956</v>
      </c>
      <c r="Q637" t="s">
        <v>623</v>
      </c>
      <c r="R637" t="s">
        <v>11894</v>
      </c>
      <c r="S637">
        <v>185</v>
      </c>
      <c r="T637">
        <v>631186</v>
      </c>
      <c r="U637">
        <v>622931</v>
      </c>
      <c r="V637">
        <v>0</v>
      </c>
      <c r="W637" t="s">
        <v>11770</v>
      </c>
      <c r="X637">
        <v>0</v>
      </c>
      <c r="Y637" t="s">
        <v>11625</v>
      </c>
    </row>
    <row r="638" spans="1:25">
      <c r="A638" t="s">
        <v>9941</v>
      </c>
      <c r="B638">
        <v>0</v>
      </c>
      <c r="C638">
        <v>0</v>
      </c>
      <c r="D638">
        <v>0</v>
      </c>
      <c r="E638">
        <v>0</v>
      </c>
      <c r="F638">
        <v>1</v>
      </c>
      <c r="G638">
        <v>0</v>
      </c>
      <c r="H638">
        <v>0</v>
      </c>
      <c r="I638">
        <v>0</v>
      </c>
      <c r="J638">
        <v>2017</v>
      </c>
      <c r="K638" t="s">
        <v>623</v>
      </c>
      <c r="L638" t="s">
        <v>10157</v>
      </c>
      <c r="M638" t="s">
        <v>12025</v>
      </c>
      <c r="N638" t="s">
        <v>11629</v>
      </c>
      <c r="O638" s="1">
        <v>38504</v>
      </c>
      <c r="Q638" t="s">
        <v>11897</v>
      </c>
      <c r="R638" t="s">
        <v>11896</v>
      </c>
      <c r="S638">
        <v>182.4</v>
      </c>
      <c r="T638">
        <v>671077</v>
      </c>
      <c r="U638">
        <v>649981</v>
      </c>
      <c r="V638">
        <v>7626040</v>
      </c>
      <c r="W638" t="s">
        <v>11770</v>
      </c>
      <c r="X638">
        <v>0</v>
      </c>
      <c r="Y638" t="s">
        <v>11625</v>
      </c>
    </row>
    <row r="639" spans="1:25">
      <c r="A639" t="s">
        <v>9941</v>
      </c>
      <c r="B639">
        <v>0</v>
      </c>
      <c r="C639">
        <v>0</v>
      </c>
      <c r="D639">
        <v>0</v>
      </c>
      <c r="E639">
        <v>0</v>
      </c>
      <c r="F639">
        <v>1</v>
      </c>
      <c r="G639">
        <v>0</v>
      </c>
      <c r="H639">
        <v>0</v>
      </c>
      <c r="I639">
        <v>0</v>
      </c>
      <c r="J639">
        <v>2017</v>
      </c>
      <c r="K639" t="s">
        <v>623</v>
      </c>
      <c r="L639" t="s">
        <v>10157</v>
      </c>
      <c r="M639" t="s">
        <v>12024</v>
      </c>
      <c r="N639" t="s">
        <v>11629</v>
      </c>
      <c r="O639" s="1">
        <v>38504</v>
      </c>
      <c r="Q639" t="s">
        <v>11897</v>
      </c>
      <c r="R639" t="s">
        <v>11896</v>
      </c>
      <c r="S639">
        <v>182.4</v>
      </c>
      <c r="T639">
        <v>663810</v>
      </c>
      <c r="U639">
        <v>642947</v>
      </c>
      <c r="V639">
        <v>7741467</v>
      </c>
      <c r="W639" t="s">
        <v>11770</v>
      </c>
      <c r="X639">
        <v>0</v>
      </c>
      <c r="Y639" t="s">
        <v>11625</v>
      </c>
    </row>
    <row r="640" spans="1:25">
      <c r="A640" t="s">
        <v>9941</v>
      </c>
      <c r="B640">
        <v>0</v>
      </c>
      <c r="C640">
        <v>0</v>
      </c>
      <c r="D640">
        <v>0</v>
      </c>
      <c r="E640">
        <v>0</v>
      </c>
      <c r="F640">
        <v>1</v>
      </c>
      <c r="G640">
        <v>0</v>
      </c>
      <c r="H640">
        <v>0</v>
      </c>
      <c r="I640">
        <v>0</v>
      </c>
      <c r="J640">
        <v>2017</v>
      </c>
      <c r="K640" t="s">
        <v>623</v>
      </c>
      <c r="L640" t="s">
        <v>10157</v>
      </c>
      <c r="M640" t="s">
        <v>12023</v>
      </c>
      <c r="N640" t="s">
        <v>11629</v>
      </c>
      <c r="O640" s="1">
        <v>38504</v>
      </c>
      <c r="Q640" t="s">
        <v>623</v>
      </c>
      <c r="R640" t="s">
        <v>11894</v>
      </c>
      <c r="S640">
        <v>201</v>
      </c>
      <c r="T640">
        <v>811800</v>
      </c>
      <c r="U640">
        <v>788894</v>
      </c>
      <c r="V640">
        <v>359071</v>
      </c>
      <c r="W640" t="s">
        <v>11770</v>
      </c>
      <c r="X640">
        <v>0</v>
      </c>
      <c r="Y640" t="s">
        <v>11625</v>
      </c>
    </row>
    <row r="641" spans="1:25">
      <c r="A641" t="s">
        <v>9941</v>
      </c>
      <c r="B641">
        <v>0</v>
      </c>
      <c r="C641">
        <v>0</v>
      </c>
      <c r="D641">
        <v>0</v>
      </c>
      <c r="E641">
        <v>0</v>
      </c>
      <c r="F641">
        <v>1</v>
      </c>
      <c r="G641">
        <v>0</v>
      </c>
      <c r="H641">
        <v>0</v>
      </c>
      <c r="I641">
        <v>0</v>
      </c>
      <c r="J641">
        <v>2017</v>
      </c>
      <c r="K641" t="s">
        <v>623</v>
      </c>
      <c r="L641" t="s">
        <v>10155</v>
      </c>
      <c r="M641" t="s">
        <v>11803</v>
      </c>
      <c r="N641" t="s">
        <v>11629</v>
      </c>
      <c r="O641" s="1">
        <v>38696</v>
      </c>
      <c r="Q641" t="s">
        <v>11661</v>
      </c>
      <c r="R641" t="s">
        <v>11900</v>
      </c>
      <c r="S641">
        <v>527</v>
      </c>
      <c r="T641">
        <v>2026359.02</v>
      </c>
      <c r="U641">
        <v>1969973</v>
      </c>
      <c r="V641">
        <v>14784364.02</v>
      </c>
      <c r="W641" t="s">
        <v>11770</v>
      </c>
      <c r="X641">
        <v>0</v>
      </c>
      <c r="Y641" t="s">
        <v>11625</v>
      </c>
    </row>
    <row r="642" spans="1:25">
      <c r="A642" t="s">
        <v>9941</v>
      </c>
      <c r="B642">
        <v>0</v>
      </c>
      <c r="C642">
        <v>0</v>
      </c>
      <c r="D642">
        <v>0</v>
      </c>
      <c r="E642">
        <v>0</v>
      </c>
      <c r="F642">
        <v>1</v>
      </c>
      <c r="G642">
        <v>0</v>
      </c>
      <c r="H642">
        <v>0</v>
      </c>
      <c r="I642">
        <v>0</v>
      </c>
      <c r="J642">
        <v>2017</v>
      </c>
      <c r="K642" t="s">
        <v>623</v>
      </c>
      <c r="L642" t="s">
        <v>10155</v>
      </c>
      <c r="M642" t="s">
        <v>11915</v>
      </c>
      <c r="N642" t="s">
        <v>11629</v>
      </c>
      <c r="O642" s="1">
        <v>38696</v>
      </c>
      <c r="Q642" t="s">
        <v>11661</v>
      </c>
      <c r="R642" t="s">
        <v>11900</v>
      </c>
      <c r="S642">
        <v>527</v>
      </c>
      <c r="T642">
        <v>2154914.02</v>
      </c>
      <c r="U642">
        <v>2083453</v>
      </c>
      <c r="V642">
        <v>15392017.01</v>
      </c>
      <c r="W642" t="s">
        <v>11770</v>
      </c>
      <c r="X642">
        <v>0</v>
      </c>
      <c r="Y642" t="s">
        <v>11625</v>
      </c>
    </row>
    <row r="643" spans="1:25">
      <c r="A643" t="s">
        <v>9941</v>
      </c>
      <c r="B643">
        <v>0</v>
      </c>
      <c r="C643">
        <v>0</v>
      </c>
      <c r="D643">
        <v>0</v>
      </c>
      <c r="E643">
        <v>0</v>
      </c>
      <c r="F643">
        <v>1</v>
      </c>
      <c r="G643">
        <v>0</v>
      </c>
      <c r="H643">
        <v>0</v>
      </c>
      <c r="I643">
        <v>0</v>
      </c>
      <c r="J643">
        <v>2017</v>
      </c>
      <c r="K643" t="s">
        <v>623</v>
      </c>
      <c r="L643" t="s">
        <v>10152</v>
      </c>
      <c r="M643" t="s">
        <v>12022</v>
      </c>
      <c r="N643" t="s">
        <v>11629</v>
      </c>
      <c r="O643" s="1">
        <v>38538</v>
      </c>
      <c r="Q643" t="s">
        <v>11897</v>
      </c>
      <c r="R643" t="s">
        <v>11896</v>
      </c>
      <c r="S643">
        <v>167</v>
      </c>
      <c r="T643">
        <v>963634.01</v>
      </c>
      <c r="U643">
        <v>940011.01</v>
      </c>
      <c r="V643">
        <v>9920755.0099999998</v>
      </c>
      <c r="W643" t="s">
        <v>11770</v>
      </c>
      <c r="X643">
        <v>0</v>
      </c>
      <c r="Y643" t="s">
        <v>11625</v>
      </c>
    </row>
    <row r="644" spans="1:25">
      <c r="A644" t="s">
        <v>9941</v>
      </c>
      <c r="B644">
        <v>0</v>
      </c>
      <c r="C644">
        <v>0</v>
      </c>
      <c r="D644">
        <v>0</v>
      </c>
      <c r="E644">
        <v>0</v>
      </c>
      <c r="F644">
        <v>1</v>
      </c>
      <c r="G644">
        <v>0</v>
      </c>
      <c r="H644">
        <v>0</v>
      </c>
      <c r="I644">
        <v>0</v>
      </c>
      <c r="J644">
        <v>2017</v>
      </c>
      <c r="K644" t="s">
        <v>623</v>
      </c>
      <c r="L644" t="s">
        <v>10152</v>
      </c>
      <c r="M644" t="s">
        <v>12021</v>
      </c>
      <c r="N644" t="s">
        <v>11629</v>
      </c>
      <c r="O644" s="1">
        <v>38538</v>
      </c>
      <c r="Q644" t="s">
        <v>11897</v>
      </c>
      <c r="R644" t="s">
        <v>11896</v>
      </c>
      <c r="S644">
        <v>167</v>
      </c>
      <c r="T644">
        <v>835598.01</v>
      </c>
      <c r="U644">
        <v>815402.01</v>
      </c>
      <c r="V644">
        <v>8860773.0099999998</v>
      </c>
      <c r="W644" t="s">
        <v>11770</v>
      </c>
      <c r="X644">
        <v>0</v>
      </c>
      <c r="Y644" t="s">
        <v>11625</v>
      </c>
    </row>
    <row r="645" spans="1:25">
      <c r="A645" t="s">
        <v>9941</v>
      </c>
      <c r="B645">
        <v>0</v>
      </c>
      <c r="C645">
        <v>0</v>
      </c>
      <c r="D645">
        <v>0</v>
      </c>
      <c r="E645">
        <v>0</v>
      </c>
      <c r="F645">
        <v>1</v>
      </c>
      <c r="G645">
        <v>0</v>
      </c>
      <c r="H645">
        <v>0</v>
      </c>
      <c r="I645">
        <v>0</v>
      </c>
      <c r="J645">
        <v>2017</v>
      </c>
      <c r="K645" t="s">
        <v>623</v>
      </c>
      <c r="L645" t="s">
        <v>10152</v>
      </c>
      <c r="M645" t="s">
        <v>12020</v>
      </c>
      <c r="N645" t="s">
        <v>11629</v>
      </c>
      <c r="O645" s="1">
        <v>38538</v>
      </c>
      <c r="Q645" t="s">
        <v>623</v>
      </c>
      <c r="R645" t="s">
        <v>11894</v>
      </c>
      <c r="S645">
        <v>185</v>
      </c>
      <c r="T645">
        <v>955317.01</v>
      </c>
      <c r="U645">
        <v>932064.01</v>
      </c>
      <c r="V645">
        <v>0</v>
      </c>
      <c r="W645" t="s">
        <v>11770</v>
      </c>
      <c r="X645">
        <v>0</v>
      </c>
      <c r="Y645" t="s">
        <v>11625</v>
      </c>
    </row>
    <row r="646" spans="1:25">
      <c r="A646" t="s">
        <v>9941</v>
      </c>
      <c r="B646">
        <v>0</v>
      </c>
      <c r="C646">
        <v>0</v>
      </c>
      <c r="D646">
        <v>0</v>
      </c>
      <c r="E646">
        <v>0</v>
      </c>
      <c r="F646">
        <v>1</v>
      </c>
      <c r="G646">
        <v>0</v>
      </c>
      <c r="H646">
        <v>0</v>
      </c>
      <c r="I646">
        <v>0</v>
      </c>
      <c r="J646">
        <v>2017</v>
      </c>
      <c r="K646" t="s">
        <v>623</v>
      </c>
      <c r="L646" t="s">
        <v>10152</v>
      </c>
      <c r="M646" t="s">
        <v>12019</v>
      </c>
      <c r="N646" t="s">
        <v>11629</v>
      </c>
      <c r="O646" s="1">
        <v>38476</v>
      </c>
      <c r="Q646" t="s">
        <v>11897</v>
      </c>
      <c r="R646" t="s">
        <v>11896</v>
      </c>
      <c r="S646">
        <v>167</v>
      </c>
      <c r="T646">
        <v>791684</v>
      </c>
      <c r="U646">
        <v>772124</v>
      </c>
      <c r="V646">
        <v>8665159</v>
      </c>
      <c r="W646" t="s">
        <v>11770</v>
      </c>
      <c r="X646">
        <v>0</v>
      </c>
      <c r="Y646" t="s">
        <v>11625</v>
      </c>
    </row>
    <row r="647" spans="1:25">
      <c r="A647" t="s">
        <v>9941</v>
      </c>
      <c r="B647">
        <v>0</v>
      </c>
      <c r="C647">
        <v>0</v>
      </c>
      <c r="D647">
        <v>0</v>
      </c>
      <c r="E647">
        <v>0</v>
      </c>
      <c r="F647">
        <v>1</v>
      </c>
      <c r="G647">
        <v>0</v>
      </c>
      <c r="H647">
        <v>0</v>
      </c>
      <c r="I647">
        <v>0</v>
      </c>
      <c r="J647">
        <v>2017</v>
      </c>
      <c r="K647" t="s">
        <v>623</v>
      </c>
      <c r="L647" t="s">
        <v>10152</v>
      </c>
      <c r="M647" t="s">
        <v>12018</v>
      </c>
      <c r="N647" t="s">
        <v>11629</v>
      </c>
      <c r="O647" s="1">
        <v>38476</v>
      </c>
      <c r="Q647" t="s">
        <v>623</v>
      </c>
      <c r="R647" t="s">
        <v>11894</v>
      </c>
      <c r="S647">
        <v>92</v>
      </c>
      <c r="T647">
        <v>426851</v>
      </c>
      <c r="U647">
        <v>416290</v>
      </c>
      <c r="V647">
        <v>0</v>
      </c>
      <c r="W647" t="s">
        <v>11770</v>
      </c>
      <c r="X647">
        <v>0</v>
      </c>
      <c r="Y647" t="s">
        <v>11625</v>
      </c>
    </row>
    <row r="648" spans="1:25">
      <c r="A648" t="s">
        <v>9941</v>
      </c>
      <c r="B648">
        <v>0</v>
      </c>
      <c r="C648">
        <v>0</v>
      </c>
      <c r="D648">
        <v>0</v>
      </c>
      <c r="E648">
        <v>0</v>
      </c>
      <c r="F648">
        <v>1</v>
      </c>
      <c r="G648">
        <v>0</v>
      </c>
      <c r="H648">
        <v>0</v>
      </c>
      <c r="I648">
        <v>0</v>
      </c>
      <c r="J648">
        <v>2017</v>
      </c>
      <c r="K648" t="s">
        <v>623</v>
      </c>
      <c r="L648" t="s">
        <v>10150</v>
      </c>
      <c r="M648" t="s">
        <v>11959</v>
      </c>
      <c r="N648" t="s">
        <v>11629</v>
      </c>
      <c r="O648" s="1">
        <v>37803</v>
      </c>
      <c r="Q648" t="s">
        <v>11897</v>
      </c>
      <c r="R648" t="s">
        <v>11896</v>
      </c>
      <c r="S648">
        <v>171</v>
      </c>
      <c r="T648">
        <v>1256669</v>
      </c>
      <c r="U648">
        <v>1222904</v>
      </c>
      <c r="V648">
        <v>13320230</v>
      </c>
      <c r="W648" t="s">
        <v>11770</v>
      </c>
      <c r="X648">
        <v>0</v>
      </c>
      <c r="Y648" t="s">
        <v>249</v>
      </c>
    </row>
    <row r="649" spans="1:25">
      <c r="A649" t="s">
        <v>9941</v>
      </c>
      <c r="B649">
        <v>0</v>
      </c>
      <c r="C649">
        <v>0</v>
      </c>
      <c r="D649">
        <v>0</v>
      </c>
      <c r="E649">
        <v>0</v>
      </c>
      <c r="F649">
        <v>1</v>
      </c>
      <c r="G649">
        <v>0</v>
      </c>
      <c r="H649">
        <v>0</v>
      </c>
      <c r="I649">
        <v>0</v>
      </c>
      <c r="J649">
        <v>2017</v>
      </c>
      <c r="K649" t="s">
        <v>623</v>
      </c>
      <c r="L649" t="s">
        <v>10150</v>
      </c>
      <c r="M649" t="s">
        <v>11958</v>
      </c>
      <c r="N649" t="s">
        <v>11629</v>
      </c>
      <c r="O649" s="1">
        <v>37803</v>
      </c>
      <c r="Q649" t="s">
        <v>11897</v>
      </c>
      <c r="R649" t="s">
        <v>11896</v>
      </c>
      <c r="S649">
        <v>171</v>
      </c>
      <c r="T649">
        <v>1241082</v>
      </c>
      <c r="U649">
        <v>1207634</v>
      </c>
      <c r="V649">
        <v>13164186</v>
      </c>
      <c r="W649" t="s">
        <v>11770</v>
      </c>
      <c r="X649">
        <v>0</v>
      </c>
      <c r="Y649" t="s">
        <v>11625</v>
      </c>
    </row>
    <row r="650" spans="1:25">
      <c r="A650" t="s">
        <v>9941</v>
      </c>
      <c r="B650">
        <v>0</v>
      </c>
      <c r="C650">
        <v>0</v>
      </c>
      <c r="D650">
        <v>0</v>
      </c>
      <c r="E650">
        <v>0</v>
      </c>
      <c r="F650">
        <v>1</v>
      </c>
      <c r="G650">
        <v>0</v>
      </c>
      <c r="H650">
        <v>0</v>
      </c>
      <c r="I650">
        <v>0</v>
      </c>
      <c r="J650">
        <v>2017</v>
      </c>
      <c r="K650" t="s">
        <v>623</v>
      </c>
      <c r="L650" t="s">
        <v>10150</v>
      </c>
      <c r="M650" t="s">
        <v>11937</v>
      </c>
      <c r="N650" t="s">
        <v>11629</v>
      </c>
      <c r="O650" s="1">
        <v>37803</v>
      </c>
      <c r="Q650" t="s">
        <v>623</v>
      </c>
      <c r="R650" t="s">
        <v>11894</v>
      </c>
      <c r="S650">
        <v>225</v>
      </c>
      <c r="T650">
        <v>1413462</v>
      </c>
      <c r="U650">
        <v>1375477</v>
      </c>
      <c r="V650">
        <v>598062</v>
      </c>
      <c r="W650" t="s">
        <v>11770</v>
      </c>
      <c r="X650">
        <v>0</v>
      </c>
      <c r="Y650" t="s">
        <v>11625</v>
      </c>
    </row>
    <row r="651" spans="1:25">
      <c r="A651" t="s">
        <v>9941</v>
      </c>
      <c r="B651">
        <v>0</v>
      </c>
      <c r="C651">
        <v>0</v>
      </c>
      <c r="D651">
        <v>0</v>
      </c>
      <c r="E651">
        <v>0</v>
      </c>
      <c r="F651">
        <v>0</v>
      </c>
      <c r="G651">
        <v>0</v>
      </c>
      <c r="H651">
        <v>0</v>
      </c>
      <c r="I651">
        <v>0</v>
      </c>
      <c r="J651">
        <v>2017</v>
      </c>
      <c r="K651" t="s">
        <v>623</v>
      </c>
      <c r="L651" t="s">
        <v>2684</v>
      </c>
      <c r="M651" t="s">
        <v>12017</v>
      </c>
      <c r="N651" t="s">
        <v>11629</v>
      </c>
      <c r="O651" s="1">
        <v>40994</v>
      </c>
      <c r="Q651" t="s">
        <v>11912</v>
      </c>
      <c r="R651" t="s">
        <v>11911</v>
      </c>
      <c r="S651">
        <v>5</v>
      </c>
      <c r="T651">
        <v>384</v>
      </c>
      <c r="U651">
        <v>384</v>
      </c>
      <c r="V651">
        <v>3963</v>
      </c>
      <c r="W651" t="s">
        <v>12009</v>
      </c>
      <c r="X651">
        <v>0</v>
      </c>
      <c r="Y651" t="s">
        <v>11625</v>
      </c>
    </row>
    <row r="652" spans="1:25">
      <c r="A652" t="s">
        <v>9941</v>
      </c>
      <c r="B652">
        <v>0</v>
      </c>
      <c r="C652">
        <v>0</v>
      </c>
      <c r="D652">
        <v>0</v>
      </c>
      <c r="E652">
        <v>1</v>
      </c>
      <c r="F652">
        <v>0</v>
      </c>
      <c r="G652">
        <v>0</v>
      </c>
      <c r="H652">
        <v>0</v>
      </c>
      <c r="I652">
        <v>0</v>
      </c>
      <c r="J652">
        <v>2017</v>
      </c>
      <c r="K652" t="s">
        <v>623</v>
      </c>
      <c r="L652" t="s">
        <v>10145</v>
      </c>
      <c r="M652" t="s">
        <v>11636</v>
      </c>
      <c r="N652" t="s">
        <v>11629</v>
      </c>
      <c r="O652" s="1">
        <v>32509</v>
      </c>
      <c r="Q652" t="s">
        <v>11661</v>
      </c>
      <c r="R652" t="s">
        <v>11900</v>
      </c>
      <c r="S652">
        <v>3</v>
      </c>
      <c r="T652">
        <v>24667</v>
      </c>
      <c r="U652">
        <v>22939</v>
      </c>
      <c r="V652">
        <v>372336</v>
      </c>
      <c r="W652" t="s">
        <v>11770</v>
      </c>
      <c r="X652">
        <v>0</v>
      </c>
      <c r="Y652" t="s">
        <v>11625</v>
      </c>
    </row>
    <row r="653" spans="1:25">
      <c r="A653" t="s">
        <v>9941</v>
      </c>
      <c r="B653">
        <v>0</v>
      </c>
      <c r="C653">
        <v>0</v>
      </c>
      <c r="D653">
        <v>0</v>
      </c>
      <c r="E653">
        <v>1</v>
      </c>
      <c r="F653">
        <v>0</v>
      </c>
      <c r="G653">
        <v>0</v>
      </c>
      <c r="H653">
        <v>0</v>
      </c>
      <c r="I653">
        <v>0</v>
      </c>
      <c r="J653">
        <v>2017</v>
      </c>
      <c r="K653" t="s">
        <v>623</v>
      </c>
      <c r="L653" t="s">
        <v>10145</v>
      </c>
      <c r="M653" t="s">
        <v>11692</v>
      </c>
      <c r="N653" t="s">
        <v>11629</v>
      </c>
      <c r="O653" s="1">
        <v>32509</v>
      </c>
      <c r="Q653" t="s">
        <v>11661</v>
      </c>
      <c r="R653" t="s">
        <v>11900</v>
      </c>
      <c r="S653">
        <v>3</v>
      </c>
      <c r="T653">
        <v>25769</v>
      </c>
      <c r="U653">
        <v>24041</v>
      </c>
      <c r="V653">
        <v>380889</v>
      </c>
      <c r="W653" t="s">
        <v>11770</v>
      </c>
      <c r="X653">
        <v>0</v>
      </c>
      <c r="Y653" t="s">
        <v>11625</v>
      </c>
    </row>
    <row r="654" spans="1:25">
      <c r="A654" t="s">
        <v>9941</v>
      </c>
      <c r="B654">
        <v>0</v>
      </c>
      <c r="C654">
        <v>0</v>
      </c>
      <c r="D654">
        <v>0</v>
      </c>
      <c r="E654">
        <v>1</v>
      </c>
      <c r="F654">
        <v>0</v>
      </c>
      <c r="G654">
        <v>0</v>
      </c>
      <c r="H654">
        <v>0</v>
      </c>
      <c r="I654">
        <v>0</v>
      </c>
      <c r="J654">
        <v>2017</v>
      </c>
      <c r="K654" t="s">
        <v>623</v>
      </c>
      <c r="L654" t="s">
        <v>10142</v>
      </c>
      <c r="M654" t="s">
        <v>12016</v>
      </c>
      <c r="N654" t="s">
        <v>11629</v>
      </c>
      <c r="O654" s="1">
        <v>42217</v>
      </c>
      <c r="Q654" t="s">
        <v>11906</v>
      </c>
      <c r="R654" t="s">
        <v>11905</v>
      </c>
      <c r="S654">
        <v>4</v>
      </c>
      <c r="T654">
        <v>15967</v>
      </c>
      <c r="U654">
        <v>15967</v>
      </c>
      <c r="V654">
        <v>186091</v>
      </c>
      <c r="W654" t="s">
        <v>11770</v>
      </c>
      <c r="X654">
        <v>0</v>
      </c>
      <c r="Y654" t="s">
        <v>11625</v>
      </c>
    </row>
    <row r="655" spans="1:25">
      <c r="A655" t="s">
        <v>9941</v>
      </c>
      <c r="B655">
        <v>0</v>
      </c>
      <c r="C655">
        <v>0</v>
      </c>
      <c r="D655">
        <v>0</v>
      </c>
      <c r="E655">
        <v>1</v>
      </c>
      <c r="F655">
        <v>0</v>
      </c>
      <c r="G655">
        <v>0</v>
      </c>
      <c r="H655">
        <v>0</v>
      </c>
      <c r="I655">
        <v>0</v>
      </c>
      <c r="J655">
        <v>2017</v>
      </c>
      <c r="K655" t="s">
        <v>623</v>
      </c>
      <c r="L655" t="s">
        <v>10142</v>
      </c>
      <c r="M655" t="s">
        <v>12015</v>
      </c>
      <c r="N655" t="s">
        <v>11629</v>
      </c>
      <c r="O655" s="1">
        <v>42217</v>
      </c>
      <c r="Q655" t="s">
        <v>11906</v>
      </c>
      <c r="R655" t="s">
        <v>11905</v>
      </c>
      <c r="S655">
        <v>4</v>
      </c>
      <c r="T655">
        <v>14699</v>
      </c>
      <c r="U655">
        <v>14699</v>
      </c>
      <c r="V655">
        <v>178188</v>
      </c>
      <c r="W655" t="s">
        <v>11770</v>
      </c>
      <c r="X655">
        <v>0</v>
      </c>
      <c r="Y655" t="s">
        <v>11625</v>
      </c>
    </row>
    <row r="656" spans="1:25">
      <c r="A656" t="s">
        <v>9941</v>
      </c>
      <c r="B656">
        <v>0</v>
      </c>
      <c r="C656">
        <v>0</v>
      </c>
      <c r="D656">
        <v>0</v>
      </c>
      <c r="E656">
        <v>1</v>
      </c>
      <c r="F656">
        <v>0</v>
      </c>
      <c r="G656">
        <v>0</v>
      </c>
      <c r="H656">
        <v>0</v>
      </c>
      <c r="I656">
        <v>0</v>
      </c>
      <c r="J656">
        <v>2017</v>
      </c>
      <c r="K656" t="s">
        <v>623</v>
      </c>
      <c r="L656" t="s">
        <v>10139</v>
      </c>
      <c r="M656">
        <v>182</v>
      </c>
      <c r="N656" t="s">
        <v>11629</v>
      </c>
      <c r="O656" s="1">
        <v>36860</v>
      </c>
      <c r="Q656" t="s">
        <v>11906</v>
      </c>
      <c r="R656" t="s">
        <v>11905</v>
      </c>
      <c r="S656">
        <v>4</v>
      </c>
      <c r="T656">
        <v>19170</v>
      </c>
      <c r="U656">
        <v>18900</v>
      </c>
      <c r="V656">
        <v>298670</v>
      </c>
      <c r="W656" t="s">
        <v>11770</v>
      </c>
      <c r="X656">
        <v>0</v>
      </c>
      <c r="Y656" t="s">
        <v>11625</v>
      </c>
    </row>
    <row r="657" spans="1:25">
      <c r="A657" t="s">
        <v>9941</v>
      </c>
      <c r="B657">
        <v>0</v>
      </c>
      <c r="C657">
        <v>0</v>
      </c>
      <c r="D657">
        <v>0</v>
      </c>
      <c r="E657">
        <v>1</v>
      </c>
      <c r="F657">
        <v>0</v>
      </c>
      <c r="G657">
        <v>0</v>
      </c>
      <c r="H657">
        <v>0</v>
      </c>
      <c r="I657">
        <v>0</v>
      </c>
      <c r="J657">
        <v>2017</v>
      </c>
      <c r="K657" t="s">
        <v>623</v>
      </c>
      <c r="L657" t="s">
        <v>10139</v>
      </c>
      <c r="M657">
        <v>183</v>
      </c>
      <c r="N657" t="s">
        <v>11629</v>
      </c>
      <c r="O657" s="1">
        <v>36860</v>
      </c>
      <c r="Q657" t="s">
        <v>11906</v>
      </c>
      <c r="R657" t="s">
        <v>11905</v>
      </c>
      <c r="S657">
        <v>4</v>
      </c>
      <c r="T657">
        <v>8754</v>
      </c>
      <c r="U657">
        <v>8603</v>
      </c>
      <c r="V657">
        <v>146719</v>
      </c>
      <c r="W657" t="s">
        <v>11770</v>
      </c>
      <c r="X657">
        <v>0</v>
      </c>
      <c r="Y657" t="s">
        <v>11625</v>
      </c>
    </row>
    <row r="658" spans="1:25">
      <c r="A658" t="s">
        <v>9941</v>
      </c>
      <c r="B658">
        <v>0</v>
      </c>
      <c r="C658">
        <v>0</v>
      </c>
      <c r="D658">
        <v>0</v>
      </c>
      <c r="E658">
        <v>1</v>
      </c>
      <c r="F658">
        <v>0</v>
      </c>
      <c r="G658">
        <v>0</v>
      </c>
      <c r="H658">
        <v>0</v>
      </c>
      <c r="I658">
        <v>0</v>
      </c>
      <c r="J658">
        <v>2017</v>
      </c>
      <c r="K658" t="s">
        <v>623</v>
      </c>
      <c r="L658" t="s">
        <v>10139</v>
      </c>
      <c r="M658">
        <v>190</v>
      </c>
      <c r="N658" t="s">
        <v>11629</v>
      </c>
      <c r="O658" s="1">
        <v>41153</v>
      </c>
      <c r="Q658" t="s">
        <v>11912</v>
      </c>
      <c r="R658" t="s">
        <v>11911</v>
      </c>
      <c r="S658">
        <v>0.33</v>
      </c>
      <c r="T658">
        <v>48</v>
      </c>
      <c r="U658">
        <v>47</v>
      </c>
      <c r="V658">
        <v>907</v>
      </c>
      <c r="W658" t="s">
        <v>11770</v>
      </c>
      <c r="X658">
        <v>0</v>
      </c>
      <c r="Y658" t="s">
        <v>11625</v>
      </c>
    </row>
    <row r="659" spans="1:25">
      <c r="A659" t="s">
        <v>9941</v>
      </c>
      <c r="B659">
        <v>0</v>
      </c>
      <c r="C659">
        <v>0</v>
      </c>
      <c r="D659">
        <v>0</v>
      </c>
      <c r="E659">
        <v>0</v>
      </c>
      <c r="F659">
        <v>0</v>
      </c>
      <c r="G659">
        <v>0</v>
      </c>
      <c r="H659">
        <v>0</v>
      </c>
      <c r="I659">
        <v>1</v>
      </c>
      <c r="J659">
        <v>2017</v>
      </c>
      <c r="K659" t="s">
        <v>623</v>
      </c>
      <c r="L659" t="s">
        <v>10137</v>
      </c>
      <c r="M659" t="s">
        <v>12014</v>
      </c>
      <c r="N659" t="s">
        <v>11629</v>
      </c>
      <c r="O659" s="1">
        <v>37098</v>
      </c>
      <c r="Q659" t="s">
        <v>11906</v>
      </c>
      <c r="R659" t="s">
        <v>11905</v>
      </c>
      <c r="S659">
        <v>45</v>
      </c>
      <c r="T659">
        <v>25486</v>
      </c>
      <c r="U659">
        <v>24054</v>
      </c>
      <c r="V659">
        <v>258755</v>
      </c>
      <c r="W659" t="s">
        <v>11770</v>
      </c>
      <c r="X659">
        <v>0</v>
      </c>
      <c r="Y659" t="s">
        <v>11625</v>
      </c>
    </row>
    <row r="660" spans="1:25">
      <c r="A660" t="s">
        <v>9941</v>
      </c>
      <c r="B660">
        <v>0</v>
      </c>
      <c r="C660">
        <v>0</v>
      </c>
      <c r="D660">
        <v>0</v>
      </c>
      <c r="E660">
        <v>0</v>
      </c>
      <c r="F660">
        <v>0</v>
      </c>
      <c r="G660">
        <v>0</v>
      </c>
      <c r="H660">
        <v>0</v>
      </c>
      <c r="I660">
        <v>1</v>
      </c>
      <c r="J660">
        <v>2017</v>
      </c>
      <c r="K660" t="s">
        <v>623</v>
      </c>
      <c r="L660" t="s">
        <v>10137</v>
      </c>
      <c r="M660" t="s">
        <v>12013</v>
      </c>
      <c r="N660" t="s">
        <v>11629</v>
      </c>
      <c r="O660" s="1">
        <v>37098</v>
      </c>
      <c r="Q660" t="s">
        <v>11906</v>
      </c>
      <c r="R660" t="s">
        <v>11905</v>
      </c>
      <c r="S660">
        <v>45</v>
      </c>
      <c r="T660">
        <v>22849</v>
      </c>
      <c r="U660">
        <v>21634</v>
      </c>
      <c r="V660">
        <v>235624</v>
      </c>
      <c r="W660" t="s">
        <v>11770</v>
      </c>
      <c r="X660">
        <v>0</v>
      </c>
      <c r="Y660" t="s">
        <v>11625</v>
      </c>
    </row>
    <row r="661" spans="1:25">
      <c r="A661" t="s">
        <v>9941</v>
      </c>
      <c r="B661">
        <v>0</v>
      </c>
      <c r="C661">
        <v>0</v>
      </c>
      <c r="D661">
        <v>0</v>
      </c>
      <c r="E661">
        <v>0</v>
      </c>
      <c r="F661">
        <v>0</v>
      </c>
      <c r="G661">
        <v>0</v>
      </c>
      <c r="H661">
        <v>0</v>
      </c>
      <c r="I661">
        <v>1</v>
      </c>
      <c r="J661">
        <v>2017</v>
      </c>
      <c r="K661" t="s">
        <v>623</v>
      </c>
      <c r="L661" t="s">
        <v>10137</v>
      </c>
      <c r="M661" t="s">
        <v>12012</v>
      </c>
      <c r="N661" t="s">
        <v>11629</v>
      </c>
      <c r="O661" s="1">
        <v>37135</v>
      </c>
      <c r="Q661" t="s">
        <v>11906</v>
      </c>
      <c r="R661" t="s">
        <v>11905</v>
      </c>
      <c r="S661">
        <v>45</v>
      </c>
      <c r="T661">
        <v>24516</v>
      </c>
      <c r="U661">
        <v>23401</v>
      </c>
      <c r="V661">
        <v>256424</v>
      </c>
      <c r="W661" t="s">
        <v>11770</v>
      </c>
      <c r="X661">
        <v>0</v>
      </c>
      <c r="Y661" t="s">
        <v>11625</v>
      </c>
    </row>
    <row r="662" spans="1:25">
      <c r="A662" t="s">
        <v>9941</v>
      </c>
      <c r="B662">
        <v>0</v>
      </c>
      <c r="C662">
        <v>0</v>
      </c>
      <c r="D662">
        <v>0</v>
      </c>
      <c r="E662">
        <v>0</v>
      </c>
      <c r="F662">
        <v>0</v>
      </c>
      <c r="G662">
        <v>0</v>
      </c>
      <c r="H662">
        <v>0</v>
      </c>
      <c r="I662">
        <v>1</v>
      </c>
      <c r="J662">
        <v>2017</v>
      </c>
      <c r="K662" t="s">
        <v>623</v>
      </c>
      <c r="L662" t="s">
        <v>10134</v>
      </c>
      <c r="M662" t="s">
        <v>12011</v>
      </c>
      <c r="N662" t="s">
        <v>11629</v>
      </c>
      <c r="O662" s="1">
        <v>37090</v>
      </c>
      <c r="Q662" t="s">
        <v>11906</v>
      </c>
      <c r="R662" t="s">
        <v>11905</v>
      </c>
      <c r="S662">
        <v>45</v>
      </c>
      <c r="T662">
        <v>31627</v>
      </c>
      <c r="U662">
        <v>30803</v>
      </c>
      <c r="V662">
        <v>313434</v>
      </c>
      <c r="W662" t="s">
        <v>11770</v>
      </c>
      <c r="X662">
        <v>0</v>
      </c>
      <c r="Y662" t="s">
        <v>12009</v>
      </c>
    </row>
    <row r="663" spans="1:25">
      <c r="A663" t="s">
        <v>9941</v>
      </c>
      <c r="B663">
        <v>0</v>
      </c>
      <c r="C663">
        <v>0</v>
      </c>
      <c r="D663">
        <v>0</v>
      </c>
      <c r="E663">
        <v>0</v>
      </c>
      <c r="F663">
        <v>0</v>
      </c>
      <c r="G663">
        <v>0</v>
      </c>
      <c r="H663">
        <v>0</v>
      </c>
      <c r="I663">
        <v>1</v>
      </c>
      <c r="J663">
        <v>2017</v>
      </c>
      <c r="K663" t="s">
        <v>623</v>
      </c>
      <c r="L663" t="s">
        <v>10134</v>
      </c>
      <c r="M663" t="s">
        <v>12010</v>
      </c>
      <c r="N663" t="s">
        <v>11629</v>
      </c>
      <c r="O663" s="1">
        <v>37090</v>
      </c>
      <c r="Q663" t="s">
        <v>11906</v>
      </c>
      <c r="R663" t="s">
        <v>11905</v>
      </c>
      <c r="S663">
        <v>45</v>
      </c>
      <c r="T663">
        <v>33977</v>
      </c>
      <c r="U663">
        <v>33021</v>
      </c>
      <c r="V663">
        <v>340146</v>
      </c>
      <c r="W663" t="s">
        <v>11770</v>
      </c>
      <c r="X663">
        <v>0</v>
      </c>
      <c r="Y663" t="s">
        <v>12009</v>
      </c>
    </row>
    <row r="664" spans="1:25">
      <c r="A664" t="s">
        <v>9941</v>
      </c>
      <c r="B664">
        <v>0</v>
      </c>
      <c r="C664">
        <v>0</v>
      </c>
      <c r="D664">
        <v>0</v>
      </c>
      <c r="E664">
        <v>0</v>
      </c>
      <c r="F664">
        <v>0</v>
      </c>
      <c r="G664">
        <v>0</v>
      </c>
      <c r="H664">
        <v>0</v>
      </c>
      <c r="I664">
        <v>1</v>
      </c>
      <c r="J664">
        <v>2017</v>
      </c>
      <c r="K664" t="s">
        <v>623</v>
      </c>
      <c r="L664" t="s">
        <v>10132</v>
      </c>
      <c r="M664" t="s">
        <v>11757</v>
      </c>
      <c r="N664" t="s">
        <v>11629</v>
      </c>
      <c r="O664" s="1">
        <v>37104</v>
      </c>
      <c r="Q664" t="s">
        <v>11906</v>
      </c>
      <c r="R664" t="s">
        <v>11905</v>
      </c>
      <c r="S664">
        <v>11.39</v>
      </c>
      <c r="T664">
        <v>497.04</v>
      </c>
      <c r="U664">
        <v>482.04</v>
      </c>
      <c r="V664">
        <v>7119.04</v>
      </c>
      <c r="W664" t="s">
        <v>11770</v>
      </c>
      <c r="X664">
        <v>0</v>
      </c>
      <c r="Y664" t="s">
        <v>11625</v>
      </c>
    </row>
    <row r="665" spans="1:25">
      <c r="A665" t="s">
        <v>9941</v>
      </c>
      <c r="B665">
        <v>0</v>
      </c>
      <c r="C665">
        <v>0</v>
      </c>
      <c r="D665">
        <v>0</v>
      </c>
      <c r="E665">
        <v>0</v>
      </c>
      <c r="F665">
        <v>0</v>
      </c>
      <c r="G665">
        <v>0</v>
      </c>
      <c r="H665">
        <v>0</v>
      </c>
      <c r="I665">
        <v>1</v>
      </c>
      <c r="J665">
        <v>2017</v>
      </c>
      <c r="K665" t="s">
        <v>623</v>
      </c>
      <c r="L665" t="s">
        <v>10132</v>
      </c>
      <c r="M665" t="s">
        <v>12008</v>
      </c>
      <c r="N665" t="s">
        <v>11629</v>
      </c>
      <c r="O665" s="1">
        <v>37104</v>
      </c>
      <c r="Q665" t="s">
        <v>11906</v>
      </c>
      <c r="R665" t="s">
        <v>11905</v>
      </c>
      <c r="S665">
        <v>11.39</v>
      </c>
      <c r="T665">
        <v>272.07</v>
      </c>
      <c r="U665">
        <v>262.07</v>
      </c>
      <c r="V665">
        <v>4242.07</v>
      </c>
      <c r="W665" t="s">
        <v>11770</v>
      </c>
      <c r="X665">
        <v>0</v>
      </c>
      <c r="Y665" t="s">
        <v>11625</v>
      </c>
    </row>
    <row r="666" spans="1:25">
      <c r="A666" t="s">
        <v>9941</v>
      </c>
      <c r="B666">
        <v>0</v>
      </c>
      <c r="C666">
        <v>0</v>
      </c>
      <c r="D666">
        <v>0</v>
      </c>
      <c r="E666">
        <v>0</v>
      </c>
      <c r="F666">
        <v>0</v>
      </c>
      <c r="G666">
        <v>0</v>
      </c>
      <c r="H666">
        <v>0</v>
      </c>
      <c r="I666">
        <v>1</v>
      </c>
      <c r="J666">
        <v>2017</v>
      </c>
      <c r="K666" t="s">
        <v>623</v>
      </c>
      <c r="L666" t="s">
        <v>10132</v>
      </c>
      <c r="M666" t="s">
        <v>12007</v>
      </c>
      <c r="N666" t="s">
        <v>11629</v>
      </c>
      <c r="O666" s="1">
        <v>37104</v>
      </c>
      <c r="Q666" t="s">
        <v>11906</v>
      </c>
      <c r="R666" t="s">
        <v>11905</v>
      </c>
      <c r="S666">
        <v>11.39</v>
      </c>
      <c r="T666">
        <v>220.06</v>
      </c>
      <c r="U666">
        <v>214.06</v>
      </c>
      <c r="V666">
        <v>4664.0600000000004</v>
      </c>
      <c r="W666" t="s">
        <v>11770</v>
      </c>
      <c r="X666">
        <v>0</v>
      </c>
      <c r="Y666" t="s">
        <v>11625</v>
      </c>
    </row>
    <row r="667" spans="1:25">
      <c r="A667" t="s">
        <v>9941</v>
      </c>
      <c r="B667">
        <v>0</v>
      </c>
      <c r="C667">
        <v>0</v>
      </c>
      <c r="D667">
        <v>0</v>
      </c>
      <c r="E667">
        <v>0</v>
      </c>
      <c r="F667">
        <v>0</v>
      </c>
      <c r="G667">
        <v>0</v>
      </c>
      <c r="H667">
        <v>0</v>
      </c>
      <c r="I667">
        <v>1</v>
      </c>
      <c r="J667">
        <v>2017</v>
      </c>
      <c r="K667" t="s">
        <v>623</v>
      </c>
      <c r="L667" t="s">
        <v>10132</v>
      </c>
      <c r="M667" t="s">
        <v>12006</v>
      </c>
      <c r="N667" t="s">
        <v>11629</v>
      </c>
      <c r="O667" s="1">
        <v>37104</v>
      </c>
      <c r="Q667" t="s">
        <v>11906</v>
      </c>
      <c r="R667" t="s">
        <v>11905</v>
      </c>
      <c r="S667">
        <v>11.39</v>
      </c>
      <c r="T667">
        <v>295.06</v>
      </c>
      <c r="U667">
        <v>285.06</v>
      </c>
      <c r="V667">
        <v>6104.05</v>
      </c>
      <c r="W667" t="s">
        <v>11770</v>
      </c>
      <c r="X667">
        <v>0</v>
      </c>
      <c r="Y667" t="s">
        <v>11625</v>
      </c>
    </row>
    <row r="668" spans="1:25">
      <c r="A668" t="s">
        <v>9941</v>
      </c>
      <c r="B668">
        <v>0</v>
      </c>
      <c r="C668">
        <v>0</v>
      </c>
      <c r="D668">
        <v>0</v>
      </c>
      <c r="E668">
        <v>0</v>
      </c>
      <c r="F668">
        <v>0</v>
      </c>
      <c r="G668">
        <v>0</v>
      </c>
      <c r="H668">
        <v>0</v>
      </c>
      <c r="I668">
        <v>1</v>
      </c>
      <c r="J668">
        <v>2017</v>
      </c>
      <c r="K668" t="s">
        <v>623</v>
      </c>
      <c r="L668" t="s">
        <v>10130</v>
      </c>
      <c r="M668" t="s">
        <v>12005</v>
      </c>
      <c r="N668" t="s">
        <v>11629</v>
      </c>
      <c r="O668" s="1">
        <v>37288</v>
      </c>
      <c r="Q668" t="s">
        <v>11906</v>
      </c>
      <c r="R668" t="s">
        <v>11905</v>
      </c>
      <c r="S668">
        <v>47.3</v>
      </c>
      <c r="T668">
        <v>11217</v>
      </c>
      <c r="U668">
        <v>10644</v>
      </c>
      <c r="V668">
        <v>130314</v>
      </c>
      <c r="W668" t="s">
        <v>11770</v>
      </c>
      <c r="X668">
        <v>0</v>
      </c>
      <c r="Y668" t="s">
        <v>11625</v>
      </c>
    </row>
    <row r="669" spans="1:25">
      <c r="A669" t="s">
        <v>9941</v>
      </c>
      <c r="B669">
        <v>0</v>
      </c>
      <c r="C669">
        <v>0</v>
      </c>
      <c r="D669">
        <v>0</v>
      </c>
      <c r="E669">
        <v>0</v>
      </c>
      <c r="F669">
        <v>0</v>
      </c>
      <c r="G669">
        <v>0</v>
      </c>
      <c r="H669">
        <v>0</v>
      </c>
      <c r="I669">
        <v>1</v>
      </c>
      <c r="J669">
        <v>2017</v>
      </c>
      <c r="K669" t="s">
        <v>623</v>
      </c>
      <c r="L669" t="s">
        <v>10130</v>
      </c>
      <c r="M669" t="s">
        <v>12004</v>
      </c>
      <c r="N669" t="s">
        <v>11629</v>
      </c>
      <c r="O669" s="1">
        <v>37288</v>
      </c>
      <c r="Q669" t="s">
        <v>11906</v>
      </c>
      <c r="R669" t="s">
        <v>11905</v>
      </c>
      <c r="S669">
        <v>47.3</v>
      </c>
      <c r="T669">
        <v>9839</v>
      </c>
      <c r="U669">
        <v>9368</v>
      </c>
      <c r="V669">
        <v>113966</v>
      </c>
      <c r="W669" t="s">
        <v>11770</v>
      </c>
      <c r="X669">
        <v>0</v>
      </c>
      <c r="Y669" t="s">
        <v>11625</v>
      </c>
    </row>
    <row r="670" spans="1:25">
      <c r="A670" t="s">
        <v>9941</v>
      </c>
      <c r="B670">
        <v>0</v>
      </c>
      <c r="C670">
        <v>0</v>
      </c>
      <c r="D670">
        <v>0</v>
      </c>
      <c r="E670">
        <v>0</v>
      </c>
      <c r="F670">
        <v>0</v>
      </c>
      <c r="G670">
        <v>0</v>
      </c>
      <c r="H670">
        <v>0</v>
      </c>
      <c r="I670">
        <v>1</v>
      </c>
      <c r="J670">
        <v>2017</v>
      </c>
      <c r="K670" t="s">
        <v>623</v>
      </c>
      <c r="L670" t="s">
        <v>10130</v>
      </c>
      <c r="M670" t="s">
        <v>12003</v>
      </c>
      <c r="N670" t="s">
        <v>11629</v>
      </c>
      <c r="O670" s="1">
        <v>37288</v>
      </c>
      <c r="Q670" t="s">
        <v>11906</v>
      </c>
      <c r="R670" t="s">
        <v>11905</v>
      </c>
      <c r="S670">
        <v>47.3</v>
      </c>
      <c r="T670">
        <v>10232</v>
      </c>
      <c r="U670">
        <v>9685</v>
      </c>
      <c r="V670">
        <v>116737</v>
      </c>
      <c r="W670" t="s">
        <v>11770</v>
      </c>
      <c r="X670">
        <v>0</v>
      </c>
      <c r="Y670" t="s">
        <v>11625</v>
      </c>
    </row>
    <row r="671" spans="1:25">
      <c r="A671" t="s">
        <v>9941</v>
      </c>
      <c r="B671">
        <v>0</v>
      </c>
      <c r="C671">
        <v>0</v>
      </c>
      <c r="D671">
        <v>0</v>
      </c>
      <c r="E671">
        <v>0</v>
      </c>
      <c r="F671">
        <v>0</v>
      </c>
      <c r="G671">
        <v>0</v>
      </c>
      <c r="H671">
        <v>0</v>
      </c>
      <c r="I671">
        <v>1</v>
      </c>
      <c r="J671">
        <v>2017</v>
      </c>
      <c r="K671" t="s">
        <v>623</v>
      </c>
      <c r="L671" t="s">
        <v>10127</v>
      </c>
      <c r="M671" t="s">
        <v>12002</v>
      </c>
      <c r="N671" t="s">
        <v>11629</v>
      </c>
      <c r="O671" s="1">
        <v>37347</v>
      </c>
      <c r="Q671" t="s">
        <v>11906</v>
      </c>
      <c r="R671" t="s">
        <v>11905</v>
      </c>
      <c r="S671">
        <v>47.3</v>
      </c>
      <c r="T671">
        <v>8409.01</v>
      </c>
      <c r="U671">
        <v>7789.01</v>
      </c>
      <c r="V671">
        <v>91440</v>
      </c>
      <c r="W671" t="s">
        <v>11770</v>
      </c>
      <c r="X671">
        <v>0</v>
      </c>
      <c r="Y671" t="s">
        <v>11625</v>
      </c>
    </row>
    <row r="672" spans="1:25">
      <c r="A672" t="s">
        <v>9941</v>
      </c>
      <c r="B672">
        <v>0</v>
      </c>
      <c r="C672">
        <v>0</v>
      </c>
      <c r="D672">
        <v>0</v>
      </c>
      <c r="E672">
        <v>0</v>
      </c>
      <c r="F672">
        <v>0</v>
      </c>
      <c r="G672">
        <v>0</v>
      </c>
      <c r="H672">
        <v>0</v>
      </c>
      <c r="I672">
        <v>1</v>
      </c>
      <c r="J672">
        <v>2017</v>
      </c>
      <c r="K672" t="s">
        <v>623</v>
      </c>
      <c r="L672" t="s">
        <v>10125</v>
      </c>
      <c r="M672">
        <v>1</v>
      </c>
      <c r="N672" t="s">
        <v>11629</v>
      </c>
      <c r="O672" s="1">
        <v>37135</v>
      </c>
      <c r="Q672" t="s">
        <v>11906</v>
      </c>
      <c r="R672" t="s">
        <v>11905</v>
      </c>
      <c r="S672">
        <v>46</v>
      </c>
      <c r="T672">
        <v>9682</v>
      </c>
      <c r="U672">
        <v>9389</v>
      </c>
      <c r="V672">
        <v>107610</v>
      </c>
      <c r="W672" t="s">
        <v>11770</v>
      </c>
      <c r="X672">
        <v>0</v>
      </c>
      <c r="Y672" t="s">
        <v>11625</v>
      </c>
    </row>
    <row r="673" spans="1:25">
      <c r="A673" t="s">
        <v>9941</v>
      </c>
      <c r="B673">
        <v>0</v>
      </c>
      <c r="C673">
        <v>0</v>
      </c>
      <c r="D673">
        <v>0</v>
      </c>
      <c r="E673">
        <v>0</v>
      </c>
      <c r="F673">
        <v>0</v>
      </c>
      <c r="G673">
        <v>0</v>
      </c>
      <c r="H673">
        <v>0</v>
      </c>
      <c r="I673">
        <v>1</v>
      </c>
      <c r="J673">
        <v>2017</v>
      </c>
      <c r="K673" t="s">
        <v>623</v>
      </c>
      <c r="L673" t="s">
        <v>10125</v>
      </c>
      <c r="M673">
        <v>2</v>
      </c>
      <c r="N673" t="s">
        <v>11629</v>
      </c>
      <c r="O673" s="1">
        <v>37140</v>
      </c>
      <c r="Q673" t="s">
        <v>11906</v>
      </c>
      <c r="R673" t="s">
        <v>11905</v>
      </c>
      <c r="S673">
        <v>46</v>
      </c>
      <c r="T673">
        <v>10518</v>
      </c>
      <c r="U673">
        <v>10188</v>
      </c>
      <c r="V673">
        <v>117524</v>
      </c>
      <c r="W673" t="s">
        <v>11770</v>
      </c>
      <c r="X673">
        <v>0</v>
      </c>
      <c r="Y673" t="s">
        <v>11625</v>
      </c>
    </row>
    <row r="674" spans="1:25">
      <c r="A674" t="s">
        <v>9941</v>
      </c>
      <c r="B674">
        <v>0</v>
      </c>
      <c r="C674">
        <v>0</v>
      </c>
      <c r="D674">
        <v>0</v>
      </c>
      <c r="E674">
        <v>0</v>
      </c>
      <c r="F674">
        <v>1</v>
      </c>
      <c r="G674">
        <v>0</v>
      </c>
      <c r="H674">
        <v>0</v>
      </c>
      <c r="I674">
        <v>0</v>
      </c>
      <c r="J674">
        <v>2017</v>
      </c>
      <c r="K674" t="s">
        <v>623</v>
      </c>
      <c r="L674" t="s">
        <v>10123</v>
      </c>
      <c r="M674" t="s">
        <v>12001</v>
      </c>
      <c r="N674" t="s">
        <v>11629</v>
      </c>
      <c r="O674" s="1">
        <v>41122</v>
      </c>
      <c r="Q674" t="s">
        <v>623</v>
      </c>
      <c r="R674" t="s">
        <v>11894</v>
      </c>
      <c r="S674">
        <v>167</v>
      </c>
      <c r="T674">
        <v>347264</v>
      </c>
      <c r="U674">
        <v>344680</v>
      </c>
      <c r="V674">
        <v>0</v>
      </c>
      <c r="W674" t="s">
        <v>11770</v>
      </c>
      <c r="X674">
        <v>0</v>
      </c>
      <c r="Y674" t="s">
        <v>11625</v>
      </c>
    </row>
    <row r="675" spans="1:25">
      <c r="A675" t="s">
        <v>9941</v>
      </c>
      <c r="B675">
        <v>0</v>
      </c>
      <c r="C675">
        <v>0</v>
      </c>
      <c r="D675">
        <v>0</v>
      </c>
      <c r="E675">
        <v>0</v>
      </c>
      <c r="F675">
        <v>1</v>
      </c>
      <c r="G675">
        <v>0</v>
      </c>
      <c r="H675">
        <v>0</v>
      </c>
      <c r="I675">
        <v>0</v>
      </c>
      <c r="J675">
        <v>2017</v>
      </c>
      <c r="K675" t="s">
        <v>623</v>
      </c>
      <c r="L675" t="s">
        <v>10123</v>
      </c>
      <c r="M675" t="s">
        <v>12000</v>
      </c>
      <c r="N675" t="s">
        <v>11629</v>
      </c>
      <c r="O675" s="1">
        <v>41122</v>
      </c>
      <c r="Q675" t="s">
        <v>11897</v>
      </c>
      <c r="R675" t="s">
        <v>11896</v>
      </c>
      <c r="S675">
        <v>83</v>
      </c>
      <c r="T675">
        <v>289984</v>
      </c>
      <c r="U675">
        <v>274567</v>
      </c>
      <c r="V675">
        <v>3681441</v>
      </c>
      <c r="W675" t="s">
        <v>11770</v>
      </c>
      <c r="X675">
        <v>0</v>
      </c>
      <c r="Y675" t="s">
        <v>11625</v>
      </c>
    </row>
    <row r="676" spans="1:25">
      <c r="A676" t="s">
        <v>9941</v>
      </c>
      <c r="B676">
        <v>0</v>
      </c>
      <c r="C676">
        <v>0</v>
      </c>
      <c r="D676">
        <v>0</v>
      </c>
      <c r="E676">
        <v>0</v>
      </c>
      <c r="F676">
        <v>1</v>
      </c>
      <c r="G676">
        <v>0</v>
      </c>
      <c r="H676">
        <v>0</v>
      </c>
      <c r="I676">
        <v>0</v>
      </c>
      <c r="J676">
        <v>2017</v>
      </c>
      <c r="K676" t="s">
        <v>623</v>
      </c>
      <c r="L676" t="s">
        <v>10123</v>
      </c>
      <c r="M676" t="s">
        <v>11999</v>
      </c>
      <c r="N676" t="s">
        <v>11629</v>
      </c>
      <c r="O676" s="1">
        <v>41122</v>
      </c>
      <c r="Q676" t="s">
        <v>11897</v>
      </c>
      <c r="R676" t="s">
        <v>11896</v>
      </c>
      <c r="S676">
        <v>83</v>
      </c>
      <c r="T676">
        <v>274534</v>
      </c>
      <c r="U676">
        <v>260087</v>
      </c>
      <c r="V676">
        <v>3482348</v>
      </c>
      <c r="W676" t="s">
        <v>11770</v>
      </c>
      <c r="X676">
        <v>0</v>
      </c>
      <c r="Y676" t="s">
        <v>11625</v>
      </c>
    </row>
    <row r="677" spans="1:25">
      <c r="A677" t="s">
        <v>9941</v>
      </c>
      <c r="B677">
        <v>0</v>
      </c>
      <c r="C677">
        <v>0</v>
      </c>
      <c r="D677">
        <v>0</v>
      </c>
      <c r="E677">
        <v>0</v>
      </c>
      <c r="F677">
        <v>0</v>
      </c>
      <c r="G677">
        <v>0</v>
      </c>
      <c r="H677">
        <v>0</v>
      </c>
      <c r="I677">
        <v>1</v>
      </c>
      <c r="J677">
        <v>2017</v>
      </c>
      <c r="K677" t="s">
        <v>623</v>
      </c>
      <c r="L677" t="s">
        <v>10120</v>
      </c>
      <c r="M677" t="s">
        <v>11636</v>
      </c>
      <c r="N677" t="s">
        <v>11629</v>
      </c>
      <c r="O677" s="1">
        <v>37135</v>
      </c>
      <c r="Q677" t="s">
        <v>11906</v>
      </c>
      <c r="R677" t="s">
        <v>11905</v>
      </c>
      <c r="S677">
        <v>11.39</v>
      </c>
      <c r="T677">
        <v>657.05</v>
      </c>
      <c r="U677">
        <v>639.04999999999995</v>
      </c>
      <c r="V677">
        <v>9762.0499999999993</v>
      </c>
      <c r="W677" t="s">
        <v>11770</v>
      </c>
      <c r="X677">
        <v>0</v>
      </c>
      <c r="Y677" t="s">
        <v>11625</v>
      </c>
    </row>
    <row r="678" spans="1:25">
      <c r="A678" t="s">
        <v>9941</v>
      </c>
      <c r="B678">
        <v>0</v>
      </c>
      <c r="C678">
        <v>0</v>
      </c>
      <c r="D678">
        <v>0</v>
      </c>
      <c r="E678">
        <v>0</v>
      </c>
      <c r="F678">
        <v>0</v>
      </c>
      <c r="G678">
        <v>0</v>
      </c>
      <c r="H678">
        <v>0</v>
      </c>
      <c r="I678">
        <v>1</v>
      </c>
      <c r="J678">
        <v>2017</v>
      </c>
      <c r="K678" t="s">
        <v>623</v>
      </c>
      <c r="L678" t="s">
        <v>10120</v>
      </c>
      <c r="M678" t="s">
        <v>11692</v>
      </c>
      <c r="N678" t="s">
        <v>11629</v>
      </c>
      <c r="O678" s="1">
        <v>37135</v>
      </c>
      <c r="Q678" t="s">
        <v>11906</v>
      </c>
      <c r="R678" t="s">
        <v>11905</v>
      </c>
      <c r="S678">
        <v>11.39</v>
      </c>
      <c r="T678">
        <v>279.06</v>
      </c>
      <c r="U678">
        <v>270.06</v>
      </c>
      <c r="V678">
        <v>4414.0600000000004</v>
      </c>
      <c r="W678" t="s">
        <v>11770</v>
      </c>
      <c r="X678">
        <v>0</v>
      </c>
      <c r="Y678" t="s">
        <v>11625</v>
      </c>
    </row>
    <row r="679" spans="1:25">
      <c r="A679" t="s">
        <v>9941</v>
      </c>
      <c r="B679">
        <v>0</v>
      </c>
      <c r="C679">
        <v>0</v>
      </c>
      <c r="D679">
        <v>0</v>
      </c>
      <c r="E679">
        <v>0</v>
      </c>
      <c r="F679">
        <v>0</v>
      </c>
      <c r="G679">
        <v>0</v>
      </c>
      <c r="H679">
        <v>0</v>
      </c>
      <c r="I679">
        <v>1</v>
      </c>
      <c r="J679">
        <v>2017</v>
      </c>
      <c r="K679" t="s">
        <v>623</v>
      </c>
      <c r="L679" t="s">
        <v>10120</v>
      </c>
      <c r="M679" t="s">
        <v>11803</v>
      </c>
      <c r="N679" t="s">
        <v>11629</v>
      </c>
      <c r="O679" s="1">
        <v>37135</v>
      </c>
      <c r="Q679" t="s">
        <v>11906</v>
      </c>
      <c r="R679" t="s">
        <v>11905</v>
      </c>
      <c r="S679">
        <v>11.39</v>
      </c>
      <c r="T679">
        <v>338.04</v>
      </c>
      <c r="U679">
        <v>328.04</v>
      </c>
      <c r="V679">
        <v>5208.04</v>
      </c>
      <c r="W679" t="s">
        <v>11770</v>
      </c>
      <c r="X679">
        <v>0</v>
      </c>
      <c r="Y679" t="s">
        <v>11625</v>
      </c>
    </row>
    <row r="680" spans="1:25">
      <c r="A680" t="s">
        <v>9941</v>
      </c>
      <c r="B680">
        <v>0</v>
      </c>
      <c r="C680">
        <v>0</v>
      </c>
      <c r="D680">
        <v>0</v>
      </c>
      <c r="E680">
        <v>0</v>
      </c>
      <c r="F680">
        <v>0</v>
      </c>
      <c r="G680">
        <v>0</v>
      </c>
      <c r="H680">
        <v>0</v>
      </c>
      <c r="I680">
        <v>1</v>
      </c>
      <c r="J680">
        <v>2017</v>
      </c>
      <c r="K680" t="s">
        <v>623</v>
      </c>
      <c r="L680" t="s">
        <v>10120</v>
      </c>
      <c r="M680" t="s">
        <v>11915</v>
      </c>
      <c r="N680" t="s">
        <v>11629</v>
      </c>
      <c r="O680" s="1">
        <v>37135</v>
      </c>
      <c r="Q680" t="s">
        <v>11906</v>
      </c>
      <c r="R680" t="s">
        <v>11905</v>
      </c>
      <c r="S680">
        <v>11.39</v>
      </c>
      <c r="T680">
        <v>242.07</v>
      </c>
      <c r="U680">
        <v>235.07</v>
      </c>
      <c r="V680">
        <v>3671.05</v>
      </c>
      <c r="W680" t="s">
        <v>11770</v>
      </c>
      <c r="X680">
        <v>0</v>
      </c>
      <c r="Y680" t="s">
        <v>11625</v>
      </c>
    </row>
    <row r="681" spans="1:25">
      <c r="A681" t="s">
        <v>9941</v>
      </c>
      <c r="B681">
        <v>0</v>
      </c>
      <c r="C681">
        <v>0</v>
      </c>
      <c r="D681">
        <v>0</v>
      </c>
      <c r="E681">
        <v>0</v>
      </c>
      <c r="F681">
        <v>0</v>
      </c>
      <c r="G681">
        <v>0</v>
      </c>
      <c r="H681">
        <v>0</v>
      </c>
      <c r="I681">
        <v>1</v>
      </c>
      <c r="J681">
        <v>2017</v>
      </c>
      <c r="K681" t="s">
        <v>623</v>
      </c>
      <c r="L681" t="s">
        <v>10117</v>
      </c>
      <c r="M681">
        <v>1</v>
      </c>
      <c r="N681" t="s">
        <v>11637</v>
      </c>
      <c r="O681" s="1">
        <v>37187</v>
      </c>
      <c r="Q681" t="s">
        <v>11906</v>
      </c>
      <c r="R681" t="s">
        <v>11905</v>
      </c>
      <c r="S681">
        <v>48.91</v>
      </c>
      <c r="T681">
        <v>12236</v>
      </c>
      <c r="U681">
        <v>11959</v>
      </c>
      <c r="V681">
        <v>134453</v>
      </c>
      <c r="W681" t="s">
        <v>11770</v>
      </c>
      <c r="X681">
        <v>0</v>
      </c>
      <c r="Y681" t="s">
        <v>11625</v>
      </c>
    </row>
    <row r="682" spans="1:25">
      <c r="A682" t="s">
        <v>9941</v>
      </c>
      <c r="B682">
        <v>0</v>
      </c>
      <c r="C682">
        <v>0</v>
      </c>
      <c r="D682">
        <v>0</v>
      </c>
      <c r="E682">
        <v>0</v>
      </c>
      <c r="F682">
        <v>0</v>
      </c>
      <c r="G682">
        <v>0</v>
      </c>
      <c r="H682">
        <v>0</v>
      </c>
      <c r="I682">
        <v>1</v>
      </c>
      <c r="J682">
        <v>2017</v>
      </c>
      <c r="K682" t="s">
        <v>623</v>
      </c>
      <c r="L682" t="s">
        <v>10114</v>
      </c>
      <c r="M682">
        <v>2</v>
      </c>
      <c r="N682" t="s">
        <v>11637</v>
      </c>
      <c r="O682" s="1">
        <v>37190</v>
      </c>
      <c r="Q682" t="s">
        <v>11906</v>
      </c>
      <c r="R682" t="s">
        <v>11905</v>
      </c>
      <c r="S682">
        <v>49.8</v>
      </c>
      <c r="T682">
        <v>12636</v>
      </c>
      <c r="U682">
        <v>12332</v>
      </c>
      <c r="V682">
        <v>139414</v>
      </c>
      <c r="W682" t="s">
        <v>11770</v>
      </c>
      <c r="X682">
        <v>0</v>
      </c>
      <c r="Y682" t="s">
        <v>11625</v>
      </c>
    </row>
    <row r="683" spans="1:25">
      <c r="A683" t="s">
        <v>9941</v>
      </c>
      <c r="B683">
        <v>0</v>
      </c>
      <c r="C683">
        <v>0</v>
      </c>
      <c r="D683">
        <v>0</v>
      </c>
      <c r="E683">
        <v>0</v>
      </c>
      <c r="F683">
        <v>1</v>
      </c>
      <c r="G683">
        <v>0</v>
      </c>
      <c r="H683">
        <v>0</v>
      </c>
      <c r="I683">
        <v>0</v>
      </c>
      <c r="J683">
        <v>2017</v>
      </c>
      <c r="K683" t="s">
        <v>623</v>
      </c>
      <c r="L683" t="s">
        <v>10112</v>
      </c>
      <c r="M683" t="s">
        <v>11959</v>
      </c>
      <c r="N683" t="s">
        <v>11629</v>
      </c>
      <c r="O683" s="1">
        <v>38626</v>
      </c>
      <c r="Q683" t="s">
        <v>11897</v>
      </c>
      <c r="R683" t="s">
        <v>11896</v>
      </c>
      <c r="S683">
        <v>165</v>
      </c>
      <c r="T683">
        <v>803984</v>
      </c>
      <c r="U683">
        <v>775942</v>
      </c>
      <c r="V683">
        <v>8726084</v>
      </c>
      <c r="W683" t="s">
        <v>11770</v>
      </c>
      <c r="X683">
        <v>0</v>
      </c>
      <c r="Y683" t="s">
        <v>249</v>
      </c>
    </row>
    <row r="684" spans="1:25">
      <c r="A684" t="s">
        <v>9941</v>
      </c>
      <c r="B684">
        <v>0</v>
      </c>
      <c r="C684">
        <v>0</v>
      </c>
      <c r="D684">
        <v>0</v>
      </c>
      <c r="E684">
        <v>0</v>
      </c>
      <c r="F684">
        <v>1</v>
      </c>
      <c r="G684">
        <v>0</v>
      </c>
      <c r="H684">
        <v>0</v>
      </c>
      <c r="I684">
        <v>0</v>
      </c>
      <c r="J684">
        <v>2017</v>
      </c>
      <c r="K684" t="s">
        <v>623</v>
      </c>
      <c r="L684" t="s">
        <v>10112</v>
      </c>
      <c r="M684" t="s">
        <v>11958</v>
      </c>
      <c r="N684" t="s">
        <v>11629</v>
      </c>
      <c r="O684" s="1">
        <v>38657</v>
      </c>
      <c r="Q684" t="s">
        <v>11897</v>
      </c>
      <c r="R684" t="s">
        <v>11896</v>
      </c>
      <c r="S684">
        <v>165</v>
      </c>
      <c r="T684">
        <v>799831</v>
      </c>
      <c r="U684">
        <v>763163</v>
      </c>
      <c r="V684">
        <v>8651845</v>
      </c>
      <c r="W684" t="s">
        <v>11770</v>
      </c>
      <c r="X684">
        <v>0</v>
      </c>
      <c r="Y684" t="s">
        <v>249</v>
      </c>
    </row>
    <row r="685" spans="1:25">
      <c r="A685" t="s">
        <v>9941</v>
      </c>
      <c r="B685">
        <v>0</v>
      </c>
      <c r="C685">
        <v>0</v>
      </c>
      <c r="D685">
        <v>0</v>
      </c>
      <c r="E685">
        <v>0</v>
      </c>
      <c r="F685">
        <v>1</v>
      </c>
      <c r="G685">
        <v>0</v>
      </c>
      <c r="H685">
        <v>0</v>
      </c>
      <c r="I685">
        <v>0</v>
      </c>
      <c r="J685">
        <v>2017</v>
      </c>
      <c r="K685" t="s">
        <v>623</v>
      </c>
      <c r="L685" t="s">
        <v>10112</v>
      </c>
      <c r="M685" t="s">
        <v>11937</v>
      </c>
      <c r="N685" t="s">
        <v>11629</v>
      </c>
      <c r="O685" s="1">
        <v>38718</v>
      </c>
      <c r="Q685" t="s">
        <v>623</v>
      </c>
      <c r="R685" t="s">
        <v>11894</v>
      </c>
      <c r="S685">
        <v>229</v>
      </c>
      <c r="T685">
        <v>982110</v>
      </c>
      <c r="U685">
        <v>978032</v>
      </c>
      <c r="V685">
        <v>543640</v>
      </c>
      <c r="W685" t="s">
        <v>11770</v>
      </c>
      <c r="X685">
        <v>0</v>
      </c>
      <c r="Y685" t="s">
        <v>249</v>
      </c>
    </row>
    <row r="686" spans="1:25">
      <c r="A686" t="s">
        <v>9941</v>
      </c>
      <c r="B686">
        <v>0</v>
      </c>
      <c r="C686">
        <v>0</v>
      </c>
      <c r="D686">
        <v>0</v>
      </c>
      <c r="E686">
        <v>0</v>
      </c>
      <c r="F686">
        <v>1</v>
      </c>
      <c r="G686">
        <v>0</v>
      </c>
      <c r="H686">
        <v>0</v>
      </c>
      <c r="I686">
        <v>0</v>
      </c>
      <c r="J686">
        <v>2017</v>
      </c>
      <c r="K686" t="s">
        <v>623</v>
      </c>
      <c r="L686" t="s">
        <v>10110</v>
      </c>
      <c r="M686" t="s">
        <v>11998</v>
      </c>
      <c r="N686" t="s">
        <v>11629</v>
      </c>
      <c r="O686" s="1">
        <v>41275</v>
      </c>
      <c r="Q686" t="s">
        <v>11897</v>
      </c>
      <c r="R686" t="s">
        <v>11896</v>
      </c>
      <c r="S686">
        <v>49.9</v>
      </c>
      <c r="T686">
        <v>44199.03</v>
      </c>
      <c r="U686">
        <v>41791.03</v>
      </c>
      <c r="V686">
        <v>449217.03</v>
      </c>
      <c r="W686" t="s">
        <v>11770</v>
      </c>
      <c r="X686">
        <v>0</v>
      </c>
      <c r="Y686" t="s">
        <v>11625</v>
      </c>
    </row>
    <row r="687" spans="1:25">
      <c r="A687" t="s">
        <v>9941</v>
      </c>
      <c r="B687">
        <v>0</v>
      </c>
      <c r="C687">
        <v>0</v>
      </c>
      <c r="D687">
        <v>0</v>
      </c>
      <c r="E687">
        <v>0</v>
      </c>
      <c r="F687">
        <v>1</v>
      </c>
      <c r="G687">
        <v>0</v>
      </c>
      <c r="H687">
        <v>0</v>
      </c>
      <c r="I687">
        <v>0</v>
      </c>
      <c r="J687">
        <v>2017</v>
      </c>
      <c r="K687" t="s">
        <v>623</v>
      </c>
      <c r="L687" t="s">
        <v>10110</v>
      </c>
      <c r="M687" t="s">
        <v>11997</v>
      </c>
      <c r="N687" t="s">
        <v>11629</v>
      </c>
      <c r="O687" s="1">
        <v>41275</v>
      </c>
      <c r="Q687" t="s">
        <v>11897</v>
      </c>
      <c r="R687" t="s">
        <v>11896</v>
      </c>
      <c r="S687">
        <v>49.9</v>
      </c>
      <c r="T687">
        <v>41963.03</v>
      </c>
      <c r="U687">
        <v>39681.03</v>
      </c>
      <c r="V687">
        <v>395603.03</v>
      </c>
      <c r="W687" t="s">
        <v>11770</v>
      </c>
      <c r="X687">
        <v>0</v>
      </c>
      <c r="Y687" t="s">
        <v>11625</v>
      </c>
    </row>
    <row r="688" spans="1:25">
      <c r="A688" t="s">
        <v>9941</v>
      </c>
      <c r="B688">
        <v>0</v>
      </c>
      <c r="C688">
        <v>0</v>
      </c>
      <c r="D688">
        <v>0</v>
      </c>
      <c r="E688">
        <v>0</v>
      </c>
      <c r="F688">
        <v>1</v>
      </c>
      <c r="G688">
        <v>0</v>
      </c>
      <c r="H688">
        <v>0</v>
      </c>
      <c r="I688">
        <v>0</v>
      </c>
      <c r="J688">
        <v>2017</v>
      </c>
      <c r="K688" t="s">
        <v>623</v>
      </c>
      <c r="L688" t="s">
        <v>10110</v>
      </c>
      <c r="M688" t="s">
        <v>11996</v>
      </c>
      <c r="N688" t="s">
        <v>11629</v>
      </c>
      <c r="O688" s="1">
        <v>41275</v>
      </c>
      <c r="Q688" t="s">
        <v>11897</v>
      </c>
      <c r="R688" t="s">
        <v>11896</v>
      </c>
      <c r="S688">
        <v>49.9</v>
      </c>
      <c r="T688">
        <v>43400.04</v>
      </c>
      <c r="U688">
        <v>41040.04</v>
      </c>
      <c r="V688">
        <v>438555.04</v>
      </c>
      <c r="W688" t="s">
        <v>11770</v>
      </c>
      <c r="X688">
        <v>0</v>
      </c>
      <c r="Y688" t="s">
        <v>11625</v>
      </c>
    </row>
    <row r="689" spans="1:25">
      <c r="A689" t="s">
        <v>9941</v>
      </c>
      <c r="B689">
        <v>0</v>
      </c>
      <c r="C689">
        <v>0</v>
      </c>
      <c r="D689">
        <v>0</v>
      </c>
      <c r="E689">
        <v>0</v>
      </c>
      <c r="F689">
        <v>1</v>
      </c>
      <c r="G689">
        <v>0</v>
      </c>
      <c r="H689">
        <v>0</v>
      </c>
      <c r="I689">
        <v>0</v>
      </c>
      <c r="J689">
        <v>2017</v>
      </c>
      <c r="K689" t="s">
        <v>623</v>
      </c>
      <c r="L689" t="s">
        <v>10110</v>
      </c>
      <c r="M689" t="s">
        <v>11995</v>
      </c>
      <c r="N689" t="s">
        <v>11629</v>
      </c>
      <c r="O689" s="1">
        <v>41275</v>
      </c>
      <c r="Q689" t="s">
        <v>11897</v>
      </c>
      <c r="R689" t="s">
        <v>11896</v>
      </c>
      <c r="S689">
        <v>49.9</v>
      </c>
      <c r="T689">
        <v>38017.03</v>
      </c>
      <c r="U689">
        <v>35957.03</v>
      </c>
      <c r="V689">
        <v>390643.03</v>
      </c>
      <c r="W689" t="s">
        <v>11770</v>
      </c>
      <c r="X689">
        <v>0</v>
      </c>
      <c r="Y689" t="s">
        <v>11625</v>
      </c>
    </row>
    <row r="690" spans="1:25">
      <c r="A690" t="s">
        <v>9941</v>
      </c>
      <c r="B690">
        <v>0</v>
      </c>
      <c r="C690">
        <v>0</v>
      </c>
      <c r="D690">
        <v>0</v>
      </c>
      <c r="E690">
        <v>0</v>
      </c>
      <c r="F690">
        <v>1</v>
      </c>
      <c r="G690">
        <v>0</v>
      </c>
      <c r="H690">
        <v>0</v>
      </c>
      <c r="I690">
        <v>0</v>
      </c>
      <c r="J690">
        <v>2017</v>
      </c>
      <c r="K690" t="s">
        <v>623</v>
      </c>
      <c r="L690" t="s">
        <v>10110</v>
      </c>
      <c r="M690" t="s">
        <v>11994</v>
      </c>
      <c r="N690" t="s">
        <v>11629</v>
      </c>
      <c r="O690" s="1">
        <v>41493</v>
      </c>
      <c r="Q690" t="s">
        <v>623</v>
      </c>
      <c r="R690" t="s">
        <v>11894</v>
      </c>
      <c r="S690">
        <v>126.07</v>
      </c>
      <c r="T690">
        <v>70871.03</v>
      </c>
      <c r="U690">
        <v>67038.03</v>
      </c>
      <c r="V690">
        <v>219512.03</v>
      </c>
      <c r="W690" t="s">
        <v>11770</v>
      </c>
      <c r="X690">
        <v>0</v>
      </c>
      <c r="Y690" t="s">
        <v>11625</v>
      </c>
    </row>
    <row r="691" spans="1:25">
      <c r="A691" t="s">
        <v>9941</v>
      </c>
      <c r="B691">
        <v>0</v>
      </c>
      <c r="C691">
        <v>0</v>
      </c>
      <c r="D691">
        <v>0</v>
      </c>
      <c r="E691">
        <v>0</v>
      </c>
      <c r="F691">
        <v>0</v>
      </c>
      <c r="G691">
        <v>0</v>
      </c>
      <c r="H691">
        <v>0</v>
      </c>
      <c r="I691">
        <v>1</v>
      </c>
      <c r="J691">
        <v>2017</v>
      </c>
      <c r="K691" t="s">
        <v>623</v>
      </c>
      <c r="L691" t="s">
        <v>10107</v>
      </c>
      <c r="M691" t="s">
        <v>11993</v>
      </c>
      <c r="N691" t="s">
        <v>11629</v>
      </c>
      <c r="O691" s="1">
        <v>37438</v>
      </c>
      <c r="Q691" t="s">
        <v>11906</v>
      </c>
      <c r="R691" t="s">
        <v>11905</v>
      </c>
      <c r="S691">
        <v>49</v>
      </c>
      <c r="T691">
        <v>20295.009999999998</v>
      </c>
      <c r="U691">
        <v>19729.009999999998</v>
      </c>
      <c r="V691">
        <v>217298</v>
      </c>
      <c r="W691" t="s">
        <v>11770</v>
      </c>
      <c r="X691">
        <v>0</v>
      </c>
      <c r="Y691" t="s">
        <v>11625</v>
      </c>
    </row>
    <row r="692" spans="1:25">
      <c r="A692" t="s">
        <v>9941</v>
      </c>
      <c r="B692">
        <v>0</v>
      </c>
      <c r="C692">
        <v>0</v>
      </c>
      <c r="D692">
        <v>0</v>
      </c>
      <c r="E692">
        <v>0</v>
      </c>
      <c r="F692">
        <v>0</v>
      </c>
      <c r="G692">
        <v>0</v>
      </c>
      <c r="H692">
        <v>0</v>
      </c>
      <c r="I692">
        <v>1</v>
      </c>
      <c r="J692">
        <v>2017</v>
      </c>
      <c r="K692" t="s">
        <v>623</v>
      </c>
      <c r="L692" t="s">
        <v>10107</v>
      </c>
      <c r="M692" t="s">
        <v>11992</v>
      </c>
      <c r="N692" t="s">
        <v>11629</v>
      </c>
      <c r="O692" s="1">
        <v>37438</v>
      </c>
      <c r="Q692" t="s">
        <v>11906</v>
      </c>
      <c r="R692" t="s">
        <v>11905</v>
      </c>
      <c r="S692">
        <v>49</v>
      </c>
      <c r="T692">
        <v>19330</v>
      </c>
      <c r="U692">
        <v>18779</v>
      </c>
      <c r="V692">
        <v>206480</v>
      </c>
      <c r="W692" t="s">
        <v>11770</v>
      </c>
      <c r="X692">
        <v>0</v>
      </c>
      <c r="Y692" t="s">
        <v>11625</v>
      </c>
    </row>
    <row r="693" spans="1:25">
      <c r="A693" t="s">
        <v>9941</v>
      </c>
      <c r="B693">
        <v>0</v>
      </c>
      <c r="C693">
        <v>0</v>
      </c>
      <c r="D693">
        <v>0</v>
      </c>
      <c r="E693">
        <v>0</v>
      </c>
      <c r="F693">
        <v>1</v>
      </c>
      <c r="G693">
        <v>0</v>
      </c>
      <c r="H693">
        <v>0</v>
      </c>
      <c r="I693">
        <v>0</v>
      </c>
      <c r="J693">
        <v>2017</v>
      </c>
      <c r="K693" t="s">
        <v>623</v>
      </c>
      <c r="L693" t="s">
        <v>10105</v>
      </c>
      <c r="M693" t="s">
        <v>11636</v>
      </c>
      <c r="N693" t="s">
        <v>11629</v>
      </c>
      <c r="O693" s="1">
        <v>39965</v>
      </c>
      <c r="Q693" t="s">
        <v>11661</v>
      </c>
      <c r="R693" t="s">
        <v>11900</v>
      </c>
      <c r="S693">
        <v>405</v>
      </c>
      <c r="T693">
        <v>388143.05</v>
      </c>
      <c r="U693">
        <v>381176.05</v>
      </c>
      <c r="V693">
        <v>2677349.0499999998</v>
      </c>
      <c r="W693" t="s">
        <v>11770</v>
      </c>
      <c r="X693">
        <v>0</v>
      </c>
      <c r="Y693" t="s">
        <v>11625</v>
      </c>
    </row>
    <row r="694" spans="1:25">
      <c r="A694" t="s">
        <v>9941</v>
      </c>
      <c r="B694">
        <v>0</v>
      </c>
      <c r="C694">
        <v>0</v>
      </c>
      <c r="D694">
        <v>0</v>
      </c>
      <c r="E694">
        <v>0</v>
      </c>
      <c r="F694">
        <v>1</v>
      </c>
      <c r="G694">
        <v>0</v>
      </c>
      <c r="H694">
        <v>0</v>
      </c>
      <c r="I694">
        <v>0</v>
      </c>
      <c r="J694">
        <v>2017</v>
      </c>
      <c r="K694" t="s">
        <v>623</v>
      </c>
      <c r="L694" t="s">
        <v>10105</v>
      </c>
      <c r="M694" t="s">
        <v>11692</v>
      </c>
      <c r="N694" t="s">
        <v>11629</v>
      </c>
      <c r="O694" s="1">
        <v>40299</v>
      </c>
      <c r="Q694" t="s">
        <v>11661</v>
      </c>
      <c r="R694" t="s">
        <v>11900</v>
      </c>
      <c r="S694">
        <v>405</v>
      </c>
      <c r="T694">
        <v>0.12</v>
      </c>
      <c r="U694">
        <v>0.12</v>
      </c>
      <c r="V694">
        <v>0.03</v>
      </c>
      <c r="W694" t="s">
        <v>11770</v>
      </c>
      <c r="X694">
        <v>0</v>
      </c>
      <c r="Y694" t="s">
        <v>11625</v>
      </c>
    </row>
    <row r="695" spans="1:25">
      <c r="A695" t="s">
        <v>9941</v>
      </c>
      <c r="B695">
        <v>0</v>
      </c>
      <c r="C695">
        <v>0</v>
      </c>
      <c r="D695">
        <v>0</v>
      </c>
      <c r="E695">
        <v>0</v>
      </c>
      <c r="F695">
        <v>1</v>
      </c>
      <c r="G695">
        <v>0</v>
      </c>
      <c r="H695">
        <v>0</v>
      </c>
      <c r="I695">
        <v>0</v>
      </c>
      <c r="J695">
        <v>2017</v>
      </c>
      <c r="K695" t="s">
        <v>623</v>
      </c>
      <c r="L695" t="s">
        <v>6411</v>
      </c>
      <c r="M695" t="s">
        <v>11991</v>
      </c>
      <c r="N695" t="s">
        <v>11629</v>
      </c>
      <c r="O695" s="1">
        <v>38772</v>
      </c>
      <c r="Q695" t="s">
        <v>11897</v>
      </c>
      <c r="R695" t="s">
        <v>11896</v>
      </c>
      <c r="S695">
        <v>170</v>
      </c>
      <c r="T695">
        <v>1035731</v>
      </c>
      <c r="U695">
        <v>1009970</v>
      </c>
      <c r="V695">
        <v>10774689</v>
      </c>
      <c r="W695" t="s">
        <v>11770</v>
      </c>
      <c r="X695">
        <v>393090</v>
      </c>
      <c r="Y695" t="s">
        <v>11910</v>
      </c>
    </row>
    <row r="696" spans="1:25">
      <c r="A696" t="s">
        <v>9941</v>
      </c>
      <c r="B696">
        <v>0</v>
      </c>
      <c r="C696">
        <v>0</v>
      </c>
      <c r="D696">
        <v>0</v>
      </c>
      <c r="E696">
        <v>0</v>
      </c>
      <c r="F696">
        <v>1</v>
      </c>
      <c r="G696">
        <v>0</v>
      </c>
      <c r="H696">
        <v>0</v>
      </c>
      <c r="I696">
        <v>0</v>
      </c>
      <c r="J696">
        <v>2017</v>
      </c>
      <c r="K696" t="s">
        <v>623</v>
      </c>
      <c r="L696" t="s">
        <v>6411</v>
      </c>
      <c r="M696" t="s">
        <v>11990</v>
      </c>
      <c r="N696" t="s">
        <v>11629</v>
      </c>
      <c r="O696" s="1">
        <v>38772</v>
      </c>
      <c r="Q696" t="s">
        <v>11897</v>
      </c>
      <c r="R696" t="s">
        <v>11896</v>
      </c>
      <c r="S696">
        <v>170</v>
      </c>
      <c r="T696">
        <v>1066130</v>
      </c>
      <c r="U696">
        <v>1039765</v>
      </c>
      <c r="V696">
        <v>11479203</v>
      </c>
      <c r="W696" t="s">
        <v>11770</v>
      </c>
      <c r="X696">
        <v>0</v>
      </c>
      <c r="Y696" t="s">
        <v>11625</v>
      </c>
    </row>
    <row r="697" spans="1:25">
      <c r="A697" t="s">
        <v>9941</v>
      </c>
      <c r="B697">
        <v>0</v>
      </c>
      <c r="C697">
        <v>0</v>
      </c>
      <c r="D697">
        <v>0</v>
      </c>
      <c r="E697">
        <v>0</v>
      </c>
      <c r="F697">
        <v>1</v>
      </c>
      <c r="G697">
        <v>0</v>
      </c>
      <c r="H697">
        <v>0</v>
      </c>
      <c r="I697">
        <v>0</v>
      </c>
      <c r="J697">
        <v>2017</v>
      </c>
      <c r="K697" t="s">
        <v>623</v>
      </c>
      <c r="L697" t="s">
        <v>6411</v>
      </c>
      <c r="M697" t="s">
        <v>11989</v>
      </c>
      <c r="N697" t="s">
        <v>11629</v>
      </c>
      <c r="O697" s="1">
        <v>38772</v>
      </c>
      <c r="Q697" t="s">
        <v>623</v>
      </c>
      <c r="R697" t="s">
        <v>11894</v>
      </c>
      <c r="S697">
        <v>190</v>
      </c>
      <c r="T697">
        <v>1171765</v>
      </c>
      <c r="U697">
        <v>1142568</v>
      </c>
      <c r="V697">
        <v>0</v>
      </c>
      <c r="W697" t="s">
        <v>11770</v>
      </c>
      <c r="X697">
        <v>0</v>
      </c>
      <c r="Y697" t="s">
        <v>11910</v>
      </c>
    </row>
    <row r="698" spans="1:25">
      <c r="A698" t="s">
        <v>9941</v>
      </c>
      <c r="B698">
        <v>0</v>
      </c>
      <c r="C698">
        <v>0</v>
      </c>
      <c r="D698">
        <v>0</v>
      </c>
      <c r="E698">
        <v>0</v>
      </c>
      <c r="F698">
        <v>1</v>
      </c>
      <c r="G698">
        <v>0</v>
      </c>
      <c r="H698">
        <v>0</v>
      </c>
      <c r="I698">
        <v>0</v>
      </c>
      <c r="J698">
        <v>2017</v>
      </c>
      <c r="K698" t="s">
        <v>623</v>
      </c>
      <c r="L698" t="s">
        <v>250</v>
      </c>
      <c r="M698" t="s">
        <v>11853</v>
      </c>
      <c r="N698" t="s">
        <v>11629</v>
      </c>
      <c r="O698" s="1">
        <v>38642</v>
      </c>
      <c r="Q698" t="s">
        <v>11897</v>
      </c>
      <c r="R698" t="s">
        <v>11896</v>
      </c>
      <c r="S698">
        <v>40</v>
      </c>
      <c r="T698">
        <v>234332</v>
      </c>
      <c r="U698">
        <v>227927</v>
      </c>
      <c r="V698">
        <v>2795152</v>
      </c>
      <c r="W698" t="s">
        <v>11770</v>
      </c>
      <c r="X698">
        <v>0</v>
      </c>
      <c r="Y698" t="s">
        <v>11910</v>
      </c>
    </row>
    <row r="699" spans="1:25">
      <c r="A699" t="s">
        <v>9941</v>
      </c>
      <c r="B699">
        <v>0</v>
      </c>
      <c r="C699">
        <v>0</v>
      </c>
      <c r="D699">
        <v>0</v>
      </c>
      <c r="E699">
        <v>0</v>
      </c>
      <c r="F699">
        <v>1</v>
      </c>
      <c r="G699">
        <v>0</v>
      </c>
      <c r="H699">
        <v>0</v>
      </c>
      <c r="I699">
        <v>0</v>
      </c>
      <c r="J699">
        <v>2017</v>
      </c>
      <c r="K699" t="s">
        <v>623</v>
      </c>
      <c r="L699" t="s">
        <v>250</v>
      </c>
      <c r="M699" t="s">
        <v>11988</v>
      </c>
      <c r="N699" t="s">
        <v>11629</v>
      </c>
      <c r="O699" s="1">
        <v>38642</v>
      </c>
      <c r="Q699" t="s">
        <v>11897</v>
      </c>
      <c r="R699" t="s">
        <v>11896</v>
      </c>
      <c r="S699">
        <v>40</v>
      </c>
      <c r="T699">
        <v>234508</v>
      </c>
      <c r="U699">
        <v>228107</v>
      </c>
      <c r="V699">
        <v>2808080</v>
      </c>
      <c r="W699" t="s">
        <v>11770</v>
      </c>
      <c r="X699">
        <v>0</v>
      </c>
      <c r="Y699" t="s">
        <v>11910</v>
      </c>
    </row>
    <row r="700" spans="1:25">
      <c r="A700" t="s">
        <v>9941</v>
      </c>
      <c r="B700">
        <v>0</v>
      </c>
      <c r="C700">
        <v>0</v>
      </c>
      <c r="D700">
        <v>0</v>
      </c>
      <c r="E700">
        <v>0</v>
      </c>
      <c r="F700">
        <v>1</v>
      </c>
      <c r="G700">
        <v>0</v>
      </c>
      <c r="H700">
        <v>0</v>
      </c>
      <c r="I700">
        <v>0</v>
      </c>
      <c r="J700">
        <v>2017</v>
      </c>
      <c r="K700" t="s">
        <v>623</v>
      </c>
      <c r="L700" t="s">
        <v>250</v>
      </c>
      <c r="M700" t="s">
        <v>11987</v>
      </c>
      <c r="N700" t="s">
        <v>11629</v>
      </c>
      <c r="O700" s="1">
        <v>38642</v>
      </c>
      <c r="Q700" t="s">
        <v>623</v>
      </c>
      <c r="R700" t="s">
        <v>11894</v>
      </c>
      <c r="S700">
        <v>50</v>
      </c>
      <c r="T700">
        <v>244408</v>
      </c>
      <c r="U700">
        <v>238004</v>
      </c>
      <c r="V700">
        <v>0</v>
      </c>
      <c r="W700" t="s">
        <v>11770</v>
      </c>
      <c r="X700">
        <v>0</v>
      </c>
      <c r="Y700" t="s">
        <v>11910</v>
      </c>
    </row>
    <row r="701" spans="1:25">
      <c r="A701" t="s">
        <v>9941</v>
      </c>
      <c r="B701">
        <v>0</v>
      </c>
      <c r="C701">
        <v>0</v>
      </c>
      <c r="D701">
        <v>0</v>
      </c>
      <c r="E701">
        <v>0</v>
      </c>
      <c r="F701">
        <v>0</v>
      </c>
      <c r="G701">
        <v>0</v>
      </c>
      <c r="H701">
        <v>0</v>
      </c>
      <c r="I701">
        <v>1</v>
      </c>
      <c r="J701">
        <v>2017</v>
      </c>
      <c r="K701" t="s">
        <v>623</v>
      </c>
      <c r="L701" t="s">
        <v>10100</v>
      </c>
      <c r="M701" t="s">
        <v>11636</v>
      </c>
      <c r="N701" t="s">
        <v>11637</v>
      </c>
      <c r="O701" s="1">
        <v>37073</v>
      </c>
      <c r="Q701" t="s">
        <v>11912</v>
      </c>
      <c r="R701" t="s">
        <v>11911</v>
      </c>
      <c r="S701">
        <v>3.1</v>
      </c>
      <c r="T701">
        <v>2028</v>
      </c>
      <c r="U701">
        <v>1293</v>
      </c>
      <c r="V701">
        <v>13656</v>
      </c>
      <c r="W701" t="s">
        <v>11770</v>
      </c>
      <c r="X701">
        <v>0</v>
      </c>
      <c r="Y701" t="s">
        <v>11625</v>
      </c>
    </row>
    <row r="702" spans="1:25">
      <c r="A702" t="s">
        <v>9941</v>
      </c>
      <c r="B702">
        <v>0</v>
      </c>
      <c r="C702">
        <v>0</v>
      </c>
      <c r="D702">
        <v>0</v>
      </c>
      <c r="E702">
        <v>0</v>
      </c>
      <c r="F702">
        <v>0</v>
      </c>
      <c r="G702">
        <v>0</v>
      </c>
      <c r="H702">
        <v>0</v>
      </c>
      <c r="I702">
        <v>1</v>
      </c>
      <c r="J702">
        <v>2017</v>
      </c>
      <c r="K702" t="s">
        <v>623</v>
      </c>
      <c r="L702" t="s">
        <v>10100</v>
      </c>
      <c r="M702" t="s">
        <v>11986</v>
      </c>
      <c r="N702" t="s">
        <v>11637</v>
      </c>
      <c r="O702" s="1">
        <v>37073</v>
      </c>
      <c r="Q702" t="s">
        <v>11912</v>
      </c>
      <c r="R702" t="s">
        <v>11911</v>
      </c>
      <c r="S702">
        <v>3.1</v>
      </c>
      <c r="T702">
        <v>2316</v>
      </c>
      <c r="U702">
        <v>1480</v>
      </c>
      <c r="V702">
        <v>15701</v>
      </c>
      <c r="W702" t="s">
        <v>11770</v>
      </c>
      <c r="X702">
        <v>0</v>
      </c>
      <c r="Y702" t="s">
        <v>11625</v>
      </c>
    </row>
    <row r="703" spans="1:25">
      <c r="A703" t="s">
        <v>9941</v>
      </c>
      <c r="B703">
        <v>0</v>
      </c>
      <c r="C703">
        <v>0</v>
      </c>
      <c r="D703">
        <v>0</v>
      </c>
      <c r="E703">
        <v>0</v>
      </c>
      <c r="F703">
        <v>0</v>
      </c>
      <c r="G703">
        <v>0</v>
      </c>
      <c r="H703">
        <v>0</v>
      </c>
      <c r="I703">
        <v>1</v>
      </c>
      <c r="J703">
        <v>2017</v>
      </c>
      <c r="K703" t="s">
        <v>623</v>
      </c>
      <c r="L703" t="s">
        <v>10100</v>
      </c>
      <c r="M703" t="s">
        <v>11985</v>
      </c>
      <c r="N703" t="s">
        <v>11637</v>
      </c>
      <c r="O703" s="1">
        <v>37073</v>
      </c>
      <c r="Q703" t="s">
        <v>11912</v>
      </c>
      <c r="R703" t="s">
        <v>11911</v>
      </c>
      <c r="S703">
        <v>3.1</v>
      </c>
      <c r="T703">
        <v>2005</v>
      </c>
      <c r="U703">
        <v>1278</v>
      </c>
      <c r="V703">
        <v>13707</v>
      </c>
      <c r="W703" t="s">
        <v>11770</v>
      </c>
      <c r="X703">
        <v>0</v>
      </c>
      <c r="Y703" t="s">
        <v>11625</v>
      </c>
    </row>
    <row r="704" spans="1:25">
      <c r="A704" t="s">
        <v>9941</v>
      </c>
      <c r="B704">
        <v>0</v>
      </c>
      <c r="C704">
        <v>0</v>
      </c>
      <c r="D704">
        <v>0</v>
      </c>
      <c r="E704">
        <v>0</v>
      </c>
      <c r="F704">
        <v>0</v>
      </c>
      <c r="G704">
        <v>0</v>
      </c>
      <c r="H704">
        <v>0</v>
      </c>
      <c r="I704">
        <v>1</v>
      </c>
      <c r="J704">
        <v>2017</v>
      </c>
      <c r="K704" t="s">
        <v>623</v>
      </c>
      <c r="L704" t="s">
        <v>10100</v>
      </c>
      <c r="M704" t="s">
        <v>11984</v>
      </c>
      <c r="N704" t="s">
        <v>11637</v>
      </c>
      <c r="O704" s="1">
        <v>37073</v>
      </c>
      <c r="Q704" t="s">
        <v>11912</v>
      </c>
      <c r="R704" t="s">
        <v>11911</v>
      </c>
      <c r="S704">
        <v>3.1</v>
      </c>
      <c r="T704">
        <v>2331</v>
      </c>
      <c r="U704">
        <v>1487</v>
      </c>
      <c r="V704">
        <v>15597</v>
      </c>
      <c r="W704" t="s">
        <v>11770</v>
      </c>
      <c r="X704">
        <v>0</v>
      </c>
      <c r="Y704" t="s">
        <v>11625</v>
      </c>
    </row>
    <row r="705" spans="1:25">
      <c r="A705" t="s">
        <v>9941</v>
      </c>
      <c r="B705">
        <v>0</v>
      </c>
      <c r="C705">
        <v>0</v>
      </c>
      <c r="D705">
        <v>0</v>
      </c>
      <c r="E705">
        <v>0</v>
      </c>
      <c r="F705">
        <v>0</v>
      </c>
      <c r="G705">
        <v>0</v>
      </c>
      <c r="H705">
        <v>0</v>
      </c>
      <c r="I705">
        <v>1</v>
      </c>
      <c r="J705">
        <v>2017</v>
      </c>
      <c r="K705" t="s">
        <v>623</v>
      </c>
      <c r="L705" t="s">
        <v>10100</v>
      </c>
      <c r="M705" t="s">
        <v>11983</v>
      </c>
      <c r="N705" t="s">
        <v>11637</v>
      </c>
      <c r="O705" s="1">
        <v>37073</v>
      </c>
      <c r="Q705" t="s">
        <v>11912</v>
      </c>
      <c r="R705" t="s">
        <v>11911</v>
      </c>
      <c r="S705">
        <v>3.1</v>
      </c>
      <c r="T705">
        <v>2347</v>
      </c>
      <c r="U705">
        <v>1498</v>
      </c>
      <c r="V705">
        <v>15873</v>
      </c>
      <c r="W705" t="s">
        <v>11770</v>
      </c>
      <c r="X705">
        <v>0</v>
      </c>
      <c r="Y705" t="s">
        <v>11625</v>
      </c>
    </row>
    <row r="706" spans="1:25">
      <c r="A706" t="s">
        <v>9941</v>
      </c>
      <c r="B706">
        <v>0</v>
      </c>
      <c r="C706">
        <v>0</v>
      </c>
      <c r="D706">
        <v>0</v>
      </c>
      <c r="E706">
        <v>0</v>
      </c>
      <c r="F706">
        <v>0</v>
      </c>
      <c r="G706">
        <v>0</v>
      </c>
      <c r="H706">
        <v>0</v>
      </c>
      <c r="I706">
        <v>1</v>
      </c>
      <c r="J706">
        <v>2017</v>
      </c>
      <c r="K706" t="s">
        <v>623</v>
      </c>
      <c r="L706" t="s">
        <v>10100</v>
      </c>
      <c r="M706" t="s">
        <v>11982</v>
      </c>
      <c r="N706" t="s">
        <v>11637</v>
      </c>
      <c r="O706" s="1">
        <v>37073</v>
      </c>
      <c r="Q706" t="s">
        <v>11912</v>
      </c>
      <c r="R706" t="s">
        <v>11911</v>
      </c>
      <c r="S706">
        <v>3.1</v>
      </c>
      <c r="T706">
        <v>1945</v>
      </c>
      <c r="U706">
        <v>1243</v>
      </c>
      <c r="V706">
        <v>12802</v>
      </c>
      <c r="W706" t="s">
        <v>11770</v>
      </c>
      <c r="X706">
        <v>0</v>
      </c>
      <c r="Y706" t="s">
        <v>11625</v>
      </c>
    </row>
    <row r="707" spans="1:25">
      <c r="A707" t="s">
        <v>9941</v>
      </c>
      <c r="B707">
        <v>0</v>
      </c>
      <c r="C707">
        <v>0</v>
      </c>
      <c r="D707">
        <v>0</v>
      </c>
      <c r="E707">
        <v>0</v>
      </c>
      <c r="F707">
        <v>0</v>
      </c>
      <c r="G707">
        <v>0</v>
      </c>
      <c r="H707">
        <v>0</v>
      </c>
      <c r="I707">
        <v>1</v>
      </c>
      <c r="J707">
        <v>2017</v>
      </c>
      <c r="K707" t="s">
        <v>623</v>
      </c>
      <c r="L707" t="s">
        <v>10100</v>
      </c>
      <c r="M707" t="s">
        <v>11981</v>
      </c>
      <c r="N707" t="s">
        <v>11637</v>
      </c>
      <c r="O707" s="1">
        <v>37073</v>
      </c>
      <c r="Q707" t="s">
        <v>11912</v>
      </c>
      <c r="R707" t="s">
        <v>11911</v>
      </c>
      <c r="S707">
        <v>3.1</v>
      </c>
      <c r="T707">
        <v>2666</v>
      </c>
      <c r="U707">
        <v>1700</v>
      </c>
      <c r="V707">
        <v>18019</v>
      </c>
      <c r="W707" t="s">
        <v>11770</v>
      </c>
      <c r="X707">
        <v>0</v>
      </c>
      <c r="Y707" t="s">
        <v>11625</v>
      </c>
    </row>
    <row r="708" spans="1:25">
      <c r="A708" t="s">
        <v>9941</v>
      </c>
      <c r="B708">
        <v>0</v>
      </c>
      <c r="C708">
        <v>0</v>
      </c>
      <c r="D708">
        <v>0</v>
      </c>
      <c r="E708">
        <v>0</v>
      </c>
      <c r="F708">
        <v>0</v>
      </c>
      <c r="G708">
        <v>0</v>
      </c>
      <c r="H708">
        <v>0</v>
      </c>
      <c r="I708">
        <v>1</v>
      </c>
      <c r="J708">
        <v>2017</v>
      </c>
      <c r="K708" t="s">
        <v>623</v>
      </c>
      <c r="L708" t="s">
        <v>10100</v>
      </c>
      <c r="M708" t="s">
        <v>11980</v>
      </c>
      <c r="N708" t="s">
        <v>11637</v>
      </c>
      <c r="O708" s="1">
        <v>37073</v>
      </c>
      <c r="Q708" t="s">
        <v>11912</v>
      </c>
      <c r="R708" t="s">
        <v>11911</v>
      </c>
      <c r="S708">
        <v>3.1</v>
      </c>
      <c r="T708">
        <v>2012</v>
      </c>
      <c r="U708">
        <v>1282</v>
      </c>
      <c r="V708">
        <v>13645</v>
      </c>
      <c r="W708" t="s">
        <v>11770</v>
      </c>
      <c r="X708">
        <v>0</v>
      </c>
      <c r="Y708" t="s">
        <v>11625</v>
      </c>
    </row>
    <row r="709" spans="1:25">
      <c r="A709" t="s">
        <v>9941</v>
      </c>
      <c r="B709">
        <v>0</v>
      </c>
      <c r="C709">
        <v>0</v>
      </c>
      <c r="D709">
        <v>0</v>
      </c>
      <c r="E709">
        <v>0</v>
      </c>
      <c r="F709">
        <v>0</v>
      </c>
      <c r="G709">
        <v>0</v>
      </c>
      <c r="H709">
        <v>0</v>
      </c>
      <c r="I709">
        <v>1</v>
      </c>
      <c r="J709">
        <v>2017</v>
      </c>
      <c r="K709" t="s">
        <v>623</v>
      </c>
      <c r="L709" t="s">
        <v>10100</v>
      </c>
      <c r="M709" t="s">
        <v>11692</v>
      </c>
      <c r="N709" t="s">
        <v>11637</v>
      </c>
      <c r="O709" s="1">
        <v>37073</v>
      </c>
      <c r="Q709" t="s">
        <v>11912</v>
      </c>
      <c r="R709" t="s">
        <v>11911</v>
      </c>
      <c r="S709">
        <v>3.1</v>
      </c>
      <c r="T709">
        <v>2182</v>
      </c>
      <c r="U709">
        <v>1394</v>
      </c>
      <c r="V709">
        <v>14417</v>
      </c>
      <c r="W709" t="s">
        <v>11770</v>
      </c>
      <c r="X709">
        <v>0</v>
      </c>
      <c r="Y709" t="s">
        <v>11625</v>
      </c>
    </row>
    <row r="710" spans="1:25">
      <c r="A710" t="s">
        <v>9941</v>
      </c>
      <c r="B710">
        <v>0</v>
      </c>
      <c r="C710">
        <v>0</v>
      </c>
      <c r="D710">
        <v>0</v>
      </c>
      <c r="E710">
        <v>0</v>
      </c>
      <c r="F710">
        <v>0</v>
      </c>
      <c r="G710">
        <v>0</v>
      </c>
      <c r="H710">
        <v>0</v>
      </c>
      <c r="I710">
        <v>1</v>
      </c>
      <c r="J710">
        <v>2017</v>
      </c>
      <c r="K710" t="s">
        <v>623</v>
      </c>
      <c r="L710" t="s">
        <v>10100</v>
      </c>
      <c r="M710" t="s">
        <v>11803</v>
      </c>
      <c r="N710" t="s">
        <v>11637</v>
      </c>
      <c r="O710" s="1">
        <v>37073</v>
      </c>
      <c r="Q710" t="s">
        <v>11912</v>
      </c>
      <c r="R710" t="s">
        <v>11911</v>
      </c>
      <c r="S710">
        <v>3.1</v>
      </c>
      <c r="T710">
        <v>2602</v>
      </c>
      <c r="U710">
        <v>1661</v>
      </c>
      <c r="V710">
        <v>17435</v>
      </c>
      <c r="W710" t="s">
        <v>11770</v>
      </c>
      <c r="X710">
        <v>0</v>
      </c>
      <c r="Y710" t="s">
        <v>11625</v>
      </c>
    </row>
    <row r="711" spans="1:25">
      <c r="A711" t="s">
        <v>9941</v>
      </c>
      <c r="B711">
        <v>0</v>
      </c>
      <c r="C711">
        <v>0</v>
      </c>
      <c r="D711">
        <v>0</v>
      </c>
      <c r="E711">
        <v>0</v>
      </c>
      <c r="F711">
        <v>0</v>
      </c>
      <c r="G711">
        <v>0</v>
      </c>
      <c r="H711">
        <v>0</v>
      </c>
      <c r="I711">
        <v>1</v>
      </c>
      <c r="J711">
        <v>2017</v>
      </c>
      <c r="K711" t="s">
        <v>623</v>
      </c>
      <c r="L711" t="s">
        <v>10100</v>
      </c>
      <c r="M711" t="s">
        <v>11915</v>
      </c>
      <c r="N711" t="s">
        <v>11637</v>
      </c>
      <c r="O711" s="1">
        <v>37073</v>
      </c>
      <c r="Q711" t="s">
        <v>11912</v>
      </c>
      <c r="R711" t="s">
        <v>11911</v>
      </c>
      <c r="S711">
        <v>3.1</v>
      </c>
      <c r="T711">
        <v>2694</v>
      </c>
      <c r="U711">
        <v>1721</v>
      </c>
      <c r="V711">
        <v>17941</v>
      </c>
      <c r="W711" t="s">
        <v>11770</v>
      </c>
      <c r="X711">
        <v>0</v>
      </c>
      <c r="Y711" t="s">
        <v>11625</v>
      </c>
    </row>
    <row r="712" spans="1:25">
      <c r="A712" t="s">
        <v>9941</v>
      </c>
      <c r="B712">
        <v>0</v>
      </c>
      <c r="C712">
        <v>0</v>
      </c>
      <c r="D712">
        <v>0</v>
      </c>
      <c r="E712">
        <v>0</v>
      </c>
      <c r="F712">
        <v>0</v>
      </c>
      <c r="G712">
        <v>0</v>
      </c>
      <c r="H712">
        <v>0</v>
      </c>
      <c r="I712">
        <v>1</v>
      </c>
      <c r="J712">
        <v>2017</v>
      </c>
      <c r="K712" t="s">
        <v>623</v>
      </c>
      <c r="L712" t="s">
        <v>10100</v>
      </c>
      <c r="M712" t="s">
        <v>11979</v>
      </c>
      <c r="N712" t="s">
        <v>11637</v>
      </c>
      <c r="O712" s="1">
        <v>37073</v>
      </c>
      <c r="Q712" t="s">
        <v>11912</v>
      </c>
      <c r="R712" t="s">
        <v>11911</v>
      </c>
      <c r="S712">
        <v>3.1</v>
      </c>
      <c r="T712">
        <v>1853</v>
      </c>
      <c r="U712">
        <v>1182</v>
      </c>
      <c r="V712">
        <v>12469</v>
      </c>
      <c r="W712" t="s">
        <v>11770</v>
      </c>
      <c r="X712">
        <v>0</v>
      </c>
      <c r="Y712" t="s">
        <v>11625</v>
      </c>
    </row>
    <row r="713" spans="1:25">
      <c r="A713" t="s">
        <v>9941</v>
      </c>
      <c r="B713">
        <v>0</v>
      </c>
      <c r="C713">
        <v>0</v>
      </c>
      <c r="D713">
        <v>0</v>
      </c>
      <c r="E713">
        <v>0</v>
      </c>
      <c r="F713">
        <v>0</v>
      </c>
      <c r="G713">
        <v>0</v>
      </c>
      <c r="H713">
        <v>0</v>
      </c>
      <c r="I713">
        <v>1</v>
      </c>
      <c r="J713">
        <v>2017</v>
      </c>
      <c r="K713" t="s">
        <v>623</v>
      </c>
      <c r="L713" t="s">
        <v>10100</v>
      </c>
      <c r="M713" t="s">
        <v>11978</v>
      </c>
      <c r="N713" t="s">
        <v>11637</v>
      </c>
      <c r="O713" s="1">
        <v>37073</v>
      </c>
      <c r="Q713" t="s">
        <v>11912</v>
      </c>
      <c r="R713" t="s">
        <v>11911</v>
      </c>
      <c r="S713">
        <v>3.1</v>
      </c>
      <c r="T713">
        <v>2255</v>
      </c>
      <c r="U713">
        <v>1439</v>
      </c>
      <c r="V713">
        <v>15303</v>
      </c>
      <c r="W713" t="s">
        <v>11770</v>
      </c>
      <c r="X713">
        <v>0</v>
      </c>
      <c r="Y713" t="s">
        <v>11625</v>
      </c>
    </row>
    <row r="714" spans="1:25">
      <c r="A714" t="s">
        <v>9941</v>
      </c>
      <c r="B714">
        <v>0</v>
      </c>
      <c r="C714">
        <v>0</v>
      </c>
      <c r="D714">
        <v>0</v>
      </c>
      <c r="E714">
        <v>0</v>
      </c>
      <c r="F714">
        <v>0</v>
      </c>
      <c r="G714">
        <v>0</v>
      </c>
      <c r="H714">
        <v>0</v>
      </c>
      <c r="I714">
        <v>1</v>
      </c>
      <c r="J714">
        <v>2017</v>
      </c>
      <c r="K714" t="s">
        <v>623</v>
      </c>
      <c r="L714" t="s">
        <v>10100</v>
      </c>
      <c r="M714" t="s">
        <v>11977</v>
      </c>
      <c r="N714" t="s">
        <v>11637</v>
      </c>
      <c r="O714" s="1">
        <v>37073</v>
      </c>
      <c r="Q714" t="s">
        <v>11912</v>
      </c>
      <c r="R714" t="s">
        <v>11911</v>
      </c>
      <c r="S714">
        <v>3.1</v>
      </c>
      <c r="T714">
        <v>2295</v>
      </c>
      <c r="U714">
        <v>1466</v>
      </c>
      <c r="V714">
        <v>15274</v>
      </c>
      <c r="W714" t="s">
        <v>11770</v>
      </c>
      <c r="X714">
        <v>0</v>
      </c>
      <c r="Y714" t="s">
        <v>11625</v>
      </c>
    </row>
    <row r="715" spans="1:25">
      <c r="A715" t="s">
        <v>9941</v>
      </c>
      <c r="B715">
        <v>0</v>
      </c>
      <c r="C715">
        <v>0</v>
      </c>
      <c r="D715">
        <v>0</v>
      </c>
      <c r="E715">
        <v>0</v>
      </c>
      <c r="F715">
        <v>0</v>
      </c>
      <c r="G715">
        <v>0</v>
      </c>
      <c r="H715">
        <v>0</v>
      </c>
      <c r="I715">
        <v>1</v>
      </c>
      <c r="J715">
        <v>2017</v>
      </c>
      <c r="K715" t="s">
        <v>623</v>
      </c>
      <c r="L715" t="s">
        <v>10100</v>
      </c>
      <c r="M715" t="s">
        <v>11976</v>
      </c>
      <c r="N715" t="s">
        <v>11637</v>
      </c>
      <c r="O715" s="1">
        <v>37073</v>
      </c>
      <c r="Q715" t="s">
        <v>11912</v>
      </c>
      <c r="R715" t="s">
        <v>11911</v>
      </c>
      <c r="S715">
        <v>3.1</v>
      </c>
      <c r="T715">
        <v>2373</v>
      </c>
      <c r="U715">
        <v>1516</v>
      </c>
      <c r="V715">
        <v>15896</v>
      </c>
      <c r="W715" t="s">
        <v>11770</v>
      </c>
      <c r="X715">
        <v>0</v>
      </c>
      <c r="Y715" t="s">
        <v>11625</v>
      </c>
    </row>
    <row r="716" spans="1:25">
      <c r="A716" t="s">
        <v>9941</v>
      </c>
      <c r="B716">
        <v>0</v>
      </c>
      <c r="C716">
        <v>0</v>
      </c>
      <c r="D716">
        <v>0</v>
      </c>
      <c r="E716">
        <v>0</v>
      </c>
      <c r="F716">
        <v>0</v>
      </c>
      <c r="G716">
        <v>0</v>
      </c>
      <c r="H716">
        <v>0</v>
      </c>
      <c r="I716">
        <v>1</v>
      </c>
      <c r="J716">
        <v>2017</v>
      </c>
      <c r="K716" t="s">
        <v>623</v>
      </c>
      <c r="L716" t="s">
        <v>10100</v>
      </c>
      <c r="M716" t="s">
        <v>11975</v>
      </c>
      <c r="N716" t="s">
        <v>11637</v>
      </c>
      <c r="O716" s="1">
        <v>37073</v>
      </c>
      <c r="Q716" t="s">
        <v>11912</v>
      </c>
      <c r="R716" t="s">
        <v>11911</v>
      </c>
      <c r="S716">
        <v>3.1</v>
      </c>
      <c r="T716">
        <v>2375</v>
      </c>
      <c r="U716">
        <v>1518</v>
      </c>
      <c r="V716">
        <v>15843</v>
      </c>
      <c r="W716" t="s">
        <v>11770</v>
      </c>
      <c r="X716">
        <v>0</v>
      </c>
      <c r="Y716" t="s">
        <v>11625</v>
      </c>
    </row>
    <row r="717" spans="1:25">
      <c r="A717" t="s">
        <v>9941</v>
      </c>
      <c r="B717">
        <v>0</v>
      </c>
      <c r="C717">
        <v>0</v>
      </c>
      <c r="D717">
        <v>0</v>
      </c>
      <c r="E717">
        <v>0</v>
      </c>
      <c r="F717">
        <v>0</v>
      </c>
      <c r="G717">
        <v>0</v>
      </c>
      <c r="H717">
        <v>0</v>
      </c>
      <c r="I717">
        <v>1</v>
      </c>
      <c r="J717">
        <v>2017</v>
      </c>
      <c r="K717" t="s">
        <v>623</v>
      </c>
      <c r="L717" t="s">
        <v>10097</v>
      </c>
      <c r="M717" t="s">
        <v>11636</v>
      </c>
      <c r="N717" t="s">
        <v>11637</v>
      </c>
      <c r="O717" s="1">
        <v>37073</v>
      </c>
      <c r="Q717" t="s">
        <v>11912</v>
      </c>
      <c r="R717" t="s">
        <v>11911</v>
      </c>
      <c r="S717">
        <v>2.8</v>
      </c>
      <c r="T717">
        <v>1609</v>
      </c>
      <c r="U717">
        <v>1124</v>
      </c>
      <c r="V717">
        <v>11706</v>
      </c>
      <c r="W717" t="s">
        <v>11770</v>
      </c>
      <c r="X717">
        <v>0</v>
      </c>
      <c r="Y717" t="s">
        <v>11625</v>
      </c>
    </row>
    <row r="718" spans="1:25">
      <c r="A718" t="s">
        <v>9941</v>
      </c>
      <c r="B718">
        <v>0</v>
      </c>
      <c r="C718">
        <v>0</v>
      </c>
      <c r="D718">
        <v>0</v>
      </c>
      <c r="E718">
        <v>0</v>
      </c>
      <c r="F718">
        <v>0</v>
      </c>
      <c r="G718">
        <v>0</v>
      </c>
      <c r="H718">
        <v>0</v>
      </c>
      <c r="I718">
        <v>1</v>
      </c>
      <c r="J718">
        <v>2017</v>
      </c>
      <c r="K718" t="s">
        <v>623</v>
      </c>
      <c r="L718" t="s">
        <v>10097</v>
      </c>
      <c r="M718" t="s">
        <v>11986</v>
      </c>
      <c r="N718" t="s">
        <v>11637</v>
      </c>
      <c r="O718" s="1">
        <v>37073</v>
      </c>
      <c r="Q718" t="s">
        <v>11912</v>
      </c>
      <c r="R718" t="s">
        <v>11911</v>
      </c>
      <c r="S718">
        <v>2.8</v>
      </c>
      <c r="T718">
        <v>1583</v>
      </c>
      <c r="U718">
        <v>1105</v>
      </c>
      <c r="V718">
        <v>11270</v>
      </c>
      <c r="W718" t="s">
        <v>11770</v>
      </c>
      <c r="X718">
        <v>0</v>
      </c>
      <c r="Y718" t="s">
        <v>11625</v>
      </c>
    </row>
    <row r="719" spans="1:25">
      <c r="A719" t="s">
        <v>9941</v>
      </c>
      <c r="B719">
        <v>0</v>
      </c>
      <c r="C719">
        <v>0</v>
      </c>
      <c r="D719">
        <v>0</v>
      </c>
      <c r="E719">
        <v>0</v>
      </c>
      <c r="F719">
        <v>0</v>
      </c>
      <c r="G719">
        <v>0</v>
      </c>
      <c r="H719">
        <v>0</v>
      </c>
      <c r="I719">
        <v>1</v>
      </c>
      <c r="J719">
        <v>2017</v>
      </c>
      <c r="K719" t="s">
        <v>623</v>
      </c>
      <c r="L719" t="s">
        <v>10097</v>
      </c>
      <c r="M719" t="s">
        <v>11985</v>
      </c>
      <c r="N719" t="s">
        <v>11637</v>
      </c>
      <c r="O719" s="1">
        <v>37073</v>
      </c>
      <c r="Q719" t="s">
        <v>11912</v>
      </c>
      <c r="R719" t="s">
        <v>11911</v>
      </c>
      <c r="S719">
        <v>2.8</v>
      </c>
      <c r="T719">
        <v>1761</v>
      </c>
      <c r="U719">
        <v>1230</v>
      </c>
      <c r="V719">
        <v>12561</v>
      </c>
      <c r="W719" t="s">
        <v>11770</v>
      </c>
      <c r="X719">
        <v>0</v>
      </c>
      <c r="Y719" t="s">
        <v>11625</v>
      </c>
    </row>
    <row r="720" spans="1:25">
      <c r="A720" t="s">
        <v>9941</v>
      </c>
      <c r="B720">
        <v>0</v>
      </c>
      <c r="C720">
        <v>0</v>
      </c>
      <c r="D720">
        <v>0</v>
      </c>
      <c r="E720">
        <v>0</v>
      </c>
      <c r="F720">
        <v>0</v>
      </c>
      <c r="G720">
        <v>0</v>
      </c>
      <c r="H720">
        <v>0</v>
      </c>
      <c r="I720">
        <v>1</v>
      </c>
      <c r="J720">
        <v>2017</v>
      </c>
      <c r="K720" t="s">
        <v>623</v>
      </c>
      <c r="L720" t="s">
        <v>10097</v>
      </c>
      <c r="M720" t="s">
        <v>11984</v>
      </c>
      <c r="N720" t="s">
        <v>11637</v>
      </c>
      <c r="O720" s="1">
        <v>37073</v>
      </c>
      <c r="Q720" t="s">
        <v>11912</v>
      </c>
      <c r="R720" t="s">
        <v>11911</v>
      </c>
      <c r="S720">
        <v>2.8</v>
      </c>
      <c r="T720">
        <v>2060</v>
      </c>
      <c r="U720">
        <v>1439</v>
      </c>
      <c r="V720">
        <v>14898</v>
      </c>
      <c r="W720" t="s">
        <v>11770</v>
      </c>
      <c r="X720">
        <v>0</v>
      </c>
      <c r="Y720" t="s">
        <v>11625</v>
      </c>
    </row>
    <row r="721" spans="1:25">
      <c r="A721" t="s">
        <v>9941</v>
      </c>
      <c r="B721">
        <v>0</v>
      </c>
      <c r="C721">
        <v>0</v>
      </c>
      <c r="D721">
        <v>0</v>
      </c>
      <c r="E721">
        <v>0</v>
      </c>
      <c r="F721">
        <v>0</v>
      </c>
      <c r="G721">
        <v>0</v>
      </c>
      <c r="H721">
        <v>0</v>
      </c>
      <c r="I721">
        <v>1</v>
      </c>
      <c r="J721">
        <v>2017</v>
      </c>
      <c r="K721" t="s">
        <v>623</v>
      </c>
      <c r="L721" t="s">
        <v>10097</v>
      </c>
      <c r="M721" t="s">
        <v>11983</v>
      </c>
      <c r="N721" t="s">
        <v>11637</v>
      </c>
      <c r="O721" s="1">
        <v>37073</v>
      </c>
      <c r="Q721" t="s">
        <v>11912</v>
      </c>
      <c r="R721" t="s">
        <v>11911</v>
      </c>
      <c r="S721">
        <v>2.8</v>
      </c>
      <c r="T721">
        <v>2019</v>
      </c>
      <c r="U721">
        <v>1407</v>
      </c>
      <c r="V721">
        <v>14698</v>
      </c>
      <c r="W721" t="s">
        <v>11770</v>
      </c>
      <c r="X721">
        <v>0</v>
      </c>
      <c r="Y721" t="s">
        <v>11625</v>
      </c>
    </row>
    <row r="722" spans="1:25">
      <c r="A722" t="s">
        <v>9941</v>
      </c>
      <c r="B722">
        <v>0</v>
      </c>
      <c r="C722">
        <v>0</v>
      </c>
      <c r="D722">
        <v>0</v>
      </c>
      <c r="E722">
        <v>0</v>
      </c>
      <c r="F722">
        <v>0</v>
      </c>
      <c r="G722">
        <v>0</v>
      </c>
      <c r="H722">
        <v>0</v>
      </c>
      <c r="I722">
        <v>1</v>
      </c>
      <c r="J722">
        <v>2017</v>
      </c>
      <c r="K722" t="s">
        <v>623</v>
      </c>
      <c r="L722" t="s">
        <v>10097</v>
      </c>
      <c r="M722" t="s">
        <v>11982</v>
      </c>
      <c r="N722" t="s">
        <v>11637</v>
      </c>
      <c r="O722" s="1">
        <v>37073</v>
      </c>
      <c r="Q722" t="s">
        <v>11912</v>
      </c>
      <c r="R722" t="s">
        <v>11911</v>
      </c>
      <c r="S722">
        <v>2.8</v>
      </c>
      <c r="T722">
        <v>2002</v>
      </c>
      <c r="U722">
        <v>1396</v>
      </c>
      <c r="V722">
        <v>14543</v>
      </c>
      <c r="W722" t="s">
        <v>11770</v>
      </c>
      <c r="X722">
        <v>0</v>
      </c>
      <c r="Y722" t="s">
        <v>11625</v>
      </c>
    </row>
    <row r="723" spans="1:25">
      <c r="A723" t="s">
        <v>9941</v>
      </c>
      <c r="B723">
        <v>0</v>
      </c>
      <c r="C723">
        <v>0</v>
      </c>
      <c r="D723">
        <v>0</v>
      </c>
      <c r="E723">
        <v>0</v>
      </c>
      <c r="F723">
        <v>0</v>
      </c>
      <c r="G723">
        <v>0</v>
      </c>
      <c r="H723">
        <v>0</v>
      </c>
      <c r="I723">
        <v>1</v>
      </c>
      <c r="J723">
        <v>2017</v>
      </c>
      <c r="K723" t="s">
        <v>623</v>
      </c>
      <c r="L723" t="s">
        <v>10097</v>
      </c>
      <c r="M723" t="s">
        <v>11981</v>
      </c>
      <c r="N723" t="s">
        <v>11637</v>
      </c>
      <c r="O723" s="1">
        <v>37073</v>
      </c>
      <c r="Q723" t="s">
        <v>11912</v>
      </c>
      <c r="R723" t="s">
        <v>11911</v>
      </c>
      <c r="S723">
        <v>2.8</v>
      </c>
      <c r="T723">
        <v>1659</v>
      </c>
      <c r="U723">
        <v>1160</v>
      </c>
      <c r="V723">
        <v>12152</v>
      </c>
      <c r="W723" t="s">
        <v>11770</v>
      </c>
      <c r="X723">
        <v>0</v>
      </c>
      <c r="Y723" t="s">
        <v>11625</v>
      </c>
    </row>
    <row r="724" spans="1:25">
      <c r="A724" t="s">
        <v>9941</v>
      </c>
      <c r="B724">
        <v>0</v>
      </c>
      <c r="C724">
        <v>0</v>
      </c>
      <c r="D724">
        <v>0</v>
      </c>
      <c r="E724">
        <v>0</v>
      </c>
      <c r="F724">
        <v>0</v>
      </c>
      <c r="G724">
        <v>0</v>
      </c>
      <c r="H724">
        <v>0</v>
      </c>
      <c r="I724">
        <v>1</v>
      </c>
      <c r="J724">
        <v>2017</v>
      </c>
      <c r="K724" t="s">
        <v>623</v>
      </c>
      <c r="L724" t="s">
        <v>10097</v>
      </c>
      <c r="M724" t="s">
        <v>11980</v>
      </c>
      <c r="N724" t="s">
        <v>11637</v>
      </c>
      <c r="O724" s="1">
        <v>37073</v>
      </c>
      <c r="Q724" t="s">
        <v>11912</v>
      </c>
      <c r="R724" t="s">
        <v>11911</v>
      </c>
      <c r="S724">
        <v>2.8</v>
      </c>
      <c r="T724">
        <v>1679</v>
      </c>
      <c r="U724">
        <v>1171</v>
      </c>
      <c r="V724">
        <v>12168</v>
      </c>
      <c r="W724" t="s">
        <v>11770</v>
      </c>
      <c r="X724">
        <v>0</v>
      </c>
      <c r="Y724" t="s">
        <v>11625</v>
      </c>
    </row>
    <row r="725" spans="1:25">
      <c r="A725" t="s">
        <v>9941</v>
      </c>
      <c r="B725">
        <v>0</v>
      </c>
      <c r="C725">
        <v>0</v>
      </c>
      <c r="D725">
        <v>0</v>
      </c>
      <c r="E725">
        <v>0</v>
      </c>
      <c r="F725">
        <v>0</v>
      </c>
      <c r="G725">
        <v>0</v>
      </c>
      <c r="H725">
        <v>0</v>
      </c>
      <c r="I725">
        <v>1</v>
      </c>
      <c r="J725">
        <v>2017</v>
      </c>
      <c r="K725" t="s">
        <v>623</v>
      </c>
      <c r="L725" t="s">
        <v>10097</v>
      </c>
      <c r="M725" t="s">
        <v>11692</v>
      </c>
      <c r="N725" t="s">
        <v>11637</v>
      </c>
      <c r="O725" s="1">
        <v>37073</v>
      </c>
      <c r="Q725" t="s">
        <v>11912</v>
      </c>
      <c r="R725" t="s">
        <v>11911</v>
      </c>
      <c r="S725">
        <v>2.8</v>
      </c>
      <c r="T725">
        <v>1753</v>
      </c>
      <c r="U725">
        <v>1223</v>
      </c>
      <c r="V725">
        <v>12681</v>
      </c>
      <c r="W725" t="s">
        <v>11770</v>
      </c>
      <c r="X725">
        <v>0</v>
      </c>
      <c r="Y725" t="s">
        <v>11625</v>
      </c>
    </row>
    <row r="726" spans="1:25">
      <c r="A726" t="s">
        <v>9941</v>
      </c>
      <c r="B726">
        <v>0</v>
      </c>
      <c r="C726">
        <v>0</v>
      </c>
      <c r="D726">
        <v>0</v>
      </c>
      <c r="E726">
        <v>0</v>
      </c>
      <c r="F726">
        <v>0</v>
      </c>
      <c r="G726">
        <v>0</v>
      </c>
      <c r="H726">
        <v>0</v>
      </c>
      <c r="I726">
        <v>1</v>
      </c>
      <c r="J726">
        <v>2017</v>
      </c>
      <c r="K726" t="s">
        <v>623</v>
      </c>
      <c r="L726" t="s">
        <v>10097</v>
      </c>
      <c r="M726" t="s">
        <v>11803</v>
      </c>
      <c r="N726" t="s">
        <v>11637</v>
      </c>
      <c r="O726" s="1">
        <v>37073</v>
      </c>
      <c r="Q726" t="s">
        <v>11912</v>
      </c>
      <c r="R726" t="s">
        <v>11911</v>
      </c>
      <c r="S726">
        <v>2.8</v>
      </c>
      <c r="T726">
        <v>2128</v>
      </c>
      <c r="U726">
        <v>1487</v>
      </c>
      <c r="V726">
        <v>15498</v>
      </c>
      <c r="W726" t="s">
        <v>11770</v>
      </c>
      <c r="X726">
        <v>0</v>
      </c>
      <c r="Y726" t="s">
        <v>11625</v>
      </c>
    </row>
    <row r="727" spans="1:25">
      <c r="A727" t="s">
        <v>9941</v>
      </c>
      <c r="B727">
        <v>0</v>
      </c>
      <c r="C727">
        <v>0</v>
      </c>
      <c r="D727">
        <v>0</v>
      </c>
      <c r="E727">
        <v>0</v>
      </c>
      <c r="F727">
        <v>0</v>
      </c>
      <c r="G727">
        <v>0</v>
      </c>
      <c r="H727">
        <v>0</v>
      </c>
      <c r="I727">
        <v>1</v>
      </c>
      <c r="J727">
        <v>2017</v>
      </c>
      <c r="K727" t="s">
        <v>623</v>
      </c>
      <c r="L727" t="s">
        <v>10097</v>
      </c>
      <c r="M727" t="s">
        <v>11915</v>
      </c>
      <c r="N727" t="s">
        <v>11637</v>
      </c>
      <c r="O727" s="1">
        <v>37073</v>
      </c>
      <c r="Q727" t="s">
        <v>11912</v>
      </c>
      <c r="R727" t="s">
        <v>11911</v>
      </c>
      <c r="S727">
        <v>2.8</v>
      </c>
      <c r="T727">
        <v>2016</v>
      </c>
      <c r="U727">
        <v>1408</v>
      </c>
      <c r="V727">
        <v>14789</v>
      </c>
      <c r="W727" t="s">
        <v>11770</v>
      </c>
      <c r="X727">
        <v>0</v>
      </c>
      <c r="Y727" t="s">
        <v>11625</v>
      </c>
    </row>
    <row r="728" spans="1:25">
      <c r="A728" t="s">
        <v>9941</v>
      </c>
      <c r="B728">
        <v>0</v>
      </c>
      <c r="C728">
        <v>0</v>
      </c>
      <c r="D728">
        <v>0</v>
      </c>
      <c r="E728">
        <v>0</v>
      </c>
      <c r="F728">
        <v>0</v>
      </c>
      <c r="G728">
        <v>0</v>
      </c>
      <c r="H728">
        <v>0</v>
      </c>
      <c r="I728">
        <v>1</v>
      </c>
      <c r="J728">
        <v>2017</v>
      </c>
      <c r="K728" t="s">
        <v>623</v>
      </c>
      <c r="L728" t="s">
        <v>10097</v>
      </c>
      <c r="M728" t="s">
        <v>11979</v>
      </c>
      <c r="N728" t="s">
        <v>11637</v>
      </c>
      <c r="O728" s="1">
        <v>37073</v>
      </c>
      <c r="Q728" t="s">
        <v>11912</v>
      </c>
      <c r="R728" t="s">
        <v>11911</v>
      </c>
      <c r="S728">
        <v>2.8</v>
      </c>
      <c r="T728">
        <v>1900</v>
      </c>
      <c r="U728">
        <v>1324</v>
      </c>
      <c r="V728">
        <v>13615</v>
      </c>
      <c r="W728" t="s">
        <v>11770</v>
      </c>
      <c r="X728">
        <v>0</v>
      </c>
      <c r="Y728" t="s">
        <v>11625</v>
      </c>
    </row>
    <row r="729" spans="1:25">
      <c r="A729" t="s">
        <v>9941</v>
      </c>
      <c r="B729">
        <v>0</v>
      </c>
      <c r="C729">
        <v>0</v>
      </c>
      <c r="D729">
        <v>0</v>
      </c>
      <c r="E729">
        <v>0</v>
      </c>
      <c r="F729">
        <v>0</v>
      </c>
      <c r="G729">
        <v>0</v>
      </c>
      <c r="H729">
        <v>0</v>
      </c>
      <c r="I729">
        <v>1</v>
      </c>
      <c r="J729">
        <v>2017</v>
      </c>
      <c r="K729" t="s">
        <v>623</v>
      </c>
      <c r="L729" t="s">
        <v>10097</v>
      </c>
      <c r="M729" t="s">
        <v>11978</v>
      </c>
      <c r="N729" t="s">
        <v>11637</v>
      </c>
      <c r="O729" s="1">
        <v>37073</v>
      </c>
      <c r="Q729" t="s">
        <v>11912</v>
      </c>
      <c r="R729" t="s">
        <v>11911</v>
      </c>
      <c r="S729">
        <v>2.8</v>
      </c>
      <c r="T729">
        <v>1900</v>
      </c>
      <c r="U729">
        <v>1322</v>
      </c>
      <c r="V729">
        <v>13669</v>
      </c>
      <c r="W729" t="s">
        <v>11770</v>
      </c>
      <c r="X729">
        <v>0</v>
      </c>
      <c r="Y729" t="s">
        <v>11625</v>
      </c>
    </row>
    <row r="730" spans="1:25">
      <c r="A730" t="s">
        <v>9941</v>
      </c>
      <c r="B730">
        <v>0</v>
      </c>
      <c r="C730">
        <v>0</v>
      </c>
      <c r="D730">
        <v>0</v>
      </c>
      <c r="E730">
        <v>0</v>
      </c>
      <c r="F730">
        <v>0</v>
      </c>
      <c r="G730">
        <v>0</v>
      </c>
      <c r="H730">
        <v>0</v>
      </c>
      <c r="I730">
        <v>1</v>
      </c>
      <c r="J730">
        <v>2017</v>
      </c>
      <c r="K730" t="s">
        <v>623</v>
      </c>
      <c r="L730" t="s">
        <v>10097</v>
      </c>
      <c r="M730" t="s">
        <v>11977</v>
      </c>
      <c r="N730" t="s">
        <v>11637</v>
      </c>
      <c r="O730" s="1">
        <v>37073</v>
      </c>
      <c r="Q730" t="s">
        <v>11912</v>
      </c>
      <c r="R730" t="s">
        <v>11911</v>
      </c>
      <c r="S730">
        <v>2.8</v>
      </c>
      <c r="T730">
        <v>1740</v>
      </c>
      <c r="U730">
        <v>1213</v>
      </c>
      <c r="V730">
        <v>12528</v>
      </c>
      <c r="W730" t="s">
        <v>11770</v>
      </c>
      <c r="X730">
        <v>0</v>
      </c>
      <c r="Y730" t="s">
        <v>11625</v>
      </c>
    </row>
    <row r="731" spans="1:25">
      <c r="A731" t="s">
        <v>9941</v>
      </c>
      <c r="B731">
        <v>0</v>
      </c>
      <c r="C731">
        <v>0</v>
      </c>
      <c r="D731">
        <v>0</v>
      </c>
      <c r="E731">
        <v>0</v>
      </c>
      <c r="F731">
        <v>0</v>
      </c>
      <c r="G731">
        <v>0</v>
      </c>
      <c r="H731">
        <v>0</v>
      </c>
      <c r="I731">
        <v>1</v>
      </c>
      <c r="J731">
        <v>2017</v>
      </c>
      <c r="K731" t="s">
        <v>623</v>
      </c>
      <c r="L731" t="s">
        <v>10097</v>
      </c>
      <c r="M731" t="s">
        <v>11976</v>
      </c>
      <c r="N731" t="s">
        <v>11637</v>
      </c>
      <c r="O731" s="1">
        <v>37073</v>
      </c>
      <c r="Q731" t="s">
        <v>11912</v>
      </c>
      <c r="R731" t="s">
        <v>11911</v>
      </c>
      <c r="S731">
        <v>2.8</v>
      </c>
      <c r="T731">
        <v>1527</v>
      </c>
      <c r="U731">
        <v>1065</v>
      </c>
      <c r="V731">
        <v>11075</v>
      </c>
      <c r="W731" t="s">
        <v>11770</v>
      </c>
      <c r="X731">
        <v>0</v>
      </c>
      <c r="Y731" t="s">
        <v>11625</v>
      </c>
    </row>
    <row r="732" spans="1:25">
      <c r="A732" t="s">
        <v>9941</v>
      </c>
      <c r="B732">
        <v>0</v>
      </c>
      <c r="C732">
        <v>0</v>
      </c>
      <c r="D732">
        <v>0</v>
      </c>
      <c r="E732">
        <v>0</v>
      </c>
      <c r="F732">
        <v>0</v>
      </c>
      <c r="G732">
        <v>0</v>
      </c>
      <c r="H732">
        <v>0</v>
      </c>
      <c r="I732">
        <v>1</v>
      </c>
      <c r="J732">
        <v>2017</v>
      </c>
      <c r="K732" t="s">
        <v>623</v>
      </c>
      <c r="L732" t="s">
        <v>10097</v>
      </c>
      <c r="M732" t="s">
        <v>11975</v>
      </c>
      <c r="N732" t="s">
        <v>11637</v>
      </c>
      <c r="O732" s="1">
        <v>37073</v>
      </c>
      <c r="Q732" t="s">
        <v>11912</v>
      </c>
      <c r="R732" t="s">
        <v>11911</v>
      </c>
      <c r="S732">
        <v>2.8</v>
      </c>
      <c r="T732">
        <v>1602</v>
      </c>
      <c r="U732">
        <v>1118</v>
      </c>
      <c r="V732">
        <v>11541</v>
      </c>
      <c r="W732" t="s">
        <v>11770</v>
      </c>
      <c r="X732">
        <v>0</v>
      </c>
      <c r="Y732" t="s">
        <v>11625</v>
      </c>
    </row>
    <row r="733" spans="1:25">
      <c r="A733" t="s">
        <v>9941</v>
      </c>
      <c r="B733">
        <v>0</v>
      </c>
      <c r="C733">
        <v>0</v>
      </c>
      <c r="D733">
        <v>0</v>
      </c>
      <c r="E733">
        <v>1</v>
      </c>
      <c r="F733">
        <v>0</v>
      </c>
      <c r="G733">
        <v>0</v>
      </c>
      <c r="H733">
        <v>0</v>
      </c>
      <c r="I733">
        <v>0</v>
      </c>
      <c r="J733">
        <v>2017</v>
      </c>
      <c r="K733" t="s">
        <v>623</v>
      </c>
      <c r="L733" t="s">
        <v>10094</v>
      </c>
      <c r="M733" t="s">
        <v>11974</v>
      </c>
      <c r="N733" t="s">
        <v>11629</v>
      </c>
      <c r="O733" s="1">
        <v>31229</v>
      </c>
      <c r="Q733" t="s">
        <v>11661</v>
      </c>
      <c r="R733" t="s">
        <v>11900</v>
      </c>
      <c r="S733">
        <v>2.89</v>
      </c>
      <c r="T733">
        <v>7591</v>
      </c>
      <c r="U733">
        <v>7591</v>
      </c>
      <c r="V733">
        <v>124686</v>
      </c>
      <c r="W733" t="s">
        <v>11770</v>
      </c>
      <c r="X733">
        <v>0</v>
      </c>
      <c r="Y733" t="s">
        <v>11973</v>
      </c>
    </row>
    <row r="734" spans="1:25">
      <c r="A734" t="s">
        <v>9941</v>
      </c>
      <c r="B734">
        <v>0</v>
      </c>
      <c r="C734">
        <v>0</v>
      </c>
      <c r="D734">
        <v>0</v>
      </c>
      <c r="E734">
        <v>1</v>
      </c>
      <c r="F734">
        <v>0</v>
      </c>
      <c r="G734">
        <v>0</v>
      </c>
      <c r="H734">
        <v>0</v>
      </c>
      <c r="I734">
        <v>0</v>
      </c>
      <c r="J734">
        <v>2017</v>
      </c>
      <c r="K734" t="s">
        <v>623</v>
      </c>
      <c r="L734" t="s">
        <v>10094</v>
      </c>
      <c r="M734" t="s">
        <v>11972</v>
      </c>
      <c r="N734" t="s">
        <v>11629</v>
      </c>
      <c r="O734" s="1">
        <v>31229</v>
      </c>
      <c r="Q734" t="s">
        <v>11661</v>
      </c>
      <c r="R734" t="s">
        <v>11900</v>
      </c>
      <c r="S734">
        <v>2.89</v>
      </c>
      <c r="T734">
        <v>11415</v>
      </c>
      <c r="U734">
        <v>11415</v>
      </c>
      <c r="V734">
        <v>187498</v>
      </c>
      <c r="W734" t="s">
        <v>11770</v>
      </c>
      <c r="X734">
        <v>0</v>
      </c>
      <c r="Y734" t="s">
        <v>11625</v>
      </c>
    </row>
    <row r="735" spans="1:25">
      <c r="A735" t="s">
        <v>9941</v>
      </c>
      <c r="B735">
        <v>0</v>
      </c>
      <c r="C735">
        <v>0</v>
      </c>
      <c r="D735">
        <v>0</v>
      </c>
      <c r="E735">
        <v>0</v>
      </c>
      <c r="F735">
        <v>1</v>
      </c>
      <c r="G735">
        <v>0</v>
      </c>
      <c r="H735">
        <v>0</v>
      </c>
      <c r="I735">
        <v>0</v>
      </c>
      <c r="J735">
        <v>2017</v>
      </c>
      <c r="K735" t="s">
        <v>623</v>
      </c>
      <c r="L735" t="s">
        <v>10092</v>
      </c>
      <c r="M735" t="s">
        <v>11636</v>
      </c>
      <c r="N735" t="s">
        <v>11629</v>
      </c>
      <c r="O735" s="1">
        <v>38776</v>
      </c>
      <c r="Q735" t="s">
        <v>11897</v>
      </c>
      <c r="R735" t="s">
        <v>11896</v>
      </c>
      <c r="S735">
        <v>80</v>
      </c>
      <c r="T735">
        <v>386042</v>
      </c>
      <c r="U735">
        <v>373901.01</v>
      </c>
      <c r="V735">
        <v>4908923</v>
      </c>
      <c r="W735" t="s">
        <v>11770</v>
      </c>
      <c r="X735">
        <v>0</v>
      </c>
      <c r="Y735" t="s">
        <v>11625</v>
      </c>
    </row>
    <row r="736" spans="1:25">
      <c r="A736" t="s">
        <v>9941</v>
      </c>
      <c r="B736">
        <v>0</v>
      </c>
      <c r="C736">
        <v>0</v>
      </c>
      <c r="D736">
        <v>0</v>
      </c>
      <c r="E736">
        <v>0</v>
      </c>
      <c r="F736">
        <v>1</v>
      </c>
      <c r="G736">
        <v>0</v>
      </c>
      <c r="H736">
        <v>0</v>
      </c>
      <c r="I736">
        <v>0</v>
      </c>
      <c r="J736">
        <v>2017</v>
      </c>
      <c r="K736" t="s">
        <v>623</v>
      </c>
      <c r="L736" t="s">
        <v>10092</v>
      </c>
      <c r="M736" t="s">
        <v>11692</v>
      </c>
      <c r="N736" t="s">
        <v>11629</v>
      </c>
      <c r="O736" s="1">
        <v>38776</v>
      </c>
      <c r="Q736" t="s">
        <v>11897</v>
      </c>
      <c r="R736" t="s">
        <v>11896</v>
      </c>
      <c r="S736">
        <v>80</v>
      </c>
      <c r="T736">
        <v>307589.02</v>
      </c>
      <c r="U736">
        <v>291744.02</v>
      </c>
      <c r="V736">
        <v>3919766.01</v>
      </c>
      <c r="W736" t="s">
        <v>11770</v>
      </c>
      <c r="X736">
        <v>0</v>
      </c>
      <c r="Y736" t="s">
        <v>11625</v>
      </c>
    </row>
    <row r="737" spans="1:25">
      <c r="A737" t="s">
        <v>9941</v>
      </c>
      <c r="B737">
        <v>0</v>
      </c>
      <c r="C737">
        <v>0</v>
      </c>
      <c r="D737">
        <v>0</v>
      </c>
      <c r="E737">
        <v>0</v>
      </c>
      <c r="F737">
        <v>1</v>
      </c>
      <c r="G737">
        <v>0</v>
      </c>
      <c r="H737">
        <v>0</v>
      </c>
      <c r="I737">
        <v>0</v>
      </c>
      <c r="J737">
        <v>2017</v>
      </c>
      <c r="K737" t="s">
        <v>623</v>
      </c>
      <c r="L737" t="s">
        <v>10092</v>
      </c>
      <c r="M737" t="s">
        <v>11803</v>
      </c>
      <c r="N737" t="s">
        <v>11629</v>
      </c>
      <c r="O737" s="1">
        <v>38776</v>
      </c>
      <c r="Q737" t="s">
        <v>623</v>
      </c>
      <c r="R737" t="s">
        <v>11894</v>
      </c>
      <c r="S737">
        <v>90</v>
      </c>
      <c r="T737">
        <v>459345.01</v>
      </c>
      <c r="U737">
        <v>459345</v>
      </c>
      <c r="V737">
        <v>0</v>
      </c>
      <c r="W737" t="s">
        <v>11770</v>
      </c>
      <c r="X737">
        <v>0</v>
      </c>
      <c r="Y737" t="s">
        <v>11625</v>
      </c>
    </row>
    <row r="738" spans="1:25">
      <c r="A738" t="s">
        <v>9941</v>
      </c>
      <c r="B738">
        <v>0</v>
      </c>
      <c r="C738">
        <v>0</v>
      </c>
      <c r="D738">
        <v>0</v>
      </c>
      <c r="E738">
        <v>1</v>
      </c>
      <c r="F738">
        <v>0</v>
      </c>
      <c r="G738">
        <v>0</v>
      </c>
      <c r="H738">
        <v>0</v>
      </c>
      <c r="I738">
        <v>0</v>
      </c>
      <c r="J738">
        <v>2017</v>
      </c>
      <c r="K738" t="s">
        <v>623</v>
      </c>
      <c r="L738" t="s">
        <v>10090</v>
      </c>
      <c r="M738" t="s">
        <v>11971</v>
      </c>
      <c r="N738" t="s">
        <v>11629</v>
      </c>
      <c r="O738" s="1">
        <v>37545</v>
      </c>
      <c r="Q738" t="s">
        <v>11906</v>
      </c>
      <c r="R738" t="s">
        <v>11905</v>
      </c>
      <c r="S738">
        <v>47.7</v>
      </c>
      <c r="T738">
        <v>314311.01</v>
      </c>
      <c r="U738">
        <v>304107.01</v>
      </c>
      <c r="V738">
        <v>2981666.01</v>
      </c>
      <c r="W738" t="s">
        <v>11770</v>
      </c>
      <c r="X738">
        <v>62228.09</v>
      </c>
      <c r="Y738" t="s">
        <v>11970</v>
      </c>
    </row>
    <row r="739" spans="1:25">
      <c r="A739" t="s">
        <v>9941</v>
      </c>
      <c r="B739">
        <v>0</v>
      </c>
      <c r="C739">
        <v>0</v>
      </c>
      <c r="D739">
        <v>0</v>
      </c>
      <c r="E739">
        <v>0</v>
      </c>
      <c r="F739">
        <v>0</v>
      </c>
      <c r="G739">
        <v>0</v>
      </c>
      <c r="H739">
        <v>0</v>
      </c>
      <c r="I739">
        <v>1</v>
      </c>
      <c r="J739">
        <v>2017</v>
      </c>
      <c r="K739" t="s">
        <v>623</v>
      </c>
      <c r="L739" t="s">
        <v>10087</v>
      </c>
      <c r="M739" t="s">
        <v>11795</v>
      </c>
      <c r="N739" t="s">
        <v>11629</v>
      </c>
      <c r="O739" s="1">
        <v>37119</v>
      </c>
      <c r="Q739" t="s">
        <v>11906</v>
      </c>
      <c r="R739" t="s">
        <v>11905</v>
      </c>
      <c r="S739">
        <v>21.3</v>
      </c>
      <c r="T739">
        <v>4921</v>
      </c>
      <c r="U739">
        <v>4845</v>
      </c>
      <c r="V739">
        <v>79524</v>
      </c>
      <c r="W739" t="s">
        <v>11770</v>
      </c>
      <c r="X739">
        <v>0</v>
      </c>
      <c r="Y739" t="s">
        <v>11625</v>
      </c>
    </row>
    <row r="740" spans="1:25">
      <c r="A740" t="s">
        <v>9941</v>
      </c>
      <c r="B740">
        <v>0</v>
      </c>
      <c r="C740">
        <v>0</v>
      </c>
      <c r="D740">
        <v>0</v>
      </c>
      <c r="E740">
        <v>0</v>
      </c>
      <c r="F740">
        <v>0</v>
      </c>
      <c r="G740">
        <v>0</v>
      </c>
      <c r="H740">
        <v>0</v>
      </c>
      <c r="I740">
        <v>1</v>
      </c>
      <c r="J740">
        <v>2017</v>
      </c>
      <c r="K740" t="s">
        <v>623</v>
      </c>
      <c r="L740" t="s">
        <v>10084</v>
      </c>
      <c r="M740">
        <v>1</v>
      </c>
      <c r="N740" t="s">
        <v>11629</v>
      </c>
      <c r="O740" s="1">
        <v>37239</v>
      </c>
      <c r="Q740" t="s">
        <v>11906</v>
      </c>
      <c r="R740" t="s">
        <v>11905</v>
      </c>
      <c r="S740">
        <v>49.9</v>
      </c>
      <c r="T740">
        <v>13433</v>
      </c>
      <c r="U740">
        <v>13246</v>
      </c>
      <c r="V740">
        <v>209579</v>
      </c>
      <c r="W740" t="s">
        <v>11770</v>
      </c>
      <c r="X740">
        <v>0</v>
      </c>
      <c r="Y740" t="s">
        <v>11625</v>
      </c>
    </row>
    <row r="741" spans="1:25">
      <c r="A741" t="s">
        <v>9941</v>
      </c>
      <c r="B741">
        <v>0</v>
      </c>
      <c r="C741">
        <v>0</v>
      </c>
      <c r="D741">
        <v>0</v>
      </c>
      <c r="E741">
        <v>0</v>
      </c>
      <c r="F741">
        <v>0</v>
      </c>
      <c r="G741">
        <v>0</v>
      </c>
      <c r="H741">
        <v>0</v>
      </c>
      <c r="I741">
        <v>1</v>
      </c>
      <c r="J741">
        <v>2017</v>
      </c>
      <c r="K741" t="s">
        <v>623</v>
      </c>
      <c r="L741" t="s">
        <v>10081</v>
      </c>
      <c r="M741">
        <v>3</v>
      </c>
      <c r="N741" t="s">
        <v>11637</v>
      </c>
      <c r="O741" s="1">
        <v>37252</v>
      </c>
      <c r="Q741" t="s">
        <v>11906</v>
      </c>
      <c r="R741" t="s">
        <v>11905</v>
      </c>
      <c r="S741">
        <v>49.61</v>
      </c>
      <c r="T741">
        <v>15816</v>
      </c>
      <c r="U741">
        <v>15570</v>
      </c>
      <c r="V741">
        <v>171645</v>
      </c>
      <c r="W741" t="s">
        <v>11770</v>
      </c>
      <c r="X741">
        <v>0</v>
      </c>
      <c r="Y741" t="s">
        <v>11625</v>
      </c>
    </row>
    <row r="742" spans="1:25">
      <c r="A742" t="s">
        <v>9941</v>
      </c>
      <c r="B742">
        <v>0</v>
      </c>
      <c r="C742">
        <v>0</v>
      </c>
      <c r="D742">
        <v>0</v>
      </c>
      <c r="E742">
        <v>0</v>
      </c>
      <c r="F742">
        <v>0</v>
      </c>
      <c r="G742">
        <v>0</v>
      </c>
      <c r="H742">
        <v>0</v>
      </c>
      <c r="I742">
        <v>1</v>
      </c>
      <c r="J742">
        <v>2017</v>
      </c>
      <c r="K742" t="s">
        <v>623</v>
      </c>
      <c r="L742" t="s">
        <v>10078</v>
      </c>
      <c r="M742">
        <v>4</v>
      </c>
      <c r="N742" t="s">
        <v>11637</v>
      </c>
      <c r="O742" s="1">
        <v>37428</v>
      </c>
      <c r="Q742" t="s">
        <v>11906</v>
      </c>
      <c r="R742" t="s">
        <v>11905</v>
      </c>
      <c r="S742">
        <v>49.9</v>
      </c>
      <c r="T742">
        <v>9394</v>
      </c>
      <c r="U742">
        <v>9340</v>
      </c>
      <c r="V742">
        <v>104118</v>
      </c>
      <c r="W742" t="s">
        <v>11770</v>
      </c>
      <c r="X742">
        <v>0</v>
      </c>
      <c r="Y742" t="s">
        <v>11625</v>
      </c>
    </row>
    <row r="743" spans="1:25">
      <c r="A743" t="s">
        <v>9941</v>
      </c>
      <c r="B743">
        <v>0</v>
      </c>
      <c r="C743">
        <v>0</v>
      </c>
      <c r="D743">
        <v>0</v>
      </c>
      <c r="E743">
        <v>0</v>
      </c>
      <c r="F743">
        <v>0</v>
      </c>
      <c r="G743">
        <v>0</v>
      </c>
      <c r="H743">
        <v>0</v>
      </c>
      <c r="I743">
        <v>1</v>
      </c>
      <c r="J743">
        <v>2017</v>
      </c>
      <c r="K743" t="s">
        <v>623</v>
      </c>
      <c r="L743" t="s">
        <v>10076</v>
      </c>
      <c r="M743">
        <v>1</v>
      </c>
      <c r="N743" t="s">
        <v>11629</v>
      </c>
      <c r="O743" s="1">
        <v>37405</v>
      </c>
      <c r="Q743" t="s">
        <v>11906</v>
      </c>
      <c r="R743" t="s">
        <v>11905</v>
      </c>
      <c r="S743">
        <v>46.8</v>
      </c>
      <c r="T743">
        <v>9105.01</v>
      </c>
      <c r="U743">
        <v>8538.01</v>
      </c>
      <c r="V743">
        <v>99203.01</v>
      </c>
      <c r="W743" t="s">
        <v>11770</v>
      </c>
      <c r="X743">
        <v>0</v>
      </c>
      <c r="Y743" t="s">
        <v>11625</v>
      </c>
    </row>
    <row r="744" spans="1:25">
      <c r="A744" t="s">
        <v>9941</v>
      </c>
      <c r="B744">
        <v>0</v>
      </c>
      <c r="C744">
        <v>0</v>
      </c>
      <c r="D744">
        <v>0</v>
      </c>
      <c r="E744">
        <v>0</v>
      </c>
      <c r="F744">
        <v>0</v>
      </c>
      <c r="G744">
        <v>0</v>
      </c>
      <c r="H744">
        <v>0</v>
      </c>
      <c r="I744">
        <v>1</v>
      </c>
      <c r="J744">
        <v>2017</v>
      </c>
      <c r="K744" t="s">
        <v>623</v>
      </c>
      <c r="L744" t="s">
        <v>10074</v>
      </c>
      <c r="M744" t="s">
        <v>11636</v>
      </c>
      <c r="N744" t="s">
        <v>11629</v>
      </c>
      <c r="O744" s="1">
        <v>37759</v>
      </c>
      <c r="Q744" t="s">
        <v>11906</v>
      </c>
      <c r="R744" t="s">
        <v>11905</v>
      </c>
      <c r="S744">
        <v>60.5</v>
      </c>
      <c r="T744">
        <v>12247.03</v>
      </c>
      <c r="U744">
        <v>11649.03</v>
      </c>
      <c r="V744">
        <v>126486.01</v>
      </c>
      <c r="W744" t="s">
        <v>11770</v>
      </c>
      <c r="X744">
        <v>0</v>
      </c>
      <c r="Y744" t="s">
        <v>11625</v>
      </c>
    </row>
    <row r="745" spans="1:25">
      <c r="A745" t="s">
        <v>9941</v>
      </c>
      <c r="B745">
        <v>0</v>
      </c>
      <c r="C745">
        <v>0</v>
      </c>
      <c r="D745">
        <v>0</v>
      </c>
      <c r="E745">
        <v>0</v>
      </c>
      <c r="F745">
        <v>0</v>
      </c>
      <c r="G745">
        <v>0</v>
      </c>
      <c r="H745">
        <v>0</v>
      </c>
      <c r="I745">
        <v>1</v>
      </c>
      <c r="J745">
        <v>2017</v>
      </c>
      <c r="K745" t="s">
        <v>623</v>
      </c>
      <c r="L745" t="s">
        <v>10073</v>
      </c>
      <c r="M745">
        <v>1</v>
      </c>
      <c r="N745" t="s">
        <v>11629</v>
      </c>
      <c r="O745" s="1">
        <v>37454</v>
      </c>
      <c r="Q745" t="s">
        <v>11906</v>
      </c>
      <c r="R745" t="s">
        <v>11905</v>
      </c>
      <c r="S745">
        <v>10</v>
      </c>
      <c r="T745">
        <v>111.11</v>
      </c>
      <c r="U745">
        <v>111.11</v>
      </c>
      <c r="V745">
        <v>1585.11</v>
      </c>
      <c r="W745" t="s">
        <v>11770</v>
      </c>
      <c r="X745">
        <v>0</v>
      </c>
      <c r="Y745" t="s">
        <v>11625</v>
      </c>
    </row>
    <row r="746" spans="1:25">
      <c r="A746" t="s">
        <v>9941</v>
      </c>
      <c r="B746">
        <v>0</v>
      </c>
      <c r="C746">
        <v>0</v>
      </c>
      <c r="D746">
        <v>0</v>
      </c>
      <c r="E746">
        <v>0</v>
      </c>
      <c r="F746">
        <v>0</v>
      </c>
      <c r="G746">
        <v>0</v>
      </c>
      <c r="H746">
        <v>0</v>
      </c>
      <c r="I746">
        <v>1</v>
      </c>
      <c r="J746">
        <v>2017</v>
      </c>
      <c r="K746" t="s">
        <v>623</v>
      </c>
      <c r="L746" t="s">
        <v>10073</v>
      </c>
      <c r="M746">
        <v>2</v>
      </c>
      <c r="N746" t="s">
        <v>11629</v>
      </c>
      <c r="O746" s="1">
        <v>37454</v>
      </c>
      <c r="Q746" t="s">
        <v>11906</v>
      </c>
      <c r="R746" t="s">
        <v>11905</v>
      </c>
      <c r="S746">
        <v>10</v>
      </c>
      <c r="T746">
        <v>220.1</v>
      </c>
      <c r="U746">
        <v>220.1</v>
      </c>
      <c r="V746">
        <v>2808.07</v>
      </c>
      <c r="W746" t="s">
        <v>11770</v>
      </c>
      <c r="X746">
        <v>0</v>
      </c>
      <c r="Y746" t="s">
        <v>11625</v>
      </c>
    </row>
    <row r="747" spans="1:25">
      <c r="A747" t="s">
        <v>9941</v>
      </c>
      <c r="B747">
        <v>0</v>
      </c>
      <c r="C747">
        <v>0</v>
      </c>
      <c r="D747">
        <v>0</v>
      </c>
      <c r="E747">
        <v>0</v>
      </c>
      <c r="F747">
        <v>0</v>
      </c>
      <c r="G747">
        <v>0</v>
      </c>
      <c r="H747">
        <v>0</v>
      </c>
      <c r="I747">
        <v>1</v>
      </c>
      <c r="J747">
        <v>2017</v>
      </c>
      <c r="K747" t="s">
        <v>623</v>
      </c>
      <c r="L747" t="s">
        <v>10073</v>
      </c>
      <c r="M747">
        <v>3</v>
      </c>
      <c r="N747" t="s">
        <v>11629</v>
      </c>
      <c r="O747" s="1">
        <v>37454</v>
      </c>
      <c r="Q747" t="s">
        <v>11906</v>
      </c>
      <c r="R747" t="s">
        <v>11905</v>
      </c>
      <c r="S747">
        <v>10</v>
      </c>
      <c r="T747">
        <v>212.1</v>
      </c>
      <c r="U747">
        <v>212.1</v>
      </c>
      <c r="V747">
        <v>2855.1</v>
      </c>
      <c r="W747" t="s">
        <v>11770</v>
      </c>
      <c r="X747">
        <v>0</v>
      </c>
      <c r="Y747" t="s">
        <v>11625</v>
      </c>
    </row>
    <row r="748" spans="1:25">
      <c r="A748" t="s">
        <v>9941</v>
      </c>
      <c r="B748">
        <v>0</v>
      </c>
      <c r="C748">
        <v>0</v>
      </c>
      <c r="D748">
        <v>0</v>
      </c>
      <c r="E748">
        <v>0</v>
      </c>
      <c r="F748">
        <v>0</v>
      </c>
      <c r="G748">
        <v>0</v>
      </c>
      <c r="H748">
        <v>0</v>
      </c>
      <c r="I748">
        <v>1</v>
      </c>
      <c r="J748">
        <v>2017</v>
      </c>
      <c r="K748" t="s">
        <v>623</v>
      </c>
      <c r="L748" t="s">
        <v>10073</v>
      </c>
      <c r="M748">
        <v>4</v>
      </c>
      <c r="N748" t="s">
        <v>11629</v>
      </c>
      <c r="O748" s="1">
        <v>37454</v>
      </c>
      <c r="Q748" t="s">
        <v>11906</v>
      </c>
      <c r="R748" t="s">
        <v>11905</v>
      </c>
      <c r="S748">
        <v>10</v>
      </c>
      <c r="T748">
        <v>176.1</v>
      </c>
      <c r="U748">
        <v>176.1</v>
      </c>
      <c r="V748">
        <v>2419.1</v>
      </c>
      <c r="W748" t="s">
        <v>11770</v>
      </c>
      <c r="X748">
        <v>0</v>
      </c>
      <c r="Y748" t="s">
        <v>11625</v>
      </c>
    </row>
    <row r="749" spans="1:25">
      <c r="A749" t="s">
        <v>9941</v>
      </c>
      <c r="B749">
        <v>0</v>
      </c>
      <c r="C749">
        <v>0</v>
      </c>
      <c r="D749">
        <v>0</v>
      </c>
      <c r="E749">
        <v>0</v>
      </c>
      <c r="F749">
        <v>0</v>
      </c>
      <c r="G749">
        <v>0</v>
      </c>
      <c r="H749">
        <v>0</v>
      </c>
      <c r="I749">
        <v>1</v>
      </c>
      <c r="J749">
        <v>2017</v>
      </c>
      <c r="K749" t="s">
        <v>623</v>
      </c>
      <c r="L749" t="s">
        <v>10070</v>
      </c>
      <c r="M749" t="s">
        <v>11969</v>
      </c>
      <c r="N749" t="s">
        <v>11629</v>
      </c>
      <c r="O749" s="1">
        <v>37681</v>
      </c>
      <c r="Q749" t="s">
        <v>11906</v>
      </c>
      <c r="R749" t="s">
        <v>11905</v>
      </c>
      <c r="S749">
        <v>48.1</v>
      </c>
      <c r="T749">
        <v>16187</v>
      </c>
      <c r="U749">
        <v>15432</v>
      </c>
      <c r="V749">
        <v>178688</v>
      </c>
      <c r="W749" t="s">
        <v>11770</v>
      </c>
      <c r="X749">
        <v>0</v>
      </c>
      <c r="Y749" t="s">
        <v>11625</v>
      </c>
    </row>
    <row r="750" spans="1:25">
      <c r="A750" t="s">
        <v>9941</v>
      </c>
      <c r="B750">
        <v>0</v>
      </c>
      <c r="C750">
        <v>0</v>
      </c>
      <c r="D750">
        <v>0</v>
      </c>
      <c r="E750">
        <v>0</v>
      </c>
      <c r="F750">
        <v>0</v>
      </c>
      <c r="G750">
        <v>0</v>
      </c>
      <c r="H750">
        <v>0</v>
      </c>
      <c r="I750">
        <v>1</v>
      </c>
      <c r="J750">
        <v>2017</v>
      </c>
      <c r="K750" t="s">
        <v>623</v>
      </c>
      <c r="L750" t="s">
        <v>10067</v>
      </c>
      <c r="M750" t="s">
        <v>11968</v>
      </c>
      <c r="N750" t="s">
        <v>11629</v>
      </c>
      <c r="O750" s="1">
        <v>37742</v>
      </c>
      <c r="Q750" t="s">
        <v>11906</v>
      </c>
      <c r="R750" t="s">
        <v>11905</v>
      </c>
      <c r="S750">
        <v>47.3</v>
      </c>
      <c r="T750">
        <v>20762</v>
      </c>
      <c r="U750">
        <v>20012</v>
      </c>
      <c r="V750">
        <v>230651</v>
      </c>
      <c r="W750" t="s">
        <v>11770</v>
      </c>
      <c r="X750">
        <v>0</v>
      </c>
      <c r="Y750" t="s">
        <v>11625</v>
      </c>
    </row>
    <row r="751" spans="1:25">
      <c r="A751" t="s">
        <v>9941</v>
      </c>
      <c r="B751">
        <v>0</v>
      </c>
      <c r="C751">
        <v>0</v>
      </c>
      <c r="D751">
        <v>0</v>
      </c>
      <c r="E751">
        <v>0</v>
      </c>
      <c r="F751">
        <v>0</v>
      </c>
      <c r="G751">
        <v>0</v>
      </c>
      <c r="H751">
        <v>0</v>
      </c>
      <c r="I751">
        <v>1</v>
      </c>
      <c r="J751">
        <v>2017</v>
      </c>
      <c r="K751" t="s">
        <v>623</v>
      </c>
      <c r="L751" t="s">
        <v>10064</v>
      </c>
      <c r="M751" t="s">
        <v>11967</v>
      </c>
      <c r="N751" t="s">
        <v>11629</v>
      </c>
      <c r="O751" s="1">
        <v>37622</v>
      </c>
      <c r="Q751" t="s">
        <v>11906</v>
      </c>
      <c r="R751" t="s">
        <v>11905</v>
      </c>
      <c r="S751">
        <v>48.1</v>
      </c>
      <c r="T751">
        <v>14904</v>
      </c>
      <c r="U751">
        <v>14022</v>
      </c>
      <c r="V751">
        <v>168319</v>
      </c>
      <c r="W751" t="s">
        <v>11770</v>
      </c>
      <c r="X751">
        <v>0</v>
      </c>
      <c r="Y751" t="s">
        <v>11625</v>
      </c>
    </row>
    <row r="752" spans="1:25">
      <c r="A752" t="s">
        <v>9941</v>
      </c>
      <c r="B752">
        <v>0</v>
      </c>
      <c r="C752">
        <v>0</v>
      </c>
      <c r="D752">
        <v>0</v>
      </c>
      <c r="E752">
        <v>0</v>
      </c>
      <c r="F752">
        <v>0</v>
      </c>
      <c r="G752">
        <v>0</v>
      </c>
      <c r="H752">
        <v>0</v>
      </c>
      <c r="I752">
        <v>1</v>
      </c>
      <c r="J752">
        <v>2017</v>
      </c>
      <c r="K752" t="s">
        <v>623</v>
      </c>
      <c r="L752" t="s">
        <v>10061</v>
      </c>
      <c r="M752" t="s">
        <v>11966</v>
      </c>
      <c r="N752" t="s">
        <v>11629</v>
      </c>
      <c r="O752" s="1">
        <v>37622</v>
      </c>
      <c r="Q752" t="s">
        <v>11906</v>
      </c>
      <c r="R752" t="s">
        <v>11905</v>
      </c>
      <c r="S752">
        <v>48.1</v>
      </c>
      <c r="T752">
        <v>15619</v>
      </c>
      <c r="U752">
        <v>14939</v>
      </c>
      <c r="V752">
        <v>175195</v>
      </c>
      <c r="W752" t="s">
        <v>11770</v>
      </c>
      <c r="X752">
        <v>0</v>
      </c>
      <c r="Y752" t="s">
        <v>11625</v>
      </c>
    </row>
    <row r="753" spans="1:25">
      <c r="A753" t="s">
        <v>9941</v>
      </c>
      <c r="B753">
        <v>0</v>
      </c>
      <c r="C753">
        <v>0</v>
      </c>
      <c r="D753">
        <v>0</v>
      </c>
      <c r="E753">
        <v>0</v>
      </c>
      <c r="F753">
        <v>0</v>
      </c>
      <c r="G753">
        <v>0</v>
      </c>
      <c r="H753">
        <v>0</v>
      </c>
      <c r="I753">
        <v>1</v>
      </c>
      <c r="J753">
        <v>2017</v>
      </c>
      <c r="K753" t="s">
        <v>623</v>
      </c>
      <c r="L753" t="s">
        <v>10058</v>
      </c>
      <c r="M753" t="s">
        <v>11965</v>
      </c>
      <c r="N753" t="s">
        <v>11629</v>
      </c>
      <c r="O753" s="1">
        <v>37591</v>
      </c>
      <c r="Q753" t="s">
        <v>11906</v>
      </c>
      <c r="R753" t="s">
        <v>11905</v>
      </c>
      <c r="S753">
        <v>48.1</v>
      </c>
      <c r="T753">
        <v>25980</v>
      </c>
      <c r="U753">
        <v>24505</v>
      </c>
      <c r="V753">
        <v>294431</v>
      </c>
      <c r="W753" t="s">
        <v>11770</v>
      </c>
      <c r="X753">
        <v>0</v>
      </c>
      <c r="Y753" t="s">
        <v>11625</v>
      </c>
    </row>
    <row r="754" spans="1:25">
      <c r="A754" t="s">
        <v>9941</v>
      </c>
      <c r="B754">
        <v>0</v>
      </c>
      <c r="C754">
        <v>0</v>
      </c>
      <c r="D754">
        <v>0</v>
      </c>
      <c r="E754">
        <v>0</v>
      </c>
      <c r="F754">
        <v>0</v>
      </c>
      <c r="G754">
        <v>0</v>
      </c>
      <c r="H754">
        <v>0</v>
      </c>
      <c r="I754">
        <v>1</v>
      </c>
      <c r="J754">
        <v>2017</v>
      </c>
      <c r="K754" t="s">
        <v>623</v>
      </c>
      <c r="L754" t="s">
        <v>10056</v>
      </c>
      <c r="M754" t="s">
        <v>11964</v>
      </c>
      <c r="N754" t="s">
        <v>11629</v>
      </c>
      <c r="O754" s="1">
        <v>37622</v>
      </c>
      <c r="Q754" t="s">
        <v>11906</v>
      </c>
      <c r="R754" t="s">
        <v>11905</v>
      </c>
      <c r="S754">
        <v>48.1</v>
      </c>
      <c r="T754">
        <v>13995</v>
      </c>
      <c r="U754">
        <v>13264</v>
      </c>
      <c r="V754">
        <v>157299</v>
      </c>
      <c r="W754" t="s">
        <v>11770</v>
      </c>
      <c r="X754">
        <v>0</v>
      </c>
      <c r="Y754" t="s">
        <v>11625</v>
      </c>
    </row>
    <row r="755" spans="1:25">
      <c r="A755" t="s">
        <v>9941</v>
      </c>
      <c r="B755">
        <v>0</v>
      </c>
      <c r="C755">
        <v>0</v>
      </c>
      <c r="D755">
        <v>0</v>
      </c>
      <c r="E755">
        <v>0</v>
      </c>
      <c r="F755">
        <v>0</v>
      </c>
      <c r="G755">
        <v>0</v>
      </c>
      <c r="H755">
        <v>0</v>
      </c>
      <c r="I755">
        <v>1</v>
      </c>
      <c r="J755">
        <v>2017</v>
      </c>
      <c r="K755" t="s">
        <v>623</v>
      </c>
      <c r="L755" t="s">
        <v>10054</v>
      </c>
      <c r="M755" t="s">
        <v>11963</v>
      </c>
      <c r="N755" t="s">
        <v>11629</v>
      </c>
      <c r="O755" s="1">
        <v>37438</v>
      </c>
      <c r="Q755" t="s">
        <v>11906</v>
      </c>
      <c r="R755" t="s">
        <v>11905</v>
      </c>
      <c r="S755">
        <v>48.1</v>
      </c>
      <c r="T755">
        <v>39387</v>
      </c>
      <c r="U755">
        <v>37502</v>
      </c>
      <c r="V755">
        <v>457032</v>
      </c>
      <c r="W755" t="s">
        <v>11770</v>
      </c>
      <c r="X755">
        <v>0</v>
      </c>
      <c r="Y755" t="s">
        <v>11625</v>
      </c>
    </row>
    <row r="756" spans="1:25">
      <c r="A756" t="s">
        <v>9941</v>
      </c>
      <c r="B756">
        <v>0</v>
      </c>
      <c r="C756">
        <v>0</v>
      </c>
      <c r="D756">
        <v>0</v>
      </c>
      <c r="E756">
        <v>0</v>
      </c>
      <c r="F756">
        <v>0</v>
      </c>
      <c r="G756">
        <v>0</v>
      </c>
      <c r="H756">
        <v>0</v>
      </c>
      <c r="I756">
        <v>1</v>
      </c>
      <c r="J756">
        <v>2017</v>
      </c>
      <c r="K756" t="s">
        <v>623</v>
      </c>
      <c r="L756" t="s">
        <v>10052</v>
      </c>
      <c r="M756">
        <v>1</v>
      </c>
      <c r="N756" t="s">
        <v>11629</v>
      </c>
      <c r="O756" s="1">
        <v>38869</v>
      </c>
      <c r="Q756" t="s">
        <v>11906</v>
      </c>
      <c r="R756" t="s">
        <v>11905</v>
      </c>
      <c r="S756">
        <v>48</v>
      </c>
      <c r="T756">
        <v>23220</v>
      </c>
      <c r="U756">
        <v>23220</v>
      </c>
      <c r="V756">
        <v>233694</v>
      </c>
      <c r="W756" t="s">
        <v>11770</v>
      </c>
      <c r="X756">
        <v>0</v>
      </c>
      <c r="Y756" t="s">
        <v>11625</v>
      </c>
    </row>
    <row r="757" spans="1:25">
      <c r="A757" t="s">
        <v>9941</v>
      </c>
      <c r="B757">
        <v>0</v>
      </c>
      <c r="C757">
        <v>0</v>
      </c>
      <c r="D757">
        <v>0</v>
      </c>
      <c r="E757">
        <v>0</v>
      </c>
      <c r="F757">
        <v>0</v>
      </c>
      <c r="G757">
        <v>0</v>
      </c>
      <c r="H757">
        <v>0</v>
      </c>
      <c r="I757">
        <v>1</v>
      </c>
      <c r="J757">
        <v>2017</v>
      </c>
      <c r="K757" t="s">
        <v>623</v>
      </c>
      <c r="L757" t="s">
        <v>10052</v>
      </c>
      <c r="M757">
        <v>2</v>
      </c>
      <c r="N757" t="s">
        <v>11629</v>
      </c>
      <c r="O757" s="1">
        <v>38869</v>
      </c>
      <c r="Q757" t="s">
        <v>11906</v>
      </c>
      <c r="R757" t="s">
        <v>11905</v>
      </c>
      <c r="S757">
        <v>48</v>
      </c>
      <c r="T757">
        <v>22271</v>
      </c>
      <c r="U757">
        <v>22271</v>
      </c>
      <c r="V757">
        <v>224983</v>
      </c>
      <c r="W757" t="s">
        <v>11770</v>
      </c>
      <c r="X757">
        <v>0</v>
      </c>
      <c r="Y757" t="s">
        <v>11625</v>
      </c>
    </row>
    <row r="758" spans="1:25">
      <c r="A758" t="s">
        <v>9941</v>
      </c>
      <c r="B758">
        <v>0</v>
      </c>
      <c r="C758">
        <v>0</v>
      </c>
      <c r="D758">
        <v>0</v>
      </c>
      <c r="E758">
        <v>0</v>
      </c>
      <c r="F758">
        <v>0</v>
      </c>
      <c r="G758">
        <v>0</v>
      </c>
      <c r="H758">
        <v>0</v>
      </c>
      <c r="I758">
        <v>1</v>
      </c>
      <c r="J758">
        <v>2017</v>
      </c>
      <c r="K758" t="s">
        <v>623</v>
      </c>
      <c r="L758" t="s">
        <v>10052</v>
      </c>
      <c r="M758">
        <v>3</v>
      </c>
      <c r="N758" t="s">
        <v>11629</v>
      </c>
      <c r="O758" s="1">
        <v>40634</v>
      </c>
      <c r="Q758" t="s">
        <v>11906</v>
      </c>
      <c r="R758" t="s">
        <v>11905</v>
      </c>
      <c r="S758">
        <v>48</v>
      </c>
      <c r="T758">
        <v>27310</v>
      </c>
      <c r="U758">
        <v>27310</v>
      </c>
      <c r="V758">
        <v>265902</v>
      </c>
      <c r="W758" t="s">
        <v>11770</v>
      </c>
      <c r="X758">
        <v>0</v>
      </c>
      <c r="Y758" t="s">
        <v>11625</v>
      </c>
    </row>
    <row r="759" spans="1:25">
      <c r="A759" t="s">
        <v>9941</v>
      </c>
      <c r="B759">
        <v>0</v>
      </c>
      <c r="C759">
        <v>0</v>
      </c>
      <c r="D759">
        <v>0</v>
      </c>
      <c r="E759">
        <v>0</v>
      </c>
      <c r="F759">
        <v>0</v>
      </c>
      <c r="G759">
        <v>0</v>
      </c>
      <c r="H759">
        <v>0</v>
      </c>
      <c r="I759">
        <v>1</v>
      </c>
      <c r="J759">
        <v>2017</v>
      </c>
      <c r="K759" t="s">
        <v>623</v>
      </c>
      <c r="L759" t="s">
        <v>10052</v>
      </c>
      <c r="M759">
        <v>4</v>
      </c>
      <c r="N759" t="s">
        <v>11629</v>
      </c>
      <c r="O759" s="1">
        <v>40634</v>
      </c>
      <c r="Q759" t="s">
        <v>11906</v>
      </c>
      <c r="R759" t="s">
        <v>11905</v>
      </c>
      <c r="S759">
        <v>48</v>
      </c>
      <c r="T759">
        <v>26685</v>
      </c>
      <c r="U759">
        <v>26685</v>
      </c>
      <c r="V759">
        <v>257623</v>
      </c>
      <c r="W759" t="s">
        <v>11770</v>
      </c>
      <c r="X759">
        <v>0</v>
      </c>
      <c r="Y759" t="s">
        <v>11625</v>
      </c>
    </row>
    <row r="760" spans="1:25">
      <c r="A760" t="s">
        <v>9941</v>
      </c>
      <c r="B760">
        <v>0</v>
      </c>
      <c r="C760">
        <v>0</v>
      </c>
      <c r="D760">
        <v>0</v>
      </c>
      <c r="E760">
        <v>1</v>
      </c>
      <c r="F760">
        <v>0</v>
      </c>
      <c r="G760">
        <v>0</v>
      </c>
      <c r="H760">
        <v>0</v>
      </c>
      <c r="I760">
        <v>0</v>
      </c>
      <c r="J760">
        <v>2017</v>
      </c>
      <c r="K760" t="s">
        <v>623</v>
      </c>
      <c r="L760" t="s">
        <v>10049</v>
      </c>
      <c r="M760" t="s">
        <v>11962</v>
      </c>
      <c r="N760" t="s">
        <v>11629</v>
      </c>
      <c r="O760" s="1">
        <v>38412</v>
      </c>
      <c r="Q760" t="s">
        <v>11897</v>
      </c>
      <c r="R760" t="s">
        <v>11896</v>
      </c>
      <c r="S760">
        <v>24</v>
      </c>
      <c r="T760">
        <v>21840</v>
      </c>
      <c r="U760">
        <v>21840</v>
      </c>
      <c r="V760">
        <v>223396</v>
      </c>
      <c r="W760" t="s">
        <v>11770</v>
      </c>
      <c r="X760">
        <v>0</v>
      </c>
      <c r="Y760" t="s">
        <v>11625</v>
      </c>
    </row>
    <row r="761" spans="1:25">
      <c r="A761" t="s">
        <v>9941</v>
      </c>
      <c r="B761">
        <v>0</v>
      </c>
      <c r="C761">
        <v>0</v>
      </c>
      <c r="D761">
        <v>0</v>
      </c>
      <c r="E761">
        <v>1</v>
      </c>
      <c r="F761">
        <v>0</v>
      </c>
      <c r="G761">
        <v>0</v>
      </c>
      <c r="H761">
        <v>0</v>
      </c>
      <c r="I761">
        <v>0</v>
      </c>
      <c r="J761">
        <v>2017</v>
      </c>
      <c r="K761" t="s">
        <v>623</v>
      </c>
      <c r="L761" t="s">
        <v>10049</v>
      </c>
      <c r="M761" t="s">
        <v>11957</v>
      </c>
      <c r="N761" t="s">
        <v>11629</v>
      </c>
      <c r="O761" s="1">
        <v>38412</v>
      </c>
      <c r="Q761" t="s">
        <v>623</v>
      </c>
      <c r="R761" t="s">
        <v>11894</v>
      </c>
      <c r="S761">
        <v>8.5</v>
      </c>
      <c r="T761">
        <v>12460</v>
      </c>
      <c r="U761">
        <v>12460</v>
      </c>
      <c r="V761">
        <v>0</v>
      </c>
      <c r="W761" t="s">
        <v>11770</v>
      </c>
      <c r="X761">
        <v>0</v>
      </c>
      <c r="Y761" t="s">
        <v>11625</v>
      </c>
    </row>
    <row r="762" spans="1:25">
      <c r="A762" t="s">
        <v>9941</v>
      </c>
      <c r="B762">
        <v>0</v>
      </c>
      <c r="C762">
        <v>0</v>
      </c>
      <c r="D762">
        <v>0</v>
      </c>
      <c r="E762">
        <v>0</v>
      </c>
      <c r="F762">
        <v>0</v>
      </c>
      <c r="G762">
        <v>0</v>
      </c>
      <c r="H762">
        <v>0</v>
      </c>
      <c r="I762">
        <v>1</v>
      </c>
      <c r="J762">
        <v>2017</v>
      </c>
      <c r="K762" t="s">
        <v>623</v>
      </c>
      <c r="L762" t="s">
        <v>10048</v>
      </c>
      <c r="M762">
        <v>1</v>
      </c>
      <c r="N762" t="s">
        <v>11629</v>
      </c>
      <c r="O762" s="1">
        <v>38880</v>
      </c>
      <c r="Q762" t="s">
        <v>11906</v>
      </c>
      <c r="R762" t="s">
        <v>11905</v>
      </c>
      <c r="S762">
        <v>44</v>
      </c>
      <c r="T762">
        <v>3286.02</v>
      </c>
      <c r="U762">
        <v>3186.02</v>
      </c>
      <c r="V762">
        <v>52763.02</v>
      </c>
      <c r="W762" t="s">
        <v>11770</v>
      </c>
      <c r="X762">
        <v>0</v>
      </c>
      <c r="Y762" t="s">
        <v>11625</v>
      </c>
    </row>
    <row r="763" spans="1:25">
      <c r="A763" t="s">
        <v>9941</v>
      </c>
      <c r="B763">
        <v>0</v>
      </c>
      <c r="C763">
        <v>0</v>
      </c>
      <c r="D763">
        <v>0</v>
      </c>
      <c r="E763">
        <v>0</v>
      </c>
      <c r="F763">
        <v>0</v>
      </c>
      <c r="G763">
        <v>0</v>
      </c>
      <c r="H763">
        <v>0</v>
      </c>
      <c r="I763">
        <v>1</v>
      </c>
      <c r="J763">
        <v>2017</v>
      </c>
      <c r="K763" t="s">
        <v>623</v>
      </c>
      <c r="L763" t="s">
        <v>10045</v>
      </c>
      <c r="M763" t="s">
        <v>11961</v>
      </c>
      <c r="N763" t="s">
        <v>11629</v>
      </c>
      <c r="O763" s="1">
        <v>37591</v>
      </c>
      <c r="Q763" t="s">
        <v>11906</v>
      </c>
      <c r="R763" t="s">
        <v>11905</v>
      </c>
      <c r="S763">
        <v>47.8</v>
      </c>
      <c r="T763">
        <v>399352</v>
      </c>
      <c r="U763">
        <v>368895</v>
      </c>
      <c r="V763">
        <v>3848391</v>
      </c>
      <c r="W763" t="s">
        <v>11770</v>
      </c>
      <c r="X763">
        <v>0</v>
      </c>
      <c r="Y763" t="s">
        <v>11625</v>
      </c>
    </row>
    <row r="764" spans="1:25">
      <c r="A764" t="s">
        <v>9941</v>
      </c>
      <c r="B764">
        <v>0</v>
      </c>
      <c r="C764">
        <v>0</v>
      </c>
      <c r="D764">
        <v>0</v>
      </c>
      <c r="E764">
        <v>0</v>
      </c>
      <c r="F764">
        <v>0</v>
      </c>
      <c r="G764">
        <v>0</v>
      </c>
      <c r="H764">
        <v>0</v>
      </c>
      <c r="I764">
        <v>1</v>
      </c>
      <c r="J764">
        <v>2017</v>
      </c>
      <c r="K764" t="s">
        <v>623</v>
      </c>
      <c r="L764" t="s">
        <v>10042</v>
      </c>
      <c r="M764">
        <v>1</v>
      </c>
      <c r="N764" t="s">
        <v>11629</v>
      </c>
      <c r="O764" s="1">
        <v>41272</v>
      </c>
      <c r="Q764" t="s">
        <v>11906</v>
      </c>
      <c r="R764" t="s">
        <v>11905</v>
      </c>
      <c r="S764">
        <v>100.1</v>
      </c>
      <c r="T764">
        <v>88302</v>
      </c>
      <c r="U764">
        <v>84022</v>
      </c>
      <c r="V764">
        <v>821094</v>
      </c>
      <c r="W764" t="s">
        <v>11770</v>
      </c>
      <c r="X764">
        <v>0</v>
      </c>
      <c r="Y764" t="s">
        <v>11625</v>
      </c>
    </row>
    <row r="765" spans="1:25">
      <c r="A765" t="s">
        <v>9941</v>
      </c>
      <c r="B765">
        <v>0</v>
      </c>
      <c r="C765">
        <v>0</v>
      </c>
      <c r="D765">
        <v>0</v>
      </c>
      <c r="E765">
        <v>0</v>
      </c>
      <c r="F765">
        <v>0</v>
      </c>
      <c r="G765">
        <v>0</v>
      </c>
      <c r="H765">
        <v>0</v>
      </c>
      <c r="I765">
        <v>1</v>
      </c>
      <c r="J765">
        <v>2017</v>
      </c>
      <c r="K765" t="s">
        <v>623</v>
      </c>
      <c r="L765" t="s">
        <v>10042</v>
      </c>
      <c r="M765">
        <v>2</v>
      </c>
      <c r="N765" t="s">
        <v>11629</v>
      </c>
      <c r="O765" s="1">
        <v>41283</v>
      </c>
      <c r="Q765" t="s">
        <v>11906</v>
      </c>
      <c r="R765" t="s">
        <v>11905</v>
      </c>
      <c r="S765">
        <v>100.1</v>
      </c>
      <c r="T765">
        <v>75636</v>
      </c>
      <c r="U765">
        <v>71916</v>
      </c>
      <c r="V765">
        <v>697231</v>
      </c>
      <c r="W765" t="s">
        <v>11770</v>
      </c>
      <c r="X765">
        <v>0</v>
      </c>
      <c r="Y765" t="s">
        <v>11625</v>
      </c>
    </row>
    <row r="766" spans="1:25">
      <c r="A766" t="s">
        <v>9941</v>
      </c>
      <c r="B766">
        <v>0</v>
      </c>
      <c r="C766">
        <v>0</v>
      </c>
      <c r="D766">
        <v>0</v>
      </c>
      <c r="E766">
        <v>0</v>
      </c>
      <c r="F766">
        <v>0</v>
      </c>
      <c r="G766">
        <v>0</v>
      </c>
      <c r="H766">
        <v>0</v>
      </c>
      <c r="I766">
        <v>1</v>
      </c>
      <c r="J766">
        <v>2017</v>
      </c>
      <c r="K766" t="s">
        <v>623</v>
      </c>
      <c r="L766" t="s">
        <v>10042</v>
      </c>
      <c r="M766">
        <v>3</v>
      </c>
      <c r="N766" t="s">
        <v>11629</v>
      </c>
      <c r="O766" s="1">
        <v>41313</v>
      </c>
      <c r="Q766" t="s">
        <v>11906</v>
      </c>
      <c r="R766" t="s">
        <v>11905</v>
      </c>
      <c r="S766">
        <v>100.1</v>
      </c>
      <c r="T766">
        <v>78531</v>
      </c>
      <c r="U766">
        <v>74734</v>
      </c>
      <c r="V766">
        <v>730199</v>
      </c>
      <c r="W766" t="s">
        <v>11770</v>
      </c>
      <c r="X766">
        <v>0</v>
      </c>
      <c r="Y766" t="s">
        <v>11625</v>
      </c>
    </row>
    <row r="767" spans="1:25">
      <c r="A767" t="s">
        <v>9941</v>
      </c>
      <c r="B767">
        <v>0</v>
      </c>
      <c r="C767">
        <v>0</v>
      </c>
      <c r="D767">
        <v>0</v>
      </c>
      <c r="E767">
        <v>0</v>
      </c>
      <c r="F767">
        <v>0</v>
      </c>
      <c r="G767">
        <v>0</v>
      </c>
      <c r="H767">
        <v>0</v>
      </c>
      <c r="I767">
        <v>1</v>
      </c>
      <c r="J767">
        <v>2017</v>
      </c>
      <c r="K767" t="s">
        <v>623</v>
      </c>
      <c r="L767" t="s">
        <v>10042</v>
      </c>
      <c r="M767">
        <v>4</v>
      </c>
      <c r="N767" t="s">
        <v>11725</v>
      </c>
      <c r="O767" s="1">
        <v>41314</v>
      </c>
      <c r="Q767" t="s">
        <v>11906</v>
      </c>
      <c r="R767" t="s">
        <v>11905</v>
      </c>
      <c r="S767">
        <v>100.1</v>
      </c>
      <c r="T767">
        <v>61431</v>
      </c>
      <c r="U767">
        <v>58454</v>
      </c>
      <c r="V767">
        <v>572897</v>
      </c>
      <c r="W767" t="s">
        <v>11770</v>
      </c>
      <c r="X767">
        <v>0</v>
      </c>
      <c r="Y767" t="s">
        <v>11625</v>
      </c>
    </row>
    <row r="768" spans="1:25">
      <c r="A768" t="s">
        <v>9941</v>
      </c>
      <c r="B768">
        <v>0</v>
      </c>
      <c r="C768">
        <v>0</v>
      </c>
      <c r="D768">
        <v>0</v>
      </c>
      <c r="E768">
        <v>0</v>
      </c>
      <c r="F768">
        <v>0</v>
      </c>
      <c r="G768">
        <v>0</v>
      </c>
      <c r="H768">
        <v>0</v>
      </c>
      <c r="I768">
        <v>1</v>
      </c>
      <c r="J768">
        <v>2017</v>
      </c>
      <c r="K768" t="s">
        <v>623</v>
      </c>
      <c r="L768" t="s">
        <v>10042</v>
      </c>
      <c r="M768">
        <v>5</v>
      </c>
      <c r="N768" t="s">
        <v>11629</v>
      </c>
      <c r="O768" s="1">
        <v>41340</v>
      </c>
      <c r="Q768" t="s">
        <v>11906</v>
      </c>
      <c r="R768" t="s">
        <v>11905</v>
      </c>
      <c r="S768">
        <v>100.1</v>
      </c>
      <c r="T768">
        <v>60948</v>
      </c>
      <c r="U768">
        <v>58033</v>
      </c>
      <c r="V768">
        <v>567820</v>
      </c>
      <c r="W768" t="s">
        <v>11770</v>
      </c>
      <c r="X768">
        <v>0</v>
      </c>
      <c r="Y768" t="s">
        <v>11625</v>
      </c>
    </row>
    <row r="769" spans="1:25">
      <c r="A769" t="s">
        <v>9941</v>
      </c>
      <c r="B769">
        <v>0</v>
      </c>
      <c r="C769">
        <v>0</v>
      </c>
      <c r="D769">
        <v>0</v>
      </c>
      <c r="E769">
        <v>1</v>
      </c>
      <c r="F769">
        <v>0</v>
      </c>
      <c r="G769">
        <v>0</v>
      </c>
      <c r="H769">
        <v>0</v>
      </c>
      <c r="I769">
        <v>0</v>
      </c>
      <c r="J769">
        <v>2017</v>
      </c>
      <c r="K769" t="s">
        <v>623</v>
      </c>
      <c r="L769" t="s">
        <v>10039</v>
      </c>
      <c r="M769">
        <v>1</v>
      </c>
      <c r="N769" t="s">
        <v>11629</v>
      </c>
      <c r="O769" s="1">
        <v>38353</v>
      </c>
      <c r="Q769" t="s">
        <v>11912</v>
      </c>
      <c r="R769" t="s">
        <v>11911</v>
      </c>
      <c r="S769">
        <v>1.2</v>
      </c>
      <c r="T769">
        <v>115</v>
      </c>
      <c r="U769">
        <v>42</v>
      </c>
      <c r="V769">
        <v>0</v>
      </c>
      <c r="W769" t="s">
        <v>11770</v>
      </c>
      <c r="X769">
        <v>0</v>
      </c>
      <c r="Y769" t="s">
        <v>11625</v>
      </c>
    </row>
    <row r="770" spans="1:25">
      <c r="A770" t="s">
        <v>9941</v>
      </c>
      <c r="B770">
        <v>0</v>
      </c>
      <c r="C770">
        <v>0</v>
      </c>
      <c r="D770">
        <v>0</v>
      </c>
      <c r="E770">
        <v>1</v>
      </c>
      <c r="F770">
        <v>0</v>
      </c>
      <c r="G770">
        <v>0</v>
      </c>
      <c r="H770">
        <v>0</v>
      </c>
      <c r="I770">
        <v>0</v>
      </c>
      <c r="J770">
        <v>2017</v>
      </c>
      <c r="K770" t="s">
        <v>623</v>
      </c>
      <c r="L770" t="s">
        <v>10039</v>
      </c>
      <c r="M770">
        <v>2</v>
      </c>
      <c r="N770" t="s">
        <v>11629</v>
      </c>
      <c r="O770" s="1">
        <v>38353</v>
      </c>
      <c r="Q770" t="s">
        <v>11912</v>
      </c>
      <c r="R770" t="s">
        <v>11911</v>
      </c>
      <c r="S770">
        <v>1.2</v>
      </c>
      <c r="T770">
        <v>132</v>
      </c>
      <c r="U770">
        <v>35</v>
      </c>
      <c r="V770">
        <v>0</v>
      </c>
      <c r="W770" t="s">
        <v>11770</v>
      </c>
      <c r="X770">
        <v>0</v>
      </c>
      <c r="Y770" t="s">
        <v>11625</v>
      </c>
    </row>
    <row r="771" spans="1:25">
      <c r="A771" t="s">
        <v>9941</v>
      </c>
      <c r="B771">
        <v>0</v>
      </c>
      <c r="C771">
        <v>0</v>
      </c>
      <c r="D771">
        <v>0</v>
      </c>
      <c r="E771">
        <v>1</v>
      </c>
      <c r="F771">
        <v>0</v>
      </c>
      <c r="G771">
        <v>0</v>
      </c>
      <c r="H771">
        <v>0</v>
      </c>
      <c r="I771">
        <v>0</v>
      </c>
      <c r="J771">
        <v>2017</v>
      </c>
      <c r="K771" t="s">
        <v>623</v>
      </c>
      <c r="L771" t="s">
        <v>10039</v>
      </c>
      <c r="M771">
        <v>3</v>
      </c>
      <c r="N771" t="s">
        <v>11629</v>
      </c>
      <c r="O771" s="1">
        <v>38353</v>
      </c>
      <c r="Q771" t="s">
        <v>11912</v>
      </c>
      <c r="R771" t="s">
        <v>11911</v>
      </c>
      <c r="S771">
        <v>1.2</v>
      </c>
      <c r="T771">
        <v>156</v>
      </c>
      <c r="U771">
        <v>70</v>
      </c>
      <c r="V771">
        <v>0</v>
      </c>
      <c r="W771" t="s">
        <v>11770</v>
      </c>
      <c r="X771">
        <v>0</v>
      </c>
      <c r="Y771" t="s">
        <v>11625</v>
      </c>
    </row>
    <row r="772" spans="1:25">
      <c r="A772" t="s">
        <v>9941</v>
      </c>
      <c r="B772">
        <v>0</v>
      </c>
      <c r="C772">
        <v>0</v>
      </c>
      <c r="D772">
        <v>0</v>
      </c>
      <c r="E772">
        <v>1</v>
      </c>
      <c r="F772">
        <v>0</v>
      </c>
      <c r="G772">
        <v>0</v>
      </c>
      <c r="H772">
        <v>0</v>
      </c>
      <c r="I772">
        <v>0</v>
      </c>
      <c r="J772">
        <v>2017</v>
      </c>
      <c r="K772" t="s">
        <v>623</v>
      </c>
      <c r="L772" t="s">
        <v>10039</v>
      </c>
      <c r="M772">
        <v>4</v>
      </c>
      <c r="N772" t="s">
        <v>11629</v>
      </c>
      <c r="O772" s="1">
        <v>38353</v>
      </c>
      <c r="Q772" t="s">
        <v>11912</v>
      </c>
      <c r="R772" t="s">
        <v>11911</v>
      </c>
      <c r="S772">
        <v>1.2</v>
      </c>
      <c r="T772">
        <v>122</v>
      </c>
      <c r="U772">
        <v>38</v>
      </c>
      <c r="V772">
        <v>0</v>
      </c>
      <c r="W772" t="s">
        <v>11770</v>
      </c>
      <c r="X772">
        <v>0</v>
      </c>
      <c r="Y772" t="s">
        <v>11625</v>
      </c>
    </row>
    <row r="773" spans="1:25">
      <c r="A773" t="s">
        <v>9941</v>
      </c>
      <c r="B773">
        <v>0</v>
      </c>
      <c r="C773">
        <v>0</v>
      </c>
      <c r="D773">
        <v>0</v>
      </c>
      <c r="E773">
        <v>1</v>
      </c>
      <c r="F773">
        <v>0</v>
      </c>
      <c r="G773">
        <v>0</v>
      </c>
      <c r="H773">
        <v>0</v>
      </c>
      <c r="I773">
        <v>0</v>
      </c>
      <c r="J773">
        <v>2017</v>
      </c>
      <c r="K773" t="s">
        <v>623</v>
      </c>
      <c r="L773" t="s">
        <v>10039</v>
      </c>
      <c r="M773">
        <v>5</v>
      </c>
      <c r="N773" t="s">
        <v>11629</v>
      </c>
      <c r="O773" s="1">
        <v>38353</v>
      </c>
      <c r="Q773" t="s">
        <v>11912</v>
      </c>
      <c r="R773" t="s">
        <v>11911</v>
      </c>
      <c r="S773">
        <v>1.2</v>
      </c>
      <c r="T773">
        <v>71</v>
      </c>
      <c r="U773">
        <v>-7</v>
      </c>
      <c r="V773">
        <v>0</v>
      </c>
      <c r="W773" t="s">
        <v>11770</v>
      </c>
      <c r="X773">
        <v>0</v>
      </c>
      <c r="Y773" t="s">
        <v>11625</v>
      </c>
    </row>
    <row r="774" spans="1:25">
      <c r="A774" t="s">
        <v>9941</v>
      </c>
      <c r="B774">
        <v>0</v>
      </c>
      <c r="C774">
        <v>0</v>
      </c>
      <c r="D774">
        <v>0</v>
      </c>
      <c r="E774">
        <v>1</v>
      </c>
      <c r="F774">
        <v>0</v>
      </c>
      <c r="G774">
        <v>0</v>
      </c>
      <c r="H774">
        <v>0</v>
      </c>
      <c r="I774">
        <v>0</v>
      </c>
      <c r="J774">
        <v>2017</v>
      </c>
      <c r="K774" t="s">
        <v>623</v>
      </c>
      <c r="L774" t="s">
        <v>10039</v>
      </c>
      <c r="M774">
        <v>6</v>
      </c>
      <c r="N774" t="s">
        <v>11629</v>
      </c>
      <c r="O774" s="1">
        <v>38353</v>
      </c>
      <c r="Q774" t="s">
        <v>11912</v>
      </c>
      <c r="R774" t="s">
        <v>11911</v>
      </c>
      <c r="S774">
        <v>1.2</v>
      </c>
      <c r="T774">
        <v>142</v>
      </c>
      <c r="U774">
        <v>71</v>
      </c>
      <c r="V774">
        <v>0</v>
      </c>
      <c r="W774" t="s">
        <v>11770</v>
      </c>
      <c r="X774">
        <v>0</v>
      </c>
      <c r="Y774" t="s">
        <v>11625</v>
      </c>
    </row>
    <row r="775" spans="1:25">
      <c r="A775" t="s">
        <v>9941</v>
      </c>
      <c r="B775">
        <v>0</v>
      </c>
      <c r="C775">
        <v>0</v>
      </c>
      <c r="D775">
        <v>0</v>
      </c>
      <c r="E775">
        <v>1</v>
      </c>
      <c r="F775">
        <v>0</v>
      </c>
      <c r="G775">
        <v>0</v>
      </c>
      <c r="H775">
        <v>0</v>
      </c>
      <c r="I775">
        <v>0</v>
      </c>
      <c r="J775">
        <v>2017</v>
      </c>
      <c r="K775" t="s">
        <v>623</v>
      </c>
      <c r="L775" t="s">
        <v>10039</v>
      </c>
      <c r="M775">
        <v>7</v>
      </c>
      <c r="N775" t="s">
        <v>11629</v>
      </c>
      <c r="O775" s="1">
        <v>38353</v>
      </c>
      <c r="Q775" t="s">
        <v>11912</v>
      </c>
      <c r="R775" t="s">
        <v>11911</v>
      </c>
      <c r="S775">
        <v>1.2</v>
      </c>
      <c r="T775">
        <v>39</v>
      </c>
      <c r="U775">
        <v>4</v>
      </c>
      <c r="V775">
        <v>0</v>
      </c>
      <c r="W775" t="s">
        <v>11770</v>
      </c>
      <c r="X775">
        <v>0</v>
      </c>
      <c r="Y775" t="s">
        <v>11625</v>
      </c>
    </row>
    <row r="776" spans="1:25">
      <c r="A776" t="s">
        <v>9941</v>
      </c>
      <c r="B776">
        <v>0</v>
      </c>
      <c r="C776">
        <v>0</v>
      </c>
      <c r="D776">
        <v>0</v>
      </c>
      <c r="E776">
        <v>0</v>
      </c>
      <c r="F776">
        <v>0</v>
      </c>
      <c r="G776">
        <v>0</v>
      </c>
      <c r="H776">
        <v>0</v>
      </c>
      <c r="I776">
        <v>1</v>
      </c>
      <c r="J776">
        <v>2017</v>
      </c>
      <c r="K776" t="s">
        <v>623</v>
      </c>
      <c r="L776" t="s">
        <v>10037</v>
      </c>
      <c r="M776" t="s">
        <v>11636</v>
      </c>
      <c r="N776" t="s">
        <v>11639</v>
      </c>
      <c r="O776" s="1">
        <v>39597</v>
      </c>
      <c r="Q776" t="s">
        <v>11906</v>
      </c>
      <c r="R776" t="s">
        <v>11905</v>
      </c>
      <c r="S776">
        <v>60.5</v>
      </c>
      <c r="T776">
        <v>43828.02</v>
      </c>
      <c r="U776">
        <v>40071.019999999997</v>
      </c>
      <c r="V776">
        <v>533667</v>
      </c>
      <c r="W776" t="s">
        <v>11770</v>
      </c>
      <c r="X776">
        <v>0</v>
      </c>
      <c r="Y776" t="s">
        <v>11625</v>
      </c>
    </row>
    <row r="777" spans="1:25">
      <c r="A777" t="s">
        <v>9941</v>
      </c>
      <c r="B777">
        <v>0</v>
      </c>
      <c r="C777">
        <v>0</v>
      </c>
      <c r="D777">
        <v>0</v>
      </c>
      <c r="E777">
        <v>0</v>
      </c>
      <c r="F777">
        <v>0</v>
      </c>
      <c r="G777">
        <v>0</v>
      </c>
      <c r="H777">
        <v>0</v>
      </c>
      <c r="I777">
        <v>1</v>
      </c>
      <c r="J777">
        <v>2017</v>
      </c>
      <c r="K777" t="s">
        <v>623</v>
      </c>
      <c r="L777" t="s">
        <v>10037</v>
      </c>
      <c r="M777" t="s">
        <v>11692</v>
      </c>
      <c r="N777" t="s">
        <v>11637</v>
      </c>
      <c r="O777" s="1">
        <v>39597</v>
      </c>
      <c r="Q777" t="s">
        <v>11906</v>
      </c>
      <c r="R777" t="s">
        <v>11905</v>
      </c>
      <c r="S777">
        <v>60.5</v>
      </c>
      <c r="T777">
        <v>30096.03</v>
      </c>
      <c r="U777">
        <v>29416.03</v>
      </c>
      <c r="V777">
        <v>181452.04</v>
      </c>
      <c r="W777" t="s">
        <v>11770</v>
      </c>
      <c r="X777">
        <v>0</v>
      </c>
      <c r="Y777" t="s">
        <v>11625</v>
      </c>
    </row>
    <row r="778" spans="1:25">
      <c r="A778" t="s">
        <v>9941</v>
      </c>
      <c r="B778">
        <v>0</v>
      </c>
      <c r="C778">
        <v>0</v>
      </c>
      <c r="D778">
        <v>0</v>
      </c>
      <c r="E778">
        <v>0</v>
      </c>
      <c r="F778">
        <v>1</v>
      </c>
      <c r="G778">
        <v>0</v>
      </c>
      <c r="H778">
        <v>0</v>
      </c>
      <c r="I778">
        <v>0</v>
      </c>
      <c r="J778">
        <v>2017</v>
      </c>
      <c r="K778" t="s">
        <v>623</v>
      </c>
      <c r="L778" t="s">
        <v>10035</v>
      </c>
      <c r="M778">
        <v>166</v>
      </c>
      <c r="N778" t="s">
        <v>11629</v>
      </c>
      <c r="O778" s="1">
        <v>40534</v>
      </c>
      <c r="Q778" t="s">
        <v>623</v>
      </c>
      <c r="R778" t="s">
        <v>11894</v>
      </c>
      <c r="S778">
        <v>328</v>
      </c>
      <c r="T778">
        <v>1047403</v>
      </c>
      <c r="U778">
        <v>1047403</v>
      </c>
      <c r="V778">
        <v>1886862</v>
      </c>
      <c r="W778" t="s">
        <v>11770</v>
      </c>
      <c r="X778">
        <v>0</v>
      </c>
      <c r="Y778" t="s">
        <v>11625</v>
      </c>
    </row>
    <row r="779" spans="1:25">
      <c r="A779" t="s">
        <v>9941</v>
      </c>
      <c r="B779">
        <v>0</v>
      </c>
      <c r="C779">
        <v>0</v>
      </c>
      <c r="D779">
        <v>0</v>
      </c>
      <c r="E779">
        <v>0</v>
      </c>
      <c r="F779">
        <v>1</v>
      </c>
      <c r="G779">
        <v>0</v>
      </c>
      <c r="H779">
        <v>0</v>
      </c>
      <c r="I779">
        <v>0</v>
      </c>
      <c r="J779">
        <v>2017</v>
      </c>
      <c r="K779" t="s">
        <v>623</v>
      </c>
      <c r="L779" t="s">
        <v>10035</v>
      </c>
      <c r="M779">
        <v>336</v>
      </c>
      <c r="N779" t="s">
        <v>11629</v>
      </c>
      <c r="O779" s="1">
        <v>40534</v>
      </c>
      <c r="Q779" t="s">
        <v>11897</v>
      </c>
      <c r="R779" t="s">
        <v>11896</v>
      </c>
      <c r="S779">
        <v>182</v>
      </c>
      <c r="T779">
        <v>739005</v>
      </c>
      <c r="U779">
        <v>739005</v>
      </c>
      <c r="V779">
        <v>9104847</v>
      </c>
      <c r="W779" t="s">
        <v>11770</v>
      </c>
      <c r="X779">
        <v>0</v>
      </c>
      <c r="Y779" t="s">
        <v>11960</v>
      </c>
    </row>
    <row r="780" spans="1:25">
      <c r="A780" t="s">
        <v>9941</v>
      </c>
      <c r="B780">
        <v>0</v>
      </c>
      <c r="C780">
        <v>0</v>
      </c>
      <c r="D780">
        <v>0</v>
      </c>
      <c r="E780">
        <v>0</v>
      </c>
      <c r="F780">
        <v>1</v>
      </c>
      <c r="G780">
        <v>0</v>
      </c>
      <c r="H780">
        <v>0</v>
      </c>
      <c r="I780">
        <v>0</v>
      </c>
      <c r="J780">
        <v>2017</v>
      </c>
      <c r="K780" t="s">
        <v>623</v>
      </c>
      <c r="L780" t="s">
        <v>10035</v>
      </c>
      <c r="M780">
        <v>337</v>
      </c>
      <c r="N780" t="s">
        <v>11629</v>
      </c>
      <c r="O780" s="1">
        <v>40534</v>
      </c>
      <c r="Q780" t="s">
        <v>11897</v>
      </c>
      <c r="R780" t="s">
        <v>11896</v>
      </c>
      <c r="S780">
        <v>182</v>
      </c>
      <c r="T780">
        <v>709889</v>
      </c>
      <c r="U780">
        <v>709889</v>
      </c>
      <c r="V780">
        <v>7261591</v>
      </c>
      <c r="W780" t="s">
        <v>11770</v>
      </c>
      <c r="X780">
        <v>0</v>
      </c>
      <c r="Y780" t="s">
        <v>11960</v>
      </c>
    </row>
    <row r="781" spans="1:25">
      <c r="A781" t="s">
        <v>9941</v>
      </c>
      <c r="B781">
        <v>0</v>
      </c>
      <c r="C781">
        <v>0</v>
      </c>
      <c r="D781">
        <v>0</v>
      </c>
      <c r="E781">
        <v>0</v>
      </c>
      <c r="F781">
        <v>1</v>
      </c>
      <c r="G781">
        <v>0</v>
      </c>
      <c r="H781">
        <v>0</v>
      </c>
      <c r="I781">
        <v>0</v>
      </c>
      <c r="J781">
        <v>2017</v>
      </c>
      <c r="K781" t="s">
        <v>623</v>
      </c>
      <c r="L781" t="s">
        <v>10032</v>
      </c>
      <c r="M781" t="s">
        <v>11959</v>
      </c>
      <c r="N781" t="s">
        <v>11629</v>
      </c>
      <c r="O781" s="1">
        <v>41494</v>
      </c>
      <c r="Q781" t="s">
        <v>11897</v>
      </c>
      <c r="R781" t="s">
        <v>11896</v>
      </c>
      <c r="S781">
        <v>195</v>
      </c>
      <c r="T781">
        <v>279874.01</v>
      </c>
      <c r="U781">
        <v>272613.01</v>
      </c>
      <c r="V781">
        <v>3001109.01</v>
      </c>
      <c r="W781" t="s">
        <v>11770</v>
      </c>
      <c r="X781">
        <v>0</v>
      </c>
      <c r="Y781" t="s">
        <v>11625</v>
      </c>
    </row>
    <row r="782" spans="1:25">
      <c r="A782" t="s">
        <v>9941</v>
      </c>
      <c r="B782">
        <v>0</v>
      </c>
      <c r="C782">
        <v>0</v>
      </c>
      <c r="D782">
        <v>0</v>
      </c>
      <c r="E782">
        <v>0</v>
      </c>
      <c r="F782">
        <v>1</v>
      </c>
      <c r="G782">
        <v>0</v>
      </c>
      <c r="H782">
        <v>0</v>
      </c>
      <c r="I782">
        <v>0</v>
      </c>
      <c r="J782">
        <v>2017</v>
      </c>
      <c r="K782" t="s">
        <v>623</v>
      </c>
      <c r="L782" t="s">
        <v>10032</v>
      </c>
      <c r="M782" t="s">
        <v>11958</v>
      </c>
      <c r="N782" t="s">
        <v>11629</v>
      </c>
      <c r="O782" s="1">
        <v>41494</v>
      </c>
      <c r="Q782" t="s">
        <v>11897</v>
      </c>
      <c r="R782" t="s">
        <v>11896</v>
      </c>
      <c r="S782">
        <v>195</v>
      </c>
      <c r="T782">
        <v>241500.01</v>
      </c>
      <c r="U782">
        <v>235222.01</v>
      </c>
      <c r="V782">
        <v>2592941.0099999998</v>
      </c>
      <c r="W782" t="s">
        <v>11770</v>
      </c>
      <c r="X782">
        <v>0</v>
      </c>
      <c r="Y782" t="s">
        <v>11625</v>
      </c>
    </row>
    <row r="783" spans="1:25">
      <c r="A783" t="s">
        <v>9941</v>
      </c>
      <c r="B783">
        <v>0</v>
      </c>
      <c r="C783">
        <v>0</v>
      </c>
      <c r="D783">
        <v>0</v>
      </c>
      <c r="E783">
        <v>0</v>
      </c>
      <c r="F783">
        <v>1</v>
      </c>
      <c r="G783">
        <v>0</v>
      </c>
      <c r="H783">
        <v>0</v>
      </c>
      <c r="I783">
        <v>0</v>
      </c>
      <c r="J783">
        <v>2017</v>
      </c>
      <c r="K783" t="s">
        <v>623</v>
      </c>
      <c r="L783" t="s">
        <v>10032</v>
      </c>
      <c r="M783" t="s">
        <v>11957</v>
      </c>
      <c r="N783" t="s">
        <v>11629</v>
      </c>
      <c r="O783" s="1">
        <v>41494</v>
      </c>
      <c r="Q783" t="s">
        <v>623</v>
      </c>
      <c r="R783" t="s">
        <v>11894</v>
      </c>
      <c r="S783">
        <v>235</v>
      </c>
      <c r="T783">
        <v>290641.01</v>
      </c>
      <c r="U783">
        <v>279688.01</v>
      </c>
      <c r="V783">
        <v>148921.01999999999</v>
      </c>
      <c r="W783" t="s">
        <v>11770</v>
      </c>
      <c r="X783">
        <v>0</v>
      </c>
      <c r="Y783" t="s">
        <v>11625</v>
      </c>
    </row>
    <row r="784" spans="1:25">
      <c r="A784" t="s">
        <v>9941</v>
      </c>
      <c r="B784">
        <v>0</v>
      </c>
      <c r="C784">
        <v>0</v>
      </c>
      <c r="D784">
        <v>0</v>
      </c>
      <c r="E784">
        <v>0</v>
      </c>
      <c r="F784">
        <v>0</v>
      </c>
      <c r="G784">
        <v>0</v>
      </c>
      <c r="H784">
        <v>0</v>
      </c>
      <c r="I784">
        <v>1</v>
      </c>
      <c r="J784">
        <v>2017</v>
      </c>
      <c r="K784" t="s">
        <v>623</v>
      </c>
      <c r="L784" t="s">
        <v>10030</v>
      </c>
      <c r="M784" t="s">
        <v>11829</v>
      </c>
      <c r="N784" t="s">
        <v>11629</v>
      </c>
      <c r="O784" s="1">
        <v>41664</v>
      </c>
      <c r="Q784" t="s">
        <v>11906</v>
      </c>
      <c r="R784" t="s">
        <v>11905</v>
      </c>
      <c r="S784">
        <v>49.9</v>
      </c>
      <c r="T784">
        <v>44736</v>
      </c>
      <c r="U784">
        <v>43735</v>
      </c>
      <c r="V784">
        <v>462014</v>
      </c>
      <c r="W784" t="s">
        <v>11770</v>
      </c>
      <c r="X784">
        <v>0</v>
      </c>
      <c r="Y784" t="s">
        <v>11956</v>
      </c>
    </row>
    <row r="785" spans="1:25">
      <c r="A785" t="s">
        <v>9941</v>
      </c>
      <c r="B785">
        <v>0</v>
      </c>
      <c r="C785">
        <v>0</v>
      </c>
      <c r="D785">
        <v>0</v>
      </c>
      <c r="E785">
        <v>0</v>
      </c>
      <c r="F785">
        <v>1</v>
      </c>
      <c r="G785">
        <v>0</v>
      </c>
      <c r="H785">
        <v>0</v>
      </c>
      <c r="I785">
        <v>0</v>
      </c>
      <c r="J785">
        <v>2017</v>
      </c>
      <c r="K785" t="s">
        <v>623</v>
      </c>
      <c r="L785" t="s">
        <v>10028</v>
      </c>
      <c r="M785">
        <v>165</v>
      </c>
      <c r="N785" t="s">
        <v>11629</v>
      </c>
      <c r="O785" s="1">
        <v>39817</v>
      </c>
      <c r="Q785" t="s">
        <v>623</v>
      </c>
      <c r="R785" t="s">
        <v>11894</v>
      </c>
      <c r="S785">
        <v>249.82</v>
      </c>
      <c r="T785">
        <v>1048601</v>
      </c>
      <c r="U785">
        <v>1048601</v>
      </c>
      <c r="V785">
        <v>1170947</v>
      </c>
      <c r="W785" t="s">
        <v>11770</v>
      </c>
      <c r="X785">
        <v>0</v>
      </c>
      <c r="Y785" t="s">
        <v>11910</v>
      </c>
    </row>
    <row r="786" spans="1:25">
      <c r="A786" t="s">
        <v>9941</v>
      </c>
      <c r="B786">
        <v>0</v>
      </c>
      <c r="C786">
        <v>0</v>
      </c>
      <c r="D786">
        <v>0</v>
      </c>
      <c r="E786">
        <v>0</v>
      </c>
      <c r="F786">
        <v>1</v>
      </c>
      <c r="G786">
        <v>0</v>
      </c>
      <c r="H786">
        <v>0</v>
      </c>
      <c r="I786">
        <v>0</v>
      </c>
      <c r="J786">
        <v>2017</v>
      </c>
      <c r="K786" t="s">
        <v>623</v>
      </c>
      <c r="L786" t="s">
        <v>10028</v>
      </c>
      <c r="M786">
        <v>334</v>
      </c>
      <c r="N786" t="s">
        <v>11629</v>
      </c>
      <c r="O786" s="1">
        <v>39817</v>
      </c>
      <c r="Q786" t="s">
        <v>11897</v>
      </c>
      <c r="R786" t="s">
        <v>11896</v>
      </c>
      <c r="S786">
        <v>181.64</v>
      </c>
      <c r="T786">
        <v>861423</v>
      </c>
      <c r="U786">
        <v>861423</v>
      </c>
      <c r="V786">
        <v>9525369</v>
      </c>
      <c r="W786" t="s">
        <v>11770</v>
      </c>
      <c r="X786">
        <v>0</v>
      </c>
      <c r="Y786" t="s">
        <v>11910</v>
      </c>
    </row>
    <row r="787" spans="1:25">
      <c r="A787" t="s">
        <v>9941</v>
      </c>
      <c r="B787">
        <v>0</v>
      </c>
      <c r="C787">
        <v>0</v>
      </c>
      <c r="D787">
        <v>0</v>
      </c>
      <c r="E787">
        <v>0</v>
      </c>
      <c r="F787">
        <v>1</v>
      </c>
      <c r="G787">
        <v>0</v>
      </c>
      <c r="H787">
        <v>0</v>
      </c>
      <c r="I787">
        <v>0</v>
      </c>
      <c r="J787">
        <v>2017</v>
      </c>
      <c r="K787" t="s">
        <v>623</v>
      </c>
      <c r="L787" t="s">
        <v>10028</v>
      </c>
      <c r="M787">
        <v>335</v>
      </c>
      <c r="N787" t="s">
        <v>11629</v>
      </c>
      <c r="O787" s="1">
        <v>39817</v>
      </c>
      <c r="Q787" t="s">
        <v>11897</v>
      </c>
      <c r="R787" t="s">
        <v>11896</v>
      </c>
      <c r="S787">
        <v>181.64</v>
      </c>
      <c r="T787">
        <v>869040</v>
      </c>
      <c r="U787">
        <v>869040</v>
      </c>
      <c r="V787">
        <v>9657727</v>
      </c>
      <c r="W787" t="s">
        <v>11770</v>
      </c>
      <c r="X787">
        <v>0</v>
      </c>
      <c r="Y787" t="s">
        <v>11910</v>
      </c>
    </row>
    <row r="788" spans="1:25">
      <c r="A788" t="s">
        <v>9941</v>
      </c>
      <c r="B788">
        <v>0</v>
      </c>
      <c r="C788">
        <v>0</v>
      </c>
      <c r="D788">
        <v>0</v>
      </c>
      <c r="E788">
        <v>0</v>
      </c>
      <c r="F788">
        <v>0</v>
      </c>
      <c r="G788">
        <v>0</v>
      </c>
      <c r="H788">
        <v>0</v>
      </c>
      <c r="I788">
        <v>1</v>
      </c>
      <c r="J788">
        <v>2017</v>
      </c>
      <c r="K788" t="s">
        <v>623</v>
      </c>
      <c r="L788" t="s">
        <v>10025</v>
      </c>
      <c r="M788" t="s">
        <v>11844</v>
      </c>
      <c r="N788" t="s">
        <v>11629</v>
      </c>
      <c r="O788" s="1">
        <v>40344</v>
      </c>
      <c r="Q788" t="s">
        <v>11906</v>
      </c>
      <c r="R788" t="s">
        <v>11905</v>
      </c>
      <c r="S788">
        <v>49.23</v>
      </c>
      <c r="T788">
        <v>14012</v>
      </c>
      <c r="U788">
        <v>13393</v>
      </c>
      <c r="V788">
        <v>151508</v>
      </c>
      <c r="W788" t="s">
        <v>11770</v>
      </c>
      <c r="X788">
        <v>0</v>
      </c>
      <c r="Y788" t="s">
        <v>11625</v>
      </c>
    </row>
    <row r="789" spans="1:25">
      <c r="A789" t="s">
        <v>9941</v>
      </c>
      <c r="B789">
        <v>0</v>
      </c>
      <c r="C789">
        <v>0</v>
      </c>
      <c r="D789">
        <v>0</v>
      </c>
      <c r="E789">
        <v>0</v>
      </c>
      <c r="F789">
        <v>0</v>
      </c>
      <c r="G789">
        <v>0</v>
      </c>
      <c r="H789">
        <v>0</v>
      </c>
      <c r="I789">
        <v>0</v>
      </c>
      <c r="J789">
        <v>2017</v>
      </c>
      <c r="K789" t="s">
        <v>623</v>
      </c>
      <c r="L789" t="s">
        <v>10023</v>
      </c>
      <c r="M789">
        <v>1</v>
      </c>
      <c r="N789" t="s">
        <v>11629</v>
      </c>
      <c r="O789" s="1">
        <v>36892</v>
      </c>
      <c r="Q789" t="s">
        <v>11906</v>
      </c>
      <c r="R789" t="s">
        <v>11905</v>
      </c>
      <c r="S789">
        <v>9.9</v>
      </c>
      <c r="T789">
        <v>234</v>
      </c>
      <c r="U789">
        <v>231</v>
      </c>
      <c r="V789">
        <v>0</v>
      </c>
      <c r="W789" t="s">
        <v>11770</v>
      </c>
      <c r="X789">
        <v>0</v>
      </c>
      <c r="Y789" t="s">
        <v>11625</v>
      </c>
    </row>
    <row r="790" spans="1:25">
      <c r="A790" t="s">
        <v>9941</v>
      </c>
      <c r="B790">
        <v>0</v>
      </c>
      <c r="C790">
        <v>0</v>
      </c>
      <c r="D790">
        <v>0</v>
      </c>
      <c r="E790">
        <v>0</v>
      </c>
      <c r="F790">
        <v>0</v>
      </c>
      <c r="G790">
        <v>0</v>
      </c>
      <c r="H790">
        <v>0</v>
      </c>
      <c r="I790">
        <v>0</v>
      </c>
      <c r="J790">
        <v>2017</v>
      </c>
      <c r="K790" t="s">
        <v>623</v>
      </c>
      <c r="L790" t="s">
        <v>10020</v>
      </c>
      <c r="M790">
        <v>1</v>
      </c>
      <c r="N790" t="s">
        <v>11629</v>
      </c>
      <c r="O790" s="1">
        <v>36892</v>
      </c>
      <c r="Q790" t="s">
        <v>11906</v>
      </c>
      <c r="R790" t="s">
        <v>11905</v>
      </c>
      <c r="S790">
        <v>9.9</v>
      </c>
      <c r="T790">
        <v>518</v>
      </c>
      <c r="U790">
        <v>502</v>
      </c>
      <c r="V790">
        <v>0</v>
      </c>
      <c r="W790" t="s">
        <v>11770</v>
      </c>
      <c r="X790">
        <v>0</v>
      </c>
      <c r="Y790" t="s">
        <v>11625</v>
      </c>
    </row>
    <row r="791" spans="1:25">
      <c r="A791" t="s">
        <v>9941</v>
      </c>
      <c r="B791">
        <v>0</v>
      </c>
      <c r="C791">
        <v>0</v>
      </c>
      <c r="D791">
        <v>0</v>
      </c>
      <c r="E791">
        <v>0</v>
      </c>
      <c r="F791">
        <v>0</v>
      </c>
      <c r="G791">
        <v>0</v>
      </c>
      <c r="H791">
        <v>0</v>
      </c>
      <c r="I791">
        <v>1</v>
      </c>
      <c r="J791">
        <v>2017</v>
      </c>
      <c r="K791" t="s">
        <v>623</v>
      </c>
      <c r="L791" t="s">
        <v>10017</v>
      </c>
      <c r="M791" t="s">
        <v>11954</v>
      </c>
      <c r="N791" t="s">
        <v>11629</v>
      </c>
      <c r="O791" s="1">
        <v>39995</v>
      </c>
      <c r="Q791" t="s">
        <v>11906</v>
      </c>
      <c r="R791" t="s">
        <v>11905</v>
      </c>
      <c r="S791">
        <v>100</v>
      </c>
      <c r="T791">
        <v>144273</v>
      </c>
      <c r="U791">
        <v>127631</v>
      </c>
      <c r="V791">
        <v>1205354</v>
      </c>
      <c r="W791" t="s">
        <v>11770</v>
      </c>
      <c r="X791">
        <v>0</v>
      </c>
      <c r="Y791" t="s">
        <v>11625</v>
      </c>
    </row>
    <row r="792" spans="1:25">
      <c r="A792" t="s">
        <v>9941</v>
      </c>
      <c r="B792">
        <v>0</v>
      </c>
      <c r="C792">
        <v>0</v>
      </c>
      <c r="D792">
        <v>0</v>
      </c>
      <c r="E792">
        <v>0</v>
      </c>
      <c r="F792">
        <v>0</v>
      </c>
      <c r="G792">
        <v>0</v>
      </c>
      <c r="H792">
        <v>0</v>
      </c>
      <c r="I792">
        <v>1</v>
      </c>
      <c r="J792">
        <v>2017</v>
      </c>
      <c r="K792" t="s">
        <v>623</v>
      </c>
      <c r="L792" t="s">
        <v>10017</v>
      </c>
      <c r="M792" t="s">
        <v>11953</v>
      </c>
      <c r="N792" t="s">
        <v>11629</v>
      </c>
      <c r="O792" s="1">
        <v>39995</v>
      </c>
      <c r="Q792" t="s">
        <v>11906</v>
      </c>
      <c r="R792" t="s">
        <v>11905</v>
      </c>
      <c r="S792">
        <v>100</v>
      </c>
      <c r="T792">
        <v>161862</v>
      </c>
      <c r="U792">
        <v>143806</v>
      </c>
      <c r="V792">
        <v>1356776</v>
      </c>
      <c r="W792" t="s">
        <v>11770</v>
      </c>
      <c r="X792">
        <v>0</v>
      </c>
      <c r="Y792" t="s">
        <v>11625</v>
      </c>
    </row>
    <row r="793" spans="1:25">
      <c r="A793" t="s">
        <v>9941</v>
      </c>
      <c r="B793">
        <v>0</v>
      </c>
      <c r="C793">
        <v>0</v>
      </c>
      <c r="D793">
        <v>0</v>
      </c>
      <c r="E793">
        <v>0</v>
      </c>
      <c r="F793">
        <v>0</v>
      </c>
      <c r="G793">
        <v>0</v>
      </c>
      <c r="H793">
        <v>0</v>
      </c>
      <c r="I793">
        <v>1</v>
      </c>
      <c r="J793">
        <v>2017</v>
      </c>
      <c r="K793" t="s">
        <v>623</v>
      </c>
      <c r="L793" t="s">
        <v>10017</v>
      </c>
      <c r="M793" t="s">
        <v>11952</v>
      </c>
      <c r="N793" t="s">
        <v>11629</v>
      </c>
      <c r="O793" s="1">
        <v>39995</v>
      </c>
      <c r="Q793" t="s">
        <v>11906</v>
      </c>
      <c r="R793" t="s">
        <v>11905</v>
      </c>
      <c r="S793">
        <v>100</v>
      </c>
      <c r="T793">
        <v>153552</v>
      </c>
      <c r="U793">
        <v>135835</v>
      </c>
      <c r="V793">
        <v>1274277</v>
      </c>
      <c r="W793" t="s">
        <v>11770</v>
      </c>
      <c r="X793">
        <v>0</v>
      </c>
      <c r="Y793" t="s">
        <v>11625</v>
      </c>
    </row>
    <row r="794" spans="1:25">
      <c r="A794" t="s">
        <v>9941</v>
      </c>
      <c r="B794">
        <v>0</v>
      </c>
      <c r="C794">
        <v>0</v>
      </c>
      <c r="D794">
        <v>0</v>
      </c>
      <c r="E794">
        <v>0</v>
      </c>
      <c r="F794">
        <v>0</v>
      </c>
      <c r="G794">
        <v>0</v>
      </c>
      <c r="H794">
        <v>0</v>
      </c>
      <c r="I794">
        <v>1</v>
      </c>
      <c r="J794">
        <v>2017</v>
      </c>
      <c r="K794" t="s">
        <v>623</v>
      </c>
      <c r="L794" t="s">
        <v>10017</v>
      </c>
      <c r="M794" t="s">
        <v>11951</v>
      </c>
      <c r="N794" t="s">
        <v>11629</v>
      </c>
      <c r="O794" s="1">
        <v>39995</v>
      </c>
      <c r="Q794" t="s">
        <v>11906</v>
      </c>
      <c r="R794" t="s">
        <v>11905</v>
      </c>
      <c r="S794">
        <v>100</v>
      </c>
      <c r="T794">
        <v>144929</v>
      </c>
      <c r="U794">
        <v>128404</v>
      </c>
      <c r="V794">
        <v>1220666</v>
      </c>
      <c r="W794" t="s">
        <v>11770</v>
      </c>
      <c r="X794">
        <v>0</v>
      </c>
      <c r="Y794" t="s">
        <v>11625</v>
      </c>
    </row>
    <row r="795" spans="1:25">
      <c r="A795" t="s">
        <v>9941</v>
      </c>
      <c r="B795">
        <v>0</v>
      </c>
      <c r="C795">
        <v>0</v>
      </c>
      <c r="D795">
        <v>0</v>
      </c>
      <c r="E795">
        <v>0</v>
      </c>
      <c r="F795">
        <v>0</v>
      </c>
      <c r="G795">
        <v>0</v>
      </c>
      <c r="H795">
        <v>0</v>
      </c>
      <c r="I795">
        <v>1</v>
      </c>
      <c r="J795">
        <v>2017</v>
      </c>
      <c r="K795" t="s">
        <v>623</v>
      </c>
      <c r="L795" t="s">
        <v>10014</v>
      </c>
      <c r="M795" t="s">
        <v>11636</v>
      </c>
      <c r="N795" t="s">
        <v>11637</v>
      </c>
      <c r="O795" s="1">
        <v>39938</v>
      </c>
      <c r="Q795" t="s">
        <v>11906</v>
      </c>
      <c r="R795" t="s">
        <v>11905</v>
      </c>
      <c r="S795">
        <v>59.76</v>
      </c>
      <c r="T795">
        <v>33992</v>
      </c>
      <c r="U795">
        <v>33680</v>
      </c>
      <c r="V795">
        <v>366942</v>
      </c>
      <c r="W795" t="s">
        <v>11770</v>
      </c>
      <c r="X795">
        <v>0</v>
      </c>
      <c r="Y795" t="s">
        <v>11625</v>
      </c>
    </row>
    <row r="796" spans="1:25">
      <c r="A796" t="s">
        <v>9941</v>
      </c>
      <c r="B796">
        <v>0</v>
      </c>
      <c r="C796">
        <v>0</v>
      </c>
      <c r="D796">
        <v>0</v>
      </c>
      <c r="E796">
        <v>0</v>
      </c>
      <c r="F796">
        <v>0</v>
      </c>
      <c r="G796">
        <v>0</v>
      </c>
      <c r="H796">
        <v>0</v>
      </c>
      <c r="I796">
        <v>1</v>
      </c>
      <c r="J796">
        <v>2017</v>
      </c>
      <c r="K796" t="s">
        <v>623</v>
      </c>
      <c r="L796" t="s">
        <v>10014</v>
      </c>
      <c r="M796" t="s">
        <v>11692</v>
      </c>
      <c r="N796" t="s">
        <v>11637</v>
      </c>
      <c r="O796" s="1">
        <v>39938</v>
      </c>
      <c r="Q796" t="s">
        <v>11906</v>
      </c>
      <c r="R796" t="s">
        <v>11905</v>
      </c>
      <c r="S796">
        <v>59.76</v>
      </c>
      <c r="T796">
        <v>33340</v>
      </c>
      <c r="U796">
        <v>33035</v>
      </c>
      <c r="V796">
        <v>359970</v>
      </c>
      <c r="W796" t="s">
        <v>11770</v>
      </c>
      <c r="X796">
        <v>0</v>
      </c>
      <c r="Y796" t="s">
        <v>11625</v>
      </c>
    </row>
    <row r="797" spans="1:25">
      <c r="A797" t="s">
        <v>9941</v>
      </c>
      <c r="B797">
        <v>0</v>
      </c>
      <c r="C797">
        <v>0</v>
      </c>
      <c r="D797">
        <v>0</v>
      </c>
      <c r="E797">
        <v>0</v>
      </c>
      <c r="F797">
        <v>0</v>
      </c>
      <c r="G797">
        <v>0</v>
      </c>
      <c r="H797">
        <v>0</v>
      </c>
      <c r="I797">
        <v>1</v>
      </c>
      <c r="J797">
        <v>2017</v>
      </c>
      <c r="K797" t="s">
        <v>623</v>
      </c>
      <c r="L797" t="s">
        <v>10011</v>
      </c>
      <c r="M797" t="s">
        <v>11950</v>
      </c>
      <c r="N797" t="s">
        <v>11629</v>
      </c>
      <c r="O797" s="1">
        <v>40346</v>
      </c>
      <c r="Q797" t="s">
        <v>11906</v>
      </c>
      <c r="R797" t="s">
        <v>11905</v>
      </c>
      <c r="S797">
        <v>50</v>
      </c>
      <c r="T797">
        <v>22300</v>
      </c>
      <c r="U797">
        <v>21650</v>
      </c>
      <c r="V797">
        <v>234978</v>
      </c>
      <c r="W797" t="s">
        <v>11770</v>
      </c>
      <c r="X797">
        <v>0</v>
      </c>
      <c r="Y797" t="s">
        <v>11625</v>
      </c>
    </row>
    <row r="798" spans="1:25">
      <c r="A798" t="s">
        <v>9941</v>
      </c>
      <c r="B798">
        <v>0</v>
      </c>
      <c r="C798">
        <v>0</v>
      </c>
      <c r="D798">
        <v>0</v>
      </c>
      <c r="E798">
        <v>0</v>
      </c>
      <c r="F798">
        <v>0</v>
      </c>
      <c r="G798">
        <v>0</v>
      </c>
      <c r="H798">
        <v>0</v>
      </c>
      <c r="I798">
        <v>1</v>
      </c>
      <c r="J798">
        <v>2017</v>
      </c>
      <c r="K798" t="s">
        <v>623</v>
      </c>
      <c r="L798" t="s">
        <v>10011</v>
      </c>
      <c r="M798" t="s">
        <v>11949</v>
      </c>
      <c r="N798" t="s">
        <v>11629</v>
      </c>
      <c r="O798" s="1">
        <v>40346</v>
      </c>
      <c r="Q798" t="s">
        <v>11906</v>
      </c>
      <c r="R798" t="s">
        <v>11905</v>
      </c>
      <c r="S798">
        <v>50</v>
      </c>
      <c r="T798">
        <v>22342</v>
      </c>
      <c r="U798">
        <v>21650</v>
      </c>
      <c r="V798">
        <v>234978</v>
      </c>
      <c r="W798" t="s">
        <v>11770</v>
      </c>
      <c r="X798">
        <v>0</v>
      </c>
      <c r="Y798" t="s">
        <v>11625</v>
      </c>
    </row>
    <row r="799" spans="1:25">
      <c r="A799" t="s">
        <v>9941</v>
      </c>
      <c r="B799">
        <v>0</v>
      </c>
      <c r="C799">
        <v>0</v>
      </c>
      <c r="D799">
        <v>0</v>
      </c>
      <c r="E799">
        <v>0</v>
      </c>
      <c r="F799">
        <v>1</v>
      </c>
      <c r="G799">
        <v>0</v>
      </c>
      <c r="H799">
        <v>0</v>
      </c>
      <c r="I799">
        <v>0</v>
      </c>
      <c r="J799">
        <v>2017</v>
      </c>
      <c r="K799" t="s">
        <v>623</v>
      </c>
      <c r="L799" t="s">
        <v>10009</v>
      </c>
      <c r="M799">
        <v>1</v>
      </c>
      <c r="N799" t="s">
        <v>11629</v>
      </c>
      <c r="O799" s="1">
        <v>41209</v>
      </c>
      <c r="Q799" t="s">
        <v>11897</v>
      </c>
      <c r="R799" t="s">
        <v>11896</v>
      </c>
      <c r="S799">
        <v>187</v>
      </c>
      <c r="T799">
        <v>486133.01</v>
      </c>
      <c r="U799">
        <v>471252</v>
      </c>
      <c r="V799">
        <v>5244651.01</v>
      </c>
      <c r="W799" t="s">
        <v>11770</v>
      </c>
      <c r="X799">
        <v>0</v>
      </c>
      <c r="Y799" t="s">
        <v>11625</v>
      </c>
    </row>
    <row r="800" spans="1:25">
      <c r="A800" t="s">
        <v>9941</v>
      </c>
      <c r="B800">
        <v>0</v>
      </c>
      <c r="C800">
        <v>0</v>
      </c>
      <c r="D800">
        <v>0</v>
      </c>
      <c r="E800">
        <v>0</v>
      </c>
      <c r="F800">
        <v>1</v>
      </c>
      <c r="G800">
        <v>0</v>
      </c>
      <c r="H800">
        <v>0</v>
      </c>
      <c r="I800">
        <v>0</v>
      </c>
      <c r="J800">
        <v>2017</v>
      </c>
      <c r="K800" t="s">
        <v>623</v>
      </c>
      <c r="L800" t="s">
        <v>10009</v>
      </c>
      <c r="M800">
        <v>2</v>
      </c>
      <c r="N800" t="s">
        <v>11629</v>
      </c>
      <c r="O800" s="1">
        <v>41209</v>
      </c>
      <c r="Q800" t="s">
        <v>623</v>
      </c>
      <c r="R800" t="s">
        <v>11894</v>
      </c>
      <c r="S800">
        <v>105.23</v>
      </c>
      <c r="T800">
        <v>263321.01</v>
      </c>
      <c r="U800">
        <v>255258.01</v>
      </c>
      <c r="V800">
        <v>0</v>
      </c>
      <c r="W800" t="s">
        <v>11770</v>
      </c>
      <c r="X800">
        <v>0</v>
      </c>
      <c r="Y800" t="s">
        <v>11625</v>
      </c>
    </row>
    <row r="801" spans="1:25">
      <c r="A801" t="s">
        <v>9941</v>
      </c>
      <c r="B801">
        <v>0</v>
      </c>
      <c r="C801">
        <v>0</v>
      </c>
      <c r="D801">
        <v>0</v>
      </c>
      <c r="E801">
        <v>0</v>
      </c>
      <c r="F801">
        <v>0</v>
      </c>
      <c r="G801">
        <v>0</v>
      </c>
      <c r="H801">
        <v>0</v>
      </c>
      <c r="I801">
        <v>1</v>
      </c>
      <c r="J801">
        <v>2017</v>
      </c>
      <c r="K801" t="s">
        <v>623</v>
      </c>
      <c r="L801" t="s">
        <v>10007</v>
      </c>
      <c r="M801" t="s">
        <v>11948</v>
      </c>
      <c r="N801" t="s">
        <v>11629</v>
      </c>
      <c r="O801" s="1">
        <v>41395</v>
      </c>
      <c r="Q801" t="s">
        <v>11906</v>
      </c>
      <c r="R801" t="s">
        <v>11905</v>
      </c>
      <c r="S801">
        <v>207</v>
      </c>
      <c r="T801">
        <v>44475.01</v>
      </c>
      <c r="U801">
        <v>40444</v>
      </c>
      <c r="V801">
        <v>492910</v>
      </c>
      <c r="W801" t="s">
        <v>11770</v>
      </c>
      <c r="X801">
        <v>0</v>
      </c>
      <c r="Y801" t="s">
        <v>11625</v>
      </c>
    </row>
    <row r="802" spans="1:25">
      <c r="A802" t="s">
        <v>9941</v>
      </c>
      <c r="B802">
        <v>0</v>
      </c>
      <c r="C802">
        <v>0</v>
      </c>
      <c r="D802">
        <v>0</v>
      </c>
      <c r="E802">
        <v>0</v>
      </c>
      <c r="F802">
        <v>0</v>
      </c>
      <c r="G802">
        <v>0</v>
      </c>
      <c r="H802">
        <v>0</v>
      </c>
      <c r="I802">
        <v>1</v>
      </c>
      <c r="J802">
        <v>2017</v>
      </c>
      <c r="K802" t="s">
        <v>623</v>
      </c>
      <c r="L802" t="s">
        <v>10007</v>
      </c>
      <c r="M802" t="s">
        <v>11947</v>
      </c>
      <c r="N802" t="s">
        <v>11629</v>
      </c>
      <c r="O802" s="1">
        <v>41395</v>
      </c>
      <c r="Q802" t="s">
        <v>11906</v>
      </c>
      <c r="R802" t="s">
        <v>11905</v>
      </c>
      <c r="S802">
        <v>207</v>
      </c>
      <c r="T802">
        <v>42464.02</v>
      </c>
      <c r="U802">
        <v>39139</v>
      </c>
      <c r="V802">
        <v>468890</v>
      </c>
      <c r="W802" t="s">
        <v>11770</v>
      </c>
      <c r="X802">
        <v>0</v>
      </c>
      <c r="Y802" t="s">
        <v>11625</v>
      </c>
    </row>
    <row r="803" spans="1:25">
      <c r="A803" t="s">
        <v>9941</v>
      </c>
      <c r="B803">
        <v>0</v>
      </c>
      <c r="C803">
        <v>0</v>
      </c>
      <c r="D803">
        <v>0</v>
      </c>
      <c r="E803">
        <v>0</v>
      </c>
      <c r="F803">
        <v>0</v>
      </c>
      <c r="G803">
        <v>0</v>
      </c>
      <c r="H803">
        <v>0</v>
      </c>
      <c r="I803">
        <v>1</v>
      </c>
      <c r="J803">
        <v>2017</v>
      </c>
      <c r="K803" t="s">
        <v>623</v>
      </c>
      <c r="L803" t="s">
        <v>10007</v>
      </c>
      <c r="M803" t="s">
        <v>11946</v>
      </c>
      <c r="N803" t="s">
        <v>11629</v>
      </c>
      <c r="O803" s="1">
        <v>41395</v>
      </c>
      <c r="Q803" t="s">
        <v>11906</v>
      </c>
      <c r="R803" t="s">
        <v>11905</v>
      </c>
      <c r="S803">
        <v>207</v>
      </c>
      <c r="T803">
        <v>55431.03</v>
      </c>
      <c r="U803">
        <v>52935</v>
      </c>
      <c r="V803">
        <v>613700</v>
      </c>
      <c r="W803" t="s">
        <v>11770</v>
      </c>
      <c r="X803">
        <v>0</v>
      </c>
      <c r="Y803" t="s">
        <v>11625</v>
      </c>
    </row>
    <row r="804" spans="1:25">
      <c r="A804" t="s">
        <v>9941</v>
      </c>
      <c r="B804">
        <v>0</v>
      </c>
      <c r="C804">
        <v>0</v>
      </c>
      <c r="D804">
        <v>0</v>
      </c>
      <c r="E804">
        <v>0</v>
      </c>
      <c r="F804">
        <v>0</v>
      </c>
      <c r="G804">
        <v>0</v>
      </c>
      <c r="H804">
        <v>0</v>
      </c>
      <c r="I804">
        <v>1</v>
      </c>
      <c r="J804">
        <v>2017</v>
      </c>
      <c r="K804" t="s">
        <v>623</v>
      </c>
      <c r="L804" t="s">
        <v>10007</v>
      </c>
      <c r="M804" t="s">
        <v>11945</v>
      </c>
      <c r="N804" t="s">
        <v>11629</v>
      </c>
      <c r="O804" s="1">
        <v>41395</v>
      </c>
      <c r="Q804" t="s">
        <v>11906</v>
      </c>
      <c r="R804" t="s">
        <v>11905</v>
      </c>
      <c r="S804">
        <v>207</v>
      </c>
      <c r="T804">
        <v>39075.019999999997</v>
      </c>
      <c r="U804">
        <v>37430</v>
      </c>
      <c r="V804">
        <v>436950</v>
      </c>
      <c r="W804" t="s">
        <v>11770</v>
      </c>
      <c r="X804">
        <v>0</v>
      </c>
      <c r="Y804" t="s">
        <v>11625</v>
      </c>
    </row>
    <row r="805" spans="1:25">
      <c r="A805" t="s">
        <v>9941</v>
      </c>
      <c r="B805">
        <v>0</v>
      </c>
      <c r="C805">
        <v>0</v>
      </c>
      <c r="D805">
        <v>0</v>
      </c>
      <c r="E805">
        <v>1</v>
      </c>
      <c r="F805">
        <v>0</v>
      </c>
      <c r="G805">
        <v>0</v>
      </c>
      <c r="H805">
        <v>0</v>
      </c>
      <c r="I805">
        <v>0</v>
      </c>
      <c r="J805">
        <v>2017</v>
      </c>
      <c r="K805" t="s">
        <v>623</v>
      </c>
      <c r="L805" t="s">
        <v>10005</v>
      </c>
      <c r="M805">
        <v>1</v>
      </c>
      <c r="N805" t="s">
        <v>11629</v>
      </c>
      <c r="O805" s="1">
        <v>37681</v>
      </c>
      <c r="Q805" t="s">
        <v>11912</v>
      </c>
      <c r="R805" t="s">
        <v>11911</v>
      </c>
      <c r="S805">
        <v>0.75</v>
      </c>
      <c r="T805">
        <v>3797</v>
      </c>
      <c r="U805">
        <v>3797</v>
      </c>
      <c r="V805">
        <v>46661</v>
      </c>
      <c r="W805" t="s">
        <v>11770</v>
      </c>
      <c r="X805">
        <v>0</v>
      </c>
      <c r="Y805" t="s">
        <v>11625</v>
      </c>
    </row>
    <row r="806" spans="1:25">
      <c r="A806" t="s">
        <v>9941</v>
      </c>
      <c r="B806">
        <v>0</v>
      </c>
      <c r="C806">
        <v>0</v>
      </c>
      <c r="D806">
        <v>0</v>
      </c>
      <c r="E806">
        <v>1</v>
      </c>
      <c r="F806">
        <v>0</v>
      </c>
      <c r="G806">
        <v>0</v>
      </c>
      <c r="H806">
        <v>0</v>
      </c>
      <c r="I806">
        <v>0</v>
      </c>
      <c r="J806">
        <v>2017</v>
      </c>
      <c r="K806" t="s">
        <v>623</v>
      </c>
      <c r="L806" t="s">
        <v>10005</v>
      </c>
      <c r="M806">
        <v>2</v>
      </c>
      <c r="N806" t="s">
        <v>11629</v>
      </c>
      <c r="O806" s="1">
        <v>37681</v>
      </c>
      <c r="Q806" t="s">
        <v>11912</v>
      </c>
      <c r="R806" t="s">
        <v>11911</v>
      </c>
      <c r="S806">
        <v>0.75</v>
      </c>
      <c r="T806">
        <v>4553</v>
      </c>
      <c r="U806">
        <v>4553</v>
      </c>
      <c r="V806">
        <v>53246</v>
      </c>
      <c r="W806" t="s">
        <v>11770</v>
      </c>
      <c r="X806">
        <v>0</v>
      </c>
      <c r="Y806" t="s">
        <v>11625</v>
      </c>
    </row>
    <row r="807" spans="1:25">
      <c r="A807" t="s">
        <v>9941</v>
      </c>
      <c r="B807">
        <v>0</v>
      </c>
      <c r="C807">
        <v>0</v>
      </c>
      <c r="D807">
        <v>0</v>
      </c>
      <c r="E807">
        <v>0</v>
      </c>
      <c r="F807">
        <v>0</v>
      </c>
      <c r="G807">
        <v>0</v>
      </c>
      <c r="H807">
        <v>0</v>
      </c>
      <c r="I807">
        <v>1</v>
      </c>
      <c r="J807">
        <v>2017</v>
      </c>
      <c r="K807" t="s">
        <v>623</v>
      </c>
      <c r="L807" t="s">
        <v>10003</v>
      </c>
      <c r="M807" t="s">
        <v>11944</v>
      </c>
      <c r="N807" t="s">
        <v>11629</v>
      </c>
      <c r="O807" s="1">
        <v>41183</v>
      </c>
      <c r="Q807" t="s">
        <v>11906</v>
      </c>
      <c r="R807" t="s">
        <v>11905</v>
      </c>
      <c r="S807">
        <v>50</v>
      </c>
      <c r="T807">
        <v>35729</v>
      </c>
      <c r="U807">
        <v>34112</v>
      </c>
      <c r="V807">
        <v>373266</v>
      </c>
      <c r="W807" t="s">
        <v>11770</v>
      </c>
      <c r="X807">
        <v>0</v>
      </c>
      <c r="Y807" t="s">
        <v>11625</v>
      </c>
    </row>
    <row r="808" spans="1:25">
      <c r="A808" t="s">
        <v>9941</v>
      </c>
      <c r="B808">
        <v>0</v>
      </c>
      <c r="C808">
        <v>0</v>
      </c>
      <c r="D808">
        <v>0</v>
      </c>
      <c r="E808">
        <v>0</v>
      </c>
      <c r="F808">
        <v>0</v>
      </c>
      <c r="G808">
        <v>0</v>
      </c>
      <c r="H808">
        <v>0</v>
      </c>
      <c r="I808">
        <v>1</v>
      </c>
      <c r="J808">
        <v>2017</v>
      </c>
      <c r="K808" t="s">
        <v>623</v>
      </c>
      <c r="L808" t="s">
        <v>10003</v>
      </c>
      <c r="M808" t="s">
        <v>11943</v>
      </c>
      <c r="N808" t="s">
        <v>11629</v>
      </c>
      <c r="O808" s="1">
        <v>41183</v>
      </c>
      <c r="Q808" t="s">
        <v>11906</v>
      </c>
      <c r="R808" t="s">
        <v>11905</v>
      </c>
      <c r="S808">
        <v>50</v>
      </c>
      <c r="T808">
        <v>35992</v>
      </c>
      <c r="U808">
        <v>34350</v>
      </c>
      <c r="V808">
        <v>373251</v>
      </c>
      <c r="W808" t="s">
        <v>11770</v>
      </c>
      <c r="X808">
        <v>0</v>
      </c>
      <c r="Y808" t="s">
        <v>11625</v>
      </c>
    </row>
    <row r="809" spans="1:25">
      <c r="A809" t="s">
        <v>9941</v>
      </c>
      <c r="B809">
        <v>0</v>
      </c>
      <c r="C809">
        <v>0</v>
      </c>
      <c r="D809">
        <v>0</v>
      </c>
      <c r="E809">
        <v>0</v>
      </c>
      <c r="F809">
        <v>0</v>
      </c>
      <c r="G809">
        <v>0</v>
      </c>
      <c r="H809">
        <v>0</v>
      </c>
      <c r="I809">
        <v>1</v>
      </c>
      <c r="J809">
        <v>2017</v>
      </c>
      <c r="K809" t="s">
        <v>623</v>
      </c>
      <c r="L809" t="s">
        <v>10003</v>
      </c>
      <c r="M809" t="s">
        <v>11942</v>
      </c>
      <c r="N809" t="s">
        <v>11629</v>
      </c>
      <c r="O809" s="1">
        <v>41183</v>
      </c>
      <c r="Q809" t="s">
        <v>11906</v>
      </c>
      <c r="R809" t="s">
        <v>11905</v>
      </c>
      <c r="S809">
        <v>50</v>
      </c>
      <c r="T809">
        <v>35281</v>
      </c>
      <c r="U809">
        <v>33650</v>
      </c>
      <c r="V809">
        <v>360485</v>
      </c>
      <c r="W809" t="s">
        <v>11770</v>
      </c>
      <c r="X809">
        <v>0</v>
      </c>
      <c r="Y809" t="s">
        <v>11625</v>
      </c>
    </row>
    <row r="810" spans="1:25">
      <c r="A810" t="s">
        <v>9941</v>
      </c>
      <c r="B810">
        <v>0</v>
      </c>
      <c r="C810">
        <v>0</v>
      </c>
      <c r="D810">
        <v>0</v>
      </c>
      <c r="E810">
        <v>0</v>
      </c>
      <c r="F810">
        <v>0</v>
      </c>
      <c r="G810">
        <v>0</v>
      </c>
      <c r="H810">
        <v>0</v>
      </c>
      <c r="I810">
        <v>1</v>
      </c>
      <c r="J810">
        <v>2017</v>
      </c>
      <c r="K810" t="s">
        <v>623</v>
      </c>
      <c r="L810" t="s">
        <v>10003</v>
      </c>
      <c r="M810" t="s">
        <v>11941</v>
      </c>
      <c r="N810" t="s">
        <v>11629</v>
      </c>
      <c r="O810" s="1">
        <v>41183</v>
      </c>
      <c r="Q810" t="s">
        <v>11906</v>
      </c>
      <c r="R810" t="s">
        <v>11905</v>
      </c>
      <c r="S810">
        <v>50</v>
      </c>
      <c r="T810">
        <v>35595</v>
      </c>
      <c r="U810">
        <v>33961</v>
      </c>
      <c r="V810">
        <v>377322</v>
      </c>
      <c r="W810" t="s">
        <v>11770</v>
      </c>
      <c r="X810">
        <v>0</v>
      </c>
      <c r="Y810" t="s">
        <v>11625</v>
      </c>
    </row>
    <row r="811" spans="1:25">
      <c r="A811" t="s">
        <v>9941</v>
      </c>
      <c r="B811">
        <v>0</v>
      </c>
      <c r="C811">
        <v>0</v>
      </c>
      <c r="D811">
        <v>0</v>
      </c>
      <c r="E811">
        <v>1</v>
      </c>
      <c r="F811">
        <v>0</v>
      </c>
      <c r="G811">
        <v>0</v>
      </c>
      <c r="H811">
        <v>0</v>
      </c>
      <c r="I811">
        <v>0</v>
      </c>
      <c r="J811">
        <v>2017</v>
      </c>
      <c r="K811" t="s">
        <v>623</v>
      </c>
      <c r="L811" t="s">
        <v>10000</v>
      </c>
      <c r="M811" t="s">
        <v>11938</v>
      </c>
      <c r="N811" t="s">
        <v>11629</v>
      </c>
      <c r="O811" s="1">
        <v>39143</v>
      </c>
      <c r="Q811" t="s">
        <v>11897</v>
      </c>
      <c r="R811" t="s">
        <v>11896</v>
      </c>
      <c r="S811">
        <v>13.5</v>
      </c>
      <c r="T811">
        <v>99447</v>
      </c>
      <c r="U811">
        <v>99447</v>
      </c>
      <c r="V811">
        <v>1233847</v>
      </c>
      <c r="W811" t="s">
        <v>11770</v>
      </c>
      <c r="X811">
        <v>0</v>
      </c>
      <c r="Y811" t="s">
        <v>11625</v>
      </c>
    </row>
    <row r="812" spans="1:25">
      <c r="A812" t="s">
        <v>9941</v>
      </c>
      <c r="B812">
        <v>0</v>
      </c>
      <c r="C812">
        <v>0</v>
      </c>
      <c r="D812">
        <v>0</v>
      </c>
      <c r="E812">
        <v>1</v>
      </c>
      <c r="F812">
        <v>0</v>
      </c>
      <c r="G812">
        <v>0</v>
      </c>
      <c r="H812">
        <v>0</v>
      </c>
      <c r="I812">
        <v>0</v>
      </c>
      <c r="J812">
        <v>2017</v>
      </c>
      <c r="K812" t="s">
        <v>623</v>
      </c>
      <c r="L812" t="s">
        <v>10000</v>
      </c>
      <c r="M812" t="s">
        <v>11937</v>
      </c>
      <c r="N812" t="s">
        <v>11629</v>
      </c>
      <c r="O812" s="1">
        <v>39143</v>
      </c>
      <c r="Q812" t="s">
        <v>623</v>
      </c>
      <c r="R812" t="s">
        <v>11894</v>
      </c>
      <c r="S812">
        <v>5.5</v>
      </c>
      <c r="T812">
        <v>35569.01</v>
      </c>
      <c r="U812">
        <v>35569.01</v>
      </c>
      <c r="V812">
        <v>0</v>
      </c>
      <c r="W812" t="s">
        <v>11770</v>
      </c>
      <c r="X812">
        <v>0</v>
      </c>
      <c r="Y812" t="s">
        <v>11625</v>
      </c>
    </row>
    <row r="813" spans="1:25">
      <c r="A813" t="s">
        <v>9941</v>
      </c>
      <c r="B813">
        <v>0</v>
      </c>
      <c r="C813">
        <v>0</v>
      </c>
      <c r="D813">
        <v>0</v>
      </c>
      <c r="E813">
        <v>1</v>
      </c>
      <c r="F813">
        <v>0</v>
      </c>
      <c r="G813">
        <v>0</v>
      </c>
      <c r="H813">
        <v>0</v>
      </c>
      <c r="I813">
        <v>0</v>
      </c>
      <c r="J813">
        <v>2017</v>
      </c>
      <c r="K813" t="s">
        <v>623</v>
      </c>
      <c r="L813" t="s">
        <v>9997</v>
      </c>
      <c r="M813" t="s">
        <v>11936</v>
      </c>
      <c r="N813" t="s">
        <v>11629</v>
      </c>
      <c r="O813" s="1">
        <v>39630</v>
      </c>
      <c r="Q813" t="s">
        <v>11906</v>
      </c>
      <c r="R813" t="s">
        <v>11905</v>
      </c>
      <c r="S813">
        <v>6.3</v>
      </c>
      <c r="T813">
        <v>43751</v>
      </c>
      <c r="U813">
        <v>41900</v>
      </c>
      <c r="V813">
        <v>527515</v>
      </c>
      <c r="W813" t="s">
        <v>11770</v>
      </c>
      <c r="X813">
        <v>0</v>
      </c>
      <c r="Y813" t="s">
        <v>11625</v>
      </c>
    </row>
    <row r="814" spans="1:25">
      <c r="A814" t="s">
        <v>9941</v>
      </c>
      <c r="B814">
        <v>0</v>
      </c>
      <c r="C814">
        <v>0</v>
      </c>
      <c r="D814">
        <v>0</v>
      </c>
      <c r="E814">
        <v>1</v>
      </c>
      <c r="F814">
        <v>0</v>
      </c>
      <c r="G814">
        <v>0</v>
      </c>
      <c r="H814">
        <v>0</v>
      </c>
      <c r="I814">
        <v>0</v>
      </c>
      <c r="J814">
        <v>2017</v>
      </c>
      <c r="K814" t="s">
        <v>623</v>
      </c>
      <c r="L814" t="s">
        <v>9997</v>
      </c>
      <c r="M814" t="s">
        <v>11935</v>
      </c>
      <c r="N814" t="s">
        <v>11629</v>
      </c>
      <c r="O814" s="1">
        <v>42217</v>
      </c>
      <c r="Q814" t="s">
        <v>11906</v>
      </c>
      <c r="R814" t="s">
        <v>11905</v>
      </c>
      <c r="S814">
        <v>5.67</v>
      </c>
      <c r="T814">
        <v>39624</v>
      </c>
      <c r="U814">
        <v>38258</v>
      </c>
      <c r="V814">
        <v>516609</v>
      </c>
      <c r="W814" t="s">
        <v>11770</v>
      </c>
      <c r="X814">
        <v>0</v>
      </c>
      <c r="Y814" t="s">
        <v>11625</v>
      </c>
    </row>
    <row r="815" spans="1:25">
      <c r="A815" t="s">
        <v>9941</v>
      </c>
      <c r="B815">
        <v>0</v>
      </c>
      <c r="C815">
        <v>0</v>
      </c>
      <c r="D815">
        <v>0</v>
      </c>
      <c r="E815">
        <v>0</v>
      </c>
      <c r="F815">
        <v>0</v>
      </c>
      <c r="G815">
        <v>0</v>
      </c>
      <c r="H815">
        <v>0</v>
      </c>
      <c r="I815">
        <v>1</v>
      </c>
      <c r="J815">
        <v>2017</v>
      </c>
      <c r="K815" t="s">
        <v>623</v>
      </c>
      <c r="L815" t="s">
        <v>9995</v>
      </c>
      <c r="M815" t="s">
        <v>11934</v>
      </c>
      <c r="N815" t="s">
        <v>11629</v>
      </c>
      <c r="O815" s="1">
        <v>38504</v>
      </c>
      <c r="Q815" t="s">
        <v>11906</v>
      </c>
      <c r="R815" t="s">
        <v>11905</v>
      </c>
      <c r="S815">
        <v>47</v>
      </c>
      <c r="T815">
        <v>49499</v>
      </c>
      <c r="U815">
        <v>48652</v>
      </c>
      <c r="V815">
        <v>485706</v>
      </c>
      <c r="W815" t="s">
        <v>11770</v>
      </c>
      <c r="X815">
        <v>0</v>
      </c>
      <c r="Y815" t="s">
        <v>11625</v>
      </c>
    </row>
    <row r="816" spans="1:25">
      <c r="A816" t="s">
        <v>9941</v>
      </c>
      <c r="B816">
        <v>0</v>
      </c>
      <c r="C816">
        <v>0</v>
      </c>
      <c r="D816">
        <v>0</v>
      </c>
      <c r="E816">
        <v>0</v>
      </c>
      <c r="F816">
        <v>0</v>
      </c>
      <c r="G816">
        <v>0</v>
      </c>
      <c r="H816">
        <v>0</v>
      </c>
      <c r="I816">
        <v>1</v>
      </c>
      <c r="J816">
        <v>2017</v>
      </c>
      <c r="K816" t="s">
        <v>623</v>
      </c>
      <c r="L816" t="s">
        <v>9995</v>
      </c>
      <c r="M816" t="s">
        <v>11933</v>
      </c>
      <c r="N816" t="s">
        <v>11629</v>
      </c>
      <c r="O816" s="1">
        <v>40033</v>
      </c>
      <c r="Q816" t="s">
        <v>11906</v>
      </c>
      <c r="R816" t="s">
        <v>11905</v>
      </c>
      <c r="S816">
        <v>48</v>
      </c>
      <c r="T816">
        <v>65258</v>
      </c>
      <c r="U816">
        <v>63446</v>
      </c>
      <c r="V816">
        <v>610600</v>
      </c>
      <c r="W816" t="s">
        <v>11770</v>
      </c>
      <c r="X816">
        <v>0</v>
      </c>
      <c r="Y816" t="s">
        <v>11625</v>
      </c>
    </row>
    <row r="817" spans="1:25">
      <c r="A817" t="s">
        <v>9941</v>
      </c>
      <c r="B817">
        <v>0</v>
      </c>
      <c r="C817">
        <v>0</v>
      </c>
      <c r="D817">
        <v>0</v>
      </c>
      <c r="E817">
        <v>0</v>
      </c>
      <c r="F817">
        <v>0</v>
      </c>
      <c r="G817">
        <v>0</v>
      </c>
      <c r="H817">
        <v>0</v>
      </c>
      <c r="I817">
        <v>0</v>
      </c>
      <c r="J817">
        <v>2017</v>
      </c>
      <c r="K817" t="s">
        <v>623</v>
      </c>
      <c r="L817" t="s">
        <v>9993</v>
      </c>
      <c r="M817" t="s">
        <v>11932</v>
      </c>
      <c r="N817" t="s">
        <v>11629</v>
      </c>
      <c r="O817" s="1">
        <v>40483</v>
      </c>
      <c r="Q817" t="s">
        <v>11919</v>
      </c>
      <c r="R817" t="s">
        <v>11918</v>
      </c>
      <c r="S817">
        <v>1.4</v>
      </c>
      <c r="T817">
        <v>9228</v>
      </c>
      <c r="U817">
        <v>8872</v>
      </c>
      <c r="V817">
        <v>76052</v>
      </c>
      <c r="W817" t="s">
        <v>11770</v>
      </c>
      <c r="X817">
        <v>0</v>
      </c>
      <c r="Y817" t="s">
        <v>11625</v>
      </c>
    </row>
    <row r="818" spans="1:25">
      <c r="A818" t="s">
        <v>9941</v>
      </c>
      <c r="B818">
        <v>0</v>
      </c>
      <c r="C818">
        <v>0</v>
      </c>
      <c r="D818">
        <v>0</v>
      </c>
      <c r="E818">
        <v>0</v>
      </c>
      <c r="F818">
        <v>0</v>
      </c>
      <c r="G818">
        <v>0</v>
      </c>
      <c r="H818">
        <v>0</v>
      </c>
      <c r="I818">
        <v>1</v>
      </c>
      <c r="J818">
        <v>2017</v>
      </c>
      <c r="K818" t="s">
        <v>623</v>
      </c>
      <c r="L818" t="s">
        <v>9990</v>
      </c>
      <c r="M818" t="s">
        <v>11931</v>
      </c>
      <c r="N818" t="s">
        <v>11629</v>
      </c>
      <c r="O818" s="1">
        <v>42677</v>
      </c>
      <c r="Q818" t="s">
        <v>11906</v>
      </c>
      <c r="R818" t="s">
        <v>11905</v>
      </c>
      <c r="S818">
        <v>106</v>
      </c>
      <c r="T818">
        <v>53696</v>
      </c>
      <c r="U818">
        <v>52177</v>
      </c>
      <c r="V818">
        <v>523941</v>
      </c>
      <c r="W818" t="s">
        <v>11770</v>
      </c>
      <c r="X818">
        <v>0</v>
      </c>
      <c r="Y818" t="s">
        <v>11625</v>
      </c>
    </row>
    <row r="819" spans="1:25">
      <c r="A819" t="s">
        <v>9941</v>
      </c>
      <c r="B819">
        <v>0</v>
      </c>
      <c r="C819">
        <v>0</v>
      </c>
      <c r="D819">
        <v>0</v>
      </c>
      <c r="E819">
        <v>0</v>
      </c>
      <c r="F819">
        <v>0</v>
      </c>
      <c r="G819">
        <v>0</v>
      </c>
      <c r="H819">
        <v>0</v>
      </c>
      <c r="I819">
        <v>1</v>
      </c>
      <c r="J819">
        <v>2017</v>
      </c>
      <c r="K819" t="s">
        <v>623</v>
      </c>
      <c r="L819" t="s">
        <v>9990</v>
      </c>
      <c r="M819" t="s">
        <v>11930</v>
      </c>
      <c r="N819" t="s">
        <v>11629</v>
      </c>
      <c r="O819" s="1">
        <v>42677</v>
      </c>
      <c r="Q819" t="s">
        <v>11906</v>
      </c>
      <c r="R819" t="s">
        <v>11905</v>
      </c>
      <c r="S819">
        <v>106</v>
      </c>
      <c r="T819">
        <v>60998</v>
      </c>
      <c r="U819">
        <v>59187</v>
      </c>
      <c r="V819">
        <v>600450</v>
      </c>
      <c r="W819" t="s">
        <v>11770</v>
      </c>
      <c r="X819">
        <v>0</v>
      </c>
      <c r="Y819" t="s">
        <v>11625</v>
      </c>
    </row>
    <row r="820" spans="1:25">
      <c r="A820" t="s">
        <v>9941</v>
      </c>
      <c r="B820">
        <v>0</v>
      </c>
      <c r="C820">
        <v>0</v>
      </c>
      <c r="D820">
        <v>0</v>
      </c>
      <c r="E820">
        <v>0</v>
      </c>
      <c r="F820">
        <v>0</v>
      </c>
      <c r="G820">
        <v>0</v>
      </c>
      <c r="H820">
        <v>0</v>
      </c>
      <c r="I820">
        <v>1</v>
      </c>
      <c r="J820">
        <v>2017</v>
      </c>
      <c r="K820" t="s">
        <v>623</v>
      </c>
      <c r="L820" t="s">
        <v>9990</v>
      </c>
      <c r="M820" t="s">
        <v>11929</v>
      </c>
      <c r="N820" t="s">
        <v>11629</v>
      </c>
      <c r="O820" s="1">
        <v>42734</v>
      </c>
      <c r="Q820" t="s">
        <v>11906</v>
      </c>
      <c r="R820" t="s">
        <v>11905</v>
      </c>
      <c r="S820">
        <v>106</v>
      </c>
      <c r="T820">
        <v>58776</v>
      </c>
      <c r="U820">
        <v>57084</v>
      </c>
      <c r="V820">
        <v>573628</v>
      </c>
      <c r="W820" t="s">
        <v>11770</v>
      </c>
      <c r="X820">
        <v>0</v>
      </c>
      <c r="Y820" t="s">
        <v>11625</v>
      </c>
    </row>
    <row r="821" spans="1:25">
      <c r="A821" t="s">
        <v>9941</v>
      </c>
      <c r="B821">
        <v>0</v>
      </c>
      <c r="C821">
        <v>0</v>
      </c>
      <c r="D821">
        <v>0</v>
      </c>
      <c r="E821">
        <v>0</v>
      </c>
      <c r="F821">
        <v>0</v>
      </c>
      <c r="G821">
        <v>0</v>
      </c>
      <c r="H821">
        <v>0</v>
      </c>
      <c r="I821">
        <v>0</v>
      </c>
      <c r="J821">
        <v>2017</v>
      </c>
      <c r="K821" t="s">
        <v>623</v>
      </c>
      <c r="L821" t="s">
        <v>9988</v>
      </c>
      <c r="M821">
        <v>1</v>
      </c>
      <c r="N821" t="s">
        <v>11629</v>
      </c>
      <c r="O821" s="1">
        <v>40809</v>
      </c>
      <c r="Q821" t="s">
        <v>11919</v>
      </c>
      <c r="R821" t="s">
        <v>11918</v>
      </c>
      <c r="S821">
        <v>1.4</v>
      </c>
      <c r="T821">
        <v>4199</v>
      </c>
      <c r="U821">
        <v>4199</v>
      </c>
      <c r="V821">
        <v>49764</v>
      </c>
      <c r="W821" t="s">
        <v>11770</v>
      </c>
      <c r="X821">
        <v>0</v>
      </c>
      <c r="Y821" t="s">
        <v>11625</v>
      </c>
    </row>
    <row r="822" spans="1:25">
      <c r="A822" t="s">
        <v>9941</v>
      </c>
      <c r="B822">
        <v>0</v>
      </c>
      <c r="C822">
        <v>0</v>
      </c>
      <c r="D822">
        <v>0</v>
      </c>
      <c r="E822">
        <v>1</v>
      </c>
      <c r="F822">
        <v>0</v>
      </c>
      <c r="G822">
        <v>0</v>
      </c>
      <c r="H822">
        <v>0</v>
      </c>
      <c r="I822">
        <v>0</v>
      </c>
      <c r="J822">
        <v>2017</v>
      </c>
      <c r="K822" t="s">
        <v>623</v>
      </c>
      <c r="L822" t="s">
        <v>9985</v>
      </c>
      <c r="M822" t="s">
        <v>11636</v>
      </c>
      <c r="N822" t="s">
        <v>11629</v>
      </c>
      <c r="O822" s="1">
        <v>38718</v>
      </c>
      <c r="Q822" t="s">
        <v>11912</v>
      </c>
      <c r="R822" t="s">
        <v>11911</v>
      </c>
      <c r="S822">
        <v>1.38</v>
      </c>
      <c r="T822">
        <v>37</v>
      </c>
      <c r="U822">
        <v>37</v>
      </c>
      <c r="V822">
        <v>0</v>
      </c>
      <c r="W822" t="s">
        <v>11928</v>
      </c>
      <c r="X822">
        <v>0</v>
      </c>
      <c r="Y822" t="s">
        <v>11625</v>
      </c>
    </row>
    <row r="823" spans="1:25">
      <c r="A823" t="s">
        <v>9941</v>
      </c>
      <c r="B823">
        <v>0</v>
      </c>
      <c r="C823">
        <v>0</v>
      </c>
      <c r="D823">
        <v>0</v>
      </c>
      <c r="E823">
        <v>0</v>
      </c>
      <c r="F823">
        <v>0</v>
      </c>
      <c r="G823">
        <v>0</v>
      </c>
      <c r="H823">
        <v>0</v>
      </c>
      <c r="I823">
        <v>1</v>
      </c>
      <c r="J823">
        <v>2017</v>
      </c>
      <c r="K823" t="s">
        <v>623</v>
      </c>
      <c r="L823" t="s">
        <v>9983</v>
      </c>
      <c r="M823" t="s">
        <v>11636</v>
      </c>
      <c r="N823" t="s">
        <v>11629</v>
      </c>
      <c r="O823" s="1">
        <v>37316</v>
      </c>
      <c r="Q823" t="s">
        <v>11912</v>
      </c>
      <c r="R823" t="s">
        <v>11911</v>
      </c>
      <c r="S823">
        <v>1.1299999999999999</v>
      </c>
      <c r="T823">
        <v>3.2</v>
      </c>
      <c r="U823">
        <v>3.2</v>
      </c>
      <c r="V823">
        <v>48.8</v>
      </c>
      <c r="W823" t="s">
        <v>11770</v>
      </c>
      <c r="X823">
        <v>0</v>
      </c>
      <c r="Y823" t="s">
        <v>11625</v>
      </c>
    </row>
    <row r="824" spans="1:25">
      <c r="A824" t="s">
        <v>9941</v>
      </c>
      <c r="B824">
        <v>0</v>
      </c>
      <c r="C824">
        <v>0</v>
      </c>
      <c r="D824">
        <v>0</v>
      </c>
      <c r="E824">
        <v>0</v>
      </c>
      <c r="F824">
        <v>0</v>
      </c>
      <c r="G824">
        <v>0</v>
      </c>
      <c r="H824">
        <v>0</v>
      </c>
      <c r="I824">
        <v>0</v>
      </c>
      <c r="J824">
        <v>2017</v>
      </c>
      <c r="K824" t="s">
        <v>623</v>
      </c>
      <c r="L824" t="s">
        <v>9983</v>
      </c>
      <c r="M824" t="s">
        <v>11692</v>
      </c>
      <c r="N824" t="s">
        <v>11629</v>
      </c>
      <c r="O824" s="1">
        <v>37316</v>
      </c>
      <c r="Q824" t="s">
        <v>11912</v>
      </c>
      <c r="R824" t="s">
        <v>11911</v>
      </c>
      <c r="S824">
        <v>1.1299999999999999</v>
      </c>
      <c r="T824">
        <v>3.2</v>
      </c>
      <c r="U824">
        <v>3.2</v>
      </c>
      <c r="V824">
        <v>48.8</v>
      </c>
      <c r="W824" t="s">
        <v>11770</v>
      </c>
      <c r="X824">
        <v>0</v>
      </c>
      <c r="Y824" t="s">
        <v>11625</v>
      </c>
    </row>
    <row r="825" spans="1:25">
      <c r="A825" t="s">
        <v>9941</v>
      </c>
      <c r="B825">
        <v>0</v>
      </c>
      <c r="C825">
        <v>0</v>
      </c>
      <c r="D825">
        <v>0</v>
      </c>
      <c r="E825">
        <v>0</v>
      </c>
      <c r="F825">
        <v>0</v>
      </c>
      <c r="G825">
        <v>0</v>
      </c>
      <c r="H825">
        <v>0</v>
      </c>
      <c r="I825">
        <v>0</v>
      </c>
      <c r="J825">
        <v>2017</v>
      </c>
      <c r="K825" t="s">
        <v>623</v>
      </c>
      <c r="L825" t="s">
        <v>9983</v>
      </c>
      <c r="M825" t="s">
        <v>11803</v>
      </c>
      <c r="N825" t="s">
        <v>11629</v>
      </c>
      <c r="O825" s="1">
        <v>37316</v>
      </c>
      <c r="Q825" t="s">
        <v>11912</v>
      </c>
      <c r="R825" t="s">
        <v>11911</v>
      </c>
      <c r="S825">
        <v>1.1299999999999999</v>
      </c>
      <c r="T825">
        <v>3.2</v>
      </c>
      <c r="U825">
        <v>3.2</v>
      </c>
      <c r="V825">
        <v>48.8</v>
      </c>
      <c r="W825" t="s">
        <v>11770</v>
      </c>
      <c r="X825">
        <v>0</v>
      </c>
      <c r="Y825" t="s">
        <v>11625</v>
      </c>
    </row>
    <row r="826" spans="1:25">
      <c r="A826" t="s">
        <v>9941</v>
      </c>
      <c r="B826">
        <v>0</v>
      </c>
      <c r="C826">
        <v>0</v>
      </c>
      <c r="D826">
        <v>0</v>
      </c>
      <c r="E826">
        <v>0</v>
      </c>
      <c r="F826">
        <v>0</v>
      </c>
      <c r="G826">
        <v>0</v>
      </c>
      <c r="H826">
        <v>0</v>
      </c>
      <c r="I826">
        <v>0</v>
      </c>
      <c r="J826">
        <v>2017</v>
      </c>
      <c r="K826" t="s">
        <v>623</v>
      </c>
      <c r="L826" t="s">
        <v>9983</v>
      </c>
      <c r="M826" t="s">
        <v>11915</v>
      </c>
      <c r="N826" t="s">
        <v>11629</v>
      </c>
      <c r="O826" s="1">
        <v>37316</v>
      </c>
      <c r="Q826" t="s">
        <v>11912</v>
      </c>
      <c r="R826" t="s">
        <v>11911</v>
      </c>
      <c r="S826">
        <v>1.1299999999999999</v>
      </c>
      <c r="T826">
        <v>3.2</v>
      </c>
      <c r="U826">
        <v>3.2</v>
      </c>
      <c r="V826">
        <v>48.8</v>
      </c>
      <c r="W826" t="s">
        <v>11770</v>
      </c>
      <c r="X826">
        <v>0</v>
      </c>
      <c r="Y826" t="s">
        <v>11625</v>
      </c>
    </row>
    <row r="827" spans="1:25">
      <c r="A827" t="s">
        <v>9941</v>
      </c>
      <c r="B827">
        <v>0</v>
      </c>
      <c r="C827">
        <v>0</v>
      </c>
      <c r="D827">
        <v>0</v>
      </c>
      <c r="E827">
        <v>0</v>
      </c>
      <c r="F827">
        <v>0</v>
      </c>
      <c r="G827">
        <v>0</v>
      </c>
      <c r="H827">
        <v>0</v>
      </c>
      <c r="I827">
        <v>0</v>
      </c>
      <c r="J827">
        <v>2017</v>
      </c>
      <c r="K827" t="s">
        <v>623</v>
      </c>
      <c r="L827" t="s">
        <v>7390</v>
      </c>
      <c r="M827" t="s">
        <v>11927</v>
      </c>
      <c r="N827" t="s">
        <v>11629</v>
      </c>
      <c r="O827" s="1">
        <v>42370</v>
      </c>
      <c r="Q827" t="s">
        <v>7</v>
      </c>
      <c r="R827" t="s">
        <v>11926</v>
      </c>
      <c r="S827">
        <v>2</v>
      </c>
      <c r="T827">
        <v>8332</v>
      </c>
      <c r="U827">
        <v>8332</v>
      </c>
      <c r="V827">
        <v>121338</v>
      </c>
      <c r="W827" t="s">
        <v>11770</v>
      </c>
      <c r="X827">
        <v>0</v>
      </c>
    </row>
    <row r="828" spans="1:25">
      <c r="A828" t="s">
        <v>9941</v>
      </c>
      <c r="B828">
        <v>0</v>
      </c>
      <c r="C828">
        <v>0</v>
      </c>
      <c r="D828">
        <v>0</v>
      </c>
      <c r="E828">
        <v>0</v>
      </c>
      <c r="F828">
        <v>0</v>
      </c>
      <c r="G828">
        <v>0</v>
      </c>
      <c r="H828">
        <v>0</v>
      </c>
      <c r="I828">
        <v>0</v>
      </c>
      <c r="J828">
        <v>2017</v>
      </c>
      <c r="K828" t="s">
        <v>623</v>
      </c>
      <c r="L828" t="s">
        <v>7390</v>
      </c>
      <c r="M828" t="s">
        <v>460</v>
      </c>
      <c r="N828" t="s">
        <v>11629</v>
      </c>
      <c r="O828" s="1">
        <v>39813</v>
      </c>
      <c r="Q828" t="s">
        <v>11681</v>
      </c>
      <c r="R828" t="s">
        <v>73</v>
      </c>
      <c r="S828">
        <v>2</v>
      </c>
      <c r="T828">
        <v>2309</v>
      </c>
      <c r="U828">
        <v>2309</v>
      </c>
      <c r="V828">
        <v>0</v>
      </c>
      <c r="W828" t="s">
        <v>11680</v>
      </c>
      <c r="X828">
        <v>0</v>
      </c>
      <c r="Y828" t="s">
        <v>11625</v>
      </c>
    </row>
    <row r="829" spans="1:25">
      <c r="A829" t="s">
        <v>9941</v>
      </c>
      <c r="B829">
        <v>0</v>
      </c>
      <c r="C829">
        <v>0</v>
      </c>
      <c r="D829">
        <v>0</v>
      </c>
      <c r="E829">
        <v>0</v>
      </c>
      <c r="F829">
        <v>0</v>
      </c>
      <c r="G829">
        <v>0</v>
      </c>
      <c r="H829">
        <v>0</v>
      </c>
      <c r="I829">
        <v>1</v>
      </c>
      <c r="J829">
        <v>2017</v>
      </c>
      <c r="K829" t="s">
        <v>623</v>
      </c>
      <c r="L829" t="s">
        <v>9977</v>
      </c>
      <c r="M829">
        <v>1</v>
      </c>
      <c r="N829" t="s">
        <v>11629</v>
      </c>
      <c r="O829" s="1">
        <v>41214</v>
      </c>
      <c r="Q829" t="s">
        <v>11906</v>
      </c>
      <c r="R829" t="s">
        <v>11905</v>
      </c>
      <c r="S829">
        <v>49</v>
      </c>
      <c r="T829">
        <v>45188</v>
      </c>
      <c r="U829">
        <v>45188</v>
      </c>
      <c r="V829">
        <v>459707</v>
      </c>
      <c r="W829" t="s">
        <v>11770</v>
      </c>
      <c r="X829">
        <v>0</v>
      </c>
      <c r="Y829" t="s">
        <v>11625</v>
      </c>
    </row>
    <row r="830" spans="1:25">
      <c r="A830" t="s">
        <v>9941</v>
      </c>
      <c r="B830">
        <v>0</v>
      </c>
      <c r="C830">
        <v>0</v>
      </c>
      <c r="D830">
        <v>0</v>
      </c>
      <c r="E830">
        <v>1</v>
      </c>
      <c r="F830">
        <v>0</v>
      </c>
      <c r="G830">
        <v>0</v>
      </c>
      <c r="H830">
        <v>0</v>
      </c>
      <c r="I830">
        <v>0</v>
      </c>
      <c r="J830">
        <v>2017</v>
      </c>
      <c r="K830" t="s">
        <v>623</v>
      </c>
      <c r="L830" t="s">
        <v>9975</v>
      </c>
      <c r="M830">
        <v>1</v>
      </c>
      <c r="N830" t="s">
        <v>11629</v>
      </c>
      <c r="O830" s="1">
        <v>41153</v>
      </c>
      <c r="Q830" t="s">
        <v>11912</v>
      </c>
      <c r="R830" t="s">
        <v>11911</v>
      </c>
      <c r="S830">
        <v>4.3499999999999996</v>
      </c>
      <c r="T830">
        <v>25464</v>
      </c>
      <c r="U830">
        <v>24815</v>
      </c>
      <c r="V830">
        <v>219688</v>
      </c>
      <c r="W830" t="s">
        <v>11770</v>
      </c>
      <c r="X830">
        <v>0</v>
      </c>
      <c r="Y830" t="s">
        <v>11625</v>
      </c>
    </row>
    <row r="831" spans="1:25">
      <c r="A831" t="s">
        <v>9941</v>
      </c>
      <c r="B831">
        <v>0</v>
      </c>
      <c r="C831">
        <v>0</v>
      </c>
      <c r="D831">
        <v>0</v>
      </c>
      <c r="E831">
        <v>1</v>
      </c>
      <c r="F831">
        <v>0</v>
      </c>
      <c r="G831">
        <v>0</v>
      </c>
      <c r="H831">
        <v>0</v>
      </c>
      <c r="I831">
        <v>0</v>
      </c>
      <c r="J831">
        <v>2017</v>
      </c>
      <c r="K831" t="s">
        <v>623</v>
      </c>
      <c r="L831" t="s">
        <v>9975</v>
      </c>
      <c r="M831">
        <v>2</v>
      </c>
      <c r="N831" t="s">
        <v>11629</v>
      </c>
      <c r="O831" s="1">
        <v>41548</v>
      </c>
      <c r="Q831" t="s">
        <v>11912</v>
      </c>
      <c r="R831" t="s">
        <v>11911</v>
      </c>
      <c r="S831">
        <v>4.3499999999999996</v>
      </c>
      <c r="T831">
        <v>25464</v>
      </c>
      <c r="U831">
        <v>24815</v>
      </c>
      <c r="V831">
        <v>219688</v>
      </c>
      <c r="W831" t="s">
        <v>11770</v>
      </c>
      <c r="X831">
        <v>0</v>
      </c>
      <c r="Y831" t="s">
        <v>11625</v>
      </c>
    </row>
    <row r="832" spans="1:25">
      <c r="A832" t="s">
        <v>9941</v>
      </c>
      <c r="B832">
        <v>0</v>
      </c>
      <c r="C832">
        <v>0</v>
      </c>
      <c r="D832">
        <v>0</v>
      </c>
      <c r="E832">
        <v>1</v>
      </c>
      <c r="F832">
        <v>0</v>
      </c>
      <c r="G832">
        <v>0</v>
      </c>
      <c r="H832">
        <v>0</v>
      </c>
      <c r="I832">
        <v>0</v>
      </c>
      <c r="J832">
        <v>2017</v>
      </c>
      <c r="K832" t="s">
        <v>623</v>
      </c>
      <c r="L832" t="s">
        <v>9975</v>
      </c>
      <c r="M832">
        <v>3</v>
      </c>
      <c r="N832" t="s">
        <v>11629</v>
      </c>
      <c r="O832" s="1">
        <v>41153</v>
      </c>
      <c r="Q832" t="s">
        <v>11912</v>
      </c>
      <c r="R832" t="s">
        <v>11911</v>
      </c>
      <c r="S832">
        <v>4.3499999999999996</v>
      </c>
      <c r="T832">
        <v>25464</v>
      </c>
      <c r="U832">
        <v>24815</v>
      </c>
      <c r="V832">
        <v>219688</v>
      </c>
      <c r="W832" t="s">
        <v>11770</v>
      </c>
      <c r="X832">
        <v>0</v>
      </c>
      <c r="Y832" t="s">
        <v>11625</v>
      </c>
    </row>
    <row r="833" spans="1:25">
      <c r="A833" t="s">
        <v>9941</v>
      </c>
      <c r="B833">
        <v>0</v>
      </c>
      <c r="C833">
        <v>0</v>
      </c>
      <c r="D833">
        <v>0</v>
      </c>
      <c r="E833">
        <v>0</v>
      </c>
      <c r="F833">
        <v>0</v>
      </c>
      <c r="G833">
        <v>0</v>
      </c>
      <c r="H833">
        <v>0</v>
      </c>
      <c r="I833">
        <v>0</v>
      </c>
      <c r="J833">
        <v>2017</v>
      </c>
      <c r="K833" t="s">
        <v>623</v>
      </c>
      <c r="L833" t="s">
        <v>9973</v>
      </c>
      <c r="M833" t="s">
        <v>11925</v>
      </c>
      <c r="N833" t="s">
        <v>11629</v>
      </c>
      <c r="O833" s="1">
        <v>19391</v>
      </c>
      <c r="Q833" t="s">
        <v>11912</v>
      </c>
      <c r="R833" t="s">
        <v>11911</v>
      </c>
      <c r="S833">
        <v>0.8</v>
      </c>
      <c r="T833">
        <v>372.1</v>
      </c>
      <c r="U833">
        <v>362.1</v>
      </c>
      <c r="V833">
        <v>623.1</v>
      </c>
      <c r="W833" t="s">
        <v>11770</v>
      </c>
      <c r="X833">
        <v>3085.1</v>
      </c>
      <c r="Y833" t="s">
        <v>11910</v>
      </c>
    </row>
    <row r="834" spans="1:25">
      <c r="A834" t="s">
        <v>9941</v>
      </c>
      <c r="B834">
        <v>0</v>
      </c>
      <c r="C834">
        <v>0</v>
      </c>
      <c r="D834">
        <v>0</v>
      </c>
      <c r="E834">
        <v>0</v>
      </c>
      <c r="F834">
        <v>0</v>
      </c>
      <c r="G834">
        <v>0</v>
      </c>
      <c r="H834">
        <v>0</v>
      </c>
      <c r="I834">
        <v>0</v>
      </c>
      <c r="J834">
        <v>2017</v>
      </c>
      <c r="K834" t="s">
        <v>623</v>
      </c>
      <c r="L834" t="s">
        <v>9973</v>
      </c>
      <c r="M834" t="s">
        <v>11924</v>
      </c>
      <c r="N834" t="s">
        <v>11629</v>
      </c>
      <c r="O834" s="1">
        <v>19391</v>
      </c>
      <c r="Q834" t="s">
        <v>11912</v>
      </c>
      <c r="R834" t="s">
        <v>11911</v>
      </c>
      <c r="S834">
        <v>0.8</v>
      </c>
      <c r="T834">
        <v>0.12</v>
      </c>
      <c r="U834">
        <v>0.12</v>
      </c>
      <c r="V834">
        <v>0</v>
      </c>
      <c r="W834" t="s">
        <v>11770</v>
      </c>
      <c r="X834">
        <v>0</v>
      </c>
      <c r="Y834" t="s">
        <v>11910</v>
      </c>
    </row>
    <row r="835" spans="1:25">
      <c r="A835" t="s">
        <v>9941</v>
      </c>
      <c r="B835">
        <v>0</v>
      </c>
      <c r="C835">
        <v>0</v>
      </c>
      <c r="D835">
        <v>0</v>
      </c>
      <c r="E835">
        <v>0</v>
      </c>
      <c r="F835">
        <v>0</v>
      </c>
      <c r="G835">
        <v>0</v>
      </c>
      <c r="H835">
        <v>0</v>
      </c>
      <c r="I835">
        <v>0</v>
      </c>
      <c r="J835">
        <v>2017</v>
      </c>
      <c r="K835" t="s">
        <v>623</v>
      </c>
      <c r="L835" t="s">
        <v>9973</v>
      </c>
      <c r="M835" t="s">
        <v>11923</v>
      </c>
      <c r="N835" t="s">
        <v>11629</v>
      </c>
      <c r="O835" s="1">
        <v>23071</v>
      </c>
      <c r="Q835" t="s">
        <v>11912</v>
      </c>
      <c r="R835" t="s">
        <v>11911</v>
      </c>
      <c r="S835">
        <v>1.8</v>
      </c>
      <c r="T835">
        <v>1249.0999999999999</v>
      </c>
      <c r="U835">
        <v>1166.0999999999999</v>
      </c>
      <c r="V835">
        <v>1780.1</v>
      </c>
      <c r="W835" t="s">
        <v>11770</v>
      </c>
      <c r="X835">
        <v>12232.1</v>
      </c>
      <c r="Y835" t="s">
        <v>11910</v>
      </c>
    </row>
    <row r="836" spans="1:25">
      <c r="A836" t="s">
        <v>9941</v>
      </c>
      <c r="B836">
        <v>0</v>
      </c>
      <c r="C836">
        <v>0</v>
      </c>
      <c r="D836">
        <v>0</v>
      </c>
      <c r="E836">
        <v>0</v>
      </c>
      <c r="F836">
        <v>0</v>
      </c>
      <c r="G836">
        <v>0</v>
      </c>
      <c r="H836">
        <v>0</v>
      </c>
      <c r="I836">
        <v>0</v>
      </c>
      <c r="J836">
        <v>2017</v>
      </c>
      <c r="K836" t="s">
        <v>623</v>
      </c>
      <c r="L836" t="s">
        <v>9973</v>
      </c>
      <c r="M836" t="s">
        <v>11922</v>
      </c>
      <c r="N836" t="s">
        <v>11629</v>
      </c>
      <c r="O836" s="1">
        <v>35004</v>
      </c>
      <c r="Q836" t="s">
        <v>11912</v>
      </c>
      <c r="R836" t="s">
        <v>11911</v>
      </c>
      <c r="S836">
        <v>2.8</v>
      </c>
      <c r="T836">
        <v>12539</v>
      </c>
      <c r="U836">
        <v>11165</v>
      </c>
      <c r="V836">
        <v>73776</v>
      </c>
      <c r="W836" t="s">
        <v>11770</v>
      </c>
      <c r="X836">
        <v>47108</v>
      </c>
      <c r="Y836" t="s">
        <v>11910</v>
      </c>
    </row>
    <row r="837" spans="1:25">
      <c r="A837" t="s">
        <v>9941</v>
      </c>
      <c r="B837">
        <v>0</v>
      </c>
      <c r="C837">
        <v>0</v>
      </c>
      <c r="D837">
        <v>0</v>
      </c>
      <c r="E837">
        <v>0</v>
      </c>
      <c r="F837">
        <v>0</v>
      </c>
      <c r="G837">
        <v>0</v>
      </c>
      <c r="H837">
        <v>0</v>
      </c>
      <c r="I837">
        <v>0</v>
      </c>
      <c r="J837">
        <v>2017</v>
      </c>
      <c r="K837" t="s">
        <v>623</v>
      </c>
      <c r="L837" t="s">
        <v>9973</v>
      </c>
      <c r="M837" t="s">
        <v>11921</v>
      </c>
      <c r="N837" t="s">
        <v>11629</v>
      </c>
      <c r="O837" s="1">
        <v>31229</v>
      </c>
      <c r="Q837" t="s">
        <v>11912</v>
      </c>
      <c r="R837" t="s">
        <v>11911</v>
      </c>
      <c r="S837">
        <v>2.8</v>
      </c>
      <c r="T837">
        <v>3016.03</v>
      </c>
      <c r="U837">
        <v>2688.03</v>
      </c>
      <c r="V837">
        <v>20149.009999999998</v>
      </c>
      <c r="W837" t="s">
        <v>11770</v>
      </c>
      <c r="X837">
        <v>10163.01</v>
      </c>
      <c r="Y837" t="s">
        <v>11910</v>
      </c>
    </row>
    <row r="838" spans="1:25">
      <c r="A838" t="s">
        <v>9941</v>
      </c>
      <c r="B838">
        <v>0</v>
      </c>
      <c r="C838">
        <v>0</v>
      </c>
      <c r="D838">
        <v>0</v>
      </c>
      <c r="E838">
        <v>0</v>
      </c>
      <c r="F838">
        <v>0</v>
      </c>
      <c r="G838">
        <v>0</v>
      </c>
      <c r="H838">
        <v>0</v>
      </c>
      <c r="I838">
        <v>0</v>
      </c>
      <c r="J838">
        <v>2017</v>
      </c>
      <c r="K838" t="s">
        <v>623</v>
      </c>
      <c r="L838" t="s">
        <v>9973</v>
      </c>
      <c r="M838" t="s">
        <v>11920</v>
      </c>
      <c r="N838" t="s">
        <v>11629</v>
      </c>
      <c r="O838" s="1">
        <v>31229</v>
      </c>
      <c r="Q838" t="s">
        <v>11912</v>
      </c>
      <c r="R838" t="s">
        <v>11911</v>
      </c>
      <c r="S838">
        <v>2.8</v>
      </c>
      <c r="T838">
        <v>11911</v>
      </c>
      <c r="U838">
        <v>10605</v>
      </c>
      <c r="V838">
        <v>82221</v>
      </c>
      <c r="W838" t="s">
        <v>11770</v>
      </c>
      <c r="X838">
        <v>42210</v>
      </c>
      <c r="Y838" t="s">
        <v>11910</v>
      </c>
    </row>
    <row r="839" spans="1:25">
      <c r="A839" t="s">
        <v>9941</v>
      </c>
      <c r="B839">
        <v>0</v>
      </c>
      <c r="C839">
        <v>0</v>
      </c>
      <c r="D839">
        <v>0</v>
      </c>
      <c r="E839">
        <v>0</v>
      </c>
      <c r="F839">
        <v>0</v>
      </c>
      <c r="G839">
        <v>0</v>
      </c>
      <c r="H839">
        <v>0</v>
      </c>
      <c r="I839">
        <v>0</v>
      </c>
      <c r="J839">
        <v>2017</v>
      </c>
      <c r="K839" t="s">
        <v>623</v>
      </c>
      <c r="L839" t="s">
        <v>9971</v>
      </c>
      <c r="M839">
        <v>1</v>
      </c>
      <c r="N839" t="s">
        <v>11629</v>
      </c>
      <c r="O839" s="1">
        <v>41468</v>
      </c>
      <c r="Q839" t="s">
        <v>11919</v>
      </c>
      <c r="R839" t="s">
        <v>11918</v>
      </c>
      <c r="S839">
        <v>1.4</v>
      </c>
      <c r="T839">
        <v>7859</v>
      </c>
      <c r="U839">
        <v>7859</v>
      </c>
      <c r="V839">
        <v>75426</v>
      </c>
      <c r="W839" t="s">
        <v>11770</v>
      </c>
      <c r="X839">
        <v>0</v>
      </c>
      <c r="Y839" t="s">
        <v>11625</v>
      </c>
    </row>
    <row r="840" spans="1:25">
      <c r="A840" t="s">
        <v>9941</v>
      </c>
      <c r="B840">
        <v>0</v>
      </c>
      <c r="C840">
        <v>0</v>
      </c>
      <c r="D840">
        <v>0</v>
      </c>
      <c r="E840">
        <v>0</v>
      </c>
      <c r="F840">
        <v>0</v>
      </c>
      <c r="G840">
        <v>0</v>
      </c>
      <c r="H840">
        <v>0</v>
      </c>
      <c r="I840">
        <v>1</v>
      </c>
      <c r="J840">
        <v>2017</v>
      </c>
      <c r="K840" t="s">
        <v>623</v>
      </c>
      <c r="L840" t="s">
        <v>9968</v>
      </c>
      <c r="M840">
        <v>1</v>
      </c>
      <c r="N840" t="s">
        <v>11629</v>
      </c>
      <c r="O840" s="1">
        <v>41290</v>
      </c>
      <c r="Q840" t="s">
        <v>11906</v>
      </c>
      <c r="R840" t="s">
        <v>11905</v>
      </c>
      <c r="S840">
        <v>49.9</v>
      </c>
      <c r="T840">
        <v>19370</v>
      </c>
      <c r="U840">
        <v>18715</v>
      </c>
      <c r="V840">
        <v>219139</v>
      </c>
      <c r="W840" t="s">
        <v>11770</v>
      </c>
      <c r="X840">
        <v>0</v>
      </c>
      <c r="Y840" t="s">
        <v>11625</v>
      </c>
    </row>
    <row r="841" spans="1:25">
      <c r="A841" t="s">
        <v>9941</v>
      </c>
      <c r="B841">
        <v>0</v>
      </c>
      <c r="C841">
        <v>0</v>
      </c>
      <c r="D841">
        <v>0</v>
      </c>
      <c r="E841">
        <v>1</v>
      </c>
      <c r="F841">
        <v>0</v>
      </c>
      <c r="G841">
        <v>0</v>
      </c>
      <c r="H841">
        <v>0</v>
      </c>
      <c r="I841">
        <v>0</v>
      </c>
      <c r="J841">
        <v>2017</v>
      </c>
      <c r="K841" t="s">
        <v>623</v>
      </c>
      <c r="L841" t="s">
        <v>9965</v>
      </c>
      <c r="M841" t="s">
        <v>11917</v>
      </c>
      <c r="N841" t="s">
        <v>11629</v>
      </c>
      <c r="O841" s="1">
        <v>41473</v>
      </c>
      <c r="Q841" t="s">
        <v>11906</v>
      </c>
      <c r="R841" t="s">
        <v>11905</v>
      </c>
      <c r="S841">
        <v>4.5999999999999996</v>
      </c>
      <c r="T841">
        <v>34186</v>
      </c>
      <c r="U841">
        <v>33961</v>
      </c>
      <c r="V841">
        <v>355154</v>
      </c>
      <c r="W841" t="s">
        <v>11770</v>
      </c>
      <c r="X841">
        <v>0</v>
      </c>
      <c r="Y841" t="s">
        <v>11625</v>
      </c>
    </row>
    <row r="842" spans="1:25">
      <c r="A842" t="s">
        <v>9941</v>
      </c>
      <c r="B842">
        <v>0</v>
      </c>
      <c r="C842">
        <v>0</v>
      </c>
      <c r="D842">
        <v>0</v>
      </c>
      <c r="E842">
        <v>1</v>
      </c>
      <c r="F842">
        <v>0</v>
      </c>
      <c r="G842">
        <v>0</v>
      </c>
      <c r="H842">
        <v>0</v>
      </c>
      <c r="I842">
        <v>0</v>
      </c>
      <c r="J842">
        <v>2017</v>
      </c>
      <c r="K842" t="s">
        <v>623</v>
      </c>
      <c r="L842" t="s">
        <v>9962</v>
      </c>
      <c r="M842" t="s">
        <v>11916</v>
      </c>
      <c r="N842" t="s">
        <v>11629</v>
      </c>
      <c r="O842" s="1">
        <v>40235</v>
      </c>
      <c r="Q842" t="s">
        <v>11912</v>
      </c>
      <c r="R842" t="s">
        <v>11911</v>
      </c>
      <c r="S842">
        <v>6</v>
      </c>
      <c r="T842">
        <v>26190</v>
      </c>
      <c r="U842">
        <v>25115</v>
      </c>
      <c r="V842">
        <v>0</v>
      </c>
      <c r="W842" t="s">
        <v>11770</v>
      </c>
      <c r="X842">
        <v>0</v>
      </c>
      <c r="Y842" t="s">
        <v>11625</v>
      </c>
    </row>
    <row r="843" spans="1:25">
      <c r="A843" t="s">
        <v>9941</v>
      </c>
      <c r="B843">
        <v>0</v>
      </c>
      <c r="C843">
        <v>0</v>
      </c>
      <c r="D843">
        <v>0</v>
      </c>
      <c r="E843">
        <v>1</v>
      </c>
      <c r="F843">
        <v>0</v>
      </c>
      <c r="G843">
        <v>0</v>
      </c>
      <c r="H843">
        <v>0</v>
      </c>
      <c r="I843">
        <v>0</v>
      </c>
      <c r="J843">
        <v>2017</v>
      </c>
      <c r="K843" t="s">
        <v>623</v>
      </c>
      <c r="L843" t="s">
        <v>9959</v>
      </c>
      <c r="M843" t="s">
        <v>11636</v>
      </c>
      <c r="N843" t="s">
        <v>11629</v>
      </c>
      <c r="O843" s="1">
        <v>40544</v>
      </c>
      <c r="Q843" t="s">
        <v>11912</v>
      </c>
      <c r="R843" t="s">
        <v>11911</v>
      </c>
      <c r="S843">
        <v>1.75</v>
      </c>
      <c r="T843">
        <v>4321</v>
      </c>
      <c r="U843">
        <v>3660</v>
      </c>
      <c r="V843">
        <v>48078</v>
      </c>
      <c r="W843" t="s">
        <v>11770</v>
      </c>
      <c r="X843">
        <v>0</v>
      </c>
      <c r="Y843" t="s">
        <v>11625</v>
      </c>
    </row>
    <row r="844" spans="1:25">
      <c r="A844" t="s">
        <v>9941</v>
      </c>
      <c r="B844">
        <v>0</v>
      </c>
      <c r="C844">
        <v>0</v>
      </c>
      <c r="D844">
        <v>0</v>
      </c>
      <c r="E844">
        <v>1</v>
      </c>
      <c r="F844">
        <v>0</v>
      </c>
      <c r="G844">
        <v>0</v>
      </c>
      <c r="H844">
        <v>0</v>
      </c>
      <c r="I844">
        <v>0</v>
      </c>
      <c r="J844">
        <v>2017</v>
      </c>
      <c r="K844" t="s">
        <v>623</v>
      </c>
      <c r="L844" t="s">
        <v>9959</v>
      </c>
      <c r="M844" t="s">
        <v>11692</v>
      </c>
      <c r="N844" t="s">
        <v>11629</v>
      </c>
      <c r="O844" s="1">
        <v>40544</v>
      </c>
      <c r="Q844" t="s">
        <v>11912</v>
      </c>
      <c r="R844" t="s">
        <v>11911</v>
      </c>
      <c r="S844">
        <v>1.75</v>
      </c>
      <c r="T844">
        <v>4971</v>
      </c>
      <c r="U844">
        <v>4210</v>
      </c>
      <c r="V844">
        <v>55302</v>
      </c>
      <c r="W844" t="s">
        <v>11770</v>
      </c>
      <c r="X844">
        <v>0</v>
      </c>
      <c r="Y844" t="s">
        <v>11625</v>
      </c>
    </row>
    <row r="845" spans="1:25">
      <c r="A845" t="s">
        <v>9941</v>
      </c>
      <c r="B845">
        <v>0</v>
      </c>
      <c r="C845">
        <v>0</v>
      </c>
      <c r="D845">
        <v>0</v>
      </c>
      <c r="E845">
        <v>1</v>
      </c>
      <c r="F845">
        <v>0</v>
      </c>
      <c r="G845">
        <v>0</v>
      </c>
      <c r="H845">
        <v>0</v>
      </c>
      <c r="I845">
        <v>0</v>
      </c>
      <c r="J845">
        <v>2017</v>
      </c>
      <c r="K845" t="s">
        <v>623</v>
      </c>
      <c r="L845" t="s">
        <v>9959</v>
      </c>
      <c r="M845" t="s">
        <v>11803</v>
      </c>
      <c r="N845" t="s">
        <v>11629</v>
      </c>
      <c r="O845" s="1">
        <v>40544</v>
      </c>
      <c r="Q845" t="s">
        <v>11912</v>
      </c>
      <c r="R845" t="s">
        <v>11911</v>
      </c>
      <c r="S845">
        <v>1.75</v>
      </c>
      <c r="T845">
        <v>4586</v>
      </c>
      <c r="U845">
        <v>3884</v>
      </c>
      <c r="V845">
        <v>55302</v>
      </c>
      <c r="W845" t="s">
        <v>11770</v>
      </c>
      <c r="X845">
        <v>0</v>
      </c>
      <c r="Y845" t="s">
        <v>11625</v>
      </c>
    </row>
    <row r="846" spans="1:25">
      <c r="A846" t="s">
        <v>9941</v>
      </c>
      <c r="B846">
        <v>0</v>
      </c>
      <c r="C846">
        <v>0</v>
      </c>
      <c r="D846">
        <v>0</v>
      </c>
      <c r="E846">
        <v>1</v>
      </c>
      <c r="F846">
        <v>0</v>
      </c>
      <c r="G846">
        <v>0</v>
      </c>
      <c r="H846">
        <v>0</v>
      </c>
      <c r="I846">
        <v>0</v>
      </c>
      <c r="J846">
        <v>2017</v>
      </c>
      <c r="K846" t="s">
        <v>623</v>
      </c>
      <c r="L846" t="s">
        <v>9959</v>
      </c>
      <c r="M846" t="s">
        <v>11915</v>
      </c>
      <c r="N846" t="s">
        <v>11629</v>
      </c>
      <c r="O846" s="1">
        <v>40544</v>
      </c>
      <c r="Q846" t="s">
        <v>11912</v>
      </c>
      <c r="R846" t="s">
        <v>11911</v>
      </c>
      <c r="S846">
        <v>1.75</v>
      </c>
      <c r="T846">
        <v>4720</v>
      </c>
      <c r="U846">
        <v>3997</v>
      </c>
      <c r="V846">
        <v>52516</v>
      </c>
      <c r="W846" t="s">
        <v>11770</v>
      </c>
      <c r="X846">
        <v>0</v>
      </c>
      <c r="Y846" t="s">
        <v>11625</v>
      </c>
    </row>
    <row r="847" spans="1:25">
      <c r="A847" t="s">
        <v>9941</v>
      </c>
      <c r="B847">
        <v>1</v>
      </c>
      <c r="C847">
        <v>0</v>
      </c>
      <c r="D847">
        <v>0</v>
      </c>
      <c r="E847">
        <v>0</v>
      </c>
      <c r="F847">
        <v>0</v>
      </c>
      <c r="G847">
        <v>0</v>
      </c>
      <c r="H847">
        <v>0</v>
      </c>
      <c r="I847">
        <v>0</v>
      </c>
      <c r="J847">
        <v>2017</v>
      </c>
      <c r="K847" t="s">
        <v>623</v>
      </c>
      <c r="L847" t="s">
        <v>9956</v>
      </c>
      <c r="M847" t="s">
        <v>11914</v>
      </c>
      <c r="N847" t="s">
        <v>11629</v>
      </c>
      <c r="O847" s="1">
        <v>38749</v>
      </c>
      <c r="Q847" t="s">
        <v>11912</v>
      </c>
      <c r="R847" t="s">
        <v>11911</v>
      </c>
      <c r="S847">
        <v>0.63</v>
      </c>
      <c r="T847">
        <v>2388</v>
      </c>
      <c r="U847">
        <v>2388</v>
      </c>
      <c r="V847">
        <v>44623</v>
      </c>
      <c r="W847" t="s">
        <v>11910</v>
      </c>
      <c r="X847">
        <v>0</v>
      </c>
    </row>
    <row r="848" spans="1:25">
      <c r="A848" t="s">
        <v>9941</v>
      </c>
      <c r="B848">
        <v>1</v>
      </c>
      <c r="C848">
        <v>0</v>
      </c>
      <c r="D848">
        <v>0</v>
      </c>
      <c r="E848">
        <v>0</v>
      </c>
      <c r="F848">
        <v>0</v>
      </c>
      <c r="G848">
        <v>0</v>
      </c>
      <c r="H848">
        <v>0</v>
      </c>
      <c r="I848">
        <v>0</v>
      </c>
      <c r="J848">
        <v>2017</v>
      </c>
      <c r="K848" t="s">
        <v>623</v>
      </c>
      <c r="L848" t="s">
        <v>9956</v>
      </c>
      <c r="M848" t="s">
        <v>11913</v>
      </c>
      <c r="N848" t="s">
        <v>11629</v>
      </c>
      <c r="O848" s="1">
        <v>38749</v>
      </c>
      <c r="Q848" t="s">
        <v>11912</v>
      </c>
      <c r="R848" t="s">
        <v>11911</v>
      </c>
      <c r="S848">
        <v>0.63</v>
      </c>
      <c r="T848">
        <v>2619</v>
      </c>
      <c r="U848">
        <v>2619</v>
      </c>
      <c r="V848">
        <v>47665</v>
      </c>
      <c r="W848" t="s">
        <v>11910</v>
      </c>
      <c r="X848">
        <v>0</v>
      </c>
    </row>
    <row r="849" spans="1:25">
      <c r="A849" t="s">
        <v>9941</v>
      </c>
      <c r="B849">
        <v>1</v>
      </c>
      <c r="C849">
        <v>0</v>
      </c>
      <c r="D849">
        <v>0</v>
      </c>
      <c r="E849">
        <v>0</v>
      </c>
      <c r="F849">
        <v>0</v>
      </c>
      <c r="G849">
        <v>0</v>
      </c>
      <c r="H849">
        <v>0</v>
      </c>
      <c r="I849">
        <v>0</v>
      </c>
      <c r="J849">
        <v>2017</v>
      </c>
      <c r="K849" t="s">
        <v>623</v>
      </c>
      <c r="L849" t="s">
        <v>9956</v>
      </c>
      <c r="M849" t="s">
        <v>11909</v>
      </c>
      <c r="N849" t="s">
        <v>11629</v>
      </c>
      <c r="O849" s="1">
        <v>42033</v>
      </c>
      <c r="Q849" t="s">
        <v>11681</v>
      </c>
      <c r="R849" t="s">
        <v>73</v>
      </c>
      <c r="S849">
        <v>3.2</v>
      </c>
      <c r="T849">
        <v>4852</v>
      </c>
      <c r="U849">
        <v>4852</v>
      </c>
      <c r="V849">
        <v>0</v>
      </c>
      <c r="W849" t="s">
        <v>11680</v>
      </c>
      <c r="X849">
        <v>0</v>
      </c>
    </row>
    <row r="850" spans="1:25">
      <c r="A850" t="s">
        <v>9941</v>
      </c>
      <c r="B850">
        <v>1</v>
      </c>
      <c r="C850">
        <v>0</v>
      </c>
      <c r="D850">
        <v>0</v>
      </c>
      <c r="E850">
        <v>0</v>
      </c>
      <c r="F850">
        <v>0</v>
      </c>
      <c r="G850">
        <v>0</v>
      </c>
      <c r="H850">
        <v>0</v>
      </c>
      <c r="I850">
        <v>0</v>
      </c>
      <c r="J850">
        <v>2017</v>
      </c>
      <c r="K850" t="s">
        <v>623</v>
      </c>
      <c r="L850" t="s">
        <v>9956</v>
      </c>
      <c r="M850" t="s">
        <v>11908</v>
      </c>
      <c r="N850" t="s">
        <v>11629</v>
      </c>
      <c r="O850" s="1">
        <v>37288</v>
      </c>
      <c r="Q850" t="s">
        <v>11906</v>
      </c>
      <c r="R850" t="s">
        <v>11905</v>
      </c>
      <c r="S850">
        <v>5.2</v>
      </c>
      <c r="T850">
        <v>7077.01</v>
      </c>
      <c r="U850">
        <v>7077.01</v>
      </c>
      <c r="V850">
        <v>85999.01</v>
      </c>
      <c r="W850" t="s">
        <v>11770</v>
      </c>
      <c r="X850">
        <v>0</v>
      </c>
    </row>
    <row r="851" spans="1:25">
      <c r="A851" t="s">
        <v>9941</v>
      </c>
      <c r="B851">
        <v>1</v>
      </c>
      <c r="C851">
        <v>0</v>
      </c>
      <c r="D851">
        <v>0</v>
      </c>
      <c r="E851">
        <v>0</v>
      </c>
      <c r="F851">
        <v>0</v>
      </c>
      <c r="G851">
        <v>0</v>
      </c>
      <c r="H851">
        <v>0</v>
      </c>
      <c r="I851">
        <v>0</v>
      </c>
      <c r="J851">
        <v>2017</v>
      </c>
      <c r="K851" t="s">
        <v>623</v>
      </c>
      <c r="L851" t="s">
        <v>9956</v>
      </c>
      <c r="M851" t="s">
        <v>11907</v>
      </c>
      <c r="N851" t="s">
        <v>11629</v>
      </c>
      <c r="O851" s="1">
        <v>37288</v>
      </c>
      <c r="Q851" t="s">
        <v>11906</v>
      </c>
      <c r="R851" t="s">
        <v>11905</v>
      </c>
      <c r="S851">
        <v>5.2</v>
      </c>
      <c r="T851">
        <v>815.09</v>
      </c>
      <c r="U851">
        <v>815.09</v>
      </c>
      <c r="V851">
        <v>10132.09</v>
      </c>
      <c r="W851" t="s">
        <v>11770</v>
      </c>
      <c r="X851">
        <v>0</v>
      </c>
    </row>
    <row r="852" spans="1:25">
      <c r="A852" t="s">
        <v>9941</v>
      </c>
      <c r="B852">
        <v>0</v>
      </c>
      <c r="C852">
        <v>0</v>
      </c>
      <c r="D852">
        <v>0</v>
      </c>
      <c r="E852">
        <v>1</v>
      </c>
      <c r="F852">
        <v>0</v>
      </c>
      <c r="G852">
        <v>0</v>
      </c>
      <c r="H852">
        <v>0</v>
      </c>
      <c r="I852">
        <v>0</v>
      </c>
      <c r="J852">
        <v>2017</v>
      </c>
      <c r="K852" t="s">
        <v>623</v>
      </c>
      <c r="L852" t="s">
        <v>9954</v>
      </c>
      <c r="M852">
        <v>2</v>
      </c>
      <c r="N852" t="s">
        <v>11629</v>
      </c>
      <c r="O852" s="1">
        <v>35034</v>
      </c>
      <c r="Q852" t="s">
        <v>11906</v>
      </c>
      <c r="R852" t="s">
        <v>11905</v>
      </c>
      <c r="S852">
        <v>3.3</v>
      </c>
      <c r="T852">
        <v>16532</v>
      </c>
      <c r="U852">
        <v>16532</v>
      </c>
      <c r="V852">
        <v>281474</v>
      </c>
      <c r="W852" t="s">
        <v>11770</v>
      </c>
      <c r="X852">
        <v>0</v>
      </c>
      <c r="Y852" t="s">
        <v>11625</v>
      </c>
    </row>
    <row r="853" spans="1:25">
      <c r="A853" t="s">
        <v>9941</v>
      </c>
      <c r="B853">
        <v>0</v>
      </c>
      <c r="C853">
        <v>0</v>
      </c>
      <c r="D853">
        <v>0</v>
      </c>
      <c r="E853">
        <v>1</v>
      </c>
      <c r="F853">
        <v>0</v>
      </c>
      <c r="G853">
        <v>0</v>
      </c>
      <c r="H853">
        <v>0</v>
      </c>
      <c r="I853">
        <v>0</v>
      </c>
      <c r="J853">
        <v>2017</v>
      </c>
      <c r="K853" t="s">
        <v>623</v>
      </c>
      <c r="L853" t="s">
        <v>9954</v>
      </c>
      <c r="M853" t="s">
        <v>11636</v>
      </c>
      <c r="N853" t="s">
        <v>11629</v>
      </c>
      <c r="O853" s="1">
        <v>34700</v>
      </c>
      <c r="Q853" t="s">
        <v>11906</v>
      </c>
      <c r="R853" t="s">
        <v>11905</v>
      </c>
      <c r="S853">
        <v>2.8</v>
      </c>
      <c r="T853">
        <v>18126</v>
      </c>
      <c r="U853">
        <v>18126</v>
      </c>
      <c r="V853">
        <v>288903</v>
      </c>
      <c r="W853" t="s">
        <v>11770</v>
      </c>
      <c r="X853">
        <v>0</v>
      </c>
      <c r="Y853" t="s">
        <v>11625</v>
      </c>
    </row>
    <row r="854" spans="1:25">
      <c r="A854" t="s">
        <v>9941</v>
      </c>
      <c r="B854">
        <v>0</v>
      </c>
      <c r="C854">
        <v>0</v>
      </c>
      <c r="D854">
        <v>0</v>
      </c>
      <c r="E854">
        <v>0</v>
      </c>
      <c r="F854">
        <v>0</v>
      </c>
      <c r="G854">
        <v>0</v>
      </c>
      <c r="H854">
        <v>0</v>
      </c>
      <c r="I854">
        <v>1</v>
      </c>
      <c r="J854">
        <v>2017</v>
      </c>
      <c r="K854" t="s">
        <v>623</v>
      </c>
      <c r="L854" t="s">
        <v>9952</v>
      </c>
      <c r="M854">
        <v>1</v>
      </c>
      <c r="N854" t="s">
        <v>11629</v>
      </c>
      <c r="O854" s="1">
        <v>39295</v>
      </c>
      <c r="Q854" t="s">
        <v>11906</v>
      </c>
      <c r="R854" t="s">
        <v>11905</v>
      </c>
      <c r="S854">
        <v>49</v>
      </c>
      <c r="T854">
        <v>33133</v>
      </c>
      <c r="U854">
        <v>33133</v>
      </c>
      <c r="V854">
        <v>336893</v>
      </c>
      <c r="W854" t="s">
        <v>11770</v>
      </c>
      <c r="X854">
        <v>0</v>
      </c>
      <c r="Y854" t="s">
        <v>11625</v>
      </c>
    </row>
    <row r="855" spans="1:25">
      <c r="A855" t="s">
        <v>9941</v>
      </c>
      <c r="B855">
        <v>0</v>
      </c>
      <c r="C855">
        <v>0</v>
      </c>
      <c r="D855">
        <v>0</v>
      </c>
      <c r="E855">
        <v>0</v>
      </c>
      <c r="F855">
        <v>0</v>
      </c>
      <c r="G855">
        <v>0</v>
      </c>
      <c r="H855">
        <v>0</v>
      </c>
      <c r="I855">
        <v>1</v>
      </c>
      <c r="J855">
        <v>2017</v>
      </c>
      <c r="K855" t="s">
        <v>623</v>
      </c>
      <c r="L855" t="s">
        <v>9950</v>
      </c>
      <c r="M855">
        <v>1</v>
      </c>
      <c r="N855" t="s">
        <v>11629</v>
      </c>
      <c r="O855" s="1">
        <v>39295</v>
      </c>
      <c r="Q855" t="s">
        <v>11906</v>
      </c>
      <c r="R855" t="s">
        <v>11905</v>
      </c>
      <c r="S855">
        <v>48</v>
      </c>
      <c r="T855">
        <v>22699</v>
      </c>
      <c r="U855">
        <v>22699</v>
      </c>
      <c r="V855">
        <v>247181</v>
      </c>
      <c r="W855" t="s">
        <v>11770</v>
      </c>
      <c r="X855">
        <v>0</v>
      </c>
      <c r="Y855" t="s">
        <v>11625</v>
      </c>
    </row>
    <row r="856" spans="1:25">
      <c r="A856" t="s">
        <v>9941</v>
      </c>
      <c r="B856">
        <v>0</v>
      </c>
      <c r="C856">
        <v>0</v>
      </c>
      <c r="D856">
        <v>0</v>
      </c>
      <c r="E856">
        <v>0</v>
      </c>
      <c r="F856">
        <v>0</v>
      </c>
      <c r="G856">
        <v>0</v>
      </c>
      <c r="H856">
        <v>0</v>
      </c>
      <c r="I856">
        <v>1</v>
      </c>
      <c r="J856">
        <v>2017</v>
      </c>
      <c r="K856" t="s">
        <v>623</v>
      </c>
      <c r="L856" t="s">
        <v>9948</v>
      </c>
      <c r="M856">
        <v>1</v>
      </c>
      <c r="N856" t="s">
        <v>11629</v>
      </c>
      <c r="O856" s="1">
        <v>39295</v>
      </c>
      <c r="Q856" t="s">
        <v>11906</v>
      </c>
      <c r="R856" t="s">
        <v>11905</v>
      </c>
      <c r="S856">
        <v>49</v>
      </c>
      <c r="T856">
        <v>22900</v>
      </c>
      <c r="U856">
        <v>22900</v>
      </c>
      <c r="V856">
        <v>253998</v>
      </c>
      <c r="W856" t="s">
        <v>11770</v>
      </c>
      <c r="X856">
        <v>0</v>
      </c>
      <c r="Y856" t="s">
        <v>11625</v>
      </c>
    </row>
    <row r="857" spans="1:25">
      <c r="A857" t="s">
        <v>9941</v>
      </c>
      <c r="B857">
        <v>0</v>
      </c>
      <c r="C857">
        <v>0</v>
      </c>
      <c r="D857">
        <v>0</v>
      </c>
      <c r="E857">
        <v>0</v>
      </c>
      <c r="F857">
        <v>0</v>
      </c>
      <c r="G857">
        <v>0</v>
      </c>
      <c r="H857">
        <v>0</v>
      </c>
      <c r="I857">
        <v>1</v>
      </c>
      <c r="J857">
        <v>2017</v>
      </c>
      <c r="K857" t="s">
        <v>623</v>
      </c>
      <c r="L857" t="s">
        <v>9946</v>
      </c>
      <c r="M857">
        <v>1</v>
      </c>
      <c r="N857" t="s">
        <v>11629</v>
      </c>
      <c r="O857" s="1">
        <v>39295</v>
      </c>
      <c r="Q857" t="s">
        <v>11906</v>
      </c>
      <c r="R857" t="s">
        <v>11905</v>
      </c>
      <c r="S857">
        <v>49</v>
      </c>
      <c r="T857">
        <v>24404</v>
      </c>
      <c r="U857">
        <v>24404</v>
      </c>
      <c r="V857">
        <v>248914</v>
      </c>
      <c r="W857" t="s">
        <v>11770</v>
      </c>
      <c r="X857">
        <v>0</v>
      </c>
      <c r="Y857" t="s">
        <v>11625</v>
      </c>
    </row>
    <row r="858" spans="1:25">
      <c r="A858" t="s">
        <v>9941</v>
      </c>
      <c r="B858">
        <v>0</v>
      </c>
      <c r="C858">
        <v>0</v>
      </c>
      <c r="D858">
        <v>0</v>
      </c>
      <c r="E858">
        <v>0</v>
      </c>
      <c r="F858">
        <v>1</v>
      </c>
      <c r="G858">
        <v>0</v>
      </c>
      <c r="H858">
        <v>0</v>
      </c>
      <c r="I858">
        <v>0</v>
      </c>
      <c r="J858">
        <v>2017</v>
      </c>
      <c r="K858" t="s">
        <v>10674</v>
      </c>
      <c r="L858" t="s">
        <v>9943</v>
      </c>
      <c r="M858" t="s">
        <v>11904</v>
      </c>
      <c r="N858" t="s">
        <v>11629</v>
      </c>
      <c r="O858" s="1">
        <v>37742</v>
      </c>
      <c r="Q858" t="s">
        <v>11897</v>
      </c>
      <c r="R858" t="s">
        <v>11896</v>
      </c>
      <c r="S858">
        <v>185.3</v>
      </c>
      <c r="T858">
        <v>886062.01</v>
      </c>
      <c r="U858">
        <v>862374.01</v>
      </c>
      <c r="V858">
        <v>9750789.0099999998</v>
      </c>
      <c r="W858" t="s">
        <v>11770</v>
      </c>
      <c r="X858">
        <v>0</v>
      </c>
      <c r="Y858" t="s">
        <v>11625</v>
      </c>
    </row>
    <row r="859" spans="1:25">
      <c r="A859" t="s">
        <v>9941</v>
      </c>
      <c r="B859">
        <v>0</v>
      </c>
      <c r="C859">
        <v>0</v>
      </c>
      <c r="D859">
        <v>0</v>
      </c>
      <c r="E859">
        <v>0</v>
      </c>
      <c r="F859">
        <v>1</v>
      </c>
      <c r="G859">
        <v>0</v>
      </c>
      <c r="H859">
        <v>0</v>
      </c>
      <c r="I859">
        <v>0</v>
      </c>
      <c r="J859">
        <v>2017</v>
      </c>
      <c r="K859" t="s">
        <v>10674</v>
      </c>
      <c r="L859" t="s">
        <v>9943</v>
      </c>
      <c r="M859" t="s">
        <v>11903</v>
      </c>
      <c r="N859" t="s">
        <v>11629</v>
      </c>
      <c r="O859" s="1">
        <v>37742</v>
      </c>
      <c r="Q859" t="s">
        <v>11897</v>
      </c>
      <c r="R859" t="s">
        <v>11896</v>
      </c>
      <c r="S859">
        <v>185.3</v>
      </c>
      <c r="T859">
        <v>898305.01</v>
      </c>
      <c r="U859">
        <v>874278.01</v>
      </c>
      <c r="V859">
        <v>9880164.0099999998</v>
      </c>
      <c r="W859" t="s">
        <v>11770</v>
      </c>
      <c r="X859">
        <v>0</v>
      </c>
      <c r="Y859" t="s">
        <v>11625</v>
      </c>
    </row>
    <row r="860" spans="1:25">
      <c r="A860" t="s">
        <v>9941</v>
      </c>
      <c r="B860">
        <v>0</v>
      </c>
      <c r="C860">
        <v>0</v>
      </c>
      <c r="D860">
        <v>0</v>
      </c>
      <c r="E860">
        <v>0</v>
      </c>
      <c r="F860">
        <v>1</v>
      </c>
      <c r="G860">
        <v>0</v>
      </c>
      <c r="H860">
        <v>0</v>
      </c>
      <c r="I860">
        <v>0</v>
      </c>
      <c r="J860">
        <v>2017</v>
      </c>
      <c r="K860" t="s">
        <v>10674</v>
      </c>
      <c r="L860" t="s">
        <v>9943</v>
      </c>
      <c r="M860" t="s">
        <v>11635</v>
      </c>
      <c r="N860" t="s">
        <v>11629</v>
      </c>
      <c r="O860" s="1">
        <v>37742</v>
      </c>
      <c r="Q860" t="s">
        <v>623</v>
      </c>
      <c r="R860" t="s">
        <v>11894</v>
      </c>
      <c r="S860">
        <v>310.25</v>
      </c>
      <c r="T860">
        <v>1177617.01</v>
      </c>
      <c r="U860">
        <v>1146125.01</v>
      </c>
      <c r="V860">
        <v>0</v>
      </c>
      <c r="W860" t="s">
        <v>11770</v>
      </c>
      <c r="X860">
        <v>0</v>
      </c>
      <c r="Y860" t="s">
        <v>11625</v>
      </c>
    </row>
    <row r="861" spans="1:25">
      <c r="A861" t="s">
        <v>9941</v>
      </c>
      <c r="B861">
        <v>0</v>
      </c>
      <c r="C861">
        <v>0</v>
      </c>
      <c r="D861">
        <v>0</v>
      </c>
      <c r="E861">
        <v>0</v>
      </c>
      <c r="F861">
        <v>1</v>
      </c>
      <c r="G861">
        <v>0</v>
      </c>
      <c r="H861">
        <v>0</v>
      </c>
      <c r="I861">
        <v>0</v>
      </c>
      <c r="J861">
        <v>2017</v>
      </c>
      <c r="K861" t="s">
        <v>10674</v>
      </c>
      <c r="L861" t="s">
        <v>9939</v>
      </c>
      <c r="M861" t="s">
        <v>11902</v>
      </c>
      <c r="N861" t="s">
        <v>11629</v>
      </c>
      <c r="O861" s="1">
        <v>37822</v>
      </c>
      <c r="Q861" t="s">
        <v>11897</v>
      </c>
      <c r="R861" t="s">
        <v>11896</v>
      </c>
      <c r="S861">
        <v>193.5</v>
      </c>
      <c r="T861">
        <v>470153.07</v>
      </c>
      <c r="U861">
        <v>453378.07</v>
      </c>
      <c r="V861">
        <v>3456154.07</v>
      </c>
      <c r="W861" t="s">
        <v>11770</v>
      </c>
      <c r="X861">
        <v>0</v>
      </c>
      <c r="Y861" t="s">
        <v>11625</v>
      </c>
    </row>
    <row r="862" spans="1:25">
      <c r="A862" t="s">
        <v>9941</v>
      </c>
      <c r="B862">
        <v>0</v>
      </c>
      <c r="C862">
        <v>0</v>
      </c>
      <c r="D862">
        <v>0</v>
      </c>
      <c r="E862">
        <v>0</v>
      </c>
      <c r="F862">
        <v>1</v>
      </c>
      <c r="G862">
        <v>0</v>
      </c>
      <c r="H862">
        <v>0</v>
      </c>
      <c r="I862">
        <v>0</v>
      </c>
      <c r="J862">
        <v>2017</v>
      </c>
      <c r="K862" t="s">
        <v>10674</v>
      </c>
      <c r="L862" t="s">
        <v>9939</v>
      </c>
      <c r="M862" t="s">
        <v>11901</v>
      </c>
      <c r="N862" t="s">
        <v>11629</v>
      </c>
      <c r="O862" s="1">
        <v>37851</v>
      </c>
      <c r="Q862" t="s">
        <v>11661</v>
      </c>
      <c r="R862" t="s">
        <v>11900</v>
      </c>
      <c r="S862">
        <v>353</v>
      </c>
      <c r="T862">
        <v>1009957</v>
      </c>
      <c r="U862">
        <v>973922</v>
      </c>
      <c r="V862">
        <v>7615742</v>
      </c>
      <c r="W862" t="s">
        <v>11770</v>
      </c>
      <c r="X862">
        <v>0</v>
      </c>
      <c r="Y862" t="s">
        <v>11625</v>
      </c>
    </row>
    <row r="863" spans="1:25">
      <c r="A863" t="s">
        <v>9941</v>
      </c>
      <c r="B863">
        <v>0</v>
      </c>
      <c r="C863">
        <v>0</v>
      </c>
      <c r="D863">
        <v>0</v>
      </c>
      <c r="E863">
        <v>0</v>
      </c>
      <c r="F863">
        <v>1</v>
      </c>
      <c r="G863">
        <v>0</v>
      </c>
      <c r="H863">
        <v>0</v>
      </c>
      <c r="I863">
        <v>0</v>
      </c>
      <c r="J863">
        <v>2017</v>
      </c>
      <c r="K863" t="s">
        <v>50</v>
      </c>
      <c r="L863" t="s">
        <v>9979</v>
      </c>
      <c r="M863" t="s">
        <v>11899</v>
      </c>
      <c r="N863" t="s">
        <v>11629</v>
      </c>
      <c r="O863" s="1">
        <v>36650</v>
      </c>
      <c r="Q863" t="s">
        <v>11897</v>
      </c>
      <c r="R863" t="s">
        <v>11896</v>
      </c>
      <c r="S863">
        <v>170</v>
      </c>
      <c r="T863">
        <v>316637</v>
      </c>
      <c r="U863">
        <v>301009</v>
      </c>
      <c r="V863">
        <v>3687949</v>
      </c>
      <c r="W863" t="s">
        <v>11770</v>
      </c>
      <c r="X863">
        <v>0</v>
      </c>
      <c r="Y863" t="s">
        <v>11625</v>
      </c>
    </row>
    <row r="864" spans="1:25">
      <c r="A864" t="s">
        <v>9941</v>
      </c>
      <c r="B864">
        <v>0</v>
      </c>
      <c r="C864">
        <v>0</v>
      </c>
      <c r="D864">
        <v>0</v>
      </c>
      <c r="E864">
        <v>0</v>
      </c>
      <c r="F864">
        <v>1</v>
      </c>
      <c r="G864">
        <v>0</v>
      </c>
      <c r="H864">
        <v>0</v>
      </c>
      <c r="I864">
        <v>0</v>
      </c>
      <c r="J864">
        <v>2017</v>
      </c>
      <c r="K864" t="s">
        <v>50</v>
      </c>
      <c r="L864" t="s">
        <v>9979</v>
      </c>
      <c r="M864" t="s">
        <v>11898</v>
      </c>
      <c r="N864" t="s">
        <v>11629</v>
      </c>
      <c r="O864" s="1">
        <v>36650</v>
      </c>
      <c r="Q864" t="s">
        <v>11897</v>
      </c>
      <c r="R864" t="s">
        <v>11896</v>
      </c>
      <c r="S864">
        <v>170</v>
      </c>
      <c r="T864">
        <v>374455</v>
      </c>
      <c r="U864">
        <v>359257</v>
      </c>
      <c r="V864">
        <v>4418819</v>
      </c>
      <c r="W864" t="s">
        <v>11770</v>
      </c>
      <c r="X864">
        <v>0</v>
      </c>
      <c r="Y864" t="s">
        <v>11625</v>
      </c>
    </row>
    <row r="865" spans="1:25">
      <c r="A865" t="s">
        <v>9941</v>
      </c>
      <c r="B865">
        <v>0</v>
      </c>
      <c r="C865">
        <v>0</v>
      </c>
      <c r="D865">
        <v>0</v>
      </c>
      <c r="E865">
        <v>0</v>
      </c>
      <c r="F865">
        <v>1</v>
      </c>
      <c r="G865">
        <v>0</v>
      </c>
      <c r="H865">
        <v>0</v>
      </c>
      <c r="I865">
        <v>0</v>
      </c>
      <c r="J865">
        <v>2017</v>
      </c>
      <c r="K865" t="s">
        <v>50</v>
      </c>
      <c r="L865" t="s">
        <v>9979</v>
      </c>
      <c r="M865" t="s">
        <v>11895</v>
      </c>
      <c r="N865" t="s">
        <v>11629</v>
      </c>
      <c r="O865" s="1">
        <v>36650</v>
      </c>
      <c r="Q865" t="s">
        <v>623</v>
      </c>
      <c r="R865" t="s">
        <v>11894</v>
      </c>
      <c r="S865">
        <v>196</v>
      </c>
      <c r="T865">
        <v>391681</v>
      </c>
      <c r="U865">
        <v>391681</v>
      </c>
      <c r="V865">
        <v>61016</v>
      </c>
      <c r="W865" t="s">
        <v>11770</v>
      </c>
      <c r="X865">
        <v>0</v>
      </c>
      <c r="Y865" t="s">
        <v>11625</v>
      </c>
    </row>
    <row r="866" spans="1:25">
      <c r="A866" t="s">
        <v>9739</v>
      </c>
      <c r="B866">
        <v>1</v>
      </c>
      <c r="C866">
        <v>0</v>
      </c>
      <c r="D866">
        <v>1</v>
      </c>
      <c r="E866">
        <v>0</v>
      </c>
      <c r="F866">
        <v>0</v>
      </c>
      <c r="G866">
        <v>0</v>
      </c>
      <c r="H866">
        <v>0</v>
      </c>
      <c r="I866">
        <v>0</v>
      </c>
      <c r="J866">
        <v>2017</v>
      </c>
      <c r="K866" t="s">
        <v>623</v>
      </c>
      <c r="L866" t="s">
        <v>8095</v>
      </c>
      <c r="M866">
        <v>1</v>
      </c>
      <c r="N866" t="s">
        <v>11629</v>
      </c>
      <c r="O866" s="1">
        <v>1036</v>
      </c>
      <c r="Q866" t="s">
        <v>11779</v>
      </c>
      <c r="R866" t="s">
        <v>11778</v>
      </c>
      <c r="S866">
        <v>1</v>
      </c>
      <c r="T866">
        <v>3484</v>
      </c>
      <c r="U866">
        <v>3477</v>
      </c>
      <c r="V866">
        <v>0</v>
      </c>
      <c r="W866" t="s">
        <v>11777</v>
      </c>
      <c r="X866">
        <v>0</v>
      </c>
      <c r="Y866" t="s">
        <v>11625</v>
      </c>
    </row>
    <row r="867" spans="1:25">
      <c r="A867" t="s">
        <v>9739</v>
      </c>
      <c r="B867">
        <v>1</v>
      </c>
      <c r="C867">
        <v>0</v>
      </c>
      <c r="D867">
        <v>1</v>
      </c>
      <c r="E867">
        <v>0</v>
      </c>
      <c r="F867">
        <v>0</v>
      </c>
      <c r="G867">
        <v>0</v>
      </c>
      <c r="H867">
        <v>0</v>
      </c>
      <c r="I867">
        <v>0</v>
      </c>
      <c r="J867">
        <v>2017</v>
      </c>
      <c r="K867" t="s">
        <v>623</v>
      </c>
      <c r="L867" t="s">
        <v>8098</v>
      </c>
      <c r="M867">
        <v>5505380</v>
      </c>
      <c r="N867" t="s">
        <v>11629</v>
      </c>
      <c r="O867" s="1">
        <v>14611</v>
      </c>
      <c r="Q867" t="s">
        <v>11779</v>
      </c>
      <c r="R867" t="s">
        <v>11778</v>
      </c>
      <c r="S867">
        <v>1.4</v>
      </c>
      <c r="T867">
        <v>6839</v>
      </c>
      <c r="U867">
        <v>6839</v>
      </c>
      <c r="V867">
        <v>0</v>
      </c>
      <c r="W867" t="s">
        <v>11777</v>
      </c>
      <c r="X867">
        <v>0</v>
      </c>
      <c r="Y867" t="s">
        <v>11625</v>
      </c>
    </row>
    <row r="868" spans="1:25">
      <c r="A868" t="s">
        <v>9739</v>
      </c>
      <c r="B868">
        <v>1</v>
      </c>
      <c r="C868">
        <v>0</v>
      </c>
      <c r="D868">
        <v>1</v>
      </c>
      <c r="E868">
        <v>0</v>
      </c>
      <c r="F868">
        <v>0</v>
      </c>
      <c r="G868">
        <v>0</v>
      </c>
      <c r="H868">
        <v>0</v>
      </c>
      <c r="I868">
        <v>0</v>
      </c>
      <c r="J868">
        <v>2017</v>
      </c>
      <c r="K868" t="s">
        <v>623</v>
      </c>
      <c r="L868" t="s">
        <v>8101</v>
      </c>
      <c r="M868">
        <v>1</v>
      </c>
      <c r="N868" t="s">
        <v>11725</v>
      </c>
      <c r="O868" s="1">
        <v>17930</v>
      </c>
      <c r="Q868" t="s">
        <v>11779</v>
      </c>
      <c r="R868" t="s">
        <v>11778</v>
      </c>
      <c r="S868">
        <v>3</v>
      </c>
      <c r="T868">
        <v>0.01</v>
      </c>
      <c r="U868">
        <v>0.01</v>
      </c>
      <c r="V868">
        <v>0</v>
      </c>
      <c r="W868" t="s">
        <v>11777</v>
      </c>
      <c r="X868">
        <v>0</v>
      </c>
      <c r="Y868" t="s">
        <v>11625</v>
      </c>
    </row>
    <row r="869" spans="1:25">
      <c r="A869" t="s">
        <v>9739</v>
      </c>
      <c r="B869">
        <v>0</v>
      </c>
      <c r="C869">
        <v>0</v>
      </c>
      <c r="D869">
        <v>0</v>
      </c>
      <c r="E869">
        <v>0</v>
      </c>
      <c r="F869">
        <v>0</v>
      </c>
      <c r="G869">
        <v>0</v>
      </c>
      <c r="H869">
        <v>0</v>
      </c>
      <c r="I869">
        <v>0</v>
      </c>
      <c r="J869">
        <v>2017</v>
      </c>
      <c r="K869" t="s">
        <v>623</v>
      </c>
      <c r="L869" t="s">
        <v>9937</v>
      </c>
      <c r="M869" t="s">
        <v>11893</v>
      </c>
      <c r="N869" t="s">
        <v>11629</v>
      </c>
      <c r="O869" s="1">
        <v>9913</v>
      </c>
      <c r="Q869" t="s">
        <v>11779</v>
      </c>
      <c r="R869" t="s">
        <v>11778</v>
      </c>
      <c r="S869">
        <v>34</v>
      </c>
      <c r="T869">
        <v>177231</v>
      </c>
      <c r="U869">
        <v>177096</v>
      </c>
      <c r="V869">
        <v>0</v>
      </c>
      <c r="W869" t="s">
        <v>11777</v>
      </c>
      <c r="X869">
        <v>0</v>
      </c>
      <c r="Y869" t="s">
        <v>11625</v>
      </c>
    </row>
    <row r="870" spans="1:25">
      <c r="A870" t="s">
        <v>9739</v>
      </c>
      <c r="B870">
        <v>0</v>
      </c>
      <c r="C870">
        <v>0</v>
      </c>
      <c r="D870">
        <v>0</v>
      </c>
      <c r="E870">
        <v>0</v>
      </c>
      <c r="F870">
        <v>0</v>
      </c>
      <c r="G870">
        <v>0</v>
      </c>
      <c r="H870">
        <v>0</v>
      </c>
      <c r="I870">
        <v>0</v>
      </c>
      <c r="J870">
        <v>2017</v>
      </c>
      <c r="K870" t="s">
        <v>623</v>
      </c>
      <c r="L870" t="s">
        <v>9935</v>
      </c>
      <c r="M870" t="s">
        <v>11892</v>
      </c>
      <c r="N870" t="s">
        <v>11629</v>
      </c>
      <c r="O870" s="1">
        <v>21515</v>
      </c>
      <c r="Q870" t="s">
        <v>11779</v>
      </c>
      <c r="R870" t="s">
        <v>11778</v>
      </c>
      <c r="S870">
        <v>54</v>
      </c>
      <c r="T870">
        <v>244814.02</v>
      </c>
      <c r="U870">
        <v>244790.02</v>
      </c>
      <c r="V870">
        <v>0</v>
      </c>
      <c r="W870" t="s">
        <v>11777</v>
      </c>
      <c r="X870">
        <v>0</v>
      </c>
      <c r="Y870" t="s">
        <v>11625</v>
      </c>
    </row>
    <row r="871" spans="1:25">
      <c r="A871" t="s">
        <v>9739</v>
      </c>
      <c r="B871">
        <v>0</v>
      </c>
      <c r="C871">
        <v>0</v>
      </c>
      <c r="D871">
        <v>0</v>
      </c>
      <c r="E871">
        <v>0</v>
      </c>
      <c r="F871">
        <v>0</v>
      </c>
      <c r="G871">
        <v>0</v>
      </c>
      <c r="H871">
        <v>0</v>
      </c>
      <c r="I871">
        <v>0</v>
      </c>
      <c r="J871">
        <v>2017</v>
      </c>
      <c r="K871" t="s">
        <v>623</v>
      </c>
      <c r="L871" t="s">
        <v>9935</v>
      </c>
      <c r="M871" t="s">
        <v>11891</v>
      </c>
      <c r="N871" t="s">
        <v>11629</v>
      </c>
      <c r="O871" s="1">
        <v>21515</v>
      </c>
      <c r="Q871" t="s">
        <v>11779</v>
      </c>
      <c r="R871" t="s">
        <v>11778</v>
      </c>
      <c r="S871">
        <v>54</v>
      </c>
      <c r="T871">
        <v>304702.01</v>
      </c>
      <c r="U871">
        <v>304674.01</v>
      </c>
      <c r="V871">
        <v>0</v>
      </c>
      <c r="W871" t="s">
        <v>11777</v>
      </c>
      <c r="X871">
        <v>0</v>
      </c>
      <c r="Y871" t="s">
        <v>11625</v>
      </c>
    </row>
    <row r="872" spans="1:25">
      <c r="A872" t="s">
        <v>9739</v>
      </c>
      <c r="B872">
        <v>1</v>
      </c>
      <c r="C872">
        <v>0</v>
      </c>
      <c r="D872">
        <v>1</v>
      </c>
      <c r="E872">
        <v>0</v>
      </c>
      <c r="F872">
        <v>0</v>
      </c>
      <c r="G872">
        <v>0</v>
      </c>
      <c r="H872">
        <v>0</v>
      </c>
      <c r="I872">
        <v>0</v>
      </c>
      <c r="J872">
        <v>2017</v>
      </c>
      <c r="K872" t="s">
        <v>623</v>
      </c>
      <c r="L872" t="s">
        <v>8110</v>
      </c>
      <c r="M872">
        <v>43102</v>
      </c>
      <c r="N872" t="s">
        <v>11629</v>
      </c>
      <c r="O872" s="1">
        <v>1986</v>
      </c>
      <c r="Q872" t="s">
        <v>11779</v>
      </c>
      <c r="R872" t="s">
        <v>11778</v>
      </c>
      <c r="S872">
        <v>1.5</v>
      </c>
      <c r="T872">
        <v>2546</v>
      </c>
      <c r="U872">
        <v>2546</v>
      </c>
      <c r="V872">
        <v>0</v>
      </c>
      <c r="W872" t="s">
        <v>11777</v>
      </c>
      <c r="X872">
        <v>0</v>
      </c>
      <c r="Y872" t="s">
        <v>11625</v>
      </c>
    </row>
    <row r="873" spans="1:25">
      <c r="A873" t="s">
        <v>9739</v>
      </c>
      <c r="B873">
        <v>1</v>
      </c>
      <c r="C873">
        <v>0</v>
      </c>
      <c r="D873">
        <v>1</v>
      </c>
      <c r="E873">
        <v>0</v>
      </c>
      <c r="F873">
        <v>0</v>
      </c>
      <c r="G873">
        <v>0</v>
      </c>
      <c r="H873">
        <v>0</v>
      </c>
      <c r="I873">
        <v>0</v>
      </c>
      <c r="J873">
        <v>2017</v>
      </c>
      <c r="K873" t="s">
        <v>623</v>
      </c>
      <c r="L873" t="s">
        <v>8112</v>
      </c>
      <c r="M873">
        <v>1</v>
      </c>
      <c r="N873" t="s">
        <v>11629</v>
      </c>
      <c r="O873" s="1">
        <v>20637</v>
      </c>
      <c r="Q873" t="s">
        <v>11779</v>
      </c>
      <c r="R873" t="s">
        <v>11778</v>
      </c>
      <c r="S873">
        <v>9.99</v>
      </c>
      <c r="T873">
        <v>84685</v>
      </c>
      <c r="U873">
        <v>83860</v>
      </c>
      <c r="V873">
        <v>0</v>
      </c>
      <c r="W873" t="s">
        <v>11777</v>
      </c>
      <c r="X873">
        <v>0</v>
      </c>
      <c r="Y873" t="s">
        <v>11625</v>
      </c>
    </row>
    <row r="874" spans="1:25">
      <c r="A874" t="s">
        <v>9739</v>
      </c>
      <c r="B874">
        <v>0</v>
      </c>
      <c r="C874">
        <v>0</v>
      </c>
      <c r="D874">
        <v>0</v>
      </c>
      <c r="E874">
        <v>0</v>
      </c>
      <c r="F874">
        <v>0</v>
      </c>
      <c r="G874">
        <v>0</v>
      </c>
      <c r="H874">
        <v>0</v>
      </c>
      <c r="I874">
        <v>0</v>
      </c>
      <c r="J874">
        <v>2017</v>
      </c>
      <c r="K874" t="s">
        <v>623</v>
      </c>
      <c r="L874" t="s">
        <v>9933</v>
      </c>
      <c r="M874" t="s">
        <v>11890</v>
      </c>
      <c r="N874" t="s">
        <v>11629</v>
      </c>
      <c r="O874" s="1">
        <v>25460</v>
      </c>
      <c r="Q874" t="s">
        <v>11779</v>
      </c>
      <c r="R874" t="s">
        <v>11778</v>
      </c>
      <c r="S874">
        <v>117.9</v>
      </c>
      <c r="T874">
        <v>286045.03999999998</v>
      </c>
      <c r="U874">
        <v>286031.03999999998</v>
      </c>
      <c r="V874">
        <v>0</v>
      </c>
      <c r="W874" t="s">
        <v>11777</v>
      </c>
      <c r="X874">
        <v>0</v>
      </c>
      <c r="Y874" t="s">
        <v>11625</v>
      </c>
    </row>
    <row r="875" spans="1:25">
      <c r="A875" t="s">
        <v>9739</v>
      </c>
      <c r="B875">
        <v>0</v>
      </c>
      <c r="C875">
        <v>0</v>
      </c>
      <c r="D875">
        <v>0</v>
      </c>
      <c r="E875">
        <v>0</v>
      </c>
      <c r="F875">
        <v>0</v>
      </c>
      <c r="G875">
        <v>0</v>
      </c>
      <c r="H875">
        <v>0</v>
      </c>
      <c r="I875">
        <v>0</v>
      </c>
      <c r="J875">
        <v>2017</v>
      </c>
      <c r="K875" t="s">
        <v>623</v>
      </c>
      <c r="L875" t="s">
        <v>9931</v>
      </c>
      <c r="M875" t="s">
        <v>11708</v>
      </c>
      <c r="N875" t="s">
        <v>11629</v>
      </c>
      <c r="O875" s="1">
        <v>5054</v>
      </c>
      <c r="Q875" t="s">
        <v>11779</v>
      </c>
      <c r="R875" t="s">
        <v>11778</v>
      </c>
      <c r="S875">
        <v>82.9</v>
      </c>
      <c r="T875">
        <v>499688</v>
      </c>
      <c r="U875">
        <v>499688</v>
      </c>
      <c r="V875">
        <v>0</v>
      </c>
      <c r="W875" t="s">
        <v>11777</v>
      </c>
      <c r="X875">
        <v>0</v>
      </c>
      <c r="Y875" t="s">
        <v>11625</v>
      </c>
    </row>
    <row r="876" spans="1:25">
      <c r="A876" t="s">
        <v>9739</v>
      </c>
      <c r="B876">
        <v>0</v>
      </c>
      <c r="C876">
        <v>0</v>
      </c>
      <c r="D876">
        <v>0</v>
      </c>
      <c r="E876">
        <v>0</v>
      </c>
      <c r="F876">
        <v>0</v>
      </c>
      <c r="G876">
        <v>0</v>
      </c>
      <c r="H876">
        <v>0</v>
      </c>
      <c r="I876">
        <v>0</v>
      </c>
      <c r="J876">
        <v>2017</v>
      </c>
      <c r="K876" t="s">
        <v>623</v>
      </c>
      <c r="L876" t="s">
        <v>9929</v>
      </c>
      <c r="M876" t="s">
        <v>11708</v>
      </c>
      <c r="N876" t="s">
        <v>11629</v>
      </c>
      <c r="O876" s="1">
        <v>5079</v>
      </c>
      <c r="Q876" t="s">
        <v>11779</v>
      </c>
      <c r="R876" t="s">
        <v>11778</v>
      </c>
      <c r="S876">
        <v>67.099999999999994</v>
      </c>
      <c r="T876">
        <v>869951</v>
      </c>
      <c r="U876">
        <v>869951</v>
      </c>
      <c r="V876">
        <v>0</v>
      </c>
      <c r="W876" t="s">
        <v>11777</v>
      </c>
      <c r="X876">
        <v>0</v>
      </c>
      <c r="Y876" t="s">
        <v>11625</v>
      </c>
    </row>
    <row r="877" spans="1:25">
      <c r="A877" t="s">
        <v>9739</v>
      </c>
      <c r="B877">
        <v>0</v>
      </c>
      <c r="C877">
        <v>0</v>
      </c>
      <c r="D877">
        <v>0</v>
      </c>
      <c r="E877">
        <v>0</v>
      </c>
      <c r="F877">
        <v>0</v>
      </c>
      <c r="G877">
        <v>0</v>
      </c>
      <c r="H877">
        <v>0</v>
      </c>
      <c r="I877">
        <v>0</v>
      </c>
      <c r="J877">
        <v>2017</v>
      </c>
      <c r="K877" t="s">
        <v>623</v>
      </c>
      <c r="L877" t="s">
        <v>9927</v>
      </c>
      <c r="M877" t="s">
        <v>11708</v>
      </c>
      <c r="N877" t="s">
        <v>11629</v>
      </c>
      <c r="O877" s="1">
        <v>10441</v>
      </c>
      <c r="Q877" t="s">
        <v>11779</v>
      </c>
      <c r="R877" t="s">
        <v>11778</v>
      </c>
      <c r="S877">
        <v>98.5</v>
      </c>
      <c r="T877">
        <v>206074</v>
      </c>
      <c r="U877">
        <v>206074</v>
      </c>
      <c r="V877">
        <v>0</v>
      </c>
      <c r="W877" t="s">
        <v>11777</v>
      </c>
      <c r="X877">
        <v>0</v>
      </c>
      <c r="Y877" t="s">
        <v>11625</v>
      </c>
    </row>
    <row r="878" spans="1:25">
      <c r="A878" t="s">
        <v>9739</v>
      </c>
      <c r="B878">
        <v>0</v>
      </c>
      <c r="C878">
        <v>0</v>
      </c>
      <c r="D878">
        <v>0</v>
      </c>
      <c r="E878">
        <v>0</v>
      </c>
      <c r="F878">
        <v>0</v>
      </c>
      <c r="G878">
        <v>0</v>
      </c>
      <c r="H878">
        <v>0</v>
      </c>
      <c r="I878">
        <v>0</v>
      </c>
      <c r="J878">
        <v>2017</v>
      </c>
      <c r="K878" t="s">
        <v>623</v>
      </c>
      <c r="L878" t="s">
        <v>9925</v>
      </c>
      <c r="M878" t="s">
        <v>11708</v>
      </c>
      <c r="N878" t="s">
        <v>11629</v>
      </c>
      <c r="O878" s="1">
        <v>8645</v>
      </c>
      <c r="Q878" t="s">
        <v>11779</v>
      </c>
      <c r="R878" t="s">
        <v>11778</v>
      </c>
      <c r="S878">
        <v>177</v>
      </c>
      <c r="T878">
        <v>1071414</v>
      </c>
      <c r="U878">
        <v>1071414</v>
      </c>
      <c r="V878">
        <v>0</v>
      </c>
      <c r="W878" t="s">
        <v>11777</v>
      </c>
      <c r="X878">
        <v>0</v>
      </c>
      <c r="Y878" t="s">
        <v>11625</v>
      </c>
    </row>
    <row r="879" spans="1:25">
      <c r="A879" t="s">
        <v>9739</v>
      </c>
      <c r="B879">
        <v>0</v>
      </c>
      <c r="C879">
        <v>0</v>
      </c>
      <c r="D879">
        <v>0</v>
      </c>
      <c r="E879">
        <v>0</v>
      </c>
      <c r="F879">
        <v>0</v>
      </c>
      <c r="G879">
        <v>0</v>
      </c>
      <c r="H879">
        <v>0</v>
      </c>
      <c r="I879">
        <v>0</v>
      </c>
      <c r="J879">
        <v>2017</v>
      </c>
      <c r="K879" t="s">
        <v>623</v>
      </c>
      <c r="L879" t="s">
        <v>9923</v>
      </c>
      <c r="M879">
        <v>1</v>
      </c>
      <c r="N879" t="s">
        <v>11629</v>
      </c>
      <c r="O879" s="1">
        <v>8645</v>
      </c>
      <c r="Q879" t="s">
        <v>11779</v>
      </c>
      <c r="R879" t="s">
        <v>11778</v>
      </c>
      <c r="S879">
        <v>100</v>
      </c>
      <c r="T879">
        <v>631388</v>
      </c>
      <c r="U879">
        <v>631388</v>
      </c>
      <c r="V879">
        <v>0</v>
      </c>
      <c r="W879" t="s">
        <v>11777</v>
      </c>
      <c r="X879">
        <v>0</v>
      </c>
      <c r="Y879" t="s">
        <v>11625</v>
      </c>
    </row>
    <row r="880" spans="1:25">
      <c r="A880" t="s">
        <v>9739</v>
      </c>
      <c r="B880">
        <v>0</v>
      </c>
      <c r="C880">
        <v>0</v>
      </c>
      <c r="D880">
        <v>0</v>
      </c>
      <c r="E880">
        <v>0</v>
      </c>
      <c r="F880">
        <v>0</v>
      </c>
      <c r="G880">
        <v>0</v>
      </c>
      <c r="H880">
        <v>0</v>
      </c>
      <c r="I880">
        <v>0</v>
      </c>
      <c r="J880">
        <v>2017</v>
      </c>
      <c r="K880" t="s">
        <v>623</v>
      </c>
      <c r="L880" t="s">
        <v>9921</v>
      </c>
      <c r="M880" t="s">
        <v>11708</v>
      </c>
      <c r="N880" t="s">
        <v>11629</v>
      </c>
      <c r="O880" s="1">
        <v>7672</v>
      </c>
      <c r="Q880" t="s">
        <v>11779</v>
      </c>
      <c r="R880" t="s">
        <v>11778</v>
      </c>
      <c r="S880">
        <v>64.5</v>
      </c>
      <c r="T880">
        <v>369509</v>
      </c>
      <c r="U880">
        <v>369509</v>
      </c>
      <c r="V880">
        <v>0</v>
      </c>
      <c r="W880" t="s">
        <v>11777</v>
      </c>
      <c r="X880">
        <v>0</v>
      </c>
      <c r="Y880" t="s">
        <v>11625</v>
      </c>
    </row>
    <row r="881" spans="1:25">
      <c r="A881" t="s">
        <v>9739</v>
      </c>
      <c r="B881">
        <v>1</v>
      </c>
      <c r="C881">
        <v>0</v>
      </c>
      <c r="D881">
        <v>1</v>
      </c>
      <c r="E881">
        <v>0</v>
      </c>
      <c r="F881">
        <v>0</v>
      </c>
      <c r="G881">
        <v>0</v>
      </c>
      <c r="H881">
        <v>0</v>
      </c>
      <c r="I881">
        <v>0</v>
      </c>
      <c r="J881">
        <v>2017</v>
      </c>
      <c r="K881" t="s">
        <v>623</v>
      </c>
      <c r="L881" t="s">
        <v>9919</v>
      </c>
      <c r="M881" t="s">
        <v>11636</v>
      </c>
      <c r="N881" t="s">
        <v>11629</v>
      </c>
      <c r="O881" s="1">
        <v>28764</v>
      </c>
      <c r="Q881" t="s">
        <v>11763</v>
      </c>
      <c r="R881" t="s">
        <v>11889</v>
      </c>
      <c r="S881">
        <v>9</v>
      </c>
      <c r="T881">
        <v>3589</v>
      </c>
      <c r="U881">
        <v>3589</v>
      </c>
      <c r="V881">
        <v>0</v>
      </c>
      <c r="W881" t="s">
        <v>11777</v>
      </c>
      <c r="X881">
        <v>0</v>
      </c>
      <c r="Y881" t="s">
        <v>11625</v>
      </c>
    </row>
    <row r="882" spans="1:25">
      <c r="A882" t="s">
        <v>9739</v>
      </c>
      <c r="B882">
        <v>1</v>
      </c>
      <c r="C882">
        <v>0</v>
      </c>
      <c r="D882">
        <v>1</v>
      </c>
      <c r="E882">
        <v>0</v>
      </c>
      <c r="F882">
        <v>0</v>
      </c>
      <c r="G882">
        <v>0</v>
      </c>
      <c r="H882">
        <v>0</v>
      </c>
      <c r="I882">
        <v>0</v>
      </c>
      <c r="J882">
        <v>2017</v>
      </c>
      <c r="K882" t="s">
        <v>623</v>
      </c>
      <c r="L882" t="s">
        <v>8120</v>
      </c>
      <c r="M882" t="s">
        <v>11636</v>
      </c>
      <c r="N882" t="s">
        <v>11629</v>
      </c>
      <c r="O882" s="1">
        <v>9314</v>
      </c>
      <c r="Q882" t="s">
        <v>11779</v>
      </c>
      <c r="R882" t="s">
        <v>11778</v>
      </c>
      <c r="S882">
        <v>3.2</v>
      </c>
      <c r="T882">
        <v>12959</v>
      </c>
      <c r="U882">
        <v>12959</v>
      </c>
      <c r="V882">
        <v>0</v>
      </c>
      <c r="W882" t="s">
        <v>11777</v>
      </c>
      <c r="X882">
        <v>0</v>
      </c>
      <c r="Y882" t="s">
        <v>11625</v>
      </c>
    </row>
    <row r="883" spans="1:25">
      <c r="A883" t="s">
        <v>9739</v>
      </c>
      <c r="B883">
        <v>1</v>
      </c>
      <c r="C883">
        <v>0</v>
      </c>
      <c r="D883">
        <v>1</v>
      </c>
      <c r="E883">
        <v>0</v>
      </c>
      <c r="F883">
        <v>0</v>
      </c>
      <c r="G883">
        <v>0</v>
      </c>
      <c r="H883">
        <v>0</v>
      </c>
      <c r="I883">
        <v>0</v>
      </c>
      <c r="J883">
        <v>2017</v>
      </c>
      <c r="K883" t="s">
        <v>623</v>
      </c>
      <c r="L883" t="s">
        <v>8122</v>
      </c>
      <c r="M883">
        <v>1</v>
      </c>
      <c r="N883" t="s">
        <v>11629</v>
      </c>
      <c r="O883" s="1">
        <v>3228</v>
      </c>
      <c r="Q883" t="s">
        <v>11779</v>
      </c>
      <c r="R883" t="s">
        <v>11778</v>
      </c>
      <c r="S883">
        <v>7.3</v>
      </c>
      <c r="T883">
        <v>44288</v>
      </c>
      <c r="U883">
        <v>44288</v>
      </c>
      <c r="V883">
        <v>0</v>
      </c>
      <c r="W883" t="s">
        <v>11777</v>
      </c>
      <c r="X883">
        <v>0</v>
      </c>
      <c r="Y883" t="s">
        <v>11625</v>
      </c>
    </row>
    <row r="884" spans="1:25">
      <c r="A884" t="s">
        <v>9739</v>
      </c>
      <c r="B884">
        <v>1</v>
      </c>
      <c r="C884">
        <v>0</v>
      </c>
      <c r="D884">
        <v>1</v>
      </c>
      <c r="E884">
        <v>0</v>
      </c>
      <c r="F884">
        <v>0</v>
      </c>
      <c r="G884">
        <v>0</v>
      </c>
      <c r="H884">
        <v>0</v>
      </c>
      <c r="I884">
        <v>0</v>
      </c>
      <c r="J884">
        <v>2017</v>
      </c>
      <c r="K884" t="s">
        <v>623</v>
      </c>
      <c r="L884" t="s">
        <v>8124</v>
      </c>
      <c r="M884">
        <v>1</v>
      </c>
      <c r="N884" t="s">
        <v>11629</v>
      </c>
      <c r="O884" s="1">
        <v>4901</v>
      </c>
      <c r="Q884" t="s">
        <v>11779</v>
      </c>
      <c r="R884" t="s">
        <v>11778</v>
      </c>
      <c r="S884">
        <v>7.84</v>
      </c>
      <c r="T884">
        <v>44059</v>
      </c>
      <c r="U884">
        <v>44059</v>
      </c>
      <c r="V884">
        <v>0</v>
      </c>
      <c r="W884" t="s">
        <v>11777</v>
      </c>
      <c r="X884">
        <v>0</v>
      </c>
      <c r="Y884" t="s">
        <v>11625</v>
      </c>
    </row>
    <row r="885" spans="1:25">
      <c r="A885" t="s">
        <v>9739</v>
      </c>
      <c r="B885">
        <v>1</v>
      </c>
      <c r="C885">
        <v>0</v>
      </c>
      <c r="D885">
        <v>1</v>
      </c>
      <c r="E885">
        <v>0</v>
      </c>
      <c r="F885">
        <v>0</v>
      </c>
      <c r="G885">
        <v>0</v>
      </c>
      <c r="H885">
        <v>0</v>
      </c>
      <c r="I885">
        <v>0</v>
      </c>
      <c r="J885">
        <v>2017</v>
      </c>
      <c r="K885" t="s">
        <v>623</v>
      </c>
      <c r="L885" t="s">
        <v>8126</v>
      </c>
      <c r="M885">
        <v>1</v>
      </c>
      <c r="N885" t="s">
        <v>11629</v>
      </c>
      <c r="O885" s="1">
        <v>2071</v>
      </c>
      <c r="Q885" t="s">
        <v>11779</v>
      </c>
      <c r="R885" t="s">
        <v>11778</v>
      </c>
      <c r="S885">
        <v>7.95</v>
      </c>
      <c r="T885">
        <v>30865</v>
      </c>
      <c r="U885">
        <v>30865</v>
      </c>
      <c r="V885">
        <v>0</v>
      </c>
      <c r="W885" t="s">
        <v>11777</v>
      </c>
      <c r="X885">
        <v>0</v>
      </c>
      <c r="Y885" t="s">
        <v>11625</v>
      </c>
    </row>
    <row r="886" spans="1:25">
      <c r="A886" t="s">
        <v>9739</v>
      </c>
      <c r="B886">
        <v>1</v>
      </c>
      <c r="C886">
        <v>0</v>
      </c>
      <c r="D886">
        <v>1</v>
      </c>
      <c r="E886">
        <v>0</v>
      </c>
      <c r="F886">
        <v>0</v>
      </c>
      <c r="G886">
        <v>0</v>
      </c>
      <c r="H886">
        <v>0</v>
      </c>
      <c r="I886">
        <v>0</v>
      </c>
      <c r="J886">
        <v>2017</v>
      </c>
      <c r="K886" t="s">
        <v>623</v>
      </c>
      <c r="L886" t="s">
        <v>8128</v>
      </c>
      <c r="M886">
        <v>1</v>
      </c>
      <c r="N886" t="s">
        <v>11629</v>
      </c>
      <c r="O886" s="1">
        <v>7092</v>
      </c>
      <c r="Q886" t="s">
        <v>11779</v>
      </c>
      <c r="R886" t="s">
        <v>11778</v>
      </c>
      <c r="S886">
        <v>3.8</v>
      </c>
      <c r="T886">
        <v>19938</v>
      </c>
      <c r="U886">
        <v>19938</v>
      </c>
      <c r="V886">
        <v>0</v>
      </c>
      <c r="W886" t="s">
        <v>11777</v>
      </c>
      <c r="X886">
        <v>0</v>
      </c>
      <c r="Y886" t="s">
        <v>11625</v>
      </c>
    </row>
    <row r="887" spans="1:25">
      <c r="A887" t="s">
        <v>9739</v>
      </c>
      <c r="B887">
        <v>1</v>
      </c>
      <c r="C887">
        <v>0</v>
      </c>
      <c r="D887">
        <v>1</v>
      </c>
      <c r="E887">
        <v>0</v>
      </c>
      <c r="F887">
        <v>0</v>
      </c>
      <c r="G887">
        <v>0</v>
      </c>
      <c r="H887">
        <v>0</v>
      </c>
      <c r="I887">
        <v>0</v>
      </c>
      <c r="J887">
        <v>2017</v>
      </c>
      <c r="K887" t="s">
        <v>623</v>
      </c>
      <c r="L887" t="s">
        <v>8130</v>
      </c>
      <c r="M887">
        <v>1</v>
      </c>
      <c r="N887" t="s">
        <v>11629</v>
      </c>
      <c r="O887" s="1">
        <v>4809</v>
      </c>
      <c r="Q887" t="s">
        <v>11779</v>
      </c>
      <c r="R887" t="s">
        <v>11778</v>
      </c>
      <c r="S887">
        <v>1.6</v>
      </c>
      <c r="T887">
        <v>12427</v>
      </c>
      <c r="U887">
        <v>12427</v>
      </c>
      <c r="V887">
        <v>0</v>
      </c>
      <c r="W887" t="s">
        <v>11777</v>
      </c>
      <c r="X887">
        <v>0</v>
      </c>
      <c r="Y887" t="s">
        <v>11625</v>
      </c>
    </row>
    <row r="888" spans="1:25">
      <c r="A888" t="s">
        <v>9739</v>
      </c>
      <c r="B888">
        <v>1</v>
      </c>
      <c r="C888">
        <v>0</v>
      </c>
      <c r="D888">
        <v>1</v>
      </c>
      <c r="E888">
        <v>0</v>
      </c>
      <c r="F888">
        <v>0</v>
      </c>
      <c r="G888">
        <v>0</v>
      </c>
      <c r="H888">
        <v>0</v>
      </c>
      <c r="I888">
        <v>0</v>
      </c>
      <c r="J888">
        <v>2017</v>
      </c>
      <c r="K888" t="s">
        <v>623</v>
      </c>
      <c r="L888" t="s">
        <v>8132</v>
      </c>
      <c r="M888">
        <v>1</v>
      </c>
      <c r="N888" t="s">
        <v>11629</v>
      </c>
      <c r="O888" s="1">
        <v>32143</v>
      </c>
      <c r="Q888" t="s">
        <v>11779</v>
      </c>
      <c r="R888" t="s">
        <v>11778</v>
      </c>
      <c r="S888">
        <v>6.19</v>
      </c>
      <c r="T888">
        <v>17818</v>
      </c>
      <c r="U888">
        <v>17818</v>
      </c>
      <c r="V888">
        <v>0</v>
      </c>
      <c r="W888" t="s">
        <v>11777</v>
      </c>
      <c r="X888">
        <v>0</v>
      </c>
      <c r="Y888" t="s">
        <v>11625</v>
      </c>
    </row>
    <row r="889" spans="1:25">
      <c r="A889" t="s">
        <v>9739</v>
      </c>
      <c r="B889">
        <v>1</v>
      </c>
      <c r="C889">
        <v>0</v>
      </c>
      <c r="D889">
        <v>1</v>
      </c>
      <c r="E889">
        <v>0</v>
      </c>
      <c r="F889">
        <v>0</v>
      </c>
      <c r="G889">
        <v>0</v>
      </c>
      <c r="H889">
        <v>0</v>
      </c>
      <c r="I889">
        <v>0</v>
      </c>
      <c r="J889">
        <v>2017</v>
      </c>
      <c r="K889" t="s">
        <v>623</v>
      </c>
      <c r="L889" t="s">
        <v>8136</v>
      </c>
      <c r="M889">
        <v>1</v>
      </c>
      <c r="N889" t="s">
        <v>11629</v>
      </c>
      <c r="O889" s="1">
        <v>1797</v>
      </c>
      <c r="Q889" t="s">
        <v>11779</v>
      </c>
      <c r="R889" t="s">
        <v>11778</v>
      </c>
      <c r="S889">
        <v>11</v>
      </c>
      <c r="T889">
        <v>-308</v>
      </c>
      <c r="U889">
        <v>-308</v>
      </c>
      <c r="V889">
        <v>0</v>
      </c>
      <c r="W889" t="s">
        <v>11777</v>
      </c>
      <c r="X889">
        <v>0</v>
      </c>
      <c r="Y889" t="s">
        <v>11625</v>
      </c>
    </row>
    <row r="890" spans="1:25">
      <c r="A890" t="s">
        <v>9739</v>
      </c>
      <c r="B890">
        <v>0</v>
      </c>
      <c r="C890">
        <v>0</v>
      </c>
      <c r="D890">
        <v>0</v>
      </c>
      <c r="E890">
        <v>0</v>
      </c>
      <c r="F890">
        <v>0</v>
      </c>
      <c r="G890">
        <v>0</v>
      </c>
      <c r="H890">
        <v>0</v>
      </c>
      <c r="I890">
        <v>0</v>
      </c>
      <c r="J890">
        <v>2017</v>
      </c>
      <c r="K890" t="s">
        <v>623</v>
      </c>
      <c r="L890" t="s">
        <v>9917</v>
      </c>
      <c r="M890" t="s">
        <v>11888</v>
      </c>
      <c r="N890" t="s">
        <v>11629</v>
      </c>
      <c r="O890" s="1">
        <v>10291</v>
      </c>
      <c r="Q890" t="s">
        <v>11779</v>
      </c>
      <c r="R890" t="s">
        <v>11778</v>
      </c>
      <c r="S890">
        <v>33</v>
      </c>
      <c r="T890">
        <v>152075</v>
      </c>
      <c r="U890">
        <v>151458</v>
      </c>
      <c r="V890">
        <v>0</v>
      </c>
      <c r="W890" t="s">
        <v>11777</v>
      </c>
      <c r="X890">
        <v>0</v>
      </c>
      <c r="Y890" t="s">
        <v>11625</v>
      </c>
    </row>
    <row r="891" spans="1:25">
      <c r="A891" t="s">
        <v>9739</v>
      </c>
      <c r="B891">
        <v>0</v>
      </c>
      <c r="C891">
        <v>0</v>
      </c>
      <c r="D891">
        <v>0</v>
      </c>
      <c r="E891">
        <v>0</v>
      </c>
      <c r="F891">
        <v>0</v>
      </c>
      <c r="G891">
        <v>0</v>
      </c>
      <c r="H891">
        <v>0</v>
      </c>
      <c r="I891">
        <v>0</v>
      </c>
      <c r="J891">
        <v>2017</v>
      </c>
      <c r="K891" t="s">
        <v>623</v>
      </c>
      <c r="L891" t="s">
        <v>9917</v>
      </c>
      <c r="M891" t="s">
        <v>11887</v>
      </c>
      <c r="N891" t="s">
        <v>11629</v>
      </c>
      <c r="O891" s="1">
        <v>10291</v>
      </c>
      <c r="Q891" t="s">
        <v>11779</v>
      </c>
      <c r="R891" t="s">
        <v>11778</v>
      </c>
      <c r="S891">
        <v>25</v>
      </c>
      <c r="T891">
        <v>113397</v>
      </c>
      <c r="U891">
        <v>112947</v>
      </c>
      <c r="V891">
        <v>0</v>
      </c>
      <c r="W891" t="s">
        <v>11777</v>
      </c>
      <c r="X891">
        <v>0</v>
      </c>
      <c r="Y891" t="s">
        <v>11625</v>
      </c>
    </row>
    <row r="892" spans="1:25">
      <c r="A892" t="s">
        <v>9739</v>
      </c>
      <c r="B892">
        <v>1</v>
      </c>
      <c r="C892">
        <v>0</v>
      </c>
      <c r="D892">
        <v>1</v>
      </c>
      <c r="E892">
        <v>0</v>
      </c>
      <c r="F892">
        <v>0</v>
      </c>
      <c r="G892">
        <v>0</v>
      </c>
      <c r="H892">
        <v>0</v>
      </c>
      <c r="I892">
        <v>0</v>
      </c>
      <c r="J892">
        <v>2017</v>
      </c>
      <c r="K892" t="s">
        <v>623</v>
      </c>
      <c r="L892" t="s">
        <v>8256</v>
      </c>
      <c r="M892" t="s">
        <v>11886</v>
      </c>
      <c r="N892" t="s">
        <v>11629</v>
      </c>
      <c r="O892" s="1">
        <v>31564</v>
      </c>
      <c r="Q892" t="s">
        <v>11779</v>
      </c>
      <c r="R892" t="s">
        <v>11778</v>
      </c>
      <c r="S892">
        <v>0.15</v>
      </c>
      <c r="T892">
        <v>1192</v>
      </c>
      <c r="U892">
        <v>1168</v>
      </c>
      <c r="V892">
        <v>0</v>
      </c>
      <c r="W892" t="s">
        <v>11777</v>
      </c>
      <c r="X892">
        <v>0</v>
      </c>
      <c r="Y892" t="s">
        <v>11625</v>
      </c>
    </row>
    <row r="893" spans="1:25">
      <c r="A893" t="s">
        <v>9739</v>
      </c>
      <c r="B893">
        <v>1</v>
      </c>
      <c r="C893">
        <v>0</v>
      </c>
      <c r="D893">
        <v>1</v>
      </c>
      <c r="E893">
        <v>0</v>
      </c>
      <c r="F893">
        <v>0</v>
      </c>
      <c r="G893">
        <v>0</v>
      </c>
      <c r="H893">
        <v>0</v>
      </c>
      <c r="I893">
        <v>0</v>
      </c>
      <c r="J893">
        <v>2017</v>
      </c>
      <c r="K893" t="s">
        <v>623</v>
      </c>
      <c r="L893" t="s">
        <v>8177</v>
      </c>
      <c r="M893">
        <v>1</v>
      </c>
      <c r="N893" t="s">
        <v>11629</v>
      </c>
      <c r="O893" s="1">
        <v>30799</v>
      </c>
      <c r="Q893" t="s">
        <v>11779</v>
      </c>
      <c r="R893" t="s">
        <v>11778</v>
      </c>
      <c r="S893">
        <v>1.5</v>
      </c>
      <c r="T893">
        <v>8462</v>
      </c>
      <c r="U893">
        <v>8456</v>
      </c>
      <c r="V893">
        <v>0</v>
      </c>
      <c r="W893" t="s">
        <v>11777</v>
      </c>
      <c r="X893">
        <v>0</v>
      </c>
      <c r="Y893" t="s">
        <v>11625</v>
      </c>
    </row>
    <row r="894" spans="1:25">
      <c r="A894" t="s">
        <v>9739</v>
      </c>
      <c r="B894">
        <v>0</v>
      </c>
      <c r="C894">
        <v>0</v>
      </c>
      <c r="D894">
        <v>0</v>
      </c>
      <c r="E894">
        <v>0</v>
      </c>
      <c r="F894">
        <v>0</v>
      </c>
      <c r="G894">
        <v>0</v>
      </c>
      <c r="H894">
        <v>0</v>
      </c>
      <c r="I894">
        <v>0</v>
      </c>
      <c r="J894">
        <v>2017</v>
      </c>
      <c r="K894" t="s">
        <v>623</v>
      </c>
      <c r="L894" t="s">
        <v>9914</v>
      </c>
      <c r="M894" t="s">
        <v>11885</v>
      </c>
      <c r="N894" t="s">
        <v>11629</v>
      </c>
      <c r="O894" s="1">
        <v>21550</v>
      </c>
      <c r="Q894" t="s">
        <v>11779</v>
      </c>
      <c r="R894" t="s">
        <v>11778</v>
      </c>
      <c r="S894">
        <v>40</v>
      </c>
      <c r="T894">
        <v>138057</v>
      </c>
      <c r="U894">
        <v>135221</v>
      </c>
      <c r="V894">
        <v>0</v>
      </c>
      <c r="W894" t="s">
        <v>11777</v>
      </c>
      <c r="X894">
        <v>0</v>
      </c>
      <c r="Y894" t="s">
        <v>11625</v>
      </c>
    </row>
    <row r="895" spans="1:25">
      <c r="A895" t="s">
        <v>9739</v>
      </c>
      <c r="B895">
        <v>1</v>
      </c>
      <c r="C895">
        <v>0</v>
      </c>
      <c r="D895">
        <v>1</v>
      </c>
      <c r="E895">
        <v>0</v>
      </c>
      <c r="F895">
        <v>0</v>
      </c>
      <c r="G895">
        <v>0</v>
      </c>
      <c r="H895">
        <v>0</v>
      </c>
      <c r="I895">
        <v>0</v>
      </c>
      <c r="J895">
        <v>2017</v>
      </c>
      <c r="K895" t="s">
        <v>623</v>
      </c>
      <c r="L895" t="s">
        <v>9912</v>
      </c>
      <c r="M895">
        <v>1</v>
      </c>
      <c r="N895" t="s">
        <v>11629</v>
      </c>
      <c r="O895" s="1">
        <v>31594</v>
      </c>
      <c r="Q895" t="s">
        <v>11779</v>
      </c>
      <c r="R895" t="s">
        <v>11778</v>
      </c>
      <c r="S895">
        <v>19.670000000000002</v>
      </c>
      <c r="T895">
        <v>104609</v>
      </c>
      <c r="U895">
        <v>104073</v>
      </c>
      <c r="V895">
        <v>0</v>
      </c>
      <c r="W895" t="s">
        <v>11777</v>
      </c>
      <c r="X895">
        <v>0</v>
      </c>
      <c r="Y895" t="s">
        <v>11625</v>
      </c>
    </row>
    <row r="896" spans="1:25">
      <c r="A896" t="s">
        <v>9739</v>
      </c>
      <c r="B896">
        <v>1</v>
      </c>
      <c r="C896">
        <v>0</v>
      </c>
      <c r="D896">
        <v>1</v>
      </c>
      <c r="E896">
        <v>0</v>
      </c>
      <c r="F896">
        <v>0</v>
      </c>
      <c r="G896">
        <v>0</v>
      </c>
      <c r="H896">
        <v>0</v>
      </c>
      <c r="I896">
        <v>0</v>
      </c>
      <c r="J896">
        <v>2017</v>
      </c>
      <c r="K896" t="s">
        <v>623</v>
      </c>
      <c r="L896" t="s">
        <v>8322</v>
      </c>
      <c r="M896" t="s">
        <v>11829</v>
      </c>
      <c r="N896" t="s">
        <v>11629</v>
      </c>
      <c r="O896" s="1">
        <v>32599</v>
      </c>
      <c r="Q896" t="s">
        <v>11779</v>
      </c>
      <c r="R896" t="s">
        <v>11778</v>
      </c>
      <c r="S896">
        <v>1.98</v>
      </c>
      <c r="T896">
        <v>8137.5</v>
      </c>
      <c r="U896">
        <v>8137.5</v>
      </c>
      <c r="V896">
        <v>0</v>
      </c>
      <c r="W896" t="s">
        <v>11777</v>
      </c>
      <c r="X896">
        <v>0</v>
      </c>
      <c r="Y896" t="s">
        <v>11625</v>
      </c>
    </row>
    <row r="897" spans="1:25">
      <c r="A897" t="s">
        <v>9739</v>
      </c>
      <c r="B897">
        <v>1</v>
      </c>
      <c r="C897">
        <v>0</v>
      </c>
      <c r="D897">
        <v>1</v>
      </c>
      <c r="E897">
        <v>0</v>
      </c>
      <c r="F897">
        <v>0</v>
      </c>
      <c r="G897">
        <v>0</v>
      </c>
      <c r="H897">
        <v>0</v>
      </c>
      <c r="I897">
        <v>0</v>
      </c>
      <c r="J897">
        <v>2017</v>
      </c>
      <c r="K897" t="s">
        <v>623</v>
      </c>
      <c r="L897" t="s">
        <v>8322</v>
      </c>
      <c r="M897" t="s">
        <v>11668</v>
      </c>
      <c r="N897" t="s">
        <v>11629</v>
      </c>
      <c r="O897" s="1">
        <v>32599</v>
      </c>
      <c r="Q897" t="s">
        <v>11779</v>
      </c>
      <c r="R897" t="s">
        <v>11778</v>
      </c>
      <c r="S897">
        <v>0.99</v>
      </c>
      <c r="T897">
        <v>5317</v>
      </c>
      <c r="U897">
        <v>5317</v>
      </c>
      <c r="V897">
        <v>0</v>
      </c>
      <c r="W897" t="s">
        <v>11777</v>
      </c>
      <c r="X897">
        <v>0</v>
      </c>
      <c r="Y897" t="s">
        <v>11625</v>
      </c>
    </row>
    <row r="898" spans="1:25">
      <c r="A898" t="s">
        <v>9739</v>
      </c>
      <c r="B898">
        <v>1</v>
      </c>
      <c r="C898">
        <v>0</v>
      </c>
      <c r="D898">
        <v>1</v>
      </c>
      <c r="E898">
        <v>0</v>
      </c>
      <c r="F898">
        <v>0</v>
      </c>
      <c r="G898">
        <v>0</v>
      </c>
      <c r="H898">
        <v>0</v>
      </c>
      <c r="I898">
        <v>0</v>
      </c>
      <c r="J898">
        <v>2017</v>
      </c>
      <c r="K898" t="s">
        <v>623</v>
      </c>
      <c r="L898" t="s">
        <v>8586</v>
      </c>
      <c r="M898">
        <v>1</v>
      </c>
      <c r="N898" t="s">
        <v>11629</v>
      </c>
      <c r="O898" s="1">
        <v>34335</v>
      </c>
      <c r="Q898" t="s">
        <v>11779</v>
      </c>
      <c r="R898" t="s">
        <v>11778</v>
      </c>
      <c r="S898">
        <v>1</v>
      </c>
      <c r="T898">
        <v>1485</v>
      </c>
      <c r="U898">
        <v>1485</v>
      </c>
      <c r="V898">
        <v>0</v>
      </c>
      <c r="W898" t="s">
        <v>11777</v>
      </c>
      <c r="X898">
        <v>0</v>
      </c>
      <c r="Y898" t="s">
        <v>11625</v>
      </c>
    </row>
    <row r="899" spans="1:25">
      <c r="A899" t="s">
        <v>9739</v>
      </c>
      <c r="B899">
        <v>1</v>
      </c>
      <c r="C899">
        <v>0</v>
      </c>
      <c r="D899">
        <v>1</v>
      </c>
      <c r="E899">
        <v>0</v>
      </c>
      <c r="F899">
        <v>0</v>
      </c>
      <c r="G899">
        <v>0</v>
      </c>
      <c r="H899">
        <v>0</v>
      </c>
      <c r="I899">
        <v>0</v>
      </c>
      <c r="J899">
        <v>2017</v>
      </c>
      <c r="K899" t="s">
        <v>623</v>
      </c>
      <c r="L899" t="s">
        <v>8242</v>
      </c>
      <c r="M899">
        <v>4022</v>
      </c>
      <c r="N899" t="s">
        <v>11629</v>
      </c>
      <c r="O899" s="1">
        <v>30682</v>
      </c>
      <c r="Q899" t="s">
        <v>11779</v>
      </c>
      <c r="R899" t="s">
        <v>11778</v>
      </c>
      <c r="S899">
        <v>1.25</v>
      </c>
      <c r="T899">
        <v>5895</v>
      </c>
      <c r="U899">
        <v>5895</v>
      </c>
      <c r="V899">
        <v>0</v>
      </c>
      <c r="W899" t="s">
        <v>11777</v>
      </c>
      <c r="X899">
        <v>0</v>
      </c>
      <c r="Y899" t="s">
        <v>11625</v>
      </c>
    </row>
    <row r="900" spans="1:25">
      <c r="A900" t="s">
        <v>9739</v>
      </c>
      <c r="B900">
        <v>1</v>
      </c>
      <c r="C900">
        <v>0</v>
      </c>
      <c r="D900">
        <v>1</v>
      </c>
      <c r="E900">
        <v>0</v>
      </c>
      <c r="F900">
        <v>0</v>
      </c>
      <c r="G900">
        <v>0</v>
      </c>
      <c r="H900">
        <v>0</v>
      </c>
      <c r="I900">
        <v>0</v>
      </c>
      <c r="J900">
        <v>2017</v>
      </c>
      <c r="K900" t="s">
        <v>623</v>
      </c>
      <c r="L900" t="s">
        <v>8154</v>
      </c>
      <c r="M900">
        <v>1</v>
      </c>
      <c r="N900" t="s">
        <v>11629</v>
      </c>
      <c r="O900" s="1">
        <v>30498</v>
      </c>
      <c r="Q900" t="s">
        <v>11779</v>
      </c>
      <c r="R900" t="s">
        <v>11778</v>
      </c>
      <c r="S900">
        <v>10.8</v>
      </c>
      <c r="T900">
        <v>58362</v>
      </c>
      <c r="U900">
        <v>58362</v>
      </c>
      <c r="V900">
        <v>0</v>
      </c>
      <c r="W900" t="s">
        <v>11777</v>
      </c>
      <c r="X900">
        <v>0</v>
      </c>
      <c r="Y900" t="s">
        <v>11625</v>
      </c>
    </row>
    <row r="901" spans="1:25">
      <c r="A901" t="s">
        <v>9739</v>
      </c>
      <c r="B901">
        <v>0</v>
      </c>
      <c r="C901">
        <v>0</v>
      </c>
      <c r="D901">
        <v>0</v>
      </c>
      <c r="E901">
        <v>0</v>
      </c>
      <c r="F901">
        <v>0</v>
      </c>
      <c r="G901">
        <v>0</v>
      </c>
      <c r="H901">
        <v>0</v>
      </c>
      <c r="I901">
        <v>0</v>
      </c>
      <c r="J901">
        <v>2017</v>
      </c>
      <c r="K901" t="s">
        <v>623</v>
      </c>
      <c r="L901" t="s">
        <v>9910</v>
      </c>
      <c r="M901" t="s">
        <v>11884</v>
      </c>
      <c r="N901" t="s">
        <v>11629</v>
      </c>
      <c r="O901" s="1">
        <v>23285</v>
      </c>
      <c r="Q901" t="s">
        <v>11779</v>
      </c>
      <c r="R901" t="s">
        <v>11778</v>
      </c>
      <c r="S901">
        <v>78.900000000000006</v>
      </c>
      <c r="T901">
        <v>426485</v>
      </c>
      <c r="U901">
        <v>426484</v>
      </c>
      <c r="V901">
        <v>0</v>
      </c>
      <c r="W901" t="s">
        <v>11777</v>
      </c>
      <c r="X901">
        <v>0</v>
      </c>
      <c r="Y901" t="s">
        <v>11625</v>
      </c>
    </row>
    <row r="902" spans="1:25">
      <c r="A902" t="s">
        <v>9739</v>
      </c>
      <c r="B902">
        <v>0</v>
      </c>
      <c r="C902">
        <v>0</v>
      </c>
      <c r="D902">
        <v>0</v>
      </c>
      <c r="E902">
        <v>0</v>
      </c>
      <c r="F902">
        <v>0</v>
      </c>
      <c r="G902">
        <v>0</v>
      </c>
      <c r="H902">
        <v>0</v>
      </c>
      <c r="I902">
        <v>0</v>
      </c>
      <c r="J902">
        <v>2017</v>
      </c>
      <c r="K902" t="s">
        <v>623</v>
      </c>
      <c r="L902" t="s">
        <v>9910</v>
      </c>
      <c r="M902" t="s">
        <v>11883</v>
      </c>
      <c r="N902" t="s">
        <v>11629</v>
      </c>
      <c r="O902" s="1">
        <v>25051</v>
      </c>
      <c r="Q902" t="s">
        <v>11779</v>
      </c>
      <c r="R902" t="s">
        <v>11778</v>
      </c>
      <c r="S902">
        <v>78.900000000000006</v>
      </c>
      <c r="T902">
        <v>53114.07</v>
      </c>
      <c r="U902">
        <v>53114.07</v>
      </c>
      <c r="V902">
        <v>0</v>
      </c>
      <c r="W902" t="s">
        <v>11777</v>
      </c>
      <c r="X902">
        <v>0</v>
      </c>
      <c r="Y902" t="s">
        <v>11625</v>
      </c>
    </row>
    <row r="903" spans="1:25">
      <c r="A903" t="s">
        <v>9739</v>
      </c>
      <c r="B903">
        <v>1</v>
      </c>
      <c r="C903">
        <v>0</v>
      </c>
      <c r="D903">
        <v>1</v>
      </c>
      <c r="E903">
        <v>0</v>
      </c>
      <c r="F903">
        <v>0</v>
      </c>
      <c r="G903">
        <v>0</v>
      </c>
      <c r="H903">
        <v>0</v>
      </c>
      <c r="I903">
        <v>0</v>
      </c>
      <c r="J903">
        <v>2017</v>
      </c>
      <c r="K903" t="s">
        <v>623</v>
      </c>
      <c r="L903" t="s">
        <v>8155</v>
      </c>
      <c r="M903">
        <v>1</v>
      </c>
      <c r="N903" t="s">
        <v>11629</v>
      </c>
      <c r="O903" s="1">
        <v>31079</v>
      </c>
      <c r="Q903" t="s">
        <v>11779</v>
      </c>
      <c r="R903" t="s">
        <v>11778</v>
      </c>
      <c r="S903">
        <v>7.18</v>
      </c>
      <c r="T903">
        <v>40541</v>
      </c>
      <c r="U903">
        <v>40505</v>
      </c>
      <c r="V903">
        <v>0</v>
      </c>
      <c r="W903" t="s">
        <v>11777</v>
      </c>
      <c r="X903">
        <v>0</v>
      </c>
      <c r="Y903" t="s">
        <v>11625</v>
      </c>
    </row>
    <row r="904" spans="1:25">
      <c r="A904" t="s">
        <v>9739</v>
      </c>
      <c r="B904">
        <v>0</v>
      </c>
      <c r="C904">
        <v>0</v>
      </c>
      <c r="D904">
        <v>0</v>
      </c>
      <c r="E904">
        <v>0</v>
      </c>
      <c r="F904">
        <v>0</v>
      </c>
      <c r="G904">
        <v>0</v>
      </c>
      <c r="H904">
        <v>0</v>
      </c>
      <c r="I904">
        <v>0</v>
      </c>
      <c r="J904">
        <v>2017</v>
      </c>
      <c r="K904" t="s">
        <v>623</v>
      </c>
      <c r="L904" t="s">
        <v>9908</v>
      </c>
      <c r="M904" t="s">
        <v>11882</v>
      </c>
      <c r="N904" t="s">
        <v>11629</v>
      </c>
      <c r="O904" s="1">
        <v>7797</v>
      </c>
      <c r="Q904" t="s">
        <v>11779</v>
      </c>
      <c r="R904" t="s">
        <v>11778</v>
      </c>
      <c r="S904">
        <v>23.8</v>
      </c>
      <c r="T904">
        <v>105128</v>
      </c>
      <c r="U904">
        <v>103801</v>
      </c>
      <c r="V904">
        <v>0</v>
      </c>
      <c r="W904" t="s">
        <v>11777</v>
      </c>
      <c r="X904">
        <v>0</v>
      </c>
      <c r="Y904" t="s">
        <v>11625</v>
      </c>
    </row>
    <row r="905" spans="1:25">
      <c r="A905" t="s">
        <v>9739</v>
      </c>
      <c r="B905">
        <v>0</v>
      </c>
      <c r="C905">
        <v>0</v>
      </c>
      <c r="D905">
        <v>0</v>
      </c>
      <c r="E905">
        <v>0</v>
      </c>
      <c r="F905">
        <v>0</v>
      </c>
      <c r="G905">
        <v>0</v>
      </c>
      <c r="H905">
        <v>0</v>
      </c>
      <c r="I905">
        <v>0</v>
      </c>
      <c r="J905">
        <v>2017</v>
      </c>
      <c r="K905" t="s">
        <v>623</v>
      </c>
      <c r="L905" t="s">
        <v>9908</v>
      </c>
      <c r="M905" t="s">
        <v>11881</v>
      </c>
      <c r="N905" t="s">
        <v>11629</v>
      </c>
      <c r="O905" s="1">
        <v>7797</v>
      </c>
      <c r="Q905" t="s">
        <v>11779</v>
      </c>
      <c r="R905" t="s">
        <v>11778</v>
      </c>
      <c r="S905">
        <v>25</v>
      </c>
      <c r="T905">
        <v>110041</v>
      </c>
      <c r="U905">
        <v>109877</v>
      </c>
      <c r="V905">
        <v>0</v>
      </c>
      <c r="W905" t="s">
        <v>11777</v>
      </c>
      <c r="X905">
        <v>0</v>
      </c>
      <c r="Y905" t="s">
        <v>11625</v>
      </c>
    </row>
    <row r="906" spans="1:25">
      <c r="A906" t="s">
        <v>9739</v>
      </c>
      <c r="B906">
        <v>0</v>
      </c>
      <c r="C906">
        <v>0</v>
      </c>
      <c r="D906">
        <v>0</v>
      </c>
      <c r="E906">
        <v>0</v>
      </c>
      <c r="F906">
        <v>0</v>
      </c>
      <c r="G906">
        <v>0</v>
      </c>
      <c r="H906">
        <v>0</v>
      </c>
      <c r="I906">
        <v>0</v>
      </c>
      <c r="J906">
        <v>2017</v>
      </c>
      <c r="K906" t="s">
        <v>623</v>
      </c>
      <c r="L906" t="s">
        <v>9908</v>
      </c>
      <c r="M906" t="s">
        <v>11880</v>
      </c>
      <c r="N906" t="s">
        <v>11629</v>
      </c>
      <c r="O906" s="1">
        <v>7797</v>
      </c>
      <c r="Q906" t="s">
        <v>11779</v>
      </c>
      <c r="R906" t="s">
        <v>11778</v>
      </c>
      <c r="S906">
        <v>25</v>
      </c>
      <c r="T906">
        <v>110055</v>
      </c>
      <c r="U906">
        <v>109901</v>
      </c>
      <c r="V906">
        <v>0</v>
      </c>
      <c r="W906" t="s">
        <v>11777</v>
      </c>
      <c r="X906">
        <v>0</v>
      </c>
      <c r="Y906" t="s">
        <v>11625</v>
      </c>
    </row>
    <row r="907" spans="1:25">
      <c r="A907" t="s">
        <v>9739</v>
      </c>
      <c r="B907">
        <v>0</v>
      </c>
      <c r="C907">
        <v>0</v>
      </c>
      <c r="D907">
        <v>0</v>
      </c>
      <c r="E907">
        <v>0</v>
      </c>
      <c r="F907">
        <v>0</v>
      </c>
      <c r="G907">
        <v>0</v>
      </c>
      <c r="H907">
        <v>0</v>
      </c>
      <c r="I907">
        <v>0</v>
      </c>
      <c r="J907">
        <v>2017</v>
      </c>
      <c r="K907" t="s">
        <v>623</v>
      </c>
      <c r="L907" t="s">
        <v>9906</v>
      </c>
      <c r="M907" t="s">
        <v>11879</v>
      </c>
      <c r="N907" t="s">
        <v>11629</v>
      </c>
      <c r="O907" s="1">
        <v>21498</v>
      </c>
      <c r="Q907" t="s">
        <v>11779</v>
      </c>
      <c r="R907" t="s">
        <v>11778</v>
      </c>
      <c r="S907">
        <v>60</v>
      </c>
      <c r="T907">
        <v>159174.04</v>
      </c>
      <c r="U907">
        <v>159149.04</v>
      </c>
      <c r="V907">
        <v>0</v>
      </c>
      <c r="W907" t="s">
        <v>11777</v>
      </c>
      <c r="X907">
        <v>0</v>
      </c>
      <c r="Y907" t="s">
        <v>11625</v>
      </c>
    </row>
    <row r="908" spans="1:25">
      <c r="A908" t="s">
        <v>9739</v>
      </c>
      <c r="B908">
        <v>0</v>
      </c>
      <c r="C908">
        <v>0</v>
      </c>
      <c r="D908">
        <v>0</v>
      </c>
      <c r="E908">
        <v>0</v>
      </c>
      <c r="F908">
        <v>0</v>
      </c>
      <c r="G908">
        <v>0</v>
      </c>
      <c r="H908">
        <v>0</v>
      </c>
      <c r="I908">
        <v>0</v>
      </c>
      <c r="J908">
        <v>2017</v>
      </c>
      <c r="K908" t="s">
        <v>623</v>
      </c>
      <c r="L908" t="s">
        <v>9906</v>
      </c>
      <c r="M908" t="s">
        <v>11878</v>
      </c>
      <c r="N908" t="s">
        <v>11629</v>
      </c>
      <c r="O908" s="1">
        <v>21498</v>
      </c>
      <c r="Q908" t="s">
        <v>11779</v>
      </c>
      <c r="R908" t="s">
        <v>11778</v>
      </c>
      <c r="S908">
        <v>60</v>
      </c>
      <c r="T908">
        <v>307883.01</v>
      </c>
      <c r="U908">
        <v>307788.01</v>
      </c>
      <c r="V908">
        <v>0</v>
      </c>
      <c r="W908" t="s">
        <v>11777</v>
      </c>
      <c r="X908">
        <v>0</v>
      </c>
      <c r="Y908" t="s">
        <v>11625</v>
      </c>
    </row>
    <row r="909" spans="1:25">
      <c r="A909" t="s">
        <v>9739</v>
      </c>
      <c r="B909">
        <v>0</v>
      </c>
      <c r="C909">
        <v>0</v>
      </c>
      <c r="D909">
        <v>0</v>
      </c>
      <c r="E909">
        <v>0</v>
      </c>
      <c r="F909">
        <v>0</v>
      </c>
      <c r="G909">
        <v>0</v>
      </c>
      <c r="H909">
        <v>0</v>
      </c>
      <c r="I909">
        <v>0</v>
      </c>
      <c r="J909">
        <v>2017</v>
      </c>
      <c r="K909" t="s">
        <v>623</v>
      </c>
      <c r="L909" t="s">
        <v>9904</v>
      </c>
      <c r="M909" t="s">
        <v>11877</v>
      </c>
      <c r="N909" t="s">
        <v>11629</v>
      </c>
      <c r="O909" s="1">
        <v>26908</v>
      </c>
      <c r="Q909" t="s">
        <v>11779</v>
      </c>
      <c r="R909" t="s">
        <v>11778</v>
      </c>
      <c r="S909">
        <v>271</v>
      </c>
      <c r="T909">
        <v>133303.01999999999</v>
      </c>
      <c r="U909">
        <v>109087.02</v>
      </c>
      <c r="V909">
        <v>0</v>
      </c>
      <c r="W909" t="s">
        <v>11777</v>
      </c>
      <c r="X909">
        <v>0</v>
      </c>
      <c r="Y909" t="s">
        <v>11625</v>
      </c>
    </row>
    <row r="910" spans="1:25">
      <c r="A910" t="s">
        <v>9739</v>
      </c>
      <c r="B910">
        <v>0</v>
      </c>
      <c r="C910">
        <v>0</v>
      </c>
      <c r="D910">
        <v>0</v>
      </c>
      <c r="E910">
        <v>0</v>
      </c>
      <c r="F910">
        <v>0</v>
      </c>
      <c r="G910">
        <v>0</v>
      </c>
      <c r="H910">
        <v>0</v>
      </c>
      <c r="I910">
        <v>0</v>
      </c>
      <c r="J910">
        <v>2017</v>
      </c>
      <c r="K910" t="s">
        <v>623</v>
      </c>
      <c r="L910" t="s">
        <v>9904</v>
      </c>
      <c r="M910" t="s">
        <v>11876</v>
      </c>
      <c r="N910" t="s">
        <v>11629</v>
      </c>
      <c r="O910" s="1">
        <v>27242</v>
      </c>
      <c r="Q910" t="s">
        <v>11779</v>
      </c>
      <c r="R910" t="s">
        <v>11778</v>
      </c>
      <c r="S910">
        <v>271</v>
      </c>
      <c r="T910">
        <v>36585.08</v>
      </c>
      <c r="U910">
        <v>27559.08</v>
      </c>
      <c r="V910">
        <v>0</v>
      </c>
      <c r="W910" t="s">
        <v>11777</v>
      </c>
      <c r="X910">
        <v>0</v>
      </c>
      <c r="Y910" t="s">
        <v>11875</v>
      </c>
    </row>
    <row r="911" spans="1:25">
      <c r="A911" t="s">
        <v>9739</v>
      </c>
      <c r="B911">
        <v>0</v>
      </c>
      <c r="C911">
        <v>0</v>
      </c>
      <c r="D911">
        <v>0</v>
      </c>
      <c r="E911">
        <v>0</v>
      </c>
      <c r="F911">
        <v>0</v>
      </c>
      <c r="G911">
        <v>0</v>
      </c>
      <c r="H911">
        <v>0</v>
      </c>
      <c r="I911">
        <v>0</v>
      </c>
      <c r="J911">
        <v>2017</v>
      </c>
      <c r="K911" t="s">
        <v>623</v>
      </c>
      <c r="L911" t="s">
        <v>9904</v>
      </c>
      <c r="M911" t="s">
        <v>11801</v>
      </c>
      <c r="N911" t="s">
        <v>11629</v>
      </c>
      <c r="O911" s="1">
        <v>28185</v>
      </c>
      <c r="Q911" t="s">
        <v>11779</v>
      </c>
      <c r="R911" t="s">
        <v>11778</v>
      </c>
      <c r="S911">
        <v>271</v>
      </c>
      <c r="T911">
        <v>93819</v>
      </c>
      <c r="U911">
        <v>65705</v>
      </c>
      <c r="V911">
        <v>0</v>
      </c>
      <c r="W911" t="s">
        <v>11777</v>
      </c>
      <c r="X911">
        <v>0</v>
      </c>
      <c r="Y911" t="s">
        <v>11625</v>
      </c>
    </row>
    <row r="912" spans="1:25">
      <c r="A912" t="s">
        <v>9739</v>
      </c>
      <c r="B912">
        <v>0</v>
      </c>
      <c r="C912">
        <v>0</v>
      </c>
      <c r="D912">
        <v>0</v>
      </c>
      <c r="E912">
        <v>0</v>
      </c>
      <c r="F912">
        <v>0</v>
      </c>
      <c r="G912">
        <v>0</v>
      </c>
      <c r="H912">
        <v>0</v>
      </c>
      <c r="I912">
        <v>0</v>
      </c>
      <c r="J912">
        <v>2017</v>
      </c>
      <c r="K912" t="s">
        <v>623</v>
      </c>
      <c r="L912" t="s">
        <v>9904</v>
      </c>
      <c r="M912" t="s">
        <v>11800</v>
      </c>
      <c r="N912" t="s">
        <v>11629</v>
      </c>
      <c r="O912" s="1">
        <v>28338</v>
      </c>
      <c r="Q912" t="s">
        <v>11779</v>
      </c>
      <c r="R912" t="s">
        <v>11778</v>
      </c>
      <c r="S912">
        <v>271</v>
      </c>
      <c r="T912">
        <v>90306.03</v>
      </c>
      <c r="U912">
        <v>66683.03</v>
      </c>
      <c r="V912">
        <v>0</v>
      </c>
      <c r="W912" t="s">
        <v>11777</v>
      </c>
      <c r="X912">
        <v>0</v>
      </c>
      <c r="Y912" t="s">
        <v>11625</v>
      </c>
    </row>
    <row r="913" spans="1:25">
      <c r="A913" t="s">
        <v>9739</v>
      </c>
      <c r="B913">
        <v>0</v>
      </c>
      <c r="C913">
        <v>0</v>
      </c>
      <c r="D913">
        <v>0</v>
      </c>
      <c r="E913">
        <v>0</v>
      </c>
      <c r="F913">
        <v>0</v>
      </c>
      <c r="G913">
        <v>0</v>
      </c>
      <c r="H913">
        <v>0</v>
      </c>
      <c r="I913">
        <v>0</v>
      </c>
      <c r="J913">
        <v>2017</v>
      </c>
      <c r="K913" t="s">
        <v>623</v>
      </c>
      <c r="L913" t="s">
        <v>9904</v>
      </c>
      <c r="M913" t="s">
        <v>11874</v>
      </c>
      <c r="N913" t="s">
        <v>11629</v>
      </c>
      <c r="O913" s="1">
        <v>28550</v>
      </c>
      <c r="Q913" t="s">
        <v>11779</v>
      </c>
      <c r="R913" t="s">
        <v>11778</v>
      </c>
      <c r="S913">
        <v>271</v>
      </c>
      <c r="T913">
        <v>117248</v>
      </c>
      <c r="U913">
        <v>41970</v>
      </c>
      <c r="V913">
        <v>0</v>
      </c>
      <c r="W913" t="s">
        <v>11777</v>
      </c>
      <c r="X913">
        <v>0</v>
      </c>
      <c r="Y913" t="s">
        <v>11625</v>
      </c>
    </row>
    <row r="914" spans="1:25">
      <c r="A914" t="s">
        <v>9739</v>
      </c>
      <c r="B914">
        <v>0</v>
      </c>
      <c r="C914">
        <v>0</v>
      </c>
      <c r="D914">
        <v>0</v>
      </c>
      <c r="E914">
        <v>0</v>
      </c>
      <c r="F914">
        <v>0</v>
      </c>
      <c r="G914">
        <v>0</v>
      </c>
      <c r="H914">
        <v>0</v>
      </c>
      <c r="I914">
        <v>0</v>
      </c>
      <c r="J914">
        <v>2017</v>
      </c>
      <c r="K914" t="s">
        <v>623</v>
      </c>
      <c r="L914" t="s">
        <v>9904</v>
      </c>
      <c r="M914" t="s">
        <v>11873</v>
      </c>
      <c r="N914" t="s">
        <v>11629</v>
      </c>
      <c r="O914" s="1">
        <v>28764</v>
      </c>
      <c r="Q914" t="s">
        <v>11779</v>
      </c>
      <c r="R914" t="s">
        <v>11778</v>
      </c>
      <c r="S914">
        <v>271</v>
      </c>
      <c r="T914">
        <v>57609.01</v>
      </c>
      <c r="U914">
        <v>11724.01</v>
      </c>
      <c r="V914">
        <v>0</v>
      </c>
      <c r="W914" t="s">
        <v>11777</v>
      </c>
      <c r="X914">
        <v>0</v>
      </c>
      <c r="Y914" t="s">
        <v>11625</v>
      </c>
    </row>
    <row r="915" spans="1:25">
      <c r="A915" t="s">
        <v>9739</v>
      </c>
      <c r="B915">
        <v>0</v>
      </c>
      <c r="C915">
        <v>0</v>
      </c>
      <c r="D915">
        <v>0</v>
      </c>
      <c r="E915">
        <v>0</v>
      </c>
      <c r="F915">
        <v>0</v>
      </c>
      <c r="G915">
        <v>0</v>
      </c>
      <c r="H915">
        <v>0</v>
      </c>
      <c r="I915">
        <v>0</v>
      </c>
      <c r="J915">
        <v>2017</v>
      </c>
      <c r="K915" t="s">
        <v>623</v>
      </c>
      <c r="L915" t="s">
        <v>9904</v>
      </c>
      <c r="M915" t="s">
        <v>11872</v>
      </c>
      <c r="N915" t="s">
        <v>11629</v>
      </c>
      <c r="O915" s="1">
        <v>26330</v>
      </c>
      <c r="Q915" t="s">
        <v>11871</v>
      </c>
      <c r="R915" t="s">
        <v>11870</v>
      </c>
      <c r="S915">
        <v>56</v>
      </c>
      <c r="T915">
        <v>36698.01</v>
      </c>
      <c r="U915">
        <v>34217.01</v>
      </c>
      <c r="V915">
        <v>0</v>
      </c>
      <c r="W915" t="s">
        <v>11777</v>
      </c>
      <c r="X915">
        <v>0</v>
      </c>
      <c r="Y915" t="s">
        <v>11625</v>
      </c>
    </row>
    <row r="916" spans="1:25">
      <c r="A916" t="s">
        <v>9739</v>
      </c>
      <c r="B916">
        <v>1</v>
      </c>
      <c r="C916">
        <v>0</v>
      </c>
      <c r="D916">
        <v>1</v>
      </c>
      <c r="E916">
        <v>0</v>
      </c>
      <c r="F916">
        <v>0</v>
      </c>
      <c r="G916">
        <v>0</v>
      </c>
      <c r="H916">
        <v>0</v>
      </c>
      <c r="I916">
        <v>0</v>
      </c>
      <c r="J916">
        <v>2017</v>
      </c>
      <c r="K916" t="s">
        <v>623</v>
      </c>
      <c r="L916" t="s">
        <v>8160</v>
      </c>
      <c r="M916">
        <v>1</v>
      </c>
      <c r="N916" t="s">
        <v>11645</v>
      </c>
      <c r="O916" s="1">
        <v>153</v>
      </c>
      <c r="Q916" t="s">
        <v>11779</v>
      </c>
      <c r="R916" t="s">
        <v>11778</v>
      </c>
      <c r="S916">
        <v>5.5</v>
      </c>
      <c r="T916">
        <v>0.01</v>
      </c>
      <c r="U916">
        <v>0.01</v>
      </c>
      <c r="V916">
        <v>0</v>
      </c>
      <c r="W916" t="s">
        <v>11777</v>
      </c>
      <c r="X916">
        <v>0</v>
      </c>
      <c r="Y916" t="s">
        <v>11625</v>
      </c>
    </row>
    <row r="917" spans="1:25">
      <c r="A917" t="s">
        <v>9739</v>
      </c>
      <c r="B917">
        <v>1</v>
      </c>
      <c r="C917">
        <v>0</v>
      </c>
      <c r="D917">
        <v>1</v>
      </c>
      <c r="E917">
        <v>0</v>
      </c>
      <c r="F917">
        <v>0</v>
      </c>
      <c r="G917">
        <v>0</v>
      </c>
      <c r="H917">
        <v>0</v>
      </c>
      <c r="I917">
        <v>0</v>
      </c>
      <c r="J917">
        <v>2017</v>
      </c>
      <c r="K917" t="s">
        <v>623</v>
      </c>
      <c r="L917" t="s">
        <v>8160</v>
      </c>
      <c r="M917">
        <v>2</v>
      </c>
      <c r="N917" t="s">
        <v>11645</v>
      </c>
      <c r="O917" s="1">
        <v>122</v>
      </c>
      <c r="Q917" t="s">
        <v>11779</v>
      </c>
      <c r="R917" t="s">
        <v>11778</v>
      </c>
      <c r="S917">
        <v>0.9</v>
      </c>
      <c r="T917">
        <v>0.01</v>
      </c>
      <c r="U917">
        <v>0.01</v>
      </c>
      <c r="V917">
        <v>0</v>
      </c>
      <c r="W917" t="s">
        <v>11777</v>
      </c>
      <c r="X917">
        <v>0</v>
      </c>
      <c r="Y917" t="s">
        <v>11625</v>
      </c>
    </row>
    <row r="918" spans="1:25">
      <c r="A918" t="s">
        <v>9739</v>
      </c>
      <c r="B918">
        <v>1</v>
      </c>
      <c r="C918">
        <v>0</v>
      </c>
      <c r="D918">
        <v>1</v>
      </c>
      <c r="E918">
        <v>0</v>
      </c>
      <c r="F918">
        <v>0</v>
      </c>
      <c r="G918">
        <v>0</v>
      </c>
      <c r="H918">
        <v>0</v>
      </c>
      <c r="I918">
        <v>0</v>
      </c>
      <c r="J918">
        <v>2017</v>
      </c>
      <c r="K918" t="s">
        <v>623</v>
      </c>
      <c r="L918" t="s">
        <v>8330</v>
      </c>
      <c r="M918" t="s">
        <v>11651</v>
      </c>
      <c r="N918" t="s">
        <v>11629</v>
      </c>
      <c r="O918" s="1">
        <v>32874</v>
      </c>
      <c r="Q918" t="s">
        <v>11779</v>
      </c>
      <c r="R918" t="s">
        <v>11778</v>
      </c>
      <c r="S918">
        <v>6.95</v>
      </c>
      <c r="T918">
        <v>56467</v>
      </c>
      <c r="U918">
        <v>56467</v>
      </c>
      <c r="V918">
        <v>0</v>
      </c>
      <c r="W918" t="s">
        <v>11777</v>
      </c>
      <c r="X918">
        <v>0</v>
      </c>
      <c r="Y918" t="s">
        <v>11625</v>
      </c>
    </row>
    <row r="919" spans="1:25">
      <c r="A919" t="s">
        <v>9739</v>
      </c>
      <c r="B919">
        <v>1</v>
      </c>
      <c r="C919">
        <v>0</v>
      </c>
      <c r="D919">
        <v>1</v>
      </c>
      <c r="E919">
        <v>0</v>
      </c>
      <c r="F919">
        <v>0</v>
      </c>
      <c r="G919">
        <v>0</v>
      </c>
      <c r="H919">
        <v>0</v>
      </c>
      <c r="I919">
        <v>0</v>
      </c>
      <c r="J919">
        <v>2017</v>
      </c>
      <c r="K919" t="s">
        <v>623</v>
      </c>
      <c r="L919" t="s">
        <v>8330</v>
      </c>
      <c r="M919" t="s">
        <v>11650</v>
      </c>
      <c r="N919" t="s">
        <v>11629</v>
      </c>
      <c r="O919" s="1">
        <v>32874</v>
      </c>
      <c r="Q919" t="s">
        <v>11779</v>
      </c>
      <c r="R919" t="s">
        <v>11778</v>
      </c>
      <c r="S919">
        <v>6.95</v>
      </c>
      <c r="T919">
        <v>0.12</v>
      </c>
      <c r="U919">
        <v>0.12</v>
      </c>
      <c r="V919">
        <v>0</v>
      </c>
      <c r="W919" t="s">
        <v>11777</v>
      </c>
      <c r="X919">
        <v>0</v>
      </c>
      <c r="Y919" t="s">
        <v>11625</v>
      </c>
    </row>
    <row r="920" spans="1:25">
      <c r="A920" t="s">
        <v>9739</v>
      </c>
      <c r="B920">
        <v>0</v>
      </c>
      <c r="C920">
        <v>0</v>
      </c>
      <c r="D920">
        <v>0</v>
      </c>
      <c r="E920">
        <v>0</v>
      </c>
      <c r="F920">
        <v>0</v>
      </c>
      <c r="G920">
        <v>0</v>
      </c>
      <c r="H920">
        <v>0</v>
      </c>
      <c r="I920">
        <v>0</v>
      </c>
      <c r="J920">
        <v>2017</v>
      </c>
      <c r="K920" t="s">
        <v>623</v>
      </c>
      <c r="L920" t="s">
        <v>9902</v>
      </c>
      <c r="M920" t="s">
        <v>11708</v>
      </c>
      <c r="N920" t="s">
        <v>11629</v>
      </c>
      <c r="O920" s="1">
        <v>24047</v>
      </c>
      <c r="Q920" t="s">
        <v>11779</v>
      </c>
      <c r="R920" t="s">
        <v>11778</v>
      </c>
      <c r="S920">
        <v>44</v>
      </c>
      <c r="T920">
        <v>186947.01</v>
      </c>
      <c r="U920">
        <v>181549.01</v>
      </c>
      <c r="V920">
        <v>0</v>
      </c>
      <c r="W920" t="s">
        <v>11777</v>
      </c>
      <c r="X920">
        <v>0</v>
      </c>
      <c r="Y920" t="s">
        <v>11625</v>
      </c>
    </row>
    <row r="921" spans="1:25">
      <c r="A921" t="s">
        <v>9739</v>
      </c>
      <c r="B921">
        <v>1</v>
      </c>
      <c r="C921">
        <v>0</v>
      </c>
      <c r="D921">
        <v>1</v>
      </c>
      <c r="E921">
        <v>0</v>
      </c>
      <c r="F921">
        <v>0</v>
      </c>
      <c r="G921">
        <v>0</v>
      </c>
      <c r="H921">
        <v>0</v>
      </c>
      <c r="I921">
        <v>0</v>
      </c>
      <c r="J921">
        <v>2017</v>
      </c>
      <c r="K921" t="s">
        <v>623</v>
      </c>
      <c r="L921" t="s">
        <v>8165</v>
      </c>
      <c r="M921">
        <v>1</v>
      </c>
      <c r="N921" t="s">
        <v>11629</v>
      </c>
      <c r="O921" s="1">
        <v>23802</v>
      </c>
      <c r="Q921" t="s">
        <v>11779</v>
      </c>
      <c r="R921" t="s">
        <v>11778</v>
      </c>
      <c r="S921">
        <v>8.1</v>
      </c>
      <c r="T921">
        <v>43396</v>
      </c>
      <c r="U921">
        <v>43383</v>
      </c>
      <c r="V921">
        <v>0</v>
      </c>
      <c r="W921" t="s">
        <v>11777</v>
      </c>
      <c r="X921">
        <v>0</v>
      </c>
      <c r="Y921" t="s">
        <v>11625</v>
      </c>
    </row>
    <row r="922" spans="1:25">
      <c r="A922" t="s">
        <v>9739</v>
      </c>
      <c r="B922">
        <v>1</v>
      </c>
      <c r="C922">
        <v>0</v>
      </c>
      <c r="D922">
        <v>1</v>
      </c>
      <c r="E922">
        <v>0</v>
      </c>
      <c r="F922">
        <v>0</v>
      </c>
      <c r="G922">
        <v>0</v>
      </c>
      <c r="H922">
        <v>0</v>
      </c>
      <c r="I922">
        <v>0</v>
      </c>
      <c r="J922">
        <v>2017</v>
      </c>
      <c r="K922" t="s">
        <v>623</v>
      </c>
      <c r="L922" t="s">
        <v>8171</v>
      </c>
      <c r="M922" t="s">
        <v>11869</v>
      </c>
      <c r="N922" t="s">
        <v>11629</v>
      </c>
      <c r="O922" s="1">
        <v>29025</v>
      </c>
      <c r="Q922" t="s">
        <v>11779</v>
      </c>
      <c r="R922" t="s">
        <v>11778</v>
      </c>
      <c r="S922">
        <v>13</v>
      </c>
      <c r="T922">
        <v>59054.01</v>
      </c>
      <c r="U922">
        <v>59053.01</v>
      </c>
      <c r="V922">
        <v>0</v>
      </c>
      <c r="W922" t="s">
        <v>11777</v>
      </c>
      <c r="X922">
        <v>0</v>
      </c>
      <c r="Y922" t="s">
        <v>11625</v>
      </c>
    </row>
    <row r="923" spans="1:25">
      <c r="A923" t="s">
        <v>9739</v>
      </c>
      <c r="B923">
        <v>0</v>
      </c>
      <c r="C923">
        <v>0</v>
      </c>
      <c r="D923">
        <v>0</v>
      </c>
      <c r="E923">
        <v>0</v>
      </c>
      <c r="F923">
        <v>0</v>
      </c>
      <c r="G923">
        <v>0</v>
      </c>
      <c r="H923">
        <v>0</v>
      </c>
      <c r="I923">
        <v>0</v>
      </c>
      <c r="J923">
        <v>2017</v>
      </c>
      <c r="K923" t="s">
        <v>623</v>
      </c>
      <c r="L923" t="s">
        <v>9900</v>
      </c>
      <c r="M923" t="s">
        <v>11829</v>
      </c>
      <c r="N923" t="s">
        <v>11629</v>
      </c>
      <c r="O923" s="1">
        <v>32813</v>
      </c>
      <c r="Q923" t="s">
        <v>11779</v>
      </c>
      <c r="R923" t="s">
        <v>11778</v>
      </c>
      <c r="S923">
        <v>131.5</v>
      </c>
      <c r="T923">
        <v>532717</v>
      </c>
      <c r="U923">
        <v>526376</v>
      </c>
      <c r="V923">
        <v>0</v>
      </c>
      <c r="W923" t="s">
        <v>11777</v>
      </c>
      <c r="X923">
        <v>0</v>
      </c>
      <c r="Y923" t="s">
        <v>11625</v>
      </c>
    </row>
    <row r="924" spans="1:25">
      <c r="A924" t="s">
        <v>9739</v>
      </c>
      <c r="B924">
        <v>0</v>
      </c>
      <c r="C924">
        <v>0</v>
      </c>
      <c r="D924">
        <v>0</v>
      </c>
      <c r="E924">
        <v>0</v>
      </c>
      <c r="F924">
        <v>0</v>
      </c>
      <c r="G924">
        <v>0</v>
      </c>
      <c r="H924">
        <v>0</v>
      </c>
      <c r="I924">
        <v>0</v>
      </c>
      <c r="J924">
        <v>2017</v>
      </c>
      <c r="K924" t="s">
        <v>623</v>
      </c>
      <c r="L924" t="s">
        <v>9900</v>
      </c>
      <c r="M924" t="s">
        <v>11668</v>
      </c>
      <c r="N924" t="s">
        <v>11629</v>
      </c>
      <c r="O924" s="1">
        <v>32813</v>
      </c>
      <c r="Q924" t="s">
        <v>11779</v>
      </c>
      <c r="R924" t="s">
        <v>11778</v>
      </c>
      <c r="S924">
        <v>131.5</v>
      </c>
      <c r="T924">
        <v>511982</v>
      </c>
      <c r="U924">
        <v>505987</v>
      </c>
      <c r="V924">
        <v>0</v>
      </c>
      <c r="W924" t="s">
        <v>11777</v>
      </c>
      <c r="X924">
        <v>0</v>
      </c>
      <c r="Y924" t="s">
        <v>11625</v>
      </c>
    </row>
    <row r="925" spans="1:25">
      <c r="A925" t="s">
        <v>9739</v>
      </c>
      <c r="B925">
        <v>1</v>
      </c>
      <c r="C925">
        <v>0</v>
      </c>
      <c r="D925">
        <v>1</v>
      </c>
      <c r="E925">
        <v>0</v>
      </c>
      <c r="F925">
        <v>0</v>
      </c>
      <c r="G925">
        <v>0</v>
      </c>
      <c r="H925">
        <v>0</v>
      </c>
      <c r="I925">
        <v>0</v>
      </c>
      <c r="J925">
        <v>2017</v>
      </c>
      <c r="K925" t="s">
        <v>623</v>
      </c>
      <c r="L925" t="s">
        <v>8182</v>
      </c>
      <c r="M925" t="s">
        <v>11636</v>
      </c>
      <c r="N925" t="s">
        <v>11629</v>
      </c>
      <c r="O925" s="1">
        <v>19085</v>
      </c>
      <c r="Q925" t="s">
        <v>11779</v>
      </c>
      <c r="R925" t="s">
        <v>11778</v>
      </c>
      <c r="S925">
        <v>37.5</v>
      </c>
      <c r="T925">
        <v>111770.03</v>
      </c>
      <c r="U925">
        <v>111162.03</v>
      </c>
      <c r="V925">
        <v>0</v>
      </c>
      <c r="W925" t="s">
        <v>11777</v>
      </c>
      <c r="X925">
        <v>0</v>
      </c>
      <c r="Y925" t="s">
        <v>11625</v>
      </c>
    </row>
    <row r="926" spans="1:25">
      <c r="A926" t="s">
        <v>9739</v>
      </c>
      <c r="B926">
        <v>1</v>
      </c>
      <c r="C926">
        <v>0</v>
      </c>
      <c r="D926">
        <v>1</v>
      </c>
      <c r="E926">
        <v>0</v>
      </c>
      <c r="F926">
        <v>0</v>
      </c>
      <c r="G926">
        <v>0</v>
      </c>
      <c r="H926">
        <v>0</v>
      </c>
      <c r="I926">
        <v>0</v>
      </c>
      <c r="J926">
        <v>2017</v>
      </c>
      <c r="K926" t="s">
        <v>623</v>
      </c>
      <c r="L926" t="s">
        <v>8184</v>
      </c>
      <c r="M926">
        <v>1</v>
      </c>
      <c r="N926" t="s">
        <v>11629</v>
      </c>
      <c r="O926" s="1">
        <v>6576</v>
      </c>
      <c r="Q926" t="s">
        <v>11779</v>
      </c>
      <c r="R926" t="s">
        <v>11778</v>
      </c>
      <c r="S926">
        <v>10</v>
      </c>
      <c r="T926">
        <v>56551</v>
      </c>
      <c r="U926">
        <v>56382</v>
      </c>
      <c r="V926">
        <v>0</v>
      </c>
      <c r="W926" t="s">
        <v>11777</v>
      </c>
      <c r="X926">
        <v>0</v>
      </c>
      <c r="Y926" t="s">
        <v>11625</v>
      </c>
    </row>
    <row r="927" spans="1:25">
      <c r="A927" t="s">
        <v>9739</v>
      </c>
      <c r="B927">
        <v>1</v>
      </c>
      <c r="C927">
        <v>0</v>
      </c>
      <c r="D927">
        <v>1</v>
      </c>
      <c r="E927">
        <v>0</v>
      </c>
      <c r="F927">
        <v>0</v>
      </c>
      <c r="G927">
        <v>0</v>
      </c>
      <c r="H927">
        <v>0</v>
      </c>
      <c r="I927">
        <v>0</v>
      </c>
      <c r="J927">
        <v>2017</v>
      </c>
      <c r="K927" t="s">
        <v>623</v>
      </c>
      <c r="L927" t="s">
        <v>8184</v>
      </c>
      <c r="M927">
        <v>2</v>
      </c>
      <c r="N927" t="s">
        <v>11629</v>
      </c>
      <c r="O927" s="1">
        <v>8341</v>
      </c>
      <c r="Q927" t="s">
        <v>11779</v>
      </c>
      <c r="R927" t="s">
        <v>11778</v>
      </c>
      <c r="S927">
        <v>10</v>
      </c>
      <c r="T927">
        <v>51495</v>
      </c>
      <c r="U927">
        <v>51340</v>
      </c>
      <c r="V927">
        <v>0</v>
      </c>
      <c r="W927" t="s">
        <v>11777</v>
      </c>
      <c r="X927">
        <v>0</v>
      </c>
      <c r="Y927" t="s">
        <v>11625</v>
      </c>
    </row>
    <row r="928" spans="1:25">
      <c r="A928" t="s">
        <v>9739</v>
      </c>
      <c r="B928">
        <v>1</v>
      </c>
      <c r="C928">
        <v>0</v>
      </c>
      <c r="D928">
        <v>1</v>
      </c>
      <c r="E928">
        <v>0</v>
      </c>
      <c r="F928">
        <v>0</v>
      </c>
      <c r="G928">
        <v>0</v>
      </c>
      <c r="H928">
        <v>0</v>
      </c>
      <c r="I928">
        <v>0</v>
      </c>
      <c r="J928">
        <v>2017</v>
      </c>
      <c r="K928" t="s">
        <v>623</v>
      </c>
      <c r="L928" t="s">
        <v>8185</v>
      </c>
      <c r="M928">
        <v>1</v>
      </c>
      <c r="N928" t="s">
        <v>11629</v>
      </c>
      <c r="O928" s="1">
        <v>9314</v>
      </c>
      <c r="Q928" t="s">
        <v>11779</v>
      </c>
      <c r="R928" t="s">
        <v>11778</v>
      </c>
      <c r="S928">
        <v>13.5</v>
      </c>
      <c r="T928">
        <v>76412</v>
      </c>
      <c r="U928">
        <v>76209</v>
      </c>
      <c r="V928">
        <v>0</v>
      </c>
      <c r="W928" t="s">
        <v>11777</v>
      </c>
      <c r="X928">
        <v>0</v>
      </c>
      <c r="Y928" t="s">
        <v>11625</v>
      </c>
    </row>
    <row r="929" spans="1:25">
      <c r="A929" t="s">
        <v>9739</v>
      </c>
      <c r="B929">
        <v>1</v>
      </c>
      <c r="C929">
        <v>0</v>
      </c>
      <c r="D929">
        <v>1</v>
      </c>
      <c r="E929">
        <v>0</v>
      </c>
      <c r="F929">
        <v>0</v>
      </c>
      <c r="G929">
        <v>0</v>
      </c>
      <c r="H929">
        <v>0</v>
      </c>
      <c r="I929">
        <v>0</v>
      </c>
      <c r="J929">
        <v>2017</v>
      </c>
      <c r="K929" t="s">
        <v>623</v>
      </c>
      <c r="L929" t="s">
        <v>8185</v>
      </c>
      <c r="M929">
        <v>2</v>
      </c>
      <c r="N929" t="s">
        <v>11629</v>
      </c>
      <c r="O929" s="1">
        <v>9345</v>
      </c>
      <c r="Q929" t="s">
        <v>11779</v>
      </c>
      <c r="R929" t="s">
        <v>11778</v>
      </c>
      <c r="S929">
        <v>13.5</v>
      </c>
      <c r="T929">
        <v>62238</v>
      </c>
      <c r="U929">
        <v>62081</v>
      </c>
      <c r="V929">
        <v>0</v>
      </c>
      <c r="W929" t="s">
        <v>11777</v>
      </c>
      <c r="X929">
        <v>0</v>
      </c>
      <c r="Y929" t="s">
        <v>11625</v>
      </c>
    </row>
    <row r="930" spans="1:25">
      <c r="A930" t="s">
        <v>9739</v>
      </c>
      <c r="B930">
        <v>1</v>
      </c>
      <c r="C930">
        <v>0</v>
      </c>
      <c r="D930">
        <v>1</v>
      </c>
      <c r="E930">
        <v>0</v>
      </c>
      <c r="F930">
        <v>0</v>
      </c>
      <c r="G930">
        <v>0</v>
      </c>
      <c r="H930">
        <v>0</v>
      </c>
      <c r="I930">
        <v>0</v>
      </c>
      <c r="J930">
        <v>2017</v>
      </c>
      <c r="K930" t="s">
        <v>623</v>
      </c>
      <c r="L930" t="s">
        <v>8186</v>
      </c>
      <c r="M930">
        <v>1</v>
      </c>
      <c r="N930" t="s">
        <v>11629</v>
      </c>
      <c r="O930" s="1">
        <v>30437</v>
      </c>
      <c r="Q930" t="s">
        <v>11779</v>
      </c>
      <c r="R930" t="s">
        <v>11778</v>
      </c>
      <c r="S930">
        <v>2.85</v>
      </c>
      <c r="T930">
        <v>1139</v>
      </c>
      <c r="U930">
        <v>1139</v>
      </c>
      <c r="V930">
        <v>0</v>
      </c>
      <c r="W930" t="s">
        <v>11777</v>
      </c>
      <c r="X930">
        <v>0</v>
      </c>
      <c r="Y930" t="s">
        <v>11625</v>
      </c>
    </row>
    <row r="931" spans="1:25">
      <c r="A931" t="s">
        <v>9739</v>
      </c>
      <c r="B931">
        <v>1</v>
      </c>
      <c r="C931">
        <v>0</v>
      </c>
      <c r="D931">
        <v>1</v>
      </c>
      <c r="E931">
        <v>0</v>
      </c>
      <c r="F931">
        <v>0</v>
      </c>
      <c r="G931">
        <v>0</v>
      </c>
      <c r="H931">
        <v>0</v>
      </c>
      <c r="I931">
        <v>0</v>
      </c>
      <c r="J931">
        <v>2017</v>
      </c>
      <c r="K931" t="s">
        <v>623</v>
      </c>
      <c r="L931" t="s">
        <v>8188</v>
      </c>
      <c r="M931" t="s">
        <v>11636</v>
      </c>
      <c r="N931" t="s">
        <v>11629</v>
      </c>
      <c r="O931" s="1">
        <v>3228</v>
      </c>
      <c r="Q931" t="s">
        <v>11779</v>
      </c>
      <c r="R931" t="s">
        <v>11778</v>
      </c>
      <c r="S931">
        <v>1.5</v>
      </c>
      <c r="T931">
        <v>3921</v>
      </c>
      <c r="U931">
        <v>3921</v>
      </c>
      <c r="V931">
        <v>0</v>
      </c>
      <c r="W931" t="s">
        <v>11777</v>
      </c>
      <c r="X931">
        <v>0</v>
      </c>
      <c r="Y931" t="s">
        <v>11625</v>
      </c>
    </row>
    <row r="932" spans="1:25">
      <c r="A932" t="s">
        <v>9739</v>
      </c>
      <c r="B932">
        <v>1</v>
      </c>
      <c r="C932">
        <v>0</v>
      </c>
      <c r="D932">
        <v>1</v>
      </c>
      <c r="E932">
        <v>0</v>
      </c>
      <c r="F932">
        <v>0</v>
      </c>
      <c r="G932">
        <v>0</v>
      </c>
      <c r="H932">
        <v>0</v>
      </c>
      <c r="I932">
        <v>0</v>
      </c>
      <c r="J932">
        <v>2017</v>
      </c>
      <c r="K932" t="s">
        <v>623</v>
      </c>
      <c r="L932" t="s">
        <v>8188</v>
      </c>
      <c r="M932" t="s">
        <v>11692</v>
      </c>
      <c r="N932" t="s">
        <v>11629</v>
      </c>
      <c r="O932" s="1">
        <v>3562</v>
      </c>
      <c r="Q932" t="s">
        <v>11779</v>
      </c>
      <c r="R932" t="s">
        <v>11778</v>
      </c>
      <c r="S932">
        <v>0</v>
      </c>
      <c r="T932">
        <v>238</v>
      </c>
      <c r="U932">
        <v>238</v>
      </c>
      <c r="V932">
        <v>0</v>
      </c>
      <c r="W932" t="s">
        <v>11777</v>
      </c>
      <c r="X932">
        <v>0</v>
      </c>
      <c r="Y932" t="s">
        <v>11625</v>
      </c>
    </row>
    <row r="933" spans="1:25">
      <c r="A933" t="s">
        <v>9739</v>
      </c>
      <c r="B933">
        <v>1</v>
      </c>
      <c r="C933">
        <v>0</v>
      </c>
      <c r="D933">
        <v>1</v>
      </c>
      <c r="E933">
        <v>0</v>
      </c>
      <c r="F933">
        <v>0</v>
      </c>
      <c r="G933">
        <v>0</v>
      </c>
      <c r="H933">
        <v>0</v>
      </c>
      <c r="I933">
        <v>0</v>
      </c>
      <c r="J933">
        <v>2017</v>
      </c>
      <c r="K933" t="s">
        <v>623</v>
      </c>
      <c r="L933" t="s">
        <v>8193</v>
      </c>
      <c r="M933">
        <v>1</v>
      </c>
      <c r="N933" t="s">
        <v>11629</v>
      </c>
      <c r="O933" s="1">
        <v>2558</v>
      </c>
      <c r="Q933" t="s">
        <v>11779</v>
      </c>
      <c r="R933" t="s">
        <v>11778</v>
      </c>
      <c r="S933">
        <v>1</v>
      </c>
      <c r="T933">
        <v>3417</v>
      </c>
      <c r="U933">
        <v>3416</v>
      </c>
      <c r="V933">
        <v>0</v>
      </c>
      <c r="W933" t="s">
        <v>11777</v>
      </c>
      <c r="X933">
        <v>0</v>
      </c>
      <c r="Y933" t="s">
        <v>11625</v>
      </c>
    </row>
    <row r="934" spans="1:25">
      <c r="A934" t="s">
        <v>9739</v>
      </c>
      <c r="B934">
        <v>1</v>
      </c>
      <c r="C934">
        <v>0</v>
      </c>
      <c r="D934">
        <v>1</v>
      </c>
      <c r="E934">
        <v>0</v>
      </c>
      <c r="F934">
        <v>0</v>
      </c>
      <c r="G934">
        <v>0</v>
      </c>
      <c r="H934">
        <v>0</v>
      </c>
      <c r="I934">
        <v>0</v>
      </c>
      <c r="J934">
        <v>2017</v>
      </c>
      <c r="K934" t="s">
        <v>623</v>
      </c>
      <c r="L934" t="s">
        <v>8193</v>
      </c>
      <c r="M934">
        <v>2</v>
      </c>
      <c r="N934" t="s">
        <v>11629</v>
      </c>
      <c r="O934" s="1">
        <v>2558</v>
      </c>
      <c r="Q934" t="s">
        <v>11779</v>
      </c>
      <c r="R934" t="s">
        <v>11778</v>
      </c>
      <c r="S934">
        <v>1</v>
      </c>
      <c r="T934">
        <v>4223</v>
      </c>
      <c r="U934">
        <v>4222</v>
      </c>
      <c r="V934">
        <v>0</v>
      </c>
      <c r="W934" t="s">
        <v>11777</v>
      </c>
      <c r="X934">
        <v>0</v>
      </c>
      <c r="Y934" t="s">
        <v>11625</v>
      </c>
    </row>
    <row r="935" spans="1:25">
      <c r="A935" t="s">
        <v>9739</v>
      </c>
      <c r="B935">
        <v>1</v>
      </c>
      <c r="C935">
        <v>0</v>
      </c>
      <c r="D935">
        <v>1</v>
      </c>
      <c r="E935">
        <v>0</v>
      </c>
      <c r="F935">
        <v>0</v>
      </c>
      <c r="G935">
        <v>0</v>
      </c>
      <c r="H935">
        <v>0</v>
      </c>
      <c r="I935">
        <v>0</v>
      </c>
      <c r="J935">
        <v>2017</v>
      </c>
      <c r="K935" t="s">
        <v>623</v>
      </c>
      <c r="L935" t="s">
        <v>8199</v>
      </c>
      <c r="M935">
        <v>1</v>
      </c>
      <c r="N935" t="s">
        <v>11629</v>
      </c>
      <c r="O935" s="1">
        <v>30742</v>
      </c>
      <c r="Q935" t="s">
        <v>11779</v>
      </c>
      <c r="R935" t="s">
        <v>11778</v>
      </c>
      <c r="S935">
        <v>3.13</v>
      </c>
      <c r="T935">
        <v>0.01</v>
      </c>
      <c r="U935">
        <v>0.01</v>
      </c>
      <c r="V935">
        <v>0</v>
      </c>
      <c r="W935" t="s">
        <v>11777</v>
      </c>
      <c r="X935">
        <v>0</v>
      </c>
      <c r="Y935" t="s">
        <v>11625</v>
      </c>
    </row>
    <row r="936" spans="1:25">
      <c r="A936" t="s">
        <v>9739</v>
      </c>
      <c r="B936">
        <v>1</v>
      </c>
      <c r="C936">
        <v>0</v>
      </c>
      <c r="D936">
        <v>1</v>
      </c>
      <c r="E936">
        <v>0</v>
      </c>
      <c r="F936">
        <v>0</v>
      </c>
      <c r="G936">
        <v>0</v>
      </c>
      <c r="H936">
        <v>0</v>
      </c>
      <c r="I936">
        <v>0</v>
      </c>
      <c r="J936">
        <v>2017</v>
      </c>
      <c r="K936" t="s">
        <v>623</v>
      </c>
      <c r="L936" t="s">
        <v>8201</v>
      </c>
      <c r="M936">
        <v>1</v>
      </c>
      <c r="N936" t="s">
        <v>11629</v>
      </c>
      <c r="O936" s="1">
        <v>7122</v>
      </c>
      <c r="Q936" t="s">
        <v>11779</v>
      </c>
      <c r="R936" t="s">
        <v>11778</v>
      </c>
      <c r="S936">
        <v>0.9</v>
      </c>
      <c r="T936">
        <v>3318</v>
      </c>
      <c r="U936">
        <v>3302</v>
      </c>
      <c r="V936">
        <v>0</v>
      </c>
      <c r="W936" t="s">
        <v>11777</v>
      </c>
      <c r="X936">
        <v>0</v>
      </c>
      <c r="Y936" t="s">
        <v>11625</v>
      </c>
    </row>
    <row r="937" spans="1:25">
      <c r="A937" t="s">
        <v>9739</v>
      </c>
      <c r="B937">
        <v>0</v>
      </c>
      <c r="C937">
        <v>0</v>
      </c>
      <c r="D937">
        <v>0</v>
      </c>
      <c r="E937">
        <v>0</v>
      </c>
      <c r="F937">
        <v>0</v>
      </c>
      <c r="G937">
        <v>0</v>
      </c>
      <c r="H937">
        <v>0</v>
      </c>
      <c r="I937">
        <v>0</v>
      </c>
      <c r="J937">
        <v>2017</v>
      </c>
      <c r="K937" t="s">
        <v>623</v>
      </c>
      <c r="L937" t="s">
        <v>9899</v>
      </c>
      <c r="M937" t="s">
        <v>11868</v>
      </c>
      <c r="N937" t="s">
        <v>11629</v>
      </c>
      <c r="O937" s="1">
        <v>18225</v>
      </c>
      <c r="Q937" t="s">
        <v>11779</v>
      </c>
      <c r="R937" t="s">
        <v>11778</v>
      </c>
      <c r="S937">
        <v>35</v>
      </c>
      <c r="T937">
        <v>185314</v>
      </c>
      <c r="U937">
        <v>184899</v>
      </c>
      <c r="V937">
        <v>0</v>
      </c>
      <c r="W937" t="s">
        <v>11777</v>
      </c>
      <c r="X937">
        <v>0</v>
      </c>
      <c r="Y937" t="s">
        <v>11625</v>
      </c>
    </row>
    <row r="938" spans="1:25">
      <c r="A938" t="s">
        <v>9739</v>
      </c>
      <c r="B938">
        <v>0</v>
      </c>
      <c r="C938">
        <v>0</v>
      </c>
      <c r="D938">
        <v>0</v>
      </c>
      <c r="E938">
        <v>0</v>
      </c>
      <c r="F938">
        <v>0</v>
      </c>
      <c r="G938">
        <v>0</v>
      </c>
      <c r="H938">
        <v>0</v>
      </c>
      <c r="I938">
        <v>0</v>
      </c>
      <c r="J938">
        <v>2017</v>
      </c>
      <c r="K938" t="s">
        <v>623</v>
      </c>
      <c r="L938" t="s">
        <v>9899</v>
      </c>
      <c r="M938" t="s">
        <v>11867</v>
      </c>
      <c r="N938" t="s">
        <v>11629</v>
      </c>
      <c r="O938" s="1">
        <v>18225</v>
      </c>
      <c r="Q938" t="s">
        <v>11779</v>
      </c>
      <c r="R938" t="s">
        <v>11778</v>
      </c>
      <c r="S938">
        <v>35</v>
      </c>
      <c r="T938">
        <v>182718</v>
      </c>
      <c r="U938">
        <v>182302</v>
      </c>
      <c r="V938">
        <v>0</v>
      </c>
      <c r="W938" t="s">
        <v>11777</v>
      </c>
      <c r="X938">
        <v>0</v>
      </c>
      <c r="Y938" t="s">
        <v>11625</v>
      </c>
    </row>
    <row r="939" spans="1:25">
      <c r="A939" t="s">
        <v>9739</v>
      </c>
      <c r="B939">
        <v>1</v>
      </c>
      <c r="C939">
        <v>0</v>
      </c>
      <c r="D939">
        <v>1</v>
      </c>
      <c r="E939">
        <v>0</v>
      </c>
      <c r="F939">
        <v>0</v>
      </c>
      <c r="G939">
        <v>0</v>
      </c>
      <c r="H939">
        <v>0</v>
      </c>
      <c r="I939">
        <v>0</v>
      </c>
      <c r="J939">
        <v>2017</v>
      </c>
      <c r="K939" t="s">
        <v>623</v>
      </c>
      <c r="L939" t="s">
        <v>8205</v>
      </c>
      <c r="M939" t="s">
        <v>11866</v>
      </c>
      <c r="N939" t="s">
        <v>11629</v>
      </c>
      <c r="O939" s="1">
        <v>23070</v>
      </c>
      <c r="Q939" t="s">
        <v>11779</v>
      </c>
      <c r="R939" t="s">
        <v>11778</v>
      </c>
      <c r="S939">
        <v>18.5</v>
      </c>
      <c r="T939">
        <v>27708.03</v>
      </c>
      <c r="U939">
        <v>27707.03</v>
      </c>
      <c r="V939">
        <v>0</v>
      </c>
      <c r="W939" t="s">
        <v>11777</v>
      </c>
      <c r="X939">
        <v>0</v>
      </c>
      <c r="Y939" t="s">
        <v>11625</v>
      </c>
    </row>
    <row r="940" spans="1:25">
      <c r="A940" t="s">
        <v>9739</v>
      </c>
      <c r="B940">
        <v>1</v>
      </c>
      <c r="C940">
        <v>0</v>
      </c>
      <c r="D940">
        <v>1</v>
      </c>
      <c r="E940">
        <v>0</v>
      </c>
      <c r="F940">
        <v>0</v>
      </c>
      <c r="G940">
        <v>0</v>
      </c>
      <c r="H940">
        <v>0</v>
      </c>
      <c r="I940">
        <v>0</v>
      </c>
      <c r="J940">
        <v>2017</v>
      </c>
      <c r="K940" t="s">
        <v>623</v>
      </c>
      <c r="L940" t="s">
        <v>8211</v>
      </c>
      <c r="M940">
        <v>1</v>
      </c>
      <c r="N940" t="s">
        <v>11629</v>
      </c>
      <c r="O940" s="1">
        <v>3044</v>
      </c>
      <c r="Q940" t="s">
        <v>11779</v>
      </c>
      <c r="R940" t="s">
        <v>11778</v>
      </c>
      <c r="S940">
        <v>5.7</v>
      </c>
      <c r="T940">
        <v>13929</v>
      </c>
      <c r="U940">
        <v>13749</v>
      </c>
      <c r="V940">
        <v>0</v>
      </c>
      <c r="W940" t="s">
        <v>11777</v>
      </c>
      <c r="X940">
        <v>0</v>
      </c>
      <c r="Y940" t="s">
        <v>11625</v>
      </c>
    </row>
    <row r="941" spans="1:25">
      <c r="A941" t="s">
        <v>9739</v>
      </c>
      <c r="B941">
        <v>1</v>
      </c>
      <c r="C941">
        <v>0</v>
      </c>
      <c r="D941">
        <v>1</v>
      </c>
      <c r="E941">
        <v>0</v>
      </c>
      <c r="F941">
        <v>0</v>
      </c>
      <c r="G941">
        <v>0</v>
      </c>
      <c r="H941">
        <v>0</v>
      </c>
      <c r="I941">
        <v>0</v>
      </c>
      <c r="J941">
        <v>2017</v>
      </c>
      <c r="K941" t="s">
        <v>623</v>
      </c>
      <c r="L941" t="s">
        <v>8667</v>
      </c>
      <c r="M941" t="s">
        <v>11865</v>
      </c>
      <c r="N941" t="s">
        <v>11637</v>
      </c>
      <c r="O941" s="1">
        <v>31472</v>
      </c>
      <c r="Q941" t="s">
        <v>11779</v>
      </c>
      <c r="R941" t="s">
        <v>11778</v>
      </c>
      <c r="S941">
        <v>1.38</v>
      </c>
      <c r="T941">
        <v>7173</v>
      </c>
      <c r="U941">
        <v>7173</v>
      </c>
      <c r="V941">
        <v>0</v>
      </c>
      <c r="W941" t="s">
        <v>11777</v>
      </c>
      <c r="X941">
        <v>0</v>
      </c>
      <c r="Y941" t="s">
        <v>11625</v>
      </c>
    </row>
    <row r="942" spans="1:25">
      <c r="A942" t="s">
        <v>9739</v>
      </c>
      <c r="B942">
        <v>0</v>
      </c>
      <c r="C942">
        <v>0</v>
      </c>
      <c r="D942">
        <v>0</v>
      </c>
      <c r="E942">
        <v>0</v>
      </c>
      <c r="F942">
        <v>0</v>
      </c>
      <c r="G942">
        <v>0</v>
      </c>
      <c r="H942">
        <v>0</v>
      </c>
      <c r="I942">
        <v>0</v>
      </c>
      <c r="J942">
        <v>2017</v>
      </c>
      <c r="K942" t="s">
        <v>623</v>
      </c>
      <c r="L942" t="s">
        <v>9896</v>
      </c>
      <c r="M942">
        <v>1</v>
      </c>
      <c r="N942" t="s">
        <v>11629</v>
      </c>
      <c r="O942" s="1">
        <v>26634</v>
      </c>
      <c r="Q942" t="s">
        <v>11779</v>
      </c>
      <c r="R942" t="s">
        <v>11778</v>
      </c>
      <c r="S942">
        <v>59.85</v>
      </c>
      <c r="T942">
        <v>310776</v>
      </c>
      <c r="U942">
        <v>310146</v>
      </c>
      <c r="V942">
        <v>0</v>
      </c>
      <c r="W942" t="s">
        <v>11777</v>
      </c>
      <c r="X942">
        <v>0</v>
      </c>
      <c r="Y942" t="s">
        <v>11625</v>
      </c>
    </row>
    <row r="943" spans="1:25">
      <c r="A943" t="s">
        <v>9739</v>
      </c>
      <c r="B943">
        <v>0</v>
      </c>
      <c r="C943">
        <v>0</v>
      </c>
      <c r="D943">
        <v>0</v>
      </c>
      <c r="E943">
        <v>0</v>
      </c>
      <c r="F943">
        <v>0</v>
      </c>
      <c r="G943">
        <v>0</v>
      </c>
      <c r="H943">
        <v>0</v>
      </c>
      <c r="I943">
        <v>0</v>
      </c>
      <c r="J943">
        <v>2017</v>
      </c>
      <c r="K943" t="s">
        <v>623</v>
      </c>
      <c r="L943" t="s">
        <v>9896</v>
      </c>
      <c r="M943">
        <v>2</v>
      </c>
      <c r="N943" t="s">
        <v>11629</v>
      </c>
      <c r="O943" s="1">
        <v>27942</v>
      </c>
      <c r="Q943" t="s">
        <v>11779</v>
      </c>
      <c r="R943" t="s">
        <v>11778</v>
      </c>
      <c r="S943">
        <v>59.85</v>
      </c>
      <c r="T943">
        <v>292056</v>
      </c>
      <c r="U943">
        <v>291443</v>
      </c>
      <c r="V943">
        <v>0</v>
      </c>
      <c r="W943" t="s">
        <v>11777</v>
      </c>
      <c r="X943">
        <v>0</v>
      </c>
      <c r="Y943" t="s">
        <v>11625</v>
      </c>
    </row>
    <row r="944" spans="1:25">
      <c r="A944" t="s">
        <v>9739</v>
      </c>
      <c r="B944">
        <v>0</v>
      </c>
      <c r="C944">
        <v>0</v>
      </c>
      <c r="D944">
        <v>0</v>
      </c>
      <c r="E944">
        <v>0</v>
      </c>
      <c r="F944">
        <v>0</v>
      </c>
      <c r="G944">
        <v>0</v>
      </c>
      <c r="H944">
        <v>0</v>
      </c>
      <c r="I944">
        <v>0</v>
      </c>
      <c r="J944">
        <v>2017</v>
      </c>
      <c r="K944" t="s">
        <v>623</v>
      </c>
      <c r="L944" t="s">
        <v>9896</v>
      </c>
      <c r="M944">
        <v>3</v>
      </c>
      <c r="N944" t="s">
        <v>11629</v>
      </c>
      <c r="O944" s="1">
        <v>33786</v>
      </c>
      <c r="Q944" t="s">
        <v>11779</v>
      </c>
      <c r="R944" t="s">
        <v>11778</v>
      </c>
      <c r="S944">
        <v>78.37</v>
      </c>
      <c r="T944">
        <v>429408</v>
      </c>
      <c r="U944">
        <v>428531</v>
      </c>
      <c r="V944">
        <v>0</v>
      </c>
      <c r="W944" t="s">
        <v>11777</v>
      </c>
      <c r="X944">
        <v>0</v>
      </c>
      <c r="Y944" t="s">
        <v>11625</v>
      </c>
    </row>
    <row r="945" spans="1:25">
      <c r="A945" t="s">
        <v>9739</v>
      </c>
      <c r="B945">
        <v>0</v>
      </c>
      <c r="C945">
        <v>0</v>
      </c>
      <c r="D945">
        <v>0</v>
      </c>
      <c r="E945">
        <v>0</v>
      </c>
      <c r="F945">
        <v>0</v>
      </c>
      <c r="G945">
        <v>0</v>
      </c>
      <c r="H945">
        <v>0</v>
      </c>
      <c r="I945">
        <v>0</v>
      </c>
      <c r="J945">
        <v>2017</v>
      </c>
      <c r="K945" t="s">
        <v>623</v>
      </c>
      <c r="L945" t="s">
        <v>9896</v>
      </c>
      <c r="M945">
        <v>4</v>
      </c>
      <c r="N945" t="s">
        <v>11629</v>
      </c>
      <c r="O945" s="1">
        <v>33786</v>
      </c>
      <c r="Q945" t="s">
        <v>11779</v>
      </c>
      <c r="R945" t="s">
        <v>11778</v>
      </c>
      <c r="S945">
        <v>78.37</v>
      </c>
      <c r="T945">
        <v>467712</v>
      </c>
      <c r="U945">
        <v>466777</v>
      </c>
      <c r="V945">
        <v>0</v>
      </c>
      <c r="W945" t="s">
        <v>11777</v>
      </c>
      <c r="X945">
        <v>0</v>
      </c>
      <c r="Y945" t="s">
        <v>11625</v>
      </c>
    </row>
    <row r="946" spans="1:25">
      <c r="A946" t="s">
        <v>9739</v>
      </c>
      <c r="B946">
        <v>0</v>
      </c>
      <c r="C946">
        <v>0</v>
      </c>
      <c r="D946">
        <v>0</v>
      </c>
      <c r="E946">
        <v>0</v>
      </c>
      <c r="F946">
        <v>0</v>
      </c>
      <c r="G946">
        <v>0</v>
      </c>
      <c r="H946">
        <v>0</v>
      </c>
      <c r="I946">
        <v>0</v>
      </c>
      <c r="J946">
        <v>2017</v>
      </c>
      <c r="K946" t="s">
        <v>623</v>
      </c>
      <c r="L946" t="s">
        <v>9894</v>
      </c>
      <c r="M946" t="s">
        <v>11708</v>
      </c>
      <c r="N946" t="s">
        <v>11629</v>
      </c>
      <c r="O946" s="1">
        <v>22129</v>
      </c>
      <c r="Q946" t="s">
        <v>11779</v>
      </c>
      <c r="R946" t="s">
        <v>11778</v>
      </c>
      <c r="S946">
        <v>82.5</v>
      </c>
      <c r="T946">
        <v>475412.01</v>
      </c>
      <c r="U946">
        <v>474987</v>
      </c>
      <c r="V946">
        <v>0</v>
      </c>
      <c r="W946" t="s">
        <v>11777</v>
      </c>
      <c r="X946">
        <v>0</v>
      </c>
      <c r="Y946" t="s">
        <v>11625</v>
      </c>
    </row>
    <row r="947" spans="1:25">
      <c r="A947" t="s">
        <v>9739</v>
      </c>
      <c r="B947">
        <v>0</v>
      </c>
      <c r="C947">
        <v>0</v>
      </c>
      <c r="D947">
        <v>0</v>
      </c>
      <c r="E947">
        <v>0</v>
      </c>
      <c r="F947">
        <v>0</v>
      </c>
      <c r="G947">
        <v>0</v>
      </c>
      <c r="H947">
        <v>0</v>
      </c>
      <c r="I947">
        <v>0</v>
      </c>
      <c r="J947">
        <v>2017</v>
      </c>
      <c r="K947" t="s">
        <v>623</v>
      </c>
      <c r="L947" t="s">
        <v>9894</v>
      </c>
      <c r="M947" t="s">
        <v>11784</v>
      </c>
      <c r="N947" t="s">
        <v>11629</v>
      </c>
      <c r="O947" s="1">
        <v>22129</v>
      </c>
      <c r="Q947" t="s">
        <v>11779</v>
      </c>
      <c r="R947" t="s">
        <v>11778</v>
      </c>
      <c r="S947">
        <v>82.5</v>
      </c>
      <c r="T947">
        <v>450193.02</v>
      </c>
      <c r="U947">
        <v>449046.02</v>
      </c>
      <c r="V947">
        <v>0</v>
      </c>
      <c r="W947" t="s">
        <v>11777</v>
      </c>
      <c r="X947">
        <v>0</v>
      </c>
      <c r="Y947" t="s">
        <v>11625</v>
      </c>
    </row>
    <row r="948" spans="1:25">
      <c r="A948" t="s">
        <v>9739</v>
      </c>
      <c r="B948">
        <v>1</v>
      </c>
      <c r="C948">
        <v>0</v>
      </c>
      <c r="D948">
        <v>1</v>
      </c>
      <c r="E948">
        <v>0</v>
      </c>
      <c r="F948">
        <v>0</v>
      </c>
      <c r="G948">
        <v>0</v>
      </c>
      <c r="H948">
        <v>0</v>
      </c>
      <c r="I948">
        <v>0</v>
      </c>
      <c r="J948">
        <v>2017</v>
      </c>
      <c r="K948" t="s">
        <v>623</v>
      </c>
      <c r="L948" t="s">
        <v>8220</v>
      </c>
      <c r="M948">
        <v>1</v>
      </c>
      <c r="N948" t="s">
        <v>11629</v>
      </c>
      <c r="O948" s="1">
        <v>3348</v>
      </c>
      <c r="Q948" t="s">
        <v>11779</v>
      </c>
      <c r="R948" t="s">
        <v>11778</v>
      </c>
      <c r="S948">
        <v>0.6</v>
      </c>
      <c r="T948">
        <v>0.01</v>
      </c>
      <c r="U948">
        <v>0.01</v>
      </c>
      <c r="V948">
        <v>0</v>
      </c>
      <c r="W948" t="s">
        <v>11777</v>
      </c>
      <c r="X948">
        <v>0</v>
      </c>
      <c r="Y948" t="s">
        <v>11625</v>
      </c>
    </row>
    <row r="949" spans="1:25">
      <c r="A949" t="s">
        <v>9739</v>
      </c>
      <c r="B949">
        <v>0</v>
      </c>
      <c r="C949">
        <v>0</v>
      </c>
      <c r="D949">
        <v>0</v>
      </c>
      <c r="E949">
        <v>0</v>
      </c>
      <c r="F949">
        <v>0</v>
      </c>
      <c r="G949">
        <v>0</v>
      </c>
      <c r="H949">
        <v>0</v>
      </c>
      <c r="I949">
        <v>0</v>
      </c>
      <c r="J949">
        <v>2017</v>
      </c>
      <c r="K949" t="s">
        <v>623</v>
      </c>
      <c r="L949" t="s">
        <v>9892</v>
      </c>
      <c r="M949">
        <v>6710281</v>
      </c>
      <c r="N949" t="s">
        <v>11629</v>
      </c>
      <c r="O949" s="1">
        <v>26054</v>
      </c>
      <c r="Q949" t="s">
        <v>11779</v>
      </c>
      <c r="R949" t="s">
        <v>11778</v>
      </c>
      <c r="S949">
        <v>55</v>
      </c>
      <c r="T949">
        <v>291347.03000000003</v>
      </c>
      <c r="U949">
        <v>288457.03000000003</v>
      </c>
      <c r="V949">
        <v>0</v>
      </c>
      <c r="W949" t="s">
        <v>11777</v>
      </c>
      <c r="X949">
        <v>0</v>
      </c>
      <c r="Y949" t="s">
        <v>11625</v>
      </c>
    </row>
    <row r="950" spans="1:25">
      <c r="A950" t="s">
        <v>9739</v>
      </c>
      <c r="B950">
        <v>0</v>
      </c>
      <c r="C950">
        <v>0</v>
      </c>
      <c r="D950">
        <v>0</v>
      </c>
      <c r="E950">
        <v>0</v>
      </c>
      <c r="F950">
        <v>0</v>
      </c>
      <c r="G950">
        <v>0</v>
      </c>
      <c r="H950">
        <v>0</v>
      </c>
      <c r="I950">
        <v>0</v>
      </c>
      <c r="J950">
        <v>2017</v>
      </c>
      <c r="K950" t="s">
        <v>623</v>
      </c>
      <c r="L950" t="s">
        <v>9892</v>
      </c>
      <c r="M950">
        <v>6710282</v>
      </c>
      <c r="N950" t="s">
        <v>11629</v>
      </c>
      <c r="O950" s="1">
        <v>26054</v>
      </c>
      <c r="Q950" t="s">
        <v>11779</v>
      </c>
      <c r="R950" t="s">
        <v>11778</v>
      </c>
      <c r="S950">
        <v>55</v>
      </c>
      <c r="T950">
        <v>280218.03000000003</v>
      </c>
      <c r="U950">
        <v>277477.03000000003</v>
      </c>
      <c r="V950">
        <v>0</v>
      </c>
      <c r="W950" t="s">
        <v>11777</v>
      </c>
      <c r="X950">
        <v>0</v>
      </c>
      <c r="Y950" t="s">
        <v>11625</v>
      </c>
    </row>
    <row r="951" spans="1:25">
      <c r="A951" t="s">
        <v>9739</v>
      </c>
      <c r="B951">
        <v>0</v>
      </c>
      <c r="C951">
        <v>0</v>
      </c>
      <c r="D951">
        <v>0</v>
      </c>
      <c r="E951">
        <v>0</v>
      </c>
      <c r="F951">
        <v>0</v>
      </c>
      <c r="G951">
        <v>0</v>
      </c>
      <c r="H951">
        <v>0</v>
      </c>
      <c r="I951">
        <v>0</v>
      </c>
      <c r="J951">
        <v>2017</v>
      </c>
      <c r="K951" t="s">
        <v>623</v>
      </c>
      <c r="L951" t="s">
        <v>9892</v>
      </c>
      <c r="M951">
        <v>6710283</v>
      </c>
      <c r="N951" t="s">
        <v>11629</v>
      </c>
      <c r="O951" s="1">
        <v>26054</v>
      </c>
      <c r="Q951" t="s">
        <v>11779</v>
      </c>
      <c r="R951" t="s">
        <v>11778</v>
      </c>
      <c r="S951">
        <v>55</v>
      </c>
      <c r="T951">
        <v>273932.03000000003</v>
      </c>
      <c r="U951">
        <v>271240.03000000003</v>
      </c>
      <c r="V951">
        <v>0</v>
      </c>
      <c r="W951" t="s">
        <v>11777</v>
      </c>
      <c r="X951">
        <v>0</v>
      </c>
      <c r="Y951" t="s">
        <v>11625</v>
      </c>
    </row>
    <row r="952" spans="1:25">
      <c r="A952" t="s">
        <v>9739</v>
      </c>
      <c r="B952">
        <v>0</v>
      </c>
      <c r="C952">
        <v>0</v>
      </c>
      <c r="D952">
        <v>0</v>
      </c>
      <c r="E952">
        <v>0</v>
      </c>
      <c r="F952">
        <v>0</v>
      </c>
      <c r="G952">
        <v>0</v>
      </c>
      <c r="H952">
        <v>0</v>
      </c>
      <c r="I952">
        <v>0</v>
      </c>
      <c r="J952">
        <v>2017</v>
      </c>
      <c r="K952" t="s">
        <v>623</v>
      </c>
      <c r="L952" t="s">
        <v>9892</v>
      </c>
      <c r="M952">
        <v>8513242</v>
      </c>
      <c r="N952" t="s">
        <v>11629</v>
      </c>
      <c r="O952" s="1">
        <v>32599</v>
      </c>
      <c r="Q952" t="s">
        <v>11779</v>
      </c>
      <c r="R952" t="s">
        <v>11778</v>
      </c>
      <c r="S952">
        <v>38</v>
      </c>
      <c r="T952">
        <v>0.12</v>
      </c>
      <c r="U952">
        <v>0.12</v>
      </c>
      <c r="V952">
        <v>0</v>
      </c>
      <c r="W952" t="s">
        <v>11777</v>
      </c>
      <c r="X952">
        <v>0</v>
      </c>
      <c r="Y952" t="s">
        <v>11625</v>
      </c>
    </row>
    <row r="953" spans="1:25">
      <c r="A953" t="s">
        <v>9739</v>
      </c>
      <c r="B953">
        <v>0</v>
      </c>
      <c r="C953">
        <v>0</v>
      </c>
      <c r="D953">
        <v>0</v>
      </c>
      <c r="E953">
        <v>0</v>
      </c>
      <c r="F953">
        <v>0</v>
      </c>
      <c r="G953">
        <v>0</v>
      </c>
      <c r="H953">
        <v>0</v>
      </c>
      <c r="I953">
        <v>0</v>
      </c>
      <c r="J953">
        <v>2017</v>
      </c>
      <c r="K953" t="s">
        <v>623</v>
      </c>
      <c r="L953" t="s">
        <v>9891</v>
      </c>
      <c r="M953">
        <v>1</v>
      </c>
      <c r="N953" t="s">
        <v>11629</v>
      </c>
      <c r="O953" s="1">
        <v>20637</v>
      </c>
      <c r="Q953" t="s">
        <v>11779</v>
      </c>
      <c r="R953" t="s">
        <v>11778</v>
      </c>
      <c r="S953">
        <v>72</v>
      </c>
      <c r="T953">
        <v>435099</v>
      </c>
      <c r="U953">
        <v>433447</v>
      </c>
      <c r="V953">
        <v>0</v>
      </c>
      <c r="W953" t="s">
        <v>11777</v>
      </c>
      <c r="X953">
        <v>0</v>
      </c>
      <c r="Y953" t="s">
        <v>11625</v>
      </c>
    </row>
    <row r="954" spans="1:25">
      <c r="A954" t="s">
        <v>9739</v>
      </c>
      <c r="B954">
        <v>1</v>
      </c>
      <c r="C954">
        <v>0</v>
      </c>
      <c r="D954">
        <v>1</v>
      </c>
      <c r="E954">
        <v>0</v>
      </c>
      <c r="F954">
        <v>0</v>
      </c>
      <c r="G954">
        <v>0</v>
      </c>
      <c r="H954">
        <v>0</v>
      </c>
      <c r="I954">
        <v>0</v>
      </c>
      <c r="J954">
        <v>2017</v>
      </c>
      <c r="K954" t="s">
        <v>623</v>
      </c>
      <c r="L954" t="s">
        <v>8224</v>
      </c>
      <c r="M954" t="s">
        <v>11708</v>
      </c>
      <c r="N954" t="s">
        <v>11629</v>
      </c>
      <c r="O954" s="1">
        <v>31002</v>
      </c>
      <c r="Q954" t="s">
        <v>11779</v>
      </c>
      <c r="R954" t="s">
        <v>11778</v>
      </c>
      <c r="S954">
        <v>1.95</v>
      </c>
      <c r="T954">
        <v>106</v>
      </c>
      <c r="U954">
        <v>103</v>
      </c>
      <c r="V954">
        <v>0</v>
      </c>
      <c r="W954" t="s">
        <v>11777</v>
      </c>
      <c r="X954">
        <v>0</v>
      </c>
      <c r="Y954" t="s">
        <v>11625</v>
      </c>
    </row>
    <row r="955" spans="1:25">
      <c r="A955" t="s">
        <v>9739</v>
      </c>
      <c r="B955">
        <v>1</v>
      </c>
      <c r="C955">
        <v>0</v>
      </c>
      <c r="D955">
        <v>1</v>
      </c>
      <c r="E955">
        <v>0</v>
      </c>
      <c r="F955">
        <v>0</v>
      </c>
      <c r="G955">
        <v>0</v>
      </c>
      <c r="H955">
        <v>0</v>
      </c>
      <c r="I955">
        <v>0</v>
      </c>
      <c r="J955">
        <v>2017</v>
      </c>
      <c r="K955" t="s">
        <v>623</v>
      </c>
      <c r="L955" t="s">
        <v>8224</v>
      </c>
      <c r="M955" t="s">
        <v>11784</v>
      </c>
      <c r="N955" t="s">
        <v>11629</v>
      </c>
      <c r="O955" s="1">
        <v>30978</v>
      </c>
      <c r="Q955" t="s">
        <v>11779</v>
      </c>
      <c r="R955" t="s">
        <v>11778</v>
      </c>
      <c r="S955">
        <v>1.95</v>
      </c>
      <c r="T955">
        <v>6951</v>
      </c>
      <c r="U955">
        <v>6629</v>
      </c>
      <c r="V955">
        <v>0</v>
      </c>
      <c r="W955" t="s">
        <v>11777</v>
      </c>
      <c r="X955">
        <v>0</v>
      </c>
      <c r="Y955" t="s">
        <v>11625</v>
      </c>
    </row>
    <row r="956" spans="1:25">
      <c r="A956" t="s">
        <v>9739</v>
      </c>
      <c r="B956">
        <v>1</v>
      </c>
      <c r="C956">
        <v>0</v>
      </c>
      <c r="D956">
        <v>1</v>
      </c>
      <c r="E956">
        <v>0</v>
      </c>
      <c r="F956">
        <v>0</v>
      </c>
      <c r="G956">
        <v>0</v>
      </c>
      <c r="H956">
        <v>0</v>
      </c>
      <c r="I956">
        <v>0</v>
      </c>
      <c r="J956">
        <v>2017</v>
      </c>
      <c r="K956" t="s">
        <v>623</v>
      </c>
      <c r="L956" t="s">
        <v>8224</v>
      </c>
      <c r="M956" t="s">
        <v>11795</v>
      </c>
      <c r="N956" t="s">
        <v>11629</v>
      </c>
      <c r="O956" s="1">
        <v>30974</v>
      </c>
      <c r="Q956" t="s">
        <v>11779</v>
      </c>
      <c r="R956" t="s">
        <v>11778</v>
      </c>
      <c r="S956">
        <v>1.95</v>
      </c>
      <c r="T956">
        <v>0.01</v>
      </c>
      <c r="U956">
        <v>0.01</v>
      </c>
      <c r="V956">
        <v>0</v>
      </c>
      <c r="W956" t="s">
        <v>11777</v>
      </c>
      <c r="X956">
        <v>0</v>
      </c>
      <c r="Y956" t="s">
        <v>11625</v>
      </c>
    </row>
    <row r="957" spans="1:25">
      <c r="A957" t="s">
        <v>9739</v>
      </c>
      <c r="B957">
        <v>1</v>
      </c>
      <c r="C957">
        <v>0</v>
      </c>
      <c r="D957">
        <v>1</v>
      </c>
      <c r="E957">
        <v>0</v>
      </c>
      <c r="F957">
        <v>0</v>
      </c>
      <c r="G957">
        <v>0</v>
      </c>
      <c r="H957">
        <v>0</v>
      </c>
      <c r="I957">
        <v>0</v>
      </c>
      <c r="J957">
        <v>2017</v>
      </c>
      <c r="K957" t="s">
        <v>623</v>
      </c>
      <c r="L957" t="s">
        <v>8226</v>
      </c>
      <c r="M957" t="s">
        <v>11708</v>
      </c>
      <c r="N957" t="s">
        <v>11637</v>
      </c>
      <c r="O957" s="1">
        <v>19698</v>
      </c>
      <c r="Q957" t="s">
        <v>11779</v>
      </c>
      <c r="R957" t="s">
        <v>11778</v>
      </c>
      <c r="S957">
        <v>5</v>
      </c>
      <c r="T957">
        <v>23578.02</v>
      </c>
      <c r="U957">
        <v>23420.02</v>
      </c>
      <c r="V957">
        <v>0</v>
      </c>
      <c r="W957" t="s">
        <v>11777</v>
      </c>
      <c r="X957">
        <v>0</v>
      </c>
      <c r="Y957" t="s">
        <v>11625</v>
      </c>
    </row>
    <row r="958" spans="1:25">
      <c r="A958" t="s">
        <v>9739</v>
      </c>
      <c r="B958">
        <v>1</v>
      </c>
      <c r="C958">
        <v>0</v>
      </c>
      <c r="D958">
        <v>1</v>
      </c>
      <c r="E958">
        <v>0</v>
      </c>
      <c r="F958">
        <v>0</v>
      </c>
      <c r="G958">
        <v>0</v>
      </c>
      <c r="H958">
        <v>0</v>
      </c>
      <c r="I958">
        <v>0</v>
      </c>
      <c r="J958">
        <v>2017</v>
      </c>
      <c r="K958" t="s">
        <v>623</v>
      </c>
      <c r="L958" t="s">
        <v>8226</v>
      </c>
      <c r="M958" t="s">
        <v>11784</v>
      </c>
      <c r="N958" t="s">
        <v>11629</v>
      </c>
      <c r="O958" s="1">
        <v>19723</v>
      </c>
      <c r="Q958" t="s">
        <v>11779</v>
      </c>
      <c r="R958" t="s">
        <v>11778</v>
      </c>
      <c r="S958">
        <v>5</v>
      </c>
      <c r="T958">
        <v>19622.02</v>
      </c>
      <c r="U958">
        <v>19498.02</v>
      </c>
      <c r="V958">
        <v>0</v>
      </c>
      <c r="W958" t="s">
        <v>11777</v>
      </c>
      <c r="X958">
        <v>0</v>
      </c>
      <c r="Y958" t="s">
        <v>11625</v>
      </c>
    </row>
    <row r="959" spans="1:25">
      <c r="A959" t="s">
        <v>9739</v>
      </c>
      <c r="B959">
        <v>1</v>
      </c>
      <c r="C959">
        <v>0</v>
      </c>
      <c r="D959">
        <v>1</v>
      </c>
      <c r="E959">
        <v>0</v>
      </c>
      <c r="F959">
        <v>0</v>
      </c>
      <c r="G959">
        <v>0</v>
      </c>
      <c r="H959">
        <v>0</v>
      </c>
      <c r="I959">
        <v>0</v>
      </c>
      <c r="J959">
        <v>2017</v>
      </c>
      <c r="K959" t="s">
        <v>623</v>
      </c>
      <c r="L959" t="s">
        <v>8228</v>
      </c>
      <c r="M959" t="s">
        <v>11708</v>
      </c>
      <c r="N959" t="s">
        <v>11629</v>
      </c>
      <c r="O959" s="1">
        <v>15027</v>
      </c>
      <c r="Q959" t="s">
        <v>11779</v>
      </c>
      <c r="R959" t="s">
        <v>11778</v>
      </c>
      <c r="S959">
        <v>4.8</v>
      </c>
      <c r="T959">
        <v>21344</v>
      </c>
      <c r="U959">
        <v>21247</v>
      </c>
      <c r="V959">
        <v>0</v>
      </c>
      <c r="W959" t="s">
        <v>11777</v>
      </c>
      <c r="X959">
        <v>0</v>
      </c>
      <c r="Y959" t="s">
        <v>11625</v>
      </c>
    </row>
    <row r="960" spans="1:25">
      <c r="A960" t="s">
        <v>9739</v>
      </c>
      <c r="B960">
        <v>1</v>
      </c>
      <c r="C960">
        <v>0</v>
      </c>
      <c r="D960">
        <v>1</v>
      </c>
      <c r="E960">
        <v>0</v>
      </c>
      <c r="F960">
        <v>0</v>
      </c>
      <c r="G960">
        <v>0</v>
      </c>
      <c r="H960">
        <v>0</v>
      </c>
      <c r="I960">
        <v>0</v>
      </c>
      <c r="J960">
        <v>2017</v>
      </c>
      <c r="K960" t="s">
        <v>623</v>
      </c>
      <c r="L960" t="s">
        <v>8228</v>
      </c>
      <c r="M960" t="s">
        <v>11784</v>
      </c>
      <c r="N960" t="s">
        <v>11629</v>
      </c>
      <c r="O960" s="1">
        <v>24434</v>
      </c>
      <c r="Q960" t="s">
        <v>11779</v>
      </c>
      <c r="R960" t="s">
        <v>11778</v>
      </c>
      <c r="S960">
        <v>5</v>
      </c>
      <c r="T960">
        <v>19604</v>
      </c>
      <c r="U960">
        <v>19500</v>
      </c>
      <c r="V960">
        <v>0</v>
      </c>
      <c r="W960" t="s">
        <v>11777</v>
      </c>
      <c r="X960">
        <v>0</v>
      </c>
      <c r="Y960" t="s">
        <v>11625</v>
      </c>
    </row>
    <row r="961" spans="1:25">
      <c r="A961" t="s">
        <v>9739</v>
      </c>
      <c r="B961">
        <v>1</v>
      </c>
      <c r="C961">
        <v>0</v>
      </c>
      <c r="D961">
        <v>1</v>
      </c>
      <c r="E961">
        <v>0</v>
      </c>
      <c r="F961">
        <v>0</v>
      </c>
      <c r="G961">
        <v>0</v>
      </c>
      <c r="H961">
        <v>0</v>
      </c>
      <c r="I961">
        <v>0</v>
      </c>
      <c r="J961">
        <v>2017</v>
      </c>
      <c r="K961" t="s">
        <v>623</v>
      </c>
      <c r="L961" t="s">
        <v>8230</v>
      </c>
      <c r="M961" t="s">
        <v>11708</v>
      </c>
      <c r="N961" t="s">
        <v>11725</v>
      </c>
      <c r="O961" s="1">
        <v>18484</v>
      </c>
      <c r="Q961" t="s">
        <v>11779</v>
      </c>
      <c r="R961" t="s">
        <v>11778</v>
      </c>
      <c r="S961">
        <v>10</v>
      </c>
      <c r="T961">
        <v>0.12</v>
      </c>
      <c r="U961">
        <v>0.12</v>
      </c>
      <c r="V961">
        <v>0</v>
      </c>
      <c r="W961" t="s">
        <v>11777</v>
      </c>
      <c r="X961">
        <v>0</v>
      </c>
      <c r="Y961" t="s">
        <v>11625</v>
      </c>
    </row>
    <row r="962" spans="1:25">
      <c r="A962" t="s">
        <v>9739</v>
      </c>
      <c r="B962">
        <v>1</v>
      </c>
      <c r="C962">
        <v>0</v>
      </c>
      <c r="D962">
        <v>1</v>
      </c>
      <c r="E962">
        <v>0</v>
      </c>
      <c r="F962">
        <v>0</v>
      </c>
      <c r="G962">
        <v>0</v>
      </c>
      <c r="H962">
        <v>0</v>
      </c>
      <c r="I962">
        <v>0</v>
      </c>
      <c r="J962">
        <v>2017</v>
      </c>
      <c r="K962" t="s">
        <v>623</v>
      </c>
      <c r="L962" t="s">
        <v>8230</v>
      </c>
      <c r="M962" t="s">
        <v>11784</v>
      </c>
      <c r="N962" t="s">
        <v>11725</v>
      </c>
      <c r="O962" s="1">
        <v>15032</v>
      </c>
      <c r="Q962" t="s">
        <v>11779</v>
      </c>
      <c r="R962" t="s">
        <v>11778</v>
      </c>
      <c r="S962">
        <v>9.6</v>
      </c>
      <c r="T962">
        <v>17592.04</v>
      </c>
      <c r="U962">
        <v>17051.04</v>
      </c>
      <c r="V962">
        <v>0</v>
      </c>
      <c r="W962" t="s">
        <v>11777</v>
      </c>
      <c r="X962">
        <v>0</v>
      </c>
      <c r="Y962" t="s">
        <v>11625</v>
      </c>
    </row>
    <row r="963" spans="1:25">
      <c r="A963" t="s">
        <v>9739</v>
      </c>
      <c r="B963">
        <v>1</v>
      </c>
      <c r="C963">
        <v>0</v>
      </c>
      <c r="D963">
        <v>1</v>
      </c>
      <c r="E963">
        <v>0</v>
      </c>
      <c r="F963">
        <v>0</v>
      </c>
      <c r="G963">
        <v>0</v>
      </c>
      <c r="H963">
        <v>0</v>
      </c>
      <c r="I963">
        <v>0</v>
      </c>
      <c r="J963">
        <v>2017</v>
      </c>
      <c r="K963" t="s">
        <v>623</v>
      </c>
      <c r="L963" t="s">
        <v>8232</v>
      </c>
      <c r="M963" t="s">
        <v>11708</v>
      </c>
      <c r="N963" t="s">
        <v>11725</v>
      </c>
      <c r="O963" s="1">
        <v>30011</v>
      </c>
      <c r="Q963" t="s">
        <v>11779</v>
      </c>
      <c r="R963" t="s">
        <v>11778</v>
      </c>
      <c r="S963">
        <v>2</v>
      </c>
      <c r="T963">
        <v>0.01</v>
      </c>
      <c r="U963">
        <v>0.01</v>
      </c>
      <c r="V963">
        <v>0</v>
      </c>
      <c r="W963" t="s">
        <v>11777</v>
      </c>
      <c r="X963">
        <v>0</v>
      </c>
      <c r="Y963" t="s">
        <v>11625</v>
      </c>
    </row>
    <row r="964" spans="1:25">
      <c r="A964" t="s">
        <v>9739</v>
      </c>
      <c r="B964">
        <v>1</v>
      </c>
      <c r="C964">
        <v>0</v>
      </c>
      <c r="D964">
        <v>1</v>
      </c>
      <c r="E964">
        <v>0</v>
      </c>
      <c r="F964">
        <v>0</v>
      </c>
      <c r="G964">
        <v>0</v>
      </c>
      <c r="H964">
        <v>0</v>
      </c>
      <c r="I964">
        <v>0</v>
      </c>
      <c r="J964">
        <v>2017</v>
      </c>
      <c r="K964" t="s">
        <v>623</v>
      </c>
      <c r="L964" t="s">
        <v>8232</v>
      </c>
      <c r="M964" t="s">
        <v>11784</v>
      </c>
      <c r="N964" t="s">
        <v>11629</v>
      </c>
      <c r="O964" s="1">
        <v>30019</v>
      </c>
      <c r="Q964" t="s">
        <v>11779</v>
      </c>
      <c r="R964" t="s">
        <v>11778</v>
      </c>
      <c r="S964">
        <v>2</v>
      </c>
      <c r="T964">
        <v>12121</v>
      </c>
      <c r="U964">
        <v>12016</v>
      </c>
      <c r="V964">
        <v>0</v>
      </c>
      <c r="W964" t="s">
        <v>11777</v>
      </c>
      <c r="X964">
        <v>0</v>
      </c>
      <c r="Y964" t="s">
        <v>11625</v>
      </c>
    </row>
    <row r="965" spans="1:25">
      <c r="A965" t="s">
        <v>9739</v>
      </c>
      <c r="B965">
        <v>0</v>
      </c>
      <c r="C965">
        <v>0</v>
      </c>
      <c r="D965">
        <v>0</v>
      </c>
      <c r="E965">
        <v>0</v>
      </c>
      <c r="F965">
        <v>0</v>
      </c>
      <c r="G965">
        <v>0</v>
      </c>
      <c r="H965">
        <v>0</v>
      </c>
      <c r="I965">
        <v>0</v>
      </c>
      <c r="J965">
        <v>2017</v>
      </c>
      <c r="K965" t="s">
        <v>623</v>
      </c>
      <c r="L965" t="s">
        <v>9889</v>
      </c>
      <c r="M965" t="s">
        <v>11864</v>
      </c>
      <c r="N965" t="s">
        <v>11629</v>
      </c>
      <c r="O965" s="1">
        <v>5079</v>
      </c>
      <c r="Q965" t="s">
        <v>11779</v>
      </c>
      <c r="R965" t="s">
        <v>11778</v>
      </c>
      <c r="S965">
        <v>13</v>
      </c>
      <c r="T965">
        <v>33104</v>
      </c>
      <c r="U965">
        <v>32464</v>
      </c>
      <c r="V965">
        <v>0</v>
      </c>
      <c r="W965" t="s">
        <v>11777</v>
      </c>
      <c r="X965">
        <v>0</v>
      </c>
      <c r="Y965" t="s">
        <v>11625</v>
      </c>
    </row>
    <row r="966" spans="1:25">
      <c r="A966" t="s">
        <v>9739</v>
      </c>
      <c r="B966">
        <v>0</v>
      </c>
      <c r="C966">
        <v>0</v>
      </c>
      <c r="D966">
        <v>0</v>
      </c>
      <c r="E966">
        <v>0</v>
      </c>
      <c r="F966">
        <v>0</v>
      </c>
      <c r="G966">
        <v>0</v>
      </c>
      <c r="H966">
        <v>0</v>
      </c>
      <c r="I966">
        <v>0</v>
      </c>
      <c r="J966">
        <v>2017</v>
      </c>
      <c r="K966" t="s">
        <v>623</v>
      </c>
      <c r="L966" t="s">
        <v>9889</v>
      </c>
      <c r="M966" t="s">
        <v>11863</v>
      </c>
      <c r="N966" t="s">
        <v>11629</v>
      </c>
      <c r="O966" s="1">
        <v>5079</v>
      </c>
      <c r="Q966" t="s">
        <v>11779</v>
      </c>
      <c r="R966" t="s">
        <v>11778</v>
      </c>
      <c r="S966">
        <v>12</v>
      </c>
      <c r="T966">
        <v>28606</v>
      </c>
      <c r="U966">
        <v>28036</v>
      </c>
      <c r="V966">
        <v>0</v>
      </c>
      <c r="W966" t="s">
        <v>11777</v>
      </c>
      <c r="X966">
        <v>0</v>
      </c>
      <c r="Y966" t="s">
        <v>11625</v>
      </c>
    </row>
    <row r="967" spans="1:25">
      <c r="A967" t="s">
        <v>9739</v>
      </c>
      <c r="B967">
        <v>0</v>
      </c>
      <c r="C967">
        <v>0</v>
      </c>
      <c r="D967">
        <v>0</v>
      </c>
      <c r="E967">
        <v>0</v>
      </c>
      <c r="F967">
        <v>0</v>
      </c>
      <c r="G967">
        <v>0</v>
      </c>
      <c r="H967">
        <v>0</v>
      </c>
      <c r="I967">
        <v>0</v>
      </c>
      <c r="J967">
        <v>2017</v>
      </c>
      <c r="K967" t="s">
        <v>623</v>
      </c>
      <c r="L967" t="s">
        <v>9889</v>
      </c>
      <c r="M967" t="s">
        <v>11862</v>
      </c>
      <c r="N967" t="s">
        <v>11629</v>
      </c>
      <c r="O967" s="1">
        <v>5079</v>
      </c>
      <c r="Q967" t="s">
        <v>11779</v>
      </c>
      <c r="R967" t="s">
        <v>11778</v>
      </c>
      <c r="S967">
        <v>14</v>
      </c>
      <c r="T967">
        <v>29280</v>
      </c>
      <c r="U967">
        <v>28278</v>
      </c>
      <c r="V967">
        <v>0</v>
      </c>
      <c r="W967" t="s">
        <v>11777</v>
      </c>
      <c r="X967">
        <v>0</v>
      </c>
      <c r="Y967" t="s">
        <v>11625</v>
      </c>
    </row>
    <row r="968" spans="1:25">
      <c r="A968" t="s">
        <v>9739</v>
      </c>
      <c r="B968">
        <v>0</v>
      </c>
      <c r="C968">
        <v>0</v>
      </c>
      <c r="D968">
        <v>0</v>
      </c>
      <c r="E968">
        <v>0</v>
      </c>
      <c r="F968">
        <v>0</v>
      </c>
      <c r="G968">
        <v>0</v>
      </c>
      <c r="H968">
        <v>0</v>
      </c>
      <c r="I968">
        <v>0</v>
      </c>
      <c r="J968">
        <v>2017</v>
      </c>
      <c r="K968" t="s">
        <v>623</v>
      </c>
      <c r="L968" t="s">
        <v>9889</v>
      </c>
      <c r="M968" t="s">
        <v>11861</v>
      </c>
      <c r="N968" t="s">
        <v>11629</v>
      </c>
      <c r="O968" s="1">
        <v>5079</v>
      </c>
      <c r="Q968" t="s">
        <v>11779</v>
      </c>
      <c r="R968" t="s">
        <v>11778</v>
      </c>
      <c r="S968">
        <v>16.5</v>
      </c>
      <c r="T968">
        <v>42288</v>
      </c>
      <c r="U968">
        <v>41019</v>
      </c>
      <c r="V968">
        <v>0</v>
      </c>
      <c r="W968" t="s">
        <v>11777</v>
      </c>
      <c r="X968">
        <v>0</v>
      </c>
      <c r="Y968" t="s">
        <v>11625</v>
      </c>
    </row>
    <row r="969" spans="1:25">
      <c r="A969" t="s">
        <v>9739</v>
      </c>
      <c r="B969">
        <v>0</v>
      </c>
      <c r="C969">
        <v>0</v>
      </c>
      <c r="D969">
        <v>0</v>
      </c>
      <c r="E969">
        <v>0</v>
      </c>
      <c r="F969">
        <v>0</v>
      </c>
      <c r="G969">
        <v>0</v>
      </c>
      <c r="H969">
        <v>0</v>
      </c>
      <c r="I969">
        <v>0</v>
      </c>
      <c r="J969">
        <v>2017</v>
      </c>
      <c r="K969" t="s">
        <v>623</v>
      </c>
      <c r="L969" t="s">
        <v>9887</v>
      </c>
      <c r="M969" t="s">
        <v>11860</v>
      </c>
      <c r="N969" t="s">
        <v>11629</v>
      </c>
      <c r="O969" s="1">
        <v>24094</v>
      </c>
      <c r="Q969" t="s">
        <v>11779</v>
      </c>
      <c r="R969" t="s">
        <v>11778</v>
      </c>
      <c r="S969">
        <v>49.5</v>
      </c>
      <c r="T969">
        <v>311811</v>
      </c>
      <c r="U969">
        <v>311710</v>
      </c>
      <c r="V969">
        <v>0</v>
      </c>
      <c r="W969" t="s">
        <v>11777</v>
      </c>
      <c r="X969">
        <v>0</v>
      </c>
      <c r="Y969" t="s">
        <v>11625</v>
      </c>
    </row>
    <row r="970" spans="1:25">
      <c r="A970" t="s">
        <v>9739</v>
      </c>
      <c r="B970">
        <v>1</v>
      </c>
      <c r="C970">
        <v>0</v>
      </c>
      <c r="D970">
        <v>1</v>
      </c>
      <c r="E970">
        <v>0</v>
      </c>
      <c r="F970">
        <v>0</v>
      </c>
      <c r="G970">
        <v>0</v>
      </c>
      <c r="H970">
        <v>0</v>
      </c>
      <c r="I970">
        <v>0</v>
      </c>
      <c r="J970">
        <v>2017</v>
      </c>
      <c r="K970" t="s">
        <v>623</v>
      </c>
      <c r="L970" t="s">
        <v>8234</v>
      </c>
      <c r="M970" t="s">
        <v>11859</v>
      </c>
      <c r="N970" t="s">
        <v>11629</v>
      </c>
      <c r="O970" s="1">
        <v>15794</v>
      </c>
      <c r="Q970" t="s">
        <v>11779</v>
      </c>
      <c r="R970" t="s">
        <v>11778</v>
      </c>
      <c r="S970">
        <v>22</v>
      </c>
      <c r="T970">
        <v>81450</v>
      </c>
      <c r="U970">
        <v>77203</v>
      </c>
      <c r="V970">
        <v>0</v>
      </c>
      <c r="W970" t="s">
        <v>11777</v>
      </c>
      <c r="X970">
        <v>0</v>
      </c>
      <c r="Y970" t="s">
        <v>11625</v>
      </c>
    </row>
    <row r="971" spans="1:25">
      <c r="A971" t="s">
        <v>9739</v>
      </c>
      <c r="B971">
        <v>1</v>
      </c>
      <c r="C971">
        <v>0</v>
      </c>
      <c r="D971">
        <v>1</v>
      </c>
      <c r="E971">
        <v>0</v>
      </c>
      <c r="F971">
        <v>0</v>
      </c>
      <c r="G971">
        <v>0</v>
      </c>
      <c r="H971">
        <v>0</v>
      </c>
      <c r="I971">
        <v>0</v>
      </c>
      <c r="J971">
        <v>2017</v>
      </c>
      <c r="K971" t="s">
        <v>623</v>
      </c>
      <c r="L971" t="s">
        <v>8237</v>
      </c>
      <c r="M971" t="s">
        <v>11708</v>
      </c>
      <c r="N971" t="s">
        <v>11629</v>
      </c>
      <c r="O971" s="1">
        <v>24047</v>
      </c>
      <c r="Q971" t="s">
        <v>11779</v>
      </c>
      <c r="R971" t="s">
        <v>11778</v>
      </c>
      <c r="S971">
        <v>27.3</v>
      </c>
      <c r="T971">
        <v>145138</v>
      </c>
      <c r="U971">
        <v>144680</v>
      </c>
      <c r="V971">
        <v>0</v>
      </c>
      <c r="W971" t="s">
        <v>11777</v>
      </c>
      <c r="X971">
        <v>0</v>
      </c>
      <c r="Y971" t="s">
        <v>11625</v>
      </c>
    </row>
    <row r="972" spans="1:25">
      <c r="A972" t="s">
        <v>9739</v>
      </c>
      <c r="B972">
        <v>1</v>
      </c>
      <c r="C972">
        <v>0</v>
      </c>
      <c r="D972">
        <v>1</v>
      </c>
      <c r="E972">
        <v>0</v>
      </c>
      <c r="F972">
        <v>0</v>
      </c>
      <c r="G972">
        <v>0</v>
      </c>
      <c r="H972">
        <v>0</v>
      </c>
      <c r="I972">
        <v>0</v>
      </c>
      <c r="J972">
        <v>2017</v>
      </c>
      <c r="K972" t="s">
        <v>623</v>
      </c>
      <c r="L972" t="s">
        <v>8240</v>
      </c>
      <c r="M972" t="s">
        <v>11708</v>
      </c>
      <c r="N972" t="s">
        <v>11725</v>
      </c>
      <c r="O972" s="1">
        <v>30937</v>
      </c>
      <c r="Q972" t="s">
        <v>11779</v>
      </c>
      <c r="R972" t="s">
        <v>11778</v>
      </c>
      <c r="S972">
        <v>2.42</v>
      </c>
      <c r="T972">
        <v>4322</v>
      </c>
      <c r="U972">
        <v>4176</v>
      </c>
      <c r="V972">
        <v>0</v>
      </c>
      <c r="W972" t="s">
        <v>11777</v>
      </c>
      <c r="X972">
        <v>0</v>
      </c>
      <c r="Y972" t="s">
        <v>11625</v>
      </c>
    </row>
    <row r="973" spans="1:25">
      <c r="A973" t="s">
        <v>9739</v>
      </c>
      <c r="B973">
        <v>0</v>
      </c>
      <c r="C973">
        <v>0</v>
      </c>
      <c r="D973">
        <v>0</v>
      </c>
      <c r="E973">
        <v>0</v>
      </c>
      <c r="F973">
        <v>0</v>
      </c>
      <c r="G973">
        <v>0</v>
      </c>
      <c r="H973">
        <v>0</v>
      </c>
      <c r="I973">
        <v>0</v>
      </c>
      <c r="J973">
        <v>2017</v>
      </c>
      <c r="K973" t="s">
        <v>623</v>
      </c>
      <c r="L973" t="s">
        <v>9885</v>
      </c>
      <c r="M973" t="s">
        <v>11708</v>
      </c>
      <c r="N973" t="s">
        <v>11629</v>
      </c>
      <c r="O973" s="1">
        <v>32143</v>
      </c>
      <c r="Q973" t="s">
        <v>11779</v>
      </c>
      <c r="R973" t="s">
        <v>11778</v>
      </c>
      <c r="S973">
        <v>199</v>
      </c>
      <c r="T973">
        <v>425142</v>
      </c>
      <c r="U973">
        <v>425142</v>
      </c>
      <c r="V973">
        <v>0</v>
      </c>
      <c r="W973" t="s">
        <v>11777</v>
      </c>
      <c r="X973">
        <v>0</v>
      </c>
      <c r="Y973" t="s">
        <v>11625</v>
      </c>
    </row>
    <row r="974" spans="1:25">
      <c r="A974" t="s">
        <v>9739</v>
      </c>
      <c r="B974">
        <v>0</v>
      </c>
      <c r="C974">
        <v>0</v>
      </c>
      <c r="D974">
        <v>0</v>
      </c>
      <c r="E974">
        <v>0</v>
      </c>
      <c r="F974">
        <v>0</v>
      </c>
      <c r="G974">
        <v>0</v>
      </c>
      <c r="H974">
        <v>0</v>
      </c>
      <c r="I974">
        <v>0</v>
      </c>
      <c r="J974">
        <v>2017</v>
      </c>
      <c r="K974" t="s">
        <v>623</v>
      </c>
      <c r="L974" t="s">
        <v>9883</v>
      </c>
      <c r="M974">
        <v>1</v>
      </c>
      <c r="N974" t="s">
        <v>11629</v>
      </c>
      <c r="O974" s="1">
        <v>24898</v>
      </c>
      <c r="Q974" t="s">
        <v>11779</v>
      </c>
      <c r="R974" t="s">
        <v>11778</v>
      </c>
      <c r="S974">
        <v>117</v>
      </c>
      <c r="T974">
        <v>0.09</v>
      </c>
      <c r="U974">
        <v>0.09</v>
      </c>
      <c r="V974">
        <v>0</v>
      </c>
      <c r="W974" t="s">
        <v>11777</v>
      </c>
      <c r="X974">
        <v>0</v>
      </c>
      <c r="Y974" t="s">
        <v>11625</v>
      </c>
    </row>
    <row r="975" spans="1:25">
      <c r="A975" t="s">
        <v>9739</v>
      </c>
      <c r="B975">
        <v>0</v>
      </c>
      <c r="C975">
        <v>0</v>
      </c>
      <c r="D975">
        <v>0</v>
      </c>
      <c r="E975">
        <v>0</v>
      </c>
      <c r="F975">
        <v>0</v>
      </c>
      <c r="G975">
        <v>0</v>
      </c>
      <c r="H975">
        <v>0</v>
      </c>
      <c r="I975">
        <v>0</v>
      </c>
      <c r="J975">
        <v>2017</v>
      </c>
      <c r="K975" t="s">
        <v>623</v>
      </c>
      <c r="L975" t="s">
        <v>9883</v>
      </c>
      <c r="M975">
        <v>2</v>
      </c>
      <c r="N975" t="s">
        <v>11629</v>
      </c>
      <c r="O975" s="1">
        <v>25143</v>
      </c>
      <c r="Q975" t="s">
        <v>11779</v>
      </c>
      <c r="R975" t="s">
        <v>11778</v>
      </c>
      <c r="S975">
        <v>97.75</v>
      </c>
      <c r="T975">
        <v>381053.02</v>
      </c>
      <c r="U975">
        <v>379230.02</v>
      </c>
      <c r="V975">
        <v>0</v>
      </c>
      <c r="W975" t="s">
        <v>11777</v>
      </c>
      <c r="X975">
        <v>0</v>
      </c>
      <c r="Y975" t="s">
        <v>11625</v>
      </c>
    </row>
    <row r="976" spans="1:25">
      <c r="A976" t="s">
        <v>9739</v>
      </c>
      <c r="B976">
        <v>0</v>
      </c>
      <c r="C976">
        <v>0</v>
      </c>
      <c r="D976">
        <v>0</v>
      </c>
      <c r="E976">
        <v>0</v>
      </c>
      <c r="F976">
        <v>0</v>
      </c>
      <c r="G976">
        <v>0</v>
      </c>
      <c r="H976">
        <v>0</v>
      </c>
      <c r="I976">
        <v>0</v>
      </c>
      <c r="J976">
        <v>2017</v>
      </c>
      <c r="K976" t="s">
        <v>623</v>
      </c>
      <c r="L976" t="s">
        <v>9883</v>
      </c>
      <c r="M976">
        <v>3</v>
      </c>
      <c r="N976" t="s">
        <v>11629</v>
      </c>
      <c r="O976" s="1">
        <v>24990</v>
      </c>
      <c r="Q976" t="s">
        <v>11779</v>
      </c>
      <c r="R976" t="s">
        <v>11778</v>
      </c>
      <c r="S976">
        <v>117</v>
      </c>
      <c r="T976">
        <v>490892.01</v>
      </c>
      <c r="U976">
        <v>488827.01</v>
      </c>
      <c r="V976">
        <v>0</v>
      </c>
      <c r="W976" t="s">
        <v>11777</v>
      </c>
      <c r="X976">
        <v>0</v>
      </c>
      <c r="Y976" t="s">
        <v>11625</v>
      </c>
    </row>
    <row r="977" spans="1:25">
      <c r="A977" t="s">
        <v>9739</v>
      </c>
      <c r="B977">
        <v>0</v>
      </c>
      <c r="C977">
        <v>0</v>
      </c>
      <c r="D977">
        <v>0</v>
      </c>
      <c r="E977">
        <v>0</v>
      </c>
      <c r="F977">
        <v>0</v>
      </c>
      <c r="G977">
        <v>0</v>
      </c>
      <c r="H977">
        <v>0</v>
      </c>
      <c r="I977">
        <v>0</v>
      </c>
      <c r="J977">
        <v>2017</v>
      </c>
      <c r="K977" t="s">
        <v>623</v>
      </c>
      <c r="L977" t="s">
        <v>9883</v>
      </c>
      <c r="M977">
        <v>4</v>
      </c>
      <c r="N977" t="s">
        <v>11629</v>
      </c>
      <c r="O977" s="1">
        <v>25173</v>
      </c>
      <c r="Q977" t="s">
        <v>11779</v>
      </c>
      <c r="R977" t="s">
        <v>11778</v>
      </c>
      <c r="S977">
        <v>97.75</v>
      </c>
      <c r="T977">
        <v>474983</v>
      </c>
      <c r="U977">
        <v>472791</v>
      </c>
      <c r="V977">
        <v>0</v>
      </c>
      <c r="W977" t="s">
        <v>11777</v>
      </c>
      <c r="X977">
        <v>0</v>
      </c>
      <c r="Y977" t="s">
        <v>11625</v>
      </c>
    </row>
    <row r="978" spans="1:25">
      <c r="A978" t="s">
        <v>9739</v>
      </c>
      <c r="B978">
        <v>0</v>
      </c>
      <c r="C978">
        <v>0</v>
      </c>
      <c r="D978">
        <v>0</v>
      </c>
      <c r="E978">
        <v>0</v>
      </c>
      <c r="F978">
        <v>0</v>
      </c>
      <c r="G978">
        <v>0</v>
      </c>
      <c r="H978">
        <v>0</v>
      </c>
      <c r="I978">
        <v>0</v>
      </c>
      <c r="J978">
        <v>2017</v>
      </c>
      <c r="K978" t="s">
        <v>623</v>
      </c>
      <c r="L978" t="s">
        <v>9883</v>
      </c>
      <c r="M978">
        <v>5</v>
      </c>
      <c r="N978" t="s">
        <v>11629</v>
      </c>
      <c r="O978" s="1">
        <v>25051</v>
      </c>
      <c r="Q978" t="s">
        <v>11779</v>
      </c>
      <c r="R978" t="s">
        <v>11778</v>
      </c>
      <c r="S978">
        <v>117</v>
      </c>
      <c r="T978">
        <v>476076</v>
      </c>
      <c r="U978">
        <v>474110</v>
      </c>
      <c r="V978">
        <v>0</v>
      </c>
      <c r="W978" t="s">
        <v>11777</v>
      </c>
      <c r="X978">
        <v>0</v>
      </c>
      <c r="Y978" t="s">
        <v>11625</v>
      </c>
    </row>
    <row r="979" spans="1:25">
      <c r="A979" t="s">
        <v>9739</v>
      </c>
      <c r="B979">
        <v>0</v>
      </c>
      <c r="C979">
        <v>0</v>
      </c>
      <c r="D979">
        <v>0</v>
      </c>
      <c r="E979">
        <v>0</v>
      </c>
      <c r="F979">
        <v>0</v>
      </c>
      <c r="G979">
        <v>0</v>
      </c>
      <c r="H979">
        <v>0</v>
      </c>
      <c r="I979">
        <v>0</v>
      </c>
      <c r="J979">
        <v>2017</v>
      </c>
      <c r="K979" t="s">
        <v>623</v>
      </c>
      <c r="L979" t="s">
        <v>9883</v>
      </c>
      <c r="M979">
        <v>6</v>
      </c>
      <c r="N979" t="s">
        <v>11629</v>
      </c>
      <c r="O979" s="1">
        <v>25235</v>
      </c>
      <c r="Q979" t="s">
        <v>11779</v>
      </c>
      <c r="R979" t="s">
        <v>11778</v>
      </c>
      <c r="S979">
        <v>97.75</v>
      </c>
      <c r="T979">
        <v>564112</v>
      </c>
      <c r="U979">
        <v>560542</v>
      </c>
      <c r="V979">
        <v>0</v>
      </c>
      <c r="W979" t="s">
        <v>11777</v>
      </c>
      <c r="X979">
        <v>0</v>
      </c>
      <c r="Y979" t="s">
        <v>11625</v>
      </c>
    </row>
    <row r="980" spans="1:25">
      <c r="A980" t="s">
        <v>9739</v>
      </c>
      <c r="B980">
        <v>1</v>
      </c>
      <c r="C980">
        <v>0</v>
      </c>
      <c r="D980">
        <v>1</v>
      </c>
      <c r="E980">
        <v>0</v>
      </c>
      <c r="F980">
        <v>0</v>
      </c>
      <c r="G980">
        <v>0</v>
      </c>
      <c r="H980">
        <v>0</v>
      </c>
      <c r="I980">
        <v>0</v>
      </c>
      <c r="J980">
        <v>2017</v>
      </c>
      <c r="K980" t="s">
        <v>623</v>
      </c>
      <c r="L980" t="s">
        <v>8247</v>
      </c>
      <c r="M980">
        <v>1</v>
      </c>
      <c r="N980" t="s">
        <v>11629</v>
      </c>
      <c r="O980" s="1">
        <v>8792</v>
      </c>
      <c r="Q980" t="s">
        <v>11779</v>
      </c>
      <c r="R980" t="s">
        <v>11778</v>
      </c>
      <c r="S980">
        <v>10</v>
      </c>
      <c r="T980">
        <v>36668</v>
      </c>
      <c r="U980">
        <v>36399</v>
      </c>
      <c r="V980">
        <v>0</v>
      </c>
      <c r="W980" t="s">
        <v>11777</v>
      </c>
      <c r="X980">
        <v>0</v>
      </c>
      <c r="Y980" t="s">
        <v>11625</v>
      </c>
    </row>
    <row r="981" spans="1:25">
      <c r="A981" t="s">
        <v>9739</v>
      </c>
      <c r="B981">
        <v>1</v>
      </c>
      <c r="C981">
        <v>0</v>
      </c>
      <c r="D981">
        <v>1</v>
      </c>
      <c r="E981">
        <v>0</v>
      </c>
      <c r="F981">
        <v>0</v>
      </c>
      <c r="G981">
        <v>0</v>
      </c>
      <c r="H981">
        <v>0</v>
      </c>
      <c r="I981">
        <v>0</v>
      </c>
      <c r="J981">
        <v>2017</v>
      </c>
      <c r="K981" t="s">
        <v>623</v>
      </c>
      <c r="L981" t="s">
        <v>8247</v>
      </c>
      <c r="M981">
        <v>2</v>
      </c>
      <c r="N981" t="s">
        <v>11629</v>
      </c>
      <c r="O981" s="1">
        <v>8792</v>
      </c>
      <c r="Q981" t="s">
        <v>11779</v>
      </c>
      <c r="R981" t="s">
        <v>11778</v>
      </c>
      <c r="S981">
        <v>10</v>
      </c>
      <c r="T981">
        <v>38680</v>
      </c>
      <c r="U981">
        <v>38680</v>
      </c>
      <c r="V981">
        <v>0</v>
      </c>
      <c r="W981" t="s">
        <v>11777</v>
      </c>
      <c r="X981">
        <v>0</v>
      </c>
      <c r="Y981" t="s">
        <v>11625</v>
      </c>
    </row>
    <row r="982" spans="1:25">
      <c r="A982" t="s">
        <v>9739</v>
      </c>
      <c r="B982">
        <v>1</v>
      </c>
      <c r="C982">
        <v>0</v>
      </c>
      <c r="D982">
        <v>1</v>
      </c>
      <c r="E982">
        <v>0</v>
      </c>
      <c r="F982">
        <v>0</v>
      </c>
      <c r="G982">
        <v>0</v>
      </c>
      <c r="H982">
        <v>0</v>
      </c>
      <c r="I982">
        <v>0</v>
      </c>
      <c r="J982">
        <v>2017</v>
      </c>
      <c r="K982" t="s">
        <v>623</v>
      </c>
      <c r="L982" t="s">
        <v>8425</v>
      </c>
      <c r="M982">
        <v>1</v>
      </c>
      <c r="N982" t="s">
        <v>11629</v>
      </c>
      <c r="O982" s="1">
        <v>31778</v>
      </c>
      <c r="Q982" t="s">
        <v>11779</v>
      </c>
      <c r="R982" t="s">
        <v>11778</v>
      </c>
      <c r="S982">
        <v>2.6</v>
      </c>
      <c r="T982">
        <v>10495</v>
      </c>
      <c r="U982">
        <v>10495</v>
      </c>
      <c r="V982">
        <v>0</v>
      </c>
      <c r="W982" t="s">
        <v>11777</v>
      </c>
      <c r="X982">
        <v>0</v>
      </c>
      <c r="Y982" t="s">
        <v>11625</v>
      </c>
    </row>
    <row r="983" spans="1:25">
      <c r="A983" t="s">
        <v>9739</v>
      </c>
      <c r="B983">
        <v>0</v>
      </c>
      <c r="C983">
        <v>0</v>
      </c>
      <c r="D983">
        <v>0</v>
      </c>
      <c r="E983">
        <v>0</v>
      </c>
      <c r="F983">
        <v>0</v>
      </c>
      <c r="G983">
        <v>0</v>
      </c>
      <c r="H983">
        <v>0</v>
      </c>
      <c r="I983">
        <v>0</v>
      </c>
      <c r="J983">
        <v>2017</v>
      </c>
      <c r="K983" t="s">
        <v>623</v>
      </c>
      <c r="L983" t="s">
        <v>9880</v>
      </c>
      <c r="M983" t="s">
        <v>11858</v>
      </c>
      <c r="N983" t="s">
        <v>11629</v>
      </c>
      <c r="O983" s="1">
        <v>17713</v>
      </c>
      <c r="Q983" t="s">
        <v>11779</v>
      </c>
      <c r="R983" t="s">
        <v>11778</v>
      </c>
      <c r="S983">
        <v>31</v>
      </c>
      <c r="T983">
        <v>141636</v>
      </c>
      <c r="U983">
        <v>141598</v>
      </c>
      <c r="V983">
        <v>0</v>
      </c>
      <c r="W983" t="s">
        <v>11777</v>
      </c>
      <c r="X983">
        <v>0</v>
      </c>
      <c r="Y983" t="s">
        <v>11625</v>
      </c>
    </row>
    <row r="984" spans="1:25">
      <c r="A984" t="s">
        <v>9739</v>
      </c>
      <c r="B984">
        <v>0</v>
      </c>
      <c r="C984">
        <v>0</v>
      </c>
      <c r="D984">
        <v>0</v>
      </c>
      <c r="E984">
        <v>0</v>
      </c>
      <c r="F984">
        <v>0</v>
      </c>
      <c r="G984">
        <v>0</v>
      </c>
      <c r="H984">
        <v>0</v>
      </c>
      <c r="I984">
        <v>0</v>
      </c>
      <c r="J984">
        <v>2017</v>
      </c>
      <c r="K984" t="s">
        <v>623</v>
      </c>
      <c r="L984" t="s">
        <v>9880</v>
      </c>
      <c r="M984" t="s">
        <v>11857</v>
      </c>
      <c r="N984" t="s">
        <v>11629</v>
      </c>
      <c r="O984" s="1">
        <v>17713</v>
      </c>
      <c r="Q984" t="s">
        <v>11779</v>
      </c>
      <c r="R984" t="s">
        <v>11778</v>
      </c>
      <c r="S984">
        <v>31</v>
      </c>
      <c r="T984">
        <v>142476</v>
      </c>
      <c r="U984">
        <v>142437</v>
      </c>
      <c r="V984">
        <v>0</v>
      </c>
      <c r="W984" t="s">
        <v>11777</v>
      </c>
      <c r="X984">
        <v>0</v>
      </c>
      <c r="Y984" t="s">
        <v>11625</v>
      </c>
    </row>
    <row r="985" spans="1:25">
      <c r="A985" t="s">
        <v>9739</v>
      </c>
      <c r="B985">
        <v>0</v>
      </c>
      <c r="C985">
        <v>0</v>
      </c>
      <c r="D985">
        <v>0</v>
      </c>
      <c r="E985">
        <v>0</v>
      </c>
      <c r="F985">
        <v>0</v>
      </c>
      <c r="G985">
        <v>0</v>
      </c>
      <c r="H985">
        <v>0</v>
      </c>
      <c r="I985">
        <v>0</v>
      </c>
      <c r="J985">
        <v>2017</v>
      </c>
      <c r="K985" t="s">
        <v>623</v>
      </c>
      <c r="L985" t="s">
        <v>9880</v>
      </c>
      <c r="M985" t="s">
        <v>11856</v>
      </c>
      <c r="N985" t="s">
        <v>11629</v>
      </c>
      <c r="O985" s="1">
        <v>17713</v>
      </c>
      <c r="Q985" t="s">
        <v>11779</v>
      </c>
      <c r="R985" t="s">
        <v>11778</v>
      </c>
      <c r="S985">
        <v>37</v>
      </c>
      <c r="T985">
        <v>155740</v>
      </c>
      <c r="U985">
        <v>155694</v>
      </c>
      <c r="V985">
        <v>0</v>
      </c>
      <c r="W985" t="s">
        <v>11777</v>
      </c>
      <c r="X985">
        <v>0</v>
      </c>
      <c r="Y985" t="s">
        <v>11625</v>
      </c>
    </row>
    <row r="986" spans="1:25">
      <c r="A986" t="s">
        <v>9739</v>
      </c>
      <c r="B986">
        <v>1</v>
      </c>
      <c r="C986">
        <v>0</v>
      </c>
      <c r="D986">
        <v>1</v>
      </c>
      <c r="E986">
        <v>0</v>
      </c>
      <c r="F986">
        <v>0</v>
      </c>
      <c r="G986">
        <v>0</v>
      </c>
      <c r="H986">
        <v>0</v>
      </c>
      <c r="I986">
        <v>0</v>
      </c>
      <c r="J986">
        <v>2017</v>
      </c>
      <c r="K986" t="s">
        <v>623</v>
      </c>
      <c r="L986" t="s">
        <v>8251</v>
      </c>
      <c r="M986">
        <v>1</v>
      </c>
      <c r="N986" t="s">
        <v>11629</v>
      </c>
      <c r="O986" s="1">
        <v>34516</v>
      </c>
      <c r="Q986" t="s">
        <v>11779</v>
      </c>
      <c r="R986" t="s">
        <v>11778</v>
      </c>
      <c r="S986">
        <v>23.9</v>
      </c>
      <c r="T986">
        <v>82420.05</v>
      </c>
      <c r="U986">
        <v>82420.05</v>
      </c>
      <c r="V986">
        <v>0</v>
      </c>
      <c r="W986" t="s">
        <v>11777</v>
      </c>
      <c r="X986">
        <v>0</v>
      </c>
      <c r="Y986" t="s">
        <v>11625</v>
      </c>
    </row>
    <row r="987" spans="1:25">
      <c r="A987" t="s">
        <v>9739</v>
      </c>
      <c r="B987">
        <v>0</v>
      </c>
      <c r="C987">
        <v>0</v>
      </c>
      <c r="D987">
        <v>0</v>
      </c>
      <c r="E987">
        <v>0</v>
      </c>
      <c r="F987">
        <v>0</v>
      </c>
      <c r="G987">
        <v>0</v>
      </c>
      <c r="H987">
        <v>0</v>
      </c>
      <c r="I987">
        <v>0</v>
      </c>
      <c r="J987">
        <v>2017</v>
      </c>
      <c r="K987" t="s">
        <v>623</v>
      </c>
      <c r="L987" t="s">
        <v>9878</v>
      </c>
      <c r="M987" t="s">
        <v>11855</v>
      </c>
      <c r="N987" t="s">
        <v>11629</v>
      </c>
      <c r="O987" s="1">
        <v>24473</v>
      </c>
      <c r="Q987" t="s">
        <v>11779</v>
      </c>
      <c r="R987" t="s">
        <v>11778</v>
      </c>
      <c r="S987">
        <v>94.5</v>
      </c>
      <c r="T987">
        <v>439680</v>
      </c>
      <c r="U987">
        <v>436003</v>
      </c>
      <c r="V987">
        <v>0</v>
      </c>
      <c r="W987" t="s">
        <v>11777</v>
      </c>
      <c r="X987">
        <v>0</v>
      </c>
      <c r="Y987" t="s">
        <v>249</v>
      </c>
    </row>
    <row r="988" spans="1:25">
      <c r="A988" t="s">
        <v>9739</v>
      </c>
      <c r="B988">
        <v>1</v>
      </c>
      <c r="C988">
        <v>0</v>
      </c>
      <c r="D988">
        <v>1</v>
      </c>
      <c r="E988">
        <v>0</v>
      </c>
      <c r="F988">
        <v>0</v>
      </c>
      <c r="G988">
        <v>0</v>
      </c>
      <c r="H988">
        <v>0</v>
      </c>
      <c r="I988">
        <v>0</v>
      </c>
      <c r="J988">
        <v>2017</v>
      </c>
      <c r="K988" t="s">
        <v>623</v>
      </c>
      <c r="L988" t="s">
        <v>8255</v>
      </c>
      <c r="M988">
        <v>1</v>
      </c>
      <c r="N988" t="s">
        <v>11629</v>
      </c>
      <c r="O988" s="1">
        <v>1340</v>
      </c>
      <c r="Q988" t="s">
        <v>11779</v>
      </c>
      <c r="R988" t="s">
        <v>11778</v>
      </c>
      <c r="S988">
        <v>0.5</v>
      </c>
      <c r="T988">
        <v>2736</v>
      </c>
      <c r="U988">
        <v>2624</v>
      </c>
      <c r="V988">
        <v>0</v>
      </c>
      <c r="W988" t="s">
        <v>11777</v>
      </c>
      <c r="X988">
        <v>0</v>
      </c>
      <c r="Y988" t="s">
        <v>11625</v>
      </c>
    </row>
    <row r="989" spans="1:25">
      <c r="A989" t="s">
        <v>9739</v>
      </c>
      <c r="B989">
        <v>1</v>
      </c>
      <c r="C989">
        <v>0</v>
      </c>
      <c r="D989">
        <v>1</v>
      </c>
      <c r="E989">
        <v>0</v>
      </c>
      <c r="F989">
        <v>0</v>
      </c>
      <c r="G989">
        <v>0</v>
      </c>
      <c r="H989">
        <v>0</v>
      </c>
      <c r="I989">
        <v>0</v>
      </c>
      <c r="J989">
        <v>2017</v>
      </c>
      <c r="K989" t="s">
        <v>623</v>
      </c>
      <c r="L989" t="s">
        <v>8255</v>
      </c>
      <c r="M989">
        <v>2</v>
      </c>
      <c r="N989" t="s">
        <v>11629</v>
      </c>
      <c r="O989" s="1">
        <v>2770</v>
      </c>
      <c r="Q989" t="s">
        <v>11779</v>
      </c>
      <c r="R989" t="s">
        <v>11778</v>
      </c>
      <c r="S989">
        <v>0.45</v>
      </c>
      <c r="T989">
        <v>2736</v>
      </c>
      <c r="U989">
        <v>2624</v>
      </c>
      <c r="V989">
        <v>0</v>
      </c>
      <c r="W989" t="s">
        <v>11777</v>
      </c>
      <c r="X989">
        <v>0</v>
      </c>
      <c r="Y989" t="s">
        <v>11625</v>
      </c>
    </row>
    <row r="990" spans="1:25">
      <c r="A990" t="s">
        <v>9739</v>
      </c>
      <c r="B990">
        <v>1</v>
      </c>
      <c r="C990">
        <v>0</v>
      </c>
      <c r="D990">
        <v>1</v>
      </c>
      <c r="E990">
        <v>0</v>
      </c>
      <c r="F990">
        <v>0</v>
      </c>
      <c r="G990">
        <v>0</v>
      </c>
      <c r="H990">
        <v>0</v>
      </c>
      <c r="I990">
        <v>0</v>
      </c>
      <c r="J990">
        <v>2017</v>
      </c>
      <c r="K990" t="s">
        <v>623</v>
      </c>
      <c r="L990" t="s">
        <v>8255</v>
      </c>
      <c r="M990">
        <v>3</v>
      </c>
      <c r="N990" t="s">
        <v>11629</v>
      </c>
      <c r="O990" s="1">
        <v>3654</v>
      </c>
      <c r="Q990" t="s">
        <v>11779</v>
      </c>
      <c r="R990" t="s">
        <v>11778</v>
      </c>
      <c r="S990">
        <v>1.25</v>
      </c>
      <c r="T990">
        <v>2736</v>
      </c>
      <c r="U990">
        <v>2624</v>
      </c>
      <c r="V990">
        <v>0</v>
      </c>
      <c r="W990" t="s">
        <v>11777</v>
      </c>
      <c r="X990">
        <v>0</v>
      </c>
      <c r="Y990" t="s">
        <v>11625</v>
      </c>
    </row>
    <row r="991" spans="1:25">
      <c r="A991" t="s">
        <v>9739</v>
      </c>
      <c r="B991">
        <v>0</v>
      </c>
      <c r="C991">
        <v>0</v>
      </c>
      <c r="D991">
        <v>0</v>
      </c>
      <c r="E991">
        <v>0</v>
      </c>
      <c r="F991">
        <v>0</v>
      </c>
      <c r="G991">
        <v>0</v>
      </c>
      <c r="H991">
        <v>0</v>
      </c>
      <c r="I991">
        <v>0</v>
      </c>
      <c r="J991">
        <v>2017</v>
      </c>
      <c r="K991" t="s">
        <v>623</v>
      </c>
      <c r="L991" t="s">
        <v>9876</v>
      </c>
      <c r="M991">
        <v>1</v>
      </c>
      <c r="N991" t="s">
        <v>11629</v>
      </c>
      <c r="O991" s="1">
        <v>20241</v>
      </c>
      <c r="Q991" t="s">
        <v>11779</v>
      </c>
      <c r="R991" t="s">
        <v>11778</v>
      </c>
      <c r="S991">
        <v>69</v>
      </c>
      <c r="T991">
        <v>288481</v>
      </c>
      <c r="U991">
        <v>287204</v>
      </c>
      <c r="V991">
        <v>0</v>
      </c>
      <c r="W991" t="s">
        <v>11777</v>
      </c>
      <c r="X991">
        <v>0</v>
      </c>
      <c r="Y991" t="s">
        <v>11625</v>
      </c>
    </row>
    <row r="992" spans="1:25">
      <c r="A992" t="s">
        <v>9739</v>
      </c>
      <c r="B992">
        <v>0</v>
      </c>
      <c r="C992">
        <v>0</v>
      </c>
      <c r="D992">
        <v>0</v>
      </c>
      <c r="E992">
        <v>0</v>
      </c>
      <c r="F992">
        <v>0</v>
      </c>
      <c r="G992">
        <v>0</v>
      </c>
      <c r="H992">
        <v>0</v>
      </c>
      <c r="I992">
        <v>0</v>
      </c>
      <c r="J992">
        <v>2017</v>
      </c>
      <c r="K992" t="s">
        <v>623</v>
      </c>
      <c r="L992" t="s">
        <v>9876</v>
      </c>
      <c r="M992">
        <v>2</v>
      </c>
      <c r="N992" t="s">
        <v>11629</v>
      </c>
      <c r="O992" s="1">
        <v>20363</v>
      </c>
      <c r="Q992" t="s">
        <v>11779</v>
      </c>
      <c r="R992" t="s">
        <v>11778</v>
      </c>
      <c r="S992">
        <v>69</v>
      </c>
      <c r="T992">
        <v>288481</v>
      </c>
      <c r="U992">
        <v>287204</v>
      </c>
      <c r="V992">
        <v>0</v>
      </c>
      <c r="W992" t="s">
        <v>11777</v>
      </c>
      <c r="X992">
        <v>0</v>
      </c>
      <c r="Y992" t="s">
        <v>11625</v>
      </c>
    </row>
    <row r="993" spans="1:25">
      <c r="A993" t="s">
        <v>9739</v>
      </c>
      <c r="B993">
        <v>0</v>
      </c>
      <c r="C993">
        <v>0</v>
      </c>
      <c r="D993">
        <v>0</v>
      </c>
      <c r="E993">
        <v>0</v>
      </c>
      <c r="F993">
        <v>0</v>
      </c>
      <c r="G993">
        <v>0</v>
      </c>
      <c r="H993">
        <v>0</v>
      </c>
      <c r="I993">
        <v>0</v>
      </c>
      <c r="J993">
        <v>2017</v>
      </c>
      <c r="K993" t="s">
        <v>623</v>
      </c>
      <c r="L993" t="s">
        <v>9876</v>
      </c>
      <c r="M993">
        <v>3</v>
      </c>
      <c r="N993" t="s">
        <v>11629</v>
      </c>
      <c r="O993" s="1">
        <v>20210</v>
      </c>
      <c r="Q993" t="s">
        <v>11779</v>
      </c>
      <c r="R993" t="s">
        <v>11778</v>
      </c>
      <c r="S993">
        <v>69</v>
      </c>
      <c r="T993">
        <v>288481</v>
      </c>
      <c r="U993">
        <v>287204</v>
      </c>
      <c r="V993">
        <v>0</v>
      </c>
      <c r="W993" t="s">
        <v>11777</v>
      </c>
      <c r="X993">
        <v>0</v>
      </c>
      <c r="Y993" t="s">
        <v>11625</v>
      </c>
    </row>
    <row r="994" spans="1:25">
      <c r="A994" t="s">
        <v>9739</v>
      </c>
      <c r="B994">
        <v>1</v>
      </c>
      <c r="C994">
        <v>0</v>
      </c>
      <c r="D994">
        <v>1</v>
      </c>
      <c r="E994">
        <v>0</v>
      </c>
      <c r="F994">
        <v>0</v>
      </c>
      <c r="G994">
        <v>0</v>
      </c>
      <c r="H994">
        <v>0</v>
      </c>
      <c r="I994">
        <v>0</v>
      </c>
      <c r="J994">
        <v>2017</v>
      </c>
      <c r="K994" t="s">
        <v>623</v>
      </c>
      <c r="L994" t="s">
        <v>8262</v>
      </c>
      <c r="M994">
        <v>1</v>
      </c>
      <c r="N994" t="s">
        <v>11629</v>
      </c>
      <c r="O994" s="1">
        <v>6545</v>
      </c>
      <c r="Q994" t="s">
        <v>11779</v>
      </c>
      <c r="R994" t="s">
        <v>11778</v>
      </c>
      <c r="S994">
        <v>1.9</v>
      </c>
      <c r="T994">
        <v>3493</v>
      </c>
      <c r="U994">
        <v>3493</v>
      </c>
      <c r="V994">
        <v>0</v>
      </c>
      <c r="W994" t="s">
        <v>11777</v>
      </c>
      <c r="X994">
        <v>0</v>
      </c>
      <c r="Y994" t="s">
        <v>11625</v>
      </c>
    </row>
    <row r="995" spans="1:25">
      <c r="A995" t="s">
        <v>9739</v>
      </c>
      <c r="B995">
        <v>1</v>
      </c>
      <c r="C995">
        <v>0</v>
      </c>
      <c r="D995">
        <v>1</v>
      </c>
      <c r="E995">
        <v>0</v>
      </c>
      <c r="F995">
        <v>0</v>
      </c>
      <c r="G995">
        <v>0</v>
      </c>
      <c r="H995">
        <v>0</v>
      </c>
      <c r="I995">
        <v>0</v>
      </c>
      <c r="J995">
        <v>2017</v>
      </c>
      <c r="K995" t="s">
        <v>623</v>
      </c>
      <c r="L995" t="s">
        <v>9874</v>
      </c>
      <c r="M995">
        <v>1</v>
      </c>
      <c r="N995" t="s">
        <v>11629</v>
      </c>
      <c r="O995" s="1">
        <v>29677</v>
      </c>
      <c r="Q995" t="s">
        <v>11779</v>
      </c>
      <c r="R995" t="s">
        <v>11778</v>
      </c>
      <c r="S995">
        <v>9</v>
      </c>
      <c r="T995">
        <v>52669</v>
      </c>
      <c r="U995">
        <v>52669</v>
      </c>
      <c r="V995">
        <v>0</v>
      </c>
      <c r="W995" t="s">
        <v>11777</v>
      </c>
      <c r="X995">
        <v>0</v>
      </c>
      <c r="Y995" t="s">
        <v>11625</v>
      </c>
    </row>
    <row r="996" spans="1:25">
      <c r="A996" t="s">
        <v>9739</v>
      </c>
      <c r="B996">
        <v>1</v>
      </c>
      <c r="C996">
        <v>0</v>
      </c>
      <c r="D996">
        <v>1</v>
      </c>
      <c r="E996">
        <v>0</v>
      </c>
      <c r="F996">
        <v>0</v>
      </c>
      <c r="G996">
        <v>0</v>
      </c>
      <c r="H996">
        <v>0</v>
      </c>
      <c r="I996">
        <v>0</v>
      </c>
      <c r="J996">
        <v>2017</v>
      </c>
      <c r="K996" t="s">
        <v>623</v>
      </c>
      <c r="L996" t="s">
        <v>8263</v>
      </c>
      <c r="M996" t="s">
        <v>11636</v>
      </c>
      <c r="N996" t="s">
        <v>11629</v>
      </c>
      <c r="O996" s="1">
        <v>26212</v>
      </c>
      <c r="Q996" t="s">
        <v>11779</v>
      </c>
      <c r="R996" t="s">
        <v>11778</v>
      </c>
      <c r="S996">
        <v>11</v>
      </c>
      <c r="T996">
        <v>42694.04</v>
      </c>
      <c r="U996">
        <v>42635</v>
      </c>
      <c r="V996">
        <v>0</v>
      </c>
      <c r="W996" t="s">
        <v>11777</v>
      </c>
      <c r="X996">
        <v>0</v>
      </c>
      <c r="Y996" t="s">
        <v>11625</v>
      </c>
    </row>
    <row r="997" spans="1:25">
      <c r="A997" t="s">
        <v>9739</v>
      </c>
      <c r="B997">
        <v>0</v>
      </c>
      <c r="C997">
        <v>0</v>
      </c>
      <c r="D997">
        <v>0</v>
      </c>
      <c r="E997">
        <v>0</v>
      </c>
      <c r="F997">
        <v>0</v>
      </c>
      <c r="G997">
        <v>0</v>
      </c>
      <c r="H997">
        <v>0</v>
      </c>
      <c r="I997">
        <v>0</v>
      </c>
      <c r="J997">
        <v>2017</v>
      </c>
      <c r="K997" t="s">
        <v>623</v>
      </c>
      <c r="L997" t="s">
        <v>9872</v>
      </c>
      <c r="M997">
        <v>1</v>
      </c>
      <c r="N997" t="s">
        <v>11629</v>
      </c>
      <c r="O997" s="1">
        <v>23285</v>
      </c>
      <c r="Q997" t="s">
        <v>11779</v>
      </c>
      <c r="R997" t="s">
        <v>11778</v>
      </c>
      <c r="S997">
        <v>29</v>
      </c>
      <c r="T997">
        <v>161358</v>
      </c>
      <c r="U997">
        <v>160976</v>
      </c>
      <c r="V997">
        <v>0</v>
      </c>
      <c r="W997" t="s">
        <v>11777</v>
      </c>
      <c r="X997">
        <v>0</v>
      </c>
      <c r="Y997" t="s">
        <v>11625</v>
      </c>
    </row>
    <row r="998" spans="1:25">
      <c r="A998" t="s">
        <v>9739</v>
      </c>
      <c r="B998">
        <v>1</v>
      </c>
      <c r="C998">
        <v>0</v>
      </c>
      <c r="D998">
        <v>1</v>
      </c>
      <c r="E998">
        <v>0</v>
      </c>
      <c r="F998">
        <v>0</v>
      </c>
      <c r="G998">
        <v>0</v>
      </c>
      <c r="H998">
        <v>0</v>
      </c>
      <c r="I998">
        <v>0</v>
      </c>
      <c r="J998">
        <v>2017</v>
      </c>
      <c r="K998" t="s">
        <v>623</v>
      </c>
      <c r="L998" t="s">
        <v>8265</v>
      </c>
      <c r="M998" t="s">
        <v>11844</v>
      </c>
      <c r="N998" t="s">
        <v>11629</v>
      </c>
      <c r="O998" s="1">
        <v>33664</v>
      </c>
      <c r="Q998" t="s">
        <v>11779</v>
      </c>
      <c r="R998" t="s">
        <v>11778</v>
      </c>
      <c r="S998">
        <v>14.5</v>
      </c>
      <c r="T998">
        <v>61298</v>
      </c>
      <c r="U998">
        <v>61298</v>
      </c>
      <c r="V998">
        <v>0</v>
      </c>
      <c r="W998" t="s">
        <v>11777</v>
      </c>
      <c r="X998">
        <v>0</v>
      </c>
      <c r="Y998" t="s">
        <v>11625</v>
      </c>
    </row>
    <row r="999" spans="1:25">
      <c r="A999" t="s">
        <v>9739</v>
      </c>
      <c r="B999">
        <v>1</v>
      </c>
      <c r="C999">
        <v>0</v>
      </c>
      <c r="D999">
        <v>1</v>
      </c>
      <c r="E999">
        <v>0</v>
      </c>
      <c r="F999">
        <v>0</v>
      </c>
      <c r="G999">
        <v>0</v>
      </c>
      <c r="H999">
        <v>0</v>
      </c>
      <c r="I999">
        <v>0</v>
      </c>
      <c r="J999">
        <v>2017</v>
      </c>
      <c r="K999" t="s">
        <v>623</v>
      </c>
      <c r="L999" t="s">
        <v>8270</v>
      </c>
      <c r="M999" t="s">
        <v>11636</v>
      </c>
      <c r="N999" t="s">
        <v>11629</v>
      </c>
      <c r="O999" s="1">
        <v>7825</v>
      </c>
      <c r="Q999" t="s">
        <v>11779</v>
      </c>
      <c r="R999" t="s">
        <v>11778</v>
      </c>
      <c r="S999">
        <v>2</v>
      </c>
      <c r="T999">
        <v>0.01</v>
      </c>
      <c r="U999">
        <v>0.01</v>
      </c>
      <c r="V999">
        <v>0</v>
      </c>
      <c r="W999" t="s">
        <v>11777</v>
      </c>
      <c r="X999">
        <v>0</v>
      </c>
      <c r="Y999" t="s">
        <v>11625</v>
      </c>
    </row>
    <row r="1000" spans="1:25">
      <c r="A1000" t="s">
        <v>9739</v>
      </c>
      <c r="B1000">
        <v>1</v>
      </c>
      <c r="C1000">
        <v>0</v>
      </c>
      <c r="D1000">
        <v>1</v>
      </c>
      <c r="E1000">
        <v>0</v>
      </c>
      <c r="F1000">
        <v>0</v>
      </c>
      <c r="G1000">
        <v>0</v>
      </c>
      <c r="H1000">
        <v>0</v>
      </c>
      <c r="I1000">
        <v>0</v>
      </c>
      <c r="J1000">
        <v>2017</v>
      </c>
      <c r="K1000" t="s">
        <v>623</v>
      </c>
      <c r="L1000" t="s">
        <v>8272</v>
      </c>
      <c r="M1000">
        <v>911</v>
      </c>
      <c r="N1000" t="s">
        <v>11629</v>
      </c>
      <c r="O1000" s="1">
        <v>24381</v>
      </c>
      <c r="Q1000" t="s">
        <v>11779</v>
      </c>
      <c r="R1000" t="s">
        <v>11778</v>
      </c>
      <c r="S1000">
        <v>15</v>
      </c>
      <c r="T1000">
        <v>106621</v>
      </c>
      <c r="U1000">
        <v>105532</v>
      </c>
      <c r="V1000">
        <v>0</v>
      </c>
      <c r="W1000" t="s">
        <v>11777</v>
      </c>
      <c r="X1000">
        <v>0</v>
      </c>
      <c r="Y1000" t="s">
        <v>11625</v>
      </c>
    </row>
    <row r="1001" spans="1:25">
      <c r="A1001" t="s">
        <v>9739</v>
      </c>
      <c r="B1001">
        <v>1</v>
      </c>
      <c r="C1001">
        <v>0</v>
      </c>
      <c r="D1001">
        <v>1</v>
      </c>
      <c r="E1001">
        <v>0</v>
      </c>
      <c r="F1001">
        <v>0</v>
      </c>
      <c r="G1001">
        <v>0</v>
      </c>
      <c r="H1001">
        <v>0</v>
      </c>
      <c r="I1001">
        <v>0</v>
      </c>
      <c r="J1001">
        <v>2017</v>
      </c>
      <c r="K1001" t="s">
        <v>623</v>
      </c>
      <c r="L1001" t="s">
        <v>8277</v>
      </c>
      <c r="M1001" t="s">
        <v>11854</v>
      </c>
      <c r="N1001" t="s">
        <v>11629</v>
      </c>
      <c r="O1001" s="1">
        <v>31413</v>
      </c>
      <c r="Q1001" t="s">
        <v>11779</v>
      </c>
      <c r="R1001" t="s">
        <v>11778</v>
      </c>
      <c r="S1001">
        <v>18.399999999999999</v>
      </c>
      <c r="T1001">
        <v>86379</v>
      </c>
      <c r="U1001">
        <v>85410</v>
      </c>
      <c r="V1001">
        <v>0</v>
      </c>
      <c r="W1001" t="s">
        <v>11777</v>
      </c>
      <c r="X1001">
        <v>0</v>
      </c>
      <c r="Y1001" t="s">
        <v>11625</v>
      </c>
    </row>
    <row r="1002" spans="1:25">
      <c r="A1002" t="s">
        <v>9739</v>
      </c>
      <c r="B1002">
        <v>1</v>
      </c>
      <c r="C1002">
        <v>0</v>
      </c>
      <c r="D1002">
        <v>1</v>
      </c>
      <c r="E1002">
        <v>0</v>
      </c>
      <c r="F1002">
        <v>0</v>
      </c>
      <c r="G1002">
        <v>0</v>
      </c>
      <c r="H1002">
        <v>0</v>
      </c>
      <c r="I1002">
        <v>0</v>
      </c>
      <c r="J1002">
        <v>2017</v>
      </c>
      <c r="K1002" t="s">
        <v>623</v>
      </c>
      <c r="L1002" t="s">
        <v>8277</v>
      </c>
      <c r="M1002" t="s">
        <v>11853</v>
      </c>
      <c r="N1002" t="s">
        <v>11629</v>
      </c>
      <c r="O1002" s="1">
        <v>31413</v>
      </c>
      <c r="Q1002" t="s">
        <v>11779</v>
      </c>
      <c r="R1002" t="s">
        <v>11778</v>
      </c>
      <c r="S1002">
        <v>9.7799999999999994</v>
      </c>
      <c r="T1002">
        <v>38902.01</v>
      </c>
      <c r="U1002">
        <v>38417.01</v>
      </c>
      <c r="V1002">
        <v>0</v>
      </c>
      <c r="W1002" t="s">
        <v>11777</v>
      </c>
      <c r="X1002">
        <v>0</v>
      </c>
      <c r="Y1002" t="s">
        <v>11625</v>
      </c>
    </row>
    <row r="1003" spans="1:25">
      <c r="A1003" t="s">
        <v>9739</v>
      </c>
      <c r="B1003">
        <v>1</v>
      </c>
      <c r="C1003">
        <v>0</v>
      </c>
      <c r="D1003">
        <v>1</v>
      </c>
      <c r="E1003">
        <v>0</v>
      </c>
      <c r="F1003">
        <v>0</v>
      </c>
      <c r="G1003">
        <v>0</v>
      </c>
      <c r="H1003">
        <v>0</v>
      </c>
      <c r="I1003">
        <v>0</v>
      </c>
      <c r="J1003">
        <v>2017</v>
      </c>
      <c r="K1003" t="s">
        <v>623</v>
      </c>
      <c r="L1003" t="s">
        <v>8277</v>
      </c>
      <c r="M1003" t="s">
        <v>11852</v>
      </c>
      <c r="N1003" t="s">
        <v>11629</v>
      </c>
      <c r="O1003" s="1">
        <v>31413</v>
      </c>
      <c r="Q1003" t="s">
        <v>11779</v>
      </c>
      <c r="R1003" t="s">
        <v>11778</v>
      </c>
      <c r="S1003">
        <v>2.39</v>
      </c>
      <c r="T1003">
        <v>9687.01</v>
      </c>
      <c r="U1003">
        <v>9644.01</v>
      </c>
      <c r="V1003">
        <v>0</v>
      </c>
      <c r="W1003" t="s">
        <v>11777</v>
      </c>
      <c r="X1003">
        <v>0</v>
      </c>
      <c r="Y1003" t="s">
        <v>11625</v>
      </c>
    </row>
    <row r="1004" spans="1:25">
      <c r="A1004" t="s">
        <v>9739</v>
      </c>
      <c r="B1004">
        <v>1</v>
      </c>
      <c r="C1004">
        <v>0</v>
      </c>
      <c r="D1004">
        <v>1</v>
      </c>
      <c r="E1004">
        <v>0</v>
      </c>
      <c r="F1004">
        <v>0</v>
      </c>
      <c r="G1004">
        <v>0</v>
      </c>
      <c r="H1004">
        <v>0</v>
      </c>
      <c r="I1004">
        <v>0</v>
      </c>
      <c r="J1004">
        <v>2017</v>
      </c>
      <c r="K1004" t="s">
        <v>623</v>
      </c>
      <c r="L1004" t="s">
        <v>8288</v>
      </c>
      <c r="M1004">
        <v>1</v>
      </c>
      <c r="N1004" t="s">
        <v>11629</v>
      </c>
      <c r="O1004" s="1">
        <v>29948</v>
      </c>
      <c r="Q1004" t="s">
        <v>11779</v>
      </c>
      <c r="R1004" t="s">
        <v>11778</v>
      </c>
      <c r="S1004">
        <v>0.44</v>
      </c>
      <c r="T1004">
        <v>3178</v>
      </c>
      <c r="U1004">
        <v>2928</v>
      </c>
      <c r="V1004">
        <v>0</v>
      </c>
      <c r="W1004" t="s">
        <v>11777</v>
      </c>
      <c r="X1004">
        <v>0</v>
      </c>
      <c r="Y1004" t="s">
        <v>11625</v>
      </c>
    </row>
    <row r="1005" spans="1:25">
      <c r="A1005" t="s">
        <v>9739</v>
      </c>
      <c r="B1005">
        <v>1</v>
      </c>
      <c r="C1005">
        <v>0</v>
      </c>
      <c r="D1005">
        <v>1</v>
      </c>
      <c r="E1005">
        <v>0</v>
      </c>
      <c r="F1005">
        <v>0</v>
      </c>
      <c r="G1005">
        <v>0</v>
      </c>
      <c r="H1005">
        <v>0</v>
      </c>
      <c r="I1005">
        <v>0</v>
      </c>
      <c r="J1005">
        <v>2017</v>
      </c>
      <c r="K1005" t="s">
        <v>623</v>
      </c>
      <c r="L1005" t="s">
        <v>9868</v>
      </c>
      <c r="M1005">
        <v>1</v>
      </c>
      <c r="N1005" t="s">
        <v>11629</v>
      </c>
      <c r="O1005" s="1">
        <v>29099</v>
      </c>
      <c r="Q1005" t="s">
        <v>11779</v>
      </c>
      <c r="R1005" t="s">
        <v>11778</v>
      </c>
      <c r="S1005">
        <v>1</v>
      </c>
      <c r="T1005">
        <v>2160</v>
      </c>
      <c r="U1005">
        <v>2160</v>
      </c>
      <c r="V1005">
        <v>0</v>
      </c>
      <c r="W1005" t="s">
        <v>11777</v>
      </c>
      <c r="X1005">
        <v>0</v>
      </c>
      <c r="Y1005" t="s">
        <v>11625</v>
      </c>
    </row>
    <row r="1006" spans="1:25">
      <c r="A1006" t="s">
        <v>9739</v>
      </c>
      <c r="B1006">
        <v>1</v>
      </c>
      <c r="C1006">
        <v>0</v>
      </c>
      <c r="D1006">
        <v>1</v>
      </c>
      <c r="E1006">
        <v>0</v>
      </c>
      <c r="F1006">
        <v>0</v>
      </c>
      <c r="G1006">
        <v>0</v>
      </c>
      <c r="H1006">
        <v>0</v>
      </c>
      <c r="I1006">
        <v>0</v>
      </c>
      <c r="J1006">
        <v>2017</v>
      </c>
      <c r="K1006" t="s">
        <v>623</v>
      </c>
      <c r="L1006" t="s">
        <v>8289</v>
      </c>
      <c r="M1006">
        <v>1</v>
      </c>
      <c r="N1006" t="s">
        <v>11629</v>
      </c>
      <c r="O1006" s="1">
        <v>34274</v>
      </c>
      <c r="Q1006" t="s">
        <v>11779</v>
      </c>
      <c r="R1006" t="s">
        <v>11778</v>
      </c>
      <c r="S1006">
        <v>21</v>
      </c>
      <c r="T1006">
        <v>91213</v>
      </c>
      <c r="U1006">
        <v>91213</v>
      </c>
      <c r="V1006">
        <v>0</v>
      </c>
      <c r="W1006" t="s">
        <v>11777</v>
      </c>
      <c r="X1006">
        <v>0</v>
      </c>
      <c r="Y1006" t="s">
        <v>11625</v>
      </c>
    </row>
    <row r="1007" spans="1:25">
      <c r="A1007" t="s">
        <v>9739</v>
      </c>
      <c r="B1007">
        <v>0</v>
      </c>
      <c r="C1007">
        <v>0</v>
      </c>
      <c r="D1007">
        <v>0</v>
      </c>
      <c r="E1007">
        <v>0</v>
      </c>
      <c r="F1007">
        <v>0</v>
      </c>
      <c r="G1007">
        <v>0</v>
      </c>
      <c r="H1007">
        <v>0</v>
      </c>
      <c r="I1007">
        <v>0</v>
      </c>
      <c r="J1007">
        <v>2017</v>
      </c>
      <c r="K1007" t="s">
        <v>623</v>
      </c>
      <c r="L1007" t="s">
        <v>9866</v>
      </c>
      <c r="M1007" t="s">
        <v>11851</v>
      </c>
      <c r="N1007" t="s">
        <v>11629</v>
      </c>
      <c r="O1007" s="1">
        <v>21542</v>
      </c>
      <c r="Q1007" t="s">
        <v>11779</v>
      </c>
      <c r="R1007" t="s">
        <v>11778</v>
      </c>
      <c r="S1007">
        <v>72</v>
      </c>
      <c r="T1007">
        <v>425323</v>
      </c>
      <c r="U1007">
        <v>425270</v>
      </c>
      <c r="V1007">
        <v>0</v>
      </c>
      <c r="W1007" t="s">
        <v>11777</v>
      </c>
      <c r="X1007">
        <v>0</v>
      </c>
      <c r="Y1007" t="s">
        <v>11625</v>
      </c>
    </row>
    <row r="1008" spans="1:25">
      <c r="A1008" t="s">
        <v>9739</v>
      </c>
      <c r="B1008">
        <v>0</v>
      </c>
      <c r="C1008">
        <v>0</v>
      </c>
      <c r="D1008">
        <v>0</v>
      </c>
      <c r="E1008">
        <v>0</v>
      </c>
      <c r="F1008">
        <v>0</v>
      </c>
      <c r="G1008">
        <v>0</v>
      </c>
      <c r="H1008">
        <v>0</v>
      </c>
      <c r="I1008">
        <v>0</v>
      </c>
      <c r="J1008">
        <v>2017</v>
      </c>
      <c r="K1008" t="s">
        <v>623</v>
      </c>
      <c r="L1008" t="s">
        <v>9866</v>
      </c>
      <c r="M1008" t="s">
        <v>11850</v>
      </c>
      <c r="N1008" t="s">
        <v>11629</v>
      </c>
      <c r="O1008" s="1">
        <v>21542</v>
      </c>
      <c r="Q1008" t="s">
        <v>11779</v>
      </c>
      <c r="R1008" t="s">
        <v>11778</v>
      </c>
      <c r="S1008">
        <v>72</v>
      </c>
      <c r="T1008">
        <v>334434.01</v>
      </c>
      <c r="U1008">
        <v>334320.01</v>
      </c>
      <c r="V1008">
        <v>0</v>
      </c>
      <c r="W1008" t="s">
        <v>11777</v>
      </c>
      <c r="X1008">
        <v>0</v>
      </c>
      <c r="Y1008" t="s">
        <v>11625</v>
      </c>
    </row>
    <row r="1009" spans="1:25">
      <c r="A1009" t="s">
        <v>9739</v>
      </c>
      <c r="B1009">
        <v>1</v>
      </c>
      <c r="C1009">
        <v>0</v>
      </c>
      <c r="D1009">
        <v>1</v>
      </c>
      <c r="E1009">
        <v>0</v>
      </c>
      <c r="F1009">
        <v>0</v>
      </c>
      <c r="G1009">
        <v>0</v>
      </c>
      <c r="H1009">
        <v>0</v>
      </c>
      <c r="I1009">
        <v>0</v>
      </c>
      <c r="J1009">
        <v>2017</v>
      </c>
      <c r="K1009" t="s">
        <v>623</v>
      </c>
      <c r="L1009" t="s">
        <v>8291</v>
      </c>
      <c r="M1009" t="s">
        <v>11636</v>
      </c>
      <c r="N1009" t="s">
        <v>11629</v>
      </c>
      <c r="O1009" s="1">
        <v>10044</v>
      </c>
      <c r="Q1009" t="s">
        <v>11779</v>
      </c>
      <c r="R1009" t="s">
        <v>11778</v>
      </c>
      <c r="S1009">
        <v>3.7</v>
      </c>
      <c r="T1009">
        <v>11465</v>
      </c>
      <c r="U1009">
        <v>11465</v>
      </c>
      <c r="V1009">
        <v>0</v>
      </c>
      <c r="W1009" t="s">
        <v>11777</v>
      </c>
      <c r="X1009">
        <v>0</v>
      </c>
      <c r="Y1009" t="s">
        <v>11625</v>
      </c>
    </row>
    <row r="1010" spans="1:25">
      <c r="A1010" t="s">
        <v>9739</v>
      </c>
      <c r="B1010">
        <v>1</v>
      </c>
      <c r="C1010">
        <v>0</v>
      </c>
      <c r="D1010">
        <v>1</v>
      </c>
      <c r="E1010">
        <v>0</v>
      </c>
      <c r="F1010">
        <v>0</v>
      </c>
      <c r="G1010">
        <v>0</v>
      </c>
      <c r="H1010">
        <v>0</v>
      </c>
      <c r="I1010">
        <v>0</v>
      </c>
      <c r="J1010">
        <v>2017</v>
      </c>
      <c r="K1010" t="s">
        <v>623</v>
      </c>
      <c r="L1010" t="s">
        <v>8291</v>
      </c>
      <c r="M1010" t="s">
        <v>11692</v>
      </c>
      <c r="N1010" t="s">
        <v>11629</v>
      </c>
      <c r="O1010" s="1">
        <v>10044</v>
      </c>
      <c r="Q1010" t="s">
        <v>11779</v>
      </c>
      <c r="R1010" t="s">
        <v>11778</v>
      </c>
      <c r="S1010">
        <v>2.7</v>
      </c>
      <c r="T1010">
        <v>5031</v>
      </c>
      <c r="U1010">
        <v>5031</v>
      </c>
      <c r="V1010">
        <v>0</v>
      </c>
      <c r="W1010" t="s">
        <v>11777</v>
      </c>
      <c r="X1010">
        <v>0</v>
      </c>
      <c r="Y1010" t="s">
        <v>11625</v>
      </c>
    </row>
    <row r="1011" spans="1:25">
      <c r="A1011" t="s">
        <v>9739</v>
      </c>
      <c r="B1011">
        <v>1</v>
      </c>
      <c r="C1011">
        <v>0</v>
      </c>
      <c r="D1011">
        <v>1</v>
      </c>
      <c r="E1011">
        <v>0</v>
      </c>
      <c r="F1011">
        <v>0</v>
      </c>
      <c r="G1011">
        <v>0</v>
      </c>
      <c r="H1011">
        <v>0</v>
      </c>
      <c r="I1011">
        <v>0</v>
      </c>
      <c r="J1011">
        <v>2017</v>
      </c>
      <c r="K1011" t="s">
        <v>623</v>
      </c>
      <c r="L1011" t="s">
        <v>8293</v>
      </c>
      <c r="M1011" t="s">
        <v>11849</v>
      </c>
      <c r="N1011" t="s">
        <v>11629</v>
      </c>
      <c r="O1011" s="1">
        <v>6185</v>
      </c>
      <c r="Q1011" t="s">
        <v>11779</v>
      </c>
      <c r="R1011" t="s">
        <v>11778</v>
      </c>
      <c r="S1011">
        <v>11</v>
      </c>
      <c r="T1011">
        <v>31492.02</v>
      </c>
      <c r="U1011">
        <v>31488.02</v>
      </c>
      <c r="V1011">
        <v>0</v>
      </c>
      <c r="W1011" t="s">
        <v>11777</v>
      </c>
      <c r="X1011">
        <v>0</v>
      </c>
      <c r="Y1011" t="s">
        <v>11625</v>
      </c>
    </row>
    <row r="1012" spans="1:25">
      <c r="A1012" t="s">
        <v>9739</v>
      </c>
      <c r="B1012">
        <v>1</v>
      </c>
      <c r="C1012">
        <v>0</v>
      </c>
      <c r="D1012">
        <v>1</v>
      </c>
      <c r="E1012">
        <v>0</v>
      </c>
      <c r="F1012">
        <v>0</v>
      </c>
      <c r="G1012">
        <v>0</v>
      </c>
      <c r="H1012">
        <v>0</v>
      </c>
      <c r="I1012">
        <v>0</v>
      </c>
      <c r="J1012">
        <v>2017</v>
      </c>
      <c r="K1012" t="s">
        <v>623</v>
      </c>
      <c r="L1012" t="s">
        <v>8296</v>
      </c>
      <c r="M1012">
        <v>1</v>
      </c>
      <c r="N1012" t="s">
        <v>11629</v>
      </c>
      <c r="O1012" s="1">
        <v>7884</v>
      </c>
      <c r="Q1012" t="s">
        <v>11779</v>
      </c>
      <c r="R1012" t="s">
        <v>11778</v>
      </c>
      <c r="S1012">
        <v>2.2999999999999998</v>
      </c>
      <c r="T1012">
        <v>0.01</v>
      </c>
      <c r="U1012">
        <v>0.01</v>
      </c>
      <c r="V1012">
        <v>0</v>
      </c>
      <c r="W1012" t="s">
        <v>11777</v>
      </c>
      <c r="X1012">
        <v>0</v>
      </c>
      <c r="Y1012" t="s">
        <v>11625</v>
      </c>
    </row>
    <row r="1013" spans="1:25">
      <c r="A1013" t="s">
        <v>9739</v>
      </c>
      <c r="B1013">
        <v>1</v>
      </c>
      <c r="C1013">
        <v>0</v>
      </c>
      <c r="D1013">
        <v>1</v>
      </c>
      <c r="E1013">
        <v>0</v>
      </c>
      <c r="F1013">
        <v>0</v>
      </c>
      <c r="G1013">
        <v>0</v>
      </c>
      <c r="H1013">
        <v>0</v>
      </c>
      <c r="I1013">
        <v>0</v>
      </c>
      <c r="J1013">
        <v>2017</v>
      </c>
      <c r="K1013" t="s">
        <v>623</v>
      </c>
      <c r="L1013" t="s">
        <v>8296</v>
      </c>
      <c r="M1013">
        <v>2</v>
      </c>
      <c r="N1013" t="s">
        <v>11629</v>
      </c>
      <c r="O1013" s="1">
        <v>7884</v>
      </c>
      <c r="Q1013" t="s">
        <v>11779</v>
      </c>
      <c r="R1013" t="s">
        <v>11778</v>
      </c>
      <c r="S1013">
        <v>2.6</v>
      </c>
      <c r="T1013">
        <v>8306</v>
      </c>
      <c r="U1013">
        <v>8273</v>
      </c>
      <c r="V1013">
        <v>0</v>
      </c>
      <c r="W1013" t="s">
        <v>11777</v>
      </c>
      <c r="X1013">
        <v>0</v>
      </c>
      <c r="Y1013" t="s">
        <v>11625</v>
      </c>
    </row>
    <row r="1014" spans="1:25">
      <c r="A1014" t="s">
        <v>9739</v>
      </c>
      <c r="B1014">
        <v>1</v>
      </c>
      <c r="C1014">
        <v>0</v>
      </c>
      <c r="D1014">
        <v>1</v>
      </c>
      <c r="E1014">
        <v>0</v>
      </c>
      <c r="F1014">
        <v>0</v>
      </c>
      <c r="G1014">
        <v>0</v>
      </c>
      <c r="H1014">
        <v>0</v>
      </c>
      <c r="I1014">
        <v>0</v>
      </c>
      <c r="J1014">
        <v>2017</v>
      </c>
      <c r="K1014" t="s">
        <v>623</v>
      </c>
      <c r="L1014" t="s">
        <v>8302</v>
      </c>
      <c r="M1014">
        <v>1</v>
      </c>
      <c r="N1014" t="s">
        <v>11629</v>
      </c>
      <c r="O1014" s="1">
        <v>7884</v>
      </c>
      <c r="Q1014" t="s">
        <v>11779</v>
      </c>
      <c r="R1014" t="s">
        <v>11778</v>
      </c>
      <c r="S1014">
        <v>8.5</v>
      </c>
      <c r="T1014">
        <v>34498</v>
      </c>
      <c r="U1014">
        <v>34498</v>
      </c>
      <c r="V1014">
        <v>0</v>
      </c>
      <c r="W1014" t="s">
        <v>11777</v>
      </c>
      <c r="X1014">
        <v>0</v>
      </c>
      <c r="Y1014" t="s">
        <v>11625</v>
      </c>
    </row>
    <row r="1015" spans="1:25">
      <c r="A1015" t="s">
        <v>9739</v>
      </c>
      <c r="B1015">
        <v>1</v>
      </c>
      <c r="C1015">
        <v>0</v>
      </c>
      <c r="D1015">
        <v>1</v>
      </c>
      <c r="E1015">
        <v>0</v>
      </c>
      <c r="F1015">
        <v>0</v>
      </c>
      <c r="G1015">
        <v>0</v>
      </c>
      <c r="H1015">
        <v>0</v>
      </c>
      <c r="I1015">
        <v>0</v>
      </c>
      <c r="J1015">
        <v>2017</v>
      </c>
      <c r="K1015" t="s">
        <v>623</v>
      </c>
      <c r="L1015" t="s">
        <v>8305</v>
      </c>
      <c r="M1015">
        <v>1</v>
      </c>
      <c r="N1015" t="s">
        <v>11629</v>
      </c>
      <c r="O1015" s="1">
        <v>7915</v>
      </c>
      <c r="Q1015" t="s">
        <v>11779</v>
      </c>
      <c r="R1015" t="s">
        <v>11778</v>
      </c>
      <c r="S1015">
        <v>8.5</v>
      </c>
      <c r="T1015">
        <v>41705</v>
      </c>
      <c r="U1015">
        <v>41698</v>
      </c>
      <c r="V1015">
        <v>0</v>
      </c>
      <c r="W1015" t="s">
        <v>11777</v>
      </c>
      <c r="X1015">
        <v>0</v>
      </c>
      <c r="Y1015" t="s">
        <v>11625</v>
      </c>
    </row>
    <row r="1016" spans="1:25">
      <c r="A1016" t="s">
        <v>9739</v>
      </c>
      <c r="B1016">
        <v>1</v>
      </c>
      <c r="C1016">
        <v>0</v>
      </c>
      <c r="D1016">
        <v>1</v>
      </c>
      <c r="E1016">
        <v>0</v>
      </c>
      <c r="F1016">
        <v>0</v>
      </c>
      <c r="G1016">
        <v>0</v>
      </c>
      <c r="H1016">
        <v>0</v>
      </c>
      <c r="I1016">
        <v>0</v>
      </c>
      <c r="J1016">
        <v>2017</v>
      </c>
      <c r="K1016" t="s">
        <v>623</v>
      </c>
      <c r="L1016" t="s">
        <v>8314</v>
      </c>
      <c r="M1016" t="s">
        <v>11848</v>
      </c>
      <c r="N1016" t="s">
        <v>11629</v>
      </c>
      <c r="O1016" s="1">
        <v>32509</v>
      </c>
      <c r="Q1016" t="s">
        <v>11779</v>
      </c>
      <c r="R1016" t="s">
        <v>11778</v>
      </c>
      <c r="S1016">
        <v>5</v>
      </c>
      <c r="T1016">
        <v>11562</v>
      </c>
      <c r="U1016">
        <v>11562</v>
      </c>
      <c r="V1016">
        <v>0</v>
      </c>
      <c r="W1016" t="s">
        <v>11777</v>
      </c>
      <c r="X1016">
        <v>0</v>
      </c>
      <c r="Y1016" t="s">
        <v>11625</v>
      </c>
    </row>
    <row r="1017" spans="1:25">
      <c r="A1017" t="s">
        <v>9739</v>
      </c>
      <c r="B1017">
        <v>1</v>
      </c>
      <c r="C1017">
        <v>0</v>
      </c>
      <c r="D1017">
        <v>1</v>
      </c>
      <c r="E1017">
        <v>0</v>
      </c>
      <c r="F1017">
        <v>0</v>
      </c>
      <c r="G1017">
        <v>0</v>
      </c>
      <c r="H1017">
        <v>0</v>
      </c>
      <c r="I1017">
        <v>0</v>
      </c>
      <c r="J1017">
        <v>2017</v>
      </c>
      <c r="K1017" t="s">
        <v>623</v>
      </c>
      <c r="L1017" t="s">
        <v>8317</v>
      </c>
      <c r="M1017">
        <v>1</v>
      </c>
      <c r="N1017" t="s">
        <v>11629</v>
      </c>
      <c r="O1017" s="1">
        <v>30498</v>
      </c>
      <c r="Q1017" t="s">
        <v>11779</v>
      </c>
      <c r="R1017" t="s">
        <v>11778</v>
      </c>
      <c r="S1017">
        <v>0.73</v>
      </c>
      <c r="T1017">
        <v>47084</v>
      </c>
      <c r="U1017">
        <v>47084</v>
      </c>
      <c r="V1017">
        <v>0</v>
      </c>
      <c r="W1017" t="s">
        <v>11777</v>
      </c>
      <c r="X1017">
        <v>0</v>
      </c>
      <c r="Y1017" t="s">
        <v>11625</v>
      </c>
    </row>
    <row r="1018" spans="1:25">
      <c r="A1018" t="s">
        <v>9739</v>
      </c>
      <c r="B1018">
        <v>0</v>
      </c>
      <c r="C1018">
        <v>0</v>
      </c>
      <c r="D1018">
        <v>0</v>
      </c>
      <c r="E1018">
        <v>0</v>
      </c>
      <c r="F1018">
        <v>0</v>
      </c>
      <c r="G1018">
        <v>0</v>
      </c>
      <c r="H1018">
        <v>0</v>
      </c>
      <c r="I1018">
        <v>0</v>
      </c>
      <c r="J1018">
        <v>2017</v>
      </c>
      <c r="K1018" t="s">
        <v>623</v>
      </c>
      <c r="L1018" t="s">
        <v>9863</v>
      </c>
      <c r="M1018" t="s">
        <v>11847</v>
      </c>
      <c r="N1018" t="s">
        <v>11629</v>
      </c>
      <c r="O1018" s="1">
        <v>30863</v>
      </c>
      <c r="Q1018" t="s">
        <v>11779</v>
      </c>
      <c r="R1018" t="s">
        <v>11778</v>
      </c>
      <c r="S1018">
        <v>404</v>
      </c>
      <c r="T1018">
        <v>317025.01</v>
      </c>
      <c r="U1018">
        <v>187682</v>
      </c>
      <c r="V1018">
        <v>0</v>
      </c>
      <c r="W1018" t="s">
        <v>11777</v>
      </c>
      <c r="X1018">
        <v>0</v>
      </c>
      <c r="Y1018" t="s">
        <v>11625</v>
      </c>
    </row>
    <row r="1019" spans="1:25">
      <c r="A1019" t="s">
        <v>9739</v>
      </c>
      <c r="B1019">
        <v>0</v>
      </c>
      <c r="C1019">
        <v>0</v>
      </c>
      <c r="D1019">
        <v>0</v>
      </c>
      <c r="E1019">
        <v>0</v>
      </c>
      <c r="F1019">
        <v>0</v>
      </c>
      <c r="G1019">
        <v>0</v>
      </c>
      <c r="H1019">
        <v>0</v>
      </c>
      <c r="I1019">
        <v>0</v>
      </c>
      <c r="J1019">
        <v>2017</v>
      </c>
      <c r="K1019" t="s">
        <v>623</v>
      </c>
      <c r="L1019" t="s">
        <v>9863</v>
      </c>
      <c r="M1019" t="s">
        <v>11846</v>
      </c>
      <c r="N1019" t="s">
        <v>11629</v>
      </c>
      <c r="O1019" s="1">
        <v>30863</v>
      </c>
      <c r="Q1019" t="s">
        <v>11779</v>
      </c>
      <c r="R1019" t="s">
        <v>11778</v>
      </c>
      <c r="S1019">
        <v>404</v>
      </c>
      <c r="T1019">
        <v>305095.01</v>
      </c>
      <c r="U1019">
        <v>-134228.99</v>
      </c>
      <c r="V1019">
        <v>0</v>
      </c>
      <c r="W1019" t="s">
        <v>11777</v>
      </c>
      <c r="X1019">
        <v>0</v>
      </c>
      <c r="Y1019" t="s">
        <v>11625</v>
      </c>
    </row>
    <row r="1020" spans="1:25">
      <c r="A1020" t="s">
        <v>9739</v>
      </c>
      <c r="B1020">
        <v>0</v>
      </c>
      <c r="C1020">
        <v>0</v>
      </c>
      <c r="D1020">
        <v>0</v>
      </c>
      <c r="E1020">
        <v>0</v>
      </c>
      <c r="F1020">
        <v>0</v>
      </c>
      <c r="G1020">
        <v>0</v>
      </c>
      <c r="H1020">
        <v>0</v>
      </c>
      <c r="I1020">
        <v>0</v>
      </c>
      <c r="J1020">
        <v>2017</v>
      </c>
      <c r="K1020" t="s">
        <v>623</v>
      </c>
      <c r="L1020" t="s">
        <v>9863</v>
      </c>
      <c r="M1020" t="s">
        <v>11845</v>
      </c>
      <c r="N1020" t="s">
        <v>11629</v>
      </c>
      <c r="O1020" s="1">
        <v>30863</v>
      </c>
      <c r="Q1020" t="s">
        <v>11779</v>
      </c>
      <c r="R1020" t="s">
        <v>11778</v>
      </c>
      <c r="S1020">
        <v>404</v>
      </c>
      <c r="T1020">
        <v>250077.01</v>
      </c>
      <c r="U1020">
        <v>-342731</v>
      </c>
      <c r="V1020">
        <v>0</v>
      </c>
      <c r="W1020" t="s">
        <v>11777</v>
      </c>
      <c r="X1020">
        <v>0</v>
      </c>
      <c r="Y1020" t="s">
        <v>11625</v>
      </c>
    </row>
    <row r="1021" spans="1:25">
      <c r="A1021" t="s">
        <v>9739</v>
      </c>
      <c r="B1021">
        <v>1</v>
      </c>
      <c r="C1021">
        <v>0</v>
      </c>
      <c r="D1021">
        <v>1</v>
      </c>
      <c r="E1021">
        <v>0</v>
      </c>
      <c r="F1021">
        <v>0</v>
      </c>
      <c r="G1021">
        <v>0</v>
      </c>
      <c r="H1021">
        <v>0</v>
      </c>
      <c r="I1021">
        <v>0</v>
      </c>
      <c r="J1021">
        <v>2017</v>
      </c>
      <c r="K1021" t="s">
        <v>623</v>
      </c>
      <c r="L1021" t="s">
        <v>8319</v>
      </c>
      <c r="M1021">
        <v>1</v>
      </c>
      <c r="N1021" t="s">
        <v>11629</v>
      </c>
      <c r="O1021" s="1">
        <v>29099</v>
      </c>
      <c r="Q1021" t="s">
        <v>11779</v>
      </c>
      <c r="R1021" t="s">
        <v>11778</v>
      </c>
      <c r="S1021">
        <v>0.54</v>
      </c>
      <c r="T1021">
        <v>1944</v>
      </c>
      <c r="U1021">
        <v>1929</v>
      </c>
      <c r="V1021">
        <v>0</v>
      </c>
      <c r="W1021" t="s">
        <v>11777</v>
      </c>
      <c r="X1021">
        <v>0</v>
      </c>
      <c r="Y1021" t="s">
        <v>11625</v>
      </c>
    </row>
    <row r="1022" spans="1:25">
      <c r="A1022" t="s">
        <v>9739</v>
      </c>
      <c r="B1022">
        <v>1</v>
      </c>
      <c r="C1022">
        <v>0</v>
      </c>
      <c r="D1022">
        <v>1</v>
      </c>
      <c r="E1022">
        <v>0</v>
      </c>
      <c r="F1022">
        <v>0</v>
      </c>
      <c r="G1022">
        <v>0</v>
      </c>
      <c r="H1022">
        <v>0</v>
      </c>
      <c r="I1022">
        <v>0</v>
      </c>
      <c r="J1022">
        <v>2017</v>
      </c>
      <c r="K1022" t="s">
        <v>623</v>
      </c>
      <c r="L1022" t="s">
        <v>8319</v>
      </c>
      <c r="M1022">
        <v>2</v>
      </c>
      <c r="N1022" t="s">
        <v>11629</v>
      </c>
      <c r="O1022" s="1">
        <v>29099</v>
      </c>
      <c r="Q1022" t="s">
        <v>11779</v>
      </c>
      <c r="R1022" t="s">
        <v>11778</v>
      </c>
      <c r="S1022">
        <v>0.54</v>
      </c>
      <c r="T1022">
        <v>1944</v>
      </c>
      <c r="U1022">
        <v>1929</v>
      </c>
      <c r="V1022">
        <v>0</v>
      </c>
      <c r="W1022" t="s">
        <v>11777</v>
      </c>
      <c r="X1022">
        <v>0</v>
      </c>
      <c r="Y1022" t="s">
        <v>11625</v>
      </c>
    </row>
    <row r="1023" spans="1:25">
      <c r="A1023" t="s">
        <v>9739</v>
      </c>
      <c r="B1023">
        <v>1</v>
      </c>
      <c r="C1023">
        <v>0</v>
      </c>
      <c r="D1023">
        <v>1</v>
      </c>
      <c r="E1023">
        <v>0</v>
      </c>
      <c r="F1023">
        <v>0</v>
      </c>
      <c r="G1023">
        <v>0</v>
      </c>
      <c r="H1023">
        <v>0</v>
      </c>
      <c r="I1023">
        <v>0</v>
      </c>
      <c r="J1023">
        <v>2017</v>
      </c>
      <c r="K1023" t="s">
        <v>623</v>
      </c>
      <c r="L1023" t="s">
        <v>8320</v>
      </c>
      <c r="M1023">
        <v>1</v>
      </c>
      <c r="N1023" t="s">
        <v>11629</v>
      </c>
      <c r="O1023" s="1">
        <v>32568</v>
      </c>
      <c r="Q1023" t="s">
        <v>11779</v>
      </c>
      <c r="R1023" t="s">
        <v>11778</v>
      </c>
      <c r="S1023">
        <v>0.5</v>
      </c>
      <c r="T1023">
        <v>315</v>
      </c>
      <c r="U1023">
        <v>315</v>
      </c>
      <c r="V1023">
        <v>0</v>
      </c>
      <c r="W1023" t="s">
        <v>11777</v>
      </c>
      <c r="X1023">
        <v>0</v>
      </c>
      <c r="Y1023" t="s">
        <v>11625</v>
      </c>
    </row>
    <row r="1024" spans="1:25">
      <c r="A1024" t="s">
        <v>9739</v>
      </c>
      <c r="B1024">
        <v>1</v>
      </c>
      <c r="C1024">
        <v>0</v>
      </c>
      <c r="D1024">
        <v>1</v>
      </c>
      <c r="E1024">
        <v>0</v>
      </c>
      <c r="F1024">
        <v>0</v>
      </c>
      <c r="G1024">
        <v>0</v>
      </c>
      <c r="H1024">
        <v>0</v>
      </c>
      <c r="I1024">
        <v>0</v>
      </c>
      <c r="J1024">
        <v>2017</v>
      </c>
      <c r="K1024" t="s">
        <v>623</v>
      </c>
      <c r="L1024" t="s">
        <v>8190</v>
      </c>
      <c r="M1024" t="s">
        <v>11829</v>
      </c>
      <c r="N1024" t="s">
        <v>11629</v>
      </c>
      <c r="O1024" s="1">
        <v>32924</v>
      </c>
      <c r="Q1024" t="s">
        <v>11779</v>
      </c>
      <c r="R1024" t="s">
        <v>11778</v>
      </c>
      <c r="S1024">
        <v>5</v>
      </c>
      <c r="T1024">
        <v>18240</v>
      </c>
      <c r="U1024">
        <v>18240</v>
      </c>
      <c r="V1024">
        <v>0</v>
      </c>
      <c r="W1024" t="s">
        <v>11777</v>
      </c>
      <c r="X1024">
        <v>0</v>
      </c>
      <c r="Y1024" t="s">
        <v>11625</v>
      </c>
    </row>
    <row r="1025" spans="1:25">
      <c r="A1025" t="s">
        <v>9739</v>
      </c>
      <c r="B1025">
        <v>1</v>
      </c>
      <c r="C1025">
        <v>0</v>
      </c>
      <c r="D1025">
        <v>1</v>
      </c>
      <c r="E1025">
        <v>0</v>
      </c>
      <c r="F1025">
        <v>0</v>
      </c>
      <c r="G1025">
        <v>0</v>
      </c>
      <c r="H1025">
        <v>0</v>
      </c>
      <c r="I1025">
        <v>0</v>
      </c>
      <c r="J1025">
        <v>2017</v>
      </c>
      <c r="K1025" t="s">
        <v>623</v>
      </c>
      <c r="L1025" t="s">
        <v>8472</v>
      </c>
      <c r="M1025" t="s">
        <v>11651</v>
      </c>
      <c r="N1025" t="s">
        <v>11629</v>
      </c>
      <c r="O1025" s="1">
        <v>32929</v>
      </c>
      <c r="Q1025" t="s">
        <v>11779</v>
      </c>
      <c r="R1025" t="s">
        <v>11778</v>
      </c>
      <c r="S1025">
        <v>1.1000000000000001</v>
      </c>
      <c r="T1025">
        <v>5272</v>
      </c>
      <c r="U1025">
        <v>5272</v>
      </c>
      <c r="V1025">
        <v>0</v>
      </c>
      <c r="W1025" t="s">
        <v>11777</v>
      </c>
      <c r="X1025">
        <v>0</v>
      </c>
      <c r="Y1025" t="s">
        <v>11625</v>
      </c>
    </row>
    <row r="1026" spans="1:25">
      <c r="A1026" t="s">
        <v>9739</v>
      </c>
      <c r="B1026">
        <v>1</v>
      </c>
      <c r="C1026">
        <v>0</v>
      </c>
      <c r="D1026">
        <v>1</v>
      </c>
      <c r="E1026">
        <v>0</v>
      </c>
      <c r="F1026">
        <v>0</v>
      </c>
      <c r="G1026">
        <v>0</v>
      </c>
      <c r="H1026">
        <v>0</v>
      </c>
      <c r="I1026">
        <v>0</v>
      </c>
      <c r="J1026">
        <v>2017</v>
      </c>
      <c r="K1026" t="s">
        <v>623</v>
      </c>
      <c r="L1026" t="s">
        <v>8388</v>
      </c>
      <c r="M1026" t="s">
        <v>11651</v>
      </c>
      <c r="N1026" t="s">
        <v>11629</v>
      </c>
      <c r="O1026" s="1">
        <v>32790</v>
      </c>
      <c r="Q1026" t="s">
        <v>11779</v>
      </c>
      <c r="R1026" t="s">
        <v>11778</v>
      </c>
      <c r="S1026">
        <v>1.1000000000000001</v>
      </c>
      <c r="T1026">
        <v>5393</v>
      </c>
      <c r="U1026">
        <v>5393</v>
      </c>
      <c r="V1026">
        <v>0</v>
      </c>
      <c r="W1026" t="s">
        <v>11777</v>
      </c>
      <c r="X1026">
        <v>0</v>
      </c>
      <c r="Y1026" t="s">
        <v>11625</v>
      </c>
    </row>
    <row r="1027" spans="1:25">
      <c r="A1027" t="s">
        <v>9739</v>
      </c>
      <c r="B1027">
        <v>0</v>
      </c>
      <c r="C1027">
        <v>0</v>
      </c>
      <c r="D1027">
        <v>1</v>
      </c>
      <c r="E1027">
        <v>0</v>
      </c>
      <c r="F1027">
        <v>0</v>
      </c>
      <c r="G1027">
        <v>0</v>
      </c>
      <c r="H1027">
        <v>0</v>
      </c>
      <c r="I1027">
        <v>0</v>
      </c>
      <c r="J1027">
        <v>2017</v>
      </c>
      <c r="K1027" t="s">
        <v>623</v>
      </c>
      <c r="L1027" t="s">
        <v>8145</v>
      </c>
      <c r="M1027" t="s">
        <v>11651</v>
      </c>
      <c r="N1027" t="s">
        <v>11629</v>
      </c>
      <c r="O1027" s="1">
        <v>32960</v>
      </c>
      <c r="Q1027" t="s">
        <v>11779</v>
      </c>
      <c r="R1027" t="s">
        <v>11778</v>
      </c>
      <c r="S1027">
        <v>3</v>
      </c>
      <c r="T1027">
        <v>10717</v>
      </c>
      <c r="U1027">
        <v>10717</v>
      </c>
      <c r="V1027">
        <v>0</v>
      </c>
      <c r="W1027" t="s">
        <v>11777</v>
      </c>
      <c r="X1027">
        <v>0</v>
      </c>
      <c r="Y1027" t="s">
        <v>11625</v>
      </c>
    </row>
    <row r="1028" spans="1:25">
      <c r="A1028" t="s">
        <v>9739</v>
      </c>
      <c r="B1028">
        <v>1</v>
      </c>
      <c r="C1028">
        <v>0</v>
      </c>
      <c r="D1028">
        <v>1</v>
      </c>
      <c r="E1028">
        <v>0</v>
      </c>
      <c r="F1028">
        <v>0</v>
      </c>
      <c r="G1028">
        <v>0</v>
      </c>
      <c r="H1028">
        <v>0</v>
      </c>
      <c r="I1028">
        <v>0</v>
      </c>
      <c r="J1028">
        <v>2017</v>
      </c>
      <c r="K1028" t="s">
        <v>623</v>
      </c>
      <c r="L1028" t="s">
        <v>8285</v>
      </c>
      <c r="M1028" t="s">
        <v>11844</v>
      </c>
      <c r="N1028" t="s">
        <v>11629</v>
      </c>
      <c r="O1028" s="1">
        <v>30468</v>
      </c>
      <c r="Q1028" t="s">
        <v>11779</v>
      </c>
      <c r="R1028" t="s">
        <v>11778</v>
      </c>
      <c r="S1028">
        <v>1</v>
      </c>
      <c r="T1028">
        <v>3000</v>
      </c>
      <c r="U1028">
        <v>3000</v>
      </c>
      <c r="V1028">
        <v>0</v>
      </c>
      <c r="W1028" t="s">
        <v>11777</v>
      </c>
      <c r="X1028">
        <v>0</v>
      </c>
      <c r="Y1028" t="s">
        <v>11625</v>
      </c>
    </row>
    <row r="1029" spans="1:25">
      <c r="A1029" t="s">
        <v>9739</v>
      </c>
      <c r="B1029">
        <v>1</v>
      </c>
      <c r="C1029">
        <v>0</v>
      </c>
      <c r="D1029">
        <v>1</v>
      </c>
      <c r="E1029">
        <v>0</v>
      </c>
      <c r="F1029">
        <v>0</v>
      </c>
      <c r="G1029">
        <v>0</v>
      </c>
      <c r="H1029">
        <v>0</v>
      </c>
      <c r="I1029">
        <v>0</v>
      </c>
      <c r="J1029">
        <v>2017</v>
      </c>
      <c r="K1029" t="s">
        <v>623</v>
      </c>
      <c r="L1029" t="s">
        <v>8285</v>
      </c>
      <c r="M1029" t="s">
        <v>11843</v>
      </c>
      <c r="N1029" t="s">
        <v>11629</v>
      </c>
      <c r="O1029" s="1">
        <v>30468</v>
      </c>
      <c r="Q1029" t="s">
        <v>11779</v>
      </c>
      <c r="R1029" t="s">
        <v>11778</v>
      </c>
      <c r="S1029">
        <v>1</v>
      </c>
      <c r="T1029">
        <v>3001</v>
      </c>
      <c r="U1029">
        <v>3001</v>
      </c>
      <c r="V1029">
        <v>0</v>
      </c>
      <c r="W1029" t="s">
        <v>11777</v>
      </c>
      <c r="X1029">
        <v>0</v>
      </c>
      <c r="Y1029" t="s">
        <v>11625</v>
      </c>
    </row>
    <row r="1030" spans="1:25">
      <c r="A1030" t="s">
        <v>9739</v>
      </c>
      <c r="B1030">
        <v>1</v>
      </c>
      <c r="C1030">
        <v>0</v>
      </c>
      <c r="D1030">
        <v>1</v>
      </c>
      <c r="E1030">
        <v>0</v>
      </c>
      <c r="F1030">
        <v>0</v>
      </c>
      <c r="G1030">
        <v>0</v>
      </c>
      <c r="H1030">
        <v>0</v>
      </c>
      <c r="I1030">
        <v>0</v>
      </c>
      <c r="J1030">
        <v>2017</v>
      </c>
      <c r="K1030" t="s">
        <v>623</v>
      </c>
      <c r="L1030" t="s">
        <v>8324</v>
      </c>
      <c r="M1030">
        <v>1641</v>
      </c>
      <c r="N1030" t="s">
        <v>11661</v>
      </c>
      <c r="O1030" s="1">
        <v>30590</v>
      </c>
      <c r="Q1030" t="s">
        <v>11779</v>
      </c>
      <c r="R1030" t="s">
        <v>11778</v>
      </c>
      <c r="S1030">
        <v>1.46</v>
      </c>
      <c r="T1030">
        <v>3569</v>
      </c>
      <c r="U1030">
        <v>3569</v>
      </c>
      <c r="V1030">
        <v>0</v>
      </c>
      <c r="W1030" t="s">
        <v>11777</v>
      </c>
      <c r="X1030">
        <v>0</v>
      </c>
      <c r="Y1030" t="s">
        <v>11625</v>
      </c>
    </row>
    <row r="1031" spans="1:25">
      <c r="A1031" t="s">
        <v>9739</v>
      </c>
      <c r="B1031">
        <v>1</v>
      </c>
      <c r="C1031">
        <v>0</v>
      </c>
      <c r="D1031">
        <v>1</v>
      </c>
      <c r="E1031">
        <v>0</v>
      </c>
      <c r="F1031">
        <v>0</v>
      </c>
      <c r="G1031">
        <v>0</v>
      </c>
      <c r="H1031">
        <v>0</v>
      </c>
      <c r="I1031">
        <v>0</v>
      </c>
      <c r="J1031">
        <v>2017</v>
      </c>
      <c r="K1031" t="s">
        <v>623</v>
      </c>
      <c r="L1031" t="s">
        <v>8324</v>
      </c>
      <c r="M1031">
        <v>1642</v>
      </c>
      <c r="N1031" t="s">
        <v>11661</v>
      </c>
      <c r="O1031" s="1">
        <v>30590</v>
      </c>
      <c r="Q1031" t="s">
        <v>11779</v>
      </c>
      <c r="R1031" t="s">
        <v>11778</v>
      </c>
      <c r="S1031">
        <v>1.46</v>
      </c>
      <c r="T1031">
        <v>31</v>
      </c>
      <c r="U1031">
        <v>31</v>
      </c>
      <c r="V1031">
        <v>0</v>
      </c>
      <c r="W1031" t="s">
        <v>11777</v>
      </c>
      <c r="X1031">
        <v>0</v>
      </c>
      <c r="Y1031" t="s">
        <v>11625</v>
      </c>
    </row>
    <row r="1032" spans="1:25">
      <c r="A1032" t="s">
        <v>9739</v>
      </c>
      <c r="B1032">
        <v>1</v>
      </c>
      <c r="C1032">
        <v>0</v>
      </c>
      <c r="D1032">
        <v>1</v>
      </c>
      <c r="E1032">
        <v>0</v>
      </c>
      <c r="F1032">
        <v>0</v>
      </c>
      <c r="G1032">
        <v>0</v>
      </c>
      <c r="H1032">
        <v>0</v>
      </c>
      <c r="I1032">
        <v>0</v>
      </c>
      <c r="J1032">
        <v>2017</v>
      </c>
      <c r="K1032" t="s">
        <v>623</v>
      </c>
      <c r="L1032" t="s">
        <v>8324</v>
      </c>
      <c r="M1032">
        <v>8332</v>
      </c>
      <c r="N1032" t="s">
        <v>11661</v>
      </c>
      <c r="O1032" s="1">
        <v>30590</v>
      </c>
      <c r="Q1032" t="s">
        <v>11779</v>
      </c>
      <c r="R1032" t="s">
        <v>11778</v>
      </c>
      <c r="S1032">
        <v>0.09</v>
      </c>
      <c r="T1032">
        <v>0.01</v>
      </c>
      <c r="U1032">
        <v>0.01</v>
      </c>
      <c r="V1032">
        <v>0</v>
      </c>
      <c r="W1032" t="s">
        <v>11777</v>
      </c>
      <c r="X1032">
        <v>0</v>
      </c>
      <c r="Y1032" t="s">
        <v>11625</v>
      </c>
    </row>
    <row r="1033" spans="1:25">
      <c r="A1033" t="s">
        <v>9739</v>
      </c>
      <c r="B1033">
        <v>1</v>
      </c>
      <c r="C1033">
        <v>0</v>
      </c>
      <c r="D1033">
        <v>1</v>
      </c>
      <c r="E1033">
        <v>0</v>
      </c>
      <c r="F1033">
        <v>0</v>
      </c>
      <c r="G1033">
        <v>0</v>
      </c>
      <c r="H1033">
        <v>0</v>
      </c>
      <c r="I1033">
        <v>0</v>
      </c>
      <c r="J1033">
        <v>2017</v>
      </c>
      <c r="K1033" t="s">
        <v>623</v>
      </c>
      <c r="L1033" t="s">
        <v>8326</v>
      </c>
      <c r="M1033">
        <v>1</v>
      </c>
      <c r="N1033" t="s">
        <v>11629</v>
      </c>
      <c r="O1033" s="1">
        <v>29129</v>
      </c>
      <c r="Q1033" t="s">
        <v>11779</v>
      </c>
      <c r="R1033" t="s">
        <v>11778</v>
      </c>
      <c r="S1033">
        <v>8</v>
      </c>
      <c r="T1033">
        <v>10740</v>
      </c>
      <c r="U1033">
        <v>10739</v>
      </c>
      <c r="V1033">
        <v>0</v>
      </c>
      <c r="W1033" t="s">
        <v>11777</v>
      </c>
      <c r="X1033">
        <v>0</v>
      </c>
      <c r="Y1033" t="s">
        <v>11625</v>
      </c>
    </row>
    <row r="1034" spans="1:25">
      <c r="A1034" t="s">
        <v>9739</v>
      </c>
      <c r="B1034">
        <v>1</v>
      </c>
      <c r="C1034">
        <v>0</v>
      </c>
      <c r="D1034">
        <v>1</v>
      </c>
      <c r="E1034">
        <v>0</v>
      </c>
      <c r="F1034">
        <v>0</v>
      </c>
      <c r="G1034">
        <v>0</v>
      </c>
      <c r="H1034">
        <v>0</v>
      </c>
      <c r="I1034">
        <v>0</v>
      </c>
      <c r="J1034">
        <v>2017</v>
      </c>
      <c r="K1034" t="s">
        <v>623</v>
      </c>
      <c r="L1034" t="s">
        <v>8329</v>
      </c>
      <c r="M1034">
        <v>1</v>
      </c>
      <c r="N1034" t="s">
        <v>11629</v>
      </c>
      <c r="O1034" s="1">
        <v>22678</v>
      </c>
      <c r="Q1034" t="s">
        <v>11779</v>
      </c>
      <c r="R1034" t="s">
        <v>11778</v>
      </c>
      <c r="S1034">
        <v>18</v>
      </c>
      <c r="T1034">
        <v>108971</v>
      </c>
      <c r="U1034">
        <v>108851</v>
      </c>
      <c r="V1034">
        <v>0</v>
      </c>
      <c r="W1034" t="s">
        <v>11777</v>
      </c>
      <c r="X1034">
        <v>0</v>
      </c>
      <c r="Y1034" t="s">
        <v>11625</v>
      </c>
    </row>
    <row r="1035" spans="1:25">
      <c r="A1035" t="s">
        <v>9739</v>
      </c>
      <c r="B1035">
        <v>0</v>
      </c>
      <c r="C1035">
        <v>0</v>
      </c>
      <c r="D1035">
        <v>0</v>
      </c>
      <c r="E1035">
        <v>0</v>
      </c>
      <c r="F1035">
        <v>0</v>
      </c>
      <c r="G1035">
        <v>0</v>
      </c>
      <c r="H1035">
        <v>0</v>
      </c>
      <c r="I1035">
        <v>0</v>
      </c>
      <c r="J1035">
        <v>2017</v>
      </c>
      <c r="K1035" t="s">
        <v>623</v>
      </c>
      <c r="L1035" t="s">
        <v>9856</v>
      </c>
      <c r="M1035" t="s">
        <v>11842</v>
      </c>
      <c r="N1035" t="s">
        <v>11629</v>
      </c>
      <c r="O1035" s="1">
        <v>24093</v>
      </c>
      <c r="Q1035" t="s">
        <v>11779</v>
      </c>
      <c r="R1035" t="s">
        <v>11778</v>
      </c>
      <c r="S1035">
        <v>86</v>
      </c>
      <c r="T1035">
        <v>404838</v>
      </c>
      <c r="U1035">
        <v>403905</v>
      </c>
      <c r="V1035">
        <v>0</v>
      </c>
      <c r="W1035" t="s">
        <v>11777</v>
      </c>
      <c r="X1035">
        <v>0</v>
      </c>
      <c r="Y1035" t="s">
        <v>11625</v>
      </c>
    </row>
    <row r="1036" spans="1:25">
      <c r="A1036" t="s">
        <v>9739</v>
      </c>
      <c r="B1036">
        <v>0</v>
      </c>
      <c r="C1036">
        <v>0</v>
      </c>
      <c r="D1036">
        <v>0</v>
      </c>
      <c r="E1036">
        <v>0</v>
      </c>
      <c r="F1036">
        <v>0</v>
      </c>
      <c r="G1036">
        <v>0</v>
      </c>
      <c r="H1036">
        <v>0</v>
      </c>
      <c r="I1036">
        <v>0</v>
      </c>
      <c r="J1036">
        <v>2017</v>
      </c>
      <c r="K1036" t="s">
        <v>623</v>
      </c>
      <c r="L1036" t="s">
        <v>9856</v>
      </c>
      <c r="M1036" t="s">
        <v>11841</v>
      </c>
      <c r="N1036" t="s">
        <v>11629</v>
      </c>
      <c r="O1036" s="1">
        <v>24093</v>
      </c>
      <c r="Q1036" t="s">
        <v>11779</v>
      </c>
      <c r="R1036" t="s">
        <v>11778</v>
      </c>
      <c r="S1036">
        <v>86</v>
      </c>
      <c r="T1036">
        <v>365511</v>
      </c>
      <c r="U1036">
        <v>365430</v>
      </c>
      <c r="V1036">
        <v>0</v>
      </c>
      <c r="W1036" t="s">
        <v>11777</v>
      </c>
      <c r="X1036">
        <v>0</v>
      </c>
      <c r="Y1036" t="s">
        <v>11625</v>
      </c>
    </row>
    <row r="1037" spans="1:25">
      <c r="A1037" t="s">
        <v>9739</v>
      </c>
      <c r="B1037">
        <v>0</v>
      </c>
      <c r="C1037">
        <v>0</v>
      </c>
      <c r="D1037">
        <v>0</v>
      </c>
      <c r="E1037">
        <v>0</v>
      </c>
      <c r="F1037">
        <v>0</v>
      </c>
      <c r="G1037">
        <v>0</v>
      </c>
      <c r="H1037">
        <v>0</v>
      </c>
      <c r="I1037">
        <v>0</v>
      </c>
      <c r="J1037">
        <v>2017</v>
      </c>
      <c r="K1037" t="s">
        <v>623</v>
      </c>
      <c r="L1037" t="s">
        <v>9854</v>
      </c>
      <c r="M1037" t="s">
        <v>11636</v>
      </c>
      <c r="N1037" t="s">
        <v>11629</v>
      </c>
      <c r="O1037" s="1">
        <v>22372</v>
      </c>
      <c r="Q1037" t="s">
        <v>11779</v>
      </c>
      <c r="R1037" t="s">
        <v>11778</v>
      </c>
      <c r="S1037">
        <v>80.8</v>
      </c>
      <c r="T1037">
        <v>397468</v>
      </c>
      <c r="U1037">
        <v>397461</v>
      </c>
      <c r="V1037">
        <v>0</v>
      </c>
      <c r="W1037" t="s">
        <v>11777</v>
      </c>
      <c r="X1037">
        <v>0</v>
      </c>
      <c r="Y1037" t="s">
        <v>11625</v>
      </c>
    </row>
    <row r="1038" spans="1:25">
      <c r="A1038" t="s">
        <v>9739</v>
      </c>
      <c r="B1038">
        <v>0</v>
      </c>
      <c r="C1038">
        <v>0</v>
      </c>
      <c r="D1038">
        <v>0</v>
      </c>
      <c r="E1038">
        <v>0</v>
      </c>
      <c r="F1038">
        <v>0</v>
      </c>
      <c r="G1038">
        <v>0</v>
      </c>
      <c r="H1038">
        <v>0</v>
      </c>
      <c r="I1038">
        <v>0</v>
      </c>
      <c r="J1038">
        <v>2017</v>
      </c>
      <c r="K1038" t="s">
        <v>623</v>
      </c>
      <c r="L1038" t="s">
        <v>9854</v>
      </c>
      <c r="M1038" t="s">
        <v>11692</v>
      </c>
      <c r="N1038" t="s">
        <v>11629</v>
      </c>
      <c r="O1038" s="1">
        <v>25051</v>
      </c>
      <c r="Q1038" t="s">
        <v>11779</v>
      </c>
      <c r="R1038" t="s">
        <v>11778</v>
      </c>
      <c r="S1038">
        <v>80.8</v>
      </c>
      <c r="T1038">
        <v>382512</v>
      </c>
      <c r="U1038">
        <v>382504</v>
      </c>
      <c r="V1038">
        <v>0</v>
      </c>
      <c r="W1038" t="s">
        <v>11777</v>
      </c>
      <c r="X1038">
        <v>0</v>
      </c>
      <c r="Y1038" t="s">
        <v>11625</v>
      </c>
    </row>
    <row r="1039" spans="1:25">
      <c r="A1039" t="s">
        <v>9739</v>
      </c>
      <c r="B1039">
        <v>1</v>
      </c>
      <c r="C1039">
        <v>0</v>
      </c>
      <c r="D1039">
        <v>1</v>
      </c>
      <c r="E1039">
        <v>0</v>
      </c>
      <c r="F1039">
        <v>0</v>
      </c>
      <c r="G1039">
        <v>0</v>
      </c>
      <c r="H1039">
        <v>0</v>
      </c>
      <c r="I1039">
        <v>0</v>
      </c>
      <c r="J1039">
        <v>2017</v>
      </c>
      <c r="K1039" t="s">
        <v>623</v>
      </c>
      <c r="L1039" t="s">
        <v>8342</v>
      </c>
      <c r="M1039" t="s">
        <v>11636</v>
      </c>
      <c r="N1039" t="s">
        <v>11629</v>
      </c>
      <c r="O1039" s="1">
        <v>31199</v>
      </c>
      <c r="Q1039" t="s">
        <v>11779</v>
      </c>
      <c r="R1039" t="s">
        <v>11778</v>
      </c>
      <c r="S1039">
        <v>10</v>
      </c>
      <c r="T1039">
        <v>40653.01</v>
      </c>
      <c r="U1039">
        <v>40590.019999999997</v>
      </c>
      <c r="V1039">
        <v>0</v>
      </c>
      <c r="W1039" t="s">
        <v>11777</v>
      </c>
      <c r="X1039">
        <v>0</v>
      </c>
      <c r="Y1039" t="s">
        <v>11625</v>
      </c>
    </row>
    <row r="1040" spans="1:25">
      <c r="A1040" t="s">
        <v>9739</v>
      </c>
      <c r="B1040">
        <v>0</v>
      </c>
      <c r="C1040">
        <v>0</v>
      </c>
      <c r="D1040">
        <v>0</v>
      </c>
      <c r="E1040">
        <v>0</v>
      </c>
      <c r="F1040">
        <v>0</v>
      </c>
      <c r="G1040">
        <v>0</v>
      </c>
      <c r="H1040">
        <v>0</v>
      </c>
      <c r="I1040">
        <v>0</v>
      </c>
      <c r="J1040">
        <v>2017</v>
      </c>
      <c r="K1040" t="s">
        <v>623</v>
      </c>
      <c r="L1040" t="s">
        <v>9852</v>
      </c>
      <c r="M1040" t="s">
        <v>11708</v>
      </c>
      <c r="N1040" t="s">
        <v>11629</v>
      </c>
      <c r="O1040" s="1">
        <v>23132</v>
      </c>
      <c r="Q1040" t="s">
        <v>11779</v>
      </c>
      <c r="R1040" t="s">
        <v>11778</v>
      </c>
      <c r="S1040">
        <v>77.2</v>
      </c>
      <c r="T1040">
        <v>179900</v>
      </c>
      <c r="U1040">
        <v>179844</v>
      </c>
      <c r="V1040">
        <v>0</v>
      </c>
      <c r="W1040" t="s">
        <v>11777</v>
      </c>
      <c r="X1040">
        <v>0</v>
      </c>
      <c r="Y1040" t="s">
        <v>11625</v>
      </c>
    </row>
    <row r="1041" spans="1:25">
      <c r="A1041" t="s">
        <v>9739</v>
      </c>
      <c r="B1041">
        <v>0</v>
      </c>
      <c r="C1041">
        <v>0</v>
      </c>
      <c r="D1041">
        <v>0</v>
      </c>
      <c r="E1041">
        <v>0</v>
      </c>
      <c r="F1041">
        <v>0</v>
      </c>
      <c r="G1041">
        <v>0</v>
      </c>
      <c r="H1041">
        <v>0</v>
      </c>
      <c r="I1041">
        <v>0</v>
      </c>
      <c r="J1041">
        <v>2017</v>
      </c>
      <c r="K1041" t="s">
        <v>623</v>
      </c>
      <c r="L1041" t="s">
        <v>9852</v>
      </c>
      <c r="M1041" t="s">
        <v>11784</v>
      </c>
      <c r="N1041" t="s">
        <v>11629</v>
      </c>
      <c r="O1041" s="1">
        <v>23193</v>
      </c>
      <c r="Q1041" t="s">
        <v>11779</v>
      </c>
      <c r="R1041" t="s">
        <v>11778</v>
      </c>
      <c r="S1041">
        <v>77.2</v>
      </c>
      <c r="T1041">
        <v>179900</v>
      </c>
      <c r="U1041">
        <v>179844</v>
      </c>
      <c r="V1041">
        <v>0</v>
      </c>
      <c r="W1041" t="s">
        <v>11777</v>
      </c>
      <c r="X1041">
        <v>0</v>
      </c>
      <c r="Y1041" t="s">
        <v>11625</v>
      </c>
    </row>
    <row r="1042" spans="1:25">
      <c r="A1042" t="s">
        <v>9739</v>
      </c>
      <c r="B1042">
        <v>1</v>
      </c>
      <c r="C1042">
        <v>0</v>
      </c>
      <c r="D1042">
        <v>1</v>
      </c>
      <c r="E1042">
        <v>0</v>
      </c>
      <c r="F1042">
        <v>0</v>
      </c>
      <c r="G1042">
        <v>0</v>
      </c>
      <c r="H1042">
        <v>0</v>
      </c>
      <c r="I1042">
        <v>0</v>
      </c>
      <c r="J1042">
        <v>2017</v>
      </c>
      <c r="K1042" t="s">
        <v>623</v>
      </c>
      <c r="L1042" t="s">
        <v>8347</v>
      </c>
      <c r="M1042">
        <v>1</v>
      </c>
      <c r="N1042" t="s">
        <v>11629</v>
      </c>
      <c r="O1042" s="1">
        <v>32994</v>
      </c>
      <c r="Q1042" t="s">
        <v>11779</v>
      </c>
      <c r="R1042" t="s">
        <v>11778</v>
      </c>
      <c r="S1042">
        <v>1</v>
      </c>
      <c r="T1042">
        <v>7537</v>
      </c>
      <c r="U1042">
        <v>7537</v>
      </c>
      <c r="V1042">
        <v>0</v>
      </c>
      <c r="W1042" t="s">
        <v>11777</v>
      </c>
      <c r="X1042">
        <v>0</v>
      </c>
      <c r="Y1042" t="s">
        <v>11625</v>
      </c>
    </row>
    <row r="1043" spans="1:25">
      <c r="A1043" t="s">
        <v>9739</v>
      </c>
      <c r="B1043">
        <v>1</v>
      </c>
      <c r="C1043">
        <v>0</v>
      </c>
      <c r="D1043">
        <v>1</v>
      </c>
      <c r="E1043">
        <v>0</v>
      </c>
      <c r="F1043">
        <v>0</v>
      </c>
      <c r="G1043">
        <v>0</v>
      </c>
      <c r="H1043">
        <v>0</v>
      </c>
      <c r="I1043">
        <v>0</v>
      </c>
      <c r="J1043">
        <v>2017</v>
      </c>
      <c r="K1043" t="s">
        <v>623</v>
      </c>
      <c r="L1043" t="s">
        <v>8349</v>
      </c>
      <c r="M1043">
        <v>2</v>
      </c>
      <c r="N1043" t="s">
        <v>11629</v>
      </c>
      <c r="O1043" s="1">
        <v>10837</v>
      </c>
      <c r="Q1043" t="s">
        <v>11779</v>
      </c>
      <c r="R1043" t="s">
        <v>11778</v>
      </c>
      <c r="S1043">
        <v>1.8</v>
      </c>
      <c r="T1043">
        <v>7154</v>
      </c>
      <c r="U1043">
        <v>7154</v>
      </c>
      <c r="V1043">
        <v>0</v>
      </c>
      <c r="W1043" t="s">
        <v>11777</v>
      </c>
      <c r="X1043">
        <v>0</v>
      </c>
      <c r="Y1043" t="s">
        <v>11625</v>
      </c>
    </row>
    <row r="1044" spans="1:25">
      <c r="A1044" t="s">
        <v>9739</v>
      </c>
      <c r="B1044">
        <v>1</v>
      </c>
      <c r="C1044">
        <v>0</v>
      </c>
      <c r="D1044">
        <v>1</v>
      </c>
      <c r="E1044">
        <v>0</v>
      </c>
      <c r="F1044">
        <v>0</v>
      </c>
      <c r="G1044">
        <v>0</v>
      </c>
      <c r="H1044">
        <v>0</v>
      </c>
      <c r="I1044">
        <v>0</v>
      </c>
      <c r="J1044">
        <v>2017</v>
      </c>
      <c r="K1044" t="s">
        <v>623</v>
      </c>
      <c r="L1044" t="s">
        <v>8351</v>
      </c>
      <c r="M1044">
        <v>1</v>
      </c>
      <c r="N1044" t="s">
        <v>11629</v>
      </c>
      <c r="O1044" s="1">
        <v>4870</v>
      </c>
      <c r="Q1044" t="s">
        <v>11779</v>
      </c>
      <c r="R1044" t="s">
        <v>11778</v>
      </c>
      <c r="S1044">
        <v>4.8</v>
      </c>
      <c r="T1044">
        <v>19807</v>
      </c>
      <c r="U1044">
        <v>19807</v>
      </c>
      <c r="V1044">
        <v>0</v>
      </c>
      <c r="W1044" t="s">
        <v>11777</v>
      </c>
      <c r="X1044">
        <v>0</v>
      </c>
      <c r="Y1044" t="s">
        <v>11625</v>
      </c>
    </row>
    <row r="1045" spans="1:25">
      <c r="A1045" t="s">
        <v>9739</v>
      </c>
      <c r="B1045">
        <v>1</v>
      </c>
      <c r="C1045">
        <v>0</v>
      </c>
      <c r="D1045">
        <v>1</v>
      </c>
      <c r="E1045">
        <v>0</v>
      </c>
      <c r="F1045">
        <v>0</v>
      </c>
      <c r="G1045">
        <v>0</v>
      </c>
      <c r="H1045">
        <v>0</v>
      </c>
      <c r="I1045">
        <v>0</v>
      </c>
      <c r="J1045">
        <v>2017</v>
      </c>
      <c r="K1045" t="s">
        <v>623</v>
      </c>
      <c r="L1045" t="s">
        <v>8603</v>
      </c>
      <c r="M1045">
        <v>1</v>
      </c>
      <c r="N1045" t="s">
        <v>11629</v>
      </c>
      <c r="O1045" s="1">
        <v>32948</v>
      </c>
      <c r="Q1045" t="s">
        <v>11779</v>
      </c>
      <c r="R1045" t="s">
        <v>11778</v>
      </c>
      <c r="S1045">
        <v>20</v>
      </c>
      <c r="T1045">
        <v>74469.03</v>
      </c>
      <c r="U1045">
        <v>72701.03</v>
      </c>
      <c r="V1045">
        <v>0</v>
      </c>
      <c r="W1045" t="s">
        <v>11777</v>
      </c>
      <c r="X1045">
        <v>0</v>
      </c>
      <c r="Y1045" t="s">
        <v>11625</v>
      </c>
    </row>
    <row r="1046" spans="1:25">
      <c r="A1046" t="s">
        <v>9739</v>
      </c>
      <c r="B1046">
        <v>1</v>
      </c>
      <c r="C1046">
        <v>0</v>
      </c>
      <c r="D1046">
        <v>1</v>
      </c>
      <c r="E1046">
        <v>0</v>
      </c>
      <c r="F1046">
        <v>0</v>
      </c>
      <c r="G1046">
        <v>0</v>
      </c>
      <c r="H1046">
        <v>0</v>
      </c>
      <c r="I1046">
        <v>0</v>
      </c>
      <c r="J1046">
        <v>2017</v>
      </c>
      <c r="K1046" t="s">
        <v>623</v>
      </c>
      <c r="L1046" t="s">
        <v>8356</v>
      </c>
      <c r="M1046">
        <v>1</v>
      </c>
      <c r="N1046" t="s">
        <v>11629</v>
      </c>
      <c r="O1046" s="1">
        <v>23255</v>
      </c>
      <c r="Q1046" t="s">
        <v>11779</v>
      </c>
      <c r="R1046" t="s">
        <v>11778</v>
      </c>
      <c r="S1046">
        <v>10</v>
      </c>
      <c r="T1046">
        <v>6992.1</v>
      </c>
      <c r="U1046">
        <v>6969.1</v>
      </c>
      <c r="V1046">
        <v>0</v>
      </c>
      <c r="W1046" t="s">
        <v>11777</v>
      </c>
      <c r="X1046">
        <v>0</v>
      </c>
      <c r="Y1046" t="s">
        <v>11625</v>
      </c>
    </row>
    <row r="1047" spans="1:25">
      <c r="A1047" t="s">
        <v>9739</v>
      </c>
      <c r="B1047">
        <v>1</v>
      </c>
      <c r="C1047">
        <v>0</v>
      </c>
      <c r="D1047">
        <v>1</v>
      </c>
      <c r="E1047">
        <v>0</v>
      </c>
      <c r="F1047">
        <v>0</v>
      </c>
      <c r="G1047">
        <v>0</v>
      </c>
      <c r="H1047">
        <v>0</v>
      </c>
      <c r="I1047">
        <v>0</v>
      </c>
      <c r="J1047">
        <v>2017</v>
      </c>
      <c r="K1047" t="s">
        <v>623</v>
      </c>
      <c r="L1047" t="s">
        <v>8359</v>
      </c>
      <c r="M1047" t="s">
        <v>11840</v>
      </c>
      <c r="N1047" t="s">
        <v>11629</v>
      </c>
      <c r="O1047" s="1">
        <v>7533</v>
      </c>
      <c r="Q1047" t="s">
        <v>11779</v>
      </c>
      <c r="R1047" t="s">
        <v>11778</v>
      </c>
      <c r="S1047">
        <v>12.6</v>
      </c>
      <c r="T1047">
        <v>37552.050000000003</v>
      </c>
      <c r="U1047">
        <v>37552.050000000003</v>
      </c>
      <c r="V1047">
        <v>0</v>
      </c>
      <c r="W1047" t="s">
        <v>11777</v>
      </c>
      <c r="X1047">
        <v>0</v>
      </c>
      <c r="Y1047" t="s">
        <v>11625</v>
      </c>
    </row>
    <row r="1048" spans="1:25">
      <c r="A1048" t="s">
        <v>9739</v>
      </c>
      <c r="B1048">
        <v>1</v>
      </c>
      <c r="C1048">
        <v>0</v>
      </c>
      <c r="D1048">
        <v>1</v>
      </c>
      <c r="E1048">
        <v>0</v>
      </c>
      <c r="F1048">
        <v>0</v>
      </c>
      <c r="G1048">
        <v>0</v>
      </c>
      <c r="H1048">
        <v>0</v>
      </c>
      <c r="I1048">
        <v>0</v>
      </c>
      <c r="J1048">
        <v>2017</v>
      </c>
      <c r="K1048" t="s">
        <v>623</v>
      </c>
      <c r="L1048" t="s">
        <v>8359</v>
      </c>
      <c r="M1048" t="s">
        <v>11839</v>
      </c>
      <c r="N1048" t="s">
        <v>11629</v>
      </c>
      <c r="O1048" s="1">
        <v>7533</v>
      </c>
      <c r="Q1048" t="s">
        <v>11779</v>
      </c>
      <c r="R1048" t="s">
        <v>11778</v>
      </c>
      <c r="S1048">
        <v>12.6</v>
      </c>
      <c r="T1048">
        <v>35658.050000000003</v>
      </c>
      <c r="U1048">
        <v>35658.050000000003</v>
      </c>
      <c r="V1048">
        <v>0</v>
      </c>
      <c r="W1048" t="s">
        <v>11777</v>
      </c>
      <c r="X1048">
        <v>0</v>
      </c>
      <c r="Y1048" t="s">
        <v>11625</v>
      </c>
    </row>
    <row r="1049" spans="1:25">
      <c r="A1049" t="s">
        <v>9739</v>
      </c>
      <c r="B1049">
        <v>0</v>
      </c>
      <c r="C1049">
        <v>0</v>
      </c>
      <c r="D1049">
        <v>0</v>
      </c>
      <c r="E1049">
        <v>0</v>
      </c>
      <c r="F1049">
        <v>0</v>
      </c>
      <c r="G1049">
        <v>0</v>
      </c>
      <c r="H1049">
        <v>0</v>
      </c>
      <c r="I1049">
        <v>0</v>
      </c>
      <c r="J1049">
        <v>2017</v>
      </c>
      <c r="K1049" t="s">
        <v>623</v>
      </c>
      <c r="L1049" t="s">
        <v>9849</v>
      </c>
      <c r="M1049" t="s">
        <v>11838</v>
      </c>
      <c r="N1049" t="s">
        <v>11629</v>
      </c>
      <c r="O1049" s="1">
        <v>30442</v>
      </c>
      <c r="Q1049" t="s">
        <v>11779</v>
      </c>
      <c r="R1049" t="s">
        <v>11778</v>
      </c>
      <c r="S1049">
        <v>155</v>
      </c>
      <c r="T1049">
        <v>794665</v>
      </c>
      <c r="U1049">
        <v>794590</v>
      </c>
      <c r="V1049">
        <v>0</v>
      </c>
      <c r="W1049" t="s">
        <v>11777</v>
      </c>
      <c r="X1049">
        <v>0</v>
      </c>
      <c r="Y1049" t="s">
        <v>11625</v>
      </c>
    </row>
    <row r="1050" spans="1:25">
      <c r="A1050" t="s">
        <v>9739</v>
      </c>
      <c r="B1050">
        <v>1</v>
      </c>
      <c r="C1050">
        <v>0</v>
      </c>
      <c r="D1050">
        <v>1</v>
      </c>
      <c r="E1050">
        <v>0</v>
      </c>
      <c r="F1050">
        <v>0</v>
      </c>
      <c r="G1050">
        <v>0</v>
      </c>
      <c r="H1050">
        <v>0</v>
      </c>
      <c r="I1050">
        <v>0</v>
      </c>
      <c r="J1050">
        <v>2017</v>
      </c>
      <c r="K1050" t="s">
        <v>623</v>
      </c>
      <c r="L1050" t="s">
        <v>8362</v>
      </c>
      <c r="M1050" t="s">
        <v>11837</v>
      </c>
      <c r="N1050" t="s">
        <v>11629</v>
      </c>
      <c r="O1050" s="1">
        <v>7891</v>
      </c>
      <c r="Q1050" t="s">
        <v>11779</v>
      </c>
      <c r="R1050" t="s">
        <v>11778</v>
      </c>
      <c r="S1050">
        <v>11.5</v>
      </c>
      <c r="T1050">
        <v>299.11</v>
      </c>
      <c r="U1050">
        <v>299.11</v>
      </c>
      <c r="V1050">
        <v>0</v>
      </c>
      <c r="W1050" t="s">
        <v>11777</v>
      </c>
      <c r="X1050">
        <v>0</v>
      </c>
      <c r="Y1050" t="s">
        <v>11625</v>
      </c>
    </row>
    <row r="1051" spans="1:25">
      <c r="A1051" t="s">
        <v>9739</v>
      </c>
      <c r="B1051">
        <v>1</v>
      </c>
      <c r="C1051">
        <v>0</v>
      </c>
      <c r="D1051">
        <v>1</v>
      </c>
      <c r="E1051">
        <v>0</v>
      </c>
      <c r="F1051">
        <v>0</v>
      </c>
      <c r="G1051">
        <v>0</v>
      </c>
      <c r="H1051">
        <v>0</v>
      </c>
      <c r="I1051">
        <v>0</v>
      </c>
      <c r="J1051">
        <v>2017</v>
      </c>
      <c r="K1051" t="s">
        <v>623</v>
      </c>
      <c r="L1051" t="s">
        <v>8365</v>
      </c>
      <c r="M1051" t="s">
        <v>11708</v>
      </c>
      <c r="N1051" t="s">
        <v>11629</v>
      </c>
      <c r="O1051" s="1">
        <v>2678</v>
      </c>
      <c r="Q1051" t="s">
        <v>11779</v>
      </c>
      <c r="R1051" t="s">
        <v>11778</v>
      </c>
      <c r="S1051">
        <v>24.8</v>
      </c>
      <c r="T1051">
        <v>169463.01</v>
      </c>
      <c r="U1051">
        <v>169463.01</v>
      </c>
      <c r="V1051">
        <v>0</v>
      </c>
      <c r="W1051" t="s">
        <v>11777</v>
      </c>
      <c r="X1051">
        <v>0</v>
      </c>
      <c r="Y1051" t="s">
        <v>11625</v>
      </c>
    </row>
    <row r="1052" spans="1:25">
      <c r="A1052" t="s">
        <v>9739</v>
      </c>
      <c r="B1052">
        <v>0</v>
      </c>
      <c r="C1052">
        <v>0</v>
      </c>
      <c r="D1052">
        <v>0</v>
      </c>
      <c r="E1052">
        <v>0</v>
      </c>
      <c r="F1052">
        <v>0</v>
      </c>
      <c r="G1052">
        <v>0</v>
      </c>
      <c r="H1052">
        <v>0</v>
      </c>
      <c r="I1052">
        <v>0</v>
      </c>
      <c r="J1052">
        <v>2017</v>
      </c>
      <c r="K1052" t="s">
        <v>623</v>
      </c>
      <c r="L1052" t="s">
        <v>9847</v>
      </c>
      <c r="M1052" t="s">
        <v>11708</v>
      </c>
      <c r="N1052" t="s">
        <v>11629</v>
      </c>
      <c r="O1052" s="1">
        <v>7731</v>
      </c>
      <c r="Q1052" t="s">
        <v>11779</v>
      </c>
      <c r="R1052" t="s">
        <v>11778</v>
      </c>
      <c r="S1052">
        <v>36.799999999999997</v>
      </c>
      <c r="T1052">
        <v>216904</v>
      </c>
      <c r="U1052">
        <v>216904</v>
      </c>
      <c r="V1052">
        <v>0</v>
      </c>
      <c r="W1052" t="s">
        <v>11777</v>
      </c>
      <c r="X1052">
        <v>0</v>
      </c>
      <c r="Y1052" t="s">
        <v>11625</v>
      </c>
    </row>
    <row r="1053" spans="1:25">
      <c r="A1053" t="s">
        <v>9739</v>
      </c>
      <c r="B1053">
        <v>0</v>
      </c>
      <c r="C1053">
        <v>0</v>
      </c>
      <c r="D1053">
        <v>0</v>
      </c>
      <c r="E1053">
        <v>0</v>
      </c>
      <c r="F1053">
        <v>0</v>
      </c>
      <c r="G1053">
        <v>0</v>
      </c>
      <c r="H1053">
        <v>0</v>
      </c>
      <c r="I1053">
        <v>0</v>
      </c>
      <c r="J1053">
        <v>2017</v>
      </c>
      <c r="K1053" t="s">
        <v>623</v>
      </c>
      <c r="L1053" t="s">
        <v>9845</v>
      </c>
      <c r="M1053" t="s">
        <v>11708</v>
      </c>
      <c r="N1053" t="s">
        <v>11629</v>
      </c>
      <c r="O1053" s="1">
        <v>18323</v>
      </c>
      <c r="Q1053" t="s">
        <v>11779</v>
      </c>
      <c r="R1053" t="s">
        <v>11778</v>
      </c>
      <c r="S1053">
        <v>39</v>
      </c>
      <c r="T1053">
        <v>146297</v>
      </c>
      <c r="U1053">
        <v>145800</v>
      </c>
      <c r="V1053">
        <v>0</v>
      </c>
      <c r="W1053" t="s">
        <v>11777</v>
      </c>
      <c r="X1053">
        <v>0</v>
      </c>
      <c r="Y1053" t="s">
        <v>11625</v>
      </c>
    </row>
    <row r="1054" spans="1:25">
      <c r="A1054" t="s">
        <v>9739</v>
      </c>
      <c r="B1054">
        <v>0</v>
      </c>
      <c r="C1054">
        <v>0</v>
      </c>
      <c r="D1054">
        <v>0</v>
      </c>
      <c r="E1054">
        <v>0</v>
      </c>
      <c r="F1054">
        <v>0</v>
      </c>
      <c r="G1054">
        <v>0</v>
      </c>
      <c r="H1054">
        <v>0</v>
      </c>
      <c r="I1054">
        <v>0</v>
      </c>
      <c r="J1054">
        <v>2017</v>
      </c>
      <c r="K1054" t="s">
        <v>623</v>
      </c>
      <c r="L1054" t="s">
        <v>9845</v>
      </c>
      <c r="M1054" t="s">
        <v>11784</v>
      </c>
      <c r="N1054" t="s">
        <v>11629</v>
      </c>
      <c r="O1054" s="1">
        <v>18233</v>
      </c>
      <c r="Q1054" t="s">
        <v>11779</v>
      </c>
      <c r="R1054" t="s">
        <v>11778</v>
      </c>
      <c r="S1054">
        <v>39</v>
      </c>
      <c r="T1054">
        <v>146297</v>
      </c>
      <c r="U1054">
        <v>145800</v>
      </c>
      <c r="V1054">
        <v>0</v>
      </c>
      <c r="W1054" t="s">
        <v>11777</v>
      </c>
      <c r="X1054">
        <v>0</v>
      </c>
      <c r="Y1054" t="s">
        <v>11625</v>
      </c>
    </row>
    <row r="1055" spans="1:25">
      <c r="A1055" t="s">
        <v>9739</v>
      </c>
      <c r="B1055">
        <v>0</v>
      </c>
      <c r="C1055">
        <v>0</v>
      </c>
      <c r="D1055">
        <v>0</v>
      </c>
      <c r="E1055">
        <v>0</v>
      </c>
      <c r="F1055">
        <v>0</v>
      </c>
      <c r="G1055">
        <v>0</v>
      </c>
      <c r="H1055">
        <v>0</v>
      </c>
      <c r="I1055">
        <v>0</v>
      </c>
      <c r="J1055">
        <v>2017</v>
      </c>
      <c r="K1055" t="s">
        <v>623</v>
      </c>
      <c r="L1055" t="s">
        <v>9845</v>
      </c>
      <c r="M1055" t="s">
        <v>11795</v>
      </c>
      <c r="N1055" t="s">
        <v>11629</v>
      </c>
      <c r="O1055" s="1">
        <v>18172</v>
      </c>
      <c r="Q1055" t="s">
        <v>11779</v>
      </c>
      <c r="R1055" t="s">
        <v>11778</v>
      </c>
      <c r="S1055">
        <v>39</v>
      </c>
      <c r="T1055">
        <v>146297</v>
      </c>
      <c r="U1055">
        <v>145800</v>
      </c>
      <c r="V1055">
        <v>0</v>
      </c>
      <c r="W1055" t="s">
        <v>11777</v>
      </c>
      <c r="X1055">
        <v>0</v>
      </c>
      <c r="Y1055" t="s">
        <v>11625</v>
      </c>
    </row>
    <row r="1056" spans="1:25">
      <c r="A1056" t="s">
        <v>9739</v>
      </c>
      <c r="B1056">
        <v>1</v>
      </c>
      <c r="C1056">
        <v>0</v>
      </c>
      <c r="D1056">
        <v>1</v>
      </c>
      <c r="E1056">
        <v>0</v>
      </c>
      <c r="F1056">
        <v>0</v>
      </c>
      <c r="G1056">
        <v>0</v>
      </c>
      <c r="H1056">
        <v>0</v>
      </c>
      <c r="I1056">
        <v>0</v>
      </c>
      <c r="J1056">
        <v>2017</v>
      </c>
      <c r="K1056" t="s">
        <v>623</v>
      </c>
      <c r="L1056" t="s">
        <v>8367</v>
      </c>
      <c r="M1056">
        <v>1</v>
      </c>
      <c r="N1056" t="s">
        <v>11629</v>
      </c>
      <c r="O1056" s="1">
        <v>1614</v>
      </c>
      <c r="Q1056" t="s">
        <v>11779</v>
      </c>
      <c r="R1056" t="s">
        <v>11778</v>
      </c>
      <c r="S1056">
        <v>1.5</v>
      </c>
      <c r="T1056">
        <v>8954</v>
      </c>
      <c r="U1056">
        <v>8930</v>
      </c>
      <c r="V1056">
        <v>0</v>
      </c>
      <c r="W1056" t="s">
        <v>11777</v>
      </c>
      <c r="X1056">
        <v>0</v>
      </c>
      <c r="Y1056" t="s">
        <v>11625</v>
      </c>
    </row>
    <row r="1057" spans="1:25">
      <c r="A1057" t="s">
        <v>9739</v>
      </c>
      <c r="B1057">
        <v>1</v>
      </c>
      <c r="C1057">
        <v>0</v>
      </c>
      <c r="D1057">
        <v>1</v>
      </c>
      <c r="E1057">
        <v>0</v>
      </c>
      <c r="F1057">
        <v>0</v>
      </c>
      <c r="G1057">
        <v>0</v>
      </c>
      <c r="H1057">
        <v>0</v>
      </c>
      <c r="I1057">
        <v>0</v>
      </c>
      <c r="J1057">
        <v>2017</v>
      </c>
      <c r="K1057" t="s">
        <v>623</v>
      </c>
      <c r="L1057" t="s">
        <v>8367</v>
      </c>
      <c r="M1057">
        <v>2</v>
      </c>
      <c r="N1057" t="s">
        <v>11629</v>
      </c>
      <c r="O1057" s="1">
        <v>1583</v>
      </c>
      <c r="Q1057" t="s">
        <v>11779</v>
      </c>
      <c r="R1057" t="s">
        <v>11778</v>
      </c>
      <c r="S1057">
        <v>1.5</v>
      </c>
      <c r="T1057">
        <v>0.01</v>
      </c>
      <c r="U1057">
        <v>0.01</v>
      </c>
      <c r="V1057">
        <v>0</v>
      </c>
      <c r="W1057" t="s">
        <v>11777</v>
      </c>
      <c r="X1057">
        <v>0</v>
      </c>
      <c r="Y1057" t="s">
        <v>11625</v>
      </c>
    </row>
    <row r="1058" spans="1:25">
      <c r="A1058" t="s">
        <v>9739</v>
      </c>
      <c r="B1058">
        <v>0</v>
      </c>
      <c r="C1058">
        <v>0</v>
      </c>
      <c r="D1058">
        <v>0</v>
      </c>
      <c r="E1058">
        <v>0</v>
      </c>
      <c r="F1058">
        <v>0</v>
      </c>
      <c r="G1058">
        <v>0</v>
      </c>
      <c r="H1058">
        <v>0</v>
      </c>
      <c r="I1058">
        <v>0</v>
      </c>
      <c r="J1058">
        <v>2017</v>
      </c>
      <c r="K1058" t="s">
        <v>623</v>
      </c>
      <c r="L1058" t="s">
        <v>9843</v>
      </c>
      <c r="M1058" t="s">
        <v>11836</v>
      </c>
      <c r="N1058" t="s">
        <v>11629</v>
      </c>
      <c r="O1058" s="1">
        <v>22712</v>
      </c>
      <c r="Q1058" t="s">
        <v>11779</v>
      </c>
      <c r="R1058" t="s">
        <v>11778</v>
      </c>
      <c r="S1058">
        <v>52</v>
      </c>
      <c r="T1058">
        <v>226324.01</v>
      </c>
      <c r="U1058">
        <v>223010.01</v>
      </c>
      <c r="V1058">
        <v>0</v>
      </c>
      <c r="W1058" t="s">
        <v>11777</v>
      </c>
      <c r="X1058">
        <v>0</v>
      </c>
      <c r="Y1058" t="s">
        <v>11625</v>
      </c>
    </row>
    <row r="1059" spans="1:25">
      <c r="A1059" t="s">
        <v>9739</v>
      </c>
      <c r="B1059">
        <v>1</v>
      </c>
      <c r="C1059">
        <v>0</v>
      </c>
      <c r="D1059">
        <v>1</v>
      </c>
      <c r="E1059">
        <v>0</v>
      </c>
      <c r="F1059">
        <v>0</v>
      </c>
      <c r="G1059">
        <v>0</v>
      </c>
      <c r="H1059">
        <v>0</v>
      </c>
      <c r="I1059">
        <v>0</v>
      </c>
      <c r="J1059">
        <v>2017</v>
      </c>
      <c r="K1059" t="s">
        <v>623</v>
      </c>
      <c r="L1059" t="s">
        <v>8374</v>
      </c>
      <c r="M1059" t="s">
        <v>11708</v>
      </c>
      <c r="N1059" t="s">
        <v>11629</v>
      </c>
      <c r="O1059" s="1">
        <v>24504</v>
      </c>
      <c r="Q1059" t="s">
        <v>11779</v>
      </c>
      <c r="R1059" t="s">
        <v>11778</v>
      </c>
      <c r="S1059">
        <v>38.81</v>
      </c>
      <c r="T1059">
        <v>190047.01</v>
      </c>
      <c r="U1059">
        <v>190044.01</v>
      </c>
      <c r="V1059">
        <v>0</v>
      </c>
      <c r="W1059" t="s">
        <v>11777</v>
      </c>
      <c r="X1059">
        <v>0</v>
      </c>
      <c r="Y1059" t="s">
        <v>11625</v>
      </c>
    </row>
    <row r="1060" spans="1:25">
      <c r="A1060" t="s">
        <v>9739</v>
      </c>
      <c r="B1060">
        <v>1</v>
      </c>
      <c r="C1060">
        <v>0</v>
      </c>
      <c r="D1060">
        <v>1</v>
      </c>
      <c r="E1060">
        <v>0</v>
      </c>
      <c r="F1060">
        <v>0</v>
      </c>
      <c r="G1060">
        <v>0</v>
      </c>
      <c r="H1060">
        <v>0</v>
      </c>
      <c r="I1060">
        <v>0</v>
      </c>
      <c r="J1060">
        <v>2017</v>
      </c>
      <c r="K1060" t="s">
        <v>623</v>
      </c>
      <c r="L1060" t="s">
        <v>8374</v>
      </c>
      <c r="M1060" t="s">
        <v>11784</v>
      </c>
      <c r="N1060" t="s">
        <v>11629</v>
      </c>
      <c r="O1060" s="1">
        <v>24504</v>
      </c>
      <c r="Q1060" t="s">
        <v>11779</v>
      </c>
      <c r="R1060" t="s">
        <v>11778</v>
      </c>
      <c r="S1060">
        <v>38.81</v>
      </c>
      <c r="T1060">
        <v>149147.01</v>
      </c>
      <c r="U1060">
        <v>148714.01</v>
      </c>
      <c r="V1060">
        <v>0</v>
      </c>
      <c r="W1060" t="s">
        <v>11777</v>
      </c>
      <c r="X1060">
        <v>0</v>
      </c>
      <c r="Y1060" t="s">
        <v>11625</v>
      </c>
    </row>
    <row r="1061" spans="1:25">
      <c r="A1061" t="s">
        <v>9739</v>
      </c>
      <c r="B1061">
        <v>1</v>
      </c>
      <c r="C1061">
        <v>0</v>
      </c>
      <c r="D1061">
        <v>1</v>
      </c>
      <c r="E1061">
        <v>0</v>
      </c>
      <c r="F1061">
        <v>0</v>
      </c>
      <c r="G1061">
        <v>0</v>
      </c>
      <c r="H1061">
        <v>0</v>
      </c>
      <c r="I1061">
        <v>0</v>
      </c>
      <c r="J1061">
        <v>2017</v>
      </c>
      <c r="K1061" t="s">
        <v>623</v>
      </c>
      <c r="L1061" t="s">
        <v>8374</v>
      </c>
      <c r="M1061" t="s">
        <v>11795</v>
      </c>
      <c r="N1061" t="s">
        <v>11629</v>
      </c>
      <c r="O1061" s="1">
        <v>32021</v>
      </c>
      <c r="Q1061" t="s">
        <v>11779</v>
      </c>
      <c r="R1061" t="s">
        <v>11778</v>
      </c>
      <c r="S1061">
        <v>40.6</v>
      </c>
      <c r="T1061">
        <v>186214</v>
      </c>
      <c r="U1061">
        <v>185511</v>
      </c>
      <c r="V1061">
        <v>0</v>
      </c>
      <c r="W1061" t="s">
        <v>11777</v>
      </c>
      <c r="X1061">
        <v>0</v>
      </c>
      <c r="Y1061" t="s">
        <v>11625</v>
      </c>
    </row>
    <row r="1062" spans="1:25">
      <c r="A1062" t="s">
        <v>9739</v>
      </c>
      <c r="B1062">
        <v>0</v>
      </c>
      <c r="C1062">
        <v>0</v>
      </c>
      <c r="D1062">
        <v>0</v>
      </c>
      <c r="E1062">
        <v>0</v>
      </c>
      <c r="F1062">
        <v>0</v>
      </c>
      <c r="G1062">
        <v>0</v>
      </c>
      <c r="H1062">
        <v>0</v>
      </c>
      <c r="I1062">
        <v>0</v>
      </c>
      <c r="J1062">
        <v>2017</v>
      </c>
      <c r="K1062" t="s">
        <v>623</v>
      </c>
      <c r="L1062" t="s">
        <v>9840</v>
      </c>
      <c r="M1062" t="s">
        <v>11708</v>
      </c>
      <c r="N1062" t="s">
        <v>11629</v>
      </c>
      <c r="O1062" s="1">
        <v>24381</v>
      </c>
      <c r="Q1062" t="s">
        <v>11779</v>
      </c>
      <c r="R1062" t="s">
        <v>11778</v>
      </c>
      <c r="S1062">
        <v>61</v>
      </c>
      <c r="T1062">
        <v>428120</v>
      </c>
      <c r="U1062">
        <v>425233</v>
      </c>
      <c r="V1062">
        <v>0</v>
      </c>
      <c r="W1062" t="s">
        <v>11777</v>
      </c>
      <c r="X1062">
        <v>0</v>
      </c>
      <c r="Y1062" t="s">
        <v>11625</v>
      </c>
    </row>
    <row r="1063" spans="1:25">
      <c r="A1063" t="s">
        <v>9739</v>
      </c>
      <c r="B1063">
        <v>0</v>
      </c>
      <c r="C1063">
        <v>0</v>
      </c>
      <c r="D1063">
        <v>0</v>
      </c>
      <c r="E1063">
        <v>0</v>
      </c>
      <c r="F1063">
        <v>0</v>
      </c>
      <c r="G1063">
        <v>0</v>
      </c>
      <c r="H1063">
        <v>0</v>
      </c>
      <c r="I1063">
        <v>0</v>
      </c>
      <c r="J1063">
        <v>2017</v>
      </c>
      <c r="K1063" t="s">
        <v>623</v>
      </c>
      <c r="L1063" t="s">
        <v>9840</v>
      </c>
      <c r="M1063" t="s">
        <v>11784</v>
      </c>
      <c r="N1063" t="s">
        <v>11629</v>
      </c>
      <c r="O1063" s="1">
        <v>24381</v>
      </c>
      <c r="Q1063" t="s">
        <v>11779</v>
      </c>
      <c r="R1063" t="s">
        <v>11778</v>
      </c>
      <c r="S1063">
        <v>55</v>
      </c>
      <c r="T1063">
        <v>439034</v>
      </c>
      <c r="U1063">
        <v>438790</v>
      </c>
      <c r="V1063">
        <v>0</v>
      </c>
      <c r="W1063" t="s">
        <v>11777</v>
      </c>
      <c r="X1063">
        <v>0</v>
      </c>
      <c r="Y1063" t="s">
        <v>11625</v>
      </c>
    </row>
    <row r="1064" spans="1:25">
      <c r="A1064" t="s">
        <v>9739</v>
      </c>
      <c r="B1064">
        <v>1</v>
      </c>
      <c r="C1064">
        <v>0</v>
      </c>
      <c r="D1064">
        <v>1</v>
      </c>
      <c r="E1064">
        <v>0</v>
      </c>
      <c r="F1064">
        <v>0</v>
      </c>
      <c r="G1064">
        <v>0</v>
      </c>
      <c r="H1064">
        <v>0</v>
      </c>
      <c r="I1064">
        <v>0</v>
      </c>
      <c r="J1064">
        <v>2017</v>
      </c>
      <c r="K1064" t="s">
        <v>623</v>
      </c>
      <c r="L1064" t="s">
        <v>8375</v>
      </c>
      <c r="M1064">
        <v>117954</v>
      </c>
      <c r="N1064" t="s">
        <v>11629</v>
      </c>
      <c r="O1064" s="1">
        <v>32813</v>
      </c>
      <c r="Q1064" t="s">
        <v>11779</v>
      </c>
      <c r="R1064" t="s">
        <v>11778</v>
      </c>
      <c r="S1064">
        <v>3</v>
      </c>
      <c r="T1064">
        <v>5558</v>
      </c>
      <c r="U1064">
        <v>5522</v>
      </c>
      <c r="V1064">
        <v>0</v>
      </c>
      <c r="W1064" t="s">
        <v>11777</v>
      </c>
      <c r="X1064">
        <v>0</v>
      </c>
      <c r="Y1064" t="s">
        <v>11625</v>
      </c>
    </row>
    <row r="1065" spans="1:25">
      <c r="A1065" t="s">
        <v>9739</v>
      </c>
      <c r="B1065">
        <v>1</v>
      </c>
      <c r="C1065">
        <v>0</v>
      </c>
      <c r="D1065">
        <v>1</v>
      </c>
      <c r="E1065">
        <v>0</v>
      </c>
      <c r="F1065">
        <v>0</v>
      </c>
      <c r="G1065">
        <v>0</v>
      </c>
      <c r="H1065">
        <v>0</v>
      </c>
      <c r="I1065">
        <v>0</v>
      </c>
      <c r="J1065">
        <v>2017</v>
      </c>
      <c r="K1065" t="s">
        <v>623</v>
      </c>
      <c r="L1065" t="s">
        <v>8375</v>
      </c>
      <c r="M1065">
        <v>342321</v>
      </c>
      <c r="N1065" t="s">
        <v>11629</v>
      </c>
      <c r="O1065" s="1">
        <v>32813</v>
      </c>
      <c r="Q1065" t="s">
        <v>11779</v>
      </c>
      <c r="R1065" t="s">
        <v>11778</v>
      </c>
      <c r="S1065">
        <v>1.2</v>
      </c>
      <c r="T1065">
        <v>71</v>
      </c>
      <c r="U1065">
        <v>71</v>
      </c>
      <c r="V1065">
        <v>0</v>
      </c>
      <c r="W1065" t="s">
        <v>11777</v>
      </c>
      <c r="X1065">
        <v>0</v>
      </c>
      <c r="Y1065" t="s">
        <v>11625</v>
      </c>
    </row>
    <row r="1066" spans="1:25">
      <c r="A1066" t="s">
        <v>9739</v>
      </c>
      <c r="B1066">
        <v>1</v>
      </c>
      <c r="C1066">
        <v>0</v>
      </c>
      <c r="D1066">
        <v>1</v>
      </c>
      <c r="E1066">
        <v>0</v>
      </c>
      <c r="F1066">
        <v>0</v>
      </c>
      <c r="G1066">
        <v>0</v>
      </c>
      <c r="H1066">
        <v>0</v>
      </c>
      <c r="I1066">
        <v>0</v>
      </c>
      <c r="J1066">
        <v>2017</v>
      </c>
      <c r="K1066" t="s">
        <v>623</v>
      </c>
      <c r="L1066" t="s">
        <v>9838</v>
      </c>
      <c r="M1066">
        <v>1</v>
      </c>
      <c r="N1066" t="s">
        <v>11629</v>
      </c>
      <c r="O1066" s="1">
        <v>29342</v>
      </c>
      <c r="Q1066" t="s">
        <v>11779</v>
      </c>
      <c r="R1066" t="s">
        <v>11778</v>
      </c>
      <c r="S1066">
        <v>4.9000000000000004</v>
      </c>
      <c r="T1066">
        <v>1666</v>
      </c>
      <c r="U1066">
        <v>1666</v>
      </c>
      <c r="V1066">
        <v>0</v>
      </c>
      <c r="W1066" t="s">
        <v>11777</v>
      </c>
      <c r="X1066">
        <v>0</v>
      </c>
      <c r="Y1066" t="s">
        <v>11625</v>
      </c>
    </row>
    <row r="1067" spans="1:25">
      <c r="A1067" t="s">
        <v>9739</v>
      </c>
      <c r="B1067">
        <v>1</v>
      </c>
      <c r="C1067">
        <v>0</v>
      </c>
      <c r="D1067">
        <v>1</v>
      </c>
      <c r="E1067">
        <v>0</v>
      </c>
      <c r="F1067">
        <v>0</v>
      </c>
      <c r="G1067">
        <v>0</v>
      </c>
      <c r="H1067">
        <v>0</v>
      </c>
      <c r="I1067">
        <v>0</v>
      </c>
      <c r="J1067">
        <v>2017</v>
      </c>
      <c r="K1067" t="s">
        <v>623</v>
      </c>
      <c r="L1067" t="s">
        <v>8376</v>
      </c>
      <c r="M1067" t="s">
        <v>11835</v>
      </c>
      <c r="N1067" t="s">
        <v>11637</v>
      </c>
      <c r="O1067" s="1">
        <v>31898</v>
      </c>
      <c r="Q1067" t="s">
        <v>11779</v>
      </c>
      <c r="R1067" t="s">
        <v>11778</v>
      </c>
      <c r="S1067">
        <v>1</v>
      </c>
      <c r="T1067">
        <v>2970.28</v>
      </c>
      <c r="U1067">
        <v>2939.42</v>
      </c>
      <c r="V1067">
        <v>0</v>
      </c>
      <c r="W1067" t="s">
        <v>11777</v>
      </c>
      <c r="X1067">
        <v>0</v>
      </c>
      <c r="Y1067" t="s">
        <v>11625</v>
      </c>
    </row>
    <row r="1068" spans="1:25">
      <c r="A1068" t="s">
        <v>9739</v>
      </c>
      <c r="B1068">
        <v>1</v>
      </c>
      <c r="C1068">
        <v>0</v>
      </c>
      <c r="D1068">
        <v>1</v>
      </c>
      <c r="E1068">
        <v>0</v>
      </c>
      <c r="F1068">
        <v>0</v>
      </c>
      <c r="G1068">
        <v>0</v>
      </c>
      <c r="H1068">
        <v>0</v>
      </c>
      <c r="I1068">
        <v>0</v>
      </c>
      <c r="J1068">
        <v>2017</v>
      </c>
      <c r="K1068" t="s">
        <v>623</v>
      </c>
      <c r="L1068" t="s">
        <v>8376</v>
      </c>
      <c r="M1068" t="s">
        <v>11834</v>
      </c>
      <c r="N1068" t="s">
        <v>11637</v>
      </c>
      <c r="O1068" s="1">
        <v>31898</v>
      </c>
      <c r="Q1068" t="s">
        <v>11779</v>
      </c>
      <c r="R1068" t="s">
        <v>11778</v>
      </c>
      <c r="S1068">
        <v>2.5</v>
      </c>
      <c r="T1068">
        <v>7425.71</v>
      </c>
      <c r="U1068">
        <v>7348.57</v>
      </c>
      <c r="V1068">
        <v>0</v>
      </c>
      <c r="W1068" t="s">
        <v>11777</v>
      </c>
      <c r="X1068">
        <v>0</v>
      </c>
      <c r="Y1068" t="s">
        <v>11625</v>
      </c>
    </row>
    <row r="1069" spans="1:25">
      <c r="A1069" t="s">
        <v>9739</v>
      </c>
      <c r="B1069">
        <v>1</v>
      </c>
      <c r="C1069">
        <v>0</v>
      </c>
      <c r="D1069">
        <v>1</v>
      </c>
      <c r="E1069">
        <v>0</v>
      </c>
      <c r="F1069">
        <v>0</v>
      </c>
      <c r="G1069">
        <v>0</v>
      </c>
      <c r="H1069">
        <v>0</v>
      </c>
      <c r="I1069">
        <v>0</v>
      </c>
      <c r="J1069">
        <v>2017</v>
      </c>
      <c r="K1069" t="s">
        <v>623</v>
      </c>
      <c r="L1069" t="s">
        <v>8141</v>
      </c>
      <c r="M1069" t="s">
        <v>11833</v>
      </c>
      <c r="N1069" t="s">
        <v>11629</v>
      </c>
      <c r="O1069" s="1">
        <v>31571</v>
      </c>
      <c r="Q1069" t="s">
        <v>11779</v>
      </c>
      <c r="R1069" t="s">
        <v>11778</v>
      </c>
      <c r="S1069">
        <v>5</v>
      </c>
      <c r="T1069">
        <v>25472</v>
      </c>
      <c r="U1069">
        <v>25294</v>
      </c>
      <c r="V1069">
        <v>0</v>
      </c>
      <c r="W1069" t="s">
        <v>11777</v>
      </c>
      <c r="X1069">
        <v>0</v>
      </c>
      <c r="Y1069" t="s">
        <v>11625</v>
      </c>
    </row>
    <row r="1070" spans="1:25">
      <c r="A1070" t="s">
        <v>9739</v>
      </c>
      <c r="B1070">
        <v>1</v>
      </c>
      <c r="C1070">
        <v>0</v>
      </c>
      <c r="D1070">
        <v>1</v>
      </c>
      <c r="E1070">
        <v>0</v>
      </c>
      <c r="F1070">
        <v>0</v>
      </c>
      <c r="G1070">
        <v>0</v>
      </c>
      <c r="H1070">
        <v>0</v>
      </c>
      <c r="I1070">
        <v>0</v>
      </c>
      <c r="J1070">
        <v>2017</v>
      </c>
      <c r="K1070" t="s">
        <v>623</v>
      </c>
      <c r="L1070" t="s">
        <v>8380</v>
      </c>
      <c r="M1070">
        <v>1</v>
      </c>
      <c r="N1070" t="s">
        <v>11629</v>
      </c>
      <c r="O1070" s="1">
        <v>23408</v>
      </c>
      <c r="Q1070" t="s">
        <v>11779</v>
      </c>
      <c r="R1070" t="s">
        <v>11778</v>
      </c>
      <c r="S1070">
        <v>0.35</v>
      </c>
      <c r="T1070">
        <v>3452</v>
      </c>
      <c r="U1070">
        <v>614</v>
      </c>
      <c r="V1070">
        <v>0</v>
      </c>
      <c r="W1070" t="s">
        <v>11777</v>
      </c>
      <c r="X1070">
        <v>0</v>
      </c>
      <c r="Y1070" t="s">
        <v>11625</v>
      </c>
    </row>
    <row r="1071" spans="1:25">
      <c r="A1071" t="s">
        <v>9739</v>
      </c>
      <c r="B1071">
        <v>1</v>
      </c>
      <c r="C1071">
        <v>0</v>
      </c>
      <c r="D1071">
        <v>1</v>
      </c>
      <c r="E1071">
        <v>0</v>
      </c>
      <c r="F1071">
        <v>0</v>
      </c>
      <c r="G1071">
        <v>0</v>
      </c>
      <c r="H1071">
        <v>0</v>
      </c>
      <c r="I1071">
        <v>0</v>
      </c>
      <c r="J1071">
        <v>2017</v>
      </c>
      <c r="K1071" t="s">
        <v>623</v>
      </c>
      <c r="L1071" t="s">
        <v>8381</v>
      </c>
      <c r="M1071">
        <v>1</v>
      </c>
      <c r="N1071" t="s">
        <v>11629</v>
      </c>
      <c r="O1071" s="1">
        <v>2405</v>
      </c>
      <c r="Q1071" t="s">
        <v>11779</v>
      </c>
      <c r="R1071" t="s">
        <v>11778</v>
      </c>
      <c r="S1071">
        <v>1</v>
      </c>
      <c r="T1071">
        <v>2574</v>
      </c>
      <c r="U1071">
        <v>2570</v>
      </c>
      <c r="V1071">
        <v>0</v>
      </c>
      <c r="W1071" t="s">
        <v>11777</v>
      </c>
      <c r="X1071">
        <v>0</v>
      </c>
      <c r="Y1071" t="s">
        <v>11625</v>
      </c>
    </row>
    <row r="1072" spans="1:25">
      <c r="A1072" t="s">
        <v>9739</v>
      </c>
      <c r="B1072">
        <v>1</v>
      </c>
      <c r="C1072">
        <v>0</v>
      </c>
      <c r="D1072">
        <v>1</v>
      </c>
      <c r="E1072">
        <v>0</v>
      </c>
      <c r="F1072">
        <v>0</v>
      </c>
      <c r="G1072">
        <v>0</v>
      </c>
      <c r="H1072">
        <v>0</v>
      </c>
      <c r="I1072">
        <v>0</v>
      </c>
      <c r="J1072">
        <v>2017</v>
      </c>
      <c r="K1072" t="s">
        <v>623</v>
      </c>
      <c r="L1072" t="s">
        <v>8381</v>
      </c>
      <c r="M1072">
        <v>2</v>
      </c>
      <c r="N1072" t="s">
        <v>11629</v>
      </c>
      <c r="O1072" s="1">
        <v>2405</v>
      </c>
      <c r="Q1072" t="s">
        <v>11779</v>
      </c>
      <c r="R1072" t="s">
        <v>11778</v>
      </c>
      <c r="S1072">
        <v>1</v>
      </c>
      <c r="T1072">
        <v>2578</v>
      </c>
      <c r="U1072">
        <v>2574</v>
      </c>
      <c r="V1072">
        <v>0</v>
      </c>
      <c r="W1072" t="s">
        <v>11777</v>
      </c>
      <c r="X1072">
        <v>0</v>
      </c>
      <c r="Y1072" t="s">
        <v>11625</v>
      </c>
    </row>
    <row r="1073" spans="1:25">
      <c r="A1073" t="s">
        <v>9739</v>
      </c>
      <c r="B1073">
        <v>0</v>
      </c>
      <c r="C1073">
        <v>0</v>
      </c>
      <c r="D1073">
        <v>0</v>
      </c>
      <c r="E1073">
        <v>0</v>
      </c>
      <c r="F1073">
        <v>0</v>
      </c>
      <c r="G1073">
        <v>0</v>
      </c>
      <c r="H1073">
        <v>0</v>
      </c>
      <c r="I1073">
        <v>0</v>
      </c>
      <c r="J1073">
        <v>2017</v>
      </c>
      <c r="K1073" t="s">
        <v>623</v>
      </c>
      <c r="L1073" t="s">
        <v>9836</v>
      </c>
      <c r="M1073" t="s">
        <v>11636</v>
      </c>
      <c r="N1073" t="s">
        <v>11629</v>
      </c>
      <c r="O1073" s="1">
        <v>26177</v>
      </c>
      <c r="Q1073" t="s">
        <v>11779</v>
      </c>
      <c r="R1073" t="s">
        <v>11778</v>
      </c>
      <c r="S1073">
        <v>74.099999999999994</v>
      </c>
      <c r="T1073">
        <v>200572</v>
      </c>
      <c r="U1073">
        <v>200464</v>
      </c>
      <c r="V1073">
        <v>0</v>
      </c>
      <c r="W1073" t="s">
        <v>11777</v>
      </c>
      <c r="X1073">
        <v>0</v>
      </c>
      <c r="Y1073" t="s">
        <v>11625</v>
      </c>
    </row>
    <row r="1074" spans="1:25">
      <c r="A1074" t="s">
        <v>9739</v>
      </c>
      <c r="B1074">
        <v>1</v>
      </c>
      <c r="C1074">
        <v>0</v>
      </c>
      <c r="D1074">
        <v>1</v>
      </c>
      <c r="E1074">
        <v>0</v>
      </c>
      <c r="F1074">
        <v>0</v>
      </c>
      <c r="G1074">
        <v>0</v>
      </c>
      <c r="H1074">
        <v>0</v>
      </c>
      <c r="I1074">
        <v>0</v>
      </c>
      <c r="J1074">
        <v>2017</v>
      </c>
      <c r="K1074" t="s">
        <v>623</v>
      </c>
      <c r="L1074" t="s">
        <v>8394</v>
      </c>
      <c r="M1074">
        <v>1</v>
      </c>
      <c r="N1074" t="s">
        <v>11629</v>
      </c>
      <c r="O1074" s="1">
        <v>4353</v>
      </c>
      <c r="Q1074" t="s">
        <v>11779</v>
      </c>
      <c r="R1074" t="s">
        <v>11778</v>
      </c>
      <c r="S1074">
        <v>3</v>
      </c>
      <c r="T1074">
        <v>16799</v>
      </c>
      <c r="U1074">
        <v>16799</v>
      </c>
      <c r="V1074">
        <v>0</v>
      </c>
      <c r="W1074" t="s">
        <v>11777</v>
      </c>
      <c r="X1074">
        <v>0</v>
      </c>
      <c r="Y1074" t="s">
        <v>11625</v>
      </c>
    </row>
    <row r="1075" spans="1:25">
      <c r="A1075" t="s">
        <v>9739</v>
      </c>
      <c r="B1075">
        <v>1</v>
      </c>
      <c r="C1075">
        <v>0</v>
      </c>
      <c r="D1075">
        <v>1</v>
      </c>
      <c r="E1075">
        <v>0</v>
      </c>
      <c r="F1075">
        <v>0</v>
      </c>
      <c r="G1075">
        <v>0</v>
      </c>
      <c r="H1075">
        <v>0</v>
      </c>
      <c r="I1075">
        <v>0</v>
      </c>
      <c r="J1075">
        <v>2017</v>
      </c>
      <c r="K1075" t="s">
        <v>623</v>
      </c>
      <c r="L1075" t="s">
        <v>8396</v>
      </c>
      <c r="M1075">
        <v>1</v>
      </c>
      <c r="N1075" t="s">
        <v>11629</v>
      </c>
      <c r="O1075" s="1">
        <v>17369</v>
      </c>
      <c r="Q1075" t="s">
        <v>11779</v>
      </c>
      <c r="R1075" t="s">
        <v>11778</v>
      </c>
      <c r="S1075">
        <v>0.5</v>
      </c>
      <c r="T1075">
        <v>2069</v>
      </c>
      <c r="U1075">
        <v>2069</v>
      </c>
      <c r="V1075">
        <v>0</v>
      </c>
      <c r="W1075" t="s">
        <v>11777</v>
      </c>
      <c r="X1075">
        <v>0</v>
      </c>
      <c r="Y1075" t="s">
        <v>11625</v>
      </c>
    </row>
    <row r="1076" spans="1:25">
      <c r="A1076" t="s">
        <v>9739</v>
      </c>
      <c r="B1076">
        <v>1</v>
      </c>
      <c r="C1076">
        <v>0</v>
      </c>
      <c r="D1076">
        <v>1</v>
      </c>
      <c r="E1076">
        <v>0</v>
      </c>
      <c r="F1076">
        <v>0</v>
      </c>
      <c r="G1076">
        <v>0</v>
      </c>
      <c r="H1076">
        <v>0</v>
      </c>
      <c r="I1076">
        <v>0</v>
      </c>
      <c r="J1076">
        <v>2017</v>
      </c>
      <c r="K1076" t="s">
        <v>623</v>
      </c>
      <c r="L1076" t="s">
        <v>8398</v>
      </c>
      <c r="M1076">
        <v>980</v>
      </c>
      <c r="N1076" t="s">
        <v>11629</v>
      </c>
      <c r="O1076" s="1">
        <v>31079</v>
      </c>
      <c r="Q1076" t="s">
        <v>11779</v>
      </c>
      <c r="R1076" t="s">
        <v>11778</v>
      </c>
      <c r="S1076">
        <v>3.71</v>
      </c>
      <c r="T1076">
        <v>13770</v>
      </c>
      <c r="U1076">
        <v>13770</v>
      </c>
      <c r="V1076">
        <v>0</v>
      </c>
      <c r="W1076" t="s">
        <v>11777</v>
      </c>
      <c r="X1076">
        <v>0</v>
      </c>
      <c r="Y1076" t="s">
        <v>11625</v>
      </c>
    </row>
    <row r="1077" spans="1:25">
      <c r="A1077" t="s">
        <v>9739</v>
      </c>
      <c r="B1077">
        <v>1</v>
      </c>
      <c r="C1077">
        <v>0</v>
      </c>
      <c r="D1077">
        <v>1</v>
      </c>
      <c r="E1077">
        <v>0</v>
      </c>
      <c r="F1077">
        <v>0</v>
      </c>
      <c r="G1077">
        <v>0</v>
      </c>
      <c r="H1077">
        <v>0</v>
      </c>
      <c r="I1077">
        <v>0</v>
      </c>
      <c r="J1077">
        <v>2017</v>
      </c>
      <c r="K1077" t="s">
        <v>623</v>
      </c>
      <c r="L1077" t="s">
        <v>8431</v>
      </c>
      <c r="M1077" t="s">
        <v>11651</v>
      </c>
      <c r="N1077" t="s">
        <v>11629</v>
      </c>
      <c r="O1077" s="1">
        <v>32478</v>
      </c>
      <c r="Q1077" t="s">
        <v>11779</v>
      </c>
      <c r="R1077" t="s">
        <v>11778</v>
      </c>
      <c r="S1077">
        <v>29.9</v>
      </c>
      <c r="T1077">
        <v>96236.02</v>
      </c>
      <c r="U1077">
        <v>93226.38</v>
      </c>
      <c r="V1077">
        <v>0</v>
      </c>
      <c r="W1077" t="s">
        <v>11777</v>
      </c>
      <c r="X1077">
        <v>0</v>
      </c>
      <c r="Y1077" t="s">
        <v>11625</v>
      </c>
    </row>
    <row r="1078" spans="1:25">
      <c r="A1078" t="s">
        <v>9739</v>
      </c>
      <c r="B1078">
        <v>0</v>
      </c>
      <c r="C1078">
        <v>0</v>
      </c>
      <c r="D1078">
        <v>0</v>
      </c>
      <c r="E1078">
        <v>0</v>
      </c>
      <c r="F1078">
        <v>0</v>
      </c>
      <c r="G1078">
        <v>0</v>
      </c>
      <c r="H1078">
        <v>0</v>
      </c>
      <c r="I1078">
        <v>0</v>
      </c>
      <c r="J1078">
        <v>2017</v>
      </c>
      <c r="K1078" t="s">
        <v>623</v>
      </c>
      <c r="L1078" t="s">
        <v>9833</v>
      </c>
      <c r="M1078" t="s">
        <v>11708</v>
      </c>
      <c r="N1078" t="s">
        <v>11629</v>
      </c>
      <c r="O1078" s="1">
        <v>21976</v>
      </c>
      <c r="Q1078" t="s">
        <v>11779</v>
      </c>
      <c r="R1078" t="s">
        <v>11778</v>
      </c>
      <c r="S1078">
        <v>187</v>
      </c>
      <c r="T1078">
        <v>970251</v>
      </c>
      <c r="U1078">
        <v>970251</v>
      </c>
      <c r="V1078">
        <v>0</v>
      </c>
      <c r="W1078" t="s">
        <v>11777</v>
      </c>
      <c r="X1078">
        <v>0</v>
      </c>
      <c r="Y1078" t="s">
        <v>11625</v>
      </c>
    </row>
    <row r="1079" spans="1:25">
      <c r="A1079" t="s">
        <v>9739</v>
      </c>
      <c r="B1079">
        <v>1</v>
      </c>
      <c r="C1079">
        <v>0</v>
      </c>
      <c r="D1079">
        <v>1</v>
      </c>
      <c r="E1079">
        <v>0</v>
      </c>
      <c r="F1079">
        <v>0</v>
      </c>
      <c r="G1079">
        <v>0</v>
      </c>
      <c r="H1079">
        <v>0</v>
      </c>
      <c r="I1079">
        <v>0</v>
      </c>
      <c r="J1079">
        <v>2017</v>
      </c>
      <c r="K1079" t="s">
        <v>623</v>
      </c>
      <c r="L1079" t="s">
        <v>8403</v>
      </c>
      <c r="M1079" t="s">
        <v>11832</v>
      </c>
      <c r="N1079" t="s">
        <v>11629</v>
      </c>
      <c r="O1079" s="1">
        <v>24654</v>
      </c>
      <c r="Q1079" t="s">
        <v>11779</v>
      </c>
      <c r="R1079" t="s">
        <v>11778</v>
      </c>
      <c r="S1079">
        <v>9</v>
      </c>
      <c r="T1079">
        <v>56047</v>
      </c>
      <c r="U1079">
        <v>55128</v>
      </c>
      <c r="V1079">
        <v>0</v>
      </c>
      <c r="W1079" t="s">
        <v>11777</v>
      </c>
      <c r="X1079">
        <v>0</v>
      </c>
      <c r="Y1079" t="s">
        <v>11625</v>
      </c>
    </row>
    <row r="1080" spans="1:25">
      <c r="A1080" t="s">
        <v>9739</v>
      </c>
      <c r="B1080">
        <v>1</v>
      </c>
      <c r="C1080">
        <v>0</v>
      </c>
      <c r="D1080">
        <v>1</v>
      </c>
      <c r="E1080">
        <v>0</v>
      </c>
      <c r="F1080">
        <v>0</v>
      </c>
      <c r="G1080">
        <v>0</v>
      </c>
      <c r="H1080">
        <v>0</v>
      </c>
      <c r="I1080">
        <v>0</v>
      </c>
      <c r="J1080">
        <v>2017</v>
      </c>
      <c r="K1080" t="s">
        <v>623</v>
      </c>
      <c r="L1080" t="s">
        <v>8311</v>
      </c>
      <c r="M1080" t="s">
        <v>11708</v>
      </c>
      <c r="N1080" t="s">
        <v>11629</v>
      </c>
      <c r="O1080" s="1">
        <v>31778</v>
      </c>
      <c r="Q1080" t="s">
        <v>11779</v>
      </c>
      <c r="R1080" t="s">
        <v>11778</v>
      </c>
      <c r="S1080">
        <v>7</v>
      </c>
      <c r="T1080">
        <v>14389</v>
      </c>
      <c r="U1080">
        <v>14389</v>
      </c>
      <c r="V1080">
        <v>0</v>
      </c>
      <c r="W1080" t="s">
        <v>11777</v>
      </c>
      <c r="X1080">
        <v>0</v>
      </c>
      <c r="Y1080" t="s">
        <v>11625</v>
      </c>
    </row>
    <row r="1081" spans="1:25">
      <c r="A1081" t="s">
        <v>9739</v>
      </c>
      <c r="B1081">
        <v>1</v>
      </c>
      <c r="C1081">
        <v>0</v>
      </c>
      <c r="D1081">
        <v>1</v>
      </c>
      <c r="E1081">
        <v>0</v>
      </c>
      <c r="F1081">
        <v>0</v>
      </c>
      <c r="G1081">
        <v>0</v>
      </c>
      <c r="H1081">
        <v>0</v>
      </c>
      <c r="I1081">
        <v>0</v>
      </c>
      <c r="J1081">
        <v>2017</v>
      </c>
      <c r="K1081" t="s">
        <v>623</v>
      </c>
      <c r="L1081" t="s">
        <v>8491</v>
      </c>
      <c r="M1081" t="s">
        <v>11708</v>
      </c>
      <c r="N1081" t="s">
        <v>11629</v>
      </c>
      <c r="O1081" s="1">
        <v>31778</v>
      </c>
      <c r="Q1081" t="s">
        <v>11779</v>
      </c>
      <c r="R1081" t="s">
        <v>11778</v>
      </c>
      <c r="S1081">
        <v>2</v>
      </c>
      <c r="T1081">
        <v>4043</v>
      </c>
      <c r="U1081">
        <v>4043</v>
      </c>
      <c r="V1081">
        <v>0</v>
      </c>
      <c r="W1081" t="s">
        <v>11777</v>
      </c>
      <c r="X1081">
        <v>0</v>
      </c>
      <c r="Y1081" t="s">
        <v>11625</v>
      </c>
    </row>
    <row r="1082" spans="1:25">
      <c r="A1082" t="s">
        <v>9739</v>
      </c>
      <c r="B1082">
        <v>1</v>
      </c>
      <c r="C1082">
        <v>0</v>
      </c>
      <c r="D1082">
        <v>1</v>
      </c>
      <c r="E1082">
        <v>0</v>
      </c>
      <c r="F1082">
        <v>0</v>
      </c>
      <c r="G1082">
        <v>0</v>
      </c>
      <c r="H1082">
        <v>0</v>
      </c>
      <c r="I1082">
        <v>0</v>
      </c>
      <c r="J1082">
        <v>2017</v>
      </c>
      <c r="K1082" t="s">
        <v>623</v>
      </c>
      <c r="L1082" t="s">
        <v>8114</v>
      </c>
      <c r="M1082" t="s">
        <v>11708</v>
      </c>
      <c r="N1082" t="s">
        <v>11629</v>
      </c>
      <c r="O1082" s="1">
        <v>31778</v>
      </c>
      <c r="Q1082" t="s">
        <v>11779</v>
      </c>
      <c r="R1082" t="s">
        <v>11778</v>
      </c>
      <c r="S1082">
        <v>2</v>
      </c>
      <c r="T1082">
        <v>8972</v>
      </c>
      <c r="U1082">
        <v>8972</v>
      </c>
      <c r="V1082">
        <v>0</v>
      </c>
      <c r="W1082" t="s">
        <v>11777</v>
      </c>
      <c r="X1082">
        <v>0</v>
      </c>
      <c r="Y1082" t="s">
        <v>11625</v>
      </c>
    </row>
    <row r="1083" spans="1:25">
      <c r="A1083" t="s">
        <v>9739</v>
      </c>
      <c r="B1083">
        <v>1</v>
      </c>
      <c r="C1083">
        <v>0</v>
      </c>
      <c r="D1083">
        <v>1</v>
      </c>
      <c r="E1083">
        <v>0</v>
      </c>
      <c r="F1083">
        <v>0</v>
      </c>
      <c r="G1083">
        <v>0</v>
      </c>
      <c r="H1083">
        <v>0</v>
      </c>
      <c r="I1083">
        <v>0</v>
      </c>
      <c r="J1083">
        <v>2017</v>
      </c>
      <c r="K1083" t="s">
        <v>623</v>
      </c>
      <c r="L1083" t="s">
        <v>8407</v>
      </c>
      <c r="M1083" t="s">
        <v>11831</v>
      </c>
      <c r="N1083" t="s">
        <v>11629</v>
      </c>
      <c r="O1083" s="1">
        <v>11160</v>
      </c>
      <c r="Q1083" t="s">
        <v>11779</v>
      </c>
      <c r="R1083" t="s">
        <v>11778</v>
      </c>
      <c r="S1083">
        <v>3.5</v>
      </c>
      <c r="T1083">
        <v>13208</v>
      </c>
      <c r="U1083">
        <v>13175</v>
      </c>
      <c r="V1083">
        <v>0</v>
      </c>
      <c r="W1083" t="s">
        <v>11777</v>
      </c>
      <c r="X1083">
        <v>0</v>
      </c>
      <c r="Y1083" t="s">
        <v>11625</v>
      </c>
    </row>
    <row r="1084" spans="1:25">
      <c r="A1084" t="s">
        <v>9739</v>
      </c>
      <c r="B1084">
        <v>1</v>
      </c>
      <c r="C1084">
        <v>0</v>
      </c>
      <c r="D1084">
        <v>1</v>
      </c>
      <c r="E1084">
        <v>0</v>
      </c>
      <c r="F1084">
        <v>0</v>
      </c>
      <c r="G1084">
        <v>0</v>
      </c>
      <c r="H1084">
        <v>0</v>
      </c>
      <c r="I1084">
        <v>0</v>
      </c>
      <c r="J1084">
        <v>2017</v>
      </c>
      <c r="K1084" t="s">
        <v>623</v>
      </c>
      <c r="L1084" t="s">
        <v>8410</v>
      </c>
      <c r="M1084">
        <v>1</v>
      </c>
      <c r="N1084" t="s">
        <v>11629</v>
      </c>
      <c r="O1084" s="1">
        <v>30042</v>
      </c>
      <c r="Q1084" t="s">
        <v>11779</v>
      </c>
      <c r="R1084" t="s">
        <v>11778</v>
      </c>
      <c r="S1084">
        <v>2.7</v>
      </c>
      <c r="T1084">
        <v>3741</v>
      </c>
      <c r="U1084">
        <v>3719</v>
      </c>
      <c r="V1084">
        <v>0</v>
      </c>
      <c r="W1084" t="s">
        <v>11777</v>
      </c>
      <c r="X1084">
        <v>0</v>
      </c>
      <c r="Y1084" t="s">
        <v>11625</v>
      </c>
    </row>
    <row r="1085" spans="1:25">
      <c r="A1085" t="s">
        <v>9739</v>
      </c>
      <c r="B1085">
        <v>1</v>
      </c>
      <c r="C1085">
        <v>0</v>
      </c>
      <c r="D1085">
        <v>1</v>
      </c>
      <c r="E1085">
        <v>0</v>
      </c>
      <c r="F1085">
        <v>0</v>
      </c>
      <c r="G1085">
        <v>0</v>
      </c>
      <c r="H1085">
        <v>0</v>
      </c>
      <c r="I1085">
        <v>0</v>
      </c>
      <c r="J1085">
        <v>2017</v>
      </c>
      <c r="K1085" t="s">
        <v>623</v>
      </c>
      <c r="L1085" t="s">
        <v>8412</v>
      </c>
      <c r="M1085" t="s">
        <v>11636</v>
      </c>
      <c r="N1085" t="s">
        <v>11629</v>
      </c>
      <c r="O1085" s="1">
        <v>19115</v>
      </c>
      <c r="Q1085" t="s">
        <v>11779</v>
      </c>
      <c r="R1085" t="s">
        <v>11778</v>
      </c>
      <c r="S1085">
        <v>37.5</v>
      </c>
      <c r="T1085">
        <v>143040.01</v>
      </c>
      <c r="U1085">
        <v>141739</v>
      </c>
      <c r="V1085">
        <v>0</v>
      </c>
      <c r="W1085" t="s">
        <v>11777</v>
      </c>
      <c r="X1085">
        <v>0</v>
      </c>
      <c r="Y1085" t="s">
        <v>11625</v>
      </c>
    </row>
    <row r="1086" spans="1:25">
      <c r="A1086" t="s">
        <v>9739</v>
      </c>
      <c r="B1086">
        <v>1</v>
      </c>
      <c r="C1086">
        <v>0</v>
      </c>
      <c r="D1086">
        <v>1</v>
      </c>
      <c r="E1086">
        <v>0</v>
      </c>
      <c r="F1086">
        <v>0</v>
      </c>
      <c r="G1086">
        <v>0</v>
      </c>
      <c r="H1086">
        <v>0</v>
      </c>
      <c r="I1086">
        <v>0</v>
      </c>
      <c r="J1086">
        <v>2017</v>
      </c>
      <c r="K1086" t="s">
        <v>623</v>
      </c>
      <c r="L1086" t="s">
        <v>8417</v>
      </c>
      <c r="M1086">
        <v>1</v>
      </c>
      <c r="N1086" t="s">
        <v>11629</v>
      </c>
      <c r="O1086" s="1">
        <v>12801</v>
      </c>
      <c r="Q1086" t="s">
        <v>11779</v>
      </c>
      <c r="R1086" t="s">
        <v>11778</v>
      </c>
      <c r="S1086">
        <v>0.8</v>
      </c>
      <c r="T1086">
        <v>4978</v>
      </c>
      <c r="U1086">
        <v>4978</v>
      </c>
      <c r="V1086">
        <v>0</v>
      </c>
      <c r="W1086" t="s">
        <v>11777</v>
      </c>
      <c r="X1086">
        <v>0</v>
      </c>
      <c r="Y1086" t="s">
        <v>11625</v>
      </c>
    </row>
    <row r="1087" spans="1:25">
      <c r="A1087" t="s">
        <v>9739</v>
      </c>
      <c r="B1087">
        <v>1</v>
      </c>
      <c r="C1087">
        <v>0</v>
      </c>
      <c r="D1087">
        <v>1</v>
      </c>
      <c r="E1087">
        <v>0</v>
      </c>
      <c r="F1087">
        <v>0</v>
      </c>
      <c r="G1087">
        <v>0</v>
      </c>
      <c r="H1087">
        <v>0</v>
      </c>
      <c r="I1087">
        <v>0</v>
      </c>
      <c r="J1087">
        <v>2017</v>
      </c>
      <c r="K1087" t="s">
        <v>623</v>
      </c>
      <c r="L1087" t="s">
        <v>8419</v>
      </c>
      <c r="M1087">
        <v>1</v>
      </c>
      <c r="N1087" t="s">
        <v>11629</v>
      </c>
      <c r="O1087" s="1">
        <v>1675</v>
      </c>
      <c r="Q1087" t="s">
        <v>11779</v>
      </c>
      <c r="R1087" t="s">
        <v>11778</v>
      </c>
      <c r="S1087">
        <v>0.25</v>
      </c>
      <c r="T1087">
        <v>1116</v>
      </c>
      <c r="U1087">
        <v>1116</v>
      </c>
      <c r="V1087">
        <v>0</v>
      </c>
      <c r="W1087" t="s">
        <v>11777</v>
      </c>
      <c r="X1087">
        <v>0</v>
      </c>
      <c r="Y1087" t="s">
        <v>11625</v>
      </c>
    </row>
    <row r="1088" spans="1:25">
      <c r="A1088" t="s">
        <v>9739</v>
      </c>
      <c r="B1088">
        <v>1</v>
      </c>
      <c r="C1088">
        <v>0</v>
      </c>
      <c r="D1088">
        <v>1</v>
      </c>
      <c r="E1088">
        <v>0</v>
      </c>
      <c r="F1088">
        <v>0</v>
      </c>
      <c r="G1088">
        <v>0</v>
      </c>
      <c r="H1088">
        <v>0</v>
      </c>
      <c r="I1088">
        <v>0</v>
      </c>
      <c r="J1088">
        <v>2017</v>
      </c>
      <c r="K1088" t="s">
        <v>623</v>
      </c>
      <c r="L1088" t="s">
        <v>8420</v>
      </c>
      <c r="M1088">
        <v>3</v>
      </c>
      <c r="N1088" t="s">
        <v>11629</v>
      </c>
      <c r="O1088" s="1">
        <v>1156</v>
      </c>
      <c r="Q1088" t="s">
        <v>11779</v>
      </c>
      <c r="R1088" t="s">
        <v>11778</v>
      </c>
      <c r="S1088">
        <v>1</v>
      </c>
      <c r="T1088">
        <v>4464</v>
      </c>
      <c r="U1088">
        <v>4464</v>
      </c>
      <c r="V1088">
        <v>0</v>
      </c>
      <c r="W1088" t="s">
        <v>11777</v>
      </c>
      <c r="X1088">
        <v>0</v>
      </c>
      <c r="Y1088" t="s">
        <v>11625</v>
      </c>
    </row>
    <row r="1089" spans="1:25">
      <c r="A1089" t="s">
        <v>9739</v>
      </c>
      <c r="B1089">
        <v>1</v>
      </c>
      <c r="C1089">
        <v>0</v>
      </c>
      <c r="D1089">
        <v>1</v>
      </c>
      <c r="E1089">
        <v>0</v>
      </c>
      <c r="F1089">
        <v>0</v>
      </c>
      <c r="G1089">
        <v>0</v>
      </c>
      <c r="H1089">
        <v>0</v>
      </c>
      <c r="I1089">
        <v>0</v>
      </c>
      <c r="J1089">
        <v>2017</v>
      </c>
      <c r="K1089" t="s">
        <v>623</v>
      </c>
      <c r="L1089" t="s">
        <v>8420</v>
      </c>
      <c r="M1089">
        <v>4</v>
      </c>
      <c r="N1089" t="s">
        <v>11629</v>
      </c>
      <c r="O1089" s="1">
        <v>1736</v>
      </c>
      <c r="Q1089" t="s">
        <v>11779</v>
      </c>
      <c r="R1089" t="s">
        <v>11778</v>
      </c>
      <c r="S1089">
        <v>1</v>
      </c>
      <c r="T1089">
        <v>4464</v>
      </c>
      <c r="U1089">
        <v>4464</v>
      </c>
      <c r="V1089">
        <v>0</v>
      </c>
      <c r="W1089" t="s">
        <v>11777</v>
      </c>
      <c r="X1089">
        <v>0</v>
      </c>
      <c r="Y1089" t="s">
        <v>11625</v>
      </c>
    </row>
    <row r="1090" spans="1:25">
      <c r="A1090" t="s">
        <v>9739</v>
      </c>
      <c r="B1090">
        <v>1</v>
      </c>
      <c r="C1090">
        <v>0</v>
      </c>
      <c r="D1090">
        <v>1</v>
      </c>
      <c r="E1090">
        <v>0</v>
      </c>
      <c r="F1090">
        <v>0</v>
      </c>
      <c r="G1090">
        <v>0</v>
      </c>
      <c r="H1090">
        <v>0</v>
      </c>
      <c r="I1090">
        <v>0</v>
      </c>
      <c r="J1090">
        <v>2017</v>
      </c>
      <c r="K1090" t="s">
        <v>623</v>
      </c>
      <c r="L1090" t="s">
        <v>8420</v>
      </c>
      <c r="M1090">
        <v>5</v>
      </c>
      <c r="N1090" t="s">
        <v>11629</v>
      </c>
      <c r="O1090" s="1">
        <v>1522</v>
      </c>
      <c r="Q1090" t="s">
        <v>11779</v>
      </c>
      <c r="R1090" t="s">
        <v>11778</v>
      </c>
      <c r="S1090">
        <v>1</v>
      </c>
      <c r="T1090">
        <v>4464</v>
      </c>
      <c r="U1090">
        <v>4464</v>
      </c>
      <c r="V1090">
        <v>0</v>
      </c>
      <c r="W1090" t="s">
        <v>11777</v>
      </c>
      <c r="X1090">
        <v>0</v>
      </c>
      <c r="Y1090" t="s">
        <v>11625</v>
      </c>
    </row>
    <row r="1091" spans="1:25">
      <c r="A1091" t="s">
        <v>9739</v>
      </c>
      <c r="B1091">
        <v>0</v>
      </c>
      <c r="C1091">
        <v>0</v>
      </c>
      <c r="D1091">
        <v>0</v>
      </c>
      <c r="E1091">
        <v>0</v>
      </c>
      <c r="F1091">
        <v>0</v>
      </c>
      <c r="G1091">
        <v>0</v>
      </c>
      <c r="H1091">
        <v>0</v>
      </c>
      <c r="I1091">
        <v>0</v>
      </c>
      <c r="J1091">
        <v>2017</v>
      </c>
      <c r="K1091" t="s">
        <v>623</v>
      </c>
      <c r="L1091" t="s">
        <v>9829</v>
      </c>
      <c r="M1091">
        <v>1</v>
      </c>
      <c r="N1091" t="s">
        <v>11629</v>
      </c>
      <c r="O1091" s="1">
        <v>35278</v>
      </c>
      <c r="Q1091" t="s">
        <v>11779</v>
      </c>
      <c r="R1091" t="s">
        <v>11778</v>
      </c>
      <c r="S1091">
        <v>10.92</v>
      </c>
      <c r="T1091">
        <v>45048</v>
      </c>
      <c r="U1091">
        <v>44647</v>
      </c>
      <c r="V1091">
        <v>0</v>
      </c>
      <c r="W1091" t="s">
        <v>11777</v>
      </c>
      <c r="X1091">
        <v>0</v>
      </c>
      <c r="Y1091" t="s">
        <v>11625</v>
      </c>
    </row>
    <row r="1092" spans="1:25">
      <c r="A1092" t="s">
        <v>9739</v>
      </c>
      <c r="B1092">
        <v>0</v>
      </c>
      <c r="C1092">
        <v>0</v>
      </c>
      <c r="D1092">
        <v>0</v>
      </c>
      <c r="E1092">
        <v>0</v>
      </c>
      <c r="F1092">
        <v>0</v>
      </c>
      <c r="G1092">
        <v>0</v>
      </c>
      <c r="H1092">
        <v>0</v>
      </c>
      <c r="I1092">
        <v>0</v>
      </c>
      <c r="J1092">
        <v>2017</v>
      </c>
      <c r="K1092" t="s">
        <v>623</v>
      </c>
      <c r="L1092" t="s">
        <v>9829</v>
      </c>
      <c r="M1092">
        <v>2</v>
      </c>
      <c r="N1092" t="s">
        <v>11629</v>
      </c>
      <c r="O1092" s="1">
        <v>35278</v>
      </c>
      <c r="Q1092" t="s">
        <v>11779</v>
      </c>
      <c r="R1092" t="s">
        <v>11778</v>
      </c>
      <c r="S1092">
        <v>10.92</v>
      </c>
      <c r="T1092">
        <v>48584</v>
      </c>
      <c r="U1092">
        <v>48181</v>
      </c>
      <c r="V1092">
        <v>0</v>
      </c>
      <c r="W1092" t="s">
        <v>11777</v>
      </c>
      <c r="X1092">
        <v>0</v>
      </c>
      <c r="Y1092" t="s">
        <v>11625</v>
      </c>
    </row>
    <row r="1093" spans="1:25">
      <c r="A1093" t="s">
        <v>9739</v>
      </c>
      <c r="B1093">
        <v>0</v>
      </c>
      <c r="C1093">
        <v>0</v>
      </c>
      <c r="D1093">
        <v>0</v>
      </c>
      <c r="E1093">
        <v>0</v>
      </c>
      <c r="F1093">
        <v>0</v>
      </c>
      <c r="G1093">
        <v>0</v>
      </c>
      <c r="H1093">
        <v>0</v>
      </c>
      <c r="I1093">
        <v>0</v>
      </c>
      <c r="J1093">
        <v>2017</v>
      </c>
      <c r="K1093" t="s">
        <v>623</v>
      </c>
      <c r="L1093" t="s">
        <v>9829</v>
      </c>
      <c r="M1093">
        <v>3</v>
      </c>
      <c r="N1093" t="s">
        <v>11629</v>
      </c>
      <c r="O1093" s="1">
        <v>35278</v>
      </c>
      <c r="Q1093" t="s">
        <v>11779</v>
      </c>
      <c r="R1093" t="s">
        <v>11778</v>
      </c>
      <c r="S1093">
        <v>10.92</v>
      </c>
      <c r="T1093">
        <v>6471.02</v>
      </c>
      <c r="U1093">
        <v>6415.02</v>
      </c>
      <c r="V1093">
        <v>0</v>
      </c>
      <c r="W1093" t="s">
        <v>11777</v>
      </c>
      <c r="X1093">
        <v>0</v>
      </c>
      <c r="Y1093" t="s">
        <v>11625</v>
      </c>
    </row>
    <row r="1094" spans="1:25">
      <c r="A1094" t="s">
        <v>9739</v>
      </c>
      <c r="B1094">
        <v>1</v>
      </c>
      <c r="C1094">
        <v>0</v>
      </c>
      <c r="D1094">
        <v>1</v>
      </c>
      <c r="E1094">
        <v>0</v>
      </c>
      <c r="F1094">
        <v>0</v>
      </c>
      <c r="G1094">
        <v>0</v>
      </c>
      <c r="H1094">
        <v>0</v>
      </c>
      <c r="I1094">
        <v>0</v>
      </c>
      <c r="J1094">
        <v>2017</v>
      </c>
      <c r="K1094" t="s">
        <v>623</v>
      </c>
      <c r="L1094" t="s">
        <v>8435</v>
      </c>
      <c r="M1094">
        <v>1</v>
      </c>
      <c r="N1094" t="s">
        <v>11629</v>
      </c>
      <c r="O1094" s="1">
        <v>31959</v>
      </c>
      <c r="Q1094" t="s">
        <v>11779</v>
      </c>
      <c r="R1094" t="s">
        <v>11778</v>
      </c>
      <c r="S1094">
        <v>3.98</v>
      </c>
      <c r="T1094">
        <v>18442</v>
      </c>
      <c r="U1094">
        <v>18442</v>
      </c>
      <c r="V1094">
        <v>0</v>
      </c>
      <c r="W1094" t="s">
        <v>11777</v>
      </c>
      <c r="X1094">
        <v>0</v>
      </c>
      <c r="Y1094" t="s">
        <v>11625</v>
      </c>
    </row>
    <row r="1095" spans="1:25">
      <c r="A1095" t="s">
        <v>9739</v>
      </c>
      <c r="B1095">
        <v>1</v>
      </c>
      <c r="C1095">
        <v>0</v>
      </c>
      <c r="D1095">
        <v>1</v>
      </c>
      <c r="E1095">
        <v>0</v>
      </c>
      <c r="F1095">
        <v>0</v>
      </c>
      <c r="G1095">
        <v>0</v>
      </c>
      <c r="H1095">
        <v>0</v>
      </c>
      <c r="I1095">
        <v>0</v>
      </c>
      <c r="J1095">
        <v>2017</v>
      </c>
      <c r="K1095" t="s">
        <v>623</v>
      </c>
      <c r="L1095" t="s">
        <v>8435</v>
      </c>
      <c r="M1095">
        <v>2</v>
      </c>
      <c r="N1095" t="s">
        <v>11629</v>
      </c>
      <c r="O1095" s="1">
        <v>31959</v>
      </c>
      <c r="Q1095" t="s">
        <v>11779</v>
      </c>
      <c r="R1095" t="s">
        <v>11778</v>
      </c>
      <c r="S1095">
        <v>0.38</v>
      </c>
      <c r="T1095">
        <v>319</v>
      </c>
      <c r="U1095">
        <v>319</v>
      </c>
      <c r="V1095">
        <v>0</v>
      </c>
      <c r="W1095" t="s">
        <v>11777</v>
      </c>
      <c r="X1095">
        <v>0</v>
      </c>
      <c r="Y1095" t="s">
        <v>11625</v>
      </c>
    </row>
    <row r="1096" spans="1:25">
      <c r="A1096" t="s">
        <v>9739</v>
      </c>
      <c r="B1096">
        <v>1</v>
      </c>
      <c r="C1096">
        <v>0</v>
      </c>
      <c r="D1096">
        <v>1</v>
      </c>
      <c r="E1096">
        <v>0</v>
      </c>
      <c r="F1096">
        <v>0</v>
      </c>
      <c r="G1096">
        <v>0</v>
      </c>
      <c r="H1096">
        <v>0</v>
      </c>
      <c r="I1096">
        <v>0</v>
      </c>
      <c r="J1096">
        <v>2017</v>
      </c>
      <c r="K1096" t="s">
        <v>623</v>
      </c>
      <c r="L1096" t="s">
        <v>8428</v>
      </c>
      <c r="M1096">
        <v>1</v>
      </c>
      <c r="N1096" t="s">
        <v>11629</v>
      </c>
      <c r="O1096" s="1">
        <v>30468</v>
      </c>
      <c r="Q1096" t="s">
        <v>11779</v>
      </c>
      <c r="R1096" t="s">
        <v>11778</v>
      </c>
      <c r="S1096">
        <v>5</v>
      </c>
      <c r="T1096">
        <v>23989.03</v>
      </c>
      <c r="U1096">
        <v>23989.03</v>
      </c>
      <c r="V1096">
        <v>0</v>
      </c>
      <c r="W1096" t="s">
        <v>11777</v>
      </c>
      <c r="X1096">
        <v>0</v>
      </c>
      <c r="Y1096" t="s">
        <v>11625</v>
      </c>
    </row>
    <row r="1097" spans="1:25">
      <c r="A1097" t="s">
        <v>9739</v>
      </c>
      <c r="B1097">
        <v>1</v>
      </c>
      <c r="C1097">
        <v>0</v>
      </c>
      <c r="D1097">
        <v>1</v>
      </c>
      <c r="E1097">
        <v>0</v>
      </c>
      <c r="F1097">
        <v>0</v>
      </c>
      <c r="G1097">
        <v>0</v>
      </c>
      <c r="H1097">
        <v>0</v>
      </c>
      <c r="I1097">
        <v>0</v>
      </c>
      <c r="J1097">
        <v>2017</v>
      </c>
      <c r="K1097" t="s">
        <v>623</v>
      </c>
      <c r="L1097" t="s">
        <v>8428</v>
      </c>
      <c r="M1097">
        <v>2</v>
      </c>
      <c r="N1097" t="s">
        <v>11629</v>
      </c>
      <c r="O1097" s="1">
        <v>30468</v>
      </c>
      <c r="Q1097" t="s">
        <v>11779</v>
      </c>
      <c r="R1097" t="s">
        <v>11778</v>
      </c>
      <c r="S1097">
        <v>5</v>
      </c>
      <c r="T1097">
        <v>24045.040000000001</v>
      </c>
      <c r="U1097">
        <v>24045.040000000001</v>
      </c>
      <c r="V1097">
        <v>0</v>
      </c>
      <c r="W1097" t="s">
        <v>11777</v>
      </c>
      <c r="X1097">
        <v>0</v>
      </c>
      <c r="Y1097" t="s">
        <v>11625</v>
      </c>
    </row>
    <row r="1098" spans="1:25">
      <c r="A1098" t="s">
        <v>9739</v>
      </c>
      <c r="B1098">
        <v>1</v>
      </c>
      <c r="C1098">
        <v>0</v>
      </c>
      <c r="D1098">
        <v>1</v>
      </c>
      <c r="E1098">
        <v>0</v>
      </c>
      <c r="F1098">
        <v>0</v>
      </c>
      <c r="G1098">
        <v>0</v>
      </c>
      <c r="H1098">
        <v>0</v>
      </c>
      <c r="I1098">
        <v>0</v>
      </c>
      <c r="J1098">
        <v>2017</v>
      </c>
      <c r="K1098" t="s">
        <v>623</v>
      </c>
      <c r="L1098" t="s">
        <v>8428</v>
      </c>
      <c r="M1098">
        <v>3</v>
      </c>
      <c r="N1098" t="s">
        <v>11629</v>
      </c>
      <c r="O1098" s="1">
        <v>30468</v>
      </c>
      <c r="Q1098" t="s">
        <v>11779</v>
      </c>
      <c r="R1098" t="s">
        <v>11778</v>
      </c>
      <c r="S1098">
        <v>1.5</v>
      </c>
      <c r="T1098">
        <v>10692</v>
      </c>
      <c r="U1098">
        <v>10692</v>
      </c>
      <c r="V1098">
        <v>0</v>
      </c>
      <c r="W1098" t="s">
        <v>11777</v>
      </c>
      <c r="X1098">
        <v>0</v>
      </c>
      <c r="Y1098" t="s">
        <v>11625</v>
      </c>
    </row>
    <row r="1099" spans="1:25">
      <c r="A1099" t="s">
        <v>9739</v>
      </c>
      <c r="B1099">
        <v>1</v>
      </c>
      <c r="C1099">
        <v>0</v>
      </c>
      <c r="D1099">
        <v>1</v>
      </c>
      <c r="E1099">
        <v>0</v>
      </c>
      <c r="F1099">
        <v>0</v>
      </c>
      <c r="G1099">
        <v>0</v>
      </c>
      <c r="H1099">
        <v>0</v>
      </c>
      <c r="I1099">
        <v>0</v>
      </c>
      <c r="J1099">
        <v>2017</v>
      </c>
      <c r="K1099" t="s">
        <v>623</v>
      </c>
      <c r="L1099" t="s">
        <v>8434</v>
      </c>
      <c r="M1099">
        <v>6920412</v>
      </c>
      <c r="N1099" t="s">
        <v>11629</v>
      </c>
      <c r="O1099" s="1">
        <v>19725</v>
      </c>
      <c r="Q1099" t="s">
        <v>11779</v>
      </c>
      <c r="R1099" t="s">
        <v>11778</v>
      </c>
      <c r="S1099">
        <v>3.6</v>
      </c>
      <c r="T1099">
        <v>18573</v>
      </c>
      <c r="U1099">
        <v>18573</v>
      </c>
      <c r="V1099">
        <v>0</v>
      </c>
      <c r="W1099" t="s">
        <v>11777</v>
      </c>
      <c r="X1099">
        <v>0</v>
      </c>
      <c r="Y1099" t="s">
        <v>11625</v>
      </c>
    </row>
    <row r="1100" spans="1:25">
      <c r="A1100" t="s">
        <v>9739</v>
      </c>
      <c r="B1100">
        <v>1</v>
      </c>
      <c r="C1100">
        <v>0</v>
      </c>
      <c r="D1100">
        <v>1</v>
      </c>
      <c r="E1100">
        <v>0</v>
      </c>
      <c r="F1100">
        <v>0</v>
      </c>
      <c r="G1100">
        <v>0</v>
      </c>
      <c r="H1100">
        <v>0</v>
      </c>
      <c r="I1100">
        <v>0</v>
      </c>
      <c r="J1100">
        <v>2017</v>
      </c>
      <c r="K1100" t="s">
        <v>623</v>
      </c>
      <c r="L1100" t="s">
        <v>8437</v>
      </c>
      <c r="M1100" t="s">
        <v>11830</v>
      </c>
      <c r="N1100" t="s">
        <v>11629</v>
      </c>
      <c r="O1100" s="1">
        <v>15704</v>
      </c>
      <c r="Q1100" t="s">
        <v>11779</v>
      </c>
      <c r="R1100" t="s">
        <v>11778</v>
      </c>
      <c r="S1100">
        <v>12</v>
      </c>
      <c r="T1100">
        <v>61458.01</v>
      </c>
      <c r="U1100">
        <v>61387</v>
      </c>
      <c r="V1100">
        <v>0</v>
      </c>
      <c r="W1100" t="s">
        <v>11777</v>
      </c>
      <c r="X1100">
        <v>0</v>
      </c>
      <c r="Y1100" t="s">
        <v>11625</v>
      </c>
    </row>
    <row r="1101" spans="1:25">
      <c r="A1101" t="s">
        <v>9739</v>
      </c>
      <c r="B1101">
        <v>1</v>
      </c>
      <c r="C1101">
        <v>0</v>
      </c>
      <c r="D1101">
        <v>1</v>
      </c>
      <c r="E1101">
        <v>0</v>
      </c>
      <c r="F1101">
        <v>0</v>
      </c>
      <c r="G1101">
        <v>0</v>
      </c>
      <c r="H1101">
        <v>0</v>
      </c>
      <c r="I1101">
        <v>0</v>
      </c>
      <c r="J1101">
        <v>2017</v>
      </c>
      <c r="K1101" t="s">
        <v>623</v>
      </c>
      <c r="L1101" t="s">
        <v>8440</v>
      </c>
      <c r="M1101">
        <v>1</v>
      </c>
      <c r="N1101" t="s">
        <v>11629</v>
      </c>
      <c r="O1101" s="1">
        <v>32497</v>
      </c>
      <c r="Q1101" t="s">
        <v>11779</v>
      </c>
      <c r="R1101" t="s">
        <v>11778</v>
      </c>
      <c r="S1101">
        <v>1.2</v>
      </c>
      <c r="T1101">
        <v>2195</v>
      </c>
      <c r="U1101">
        <v>2175</v>
      </c>
      <c r="V1101">
        <v>0</v>
      </c>
      <c r="W1101" t="s">
        <v>11777</v>
      </c>
      <c r="X1101">
        <v>0</v>
      </c>
      <c r="Y1101" t="s">
        <v>11625</v>
      </c>
    </row>
    <row r="1102" spans="1:25">
      <c r="A1102" t="s">
        <v>9739</v>
      </c>
      <c r="B1102">
        <v>1</v>
      </c>
      <c r="C1102">
        <v>0</v>
      </c>
      <c r="D1102">
        <v>1</v>
      </c>
      <c r="E1102">
        <v>0</v>
      </c>
      <c r="F1102">
        <v>0</v>
      </c>
      <c r="G1102">
        <v>0</v>
      </c>
      <c r="H1102">
        <v>0</v>
      </c>
      <c r="I1102">
        <v>0</v>
      </c>
      <c r="J1102">
        <v>2017</v>
      </c>
      <c r="K1102" t="s">
        <v>623</v>
      </c>
      <c r="L1102" t="s">
        <v>8138</v>
      </c>
      <c r="M1102" t="s">
        <v>11636</v>
      </c>
      <c r="N1102" t="s">
        <v>11629</v>
      </c>
      <c r="O1102" s="1">
        <v>31656</v>
      </c>
      <c r="Q1102" t="s">
        <v>11779</v>
      </c>
      <c r="R1102" t="s">
        <v>11778</v>
      </c>
      <c r="S1102">
        <v>3.6</v>
      </c>
      <c r="T1102">
        <v>20462</v>
      </c>
      <c r="U1102">
        <v>20462</v>
      </c>
      <c r="V1102">
        <v>0</v>
      </c>
      <c r="W1102" t="s">
        <v>11777</v>
      </c>
      <c r="X1102">
        <v>0</v>
      </c>
      <c r="Y1102" t="s">
        <v>11625</v>
      </c>
    </row>
    <row r="1103" spans="1:25">
      <c r="A1103" t="s">
        <v>9739</v>
      </c>
      <c r="B1103">
        <v>0</v>
      </c>
      <c r="C1103">
        <v>0</v>
      </c>
      <c r="D1103">
        <v>0</v>
      </c>
      <c r="E1103">
        <v>0</v>
      </c>
      <c r="F1103">
        <v>0</v>
      </c>
      <c r="G1103">
        <v>0</v>
      </c>
      <c r="H1103">
        <v>0</v>
      </c>
      <c r="I1103">
        <v>0</v>
      </c>
      <c r="J1103">
        <v>2017</v>
      </c>
      <c r="K1103" t="s">
        <v>623</v>
      </c>
      <c r="L1103" t="s">
        <v>9826</v>
      </c>
      <c r="M1103">
        <v>1</v>
      </c>
      <c r="N1103" t="s">
        <v>11629</v>
      </c>
      <c r="O1103" s="1">
        <v>25639</v>
      </c>
      <c r="Q1103" t="s">
        <v>11779</v>
      </c>
      <c r="R1103" t="s">
        <v>11778</v>
      </c>
      <c r="S1103">
        <v>157.5</v>
      </c>
      <c r="T1103">
        <v>827015</v>
      </c>
      <c r="U1103">
        <v>825087</v>
      </c>
      <c r="V1103">
        <v>0</v>
      </c>
      <c r="W1103" t="s">
        <v>11777</v>
      </c>
      <c r="X1103">
        <v>0</v>
      </c>
      <c r="Y1103" t="s">
        <v>11625</v>
      </c>
    </row>
    <row r="1104" spans="1:25">
      <c r="A1104" t="s">
        <v>9739</v>
      </c>
      <c r="B1104">
        <v>0</v>
      </c>
      <c r="C1104">
        <v>0</v>
      </c>
      <c r="D1104">
        <v>0</v>
      </c>
      <c r="E1104">
        <v>0</v>
      </c>
      <c r="F1104">
        <v>0</v>
      </c>
      <c r="G1104">
        <v>0</v>
      </c>
      <c r="H1104">
        <v>0</v>
      </c>
      <c r="I1104">
        <v>0</v>
      </c>
      <c r="J1104">
        <v>2017</v>
      </c>
      <c r="K1104" t="s">
        <v>623</v>
      </c>
      <c r="L1104" t="s">
        <v>9826</v>
      </c>
      <c r="M1104">
        <v>2</v>
      </c>
      <c r="N1104" t="s">
        <v>11629</v>
      </c>
      <c r="O1104" s="1">
        <v>25639</v>
      </c>
      <c r="Q1104" t="s">
        <v>11779</v>
      </c>
      <c r="R1104" t="s">
        <v>11778</v>
      </c>
      <c r="S1104">
        <v>157.5</v>
      </c>
      <c r="T1104">
        <v>875422</v>
      </c>
      <c r="U1104">
        <v>874868</v>
      </c>
      <c r="V1104">
        <v>0</v>
      </c>
      <c r="W1104" t="s">
        <v>11777</v>
      </c>
      <c r="X1104">
        <v>0</v>
      </c>
      <c r="Y1104" t="s">
        <v>11625</v>
      </c>
    </row>
    <row r="1105" spans="1:25">
      <c r="A1105" t="s">
        <v>9739</v>
      </c>
      <c r="B1105">
        <v>0</v>
      </c>
      <c r="C1105">
        <v>0</v>
      </c>
      <c r="D1105">
        <v>0</v>
      </c>
      <c r="E1105">
        <v>0</v>
      </c>
      <c r="F1105">
        <v>0</v>
      </c>
      <c r="G1105">
        <v>0</v>
      </c>
      <c r="H1105">
        <v>0</v>
      </c>
      <c r="I1105">
        <v>0</v>
      </c>
      <c r="J1105">
        <v>2017</v>
      </c>
      <c r="K1105" t="s">
        <v>623</v>
      </c>
      <c r="L1105" t="s">
        <v>9825</v>
      </c>
      <c r="M1105" t="s">
        <v>11708</v>
      </c>
      <c r="N1105" t="s">
        <v>11629</v>
      </c>
      <c r="O1105" s="1">
        <v>29007</v>
      </c>
      <c r="Q1105" t="s">
        <v>11779</v>
      </c>
      <c r="R1105" t="s">
        <v>11778</v>
      </c>
      <c r="S1105">
        <v>150</v>
      </c>
      <c r="T1105">
        <v>357318</v>
      </c>
      <c r="U1105">
        <v>356527</v>
      </c>
      <c r="V1105">
        <v>0</v>
      </c>
      <c r="W1105" t="s">
        <v>11777</v>
      </c>
      <c r="X1105">
        <v>0</v>
      </c>
      <c r="Y1105" t="s">
        <v>11625</v>
      </c>
    </row>
    <row r="1106" spans="1:25">
      <c r="A1106" t="s">
        <v>9739</v>
      </c>
      <c r="B1106">
        <v>0</v>
      </c>
      <c r="C1106">
        <v>0</v>
      </c>
      <c r="D1106">
        <v>0</v>
      </c>
      <c r="E1106">
        <v>0</v>
      </c>
      <c r="F1106">
        <v>0</v>
      </c>
      <c r="G1106">
        <v>0</v>
      </c>
      <c r="H1106">
        <v>0</v>
      </c>
      <c r="I1106">
        <v>0</v>
      </c>
      <c r="J1106">
        <v>2017</v>
      </c>
      <c r="K1106" t="s">
        <v>623</v>
      </c>
      <c r="L1106" t="s">
        <v>9825</v>
      </c>
      <c r="M1106" t="s">
        <v>11784</v>
      </c>
      <c r="N1106" t="s">
        <v>11629</v>
      </c>
      <c r="O1106" s="1">
        <v>29007</v>
      </c>
      <c r="Q1106" t="s">
        <v>11779</v>
      </c>
      <c r="R1106" t="s">
        <v>11778</v>
      </c>
      <c r="S1106">
        <v>150</v>
      </c>
      <c r="T1106">
        <v>357318</v>
      </c>
      <c r="U1106">
        <v>356527</v>
      </c>
      <c r="V1106">
        <v>0</v>
      </c>
      <c r="W1106" t="s">
        <v>11777</v>
      </c>
      <c r="X1106">
        <v>0</v>
      </c>
      <c r="Y1106" t="s">
        <v>11625</v>
      </c>
    </row>
    <row r="1107" spans="1:25">
      <c r="A1107" t="s">
        <v>9739</v>
      </c>
      <c r="B1107">
        <v>0</v>
      </c>
      <c r="C1107">
        <v>0</v>
      </c>
      <c r="D1107">
        <v>0</v>
      </c>
      <c r="E1107">
        <v>0</v>
      </c>
      <c r="F1107">
        <v>0</v>
      </c>
      <c r="G1107">
        <v>0</v>
      </c>
      <c r="H1107">
        <v>0</v>
      </c>
      <c r="I1107">
        <v>0</v>
      </c>
      <c r="J1107">
        <v>2017</v>
      </c>
      <c r="K1107" t="s">
        <v>623</v>
      </c>
      <c r="L1107" t="s">
        <v>9823</v>
      </c>
      <c r="M1107">
        <v>1</v>
      </c>
      <c r="N1107" t="s">
        <v>11629</v>
      </c>
      <c r="O1107" s="1">
        <v>25724</v>
      </c>
      <c r="Q1107" t="s">
        <v>11779</v>
      </c>
      <c r="R1107" t="s">
        <v>11778</v>
      </c>
      <c r="S1107">
        <v>46.8</v>
      </c>
      <c r="T1107">
        <v>308422</v>
      </c>
      <c r="U1107">
        <v>308152</v>
      </c>
      <c r="V1107">
        <v>0</v>
      </c>
      <c r="W1107" t="s">
        <v>11777</v>
      </c>
      <c r="X1107">
        <v>0</v>
      </c>
      <c r="Y1107" t="s">
        <v>11625</v>
      </c>
    </row>
    <row r="1108" spans="1:25">
      <c r="A1108" t="s">
        <v>9739</v>
      </c>
      <c r="B1108">
        <v>1</v>
      </c>
      <c r="C1108">
        <v>0</v>
      </c>
      <c r="D1108">
        <v>1</v>
      </c>
      <c r="E1108">
        <v>0</v>
      </c>
      <c r="F1108">
        <v>0</v>
      </c>
      <c r="G1108">
        <v>0</v>
      </c>
      <c r="H1108">
        <v>0</v>
      </c>
      <c r="I1108">
        <v>0</v>
      </c>
      <c r="J1108">
        <v>2017</v>
      </c>
      <c r="K1108" t="s">
        <v>623</v>
      </c>
      <c r="L1108" t="s">
        <v>8582</v>
      </c>
      <c r="M1108" t="s">
        <v>11829</v>
      </c>
      <c r="N1108" t="s">
        <v>11629</v>
      </c>
      <c r="O1108" s="1">
        <v>32905</v>
      </c>
      <c r="Q1108" t="s">
        <v>11779</v>
      </c>
      <c r="R1108" t="s">
        <v>11778</v>
      </c>
      <c r="S1108">
        <v>2.75</v>
      </c>
      <c r="T1108">
        <v>18677</v>
      </c>
      <c r="U1108">
        <v>17486</v>
      </c>
      <c r="V1108">
        <v>0</v>
      </c>
      <c r="W1108" t="s">
        <v>11777</v>
      </c>
      <c r="X1108">
        <v>0</v>
      </c>
      <c r="Y1108" t="s">
        <v>11625</v>
      </c>
    </row>
    <row r="1109" spans="1:25">
      <c r="A1109" t="s">
        <v>9739</v>
      </c>
      <c r="B1109">
        <v>1</v>
      </c>
      <c r="C1109">
        <v>0</v>
      </c>
      <c r="D1109">
        <v>1</v>
      </c>
      <c r="E1109">
        <v>0</v>
      </c>
      <c r="F1109">
        <v>0</v>
      </c>
      <c r="G1109">
        <v>0</v>
      </c>
      <c r="H1109">
        <v>0</v>
      </c>
      <c r="I1109">
        <v>0</v>
      </c>
      <c r="J1109">
        <v>2017</v>
      </c>
      <c r="K1109" t="s">
        <v>623</v>
      </c>
      <c r="L1109" t="s">
        <v>8582</v>
      </c>
      <c r="M1109" t="s">
        <v>11668</v>
      </c>
      <c r="N1109" t="s">
        <v>11629</v>
      </c>
      <c r="O1109" s="1">
        <v>32905</v>
      </c>
      <c r="Q1109" t="s">
        <v>11779</v>
      </c>
      <c r="R1109" t="s">
        <v>11778</v>
      </c>
      <c r="S1109">
        <v>2.75</v>
      </c>
      <c r="T1109">
        <v>15756</v>
      </c>
      <c r="U1109">
        <v>14720</v>
      </c>
      <c r="V1109">
        <v>0</v>
      </c>
      <c r="W1109" t="s">
        <v>11777</v>
      </c>
      <c r="X1109">
        <v>0</v>
      </c>
      <c r="Y1109" t="s">
        <v>11625</v>
      </c>
    </row>
    <row r="1110" spans="1:25">
      <c r="A1110" t="s">
        <v>9739</v>
      </c>
      <c r="B1110">
        <v>1</v>
      </c>
      <c r="C1110">
        <v>0</v>
      </c>
      <c r="D1110">
        <v>1</v>
      </c>
      <c r="E1110">
        <v>0</v>
      </c>
      <c r="F1110">
        <v>0</v>
      </c>
      <c r="G1110">
        <v>0</v>
      </c>
      <c r="H1110">
        <v>0</v>
      </c>
      <c r="I1110">
        <v>0</v>
      </c>
      <c r="J1110">
        <v>2017</v>
      </c>
      <c r="K1110" t="s">
        <v>623</v>
      </c>
      <c r="L1110" t="s">
        <v>8582</v>
      </c>
      <c r="M1110" t="s">
        <v>11667</v>
      </c>
      <c r="N1110" t="s">
        <v>11629</v>
      </c>
      <c r="O1110" s="1">
        <v>32905</v>
      </c>
      <c r="Q1110" t="s">
        <v>11779</v>
      </c>
      <c r="R1110" t="s">
        <v>11778</v>
      </c>
      <c r="S1110">
        <v>0.5</v>
      </c>
      <c r="T1110">
        <v>3399</v>
      </c>
      <c r="U1110">
        <v>3169</v>
      </c>
      <c r="V1110">
        <v>0</v>
      </c>
      <c r="W1110" t="s">
        <v>11777</v>
      </c>
      <c r="X1110">
        <v>0</v>
      </c>
      <c r="Y1110" t="s">
        <v>11625</v>
      </c>
    </row>
    <row r="1111" spans="1:25">
      <c r="A1111" t="s">
        <v>9739</v>
      </c>
      <c r="B1111">
        <v>1</v>
      </c>
      <c r="C1111">
        <v>0</v>
      </c>
      <c r="D1111">
        <v>1</v>
      </c>
      <c r="E1111">
        <v>0</v>
      </c>
      <c r="F1111">
        <v>0</v>
      </c>
      <c r="G1111">
        <v>0</v>
      </c>
      <c r="H1111">
        <v>0</v>
      </c>
      <c r="I1111">
        <v>0</v>
      </c>
      <c r="J1111">
        <v>2017</v>
      </c>
      <c r="K1111" t="s">
        <v>623</v>
      </c>
      <c r="L1111" t="s">
        <v>8443</v>
      </c>
      <c r="M1111" t="s">
        <v>11828</v>
      </c>
      <c r="N1111" t="s">
        <v>11629</v>
      </c>
      <c r="O1111" s="1">
        <v>31713</v>
      </c>
      <c r="Q1111" t="s">
        <v>11779</v>
      </c>
      <c r="R1111" t="s">
        <v>11778</v>
      </c>
      <c r="S1111">
        <v>11.5</v>
      </c>
      <c r="T1111">
        <v>14300.03</v>
      </c>
      <c r="U1111">
        <v>14162</v>
      </c>
      <c r="V1111">
        <v>0</v>
      </c>
      <c r="W1111" t="s">
        <v>11777</v>
      </c>
      <c r="X1111">
        <v>0</v>
      </c>
      <c r="Y1111" t="s">
        <v>11625</v>
      </c>
    </row>
    <row r="1112" spans="1:25">
      <c r="A1112" t="s">
        <v>9739</v>
      </c>
      <c r="B1112">
        <v>1</v>
      </c>
      <c r="C1112">
        <v>0</v>
      </c>
      <c r="D1112">
        <v>1</v>
      </c>
      <c r="E1112">
        <v>0</v>
      </c>
      <c r="F1112">
        <v>0</v>
      </c>
      <c r="G1112">
        <v>0</v>
      </c>
      <c r="H1112">
        <v>0</v>
      </c>
      <c r="I1112">
        <v>0</v>
      </c>
      <c r="J1112">
        <v>2017</v>
      </c>
      <c r="K1112" t="s">
        <v>623</v>
      </c>
      <c r="L1112" t="s">
        <v>8446</v>
      </c>
      <c r="M1112" t="s">
        <v>11708</v>
      </c>
      <c r="N1112" t="s">
        <v>11629</v>
      </c>
      <c r="O1112" s="1">
        <v>20210</v>
      </c>
      <c r="Q1112" t="s">
        <v>11779</v>
      </c>
      <c r="R1112" t="s">
        <v>11778</v>
      </c>
      <c r="S1112">
        <v>6.75</v>
      </c>
      <c r="T1112">
        <v>32437</v>
      </c>
      <c r="U1112">
        <v>32325</v>
      </c>
      <c r="V1112">
        <v>0</v>
      </c>
      <c r="W1112" t="s">
        <v>11777</v>
      </c>
      <c r="X1112">
        <v>0</v>
      </c>
      <c r="Y1112" t="s">
        <v>11625</v>
      </c>
    </row>
    <row r="1113" spans="1:25">
      <c r="A1113" t="s">
        <v>9739</v>
      </c>
      <c r="B1113">
        <v>1</v>
      </c>
      <c r="C1113">
        <v>0</v>
      </c>
      <c r="D1113">
        <v>1</v>
      </c>
      <c r="E1113">
        <v>0</v>
      </c>
      <c r="F1113">
        <v>0</v>
      </c>
      <c r="G1113">
        <v>0</v>
      </c>
      <c r="H1113">
        <v>0</v>
      </c>
      <c r="I1113">
        <v>0</v>
      </c>
      <c r="J1113">
        <v>2017</v>
      </c>
      <c r="K1113" t="s">
        <v>623</v>
      </c>
      <c r="L1113" t="s">
        <v>8446</v>
      </c>
      <c r="M1113" t="s">
        <v>11784</v>
      </c>
      <c r="N1113" t="s">
        <v>11629</v>
      </c>
      <c r="O1113" s="1">
        <v>20241</v>
      </c>
      <c r="Q1113" t="s">
        <v>11779</v>
      </c>
      <c r="R1113" t="s">
        <v>11778</v>
      </c>
      <c r="S1113">
        <v>6.75</v>
      </c>
      <c r="T1113">
        <v>32437</v>
      </c>
      <c r="U1113">
        <v>32325</v>
      </c>
      <c r="V1113">
        <v>0</v>
      </c>
      <c r="W1113" t="s">
        <v>11777</v>
      </c>
      <c r="X1113">
        <v>0</v>
      </c>
      <c r="Y1113" t="s">
        <v>11625</v>
      </c>
    </row>
    <row r="1114" spans="1:25">
      <c r="A1114" t="s">
        <v>9739</v>
      </c>
      <c r="B1114">
        <v>1</v>
      </c>
      <c r="C1114">
        <v>0</v>
      </c>
      <c r="D1114">
        <v>1</v>
      </c>
      <c r="E1114">
        <v>0</v>
      </c>
      <c r="F1114">
        <v>0</v>
      </c>
      <c r="G1114">
        <v>0</v>
      </c>
      <c r="H1114">
        <v>0</v>
      </c>
      <c r="I1114">
        <v>0</v>
      </c>
      <c r="J1114">
        <v>2017</v>
      </c>
      <c r="K1114" t="s">
        <v>623</v>
      </c>
      <c r="L1114" t="s">
        <v>9822</v>
      </c>
      <c r="M1114" t="s">
        <v>11708</v>
      </c>
      <c r="N1114" t="s">
        <v>11629</v>
      </c>
      <c r="O1114" s="1">
        <v>24838</v>
      </c>
      <c r="Q1114" t="s">
        <v>11779</v>
      </c>
      <c r="R1114" t="s">
        <v>11778</v>
      </c>
      <c r="S1114">
        <v>4.2</v>
      </c>
      <c r="T1114">
        <v>14.09</v>
      </c>
      <c r="U1114">
        <v>-166.94</v>
      </c>
      <c r="V1114">
        <v>0</v>
      </c>
      <c r="W1114" t="s">
        <v>11777</v>
      </c>
      <c r="X1114">
        <v>0</v>
      </c>
      <c r="Y1114" t="s">
        <v>11625</v>
      </c>
    </row>
    <row r="1115" spans="1:25">
      <c r="A1115" t="s">
        <v>9739</v>
      </c>
      <c r="B1115">
        <v>1</v>
      </c>
      <c r="C1115">
        <v>0</v>
      </c>
      <c r="D1115">
        <v>1</v>
      </c>
      <c r="E1115">
        <v>0</v>
      </c>
      <c r="F1115">
        <v>0</v>
      </c>
      <c r="G1115">
        <v>0</v>
      </c>
      <c r="H1115">
        <v>0</v>
      </c>
      <c r="I1115">
        <v>0</v>
      </c>
      <c r="J1115">
        <v>2017</v>
      </c>
      <c r="K1115" t="s">
        <v>623</v>
      </c>
      <c r="L1115" t="s">
        <v>9822</v>
      </c>
      <c r="M1115" t="s">
        <v>11784</v>
      </c>
      <c r="N1115" t="s">
        <v>11629</v>
      </c>
      <c r="O1115" s="1">
        <v>24869</v>
      </c>
      <c r="Q1115" t="s">
        <v>11779</v>
      </c>
      <c r="R1115" t="s">
        <v>11778</v>
      </c>
      <c r="S1115">
        <v>4.2</v>
      </c>
      <c r="T1115">
        <v>14.09</v>
      </c>
      <c r="U1115">
        <v>-166.94</v>
      </c>
      <c r="V1115">
        <v>0</v>
      </c>
      <c r="W1115" t="s">
        <v>11777</v>
      </c>
      <c r="X1115">
        <v>0</v>
      </c>
      <c r="Y1115" t="s">
        <v>11625</v>
      </c>
    </row>
    <row r="1116" spans="1:25">
      <c r="A1116" t="s">
        <v>9739</v>
      </c>
      <c r="B1116">
        <v>1</v>
      </c>
      <c r="C1116">
        <v>0</v>
      </c>
      <c r="D1116">
        <v>1</v>
      </c>
      <c r="E1116">
        <v>0</v>
      </c>
      <c r="F1116">
        <v>0</v>
      </c>
      <c r="G1116">
        <v>0</v>
      </c>
      <c r="H1116">
        <v>0</v>
      </c>
      <c r="I1116">
        <v>0</v>
      </c>
      <c r="J1116">
        <v>2017</v>
      </c>
      <c r="K1116" t="s">
        <v>623</v>
      </c>
      <c r="L1116" t="s">
        <v>9822</v>
      </c>
      <c r="M1116" t="s">
        <v>11795</v>
      </c>
      <c r="N1116" t="s">
        <v>11629</v>
      </c>
      <c r="O1116" s="1">
        <v>24777</v>
      </c>
      <c r="Q1116" t="s">
        <v>11779</v>
      </c>
      <c r="R1116" t="s">
        <v>11778</v>
      </c>
      <c r="S1116">
        <v>4.2</v>
      </c>
      <c r="T1116">
        <v>14.09</v>
      </c>
      <c r="U1116">
        <v>-166.94</v>
      </c>
      <c r="V1116">
        <v>0</v>
      </c>
      <c r="W1116" t="s">
        <v>11777</v>
      </c>
      <c r="X1116">
        <v>0</v>
      </c>
      <c r="Y1116" t="s">
        <v>11625</v>
      </c>
    </row>
    <row r="1117" spans="1:25">
      <c r="A1117" t="s">
        <v>9739</v>
      </c>
      <c r="B1117">
        <v>1</v>
      </c>
      <c r="C1117">
        <v>0</v>
      </c>
      <c r="D1117">
        <v>1</v>
      </c>
      <c r="E1117">
        <v>0</v>
      </c>
      <c r="F1117">
        <v>0</v>
      </c>
      <c r="G1117">
        <v>0</v>
      </c>
      <c r="H1117">
        <v>0</v>
      </c>
      <c r="I1117">
        <v>0</v>
      </c>
      <c r="J1117">
        <v>2017</v>
      </c>
      <c r="K1117" t="s">
        <v>623</v>
      </c>
      <c r="L1117" t="s">
        <v>9822</v>
      </c>
      <c r="M1117" t="s">
        <v>11794</v>
      </c>
      <c r="N1117" t="s">
        <v>11629</v>
      </c>
      <c r="O1117" s="1">
        <v>24777</v>
      </c>
      <c r="Q1117" t="s">
        <v>11779</v>
      </c>
      <c r="R1117" t="s">
        <v>11778</v>
      </c>
      <c r="S1117">
        <v>4.2</v>
      </c>
      <c r="T1117">
        <v>14.09</v>
      </c>
      <c r="U1117">
        <v>-166.94</v>
      </c>
      <c r="V1117">
        <v>0</v>
      </c>
      <c r="W1117" t="s">
        <v>11777</v>
      </c>
      <c r="X1117">
        <v>0</v>
      </c>
      <c r="Y1117" t="s">
        <v>11625</v>
      </c>
    </row>
    <row r="1118" spans="1:25">
      <c r="A1118" t="s">
        <v>9739</v>
      </c>
      <c r="B1118">
        <v>1</v>
      </c>
      <c r="C1118">
        <v>0</v>
      </c>
      <c r="D1118">
        <v>1</v>
      </c>
      <c r="E1118">
        <v>0</v>
      </c>
      <c r="F1118">
        <v>0</v>
      </c>
      <c r="G1118">
        <v>0</v>
      </c>
      <c r="H1118">
        <v>0</v>
      </c>
      <c r="I1118">
        <v>0</v>
      </c>
      <c r="J1118">
        <v>2017</v>
      </c>
      <c r="K1118" t="s">
        <v>623</v>
      </c>
      <c r="L1118" t="s">
        <v>9822</v>
      </c>
      <c r="M1118" t="s">
        <v>11793</v>
      </c>
      <c r="N1118" t="s">
        <v>11629</v>
      </c>
      <c r="O1118" s="1">
        <v>24869</v>
      </c>
      <c r="Q1118" t="s">
        <v>11779</v>
      </c>
      <c r="R1118" t="s">
        <v>11778</v>
      </c>
      <c r="S1118">
        <v>4.2</v>
      </c>
      <c r="T1118">
        <v>14.09</v>
      </c>
      <c r="U1118">
        <v>-166.94</v>
      </c>
      <c r="V1118">
        <v>0</v>
      </c>
      <c r="W1118" t="s">
        <v>11777</v>
      </c>
      <c r="X1118">
        <v>0</v>
      </c>
      <c r="Y1118" t="s">
        <v>11625</v>
      </c>
    </row>
    <row r="1119" spans="1:25">
      <c r="A1119" t="s">
        <v>9739</v>
      </c>
      <c r="B1119">
        <v>1</v>
      </c>
      <c r="C1119">
        <v>0</v>
      </c>
      <c r="D1119">
        <v>1</v>
      </c>
      <c r="E1119">
        <v>0</v>
      </c>
      <c r="F1119">
        <v>0</v>
      </c>
      <c r="G1119">
        <v>0</v>
      </c>
      <c r="H1119">
        <v>0</v>
      </c>
      <c r="I1119">
        <v>0</v>
      </c>
      <c r="J1119">
        <v>2017</v>
      </c>
      <c r="K1119" t="s">
        <v>623</v>
      </c>
      <c r="L1119" t="s">
        <v>9822</v>
      </c>
      <c r="M1119" t="s">
        <v>11827</v>
      </c>
      <c r="N1119" t="s">
        <v>11629</v>
      </c>
      <c r="O1119" s="1">
        <v>24807</v>
      </c>
      <c r="Q1119" t="s">
        <v>11779</v>
      </c>
      <c r="R1119" t="s">
        <v>11778</v>
      </c>
      <c r="S1119">
        <v>4.2</v>
      </c>
      <c r="T1119">
        <v>14.09</v>
      </c>
      <c r="U1119">
        <v>-166.94</v>
      </c>
      <c r="V1119">
        <v>0</v>
      </c>
      <c r="W1119" t="s">
        <v>11777</v>
      </c>
      <c r="X1119">
        <v>0</v>
      </c>
      <c r="Y1119" t="s">
        <v>11625</v>
      </c>
    </row>
    <row r="1120" spans="1:25">
      <c r="A1120" t="s">
        <v>9739</v>
      </c>
      <c r="B1120">
        <v>1</v>
      </c>
      <c r="C1120">
        <v>0</v>
      </c>
      <c r="D1120">
        <v>1</v>
      </c>
      <c r="E1120">
        <v>0</v>
      </c>
      <c r="F1120">
        <v>0</v>
      </c>
      <c r="G1120">
        <v>0</v>
      </c>
      <c r="H1120">
        <v>0</v>
      </c>
      <c r="I1120">
        <v>0</v>
      </c>
      <c r="J1120">
        <v>2017</v>
      </c>
      <c r="K1120" t="s">
        <v>623</v>
      </c>
      <c r="L1120" t="s">
        <v>8449</v>
      </c>
      <c r="M1120">
        <v>1</v>
      </c>
      <c r="N1120" t="s">
        <v>11629</v>
      </c>
      <c r="O1120" s="1">
        <v>31352</v>
      </c>
      <c r="Q1120" t="s">
        <v>11779</v>
      </c>
      <c r="R1120" t="s">
        <v>11778</v>
      </c>
      <c r="S1120">
        <v>1.3</v>
      </c>
      <c r="T1120">
        <v>4133</v>
      </c>
      <c r="U1120">
        <v>4096</v>
      </c>
      <c r="V1120">
        <v>0</v>
      </c>
      <c r="W1120" t="s">
        <v>11777</v>
      </c>
      <c r="X1120">
        <v>0</v>
      </c>
      <c r="Y1120" t="s">
        <v>11625</v>
      </c>
    </row>
    <row r="1121" spans="1:25">
      <c r="A1121" t="s">
        <v>9739</v>
      </c>
      <c r="B1121">
        <v>1</v>
      </c>
      <c r="C1121">
        <v>0</v>
      </c>
      <c r="D1121">
        <v>1</v>
      </c>
      <c r="E1121">
        <v>0</v>
      </c>
      <c r="F1121">
        <v>0</v>
      </c>
      <c r="G1121">
        <v>0</v>
      </c>
      <c r="H1121">
        <v>0</v>
      </c>
      <c r="I1121">
        <v>0</v>
      </c>
      <c r="J1121">
        <v>2017</v>
      </c>
      <c r="K1121" t="s">
        <v>623</v>
      </c>
      <c r="L1121" t="s">
        <v>8486</v>
      </c>
      <c r="M1121">
        <v>43102</v>
      </c>
      <c r="N1121" t="s">
        <v>11629</v>
      </c>
      <c r="O1121" s="1">
        <v>32629</v>
      </c>
      <c r="Q1121" t="s">
        <v>11779</v>
      </c>
      <c r="R1121" t="s">
        <v>11778</v>
      </c>
      <c r="S1121">
        <v>14</v>
      </c>
      <c r="T1121">
        <v>47855.02</v>
      </c>
      <c r="U1121">
        <v>47855.02</v>
      </c>
      <c r="V1121">
        <v>0</v>
      </c>
      <c r="W1121" t="s">
        <v>11777</v>
      </c>
      <c r="X1121">
        <v>0</v>
      </c>
      <c r="Y1121" t="s">
        <v>11625</v>
      </c>
    </row>
    <row r="1122" spans="1:25">
      <c r="A1122" t="s">
        <v>9739</v>
      </c>
      <c r="B1122">
        <v>1</v>
      </c>
      <c r="C1122">
        <v>0</v>
      </c>
      <c r="D1122">
        <v>1</v>
      </c>
      <c r="E1122">
        <v>0</v>
      </c>
      <c r="F1122">
        <v>0</v>
      </c>
      <c r="G1122">
        <v>0</v>
      </c>
      <c r="H1122">
        <v>0</v>
      </c>
      <c r="I1122">
        <v>0</v>
      </c>
      <c r="J1122">
        <v>2017</v>
      </c>
      <c r="K1122" t="s">
        <v>623</v>
      </c>
      <c r="L1122" t="s">
        <v>8452</v>
      </c>
      <c r="M1122" t="s">
        <v>11651</v>
      </c>
      <c r="N1122" t="s">
        <v>11629</v>
      </c>
      <c r="O1122" s="1">
        <v>32843</v>
      </c>
      <c r="Q1122" t="s">
        <v>11779</v>
      </c>
      <c r="R1122" t="s">
        <v>11778</v>
      </c>
      <c r="S1122">
        <v>5</v>
      </c>
      <c r="T1122">
        <v>17724</v>
      </c>
      <c r="U1122">
        <v>17724</v>
      </c>
      <c r="V1122">
        <v>0</v>
      </c>
      <c r="W1122" t="s">
        <v>11777</v>
      </c>
      <c r="X1122">
        <v>0</v>
      </c>
      <c r="Y1122" t="s">
        <v>11625</v>
      </c>
    </row>
    <row r="1123" spans="1:25">
      <c r="A1123" t="s">
        <v>9739</v>
      </c>
      <c r="B1123">
        <v>1</v>
      </c>
      <c r="C1123">
        <v>0</v>
      </c>
      <c r="D1123">
        <v>1</v>
      </c>
      <c r="E1123">
        <v>0</v>
      </c>
      <c r="F1123">
        <v>0</v>
      </c>
      <c r="G1123">
        <v>0</v>
      </c>
      <c r="H1123">
        <v>0</v>
      </c>
      <c r="I1123">
        <v>0</v>
      </c>
      <c r="J1123">
        <v>2017</v>
      </c>
      <c r="K1123" t="s">
        <v>623</v>
      </c>
      <c r="L1123" t="s">
        <v>8455</v>
      </c>
      <c r="M1123">
        <v>1</v>
      </c>
      <c r="N1123" t="s">
        <v>11629</v>
      </c>
      <c r="O1123" s="1">
        <v>1066</v>
      </c>
      <c r="Q1123" t="s">
        <v>11779</v>
      </c>
      <c r="R1123" t="s">
        <v>11778</v>
      </c>
      <c r="S1123">
        <v>0.6</v>
      </c>
      <c r="T1123">
        <v>1098</v>
      </c>
      <c r="U1123">
        <v>1098</v>
      </c>
      <c r="V1123">
        <v>0</v>
      </c>
      <c r="W1123" t="s">
        <v>11777</v>
      </c>
      <c r="X1123">
        <v>0</v>
      </c>
      <c r="Y1123" t="s">
        <v>11625</v>
      </c>
    </row>
    <row r="1124" spans="1:25">
      <c r="A1124" t="s">
        <v>9739</v>
      </c>
      <c r="B1124">
        <v>1</v>
      </c>
      <c r="C1124">
        <v>0</v>
      </c>
      <c r="D1124">
        <v>1</v>
      </c>
      <c r="E1124">
        <v>0</v>
      </c>
      <c r="F1124">
        <v>0</v>
      </c>
      <c r="G1124">
        <v>0</v>
      </c>
      <c r="H1124">
        <v>0</v>
      </c>
      <c r="I1124">
        <v>0</v>
      </c>
      <c r="J1124">
        <v>2017</v>
      </c>
      <c r="K1124" t="s">
        <v>623</v>
      </c>
      <c r="L1124" t="s">
        <v>8457</v>
      </c>
      <c r="M1124">
        <v>1</v>
      </c>
      <c r="N1124" t="s">
        <v>11629</v>
      </c>
      <c r="O1124" s="1">
        <v>23163</v>
      </c>
      <c r="Q1124" t="s">
        <v>11779</v>
      </c>
      <c r="R1124" t="s">
        <v>11778</v>
      </c>
      <c r="S1124">
        <v>0.32</v>
      </c>
      <c r="T1124">
        <v>1246</v>
      </c>
      <c r="U1124">
        <v>1246</v>
      </c>
      <c r="V1124">
        <v>0</v>
      </c>
      <c r="W1124" t="s">
        <v>11777</v>
      </c>
      <c r="X1124">
        <v>0</v>
      </c>
      <c r="Y1124" t="s">
        <v>11625</v>
      </c>
    </row>
    <row r="1125" spans="1:25">
      <c r="A1125" t="s">
        <v>9739</v>
      </c>
      <c r="B1125">
        <v>1</v>
      </c>
      <c r="C1125">
        <v>0</v>
      </c>
      <c r="D1125">
        <v>1</v>
      </c>
      <c r="E1125">
        <v>0</v>
      </c>
      <c r="F1125">
        <v>0</v>
      </c>
      <c r="G1125">
        <v>0</v>
      </c>
      <c r="H1125">
        <v>0</v>
      </c>
      <c r="I1125">
        <v>0</v>
      </c>
      <c r="J1125">
        <v>2017</v>
      </c>
      <c r="K1125" t="s">
        <v>623</v>
      </c>
      <c r="L1125" t="s">
        <v>8460</v>
      </c>
      <c r="M1125">
        <v>915</v>
      </c>
      <c r="N1125" t="s">
        <v>11629</v>
      </c>
      <c r="O1125" s="1">
        <v>24381</v>
      </c>
      <c r="Q1125" t="s">
        <v>11779</v>
      </c>
      <c r="R1125" t="s">
        <v>11778</v>
      </c>
      <c r="S1125">
        <v>6</v>
      </c>
      <c r="T1125">
        <v>19147</v>
      </c>
      <c r="U1125">
        <v>18910</v>
      </c>
      <c r="V1125">
        <v>0</v>
      </c>
      <c r="W1125" t="s">
        <v>11777</v>
      </c>
      <c r="X1125">
        <v>0</v>
      </c>
      <c r="Y1125" t="s">
        <v>11625</v>
      </c>
    </row>
    <row r="1126" spans="1:25">
      <c r="A1126" t="s">
        <v>9739</v>
      </c>
      <c r="B1126">
        <v>1</v>
      </c>
      <c r="C1126">
        <v>0</v>
      </c>
      <c r="D1126">
        <v>1</v>
      </c>
      <c r="E1126">
        <v>0</v>
      </c>
      <c r="F1126">
        <v>0</v>
      </c>
      <c r="G1126">
        <v>0</v>
      </c>
      <c r="H1126">
        <v>0</v>
      </c>
      <c r="I1126">
        <v>0</v>
      </c>
      <c r="J1126">
        <v>2017</v>
      </c>
      <c r="K1126" t="s">
        <v>623</v>
      </c>
      <c r="L1126" t="s">
        <v>8461</v>
      </c>
      <c r="M1126" t="s">
        <v>11636</v>
      </c>
      <c r="N1126" t="s">
        <v>11629</v>
      </c>
      <c r="O1126" s="1">
        <v>11140</v>
      </c>
      <c r="Q1126" t="s">
        <v>11779</v>
      </c>
      <c r="R1126" t="s">
        <v>11778</v>
      </c>
      <c r="S1126">
        <v>23.6</v>
      </c>
      <c r="T1126">
        <v>186200</v>
      </c>
      <c r="U1126">
        <v>186200</v>
      </c>
      <c r="V1126">
        <v>0</v>
      </c>
      <c r="W1126" t="s">
        <v>11777</v>
      </c>
      <c r="X1126">
        <v>0</v>
      </c>
      <c r="Y1126" t="s">
        <v>11625</v>
      </c>
    </row>
    <row r="1127" spans="1:25">
      <c r="A1127" t="s">
        <v>9739</v>
      </c>
      <c r="B1127">
        <v>0</v>
      </c>
      <c r="C1127">
        <v>0</v>
      </c>
      <c r="D1127">
        <v>0</v>
      </c>
      <c r="E1127">
        <v>0</v>
      </c>
      <c r="F1127">
        <v>0</v>
      </c>
      <c r="G1127">
        <v>0</v>
      </c>
      <c r="H1127">
        <v>0</v>
      </c>
      <c r="I1127">
        <v>0</v>
      </c>
      <c r="J1127">
        <v>2017</v>
      </c>
      <c r="K1127" t="s">
        <v>623</v>
      </c>
      <c r="L1127" t="s">
        <v>9817</v>
      </c>
      <c r="M1127" t="s">
        <v>11708</v>
      </c>
      <c r="N1127" t="s">
        <v>11629</v>
      </c>
      <c r="O1127" s="1">
        <v>15676</v>
      </c>
      <c r="Q1127" t="s">
        <v>11779</v>
      </c>
      <c r="R1127" t="s">
        <v>11778</v>
      </c>
      <c r="S1127">
        <v>30</v>
      </c>
      <c r="T1127">
        <v>109417</v>
      </c>
      <c r="U1127">
        <v>108879</v>
      </c>
      <c r="V1127">
        <v>0</v>
      </c>
      <c r="W1127" t="s">
        <v>11777</v>
      </c>
      <c r="X1127">
        <v>0</v>
      </c>
      <c r="Y1127" t="s">
        <v>11625</v>
      </c>
    </row>
    <row r="1128" spans="1:25">
      <c r="A1128" t="s">
        <v>9739</v>
      </c>
      <c r="B1128">
        <v>0</v>
      </c>
      <c r="C1128">
        <v>0</v>
      </c>
      <c r="D1128">
        <v>0</v>
      </c>
      <c r="E1128">
        <v>0</v>
      </c>
      <c r="F1128">
        <v>0</v>
      </c>
      <c r="G1128">
        <v>0</v>
      </c>
      <c r="H1128">
        <v>0</v>
      </c>
      <c r="I1128">
        <v>0</v>
      </c>
      <c r="J1128">
        <v>2017</v>
      </c>
      <c r="K1128" t="s">
        <v>623</v>
      </c>
      <c r="L1128" t="s">
        <v>9817</v>
      </c>
      <c r="M1128" t="s">
        <v>11784</v>
      </c>
      <c r="N1128" t="s">
        <v>11629</v>
      </c>
      <c r="O1128" s="1">
        <v>15707</v>
      </c>
      <c r="Q1128" t="s">
        <v>11779</v>
      </c>
      <c r="R1128" t="s">
        <v>11778</v>
      </c>
      <c r="S1128">
        <v>30</v>
      </c>
      <c r="T1128">
        <v>109417</v>
      </c>
      <c r="U1128">
        <v>108879</v>
      </c>
      <c r="V1128">
        <v>0</v>
      </c>
      <c r="W1128" t="s">
        <v>11777</v>
      </c>
      <c r="X1128">
        <v>0</v>
      </c>
      <c r="Y1128" t="s">
        <v>11625</v>
      </c>
    </row>
    <row r="1129" spans="1:25">
      <c r="A1129" t="s">
        <v>9739</v>
      </c>
      <c r="B1129">
        <v>0</v>
      </c>
      <c r="C1129">
        <v>0</v>
      </c>
      <c r="D1129">
        <v>0</v>
      </c>
      <c r="E1129">
        <v>0</v>
      </c>
      <c r="F1129">
        <v>0</v>
      </c>
      <c r="G1129">
        <v>0</v>
      </c>
      <c r="H1129">
        <v>0</v>
      </c>
      <c r="I1129">
        <v>0</v>
      </c>
      <c r="J1129">
        <v>2017</v>
      </c>
      <c r="K1129" t="s">
        <v>623</v>
      </c>
      <c r="L1129" t="s">
        <v>9817</v>
      </c>
      <c r="M1129" t="s">
        <v>11795</v>
      </c>
      <c r="N1129" t="s">
        <v>11629</v>
      </c>
      <c r="O1129" s="1">
        <v>15676</v>
      </c>
      <c r="Q1129" t="s">
        <v>11779</v>
      </c>
      <c r="R1129" t="s">
        <v>11778</v>
      </c>
      <c r="S1129">
        <v>30</v>
      </c>
      <c r="T1129">
        <v>109417</v>
      </c>
      <c r="U1129">
        <v>108879</v>
      </c>
      <c r="V1129">
        <v>0</v>
      </c>
      <c r="W1129" t="s">
        <v>11777</v>
      </c>
      <c r="X1129">
        <v>0</v>
      </c>
      <c r="Y1129" t="s">
        <v>11625</v>
      </c>
    </row>
    <row r="1130" spans="1:25">
      <c r="A1130" t="s">
        <v>9739</v>
      </c>
      <c r="B1130">
        <v>0</v>
      </c>
      <c r="C1130">
        <v>0</v>
      </c>
      <c r="D1130">
        <v>0</v>
      </c>
      <c r="E1130">
        <v>0</v>
      </c>
      <c r="F1130">
        <v>0</v>
      </c>
      <c r="G1130">
        <v>0</v>
      </c>
      <c r="H1130">
        <v>0</v>
      </c>
      <c r="I1130">
        <v>0</v>
      </c>
      <c r="J1130">
        <v>2017</v>
      </c>
      <c r="K1130" t="s">
        <v>623</v>
      </c>
      <c r="L1130" t="s">
        <v>9817</v>
      </c>
      <c r="M1130" t="s">
        <v>11794</v>
      </c>
      <c r="N1130" t="s">
        <v>11629</v>
      </c>
      <c r="O1130" s="1">
        <v>15827</v>
      </c>
      <c r="Q1130" t="s">
        <v>11779</v>
      </c>
      <c r="R1130" t="s">
        <v>11778</v>
      </c>
      <c r="S1130">
        <v>30</v>
      </c>
      <c r="T1130">
        <v>109417</v>
      </c>
      <c r="U1130">
        <v>108879</v>
      </c>
      <c r="V1130">
        <v>0</v>
      </c>
      <c r="W1130" t="s">
        <v>11777</v>
      </c>
      <c r="X1130">
        <v>0</v>
      </c>
      <c r="Y1130" t="s">
        <v>11625</v>
      </c>
    </row>
    <row r="1131" spans="1:25">
      <c r="A1131" t="s">
        <v>9739</v>
      </c>
      <c r="B1131">
        <v>1</v>
      </c>
      <c r="C1131">
        <v>0</v>
      </c>
      <c r="D1131">
        <v>1</v>
      </c>
      <c r="E1131">
        <v>0</v>
      </c>
      <c r="F1131">
        <v>0</v>
      </c>
      <c r="G1131">
        <v>0</v>
      </c>
      <c r="H1131">
        <v>0</v>
      </c>
      <c r="I1131">
        <v>0</v>
      </c>
      <c r="J1131">
        <v>2017</v>
      </c>
      <c r="K1131" t="s">
        <v>623</v>
      </c>
      <c r="L1131" t="s">
        <v>8462</v>
      </c>
      <c r="M1131">
        <v>1</v>
      </c>
      <c r="N1131" t="s">
        <v>11629</v>
      </c>
      <c r="O1131" s="1">
        <v>30348</v>
      </c>
      <c r="Q1131" t="s">
        <v>11779</v>
      </c>
      <c r="R1131" t="s">
        <v>11778</v>
      </c>
      <c r="S1131">
        <v>7.94</v>
      </c>
      <c r="T1131">
        <v>31910</v>
      </c>
      <c r="U1131">
        <v>31910</v>
      </c>
      <c r="V1131">
        <v>0</v>
      </c>
      <c r="W1131" t="s">
        <v>11777</v>
      </c>
      <c r="X1131">
        <v>0</v>
      </c>
      <c r="Y1131" t="s">
        <v>11625</v>
      </c>
    </row>
    <row r="1132" spans="1:25">
      <c r="A1132" t="s">
        <v>9739</v>
      </c>
      <c r="B1132">
        <v>1</v>
      </c>
      <c r="C1132">
        <v>0</v>
      </c>
      <c r="D1132">
        <v>1</v>
      </c>
      <c r="E1132">
        <v>0</v>
      </c>
      <c r="F1132">
        <v>0</v>
      </c>
      <c r="G1132">
        <v>0</v>
      </c>
      <c r="H1132">
        <v>0</v>
      </c>
      <c r="I1132">
        <v>0</v>
      </c>
      <c r="J1132">
        <v>2017</v>
      </c>
      <c r="K1132" t="s">
        <v>623</v>
      </c>
      <c r="L1132" t="s">
        <v>8463</v>
      </c>
      <c r="M1132">
        <v>1</v>
      </c>
      <c r="N1132" t="s">
        <v>11629</v>
      </c>
      <c r="O1132" s="1">
        <v>14642</v>
      </c>
      <c r="Q1132" t="s">
        <v>11779</v>
      </c>
      <c r="R1132" t="s">
        <v>11778</v>
      </c>
      <c r="S1132">
        <v>2</v>
      </c>
      <c r="T1132">
        <v>6460</v>
      </c>
      <c r="U1132">
        <v>6458</v>
      </c>
      <c r="V1132">
        <v>0</v>
      </c>
      <c r="W1132" t="s">
        <v>11777</v>
      </c>
      <c r="X1132">
        <v>0</v>
      </c>
      <c r="Y1132" t="s">
        <v>11625</v>
      </c>
    </row>
    <row r="1133" spans="1:25">
      <c r="A1133" t="s">
        <v>9739</v>
      </c>
      <c r="B1133">
        <v>1</v>
      </c>
      <c r="C1133">
        <v>0</v>
      </c>
      <c r="D1133">
        <v>1</v>
      </c>
      <c r="E1133">
        <v>0</v>
      </c>
      <c r="F1133">
        <v>0</v>
      </c>
      <c r="G1133">
        <v>0</v>
      </c>
      <c r="H1133">
        <v>0</v>
      </c>
      <c r="I1133">
        <v>0</v>
      </c>
      <c r="J1133">
        <v>2017</v>
      </c>
      <c r="K1133" t="s">
        <v>623</v>
      </c>
      <c r="L1133" t="s">
        <v>8466</v>
      </c>
      <c r="M1133" t="s">
        <v>11708</v>
      </c>
      <c r="N1133" t="s">
        <v>11637</v>
      </c>
      <c r="O1133" s="1">
        <v>20851</v>
      </c>
      <c r="Q1133" t="s">
        <v>11779</v>
      </c>
      <c r="R1133" t="s">
        <v>11778</v>
      </c>
      <c r="S1133">
        <v>16.5</v>
      </c>
      <c r="T1133">
        <v>0.09</v>
      </c>
      <c r="U1133">
        <v>0.09</v>
      </c>
      <c r="V1133">
        <v>0</v>
      </c>
      <c r="W1133" t="s">
        <v>11777</v>
      </c>
      <c r="X1133">
        <v>0</v>
      </c>
      <c r="Y1133" t="s">
        <v>11625</v>
      </c>
    </row>
    <row r="1134" spans="1:25">
      <c r="A1134" t="s">
        <v>9739</v>
      </c>
      <c r="B1134">
        <v>1</v>
      </c>
      <c r="C1134">
        <v>0</v>
      </c>
      <c r="D1134">
        <v>1</v>
      </c>
      <c r="E1134">
        <v>0</v>
      </c>
      <c r="F1134">
        <v>0</v>
      </c>
      <c r="G1134">
        <v>0</v>
      </c>
      <c r="H1134">
        <v>0</v>
      </c>
      <c r="I1134">
        <v>0</v>
      </c>
      <c r="J1134">
        <v>2017</v>
      </c>
      <c r="K1134" t="s">
        <v>623</v>
      </c>
      <c r="L1134" t="s">
        <v>8466</v>
      </c>
      <c r="M1134" t="s">
        <v>11784</v>
      </c>
      <c r="N1134" t="s">
        <v>11629</v>
      </c>
      <c r="O1134" s="1">
        <v>20851</v>
      </c>
      <c r="Q1134" t="s">
        <v>11779</v>
      </c>
      <c r="R1134" t="s">
        <v>11778</v>
      </c>
      <c r="S1134">
        <v>16.5</v>
      </c>
      <c r="T1134">
        <v>25919.01</v>
      </c>
      <c r="U1134">
        <v>25579.01</v>
      </c>
      <c r="V1134">
        <v>0</v>
      </c>
      <c r="W1134" t="s">
        <v>11777</v>
      </c>
      <c r="X1134">
        <v>0</v>
      </c>
      <c r="Y1134" t="s">
        <v>11625</v>
      </c>
    </row>
    <row r="1135" spans="1:25">
      <c r="A1135" t="s">
        <v>9739</v>
      </c>
      <c r="B1135">
        <v>0</v>
      </c>
      <c r="C1135">
        <v>0</v>
      </c>
      <c r="D1135">
        <v>0</v>
      </c>
      <c r="E1135">
        <v>0</v>
      </c>
      <c r="F1135">
        <v>0</v>
      </c>
      <c r="G1135">
        <v>0</v>
      </c>
      <c r="H1135">
        <v>0</v>
      </c>
      <c r="I1135">
        <v>0</v>
      </c>
      <c r="J1135">
        <v>2017</v>
      </c>
      <c r="K1135" t="s">
        <v>623</v>
      </c>
      <c r="L1135" t="s">
        <v>9814</v>
      </c>
      <c r="M1135" t="s">
        <v>11636</v>
      </c>
      <c r="N1135" t="s">
        <v>11629</v>
      </c>
      <c r="O1135" s="1">
        <v>30682</v>
      </c>
      <c r="Q1135" t="s">
        <v>11779</v>
      </c>
      <c r="R1135" t="s">
        <v>11778</v>
      </c>
      <c r="S1135">
        <v>55</v>
      </c>
      <c r="T1135">
        <v>260760.03</v>
      </c>
      <c r="U1135">
        <v>258871.03</v>
      </c>
      <c r="V1135">
        <v>0</v>
      </c>
      <c r="W1135" t="s">
        <v>11777</v>
      </c>
      <c r="X1135">
        <v>0</v>
      </c>
      <c r="Y1135" t="s">
        <v>11625</v>
      </c>
    </row>
    <row r="1136" spans="1:25">
      <c r="A1136" t="s">
        <v>9739</v>
      </c>
      <c r="B1136">
        <v>0</v>
      </c>
      <c r="C1136">
        <v>0</v>
      </c>
      <c r="D1136">
        <v>0</v>
      </c>
      <c r="E1136">
        <v>0</v>
      </c>
      <c r="F1136">
        <v>0</v>
      </c>
      <c r="G1136">
        <v>0</v>
      </c>
      <c r="H1136">
        <v>0</v>
      </c>
      <c r="I1136">
        <v>0</v>
      </c>
      <c r="J1136">
        <v>2017</v>
      </c>
      <c r="K1136" t="s">
        <v>623</v>
      </c>
      <c r="L1136" t="s">
        <v>9814</v>
      </c>
      <c r="M1136" t="s">
        <v>11692</v>
      </c>
      <c r="N1136" t="s">
        <v>11629</v>
      </c>
      <c r="O1136" s="1">
        <v>30682</v>
      </c>
      <c r="Q1136" t="s">
        <v>11779</v>
      </c>
      <c r="R1136" t="s">
        <v>11778</v>
      </c>
      <c r="S1136">
        <v>55</v>
      </c>
      <c r="T1136">
        <v>301970.02</v>
      </c>
      <c r="U1136">
        <v>299799.02</v>
      </c>
      <c r="V1136">
        <v>0</v>
      </c>
      <c r="W1136" t="s">
        <v>11777</v>
      </c>
      <c r="X1136">
        <v>0</v>
      </c>
      <c r="Y1136" t="s">
        <v>11625</v>
      </c>
    </row>
    <row r="1137" spans="1:25">
      <c r="A1137" t="s">
        <v>9739</v>
      </c>
      <c r="B1137">
        <v>0</v>
      </c>
      <c r="C1137">
        <v>0</v>
      </c>
      <c r="D1137">
        <v>0</v>
      </c>
      <c r="E1137">
        <v>0</v>
      </c>
      <c r="F1137">
        <v>0</v>
      </c>
      <c r="G1137">
        <v>0</v>
      </c>
      <c r="H1137">
        <v>0</v>
      </c>
      <c r="I1137">
        <v>0</v>
      </c>
      <c r="J1137">
        <v>2017</v>
      </c>
      <c r="K1137" t="s">
        <v>623</v>
      </c>
      <c r="L1137" t="s">
        <v>9814</v>
      </c>
      <c r="M1137" t="s">
        <v>11803</v>
      </c>
      <c r="N1137" t="s">
        <v>11629</v>
      </c>
      <c r="O1137" s="1">
        <v>30682</v>
      </c>
      <c r="Q1137" t="s">
        <v>11779</v>
      </c>
      <c r="R1137" t="s">
        <v>11778</v>
      </c>
      <c r="S1137">
        <v>55</v>
      </c>
      <c r="T1137">
        <v>343410.01</v>
      </c>
      <c r="U1137">
        <v>340788.01</v>
      </c>
      <c r="V1137">
        <v>0</v>
      </c>
      <c r="W1137" t="s">
        <v>11777</v>
      </c>
      <c r="X1137">
        <v>0</v>
      </c>
      <c r="Y1137" t="s">
        <v>11625</v>
      </c>
    </row>
    <row r="1138" spans="1:25">
      <c r="A1138" t="s">
        <v>9739</v>
      </c>
      <c r="B1138">
        <v>0</v>
      </c>
      <c r="C1138">
        <v>0</v>
      </c>
      <c r="D1138">
        <v>0</v>
      </c>
      <c r="E1138">
        <v>0</v>
      </c>
      <c r="F1138">
        <v>0</v>
      </c>
      <c r="G1138">
        <v>0</v>
      </c>
      <c r="H1138">
        <v>0</v>
      </c>
      <c r="I1138">
        <v>0</v>
      </c>
      <c r="J1138">
        <v>2017</v>
      </c>
      <c r="K1138" t="s">
        <v>623</v>
      </c>
      <c r="L1138" t="s">
        <v>9812</v>
      </c>
      <c r="M1138" t="s">
        <v>11826</v>
      </c>
      <c r="N1138" t="s">
        <v>11629</v>
      </c>
      <c r="O1138" s="1">
        <v>8309</v>
      </c>
      <c r="Q1138" t="s">
        <v>11779</v>
      </c>
      <c r="R1138" t="s">
        <v>11778</v>
      </c>
      <c r="S1138">
        <v>31.5</v>
      </c>
      <c r="T1138">
        <v>202326</v>
      </c>
      <c r="U1138">
        <v>202313</v>
      </c>
      <c r="V1138">
        <v>0</v>
      </c>
      <c r="W1138" t="s">
        <v>11777</v>
      </c>
      <c r="X1138">
        <v>0</v>
      </c>
      <c r="Y1138" t="s">
        <v>11625</v>
      </c>
    </row>
    <row r="1139" spans="1:25">
      <c r="A1139" t="s">
        <v>9739</v>
      </c>
      <c r="B1139">
        <v>0</v>
      </c>
      <c r="C1139">
        <v>0</v>
      </c>
      <c r="D1139">
        <v>0</v>
      </c>
      <c r="E1139">
        <v>0</v>
      </c>
      <c r="F1139">
        <v>0</v>
      </c>
      <c r="G1139">
        <v>0</v>
      </c>
      <c r="H1139">
        <v>0</v>
      </c>
      <c r="I1139">
        <v>0</v>
      </c>
      <c r="J1139">
        <v>2017</v>
      </c>
      <c r="K1139" t="s">
        <v>623</v>
      </c>
      <c r="L1139" t="s">
        <v>9812</v>
      </c>
      <c r="M1139" t="s">
        <v>11825</v>
      </c>
      <c r="N1139" t="s">
        <v>11629</v>
      </c>
      <c r="O1139" s="1">
        <v>8309</v>
      </c>
      <c r="Q1139" t="s">
        <v>11779</v>
      </c>
      <c r="R1139" t="s">
        <v>11778</v>
      </c>
      <c r="S1139">
        <v>31.5</v>
      </c>
      <c r="T1139">
        <v>92919.02</v>
      </c>
      <c r="U1139">
        <v>92919.02</v>
      </c>
      <c r="V1139">
        <v>0</v>
      </c>
      <c r="W1139" t="s">
        <v>11777</v>
      </c>
      <c r="X1139">
        <v>0</v>
      </c>
      <c r="Y1139" t="s">
        <v>11625</v>
      </c>
    </row>
    <row r="1140" spans="1:25">
      <c r="A1140" t="s">
        <v>9739</v>
      </c>
      <c r="B1140">
        <v>0</v>
      </c>
      <c r="C1140">
        <v>0</v>
      </c>
      <c r="D1140">
        <v>0</v>
      </c>
      <c r="E1140">
        <v>0</v>
      </c>
      <c r="F1140">
        <v>0</v>
      </c>
      <c r="G1140">
        <v>0</v>
      </c>
      <c r="H1140">
        <v>0</v>
      </c>
      <c r="I1140">
        <v>0</v>
      </c>
      <c r="J1140">
        <v>2017</v>
      </c>
      <c r="K1140" t="s">
        <v>623</v>
      </c>
      <c r="L1140" t="s">
        <v>9810</v>
      </c>
      <c r="M1140" t="s">
        <v>11824</v>
      </c>
      <c r="N1140" t="s">
        <v>11629</v>
      </c>
      <c r="O1140" s="1">
        <v>9328</v>
      </c>
      <c r="Q1140" t="s">
        <v>11779</v>
      </c>
      <c r="R1140" t="s">
        <v>11778</v>
      </c>
      <c r="S1140">
        <v>23</v>
      </c>
      <c r="T1140">
        <v>81487.02</v>
      </c>
      <c r="U1140">
        <v>81428.02</v>
      </c>
      <c r="V1140">
        <v>0</v>
      </c>
      <c r="W1140" t="s">
        <v>11777</v>
      </c>
      <c r="X1140">
        <v>0</v>
      </c>
      <c r="Y1140" t="s">
        <v>11625</v>
      </c>
    </row>
    <row r="1141" spans="1:25">
      <c r="A1141" t="s">
        <v>9739</v>
      </c>
      <c r="B1141">
        <v>0</v>
      </c>
      <c r="C1141">
        <v>0</v>
      </c>
      <c r="D1141">
        <v>0</v>
      </c>
      <c r="E1141">
        <v>0</v>
      </c>
      <c r="F1141">
        <v>0</v>
      </c>
      <c r="G1141">
        <v>0</v>
      </c>
      <c r="H1141">
        <v>0</v>
      </c>
      <c r="I1141">
        <v>0</v>
      </c>
      <c r="J1141">
        <v>2017</v>
      </c>
      <c r="K1141" t="s">
        <v>623</v>
      </c>
      <c r="L1141" t="s">
        <v>9810</v>
      </c>
      <c r="M1141" t="s">
        <v>11823</v>
      </c>
      <c r="N1141" t="s">
        <v>11629</v>
      </c>
      <c r="O1141" s="1">
        <v>9328</v>
      </c>
      <c r="Q1141" t="s">
        <v>11779</v>
      </c>
      <c r="R1141" t="s">
        <v>11778</v>
      </c>
      <c r="S1141">
        <v>23</v>
      </c>
      <c r="T1141">
        <v>80898.02</v>
      </c>
      <c r="U1141">
        <v>80838.02</v>
      </c>
      <c r="V1141">
        <v>0</v>
      </c>
      <c r="W1141" t="s">
        <v>11777</v>
      </c>
      <c r="X1141">
        <v>0</v>
      </c>
      <c r="Y1141" t="s">
        <v>11625</v>
      </c>
    </row>
    <row r="1142" spans="1:25">
      <c r="A1142" t="s">
        <v>9739</v>
      </c>
      <c r="B1142">
        <v>0</v>
      </c>
      <c r="C1142">
        <v>0</v>
      </c>
      <c r="D1142">
        <v>0</v>
      </c>
      <c r="E1142">
        <v>0</v>
      </c>
      <c r="F1142">
        <v>0</v>
      </c>
      <c r="G1142">
        <v>0</v>
      </c>
      <c r="H1142">
        <v>0</v>
      </c>
      <c r="I1142">
        <v>0</v>
      </c>
      <c r="J1142">
        <v>2017</v>
      </c>
      <c r="K1142" t="s">
        <v>623</v>
      </c>
      <c r="L1142" t="s">
        <v>9810</v>
      </c>
      <c r="M1142" t="s">
        <v>11822</v>
      </c>
      <c r="N1142" t="s">
        <v>11629</v>
      </c>
      <c r="O1142" s="1">
        <v>9328</v>
      </c>
      <c r="Q1142" t="s">
        <v>11779</v>
      </c>
      <c r="R1142" t="s">
        <v>11778</v>
      </c>
      <c r="S1142">
        <v>23</v>
      </c>
      <c r="T1142">
        <v>78984.02</v>
      </c>
      <c r="U1142">
        <v>78884.02</v>
      </c>
      <c r="V1142">
        <v>0</v>
      </c>
      <c r="W1142" t="s">
        <v>11777</v>
      </c>
      <c r="X1142">
        <v>0</v>
      </c>
      <c r="Y1142" t="s">
        <v>11625</v>
      </c>
    </row>
    <row r="1143" spans="1:25">
      <c r="A1143" t="s">
        <v>9739</v>
      </c>
      <c r="B1143">
        <v>0</v>
      </c>
      <c r="C1143">
        <v>0</v>
      </c>
      <c r="D1143">
        <v>0</v>
      </c>
      <c r="E1143">
        <v>0</v>
      </c>
      <c r="F1143">
        <v>0</v>
      </c>
      <c r="G1143">
        <v>0</v>
      </c>
      <c r="H1143">
        <v>0</v>
      </c>
      <c r="I1143">
        <v>0</v>
      </c>
      <c r="J1143">
        <v>2017</v>
      </c>
      <c r="K1143" t="s">
        <v>623</v>
      </c>
      <c r="L1143" t="s">
        <v>9808</v>
      </c>
      <c r="M1143" t="s">
        <v>11821</v>
      </c>
      <c r="N1143" t="s">
        <v>11629</v>
      </c>
      <c r="O1143" s="1">
        <v>20363</v>
      </c>
      <c r="Q1143" t="s">
        <v>11779</v>
      </c>
      <c r="R1143" t="s">
        <v>11778</v>
      </c>
      <c r="S1143">
        <v>47.5</v>
      </c>
      <c r="T1143">
        <v>310852</v>
      </c>
      <c r="U1143">
        <v>310804</v>
      </c>
      <c r="V1143">
        <v>0</v>
      </c>
      <c r="W1143" t="s">
        <v>11777</v>
      </c>
      <c r="X1143">
        <v>0</v>
      </c>
      <c r="Y1143" t="s">
        <v>11625</v>
      </c>
    </row>
    <row r="1144" spans="1:25">
      <c r="A1144" t="s">
        <v>9739</v>
      </c>
      <c r="B1144">
        <v>0</v>
      </c>
      <c r="C1144">
        <v>0</v>
      </c>
      <c r="D1144">
        <v>0</v>
      </c>
      <c r="E1144">
        <v>0</v>
      </c>
      <c r="F1144">
        <v>0</v>
      </c>
      <c r="G1144">
        <v>0</v>
      </c>
      <c r="H1144">
        <v>0</v>
      </c>
      <c r="I1144">
        <v>0</v>
      </c>
      <c r="J1144">
        <v>2017</v>
      </c>
      <c r="K1144" t="s">
        <v>623</v>
      </c>
      <c r="L1144" t="s">
        <v>9808</v>
      </c>
      <c r="M1144" t="s">
        <v>11820</v>
      </c>
      <c r="N1144" t="s">
        <v>11629</v>
      </c>
      <c r="O1144" s="1">
        <v>20363</v>
      </c>
      <c r="Q1144" t="s">
        <v>11779</v>
      </c>
      <c r="R1144" t="s">
        <v>11778</v>
      </c>
      <c r="S1144">
        <v>47.5</v>
      </c>
      <c r="T1144">
        <v>64589.08</v>
      </c>
      <c r="U1144">
        <v>64588.08</v>
      </c>
      <c r="V1144">
        <v>0</v>
      </c>
      <c r="W1144" t="s">
        <v>11777</v>
      </c>
      <c r="X1144">
        <v>0</v>
      </c>
      <c r="Y1144" t="s">
        <v>11625</v>
      </c>
    </row>
    <row r="1145" spans="1:25">
      <c r="A1145" t="s">
        <v>9739</v>
      </c>
      <c r="B1145">
        <v>0</v>
      </c>
      <c r="C1145">
        <v>0</v>
      </c>
      <c r="D1145">
        <v>0</v>
      </c>
      <c r="E1145">
        <v>0</v>
      </c>
      <c r="F1145">
        <v>0</v>
      </c>
      <c r="G1145">
        <v>0</v>
      </c>
      <c r="H1145">
        <v>0</v>
      </c>
      <c r="I1145">
        <v>0</v>
      </c>
      <c r="J1145">
        <v>2017</v>
      </c>
      <c r="K1145" t="s">
        <v>623</v>
      </c>
      <c r="L1145" t="s">
        <v>9806</v>
      </c>
      <c r="M1145" t="s">
        <v>11819</v>
      </c>
      <c r="N1145" t="s">
        <v>11629</v>
      </c>
      <c r="O1145" s="1">
        <v>16191</v>
      </c>
      <c r="Q1145" t="s">
        <v>11779</v>
      </c>
      <c r="R1145" t="s">
        <v>11778</v>
      </c>
      <c r="S1145">
        <v>40</v>
      </c>
      <c r="T1145">
        <v>99388.07</v>
      </c>
      <c r="U1145">
        <v>99388.07</v>
      </c>
      <c r="V1145">
        <v>0</v>
      </c>
      <c r="W1145" t="s">
        <v>11777</v>
      </c>
      <c r="X1145">
        <v>0</v>
      </c>
      <c r="Y1145" t="s">
        <v>11625</v>
      </c>
    </row>
    <row r="1146" spans="1:25">
      <c r="A1146" t="s">
        <v>9739</v>
      </c>
      <c r="B1146">
        <v>0</v>
      </c>
      <c r="C1146">
        <v>0</v>
      </c>
      <c r="D1146">
        <v>0</v>
      </c>
      <c r="E1146">
        <v>0</v>
      </c>
      <c r="F1146">
        <v>0</v>
      </c>
      <c r="G1146">
        <v>0</v>
      </c>
      <c r="H1146">
        <v>0</v>
      </c>
      <c r="I1146">
        <v>0</v>
      </c>
      <c r="J1146">
        <v>2017</v>
      </c>
      <c r="K1146" t="s">
        <v>623</v>
      </c>
      <c r="L1146" t="s">
        <v>9806</v>
      </c>
      <c r="M1146" t="s">
        <v>11818</v>
      </c>
      <c r="N1146" t="s">
        <v>11629</v>
      </c>
      <c r="O1146" s="1">
        <v>16191</v>
      </c>
      <c r="Q1146" t="s">
        <v>11779</v>
      </c>
      <c r="R1146" t="s">
        <v>11778</v>
      </c>
      <c r="S1146">
        <v>40</v>
      </c>
      <c r="T1146">
        <v>75779.08</v>
      </c>
      <c r="U1146">
        <v>75779.08</v>
      </c>
      <c r="V1146">
        <v>0</v>
      </c>
      <c r="W1146" t="s">
        <v>11777</v>
      </c>
      <c r="X1146">
        <v>0</v>
      </c>
      <c r="Y1146" t="s">
        <v>11625</v>
      </c>
    </row>
    <row r="1147" spans="1:25">
      <c r="A1147" t="s">
        <v>9739</v>
      </c>
      <c r="B1147">
        <v>0</v>
      </c>
      <c r="C1147">
        <v>0</v>
      </c>
      <c r="D1147">
        <v>0</v>
      </c>
      <c r="E1147">
        <v>0</v>
      </c>
      <c r="F1147">
        <v>0</v>
      </c>
      <c r="G1147">
        <v>0</v>
      </c>
      <c r="H1147">
        <v>0</v>
      </c>
      <c r="I1147">
        <v>0</v>
      </c>
      <c r="J1147">
        <v>2017</v>
      </c>
      <c r="K1147" t="s">
        <v>623</v>
      </c>
      <c r="L1147" t="s">
        <v>9806</v>
      </c>
      <c r="M1147" t="s">
        <v>11817</v>
      </c>
      <c r="N1147" t="s">
        <v>11629</v>
      </c>
      <c r="O1147" s="1">
        <v>16191</v>
      </c>
      <c r="Q1147" t="s">
        <v>11779</v>
      </c>
      <c r="R1147" t="s">
        <v>11778</v>
      </c>
      <c r="S1147">
        <v>40</v>
      </c>
      <c r="T1147">
        <v>32828.089999999997</v>
      </c>
      <c r="U1147">
        <v>32828.089999999997</v>
      </c>
      <c r="V1147">
        <v>0</v>
      </c>
      <c r="W1147" t="s">
        <v>11777</v>
      </c>
      <c r="X1147">
        <v>0</v>
      </c>
      <c r="Y1147" t="s">
        <v>11625</v>
      </c>
    </row>
    <row r="1148" spans="1:25">
      <c r="A1148" t="s">
        <v>9739</v>
      </c>
      <c r="B1148">
        <v>0</v>
      </c>
      <c r="C1148">
        <v>0</v>
      </c>
      <c r="D1148">
        <v>0</v>
      </c>
      <c r="E1148">
        <v>0</v>
      </c>
      <c r="F1148">
        <v>0</v>
      </c>
      <c r="G1148">
        <v>0</v>
      </c>
      <c r="H1148">
        <v>0</v>
      </c>
      <c r="I1148">
        <v>0</v>
      </c>
      <c r="J1148">
        <v>2017</v>
      </c>
      <c r="K1148" t="s">
        <v>623</v>
      </c>
      <c r="L1148" t="s">
        <v>9806</v>
      </c>
      <c r="M1148" t="s">
        <v>11816</v>
      </c>
      <c r="N1148" t="s">
        <v>11629</v>
      </c>
      <c r="O1148" s="1">
        <v>16191</v>
      </c>
      <c r="Q1148" t="s">
        <v>11779</v>
      </c>
      <c r="R1148" t="s">
        <v>11778</v>
      </c>
      <c r="S1148">
        <v>40</v>
      </c>
      <c r="T1148">
        <v>19209.099999999999</v>
      </c>
      <c r="U1148">
        <v>19209.099999999999</v>
      </c>
      <c r="V1148">
        <v>0</v>
      </c>
      <c r="W1148" t="s">
        <v>11777</v>
      </c>
      <c r="X1148">
        <v>0</v>
      </c>
      <c r="Y1148" t="s">
        <v>11625</v>
      </c>
    </row>
    <row r="1149" spans="1:25">
      <c r="A1149" t="s">
        <v>9739</v>
      </c>
      <c r="B1149">
        <v>0</v>
      </c>
      <c r="C1149">
        <v>0</v>
      </c>
      <c r="D1149">
        <v>0</v>
      </c>
      <c r="E1149">
        <v>0</v>
      </c>
      <c r="F1149">
        <v>0</v>
      </c>
      <c r="G1149">
        <v>0</v>
      </c>
      <c r="H1149">
        <v>0</v>
      </c>
      <c r="I1149">
        <v>0</v>
      </c>
      <c r="J1149">
        <v>2017</v>
      </c>
      <c r="K1149" t="s">
        <v>623</v>
      </c>
      <c r="L1149" t="s">
        <v>9804</v>
      </c>
      <c r="M1149" t="s">
        <v>11815</v>
      </c>
      <c r="N1149" t="s">
        <v>11629</v>
      </c>
      <c r="O1149" s="1">
        <v>23968</v>
      </c>
      <c r="Q1149" t="s">
        <v>11779</v>
      </c>
      <c r="R1149" t="s">
        <v>11778</v>
      </c>
      <c r="S1149">
        <v>40</v>
      </c>
      <c r="T1149">
        <v>131178.01999999999</v>
      </c>
      <c r="U1149">
        <v>130551.02</v>
      </c>
      <c r="V1149">
        <v>0</v>
      </c>
      <c r="W1149" t="s">
        <v>11777</v>
      </c>
      <c r="X1149">
        <v>0</v>
      </c>
      <c r="Y1149" t="s">
        <v>11625</v>
      </c>
    </row>
    <row r="1150" spans="1:25">
      <c r="A1150" t="s">
        <v>9739</v>
      </c>
      <c r="B1150">
        <v>0</v>
      </c>
      <c r="C1150">
        <v>0</v>
      </c>
      <c r="D1150">
        <v>0</v>
      </c>
      <c r="E1150">
        <v>0</v>
      </c>
      <c r="F1150">
        <v>0</v>
      </c>
      <c r="G1150">
        <v>0</v>
      </c>
      <c r="H1150">
        <v>0</v>
      </c>
      <c r="I1150">
        <v>0</v>
      </c>
      <c r="J1150">
        <v>2017</v>
      </c>
      <c r="K1150" t="s">
        <v>623</v>
      </c>
      <c r="L1150" t="s">
        <v>9804</v>
      </c>
      <c r="M1150" t="s">
        <v>11814</v>
      </c>
      <c r="N1150" t="s">
        <v>11629</v>
      </c>
      <c r="O1150" s="1">
        <v>23968</v>
      </c>
      <c r="Q1150" t="s">
        <v>11779</v>
      </c>
      <c r="R1150" t="s">
        <v>11778</v>
      </c>
      <c r="S1150">
        <v>40</v>
      </c>
      <c r="T1150">
        <v>193863</v>
      </c>
      <c r="U1150">
        <v>193559</v>
      </c>
      <c r="V1150">
        <v>0</v>
      </c>
      <c r="W1150" t="s">
        <v>11777</v>
      </c>
      <c r="X1150">
        <v>0</v>
      </c>
      <c r="Y1150" t="s">
        <v>11625</v>
      </c>
    </row>
    <row r="1151" spans="1:25">
      <c r="A1151" t="s">
        <v>9739</v>
      </c>
      <c r="B1151">
        <v>0</v>
      </c>
      <c r="C1151">
        <v>0</v>
      </c>
      <c r="D1151">
        <v>0</v>
      </c>
      <c r="E1151">
        <v>0</v>
      </c>
      <c r="F1151">
        <v>0</v>
      </c>
      <c r="G1151">
        <v>0</v>
      </c>
      <c r="H1151">
        <v>0</v>
      </c>
      <c r="I1151">
        <v>0</v>
      </c>
      <c r="J1151">
        <v>2017</v>
      </c>
      <c r="K1151" t="s">
        <v>623</v>
      </c>
      <c r="L1151" t="s">
        <v>9802</v>
      </c>
      <c r="M1151" t="s">
        <v>11813</v>
      </c>
      <c r="N1151" t="s">
        <v>11629</v>
      </c>
      <c r="O1151" s="1">
        <v>23995</v>
      </c>
      <c r="Q1151" t="s">
        <v>11779</v>
      </c>
      <c r="R1151" t="s">
        <v>11778</v>
      </c>
      <c r="S1151">
        <v>56</v>
      </c>
      <c r="T1151">
        <v>252297</v>
      </c>
      <c r="U1151">
        <v>252115</v>
      </c>
      <c r="V1151">
        <v>0</v>
      </c>
      <c r="W1151" t="s">
        <v>11777</v>
      </c>
      <c r="X1151">
        <v>0</v>
      </c>
      <c r="Y1151" t="s">
        <v>11625</v>
      </c>
    </row>
    <row r="1152" spans="1:25">
      <c r="A1152" t="s">
        <v>9739</v>
      </c>
      <c r="B1152">
        <v>0</v>
      </c>
      <c r="C1152">
        <v>0</v>
      </c>
      <c r="D1152">
        <v>0</v>
      </c>
      <c r="E1152">
        <v>0</v>
      </c>
      <c r="F1152">
        <v>0</v>
      </c>
      <c r="G1152">
        <v>0</v>
      </c>
      <c r="H1152">
        <v>0</v>
      </c>
      <c r="I1152">
        <v>0</v>
      </c>
      <c r="J1152">
        <v>2017</v>
      </c>
      <c r="K1152" t="s">
        <v>623</v>
      </c>
      <c r="L1152" t="s">
        <v>9802</v>
      </c>
      <c r="M1152" t="s">
        <v>11812</v>
      </c>
      <c r="N1152" t="s">
        <v>11629</v>
      </c>
      <c r="O1152" s="1">
        <v>23995</v>
      </c>
      <c r="Q1152" t="s">
        <v>11779</v>
      </c>
      <c r="R1152" t="s">
        <v>11778</v>
      </c>
      <c r="S1152">
        <v>56</v>
      </c>
      <c r="T1152">
        <v>211797</v>
      </c>
      <c r="U1152">
        <v>210317</v>
      </c>
      <c r="V1152">
        <v>0</v>
      </c>
      <c r="W1152" t="s">
        <v>11777</v>
      </c>
      <c r="X1152">
        <v>0</v>
      </c>
      <c r="Y1152" t="s">
        <v>11625</v>
      </c>
    </row>
    <row r="1153" spans="1:25">
      <c r="A1153" t="s">
        <v>9739</v>
      </c>
      <c r="B1153">
        <v>1</v>
      </c>
      <c r="C1153">
        <v>0</v>
      </c>
      <c r="D1153">
        <v>1</v>
      </c>
      <c r="E1153">
        <v>0</v>
      </c>
      <c r="F1153">
        <v>0</v>
      </c>
      <c r="G1153">
        <v>0</v>
      </c>
      <c r="H1153">
        <v>0</v>
      </c>
      <c r="I1153">
        <v>0</v>
      </c>
      <c r="J1153">
        <v>2017</v>
      </c>
      <c r="K1153" t="s">
        <v>623</v>
      </c>
      <c r="L1153" t="s">
        <v>8468</v>
      </c>
      <c r="M1153" t="s">
        <v>11636</v>
      </c>
      <c r="N1153" t="s">
        <v>11629</v>
      </c>
      <c r="O1153" s="1">
        <v>21217</v>
      </c>
      <c r="Q1153" t="s">
        <v>11779</v>
      </c>
      <c r="R1153" t="s">
        <v>11778</v>
      </c>
      <c r="S1153">
        <v>3.2</v>
      </c>
      <c r="T1153">
        <v>13573</v>
      </c>
      <c r="U1153">
        <v>13573</v>
      </c>
      <c r="V1153">
        <v>0</v>
      </c>
      <c r="W1153" t="s">
        <v>11777</v>
      </c>
      <c r="X1153">
        <v>0</v>
      </c>
      <c r="Y1153" t="s">
        <v>11625</v>
      </c>
    </row>
    <row r="1154" spans="1:25">
      <c r="A1154" t="s">
        <v>9739</v>
      </c>
      <c r="B1154">
        <v>0</v>
      </c>
      <c r="C1154">
        <v>0</v>
      </c>
      <c r="D1154">
        <v>0</v>
      </c>
      <c r="E1154">
        <v>0</v>
      </c>
      <c r="F1154">
        <v>0</v>
      </c>
      <c r="G1154">
        <v>0</v>
      </c>
      <c r="H1154">
        <v>0</v>
      </c>
      <c r="I1154">
        <v>0</v>
      </c>
      <c r="J1154">
        <v>2017</v>
      </c>
      <c r="K1154" t="s">
        <v>623</v>
      </c>
      <c r="L1154" t="s">
        <v>9800</v>
      </c>
      <c r="M1154" t="s">
        <v>11811</v>
      </c>
      <c r="N1154" t="s">
        <v>11629</v>
      </c>
      <c r="O1154" s="1">
        <v>21484</v>
      </c>
      <c r="Q1154" t="s">
        <v>11779</v>
      </c>
      <c r="R1154" t="s">
        <v>11778</v>
      </c>
      <c r="S1154">
        <v>60</v>
      </c>
      <c r="T1154">
        <v>345144</v>
      </c>
      <c r="U1154">
        <v>345039</v>
      </c>
      <c r="V1154">
        <v>0</v>
      </c>
      <c r="W1154" t="s">
        <v>11777</v>
      </c>
      <c r="X1154">
        <v>0</v>
      </c>
      <c r="Y1154" t="s">
        <v>11625</v>
      </c>
    </row>
    <row r="1155" spans="1:25">
      <c r="A1155" t="s">
        <v>9739</v>
      </c>
      <c r="B1155">
        <v>0</v>
      </c>
      <c r="C1155">
        <v>0</v>
      </c>
      <c r="D1155">
        <v>0</v>
      </c>
      <c r="E1155">
        <v>0</v>
      </c>
      <c r="F1155">
        <v>0</v>
      </c>
      <c r="G1155">
        <v>0</v>
      </c>
      <c r="H1155">
        <v>0</v>
      </c>
      <c r="I1155">
        <v>0</v>
      </c>
      <c r="J1155">
        <v>2017</v>
      </c>
      <c r="K1155" t="s">
        <v>623</v>
      </c>
      <c r="L1155" t="s">
        <v>9800</v>
      </c>
      <c r="M1155" t="s">
        <v>11810</v>
      </c>
      <c r="N1155" t="s">
        <v>11629</v>
      </c>
      <c r="O1155" s="1">
        <v>21484</v>
      </c>
      <c r="Q1155" t="s">
        <v>11779</v>
      </c>
      <c r="R1155" t="s">
        <v>11778</v>
      </c>
      <c r="S1155">
        <v>60</v>
      </c>
      <c r="T1155">
        <v>266852.02</v>
      </c>
      <c r="U1155">
        <v>266649</v>
      </c>
      <c r="V1155">
        <v>0</v>
      </c>
      <c r="W1155" t="s">
        <v>11777</v>
      </c>
      <c r="X1155">
        <v>0</v>
      </c>
      <c r="Y1155" t="s">
        <v>11625</v>
      </c>
    </row>
    <row r="1156" spans="1:25">
      <c r="A1156" t="s">
        <v>9739</v>
      </c>
      <c r="B1156">
        <v>1</v>
      </c>
      <c r="C1156">
        <v>0</v>
      </c>
      <c r="D1156">
        <v>1</v>
      </c>
      <c r="E1156">
        <v>0</v>
      </c>
      <c r="F1156">
        <v>0</v>
      </c>
      <c r="G1156">
        <v>0</v>
      </c>
      <c r="H1156">
        <v>0</v>
      </c>
      <c r="I1156">
        <v>0</v>
      </c>
      <c r="J1156">
        <v>2017</v>
      </c>
      <c r="K1156" t="s">
        <v>623</v>
      </c>
      <c r="L1156" t="s">
        <v>8475</v>
      </c>
      <c r="M1156" t="s">
        <v>11708</v>
      </c>
      <c r="N1156" t="s">
        <v>11629</v>
      </c>
      <c r="O1156" s="1">
        <v>8919</v>
      </c>
      <c r="Q1156" t="s">
        <v>11779</v>
      </c>
      <c r="R1156" t="s">
        <v>11778</v>
      </c>
      <c r="S1156">
        <v>10</v>
      </c>
      <c r="T1156">
        <v>39173</v>
      </c>
      <c r="U1156">
        <v>39173</v>
      </c>
      <c r="V1156">
        <v>0</v>
      </c>
      <c r="W1156" t="s">
        <v>11777</v>
      </c>
      <c r="X1156">
        <v>0</v>
      </c>
      <c r="Y1156" t="s">
        <v>11625</v>
      </c>
    </row>
    <row r="1157" spans="1:25">
      <c r="A1157" t="s">
        <v>9739</v>
      </c>
      <c r="B1157">
        <v>1</v>
      </c>
      <c r="C1157">
        <v>0</v>
      </c>
      <c r="D1157">
        <v>1</v>
      </c>
      <c r="E1157">
        <v>0</v>
      </c>
      <c r="F1157">
        <v>0</v>
      </c>
      <c r="G1157">
        <v>0</v>
      </c>
      <c r="H1157">
        <v>0</v>
      </c>
      <c r="I1157">
        <v>0</v>
      </c>
      <c r="J1157">
        <v>2017</v>
      </c>
      <c r="K1157" t="s">
        <v>623</v>
      </c>
      <c r="L1157" t="s">
        <v>8479</v>
      </c>
      <c r="M1157">
        <v>1</v>
      </c>
      <c r="N1157" t="s">
        <v>11629</v>
      </c>
      <c r="O1157" s="1">
        <v>14277</v>
      </c>
      <c r="Q1157" t="s">
        <v>11779</v>
      </c>
      <c r="R1157" t="s">
        <v>11778</v>
      </c>
      <c r="S1157">
        <v>4.5</v>
      </c>
      <c r="T1157">
        <v>16155</v>
      </c>
      <c r="U1157">
        <v>16112</v>
      </c>
      <c r="V1157">
        <v>0</v>
      </c>
      <c r="W1157" t="s">
        <v>11777</v>
      </c>
      <c r="X1157">
        <v>0</v>
      </c>
      <c r="Y1157" t="s">
        <v>11625</v>
      </c>
    </row>
    <row r="1158" spans="1:25">
      <c r="A1158" t="s">
        <v>9739</v>
      </c>
      <c r="B1158">
        <v>1</v>
      </c>
      <c r="C1158">
        <v>0</v>
      </c>
      <c r="D1158">
        <v>1</v>
      </c>
      <c r="E1158">
        <v>0</v>
      </c>
      <c r="F1158">
        <v>0</v>
      </c>
      <c r="G1158">
        <v>0</v>
      </c>
      <c r="H1158">
        <v>0</v>
      </c>
      <c r="I1158">
        <v>0</v>
      </c>
      <c r="J1158">
        <v>2017</v>
      </c>
      <c r="K1158" t="s">
        <v>623</v>
      </c>
      <c r="L1158" t="s">
        <v>8479</v>
      </c>
      <c r="M1158">
        <v>2</v>
      </c>
      <c r="N1158" t="s">
        <v>11629</v>
      </c>
      <c r="O1158" s="1">
        <v>3713</v>
      </c>
      <c r="Q1158" t="s">
        <v>11779</v>
      </c>
      <c r="R1158" t="s">
        <v>11778</v>
      </c>
      <c r="S1158">
        <v>2.5</v>
      </c>
      <c r="T1158">
        <v>2681</v>
      </c>
      <c r="U1158">
        <v>2675</v>
      </c>
      <c r="V1158">
        <v>0</v>
      </c>
      <c r="W1158" t="s">
        <v>11777</v>
      </c>
      <c r="X1158">
        <v>0</v>
      </c>
      <c r="Y1158" t="s">
        <v>11625</v>
      </c>
    </row>
    <row r="1159" spans="1:25">
      <c r="A1159" t="s">
        <v>9739</v>
      </c>
      <c r="B1159">
        <v>1</v>
      </c>
      <c r="C1159">
        <v>0</v>
      </c>
      <c r="D1159">
        <v>1</v>
      </c>
      <c r="E1159">
        <v>0</v>
      </c>
      <c r="F1159">
        <v>0</v>
      </c>
      <c r="G1159">
        <v>0</v>
      </c>
      <c r="H1159">
        <v>0</v>
      </c>
      <c r="I1159">
        <v>0</v>
      </c>
      <c r="J1159">
        <v>2017</v>
      </c>
      <c r="K1159" t="s">
        <v>623</v>
      </c>
      <c r="L1159" t="s">
        <v>8479</v>
      </c>
      <c r="M1159">
        <v>3</v>
      </c>
      <c r="N1159" t="s">
        <v>11629</v>
      </c>
      <c r="O1159" s="1">
        <v>6454</v>
      </c>
      <c r="Q1159" t="s">
        <v>11779</v>
      </c>
      <c r="R1159" t="s">
        <v>11778</v>
      </c>
      <c r="S1159">
        <v>2.2999999999999998</v>
      </c>
      <c r="T1159">
        <v>659</v>
      </c>
      <c r="U1159">
        <v>652</v>
      </c>
      <c r="V1159">
        <v>0</v>
      </c>
      <c r="W1159" t="s">
        <v>11777</v>
      </c>
      <c r="X1159">
        <v>0</v>
      </c>
      <c r="Y1159" t="s">
        <v>11625</v>
      </c>
    </row>
    <row r="1160" spans="1:25">
      <c r="A1160" t="s">
        <v>9739</v>
      </c>
      <c r="B1160">
        <v>0</v>
      </c>
      <c r="C1160">
        <v>0</v>
      </c>
      <c r="D1160">
        <v>0</v>
      </c>
      <c r="E1160">
        <v>0</v>
      </c>
      <c r="F1160">
        <v>0</v>
      </c>
      <c r="G1160">
        <v>0</v>
      </c>
      <c r="H1160">
        <v>0</v>
      </c>
      <c r="I1160">
        <v>0</v>
      </c>
      <c r="J1160">
        <v>2017</v>
      </c>
      <c r="K1160" t="s">
        <v>623</v>
      </c>
      <c r="L1160" t="s">
        <v>9798</v>
      </c>
      <c r="M1160">
        <v>914</v>
      </c>
      <c r="N1160" t="s">
        <v>11629</v>
      </c>
      <c r="O1160" s="1">
        <v>24381</v>
      </c>
      <c r="Q1160" t="s">
        <v>11779</v>
      </c>
      <c r="R1160" t="s">
        <v>11778</v>
      </c>
      <c r="S1160">
        <v>79</v>
      </c>
      <c r="T1160">
        <v>442423</v>
      </c>
      <c r="U1160">
        <v>437223</v>
      </c>
      <c r="V1160">
        <v>0</v>
      </c>
      <c r="W1160" t="s">
        <v>11777</v>
      </c>
      <c r="X1160">
        <v>0</v>
      </c>
      <c r="Y1160" t="s">
        <v>11625</v>
      </c>
    </row>
    <row r="1161" spans="1:25">
      <c r="A1161" t="s">
        <v>9739</v>
      </c>
      <c r="B1161">
        <v>1</v>
      </c>
      <c r="C1161">
        <v>0</v>
      </c>
      <c r="D1161">
        <v>1</v>
      </c>
      <c r="E1161">
        <v>0</v>
      </c>
      <c r="F1161">
        <v>0</v>
      </c>
      <c r="G1161">
        <v>0</v>
      </c>
      <c r="H1161">
        <v>0</v>
      </c>
      <c r="I1161">
        <v>0</v>
      </c>
      <c r="J1161">
        <v>2017</v>
      </c>
      <c r="K1161" t="s">
        <v>623</v>
      </c>
      <c r="L1161" t="s">
        <v>8484</v>
      </c>
      <c r="M1161">
        <v>1</v>
      </c>
      <c r="N1161" t="s">
        <v>11629</v>
      </c>
      <c r="O1161" s="1">
        <v>31107</v>
      </c>
      <c r="Q1161" t="s">
        <v>11779</v>
      </c>
      <c r="R1161" t="s">
        <v>11778</v>
      </c>
      <c r="S1161">
        <v>5.9</v>
      </c>
      <c r="T1161">
        <v>33515</v>
      </c>
      <c r="U1161">
        <v>33515</v>
      </c>
      <c r="V1161">
        <v>0</v>
      </c>
      <c r="W1161" t="s">
        <v>11777</v>
      </c>
      <c r="X1161">
        <v>0</v>
      </c>
      <c r="Y1161" t="s">
        <v>11625</v>
      </c>
    </row>
    <row r="1162" spans="1:25">
      <c r="A1162" t="s">
        <v>9739</v>
      </c>
      <c r="B1162">
        <v>1</v>
      </c>
      <c r="C1162">
        <v>0</v>
      </c>
      <c r="D1162">
        <v>1</v>
      </c>
      <c r="E1162">
        <v>0</v>
      </c>
      <c r="F1162">
        <v>0</v>
      </c>
      <c r="G1162">
        <v>0</v>
      </c>
      <c r="H1162">
        <v>0</v>
      </c>
      <c r="I1162">
        <v>0</v>
      </c>
      <c r="J1162">
        <v>2017</v>
      </c>
      <c r="K1162" t="s">
        <v>623</v>
      </c>
      <c r="L1162" t="s">
        <v>8489</v>
      </c>
      <c r="M1162">
        <v>1</v>
      </c>
      <c r="N1162" t="s">
        <v>11629</v>
      </c>
      <c r="O1162" s="1">
        <v>34304</v>
      </c>
      <c r="Q1162" t="s">
        <v>11779</v>
      </c>
      <c r="R1162" t="s">
        <v>11778</v>
      </c>
      <c r="S1162">
        <v>1.91</v>
      </c>
      <c r="T1162">
        <v>0.01</v>
      </c>
      <c r="U1162">
        <v>0.01</v>
      </c>
      <c r="V1162">
        <v>0</v>
      </c>
      <c r="W1162" t="s">
        <v>11777</v>
      </c>
      <c r="X1162">
        <v>0</v>
      </c>
      <c r="Y1162" t="s">
        <v>11625</v>
      </c>
    </row>
    <row r="1163" spans="1:25">
      <c r="A1163" t="s">
        <v>9739</v>
      </c>
      <c r="B1163">
        <v>1</v>
      </c>
      <c r="C1163">
        <v>0</v>
      </c>
      <c r="D1163">
        <v>1</v>
      </c>
      <c r="E1163">
        <v>0</v>
      </c>
      <c r="F1163">
        <v>0</v>
      </c>
      <c r="G1163">
        <v>0</v>
      </c>
      <c r="H1163">
        <v>0</v>
      </c>
      <c r="I1163">
        <v>0</v>
      </c>
      <c r="J1163">
        <v>2017</v>
      </c>
      <c r="K1163" t="s">
        <v>623</v>
      </c>
      <c r="L1163" t="s">
        <v>8494</v>
      </c>
      <c r="M1163" t="s">
        <v>11636</v>
      </c>
      <c r="N1163" t="s">
        <v>11629</v>
      </c>
      <c r="O1163" s="1">
        <v>24016</v>
      </c>
      <c r="Q1163" t="s">
        <v>11779</v>
      </c>
      <c r="R1163" t="s">
        <v>11778</v>
      </c>
      <c r="S1163">
        <v>25.5</v>
      </c>
      <c r="T1163">
        <v>93462</v>
      </c>
      <c r="U1163">
        <v>93454</v>
      </c>
      <c r="V1163">
        <v>0</v>
      </c>
      <c r="W1163" t="s">
        <v>11777</v>
      </c>
      <c r="X1163">
        <v>0</v>
      </c>
      <c r="Y1163" t="s">
        <v>11625</v>
      </c>
    </row>
    <row r="1164" spans="1:25">
      <c r="A1164" t="s">
        <v>9739</v>
      </c>
      <c r="B1164">
        <v>0</v>
      </c>
      <c r="C1164">
        <v>0</v>
      </c>
      <c r="D1164">
        <v>0</v>
      </c>
      <c r="E1164">
        <v>0</v>
      </c>
      <c r="F1164">
        <v>0</v>
      </c>
      <c r="G1164">
        <v>0</v>
      </c>
      <c r="H1164">
        <v>0</v>
      </c>
      <c r="I1164">
        <v>0</v>
      </c>
      <c r="J1164">
        <v>2017</v>
      </c>
      <c r="K1164" t="s">
        <v>623</v>
      </c>
      <c r="L1164" t="s">
        <v>8499</v>
      </c>
      <c r="M1164" t="s">
        <v>11809</v>
      </c>
      <c r="N1164" t="s">
        <v>11629</v>
      </c>
      <c r="O1164" s="1">
        <v>18323</v>
      </c>
      <c r="Q1164" t="s">
        <v>11779</v>
      </c>
      <c r="R1164" t="s">
        <v>11778</v>
      </c>
      <c r="S1164">
        <v>56</v>
      </c>
      <c r="T1164">
        <v>219896.01</v>
      </c>
      <c r="U1164">
        <v>216183.01</v>
      </c>
      <c r="V1164">
        <v>0</v>
      </c>
      <c r="W1164" t="s">
        <v>11777</v>
      </c>
      <c r="X1164">
        <v>0</v>
      </c>
      <c r="Y1164" t="s">
        <v>11625</v>
      </c>
    </row>
    <row r="1165" spans="1:25">
      <c r="A1165" t="s">
        <v>9739</v>
      </c>
      <c r="B1165">
        <v>0</v>
      </c>
      <c r="C1165">
        <v>0</v>
      </c>
      <c r="D1165">
        <v>0</v>
      </c>
      <c r="E1165">
        <v>0</v>
      </c>
      <c r="F1165">
        <v>0</v>
      </c>
      <c r="G1165">
        <v>0</v>
      </c>
      <c r="H1165">
        <v>0</v>
      </c>
      <c r="I1165">
        <v>0</v>
      </c>
      <c r="J1165">
        <v>2017</v>
      </c>
      <c r="K1165" t="s">
        <v>623</v>
      </c>
      <c r="L1165" t="s">
        <v>8499</v>
      </c>
      <c r="M1165" t="s">
        <v>11808</v>
      </c>
      <c r="N1165" t="s">
        <v>11629</v>
      </c>
      <c r="O1165" s="1">
        <v>18323</v>
      </c>
      <c r="Q1165" t="s">
        <v>11779</v>
      </c>
      <c r="R1165" t="s">
        <v>11778</v>
      </c>
      <c r="S1165">
        <v>56</v>
      </c>
      <c r="T1165">
        <v>335209.01</v>
      </c>
      <c r="U1165">
        <v>334715.01</v>
      </c>
      <c r="V1165">
        <v>0</v>
      </c>
      <c r="W1165" t="s">
        <v>11777</v>
      </c>
      <c r="X1165">
        <v>0</v>
      </c>
      <c r="Y1165" t="s">
        <v>11625</v>
      </c>
    </row>
    <row r="1166" spans="1:25">
      <c r="A1166" t="s">
        <v>9739</v>
      </c>
      <c r="B1166">
        <v>1</v>
      </c>
      <c r="C1166">
        <v>0</v>
      </c>
      <c r="D1166">
        <v>1</v>
      </c>
      <c r="E1166">
        <v>0</v>
      </c>
      <c r="F1166">
        <v>0</v>
      </c>
      <c r="G1166">
        <v>0</v>
      </c>
      <c r="H1166">
        <v>0</v>
      </c>
      <c r="I1166">
        <v>0</v>
      </c>
      <c r="J1166">
        <v>2017</v>
      </c>
      <c r="K1166" t="s">
        <v>623</v>
      </c>
      <c r="L1166" t="s">
        <v>8496</v>
      </c>
      <c r="M1166">
        <v>1</v>
      </c>
      <c r="N1166" t="s">
        <v>11629</v>
      </c>
      <c r="O1166" s="1">
        <v>31503</v>
      </c>
      <c r="Q1166" t="s">
        <v>11779</v>
      </c>
      <c r="R1166" t="s">
        <v>11778</v>
      </c>
      <c r="S1166">
        <v>1.8</v>
      </c>
      <c r="T1166">
        <v>1031</v>
      </c>
      <c r="U1166">
        <v>1031</v>
      </c>
      <c r="V1166">
        <v>0</v>
      </c>
      <c r="W1166" t="s">
        <v>11777</v>
      </c>
      <c r="X1166">
        <v>0</v>
      </c>
      <c r="Y1166" t="s">
        <v>11625</v>
      </c>
    </row>
    <row r="1167" spans="1:25">
      <c r="A1167" t="s">
        <v>9739</v>
      </c>
      <c r="B1167">
        <v>1</v>
      </c>
      <c r="C1167">
        <v>0</v>
      </c>
      <c r="D1167">
        <v>1</v>
      </c>
      <c r="E1167">
        <v>0</v>
      </c>
      <c r="F1167">
        <v>0</v>
      </c>
      <c r="G1167">
        <v>0</v>
      </c>
      <c r="H1167">
        <v>0</v>
      </c>
      <c r="I1167">
        <v>0</v>
      </c>
      <c r="J1167">
        <v>2017</v>
      </c>
      <c r="K1167" t="s">
        <v>623</v>
      </c>
      <c r="L1167" t="s">
        <v>8496</v>
      </c>
      <c r="M1167">
        <v>2</v>
      </c>
      <c r="N1167" t="s">
        <v>11629</v>
      </c>
      <c r="O1167" s="1">
        <v>31503</v>
      </c>
      <c r="Q1167" t="s">
        <v>11779</v>
      </c>
      <c r="R1167" t="s">
        <v>11778</v>
      </c>
      <c r="S1167">
        <v>1.8</v>
      </c>
      <c r="T1167">
        <v>1031</v>
      </c>
      <c r="U1167">
        <v>1031</v>
      </c>
      <c r="V1167">
        <v>0</v>
      </c>
      <c r="W1167" t="s">
        <v>11777</v>
      </c>
      <c r="X1167">
        <v>0</v>
      </c>
      <c r="Y1167" t="s">
        <v>11625</v>
      </c>
    </row>
    <row r="1168" spans="1:25">
      <c r="A1168" t="s">
        <v>9739</v>
      </c>
      <c r="B1168">
        <v>1</v>
      </c>
      <c r="C1168">
        <v>0</v>
      </c>
      <c r="D1168">
        <v>1</v>
      </c>
      <c r="E1168">
        <v>0</v>
      </c>
      <c r="F1168">
        <v>0</v>
      </c>
      <c r="G1168">
        <v>0</v>
      </c>
      <c r="H1168">
        <v>0</v>
      </c>
      <c r="I1168">
        <v>0</v>
      </c>
      <c r="J1168">
        <v>2017</v>
      </c>
      <c r="K1168" t="s">
        <v>623</v>
      </c>
      <c r="L1168" t="s">
        <v>8506</v>
      </c>
      <c r="M1168" t="s">
        <v>11708</v>
      </c>
      <c r="N1168" t="s">
        <v>11629</v>
      </c>
      <c r="O1168" s="1">
        <v>29434</v>
      </c>
      <c r="Q1168" t="s">
        <v>11779</v>
      </c>
      <c r="R1168" t="s">
        <v>11778</v>
      </c>
      <c r="S1168">
        <v>13.5</v>
      </c>
      <c r="T1168">
        <v>86937</v>
      </c>
      <c r="U1168">
        <v>86912</v>
      </c>
      <c r="V1168">
        <v>0</v>
      </c>
      <c r="W1168" t="s">
        <v>11777</v>
      </c>
      <c r="X1168">
        <v>0</v>
      </c>
      <c r="Y1168" t="s">
        <v>11625</v>
      </c>
    </row>
    <row r="1169" spans="1:25">
      <c r="A1169" t="s">
        <v>9739</v>
      </c>
      <c r="B1169">
        <v>1</v>
      </c>
      <c r="C1169">
        <v>0</v>
      </c>
      <c r="D1169">
        <v>1</v>
      </c>
      <c r="E1169">
        <v>0</v>
      </c>
      <c r="F1169">
        <v>0</v>
      </c>
      <c r="G1169">
        <v>0</v>
      </c>
      <c r="H1169">
        <v>0</v>
      </c>
      <c r="I1169">
        <v>0</v>
      </c>
      <c r="J1169">
        <v>2017</v>
      </c>
      <c r="K1169" t="s">
        <v>623</v>
      </c>
      <c r="L1169" t="s">
        <v>8507</v>
      </c>
      <c r="M1169">
        <v>1</v>
      </c>
      <c r="N1169" t="s">
        <v>11629</v>
      </c>
      <c r="O1169" s="1">
        <v>6119</v>
      </c>
      <c r="Q1169" t="s">
        <v>11779</v>
      </c>
      <c r="R1169" t="s">
        <v>11778</v>
      </c>
      <c r="S1169">
        <v>4.4000000000000004</v>
      </c>
      <c r="T1169">
        <v>27049.52</v>
      </c>
      <c r="U1169">
        <v>27049.52</v>
      </c>
      <c r="V1169">
        <v>0</v>
      </c>
      <c r="W1169" t="s">
        <v>11777</v>
      </c>
      <c r="X1169">
        <v>0</v>
      </c>
      <c r="Y1169" t="s">
        <v>11625</v>
      </c>
    </row>
    <row r="1170" spans="1:25">
      <c r="A1170" t="s">
        <v>9739</v>
      </c>
      <c r="B1170">
        <v>1</v>
      </c>
      <c r="C1170">
        <v>0</v>
      </c>
      <c r="D1170">
        <v>1</v>
      </c>
      <c r="E1170">
        <v>0</v>
      </c>
      <c r="F1170">
        <v>0</v>
      </c>
      <c r="G1170">
        <v>0</v>
      </c>
      <c r="H1170">
        <v>0</v>
      </c>
      <c r="I1170">
        <v>0</v>
      </c>
      <c r="J1170">
        <v>2017</v>
      </c>
      <c r="K1170" t="s">
        <v>623</v>
      </c>
      <c r="L1170" t="s">
        <v>8507</v>
      </c>
      <c r="M1170">
        <v>2</v>
      </c>
      <c r="N1170" t="s">
        <v>11629</v>
      </c>
      <c r="O1170" s="1">
        <v>6545</v>
      </c>
      <c r="Q1170" t="s">
        <v>11779</v>
      </c>
      <c r="R1170" t="s">
        <v>11778</v>
      </c>
      <c r="S1170">
        <v>4</v>
      </c>
      <c r="T1170">
        <v>24590.48</v>
      </c>
      <c r="U1170">
        <v>24590.48</v>
      </c>
      <c r="V1170">
        <v>0</v>
      </c>
      <c r="W1170" t="s">
        <v>11777</v>
      </c>
      <c r="X1170">
        <v>0</v>
      </c>
      <c r="Y1170" t="s">
        <v>11625</v>
      </c>
    </row>
    <row r="1171" spans="1:25">
      <c r="A1171" t="s">
        <v>9739</v>
      </c>
      <c r="B1171">
        <v>1</v>
      </c>
      <c r="C1171">
        <v>0</v>
      </c>
      <c r="D1171">
        <v>1</v>
      </c>
      <c r="E1171">
        <v>0</v>
      </c>
      <c r="F1171">
        <v>0</v>
      </c>
      <c r="G1171">
        <v>0</v>
      </c>
      <c r="H1171">
        <v>0</v>
      </c>
      <c r="I1171">
        <v>0</v>
      </c>
      <c r="J1171">
        <v>2017</v>
      </c>
      <c r="K1171" t="s">
        <v>623</v>
      </c>
      <c r="L1171" t="s">
        <v>8344</v>
      </c>
      <c r="M1171" t="s">
        <v>11807</v>
      </c>
      <c r="N1171" t="s">
        <v>11629</v>
      </c>
      <c r="O1171" s="1">
        <v>32478</v>
      </c>
      <c r="Q1171" t="s">
        <v>11779</v>
      </c>
      <c r="R1171" t="s">
        <v>11778</v>
      </c>
      <c r="S1171">
        <v>1.1000000000000001</v>
      </c>
      <c r="T1171">
        <v>4129</v>
      </c>
      <c r="U1171">
        <v>4129</v>
      </c>
      <c r="V1171">
        <v>0</v>
      </c>
      <c r="W1171" t="s">
        <v>11777</v>
      </c>
      <c r="X1171">
        <v>0</v>
      </c>
      <c r="Y1171" t="s">
        <v>11625</v>
      </c>
    </row>
    <row r="1172" spans="1:25">
      <c r="A1172" t="s">
        <v>9739</v>
      </c>
      <c r="B1172">
        <v>1</v>
      </c>
      <c r="C1172">
        <v>0</v>
      </c>
      <c r="D1172">
        <v>1</v>
      </c>
      <c r="E1172">
        <v>0</v>
      </c>
      <c r="F1172">
        <v>0</v>
      </c>
      <c r="G1172">
        <v>0</v>
      </c>
      <c r="H1172">
        <v>0</v>
      </c>
      <c r="I1172">
        <v>0</v>
      </c>
      <c r="J1172">
        <v>2017</v>
      </c>
      <c r="K1172" t="s">
        <v>623</v>
      </c>
      <c r="L1172" t="s">
        <v>8353</v>
      </c>
      <c r="M1172" t="s">
        <v>11806</v>
      </c>
      <c r="N1172" t="s">
        <v>11629</v>
      </c>
      <c r="O1172" s="1">
        <v>32843</v>
      </c>
      <c r="Q1172" t="s">
        <v>11779</v>
      </c>
      <c r="R1172" t="s">
        <v>11778</v>
      </c>
      <c r="S1172">
        <v>4.95</v>
      </c>
      <c r="T1172">
        <v>12920</v>
      </c>
      <c r="U1172">
        <v>12920</v>
      </c>
      <c r="V1172">
        <v>0</v>
      </c>
      <c r="W1172" t="s">
        <v>11777</v>
      </c>
      <c r="X1172">
        <v>0</v>
      </c>
      <c r="Y1172" t="s">
        <v>11625</v>
      </c>
    </row>
    <row r="1173" spans="1:25">
      <c r="A1173" t="s">
        <v>9739</v>
      </c>
      <c r="B1173">
        <v>0</v>
      </c>
      <c r="C1173">
        <v>0</v>
      </c>
      <c r="D1173">
        <v>0</v>
      </c>
      <c r="E1173">
        <v>0</v>
      </c>
      <c r="F1173">
        <v>0</v>
      </c>
      <c r="G1173">
        <v>0</v>
      </c>
      <c r="H1173">
        <v>0</v>
      </c>
      <c r="I1173">
        <v>0</v>
      </c>
      <c r="J1173">
        <v>2017</v>
      </c>
      <c r="K1173" t="s">
        <v>623</v>
      </c>
      <c r="L1173" t="s">
        <v>9793</v>
      </c>
      <c r="M1173" t="s">
        <v>11805</v>
      </c>
      <c r="N1173" t="s">
        <v>11629</v>
      </c>
      <c r="O1173" s="1">
        <v>11489</v>
      </c>
      <c r="Q1173" t="s">
        <v>11779</v>
      </c>
      <c r="R1173" t="s">
        <v>11778</v>
      </c>
      <c r="S1173">
        <v>12</v>
      </c>
      <c r="T1173">
        <v>57422</v>
      </c>
      <c r="U1173">
        <v>57421</v>
      </c>
      <c r="V1173">
        <v>0</v>
      </c>
      <c r="W1173" t="s">
        <v>11777</v>
      </c>
      <c r="X1173">
        <v>0</v>
      </c>
      <c r="Y1173" t="s">
        <v>11625</v>
      </c>
    </row>
    <row r="1174" spans="1:25">
      <c r="A1174" t="s">
        <v>9739</v>
      </c>
      <c r="B1174">
        <v>0</v>
      </c>
      <c r="C1174">
        <v>0</v>
      </c>
      <c r="D1174">
        <v>0</v>
      </c>
      <c r="E1174">
        <v>0</v>
      </c>
      <c r="F1174">
        <v>0</v>
      </c>
      <c r="G1174">
        <v>0</v>
      </c>
      <c r="H1174">
        <v>0</v>
      </c>
      <c r="I1174">
        <v>0</v>
      </c>
      <c r="J1174">
        <v>2017</v>
      </c>
      <c r="K1174" t="s">
        <v>623</v>
      </c>
      <c r="L1174" t="s">
        <v>9793</v>
      </c>
      <c r="M1174" t="s">
        <v>11804</v>
      </c>
      <c r="N1174" t="s">
        <v>11629</v>
      </c>
      <c r="O1174" s="1">
        <v>11489</v>
      </c>
      <c r="Q1174" t="s">
        <v>11779</v>
      </c>
      <c r="R1174" t="s">
        <v>11778</v>
      </c>
      <c r="S1174">
        <v>34</v>
      </c>
      <c r="T1174">
        <v>168787</v>
      </c>
      <c r="U1174">
        <v>168783</v>
      </c>
      <c r="V1174">
        <v>0</v>
      </c>
      <c r="W1174" t="s">
        <v>11777</v>
      </c>
      <c r="X1174">
        <v>0</v>
      </c>
      <c r="Y1174" t="s">
        <v>11625</v>
      </c>
    </row>
    <row r="1175" spans="1:25">
      <c r="A1175" t="s">
        <v>9739</v>
      </c>
      <c r="B1175">
        <v>1</v>
      </c>
      <c r="C1175">
        <v>0</v>
      </c>
      <c r="D1175">
        <v>1</v>
      </c>
      <c r="E1175">
        <v>0</v>
      </c>
      <c r="F1175">
        <v>0</v>
      </c>
      <c r="G1175">
        <v>0</v>
      </c>
      <c r="H1175">
        <v>0</v>
      </c>
      <c r="I1175">
        <v>0</v>
      </c>
      <c r="J1175">
        <v>2017</v>
      </c>
      <c r="K1175" t="s">
        <v>623</v>
      </c>
      <c r="L1175" t="s">
        <v>9791</v>
      </c>
      <c r="M1175">
        <v>1</v>
      </c>
      <c r="N1175" t="s">
        <v>11629</v>
      </c>
      <c r="O1175" s="1">
        <v>29646</v>
      </c>
      <c r="Q1175" t="s">
        <v>11779</v>
      </c>
      <c r="R1175" t="s">
        <v>11778</v>
      </c>
      <c r="S1175">
        <v>9.92</v>
      </c>
      <c r="T1175">
        <v>54133</v>
      </c>
      <c r="U1175">
        <v>54133</v>
      </c>
      <c r="V1175">
        <v>0</v>
      </c>
      <c r="W1175" t="s">
        <v>11777</v>
      </c>
      <c r="X1175">
        <v>0</v>
      </c>
      <c r="Y1175" t="s">
        <v>11625</v>
      </c>
    </row>
    <row r="1176" spans="1:25">
      <c r="A1176" t="s">
        <v>9739</v>
      </c>
      <c r="B1176">
        <v>1</v>
      </c>
      <c r="C1176">
        <v>0</v>
      </c>
      <c r="D1176">
        <v>1</v>
      </c>
      <c r="E1176">
        <v>0</v>
      </c>
      <c r="F1176">
        <v>0</v>
      </c>
      <c r="G1176">
        <v>0</v>
      </c>
      <c r="H1176">
        <v>0</v>
      </c>
      <c r="I1176">
        <v>0</v>
      </c>
      <c r="J1176">
        <v>2017</v>
      </c>
      <c r="K1176" t="s">
        <v>623</v>
      </c>
      <c r="L1176" t="s">
        <v>8515</v>
      </c>
      <c r="M1176" t="s">
        <v>11636</v>
      </c>
      <c r="N1176" t="s">
        <v>11629</v>
      </c>
      <c r="O1176" s="1">
        <v>8331</v>
      </c>
      <c r="Q1176" t="s">
        <v>11779</v>
      </c>
      <c r="R1176" t="s">
        <v>11778</v>
      </c>
      <c r="S1176">
        <v>3.2</v>
      </c>
      <c r="T1176">
        <v>0.01</v>
      </c>
      <c r="U1176">
        <v>0.01</v>
      </c>
      <c r="V1176">
        <v>0</v>
      </c>
      <c r="W1176" t="s">
        <v>11777</v>
      </c>
      <c r="X1176">
        <v>0</v>
      </c>
      <c r="Y1176" t="s">
        <v>11625</v>
      </c>
    </row>
    <row r="1177" spans="1:25">
      <c r="A1177" t="s">
        <v>9739</v>
      </c>
      <c r="B1177">
        <v>1</v>
      </c>
      <c r="C1177">
        <v>0</v>
      </c>
      <c r="D1177">
        <v>1</v>
      </c>
      <c r="E1177">
        <v>0</v>
      </c>
      <c r="F1177">
        <v>0</v>
      </c>
      <c r="G1177">
        <v>0</v>
      </c>
      <c r="H1177">
        <v>0</v>
      </c>
      <c r="I1177">
        <v>0</v>
      </c>
      <c r="J1177">
        <v>2017</v>
      </c>
      <c r="K1177" t="s">
        <v>623</v>
      </c>
      <c r="L1177" t="s">
        <v>8515</v>
      </c>
      <c r="M1177" t="s">
        <v>11692</v>
      </c>
      <c r="N1177" t="s">
        <v>11629</v>
      </c>
      <c r="O1177" s="1">
        <v>8331</v>
      </c>
      <c r="Q1177" t="s">
        <v>11779</v>
      </c>
      <c r="R1177" t="s">
        <v>11778</v>
      </c>
      <c r="S1177">
        <v>3.2</v>
      </c>
      <c r="T1177">
        <v>21678</v>
      </c>
      <c r="U1177">
        <v>21678</v>
      </c>
      <c r="V1177">
        <v>0</v>
      </c>
      <c r="W1177" t="s">
        <v>11777</v>
      </c>
      <c r="X1177">
        <v>0</v>
      </c>
      <c r="Y1177" t="s">
        <v>11625</v>
      </c>
    </row>
    <row r="1178" spans="1:25">
      <c r="A1178" t="s">
        <v>9739</v>
      </c>
      <c r="B1178">
        <v>1</v>
      </c>
      <c r="C1178">
        <v>0</v>
      </c>
      <c r="D1178">
        <v>1</v>
      </c>
      <c r="E1178">
        <v>0</v>
      </c>
      <c r="F1178">
        <v>0</v>
      </c>
      <c r="G1178">
        <v>0</v>
      </c>
      <c r="H1178">
        <v>0</v>
      </c>
      <c r="I1178">
        <v>0</v>
      </c>
      <c r="J1178">
        <v>2017</v>
      </c>
      <c r="K1178" t="s">
        <v>623</v>
      </c>
      <c r="L1178" t="s">
        <v>8519</v>
      </c>
      <c r="M1178" t="s">
        <v>11636</v>
      </c>
      <c r="N1178" t="s">
        <v>11629</v>
      </c>
      <c r="O1178" s="1">
        <v>7127</v>
      </c>
      <c r="Q1178" t="s">
        <v>11779</v>
      </c>
      <c r="R1178" t="s">
        <v>11778</v>
      </c>
      <c r="S1178">
        <v>14</v>
      </c>
      <c r="T1178">
        <v>0.12</v>
      </c>
      <c r="U1178">
        <v>0.12</v>
      </c>
      <c r="V1178">
        <v>0</v>
      </c>
      <c r="W1178" t="s">
        <v>11777</v>
      </c>
      <c r="X1178">
        <v>0</v>
      </c>
      <c r="Y1178" t="s">
        <v>11625</v>
      </c>
    </row>
    <row r="1179" spans="1:25">
      <c r="A1179" t="s">
        <v>9739</v>
      </c>
      <c r="B1179">
        <v>1</v>
      </c>
      <c r="C1179">
        <v>0</v>
      </c>
      <c r="D1179">
        <v>1</v>
      </c>
      <c r="E1179">
        <v>0</v>
      </c>
      <c r="F1179">
        <v>0</v>
      </c>
      <c r="G1179">
        <v>0</v>
      </c>
      <c r="H1179">
        <v>0</v>
      </c>
      <c r="I1179">
        <v>0</v>
      </c>
      <c r="J1179">
        <v>2017</v>
      </c>
      <c r="K1179" t="s">
        <v>623</v>
      </c>
      <c r="L1179" t="s">
        <v>8519</v>
      </c>
      <c r="M1179" t="s">
        <v>11692</v>
      </c>
      <c r="N1179" t="s">
        <v>11629</v>
      </c>
      <c r="O1179" s="1">
        <v>7153</v>
      </c>
      <c r="Q1179" t="s">
        <v>11779</v>
      </c>
      <c r="R1179" t="s">
        <v>11778</v>
      </c>
      <c r="S1179">
        <v>14</v>
      </c>
      <c r="T1179">
        <v>15385.02</v>
      </c>
      <c r="U1179">
        <v>15061.01</v>
      </c>
      <c r="V1179">
        <v>0</v>
      </c>
      <c r="W1179" t="s">
        <v>11777</v>
      </c>
      <c r="X1179">
        <v>0</v>
      </c>
      <c r="Y1179" t="s">
        <v>11625</v>
      </c>
    </row>
    <row r="1180" spans="1:25">
      <c r="A1180" t="s">
        <v>9739</v>
      </c>
      <c r="B1180">
        <v>1</v>
      </c>
      <c r="C1180">
        <v>0</v>
      </c>
      <c r="D1180">
        <v>1</v>
      </c>
      <c r="E1180">
        <v>0</v>
      </c>
      <c r="F1180">
        <v>0</v>
      </c>
      <c r="G1180">
        <v>0</v>
      </c>
      <c r="H1180">
        <v>0</v>
      </c>
      <c r="I1180">
        <v>0</v>
      </c>
      <c r="J1180">
        <v>2017</v>
      </c>
      <c r="K1180" t="s">
        <v>623</v>
      </c>
      <c r="L1180" t="s">
        <v>8519</v>
      </c>
      <c r="M1180" t="s">
        <v>11803</v>
      </c>
      <c r="N1180" t="s">
        <v>11629</v>
      </c>
      <c r="O1180" s="1">
        <v>4628</v>
      </c>
      <c r="Q1180" t="s">
        <v>11779</v>
      </c>
      <c r="R1180" t="s">
        <v>11778</v>
      </c>
      <c r="S1180">
        <v>18</v>
      </c>
      <c r="T1180">
        <v>79025.02</v>
      </c>
      <c r="U1180">
        <v>78726.009999999995</v>
      </c>
      <c r="V1180">
        <v>0</v>
      </c>
      <c r="W1180" t="s">
        <v>11777</v>
      </c>
      <c r="X1180">
        <v>0</v>
      </c>
      <c r="Y1180" t="s">
        <v>11625</v>
      </c>
    </row>
    <row r="1181" spans="1:25">
      <c r="A1181" t="s">
        <v>9739</v>
      </c>
      <c r="B1181">
        <v>1</v>
      </c>
      <c r="C1181">
        <v>0</v>
      </c>
      <c r="D1181">
        <v>1</v>
      </c>
      <c r="E1181">
        <v>0</v>
      </c>
      <c r="F1181">
        <v>0</v>
      </c>
      <c r="G1181">
        <v>0</v>
      </c>
      <c r="H1181">
        <v>0</v>
      </c>
      <c r="I1181">
        <v>0</v>
      </c>
      <c r="J1181">
        <v>2017</v>
      </c>
      <c r="K1181" t="s">
        <v>623</v>
      </c>
      <c r="L1181" t="s">
        <v>8517</v>
      </c>
      <c r="M1181" t="s">
        <v>11802</v>
      </c>
      <c r="N1181" t="s">
        <v>11629</v>
      </c>
      <c r="O1181" s="1">
        <v>30437</v>
      </c>
      <c r="Q1181" t="s">
        <v>11779</v>
      </c>
      <c r="R1181" t="s">
        <v>11778</v>
      </c>
      <c r="S1181">
        <v>25</v>
      </c>
      <c r="T1181">
        <v>122754.01</v>
      </c>
      <c r="U1181">
        <v>121735</v>
      </c>
      <c r="V1181">
        <v>0</v>
      </c>
      <c r="W1181" t="s">
        <v>11777</v>
      </c>
      <c r="X1181">
        <v>0</v>
      </c>
      <c r="Y1181" t="s">
        <v>11625</v>
      </c>
    </row>
    <row r="1182" spans="1:25">
      <c r="A1182" t="s">
        <v>9739</v>
      </c>
      <c r="B1182">
        <v>1</v>
      </c>
      <c r="C1182">
        <v>0</v>
      </c>
      <c r="D1182">
        <v>1</v>
      </c>
      <c r="E1182">
        <v>0</v>
      </c>
      <c r="F1182">
        <v>0</v>
      </c>
      <c r="G1182">
        <v>0</v>
      </c>
      <c r="H1182">
        <v>0</v>
      </c>
      <c r="I1182">
        <v>0</v>
      </c>
      <c r="J1182">
        <v>2017</v>
      </c>
      <c r="K1182" t="s">
        <v>623</v>
      </c>
      <c r="L1182" t="s">
        <v>8517</v>
      </c>
      <c r="M1182" t="s">
        <v>11801</v>
      </c>
      <c r="N1182" t="s">
        <v>11629</v>
      </c>
      <c r="O1182" s="1">
        <v>6331</v>
      </c>
      <c r="Q1182" t="s">
        <v>11779</v>
      </c>
      <c r="R1182" t="s">
        <v>11778</v>
      </c>
      <c r="S1182">
        <v>9.3800000000000008</v>
      </c>
      <c r="T1182">
        <v>17957.02</v>
      </c>
      <c r="U1182">
        <v>17848.02</v>
      </c>
      <c r="V1182">
        <v>0</v>
      </c>
      <c r="W1182" t="s">
        <v>11777</v>
      </c>
      <c r="X1182">
        <v>0</v>
      </c>
      <c r="Y1182" t="s">
        <v>11625</v>
      </c>
    </row>
    <row r="1183" spans="1:25">
      <c r="A1183" t="s">
        <v>9739</v>
      </c>
      <c r="B1183">
        <v>1</v>
      </c>
      <c r="C1183">
        <v>0</v>
      </c>
      <c r="D1183">
        <v>1</v>
      </c>
      <c r="E1183">
        <v>0</v>
      </c>
      <c r="F1183">
        <v>0</v>
      </c>
      <c r="G1183">
        <v>0</v>
      </c>
      <c r="H1183">
        <v>0</v>
      </c>
      <c r="I1183">
        <v>0</v>
      </c>
      <c r="J1183">
        <v>2017</v>
      </c>
      <c r="K1183" t="s">
        <v>623</v>
      </c>
      <c r="L1183" t="s">
        <v>8517</v>
      </c>
      <c r="M1183" t="s">
        <v>11800</v>
      </c>
      <c r="N1183" t="s">
        <v>11629</v>
      </c>
      <c r="O1183" s="1">
        <v>8522</v>
      </c>
      <c r="Q1183" t="s">
        <v>11779</v>
      </c>
      <c r="R1183" t="s">
        <v>11778</v>
      </c>
      <c r="S1183">
        <v>10</v>
      </c>
      <c r="T1183">
        <v>16055</v>
      </c>
      <c r="U1183">
        <v>15931</v>
      </c>
      <c r="V1183">
        <v>0</v>
      </c>
      <c r="W1183" t="s">
        <v>11777</v>
      </c>
      <c r="X1183">
        <v>0</v>
      </c>
      <c r="Y1183" t="s">
        <v>11625</v>
      </c>
    </row>
    <row r="1184" spans="1:25">
      <c r="A1184" t="s">
        <v>9739</v>
      </c>
      <c r="B1184">
        <v>1</v>
      </c>
      <c r="C1184">
        <v>0</v>
      </c>
      <c r="D1184">
        <v>1</v>
      </c>
      <c r="E1184">
        <v>0</v>
      </c>
      <c r="F1184">
        <v>0</v>
      </c>
      <c r="G1184">
        <v>0</v>
      </c>
      <c r="H1184">
        <v>0</v>
      </c>
      <c r="I1184">
        <v>0</v>
      </c>
      <c r="J1184">
        <v>2017</v>
      </c>
      <c r="K1184" t="s">
        <v>623</v>
      </c>
      <c r="L1184" t="s">
        <v>8517</v>
      </c>
      <c r="M1184" t="s">
        <v>11799</v>
      </c>
      <c r="N1184" t="s">
        <v>11629</v>
      </c>
      <c r="O1184" s="1">
        <v>31868</v>
      </c>
      <c r="Q1184" t="s">
        <v>11779</v>
      </c>
      <c r="R1184" t="s">
        <v>11778</v>
      </c>
      <c r="S1184">
        <v>25</v>
      </c>
      <c r="T1184">
        <v>122174</v>
      </c>
      <c r="U1184">
        <v>121231</v>
      </c>
      <c r="V1184">
        <v>0</v>
      </c>
      <c r="W1184" t="s">
        <v>11777</v>
      </c>
      <c r="X1184">
        <v>0</v>
      </c>
      <c r="Y1184" t="s">
        <v>11625</v>
      </c>
    </row>
    <row r="1185" spans="1:25">
      <c r="A1185" t="s">
        <v>9739</v>
      </c>
      <c r="B1185">
        <v>1</v>
      </c>
      <c r="C1185">
        <v>0</v>
      </c>
      <c r="D1185">
        <v>1</v>
      </c>
      <c r="E1185">
        <v>0</v>
      </c>
      <c r="F1185">
        <v>0</v>
      </c>
      <c r="G1185">
        <v>0</v>
      </c>
      <c r="H1185">
        <v>0</v>
      </c>
      <c r="I1185">
        <v>0</v>
      </c>
      <c r="J1185">
        <v>2017</v>
      </c>
      <c r="K1185" t="s">
        <v>623</v>
      </c>
      <c r="L1185" t="s">
        <v>8521</v>
      </c>
      <c r="M1185" t="s">
        <v>11798</v>
      </c>
      <c r="N1185" t="s">
        <v>11629</v>
      </c>
      <c r="O1185" s="1">
        <v>32112</v>
      </c>
      <c r="Q1185" t="s">
        <v>11779</v>
      </c>
      <c r="R1185" t="s">
        <v>11778</v>
      </c>
      <c r="S1185">
        <v>3.9</v>
      </c>
      <c r="T1185">
        <v>7809.36</v>
      </c>
      <c r="U1185">
        <v>7809.36</v>
      </c>
      <c r="V1185">
        <v>0</v>
      </c>
      <c r="W1185" t="s">
        <v>11777</v>
      </c>
      <c r="X1185">
        <v>0</v>
      </c>
      <c r="Y1185" t="s">
        <v>11625</v>
      </c>
    </row>
    <row r="1186" spans="1:25">
      <c r="A1186" t="s">
        <v>9739</v>
      </c>
      <c r="B1186">
        <v>1</v>
      </c>
      <c r="C1186">
        <v>0</v>
      </c>
      <c r="D1186">
        <v>1</v>
      </c>
      <c r="E1186">
        <v>0</v>
      </c>
      <c r="F1186">
        <v>0</v>
      </c>
      <c r="G1186">
        <v>0</v>
      </c>
      <c r="H1186">
        <v>0</v>
      </c>
      <c r="I1186">
        <v>0</v>
      </c>
      <c r="J1186">
        <v>2017</v>
      </c>
      <c r="K1186" t="s">
        <v>623</v>
      </c>
      <c r="L1186" t="s">
        <v>8521</v>
      </c>
      <c r="M1186" t="s">
        <v>11797</v>
      </c>
      <c r="N1186" t="s">
        <v>11629</v>
      </c>
      <c r="O1186" s="1">
        <v>32112</v>
      </c>
      <c r="Q1186" t="s">
        <v>11779</v>
      </c>
      <c r="R1186" t="s">
        <v>11778</v>
      </c>
      <c r="S1186">
        <v>1.08</v>
      </c>
      <c r="T1186">
        <v>2202.64</v>
      </c>
      <c r="U1186">
        <v>2202.64</v>
      </c>
      <c r="V1186">
        <v>0</v>
      </c>
      <c r="W1186" t="s">
        <v>11777</v>
      </c>
      <c r="X1186">
        <v>0</v>
      </c>
      <c r="Y1186" t="s">
        <v>11625</v>
      </c>
    </row>
    <row r="1187" spans="1:25">
      <c r="A1187" t="s">
        <v>9739</v>
      </c>
      <c r="B1187">
        <v>1</v>
      </c>
      <c r="C1187">
        <v>0</v>
      </c>
      <c r="D1187">
        <v>1</v>
      </c>
      <c r="E1187">
        <v>0</v>
      </c>
      <c r="F1187">
        <v>0</v>
      </c>
      <c r="G1187">
        <v>0</v>
      </c>
      <c r="H1187">
        <v>0</v>
      </c>
      <c r="I1187">
        <v>0</v>
      </c>
      <c r="J1187">
        <v>2017</v>
      </c>
      <c r="K1187" t="s">
        <v>623</v>
      </c>
      <c r="L1187" t="s">
        <v>8513</v>
      </c>
      <c r="M1187" t="s">
        <v>11708</v>
      </c>
      <c r="N1187" t="s">
        <v>11629</v>
      </c>
      <c r="O1187" s="1">
        <v>31472</v>
      </c>
      <c r="Q1187" t="s">
        <v>11779</v>
      </c>
      <c r="R1187" t="s">
        <v>11778</v>
      </c>
      <c r="S1187">
        <v>1.05</v>
      </c>
      <c r="T1187">
        <v>377</v>
      </c>
      <c r="U1187">
        <v>377</v>
      </c>
      <c r="V1187">
        <v>0</v>
      </c>
      <c r="W1187" t="s">
        <v>11777</v>
      </c>
      <c r="X1187">
        <v>0</v>
      </c>
      <c r="Y1187" t="s">
        <v>11625</v>
      </c>
    </row>
    <row r="1188" spans="1:25">
      <c r="A1188" t="s">
        <v>9739</v>
      </c>
      <c r="B1188">
        <v>1</v>
      </c>
      <c r="C1188">
        <v>0</v>
      </c>
      <c r="D1188">
        <v>1</v>
      </c>
      <c r="E1188">
        <v>0</v>
      </c>
      <c r="F1188">
        <v>0</v>
      </c>
      <c r="G1188">
        <v>0</v>
      </c>
      <c r="H1188">
        <v>0</v>
      </c>
      <c r="I1188">
        <v>0</v>
      </c>
      <c r="J1188">
        <v>2017</v>
      </c>
      <c r="K1188" t="s">
        <v>623</v>
      </c>
      <c r="L1188" t="s">
        <v>8524</v>
      </c>
      <c r="M1188">
        <v>1</v>
      </c>
      <c r="N1188" t="s">
        <v>11629</v>
      </c>
      <c r="O1188" s="1">
        <v>7000</v>
      </c>
      <c r="Q1188" t="s">
        <v>11779</v>
      </c>
      <c r="R1188" t="s">
        <v>11778</v>
      </c>
      <c r="S1188">
        <v>0.43</v>
      </c>
      <c r="T1188">
        <v>0.01</v>
      </c>
      <c r="U1188">
        <v>0.01</v>
      </c>
      <c r="V1188">
        <v>0</v>
      </c>
      <c r="W1188" t="s">
        <v>11777</v>
      </c>
      <c r="X1188">
        <v>0</v>
      </c>
      <c r="Y1188" t="s">
        <v>11625</v>
      </c>
    </row>
    <row r="1189" spans="1:25">
      <c r="A1189" t="s">
        <v>9739</v>
      </c>
      <c r="B1189">
        <v>1</v>
      </c>
      <c r="C1189">
        <v>0</v>
      </c>
      <c r="D1189">
        <v>1</v>
      </c>
      <c r="E1189">
        <v>0</v>
      </c>
      <c r="F1189">
        <v>0</v>
      </c>
      <c r="G1189">
        <v>0</v>
      </c>
      <c r="H1189">
        <v>0</v>
      </c>
      <c r="I1189">
        <v>0</v>
      </c>
      <c r="J1189">
        <v>2017</v>
      </c>
      <c r="K1189" t="s">
        <v>623</v>
      </c>
      <c r="L1189" t="s">
        <v>8527</v>
      </c>
      <c r="M1189">
        <v>1</v>
      </c>
      <c r="N1189" t="s">
        <v>11629</v>
      </c>
      <c r="O1189" s="1">
        <v>6454</v>
      </c>
      <c r="Q1189" t="s">
        <v>11779</v>
      </c>
      <c r="R1189" t="s">
        <v>11778</v>
      </c>
      <c r="S1189">
        <v>3.2</v>
      </c>
      <c r="T1189">
        <v>6723</v>
      </c>
      <c r="U1189">
        <v>6723</v>
      </c>
      <c r="V1189">
        <v>0</v>
      </c>
      <c r="W1189" t="s">
        <v>11777</v>
      </c>
      <c r="X1189">
        <v>0</v>
      </c>
      <c r="Y1189" t="s">
        <v>11625</v>
      </c>
    </row>
    <row r="1190" spans="1:25">
      <c r="A1190" t="s">
        <v>9739</v>
      </c>
      <c r="B1190">
        <v>1</v>
      </c>
      <c r="C1190">
        <v>0</v>
      </c>
      <c r="D1190">
        <v>1</v>
      </c>
      <c r="E1190">
        <v>0</v>
      </c>
      <c r="F1190">
        <v>0</v>
      </c>
      <c r="G1190">
        <v>0</v>
      </c>
      <c r="H1190">
        <v>0</v>
      </c>
      <c r="I1190">
        <v>0</v>
      </c>
      <c r="J1190">
        <v>2017</v>
      </c>
      <c r="K1190" t="s">
        <v>623</v>
      </c>
      <c r="L1190" t="s">
        <v>8530</v>
      </c>
      <c r="M1190">
        <v>3</v>
      </c>
      <c r="N1190" t="s">
        <v>11629</v>
      </c>
      <c r="O1190" s="1">
        <v>8614</v>
      </c>
      <c r="Q1190" t="s">
        <v>11779</v>
      </c>
      <c r="R1190" t="s">
        <v>11778</v>
      </c>
      <c r="S1190">
        <v>4</v>
      </c>
      <c r="T1190">
        <v>1156</v>
      </c>
      <c r="U1190">
        <v>1156</v>
      </c>
      <c r="V1190">
        <v>0</v>
      </c>
      <c r="W1190" t="s">
        <v>11777</v>
      </c>
      <c r="X1190">
        <v>0</v>
      </c>
      <c r="Y1190" t="s">
        <v>11625</v>
      </c>
    </row>
    <row r="1191" spans="1:25">
      <c r="A1191" t="s">
        <v>9739</v>
      </c>
      <c r="B1191">
        <v>0</v>
      </c>
      <c r="C1191">
        <v>0</v>
      </c>
      <c r="D1191">
        <v>0</v>
      </c>
      <c r="E1191">
        <v>0</v>
      </c>
      <c r="F1191">
        <v>0</v>
      </c>
      <c r="G1191">
        <v>0</v>
      </c>
      <c r="H1191">
        <v>0</v>
      </c>
      <c r="I1191">
        <v>0</v>
      </c>
      <c r="J1191">
        <v>2017</v>
      </c>
      <c r="K1191" t="s">
        <v>623</v>
      </c>
      <c r="L1191" t="s">
        <v>9787</v>
      </c>
      <c r="M1191">
        <v>1</v>
      </c>
      <c r="N1191" t="s">
        <v>11629</v>
      </c>
      <c r="O1191" s="1">
        <v>24990</v>
      </c>
      <c r="Q1191" t="s">
        <v>11779</v>
      </c>
      <c r="R1191" t="s">
        <v>11778</v>
      </c>
      <c r="S1191">
        <v>53</v>
      </c>
      <c r="T1191">
        <v>45000.04</v>
      </c>
      <c r="U1191">
        <v>-63317</v>
      </c>
      <c r="V1191">
        <v>0</v>
      </c>
      <c r="W1191" t="s">
        <v>11777</v>
      </c>
      <c r="X1191">
        <v>0</v>
      </c>
      <c r="Y1191" t="s">
        <v>11625</v>
      </c>
    </row>
    <row r="1192" spans="1:25">
      <c r="A1192" t="s">
        <v>9739</v>
      </c>
      <c r="B1192">
        <v>0</v>
      </c>
      <c r="C1192">
        <v>0</v>
      </c>
      <c r="D1192">
        <v>0</v>
      </c>
      <c r="E1192">
        <v>0</v>
      </c>
      <c r="F1192">
        <v>0</v>
      </c>
      <c r="G1192">
        <v>0</v>
      </c>
      <c r="H1192">
        <v>0</v>
      </c>
      <c r="I1192">
        <v>0</v>
      </c>
      <c r="J1192">
        <v>2017</v>
      </c>
      <c r="K1192" t="s">
        <v>623</v>
      </c>
      <c r="L1192" t="s">
        <v>9787</v>
      </c>
      <c r="M1192">
        <v>2</v>
      </c>
      <c r="N1192" t="s">
        <v>11629</v>
      </c>
      <c r="O1192" s="1">
        <v>24898</v>
      </c>
      <c r="Q1192" t="s">
        <v>11779</v>
      </c>
      <c r="R1192" t="s">
        <v>11778</v>
      </c>
      <c r="S1192">
        <v>53</v>
      </c>
      <c r="T1192">
        <v>50560.03</v>
      </c>
      <c r="U1192">
        <v>6759</v>
      </c>
      <c r="V1192">
        <v>0</v>
      </c>
      <c r="W1192" t="s">
        <v>11777</v>
      </c>
      <c r="X1192">
        <v>0</v>
      </c>
      <c r="Y1192" t="s">
        <v>11625</v>
      </c>
    </row>
    <row r="1193" spans="1:25">
      <c r="A1193" t="s">
        <v>9739</v>
      </c>
      <c r="B1193">
        <v>0</v>
      </c>
      <c r="C1193">
        <v>0</v>
      </c>
      <c r="D1193">
        <v>0</v>
      </c>
      <c r="E1193">
        <v>0</v>
      </c>
      <c r="F1193">
        <v>0</v>
      </c>
      <c r="G1193">
        <v>0</v>
      </c>
      <c r="H1193">
        <v>0</v>
      </c>
      <c r="I1193">
        <v>0</v>
      </c>
      <c r="J1193">
        <v>2017</v>
      </c>
      <c r="K1193" t="s">
        <v>623</v>
      </c>
      <c r="L1193" t="s">
        <v>9787</v>
      </c>
      <c r="M1193">
        <v>3</v>
      </c>
      <c r="N1193" t="s">
        <v>11629</v>
      </c>
      <c r="O1193" s="1">
        <v>24777</v>
      </c>
      <c r="Q1193" t="s">
        <v>11779</v>
      </c>
      <c r="R1193" t="s">
        <v>11778</v>
      </c>
      <c r="S1193">
        <v>53</v>
      </c>
      <c r="T1193">
        <v>19550.05</v>
      </c>
      <c r="U1193">
        <v>-13901.96</v>
      </c>
      <c r="V1193">
        <v>0</v>
      </c>
      <c r="W1193" t="s">
        <v>11777</v>
      </c>
      <c r="X1193">
        <v>0</v>
      </c>
      <c r="Y1193" t="s">
        <v>11625</v>
      </c>
    </row>
    <row r="1194" spans="1:25">
      <c r="A1194" t="s">
        <v>9739</v>
      </c>
      <c r="B1194">
        <v>0</v>
      </c>
      <c r="C1194">
        <v>0</v>
      </c>
      <c r="D1194">
        <v>0</v>
      </c>
      <c r="E1194">
        <v>0</v>
      </c>
      <c r="F1194">
        <v>0</v>
      </c>
      <c r="G1194">
        <v>0</v>
      </c>
      <c r="H1194">
        <v>0</v>
      </c>
      <c r="I1194">
        <v>0</v>
      </c>
      <c r="J1194">
        <v>2017</v>
      </c>
      <c r="K1194" t="s">
        <v>623</v>
      </c>
      <c r="L1194" t="s">
        <v>9787</v>
      </c>
      <c r="M1194">
        <v>4</v>
      </c>
      <c r="N1194" t="s">
        <v>11629</v>
      </c>
      <c r="O1194" s="1">
        <v>24777</v>
      </c>
      <c r="Q1194" t="s">
        <v>11779</v>
      </c>
      <c r="R1194" t="s">
        <v>11778</v>
      </c>
      <c r="S1194">
        <v>53</v>
      </c>
      <c r="T1194">
        <v>17560.04</v>
      </c>
      <c r="U1194">
        <v>-138.94999999999999</v>
      </c>
      <c r="V1194">
        <v>0</v>
      </c>
      <c r="W1194" t="s">
        <v>11777</v>
      </c>
      <c r="X1194">
        <v>0</v>
      </c>
      <c r="Y1194" t="s">
        <v>11625</v>
      </c>
    </row>
    <row r="1195" spans="1:25">
      <c r="A1195" t="s">
        <v>9739</v>
      </c>
      <c r="B1195">
        <v>0</v>
      </c>
      <c r="C1195">
        <v>0</v>
      </c>
      <c r="D1195">
        <v>0</v>
      </c>
      <c r="E1195">
        <v>0</v>
      </c>
      <c r="F1195">
        <v>0</v>
      </c>
      <c r="G1195">
        <v>0</v>
      </c>
      <c r="H1195">
        <v>0</v>
      </c>
      <c r="I1195">
        <v>0</v>
      </c>
      <c r="J1195">
        <v>2017</v>
      </c>
      <c r="K1195" t="s">
        <v>623</v>
      </c>
      <c r="L1195" t="s">
        <v>9787</v>
      </c>
      <c r="M1195">
        <v>5</v>
      </c>
      <c r="N1195" t="s">
        <v>11629</v>
      </c>
      <c r="O1195" s="1">
        <v>24685</v>
      </c>
      <c r="Q1195" t="s">
        <v>11779</v>
      </c>
      <c r="R1195" t="s">
        <v>11778</v>
      </c>
      <c r="S1195">
        <v>53</v>
      </c>
      <c r="T1195">
        <v>60510.04</v>
      </c>
      <c r="U1195">
        <v>-95857</v>
      </c>
      <c r="V1195">
        <v>0</v>
      </c>
      <c r="W1195" t="s">
        <v>11777</v>
      </c>
      <c r="X1195">
        <v>0</v>
      </c>
      <c r="Y1195" t="s">
        <v>11625</v>
      </c>
    </row>
    <row r="1196" spans="1:25">
      <c r="A1196" t="s">
        <v>9739</v>
      </c>
      <c r="B1196">
        <v>0</v>
      </c>
      <c r="C1196">
        <v>0</v>
      </c>
      <c r="D1196">
        <v>0</v>
      </c>
      <c r="E1196">
        <v>0</v>
      </c>
      <c r="F1196">
        <v>0</v>
      </c>
      <c r="G1196">
        <v>0</v>
      </c>
      <c r="H1196">
        <v>0</v>
      </c>
      <c r="I1196">
        <v>0</v>
      </c>
      <c r="J1196">
        <v>2017</v>
      </c>
      <c r="K1196" t="s">
        <v>623</v>
      </c>
      <c r="L1196" t="s">
        <v>9787</v>
      </c>
      <c r="M1196">
        <v>6</v>
      </c>
      <c r="N1196" t="s">
        <v>11629</v>
      </c>
      <c r="O1196" s="1">
        <v>24654</v>
      </c>
      <c r="Q1196" t="s">
        <v>11779</v>
      </c>
      <c r="R1196" t="s">
        <v>11778</v>
      </c>
      <c r="S1196">
        <v>53</v>
      </c>
      <c r="T1196">
        <v>2120.08</v>
      </c>
      <c r="U1196">
        <v>-41011.94</v>
      </c>
      <c r="V1196">
        <v>0</v>
      </c>
      <c r="W1196" t="s">
        <v>11777</v>
      </c>
      <c r="X1196">
        <v>0</v>
      </c>
      <c r="Y1196" t="s">
        <v>11625</v>
      </c>
    </row>
    <row r="1197" spans="1:25">
      <c r="A1197" t="s">
        <v>9739</v>
      </c>
      <c r="B1197">
        <v>0</v>
      </c>
      <c r="C1197">
        <v>0</v>
      </c>
      <c r="D1197">
        <v>0</v>
      </c>
      <c r="E1197">
        <v>0</v>
      </c>
      <c r="F1197">
        <v>0</v>
      </c>
      <c r="G1197">
        <v>0</v>
      </c>
      <c r="H1197">
        <v>0</v>
      </c>
      <c r="I1197">
        <v>0</v>
      </c>
      <c r="J1197">
        <v>2017</v>
      </c>
      <c r="K1197" t="s">
        <v>623</v>
      </c>
      <c r="L1197" t="s">
        <v>9787</v>
      </c>
      <c r="M1197">
        <v>7</v>
      </c>
      <c r="N1197" t="s">
        <v>11629</v>
      </c>
      <c r="O1197" s="1">
        <v>24593</v>
      </c>
      <c r="Q1197" t="s">
        <v>11779</v>
      </c>
      <c r="R1197" t="s">
        <v>11778</v>
      </c>
      <c r="S1197">
        <v>53</v>
      </c>
      <c r="T1197">
        <v>5120.1000000000004</v>
      </c>
      <c r="U1197">
        <v>-22987.919999999998</v>
      </c>
      <c r="V1197">
        <v>0</v>
      </c>
      <c r="W1197" t="s">
        <v>11777</v>
      </c>
      <c r="X1197">
        <v>0</v>
      </c>
      <c r="Y1197" t="s">
        <v>11625</v>
      </c>
    </row>
    <row r="1198" spans="1:25">
      <c r="A1198" t="s">
        <v>9739</v>
      </c>
      <c r="B1198">
        <v>0</v>
      </c>
      <c r="C1198">
        <v>0</v>
      </c>
      <c r="D1198">
        <v>0</v>
      </c>
      <c r="E1198">
        <v>0</v>
      </c>
      <c r="F1198">
        <v>0</v>
      </c>
      <c r="G1198">
        <v>0</v>
      </c>
      <c r="H1198">
        <v>0</v>
      </c>
      <c r="I1198">
        <v>0</v>
      </c>
      <c r="J1198">
        <v>2017</v>
      </c>
      <c r="K1198" t="s">
        <v>623</v>
      </c>
      <c r="L1198" t="s">
        <v>9787</v>
      </c>
      <c r="M1198">
        <v>8</v>
      </c>
      <c r="N1198" t="s">
        <v>11629</v>
      </c>
      <c r="O1198" s="1">
        <v>24532</v>
      </c>
      <c r="Q1198" t="s">
        <v>11779</v>
      </c>
      <c r="R1198" t="s">
        <v>11778</v>
      </c>
      <c r="S1198">
        <v>53</v>
      </c>
      <c r="T1198">
        <v>460.1</v>
      </c>
      <c r="U1198">
        <v>-32248.92</v>
      </c>
      <c r="V1198">
        <v>0</v>
      </c>
      <c r="W1198" t="s">
        <v>11777</v>
      </c>
      <c r="X1198">
        <v>0</v>
      </c>
      <c r="Y1198" t="s">
        <v>11625</v>
      </c>
    </row>
    <row r="1199" spans="1:25">
      <c r="A1199" t="s">
        <v>9739</v>
      </c>
      <c r="B1199">
        <v>1</v>
      </c>
      <c r="C1199">
        <v>0</v>
      </c>
      <c r="D1199">
        <v>1</v>
      </c>
      <c r="E1199">
        <v>0</v>
      </c>
      <c r="F1199">
        <v>0</v>
      </c>
      <c r="G1199">
        <v>0</v>
      </c>
      <c r="H1199">
        <v>0</v>
      </c>
      <c r="I1199">
        <v>0</v>
      </c>
      <c r="J1199">
        <v>2017</v>
      </c>
      <c r="K1199" t="s">
        <v>623</v>
      </c>
      <c r="L1199" t="s">
        <v>8538</v>
      </c>
      <c r="M1199">
        <v>1</v>
      </c>
      <c r="N1199" t="s">
        <v>11629</v>
      </c>
      <c r="O1199" s="1" t="s">
        <v>11796</v>
      </c>
      <c r="Q1199" t="s">
        <v>11779</v>
      </c>
      <c r="R1199" t="s">
        <v>11778</v>
      </c>
      <c r="S1199">
        <v>0.8</v>
      </c>
      <c r="T1199">
        <v>1398.25</v>
      </c>
      <c r="U1199">
        <v>1398.25</v>
      </c>
      <c r="V1199">
        <v>0</v>
      </c>
      <c r="W1199" t="s">
        <v>11777</v>
      </c>
      <c r="X1199">
        <v>0</v>
      </c>
      <c r="Y1199" t="s">
        <v>11625</v>
      </c>
    </row>
    <row r="1200" spans="1:25">
      <c r="A1200" t="s">
        <v>9739</v>
      </c>
      <c r="B1200">
        <v>1</v>
      </c>
      <c r="C1200">
        <v>0</v>
      </c>
      <c r="D1200">
        <v>1</v>
      </c>
      <c r="E1200">
        <v>0</v>
      </c>
      <c r="F1200">
        <v>0</v>
      </c>
      <c r="G1200">
        <v>0</v>
      </c>
      <c r="H1200">
        <v>0</v>
      </c>
      <c r="I1200">
        <v>0</v>
      </c>
      <c r="J1200">
        <v>2017</v>
      </c>
      <c r="K1200" t="s">
        <v>623</v>
      </c>
      <c r="L1200" t="s">
        <v>8538</v>
      </c>
      <c r="M1200">
        <v>2</v>
      </c>
      <c r="N1200" t="s">
        <v>11629</v>
      </c>
      <c r="O1200" s="1" t="s">
        <v>11796</v>
      </c>
      <c r="Q1200" t="s">
        <v>11779</v>
      </c>
      <c r="R1200" t="s">
        <v>11778</v>
      </c>
      <c r="S1200">
        <v>0.8</v>
      </c>
      <c r="T1200">
        <v>1398.25</v>
      </c>
      <c r="U1200">
        <v>1398.25</v>
      </c>
      <c r="V1200">
        <v>0</v>
      </c>
      <c r="W1200" t="s">
        <v>11777</v>
      </c>
      <c r="X1200">
        <v>0</v>
      </c>
      <c r="Y1200" t="s">
        <v>11625</v>
      </c>
    </row>
    <row r="1201" spans="1:25">
      <c r="A1201" t="s">
        <v>9739</v>
      </c>
      <c r="B1201">
        <v>1</v>
      </c>
      <c r="C1201">
        <v>0</v>
      </c>
      <c r="D1201">
        <v>1</v>
      </c>
      <c r="E1201">
        <v>0</v>
      </c>
      <c r="F1201">
        <v>0</v>
      </c>
      <c r="G1201">
        <v>0</v>
      </c>
      <c r="H1201">
        <v>0</v>
      </c>
      <c r="I1201">
        <v>0</v>
      </c>
      <c r="J1201">
        <v>2017</v>
      </c>
      <c r="K1201" t="s">
        <v>623</v>
      </c>
      <c r="L1201" t="s">
        <v>8538</v>
      </c>
      <c r="M1201">
        <v>3</v>
      </c>
      <c r="N1201" t="s">
        <v>11629</v>
      </c>
      <c r="O1201" s="1" t="s">
        <v>11796</v>
      </c>
      <c r="Q1201" t="s">
        <v>11779</v>
      </c>
      <c r="R1201" t="s">
        <v>11778</v>
      </c>
      <c r="S1201">
        <v>0.8</v>
      </c>
      <c r="T1201">
        <v>1398.25</v>
      </c>
      <c r="U1201">
        <v>1398.25</v>
      </c>
      <c r="V1201">
        <v>0</v>
      </c>
      <c r="W1201" t="s">
        <v>11777</v>
      </c>
      <c r="X1201">
        <v>0</v>
      </c>
      <c r="Y1201" t="s">
        <v>11625</v>
      </c>
    </row>
    <row r="1202" spans="1:25">
      <c r="A1202" t="s">
        <v>9739</v>
      </c>
      <c r="B1202">
        <v>1</v>
      </c>
      <c r="C1202">
        <v>0</v>
      </c>
      <c r="D1202">
        <v>1</v>
      </c>
      <c r="E1202">
        <v>0</v>
      </c>
      <c r="F1202">
        <v>0</v>
      </c>
      <c r="G1202">
        <v>0</v>
      </c>
      <c r="H1202">
        <v>0</v>
      </c>
      <c r="I1202">
        <v>0</v>
      </c>
      <c r="J1202">
        <v>2017</v>
      </c>
      <c r="K1202" t="s">
        <v>623</v>
      </c>
      <c r="L1202" t="s">
        <v>8538</v>
      </c>
      <c r="M1202">
        <v>4</v>
      </c>
      <c r="N1202" t="s">
        <v>11629</v>
      </c>
      <c r="O1202" s="1" t="s">
        <v>11796</v>
      </c>
      <c r="Q1202" t="s">
        <v>11779</v>
      </c>
      <c r="R1202" t="s">
        <v>11778</v>
      </c>
      <c r="S1202">
        <v>0.8</v>
      </c>
      <c r="T1202">
        <v>1398.25</v>
      </c>
      <c r="U1202">
        <v>1398.25</v>
      </c>
      <c r="V1202">
        <v>0</v>
      </c>
      <c r="W1202" t="s">
        <v>11777</v>
      </c>
      <c r="X1202">
        <v>0</v>
      </c>
      <c r="Y1202" t="s">
        <v>11625</v>
      </c>
    </row>
    <row r="1203" spans="1:25">
      <c r="A1203" t="s">
        <v>9739</v>
      </c>
      <c r="B1203">
        <v>1</v>
      </c>
      <c r="C1203">
        <v>0</v>
      </c>
      <c r="D1203">
        <v>1</v>
      </c>
      <c r="E1203">
        <v>0</v>
      </c>
      <c r="F1203">
        <v>0</v>
      </c>
      <c r="G1203">
        <v>0</v>
      </c>
      <c r="H1203">
        <v>0</v>
      </c>
      <c r="I1203">
        <v>0</v>
      </c>
      <c r="J1203">
        <v>2017</v>
      </c>
      <c r="K1203" t="s">
        <v>623</v>
      </c>
      <c r="L1203" t="s">
        <v>8540</v>
      </c>
      <c r="M1203">
        <v>1</v>
      </c>
      <c r="N1203" t="s">
        <v>11629</v>
      </c>
      <c r="O1203" s="1">
        <v>17258</v>
      </c>
      <c r="Q1203" t="s">
        <v>11779</v>
      </c>
      <c r="R1203" t="s">
        <v>11778</v>
      </c>
      <c r="S1203">
        <v>3.1</v>
      </c>
      <c r="T1203">
        <v>9042</v>
      </c>
      <c r="U1203">
        <v>9042</v>
      </c>
      <c r="V1203">
        <v>0</v>
      </c>
      <c r="W1203" t="s">
        <v>11777</v>
      </c>
      <c r="X1203">
        <v>0</v>
      </c>
      <c r="Y1203" t="s">
        <v>11625</v>
      </c>
    </row>
    <row r="1204" spans="1:25">
      <c r="A1204" t="s">
        <v>9739</v>
      </c>
      <c r="B1204">
        <v>1</v>
      </c>
      <c r="C1204">
        <v>0</v>
      </c>
      <c r="D1204">
        <v>1</v>
      </c>
      <c r="E1204">
        <v>0</v>
      </c>
      <c r="F1204">
        <v>0</v>
      </c>
      <c r="G1204">
        <v>0</v>
      </c>
      <c r="H1204">
        <v>0</v>
      </c>
      <c r="I1204">
        <v>0</v>
      </c>
      <c r="J1204">
        <v>2017</v>
      </c>
      <c r="K1204" t="s">
        <v>623</v>
      </c>
      <c r="L1204" t="s">
        <v>8547</v>
      </c>
      <c r="M1204">
        <v>1</v>
      </c>
      <c r="N1204" t="s">
        <v>11629</v>
      </c>
      <c r="O1204" s="1">
        <v>31564</v>
      </c>
      <c r="Q1204" t="s">
        <v>11779</v>
      </c>
      <c r="R1204" t="s">
        <v>11778</v>
      </c>
      <c r="S1204">
        <v>0.64</v>
      </c>
      <c r="T1204">
        <v>0.01</v>
      </c>
      <c r="U1204">
        <v>0.01</v>
      </c>
      <c r="V1204">
        <v>0</v>
      </c>
      <c r="W1204" t="s">
        <v>11777</v>
      </c>
      <c r="X1204">
        <v>0</v>
      </c>
      <c r="Y1204" t="s">
        <v>11625</v>
      </c>
    </row>
    <row r="1205" spans="1:25">
      <c r="A1205" t="s">
        <v>9739</v>
      </c>
      <c r="B1205">
        <v>1</v>
      </c>
      <c r="C1205">
        <v>0</v>
      </c>
      <c r="D1205">
        <v>1</v>
      </c>
      <c r="E1205">
        <v>0</v>
      </c>
      <c r="F1205">
        <v>0</v>
      </c>
      <c r="G1205">
        <v>0</v>
      </c>
      <c r="H1205">
        <v>0</v>
      </c>
      <c r="I1205">
        <v>0</v>
      </c>
      <c r="J1205">
        <v>2017</v>
      </c>
      <c r="K1205" t="s">
        <v>623</v>
      </c>
      <c r="L1205" t="s">
        <v>9785</v>
      </c>
      <c r="M1205" t="s">
        <v>11636</v>
      </c>
      <c r="N1205" t="s">
        <v>11629</v>
      </c>
      <c r="O1205" s="1">
        <v>28399</v>
      </c>
      <c r="Q1205" t="s">
        <v>11779</v>
      </c>
      <c r="R1205" t="s">
        <v>11778</v>
      </c>
      <c r="S1205">
        <v>7.83</v>
      </c>
      <c r="T1205">
        <v>7816.5</v>
      </c>
      <c r="U1205">
        <v>6384.5</v>
      </c>
      <c r="V1205">
        <v>0</v>
      </c>
      <c r="W1205" t="s">
        <v>11777</v>
      </c>
      <c r="X1205">
        <v>0</v>
      </c>
      <c r="Y1205" t="s">
        <v>11625</v>
      </c>
    </row>
    <row r="1206" spans="1:25">
      <c r="A1206" t="s">
        <v>9739</v>
      </c>
      <c r="B1206">
        <v>1</v>
      </c>
      <c r="C1206">
        <v>0</v>
      </c>
      <c r="D1206">
        <v>1</v>
      </c>
      <c r="E1206">
        <v>0</v>
      </c>
      <c r="F1206">
        <v>0</v>
      </c>
      <c r="G1206">
        <v>0</v>
      </c>
      <c r="H1206">
        <v>0</v>
      </c>
      <c r="I1206">
        <v>0</v>
      </c>
      <c r="J1206">
        <v>2017</v>
      </c>
      <c r="K1206" t="s">
        <v>623</v>
      </c>
      <c r="L1206" t="s">
        <v>8554</v>
      </c>
      <c r="M1206">
        <v>1</v>
      </c>
      <c r="N1206" t="s">
        <v>11629</v>
      </c>
      <c r="O1206" s="1">
        <v>30011</v>
      </c>
      <c r="Q1206" t="s">
        <v>11779</v>
      </c>
      <c r="R1206" t="s">
        <v>11778</v>
      </c>
      <c r="S1206">
        <v>8.5399999999999991</v>
      </c>
      <c r="T1206">
        <v>21770</v>
      </c>
      <c r="U1206">
        <v>21770</v>
      </c>
      <c r="V1206">
        <v>0</v>
      </c>
      <c r="W1206" t="s">
        <v>11777</v>
      </c>
      <c r="X1206">
        <v>0</v>
      </c>
      <c r="Y1206" t="s">
        <v>11625</v>
      </c>
    </row>
    <row r="1207" spans="1:25">
      <c r="A1207" t="s">
        <v>9739</v>
      </c>
      <c r="B1207">
        <v>0</v>
      </c>
      <c r="C1207">
        <v>0</v>
      </c>
      <c r="D1207">
        <v>0</v>
      </c>
      <c r="E1207">
        <v>0</v>
      </c>
      <c r="F1207">
        <v>0</v>
      </c>
      <c r="G1207">
        <v>0</v>
      </c>
      <c r="H1207">
        <v>0</v>
      </c>
      <c r="I1207">
        <v>0</v>
      </c>
      <c r="J1207">
        <v>2017</v>
      </c>
      <c r="K1207" t="s">
        <v>623</v>
      </c>
      <c r="L1207" t="s">
        <v>9783</v>
      </c>
      <c r="M1207" t="s">
        <v>11708</v>
      </c>
      <c r="N1207" t="s">
        <v>11629</v>
      </c>
      <c r="O1207" s="1">
        <v>17989</v>
      </c>
      <c r="Q1207" t="s">
        <v>11779</v>
      </c>
      <c r="R1207" t="s">
        <v>11778</v>
      </c>
      <c r="S1207">
        <v>142</v>
      </c>
      <c r="T1207">
        <v>579090</v>
      </c>
      <c r="U1207">
        <v>578399</v>
      </c>
      <c r="V1207">
        <v>0</v>
      </c>
      <c r="W1207" t="s">
        <v>11777</v>
      </c>
      <c r="X1207">
        <v>0</v>
      </c>
      <c r="Y1207" t="s">
        <v>11625</v>
      </c>
    </row>
    <row r="1208" spans="1:25">
      <c r="A1208" t="s">
        <v>9739</v>
      </c>
      <c r="B1208">
        <v>0</v>
      </c>
      <c r="C1208">
        <v>0</v>
      </c>
      <c r="D1208">
        <v>0</v>
      </c>
      <c r="E1208">
        <v>0</v>
      </c>
      <c r="F1208">
        <v>0</v>
      </c>
      <c r="G1208">
        <v>0</v>
      </c>
      <c r="H1208">
        <v>0</v>
      </c>
      <c r="I1208">
        <v>0</v>
      </c>
      <c r="J1208">
        <v>2017</v>
      </c>
      <c r="K1208" t="s">
        <v>623</v>
      </c>
      <c r="L1208" t="s">
        <v>9783</v>
      </c>
      <c r="M1208" t="s">
        <v>11784</v>
      </c>
      <c r="N1208" t="s">
        <v>11629</v>
      </c>
      <c r="O1208" s="1">
        <v>17715</v>
      </c>
      <c r="Q1208" t="s">
        <v>11779</v>
      </c>
      <c r="R1208" t="s">
        <v>11778</v>
      </c>
      <c r="S1208">
        <v>142</v>
      </c>
      <c r="T1208">
        <v>579090</v>
      </c>
      <c r="U1208">
        <v>578402</v>
      </c>
      <c r="V1208">
        <v>0</v>
      </c>
      <c r="W1208" t="s">
        <v>11777</v>
      </c>
      <c r="X1208">
        <v>0</v>
      </c>
      <c r="Y1208" t="s">
        <v>11625</v>
      </c>
    </row>
    <row r="1209" spans="1:25">
      <c r="A1209" t="s">
        <v>9739</v>
      </c>
      <c r="B1209">
        <v>0</v>
      </c>
      <c r="C1209">
        <v>0</v>
      </c>
      <c r="D1209">
        <v>0</v>
      </c>
      <c r="E1209">
        <v>0</v>
      </c>
      <c r="F1209">
        <v>0</v>
      </c>
      <c r="G1209">
        <v>0</v>
      </c>
      <c r="H1209">
        <v>0</v>
      </c>
      <c r="I1209">
        <v>0</v>
      </c>
      <c r="J1209">
        <v>2017</v>
      </c>
      <c r="K1209" t="s">
        <v>623</v>
      </c>
      <c r="L1209" t="s">
        <v>9783</v>
      </c>
      <c r="M1209" t="s">
        <v>11795</v>
      </c>
      <c r="N1209" t="s">
        <v>11629</v>
      </c>
      <c r="O1209" s="1">
        <v>16224</v>
      </c>
      <c r="Q1209" t="s">
        <v>11779</v>
      </c>
      <c r="R1209" t="s">
        <v>11778</v>
      </c>
      <c r="S1209">
        <v>142</v>
      </c>
      <c r="T1209">
        <v>579090</v>
      </c>
      <c r="U1209">
        <v>578402</v>
      </c>
      <c r="V1209">
        <v>0</v>
      </c>
      <c r="W1209" t="s">
        <v>11777</v>
      </c>
      <c r="X1209">
        <v>0</v>
      </c>
      <c r="Y1209" t="s">
        <v>11625</v>
      </c>
    </row>
    <row r="1210" spans="1:25">
      <c r="A1210" t="s">
        <v>9739</v>
      </c>
      <c r="B1210">
        <v>0</v>
      </c>
      <c r="C1210">
        <v>0</v>
      </c>
      <c r="D1210">
        <v>0</v>
      </c>
      <c r="E1210">
        <v>0</v>
      </c>
      <c r="F1210">
        <v>0</v>
      </c>
      <c r="G1210">
        <v>0</v>
      </c>
      <c r="H1210">
        <v>0</v>
      </c>
      <c r="I1210">
        <v>0</v>
      </c>
      <c r="J1210">
        <v>2017</v>
      </c>
      <c r="K1210" t="s">
        <v>623</v>
      </c>
      <c r="L1210" t="s">
        <v>9783</v>
      </c>
      <c r="M1210" t="s">
        <v>11794</v>
      </c>
      <c r="N1210" t="s">
        <v>11629</v>
      </c>
      <c r="O1210" s="1">
        <v>16224</v>
      </c>
      <c r="Q1210" t="s">
        <v>11779</v>
      </c>
      <c r="R1210" t="s">
        <v>11778</v>
      </c>
      <c r="S1210">
        <v>142</v>
      </c>
      <c r="T1210">
        <v>579090</v>
      </c>
      <c r="U1210">
        <v>578402</v>
      </c>
      <c r="V1210">
        <v>0</v>
      </c>
      <c r="W1210" t="s">
        <v>11777</v>
      </c>
      <c r="X1210">
        <v>0</v>
      </c>
      <c r="Y1210" t="s">
        <v>11625</v>
      </c>
    </row>
    <row r="1211" spans="1:25">
      <c r="A1211" t="s">
        <v>9739</v>
      </c>
      <c r="B1211">
        <v>0</v>
      </c>
      <c r="C1211">
        <v>0</v>
      </c>
      <c r="D1211">
        <v>0</v>
      </c>
      <c r="E1211">
        <v>0</v>
      </c>
      <c r="F1211">
        <v>0</v>
      </c>
      <c r="G1211">
        <v>0</v>
      </c>
      <c r="H1211">
        <v>0</v>
      </c>
      <c r="I1211">
        <v>0</v>
      </c>
      <c r="J1211">
        <v>2017</v>
      </c>
      <c r="K1211" t="s">
        <v>623</v>
      </c>
      <c r="L1211" t="s">
        <v>9783</v>
      </c>
      <c r="M1211" t="s">
        <v>11793</v>
      </c>
      <c r="N1211" t="s">
        <v>11629</v>
      </c>
      <c r="O1211" s="1">
        <v>17593</v>
      </c>
      <c r="Q1211" t="s">
        <v>11779</v>
      </c>
      <c r="R1211" t="s">
        <v>11778</v>
      </c>
      <c r="S1211">
        <v>142</v>
      </c>
      <c r="T1211">
        <v>579090</v>
      </c>
      <c r="U1211">
        <v>578402</v>
      </c>
      <c r="V1211">
        <v>0</v>
      </c>
      <c r="W1211" t="s">
        <v>11777</v>
      </c>
      <c r="X1211">
        <v>0</v>
      </c>
      <c r="Y1211" t="s">
        <v>11625</v>
      </c>
    </row>
    <row r="1212" spans="1:25">
      <c r="A1212" t="s">
        <v>9739</v>
      </c>
      <c r="B1212">
        <v>0</v>
      </c>
      <c r="C1212">
        <v>0</v>
      </c>
      <c r="D1212">
        <v>0</v>
      </c>
      <c r="E1212">
        <v>0</v>
      </c>
      <c r="F1212">
        <v>0</v>
      </c>
      <c r="G1212">
        <v>0</v>
      </c>
      <c r="H1212">
        <v>0</v>
      </c>
      <c r="I1212">
        <v>0</v>
      </c>
      <c r="J1212">
        <v>2017</v>
      </c>
      <c r="K1212" t="s">
        <v>623</v>
      </c>
      <c r="L1212" t="s">
        <v>9783</v>
      </c>
      <c r="M1212" t="s">
        <v>11792</v>
      </c>
      <c r="N1212" t="s">
        <v>11629</v>
      </c>
      <c r="O1212" s="1">
        <v>16224</v>
      </c>
      <c r="Q1212" t="s">
        <v>11779</v>
      </c>
      <c r="R1212" t="s">
        <v>11778</v>
      </c>
      <c r="S1212">
        <v>2</v>
      </c>
      <c r="T1212">
        <v>8155</v>
      </c>
      <c r="U1212">
        <v>8149</v>
      </c>
      <c r="V1212">
        <v>0</v>
      </c>
      <c r="W1212" t="s">
        <v>11777</v>
      </c>
      <c r="X1212">
        <v>0</v>
      </c>
      <c r="Y1212" t="s">
        <v>11625</v>
      </c>
    </row>
    <row r="1213" spans="1:25">
      <c r="A1213" t="s">
        <v>9739</v>
      </c>
      <c r="B1213">
        <v>0</v>
      </c>
      <c r="C1213">
        <v>0</v>
      </c>
      <c r="D1213">
        <v>0</v>
      </c>
      <c r="E1213">
        <v>0</v>
      </c>
      <c r="F1213">
        <v>0</v>
      </c>
      <c r="G1213">
        <v>0</v>
      </c>
      <c r="H1213">
        <v>0</v>
      </c>
      <c r="I1213">
        <v>0</v>
      </c>
      <c r="J1213">
        <v>2017</v>
      </c>
      <c r="K1213" t="s">
        <v>623</v>
      </c>
      <c r="L1213" t="s">
        <v>9783</v>
      </c>
      <c r="M1213" t="s">
        <v>11791</v>
      </c>
      <c r="N1213" t="s">
        <v>11629</v>
      </c>
      <c r="O1213" s="1">
        <v>16224</v>
      </c>
      <c r="Q1213" t="s">
        <v>11779</v>
      </c>
      <c r="R1213" t="s">
        <v>11778</v>
      </c>
      <c r="S1213">
        <v>2</v>
      </c>
      <c r="T1213">
        <v>8155</v>
      </c>
      <c r="U1213">
        <v>8149</v>
      </c>
      <c r="V1213">
        <v>0</v>
      </c>
      <c r="W1213" t="s">
        <v>11777</v>
      </c>
      <c r="X1213">
        <v>0</v>
      </c>
      <c r="Y1213" t="s">
        <v>11625</v>
      </c>
    </row>
    <row r="1214" spans="1:25">
      <c r="A1214" t="s">
        <v>9739</v>
      </c>
      <c r="B1214">
        <v>1</v>
      </c>
      <c r="C1214">
        <v>0</v>
      </c>
      <c r="D1214">
        <v>1</v>
      </c>
      <c r="E1214">
        <v>0</v>
      </c>
      <c r="F1214">
        <v>0</v>
      </c>
      <c r="G1214">
        <v>0</v>
      </c>
      <c r="H1214">
        <v>0</v>
      </c>
      <c r="I1214">
        <v>0</v>
      </c>
      <c r="J1214">
        <v>2017</v>
      </c>
      <c r="K1214" t="s">
        <v>623</v>
      </c>
      <c r="L1214" t="s">
        <v>8558</v>
      </c>
      <c r="M1214">
        <v>1</v>
      </c>
      <c r="N1214" t="s">
        <v>11629</v>
      </c>
      <c r="O1214" s="1">
        <v>8037</v>
      </c>
      <c r="Q1214" t="s">
        <v>11779</v>
      </c>
      <c r="R1214" t="s">
        <v>11778</v>
      </c>
      <c r="S1214">
        <v>0.24</v>
      </c>
      <c r="T1214">
        <v>1910</v>
      </c>
      <c r="U1214">
        <v>1910</v>
      </c>
      <c r="V1214">
        <v>0</v>
      </c>
      <c r="W1214" t="s">
        <v>11777</v>
      </c>
      <c r="X1214">
        <v>0</v>
      </c>
      <c r="Y1214" t="s">
        <v>11625</v>
      </c>
    </row>
    <row r="1215" spans="1:25">
      <c r="A1215" t="s">
        <v>9739</v>
      </c>
      <c r="B1215">
        <v>1</v>
      </c>
      <c r="C1215">
        <v>0</v>
      </c>
      <c r="D1215">
        <v>1</v>
      </c>
      <c r="E1215">
        <v>0</v>
      </c>
      <c r="F1215">
        <v>0</v>
      </c>
      <c r="G1215">
        <v>0</v>
      </c>
      <c r="H1215">
        <v>0</v>
      </c>
      <c r="I1215">
        <v>0</v>
      </c>
      <c r="J1215">
        <v>2017</v>
      </c>
      <c r="K1215" t="s">
        <v>623</v>
      </c>
      <c r="L1215" t="s">
        <v>8558</v>
      </c>
      <c r="M1215">
        <v>2</v>
      </c>
      <c r="N1215" t="s">
        <v>11629</v>
      </c>
      <c r="O1215" s="1">
        <v>8068</v>
      </c>
      <c r="Q1215" t="s">
        <v>11779</v>
      </c>
      <c r="R1215" t="s">
        <v>11778</v>
      </c>
      <c r="S1215">
        <v>0.24</v>
      </c>
      <c r="T1215">
        <v>1910</v>
      </c>
      <c r="U1215">
        <v>1910</v>
      </c>
      <c r="V1215">
        <v>0</v>
      </c>
      <c r="W1215" t="s">
        <v>11777</v>
      </c>
      <c r="X1215">
        <v>0</v>
      </c>
      <c r="Y1215" t="s">
        <v>11625</v>
      </c>
    </row>
    <row r="1216" spans="1:25">
      <c r="A1216" t="s">
        <v>9739</v>
      </c>
      <c r="B1216">
        <v>1</v>
      </c>
      <c r="C1216">
        <v>0</v>
      </c>
      <c r="D1216">
        <v>1</v>
      </c>
      <c r="E1216">
        <v>0</v>
      </c>
      <c r="F1216">
        <v>0</v>
      </c>
      <c r="G1216">
        <v>0</v>
      </c>
      <c r="H1216">
        <v>0</v>
      </c>
      <c r="I1216">
        <v>0</v>
      </c>
      <c r="J1216">
        <v>2017</v>
      </c>
      <c r="K1216" t="s">
        <v>623</v>
      </c>
      <c r="L1216" t="s">
        <v>8564</v>
      </c>
      <c r="M1216">
        <v>1</v>
      </c>
      <c r="N1216" t="s">
        <v>11629</v>
      </c>
      <c r="O1216" s="1">
        <v>30498</v>
      </c>
      <c r="Q1216" t="s">
        <v>11779</v>
      </c>
      <c r="R1216" t="s">
        <v>11778</v>
      </c>
      <c r="S1216">
        <v>0.48</v>
      </c>
      <c r="T1216">
        <v>47</v>
      </c>
      <c r="U1216">
        <v>41</v>
      </c>
      <c r="V1216">
        <v>0</v>
      </c>
      <c r="W1216" t="s">
        <v>11777</v>
      </c>
      <c r="X1216">
        <v>0</v>
      </c>
      <c r="Y1216" t="s">
        <v>11625</v>
      </c>
    </row>
    <row r="1217" spans="1:25">
      <c r="A1217" t="s">
        <v>9739</v>
      </c>
      <c r="B1217">
        <v>1</v>
      </c>
      <c r="C1217">
        <v>0</v>
      </c>
      <c r="D1217">
        <v>1</v>
      </c>
      <c r="E1217">
        <v>0</v>
      </c>
      <c r="F1217">
        <v>0</v>
      </c>
      <c r="G1217">
        <v>0</v>
      </c>
      <c r="H1217">
        <v>0</v>
      </c>
      <c r="I1217">
        <v>0</v>
      </c>
      <c r="J1217">
        <v>2017</v>
      </c>
      <c r="K1217" t="s">
        <v>623</v>
      </c>
      <c r="L1217" t="s">
        <v>8566</v>
      </c>
      <c r="M1217" t="s">
        <v>11651</v>
      </c>
      <c r="N1217" t="s">
        <v>11629</v>
      </c>
      <c r="O1217" s="1">
        <v>32994</v>
      </c>
      <c r="Q1217" t="s">
        <v>11779</v>
      </c>
      <c r="R1217" t="s">
        <v>11778</v>
      </c>
      <c r="S1217">
        <v>4.2</v>
      </c>
      <c r="T1217">
        <v>9090</v>
      </c>
      <c r="U1217">
        <v>9090</v>
      </c>
      <c r="V1217">
        <v>0</v>
      </c>
      <c r="W1217" t="s">
        <v>11777</v>
      </c>
      <c r="X1217">
        <v>0</v>
      </c>
      <c r="Y1217" t="s">
        <v>11625</v>
      </c>
    </row>
    <row r="1218" spans="1:25">
      <c r="A1218" t="s">
        <v>9739</v>
      </c>
      <c r="B1218">
        <v>1</v>
      </c>
      <c r="C1218">
        <v>0</v>
      </c>
      <c r="D1218">
        <v>1</v>
      </c>
      <c r="E1218">
        <v>0</v>
      </c>
      <c r="F1218">
        <v>0</v>
      </c>
      <c r="G1218">
        <v>0</v>
      </c>
      <c r="H1218">
        <v>0</v>
      </c>
      <c r="I1218">
        <v>0</v>
      </c>
      <c r="J1218">
        <v>2017</v>
      </c>
      <c r="K1218" t="s">
        <v>623</v>
      </c>
      <c r="L1218" t="s">
        <v>8567</v>
      </c>
      <c r="M1218">
        <v>1</v>
      </c>
      <c r="N1218" t="s">
        <v>11629</v>
      </c>
      <c r="O1218" s="1">
        <v>30498</v>
      </c>
      <c r="Q1218" t="s">
        <v>11779</v>
      </c>
      <c r="R1218" t="s">
        <v>11778</v>
      </c>
      <c r="S1218">
        <v>12</v>
      </c>
      <c r="T1218">
        <v>39618</v>
      </c>
      <c r="U1218">
        <v>39221</v>
      </c>
      <c r="V1218">
        <v>0</v>
      </c>
      <c r="W1218" t="s">
        <v>11777</v>
      </c>
      <c r="X1218">
        <v>0</v>
      </c>
      <c r="Y1218" t="s">
        <v>11625</v>
      </c>
    </row>
    <row r="1219" spans="1:25">
      <c r="A1219" t="s">
        <v>9739</v>
      </c>
      <c r="B1219">
        <v>1</v>
      </c>
      <c r="C1219">
        <v>0</v>
      </c>
      <c r="D1219">
        <v>1</v>
      </c>
      <c r="E1219">
        <v>0</v>
      </c>
      <c r="F1219">
        <v>0</v>
      </c>
      <c r="G1219">
        <v>0</v>
      </c>
      <c r="H1219">
        <v>0</v>
      </c>
      <c r="I1219">
        <v>0</v>
      </c>
      <c r="J1219">
        <v>2017</v>
      </c>
      <c r="K1219" t="s">
        <v>623</v>
      </c>
      <c r="L1219" t="s">
        <v>8656</v>
      </c>
      <c r="M1219">
        <v>3385</v>
      </c>
      <c r="N1219" t="s">
        <v>11629</v>
      </c>
      <c r="O1219" s="1">
        <v>32478</v>
      </c>
      <c r="Q1219" t="s">
        <v>11779</v>
      </c>
      <c r="R1219" t="s">
        <v>11778</v>
      </c>
      <c r="S1219">
        <v>2.79</v>
      </c>
      <c r="T1219">
        <v>3356</v>
      </c>
      <c r="U1219">
        <v>3356</v>
      </c>
      <c r="V1219">
        <v>0</v>
      </c>
      <c r="W1219" t="s">
        <v>11777</v>
      </c>
      <c r="X1219">
        <v>0</v>
      </c>
      <c r="Y1219" t="s">
        <v>11625</v>
      </c>
    </row>
    <row r="1220" spans="1:25">
      <c r="A1220" t="s">
        <v>9739</v>
      </c>
      <c r="B1220">
        <v>1</v>
      </c>
      <c r="C1220">
        <v>0</v>
      </c>
      <c r="D1220">
        <v>1</v>
      </c>
      <c r="E1220">
        <v>0</v>
      </c>
      <c r="F1220">
        <v>0</v>
      </c>
      <c r="G1220">
        <v>0</v>
      </c>
      <c r="H1220">
        <v>0</v>
      </c>
      <c r="I1220">
        <v>0</v>
      </c>
      <c r="J1220">
        <v>2017</v>
      </c>
      <c r="K1220" t="s">
        <v>623</v>
      </c>
      <c r="L1220" t="s">
        <v>8570</v>
      </c>
      <c r="M1220">
        <v>1</v>
      </c>
      <c r="N1220" t="s">
        <v>11629</v>
      </c>
      <c r="O1220" s="1">
        <v>29190</v>
      </c>
      <c r="Q1220" t="s">
        <v>11779</v>
      </c>
      <c r="R1220" t="s">
        <v>11778</v>
      </c>
      <c r="S1220">
        <v>7</v>
      </c>
      <c r="T1220">
        <v>14132</v>
      </c>
      <c r="U1220">
        <v>14132</v>
      </c>
      <c r="V1220">
        <v>0</v>
      </c>
      <c r="W1220" t="s">
        <v>11777</v>
      </c>
      <c r="X1220">
        <v>0</v>
      </c>
      <c r="Y1220" t="s">
        <v>11625</v>
      </c>
    </row>
    <row r="1221" spans="1:25">
      <c r="A1221" t="s">
        <v>9739</v>
      </c>
      <c r="B1221">
        <v>1</v>
      </c>
      <c r="C1221">
        <v>0</v>
      </c>
      <c r="D1221">
        <v>1</v>
      </c>
      <c r="E1221">
        <v>0</v>
      </c>
      <c r="F1221">
        <v>0</v>
      </c>
      <c r="G1221">
        <v>0</v>
      </c>
      <c r="H1221">
        <v>0</v>
      </c>
      <c r="I1221">
        <v>0</v>
      </c>
      <c r="J1221">
        <v>2017</v>
      </c>
      <c r="K1221" t="s">
        <v>623</v>
      </c>
      <c r="L1221" t="s">
        <v>8268</v>
      </c>
      <c r="M1221" t="s">
        <v>11636</v>
      </c>
      <c r="N1221" t="s">
        <v>11629</v>
      </c>
      <c r="O1221" s="1">
        <v>30439</v>
      </c>
      <c r="Q1221" t="s">
        <v>11779</v>
      </c>
      <c r="R1221" t="s">
        <v>11778</v>
      </c>
      <c r="S1221">
        <v>5.04</v>
      </c>
      <c r="T1221">
        <v>10160</v>
      </c>
      <c r="U1221">
        <v>10160</v>
      </c>
      <c r="V1221">
        <v>0</v>
      </c>
      <c r="W1221" t="s">
        <v>11777</v>
      </c>
      <c r="X1221">
        <v>0</v>
      </c>
      <c r="Y1221" t="s">
        <v>11625</v>
      </c>
    </row>
    <row r="1222" spans="1:25">
      <c r="A1222" t="s">
        <v>9739</v>
      </c>
      <c r="B1222">
        <v>1</v>
      </c>
      <c r="C1222">
        <v>0</v>
      </c>
      <c r="D1222">
        <v>1</v>
      </c>
      <c r="E1222">
        <v>0</v>
      </c>
      <c r="F1222">
        <v>0</v>
      </c>
      <c r="G1222">
        <v>0</v>
      </c>
      <c r="H1222">
        <v>0</v>
      </c>
      <c r="I1222">
        <v>0</v>
      </c>
      <c r="J1222">
        <v>2017</v>
      </c>
      <c r="K1222" t="s">
        <v>623</v>
      </c>
      <c r="L1222" t="s">
        <v>8679</v>
      </c>
      <c r="M1222" t="s">
        <v>11636</v>
      </c>
      <c r="N1222" t="s">
        <v>11629</v>
      </c>
      <c r="O1222" s="1">
        <v>30053</v>
      </c>
      <c r="Q1222" t="s">
        <v>11779</v>
      </c>
      <c r="R1222" t="s">
        <v>11778</v>
      </c>
      <c r="S1222">
        <v>2.85</v>
      </c>
      <c r="T1222">
        <v>3066</v>
      </c>
      <c r="U1222">
        <v>3066</v>
      </c>
      <c r="V1222">
        <v>0</v>
      </c>
      <c r="W1222" t="s">
        <v>11777</v>
      </c>
      <c r="X1222">
        <v>0</v>
      </c>
      <c r="Y1222" t="s">
        <v>11625</v>
      </c>
    </row>
    <row r="1223" spans="1:25">
      <c r="A1223" t="s">
        <v>9739</v>
      </c>
      <c r="B1223">
        <v>1</v>
      </c>
      <c r="C1223">
        <v>0</v>
      </c>
      <c r="D1223">
        <v>1</v>
      </c>
      <c r="E1223">
        <v>0</v>
      </c>
      <c r="F1223">
        <v>0</v>
      </c>
      <c r="G1223">
        <v>0</v>
      </c>
      <c r="H1223">
        <v>0</v>
      </c>
      <c r="I1223">
        <v>0</v>
      </c>
      <c r="J1223">
        <v>2017</v>
      </c>
      <c r="K1223" t="s">
        <v>623</v>
      </c>
      <c r="L1223" t="s">
        <v>8573</v>
      </c>
      <c r="M1223">
        <v>1</v>
      </c>
      <c r="N1223" t="s">
        <v>11629</v>
      </c>
      <c r="O1223" s="1">
        <v>10349</v>
      </c>
      <c r="Q1223" t="s">
        <v>11779</v>
      </c>
      <c r="R1223" t="s">
        <v>11778</v>
      </c>
      <c r="S1223">
        <v>7</v>
      </c>
      <c r="T1223">
        <v>42825</v>
      </c>
      <c r="U1223">
        <v>42817</v>
      </c>
      <c r="V1223">
        <v>0</v>
      </c>
      <c r="W1223" t="s">
        <v>11777</v>
      </c>
      <c r="X1223">
        <v>0</v>
      </c>
      <c r="Y1223" t="s">
        <v>11625</v>
      </c>
    </row>
    <row r="1224" spans="1:25">
      <c r="A1224" t="s">
        <v>9739</v>
      </c>
      <c r="B1224">
        <v>1</v>
      </c>
      <c r="C1224">
        <v>0</v>
      </c>
      <c r="D1224">
        <v>1</v>
      </c>
      <c r="E1224">
        <v>0</v>
      </c>
      <c r="F1224">
        <v>0</v>
      </c>
      <c r="G1224">
        <v>0</v>
      </c>
      <c r="H1224">
        <v>0</v>
      </c>
      <c r="I1224">
        <v>0</v>
      </c>
      <c r="J1224">
        <v>2017</v>
      </c>
      <c r="K1224" t="s">
        <v>623</v>
      </c>
      <c r="L1224" t="s">
        <v>8576</v>
      </c>
      <c r="M1224">
        <v>1</v>
      </c>
      <c r="N1224" t="s">
        <v>11629</v>
      </c>
      <c r="O1224" s="1">
        <v>10410</v>
      </c>
      <c r="Q1224" t="s">
        <v>11779</v>
      </c>
      <c r="R1224" t="s">
        <v>11778</v>
      </c>
      <c r="S1224">
        <v>4.4000000000000004</v>
      </c>
      <c r="T1224">
        <v>10295</v>
      </c>
      <c r="U1224">
        <v>10295</v>
      </c>
      <c r="V1224">
        <v>0</v>
      </c>
      <c r="W1224" t="s">
        <v>11777</v>
      </c>
      <c r="X1224">
        <v>0</v>
      </c>
      <c r="Y1224" t="s">
        <v>11625</v>
      </c>
    </row>
    <row r="1225" spans="1:25">
      <c r="A1225" t="s">
        <v>9739</v>
      </c>
      <c r="B1225">
        <v>1</v>
      </c>
      <c r="C1225">
        <v>0</v>
      </c>
      <c r="D1225">
        <v>1</v>
      </c>
      <c r="E1225">
        <v>0</v>
      </c>
      <c r="F1225">
        <v>0</v>
      </c>
      <c r="G1225">
        <v>0</v>
      </c>
      <c r="H1225">
        <v>0</v>
      </c>
      <c r="I1225">
        <v>0</v>
      </c>
      <c r="J1225">
        <v>2017</v>
      </c>
      <c r="K1225" t="s">
        <v>623</v>
      </c>
      <c r="L1225" t="s">
        <v>8579</v>
      </c>
      <c r="M1225">
        <v>572</v>
      </c>
      <c r="N1225" t="s">
        <v>11629</v>
      </c>
      <c r="O1225" s="1">
        <v>10594</v>
      </c>
      <c r="Q1225" t="s">
        <v>11779</v>
      </c>
      <c r="R1225" t="s">
        <v>11778</v>
      </c>
      <c r="S1225">
        <v>5.8</v>
      </c>
      <c r="T1225">
        <v>26116</v>
      </c>
      <c r="U1225">
        <v>26096</v>
      </c>
      <c r="V1225">
        <v>0</v>
      </c>
      <c r="W1225" t="s">
        <v>11777</v>
      </c>
      <c r="X1225">
        <v>0</v>
      </c>
      <c r="Y1225" t="s">
        <v>11625</v>
      </c>
    </row>
    <row r="1226" spans="1:25">
      <c r="A1226" t="s">
        <v>9739</v>
      </c>
      <c r="B1226">
        <v>0</v>
      </c>
      <c r="C1226">
        <v>0</v>
      </c>
      <c r="D1226">
        <v>0</v>
      </c>
      <c r="E1226">
        <v>0</v>
      </c>
      <c r="F1226">
        <v>0</v>
      </c>
      <c r="G1226">
        <v>0</v>
      </c>
      <c r="H1226">
        <v>0</v>
      </c>
      <c r="I1226">
        <v>0</v>
      </c>
      <c r="J1226">
        <v>2017</v>
      </c>
      <c r="K1226" t="s">
        <v>623</v>
      </c>
      <c r="L1226" t="s">
        <v>9781</v>
      </c>
      <c r="M1226" t="s">
        <v>11708</v>
      </c>
      <c r="N1226" t="s">
        <v>11629</v>
      </c>
      <c r="O1226" s="1">
        <v>23377</v>
      </c>
      <c r="Q1226" t="s">
        <v>11779</v>
      </c>
      <c r="R1226" t="s">
        <v>11778</v>
      </c>
      <c r="S1226">
        <v>90</v>
      </c>
      <c r="T1226">
        <v>224692</v>
      </c>
      <c r="U1226">
        <v>223936</v>
      </c>
      <c r="V1226">
        <v>0</v>
      </c>
      <c r="W1226" t="s">
        <v>11777</v>
      </c>
      <c r="X1226">
        <v>0</v>
      </c>
      <c r="Y1226" t="s">
        <v>11625</v>
      </c>
    </row>
    <row r="1227" spans="1:25">
      <c r="A1227" t="s">
        <v>9739</v>
      </c>
      <c r="B1227">
        <v>0</v>
      </c>
      <c r="C1227">
        <v>0</v>
      </c>
      <c r="D1227">
        <v>0</v>
      </c>
      <c r="E1227">
        <v>0</v>
      </c>
      <c r="F1227">
        <v>0</v>
      </c>
      <c r="G1227">
        <v>0</v>
      </c>
      <c r="H1227">
        <v>0</v>
      </c>
      <c r="I1227">
        <v>0</v>
      </c>
      <c r="J1227">
        <v>2017</v>
      </c>
      <c r="K1227" t="s">
        <v>623</v>
      </c>
      <c r="L1227" t="s">
        <v>9781</v>
      </c>
      <c r="M1227" t="s">
        <v>11784</v>
      </c>
      <c r="N1227" t="s">
        <v>11629</v>
      </c>
      <c r="O1227" s="1">
        <v>23437</v>
      </c>
      <c r="Q1227" t="s">
        <v>11779</v>
      </c>
      <c r="R1227" t="s">
        <v>11778</v>
      </c>
      <c r="S1227">
        <v>90</v>
      </c>
      <c r="T1227">
        <v>224692</v>
      </c>
      <c r="U1227">
        <v>223936</v>
      </c>
      <c r="V1227">
        <v>0</v>
      </c>
      <c r="W1227" t="s">
        <v>11777</v>
      </c>
      <c r="X1227">
        <v>0</v>
      </c>
      <c r="Y1227" t="s">
        <v>11625</v>
      </c>
    </row>
    <row r="1228" spans="1:25">
      <c r="A1228" t="s">
        <v>9739</v>
      </c>
      <c r="B1228">
        <v>1</v>
      </c>
      <c r="C1228">
        <v>0</v>
      </c>
      <c r="D1228">
        <v>1</v>
      </c>
      <c r="E1228">
        <v>0</v>
      </c>
      <c r="F1228">
        <v>0</v>
      </c>
      <c r="G1228">
        <v>0</v>
      </c>
      <c r="H1228">
        <v>0</v>
      </c>
      <c r="I1228">
        <v>0</v>
      </c>
      <c r="J1228">
        <v>2017</v>
      </c>
      <c r="K1228" t="s">
        <v>623</v>
      </c>
      <c r="L1228" t="s">
        <v>8583</v>
      </c>
      <c r="M1228">
        <v>1</v>
      </c>
      <c r="N1228" t="s">
        <v>11629</v>
      </c>
      <c r="O1228" s="1">
        <v>7915</v>
      </c>
      <c r="Q1228" t="s">
        <v>11779</v>
      </c>
      <c r="R1228" t="s">
        <v>11778</v>
      </c>
      <c r="S1228">
        <v>7</v>
      </c>
      <c r="T1228">
        <v>29687</v>
      </c>
      <c r="U1228">
        <v>29674</v>
      </c>
      <c r="V1228">
        <v>0</v>
      </c>
      <c r="W1228" t="s">
        <v>11777</v>
      </c>
      <c r="X1228">
        <v>0</v>
      </c>
      <c r="Y1228" t="s">
        <v>11625</v>
      </c>
    </row>
    <row r="1229" spans="1:25">
      <c r="A1229" t="s">
        <v>9739</v>
      </c>
      <c r="B1229">
        <v>1</v>
      </c>
      <c r="C1229">
        <v>0</v>
      </c>
      <c r="D1229">
        <v>1</v>
      </c>
      <c r="E1229">
        <v>0</v>
      </c>
      <c r="F1229">
        <v>0</v>
      </c>
      <c r="G1229">
        <v>0</v>
      </c>
      <c r="H1229">
        <v>0</v>
      </c>
      <c r="I1229">
        <v>0</v>
      </c>
      <c r="J1229">
        <v>2017</v>
      </c>
      <c r="K1229" t="s">
        <v>623</v>
      </c>
      <c r="L1229" t="s">
        <v>8589</v>
      </c>
      <c r="M1229">
        <v>1</v>
      </c>
      <c r="N1229" t="s">
        <v>11629</v>
      </c>
      <c r="O1229" s="1">
        <v>32143</v>
      </c>
      <c r="Q1229" t="s">
        <v>11779</v>
      </c>
      <c r="R1229" t="s">
        <v>11778</v>
      </c>
      <c r="S1229">
        <v>3</v>
      </c>
      <c r="T1229">
        <v>11265</v>
      </c>
      <c r="U1229">
        <v>11127</v>
      </c>
      <c r="V1229">
        <v>0</v>
      </c>
      <c r="W1229" t="s">
        <v>11777</v>
      </c>
      <c r="X1229">
        <v>0</v>
      </c>
      <c r="Y1229" t="s">
        <v>11625</v>
      </c>
    </row>
    <row r="1230" spans="1:25">
      <c r="A1230" t="s">
        <v>9739</v>
      </c>
      <c r="B1230">
        <v>1</v>
      </c>
      <c r="C1230">
        <v>0</v>
      </c>
      <c r="D1230">
        <v>1</v>
      </c>
      <c r="E1230">
        <v>0</v>
      </c>
      <c r="F1230">
        <v>0</v>
      </c>
      <c r="G1230">
        <v>0</v>
      </c>
      <c r="H1230">
        <v>0</v>
      </c>
      <c r="I1230">
        <v>0</v>
      </c>
      <c r="J1230">
        <v>2017</v>
      </c>
      <c r="K1230" t="s">
        <v>623</v>
      </c>
      <c r="L1230" t="s">
        <v>8589</v>
      </c>
      <c r="M1230">
        <v>2</v>
      </c>
      <c r="N1230" t="s">
        <v>11629</v>
      </c>
      <c r="O1230" s="1">
        <v>32143</v>
      </c>
      <c r="Q1230" t="s">
        <v>11779</v>
      </c>
      <c r="R1230" t="s">
        <v>11778</v>
      </c>
      <c r="S1230">
        <v>0.65</v>
      </c>
      <c r="T1230">
        <v>2441</v>
      </c>
      <c r="U1230">
        <v>2411</v>
      </c>
      <c r="V1230">
        <v>0</v>
      </c>
      <c r="W1230" t="s">
        <v>11777</v>
      </c>
      <c r="X1230">
        <v>0</v>
      </c>
      <c r="Y1230" t="s">
        <v>11625</v>
      </c>
    </row>
    <row r="1231" spans="1:25">
      <c r="A1231" t="s">
        <v>9739</v>
      </c>
      <c r="B1231">
        <v>0</v>
      </c>
      <c r="C1231">
        <v>0</v>
      </c>
      <c r="D1231">
        <v>0</v>
      </c>
      <c r="E1231">
        <v>0</v>
      </c>
      <c r="F1231">
        <v>0</v>
      </c>
      <c r="G1231">
        <v>0</v>
      </c>
      <c r="H1231">
        <v>0</v>
      </c>
      <c r="I1231">
        <v>0</v>
      </c>
      <c r="J1231">
        <v>2017</v>
      </c>
      <c r="K1231" t="s">
        <v>623</v>
      </c>
      <c r="L1231" t="s">
        <v>9779</v>
      </c>
      <c r="M1231" t="s">
        <v>11790</v>
      </c>
      <c r="N1231" t="s">
        <v>11629</v>
      </c>
      <c r="O1231" s="1">
        <v>23081</v>
      </c>
      <c r="Q1231" t="s">
        <v>11779</v>
      </c>
      <c r="R1231" t="s">
        <v>11778</v>
      </c>
      <c r="S1231">
        <v>91</v>
      </c>
      <c r="T1231">
        <v>426829</v>
      </c>
      <c r="U1231">
        <v>426828</v>
      </c>
      <c r="V1231">
        <v>0</v>
      </c>
      <c r="W1231" t="s">
        <v>11777</v>
      </c>
      <c r="X1231">
        <v>0</v>
      </c>
      <c r="Y1231" t="s">
        <v>11625</v>
      </c>
    </row>
    <row r="1232" spans="1:25">
      <c r="A1232" t="s">
        <v>9739</v>
      </c>
      <c r="B1232">
        <v>1</v>
      </c>
      <c r="C1232">
        <v>0</v>
      </c>
      <c r="D1232">
        <v>1</v>
      </c>
      <c r="E1232">
        <v>0</v>
      </c>
      <c r="F1232">
        <v>0</v>
      </c>
      <c r="G1232">
        <v>0</v>
      </c>
      <c r="H1232">
        <v>0</v>
      </c>
      <c r="I1232">
        <v>0</v>
      </c>
      <c r="J1232">
        <v>2017</v>
      </c>
      <c r="K1232" t="s">
        <v>623</v>
      </c>
      <c r="L1232" t="s">
        <v>8477</v>
      </c>
      <c r="M1232" t="s">
        <v>11708</v>
      </c>
      <c r="N1232" t="s">
        <v>11629</v>
      </c>
      <c r="O1232" s="1">
        <v>20790</v>
      </c>
      <c r="Q1232" t="s">
        <v>11779</v>
      </c>
      <c r="R1232" t="s">
        <v>11778</v>
      </c>
      <c r="S1232">
        <v>10</v>
      </c>
      <c r="T1232">
        <v>33309</v>
      </c>
      <c r="U1232">
        <v>33309</v>
      </c>
      <c r="V1232">
        <v>0</v>
      </c>
      <c r="W1232" t="s">
        <v>11777</v>
      </c>
      <c r="X1232">
        <v>0</v>
      </c>
      <c r="Y1232" t="s">
        <v>11625</v>
      </c>
    </row>
    <row r="1233" spans="1:25">
      <c r="A1233" t="s">
        <v>9739</v>
      </c>
      <c r="B1233">
        <v>1</v>
      </c>
      <c r="C1233">
        <v>0</v>
      </c>
      <c r="D1233">
        <v>1</v>
      </c>
      <c r="E1233">
        <v>0</v>
      </c>
      <c r="F1233">
        <v>0</v>
      </c>
      <c r="G1233">
        <v>0</v>
      </c>
      <c r="H1233">
        <v>0</v>
      </c>
      <c r="I1233">
        <v>0</v>
      </c>
      <c r="J1233">
        <v>2017</v>
      </c>
      <c r="K1233" t="s">
        <v>623</v>
      </c>
      <c r="L1233" t="s">
        <v>8592</v>
      </c>
      <c r="M1233">
        <v>1</v>
      </c>
      <c r="N1233" t="s">
        <v>11629</v>
      </c>
      <c r="O1233" s="1">
        <v>31503</v>
      </c>
      <c r="Q1233" t="s">
        <v>11779</v>
      </c>
      <c r="R1233" t="s">
        <v>11778</v>
      </c>
      <c r="S1233">
        <v>2.5</v>
      </c>
      <c r="T1233">
        <v>6665.5</v>
      </c>
      <c r="U1233">
        <v>6665.5</v>
      </c>
      <c r="V1233">
        <v>0</v>
      </c>
      <c r="W1233" t="s">
        <v>11777</v>
      </c>
      <c r="X1233">
        <v>0</v>
      </c>
      <c r="Y1233" t="s">
        <v>11625</v>
      </c>
    </row>
    <row r="1234" spans="1:25">
      <c r="A1234" t="s">
        <v>9739</v>
      </c>
      <c r="B1234">
        <v>1</v>
      </c>
      <c r="C1234">
        <v>0</v>
      </c>
      <c r="D1234">
        <v>1</v>
      </c>
      <c r="E1234">
        <v>0</v>
      </c>
      <c r="F1234">
        <v>0</v>
      </c>
      <c r="G1234">
        <v>0</v>
      </c>
      <c r="H1234">
        <v>0</v>
      </c>
      <c r="I1234">
        <v>0</v>
      </c>
      <c r="J1234">
        <v>2017</v>
      </c>
      <c r="K1234" t="s">
        <v>623</v>
      </c>
      <c r="L1234" t="s">
        <v>8592</v>
      </c>
      <c r="M1234">
        <v>2</v>
      </c>
      <c r="N1234" t="s">
        <v>11629</v>
      </c>
      <c r="O1234" s="1">
        <v>31503</v>
      </c>
      <c r="Q1234" t="s">
        <v>11779</v>
      </c>
      <c r="R1234" t="s">
        <v>11778</v>
      </c>
      <c r="S1234">
        <v>2.5</v>
      </c>
      <c r="T1234">
        <v>6665.5</v>
      </c>
      <c r="U1234">
        <v>6665.5</v>
      </c>
      <c r="V1234">
        <v>0</v>
      </c>
      <c r="W1234" t="s">
        <v>11777</v>
      </c>
      <c r="X1234">
        <v>0</v>
      </c>
      <c r="Y1234" t="s">
        <v>11625</v>
      </c>
    </row>
    <row r="1235" spans="1:25">
      <c r="A1235" t="s">
        <v>9739</v>
      </c>
      <c r="B1235">
        <v>1</v>
      </c>
      <c r="C1235">
        <v>0</v>
      </c>
      <c r="D1235">
        <v>1</v>
      </c>
      <c r="E1235">
        <v>0</v>
      </c>
      <c r="F1235">
        <v>0</v>
      </c>
      <c r="G1235">
        <v>0</v>
      </c>
      <c r="H1235">
        <v>0</v>
      </c>
      <c r="I1235">
        <v>0</v>
      </c>
      <c r="J1235">
        <v>2017</v>
      </c>
      <c r="K1235" t="s">
        <v>623</v>
      </c>
      <c r="L1235" t="s">
        <v>8615</v>
      </c>
      <c r="M1235" t="s">
        <v>11789</v>
      </c>
      <c r="N1235" t="s">
        <v>11637</v>
      </c>
      <c r="O1235" s="1">
        <v>33270</v>
      </c>
      <c r="Q1235" t="s">
        <v>11779</v>
      </c>
      <c r="R1235" t="s">
        <v>11778</v>
      </c>
      <c r="S1235">
        <v>1.4</v>
      </c>
      <c r="T1235">
        <v>4995</v>
      </c>
      <c r="U1235">
        <v>4995</v>
      </c>
      <c r="V1235">
        <v>0</v>
      </c>
      <c r="W1235" t="s">
        <v>11777</v>
      </c>
      <c r="X1235">
        <v>0</v>
      </c>
      <c r="Y1235" t="s">
        <v>11625</v>
      </c>
    </row>
    <row r="1236" spans="1:25">
      <c r="A1236" t="s">
        <v>9739</v>
      </c>
      <c r="B1236">
        <v>1</v>
      </c>
      <c r="C1236">
        <v>0</v>
      </c>
      <c r="D1236">
        <v>1</v>
      </c>
      <c r="E1236">
        <v>0</v>
      </c>
      <c r="F1236">
        <v>0</v>
      </c>
      <c r="G1236">
        <v>0</v>
      </c>
      <c r="H1236">
        <v>0</v>
      </c>
      <c r="I1236">
        <v>0</v>
      </c>
      <c r="J1236">
        <v>2017</v>
      </c>
      <c r="K1236" t="s">
        <v>623</v>
      </c>
      <c r="L1236" t="s">
        <v>8107</v>
      </c>
      <c r="M1236" t="s">
        <v>11651</v>
      </c>
      <c r="N1236" t="s">
        <v>11629</v>
      </c>
      <c r="O1236" s="1">
        <v>32874</v>
      </c>
      <c r="Q1236" t="s">
        <v>11779</v>
      </c>
      <c r="R1236" t="s">
        <v>11778</v>
      </c>
      <c r="S1236">
        <v>3.2</v>
      </c>
      <c r="T1236">
        <v>8824</v>
      </c>
      <c r="U1236">
        <v>8824</v>
      </c>
      <c r="V1236">
        <v>0</v>
      </c>
      <c r="W1236" t="s">
        <v>11777</v>
      </c>
      <c r="X1236">
        <v>0</v>
      </c>
      <c r="Y1236" t="s">
        <v>11625</v>
      </c>
    </row>
    <row r="1237" spans="1:25">
      <c r="A1237" t="s">
        <v>9739</v>
      </c>
      <c r="B1237">
        <v>1</v>
      </c>
      <c r="C1237">
        <v>0</v>
      </c>
      <c r="D1237">
        <v>1</v>
      </c>
      <c r="E1237">
        <v>0</v>
      </c>
      <c r="F1237">
        <v>0</v>
      </c>
      <c r="G1237">
        <v>0</v>
      </c>
      <c r="H1237">
        <v>0</v>
      </c>
      <c r="I1237">
        <v>0</v>
      </c>
      <c r="J1237">
        <v>2017</v>
      </c>
      <c r="K1237" t="s">
        <v>623</v>
      </c>
      <c r="L1237" t="s">
        <v>8598</v>
      </c>
      <c r="M1237">
        <v>1</v>
      </c>
      <c r="N1237" t="s">
        <v>11629</v>
      </c>
      <c r="O1237" s="1">
        <v>30407</v>
      </c>
      <c r="Q1237" t="s">
        <v>11779</v>
      </c>
      <c r="R1237" t="s">
        <v>11778</v>
      </c>
      <c r="S1237">
        <v>2.85</v>
      </c>
      <c r="T1237">
        <v>1154</v>
      </c>
      <c r="U1237">
        <v>1154</v>
      </c>
      <c r="V1237">
        <v>0</v>
      </c>
      <c r="W1237" t="s">
        <v>11777</v>
      </c>
      <c r="X1237">
        <v>0</v>
      </c>
      <c r="Y1237" t="s">
        <v>11625</v>
      </c>
    </row>
    <row r="1238" spans="1:25">
      <c r="A1238" t="s">
        <v>9739</v>
      </c>
      <c r="B1238">
        <v>0</v>
      </c>
      <c r="C1238">
        <v>0</v>
      </c>
      <c r="D1238">
        <v>0</v>
      </c>
      <c r="E1238">
        <v>0</v>
      </c>
      <c r="F1238">
        <v>0</v>
      </c>
      <c r="G1238">
        <v>0</v>
      </c>
      <c r="H1238">
        <v>0</v>
      </c>
      <c r="I1238">
        <v>0</v>
      </c>
      <c r="J1238">
        <v>2017</v>
      </c>
      <c r="K1238" t="s">
        <v>623</v>
      </c>
      <c r="L1238" t="s">
        <v>9775</v>
      </c>
      <c r="M1238">
        <v>1</v>
      </c>
      <c r="N1238" t="s">
        <v>11645</v>
      </c>
      <c r="O1238" s="1">
        <v>25143</v>
      </c>
      <c r="Q1238" t="s">
        <v>11779</v>
      </c>
      <c r="R1238" t="s">
        <v>11778</v>
      </c>
      <c r="S1238">
        <v>32.6</v>
      </c>
      <c r="T1238">
        <v>0.12</v>
      </c>
      <c r="U1238">
        <v>0.12</v>
      </c>
      <c r="V1238">
        <v>0</v>
      </c>
      <c r="W1238" t="s">
        <v>11777</v>
      </c>
      <c r="X1238">
        <v>0</v>
      </c>
      <c r="Y1238" t="s">
        <v>11625</v>
      </c>
    </row>
    <row r="1239" spans="1:25">
      <c r="A1239" t="s">
        <v>9739</v>
      </c>
      <c r="B1239">
        <v>0</v>
      </c>
      <c r="C1239">
        <v>0</v>
      </c>
      <c r="D1239">
        <v>0</v>
      </c>
      <c r="E1239">
        <v>0</v>
      </c>
      <c r="F1239">
        <v>0</v>
      </c>
      <c r="G1239">
        <v>0</v>
      </c>
      <c r="H1239">
        <v>0</v>
      </c>
      <c r="I1239">
        <v>0</v>
      </c>
      <c r="J1239">
        <v>2017</v>
      </c>
      <c r="K1239" t="s">
        <v>623</v>
      </c>
      <c r="L1239" t="s">
        <v>9775</v>
      </c>
      <c r="M1239">
        <v>2</v>
      </c>
      <c r="N1239" t="s">
        <v>11645</v>
      </c>
      <c r="O1239" s="1">
        <v>25020</v>
      </c>
      <c r="Q1239" t="s">
        <v>11779</v>
      </c>
      <c r="R1239" t="s">
        <v>11778</v>
      </c>
      <c r="S1239">
        <v>27.5</v>
      </c>
      <c r="T1239">
        <v>0.12</v>
      </c>
      <c r="U1239">
        <v>0.12</v>
      </c>
      <c r="V1239">
        <v>0</v>
      </c>
      <c r="W1239" t="s">
        <v>11777</v>
      </c>
      <c r="X1239">
        <v>0</v>
      </c>
      <c r="Y1239" t="s">
        <v>11625</v>
      </c>
    </row>
    <row r="1240" spans="1:25">
      <c r="A1240" t="s">
        <v>9739</v>
      </c>
      <c r="B1240">
        <v>0</v>
      </c>
      <c r="C1240">
        <v>0</v>
      </c>
      <c r="D1240">
        <v>0</v>
      </c>
      <c r="E1240">
        <v>0</v>
      </c>
      <c r="F1240">
        <v>0</v>
      </c>
      <c r="G1240">
        <v>0</v>
      </c>
      <c r="H1240">
        <v>0</v>
      </c>
      <c r="I1240">
        <v>0</v>
      </c>
      <c r="J1240">
        <v>2017</v>
      </c>
      <c r="K1240" t="s">
        <v>623</v>
      </c>
      <c r="L1240" t="s">
        <v>9775</v>
      </c>
      <c r="M1240">
        <v>3</v>
      </c>
      <c r="N1240" t="s">
        <v>11645</v>
      </c>
      <c r="O1240" s="1">
        <v>25020</v>
      </c>
      <c r="Q1240" t="s">
        <v>11779</v>
      </c>
      <c r="R1240" t="s">
        <v>11778</v>
      </c>
      <c r="S1240">
        <v>27.5</v>
      </c>
      <c r="T1240">
        <v>0.12</v>
      </c>
      <c r="U1240">
        <v>0.12</v>
      </c>
      <c r="V1240">
        <v>0</v>
      </c>
      <c r="W1240" t="s">
        <v>11777</v>
      </c>
      <c r="X1240">
        <v>0</v>
      </c>
      <c r="Y1240" t="s">
        <v>11625</v>
      </c>
    </row>
    <row r="1241" spans="1:25">
      <c r="A1241" t="s">
        <v>9739</v>
      </c>
      <c r="B1241">
        <v>0</v>
      </c>
      <c r="C1241">
        <v>0</v>
      </c>
      <c r="D1241">
        <v>0</v>
      </c>
      <c r="E1241">
        <v>0</v>
      </c>
      <c r="F1241">
        <v>0</v>
      </c>
      <c r="G1241">
        <v>0</v>
      </c>
      <c r="H1241">
        <v>0</v>
      </c>
      <c r="I1241">
        <v>0</v>
      </c>
      <c r="J1241">
        <v>2017</v>
      </c>
      <c r="K1241" t="s">
        <v>623</v>
      </c>
      <c r="L1241" t="s">
        <v>9775</v>
      </c>
      <c r="M1241">
        <v>4</v>
      </c>
      <c r="N1241" t="s">
        <v>11645</v>
      </c>
      <c r="O1241" s="1">
        <v>24869</v>
      </c>
      <c r="Q1241" t="s">
        <v>11779</v>
      </c>
      <c r="R1241" t="s">
        <v>11778</v>
      </c>
      <c r="S1241">
        <v>27.5</v>
      </c>
      <c r="T1241">
        <v>0.12</v>
      </c>
      <c r="U1241">
        <v>0.12</v>
      </c>
      <c r="V1241">
        <v>0</v>
      </c>
      <c r="W1241" t="s">
        <v>11777</v>
      </c>
      <c r="X1241">
        <v>0</v>
      </c>
      <c r="Y1241" t="s">
        <v>11625</v>
      </c>
    </row>
    <row r="1242" spans="1:25">
      <c r="A1242" t="s">
        <v>9739</v>
      </c>
      <c r="B1242">
        <v>1</v>
      </c>
      <c r="C1242">
        <v>0</v>
      </c>
      <c r="D1242">
        <v>1</v>
      </c>
      <c r="E1242">
        <v>0</v>
      </c>
      <c r="F1242">
        <v>0</v>
      </c>
      <c r="G1242">
        <v>0</v>
      </c>
      <c r="H1242">
        <v>0</v>
      </c>
      <c r="I1242">
        <v>0</v>
      </c>
      <c r="J1242">
        <v>2017</v>
      </c>
      <c r="K1242" t="s">
        <v>623</v>
      </c>
      <c r="L1242" t="s">
        <v>9773</v>
      </c>
      <c r="M1242" t="s">
        <v>11788</v>
      </c>
      <c r="N1242" t="s">
        <v>11629</v>
      </c>
      <c r="O1242" s="1">
        <v>31959</v>
      </c>
      <c r="Q1242" t="s">
        <v>11779</v>
      </c>
      <c r="R1242" t="s">
        <v>11778</v>
      </c>
      <c r="S1242">
        <v>2.97</v>
      </c>
      <c r="T1242">
        <v>13019</v>
      </c>
      <c r="U1242">
        <v>12982</v>
      </c>
      <c r="V1242">
        <v>0</v>
      </c>
      <c r="W1242" t="s">
        <v>11777</v>
      </c>
      <c r="X1242">
        <v>0</v>
      </c>
      <c r="Y1242" t="s">
        <v>11625</v>
      </c>
    </row>
    <row r="1243" spans="1:25">
      <c r="A1243" t="s">
        <v>9739</v>
      </c>
      <c r="B1243">
        <v>1</v>
      </c>
      <c r="C1243">
        <v>0</v>
      </c>
      <c r="D1243">
        <v>1</v>
      </c>
      <c r="E1243">
        <v>0</v>
      </c>
      <c r="F1243">
        <v>0</v>
      </c>
      <c r="G1243">
        <v>0</v>
      </c>
      <c r="H1243">
        <v>0</v>
      </c>
      <c r="I1243">
        <v>0</v>
      </c>
      <c r="J1243">
        <v>2017</v>
      </c>
      <c r="K1243" t="s">
        <v>623</v>
      </c>
      <c r="L1243" t="s">
        <v>8605</v>
      </c>
      <c r="M1243" t="s">
        <v>11636</v>
      </c>
      <c r="N1243" t="s">
        <v>11629</v>
      </c>
      <c r="O1243" s="1">
        <v>31044</v>
      </c>
      <c r="Q1243" t="s">
        <v>11779</v>
      </c>
      <c r="R1243" t="s">
        <v>11778</v>
      </c>
      <c r="S1243">
        <v>1.3</v>
      </c>
      <c r="T1243">
        <v>7926</v>
      </c>
      <c r="U1243">
        <v>7703</v>
      </c>
      <c r="V1243">
        <v>0</v>
      </c>
      <c r="W1243" t="s">
        <v>11777</v>
      </c>
      <c r="X1243">
        <v>0</v>
      </c>
      <c r="Y1243" t="s">
        <v>11625</v>
      </c>
    </row>
    <row r="1244" spans="1:25">
      <c r="A1244" t="s">
        <v>9739</v>
      </c>
      <c r="B1244">
        <v>0</v>
      </c>
      <c r="C1244">
        <v>0</v>
      </c>
      <c r="D1244">
        <v>0</v>
      </c>
      <c r="E1244">
        <v>0</v>
      </c>
      <c r="F1244">
        <v>0</v>
      </c>
      <c r="G1244">
        <v>0</v>
      </c>
      <c r="H1244">
        <v>0</v>
      </c>
      <c r="I1244">
        <v>0</v>
      </c>
      <c r="J1244">
        <v>2017</v>
      </c>
      <c r="K1244" t="s">
        <v>623</v>
      </c>
      <c r="L1244" t="s">
        <v>9770</v>
      </c>
      <c r="M1244" t="s">
        <v>11787</v>
      </c>
      <c r="N1244" t="s">
        <v>11629</v>
      </c>
      <c r="O1244" s="1">
        <v>11536</v>
      </c>
      <c r="Q1244" t="s">
        <v>11779</v>
      </c>
      <c r="R1244" t="s">
        <v>11778</v>
      </c>
      <c r="S1244">
        <v>30</v>
      </c>
      <c r="T1244">
        <v>73022.05</v>
      </c>
      <c r="U1244">
        <v>73022.05</v>
      </c>
      <c r="V1244">
        <v>0</v>
      </c>
      <c r="W1244" t="s">
        <v>11777</v>
      </c>
      <c r="X1244">
        <v>0</v>
      </c>
      <c r="Y1244" t="s">
        <v>11625</v>
      </c>
    </row>
    <row r="1245" spans="1:25">
      <c r="A1245" t="s">
        <v>9739</v>
      </c>
      <c r="B1245">
        <v>0</v>
      </c>
      <c r="C1245">
        <v>0</v>
      </c>
      <c r="D1245">
        <v>0</v>
      </c>
      <c r="E1245">
        <v>0</v>
      </c>
      <c r="F1245">
        <v>0</v>
      </c>
      <c r="G1245">
        <v>0</v>
      </c>
      <c r="H1245">
        <v>0</v>
      </c>
      <c r="I1245">
        <v>0</v>
      </c>
      <c r="J1245">
        <v>2017</v>
      </c>
      <c r="K1245" t="s">
        <v>623</v>
      </c>
      <c r="L1245" t="s">
        <v>9770</v>
      </c>
      <c r="M1245" t="s">
        <v>11786</v>
      </c>
      <c r="N1245" t="s">
        <v>11629</v>
      </c>
      <c r="O1245" s="1">
        <v>11536</v>
      </c>
      <c r="Q1245" t="s">
        <v>11779</v>
      </c>
      <c r="R1245" t="s">
        <v>11778</v>
      </c>
      <c r="S1245">
        <v>30</v>
      </c>
      <c r="T1245">
        <v>119614.03</v>
      </c>
      <c r="U1245">
        <v>119611.03</v>
      </c>
      <c r="V1245">
        <v>0</v>
      </c>
      <c r="W1245" t="s">
        <v>11777</v>
      </c>
      <c r="X1245">
        <v>0</v>
      </c>
      <c r="Y1245" t="s">
        <v>11625</v>
      </c>
    </row>
    <row r="1246" spans="1:25">
      <c r="A1246" t="s">
        <v>9739</v>
      </c>
      <c r="B1246">
        <v>1</v>
      </c>
      <c r="C1246">
        <v>0</v>
      </c>
      <c r="D1246">
        <v>1</v>
      </c>
      <c r="E1246">
        <v>0</v>
      </c>
      <c r="F1246">
        <v>0</v>
      </c>
      <c r="G1246">
        <v>0</v>
      </c>
      <c r="H1246">
        <v>0</v>
      </c>
      <c r="I1246">
        <v>0</v>
      </c>
      <c r="J1246">
        <v>2017</v>
      </c>
      <c r="K1246" t="s">
        <v>623</v>
      </c>
      <c r="L1246" t="s">
        <v>8610</v>
      </c>
      <c r="M1246">
        <v>1</v>
      </c>
      <c r="N1246" t="s">
        <v>11629</v>
      </c>
      <c r="O1246" s="1">
        <v>31503</v>
      </c>
      <c r="Q1246" t="s">
        <v>11779</v>
      </c>
      <c r="R1246" t="s">
        <v>11778</v>
      </c>
      <c r="S1246">
        <v>1.3</v>
      </c>
      <c r="T1246">
        <v>3293</v>
      </c>
      <c r="U1246">
        <v>3267</v>
      </c>
      <c r="V1246">
        <v>0</v>
      </c>
      <c r="W1246" t="s">
        <v>11777</v>
      </c>
      <c r="X1246">
        <v>0</v>
      </c>
      <c r="Y1246" t="s">
        <v>11625</v>
      </c>
    </row>
    <row r="1247" spans="1:25">
      <c r="A1247" t="s">
        <v>9739</v>
      </c>
      <c r="B1247">
        <v>1</v>
      </c>
      <c r="C1247">
        <v>0</v>
      </c>
      <c r="D1247">
        <v>1</v>
      </c>
      <c r="E1247">
        <v>0</v>
      </c>
      <c r="F1247">
        <v>0</v>
      </c>
      <c r="G1247">
        <v>0</v>
      </c>
      <c r="H1247">
        <v>0</v>
      </c>
      <c r="I1247">
        <v>0</v>
      </c>
      <c r="J1247">
        <v>2017</v>
      </c>
      <c r="K1247" t="s">
        <v>623</v>
      </c>
      <c r="L1247" t="s">
        <v>8536</v>
      </c>
      <c r="M1247" t="s">
        <v>11636</v>
      </c>
      <c r="N1247" t="s">
        <v>11629</v>
      </c>
      <c r="O1247" s="1">
        <v>31533</v>
      </c>
      <c r="Q1247" t="s">
        <v>11779</v>
      </c>
      <c r="R1247" t="s">
        <v>11778</v>
      </c>
      <c r="S1247">
        <v>16.2</v>
      </c>
      <c r="T1247">
        <v>126135</v>
      </c>
      <c r="U1247">
        <v>126135</v>
      </c>
      <c r="V1247">
        <v>0</v>
      </c>
      <c r="W1247" t="s">
        <v>11777</v>
      </c>
      <c r="X1247">
        <v>0</v>
      </c>
      <c r="Y1247" t="s">
        <v>11625</v>
      </c>
    </row>
    <row r="1248" spans="1:25">
      <c r="A1248" t="s">
        <v>9739</v>
      </c>
      <c r="B1248">
        <v>0</v>
      </c>
      <c r="C1248">
        <v>0</v>
      </c>
      <c r="D1248">
        <v>0</v>
      </c>
      <c r="E1248">
        <v>0</v>
      </c>
      <c r="F1248">
        <v>0</v>
      </c>
      <c r="G1248">
        <v>0</v>
      </c>
      <c r="H1248">
        <v>0</v>
      </c>
      <c r="I1248">
        <v>0</v>
      </c>
      <c r="J1248">
        <v>2017</v>
      </c>
      <c r="K1248" t="s">
        <v>623</v>
      </c>
      <c r="L1248" t="s">
        <v>9767</v>
      </c>
      <c r="M1248" t="s">
        <v>11708</v>
      </c>
      <c r="N1248" t="s">
        <v>11629</v>
      </c>
      <c r="O1248" s="1">
        <v>23408</v>
      </c>
      <c r="Q1248" t="s">
        <v>11779</v>
      </c>
      <c r="R1248" t="s">
        <v>11778</v>
      </c>
      <c r="S1248">
        <v>70</v>
      </c>
      <c r="T1248">
        <v>206433</v>
      </c>
      <c r="U1248">
        <v>205586</v>
      </c>
      <c r="V1248">
        <v>0</v>
      </c>
      <c r="W1248" t="s">
        <v>11777</v>
      </c>
      <c r="X1248">
        <v>0</v>
      </c>
      <c r="Y1248" t="s">
        <v>11625</v>
      </c>
    </row>
    <row r="1249" spans="1:25">
      <c r="A1249" t="s">
        <v>9739</v>
      </c>
      <c r="B1249">
        <v>0</v>
      </c>
      <c r="C1249">
        <v>0</v>
      </c>
      <c r="D1249">
        <v>0</v>
      </c>
      <c r="E1249">
        <v>0</v>
      </c>
      <c r="F1249">
        <v>0</v>
      </c>
      <c r="G1249">
        <v>0</v>
      </c>
      <c r="H1249">
        <v>0</v>
      </c>
      <c r="I1249">
        <v>0</v>
      </c>
      <c r="J1249">
        <v>2017</v>
      </c>
      <c r="K1249" t="s">
        <v>623</v>
      </c>
      <c r="L1249" t="s">
        <v>9767</v>
      </c>
      <c r="M1249" t="s">
        <v>11784</v>
      </c>
      <c r="N1249" t="s">
        <v>11629</v>
      </c>
      <c r="O1249" s="1">
        <v>23408</v>
      </c>
      <c r="Q1249" t="s">
        <v>11779</v>
      </c>
      <c r="R1249" t="s">
        <v>11778</v>
      </c>
      <c r="S1249">
        <v>70</v>
      </c>
      <c r="T1249">
        <v>206433</v>
      </c>
      <c r="U1249">
        <v>205586</v>
      </c>
      <c r="V1249">
        <v>0</v>
      </c>
      <c r="W1249" t="s">
        <v>11777</v>
      </c>
      <c r="X1249">
        <v>0</v>
      </c>
      <c r="Y1249" t="s">
        <v>11625</v>
      </c>
    </row>
    <row r="1250" spans="1:25">
      <c r="A1250" t="s">
        <v>9739</v>
      </c>
      <c r="B1250">
        <v>1</v>
      </c>
      <c r="C1250">
        <v>0</v>
      </c>
      <c r="D1250">
        <v>1</v>
      </c>
      <c r="E1250">
        <v>0</v>
      </c>
      <c r="F1250">
        <v>0</v>
      </c>
      <c r="G1250">
        <v>0</v>
      </c>
      <c r="H1250">
        <v>0</v>
      </c>
      <c r="I1250">
        <v>0</v>
      </c>
      <c r="J1250">
        <v>2017</v>
      </c>
      <c r="K1250" t="s">
        <v>623</v>
      </c>
      <c r="L1250" t="s">
        <v>8617</v>
      </c>
      <c r="M1250">
        <v>1</v>
      </c>
      <c r="N1250" t="s">
        <v>11629</v>
      </c>
      <c r="O1250" s="1">
        <v>5115</v>
      </c>
      <c r="Q1250" t="s">
        <v>11779</v>
      </c>
      <c r="R1250" t="s">
        <v>11778</v>
      </c>
      <c r="S1250">
        <v>3.2</v>
      </c>
      <c r="T1250">
        <v>0.01</v>
      </c>
      <c r="U1250">
        <v>0.01</v>
      </c>
      <c r="V1250">
        <v>0</v>
      </c>
      <c r="W1250" t="s">
        <v>11777</v>
      </c>
      <c r="X1250">
        <v>0</v>
      </c>
      <c r="Y1250" t="s">
        <v>11625</v>
      </c>
    </row>
    <row r="1251" spans="1:25">
      <c r="A1251" t="s">
        <v>9739</v>
      </c>
      <c r="B1251">
        <v>1</v>
      </c>
      <c r="C1251">
        <v>0</v>
      </c>
      <c r="D1251">
        <v>1</v>
      </c>
      <c r="E1251">
        <v>0</v>
      </c>
      <c r="F1251">
        <v>0</v>
      </c>
      <c r="G1251">
        <v>0</v>
      </c>
      <c r="H1251">
        <v>0</v>
      </c>
      <c r="I1251">
        <v>0</v>
      </c>
      <c r="J1251">
        <v>2017</v>
      </c>
      <c r="K1251" t="s">
        <v>623</v>
      </c>
      <c r="L1251" t="s">
        <v>8617</v>
      </c>
      <c r="M1251">
        <v>2</v>
      </c>
      <c r="N1251" t="s">
        <v>11629</v>
      </c>
      <c r="O1251" s="1">
        <v>5115</v>
      </c>
      <c r="Q1251" t="s">
        <v>11779</v>
      </c>
      <c r="R1251" t="s">
        <v>11778</v>
      </c>
      <c r="S1251">
        <v>3.2</v>
      </c>
      <c r="T1251">
        <v>-2447</v>
      </c>
      <c r="U1251">
        <v>-2447</v>
      </c>
      <c r="V1251">
        <v>0</v>
      </c>
      <c r="W1251" t="s">
        <v>11777</v>
      </c>
      <c r="X1251">
        <v>0</v>
      </c>
      <c r="Y1251" t="s">
        <v>11625</v>
      </c>
    </row>
    <row r="1252" spans="1:25">
      <c r="A1252" t="s">
        <v>9739</v>
      </c>
      <c r="B1252">
        <v>1</v>
      </c>
      <c r="C1252">
        <v>0</v>
      </c>
      <c r="D1252">
        <v>1</v>
      </c>
      <c r="E1252">
        <v>0</v>
      </c>
      <c r="F1252">
        <v>0</v>
      </c>
      <c r="G1252">
        <v>0</v>
      </c>
      <c r="H1252">
        <v>0</v>
      </c>
      <c r="I1252">
        <v>0</v>
      </c>
      <c r="J1252">
        <v>2017</v>
      </c>
      <c r="K1252" t="s">
        <v>623</v>
      </c>
      <c r="L1252" t="s">
        <v>8620</v>
      </c>
      <c r="M1252">
        <v>1</v>
      </c>
      <c r="N1252" t="s">
        <v>11629</v>
      </c>
      <c r="O1252" s="1">
        <v>3532</v>
      </c>
      <c r="Q1252" t="s">
        <v>11779</v>
      </c>
      <c r="R1252" t="s">
        <v>11778</v>
      </c>
      <c r="S1252">
        <v>1.26</v>
      </c>
      <c r="T1252">
        <v>2811.5</v>
      </c>
      <c r="U1252">
        <v>2811.5</v>
      </c>
      <c r="V1252">
        <v>0</v>
      </c>
      <c r="W1252" t="s">
        <v>11777</v>
      </c>
      <c r="X1252">
        <v>0</v>
      </c>
      <c r="Y1252" t="s">
        <v>11625</v>
      </c>
    </row>
    <row r="1253" spans="1:25">
      <c r="A1253" t="s">
        <v>9739</v>
      </c>
      <c r="B1253">
        <v>1</v>
      </c>
      <c r="C1253">
        <v>0</v>
      </c>
      <c r="D1253">
        <v>1</v>
      </c>
      <c r="E1253">
        <v>0</v>
      </c>
      <c r="F1253">
        <v>0</v>
      </c>
      <c r="G1253">
        <v>0</v>
      </c>
      <c r="H1253">
        <v>0</v>
      </c>
      <c r="I1253">
        <v>0</v>
      </c>
      <c r="J1253">
        <v>2017</v>
      </c>
      <c r="K1253" t="s">
        <v>623</v>
      </c>
      <c r="L1253" t="s">
        <v>8620</v>
      </c>
      <c r="M1253">
        <v>2</v>
      </c>
      <c r="N1253" t="s">
        <v>11629</v>
      </c>
      <c r="O1253" s="1">
        <v>3532</v>
      </c>
      <c r="Q1253" t="s">
        <v>11779</v>
      </c>
      <c r="R1253" t="s">
        <v>11778</v>
      </c>
      <c r="S1253">
        <v>1.26</v>
      </c>
      <c r="T1253">
        <v>2811.5</v>
      </c>
      <c r="U1253">
        <v>2811.5</v>
      </c>
      <c r="V1253">
        <v>0</v>
      </c>
      <c r="W1253" t="s">
        <v>11777</v>
      </c>
      <c r="X1253">
        <v>0</v>
      </c>
      <c r="Y1253" t="s">
        <v>11625</v>
      </c>
    </row>
    <row r="1254" spans="1:25">
      <c r="A1254" t="s">
        <v>9739</v>
      </c>
      <c r="B1254">
        <v>1</v>
      </c>
      <c r="C1254">
        <v>0</v>
      </c>
      <c r="D1254">
        <v>1</v>
      </c>
      <c r="E1254">
        <v>0</v>
      </c>
      <c r="F1254">
        <v>0</v>
      </c>
      <c r="G1254">
        <v>0</v>
      </c>
      <c r="H1254">
        <v>0</v>
      </c>
      <c r="I1254">
        <v>0</v>
      </c>
      <c r="J1254">
        <v>2017</v>
      </c>
      <c r="K1254" t="s">
        <v>623</v>
      </c>
      <c r="L1254" t="s">
        <v>8622</v>
      </c>
      <c r="M1254">
        <v>1</v>
      </c>
      <c r="N1254" t="s">
        <v>11629</v>
      </c>
      <c r="O1254" s="1">
        <v>21002</v>
      </c>
      <c r="Q1254" t="s">
        <v>11779</v>
      </c>
      <c r="R1254" t="s">
        <v>11778</v>
      </c>
      <c r="S1254">
        <v>11.7</v>
      </c>
      <c r="T1254">
        <v>53857.22</v>
      </c>
      <c r="U1254">
        <v>53366.46</v>
      </c>
      <c r="V1254">
        <v>0</v>
      </c>
      <c r="W1254" t="s">
        <v>11777</v>
      </c>
      <c r="X1254">
        <v>0</v>
      </c>
      <c r="Y1254" t="s">
        <v>11625</v>
      </c>
    </row>
    <row r="1255" spans="1:25">
      <c r="A1255" t="s">
        <v>9739</v>
      </c>
      <c r="B1255">
        <v>1</v>
      </c>
      <c r="C1255">
        <v>0</v>
      </c>
      <c r="D1255">
        <v>1</v>
      </c>
      <c r="E1255">
        <v>0</v>
      </c>
      <c r="F1255">
        <v>0</v>
      </c>
      <c r="G1255">
        <v>0</v>
      </c>
      <c r="H1255">
        <v>0</v>
      </c>
      <c r="I1255">
        <v>0</v>
      </c>
      <c r="J1255">
        <v>2017</v>
      </c>
      <c r="K1255" t="s">
        <v>623</v>
      </c>
      <c r="L1255" t="s">
        <v>8622</v>
      </c>
      <c r="M1255">
        <v>2</v>
      </c>
      <c r="N1255" t="s">
        <v>11629</v>
      </c>
      <c r="O1255" s="1">
        <v>21002</v>
      </c>
      <c r="Q1255" t="s">
        <v>11779</v>
      </c>
      <c r="R1255" t="s">
        <v>11778</v>
      </c>
      <c r="S1255">
        <v>11.7</v>
      </c>
      <c r="T1255">
        <v>53857.22</v>
      </c>
      <c r="U1255">
        <v>53366.46</v>
      </c>
      <c r="V1255">
        <v>0</v>
      </c>
      <c r="W1255" t="s">
        <v>11777</v>
      </c>
      <c r="X1255">
        <v>0</v>
      </c>
      <c r="Y1255" t="s">
        <v>11625</v>
      </c>
    </row>
    <row r="1256" spans="1:25">
      <c r="A1256" t="s">
        <v>9739</v>
      </c>
      <c r="B1256">
        <v>1</v>
      </c>
      <c r="C1256">
        <v>0</v>
      </c>
      <c r="D1256">
        <v>1</v>
      </c>
      <c r="E1256">
        <v>0</v>
      </c>
      <c r="F1256">
        <v>0</v>
      </c>
      <c r="G1256">
        <v>0</v>
      </c>
      <c r="H1256">
        <v>0</v>
      </c>
      <c r="I1256">
        <v>0</v>
      </c>
      <c r="J1256">
        <v>2017</v>
      </c>
      <c r="K1256" t="s">
        <v>623</v>
      </c>
      <c r="L1256" t="s">
        <v>8622</v>
      </c>
      <c r="M1256">
        <v>3</v>
      </c>
      <c r="N1256" t="s">
        <v>11629</v>
      </c>
      <c r="O1256" s="1">
        <v>40909</v>
      </c>
      <c r="Q1256" t="s">
        <v>11779</v>
      </c>
      <c r="R1256" t="s">
        <v>11778</v>
      </c>
      <c r="S1256">
        <v>7.2</v>
      </c>
      <c r="T1256">
        <v>33142.879999999997</v>
      </c>
      <c r="U1256">
        <v>32840.870000000003</v>
      </c>
      <c r="V1256">
        <v>0</v>
      </c>
      <c r="W1256" t="s">
        <v>11777</v>
      </c>
      <c r="X1256">
        <v>0</v>
      </c>
      <c r="Y1256" t="s">
        <v>11625</v>
      </c>
    </row>
    <row r="1257" spans="1:25">
      <c r="A1257" t="s">
        <v>9739</v>
      </c>
      <c r="B1257">
        <v>1</v>
      </c>
      <c r="C1257">
        <v>0</v>
      </c>
      <c r="D1257">
        <v>1</v>
      </c>
      <c r="E1257">
        <v>0</v>
      </c>
      <c r="F1257">
        <v>0</v>
      </c>
      <c r="G1257">
        <v>0</v>
      </c>
      <c r="H1257">
        <v>0</v>
      </c>
      <c r="I1257">
        <v>0</v>
      </c>
      <c r="J1257">
        <v>2017</v>
      </c>
      <c r="K1257" t="s">
        <v>623</v>
      </c>
      <c r="L1257" t="s">
        <v>8627</v>
      </c>
      <c r="M1257">
        <v>1</v>
      </c>
      <c r="N1257" t="s">
        <v>11629</v>
      </c>
      <c r="O1257" s="1">
        <v>29403</v>
      </c>
      <c r="Q1257" t="s">
        <v>11779</v>
      </c>
      <c r="R1257" t="s">
        <v>11778</v>
      </c>
      <c r="S1257">
        <v>1.1000000000000001</v>
      </c>
      <c r="T1257">
        <v>1729</v>
      </c>
      <c r="U1257">
        <v>1718</v>
      </c>
      <c r="V1257">
        <v>0</v>
      </c>
      <c r="W1257" t="s">
        <v>11777</v>
      </c>
      <c r="X1257">
        <v>0</v>
      </c>
      <c r="Y1257" t="s">
        <v>11625</v>
      </c>
    </row>
    <row r="1258" spans="1:25">
      <c r="A1258" t="s">
        <v>9739</v>
      </c>
      <c r="B1258">
        <v>1</v>
      </c>
      <c r="C1258">
        <v>0</v>
      </c>
      <c r="D1258">
        <v>1</v>
      </c>
      <c r="E1258">
        <v>0</v>
      </c>
      <c r="F1258">
        <v>0</v>
      </c>
      <c r="G1258">
        <v>0</v>
      </c>
      <c r="H1258">
        <v>0</v>
      </c>
      <c r="I1258">
        <v>0</v>
      </c>
      <c r="J1258">
        <v>2017</v>
      </c>
      <c r="K1258" t="s">
        <v>623</v>
      </c>
      <c r="L1258" t="s">
        <v>8627</v>
      </c>
      <c r="M1258">
        <v>2</v>
      </c>
      <c r="N1258" t="s">
        <v>11629</v>
      </c>
      <c r="O1258" s="1">
        <v>29403</v>
      </c>
      <c r="Q1258" t="s">
        <v>11779</v>
      </c>
      <c r="R1258" t="s">
        <v>11778</v>
      </c>
      <c r="S1258">
        <v>1.1000000000000001</v>
      </c>
      <c r="T1258">
        <v>1729</v>
      </c>
      <c r="U1258">
        <v>1718</v>
      </c>
      <c r="V1258">
        <v>0</v>
      </c>
      <c r="W1258" t="s">
        <v>11777</v>
      </c>
      <c r="X1258">
        <v>0</v>
      </c>
      <c r="Y1258" t="s">
        <v>11625</v>
      </c>
    </row>
    <row r="1259" spans="1:25">
      <c r="A1259" t="s">
        <v>9739</v>
      </c>
      <c r="B1259">
        <v>1</v>
      </c>
      <c r="C1259">
        <v>0</v>
      </c>
      <c r="D1259">
        <v>1</v>
      </c>
      <c r="E1259">
        <v>0</v>
      </c>
      <c r="F1259">
        <v>0</v>
      </c>
      <c r="G1259">
        <v>0</v>
      </c>
      <c r="H1259">
        <v>0</v>
      </c>
      <c r="I1259">
        <v>0</v>
      </c>
      <c r="J1259">
        <v>2017</v>
      </c>
      <c r="K1259" t="s">
        <v>623</v>
      </c>
      <c r="L1259" t="s">
        <v>8627</v>
      </c>
      <c r="M1259">
        <v>3</v>
      </c>
      <c r="N1259" t="s">
        <v>11629</v>
      </c>
      <c r="O1259" s="1">
        <v>29403</v>
      </c>
      <c r="Q1259" t="s">
        <v>11779</v>
      </c>
      <c r="R1259" t="s">
        <v>11778</v>
      </c>
      <c r="S1259">
        <v>1.1000000000000001</v>
      </c>
      <c r="T1259">
        <v>1729</v>
      </c>
      <c r="U1259">
        <v>1718</v>
      </c>
      <c r="V1259">
        <v>0</v>
      </c>
      <c r="W1259" t="s">
        <v>11777</v>
      </c>
      <c r="X1259">
        <v>0</v>
      </c>
      <c r="Y1259" t="s">
        <v>11625</v>
      </c>
    </row>
    <row r="1260" spans="1:25">
      <c r="A1260" t="s">
        <v>9739</v>
      </c>
      <c r="B1260">
        <v>0</v>
      </c>
      <c r="C1260">
        <v>0</v>
      </c>
      <c r="D1260">
        <v>0</v>
      </c>
      <c r="E1260">
        <v>0</v>
      </c>
      <c r="F1260">
        <v>0</v>
      </c>
      <c r="G1260">
        <v>0</v>
      </c>
      <c r="H1260">
        <v>0</v>
      </c>
      <c r="I1260">
        <v>0</v>
      </c>
      <c r="J1260">
        <v>2017</v>
      </c>
      <c r="K1260" t="s">
        <v>623</v>
      </c>
      <c r="L1260" t="s">
        <v>9765</v>
      </c>
      <c r="M1260" t="s">
        <v>11636</v>
      </c>
      <c r="N1260" t="s">
        <v>11629</v>
      </c>
      <c r="O1260" s="1">
        <v>23285</v>
      </c>
      <c r="Q1260" t="s">
        <v>11779</v>
      </c>
      <c r="R1260" t="s">
        <v>11778</v>
      </c>
      <c r="S1260">
        <v>38.6</v>
      </c>
      <c r="T1260">
        <v>186278.01</v>
      </c>
      <c r="U1260">
        <v>186277.01</v>
      </c>
      <c r="V1260">
        <v>0</v>
      </c>
      <c r="W1260" t="s">
        <v>11777</v>
      </c>
      <c r="X1260">
        <v>0</v>
      </c>
      <c r="Y1260" t="s">
        <v>11625</v>
      </c>
    </row>
    <row r="1261" spans="1:25">
      <c r="A1261" t="s">
        <v>9739</v>
      </c>
      <c r="B1261">
        <v>1</v>
      </c>
      <c r="C1261">
        <v>0</v>
      </c>
      <c r="D1261">
        <v>1</v>
      </c>
      <c r="E1261">
        <v>0</v>
      </c>
      <c r="F1261">
        <v>0</v>
      </c>
      <c r="G1261">
        <v>0</v>
      </c>
      <c r="H1261">
        <v>0</v>
      </c>
      <c r="I1261">
        <v>0</v>
      </c>
      <c r="J1261">
        <v>2017</v>
      </c>
      <c r="K1261" t="s">
        <v>623</v>
      </c>
      <c r="L1261" t="s">
        <v>9763</v>
      </c>
      <c r="M1261" t="s">
        <v>11636</v>
      </c>
      <c r="N1261" t="s">
        <v>11639</v>
      </c>
      <c r="O1261" s="1">
        <v>31929</v>
      </c>
      <c r="Q1261" t="s">
        <v>11779</v>
      </c>
      <c r="R1261" t="s">
        <v>11778</v>
      </c>
      <c r="S1261">
        <v>0.24</v>
      </c>
      <c r="T1261">
        <v>547</v>
      </c>
      <c r="U1261">
        <v>547</v>
      </c>
      <c r="V1261">
        <v>0</v>
      </c>
      <c r="W1261" t="s">
        <v>11777</v>
      </c>
      <c r="X1261">
        <v>0</v>
      </c>
      <c r="Y1261" t="s">
        <v>11625</v>
      </c>
    </row>
    <row r="1262" spans="1:25">
      <c r="A1262" t="s">
        <v>9739</v>
      </c>
      <c r="B1262">
        <v>1</v>
      </c>
      <c r="C1262">
        <v>0</v>
      </c>
      <c r="D1262">
        <v>1</v>
      </c>
      <c r="E1262">
        <v>0</v>
      </c>
      <c r="F1262">
        <v>0</v>
      </c>
      <c r="G1262">
        <v>0</v>
      </c>
      <c r="H1262">
        <v>0</v>
      </c>
      <c r="I1262">
        <v>0</v>
      </c>
      <c r="J1262">
        <v>2017</v>
      </c>
      <c r="K1262" t="s">
        <v>623</v>
      </c>
      <c r="L1262" t="s">
        <v>9763</v>
      </c>
      <c r="M1262" t="s">
        <v>11692</v>
      </c>
      <c r="N1262" t="s">
        <v>11639</v>
      </c>
      <c r="O1262" s="1">
        <v>31929</v>
      </c>
      <c r="Q1262" t="s">
        <v>11779</v>
      </c>
      <c r="R1262" t="s">
        <v>11778</v>
      </c>
      <c r="S1262">
        <v>1.18</v>
      </c>
      <c r="T1262">
        <v>148</v>
      </c>
      <c r="U1262">
        <v>148</v>
      </c>
      <c r="V1262">
        <v>0</v>
      </c>
      <c r="W1262" t="s">
        <v>11777</v>
      </c>
      <c r="X1262">
        <v>0</v>
      </c>
      <c r="Y1262" t="s">
        <v>11625</v>
      </c>
    </row>
    <row r="1263" spans="1:25">
      <c r="A1263" t="s">
        <v>9739</v>
      </c>
      <c r="B1263">
        <v>1</v>
      </c>
      <c r="C1263">
        <v>0</v>
      </c>
      <c r="D1263">
        <v>1</v>
      </c>
      <c r="E1263">
        <v>0</v>
      </c>
      <c r="F1263">
        <v>0</v>
      </c>
      <c r="G1263">
        <v>0</v>
      </c>
      <c r="H1263">
        <v>0</v>
      </c>
      <c r="I1263">
        <v>0</v>
      </c>
      <c r="J1263">
        <v>2017</v>
      </c>
      <c r="K1263" t="s">
        <v>623</v>
      </c>
      <c r="L1263" t="s">
        <v>8633</v>
      </c>
      <c r="M1263">
        <v>1</v>
      </c>
      <c r="N1263" t="s">
        <v>11629</v>
      </c>
      <c r="O1263" s="1">
        <v>30621</v>
      </c>
      <c r="Q1263" t="s">
        <v>11779</v>
      </c>
      <c r="R1263" t="s">
        <v>11778</v>
      </c>
      <c r="S1263">
        <v>4.4000000000000004</v>
      </c>
      <c r="T1263">
        <v>10920</v>
      </c>
      <c r="U1263">
        <v>10772</v>
      </c>
      <c r="V1263">
        <v>0</v>
      </c>
      <c r="W1263" t="s">
        <v>11777</v>
      </c>
      <c r="X1263">
        <v>0</v>
      </c>
      <c r="Y1263" t="s">
        <v>11625</v>
      </c>
    </row>
    <row r="1264" spans="1:25">
      <c r="A1264" t="s">
        <v>9739</v>
      </c>
      <c r="B1264">
        <v>1</v>
      </c>
      <c r="C1264">
        <v>0</v>
      </c>
      <c r="D1264">
        <v>1</v>
      </c>
      <c r="E1264">
        <v>0</v>
      </c>
      <c r="F1264">
        <v>0</v>
      </c>
      <c r="G1264">
        <v>0</v>
      </c>
      <c r="H1264">
        <v>0</v>
      </c>
      <c r="I1264">
        <v>0</v>
      </c>
      <c r="J1264">
        <v>2017</v>
      </c>
      <c r="K1264" t="s">
        <v>623</v>
      </c>
      <c r="L1264" t="s">
        <v>8634</v>
      </c>
      <c r="M1264" t="s">
        <v>11636</v>
      </c>
      <c r="N1264" t="s">
        <v>11629</v>
      </c>
      <c r="O1264" s="1">
        <v>19511</v>
      </c>
      <c r="Q1264" t="s">
        <v>11779</v>
      </c>
      <c r="R1264" t="s">
        <v>11778</v>
      </c>
      <c r="S1264">
        <v>37.5</v>
      </c>
      <c r="T1264">
        <v>134560.01</v>
      </c>
      <c r="U1264">
        <v>134277.01</v>
      </c>
      <c r="V1264">
        <v>0</v>
      </c>
      <c r="W1264" t="s">
        <v>11777</v>
      </c>
      <c r="X1264">
        <v>0</v>
      </c>
      <c r="Y1264" t="s">
        <v>11625</v>
      </c>
    </row>
    <row r="1265" spans="1:25">
      <c r="A1265" t="s">
        <v>9739</v>
      </c>
      <c r="B1265">
        <v>1</v>
      </c>
      <c r="C1265">
        <v>0</v>
      </c>
      <c r="D1265">
        <v>1</v>
      </c>
      <c r="E1265">
        <v>0</v>
      </c>
      <c r="F1265">
        <v>0</v>
      </c>
      <c r="G1265">
        <v>0</v>
      </c>
      <c r="H1265">
        <v>0</v>
      </c>
      <c r="I1265">
        <v>0</v>
      </c>
      <c r="J1265">
        <v>2017</v>
      </c>
      <c r="K1265" t="s">
        <v>623</v>
      </c>
      <c r="L1265" t="s">
        <v>8637</v>
      </c>
      <c r="M1265">
        <v>1</v>
      </c>
      <c r="N1265" t="s">
        <v>11629</v>
      </c>
      <c r="O1265" s="1">
        <v>31260</v>
      </c>
      <c r="Q1265" t="s">
        <v>11779</v>
      </c>
      <c r="R1265" t="s">
        <v>11778</v>
      </c>
      <c r="S1265">
        <v>4.0999999999999996</v>
      </c>
      <c r="T1265">
        <v>0.01</v>
      </c>
      <c r="U1265">
        <v>0.01</v>
      </c>
      <c r="V1265">
        <v>0</v>
      </c>
      <c r="W1265" t="s">
        <v>11777</v>
      </c>
      <c r="X1265">
        <v>0</v>
      </c>
      <c r="Y1265" t="s">
        <v>11625</v>
      </c>
    </row>
    <row r="1266" spans="1:25">
      <c r="A1266" t="s">
        <v>9739</v>
      </c>
      <c r="B1266">
        <v>1</v>
      </c>
      <c r="C1266">
        <v>0</v>
      </c>
      <c r="D1266">
        <v>1</v>
      </c>
      <c r="E1266">
        <v>0</v>
      </c>
      <c r="F1266">
        <v>0</v>
      </c>
      <c r="G1266">
        <v>0</v>
      </c>
      <c r="H1266">
        <v>0</v>
      </c>
      <c r="I1266">
        <v>0</v>
      </c>
      <c r="J1266">
        <v>2017</v>
      </c>
      <c r="K1266" t="s">
        <v>623</v>
      </c>
      <c r="L1266" t="s">
        <v>8644</v>
      </c>
      <c r="M1266">
        <v>1</v>
      </c>
      <c r="N1266" t="s">
        <v>11629</v>
      </c>
      <c r="O1266" s="1">
        <v>30072</v>
      </c>
      <c r="Q1266" t="s">
        <v>11779</v>
      </c>
      <c r="R1266" t="s">
        <v>11778</v>
      </c>
      <c r="S1266">
        <v>10.119999999999999</v>
      </c>
      <c r="T1266">
        <v>2225.09</v>
      </c>
      <c r="U1266">
        <v>2225.09</v>
      </c>
      <c r="V1266">
        <v>0</v>
      </c>
      <c r="W1266" t="s">
        <v>11777</v>
      </c>
      <c r="X1266">
        <v>0</v>
      </c>
      <c r="Y1266" t="s">
        <v>11625</v>
      </c>
    </row>
    <row r="1267" spans="1:25">
      <c r="A1267" t="s">
        <v>9739</v>
      </c>
      <c r="B1267">
        <v>1</v>
      </c>
      <c r="C1267">
        <v>0</v>
      </c>
      <c r="D1267">
        <v>1</v>
      </c>
      <c r="E1267">
        <v>0</v>
      </c>
      <c r="F1267">
        <v>0</v>
      </c>
      <c r="G1267">
        <v>0</v>
      </c>
      <c r="H1267">
        <v>0</v>
      </c>
      <c r="I1267">
        <v>0</v>
      </c>
      <c r="J1267">
        <v>2017</v>
      </c>
      <c r="K1267" t="s">
        <v>623</v>
      </c>
      <c r="L1267" t="s">
        <v>8650</v>
      </c>
      <c r="M1267">
        <v>1</v>
      </c>
      <c r="N1267" t="s">
        <v>11629</v>
      </c>
      <c r="O1267" s="1">
        <v>29312</v>
      </c>
      <c r="Q1267" t="s">
        <v>11779</v>
      </c>
      <c r="R1267" t="s">
        <v>11778</v>
      </c>
      <c r="S1267">
        <v>9</v>
      </c>
      <c r="T1267">
        <v>54334</v>
      </c>
      <c r="U1267">
        <v>54334</v>
      </c>
      <c r="V1267">
        <v>0</v>
      </c>
      <c r="W1267" t="s">
        <v>11777</v>
      </c>
      <c r="X1267">
        <v>0</v>
      </c>
      <c r="Y1267" t="s">
        <v>11625</v>
      </c>
    </row>
    <row r="1268" spans="1:25">
      <c r="A1268" t="s">
        <v>9739</v>
      </c>
      <c r="B1268">
        <v>1</v>
      </c>
      <c r="C1268">
        <v>0</v>
      </c>
      <c r="D1268">
        <v>1</v>
      </c>
      <c r="E1268">
        <v>0</v>
      </c>
      <c r="F1268">
        <v>0</v>
      </c>
      <c r="G1268">
        <v>0</v>
      </c>
      <c r="H1268">
        <v>0</v>
      </c>
      <c r="I1268">
        <v>0</v>
      </c>
      <c r="J1268">
        <v>2017</v>
      </c>
      <c r="K1268" t="s">
        <v>623</v>
      </c>
      <c r="L1268" t="s">
        <v>8653</v>
      </c>
      <c r="M1268">
        <v>931</v>
      </c>
      <c r="N1268" t="s">
        <v>11629</v>
      </c>
      <c r="O1268" s="1">
        <v>29889</v>
      </c>
      <c r="Q1268" t="s">
        <v>11779</v>
      </c>
      <c r="R1268" t="s">
        <v>11778</v>
      </c>
      <c r="S1268">
        <v>1</v>
      </c>
      <c r="T1268">
        <v>5791</v>
      </c>
      <c r="U1268">
        <v>5789</v>
      </c>
      <c r="V1268">
        <v>0</v>
      </c>
      <c r="W1268" t="s">
        <v>11777</v>
      </c>
      <c r="X1268">
        <v>0</v>
      </c>
      <c r="Y1268" t="s">
        <v>11625</v>
      </c>
    </row>
    <row r="1269" spans="1:25">
      <c r="A1269" t="s">
        <v>9739</v>
      </c>
      <c r="B1269">
        <v>1</v>
      </c>
      <c r="C1269">
        <v>0</v>
      </c>
      <c r="D1269">
        <v>0</v>
      </c>
      <c r="E1269">
        <v>0</v>
      </c>
      <c r="F1269">
        <v>0</v>
      </c>
      <c r="G1269">
        <v>0</v>
      </c>
      <c r="H1269">
        <v>0</v>
      </c>
      <c r="I1269">
        <v>0</v>
      </c>
      <c r="J1269">
        <v>2017</v>
      </c>
      <c r="K1269" t="s">
        <v>623</v>
      </c>
      <c r="L1269" t="s">
        <v>8105</v>
      </c>
      <c r="M1269" t="s">
        <v>11636</v>
      </c>
      <c r="N1269" t="s">
        <v>11629</v>
      </c>
      <c r="O1269" s="1">
        <v>32121</v>
      </c>
      <c r="Q1269" t="s">
        <v>11779</v>
      </c>
      <c r="R1269" t="s">
        <v>11778</v>
      </c>
      <c r="S1269">
        <v>1.5</v>
      </c>
      <c r="T1269">
        <v>4653</v>
      </c>
      <c r="U1269">
        <v>4653</v>
      </c>
      <c r="V1269">
        <v>0</v>
      </c>
      <c r="W1269" t="s">
        <v>11777</v>
      </c>
      <c r="X1269">
        <v>0</v>
      </c>
    </row>
    <row r="1270" spans="1:25">
      <c r="A1270" t="s">
        <v>9739</v>
      </c>
      <c r="B1270">
        <v>1</v>
      </c>
      <c r="C1270">
        <v>0</v>
      </c>
      <c r="D1270">
        <v>1</v>
      </c>
      <c r="E1270">
        <v>0</v>
      </c>
      <c r="F1270">
        <v>0</v>
      </c>
      <c r="G1270">
        <v>0</v>
      </c>
      <c r="H1270">
        <v>0</v>
      </c>
      <c r="I1270">
        <v>0</v>
      </c>
      <c r="J1270">
        <v>2017</v>
      </c>
      <c r="K1270" t="s">
        <v>623</v>
      </c>
      <c r="L1270" t="s">
        <v>8660</v>
      </c>
      <c r="M1270" t="s">
        <v>11785</v>
      </c>
      <c r="N1270" t="s">
        <v>11629</v>
      </c>
      <c r="O1270" s="1">
        <v>17858</v>
      </c>
      <c r="Q1270" t="s">
        <v>11779</v>
      </c>
      <c r="R1270" t="s">
        <v>11778</v>
      </c>
      <c r="S1270">
        <v>14</v>
      </c>
      <c r="T1270">
        <v>87978</v>
      </c>
      <c r="U1270">
        <v>87947</v>
      </c>
      <c r="V1270">
        <v>0</v>
      </c>
      <c r="W1270" t="s">
        <v>11777</v>
      </c>
      <c r="X1270">
        <v>0</v>
      </c>
      <c r="Y1270" t="s">
        <v>11625</v>
      </c>
    </row>
    <row r="1271" spans="1:25">
      <c r="A1271" t="s">
        <v>9739</v>
      </c>
      <c r="B1271">
        <v>1</v>
      </c>
      <c r="C1271">
        <v>0</v>
      </c>
      <c r="D1271">
        <v>1</v>
      </c>
      <c r="E1271">
        <v>0</v>
      </c>
      <c r="F1271">
        <v>0</v>
      </c>
      <c r="G1271">
        <v>0</v>
      </c>
      <c r="H1271">
        <v>0</v>
      </c>
      <c r="I1271">
        <v>0</v>
      </c>
      <c r="J1271">
        <v>2017</v>
      </c>
      <c r="K1271" t="s">
        <v>623</v>
      </c>
      <c r="L1271" t="s">
        <v>8663</v>
      </c>
      <c r="M1271">
        <v>1</v>
      </c>
      <c r="N1271" t="s">
        <v>11629</v>
      </c>
      <c r="O1271" s="1">
        <v>31048</v>
      </c>
      <c r="Q1271" t="s">
        <v>11779</v>
      </c>
      <c r="R1271" t="s">
        <v>11778</v>
      </c>
      <c r="S1271">
        <v>3.5</v>
      </c>
      <c r="T1271">
        <v>26475</v>
      </c>
      <c r="U1271">
        <v>26475</v>
      </c>
      <c r="V1271">
        <v>0</v>
      </c>
      <c r="W1271" t="s">
        <v>11777</v>
      </c>
      <c r="X1271">
        <v>0</v>
      </c>
      <c r="Y1271" t="s">
        <v>11625</v>
      </c>
    </row>
    <row r="1272" spans="1:25">
      <c r="A1272" t="s">
        <v>9739</v>
      </c>
      <c r="B1272">
        <v>0</v>
      </c>
      <c r="C1272">
        <v>0</v>
      </c>
      <c r="D1272">
        <v>0</v>
      </c>
      <c r="E1272">
        <v>0</v>
      </c>
      <c r="F1272">
        <v>0</v>
      </c>
      <c r="G1272">
        <v>0</v>
      </c>
      <c r="H1272">
        <v>0</v>
      </c>
      <c r="I1272">
        <v>0</v>
      </c>
      <c r="J1272">
        <v>2017</v>
      </c>
      <c r="K1272" t="s">
        <v>623</v>
      </c>
      <c r="L1272" t="s">
        <v>9759</v>
      </c>
      <c r="M1272" t="s">
        <v>11636</v>
      </c>
      <c r="N1272" t="s">
        <v>11629</v>
      </c>
      <c r="O1272" s="1">
        <v>24990</v>
      </c>
      <c r="Q1272" t="s">
        <v>11779</v>
      </c>
      <c r="R1272" t="s">
        <v>11778</v>
      </c>
      <c r="S1272">
        <v>133</v>
      </c>
      <c r="T1272">
        <v>305572.03000000003</v>
      </c>
      <c r="U1272">
        <v>305572.03000000003</v>
      </c>
      <c r="V1272">
        <v>0</v>
      </c>
      <c r="W1272" t="s">
        <v>11777</v>
      </c>
      <c r="X1272">
        <v>0</v>
      </c>
      <c r="Y1272" t="s">
        <v>11625</v>
      </c>
    </row>
    <row r="1273" spans="1:25">
      <c r="A1273" t="s">
        <v>9739</v>
      </c>
      <c r="B1273">
        <v>0</v>
      </c>
      <c r="C1273">
        <v>0</v>
      </c>
      <c r="D1273">
        <v>0</v>
      </c>
      <c r="E1273">
        <v>0</v>
      </c>
      <c r="F1273">
        <v>0</v>
      </c>
      <c r="G1273">
        <v>0</v>
      </c>
      <c r="H1273">
        <v>0</v>
      </c>
      <c r="I1273">
        <v>0</v>
      </c>
      <c r="J1273">
        <v>2017</v>
      </c>
      <c r="K1273" t="s">
        <v>623</v>
      </c>
      <c r="L1273" t="s">
        <v>9759</v>
      </c>
      <c r="M1273" t="s">
        <v>11692</v>
      </c>
      <c r="N1273" t="s">
        <v>11629</v>
      </c>
      <c r="O1273" s="1">
        <v>24869</v>
      </c>
      <c r="Q1273" t="s">
        <v>11779</v>
      </c>
      <c r="R1273" t="s">
        <v>11778</v>
      </c>
      <c r="S1273">
        <v>133</v>
      </c>
      <c r="T1273">
        <v>376041.03</v>
      </c>
      <c r="U1273">
        <v>376041.03</v>
      </c>
      <c r="V1273">
        <v>0</v>
      </c>
      <c r="W1273" t="s">
        <v>11777</v>
      </c>
      <c r="X1273">
        <v>0</v>
      </c>
      <c r="Y1273" t="s">
        <v>11625</v>
      </c>
    </row>
    <row r="1274" spans="1:25">
      <c r="A1274" t="s">
        <v>9739</v>
      </c>
      <c r="B1274">
        <v>0</v>
      </c>
      <c r="C1274">
        <v>0</v>
      </c>
      <c r="D1274">
        <v>0</v>
      </c>
      <c r="E1274">
        <v>0</v>
      </c>
      <c r="F1274">
        <v>0</v>
      </c>
      <c r="G1274">
        <v>0</v>
      </c>
      <c r="H1274">
        <v>0</v>
      </c>
      <c r="I1274">
        <v>0</v>
      </c>
      <c r="J1274">
        <v>2017</v>
      </c>
      <c r="K1274" t="s">
        <v>623</v>
      </c>
      <c r="L1274" t="s">
        <v>9756</v>
      </c>
      <c r="M1274">
        <v>1</v>
      </c>
      <c r="N1274" t="s">
        <v>11629</v>
      </c>
      <c r="O1274" s="1">
        <v>30256</v>
      </c>
      <c r="Q1274" t="s">
        <v>11779</v>
      </c>
      <c r="R1274" t="s">
        <v>11778</v>
      </c>
      <c r="S1274">
        <v>37.14</v>
      </c>
      <c r="T1274">
        <v>136050.01</v>
      </c>
      <c r="U1274">
        <v>134794.01</v>
      </c>
      <c r="V1274">
        <v>0</v>
      </c>
      <c r="W1274" t="s">
        <v>11777</v>
      </c>
      <c r="X1274">
        <v>0</v>
      </c>
      <c r="Y1274" t="s">
        <v>11625</v>
      </c>
    </row>
    <row r="1275" spans="1:25">
      <c r="A1275" t="s">
        <v>9739</v>
      </c>
      <c r="B1275">
        <v>0</v>
      </c>
      <c r="C1275">
        <v>0</v>
      </c>
      <c r="D1275">
        <v>0</v>
      </c>
      <c r="E1275">
        <v>0</v>
      </c>
      <c r="F1275">
        <v>0</v>
      </c>
      <c r="G1275">
        <v>0</v>
      </c>
      <c r="H1275">
        <v>0</v>
      </c>
      <c r="I1275">
        <v>0</v>
      </c>
      <c r="J1275">
        <v>2017</v>
      </c>
      <c r="K1275" t="s">
        <v>623</v>
      </c>
      <c r="L1275" t="s">
        <v>9756</v>
      </c>
      <c r="M1275">
        <v>2</v>
      </c>
      <c r="N1275" t="s">
        <v>11629</v>
      </c>
      <c r="O1275" s="1">
        <v>30348</v>
      </c>
      <c r="Q1275" t="s">
        <v>11779</v>
      </c>
      <c r="R1275" t="s">
        <v>11778</v>
      </c>
      <c r="S1275">
        <v>37.14</v>
      </c>
      <c r="T1275">
        <v>159850</v>
      </c>
      <c r="U1275">
        <v>158429</v>
      </c>
      <c r="V1275">
        <v>0</v>
      </c>
      <c r="W1275" t="s">
        <v>11777</v>
      </c>
      <c r="X1275">
        <v>0</v>
      </c>
      <c r="Y1275" t="s">
        <v>11625</v>
      </c>
    </row>
    <row r="1276" spans="1:25">
      <c r="A1276" t="s">
        <v>9739</v>
      </c>
      <c r="B1276">
        <v>1</v>
      </c>
      <c r="C1276">
        <v>0</v>
      </c>
      <c r="D1276">
        <v>1</v>
      </c>
      <c r="E1276">
        <v>0</v>
      </c>
      <c r="F1276">
        <v>0</v>
      </c>
      <c r="G1276">
        <v>0</v>
      </c>
      <c r="H1276">
        <v>0</v>
      </c>
      <c r="I1276">
        <v>0</v>
      </c>
      <c r="J1276">
        <v>2017</v>
      </c>
      <c r="K1276" t="s">
        <v>623</v>
      </c>
      <c r="L1276" t="s">
        <v>8670</v>
      </c>
      <c r="M1276" t="s">
        <v>11636</v>
      </c>
      <c r="N1276" t="s">
        <v>11629</v>
      </c>
      <c r="O1276" s="1">
        <v>6273</v>
      </c>
      <c r="Q1276" t="s">
        <v>11779</v>
      </c>
      <c r="R1276" t="s">
        <v>11778</v>
      </c>
      <c r="S1276">
        <v>14</v>
      </c>
      <c r="T1276">
        <v>59124.01</v>
      </c>
      <c r="U1276">
        <v>59099</v>
      </c>
      <c r="V1276">
        <v>0</v>
      </c>
      <c r="W1276" t="s">
        <v>11777</v>
      </c>
      <c r="X1276">
        <v>0</v>
      </c>
      <c r="Y1276" t="s">
        <v>11625</v>
      </c>
    </row>
    <row r="1277" spans="1:25">
      <c r="A1277" t="s">
        <v>9739</v>
      </c>
      <c r="B1277">
        <v>1</v>
      </c>
      <c r="C1277">
        <v>0</v>
      </c>
      <c r="D1277">
        <v>1</v>
      </c>
      <c r="E1277">
        <v>0</v>
      </c>
      <c r="F1277">
        <v>0</v>
      </c>
      <c r="G1277">
        <v>0</v>
      </c>
      <c r="H1277">
        <v>0</v>
      </c>
      <c r="I1277">
        <v>0</v>
      </c>
      <c r="J1277">
        <v>2017</v>
      </c>
      <c r="K1277" t="s">
        <v>623</v>
      </c>
      <c r="L1277" t="s">
        <v>8670</v>
      </c>
      <c r="M1277" t="s">
        <v>11692</v>
      </c>
      <c r="N1277" t="s">
        <v>11629</v>
      </c>
      <c r="O1277" s="1">
        <v>31758</v>
      </c>
      <c r="Q1277" t="s">
        <v>11779</v>
      </c>
      <c r="R1277" t="s">
        <v>11778</v>
      </c>
      <c r="S1277">
        <v>3.1</v>
      </c>
      <c r="T1277">
        <v>0.12</v>
      </c>
      <c r="U1277">
        <v>-34</v>
      </c>
      <c r="V1277">
        <v>0</v>
      </c>
      <c r="W1277" t="s">
        <v>11777</v>
      </c>
      <c r="X1277">
        <v>0</v>
      </c>
      <c r="Y1277" t="s">
        <v>11625</v>
      </c>
    </row>
    <row r="1278" spans="1:25">
      <c r="A1278" t="s">
        <v>9739</v>
      </c>
      <c r="B1278">
        <v>1</v>
      </c>
      <c r="C1278">
        <v>0</v>
      </c>
      <c r="D1278">
        <v>1</v>
      </c>
      <c r="E1278">
        <v>0</v>
      </c>
      <c r="F1278">
        <v>0</v>
      </c>
      <c r="G1278">
        <v>0</v>
      </c>
      <c r="H1278">
        <v>0</v>
      </c>
      <c r="I1278">
        <v>0</v>
      </c>
      <c r="J1278">
        <v>2017</v>
      </c>
      <c r="K1278" t="s">
        <v>623</v>
      </c>
      <c r="L1278" t="s">
        <v>8673</v>
      </c>
      <c r="M1278">
        <v>1</v>
      </c>
      <c r="N1278" t="s">
        <v>11629</v>
      </c>
      <c r="O1278" s="1">
        <v>3897</v>
      </c>
      <c r="Q1278" t="s">
        <v>11779</v>
      </c>
      <c r="R1278" t="s">
        <v>11778</v>
      </c>
      <c r="S1278">
        <v>4.5</v>
      </c>
      <c r="T1278">
        <v>12535.03</v>
      </c>
      <c r="U1278">
        <v>12535.03</v>
      </c>
      <c r="V1278">
        <v>0</v>
      </c>
      <c r="W1278" t="s">
        <v>11777</v>
      </c>
      <c r="X1278">
        <v>0</v>
      </c>
      <c r="Y1278" t="s">
        <v>11625</v>
      </c>
    </row>
    <row r="1279" spans="1:25">
      <c r="A1279" t="s">
        <v>9739</v>
      </c>
      <c r="B1279">
        <v>1</v>
      </c>
      <c r="C1279">
        <v>0</v>
      </c>
      <c r="D1279">
        <v>1</v>
      </c>
      <c r="E1279">
        <v>0</v>
      </c>
      <c r="F1279">
        <v>0</v>
      </c>
      <c r="G1279">
        <v>0</v>
      </c>
      <c r="H1279">
        <v>0</v>
      </c>
      <c r="I1279">
        <v>0</v>
      </c>
      <c r="J1279">
        <v>2017</v>
      </c>
      <c r="K1279" t="s">
        <v>623</v>
      </c>
      <c r="L1279" t="s">
        <v>8673</v>
      </c>
      <c r="M1279">
        <v>2</v>
      </c>
      <c r="N1279" t="s">
        <v>11629</v>
      </c>
      <c r="O1279" s="1">
        <v>3897</v>
      </c>
      <c r="Q1279" t="s">
        <v>11779</v>
      </c>
      <c r="R1279" t="s">
        <v>11778</v>
      </c>
      <c r="S1279">
        <v>4.5</v>
      </c>
      <c r="T1279">
        <v>8766.07</v>
      </c>
      <c r="U1279">
        <v>8766.07</v>
      </c>
      <c r="V1279">
        <v>0</v>
      </c>
      <c r="W1279" t="s">
        <v>11777</v>
      </c>
      <c r="X1279">
        <v>0</v>
      </c>
      <c r="Y1279" t="s">
        <v>11625</v>
      </c>
    </row>
    <row r="1280" spans="1:25">
      <c r="A1280" t="s">
        <v>9739</v>
      </c>
      <c r="B1280">
        <v>1</v>
      </c>
      <c r="C1280">
        <v>0</v>
      </c>
      <c r="D1280">
        <v>1</v>
      </c>
      <c r="E1280">
        <v>0</v>
      </c>
      <c r="F1280">
        <v>0</v>
      </c>
      <c r="G1280">
        <v>0</v>
      </c>
      <c r="H1280">
        <v>0</v>
      </c>
      <c r="I1280">
        <v>0</v>
      </c>
      <c r="J1280">
        <v>2017</v>
      </c>
      <c r="K1280" t="s">
        <v>623</v>
      </c>
      <c r="L1280" t="s">
        <v>8673</v>
      </c>
      <c r="M1280">
        <v>3</v>
      </c>
      <c r="N1280" t="s">
        <v>11629</v>
      </c>
      <c r="O1280" s="1">
        <v>3897</v>
      </c>
      <c r="Q1280" t="s">
        <v>11779</v>
      </c>
      <c r="R1280" t="s">
        <v>11778</v>
      </c>
      <c r="S1280">
        <v>4.5</v>
      </c>
      <c r="T1280">
        <v>5736.07</v>
      </c>
      <c r="U1280">
        <v>5736.07</v>
      </c>
      <c r="V1280">
        <v>0</v>
      </c>
      <c r="W1280" t="s">
        <v>11777</v>
      </c>
      <c r="X1280">
        <v>0</v>
      </c>
      <c r="Y1280" t="s">
        <v>11625</v>
      </c>
    </row>
    <row r="1281" spans="1:25">
      <c r="A1281" t="s">
        <v>9739</v>
      </c>
      <c r="B1281">
        <v>1</v>
      </c>
      <c r="C1281">
        <v>0</v>
      </c>
      <c r="D1281">
        <v>1</v>
      </c>
      <c r="E1281">
        <v>0</v>
      </c>
      <c r="F1281">
        <v>0</v>
      </c>
      <c r="G1281">
        <v>0</v>
      </c>
      <c r="H1281">
        <v>0</v>
      </c>
      <c r="I1281">
        <v>0</v>
      </c>
      <c r="J1281">
        <v>2017</v>
      </c>
      <c r="K1281" t="s">
        <v>623</v>
      </c>
      <c r="L1281" t="s">
        <v>8673</v>
      </c>
      <c r="M1281">
        <v>4</v>
      </c>
      <c r="N1281" t="s">
        <v>11629</v>
      </c>
      <c r="O1281" s="1">
        <v>3897</v>
      </c>
      <c r="Q1281" t="s">
        <v>11779</v>
      </c>
      <c r="R1281" t="s">
        <v>11778</v>
      </c>
      <c r="S1281">
        <v>4.5</v>
      </c>
      <c r="T1281">
        <v>7770.05</v>
      </c>
      <c r="U1281">
        <v>7770.05</v>
      </c>
      <c r="V1281">
        <v>0</v>
      </c>
      <c r="W1281" t="s">
        <v>11777</v>
      </c>
      <c r="X1281">
        <v>0</v>
      </c>
      <c r="Y1281" t="s">
        <v>11625</v>
      </c>
    </row>
    <row r="1282" spans="1:25">
      <c r="A1282" t="s">
        <v>9739</v>
      </c>
      <c r="B1282">
        <v>0</v>
      </c>
      <c r="C1282">
        <v>0</v>
      </c>
      <c r="D1282">
        <v>0</v>
      </c>
      <c r="E1282">
        <v>0</v>
      </c>
      <c r="F1282">
        <v>0</v>
      </c>
      <c r="G1282">
        <v>0</v>
      </c>
      <c r="H1282">
        <v>0</v>
      </c>
      <c r="I1282">
        <v>0</v>
      </c>
      <c r="J1282">
        <v>2017</v>
      </c>
      <c r="K1282" t="s">
        <v>623</v>
      </c>
      <c r="L1282" t="s">
        <v>9754</v>
      </c>
      <c r="M1282">
        <v>1</v>
      </c>
      <c r="N1282" t="s">
        <v>11629</v>
      </c>
      <c r="O1282" s="1">
        <v>23316</v>
      </c>
      <c r="Q1282" t="s">
        <v>11779</v>
      </c>
      <c r="R1282" t="s">
        <v>11778</v>
      </c>
      <c r="S1282">
        <v>59</v>
      </c>
      <c r="T1282">
        <v>236694</v>
      </c>
      <c r="U1282">
        <v>236053</v>
      </c>
      <c r="V1282">
        <v>0</v>
      </c>
      <c r="W1282" t="s">
        <v>11777</v>
      </c>
      <c r="X1282">
        <v>0</v>
      </c>
      <c r="Y1282" t="s">
        <v>11625</v>
      </c>
    </row>
    <row r="1283" spans="1:25">
      <c r="A1283" t="s">
        <v>9739</v>
      </c>
      <c r="B1283">
        <v>1</v>
      </c>
      <c r="C1283">
        <v>0</v>
      </c>
      <c r="D1283">
        <v>1</v>
      </c>
      <c r="E1283">
        <v>0</v>
      </c>
      <c r="F1283">
        <v>0</v>
      </c>
      <c r="G1283">
        <v>0</v>
      </c>
      <c r="H1283">
        <v>0</v>
      </c>
      <c r="I1283">
        <v>0</v>
      </c>
      <c r="J1283">
        <v>2017</v>
      </c>
      <c r="K1283" t="s">
        <v>623</v>
      </c>
      <c r="L1283" t="s">
        <v>9751</v>
      </c>
      <c r="M1283">
        <v>3381</v>
      </c>
      <c r="N1283" t="s">
        <v>11645</v>
      </c>
      <c r="O1283" s="1">
        <v>31413</v>
      </c>
      <c r="Q1283" t="s">
        <v>11779</v>
      </c>
      <c r="R1283" t="s">
        <v>11778</v>
      </c>
      <c r="S1283">
        <v>2.5</v>
      </c>
      <c r="T1283">
        <v>0.01</v>
      </c>
      <c r="U1283">
        <v>0.01</v>
      </c>
      <c r="V1283">
        <v>0</v>
      </c>
      <c r="W1283" t="s">
        <v>11777</v>
      </c>
      <c r="X1283">
        <v>0</v>
      </c>
      <c r="Y1283" t="s">
        <v>11625</v>
      </c>
    </row>
    <row r="1284" spans="1:25">
      <c r="A1284" t="s">
        <v>9739</v>
      </c>
      <c r="B1284">
        <v>1</v>
      </c>
      <c r="C1284">
        <v>0</v>
      </c>
      <c r="D1284">
        <v>1</v>
      </c>
      <c r="E1284">
        <v>0</v>
      </c>
      <c r="F1284">
        <v>0</v>
      </c>
      <c r="G1284">
        <v>0</v>
      </c>
      <c r="H1284">
        <v>0</v>
      </c>
      <c r="I1284">
        <v>0</v>
      </c>
      <c r="J1284">
        <v>2017</v>
      </c>
      <c r="K1284" t="s">
        <v>623</v>
      </c>
      <c r="L1284" t="s">
        <v>9749</v>
      </c>
      <c r="M1284">
        <v>1</v>
      </c>
      <c r="N1284" t="s">
        <v>11639</v>
      </c>
      <c r="O1284" s="1">
        <v>29799</v>
      </c>
      <c r="Q1284" t="s">
        <v>11779</v>
      </c>
      <c r="R1284" t="s">
        <v>11778</v>
      </c>
      <c r="S1284">
        <v>5.09</v>
      </c>
      <c r="T1284">
        <v>12416</v>
      </c>
      <c r="U1284">
        <v>12416</v>
      </c>
      <c r="V1284">
        <v>0</v>
      </c>
      <c r="W1284" t="s">
        <v>11777</v>
      </c>
      <c r="X1284">
        <v>0</v>
      </c>
      <c r="Y1284" t="s">
        <v>11625</v>
      </c>
    </row>
    <row r="1285" spans="1:25">
      <c r="A1285" t="s">
        <v>9739</v>
      </c>
      <c r="B1285">
        <v>0</v>
      </c>
      <c r="C1285">
        <v>0</v>
      </c>
      <c r="D1285">
        <v>0</v>
      </c>
      <c r="E1285">
        <v>0</v>
      </c>
      <c r="F1285">
        <v>0</v>
      </c>
      <c r="G1285">
        <v>0</v>
      </c>
      <c r="H1285">
        <v>0</v>
      </c>
      <c r="I1285">
        <v>0</v>
      </c>
      <c r="J1285">
        <v>2017</v>
      </c>
      <c r="K1285" t="s">
        <v>623</v>
      </c>
      <c r="L1285" t="s">
        <v>9746</v>
      </c>
      <c r="M1285" t="s">
        <v>11708</v>
      </c>
      <c r="N1285" t="s">
        <v>11629</v>
      </c>
      <c r="O1285" s="1">
        <v>25416</v>
      </c>
      <c r="Q1285" t="s">
        <v>11779</v>
      </c>
      <c r="R1285" t="s">
        <v>11778</v>
      </c>
      <c r="S1285">
        <v>50</v>
      </c>
      <c r="T1285">
        <v>225155.02</v>
      </c>
      <c r="U1285">
        <v>224921.02</v>
      </c>
      <c r="V1285">
        <v>0</v>
      </c>
      <c r="W1285" t="s">
        <v>11777</v>
      </c>
      <c r="X1285">
        <v>0</v>
      </c>
      <c r="Y1285" t="s">
        <v>11625</v>
      </c>
    </row>
    <row r="1286" spans="1:25">
      <c r="A1286" t="s">
        <v>9739</v>
      </c>
      <c r="B1286">
        <v>0</v>
      </c>
      <c r="C1286">
        <v>0</v>
      </c>
      <c r="D1286">
        <v>0</v>
      </c>
      <c r="E1286">
        <v>0</v>
      </c>
      <c r="F1286">
        <v>0</v>
      </c>
      <c r="G1286">
        <v>0</v>
      </c>
      <c r="H1286">
        <v>0</v>
      </c>
      <c r="I1286">
        <v>0</v>
      </c>
      <c r="J1286">
        <v>2017</v>
      </c>
      <c r="K1286" t="s">
        <v>623</v>
      </c>
      <c r="L1286" t="s">
        <v>9746</v>
      </c>
      <c r="M1286" t="s">
        <v>11784</v>
      </c>
      <c r="N1286" t="s">
        <v>11629</v>
      </c>
      <c r="O1286" s="1">
        <v>25447</v>
      </c>
      <c r="Q1286" t="s">
        <v>11779</v>
      </c>
      <c r="R1286" t="s">
        <v>11778</v>
      </c>
      <c r="S1286">
        <v>50</v>
      </c>
      <c r="T1286">
        <v>100393.04</v>
      </c>
      <c r="U1286">
        <v>99928.04</v>
      </c>
      <c r="V1286">
        <v>0</v>
      </c>
      <c r="W1286" t="s">
        <v>11777</v>
      </c>
      <c r="X1286">
        <v>0</v>
      </c>
      <c r="Y1286" t="s">
        <v>11625</v>
      </c>
    </row>
    <row r="1287" spans="1:25">
      <c r="A1287" t="s">
        <v>9739</v>
      </c>
      <c r="B1287">
        <v>1</v>
      </c>
      <c r="C1287">
        <v>0</v>
      </c>
      <c r="D1287">
        <v>1</v>
      </c>
      <c r="E1287">
        <v>0</v>
      </c>
      <c r="F1287">
        <v>0</v>
      </c>
      <c r="G1287">
        <v>0</v>
      </c>
      <c r="H1287">
        <v>0</v>
      </c>
      <c r="I1287">
        <v>0</v>
      </c>
      <c r="J1287">
        <v>2017</v>
      </c>
      <c r="K1287" t="s">
        <v>623</v>
      </c>
      <c r="L1287" t="s">
        <v>8215</v>
      </c>
      <c r="M1287" t="s">
        <v>11783</v>
      </c>
      <c r="N1287" t="s">
        <v>11629</v>
      </c>
      <c r="O1287" s="1">
        <v>37012</v>
      </c>
      <c r="Q1287" t="s">
        <v>11779</v>
      </c>
      <c r="R1287" t="s">
        <v>11778</v>
      </c>
      <c r="S1287">
        <v>29.7</v>
      </c>
      <c r="T1287">
        <v>23715.040000000001</v>
      </c>
      <c r="U1287">
        <v>23715.040000000001</v>
      </c>
      <c r="V1287">
        <v>0</v>
      </c>
      <c r="W1287" t="s">
        <v>11777</v>
      </c>
      <c r="X1287">
        <v>0</v>
      </c>
      <c r="Y1287" t="s">
        <v>11625</v>
      </c>
    </row>
    <row r="1288" spans="1:25">
      <c r="A1288" t="s">
        <v>9739</v>
      </c>
      <c r="B1288">
        <v>1</v>
      </c>
      <c r="C1288">
        <v>0</v>
      </c>
      <c r="D1288">
        <v>1</v>
      </c>
      <c r="E1288">
        <v>0</v>
      </c>
      <c r="F1288">
        <v>0</v>
      </c>
      <c r="G1288">
        <v>0</v>
      </c>
      <c r="H1288">
        <v>0</v>
      </c>
      <c r="I1288">
        <v>0</v>
      </c>
      <c r="J1288">
        <v>2017</v>
      </c>
      <c r="K1288" t="s">
        <v>623</v>
      </c>
      <c r="L1288" t="s">
        <v>8482</v>
      </c>
      <c r="M1288" t="s">
        <v>11782</v>
      </c>
      <c r="N1288" t="s">
        <v>11629</v>
      </c>
      <c r="O1288" s="1">
        <v>39105</v>
      </c>
      <c r="Q1288" t="s">
        <v>11779</v>
      </c>
      <c r="R1288" t="s">
        <v>11778</v>
      </c>
      <c r="S1288">
        <v>4.6500000000000004</v>
      </c>
      <c r="T1288">
        <v>9782</v>
      </c>
      <c r="U1288">
        <v>9782</v>
      </c>
      <c r="V1288">
        <v>0</v>
      </c>
      <c r="W1288" t="s">
        <v>11777</v>
      </c>
      <c r="X1288">
        <v>0</v>
      </c>
      <c r="Y1288" t="s">
        <v>11625</v>
      </c>
    </row>
    <row r="1289" spans="1:25">
      <c r="A1289" t="s">
        <v>9739</v>
      </c>
      <c r="B1289">
        <v>0</v>
      </c>
      <c r="C1289">
        <v>0</v>
      </c>
      <c r="D1289">
        <v>0</v>
      </c>
      <c r="E1289">
        <v>0</v>
      </c>
      <c r="F1289">
        <v>0</v>
      </c>
      <c r="G1289">
        <v>0</v>
      </c>
      <c r="H1289">
        <v>0</v>
      </c>
      <c r="I1289">
        <v>0</v>
      </c>
      <c r="J1289">
        <v>2017</v>
      </c>
      <c r="K1289" t="s">
        <v>623</v>
      </c>
      <c r="L1289" t="s">
        <v>9744</v>
      </c>
      <c r="M1289" t="s">
        <v>11636</v>
      </c>
      <c r="N1289" t="s">
        <v>11629</v>
      </c>
      <c r="O1289" s="1">
        <v>40739</v>
      </c>
      <c r="Q1289" t="s">
        <v>11779</v>
      </c>
      <c r="R1289" t="s">
        <v>11778</v>
      </c>
      <c r="S1289">
        <v>20</v>
      </c>
      <c r="T1289">
        <v>27072</v>
      </c>
      <c r="U1289">
        <v>-13199</v>
      </c>
      <c r="V1289">
        <v>0</v>
      </c>
      <c r="W1289" t="s">
        <v>11777</v>
      </c>
      <c r="X1289">
        <v>0</v>
      </c>
      <c r="Y1289" t="s">
        <v>11625</v>
      </c>
    </row>
    <row r="1290" spans="1:25">
      <c r="A1290" t="s">
        <v>9739</v>
      </c>
      <c r="B1290">
        <v>0</v>
      </c>
      <c r="C1290">
        <v>0</v>
      </c>
      <c r="D1290">
        <v>0</v>
      </c>
      <c r="E1290">
        <v>0</v>
      </c>
      <c r="F1290">
        <v>0</v>
      </c>
      <c r="G1290">
        <v>0</v>
      </c>
      <c r="H1290">
        <v>0</v>
      </c>
      <c r="I1290">
        <v>0</v>
      </c>
      <c r="J1290">
        <v>2017</v>
      </c>
      <c r="K1290" t="s">
        <v>623</v>
      </c>
      <c r="L1290" t="s">
        <v>9744</v>
      </c>
      <c r="M1290" t="s">
        <v>11692</v>
      </c>
      <c r="N1290" t="s">
        <v>11629</v>
      </c>
      <c r="O1290" s="1">
        <v>40739</v>
      </c>
      <c r="Q1290" t="s">
        <v>11779</v>
      </c>
      <c r="R1290" t="s">
        <v>11778</v>
      </c>
      <c r="S1290">
        <v>20</v>
      </c>
      <c r="T1290">
        <v>31120</v>
      </c>
      <c r="U1290">
        <v>-10879</v>
      </c>
      <c r="V1290">
        <v>0</v>
      </c>
      <c r="W1290" t="s">
        <v>11777</v>
      </c>
      <c r="X1290">
        <v>0</v>
      </c>
      <c r="Y1290" t="s">
        <v>11625</v>
      </c>
    </row>
    <row r="1291" spans="1:25">
      <c r="A1291" t="s">
        <v>9739</v>
      </c>
      <c r="B1291">
        <v>1</v>
      </c>
      <c r="C1291">
        <v>0</v>
      </c>
      <c r="D1291">
        <v>1</v>
      </c>
      <c r="E1291">
        <v>0</v>
      </c>
      <c r="F1291">
        <v>0</v>
      </c>
      <c r="G1291">
        <v>0</v>
      </c>
      <c r="H1291">
        <v>0</v>
      </c>
      <c r="I1291">
        <v>0</v>
      </c>
      <c r="J1291">
        <v>2017</v>
      </c>
      <c r="K1291" t="s">
        <v>623</v>
      </c>
      <c r="L1291" t="s">
        <v>8447</v>
      </c>
      <c r="M1291" t="s">
        <v>11636</v>
      </c>
      <c r="N1291" t="s">
        <v>11629</v>
      </c>
      <c r="O1291" s="1">
        <v>33970</v>
      </c>
      <c r="Q1291" t="s">
        <v>11779</v>
      </c>
      <c r="R1291" t="s">
        <v>11778</v>
      </c>
      <c r="S1291">
        <v>1</v>
      </c>
      <c r="T1291">
        <v>0.01</v>
      </c>
      <c r="U1291">
        <v>0.01</v>
      </c>
      <c r="V1291">
        <v>0</v>
      </c>
      <c r="W1291" t="s">
        <v>11777</v>
      </c>
      <c r="X1291">
        <v>0</v>
      </c>
      <c r="Y1291" t="s">
        <v>11625</v>
      </c>
    </row>
    <row r="1292" spans="1:25">
      <c r="A1292" t="s">
        <v>9739</v>
      </c>
      <c r="B1292">
        <v>1</v>
      </c>
      <c r="C1292">
        <v>0</v>
      </c>
      <c r="D1292">
        <v>1</v>
      </c>
      <c r="E1292">
        <v>0</v>
      </c>
      <c r="F1292">
        <v>0</v>
      </c>
      <c r="G1292">
        <v>0</v>
      </c>
      <c r="H1292">
        <v>0</v>
      </c>
      <c r="I1292">
        <v>0</v>
      </c>
      <c r="J1292">
        <v>2017</v>
      </c>
      <c r="K1292" t="s">
        <v>623</v>
      </c>
      <c r="L1292" t="s">
        <v>9741</v>
      </c>
      <c r="M1292" t="s">
        <v>11781</v>
      </c>
      <c r="N1292" t="s">
        <v>11629</v>
      </c>
      <c r="O1292" s="1">
        <v>32478</v>
      </c>
      <c r="Q1292" t="s">
        <v>11779</v>
      </c>
      <c r="R1292" t="s">
        <v>11778</v>
      </c>
      <c r="S1292">
        <v>5</v>
      </c>
      <c r="T1292">
        <v>11317</v>
      </c>
      <c r="U1292">
        <v>11317</v>
      </c>
      <c r="V1292">
        <v>0</v>
      </c>
      <c r="W1292" t="s">
        <v>11777</v>
      </c>
      <c r="X1292">
        <v>0</v>
      </c>
      <c r="Y1292" t="s">
        <v>11625</v>
      </c>
    </row>
    <row r="1293" spans="1:25">
      <c r="A1293" t="s">
        <v>9739</v>
      </c>
      <c r="B1293">
        <v>1</v>
      </c>
      <c r="C1293">
        <v>0</v>
      </c>
      <c r="D1293">
        <v>1</v>
      </c>
      <c r="E1293">
        <v>0</v>
      </c>
      <c r="F1293">
        <v>0</v>
      </c>
      <c r="G1293">
        <v>0</v>
      </c>
      <c r="H1293">
        <v>0</v>
      </c>
      <c r="I1293">
        <v>0</v>
      </c>
      <c r="J1293">
        <v>2017</v>
      </c>
      <c r="K1293" t="s">
        <v>623</v>
      </c>
      <c r="L1293" t="s">
        <v>8683</v>
      </c>
      <c r="M1293" t="s">
        <v>11780</v>
      </c>
      <c r="N1293" t="s">
        <v>11629</v>
      </c>
      <c r="O1293" s="1">
        <v>42878</v>
      </c>
      <c r="Q1293" t="s">
        <v>11779</v>
      </c>
      <c r="R1293" t="s">
        <v>11778</v>
      </c>
      <c r="S1293">
        <v>7.3</v>
      </c>
      <c r="T1293">
        <v>32976</v>
      </c>
      <c r="U1293">
        <v>32790</v>
      </c>
      <c r="V1293">
        <v>0</v>
      </c>
      <c r="W1293" t="s">
        <v>11777</v>
      </c>
      <c r="X1293">
        <v>0</v>
      </c>
    </row>
    <row r="1294" spans="1:25">
      <c r="A1294" t="s">
        <v>9739</v>
      </c>
      <c r="B1294">
        <v>0</v>
      </c>
      <c r="C1294">
        <v>0</v>
      </c>
      <c r="D1294">
        <v>0</v>
      </c>
      <c r="E1294">
        <v>0</v>
      </c>
      <c r="F1294">
        <v>0</v>
      </c>
      <c r="G1294">
        <v>0</v>
      </c>
      <c r="H1294">
        <v>0</v>
      </c>
      <c r="I1294">
        <v>0</v>
      </c>
      <c r="J1294">
        <v>2017</v>
      </c>
      <c r="K1294" t="s">
        <v>50</v>
      </c>
      <c r="L1294" t="s">
        <v>9858</v>
      </c>
      <c r="M1294">
        <v>154</v>
      </c>
      <c r="N1294" t="s">
        <v>11629</v>
      </c>
      <c r="O1294" s="1">
        <v>13424</v>
      </c>
      <c r="Q1294" t="s">
        <v>11779</v>
      </c>
      <c r="R1294" t="s">
        <v>11778</v>
      </c>
      <c r="S1294">
        <v>1040</v>
      </c>
      <c r="T1294">
        <v>1703348</v>
      </c>
      <c r="U1294">
        <v>1696071</v>
      </c>
      <c r="V1294">
        <v>0</v>
      </c>
      <c r="W1294" t="s">
        <v>11777</v>
      </c>
      <c r="X1294">
        <v>0</v>
      </c>
      <c r="Y1294" t="s">
        <v>11625</v>
      </c>
    </row>
    <row r="1295" spans="1:25">
      <c r="A1295" t="s">
        <v>9739</v>
      </c>
      <c r="B1295">
        <v>0</v>
      </c>
      <c r="C1295">
        <v>0</v>
      </c>
      <c r="D1295">
        <v>0</v>
      </c>
      <c r="E1295">
        <v>0</v>
      </c>
      <c r="F1295">
        <v>0</v>
      </c>
      <c r="G1295">
        <v>0</v>
      </c>
      <c r="H1295">
        <v>0</v>
      </c>
      <c r="I1295">
        <v>0</v>
      </c>
      <c r="J1295">
        <v>2017</v>
      </c>
      <c r="K1295" t="s">
        <v>50</v>
      </c>
      <c r="L1295" t="s">
        <v>9858</v>
      </c>
      <c r="M1295">
        <v>8902</v>
      </c>
      <c r="N1295" t="s">
        <v>11629</v>
      </c>
      <c r="O1295" s="1">
        <v>13424</v>
      </c>
      <c r="Q1295" t="s">
        <v>11779</v>
      </c>
      <c r="R1295" t="s">
        <v>11778</v>
      </c>
      <c r="S1295">
        <v>1040</v>
      </c>
      <c r="T1295">
        <v>1703348</v>
      </c>
      <c r="U1295">
        <v>1696071</v>
      </c>
      <c r="V1295">
        <v>0</v>
      </c>
      <c r="W1295" t="s">
        <v>11777</v>
      </c>
      <c r="X1295">
        <v>0</v>
      </c>
      <c r="Y1295" t="s">
        <v>11625</v>
      </c>
    </row>
    <row r="1296" spans="1:25">
      <c r="A1296" t="s">
        <v>9738</v>
      </c>
      <c r="B1296">
        <v>0</v>
      </c>
      <c r="C1296">
        <v>0</v>
      </c>
      <c r="D1296">
        <v>0</v>
      </c>
      <c r="E1296">
        <v>0</v>
      </c>
      <c r="F1296">
        <v>0</v>
      </c>
      <c r="G1296">
        <v>1</v>
      </c>
      <c r="H1296">
        <v>1</v>
      </c>
      <c r="I1296">
        <v>0</v>
      </c>
      <c r="J1296">
        <v>2017</v>
      </c>
      <c r="K1296" t="s">
        <v>623</v>
      </c>
      <c r="L1296" t="s">
        <v>9737</v>
      </c>
      <c r="M1296" t="s">
        <v>11776</v>
      </c>
      <c r="N1296" t="s">
        <v>11629</v>
      </c>
      <c r="O1296" s="1">
        <v>31174</v>
      </c>
      <c r="Q1296" t="s">
        <v>11635</v>
      </c>
      <c r="R1296" t="s">
        <v>11634</v>
      </c>
      <c r="S1296">
        <v>1196</v>
      </c>
      <c r="T1296">
        <v>8198380.0099999998</v>
      </c>
      <c r="U1296">
        <v>8197877</v>
      </c>
      <c r="V1296">
        <v>83727267.010000005</v>
      </c>
      <c r="W1296" t="s">
        <v>11774</v>
      </c>
      <c r="X1296">
        <v>0</v>
      </c>
      <c r="Y1296" t="s">
        <v>11625</v>
      </c>
    </row>
    <row r="1297" spans="1:25">
      <c r="A1297" t="s">
        <v>9738</v>
      </c>
      <c r="B1297">
        <v>0</v>
      </c>
      <c r="C1297">
        <v>0</v>
      </c>
      <c r="D1297">
        <v>0</v>
      </c>
      <c r="E1297">
        <v>0</v>
      </c>
      <c r="F1297">
        <v>0</v>
      </c>
      <c r="G1297">
        <v>1</v>
      </c>
      <c r="H1297">
        <v>1</v>
      </c>
      <c r="I1297">
        <v>0</v>
      </c>
      <c r="J1297">
        <v>2017</v>
      </c>
      <c r="K1297" t="s">
        <v>623</v>
      </c>
      <c r="L1297" t="s">
        <v>9737</v>
      </c>
      <c r="M1297" t="s">
        <v>11775</v>
      </c>
      <c r="N1297" t="s">
        <v>11629</v>
      </c>
      <c r="O1297" s="1">
        <v>31484</v>
      </c>
      <c r="Q1297" t="s">
        <v>11635</v>
      </c>
      <c r="R1297" t="s">
        <v>11634</v>
      </c>
      <c r="S1297">
        <v>1197</v>
      </c>
      <c r="T1297">
        <v>9753007</v>
      </c>
      <c r="U1297">
        <v>9727124</v>
      </c>
      <c r="V1297">
        <v>100784342</v>
      </c>
      <c r="W1297" t="s">
        <v>11774</v>
      </c>
      <c r="X1297">
        <v>0</v>
      </c>
      <c r="Y1297" t="s">
        <v>11625</v>
      </c>
    </row>
    <row r="1298" spans="1:25">
      <c r="A1298" t="s">
        <v>8921</v>
      </c>
      <c r="B1298">
        <v>1</v>
      </c>
      <c r="C1298">
        <v>0</v>
      </c>
      <c r="D1298">
        <v>0</v>
      </c>
      <c r="E1298">
        <v>0</v>
      </c>
      <c r="F1298">
        <v>0</v>
      </c>
      <c r="G1298">
        <v>0</v>
      </c>
      <c r="H1298">
        <v>0</v>
      </c>
      <c r="I1298">
        <v>0</v>
      </c>
      <c r="J1298">
        <v>2017</v>
      </c>
      <c r="K1298" t="s">
        <v>52</v>
      </c>
      <c r="L1298" t="s">
        <v>8686</v>
      </c>
      <c r="M1298">
        <v>1</v>
      </c>
      <c r="N1298" t="s">
        <v>11629</v>
      </c>
      <c r="O1298" s="1">
        <v>40927</v>
      </c>
      <c r="Q1298" t="s">
        <v>11681</v>
      </c>
      <c r="R1298" t="s">
        <v>73</v>
      </c>
      <c r="S1298">
        <v>290</v>
      </c>
      <c r="T1298">
        <v>709929</v>
      </c>
      <c r="U1298">
        <v>709929</v>
      </c>
      <c r="V1298">
        <v>0</v>
      </c>
      <c r="W1298" t="s">
        <v>11680</v>
      </c>
      <c r="X1298">
        <v>0</v>
      </c>
      <c r="Y1298" t="s">
        <v>11625</v>
      </c>
    </row>
    <row r="1299" spans="1:25">
      <c r="A1299" t="s">
        <v>8921</v>
      </c>
      <c r="B1299">
        <v>1</v>
      </c>
      <c r="C1299">
        <v>0</v>
      </c>
      <c r="D1299">
        <v>0</v>
      </c>
      <c r="E1299">
        <v>0</v>
      </c>
      <c r="F1299">
        <v>0</v>
      </c>
      <c r="G1299">
        <v>0</v>
      </c>
      <c r="H1299">
        <v>0</v>
      </c>
      <c r="I1299">
        <v>0</v>
      </c>
      <c r="J1299">
        <v>2017</v>
      </c>
      <c r="K1299" t="s">
        <v>52</v>
      </c>
      <c r="L1299" t="s">
        <v>8730</v>
      </c>
      <c r="M1299" t="s">
        <v>11773</v>
      </c>
      <c r="N1299" t="s">
        <v>11629</v>
      </c>
      <c r="O1299" s="1">
        <v>41640</v>
      </c>
      <c r="Q1299" t="s">
        <v>11681</v>
      </c>
      <c r="R1299" t="s">
        <v>73</v>
      </c>
      <c r="S1299">
        <v>165</v>
      </c>
      <c r="T1299">
        <v>421037</v>
      </c>
      <c r="U1299">
        <v>413729</v>
      </c>
      <c r="V1299">
        <v>0</v>
      </c>
      <c r="W1299" t="s">
        <v>11680</v>
      </c>
      <c r="X1299">
        <v>0</v>
      </c>
      <c r="Y1299" t="s">
        <v>11625</v>
      </c>
    </row>
    <row r="1300" spans="1:25">
      <c r="A1300" t="s">
        <v>8921</v>
      </c>
      <c r="B1300">
        <v>1</v>
      </c>
      <c r="C1300">
        <v>0</v>
      </c>
      <c r="D1300">
        <v>0</v>
      </c>
      <c r="E1300">
        <v>0</v>
      </c>
      <c r="F1300">
        <v>0</v>
      </c>
      <c r="G1300">
        <v>0</v>
      </c>
      <c r="H1300">
        <v>0</v>
      </c>
      <c r="I1300">
        <v>0</v>
      </c>
      <c r="J1300">
        <v>2017</v>
      </c>
      <c r="K1300" t="s">
        <v>52</v>
      </c>
      <c r="L1300" t="s">
        <v>8688</v>
      </c>
      <c r="M1300">
        <v>5912038</v>
      </c>
      <c r="N1300" t="s">
        <v>11629</v>
      </c>
      <c r="O1300" s="1">
        <v>41583</v>
      </c>
      <c r="Q1300" t="s">
        <v>11681</v>
      </c>
      <c r="R1300" t="s">
        <v>73</v>
      </c>
      <c r="S1300">
        <v>129</v>
      </c>
      <c r="T1300">
        <v>359767</v>
      </c>
      <c r="U1300">
        <v>357987</v>
      </c>
      <c r="V1300">
        <v>0</v>
      </c>
      <c r="W1300" t="s">
        <v>11680</v>
      </c>
      <c r="X1300">
        <v>0</v>
      </c>
      <c r="Y1300" t="s">
        <v>11625</v>
      </c>
    </row>
    <row r="1301" spans="1:25">
      <c r="A1301" t="s">
        <v>8921</v>
      </c>
      <c r="B1301">
        <v>1</v>
      </c>
      <c r="C1301">
        <v>0</v>
      </c>
      <c r="D1301">
        <v>0</v>
      </c>
      <c r="E1301">
        <v>0</v>
      </c>
      <c r="F1301">
        <v>0</v>
      </c>
      <c r="G1301">
        <v>0</v>
      </c>
      <c r="H1301">
        <v>0</v>
      </c>
      <c r="I1301">
        <v>0</v>
      </c>
      <c r="J1301">
        <v>2017</v>
      </c>
      <c r="K1301" t="s">
        <v>52</v>
      </c>
      <c r="L1301" t="s">
        <v>8732</v>
      </c>
      <c r="M1301" t="s">
        <v>11772</v>
      </c>
      <c r="N1301" t="s">
        <v>11629</v>
      </c>
      <c r="O1301" s="1">
        <v>42675</v>
      </c>
      <c r="Q1301" t="s">
        <v>11681</v>
      </c>
      <c r="R1301" t="s">
        <v>73</v>
      </c>
      <c r="S1301">
        <v>100.81</v>
      </c>
      <c r="T1301">
        <v>298107</v>
      </c>
      <c r="U1301">
        <v>290908</v>
      </c>
      <c r="V1301">
        <v>0</v>
      </c>
      <c r="W1301" t="s">
        <v>11680</v>
      </c>
      <c r="X1301">
        <v>0</v>
      </c>
    </row>
    <row r="1302" spans="1:25">
      <c r="A1302" t="s">
        <v>8921</v>
      </c>
      <c r="B1302">
        <v>1</v>
      </c>
      <c r="C1302">
        <v>0</v>
      </c>
      <c r="D1302">
        <v>0</v>
      </c>
      <c r="E1302">
        <v>0</v>
      </c>
      <c r="F1302">
        <v>0</v>
      </c>
      <c r="G1302">
        <v>0</v>
      </c>
      <c r="H1302">
        <v>0</v>
      </c>
      <c r="I1302">
        <v>0</v>
      </c>
      <c r="J1302">
        <v>2017</v>
      </c>
      <c r="K1302" t="s">
        <v>52</v>
      </c>
      <c r="L1302" t="s">
        <v>8736</v>
      </c>
      <c r="M1302" t="s">
        <v>11771</v>
      </c>
      <c r="N1302" t="s">
        <v>11629</v>
      </c>
      <c r="O1302" s="1">
        <v>42583</v>
      </c>
      <c r="Q1302" t="s">
        <v>11681</v>
      </c>
      <c r="R1302" t="s">
        <v>73</v>
      </c>
      <c r="S1302">
        <v>152</v>
      </c>
      <c r="T1302">
        <v>451490</v>
      </c>
      <c r="U1302">
        <v>440627</v>
      </c>
      <c r="V1302">
        <v>0</v>
      </c>
      <c r="W1302" t="s">
        <v>11680</v>
      </c>
      <c r="X1302">
        <v>0</v>
      </c>
    </row>
    <row r="1303" spans="1:25">
      <c r="A1303" t="s">
        <v>8921</v>
      </c>
      <c r="B1303">
        <v>1</v>
      </c>
      <c r="C1303">
        <v>1</v>
      </c>
      <c r="D1303">
        <v>0</v>
      </c>
      <c r="E1303">
        <v>0</v>
      </c>
      <c r="F1303">
        <v>0</v>
      </c>
      <c r="G1303">
        <v>0</v>
      </c>
      <c r="H1303">
        <v>0</v>
      </c>
      <c r="I1303">
        <v>0</v>
      </c>
      <c r="J1303">
        <v>2017</v>
      </c>
      <c r="K1303" t="s">
        <v>623</v>
      </c>
      <c r="L1303" t="s">
        <v>7338</v>
      </c>
      <c r="M1303" t="s">
        <v>11651</v>
      </c>
      <c r="N1303" t="s">
        <v>11629</v>
      </c>
      <c r="O1303" s="1">
        <v>31764</v>
      </c>
      <c r="Q1303" t="s">
        <v>11635</v>
      </c>
      <c r="R1303" t="s">
        <v>11634</v>
      </c>
      <c r="S1303">
        <v>34.200000000000003</v>
      </c>
      <c r="T1303">
        <v>46396</v>
      </c>
      <c r="U1303">
        <v>42565</v>
      </c>
      <c r="V1303">
        <v>610571</v>
      </c>
      <c r="W1303" t="s">
        <v>11680</v>
      </c>
      <c r="X1303">
        <v>10266.1</v>
      </c>
      <c r="Y1303" t="s">
        <v>11770</v>
      </c>
    </row>
    <row r="1304" spans="1:25">
      <c r="A1304" t="s">
        <v>8921</v>
      </c>
      <c r="B1304">
        <v>1</v>
      </c>
      <c r="C1304">
        <v>1</v>
      </c>
      <c r="D1304">
        <v>0</v>
      </c>
      <c r="E1304">
        <v>0</v>
      </c>
      <c r="F1304">
        <v>0</v>
      </c>
      <c r="G1304">
        <v>0</v>
      </c>
      <c r="H1304">
        <v>0</v>
      </c>
      <c r="I1304">
        <v>0</v>
      </c>
      <c r="J1304">
        <v>2017</v>
      </c>
      <c r="K1304" t="s">
        <v>623</v>
      </c>
      <c r="L1304" t="s">
        <v>7341</v>
      </c>
      <c r="M1304" t="s">
        <v>11651</v>
      </c>
      <c r="N1304" t="s">
        <v>11629</v>
      </c>
      <c r="O1304" s="1">
        <v>31764</v>
      </c>
      <c r="Q1304" t="s">
        <v>11635</v>
      </c>
      <c r="R1304" t="s">
        <v>11634</v>
      </c>
      <c r="S1304">
        <v>34.200000000000003</v>
      </c>
      <c r="T1304">
        <v>47767</v>
      </c>
      <c r="U1304">
        <v>43751</v>
      </c>
      <c r="V1304">
        <v>685399</v>
      </c>
      <c r="W1304" t="s">
        <v>11680</v>
      </c>
      <c r="X1304">
        <v>9768.0499999999993</v>
      </c>
      <c r="Y1304" t="s">
        <v>11770</v>
      </c>
    </row>
    <row r="1305" spans="1:25">
      <c r="A1305" t="s">
        <v>8921</v>
      </c>
      <c r="B1305">
        <v>1</v>
      </c>
      <c r="C1305">
        <v>1</v>
      </c>
      <c r="D1305">
        <v>0</v>
      </c>
      <c r="E1305">
        <v>0</v>
      </c>
      <c r="F1305">
        <v>0</v>
      </c>
      <c r="G1305">
        <v>0</v>
      </c>
      <c r="H1305">
        <v>0</v>
      </c>
      <c r="I1305">
        <v>0</v>
      </c>
      <c r="J1305">
        <v>2017</v>
      </c>
      <c r="K1305" t="s">
        <v>623</v>
      </c>
      <c r="L1305" t="s">
        <v>7343</v>
      </c>
      <c r="M1305" t="s">
        <v>11651</v>
      </c>
      <c r="N1305" t="s">
        <v>11629</v>
      </c>
      <c r="O1305" s="1">
        <v>33157</v>
      </c>
      <c r="Q1305" t="s">
        <v>11635</v>
      </c>
      <c r="R1305" t="s">
        <v>11634</v>
      </c>
      <c r="S1305">
        <v>92</v>
      </c>
      <c r="T1305">
        <v>167144</v>
      </c>
      <c r="U1305">
        <v>151662</v>
      </c>
      <c r="V1305">
        <v>1579981</v>
      </c>
      <c r="W1305" t="s">
        <v>11680</v>
      </c>
      <c r="X1305">
        <v>272706.03000000003</v>
      </c>
      <c r="Y1305" t="s">
        <v>11770</v>
      </c>
    </row>
    <row r="1306" spans="1:25">
      <c r="A1306" t="s">
        <v>8921</v>
      </c>
      <c r="B1306">
        <v>1</v>
      </c>
      <c r="C1306">
        <v>1</v>
      </c>
      <c r="D1306">
        <v>0</v>
      </c>
      <c r="E1306">
        <v>0</v>
      </c>
      <c r="F1306">
        <v>0</v>
      </c>
      <c r="G1306">
        <v>0</v>
      </c>
      <c r="H1306">
        <v>0</v>
      </c>
      <c r="I1306">
        <v>0</v>
      </c>
      <c r="J1306">
        <v>2017</v>
      </c>
      <c r="K1306" t="s">
        <v>623</v>
      </c>
      <c r="L1306" t="s">
        <v>7346</v>
      </c>
      <c r="M1306" t="s">
        <v>11651</v>
      </c>
      <c r="N1306" t="s">
        <v>11629</v>
      </c>
      <c r="O1306" s="1">
        <v>32049</v>
      </c>
      <c r="Q1306" t="s">
        <v>11635</v>
      </c>
      <c r="R1306" t="s">
        <v>11634</v>
      </c>
      <c r="S1306">
        <v>34.200000000000003</v>
      </c>
      <c r="T1306">
        <v>56431</v>
      </c>
      <c r="U1306">
        <v>51641</v>
      </c>
      <c r="V1306">
        <v>659899</v>
      </c>
      <c r="W1306" t="s">
        <v>11680</v>
      </c>
      <c r="X1306">
        <v>146348.04</v>
      </c>
      <c r="Y1306" t="s">
        <v>11770</v>
      </c>
    </row>
    <row r="1307" spans="1:25">
      <c r="A1307" t="s">
        <v>8921</v>
      </c>
      <c r="B1307">
        <v>1</v>
      </c>
      <c r="C1307">
        <v>1</v>
      </c>
      <c r="D1307">
        <v>0</v>
      </c>
      <c r="E1307">
        <v>0</v>
      </c>
      <c r="F1307">
        <v>0</v>
      </c>
      <c r="G1307">
        <v>0</v>
      </c>
      <c r="H1307">
        <v>0</v>
      </c>
      <c r="I1307">
        <v>0</v>
      </c>
      <c r="J1307">
        <v>2017</v>
      </c>
      <c r="K1307" t="s">
        <v>623</v>
      </c>
      <c r="L1307" t="s">
        <v>7348</v>
      </c>
      <c r="M1307" t="s">
        <v>11651</v>
      </c>
      <c r="N1307" t="s">
        <v>11629</v>
      </c>
      <c r="O1307" s="1">
        <v>32502</v>
      </c>
      <c r="Q1307" t="s">
        <v>11635</v>
      </c>
      <c r="R1307" t="s">
        <v>11634</v>
      </c>
      <c r="S1307">
        <v>35</v>
      </c>
      <c r="T1307">
        <v>52400</v>
      </c>
      <c r="U1307">
        <v>45910</v>
      </c>
      <c r="V1307">
        <v>485973.01</v>
      </c>
      <c r="W1307" t="s">
        <v>11680</v>
      </c>
      <c r="X1307">
        <v>131056.01</v>
      </c>
      <c r="Y1307" t="s">
        <v>11770</v>
      </c>
    </row>
    <row r="1308" spans="1:25">
      <c r="A1308" t="s">
        <v>8921</v>
      </c>
      <c r="B1308">
        <v>1</v>
      </c>
      <c r="C1308">
        <v>1</v>
      </c>
      <c r="D1308">
        <v>0</v>
      </c>
      <c r="E1308">
        <v>0</v>
      </c>
      <c r="F1308">
        <v>0</v>
      </c>
      <c r="G1308">
        <v>0</v>
      </c>
      <c r="H1308">
        <v>0</v>
      </c>
      <c r="I1308">
        <v>0</v>
      </c>
      <c r="J1308">
        <v>2017</v>
      </c>
      <c r="K1308" t="s">
        <v>623</v>
      </c>
      <c r="L1308" t="s">
        <v>7350</v>
      </c>
      <c r="M1308" t="s">
        <v>11651</v>
      </c>
      <c r="N1308" t="s">
        <v>11629</v>
      </c>
      <c r="O1308" s="1">
        <v>32506</v>
      </c>
      <c r="Q1308" t="s">
        <v>11635</v>
      </c>
      <c r="R1308" t="s">
        <v>11634</v>
      </c>
      <c r="S1308">
        <v>35</v>
      </c>
      <c r="T1308">
        <v>49142</v>
      </c>
      <c r="U1308">
        <v>43708</v>
      </c>
      <c r="V1308">
        <v>463479</v>
      </c>
      <c r="W1308" t="s">
        <v>11680</v>
      </c>
      <c r="X1308">
        <v>151223.03</v>
      </c>
      <c r="Y1308" t="s">
        <v>11770</v>
      </c>
    </row>
    <row r="1309" spans="1:25">
      <c r="A1309" t="s">
        <v>8921</v>
      </c>
      <c r="B1309">
        <v>1</v>
      </c>
      <c r="C1309">
        <v>1</v>
      </c>
      <c r="D1309">
        <v>0</v>
      </c>
      <c r="E1309">
        <v>0</v>
      </c>
      <c r="F1309">
        <v>0</v>
      </c>
      <c r="G1309">
        <v>0</v>
      </c>
      <c r="H1309">
        <v>0</v>
      </c>
      <c r="I1309">
        <v>0</v>
      </c>
      <c r="J1309">
        <v>2017</v>
      </c>
      <c r="K1309" t="s">
        <v>623</v>
      </c>
      <c r="L1309" t="s">
        <v>7352</v>
      </c>
      <c r="M1309" t="s">
        <v>11651</v>
      </c>
      <c r="N1309" t="s">
        <v>11629</v>
      </c>
      <c r="O1309" s="1">
        <v>32843</v>
      </c>
      <c r="Q1309" t="s">
        <v>11635</v>
      </c>
      <c r="R1309" t="s">
        <v>11634</v>
      </c>
      <c r="S1309">
        <v>92</v>
      </c>
      <c r="T1309">
        <v>156774</v>
      </c>
      <c r="U1309">
        <v>143753</v>
      </c>
      <c r="V1309">
        <v>1544739</v>
      </c>
      <c r="W1309" t="s">
        <v>11680</v>
      </c>
      <c r="X1309">
        <v>292877.03999999998</v>
      </c>
      <c r="Y1309" t="s">
        <v>11770</v>
      </c>
    </row>
    <row r="1310" spans="1:25">
      <c r="A1310" t="s">
        <v>8921</v>
      </c>
      <c r="B1310">
        <v>1</v>
      </c>
      <c r="C1310">
        <v>1</v>
      </c>
      <c r="D1310">
        <v>0</v>
      </c>
      <c r="E1310">
        <v>0</v>
      </c>
      <c r="F1310">
        <v>0</v>
      </c>
      <c r="G1310">
        <v>0</v>
      </c>
      <c r="H1310">
        <v>0</v>
      </c>
      <c r="I1310">
        <v>0</v>
      </c>
      <c r="J1310">
        <v>2017</v>
      </c>
      <c r="K1310" t="s">
        <v>623</v>
      </c>
      <c r="L1310" t="s">
        <v>6730</v>
      </c>
      <c r="M1310" t="s">
        <v>4697</v>
      </c>
      <c r="N1310" t="s">
        <v>11629</v>
      </c>
      <c r="O1310" s="1">
        <v>41638</v>
      </c>
      <c r="Q1310" t="s">
        <v>11635</v>
      </c>
      <c r="R1310" t="s">
        <v>11634</v>
      </c>
      <c r="S1310">
        <v>126</v>
      </c>
      <c r="T1310">
        <v>254870.47</v>
      </c>
      <c r="U1310">
        <v>238807.51</v>
      </c>
      <c r="V1310">
        <v>0</v>
      </c>
      <c r="W1310" t="s">
        <v>11680</v>
      </c>
      <c r="X1310">
        <v>439682</v>
      </c>
      <c r="Y1310" t="s">
        <v>11770</v>
      </c>
    </row>
    <row r="1311" spans="1:25">
      <c r="A1311" t="s">
        <v>8921</v>
      </c>
      <c r="B1311">
        <v>1</v>
      </c>
      <c r="C1311">
        <v>1</v>
      </c>
      <c r="D1311">
        <v>0</v>
      </c>
      <c r="E1311">
        <v>0</v>
      </c>
      <c r="F1311">
        <v>0</v>
      </c>
      <c r="G1311">
        <v>0</v>
      </c>
      <c r="H1311">
        <v>0</v>
      </c>
      <c r="I1311">
        <v>0</v>
      </c>
      <c r="J1311">
        <v>2017</v>
      </c>
      <c r="K1311" t="s">
        <v>623</v>
      </c>
      <c r="L1311" t="s">
        <v>6734</v>
      </c>
      <c r="M1311" t="s">
        <v>4700</v>
      </c>
      <c r="N1311" t="s">
        <v>11629</v>
      </c>
      <c r="O1311" s="1">
        <v>41639</v>
      </c>
      <c r="Q1311" t="s">
        <v>11635</v>
      </c>
      <c r="R1311" t="s">
        <v>11634</v>
      </c>
      <c r="S1311">
        <v>133</v>
      </c>
      <c r="T1311">
        <v>251350.37</v>
      </c>
      <c r="U1311">
        <v>236825.26</v>
      </c>
      <c r="V1311">
        <v>0</v>
      </c>
      <c r="W1311" t="s">
        <v>11680</v>
      </c>
      <c r="X1311">
        <v>417028</v>
      </c>
      <c r="Y1311" t="s">
        <v>11770</v>
      </c>
    </row>
    <row r="1312" spans="1:25">
      <c r="A1312" t="s">
        <v>8921</v>
      </c>
      <c r="B1312">
        <v>1</v>
      </c>
      <c r="C1312">
        <v>1</v>
      </c>
      <c r="D1312">
        <v>0</v>
      </c>
      <c r="E1312">
        <v>0</v>
      </c>
      <c r="F1312">
        <v>0</v>
      </c>
      <c r="G1312">
        <v>0</v>
      </c>
      <c r="H1312">
        <v>0</v>
      </c>
      <c r="I1312">
        <v>0</v>
      </c>
      <c r="J1312">
        <v>2017</v>
      </c>
      <c r="K1312" t="s">
        <v>623</v>
      </c>
      <c r="L1312" t="s">
        <v>6737</v>
      </c>
      <c r="M1312" t="s">
        <v>4702</v>
      </c>
      <c r="N1312" t="s">
        <v>11629</v>
      </c>
      <c r="O1312" s="1">
        <v>41639</v>
      </c>
      <c r="Q1312" t="s">
        <v>11635</v>
      </c>
      <c r="R1312" t="s">
        <v>11634</v>
      </c>
      <c r="S1312">
        <v>133</v>
      </c>
      <c r="T1312">
        <v>258675.15</v>
      </c>
      <c r="U1312">
        <v>243788.05</v>
      </c>
      <c r="V1312">
        <v>0</v>
      </c>
      <c r="W1312" t="s">
        <v>11680</v>
      </c>
      <c r="X1312">
        <v>422556</v>
      </c>
      <c r="Y1312" t="s">
        <v>11770</v>
      </c>
    </row>
    <row r="1313" spans="1:25">
      <c r="A1313" t="s">
        <v>8921</v>
      </c>
      <c r="B1313">
        <v>1</v>
      </c>
      <c r="C1313">
        <v>0</v>
      </c>
      <c r="D1313">
        <v>0</v>
      </c>
      <c r="E1313">
        <v>0</v>
      </c>
      <c r="F1313">
        <v>0</v>
      </c>
      <c r="G1313">
        <v>0</v>
      </c>
      <c r="H1313">
        <v>0</v>
      </c>
      <c r="I1313">
        <v>0</v>
      </c>
      <c r="J1313">
        <v>2017</v>
      </c>
      <c r="K1313" t="s">
        <v>623</v>
      </c>
      <c r="L1313" t="s">
        <v>6289</v>
      </c>
      <c r="M1313">
        <v>1</v>
      </c>
      <c r="N1313" t="s">
        <v>11629</v>
      </c>
      <c r="O1313" s="1">
        <v>41258</v>
      </c>
      <c r="Q1313" t="s">
        <v>11681</v>
      </c>
      <c r="R1313" t="s">
        <v>73</v>
      </c>
      <c r="S1313">
        <v>110</v>
      </c>
      <c r="T1313">
        <v>269219</v>
      </c>
      <c r="U1313">
        <v>269219</v>
      </c>
      <c r="V1313">
        <v>0</v>
      </c>
      <c r="W1313" t="s">
        <v>11680</v>
      </c>
      <c r="X1313">
        <v>0</v>
      </c>
      <c r="Y1313" t="s">
        <v>11625</v>
      </c>
    </row>
    <row r="1314" spans="1:25">
      <c r="A1314" t="s">
        <v>8921</v>
      </c>
      <c r="B1314">
        <v>1</v>
      </c>
      <c r="C1314">
        <v>0</v>
      </c>
      <c r="D1314">
        <v>0</v>
      </c>
      <c r="E1314">
        <v>0</v>
      </c>
      <c r="F1314">
        <v>0</v>
      </c>
      <c r="G1314">
        <v>0</v>
      </c>
      <c r="H1314">
        <v>0</v>
      </c>
      <c r="I1314">
        <v>0</v>
      </c>
      <c r="J1314">
        <v>2017</v>
      </c>
      <c r="K1314" t="s">
        <v>623</v>
      </c>
      <c r="L1314" t="s">
        <v>7876</v>
      </c>
      <c r="M1314">
        <v>1</v>
      </c>
      <c r="N1314" t="s">
        <v>11629</v>
      </c>
      <c r="O1314" s="1">
        <v>34486</v>
      </c>
      <c r="Q1314" t="s">
        <v>11681</v>
      </c>
      <c r="R1314" t="s">
        <v>73</v>
      </c>
      <c r="S1314">
        <v>0.2</v>
      </c>
      <c r="T1314">
        <v>268</v>
      </c>
      <c r="U1314">
        <v>264</v>
      </c>
      <c r="V1314">
        <v>0</v>
      </c>
      <c r="W1314" t="s">
        <v>11680</v>
      </c>
      <c r="X1314">
        <v>0</v>
      </c>
      <c r="Y1314" t="s">
        <v>11625</v>
      </c>
    </row>
    <row r="1315" spans="1:25">
      <c r="A1315" t="s">
        <v>8921</v>
      </c>
      <c r="B1315">
        <v>1</v>
      </c>
      <c r="C1315">
        <v>1</v>
      </c>
      <c r="D1315">
        <v>0</v>
      </c>
      <c r="E1315">
        <v>0</v>
      </c>
      <c r="F1315">
        <v>0</v>
      </c>
      <c r="G1315">
        <v>0</v>
      </c>
      <c r="H1315">
        <v>0</v>
      </c>
      <c r="I1315">
        <v>0</v>
      </c>
      <c r="J1315">
        <v>2017</v>
      </c>
      <c r="K1315" t="s">
        <v>623</v>
      </c>
      <c r="L1315" t="s">
        <v>6931</v>
      </c>
      <c r="M1315" t="s">
        <v>11769</v>
      </c>
      <c r="N1315" t="s">
        <v>11629</v>
      </c>
      <c r="O1315" s="1">
        <v>41977</v>
      </c>
      <c r="Q1315" t="s">
        <v>11635</v>
      </c>
      <c r="R1315" t="s">
        <v>11634</v>
      </c>
      <c r="S1315">
        <v>125</v>
      </c>
      <c r="T1315">
        <v>335068.09999999998</v>
      </c>
      <c r="U1315">
        <v>303650.40000000002</v>
      </c>
      <c r="V1315">
        <v>0</v>
      </c>
      <c r="W1315" t="s">
        <v>11680</v>
      </c>
      <c r="X1315">
        <v>0</v>
      </c>
      <c r="Y1315" t="s">
        <v>11625</v>
      </c>
    </row>
    <row r="1316" spans="1:25">
      <c r="A1316" t="s">
        <v>8921</v>
      </c>
      <c r="B1316">
        <v>1</v>
      </c>
      <c r="C1316">
        <v>1</v>
      </c>
      <c r="D1316">
        <v>0</v>
      </c>
      <c r="E1316">
        <v>0</v>
      </c>
      <c r="F1316">
        <v>0</v>
      </c>
      <c r="G1316">
        <v>0</v>
      </c>
      <c r="H1316">
        <v>0</v>
      </c>
      <c r="I1316">
        <v>0</v>
      </c>
      <c r="J1316">
        <v>2017</v>
      </c>
      <c r="K1316" t="s">
        <v>623</v>
      </c>
      <c r="L1316" t="s">
        <v>6931</v>
      </c>
      <c r="M1316" t="s">
        <v>11768</v>
      </c>
      <c r="N1316" t="s">
        <v>11629</v>
      </c>
      <c r="O1316" s="1">
        <v>41977</v>
      </c>
      <c r="Q1316" t="s">
        <v>11635</v>
      </c>
      <c r="R1316" t="s">
        <v>11634</v>
      </c>
      <c r="S1316">
        <v>125</v>
      </c>
      <c r="T1316">
        <v>320553.77</v>
      </c>
      <c r="U1316">
        <v>289651.18</v>
      </c>
      <c r="V1316">
        <v>0</v>
      </c>
      <c r="W1316" t="s">
        <v>11680</v>
      </c>
      <c r="X1316">
        <v>0</v>
      </c>
      <c r="Y1316" t="s">
        <v>11625</v>
      </c>
    </row>
    <row r="1317" spans="1:25">
      <c r="A1317" t="s">
        <v>8921</v>
      </c>
      <c r="B1317">
        <v>1</v>
      </c>
      <c r="C1317">
        <v>0</v>
      </c>
      <c r="D1317">
        <v>0</v>
      </c>
      <c r="E1317">
        <v>0</v>
      </c>
      <c r="F1317">
        <v>0</v>
      </c>
      <c r="G1317">
        <v>0</v>
      </c>
      <c r="H1317">
        <v>0</v>
      </c>
      <c r="I1317">
        <v>0</v>
      </c>
      <c r="J1317">
        <v>2017</v>
      </c>
      <c r="K1317" t="s">
        <v>623</v>
      </c>
      <c r="L1317" t="s">
        <v>7658</v>
      </c>
      <c r="M1317">
        <v>1</v>
      </c>
      <c r="N1317" t="s">
        <v>11629</v>
      </c>
      <c r="O1317" s="1">
        <v>40169</v>
      </c>
      <c r="Q1317" t="s">
        <v>11681</v>
      </c>
      <c r="R1317" t="s">
        <v>73</v>
      </c>
      <c r="S1317">
        <v>2</v>
      </c>
      <c r="T1317">
        <v>3434</v>
      </c>
      <c r="U1317">
        <v>3434</v>
      </c>
      <c r="V1317">
        <v>0</v>
      </c>
      <c r="W1317" t="s">
        <v>11680</v>
      </c>
      <c r="X1317">
        <v>0</v>
      </c>
      <c r="Y1317" t="s">
        <v>11625</v>
      </c>
    </row>
    <row r="1318" spans="1:25">
      <c r="A1318" t="s">
        <v>8921</v>
      </c>
      <c r="B1318">
        <v>1</v>
      </c>
      <c r="C1318">
        <v>0</v>
      </c>
      <c r="D1318">
        <v>0</v>
      </c>
      <c r="E1318">
        <v>0</v>
      </c>
      <c r="F1318">
        <v>0</v>
      </c>
      <c r="G1318">
        <v>0</v>
      </c>
      <c r="H1318">
        <v>0</v>
      </c>
      <c r="I1318">
        <v>0</v>
      </c>
      <c r="J1318">
        <v>2017</v>
      </c>
      <c r="K1318" t="s">
        <v>623</v>
      </c>
      <c r="L1318" t="s">
        <v>6206</v>
      </c>
      <c r="M1318">
        <v>1</v>
      </c>
      <c r="N1318" t="s">
        <v>11629</v>
      </c>
      <c r="O1318" s="1">
        <v>40165</v>
      </c>
      <c r="Q1318" t="s">
        <v>11681</v>
      </c>
      <c r="R1318" t="s">
        <v>73</v>
      </c>
      <c r="S1318">
        <v>21</v>
      </c>
      <c r="T1318">
        <v>44009.29</v>
      </c>
      <c r="U1318">
        <v>44009.29</v>
      </c>
      <c r="V1318">
        <v>0</v>
      </c>
      <c r="W1318" t="s">
        <v>11680</v>
      </c>
      <c r="X1318">
        <v>0</v>
      </c>
      <c r="Y1318" t="s">
        <v>11625</v>
      </c>
    </row>
    <row r="1319" spans="1:25">
      <c r="A1319" t="s">
        <v>8921</v>
      </c>
      <c r="B1319">
        <v>1</v>
      </c>
      <c r="C1319">
        <v>0</v>
      </c>
      <c r="D1319">
        <v>0</v>
      </c>
      <c r="E1319">
        <v>0</v>
      </c>
      <c r="F1319">
        <v>0</v>
      </c>
      <c r="G1319">
        <v>0</v>
      </c>
      <c r="H1319">
        <v>0</v>
      </c>
      <c r="I1319">
        <v>0</v>
      </c>
      <c r="J1319">
        <v>2017</v>
      </c>
      <c r="K1319" t="s">
        <v>623</v>
      </c>
      <c r="L1319" t="s">
        <v>6727</v>
      </c>
      <c r="M1319">
        <v>1</v>
      </c>
      <c r="N1319" t="s">
        <v>11629</v>
      </c>
      <c r="O1319" s="1">
        <v>39570</v>
      </c>
      <c r="Q1319" t="s">
        <v>11681</v>
      </c>
      <c r="R1319" t="s">
        <v>73</v>
      </c>
      <c r="S1319">
        <v>1</v>
      </c>
      <c r="T1319">
        <v>2032</v>
      </c>
      <c r="U1319">
        <v>2032</v>
      </c>
      <c r="V1319">
        <v>0</v>
      </c>
      <c r="W1319" t="s">
        <v>11680</v>
      </c>
      <c r="X1319">
        <v>0</v>
      </c>
      <c r="Y1319" t="s">
        <v>11625</v>
      </c>
    </row>
    <row r="1320" spans="1:25">
      <c r="A1320" t="s">
        <v>8921</v>
      </c>
      <c r="B1320">
        <v>1</v>
      </c>
      <c r="C1320">
        <v>0</v>
      </c>
      <c r="D1320">
        <v>0</v>
      </c>
      <c r="E1320">
        <v>0</v>
      </c>
      <c r="F1320">
        <v>0</v>
      </c>
      <c r="G1320">
        <v>0</v>
      </c>
      <c r="H1320">
        <v>0</v>
      </c>
      <c r="I1320">
        <v>0</v>
      </c>
      <c r="J1320">
        <v>2017</v>
      </c>
      <c r="K1320" t="s">
        <v>623</v>
      </c>
      <c r="L1320" t="s">
        <v>7805</v>
      </c>
      <c r="M1320">
        <v>1</v>
      </c>
      <c r="N1320" t="s">
        <v>11629</v>
      </c>
      <c r="O1320" s="1">
        <v>40360</v>
      </c>
      <c r="Q1320" t="s">
        <v>11681</v>
      </c>
      <c r="R1320" t="s">
        <v>73</v>
      </c>
      <c r="S1320">
        <v>1</v>
      </c>
      <c r="T1320">
        <v>1930</v>
      </c>
      <c r="U1320">
        <v>1930</v>
      </c>
      <c r="V1320">
        <v>0</v>
      </c>
      <c r="W1320" t="s">
        <v>11680</v>
      </c>
      <c r="X1320">
        <v>0</v>
      </c>
      <c r="Y1320" t="s">
        <v>11625</v>
      </c>
    </row>
    <row r="1321" spans="1:25">
      <c r="A1321" t="s">
        <v>8921</v>
      </c>
      <c r="B1321">
        <v>1</v>
      </c>
      <c r="C1321">
        <v>0</v>
      </c>
      <c r="D1321">
        <v>0</v>
      </c>
      <c r="E1321">
        <v>0</v>
      </c>
      <c r="F1321">
        <v>0</v>
      </c>
      <c r="G1321">
        <v>0</v>
      </c>
      <c r="H1321">
        <v>0</v>
      </c>
      <c r="I1321">
        <v>0</v>
      </c>
      <c r="J1321">
        <v>2017</v>
      </c>
      <c r="K1321" t="s">
        <v>623</v>
      </c>
      <c r="L1321" t="s">
        <v>6063</v>
      </c>
      <c r="M1321" t="s">
        <v>11767</v>
      </c>
      <c r="N1321" t="s">
        <v>11629</v>
      </c>
      <c r="O1321" s="1">
        <v>40170</v>
      </c>
      <c r="Q1321" t="s">
        <v>11681</v>
      </c>
      <c r="R1321" t="s">
        <v>73</v>
      </c>
      <c r="S1321">
        <v>3.6</v>
      </c>
      <c r="T1321">
        <v>5960</v>
      </c>
      <c r="U1321">
        <v>5960</v>
      </c>
      <c r="V1321">
        <v>0</v>
      </c>
      <c r="W1321" t="s">
        <v>11680</v>
      </c>
      <c r="X1321">
        <v>0</v>
      </c>
      <c r="Y1321" t="s">
        <v>11625</v>
      </c>
    </row>
    <row r="1322" spans="1:25">
      <c r="A1322" t="s">
        <v>8921</v>
      </c>
      <c r="B1322">
        <v>1</v>
      </c>
      <c r="C1322">
        <v>0</v>
      </c>
      <c r="D1322">
        <v>0</v>
      </c>
      <c r="E1322">
        <v>0</v>
      </c>
      <c r="F1322">
        <v>0</v>
      </c>
      <c r="G1322">
        <v>0</v>
      </c>
      <c r="H1322">
        <v>0</v>
      </c>
      <c r="I1322">
        <v>0</v>
      </c>
      <c r="J1322">
        <v>2017</v>
      </c>
      <c r="K1322" t="s">
        <v>623</v>
      </c>
      <c r="L1322" t="s">
        <v>7468</v>
      </c>
      <c r="M1322">
        <v>1</v>
      </c>
      <c r="N1322" t="s">
        <v>11629</v>
      </c>
      <c r="O1322" s="1">
        <v>40087</v>
      </c>
      <c r="Q1322" t="s">
        <v>11681</v>
      </c>
      <c r="R1322" t="s">
        <v>73</v>
      </c>
      <c r="S1322">
        <v>1.22</v>
      </c>
      <c r="T1322">
        <v>642</v>
      </c>
      <c r="U1322">
        <v>642</v>
      </c>
      <c r="V1322">
        <v>0</v>
      </c>
      <c r="W1322" t="s">
        <v>11680</v>
      </c>
      <c r="X1322">
        <v>0</v>
      </c>
      <c r="Y1322" t="s">
        <v>11625</v>
      </c>
    </row>
    <row r="1323" spans="1:25">
      <c r="A1323" t="s">
        <v>8921</v>
      </c>
      <c r="B1323">
        <v>1</v>
      </c>
      <c r="C1323">
        <v>0</v>
      </c>
      <c r="D1323">
        <v>0</v>
      </c>
      <c r="E1323">
        <v>0</v>
      </c>
      <c r="F1323">
        <v>0</v>
      </c>
      <c r="G1323">
        <v>0</v>
      </c>
      <c r="H1323">
        <v>0</v>
      </c>
      <c r="I1323">
        <v>0</v>
      </c>
      <c r="J1323">
        <v>2017</v>
      </c>
      <c r="K1323" t="s">
        <v>623</v>
      </c>
      <c r="L1323" t="s">
        <v>7257</v>
      </c>
      <c r="M1323">
        <v>1</v>
      </c>
      <c r="N1323" t="s">
        <v>11629</v>
      </c>
      <c r="O1323" s="1">
        <v>39934</v>
      </c>
      <c r="Q1323" t="s">
        <v>11681</v>
      </c>
      <c r="R1323" t="s">
        <v>73</v>
      </c>
      <c r="S1323">
        <v>1</v>
      </c>
      <c r="T1323">
        <v>2136</v>
      </c>
      <c r="U1323">
        <v>2136</v>
      </c>
      <c r="V1323">
        <v>0</v>
      </c>
      <c r="W1323" t="s">
        <v>11680</v>
      </c>
      <c r="X1323">
        <v>0</v>
      </c>
      <c r="Y1323" t="s">
        <v>11625</v>
      </c>
    </row>
    <row r="1324" spans="1:25">
      <c r="A1324" t="s">
        <v>8921</v>
      </c>
      <c r="B1324">
        <v>1</v>
      </c>
      <c r="C1324">
        <v>0</v>
      </c>
      <c r="D1324">
        <v>0</v>
      </c>
      <c r="E1324">
        <v>0</v>
      </c>
      <c r="F1324">
        <v>0</v>
      </c>
      <c r="G1324">
        <v>0</v>
      </c>
      <c r="H1324">
        <v>0</v>
      </c>
      <c r="I1324">
        <v>0</v>
      </c>
      <c r="J1324">
        <v>2017</v>
      </c>
      <c r="K1324" t="s">
        <v>623</v>
      </c>
      <c r="L1324" t="s">
        <v>7257</v>
      </c>
      <c r="M1324">
        <v>2</v>
      </c>
      <c r="N1324" t="s">
        <v>11629</v>
      </c>
      <c r="O1324" s="1">
        <v>39934</v>
      </c>
      <c r="Q1324" t="s">
        <v>11681</v>
      </c>
      <c r="R1324" t="s">
        <v>73</v>
      </c>
      <c r="S1324">
        <v>0.38</v>
      </c>
      <c r="T1324">
        <v>721</v>
      </c>
      <c r="U1324">
        <v>721</v>
      </c>
      <c r="V1324">
        <v>0</v>
      </c>
      <c r="W1324" t="s">
        <v>11680</v>
      </c>
      <c r="X1324">
        <v>0</v>
      </c>
      <c r="Y1324" t="s">
        <v>11625</v>
      </c>
    </row>
    <row r="1325" spans="1:25">
      <c r="A1325" t="s">
        <v>8921</v>
      </c>
      <c r="B1325">
        <v>1</v>
      </c>
      <c r="C1325">
        <v>0</v>
      </c>
      <c r="D1325">
        <v>0</v>
      </c>
      <c r="E1325">
        <v>0</v>
      </c>
      <c r="F1325">
        <v>0</v>
      </c>
      <c r="G1325">
        <v>0</v>
      </c>
      <c r="H1325">
        <v>0</v>
      </c>
      <c r="I1325">
        <v>0</v>
      </c>
      <c r="J1325">
        <v>2017</v>
      </c>
      <c r="K1325" t="s">
        <v>623</v>
      </c>
      <c r="L1325" t="s">
        <v>6265</v>
      </c>
      <c r="M1325" t="s">
        <v>11766</v>
      </c>
      <c r="N1325" t="s">
        <v>11629</v>
      </c>
      <c r="O1325" s="1">
        <v>40277</v>
      </c>
      <c r="Q1325" t="s">
        <v>11681</v>
      </c>
      <c r="R1325" t="s">
        <v>73</v>
      </c>
      <c r="S1325">
        <v>5</v>
      </c>
      <c r="T1325">
        <v>9250</v>
      </c>
      <c r="U1325">
        <v>9250</v>
      </c>
      <c r="V1325">
        <v>0</v>
      </c>
      <c r="W1325" t="s">
        <v>11680</v>
      </c>
      <c r="X1325">
        <v>0</v>
      </c>
      <c r="Y1325" t="s">
        <v>11625</v>
      </c>
    </row>
    <row r="1326" spans="1:25">
      <c r="A1326" t="s">
        <v>8921</v>
      </c>
      <c r="B1326">
        <v>1</v>
      </c>
      <c r="C1326">
        <v>0</v>
      </c>
      <c r="D1326">
        <v>0</v>
      </c>
      <c r="E1326">
        <v>0</v>
      </c>
      <c r="F1326">
        <v>0</v>
      </c>
      <c r="G1326">
        <v>0</v>
      </c>
      <c r="H1326">
        <v>0</v>
      </c>
      <c r="I1326">
        <v>0</v>
      </c>
      <c r="J1326">
        <v>2017</v>
      </c>
      <c r="K1326" t="s">
        <v>623</v>
      </c>
      <c r="L1326" t="s">
        <v>7596</v>
      </c>
      <c r="M1326">
        <v>1</v>
      </c>
      <c r="N1326" t="s">
        <v>11629</v>
      </c>
      <c r="O1326" s="1">
        <v>40483</v>
      </c>
      <c r="Q1326" t="s">
        <v>11681</v>
      </c>
      <c r="R1326" t="s">
        <v>73</v>
      </c>
      <c r="S1326">
        <v>4.5</v>
      </c>
      <c r="T1326">
        <v>6553</v>
      </c>
      <c r="U1326">
        <v>6545</v>
      </c>
      <c r="V1326">
        <v>0</v>
      </c>
      <c r="W1326" t="s">
        <v>11680</v>
      </c>
      <c r="X1326">
        <v>0</v>
      </c>
      <c r="Y1326" t="s">
        <v>11625</v>
      </c>
    </row>
    <row r="1327" spans="1:25">
      <c r="A1327" t="s">
        <v>8921</v>
      </c>
      <c r="B1327">
        <v>1</v>
      </c>
      <c r="C1327">
        <v>0</v>
      </c>
      <c r="D1327">
        <v>0</v>
      </c>
      <c r="E1327">
        <v>0</v>
      </c>
      <c r="F1327">
        <v>0</v>
      </c>
      <c r="G1327">
        <v>0</v>
      </c>
      <c r="H1327">
        <v>0</v>
      </c>
      <c r="I1327">
        <v>0</v>
      </c>
      <c r="J1327">
        <v>2017</v>
      </c>
      <c r="K1327" t="s">
        <v>623</v>
      </c>
      <c r="L1327" t="s">
        <v>6178</v>
      </c>
      <c r="M1327">
        <v>1</v>
      </c>
      <c r="N1327" t="s">
        <v>11629</v>
      </c>
      <c r="O1327" s="1">
        <v>40760</v>
      </c>
      <c r="Q1327" t="s">
        <v>11681</v>
      </c>
      <c r="R1327" t="s">
        <v>73</v>
      </c>
      <c r="S1327">
        <v>6</v>
      </c>
      <c r="T1327">
        <v>10909</v>
      </c>
      <c r="U1327">
        <v>10667</v>
      </c>
      <c r="V1327">
        <v>0</v>
      </c>
      <c r="W1327" t="s">
        <v>11680</v>
      </c>
      <c r="X1327">
        <v>0</v>
      </c>
      <c r="Y1327" t="s">
        <v>11625</v>
      </c>
    </row>
    <row r="1328" spans="1:25">
      <c r="A1328" t="s">
        <v>8921</v>
      </c>
      <c r="B1328">
        <v>1</v>
      </c>
      <c r="C1328">
        <v>0</v>
      </c>
      <c r="D1328">
        <v>0</v>
      </c>
      <c r="E1328">
        <v>0</v>
      </c>
      <c r="F1328">
        <v>0</v>
      </c>
      <c r="G1328">
        <v>0</v>
      </c>
      <c r="H1328">
        <v>0</v>
      </c>
      <c r="I1328">
        <v>0</v>
      </c>
      <c r="J1328">
        <v>2017</v>
      </c>
      <c r="K1328" t="s">
        <v>623</v>
      </c>
      <c r="L1328" t="s">
        <v>7575</v>
      </c>
      <c r="M1328">
        <v>1</v>
      </c>
      <c r="N1328" t="s">
        <v>11629</v>
      </c>
      <c r="O1328" s="1">
        <v>40543</v>
      </c>
      <c r="Q1328" t="s">
        <v>11681</v>
      </c>
      <c r="R1328" t="s">
        <v>73</v>
      </c>
      <c r="S1328">
        <v>20</v>
      </c>
      <c r="T1328">
        <v>36261</v>
      </c>
      <c r="U1328">
        <v>35509</v>
      </c>
      <c r="V1328">
        <v>0</v>
      </c>
      <c r="W1328" t="s">
        <v>11680</v>
      </c>
      <c r="X1328">
        <v>0</v>
      </c>
      <c r="Y1328" t="s">
        <v>11625</v>
      </c>
    </row>
    <row r="1329" spans="1:25">
      <c r="A1329" t="s">
        <v>8921</v>
      </c>
      <c r="B1329">
        <v>1</v>
      </c>
      <c r="C1329">
        <v>0</v>
      </c>
      <c r="D1329">
        <v>0</v>
      </c>
      <c r="E1329">
        <v>0</v>
      </c>
      <c r="F1329">
        <v>0</v>
      </c>
      <c r="G1329">
        <v>0</v>
      </c>
      <c r="H1329">
        <v>0</v>
      </c>
      <c r="I1329">
        <v>0</v>
      </c>
      <c r="J1329">
        <v>2017</v>
      </c>
      <c r="K1329" t="s">
        <v>623</v>
      </c>
      <c r="L1329" t="s">
        <v>7471</v>
      </c>
      <c r="M1329">
        <v>1</v>
      </c>
      <c r="N1329" t="s">
        <v>11629</v>
      </c>
      <c r="O1329" s="1">
        <v>40603</v>
      </c>
      <c r="Q1329" t="s">
        <v>11681</v>
      </c>
      <c r="R1329" t="s">
        <v>73</v>
      </c>
      <c r="S1329">
        <v>1.22</v>
      </c>
      <c r="T1329">
        <v>1147</v>
      </c>
      <c r="U1329">
        <v>1147</v>
      </c>
      <c r="V1329">
        <v>0</v>
      </c>
      <c r="W1329" t="s">
        <v>11680</v>
      </c>
      <c r="X1329">
        <v>0</v>
      </c>
      <c r="Y1329" t="s">
        <v>11625</v>
      </c>
    </row>
    <row r="1330" spans="1:25">
      <c r="A1330" t="s">
        <v>8921</v>
      </c>
      <c r="B1330">
        <v>1</v>
      </c>
      <c r="C1330">
        <v>0</v>
      </c>
      <c r="D1330">
        <v>0</v>
      </c>
      <c r="E1330">
        <v>0</v>
      </c>
      <c r="F1330">
        <v>0</v>
      </c>
      <c r="G1330">
        <v>0</v>
      </c>
      <c r="H1330">
        <v>0</v>
      </c>
      <c r="I1330">
        <v>0</v>
      </c>
      <c r="J1330">
        <v>2017</v>
      </c>
      <c r="K1330" t="s">
        <v>623</v>
      </c>
      <c r="L1330" t="s">
        <v>7657</v>
      </c>
      <c r="M1330" t="s">
        <v>11636</v>
      </c>
      <c r="N1330" t="s">
        <v>11629</v>
      </c>
      <c r="O1330" s="1">
        <v>39600</v>
      </c>
      <c r="Q1330" t="s">
        <v>11681</v>
      </c>
      <c r="R1330" t="s">
        <v>73</v>
      </c>
      <c r="S1330">
        <v>1.2</v>
      </c>
      <c r="T1330">
        <v>2295</v>
      </c>
      <c r="U1330">
        <v>2295</v>
      </c>
      <c r="V1330">
        <v>0</v>
      </c>
      <c r="W1330" t="s">
        <v>11680</v>
      </c>
      <c r="X1330">
        <v>0</v>
      </c>
      <c r="Y1330" t="s">
        <v>11625</v>
      </c>
    </row>
    <row r="1331" spans="1:25">
      <c r="A1331" t="s">
        <v>8921</v>
      </c>
      <c r="B1331">
        <v>1</v>
      </c>
      <c r="C1331">
        <v>0</v>
      </c>
      <c r="D1331">
        <v>0</v>
      </c>
      <c r="E1331">
        <v>0</v>
      </c>
      <c r="F1331">
        <v>0</v>
      </c>
      <c r="G1331">
        <v>0</v>
      </c>
      <c r="H1331">
        <v>0</v>
      </c>
      <c r="I1331">
        <v>0</v>
      </c>
      <c r="J1331">
        <v>2017</v>
      </c>
      <c r="K1331" t="s">
        <v>623</v>
      </c>
      <c r="L1331" t="s">
        <v>6065</v>
      </c>
      <c r="M1331" t="s">
        <v>11765</v>
      </c>
      <c r="N1331" t="s">
        <v>11629</v>
      </c>
      <c r="O1331" s="1">
        <v>40319</v>
      </c>
      <c r="Q1331" t="s">
        <v>11681</v>
      </c>
      <c r="R1331" t="s">
        <v>73</v>
      </c>
      <c r="S1331">
        <v>2.4</v>
      </c>
      <c r="T1331">
        <v>3456</v>
      </c>
      <c r="U1331">
        <v>3456</v>
      </c>
      <c r="V1331">
        <v>0</v>
      </c>
      <c r="W1331" t="s">
        <v>11680</v>
      </c>
      <c r="X1331">
        <v>0</v>
      </c>
      <c r="Y1331" t="s">
        <v>11625</v>
      </c>
    </row>
    <row r="1332" spans="1:25">
      <c r="A1332" t="s">
        <v>8921</v>
      </c>
      <c r="B1332">
        <v>1</v>
      </c>
      <c r="C1332">
        <v>0</v>
      </c>
      <c r="D1332">
        <v>0</v>
      </c>
      <c r="E1332">
        <v>0</v>
      </c>
      <c r="F1332">
        <v>0</v>
      </c>
      <c r="G1332">
        <v>0</v>
      </c>
      <c r="H1332">
        <v>0</v>
      </c>
      <c r="I1332">
        <v>0</v>
      </c>
      <c r="J1332">
        <v>2017</v>
      </c>
      <c r="K1332" t="s">
        <v>623</v>
      </c>
      <c r="L1332" t="s">
        <v>7297</v>
      </c>
      <c r="M1332">
        <v>1</v>
      </c>
      <c r="N1332" t="s">
        <v>11629</v>
      </c>
      <c r="O1332" s="1">
        <v>40543</v>
      </c>
      <c r="Q1332" t="s">
        <v>11681</v>
      </c>
      <c r="R1332" t="s">
        <v>73</v>
      </c>
      <c r="S1332">
        <v>19</v>
      </c>
      <c r="T1332">
        <v>34718</v>
      </c>
      <c r="U1332">
        <v>33935</v>
      </c>
      <c r="V1332">
        <v>0</v>
      </c>
      <c r="W1332" t="s">
        <v>11680</v>
      </c>
      <c r="X1332">
        <v>0</v>
      </c>
      <c r="Y1332" t="s">
        <v>11625</v>
      </c>
    </row>
    <row r="1333" spans="1:25">
      <c r="A1333" t="s">
        <v>8921</v>
      </c>
      <c r="B1333">
        <v>1</v>
      </c>
      <c r="C1333">
        <v>0</v>
      </c>
      <c r="D1333">
        <v>0</v>
      </c>
      <c r="E1333">
        <v>0</v>
      </c>
      <c r="F1333">
        <v>0</v>
      </c>
      <c r="G1333">
        <v>0</v>
      </c>
      <c r="H1333">
        <v>0</v>
      </c>
      <c r="I1333">
        <v>0</v>
      </c>
      <c r="J1333">
        <v>2017</v>
      </c>
      <c r="K1333" t="s">
        <v>623</v>
      </c>
      <c r="L1333" t="s">
        <v>7618</v>
      </c>
      <c r="M1333">
        <v>1</v>
      </c>
      <c r="N1333" t="s">
        <v>11629</v>
      </c>
      <c r="O1333" s="1">
        <v>40680</v>
      </c>
      <c r="Q1333" t="s">
        <v>11681</v>
      </c>
      <c r="R1333" t="s">
        <v>73</v>
      </c>
      <c r="S1333">
        <v>1.5</v>
      </c>
      <c r="T1333">
        <v>2229.1999999999998</v>
      </c>
      <c r="U1333">
        <v>2229.1999999999998</v>
      </c>
      <c r="V1333">
        <v>0</v>
      </c>
      <c r="W1333" t="s">
        <v>11680</v>
      </c>
      <c r="X1333">
        <v>0</v>
      </c>
      <c r="Y1333" t="s">
        <v>11625</v>
      </c>
    </row>
    <row r="1334" spans="1:25">
      <c r="A1334" t="s">
        <v>8921</v>
      </c>
      <c r="B1334">
        <v>1</v>
      </c>
      <c r="C1334">
        <v>0</v>
      </c>
      <c r="D1334">
        <v>0</v>
      </c>
      <c r="E1334">
        <v>0</v>
      </c>
      <c r="F1334">
        <v>0</v>
      </c>
      <c r="G1334">
        <v>0</v>
      </c>
      <c r="H1334">
        <v>0</v>
      </c>
      <c r="I1334">
        <v>0</v>
      </c>
      <c r="J1334">
        <v>2017</v>
      </c>
      <c r="K1334" t="s">
        <v>623</v>
      </c>
      <c r="L1334" t="s">
        <v>7477</v>
      </c>
      <c r="M1334">
        <v>1</v>
      </c>
      <c r="N1334" t="s">
        <v>11629</v>
      </c>
      <c r="O1334" s="1">
        <v>40756</v>
      </c>
      <c r="Q1334" t="s">
        <v>11681</v>
      </c>
      <c r="R1334" t="s">
        <v>73</v>
      </c>
      <c r="S1334">
        <v>2.5499999999999998</v>
      </c>
      <c r="T1334">
        <v>3732</v>
      </c>
      <c r="U1334">
        <v>3732</v>
      </c>
      <c r="V1334">
        <v>0</v>
      </c>
      <c r="W1334" t="s">
        <v>11680</v>
      </c>
      <c r="X1334">
        <v>0</v>
      </c>
      <c r="Y1334" t="s">
        <v>11625</v>
      </c>
    </row>
    <row r="1335" spans="1:25">
      <c r="A1335" t="s">
        <v>8921</v>
      </c>
      <c r="B1335">
        <v>1</v>
      </c>
      <c r="C1335">
        <v>0</v>
      </c>
      <c r="D1335">
        <v>0</v>
      </c>
      <c r="E1335">
        <v>0</v>
      </c>
      <c r="F1335">
        <v>0</v>
      </c>
      <c r="G1335">
        <v>0</v>
      </c>
      <c r="H1335">
        <v>0</v>
      </c>
      <c r="I1335">
        <v>0</v>
      </c>
      <c r="J1335">
        <v>2017</v>
      </c>
      <c r="K1335" t="s">
        <v>623</v>
      </c>
      <c r="L1335" t="s">
        <v>7745</v>
      </c>
      <c r="M1335" t="s">
        <v>11636</v>
      </c>
      <c r="N1335" t="s">
        <v>11629</v>
      </c>
      <c r="O1335" s="1">
        <v>40421</v>
      </c>
      <c r="Q1335" t="s">
        <v>11681</v>
      </c>
      <c r="R1335" t="s">
        <v>73</v>
      </c>
      <c r="S1335">
        <v>15</v>
      </c>
      <c r="T1335">
        <v>25385</v>
      </c>
      <c r="U1335">
        <v>25385</v>
      </c>
      <c r="V1335">
        <v>0</v>
      </c>
      <c r="W1335" t="s">
        <v>11680</v>
      </c>
      <c r="X1335">
        <v>0</v>
      </c>
      <c r="Y1335" t="s">
        <v>11625</v>
      </c>
    </row>
    <row r="1336" spans="1:25">
      <c r="A1336" t="s">
        <v>8921</v>
      </c>
      <c r="B1336">
        <v>1</v>
      </c>
      <c r="C1336">
        <v>0</v>
      </c>
      <c r="D1336">
        <v>0</v>
      </c>
      <c r="E1336">
        <v>0</v>
      </c>
      <c r="F1336">
        <v>0</v>
      </c>
      <c r="G1336">
        <v>0</v>
      </c>
      <c r="H1336">
        <v>0</v>
      </c>
      <c r="I1336">
        <v>0</v>
      </c>
      <c r="J1336">
        <v>2017</v>
      </c>
      <c r="K1336" t="s">
        <v>623</v>
      </c>
      <c r="L1336" t="s">
        <v>7553</v>
      </c>
      <c r="M1336" t="s">
        <v>11636</v>
      </c>
      <c r="N1336" t="s">
        <v>11629</v>
      </c>
      <c r="O1336" s="1">
        <v>40842</v>
      </c>
      <c r="Q1336" t="s">
        <v>11681</v>
      </c>
      <c r="R1336" t="s">
        <v>73</v>
      </c>
      <c r="S1336">
        <v>20</v>
      </c>
      <c r="T1336">
        <v>34751</v>
      </c>
      <c r="U1336">
        <v>34751</v>
      </c>
      <c r="V1336">
        <v>0</v>
      </c>
      <c r="W1336" t="s">
        <v>11680</v>
      </c>
      <c r="X1336">
        <v>0</v>
      </c>
      <c r="Y1336" t="s">
        <v>11625</v>
      </c>
    </row>
    <row r="1337" spans="1:25">
      <c r="A1337" t="s">
        <v>8921</v>
      </c>
      <c r="B1337">
        <v>1</v>
      </c>
      <c r="C1337">
        <v>0</v>
      </c>
      <c r="D1337">
        <v>0</v>
      </c>
      <c r="E1337">
        <v>0</v>
      </c>
      <c r="F1337">
        <v>0</v>
      </c>
      <c r="G1337">
        <v>0</v>
      </c>
      <c r="H1337">
        <v>0</v>
      </c>
      <c r="I1337">
        <v>0</v>
      </c>
      <c r="J1337">
        <v>2017</v>
      </c>
      <c r="K1337" t="s">
        <v>623</v>
      </c>
      <c r="L1337" t="s">
        <v>6541</v>
      </c>
      <c r="M1337" t="s">
        <v>11636</v>
      </c>
      <c r="N1337" t="s">
        <v>11629</v>
      </c>
      <c r="O1337" s="1">
        <v>40840</v>
      </c>
      <c r="Q1337" t="s">
        <v>11681</v>
      </c>
      <c r="R1337" t="s">
        <v>73</v>
      </c>
      <c r="S1337">
        <v>15</v>
      </c>
      <c r="T1337">
        <v>27709</v>
      </c>
      <c r="U1337">
        <v>27709</v>
      </c>
      <c r="V1337">
        <v>0</v>
      </c>
      <c r="W1337" t="s">
        <v>11680</v>
      </c>
      <c r="X1337">
        <v>0</v>
      </c>
      <c r="Y1337" t="s">
        <v>11625</v>
      </c>
    </row>
    <row r="1338" spans="1:25">
      <c r="A1338" t="s">
        <v>8921</v>
      </c>
      <c r="B1338">
        <v>1</v>
      </c>
      <c r="C1338">
        <v>0</v>
      </c>
      <c r="D1338">
        <v>0</v>
      </c>
      <c r="E1338">
        <v>0</v>
      </c>
      <c r="F1338">
        <v>0</v>
      </c>
      <c r="G1338">
        <v>0</v>
      </c>
      <c r="H1338">
        <v>0</v>
      </c>
      <c r="I1338">
        <v>0</v>
      </c>
      <c r="J1338">
        <v>2017</v>
      </c>
      <c r="K1338" t="s">
        <v>623</v>
      </c>
      <c r="L1338" t="s">
        <v>7063</v>
      </c>
      <c r="M1338" t="s">
        <v>11764</v>
      </c>
      <c r="N1338" t="s">
        <v>11629</v>
      </c>
      <c r="O1338" s="1">
        <v>40725</v>
      </c>
      <c r="Q1338" t="s">
        <v>11681</v>
      </c>
      <c r="R1338" t="s">
        <v>73</v>
      </c>
      <c r="S1338">
        <v>1.1000000000000001</v>
      </c>
      <c r="T1338">
        <v>1927.2</v>
      </c>
      <c r="U1338">
        <v>1927.2</v>
      </c>
      <c r="V1338">
        <v>0</v>
      </c>
      <c r="W1338" t="s">
        <v>11680</v>
      </c>
      <c r="X1338">
        <v>0</v>
      </c>
    </row>
    <row r="1339" spans="1:25">
      <c r="A1339" t="s">
        <v>8921</v>
      </c>
      <c r="B1339">
        <v>1</v>
      </c>
      <c r="C1339">
        <v>0</v>
      </c>
      <c r="D1339">
        <v>0</v>
      </c>
      <c r="E1339">
        <v>0</v>
      </c>
      <c r="F1339">
        <v>0</v>
      </c>
      <c r="G1339">
        <v>0</v>
      </c>
      <c r="H1339">
        <v>0</v>
      </c>
      <c r="I1339">
        <v>0</v>
      </c>
      <c r="J1339">
        <v>2017</v>
      </c>
      <c r="K1339" t="s">
        <v>623</v>
      </c>
      <c r="L1339" t="s">
        <v>9710</v>
      </c>
      <c r="M1339" t="s">
        <v>11636</v>
      </c>
      <c r="N1339" t="s">
        <v>11629</v>
      </c>
      <c r="O1339" s="1">
        <v>40641</v>
      </c>
      <c r="Q1339" t="s">
        <v>11681</v>
      </c>
      <c r="R1339" t="s">
        <v>73</v>
      </c>
      <c r="S1339">
        <v>1.4</v>
      </c>
      <c r="T1339">
        <v>1660</v>
      </c>
      <c r="U1339">
        <v>1660</v>
      </c>
      <c r="V1339">
        <v>0</v>
      </c>
      <c r="W1339" t="s">
        <v>11680</v>
      </c>
      <c r="X1339">
        <v>0</v>
      </c>
      <c r="Y1339" t="s">
        <v>11625</v>
      </c>
    </row>
    <row r="1340" spans="1:25">
      <c r="A1340" t="s">
        <v>8921</v>
      </c>
      <c r="B1340">
        <v>1</v>
      </c>
      <c r="C1340">
        <v>0</v>
      </c>
      <c r="D1340">
        <v>0</v>
      </c>
      <c r="E1340">
        <v>0</v>
      </c>
      <c r="F1340">
        <v>0</v>
      </c>
      <c r="G1340">
        <v>0</v>
      </c>
      <c r="H1340">
        <v>0</v>
      </c>
      <c r="I1340">
        <v>0</v>
      </c>
      <c r="J1340">
        <v>2017</v>
      </c>
      <c r="K1340" t="s">
        <v>623</v>
      </c>
      <c r="L1340" t="s">
        <v>9708</v>
      </c>
      <c r="M1340" t="s">
        <v>11763</v>
      </c>
      <c r="N1340" t="s">
        <v>11629</v>
      </c>
      <c r="O1340" s="1">
        <v>41652</v>
      </c>
      <c r="Q1340" t="s">
        <v>11681</v>
      </c>
      <c r="R1340" t="s">
        <v>73</v>
      </c>
      <c r="S1340">
        <v>3.5</v>
      </c>
      <c r="T1340">
        <v>6812</v>
      </c>
      <c r="U1340">
        <v>6714</v>
      </c>
      <c r="V1340">
        <v>0</v>
      </c>
      <c r="W1340" t="s">
        <v>11680</v>
      </c>
      <c r="X1340">
        <v>0</v>
      </c>
    </row>
    <row r="1341" spans="1:25">
      <c r="A1341" t="s">
        <v>8921</v>
      </c>
      <c r="B1341">
        <v>1</v>
      </c>
      <c r="C1341">
        <v>0</v>
      </c>
      <c r="D1341">
        <v>0</v>
      </c>
      <c r="E1341">
        <v>0</v>
      </c>
      <c r="F1341">
        <v>0</v>
      </c>
      <c r="G1341">
        <v>0</v>
      </c>
      <c r="H1341">
        <v>0</v>
      </c>
      <c r="I1341">
        <v>0</v>
      </c>
      <c r="J1341">
        <v>2017</v>
      </c>
      <c r="K1341" t="s">
        <v>623</v>
      </c>
      <c r="L1341" t="s">
        <v>9706</v>
      </c>
      <c r="M1341">
        <v>1</v>
      </c>
      <c r="N1341" t="s">
        <v>11629</v>
      </c>
      <c r="O1341" s="1">
        <v>40403</v>
      </c>
      <c r="Q1341" t="s">
        <v>11681</v>
      </c>
      <c r="R1341" t="s">
        <v>73</v>
      </c>
      <c r="S1341">
        <v>1.1499999999999999</v>
      </c>
      <c r="T1341">
        <v>1491</v>
      </c>
      <c r="U1341">
        <v>1491</v>
      </c>
      <c r="V1341">
        <v>0</v>
      </c>
      <c r="W1341" t="s">
        <v>11680</v>
      </c>
      <c r="X1341">
        <v>0</v>
      </c>
      <c r="Y1341" t="s">
        <v>11625</v>
      </c>
    </row>
    <row r="1342" spans="1:25">
      <c r="A1342" t="s">
        <v>8921</v>
      </c>
      <c r="B1342">
        <v>1</v>
      </c>
      <c r="C1342">
        <v>0</v>
      </c>
      <c r="D1342">
        <v>0</v>
      </c>
      <c r="E1342">
        <v>0</v>
      </c>
      <c r="F1342">
        <v>0</v>
      </c>
      <c r="G1342">
        <v>0</v>
      </c>
      <c r="H1342">
        <v>0</v>
      </c>
      <c r="I1342">
        <v>0</v>
      </c>
      <c r="J1342">
        <v>2017</v>
      </c>
      <c r="K1342" t="s">
        <v>623</v>
      </c>
      <c r="L1342" t="s">
        <v>9706</v>
      </c>
      <c r="M1342">
        <v>2</v>
      </c>
      <c r="N1342" t="s">
        <v>11629</v>
      </c>
      <c r="O1342" s="1">
        <v>40664</v>
      </c>
      <c r="Q1342" t="s">
        <v>11681</v>
      </c>
      <c r="R1342" t="s">
        <v>73</v>
      </c>
      <c r="S1342">
        <v>0.96</v>
      </c>
      <c r="T1342">
        <v>1350</v>
      </c>
      <c r="U1342">
        <v>1350</v>
      </c>
      <c r="V1342">
        <v>0</v>
      </c>
      <c r="W1342" t="s">
        <v>11680</v>
      </c>
      <c r="X1342">
        <v>0</v>
      </c>
      <c r="Y1342" t="s">
        <v>11625</v>
      </c>
    </row>
    <row r="1343" spans="1:25">
      <c r="A1343" t="s">
        <v>8921</v>
      </c>
      <c r="B1343">
        <v>1</v>
      </c>
      <c r="C1343">
        <v>0</v>
      </c>
      <c r="D1343">
        <v>0</v>
      </c>
      <c r="E1343">
        <v>0</v>
      </c>
      <c r="F1343">
        <v>0</v>
      </c>
      <c r="G1343">
        <v>0</v>
      </c>
      <c r="H1343">
        <v>0</v>
      </c>
      <c r="I1343">
        <v>0</v>
      </c>
      <c r="J1343">
        <v>2017</v>
      </c>
      <c r="K1343" t="s">
        <v>623</v>
      </c>
      <c r="L1343" t="s">
        <v>7106</v>
      </c>
      <c r="M1343" t="s">
        <v>11714</v>
      </c>
      <c r="N1343" t="s">
        <v>11629</v>
      </c>
      <c r="O1343" s="1">
        <v>40907</v>
      </c>
      <c r="Q1343" t="s">
        <v>11681</v>
      </c>
      <c r="R1343" t="s">
        <v>73</v>
      </c>
      <c r="S1343">
        <v>1</v>
      </c>
      <c r="T1343">
        <v>1490</v>
      </c>
      <c r="U1343">
        <v>1480</v>
      </c>
      <c r="V1343">
        <v>0</v>
      </c>
      <c r="W1343" t="s">
        <v>11680</v>
      </c>
      <c r="X1343">
        <v>0</v>
      </c>
      <c r="Y1343" t="s">
        <v>11625</v>
      </c>
    </row>
    <row r="1344" spans="1:25">
      <c r="A1344" t="s">
        <v>8921</v>
      </c>
      <c r="B1344">
        <v>1</v>
      </c>
      <c r="C1344">
        <v>0</v>
      </c>
      <c r="D1344">
        <v>0</v>
      </c>
      <c r="E1344">
        <v>0</v>
      </c>
      <c r="F1344">
        <v>0</v>
      </c>
      <c r="G1344">
        <v>0</v>
      </c>
      <c r="H1344">
        <v>0</v>
      </c>
      <c r="I1344">
        <v>0</v>
      </c>
      <c r="J1344">
        <v>2017</v>
      </c>
      <c r="K1344" t="s">
        <v>623</v>
      </c>
      <c r="L1344" t="s">
        <v>6788</v>
      </c>
      <c r="M1344" t="s">
        <v>11714</v>
      </c>
      <c r="N1344" t="s">
        <v>11629</v>
      </c>
      <c r="O1344" s="1">
        <v>40866</v>
      </c>
      <c r="Q1344" t="s">
        <v>11681</v>
      </c>
      <c r="R1344" t="s">
        <v>73</v>
      </c>
      <c r="S1344">
        <v>3</v>
      </c>
      <c r="T1344">
        <v>5263</v>
      </c>
      <c r="U1344">
        <v>5243</v>
      </c>
      <c r="V1344">
        <v>0</v>
      </c>
      <c r="W1344" t="s">
        <v>11680</v>
      </c>
      <c r="X1344">
        <v>0</v>
      </c>
      <c r="Y1344" t="s">
        <v>11625</v>
      </c>
    </row>
    <row r="1345" spans="1:25">
      <c r="A1345" t="s">
        <v>8921</v>
      </c>
      <c r="B1345">
        <v>1</v>
      </c>
      <c r="C1345">
        <v>0</v>
      </c>
      <c r="D1345">
        <v>0</v>
      </c>
      <c r="E1345">
        <v>0</v>
      </c>
      <c r="F1345">
        <v>0</v>
      </c>
      <c r="G1345">
        <v>0</v>
      </c>
      <c r="H1345">
        <v>0</v>
      </c>
      <c r="I1345">
        <v>0</v>
      </c>
      <c r="J1345">
        <v>2017</v>
      </c>
      <c r="K1345" t="s">
        <v>623</v>
      </c>
      <c r="L1345" t="s">
        <v>6651</v>
      </c>
      <c r="M1345" t="s">
        <v>11714</v>
      </c>
      <c r="N1345" t="s">
        <v>11629</v>
      </c>
      <c r="O1345" s="1">
        <v>40905</v>
      </c>
      <c r="Q1345" t="s">
        <v>11681</v>
      </c>
      <c r="R1345" t="s">
        <v>73</v>
      </c>
      <c r="S1345">
        <v>18</v>
      </c>
      <c r="T1345">
        <v>31787.66</v>
      </c>
      <c r="U1345">
        <v>31597.86</v>
      </c>
      <c r="V1345">
        <v>0</v>
      </c>
      <c r="W1345" t="s">
        <v>11680</v>
      </c>
      <c r="X1345">
        <v>0</v>
      </c>
      <c r="Y1345" t="s">
        <v>11625</v>
      </c>
    </row>
    <row r="1346" spans="1:25">
      <c r="A1346" t="s">
        <v>8921</v>
      </c>
      <c r="B1346">
        <v>1</v>
      </c>
      <c r="C1346">
        <v>0</v>
      </c>
      <c r="D1346">
        <v>0</v>
      </c>
      <c r="E1346">
        <v>0</v>
      </c>
      <c r="F1346">
        <v>0</v>
      </c>
      <c r="G1346">
        <v>0</v>
      </c>
      <c r="H1346">
        <v>0</v>
      </c>
      <c r="I1346">
        <v>0</v>
      </c>
      <c r="J1346">
        <v>2017</v>
      </c>
      <c r="K1346" t="s">
        <v>623</v>
      </c>
      <c r="L1346" t="s">
        <v>6213</v>
      </c>
      <c r="M1346" t="s">
        <v>11714</v>
      </c>
      <c r="N1346" t="s">
        <v>11629</v>
      </c>
      <c r="O1346" s="1">
        <v>40897</v>
      </c>
      <c r="Q1346" t="s">
        <v>11681</v>
      </c>
      <c r="R1346" t="s">
        <v>73</v>
      </c>
      <c r="S1346">
        <v>3</v>
      </c>
      <c r="T1346">
        <v>5265</v>
      </c>
      <c r="U1346">
        <v>5240</v>
      </c>
      <c r="V1346">
        <v>0</v>
      </c>
      <c r="W1346" t="s">
        <v>11680</v>
      </c>
      <c r="X1346">
        <v>0</v>
      </c>
      <c r="Y1346" t="s">
        <v>11625</v>
      </c>
    </row>
    <row r="1347" spans="1:25">
      <c r="A1347" t="s">
        <v>8921</v>
      </c>
      <c r="B1347">
        <v>1</v>
      </c>
      <c r="C1347">
        <v>0</v>
      </c>
      <c r="D1347">
        <v>0</v>
      </c>
      <c r="E1347">
        <v>0</v>
      </c>
      <c r="F1347">
        <v>0</v>
      </c>
      <c r="G1347">
        <v>0</v>
      </c>
      <c r="H1347">
        <v>0</v>
      </c>
      <c r="I1347">
        <v>0</v>
      </c>
      <c r="J1347">
        <v>2017</v>
      </c>
      <c r="K1347" t="s">
        <v>623</v>
      </c>
      <c r="L1347" t="s">
        <v>7474</v>
      </c>
      <c r="M1347">
        <v>1</v>
      </c>
      <c r="N1347" t="s">
        <v>11629</v>
      </c>
      <c r="O1347" s="1">
        <v>40756</v>
      </c>
      <c r="Q1347" t="s">
        <v>11681</v>
      </c>
      <c r="R1347" t="s">
        <v>73</v>
      </c>
      <c r="S1347">
        <v>3.4</v>
      </c>
      <c r="T1347">
        <v>4231</v>
      </c>
      <c r="U1347">
        <v>4231</v>
      </c>
      <c r="V1347">
        <v>0</v>
      </c>
      <c r="W1347" t="s">
        <v>11680</v>
      </c>
      <c r="X1347">
        <v>0</v>
      </c>
      <c r="Y1347" t="s">
        <v>11625</v>
      </c>
    </row>
    <row r="1348" spans="1:25">
      <c r="A1348" t="s">
        <v>8921</v>
      </c>
      <c r="B1348">
        <v>1</v>
      </c>
      <c r="C1348">
        <v>0</v>
      </c>
      <c r="D1348">
        <v>0</v>
      </c>
      <c r="E1348">
        <v>0</v>
      </c>
      <c r="F1348">
        <v>0</v>
      </c>
      <c r="G1348">
        <v>0</v>
      </c>
      <c r="H1348">
        <v>0</v>
      </c>
      <c r="I1348">
        <v>0</v>
      </c>
      <c r="J1348">
        <v>2017</v>
      </c>
      <c r="K1348" t="s">
        <v>623</v>
      </c>
      <c r="L1348" t="s">
        <v>6745</v>
      </c>
      <c r="M1348" t="s">
        <v>11636</v>
      </c>
      <c r="N1348" t="s">
        <v>11629</v>
      </c>
      <c r="O1348" s="1">
        <v>41061</v>
      </c>
      <c r="Q1348" t="s">
        <v>11681</v>
      </c>
      <c r="R1348" t="s">
        <v>73</v>
      </c>
      <c r="S1348">
        <v>23</v>
      </c>
      <c r="T1348">
        <v>51706</v>
      </c>
      <c r="U1348">
        <v>51706</v>
      </c>
      <c r="V1348">
        <v>0</v>
      </c>
      <c r="W1348" t="s">
        <v>11680</v>
      </c>
      <c r="X1348">
        <v>0</v>
      </c>
      <c r="Y1348" t="s">
        <v>11625</v>
      </c>
    </row>
    <row r="1349" spans="1:25">
      <c r="A1349" t="s">
        <v>8921</v>
      </c>
      <c r="B1349">
        <v>1</v>
      </c>
      <c r="C1349">
        <v>0</v>
      </c>
      <c r="D1349">
        <v>0</v>
      </c>
      <c r="E1349">
        <v>0</v>
      </c>
      <c r="F1349">
        <v>0</v>
      </c>
      <c r="G1349">
        <v>0</v>
      </c>
      <c r="H1349">
        <v>0</v>
      </c>
      <c r="I1349">
        <v>0</v>
      </c>
      <c r="J1349">
        <v>2017</v>
      </c>
      <c r="K1349" t="s">
        <v>623</v>
      </c>
      <c r="L1349" t="s">
        <v>6883</v>
      </c>
      <c r="M1349">
        <v>1</v>
      </c>
      <c r="N1349" t="s">
        <v>11629</v>
      </c>
      <c r="O1349" s="1">
        <v>40511</v>
      </c>
      <c r="Q1349" t="s">
        <v>11681</v>
      </c>
      <c r="R1349" t="s">
        <v>73</v>
      </c>
      <c r="S1349">
        <v>1.1399999999999999</v>
      </c>
      <c r="T1349">
        <v>1759</v>
      </c>
      <c r="U1349">
        <v>1759</v>
      </c>
      <c r="V1349">
        <v>0</v>
      </c>
      <c r="W1349" t="s">
        <v>11680</v>
      </c>
      <c r="X1349">
        <v>0</v>
      </c>
      <c r="Y1349" t="s">
        <v>11625</v>
      </c>
    </row>
    <row r="1350" spans="1:25">
      <c r="A1350" t="s">
        <v>8921</v>
      </c>
      <c r="B1350">
        <v>1</v>
      </c>
      <c r="C1350">
        <v>0</v>
      </c>
      <c r="D1350">
        <v>0</v>
      </c>
      <c r="E1350">
        <v>0</v>
      </c>
      <c r="F1350">
        <v>0</v>
      </c>
      <c r="G1350">
        <v>0</v>
      </c>
      <c r="H1350">
        <v>0</v>
      </c>
      <c r="I1350">
        <v>0</v>
      </c>
      <c r="J1350">
        <v>2017</v>
      </c>
      <c r="K1350" t="s">
        <v>623</v>
      </c>
      <c r="L1350" t="s">
        <v>7354</v>
      </c>
      <c r="M1350">
        <v>1</v>
      </c>
      <c r="N1350" t="s">
        <v>11629</v>
      </c>
      <c r="O1350" s="1">
        <v>41022</v>
      </c>
      <c r="Q1350" t="s">
        <v>11681</v>
      </c>
      <c r="R1350" t="s">
        <v>73</v>
      </c>
      <c r="S1350">
        <v>2</v>
      </c>
      <c r="T1350">
        <v>4947</v>
      </c>
      <c r="U1350">
        <v>4947</v>
      </c>
      <c r="V1350">
        <v>0</v>
      </c>
      <c r="W1350" t="s">
        <v>11680</v>
      </c>
      <c r="X1350">
        <v>0</v>
      </c>
      <c r="Y1350" t="s">
        <v>11625</v>
      </c>
    </row>
    <row r="1351" spans="1:25">
      <c r="A1351" t="s">
        <v>8921</v>
      </c>
      <c r="B1351">
        <v>1</v>
      </c>
      <c r="C1351">
        <v>0</v>
      </c>
      <c r="D1351">
        <v>0</v>
      </c>
      <c r="E1351">
        <v>0</v>
      </c>
      <c r="F1351">
        <v>0</v>
      </c>
      <c r="G1351">
        <v>0</v>
      </c>
      <c r="H1351">
        <v>0</v>
      </c>
      <c r="I1351">
        <v>0</v>
      </c>
      <c r="J1351">
        <v>2017</v>
      </c>
      <c r="K1351" t="s">
        <v>623</v>
      </c>
      <c r="L1351" t="s">
        <v>7358</v>
      </c>
      <c r="M1351">
        <v>1</v>
      </c>
      <c r="N1351" t="s">
        <v>11629</v>
      </c>
      <c r="O1351" s="1">
        <v>41061</v>
      </c>
      <c r="Q1351" t="s">
        <v>11681</v>
      </c>
      <c r="R1351" t="s">
        <v>73</v>
      </c>
      <c r="S1351">
        <v>2</v>
      </c>
      <c r="T1351">
        <v>4350</v>
      </c>
      <c r="U1351">
        <v>4350</v>
      </c>
      <c r="V1351">
        <v>0</v>
      </c>
      <c r="W1351" t="s">
        <v>11680</v>
      </c>
      <c r="X1351">
        <v>0</v>
      </c>
      <c r="Y1351" t="s">
        <v>11625</v>
      </c>
    </row>
    <row r="1352" spans="1:25">
      <c r="A1352" t="s">
        <v>8921</v>
      </c>
      <c r="B1352">
        <v>1</v>
      </c>
      <c r="C1352">
        <v>0</v>
      </c>
      <c r="D1352">
        <v>0</v>
      </c>
      <c r="E1352">
        <v>0</v>
      </c>
      <c r="F1352">
        <v>0</v>
      </c>
      <c r="G1352">
        <v>0</v>
      </c>
      <c r="H1352">
        <v>0</v>
      </c>
      <c r="I1352">
        <v>0</v>
      </c>
      <c r="J1352">
        <v>2017</v>
      </c>
      <c r="K1352" t="s">
        <v>623</v>
      </c>
      <c r="L1352" t="s">
        <v>9698</v>
      </c>
      <c r="M1352" t="s">
        <v>11708</v>
      </c>
      <c r="N1352" t="s">
        <v>11629</v>
      </c>
      <c r="O1352" s="1">
        <v>41654</v>
      </c>
      <c r="Q1352" t="s">
        <v>11681</v>
      </c>
      <c r="R1352" t="s">
        <v>73</v>
      </c>
      <c r="S1352">
        <v>1.5</v>
      </c>
      <c r="T1352">
        <v>2628</v>
      </c>
      <c r="U1352">
        <v>2628</v>
      </c>
      <c r="V1352">
        <v>0</v>
      </c>
      <c r="W1352" t="s">
        <v>11680</v>
      </c>
      <c r="X1352">
        <v>0</v>
      </c>
    </row>
    <row r="1353" spans="1:25">
      <c r="A1353" t="s">
        <v>8921</v>
      </c>
      <c r="B1353">
        <v>1</v>
      </c>
      <c r="C1353">
        <v>0</v>
      </c>
      <c r="D1353">
        <v>0</v>
      </c>
      <c r="E1353">
        <v>0</v>
      </c>
      <c r="F1353">
        <v>0</v>
      </c>
      <c r="G1353">
        <v>0</v>
      </c>
      <c r="H1353">
        <v>0</v>
      </c>
      <c r="I1353">
        <v>0</v>
      </c>
      <c r="J1353">
        <v>2017</v>
      </c>
      <c r="K1353" t="s">
        <v>623</v>
      </c>
      <c r="L1353" t="s">
        <v>9696</v>
      </c>
      <c r="M1353" t="s">
        <v>11708</v>
      </c>
      <c r="N1353" t="s">
        <v>11629</v>
      </c>
      <c r="O1353" s="1">
        <v>41654</v>
      </c>
      <c r="Q1353" t="s">
        <v>11681</v>
      </c>
      <c r="R1353" t="s">
        <v>73</v>
      </c>
      <c r="S1353">
        <v>1.5</v>
      </c>
      <c r="T1353">
        <v>2628</v>
      </c>
      <c r="U1353">
        <v>2628</v>
      </c>
      <c r="V1353">
        <v>0</v>
      </c>
      <c r="W1353" t="s">
        <v>11680</v>
      </c>
      <c r="X1353">
        <v>0</v>
      </c>
    </row>
    <row r="1354" spans="1:25">
      <c r="A1354" t="s">
        <v>8921</v>
      </c>
      <c r="B1354">
        <v>1</v>
      </c>
      <c r="C1354">
        <v>0</v>
      </c>
      <c r="D1354">
        <v>0</v>
      </c>
      <c r="E1354">
        <v>0</v>
      </c>
      <c r="F1354">
        <v>0</v>
      </c>
      <c r="G1354">
        <v>0</v>
      </c>
      <c r="H1354">
        <v>0</v>
      </c>
      <c r="I1354">
        <v>0</v>
      </c>
      <c r="J1354">
        <v>2017</v>
      </c>
      <c r="K1354" t="s">
        <v>623</v>
      </c>
      <c r="L1354" t="s">
        <v>9694</v>
      </c>
      <c r="M1354" t="s">
        <v>11708</v>
      </c>
      <c r="N1354" t="s">
        <v>11629</v>
      </c>
      <c r="O1354" s="1">
        <v>41654</v>
      </c>
      <c r="Q1354" t="s">
        <v>11681</v>
      </c>
      <c r="R1354" t="s">
        <v>73</v>
      </c>
      <c r="S1354">
        <v>1.5</v>
      </c>
      <c r="T1354">
        <v>2628</v>
      </c>
      <c r="U1354">
        <v>2628</v>
      </c>
      <c r="V1354">
        <v>0</v>
      </c>
      <c r="W1354" t="s">
        <v>11680</v>
      </c>
      <c r="X1354">
        <v>0</v>
      </c>
    </row>
    <row r="1355" spans="1:25">
      <c r="A1355" t="s">
        <v>8921</v>
      </c>
      <c r="B1355">
        <v>1</v>
      </c>
      <c r="C1355">
        <v>0</v>
      </c>
      <c r="D1355">
        <v>0</v>
      </c>
      <c r="E1355">
        <v>0</v>
      </c>
      <c r="F1355">
        <v>0</v>
      </c>
      <c r="G1355">
        <v>0</v>
      </c>
      <c r="H1355">
        <v>0</v>
      </c>
      <c r="I1355">
        <v>0</v>
      </c>
      <c r="J1355">
        <v>2017</v>
      </c>
      <c r="K1355" t="s">
        <v>623</v>
      </c>
      <c r="L1355" t="s">
        <v>6680</v>
      </c>
      <c r="M1355">
        <v>1</v>
      </c>
      <c r="N1355" t="s">
        <v>11629</v>
      </c>
      <c r="O1355" s="1">
        <v>41855</v>
      </c>
      <c r="Q1355" t="s">
        <v>11681</v>
      </c>
      <c r="R1355" t="s">
        <v>73</v>
      </c>
      <c r="S1355">
        <v>1.5</v>
      </c>
      <c r="T1355">
        <v>3293</v>
      </c>
      <c r="U1355">
        <v>3293</v>
      </c>
      <c r="V1355">
        <v>0</v>
      </c>
      <c r="W1355" t="s">
        <v>11680</v>
      </c>
      <c r="X1355">
        <v>0</v>
      </c>
      <c r="Y1355" t="s">
        <v>11625</v>
      </c>
    </row>
    <row r="1356" spans="1:25">
      <c r="A1356" t="s">
        <v>8921</v>
      </c>
      <c r="B1356">
        <v>1</v>
      </c>
      <c r="C1356">
        <v>0</v>
      </c>
      <c r="D1356">
        <v>0</v>
      </c>
      <c r="E1356">
        <v>0</v>
      </c>
      <c r="F1356">
        <v>0</v>
      </c>
      <c r="G1356">
        <v>0</v>
      </c>
      <c r="H1356">
        <v>0</v>
      </c>
      <c r="I1356">
        <v>0</v>
      </c>
      <c r="J1356">
        <v>2017</v>
      </c>
      <c r="K1356" t="s">
        <v>623</v>
      </c>
      <c r="L1356" t="s">
        <v>9691</v>
      </c>
      <c r="M1356" t="s">
        <v>11708</v>
      </c>
      <c r="N1356" t="s">
        <v>11629</v>
      </c>
      <c r="O1356" s="1">
        <v>41470</v>
      </c>
      <c r="Q1356" t="s">
        <v>11681</v>
      </c>
      <c r="R1356" t="s">
        <v>73</v>
      </c>
      <c r="S1356">
        <v>1.5</v>
      </c>
      <c r="T1356">
        <v>2628</v>
      </c>
      <c r="U1356">
        <v>2628</v>
      </c>
      <c r="V1356">
        <v>0</v>
      </c>
      <c r="W1356" t="s">
        <v>11680</v>
      </c>
      <c r="X1356">
        <v>0</v>
      </c>
    </row>
    <row r="1357" spans="1:25">
      <c r="A1357" t="s">
        <v>8921</v>
      </c>
      <c r="B1357">
        <v>1</v>
      </c>
      <c r="C1357">
        <v>0</v>
      </c>
      <c r="D1357">
        <v>0</v>
      </c>
      <c r="E1357">
        <v>0</v>
      </c>
      <c r="F1357">
        <v>0</v>
      </c>
      <c r="G1357">
        <v>0</v>
      </c>
      <c r="H1357">
        <v>0</v>
      </c>
      <c r="I1357">
        <v>0</v>
      </c>
      <c r="J1357">
        <v>2017</v>
      </c>
      <c r="K1357" t="s">
        <v>623</v>
      </c>
      <c r="L1357" t="s">
        <v>9689</v>
      </c>
      <c r="M1357" t="s">
        <v>11708</v>
      </c>
      <c r="N1357" t="s">
        <v>11629</v>
      </c>
      <c r="O1357" s="1">
        <v>41470</v>
      </c>
      <c r="Q1357" t="s">
        <v>11681</v>
      </c>
      <c r="R1357" t="s">
        <v>73</v>
      </c>
      <c r="S1357">
        <v>1.5</v>
      </c>
      <c r="T1357">
        <v>2628</v>
      </c>
      <c r="U1357">
        <v>2628</v>
      </c>
      <c r="V1357">
        <v>0</v>
      </c>
      <c r="W1357" t="s">
        <v>11680</v>
      </c>
      <c r="X1357">
        <v>0</v>
      </c>
    </row>
    <row r="1358" spans="1:25">
      <c r="A1358" t="s">
        <v>8921</v>
      </c>
      <c r="B1358">
        <v>1</v>
      </c>
      <c r="C1358">
        <v>0</v>
      </c>
      <c r="D1358">
        <v>0</v>
      </c>
      <c r="E1358">
        <v>0</v>
      </c>
      <c r="F1358">
        <v>0</v>
      </c>
      <c r="G1358">
        <v>0</v>
      </c>
      <c r="H1358">
        <v>0</v>
      </c>
      <c r="I1358">
        <v>0</v>
      </c>
      <c r="J1358">
        <v>2017</v>
      </c>
      <c r="K1358" t="s">
        <v>623</v>
      </c>
      <c r="L1358" t="s">
        <v>9687</v>
      </c>
      <c r="M1358" t="s">
        <v>11708</v>
      </c>
      <c r="N1358" t="s">
        <v>11629</v>
      </c>
      <c r="O1358" s="1">
        <v>41835</v>
      </c>
      <c r="Q1358" t="s">
        <v>11681</v>
      </c>
      <c r="R1358" t="s">
        <v>73</v>
      </c>
      <c r="S1358">
        <v>1.5</v>
      </c>
      <c r="T1358">
        <v>2628</v>
      </c>
      <c r="U1358">
        <v>2628</v>
      </c>
      <c r="V1358">
        <v>0</v>
      </c>
      <c r="W1358" t="s">
        <v>11680</v>
      </c>
      <c r="X1358">
        <v>0</v>
      </c>
    </row>
    <row r="1359" spans="1:25">
      <c r="A1359" t="s">
        <v>8921</v>
      </c>
      <c r="B1359">
        <v>1</v>
      </c>
      <c r="C1359">
        <v>0</v>
      </c>
      <c r="D1359">
        <v>0</v>
      </c>
      <c r="E1359">
        <v>0</v>
      </c>
      <c r="F1359">
        <v>0</v>
      </c>
      <c r="G1359">
        <v>0</v>
      </c>
      <c r="H1359">
        <v>0</v>
      </c>
      <c r="I1359">
        <v>0</v>
      </c>
      <c r="J1359">
        <v>2017</v>
      </c>
      <c r="K1359" t="s">
        <v>623</v>
      </c>
      <c r="L1359" t="s">
        <v>9685</v>
      </c>
      <c r="M1359" t="s">
        <v>11708</v>
      </c>
      <c r="N1359" t="s">
        <v>11629</v>
      </c>
      <c r="O1359" s="1">
        <v>41470</v>
      </c>
      <c r="Q1359" t="s">
        <v>11681</v>
      </c>
      <c r="R1359" t="s">
        <v>73</v>
      </c>
      <c r="S1359">
        <v>1.5</v>
      </c>
      <c r="T1359">
        <v>2628</v>
      </c>
      <c r="U1359">
        <v>2628</v>
      </c>
      <c r="V1359">
        <v>0</v>
      </c>
      <c r="W1359" t="s">
        <v>11680</v>
      </c>
      <c r="X1359">
        <v>0</v>
      </c>
    </row>
    <row r="1360" spans="1:25">
      <c r="A1360" t="s">
        <v>8921</v>
      </c>
      <c r="B1360">
        <v>1</v>
      </c>
      <c r="C1360">
        <v>0</v>
      </c>
      <c r="D1360">
        <v>0</v>
      </c>
      <c r="E1360">
        <v>0</v>
      </c>
      <c r="F1360">
        <v>0</v>
      </c>
      <c r="G1360">
        <v>0</v>
      </c>
      <c r="H1360">
        <v>0</v>
      </c>
      <c r="I1360">
        <v>0</v>
      </c>
      <c r="J1360">
        <v>2017</v>
      </c>
      <c r="K1360" t="s">
        <v>623</v>
      </c>
      <c r="L1360" t="s">
        <v>9683</v>
      </c>
      <c r="M1360" t="s">
        <v>11708</v>
      </c>
      <c r="N1360" t="s">
        <v>11629</v>
      </c>
      <c r="O1360" s="1">
        <v>41470</v>
      </c>
      <c r="Q1360" t="s">
        <v>11681</v>
      </c>
      <c r="R1360" t="s">
        <v>73</v>
      </c>
      <c r="S1360">
        <v>1.5</v>
      </c>
      <c r="T1360">
        <v>2628</v>
      </c>
      <c r="U1360">
        <v>2628</v>
      </c>
      <c r="V1360">
        <v>0</v>
      </c>
      <c r="W1360" t="s">
        <v>11680</v>
      </c>
      <c r="X1360">
        <v>0</v>
      </c>
    </row>
    <row r="1361" spans="1:25">
      <c r="A1361" t="s">
        <v>8921</v>
      </c>
      <c r="B1361">
        <v>1</v>
      </c>
      <c r="C1361">
        <v>0</v>
      </c>
      <c r="D1361">
        <v>0</v>
      </c>
      <c r="E1361">
        <v>0</v>
      </c>
      <c r="F1361">
        <v>0</v>
      </c>
      <c r="G1361">
        <v>0</v>
      </c>
      <c r="H1361">
        <v>0</v>
      </c>
      <c r="I1361">
        <v>0</v>
      </c>
      <c r="J1361">
        <v>2017</v>
      </c>
      <c r="K1361" t="s">
        <v>623</v>
      </c>
      <c r="L1361" t="s">
        <v>9680</v>
      </c>
      <c r="M1361" t="s">
        <v>11708</v>
      </c>
      <c r="N1361" t="s">
        <v>11629</v>
      </c>
      <c r="O1361" s="1">
        <v>41470</v>
      </c>
      <c r="Q1361" t="s">
        <v>11681</v>
      </c>
      <c r="R1361" t="s">
        <v>73</v>
      </c>
      <c r="S1361">
        <v>1.5</v>
      </c>
      <c r="T1361">
        <v>2628</v>
      </c>
      <c r="U1361">
        <v>2628</v>
      </c>
      <c r="V1361">
        <v>0</v>
      </c>
      <c r="W1361" t="s">
        <v>11680</v>
      </c>
      <c r="X1361">
        <v>0</v>
      </c>
    </row>
    <row r="1362" spans="1:25">
      <c r="A1362" t="s">
        <v>8921</v>
      </c>
      <c r="B1362">
        <v>1</v>
      </c>
      <c r="C1362">
        <v>0</v>
      </c>
      <c r="D1362">
        <v>0</v>
      </c>
      <c r="E1362">
        <v>0</v>
      </c>
      <c r="F1362">
        <v>0</v>
      </c>
      <c r="G1362">
        <v>0</v>
      </c>
      <c r="H1362">
        <v>0</v>
      </c>
      <c r="I1362">
        <v>0</v>
      </c>
      <c r="J1362">
        <v>2017</v>
      </c>
      <c r="K1362" t="s">
        <v>623</v>
      </c>
      <c r="L1362" t="s">
        <v>6279</v>
      </c>
      <c r="M1362">
        <v>1</v>
      </c>
      <c r="N1362" t="s">
        <v>11629</v>
      </c>
      <c r="O1362" s="1">
        <v>41079</v>
      </c>
      <c r="Q1362" t="s">
        <v>11681</v>
      </c>
      <c r="R1362" t="s">
        <v>73</v>
      </c>
      <c r="S1362">
        <v>20</v>
      </c>
      <c r="T1362">
        <v>39822</v>
      </c>
      <c r="U1362">
        <v>39822</v>
      </c>
      <c r="V1362">
        <v>0</v>
      </c>
      <c r="W1362" t="s">
        <v>11680</v>
      </c>
      <c r="X1362">
        <v>0</v>
      </c>
      <c r="Y1362" t="s">
        <v>11625</v>
      </c>
    </row>
    <row r="1363" spans="1:25">
      <c r="A1363" t="s">
        <v>8921</v>
      </c>
      <c r="B1363">
        <v>1</v>
      </c>
      <c r="C1363">
        <v>0</v>
      </c>
      <c r="D1363">
        <v>0</v>
      </c>
      <c r="E1363">
        <v>0</v>
      </c>
      <c r="F1363">
        <v>0</v>
      </c>
      <c r="G1363">
        <v>0</v>
      </c>
      <c r="H1363">
        <v>0</v>
      </c>
      <c r="I1363">
        <v>0</v>
      </c>
      <c r="J1363">
        <v>2017</v>
      </c>
      <c r="K1363" t="s">
        <v>623</v>
      </c>
      <c r="L1363" t="s">
        <v>6700</v>
      </c>
      <c r="M1363">
        <v>1</v>
      </c>
      <c r="N1363" t="s">
        <v>11629</v>
      </c>
      <c r="O1363" s="1">
        <v>41087</v>
      </c>
      <c r="Q1363" t="s">
        <v>11681</v>
      </c>
      <c r="R1363" t="s">
        <v>73</v>
      </c>
      <c r="S1363">
        <v>20</v>
      </c>
      <c r="T1363">
        <v>40413</v>
      </c>
      <c r="U1363">
        <v>40413</v>
      </c>
      <c r="V1363">
        <v>0</v>
      </c>
      <c r="W1363" t="s">
        <v>11680</v>
      </c>
      <c r="X1363">
        <v>0</v>
      </c>
      <c r="Y1363" t="s">
        <v>11625</v>
      </c>
    </row>
    <row r="1364" spans="1:25">
      <c r="A1364" t="s">
        <v>8921</v>
      </c>
      <c r="B1364">
        <v>1</v>
      </c>
      <c r="C1364">
        <v>0</v>
      </c>
      <c r="D1364">
        <v>0</v>
      </c>
      <c r="E1364">
        <v>0</v>
      </c>
      <c r="F1364">
        <v>0</v>
      </c>
      <c r="G1364">
        <v>0</v>
      </c>
      <c r="H1364">
        <v>0</v>
      </c>
      <c r="I1364">
        <v>0</v>
      </c>
      <c r="J1364">
        <v>2017</v>
      </c>
      <c r="K1364" t="s">
        <v>623</v>
      </c>
      <c r="L1364" t="s">
        <v>6589</v>
      </c>
      <c r="M1364">
        <v>1</v>
      </c>
      <c r="N1364" t="s">
        <v>11629</v>
      </c>
      <c r="O1364" s="1">
        <v>41090</v>
      </c>
      <c r="Q1364" t="s">
        <v>11681</v>
      </c>
      <c r="R1364" t="s">
        <v>73</v>
      </c>
      <c r="S1364">
        <v>10</v>
      </c>
      <c r="T1364">
        <v>18174.009999999998</v>
      </c>
      <c r="U1364">
        <v>18174.009999999998</v>
      </c>
      <c r="V1364">
        <v>0</v>
      </c>
      <c r="W1364" t="s">
        <v>11680</v>
      </c>
      <c r="X1364">
        <v>0</v>
      </c>
      <c r="Y1364" t="s">
        <v>11625</v>
      </c>
    </row>
    <row r="1365" spans="1:25">
      <c r="A1365" t="s">
        <v>8921</v>
      </c>
      <c r="B1365">
        <v>1</v>
      </c>
      <c r="C1365">
        <v>0</v>
      </c>
      <c r="D1365">
        <v>0</v>
      </c>
      <c r="E1365">
        <v>0</v>
      </c>
      <c r="F1365">
        <v>0</v>
      </c>
      <c r="G1365">
        <v>0</v>
      </c>
      <c r="H1365">
        <v>0</v>
      </c>
      <c r="I1365">
        <v>0</v>
      </c>
      <c r="J1365">
        <v>2017</v>
      </c>
      <c r="K1365" t="s">
        <v>623</v>
      </c>
      <c r="L1365" t="s">
        <v>6795</v>
      </c>
      <c r="M1365">
        <v>1</v>
      </c>
      <c r="N1365" t="s">
        <v>11629</v>
      </c>
      <c r="O1365" s="1">
        <v>41213</v>
      </c>
      <c r="Q1365" t="s">
        <v>11681</v>
      </c>
      <c r="R1365" t="s">
        <v>73</v>
      </c>
      <c r="S1365">
        <v>1.5</v>
      </c>
      <c r="T1365">
        <v>3434</v>
      </c>
      <c r="U1365">
        <v>3434</v>
      </c>
      <c r="V1365">
        <v>0</v>
      </c>
      <c r="W1365" t="s">
        <v>11680</v>
      </c>
      <c r="X1365">
        <v>0</v>
      </c>
      <c r="Y1365" t="s">
        <v>11625</v>
      </c>
    </row>
    <row r="1366" spans="1:25">
      <c r="A1366" t="s">
        <v>8921</v>
      </c>
      <c r="B1366">
        <v>1</v>
      </c>
      <c r="C1366">
        <v>0</v>
      </c>
      <c r="D1366">
        <v>0</v>
      </c>
      <c r="E1366">
        <v>0</v>
      </c>
      <c r="F1366">
        <v>0</v>
      </c>
      <c r="G1366">
        <v>0</v>
      </c>
      <c r="H1366">
        <v>0</v>
      </c>
      <c r="I1366">
        <v>0</v>
      </c>
      <c r="J1366">
        <v>2017</v>
      </c>
      <c r="K1366" t="s">
        <v>623</v>
      </c>
      <c r="L1366" t="s">
        <v>6874</v>
      </c>
      <c r="M1366">
        <v>1</v>
      </c>
      <c r="N1366" t="s">
        <v>11629</v>
      </c>
      <c r="O1366" s="1">
        <v>41110</v>
      </c>
      <c r="Q1366" t="s">
        <v>11681</v>
      </c>
      <c r="R1366" t="s">
        <v>73</v>
      </c>
      <c r="S1366">
        <v>25.5</v>
      </c>
      <c r="T1366">
        <v>62736</v>
      </c>
      <c r="U1366">
        <v>62520</v>
      </c>
      <c r="V1366">
        <v>0</v>
      </c>
      <c r="W1366" t="s">
        <v>11680</v>
      </c>
      <c r="X1366">
        <v>0</v>
      </c>
      <c r="Y1366" t="s">
        <v>11625</v>
      </c>
    </row>
    <row r="1367" spans="1:25">
      <c r="A1367" t="s">
        <v>8921</v>
      </c>
      <c r="B1367">
        <v>1</v>
      </c>
      <c r="C1367">
        <v>0</v>
      </c>
      <c r="D1367">
        <v>0</v>
      </c>
      <c r="E1367">
        <v>0</v>
      </c>
      <c r="F1367">
        <v>0</v>
      </c>
      <c r="G1367">
        <v>0</v>
      </c>
      <c r="H1367">
        <v>0</v>
      </c>
      <c r="I1367">
        <v>0</v>
      </c>
      <c r="J1367">
        <v>2017</v>
      </c>
      <c r="K1367" t="s">
        <v>623</v>
      </c>
      <c r="L1367" t="s">
        <v>9675</v>
      </c>
      <c r="M1367" t="s">
        <v>11762</v>
      </c>
      <c r="N1367" t="s">
        <v>11629</v>
      </c>
      <c r="O1367" s="1">
        <v>40470</v>
      </c>
      <c r="Q1367" t="s">
        <v>11681</v>
      </c>
      <c r="R1367" t="s">
        <v>73</v>
      </c>
      <c r="S1367">
        <v>2.1</v>
      </c>
      <c r="T1367">
        <v>3679</v>
      </c>
      <c r="U1367">
        <v>3679</v>
      </c>
      <c r="V1367">
        <v>0</v>
      </c>
      <c r="W1367" t="s">
        <v>11680</v>
      </c>
      <c r="X1367">
        <v>0</v>
      </c>
    </row>
    <row r="1368" spans="1:25">
      <c r="A1368" t="s">
        <v>8921</v>
      </c>
      <c r="B1368">
        <v>1</v>
      </c>
      <c r="C1368">
        <v>0</v>
      </c>
      <c r="D1368">
        <v>0</v>
      </c>
      <c r="E1368">
        <v>0</v>
      </c>
      <c r="F1368">
        <v>0</v>
      </c>
      <c r="G1368">
        <v>0</v>
      </c>
      <c r="H1368">
        <v>0</v>
      </c>
      <c r="I1368">
        <v>0</v>
      </c>
      <c r="J1368">
        <v>2017</v>
      </c>
      <c r="K1368" t="s">
        <v>623</v>
      </c>
      <c r="L1368" t="s">
        <v>9673</v>
      </c>
      <c r="M1368" t="s">
        <v>11761</v>
      </c>
      <c r="N1368" t="s">
        <v>11629</v>
      </c>
      <c r="O1368" s="1">
        <v>40532</v>
      </c>
      <c r="Q1368" t="s">
        <v>11681</v>
      </c>
      <c r="R1368" t="s">
        <v>73</v>
      </c>
      <c r="S1368">
        <v>1.1000000000000001</v>
      </c>
      <c r="T1368">
        <v>1927.2</v>
      </c>
      <c r="U1368">
        <v>1927.2</v>
      </c>
      <c r="V1368">
        <v>0</v>
      </c>
      <c r="W1368" t="s">
        <v>11680</v>
      </c>
      <c r="X1368">
        <v>0</v>
      </c>
    </row>
    <row r="1369" spans="1:25">
      <c r="A1369" t="s">
        <v>8921</v>
      </c>
      <c r="B1369">
        <v>1</v>
      </c>
      <c r="C1369">
        <v>0</v>
      </c>
      <c r="D1369">
        <v>0</v>
      </c>
      <c r="E1369">
        <v>0</v>
      </c>
      <c r="F1369">
        <v>0</v>
      </c>
      <c r="G1369">
        <v>0</v>
      </c>
      <c r="H1369">
        <v>0</v>
      </c>
      <c r="I1369">
        <v>0</v>
      </c>
      <c r="J1369">
        <v>2017</v>
      </c>
      <c r="K1369" t="s">
        <v>623</v>
      </c>
      <c r="L1369" t="s">
        <v>9671</v>
      </c>
      <c r="M1369" t="s">
        <v>11760</v>
      </c>
      <c r="N1369" t="s">
        <v>11629</v>
      </c>
      <c r="O1369" s="1">
        <v>39904</v>
      </c>
      <c r="Q1369" t="s">
        <v>11681</v>
      </c>
      <c r="R1369" t="s">
        <v>73</v>
      </c>
      <c r="S1369">
        <v>1.05</v>
      </c>
      <c r="T1369">
        <v>1839.6</v>
      </c>
      <c r="U1369">
        <v>1839.6</v>
      </c>
      <c r="V1369">
        <v>0</v>
      </c>
      <c r="W1369" t="s">
        <v>11680</v>
      </c>
      <c r="X1369">
        <v>0</v>
      </c>
    </row>
    <row r="1370" spans="1:25">
      <c r="A1370" t="s">
        <v>8921</v>
      </c>
      <c r="B1370">
        <v>1</v>
      </c>
      <c r="C1370">
        <v>0</v>
      </c>
      <c r="D1370">
        <v>0</v>
      </c>
      <c r="E1370">
        <v>0</v>
      </c>
      <c r="F1370">
        <v>0</v>
      </c>
      <c r="G1370">
        <v>0</v>
      </c>
      <c r="H1370">
        <v>0</v>
      </c>
      <c r="I1370">
        <v>0</v>
      </c>
      <c r="J1370">
        <v>2017</v>
      </c>
      <c r="K1370" t="s">
        <v>623</v>
      </c>
      <c r="L1370" t="s">
        <v>9669</v>
      </c>
      <c r="M1370" t="s">
        <v>11759</v>
      </c>
      <c r="N1370" t="s">
        <v>11629</v>
      </c>
      <c r="O1370" s="1">
        <v>40970</v>
      </c>
      <c r="Q1370" t="s">
        <v>11681</v>
      </c>
      <c r="R1370" t="s">
        <v>73</v>
      </c>
      <c r="S1370">
        <v>1.05</v>
      </c>
      <c r="T1370">
        <v>1839.6</v>
      </c>
      <c r="U1370">
        <v>1839.6</v>
      </c>
      <c r="V1370">
        <v>0</v>
      </c>
      <c r="W1370" t="s">
        <v>11680</v>
      </c>
      <c r="X1370">
        <v>0</v>
      </c>
    </row>
    <row r="1371" spans="1:25">
      <c r="A1371" t="s">
        <v>8921</v>
      </c>
      <c r="B1371">
        <v>1</v>
      </c>
      <c r="C1371">
        <v>0</v>
      </c>
      <c r="D1371">
        <v>0</v>
      </c>
      <c r="E1371">
        <v>0</v>
      </c>
      <c r="F1371">
        <v>0</v>
      </c>
      <c r="G1371">
        <v>0</v>
      </c>
      <c r="H1371">
        <v>0</v>
      </c>
      <c r="I1371">
        <v>0</v>
      </c>
      <c r="J1371">
        <v>2017</v>
      </c>
      <c r="K1371" t="s">
        <v>623</v>
      </c>
      <c r="L1371" t="s">
        <v>7480</v>
      </c>
      <c r="M1371">
        <v>1</v>
      </c>
      <c r="N1371" t="s">
        <v>11629</v>
      </c>
      <c r="O1371" s="1">
        <v>40541</v>
      </c>
      <c r="Q1371" t="s">
        <v>11681</v>
      </c>
      <c r="R1371" t="s">
        <v>73</v>
      </c>
      <c r="S1371">
        <v>3.2</v>
      </c>
      <c r="T1371">
        <v>4143</v>
      </c>
      <c r="U1371">
        <v>4143</v>
      </c>
      <c r="V1371">
        <v>0</v>
      </c>
      <c r="W1371" t="s">
        <v>11680</v>
      </c>
      <c r="X1371">
        <v>0</v>
      </c>
      <c r="Y1371" t="s">
        <v>11625</v>
      </c>
    </row>
    <row r="1372" spans="1:25">
      <c r="A1372" t="s">
        <v>8921</v>
      </c>
      <c r="B1372">
        <v>1</v>
      </c>
      <c r="C1372">
        <v>0</v>
      </c>
      <c r="D1372">
        <v>0</v>
      </c>
      <c r="E1372">
        <v>0</v>
      </c>
      <c r="F1372">
        <v>0</v>
      </c>
      <c r="G1372">
        <v>0</v>
      </c>
      <c r="H1372">
        <v>0</v>
      </c>
      <c r="I1372">
        <v>0</v>
      </c>
      <c r="J1372">
        <v>2017</v>
      </c>
      <c r="K1372" t="s">
        <v>623</v>
      </c>
      <c r="L1372" t="s">
        <v>7483</v>
      </c>
      <c r="M1372">
        <v>1</v>
      </c>
      <c r="N1372" t="s">
        <v>11629</v>
      </c>
      <c r="O1372" s="1">
        <v>40542</v>
      </c>
      <c r="Q1372" t="s">
        <v>11681</v>
      </c>
      <c r="R1372" t="s">
        <v>73</v>
      </c>
      <c r="S1372">
        <v>2.85</v>
      </c>
      <c r="T1372">
        <v>3519</v>
      </c>
      <c r="U1372">
        <v>3519</v>
      </c>
      <c r="V1372">
        <v>0</v>
      </c>
      <c r="W1372" t="s">
        <v>11680</v>
      </c>
      <c r="X1372">
        <v>0</v>
      </c>
      <c r="Y1372" t="s">
        <v>11625</v>
      </c>
    </row>
    <row r="1373" spans="1:25">
      <c r="A1373" t="s">
        <v>8921</v>
      </c>
      <c r="B1373">
        <v>1</v>
      </c>
      <c r="C1373">
        <v>0</v>
      </c>
      <c r="D1373">
        <v>0</v>
      </c>
      <c r="E1373">
        <v>0</v>
      </c>
      <c r="F1373">
        <v>0</v>
      </c>
      <c r="G1373">
        <v>0</v>
      </c>
      <c r="H1373">
        <v>0</v>
      </c>
      <c r="I1373">
        <v>0</v>
      </c>
      <c r="J1373">
        <v>2017</v>
      </c>
      <c r="K1373" t="s">
        <v>623</v>
      </c>
      <c r="L1373" t="s">
        <v>7486</v>
      </c>
      <c r="M1373">
        <v>1</v>
      </c>
      <c r="N1373" t="s">
        <v>11629</v>
      </c>
      <c r="O1373" s="1">
        <v>40553</v>
      </c>
      <c r="Q1373" t="s">
        <v>11681</v>
      </c>
      <c r="R1373" t="s">
        <v>73</v>
      </c>
      <c r="S1373">
        <v>1.41</v>
      </c>
      <c r="T1373">
        <v>1747</v>
      </c>
      <c r="U1373">
        <v>1747</v>
      </c>
      <c r="V1373">
        <v>0</v>
      </c>
      <c r="W1373" t="s">
        <v>11680</v>
      </c>
      <c r="X1373">
        <v>0</v>
      </c>
      <c r="Y1373" t="s">
        <v>11625</v>
      </c>
    </row>
    <row r="1374" spans="1:25">
      <c r="A1374" t="s">
        <v>8921</v>
      </c>
      <c r="B1374">
        <v>1</v>
      </c>
      <c r="C1374">
        <v>0</v>
      </c>
      <c r="D1374">
        <v>0</v>
      </c>
      <c r="E1374">
        <v>0</v>
      </c>
      <c r="F1374">
        <v>0</v>
      </c>
      <c r="G1374">
        <v>0</v>
      </c>
      <c r="H1374">
        <v>0</v>
      </c>
      <c r="I1374">
        <v>0</v>
      </c>
      <c r="J1374">
        <v>2017</v>
      </c>
      <c r="K1374" t="s">
        <v>623</v>
      </c>
      <c r="L1374" t="s">
        <v>7489</v>
      </c>
      <c r="M1374">
        <v>1</v>
      </c>
      <c r="N1374" t="s">
        <v>11629</v>
      </c>
      <c r="O1374" s="1">
        <v>40681</v>
      </c>
      <c r="Q1374" t="s">
        <v>11681</v>
      </c>
      <c r="R1374" t="s">
        <v>73</v>
      </c>
      <c r="S1374">
        <v>2.25</v>
      </c>
      <c r="T1374">
        <v>1624</v>
      </c>
      <c r="U1374">
        <v>1624</v>
      </c>
      <c r="V1374">
        <v>0</v>
      </c>
      <c r="W1374" t="s">
        <v>11680</v>
      </c>
      <c r="X1374">
        <v>0</v>
      </c>
      <c r="Y1374" t="s">
        <v>11625</v>
      </c>
    </row>
    <row r="1375" spans="1:25">
      <c r="A1375" t="s">
        <v>8921</v>
      </c>
      <c r="B1375">
        <v>1</v>
      </c>
      <c r="C1375">
        <v>0</v>
      </c>
      <c r="D1375">
        <v>0</v>
      </c>
      <c r="E1375">
        <v>0</v>
      </c>
      <c r="F1375">
        <v>0</v>
      </c>
      <c r="G1375">
        <v>0</v>
      </c>
      <c r="H1375">
        <v>0</v>
      </c>
      <c r="I1375">
        <v>0</v>
      </c>
      <c r="J1375">
        <v>2017</v>
      </c>
      <c r="K1375" t="s">
        <v>623</v>
      </c>
      <c r="L1375" t="s">
        <v>7493</v>
      </c>
      <c r="M1375">
        <v>1</v>
      </c>
      <c r="N1375" t="s">
        <v>11629</v>
      </c>
      <c r="O1375" s="1">
        <v>40826</v>
      </c>
      <c r="Q1375" t="s">
        <v>11681</v>
      </c>
      <c r="R1375" t="s">
        <v>73</v>
      </c>
      <c r="S1375">
        <v>5.0199999999999996</v>
      </c>
      <c r="T1375">
        <v>6203</v>
      </c>
      <c r="U1375">
        <v>6203</v>
      </c>
      <c r="V1375">
        <v>0</v>
      </c>
      <c r="W1375" t="s">
        <v>11680</v>
      </c>
      <c r="X1375">
        <v>0</v>
      </c>
      <c r="Y1375" t="s">
        <v>11625</v>
      </c>
    </row>
    <row r="1376" spans="1:25">
      <c r="A1376" t="s">
        <v>8921</v>
      </c>
      <c r="B1376">
        <v>1</v>
      </c>
      <c r="C1376">
        <v>0</v>
      </c>
      <c r="D1376">
        <v>0</v>
      </c>
      <c r="E1376">
        <v>0</v>
      </c>
      <c r="F1376">
        <v>0</v>
      </c>
      <c r="G1376">
        <v>0</v>
      </c>
      <c r="H1376">
        <v>0</v>
      </c>
      <c r="I1376">
        <v>0</v>
      </c>
      <c r="J1376">
        <v>2017</v>
      </c>
      <c r="K1376" t="s">
        <v>623</v>
      </c>
      <c r="L1376" t="s">
        <v>7496</v>
      </c>
      <c r="M1376">
        <v>1</v>
      </c>
      <c r="N1376" t="s">
        <v>11629</v>
      </c>
      <c r="O1376" s="1">
        <v>40801</v>
      </c>
      <c r="Q1376" t="s">
        <v>11681</v>
      </c>
      <c r="R1376" t="s">
        <v>73</v>
      </c>
      <c r="S1376">
        <v>4.93</v>
      </c>
      <c r="T1376">
        <v>3722</v>
      </c>
      <c r="U1376">
        <v>3722</v>
      </c>
      <c r="V1376">
        <v>0</v>
      </c>
      <c r="W1376" t="s">
        <v>11680</v>
      </c>
      <c r="X1376">
        <v>0</v>
      </c>
      <c r="Y1376" t="s">
        <v>11625</v>
      </c>
    </row>
    <row r="1377" spans="1:25">
      <c r="A1377" t="s">
        <v>8921</v>
      </c>
      <c r="B1377">
        <v>1</v>
      </c>
      <c r="C1377">
        <v>0</v>
      </c>
      <c r="D1377">
        <v>0</v>
      </c>
      <c r="E1377">
        <v>0</v>
      </c>
      <c r="F1377">
        <v>0</v>
      </c>
      <c r="G1377">
        <v>0</v>
      </c>
      <c r="H1377">
        <v>0</v>
      </c>
      <c r="I1377">
        <v>0</v>
      </c>
      <c r="J1377">
        <v>2017</v>
      </c>
      <c r="K1377" t="s">
        <v>623</v>
      </c>
      <c r="L1377" t="s">
        <v>7499</v>
      </c>
      <c r="M1377">
        <v>1</v>
      </c>
      <c r="N1377" t="s">
        <v>11629</v>
      </c>
      <c r="O1377" s="1">
        <v>40541</v>
      </c>
      <c r="Q1377" t="s">
        <v>11681</v>
      </c>
      <c r="R1377" t="s">
        <v>73</v>
      </c>
      <c r="S1377">
        <v>4.6900000000000004</v>
      </c>
      <c r="T1377">
        <v>3750</v>
      </c>
      <c r="U1377">
        <v>3750</v>
      </c>
      <c r="V1377">
        <v>0</v>
      </c>
      <c r="W1377" t="s">
        <v>11680</v>
      </c>
      <c r="X1377">
        <v>0</v>
      </c>
      <c r="Y1377" t="s">
        <v>11625</v>
      </c>
    </row>
    <row r="1378" spans="1:25">
      <c r="A1378" t="s">
        <v>8921</v>
      </c>
      <c r="B1378">
        <v>1</v>
      </c>
      <c r="C1378">
        <v>0</v>
      </c>
      <c r="D1378">
        <v>0</v>
      </c>
      <c r="E1378">
        <v>0</v>
      </c>
      <c r="F1378">
        <v>0</v>
      </c>
      <c r="G1378">
        <v>0</v>
      </c>
      <c r="H1378">
        <v>0</v>
      </c>
      <c r="I1378">
        <v>0</v>
      </c>
      <c r="J1378">
        <v>2017</v>
      </c>
      <c r="K1378" t="s">
        <v>623</v>
      </c>
      <c r="L1378" t="s">
        <v>7503</v>
      </c>
      <c r="M1378">
        <v>1</v>
      </c>
      <c r="N1378" t="s">
        <v>11629</v>
      </c>
      <c r="O1378" s="1">
        <v>40681</v>
      </c>
      <c r="Q1378" t="s">
        <v>11681</v>
      </c>
      <c r="R1378" t="s">
        <v>73</v>
      </c>
      <c r="S1378">
        <v>1.75</v>
      </c>
      <c r="T1378">
        <v>1696</v>
      </c>
      <c r="U1378">
        <v>1696</v>
      </c>
      <c r="V1378">
        <v>0</v>
      </c>
      <c r="W1378" t="s">
        <v>11680</v>
      </c>
      <c r="X1378">
        <v>0</v>
      </c>
      <c r="Y1378" t="s">
        <v>11625</v>
      </c>
    </row>
    <row r="1379" spans="1:25">
      <c r="A1379" t="s">
        <v>8921</v>
      </c>
      <c r="B1379">
        <v>1</v>
      </c>
      <c r="C1379">
        <v>0</v>
      </c>
      <c r="D1379">
        <v>0</v>
      </c>
      <c r="E1379">
        <v>0</v>
      </c>
      <c r="F1379">
        <v>0</v>
      </c>
      <c r="G1379">
        <v>0</v>
      </c>
      <c r="H1379">
        <v>0</v>
      </c>
      <c r="I1379">
        <v>0</v>
      </c>
      <c r="J1379">
        <v>2017</v>
      </c>
      <c r="K1379" t="s">
        <v>623</v>
      </c>
      <c r="L1379" t="s">
        <v>7506</v>
      </c>
      <c r="M1379">
        <v>1</v>
      </c>
      <c r="N1379" t="s">
        <v>11629</v>
      </c>
      <c r="O1379" s="1">
        <v>40891</v>
      </c>
      <c r="Q1379" t="s">
        <v>11681</v>
      </c>
      <c r="R1379" t="s">
        <v>73</v>
      </c>
      <c r="S1379">
        <v>4.5</v>
      </c>
      <c r="T1379">
        <v>3937</v>
      </c>
      <c r="U1379">
        <v>3937</v>
      </c>
      <c r="V1379">
        <v>0</v>
      </c>
      <c r="W1379" t="s">
        <v>11680</v>
      </c>
      <c r="X1379">
        <v>0</v>
      </c>
      <c r="Y1379" t="s">
        <v>11625</v>
      </c>
    </row>
    <row r="1380" spans="1:25">
      <c r="A1380" t="s">
        <v>8921</v>
      </c>
      <c r="B1380">
        <v>1</v>
      </c>
      <c r="C1380">
        <v>0</v>
      </c>
      <c r="D1380">
        <v>0</v>
      </c>
      <c r="E1380">
        <v>0</v>
      </c>
      <c r="F1380">
        <v>0</v>
      </c>
      <c r="G1380">
        <v>0</v>
      </c>
      <c r="H1380">
        <v>0</v>
      </c>
      <c r="I1380">
        <v>0</v>
      </c>
      <c r="J1380">
        <v>2017</v>
      </c>
      <c r="K1380" t="s">
        <v>623</v>
      </c>
      <c r="L1380" t="s">
        <v>7509</v>
      </c>
      <c r="M1380">
        <v>1</v>
      </c>
      <c r="N1380" t="s">
        <v>11629</v>
      </c>
      <c r="O1380" s="1">
        <v>40686</v>
      </c>
      <c r="Q1380" t="s">
        <v>11681</v>
      </c>
      <c r="R1380" t="s">
        <v>73</v>
      </c>
      <c r="S1380">
        <v>1.9</v>
      </c>
      <c r="T1380">
        <v>1858</v>
      </c>
      <c r="U1380">
        <v>1858</v>
      </c>
      <c r="V1380">
        <v>0</v>
      </c>
      <c r="W1380" t="s">
        <v>11680</v>
      </c>
      <c r="X1380">
        <v>0</v>
      </c>
      <c r="Y1380" t="s">
        <v>11625</v>
      </c>
    </row>
    <row r="1381" spans="1:25">
      <c r="A1381" t="s">
        <v>8921</v>
      </c>
      <c r="B1381">
        <v>1</v>
      </c>
      <c r="C1381">
        <v>0</v>
      </c>
      <c r="D1381">
        <v>0</v>
      </c>
      <c r="E1381">
        <v>0</v>
      </c>
      <c r="F1381">
        <v>0</v>
      </c>
      <c r="G1381">
        <v>0</v>
      </c>
      <c r="H1381">
        <v>0</v>
      </c>
      <c r="I1381">
        <v>0</v>
      </c>
      <c r="J1381">
        <v>2017</v>
      </c>
      <c r="K1381" t="s">
        <v>623</v>
      </c>
      <c r="L1381" t="s">
        <v>7513</v>
      </c>
      <c r="M1381">
        <v>1</v>
      </c>
      <c r="N1381" t="s">
        <v>11629</v>
      </c>
      <c r="O1381" s="1">
        <v>40497</v>
      </c>
      <c r="Q1381" t="s">
        <v>11681</v>
      </c>
      <c r="R1381" t="s">
        <v>73</v>
      </c>
      <c r="S1381">
        <v>3.09</v>
      </c>
      <c r="T1381">
        <v>3837</v>
      </c>
      <c r="U1381">
        <v>3837</v>
      </c>
      <c r="V1381">
        <v>0</v>
      </c>
      <c r="W1381" t="s">
        <v>11680</v>
      </c>
      <c r="X1381">
        <v>0</v>
      </c>
      <c r="Y1381" t="s">
        <v>11625</v>
      </c>
    </row>
    <row r="1382" spans="1:25">
      <c r="A1382" t="s">
        <v>8921</v>
      </c>
      <c r="B1382">
        <v>1</v>
      </c>
      <c r="C1382">
        <v>0</v>
      </c>
      <c r="D1382">
        <v>0</v>
      </c>
      <c r="E1382">
        <v>0</v>
      </c>
      <c r="F1382">
        <v>0</v>
      </c>
      <c r="G1382">
        <v>0</v>
      </c>
      <c r="H1382">
        <v>0</v>
      </c>
      <c r="I1382">
        <v>0</v>
      </c>
      <c r="J1382">
        <v>2017</v>
      </c>
      <c r="K1382" t="s">
        <v>623</v>
      </c>
      <c r="L1382" t="s">
        <v>7517</v>
      </c>
      <c r="M1382">
        <v>1</v>
      </c>
      <c r="N1382" t="s">
        <v>11629</v>
      </c>
      <c r="O1382" s="1">
        <v>40675</v>
      </c>
      <c r="Q1382" t="s">
        <v>11681</v>
      </c>
      <c r="R1382" t="s">
        <v>73</v>
      </c>
      <c r="S1382">
        <v>3.86</v>
      </c>
      <c r="T1382">
        <v>3866</v>
      </c>
      <c r="U1382">
        <v>3866</v>
      </c>
      <c r="V1382">
        <v>0</v>
      </c>
      <c r="W1382" t="s">
        <v>11680</v>
      </c>
      <c r="X1382">
        <v>0</v>
      </c>
      <c r="Y1382" t="s">
        <v>11625</v>
      </c>
    </row>
    <row r="1383" spans="1:25">
      <c r="A1383" t="s">
        <v>8921</v>
      </c>
      <c r="B1383">
        <v>1</v>
      </c>
      <c r="C1383">
        <v>0</v>
      </c>
      <c r="D1383">
        <v>0</v>
      </c>
      <c r="E1383">
        <v>0</v>
      </c>
      <c r="F1383">
        <v>0</v>
      </c>
      <c r="G1383">
        <v>0</v>
      </c>
      <c r="H1383">
        <v>0</v>
      </c>
      <c r="I1383">
        <v>0</v>
      </c>
      <c r="J1383">
        <v>2017</v>
      </c>
      <c r="K1383" t="s">
        <v>623</v>
      </c>
      <c r="L1383" t="s">
        <v>7520</v>
      </c>
      <c r="M1383">
        <v>1</v>
      </c>
      <c r="N1383" t="s">
        <v>11629</v>
      </c>
      <c r="O1383" s="1">
        <v>40781</v>
      </c>
      <c r="Q1383" t="s">
        <v>11681</v>
      </c>
      <c r="R1383" t="s">
        <v>73</v>
      </c>
      <c r="S1383">
        <v>8.6</v>
      </c>
      <c r="T1383">
        <v>10192</v>
      </c>
      <c r="U1383">
        <v>10192</v>
      </c>
      <c r="V1383">
        <v>0</v>
      </c>
      <c r="W1383" t="s">
        <v>11680</v>
      </c>
      <c r="X1383">
        <v>0</v>
      </c>
      <c r="Y1383" t="s">
        <v>11625</v>
      </c>
    </row>
    <row r="1384" spans="1:25">
      <c r="A1384" t="s">
        <v>8921</v>
      </c>
      <c r="B1384">
        <v>1</v>
      </c>
      <c r="C1384">
        <v>0</v>
      </c>
      <c r="D1384">
        <v>0</v>
      </c>
      <c r="E1384">
        <v>0</v>
      </c>
      <c r="F1384">
        <v>0</v>
      </c>
      <c r="G1384">
        <v>0</v>
      </c>
      <c r="H1384">
        <v>0</v>
      </c>
      <c r="I1384">
        <v>0</v>
      </c>
      <c r="J1384">
        <v>2017</v>
      </c>
      <c r="K1384" t="s">
        <v>623</v>
      </c>
      <c r="L1384" t="s">
        <v>7525</v>
      </c>
      <c r="M1384">
        <v>1</v>
      </c>
      <c r="N1384" t="s">
        <v>11629</v>
      </c>
      <c r="O1384" s="1">
        <v>40897</v>
      </c>
      <c r="Q1384" t="s">
        <v>11681</v>
      </c>
      <c r="R1384" t="s">
        <v>73</v>
      </c>
      <c r="S1384">
        <v>4.8600000000000003</v>
      </c>
      <c r="T1384">
        <v>4881</v>
      </c>
      <c r="U1384">
        <v>4881</v>
      </c>
      <c r="V1384">
        <v>0</v>
      </c>
      <c r="W1384" t="s">
        <v>11680</v>
      </c>
      <c r="X1384">
        <v>0</v>
      </c>
      <c r="Y1384" t="s">
        <v>11625</v>
      </c>
    </row>
    <row r="1385" spans="1:25">
      <c r="A1385" t="s">
        <v>8921</v>
      </c>
      <c r="B1385">
        <v>1</v>
      </c>
      <c r="C1385">
        <v>0</v>
      </c>
      <c r="D1385">
        <v>0</v>
      </c>
      <c r="E1385">
        <v>0</v>
      </c>
      <c r="F1385">
        <v>0</v>
      </c>
      <c r="G1385">
        <v>0</v>
      </c>
      <c r="H1385">
        <v>0</v>
      </c>
      <c r="I1385">
        <v>0</v>
      </c>
      <c r="J1385">
        <v>2017</v>
      </c>
      <c r="K1385" t="s">
        <v>623</v>
      </c>
      <c r="L1385" t="s">
        <v>7528</v>
      </c>
      <c r="M1385">
        <v>1</v>
      </c>
      <c r="N1385" t="s">
        <v>11629</v>
      </c>
      <c r="O1385" s="1">
        <v>40899</v>
      </c>
      <c r="Q1385" t="s">
        <v>11681</v>
      </c>
      <c r="R1385" t="s">
        <v>73</v>
      </c>
      <c r="S1385">
        <v>1.74</v>
      </c>
      <c r="T1385">
        <v>2351</v>
      </c>
      <c r="U1385">
        <v>2351</v>
      </c>
      <c r="V1385">
        <v>0</v>
      </c>
      <c r="W1385" t="s">
        <v>11680</v>
      </c>
      <c r="X1385">
        <v>0</v>
      </c>
      <c r="Y1385" t="s">
        <v>11625</v>
      </c>
    </row>
    <row r="1386" spans="1:25">
      <c r="A1386" t="s">
        <v>8921</v>
      </c>
      <c r="B1386">
        <v>1</v>
      </c>
      <c r="C1386">
        <v>0</v>
      </c>
      <c r="D1386">
        <v>0</v>
      </c>
      <c r="E1386">
        <v>0</v>
      </c>
      <c r="F1386">
        <v>0</v>
      </c>
      <c r="G1386">
        <v>0</v>
      </c>
      <c r="H1386">
        <v>0</v>
      </c>
      <c r="I1386">
        <v>0</v>
      </c>
      <c r="J1386">
        <v>2017</v>
      </c>
      <c r="K1386" t="s">
        <v>623</v>
      </c>
      <c r="L1386" t="s">
        <v>7531</v>
      </c>
      <c r="M1386">
        <v>1</v>
      </c>
      <c r="N1386" t="s">
        <v>11629</v>
      </c>
      <c r="O1386" s="1">
        <v>40889</v>
      </c>
      <c r="Q1386" t="s">
        <v>11681</v>
      </c>
      <c r="R1386" t="s">
        <v>73</v>
      </c>
      <c r="S1386">
        <v>1.27</v>
      </c>
      <c r="T1386">
        <v>1640</v>
      </c>
      <c r="U1386">
        <v>1640</v>
      </c>
      <c r="V1386">
        <v>0</v>
      </c>
      <c r="W1386" t="s">
        <v>11680</v>
      </c>
      <c r="X1386">
        <v>0</v>
      </c>
      <c r="Y1386" t="s">
        <v>11625</v>
      </c>
    </row>
    <row r="1387" spans="1:25">
      <c r="A1387" t="s">
        <v>8921</v>
      </c>
      <c r="B1387">
        <v>1</v>
      </c>
      <c r="C1387">
        <v>0</v>
      </c>
      <c r="D1387">
        <v>0</v>
      </c>
      <c r="E1387">
        <v>0</v>
      </c>
      <c r="F1387">
        <v>0</v>
      </c>
      <c r="G1387">
        <v>0</v>
      </c>
      <c r="H1387">
        <v>0</v>
      </c>
      <c r="I1387">
        <v>0</v>
      </c>
      <c r="J1387">
        <v>2017</v>
      </c>
      <c r="K1387" t="s">
        <v>623</v>
      </c>
      <c r="L1387" t="s">
        <v>7534</v>
      </c>
      <c r="M1387">
        <v>1</v>
      </c>
      <c r="N1387" t="s">
        <v>11629</v>
      </c>
      <c r="O1387" s="1">
        <v>40540</v>
      </c>
      <c r="Q1387" t="s">
        <v>11681</v>
      </c>
      <c r="R1387" t="s">
        <v>73</v>
      </c>
      <c r="S1387">
        <v>6.77</v>
      </c>
      <c r="T1387">
        <v>8134</v>
      </c>
      <c r="U1387">
        <v>8134</v>
      </c>
      <c r="V1387">
        <v>0</v>
      </c>
      <c r="W1387" t="s">
        <v>11680</v>
      </c>
      <c r="X1387">
        <v>0</v>
      </c>
      <c r="Y1387" t="s">
        <v>11625</v>
      </c>
    </row>
    <row r="1388" spans="1:25">
      <c r="A1388" t="s">
        <v>8921</v>
      </c>
      <c r="B1388">
        <v>1</v>
      </c>
      <c r="C1388">
        <v>0</v>
      </c>
      <c r="D1388">
        <v>0</v>
      </c>
      <c r="E1388">
        <v>0</v>
      </c>
      <c r="F1388">
        <v>0</v>
      </c>
      <c r="G1388">
        <v>0</v>
      </c>
      <c r="H1388">
        <v>0</v>
      </c>
      <c r="I1388">
        <v>0</v>
      </c>
      <c r="J1388">
        <v>2017</v>
      </c>
      <c r="K1388" t="s">
        <v>623</v>
      </c>
      <c r="L1388" t="s">
        <v>7538</v>
      </c>
      <c r="M1388">
        <v>1</v>
      </c>
      <c r="N1388" t="s">
        <v>11629</v>
      </c>
      <c r="O1388" s="1">
        <v>41166</v>
      </c>
      <c r="Q1388" t="s">
        <v>11681</v>
      </c>
      <c r="R1388" t="s">
        <v>73</v>
      </c>
      <c r="S1388">
        <v>10.199999999999999</v>
      </c>
      <c r="T1388">
        <v>8952</v>
      </c>
      <c r="U1388">
        <v>8952</v>
      </c>
      <c r="V1388">
        <v>0</v>
      </c>
      <c r="W1388" t="s">
        <v>11680</v>
      </c>
      <c r="X1388">
        <v>0</v>
      </c>
      <c r="Y1388" t="s">
        <v>11625</v>
      </c>
    </row>
    <row r="1389" spans="1:25">
      <c r="A1389" t="s">
        <v>8921</v>
      </c>
      <c r="B1389">
        <v>1</v>
      </c>
      <c r="C1389">
        <v>0</v>
      </c>
      <c r="D1389">
        <v>0</v>
      </c>
      <c r="E1389">
        <v>0</v>
      </c>
      <c r="F1389">
        <v>0</v>
      </c>
      <c r="G1389">
        <v>0</v>
      </c>
      <c r="H1389">
        <v>0</v>
      </c>
      <c r="I1389">
        <v>0</v>
      </c>
      <c r="J1389">
        <v>2017</v>
      </c>
      <c r="K1389" t="s">
        <v>623</v>
      </c>
      <c r="L1389" t="s">
        <v>6636</v>
      </c>
      <c r="M1389">
        <v>1</v>
      </c>
      <c r="N1389" t="s">
        <v>11629</v>
      </c>
      <c r="O1389" s="1">
        <v>41153</v>
      </c>
      <c r="Q1389" t="s">
        <v>11681</v>
      </c>
      <c r="R1389" t="s">
        <v>73</v>
      </c>
      <c r="S1389">
        <v>1</v>
      </c>
      <c r="T1389">
        <v>2320</v>
      </c>
      <c r="U1389">
        <v>2320</v>
      </c>
      <c r="V1389">
        <v>0</v>
      </c>
      <c r="W1389" t="s">
        <v>11680</v>
      </c>
      <c r="X1389">
        <v>0</v>
      </c>
      <c r="Y1389" t="s">
        <v>11625</v>
      </c>
    </row>
    <row r="1390" spans="1:25">
      <c r="A1390" t="s">
        <v>8921</v>
      </c>
      <c r="B1390">
        <v>1</v>
      </c>
      <c r="C1390">
        <v>0</v>
      </c>
      <c r="D1390">
        <v>0</v>
      </c>
      <c r="E1390">
        <v>0</v>
      </c>
      <c r="F1390">
        <v>0</v>
      </c>
      <c r="G1390">
        <v>0</v>
      </c>
      <c r="H1390">
        <v>0</v>
      </c>
      <c r="I1390">
        <v>0</v>
      </c>
      <c r="J1390">
        <v>2017</v>
      </c>
      <c r="K1390" t="s">
        <v>623</v>
      </c>
      <c r="L1390" t="s">
        <v>6638</v>
      </c>
      <c r="M1390">
        <v>1</v>
      </c>
      <c r="N1390" t="s">
        <v>11629</v>
      </c>
      <c r="O1390" s="1">
        <v>41153</v>
      </c>
      <c r="Q1390" t="s">
        <v>11681</v>
      </c>
      <c r="R1390" t="s">
        <v>73</v>
      </c>
      <c r="S1390">
        <v>3</v>
      </c>
      <c r="T1390">
        <v>6720</v>
      </c>
      <c r="U1390">
        <v>6720</v>
      </c>
      <c r="V1390">
        <v>0</v>
      </c>
      <c r="W1390" t="s">
        <v>11680</v>
      </c>
      <c r="X1390">
        <v>0</v>
      </c>
      <c r="Y1390" t="s">
        <v>11625</v>
      </c>
    </row>
    <row r="1391" spans="1:25">
      <c r="A1391" t="s">
        <v>8921</v>
      </c>
      <c r="B1391">
        <v>1</v>
      </c>
      <c r="C1391">
        <v>0</v>
      </c>
      <c r="D1391">
        <v>0</v>
      </c>
      <c r="E1391">
        <v>0</v>
      </c>
      <c r="F1391">
        <v>0</v>
      </c>
      <c r="G1391">
        <v>0</v>
      </c>
      <c r="H1391">
        <v>0</v>
      </c>
      <c r="I1391">
        <v>0</v>
      </c>
      <c r="J1391">
        <v>2017</v>
      </c>
      <c r="K1391" t="s">
        <v>623</v>
      </c>
      <c r="L1391" t="s">
        <v>7181</v>
      </c>
      <c r="M1391">
        <v>1</v>
      </c>
      <c r="N1391" t="s">
        <v>11629</v>
      </c>
      <c r="O1391" s="1">
        <v>40909</v>
      </c>
      <c r="Q1391" t="s">
        <v>11681</v>
      </c>
      <c r="R1391" t="s">
        <v>73</v>
      </c>
      <c r="S1391">
        <v>5</v>
      </c>
      <c r="T1391">
        <v>11158</v>
      </c>
      <c r="U1391">
        <v>11158</v>
      </c>
      <c r="V1391">
        <v>0</v>
      </c>
      <c r="W1391" t="s">
        <v>11680</v>
      </c>
      <c r="X1391">
        <v>0</v>
      </c>
      <c r="Y1391" t="s">
        <v>11625</v>
      </c>
    </row>
    <row r="1392" spans="1:25">
      <c r="A1392" t="s">
        <v>8921</v>
      </c>
      <c r="B1392">
        <v>1</v>
      </c>
      <c r="C1392">
        <v>0</v>
      </c>
      <c r="D1392">
        <v>0</v>
      </c>
      <c r="E1392">
        <v>0</v>
      </c>
      <c r="F1392">
        <v>0</v>
      </c>
      <c r="G1392">
        <v>0</v>
      </c>
      <c r="H1392">
        <v>0</v>
      </c>
      <c r="I1392">
        <v>0</v>
      </c>
      <c r="J1392">
        <v>2017</v>
      </c>
      <c r="K1392" t="s">
        <v>623</v>
      </c>
      <c r="L1392" t="s">
        <v>7183</v>
      </c>
      <c r="M1392">
        <v>1</v>
      </c>
      <c r="N1392" t="s">
        <v>11629</v>
      </c>
      <c r="O1392" s="1">
        <v>40909</v>
      </c>
      <c r="Q1392" t="s">
        <v>11681</v>
      </c>
      <c r="R1392" t="s">
        <v>73</v>
      </c>
      <c r="S1392">
        <v>5</v>
      </c>
      <c r="T1392">
        <v>11373</v>
      </c>
      <c r="U1392">
        <v>11373</v>
      </c>
      <c r="V1392">
        <v>0</v>
      </c>
      <c r="W1392" t="s">
        <v>11680</v>
      </c>
      <c r="X1392">
        <v>0</v>
      </c>
      <c r="Y1392" t="s">
        <v>11625</v>
      </c>
    </row>
    <row r="1393" spans="1:25">
      <c r="A1393" t="s">
        <v>8921</v>
      </c>
      <c r="B1393">
        <v>1</v>
      </c>
      <c r="C1393">
        <v>0</v>
      </c>
      <c r="D1393">
        <v>0</v>
      </c>
      <c r="E1393">
        <v>0</v>
      </c>
      <c r="F1393">
        <v>0</v>
      </c>
      <c r="G1393">
        <v>0</v>
      </c>
      <c r="H1393">
        <v>0</v>
      </c>
      <c r="I1393">
        <v>0</v>
      </c>
      <c r="J1393">
        <v>2017</v>
      </c>
      <c r="K1393" t="s">
        <v>623</v>
      </c>
      <c r="L1393" t="s">
        <v>7185</v>
      </c>
      <c r="M1393">
        <v>1</v>
      </c>
      <c r="N1393" t="s">
        <v>11629</v>
      </c>
      <c r="O1393" s="1">
        <v>40909</v>
      </c>
      <c r="Q1393" t="s">
        <v>11681</v>
      </c>
      <c r="R1393" t="s">
        <v>73</v>
      </c>
      <c r="S1393">
        <v>5</v>
      </c>
      <c r="T1393">
        <v>11550</v>
      </c>
      <c r="U1393">
        <v>11550</v>
      </c>
      <c r="V1393">
        <v>0</v>
      </c>
      <c r="W1393" t="s">
        <v>11680</v>
      </c>
      <c r="X1393">
        <v>0</v>
      </c>
      <c r="Y1393" t="s">
        <v>11625</v>
      </c>
    </row>
    <row r="1394" spans="1:25">
      <c r="A1394" t="s">
        <v>8921</v>
      </c>
      <c r="B1394">
        <v>1</v>
      </c>
      <c r="C1394">
        <v>0</v>
      </c>
      <c r="D1394">
        <v>0</v>
      </c>
      <c r="E1394">
        <v>0</v>
      </c>
      <c r="F1394">
        <v>0</v>
      </c>
      <c r="G1394">
        <v>0</v>
      </c>
      <c r="H1394">
        <v>0</v>
      </c>
      <c r="I1394">
        <v>0</v>
      </c>
      <c r="J1394">
        <v>2017</v>
      </c>
      <c r="K1394" t="s">
        <v>623</v>
      </c>
      <c r="L1394" t="s">
        <v>6602</v>
      </c>
      <c r="M1394" t="s">
        <v>11758</v>
      </c>
      <c r="N1394" t="s">
        <v>11629</v>
      </c>
      <c r="O1394" s="1">
        <v>40949</v>
      </c>
      <c r="Q1394" t="s">
        <v>11681</v>
      </c>
      <c r="R1394" t="s">
        <v>73</v>
      </c>
      <c r="S1394">
        <v>1.3</v>
      </c>
      <c r="T1394">
        <v>1897</v>
      </c>
      <c r="U1394">
        <v>1897</v>
      </c>
      <c r="V1394">
        <v>0</v>
      </c>
      <c r="W1394" t="s">
        <v>11680</v>
      </c>
      <c r="X1394">
        <v>0</v>
      </c>
      <c r="Y1394" t="s">
        <v>11625</v>
      </c>
    </row>
    <row r="1395" spans="1:25">
      <c r="A1395" t="s">
        <v>8921</v>
      </c>
      <c r="B1395">
        <v>1</v>
      </c>
      <c r="C1395">
        <v>0</v>
      </c>
      <c r="D1395">
        <v>0</v>
      </c>
      <c r="E1395">
        <v>0</v>
      </c>
      <c r="F1395">
        <v>0</v>
      </c>
      <c r="G1395">
        <v>0</v>
      </c>
      <c r="H1395">
        <v>0</v>
      </c>
      <c r="I1395">
        <v>0</v>
      </c>
      <c r="J1395">
        <v>2017</v>
      </c>
      <c r="K1395" t="s">
        <v>623</v>
      </c>
      <c r="L1395" t="s">
        <v>6605</v>
      </c>
      <c r="M1395" t="s">
        <v>11757</v>
      </c>
      <c r="N1395" t="s">
        <v>11629</v>
      </c>
      <c r="O1395" s="1">
        <v>41122</v>
      </c>
      <c r="Q1395" t="s">
        <v>11681</v>
      </c>
      <c r="R1395" t="s">
        <v>73</v>
      </c>
      <c r="S1395">
        <v>1.3</v>
      </c>
      <c r="T1395">
        <v>2064</v>
      </c>
      <c r="U1395">
        <v>2064</v>
      </c>
      <c r="V1395">
        <v>0</v>
      </c>
      <c r="W1395" t="s">
        <v>11680</v>
      </c>
      <c r="X1395">
        <v>0</v>
      </c>
      <c r="Y1395" t="s">
        <v>11625</v>
      </c>
    </row>
    <row r="1396" spans="1:25">
      <c r="A1396" t="s">
        <v>8921</v>
      </c>
      <c r="B1396">
        <v>1</v>
      </c>
      <c r="C1396">
        <v>0</v>
      </c>
      <c r="D1396">
        <v>0</v>
      </c>
      <c r="E1396">
        <v>0</v>
      </c>
      <c r="F1396">
        <v>0</v>
      </c>
      <c r="G1396">
        <v>0</v>
      </c>
      <c r="H1396">
        <v>0</v>
      </c>
      <c r="I1396">
        <v>0</v>
      </c>
      <c r="J1396">
        <v>2017</v>
      </c>
      <c r="K1396" t="s">
        <v>623</v>
      </c>
      <c r="L1396" t="s">
        <v>7543</v>
      </c>
      <c r="M1396" t="s">
        <v>11636</v>
      </c>
      <c r="N1396" t="s">
        <v>11629</v>
      </c>
      <c r="O1396" s="1">
        <v>41074</v>
      </c>
      <c r="Q1396" t="s">
        <v>11681</v>
      </c>
      <c r="R1396" t="s">
        <v>73</v>
      </c>
      <c r="S1396">
        <v>1.9</v>
      </c>
      <c r="T1396">
        <v>2879</v>
      </c>
      <c r="U1396">
        <v>2879</v>
      </c>
      <c r="V1396">
        <v>0</v>
      </c>
      <c r="W1396" t="s">
        <v>11680</v>
      </c>
      <c r="X1396">
        <v>0</v>
      </c>
      <c r="Y1396" t="s">
        <v>11625</v>
      </c>
    </row>
    <row r="1397" spans="1:25">
      <c r="A1397" t="s">
        <v>8921</v>
      </c>
      <c r="B1397">
        <v>1</v>
      </c>
      <c r="C1397">
        <v>0</v>
      </c>
      <c r="D1397">
        <v>0</v>
      </c>
      <c r="E1397">
        <v>0</v>
      </c>
      <c r="F1397">
        <v>0</v>
      </c>
      <c r="G1397">
        <v>0</v>
      </c>
      <c r="H1397">
        <v>0</v>
      </c>
      <c r="I1397">
        <v>0</v>
      </c>
      <c r="J1397">
        <v>2017</v>
      </c>
      <c r="K1397" t="s">
        <v>623</v>
      </c>
      <c r="L1397" t="s">
        <v>7187</v>
      </c>
      <c r="M1397">
        <v>1</v>
      </c>
      <c r="N1397" t="s">
        <v>11629</v>
      </c>
      <c r="O1397" s="1">
        <v>40909</v>
      </c>
      <c r="Q1397" t="s">
        <v>11681</v>
      </c>
      <c r="R1397" t="s">
        <v>73</v>
      </c>
      <c r="S1397">
        <v>5</v>
      </c>
      <c r="T1397">
        <v>11848</v>
      </c>
      <c r="U1397">
        <v>11848</v>
      </c>
      <c r="V1397">
        <v>0</v>
      </c>
      <c r="W1397" t="s">
        <v>11680</v>
      </c>
      <c r="X1397">
        <v>0</v>
      </c>
      <c r="Y1397" t="s">
        <v>11625</v>
      </c>
    </row>
    <row r="1398" spans="1:25">
      <c r="A1398" t="s">
        <v>8921</v>
      </c>
      <c r="B1398">
        <v>1</v>
      </c>
      <c r="C1398">
        <v>0</v>
      </c>
      <c r="D1398">
        <v>0</v>
      </c>
      <c r="E1398">
        <v>0</v>
      </c>
      <c r="F1398">
        <v>0</v>
      </c>
      <c r="G1398">
        <v>0</v>
      </c>
      <c r="H1398">
        <v>0</v>
      </c>
      <c r="I1398">
        <v>0</v>
      </c>
      <c r="J1398">
        <v>2017</v>
      </c>
      <c r="K1398" t="s">
        <v>623</v>
      </c>
      <c r="L1398" t="s">
        <v>7189</v>
      </c>
      <c r="M1398">
        <v>1</v>
      </c>
      <c r="N1398" t="s">
        <v>11629</v>
      </c>
      <c r="O1398" s="1">
        <v>40909</v>
      </c>
      <c r="Q1398" t="s">
        <v>11681</v>
      </c>
      <c r="R1398" t="s">
        <v>73</v>
      </c>
      <c r="S1398">
        <v>5</v>
      </c>
      <c r="T1398">
        <v>11932</v>
      </c>
      <c r="U1398">
        <v>11932</v>
      </c>
      <c r="V1398">
        <v>0</v>
      </c>
      <c r="W1398" t="s">
        <v>11680</v>
      </c>
      <c r="X1398">
        <v>0</v>
      </c>
      <c r="Y1398" t="s">
        <v>11625</v>
      </c>
    </row>
    <row r="1399" spans="1:25">
      <c r="A1399" t="s">
        <v>8921</v>
      </c>
      <c r="B1399">
        <v>1</v>
      </c>
      <c r="C1399">
        <v>0</v>
      </c>
      <c r="D1399">
        <v>0</v>
      </c>
      <c r="E1399">
        <v>0</v>
      </c>
      <c r="F1399">
        <v>0</v>
      </c>
      <c r="G1399">
        <v>0</v>
      </c>
      <c r="H1399">
        <v>0</v>
      </c>
      <c r="I1399">
        <v>0</v>
      </c>
      <c r="J1399">
        <v>2017</v>
      </c>
      <c r="K1399" t="s">
        <v>623</v>
      </c>
      <c r="L1399" t="s">
        <v>7191</v>
      </c>
      <c r="M1399">
        <v>1</v>
      </c>
      <c r="N1399" t="s">
        <v>11629</v>
      </c>
      <c r="O1399" s="1">
        <v>40909</v>
      </c>
      <c r="Q1399" t="s">
        <v>11681</v>
      </c>
      <c r="R1399" t="s">
        <v>73</v>
      </c>
      <c r="S1399">
        <v>5</v>
      </c>
      <c r="T1399">
        <v>11330</v>
      </c>
      <c r="U1399">
        <v>11330</v>
      </c>
      <c r="V1399">
        <v>0</v>
      </c>
      <c r="W1399" t="s">
        <v>11680</v>
      </c>
      <c r="X1399">
        <v>0</v>
      </c>
      <c r="Y1399" t="s">
        <v>11625</v>
      </c>
    </row>
    <row r="1400" spans="1:25">
      <c r="A1400" t="s">
        <v>8921</v>
      </c>
      <c r="B1400">
        <v>1</v>
      </c>
      <c r="C1400">
        <v>0</v>
      </c>
      <c r="D1400">
        <v>0</v>
      </c>
      <c r="E1400">
        <v>0</v>
      </c>
      <c r="F1400">
        <v>0</v>
      </c>
      <c r="G1400">
        <v>0</v>
      </c>
      <c r="H1400">
        <v>0</v>
      </c>
      <c r="I1400">
        <v>0</v>
      </c>
      <c r="J1400">
        <v>2017</v>
      </c>
      <c r="K1400" t="s">
        <v>623</v>
      </c>
      <c r="L1400" t="s">
        <v>7193</v>
      </c>
      <c r="M1400">
        <v>1</v>
      </c>
      <c r="N1400" t="s">
        <v>11629</v>
      </c>
      <c r="O1400" s="1">
        <v>40909</v>
      </c>
      <c r="Q1400" t="s">
        <v>11681</v>
      </c>
      <c r="R1400" t="s">
        <v>73</v>
      </c>
      <c r="S1400">
        <v>5</v>
      </c>
      <c r="T1400">
        <v>11814</v>
      </c>
      <c r="U1400">
        <v>11814</v>
      </c>
      <c r="V1400">
        <v>0</v>
      </c>
      <c r="W1400" t="s">
        <v>11680</v>
      </c>
      <c r="X1400">
        <v>0</v>
      </c>
      <c r="Y1400" t="s">
        <v>11625</v>
      </c>
    </row>
    <row r="1401" spans="1:25">
      <c r="A1401" t="s">
        <v>8921</v>
      </c>
      <c r="B1401">
        <v>1</v>
      </c>
      <c r="C1401">
        <v>0</v>
      </c>
      <c r="D1401">
        <v>0</v>
      </c>
      <c r="E1401">
        <v>0</v>
      </c>
      <c r="F1401">
        <v>0</v>
      </c>
      <c r="G1401">
        <v>0</v>
      </c>
      <c r="H1401">
        <v>0</v>
      </c>
      <c r="I1401">
        <v>0</v>
      </c>
      <c r="J1401">
        <v>2017</v>
      </c>
      <c r="K1401" t="s">
        <v>623</v>
      </c>
      <c r="L1401" t="s">
        <v>7195</v>
      </c>
      <c r="M1401">
        <v>1</v>
      </c>
      <c r="N1401" t="s">
        <v>11629</v>
      </c>
      <c r="O1401" s="1">
        <v>40909</v>
      </c>
      <c r="Q1401" t="s">
        <v>11681</v>
      </c>
      <c r="R1401" t="s">
        <v>73</v>
      </c>
      <c r="S1401">
        <v>5</v>
      </c>
      <c r="T1401">
        <v>11005</v>
      </c>
      <c r="U1401">
        <v>11005</v>
      </c>
      <c r="V1401">
        <v>0</v>
      </c>
      <c r="W1401" t="s">
        <v>11680</v>
      </c>
      <c r="X1401">
        <v>0</v>
      </c>
      <c r="Y1401" t="s">
        <v>11625</v>
      </c>
    </row>
    <row r="1402" spans="1:25">
      <c r="A1402" t="s">
        <v>8921</v>
      </c>
      <c r="B1402">
        <v>1</v>
      </c>
      <c r="C1402">
        <v>0</v>
      </c>
      <c r="D1402">
        <v>0</v>
      </c>
      <c r="E1402">
        <v>0</v>
      </c>
      <c r="F1402">
        <v>0</v>
      </c>
      <c r="G1402">
        <v>0</v>
      </c>
      <c r="H1402">
        <v>0</v>
      </c>
      <c r="I1402">
        <v>0</v>
      </c>
      <c r="J1402">
        <v>2017</v>
      </c>
      <c r="K1402" t="s">
        <v>623</v>
      </c>
      <c r="L1402" t="s">
        <v>7197</v>
      </c>
      <c r="M1402">
        <v>1</v>
      </c>
      <c r="N1402" t="s">
        <v>11629</v>
      </c>
      <c r="O1402" s="1">
        <v>40909</v>
      </c>
      <c r="Q1402" t="s">
        <v>11681</v>
      </c>
      <c r="R1402" t="s">
        <v>73</v>
      </c>
      <c r="S1402">
        <v>5</v>
      </c>
      <c r="T1402">
        <v>12019</v>
      </c>
      <c r="U1402">
        <v>12019</v>
      </c>
      <c r="V1402">
        <v>0</v>
      </c>
      <c r="W1402" t="s">
        <v>11680</v>
      </c>
      <c r="X1402">
        <v>0</v>
      </c>
      <c r="Y1402" t="s">
        <v>11625</v>
      </c>
    </row>
    <row r="1403" spans="1:25">
      <c r="A1403" t="s">
        <v>8921</v>
      </c>
      <c r="B1403">
        <v>1</v>
      </c>
      <c r="C1403">
        <v>0</v>
      </c>
      <c r="D1403">
        <v>0</v>
      </c>
      <c r="E1403">
        <v>0</v>
      </c>
      <c r="F1403">
        <v>0</v>
      </c>
      <c r="G1403">
        <v>0</v>
      </c>
      <c r="H1403">
        <v>0</v>
      </c>
      <c r="I1403">
        <v>0</v>
      </c>
      <c r="J1403">
        <v>2017</v>
      </c>
      <c r="K1403" t="s">
        <v>623</v>
      </c>
      <c r="L1403" t="s">
        <v>6047</v>
      </c>
      <c r="M1403">
        <v>1</v>
      </c>
      <c r="N1403" t="s">
        <v>11629</v>
      </c>
      <c r="O1403" s="1">
        <v>41061</v>
      </c>
      <c r="Q1403" t="s">
        <v>11681</v>
      </c>
      <c r="R1403" t="s">
        <v>73</v>
      </c>
      <c r="S1403">
        <v>10</v>
      </c>
      <c r="T1403">
        <v>17179</v>
      </c>
      <c r="U1403">
        <v>17179</v>
      </c>
      <c r="V1403">
        <v>0</v>
      </c>
      <c r="W1403" t="s">
        <v>11680</v>
      </c>
      <c r="X1403">
        <v>0</v>
      </c>
      <c r="Y1403" t="s">
        <v>11625</v>
      </c>
    </row>
    <row r="1404" spans="1:25">
      <c r="A1404" t="s">
        <v>8921</v>
      </c>
      <c r="B1404">
        <v>1</v>
      </c>
      <c r="C1404">
        <v>0</v>
      </c>
      <c r="D1404">
        <v>0</v>
      </c>
      <c r="E1404">
        <v>0</v>
      </c>
      <c r="F1404">
        <v>0</v>
      </c>
      <c r="G1404">
        <v>0</v>
      </c>
      <c r="H1404">
        <v>0</v>
      </c>
      <c r="I1404">
        <v>0</v>
      </c>
      <c r="J1404">
        <v>2017</v>
      </c>
      <c r="K1404" t="s">
        <v>623</v>
      </c>
      <c r="L1404" t="s">
        <v>6823</v>
      </c>
      <c r="M1404">
        <v>1</v>
      </c>
      <c r="N1404" t="s">
        <v>11629</v>
      </c>
      <c r="O1404" s="1">
        <v>40409</v>
      </c>
      <c r="Q1404" t="s">
        <v>11681</v>
      </c>
      <c r="R1404" t="s">
        <v>73</v>
      </c>
      <c r="S1404">
        <v>1.46</v>
      </c>
      <c r="T1404">
        <v>2343</v>
      </c>
      <c r="U1404">
        <v>2343</v>
      </c>
      <c r="V1404">
        <v>0</v>
      </c>
      <c r="W1404" t="s">
        <v>11680</v>
      </c>
      <c r="X1404">
        <v>0</v>
      </c>
      <c r="Y1404" t="s">
        <v>11625</v>
      </c>
    </row>
    <row r="1405" spans="1:25">
      <c r="A1405" t="s">
        <v>8921</v>
      </c>
      <c r="B1405">
        <v>1</v>
      </c>
      <c r="C1405">
        <v>0</v>
      </c>
      <c r="D1405">
        <v>0</v>
      </c>
      <c r="E1405">
        <v>0</v>
      </c>
      <c r="F1405">
        <v>0</v>
      </c>
      <c r="G1405">
        <v>0</v>
      </c>
      <c r="H1405">
        <v>0</v>
      </c>
      <c r="I1405">
        <v>0</v>
      </c>
      <c r="J1405">
        <v>2017</v>
      </c>
      <c r="K1405" t="s">
        <v>623</v>
      </c>
      <c r="L1405" t="s">
        <v>6823</v>
      </c>
      <c r="M1405">
        <v>2</v>
      </c>
      <c r="N1405" t="s">
        <v>11629</v>
      </c>
      <c r="O1405" s="1">
        <v>40909</v>
      </c>
      <c r="Q1405" t="s">
        <v>11681</v>
      </c>
      <c r="R1405" t="s">
        <v>73</v>
      </c>
      <c r="S1405">
        <v>0.63</v>
      </c>
      <c r="T1405">
        <v>970</v>
      </c>
      <c r="U1405">
        <v>970</v>
      </c>
      <c r="V1405">
        <v>0</v>
      </c>
      <c r="W1405" t="s">
        <v>11680</v>
      </c>
      <c r="X1405">
        <v>0</v>
      </c>
      <c r="Y1405" t="s">
        <v>11625</v>
      </c>
    </row>
    <row r="1406" spans="1:25">
      <c r="A1406" t="s">
        <v>8921</v>
      </c>
      <c r="B1406">
        <v>1</v>
      </c>
      <c r="C1406">
        <v>0</v>
      </c>
      <c r="D1406">
        <v>0</v>
      </c>
      <c r="E1406">
        <v>0</v>
      </c>
      <c r="F1406">
        <v>0</v>
      </c>
      <c r="G1406">
        <v>0</v>
      </c>
      <c r="H1406">
        <v>0</v>
      </c>
      <c r="I1406">
        <v>0</v>
      </c>
      <c r="J1406">
        <v>2017</v>
      </c>
      <c r="K1406" t="s">
        <v>623</v>
      </c>
      <c r="L1406" t="s">
        <v>7199</v>
      </c>
      <c r="M1406">
        <v>1</v>
      </c>
      <c r="N1406" t="s">
        <v>11629</v>
      </c>
      <c r="O1406" s="1">
        <v>40422</v>
      </c>
      <c r="Q1406" t="s">
        <v>11681</v>
      </c>
      <c r="R1406" t="s">
        <v>73</v>
      </c>
      <c r="S1406">
        <v>1</v>
      </c>
      <c r="T1406">
        <v>1133</v>
      </c>
      <c r="U1406">
        <v>1133</v>
      </c>
      <c r="V1406">
        <v>0</v>
      </c>
      <c r="W1406" t="s">
        <v>11680</v>
      </c>
      <c r="X1406">
        <v>0</v>
      </c>
      <c r="Y1406" t="s">
        <v>11625</v>
      </c>
    </row>
    <row r="1407" spans="1:25">
      <c r="A1407" t="s">
        <v>8921</v>
      </c>
      <c r="B1407">
        <v>1</v>
      </c>
      <c r="C1407">
        <v>0</v>
      </c>
      <c r="D1407">
        <v>0</v>
      </c>
      <c r="E1407">
        <v>0</v>
      </c>
      <c r="F1407">
        <v>0</v>
      </c>
      <c r="G1407">
        <v>0</v>
      </c>
      <c r="H1407">
        <v>0</v>
      </c>
      <c r="I1407">
        <v>0</v>
      </c>
      <c r="J1407">
        <v>2017</v>
      </c>
      <c r="K1407" t="s">
        <v>623</v>
      </c>
      <c r="L1407" t="s">
        <v>6713</v>
      </c>
      <c r="M1407">
        <v>1</v>
      </c>
      <c r="N1407" t="s">
        <v>11629</v>
      </c>
      <c r="O1407" s="1">
        <v>41030</v>
      </c>
      <c r="Q1407" t="s">
        <v>11681</v>
      </c>
      <c r="R1407" t="s">
        <v>73</v>
      </c>
      <c r="S1407">
        <v>1.5</v>
      </c>
      <c r="T1407">
        <v>1151</v>
      </c>
      <c r="U1407">
        <v>1151</v>
      </c>
      <c r="V1407">
        <v>0</v>
      </c>
      <c r="W1407" t="s">
        <v>11680</v>
      </c>
      <c r="X1407">
        <v>0</v>
      </c>
      <c r="Y1407" t="s">
        <v>11625</v>
      </c>
    </row>
    <row r="1408" spans="1:25">
      <c r="A1408" t="s">
        <v>8921</v>
      </c>
      <c r="B1408">
        <v>1</v>
      </c>
      <c r="C1408">
        <v>0</v>
      </c>
      <c r="D1408">
        <v>0</v>
      </c>
      <c r="E1408">
        <v>0</v>
      </c>
      <c r="F1408">
        <v>0</v>
      </c>
      <c r="G1408">
        <v>0</v>
      </c>
      <c r="H1408">
        <v>0</v>
      </c>
      <c r="I1408">
        <v>0</v>
      </c>
      <c r="J1408">
        <v>2017</v>
      </c>
      <c r="K1408" t="s">
        <v>623</v>
      </c>
      <c r="L1408" t="s">
        <v>7206</v>
      </c>
      <c r="M1408">
        <v>1</v>
      </c>
      <c r="N1408" t="s">
        <v>11629</v>
      </c>
      <c r="O1408" s="1">
        <v>39904</v>
      </c>
      <c r="Q1408" t="s">
        <v>11681</v>
      </c>
      <c r="R1408" t="s">
        <v>73</v>
      </c>
      <c r="S1408">
        <v>1</v>
      </c>
      <c r="T1408">
        <v>536</v>
      </c>
      <c r="U1408">
        <v>536</v>
      </c>
      <c r="V1408">
        <v>0</v>
      </c>
      <c r="W1408" t="s">
        <v>11680</v>
      </c>
      <c r="X1408">
        <v>0</v>
      </c>
      <c r="Y1408" t="s">
        <v>11625</v>
      </c>
    </row>
    <row r="1409" spans="1:25">
      <c r="A1409" t="s">
        <v>8921</v>
      </c>
      <c r="B1409">
        <v>1</v>
      </c>
      <c r="C1409">
        <v>0</v>
      </c>
      <c r="D1409">
        <v>0</v>
      </c>
      <c r="E1409">
        <v>0</v>
      </c>
      <c r="F1409">
        <v>0</v>
      </c>
      <c r="G1409">
        <v>0</v>
      </c>
      <c r="H1409">
        <v>0</v>
      </c>
      <c r="I1409">
        <v>0</v>
      </c>
      <c r="J1409">
        <v>2017</v>
      </c>
      <c r="K1409" t="s">
        <v>623</v>
      </c>
      <c r="L1409" t="s">
        <v>7727</v>
      </c>
      <c r="M1409">
        <v>1</v>
      </c>
      <c r="N1409" t="s">
        <v>11629</v>
      </c>
      <c r="O1409" s="1">
        <v>41449</v>
      </c>
      <c r="Q1409" t="s">
        <v>11681</v>
      </c>
      <c r="R1409" t="s">
        <v>73</v>
      </c>
      <c r="S1409">
        <v>10</v>
      </c>
      <c r="T1409">
        <v>21554</v>
      </c>
      <c r="U1409">
        <v>21554</v>
      </c>
      <c r="V1409">
        <v>0</v>
      </c>
      <c r="W1409" t="s">
        <v>11680</v>
      </c>
      <c r="X1409">
        <v>0</v>
      </c>
      <c r="Y1409" t="s">
        <v>11625</v>
      </c>
    </row>
    <row r="1410" spans="1:25">
      <c r="A1410" t="s">
        <v>8921</v>
      </c>
      <c r="B1410">
        <v>1</v>
      </c>
      <c r="C1410">
        <v>0</v>
      </c>
      <c r="D1410">
        <v>0</v>
      </c>
      <c r="E1410">
        <v>0</v>
      </c>
      <c r="F1410">
        <v>0</v>
      </c>
      <c r="G1410">
        <v>0</v>
      </c>
      <c r="H1410">
        <v>0</v>
      </c>
      <c r="I1410">
        <v>0</v>
      </c>
      <c r="J1410">
        <v>2017</v>
      </c>
      <c r="K1410" t="s">
        <v>623</v>
      </c>
      <c r="L1410" t="s">
        <v>6574</v>
      </c>
      <c r="M1410">
        <v>1</v>
      </c>
      <c r="N1410" t="s">
        <v>11629</v>
      </c>
      <c r="O1410" s="1">
        <v>41449</v>
      </c>
      <c r="Q1410" t="s">
        <v>11681</v>
      </c>
      <c r="R1410" t="s">
        <v>73</v>
      </c>
      <c r="S1410">
        <v>20</v>
      </c>
      <c r="T1410">
        <v>42377</v>
      </c>
      <c r="U1410">
        <v>42377</v>
      </c>
      <c r="V1410">
        <v>0</v>
      </c>
      <c r="W1410" t="s">
        <v>11680</v>
      </c>
      <c r="X1410">
        <v>0</v>
      </c>
      <c r="Y1410" t="s">
        <v>11625</v>
      </c>
    </row>
    <row r="1411" spans="1:25">
      <c r="A1411" t="s">
        <v>8921</v>
      </c>
      <c r="B1411">
        <v>1</v>
      </c>
      <c r="C1411">
        <v>0</v>
      </c>
      <c r="D1411">
        <v>0</v>
      </c>
      <c r="E1411">
        <v>0</v>
      </c>
      <c r="F1411">
        <v>0</v>
      </c>
      <c r="G1411">
        <v>0</v>
      </c>
      <c r="H1411">
        <v>0</v>
      </c>
      <c r="I1411">
        <v>0</v>
      </c>
      <c r="J1411">
        <v>2017</v>
      </c>
      <c r="K1411" t="s">
        <v>623</v>
      </c>
      <c r="L1411" t="s">
        <v>6653</v>
      </c>
      <c r="M1411">
        <v>1</v>
      </c>
      <c r="N1411" t="s">
        <v>11629</v>
      </c>
      <c r="O1411" s="1">
        <v>41535</v>
      </c>
      <c r="Q1411" t="s">
        <v>11681</v>
      </c>
      <c r="R1411" t="s">
        <v>73</v>
      </c>
      <c r="S1411">
        <v>20</v>
      </c>
      <c r="T1411">
        <v>44078</v>
      </c>
      <c r="U1411">
        <v>44078</v>
      </c>
      <c r="V1411">
        <v>0</v>
      </c>
      <c r="W1411" t="s">
        <v>11680</v>
      </c>
      <c r="X1411">
        <v>0</v>
      </c>
      <c r="Y1411" t="s">
        <v>11625</v>
      </c>
    </row>
    <row r="1412" spans="1:25">
      <c r="A1412" t="s">
        <v>8921</v>
      </c>
      <c r="B1412">
        <v>1</v>
      </c>
      <c r="C1412">
        <v>0</v>
      </c>
      <c r="D1412">
        <v>0</v>
      </c>
      <c r="E1412">
        <v>0</v>
      </c>
      <c r="F1412">
        <v>0</v>
      </c>
      <c r="G1412">
        <v>0</v>
      </c>
      <c r="H1412">
        <v>0</v>
      </c>
      <c r="I1412">
        <v>0</v>
      </c>
      <c r="J1412">
        <v>2017</v>
      </c>
      <c r="K1412" t="s">
        <v>623</v>
      </c>
      <c r="L1412" t="s">
        <v>6793</v>
      </c>
      <c r="M1412">
        <v>1</v>
      </c>
      <c r="N1412" t="s">
        <v>11629</v>
      </c>
      <c r="O1412" s="1">
        <v>41046</v>
      </c>
      <c r="Q1412" t="s">
        <v>11681</v>
      </c>
      <c r="R1412" t="s">
        <v>73</v>
      </c>
      <c r="S1412">
        <v>1.5</v>
      </c>
      <c r="T1412">
        <v>2175</v>
      </c>
      <c r="U1412">
        <v>2175</v>
      </c>
      <c r="V1412">
        <v>0</v>
      </c>
      <c r="W1412" t="s">
        <v>11680</v>
      </c>
      <c r="X1412">
        <v>0</v>
      </c>
      <c r="Y1412" t="s">
        <v>11625</v>
      </c>
    </row>
    <row r="1413" spans="1:25">
      <c r="A1413" t="s">
        <v>8921</v>
      </c>
      <c r="B1413">
        <v>1</v>
      </c>
      <c r="C1413">
        <v>0</v>
      </c>
      <c r="D1413">
        <v>0</v>
      </c>
      <c r="E1413">
        <v>0</v>
      </c>
      <c r="F1413">
        <v>0</v>
      </c>
      <c r="G1413">
        <v>0</v>
      </c>
      <c r="H1413">
        <v>0</v>
      </c>
      <c r="I1413">
        <v>0</v>
      </c>
      <c r="J1413">
        <v>2017</v>
      </c>
      <c r="K1413" t="s">
        <v>623</v>
      </c>
      <c r="L1413" t="s">
        <v>7523</v>
      </c>
      <c r="M1413">
        <v>1</v>
      </c>
      <c r="N1413" t="s">
        <v>11629</v>
      </c>
      <c r="O1413" s="1">
        <v>41240</v>
      </c>
      <c r="Q1413" t="s">
        <v>11681</v>
      </c>
      <c r="R1413" t="s">
        <v>73</v>
      </c>
      <c r="S1413">
        <v>2.62</v>
      </c>
      <c r="T1413">
        <v>2948</v>
      </c>
      <c r="U1413">
        <v>2948</v>
      </c>
      <c r="V1413">
        <v>0</v>
      </c>
      <c r="W1413" t="s">
        <v>11680</v>
      </c>
      <c r="X1413">
        <v>0</v>
      </c>
      <c r="Y1413" t="s">
        <v>11625</v>
      </c>
    </row>
    <row r="1414" spans="1:25">
      <c r="A1414" t="s">
        <v>8921</v>
      </c>
      <c r="B1414">
        <v>1</v>
      </c>
      <c r="C1414">
        <v>0</v>
      </c>
      <c r="D1414">
        <v>0</v>
      </c>
      <c r="E1414">
        <v>0</v>
      </c>
      <c r="F1414">
        <v>0</v>
      </c>
      <c r="G1414">
        <v>0</v>
      </c>
      <c r="H1414">
        <v>0</v>
      </c>
      <c r="I1414">
        <v>0</v>
      </c>
      <c r="J1414">
        <v>2017</v>
      </c>
      <c r="K1414" t="s">
        <v>623</v>
      </c>
      <c r="L1414" t="s">
        <v>6079</v>
      </c>
      <c r="M1414">
        <v>1</v>
      </c>
      <c r="N1414" t="s">
        <v>11629</v>
      </c>
      <c r="O1414" s="1">
        <v>41292</v>
      </c>
      <c r="Q1414" t="s">
        <v>11681</v>
      </c>
      <c r="R1414" t="s">
        <v>73</v>
      </c>
      <c r="S1414">
        <v>66</v>
      </c>
      <c r="T1414">
        <v>162934.82999999999</v>
      </c>
      <c r="U1414">
        <v>162934.82999999999</v>
      </c>
      <c r="V1414">
        <v>0</v>
      </c>
      <c r="W1414" t="s">
        <v>11680</v>
      </c>
      <c r="X1414">
        <v>0</v>
      </c>
      <c r="Y1414" t="s">
        <v>11625</v>
      </c>
    </row>
    <row r="1415" spans="1:25">
      <c r="A1415" t="s">
        <v>8921</v>
      </c>
      <c r="B1415">
        <v>1</v>
      </c>
      <c r="C1415">
        <v>0</v>
      </c>
      <c r="D1415">
        <v>0</v>
      </c>
      <c r="E1415">
        <v>0</v>
      </c>
      <c r="F1415">
        <v>0</v>
      </c>
      <c r="G1415">
        <v>0</v>
      </c>
      <c r="H1415">
        <v>0</v>
      </c>
      <c r="I1415">
        <v>0</v>
      </c>
      <c r="J1415">
        <v>2017</v>
      </c>
      <c r="K1415" t="s">
        <v>623</v>
      </c>
      <c r="L1415" t="s">
        <v>6215</v>
      </c>
      <c r="M1415">
        <v>1</v>
      </c>
      <c r="N1415" t="s">
        <v>11629</v>
      </c>
      <c r="O1415" s="1">
        <v>41317</v>
      </c>
      <c r="Q1415" t="s">
        <v>11681</v>
      </c>
      <c r="R1415" t="s">
        <v>73</v>
      </c>
      <c r="S1415">
        <v>26</v>
      </c>
      <c r="T1415">
        <v>69024</v>
      </c>
      <c r="U1415">
        <v>69024</v>
      </c>
      <c r="V1415">
        <v>0</v>
      </c>
      <c r="W1415" t="s">
        <v>11680</v>
      </c>
      <c r="X1415">
        <v>0</v>
      </c>
      <c r="Y1415" t="s">
        <v>11625</v>
      </c>
    </row>
    <row r="1416" spans="1:25">
      <c r="A1416" t="s">
        <v>8921</v>
      </c>
      <c r="B1416">
        <v>1</v>
      </c>
      <c r="C1416">
        <v>0</v>
      </c>
      <c r="D1416">
        <v>0</v>
      </c>
      <c r="E1416">
        <v>0</v>
      </c>
      <c r="F1416">
        <v>0</v>
      </c>
      <c r="G1416">
        <v>0</v>
      </c>
      <c r="H1416">
        <v>0</v>
      </c>
      <c r="I1416">
        <v>0</v>
      </c>
      <c r="J1416">
        <v>2017</v>
      </c>
      <c r="K1416" t="s">
        <v>623</v>
      </c>
      <c r="L1416" t="s">
        <v>7610</v>
      </c>
      <c r="M1416">
        <v>1</v>
      </c>
      <c r="N1416" t="s">
        <v>11629</v>
      </c>
      <c r="O1416" s="1">
        <v>41358</v>
      </c>
      <c r="Q1416" t="s">
        <v>11681</v>
      </c>
      <c r="R1416" t="s">
        <v>73</v>
      </c>
      <c r="S1416">
        <v>20</v>
      </c>
      <c r="T1416">
        <v>55251</v>
      </c>
      <c r="U1416">
        <v>55251</v>
      </c>
      <c r="V1416">
        <v>0</v>
      </c>
      <c r="W1416" t="s">
        <v>11680</v>
      </c>
      <c r="X1416">
        <v>0</v>
      </c>
      <c r="Y1416" t="s">
        <v>11625</v>
      </c>
    </row>
    <row r="1417" spans="1:25">
      <c r="A1417" t="s">
        <v>8921</v>
      </c>
      <c r="B1417">
        <v>1</v>
      </c>
      <c r="C1417">
        <v>0</v>
      </c>
      <c r="D1417">
        <v>0</v>
      </c>
      <c r="E1417">
        <v>0</v>
      </c>
      <c r="F1417">
        <v>0</v>
      </c>
      <c r="G1417">
        <v>0</v>
      </c>
      <c r="H1417">
        <v>0</v>
      </c>
      <c r="I1417">
        <v>0</v>
      </c>
      <c r="J1417">
        <v>2017</v>
      </c>
      <c r="K1417" t="s">
        <v>623</v>
      </c>
      <c r="L1417" t="s">
        <v>6256</v>
      </c>
      <c r="M1417" t="s">
        <v>11756</v>
      </c>
      <c r="N1417" t="s">
        <v>11629</v>
      </c>
      <c r="O1417" s="1">
        <v>41167</v>
      </c>
      <c r="Q1417" t="s">
        <v>11681</v>
      </c>
      <c r="R1417" t="s">
        <v>73</v>
      </c>
      <c r="S1417">
        <v>250</v>
      </c>
      <c r="T1417">
        <v>660506</v>
      </c>
      <c r="U1417">
        <v>660506</v>
      </c>
      <c r="V1417">
        <v>0</v>
      </c>
      <c r="W1417" t="s">
        <v>11680</v>
      </c>
      <c r="X1417">
        <v>0</v>
      </c>
      <c r="Y1417" t="s">
        <v>11625</v>
      </c>
    </row>
    <row r="1418" spans="1:25">
      <c r="A1418" t="s">
        <v>8921</v>
      </c>
      <c r="B1418">
        <v>1</v>
      </c>
      <c r="C1418">
        <v>0</v>
      </c>
      <c r="D1418">
        <v>0</v>
      </c>
      <c r="E1418">
        <v>0</v>
      </c>
      <c r="F1418">
        <v>0</v>
      </c>
      <c r="G1418">
        <v>0</v>
      </c>
      <c r="H1418">
        <v>0</v>
      </c>
      <c r="I1418">
        <v>0</v>
      </c>
      <c r="J1418">
        <v>2017</v>
      </c>
      <c r="K1418" t="s">
        <v>623</v>
      </c>
      <c r="L1418" t="s">
        <v>6154</v>
      </c>
      <c r="M1418">
        <v>1</v>
      </c>
      <c r="N1418" t="s">
        <v>11629</v>
      </c>
      <c r="O1418" s="1">
        <v>41365</v>
      </c>
      <c r="Q1418" t="s">
        <v>11681</v>
      </c>
      <c r="R1418" t="s">
        <v>73</v>
      </c>
      <c r="S1418">
        <v>250</v>
      </c>
      <c r="T1418">
        <v>632252</v>
      </c>
      <c r="U1418">
        <v>607936</v>
      </c>
      <c r="V1418">
        <v>0</v>
      </c>
      <c r="W1418" t="s">
        <v>11680</v>
      </c>
      <c r="X1418">
        <v>0</v>
      </c>
      <c r="Y1418" t="s">
        <v>11625</v>
      </c>
    </row>
    <row r="1419" spans="1:25">
      <c r="A1419" t="s">
        <v>8921</v>
      </c>
      <c r="B1419">
        <v>1</v>
      </c>
      <c r="C1419">
        <v>0</v>
      </c>
      <c r="D1419">
        <v>0</v>
      </c>
      <c r="E1419">
        <v>0</v>
      </c>
      <c r="F1419">
        <v>0</v>
      </c>
      <c r="G1419">
        <v>0</v>
      </c>
      <c r="H1419">
        <v>0</v>
      </c>
      <c r="I1419">
        <v>0</v>
      </c>
      <c r="J1419">
        <v>2017</v>
      </c>
      <c r="K1419" t="s">
        <v>623</v>
      </c>
      <c r="L1419" t="s">
        <v>7639</v>
      </c>
      <c r="M1419" t="s">
        <v>11755</v>
      </c>
      <c r="N1419" t="s">
        <v>11629</v>
      </c>
      <c r="O1419" s="1">
        <v>41518</v>
      </c>
      <c r="Q1419" t="s">
        <v>11681</v>
      </c>
      <c r="R1419" t="s">
        <v>73</v>
      </c>
      <c r="S1419">
        <v>550</v>
      </c>
      <c r="T1419">
        <v>1252132</v>
      </c>
      <c r="U1419">
        <v>1237532</v>
      </c>
      <c r="V1419">
        <v>0</v>
      </c>
      <c r="W1419" t="s">
        <v>11680</v>
      </c>
      <c r="X1419">
        <v>0</v>
      </c>
      <c r="Y1419" t="s">
        <v>11625</v>
      </c>
    </row>
    <row r="1420" spans="1:25">
      <c r="A1420" t="s">
        <v>8921</v>
      </c>
      <c r="B1420">
        <v>1</v>
      </c>
      <c r="C1420">
        <v>0</v>
      </c>
      <c r="D1420">
        <v>0</v>
      </c>
      <c r="E1420">
        <v>0</v>
      </c>
      <c r="F1420">
        <v>0</v>
      </c>
      <c r="G1420">
        <v>0</v>
      </c>
      <c r="H1420">
        <v>0</v>
      </c>
      <c r="I1420">
        <v>0</v>
      </c>
      <c r="J1420">
        <v>2017</v>
      </c>
      <c r="K1420" t="s">
        <v>623</v>
      </c>
      <c r="L1420" t="s">
        <v>7461</v>
      </c>
      <c r="M1420">
        <v>1</v>
      </c>
      <c r="N1420" t="s">
        <v>11629</v>
      </c>
      <c r="O1420" s="1">
        <v>41334</v>
      </c>
      <c r="Q1420" t="s">
        <v>11681</v>
      </c>
      <c r="R1420" t="s">
        <v>73</v>
      </c>
      <c r="S1420">
        <v>50</v>
      </c>
      <c r="T1420">
        <v>127884</v>
      </c>
      <c r="U1420">
        <v>127884</v>
      </c>
      <c r="V1420">
        <v>0</v>
      </c>
      <c r="W1420" t="s">
        <v>11680</v>
      </c>
      <c r="X1420">
        <v>0</v>
      </c>
      <c r="Y1420" t="s">
        <v>11625</v>
      </c>
    </row>
    <row r="1421" spans="1:25">
      <c r="A1421" t="s">
        <v>8921</v>
      </c>
      <c r="B1421">
        <v>1</v>
      </c>
      <c r="C1421">
        <v>0</v>
      </c>
      <c r="D1421">
        <v>0</v>
      </c>
      <c r="E1421">
        <v>0</v>
      </c>
      <c r="F1421">
        <v>0</v>
      </c>
      <c r="G1421">
        <v>0</v>
      </c>
      <c r="H1421">
        <v>0</v>
      </c>
      <c r="I1421">
        <v>0</v>
      </c>
      <c r="J1421">
        <v>2017</v>
      </c>
      <c r="K1421" t="s">
        <v>623</v>
      </c>
      <c r="L1421" t="s">
        <v>7464</v>
      </c>
      <c r="M1421">
        <v>1</v>
      </c>
      <c r="N1421" t="s">
        <v>11629</v>
      </c>
      <c r="O1421" s="1">
        <v>41325</v>
      </c>
      <c r="Q1421" t="s">
        <v>11681</v>
      </c>
      <c r="R1421" t="s">
        <v>73</v>
      </c>
      <c r="S1421">
        <v>20</v>
      </c>
      <c r="T1421">
        <v>50282</v>
      </c>
      <c r="U1421">
        <v>50282</v>
      </c>
      <c r="V1421">
        <v>0</v>
      </c>
      <c r="W1421" t="s">
        <v>11680</v>
      </c>
      <c r="X1421">
        <v>0</v>
      </c>
      <c r="Y1421" t="s">
        <v>11625</v>
      </c>
    </row>
    <row r="1422" spans="1:25">
      <c r="A1422" t="s">
        <v>8921</v>
      </c>
      <c r="B1422">
        <v>1</v>
      </c>
      <c r="C1422">
        <v>0</v>
      </c>
      <c r="D1422">
        <v>0</v>
      </c>
      <c r="E1422">
        <v>0</v>
      </c>
      <c r="F1422">
        <v>0</v>
      </c>
      <c r="G1422">
        <v>0</v>
      </c>
      <c r="H1422">
        <v>0</v>
      </c>
      <c r="I1422">
        <v>0</v>
      </c>
      <c r="J1422">
        <v>2017</v>
      </c>
      <c r="K1422" t="s">
        <v>623</v>
      </c>
      <c r="L1422" t="s">
        <v>6309</v>
      </c>
      <c r="M1422">
        <v>1</v>
      </c>
      <c r="N1422" t="s">
        <v>11629</v>
      </c>
      <c r="O1422" s="1">
        <v>41446</v>
      </c>
      <c r="Q1422" t="s">
        <v>11681</v>
      </c>
      <c r="R1422" t="s">
        <v>73</v>
      </c>
      <c r="S1422">
        <v>20</v>
      </c>
      <c r="T1422">
        <v>51775</v>
      </c>
      <c r="U1422">
        <v>51775</v>
      </c>
      <c r="V1422">
        <v>0</v>
      </c>
      <c r="W1422" t="s">
        <v>11680</v>
      </c>
      <c r="X1422">
        <v>0</v>
      </c>
      <c r="Y1422" t="s">
        <v>11625</v>
      </c>
    </row>
    <row r="1423" spans="1:25">
      <c r="A1423" t="s">
        <v>8921</v>
      </c>
      <c r="B1423">
        <v>1</v>
      </c>
      <c r="C1423">
        <v>0</v>
      </c>
      <c r="D1423">
        <v>0</v>
      </c>
      <c r="E1423">
        <v>0</v>
      </c>
      <c r="F1423">
        <v>0</v>
      </c>
      <c r="G1423">
        <v>0</v>
      </c>
      <c r="H1423">
        <v>0</v>
      </c>
      <c r="I1423">
        <v>0</v>
      </c>
      <c r="J1423">
        <v>2017</v>
      </c>
      <c r="K1423" t="s">
        <v>623</v>
      </c>
      <c r="L1423" t="s">
        <v>6297</v>
      </c>
      <c r="M1423">
        <v>1</v>
      </c>
      <c r="N1423" t="s">
        <v>11629</v>
      </c>
      <c r="O1423" s="1">
        <v>41499</v>
      </c>
      <c r="Q1423" t="s">
        <v>11681</v>
      </c>
      <c r="R1423" t="s">
        <v>73</v>
      </c>
      <c r="S1423">
        <v>20</v>
      </c>
      <c r="T1423">
        <v>50675</v>
      </c>
      <c r="U1423">
        <v>50675</v>
      </c>
      <c r="V1423">
        <v>0</v>
      </c>
      <c r="W1423" t="s">
        <v>11680</v>
      </c>
      <c r="X1423">
        <v>0</v>
      </c>
      <c r="Y1423" t="s">
        <v>11625</v>
      </c>
    </row>
    <row r="1424" spans="1:25">
      <c r="A1424" t="s">
        <v>8921</v>
      </c>
      <c r="B1424">
        <v>1</v>
      </c>
      <c r="C1424">
        <v>0</v>
      </c>
      <c r="D1424">
        <v>0</v>
      </c>
      <c r="E1424">
        <v>0</v>
      </c>
      <c r="F1424">
        <v>0</v>
      </c>
      <c r="G1424">
        <v>0</v>
      </c>
      <c r="H1424">
        <v>0</v>
      </c>
      <c r="I1424">
        <v>0</v>
      </c>
      <c r="J1424">
        <v>2017</v>
      </c>
      <c r="K1424" t="s">
        <v>623</v>
      </c>
      <c r="L1424" t="s">
        <v>6994</v>
      </c>
      <c r="M1424">
        <v>1</v>
      </c>
      <c r="N1424" t="s">
        <v>11629</v>
      </c>
      <c r="O1424" s="1">
        <v>41001</v>
      </c>
      <c r="Q1424" t="s">
        <v>11681</v>
      </c>
      <c r="R1424" t="s">
        <v>73</v>
      </c>
      <c r="S1424">
        <v>2.8</v>
      </c>
      <c r="T1424">
        <v>3200</v>
      </c>
      <c r="U1424">
        <v>3200</v>
      </c>
      <c r="V1424">
        <v>0</v>
      </c>
      <c r="W1424" t="s">
        <v>11680</v>
      </c>
      <c r="X1424">
        <v>0</v>
      </c>
      <c r="Y1424" t="s">
        <v>11625</v>
      </c>
    </row>
    <row r="1425" spans="1:25">
      <c r="A1425" t="s">
        <v>8921</v>
      </c>
      <c r="B1425">
        <v>1</v>
      </c>
      <c r="C1425">
        <v>0</v>
      </c>
      <c r="D1425">
        <v>0</v>
      </c>
      <c r="E1425">
        <v>0</v>
      </c>
      <c r="F1425">
        <v>0</v>
      </c>
      <c r="G1425">
        <v>0</v>
      </c>
      <c r="H1425">
        <v>0</v>
      </c>
      <c r="I1425">
        <v>0</v>
      </c>
      <c r="J1425">
        <v>2017</v>
      </c>
      <c r="K1425" t="s">
        <v>623</v>
      </c>
      <c r="L1425" t="s">
        <v>6997</v>
      </c>
      <c r="M1425">
        <v>1</v>
      </c>
      <c r="N1425" t="s">
        <v>11629</v>
      </c>
      <c r="O1425" s="1">
        <v>41215</v>
      </c>
      <c r="Q1425" t="s">
        <v>11681</v>
      </c>
      <c r="R1425" t="s">
        <v>73</v>
      </c>
      <c r="S1425">
        <v>4.9000000000000004</v>
      </c>
      <c r="T1425">
        <v>3506</v>
      </c>
      <c r="U1425">
        <v>3506</v>
      </c>
      <c r="V1425">
        <v>0</v>
      </c>
      <c r="W1425" t="s">
        <v>11680</v>
      </c>
      <c r="X1425">
        <v>0</v>
      </c>
      <c r="Y1425" t="s">
        <v>11625</v>
      </c>
    </row>
    <row r="1426" spans="1:25">
      <c r="A1426" t="s">
        <v>8921</v>
      </c>
      <c r="B1426">
        <v>1</v>
      </c>
      <c r="C1426">
        <v>0</v>
      </c>
      <c r="D1426">
        <v>0</v>
      </c>
      <c r="E1426">
        <v>0</v>
      </c>
      <c r="F1426">
        <v>0</v>
      </c>
      <c r="G1426">
        <v>0</v>
      </c>
      <c r="H1426">
        <v>0</v>
      </c>
      <c r="I1426">
        <v>0</v>
      </c>
      <c r="J1426">
        <v>2017</v>
      </c>
      <c r="K1426" t="s">
        <v>623</v>
      </c>
      <c r="L1426" t="s">
        <v>7415</v>
      </c>
      <c r="M1426" t="s">
        <v>11754</v>
      </c>
      <c r="N1426" t="s">
        <v>11629</v>
      </c>
      <c r="O1426" s="1">
        <v>41548</v>
      </c>
      <c r="Q1426" t="s">
        <v>11681</v>
      </c>
      <c r="R1426" t="s">
        <v>73</v>
      </c>
      <c r="S1426">
        <v>318</v>
      </c>
      <c r="T1426">
        <v>928768</v>
      </c>
      <c r="U1426">
        <v>905620</v>
      </c>
      <c r="V1426">
        <v>0</v>
      </c>
      <c r="W1426" t="s">
        <v>11680</v>
      </c>
      <c r="X1426">
        <v>0</v>
      </c>
      <c r="Y1426" t="s">
        <v>11625</v>
      </c>
    </row>
    <row r="1427" spans="1:25">
      <c r="A1427" t="s">
        <v>8921</v>
      </c>
      <c r="B1427">
        <v>1</v>
      </c>
      <c r="C1427">
        <v>0</v>
      </c>
      <c r="D1427">
        <v>0</v>
      </c>
      <c r="E1427">
        <v>0</v>
      </c>
      <c r="F1427">
        <v>0</v>
      </c>
      <c r="G1427">
        <v>0</v>
      </c>
      <c r="H1427">
        <v>0</v>
      </c>
      <c r="I1427">
        <v>0</v>
      </c>
      <c r="J1427">
        <v>2017</v>
      </c>
      <c r="K1427" t="s">
        <v>623</v>
      </c>
      <c r="L1427" t="s">
        <v>7418</v>
      </c>
      <c r="M1427" t="s">
        <v>11753</v>
      </c>
      <c r="N1427" t="s">
        <v>11629</v>
      </c>
      <c r="O1427" s="1">
        <v>41548</v>
      </c>
      <c r="Q1427" t="s">
        <v>11681</v>
      </c>
      <c r="R1427" t="s">
        <v>73</v>
      </c>
      <c r="S1427">
        <v>279</v>
      </c>
      <c r="T1427">
        <v>789118</v>
      </c>
      <c r="U1427">
        <v>768252</v>
      </c>
      <c r="V1427">
        <v>0</v>
      </c>
      <c r="W1427" t="s">
        <v>11680</v>
      </c>
      <c r="X1427">
        <v>0</v>
      </c>
      <c r="Y1427" t="s">
        <v>11625</v>
      </c>
    </row>
    <row r="1428" spans="1:25">
      <c r="A1428" t="s">
        <v>8921</v>
      </c>
      <c r="B1428">
        <v>1</v>
      </c>
      <c r="C1428">
        <v>0</v>
      </c>
      <c r="D1428">
        <v>0</v>
      </c>
      <c r="E1428">
        <v>0</v>
      </c>
      <c r="F1428">
        <v>0</v>
      </c>
      <c r="G1428">
        <v>0</v>
      </c>
      <c r="H1428">
        <v>0</v>
      </c>
      <c r="I1428">
        <v>0</v>
      </c>
      <c r="J1428">
        <v>2017</v>
      </c>
      <c r="K1428" t="s">
        <v>623</v>
      </c>
      <c r="L1428" t="s">
        <v>6706</v>
      </c>
      <c r="M1428">
        <v>56819</v>
      </c>
      <c r="N1428" t="s">
        <v>11629</v>
      </c>
      <c r="O1428" s="1">
        <v>41579</v>
      </c>
      <c r="Q1428" t="s">
        <v>11681</v>
      </c>
      <c r="R1428" t="s">
        <v>73</v>
      </c>
      <c r="S1428">
        <v>128.9</v>
      </c>
      <c r="T1428">
        <v>282037</v>
      </c>
      <c r="U1428">
        <v>280556</v>
      </c>
      <c r="V1428">
        <v>0</v>
      </c>
      <c r="W1428" t="s">
        <v>11680</v>
      </c>
      <c r="X1428">
        <v>0</v>
      </c>
      <c r="Y1428" t="s">
        <v>11625</v>
      </c>
    </row>
    <row r="1429" spans="1:25">
      <c r="A1429" t="s">
        <v>8921</v>
      </c>
      <c r="B1429">
        <v>1</v>
      </c>
      <c r="C1429">
        <v>0</v>
      </c>
      <c r="D1429">
        <v>0</v>
      </c>
      <c r="E1429">
        <v>0</v>
      </c>
      <c r="F1429">
        <v>0</v>
      </c>
      <c r="G1429">
        <v>0</v>
      </c>
      <c r="H1429">
        <v>0</v>
      </c>
      <c r="I1429">
        <v>0</v>
      </c>
      <c r="J1429">
        <v>2017</v>
      </c>
      <c r="K1429" t="s">
        <v>623</v>
      </c>
      <c r="L1429" t="s">
        <v>6434</v>
      </c>
      <c r="M1429" t="s">
        <v>11752</v>
      </c>
      <c r="N1429" t="s">
        <v>11629</v>
      </c>
      <c r="O1429" s="1">
        <v>41633</v>
      </c>
      <c r="Q1429" t="s">
        <v>11681</v>
      </c>
      <c r="R1429" t="s">
        <v>73</v>
      </c>
      <c r="S1429">
        <v>250</v>
      </c>
      <c r="T1429">
        <v>630243</v>
      </c>
      <c r="U1429">
        <v>618201</v>
      </c>
      <c r="V1429">
        <v>0</v>
      </c>
      <c r="W1429" t="s">
        <v>11680</v>
      </c>
      <c r="X1429">
        <v>0</v>
      </c>
      <c r="Y1429" t="s">
        <v>11625</v>
      </c>
    </row>
    <row r="1430" spans="1:25">
      <c r="A1430" t="s">
        <v>8921</v>
      </c>
      <c r="B1430">
        <v>1</v>
      </c>
      <c r="C1430">
        <v>0</v>
      </c>
      <c r="D1430">
        <v>0</v>
      </c>
      <c r="E1430">
        <v>0</v>
      </c>
      <c r="F1430">
        <v>0</v>
      </c>
      <c r="G1430">
        <v>0</v>
      </c>
      <c r="H1430">
        <v>0</v>
      </c>
      <c r="I1430">
        <v>0</v>
      </c>
      <c r="J1430">
        <v>2017</v>
      </c>
      <c r="K1430" t="s">
        <v>623</v>
      </c>
      <c r="L1430" t="s">
        <v>6437</v>
      </c>
      <c r="M1430" t="s">
        <v>11751</v>
      </c>
      <c r="N1430" t="s">
        <v>11629</v>
      </c>
      <c r="O1430" s="1">
        <v>41562</v>
      </c>
      <c r="Q1430" t="s">
        <v>11681</v>
      </c>
      <c r="R1430" t="s">
        <v>73</v>
      </c>
      <c r="S1430">
        <v>300</v>
      </c>
      <c r="T1430">
        <v>717967</v>
      </c>
      <c r="U1430">
        <v>702928</v>
      </c>
      <c r="V1430">
        <v>0</v>
      </c>
      <c r="W1430" t="s">
        <v>11680</v>
      </c>
      <c r="X1430">
        <v>0</v>
      </c>
      <c r="Y1430" t="s">
        <v>11625</v>
      </c>
    </row>
    <row r="1431" spans="1:25">
      <c r="A1431" t="s">
        <v>8921</v>
      </c>
      <c r="B1431">
        <v>1</v>
      </c>
      <c r="C1431">
        <v>0</v>
      </c>
      <c r="D1431">
        <v>0</v>
      </c>
      <c r="E1431">
        <v>0</v>
      </c>
      <c r="F1431">
        <v>0</v>
      </c>
      <c r="G1431">
        <v>0</v>
      </c>
      <c r="H1431">
        <v>0</v>
      </c>
      <c r="I1431">
        <v>0</v>
      </c>
      <c r="J1431">
        <v>2017</v>
      </c>
      <c r="K1431" t="s">
        <v>623</v>
      </c>
      <c r="L1431" t="s">
        <v>6276</v>
      </c>
      <c r="M1431" t="s">
        <v>11750</v>
      </c>
      <c r="N1431" t="s">
        <v>11629</v>
      </c>
      <c r="O1431" s="1">
        <v>41572</v>
      </c>
      <c r="Q1431" t="s">
        <v>11681</v>
      </c>
      <c r="R1431" t="s">
        <v>73</v>
      </c>
      <c r="S1431">
        <v>147.19999999999999</v>
      </c>
      <c r="T1431">
        <v>351455</v>
      </c>
      <c r="U1431">
        <v>351455</v>
      </c>
      <c r="V1431">
        <v>0</v>
      </c>
      <c r="W1431" t="s">
        <v>11680</v>
      </c>
      <c r="X1431">
        <v>0</v>
      </c>
      <c r="Y1431" t="s">
        <v>11625</v>
      </c>
    </row>
    <row r="1432" spans="1:25">
      <c r="A1432" t="s">
        <v>8921</v>
      </c>
      <c r="B1432">
        <v>1</v>
      </c>
      <c r="C1432">
        <v>1</v>
      </c>
      <c r="D1432">
        <v>0</v>
      </c>
      <c r="E1432">
        <v>0</v>
      </c>
      <c r="F1432">
        <v>0</v>
      </c>
      <c r="G1432">
        <v>0</v>
      </c>
      <c r="H1432">
        <v>0</v>
      </c>
      <c r="I1432">
        <v>0</v>
      </c>
      <c r="J1432">
        <v>2017</v>
      </c>
      <c r="K1432" t="s">
        <v>623</v>
      </c>
      <c r="L1432" t="s">
        <v>6582</v>
      </c>
      <c r="M1432" t="s">
        <v>11636</v>
      </c>
      <c r="N1432" t="s">
        <v>11629</v>
      </c>
      <c r="O1432" s="1">
        <v>41705</v>
      </c>
      <c r="Q1432" t="s">
        <v>11635</v>
      </c>
      <c r="R1432" t="s">
        <v>11634</v>
      </c>
      <c r="S1432">
        <v>125</v>
      </c>
      <c r="T1432">
        <v>336899</v>
      </c>
      <c r="U1432">
        <v>311663</v>
      </c>
      <c r="V1432">
        <v>0</v>
      </c>
      <c r="W1432" t="s">
        <v>11680</v>
      </c>
      <c r="X1432">
        <v>0</v>
      </c>
      <c r="Y1432" t="s">
        <v>11625</v>
      </c>
    </row>
    <row r="1433" spans="1:25">
      <c r="A1433" t="s">
        <v>8921</v>
      </c>
      <c r="B1433">
        <v>1</v>
      </c>
      <c r="C1433">
        <v>1</v>
      </c>
      <c r="D1433">
        <v>0</v>
      </c>
      <c r="E1433">
        <v>0</v>
      </c>
      <c r="F1433">
        <v>0</v>
      </c>
      <c r="G1433">
        <v>0</v>
      </c>
      <c r="H1433">
        <v>0</v>
      </c>
      <c r="I1433">
        <v>0</v>
      </c>
      <c r="J1433">
        <v>2017</v>
      </c>
      <c r="K1433" t="s">
        <v>623</v>
      </c>
      <c r="L1433" t="s">
        <v>6582</v>
      </c>
      <c r="M1433" t="s">
        <v>11692</v>
      </c>
      <c r="N1433" t="s">
        <v>11629</v>
      </c>
      <c r="O1433" s="1">
        <v>41608</v>
      </c>
      <c r="Q1433" t="s">
        <v>11635</v>
      </c>
      <c r="R1433" t="s">
        <v>11634</v>
      </c>
      <c r="S1433">
        <v>125</v>
      </c>
      <c r="T1433">
        <v>343596</v>
      </c>
      <c r="U1433">
        <v>316223</v>
      </c>
      <c r="V1433">
        <v>0</v>
      </c>
      <c r="W1433" t="s">
        <v>11680</v>
      </c>
      <c r="X1433">
        <v>0</v>
      </c>
      <c r="Y1433" t="s">
        <v>11625</v>
      </c>
    </row>
    <row r="1434" spans="1:25">
      <c r="A1434" t="s">
        <v>8921</v>
      </c>
      <c r="B1434">
        <v>1</v>
      </c>
      <c r="C1434">
        <v>0</v>
      </c>
      <c r="D1434">
        <v>0</v>
      </c>
      <c r="E1434">
        <v>0</v>
      </c>
      <c r="F1434">
        <v>0</v>
      </c>
      <c r="G1434">
        <v>0</v>
      </c>
      <c r="H1434">
        <v>0</v>
      </c>
      <c r="I1434">
        <v>0</v>
      </c>
      <c r="J1434">
        <v>2017</v>
      </c>
      <c r="K1434" t="s">
        <v>623</v>
      </c>
      <c r="L1434" t="s">
        <v>6755</v>
      </c>
      <c r="M1434" t="s">
        <v>11749</v>
      </c>
      <c r="N1434" t="s">
        <v>11629</v>
      </c>
      <c r="O1434" s="1">
        <v>41450</v>
      </c>
      <c r="Q1434" t="s">
        <v>11681</v>
      </c>
      <c r="R1434" t="s">
        <v>73</v>
      </c>
      <c r="S1434">
        <v>20</v>
      </c>
      <c r="T1434">
        <v>46267.95</v>
      </c>
      <c r="U1434">
        <v>46267.95</v>
      </c>
      <c r="V1434">
        <v>0</v>
      </c>
      <c r="W1434" t="s">
        <v>11680</v>
      </c>
      <c r="X1434">
        <v>0</v>
      </c>
      <c r="Y1434" t="s">
        <v>11625</v>
      </c>
    </row>
    <row r="1435" spans="1:25">
      <c r="A1435" t="s">
        <v>8921</v>
      </c>
      <c r="B1435">
        <v>1</v>
      </c>
      <c r="C1435">
        <v>0</v>
      </c>
      <c r="D1435">
        <v>0</v>
      </c>
      <c r="E1435">
        <v>0</v>
      </c>
      <c r="F1435">
        <v>0</v>
      </c>
      <c r="G1435">
        <v>0</v>
      </c>
      <c r="H1435">
        <v>0</v>
      </c>
      <c r="I1435">
        <v>0</v>
      </c>
      <c r="J1435">
        <v>2017</v>
      </c>
      <c r="K1435" t="s">
        <v>623</v>
      </c>
      <c r="L1435" t="s">
        <v>7143</v>
      </c>
      <c r="M1435">
        <v>1</v>
      </c>
      <c r="N1435" t="s">
        <v>11629</v>
      </c>
      <c r="O1435" s="1">
        <v>41456</v>
      </c>
      <c r="Q1435" t="s">
        <v>11681</v>
      </c>
      <c r="R1435" t="s">
        <v>73</v>
      </c>
      <c r="S1435">
        <v>1.5</v>
      </c>
      <c r="T1435">
        <v>3401</v>
      </c>
      <c r="U1435">
        <v>3401</v>
      </c>
      <c r="V1435">
        <v>0</v>
      </c>
      <c r="W1435" t="s">
        <v>11680</v>
      </c>
      <c r="X1435">
        <v>0</v>
      </c>
      <c r="Y1435" t="s">
        <v>11625</v>
      </c>
    </row>
    <row r="1436" spans="1:25">
      <c r="A1436" t="s">
        <v>8921</v>
      </c>
      <c r="B1436">
        <v>1</v>
      </c>
      <c r="C1436">
        <v>0</v>
      </c>
      <c r="D1436">
        <v>0</v>
      </c>
      <c r="E1436">
        <v>0</v>
      </c>
      <c r="F1436">
        <v>0</v>
      </c>
      <c r="G1436">
        <v>0</v>
      </c>
      <c r="H1436">
        <v>0</v>
      </c>
      <c r="I1436">
        <v>0</v>
      </c>
      <c r="J1436">
        <v>2017</v>
      </c>
      <c r="K1436" t="s">
        <v>623</v>
      </c>
      <c r="L1436" t="s">
        <v>7145</v>
      </c>
      <c r="M1436">
        <v>1</v>
      </c>
      <c r="N1436" t="s">
        <v>11629</v>
      </c>
      <c r="O1436" s="1">
        <v>41456</v>
      </c>
      <c r="Q1436" t="s">
        <v>11681</v>
      </c>
      <c r="R1436" t="s">
        <v>73</v>
      </c>
      <c r="S1436">
        <v>1.5</v>
      </c>
      <c r="T1436">
        <v>3384</v>
      </c>
      <c r="U1436">
        <v>3384</v>
      </c>
      <c r="V1436">
        <v>0</v>
      </c>
      <c r="W1436" t="s">
        <v>11680</v>
      </c>
      <c r="X1436">
        <v>0</v>
      </c>
      <c r="Y1436" t="s">
        <v>11625</v>
      </c>
    </row>
    <row r="1437" spans="1:25">
      <c r="A1437" t="s">
        <v>8921</v>
      </c>
      <c r="B1437">
        <v>1</v>
      </c>
      <c r="C1437">
        <v>0</v>
      </c>
      <c r="D1437">
        <v>0</v>
      </c>
      <c r="E1437">
        <v>0</v>
      </c>
      <c r="F1437">
        <v>0</v>
      </c>
      <c r="G1437">
        <v>0</v>
      </c>
      <c r="H1437">
        <v>0</v>
      </c>
      <c r="I1437">
        <v>0</v>
      </c>
      <c r="J1437">
        <v>2017</v>
      </c>
      <c r="K1437" t="s">
        <v>623</v>
      </c>
      <c r="L1437" t="s">
        <v>7731</v>
      </c>
      <c r="M1437">
        <v>1</v>
      </c>
      <c r="N1437" t="s">
        <v>11629</v>
      </c>
      <c r="O1437" s="1">
        <v>41944</v>
      </c>
      <c r="Q1437" t="s">
        <v>11681</v>
      </c>
      <c r="R1437" t="s">
        <v>73</v>
      </c>
      <c r="S1437">
        <v>20</v>
      </c>
      <c r="T1437">
        <v>53069</v>
      </c>
      <c r="U1437">
        <v>52724</v>
      </c>
      <c r="V1437">
        <v>0</v>
      </c>
      <c r="W1437" t="s">
        <v>11680</v>
      </c>
      <c r="X1437">
        <v>0</v>
      </c>
      <c r="Y1437" t="s">
        <v>11625</v>
      </c>
    </row>
    <row r="1438" spans="1:25">
      <c r="A1438" t="s">
        <v>8921</v>
      </c>
      <c r="B1438">
        <v>1</v>
      </c>
      <c r="C1438">
        <v>0</v>
      </c>
      <c r="D1438">
        <v>0</v>
      </c>
      <c r="E1438">
        <v>0</v>
      </c>
      <c r="F1438">
        <v>0</v>
      </c>
      <c r="G1438">
        <v>0</v>
      </c>
      <c r="H1438">
        <v>0</v>
      </c>
      <c r="I1438">
        <v>0</v>
      </c>
      <c r="J1438">
        <v>2017</v>
      </c>
      <c r="K1438" t="s">
        <v>623</v>
      </c>
      <c r="L1438" t="s">
        <v>7207</v>
      </c>
      <c r="M1438">
        <v>1</v>
      </c>
      <c r="N1438" t="s">
        <v>11629</v>
      </c>
      <c r="O1438" s="1">
        <v>41596</v>
      </c>
      <c r="Q1438" t="s">
        <v>11681</v>
      </c>
      <c r="R1438" t="s">
        <v>73</v>
      </c>
      <c r="S1438">
        <v>5</v>
      </c>
      <c r="T1438">
        <v>11718</v>
      </c>
      <c r="U1438">
        <v>11718</v>
      </c>
      <c r="V1438">
        <v>0</v>
      </c>
      <c r="W1438" t="s">
        <v>11680</v>
      </c>
      <c r="X1438">
        <v>0</v>
      </c>
      <c r="Y1438" t="s">
        <v>11625</v>
      </c>
    </row>
    <row r="1439" spans="1:25">
      <c r="A1439" t="s">
        <v>8921</v>
      </c>
      <c r="B1439">
        <v>1</v>
      </c>
      <c r="C1439">
        <v>0</v>
      </c>
      <c r="D1439">
        <v>0</v>
      </c>
      <c r="E1439">
        <v>0</v>
      </c>
      <c r="F1439">
        <v>0</v>
      </c>
      <c r="G1439">
        <v>0</v>
      </c>
      <c r="H1439">
        <v>0</v>
      </c>
      <c r="I1439">
        <v>0</v>
      </c>
      <c r="J1439">
        <v>2017</v>
      </c>
      <c r="K1439" t="s">
        <v>623</v>
      </c>
      <c r="L1439" t="s">
        <v>7216</v>
      </c>
      <c r="M1439">
        <v>1</v>
      </c>
      <c r="N1439" t="s">
        <v>11629</v>
      </c>
      <c r="O1439" s="1">
        <v>41614</v>
      </c>
      <c r="Q1439" t="s">
        <v>11681</v>
      </c>
      <c r="R1439" t="s">
        <v>73</v>
      </c>
      <c r="S1439">
        <v>17.5</v>
      </c>
      <c r="T1439">
        <v>47221</v>
      </c>
      <c r="U1439">
        <v>47221</v>
      </c>
      <c r="V1439">
        <v>0</v>
      </c>
      <c r="W1439" t="s">
        <v>11680</v>
      </c>
      <c r="X1439">
        <v>0</v>
      </c>
      <c r="Y1439" t="s">
        <v>11625</v>
      </c>
    </row>
    <row r="1440" spans="1:25">
      <c r="A1440" t="s">
        <v>8921</v>
      </c>
      <c r="B1440">
        <v>1</v>
      </c>
      <c r="C1440">
        <v>0</v>
      </c>
      <c r="D1440">
        <v>0</v>
      </c>
      <c r="E1440">
        <v>0</v>
      </c>
      <c r="F1440">
        <v>0</v>
      </c>
      <c r="G1440">
        <v>0</v>
      </c>
      <c r="H1440">
        <v>0</v>
      </c>
      <c r="I1440">
        <v>0</v>
      </c>
      <c r="J1440">
        <v>2017</v>
      </c>
      <c r="K1440" t="s">
        <v>623</v>
      </c>
      <c r="L1440" t="s">
        <v>7173</v>
      </c>
      <c r="M1440">
        <v>1</v>
      </c>
      <c r="N1440" t="s">
        <v>11629</v>
      </c>
      <c r="O1440" s="1">
        <v>40909</v>
      </c>
      <c r="Q1440" t="s">
        <v>11681</v>
      </c>
      <c r="R1440" t="s">
        <v>73</v>
      </c>
      <c r="S1440">
        <v>3</v>
      </c>
      <c r="T1440">
        <v>6834</v>
      </c>
      <c r="U1440">
        <v>6834</v>
      </c>
      <c r="V1440">
        <v>0</v>
      </c>
      <c r="W1440" t="s">
        <v>11680</v>
      </c>
      <c r="X1440">
        <v>0</v>
      </c>
      <c r="Y1440" t="s">
        <v>11625</v>
      </c>
    </row>
    <row r="1441" spans="1:25">
      <c r="A1441" t="s">
        <v>8921</v>
      </c>
      <c r="B1441">
        <v>1</v>
      </c>
      <c r="C1441">
        <v>0</v>
      </c>
      <c r="D1441">
        <v>0</v>
      </c>
      <c r="E1441">
        <v>0</v>
      </c>
      <c r="F1441">
        <v>0</v>
      </c>
      <c r="G1441">
        <v>0</v>
      </c>
      <c r="H1441">
        <v>0</v>
      </c>
      <c r="I1441">
        <v>0</v>
      </c>
      <c r="J1441">
        <v>2017</v>
      </c>
      <c r="K1441" t="s">
        <v>623</v>
      </c>
      <c r="L1441" t="s">
        <v>7175</v>
      </c>
      <c r="M1441">
        <v>1</v>
      </c>
      <c r="N1441" t="s">
        <v>11629</v>
      </c>
      <c r="O1441" s="1">
        <v>40909</v>
      </c>
      <c r="Q1441" t="s">
        <v>11681</v>
      </c>
      <c r="R1441" t="s">
        <v>73</v>
      </c>
      <c r="S1441">
        <v>3</v>
      </c>
      <c r="T1441">
        <v>6808</v>
      </c>
      <c r="U1441">
        <v>6808</v>
      </c>
      <c r="V1441">
        <v>0</v>
      </c>
      <c r="W1441" t="s">
        <v>11680</v>
      </c>
      <c r="X1441">
        <v>0</v>
      </c>
      <c r="Y1441" t="s">
        <v>11625</v>
      </c>
    </row>
    <row r="1442" spans="1:25">
      <c r="A1442" t="s">
        <v>8921</v>
      </c>
      <c r="B1442">
        <v>1</v>
      </c>
      <c r="C1442">
        <v>0</v>
      </c>
      <c r="D1442">
        <v>0</v>
      </c>
      <c r="E1442">
        <v>0</v>
      </c>
      <c r="F1442">
        <v>0</v>
      </c>
      <c r="G1442">
        <v>0</v>
      </c>
      <c r="H1442">
        <v>0</v>
      </c>
      <c r="I1442">
        <v>0</v>
      </c>
      <c r="J1442">
        <v>2017</v>
      </c>
      <c r="K1442" t="s">
        <v>623</v>
      </c>
      <c r="L1442" t="s">
        <v>7177</v>
      </c>
      <c r="M1442">
        <v>1</v>
      </c>
      <c r="N1442" t="s">
        <v>11629</v>
      </c>
      <c r="O1442" s="1">
        <v>40909</v>
      </c>
      <c r="Q1442" t="s">
        <v>11681</v>
      </c>
      <c r="R1442" t="s">
        <v>73</v>
      </c>
      <c r="S1442">
        <v>3</v>
      </c>
      <c r="T1442">
        <v>6820</v>
      </c>
      <c r="U1442">
        <v>6820</v>
      </c>
      <c r="V1442">
        <v>0</v>
      </c>
      <c r="W1442" t="s">
        <v>11680</v>
      </c>
      <c r="X1442">
        <v>0</v>
      </c>
      <c r="Y1442" t="s">
        <v>11625</v>
      </c>
    </row>
    <row r="1443" spans="1:25">
      <c r="A1443" t="s">
        <v>8921</v>
      </c>
      <c r="B1443">
        <v>1</v>
      </c>
      <c r="C1443">
        <v>0</v>
      </c>
      <c r="D1443">
        <v>0</v>
      </c>
      <c r="E1443">
        <v>0</v>
      </c>
      <c r="F1443">
        <v>0</v>
      </c>
      <c r="G1443">
        <v>0</v>
      </c>
      <c r="H1443">
        <v>0</v>
      </c>
      <c r="I1443">
        <v>0</v>
      </c>
      <c r="J1443">
        <v>2017</v>
      </c>
      <c r="K1443" t="s">
        <v>623</v>
      </c>
      <c r="L1443" t="s">
        <v>7179</v>
      </c>
      <c r="M1443">
        <v>1</v>
      </c>
      <c r="N1443" t="s">
        <v>11629</v>
      </c>
      <c r="O1443" s="1">
        <v>40909</v>
      </c>
      <c r="Q1443" t="s">
        <v>11681</v>
      </c>
      <c r="R1443" t="s">
        <v>73</v>
      </c>
      <c r="S1443">
        <v>0.4</v>
      </c>
      <c r="T1443">
        <v>835</v>
      </c>
      <c r="U1443">
        <v>835</v>
      </c>
      <c r="V1443">
        <v>0</v>
      </c>
      <c r="W1443" t="s">
        <v>11680</v>
      </c>
      <c r="X1443">
        <v>0</v>
      </c>
      <c r="Y1443" t="s">
        <v>11625</v>
      </c>
    </row>
    <row r="1444" spans="1:25">
      <c r="A1444" t="s">
        <v>8921</v>
      </c>
      <c r="B1444">
        <v>1</v>
      </c>
      <c r="C1444">
        <v>0</v>
      </c>
      <c r="D1444">
        <v>0</v>
      </c>
      <c r="E1444">
        <v>0</v>
      </c>
      <c r="F1444">
        <v>0</v>
      </c>
      <c r="G1444">
        <v>0</v>
      </c>
      <c r="H1444">
        <v>0</v>
      </c>
      <c r="I1444">
        <v>0</v>
      </c>
      <c r="J1444">
        <v>2017</v>
      </c>
      <c r="K1444" t="s">
        <v>623</v>
      </c>
      <c r="L1444" t="s">
        <v>7164</v>
      </c>
      <c r="M1444">
        <v>1</v>
      </c>
      <c r="N1444" t="s">
        <v>11629</v>
      </c>
      <c r="O1444" s="1">
        <v>40909</v>
      </c>
      <c r="Q1444" t="s">
        <v>11681</v>
      </c>
      <c r="R1444" t="s">
        <v>73</v>
      </c>
      <c r="S1444">
        <v>5</v>
      </c>
      <c r="T1444">
        <v>11160</v>
      </c>
      <c r="U1444">
        <v>11160</v>
      </c>
      <c r="V1444">
        <v>0</v>
      </c>
      <c r="W1444" t="s">
        <v>11680</v>
      </c>
      <c r="X1444">
        <v>0</v>
      </c>
      <c r="Y1444" t="s">
        <v>11625</v>
      </c>
    </row>
    <row r="1445" spans="1:25">
      <c r="A1445" t="s">
        <v>8921</v>
      </c>
      <c r="B1445">
        <v>1</v>
      </c>
      <c r="C1445">
        <v>0</v>
      </c>
      <c r="D1445">
        <v>0</v>
      </c>
      <c r="E1445">
        <v>0</v>
      </c>
      <c r="F1445">
        <v>0</v>
      </c>
      <c r="G1445">
        <v>0</v>
      </c>
      <c r="H1445">
        <v>0</v>
      </c>
      <c r="I1445">
        <v>0</v>
      </c>
      <c r="J1445">
        <v>2017</v>
      </c>
      <c r="K1445" t="s">
        <v>623</v>
      </c>
      <c r="L1445" t="s">
        <v>7166</v>
      </c>
      <c r="M1445">
        <v>1</v>
      </c>
      <c r="N1445" t="s">
        <v>11629</v>
      </c>
      <c r="O1445" s="1">
        <v>40909</v>
      </c>
      <c r="Q1445" t="s">
        <v>11681</v>
      </c>
      <c r="R1445" t="s">
        <v>73</v>
      </c>
      <c r="S1445">
        <v>5</v>
      </c>
      <c r="T1445">
        <v>11936</v>
      </c>
      <c r="U1445">
        <v>11936</v>
      </c>
      <c r="V1445">
        <v>0</v>
      </c>
      <c r="W1445" t="s">
        <v>11680</v>
      </c>
      <c r="X1445">
        <v>0</v>
      </c>
      <c r="Y1445" t="s">
        <v>11625</v>
      </c>
    </row>
    <row r="1446" spans="1:25">
      <c r="A1446" t="s">
        <v>8921</v>
      </c>
      <c r="B1446">
        <v>1</v>
      </c>
      <c r="C1446">
        <v>0</v>
      </c>
      <c r="D1446">
        <v>0</v>
      </c>
      <c r="E1446">
        <v>0</v>
      </c>
      <c r="F1446">
        <v>0</v>
      </c>
      <c r="G1446">
        <v>0</v>
      </c>
      <c r="H1446">
        <v>0</v>
      </c>
      <c r="I1446">
        <v>0</v>
      </c>
      <c r="J1446">
        <v>2017</v>
      </c>
      <c r="K1446" t="s">
        <v>623</v>
      </c>
      <c r="L1446" t="s">
        <v>7168</v>
      </c>
      <c r="M1446">
        <v>1</v>
      </c>
      <c r="N1446" t="s">
        <v>11629</v>
      </c>
      <c r="O1446" s="1">
        <v>40909</v>
      </c>
      <c r="Q1446" t="s">
        <v>11681</v>
      </c>
      <c r="R1446" t="s">
        <v>73</v>
      </c>
      <c r="S1446">
        <v>5</v>
      </c>
      <c r="T1446">
        <v>10797</v>
      </c>
      <c r="U1446">
        <v>10797</v>
      </c>
      <c r="V1446">
        <v>0</v>
      </c>
      <c r="W1446" t="s">
        <v>11680</v>
      </c>
      <c r="X1446">
        <v>0</v>
      </c>
      <c r="Y1446" t="s">
        <v>11625</v>
      </c>
    </row>
    <row r="1447" spans="1:25">
      <c r="A1447" t="s">
        <v>8921</v>
      </c>
      <c r="B1447">
        <v>1</v>
      </c>
      <c r="C1447">
        <v>0</v>
      </c>
      <c r="D1447">
        <v>0</v>
      </c>
      <c r="E1447">
        <v>0</v>
      </c>
      <c r="F1447">
        <v>0</v>
      </c>
      <c r="G1447">
        <v>0</v>
      </c>
      <c r="H1447">
        <v>0</v>
      </c>
      <c r="I1447">
        <v>0</v>
      </c>
      <c r="J1447">
        <v>2017</v>
      </c>
      <c r="K1447" t="s">
        <v>623</v>
      </c>
      <c r="L1447" t="s">
        <v>7213</v>
      </c>
      <c r="M1447">
        <v>1</v>
      </c>
      <c r="N1447" t="s">
        <v>11629</v>
      </c>
      <c r="O1447" s="1">
        <v>41631</v>
      </c>
      <c r="Q1447" t="s">
        <v>11681</v>
      </c>
      <c r="R1447" t="s">
        <v>73</v>
      </c>
      <c r="S1447">
        <v>20</v>
      </c>
      <c r="T1447">
        <v>49495</v>
      </c>
      <c r="U1447">
        <v>49495</v>
      </c>
      <c r="V1447">
        <v>0</v>
      </c>
      <c r="W1447" t="s">
        <v>11680</v>
      </c>
      <c r="X1447">
        <v>0</v>
      </c>
      <c r="Y1447" t="s">
        <v>11625</v>
      </c>
    </row>
    <row r="1448" spans="1:25">
      <c r="A1448" t="s">
        <v>8921</v>
      </c>
      <c r="B1448">
        <v>1</v>
      </c>
      <c r="C1448">
        <v>0</v>
      </c>
      <c r="D1448">
        <v>0</v>
      </c>
      <c r="E1448">
        <v>0</v>
      </c>
      <c r="F1448">
        <v>0</v>
      </c>
      <c r="G1448">
        <v>0</v>
      </c>
      <c r="H1448">
        <v>0</v>
      </c>
      <c r="I1448">
        <v>0</v>
      </c>
      <c r="J1448">
        <v>2017</v>
      </c>
      <c r="K1448" t="s">
        <v>623</v>
      </c>
      <c r="L1448" t="s">
        <v>7210</v>
      </c>
      <c r="M1448" t="s">
        <v>11636</v>
      </c>
      <c r="N1448" t="s">
        <v>11629</v>
      </c>
      <c r="O1448" s="1">
        <v>41609</v>
      </c>
      <c r="Q1448" t="s">
        <v>11681</v>
      </c>
      <c r="R1448" t="s">
        <v>73</v>
      </c>
      <c r="S1448">
        <v>20</v>
      </c>
      <c r="T1448">
        <v>57674</v>
      </c>
      <c r="U1448">
        <v>57674</v>
      </c>
      <c r="V1448">
        <v>0</v>
      </c>
      <c r="W1448" t="s">
        <v>11680</v>
      </c>
      <c r="X1448">
        <v>0</v>
      </c>
      <c r="Y1448" t="s">
        <v>11625</v>
      </c>
    </row>
    <row r="1449" spans="1:25">
      <c r="A1449" t="s">
        <v>8921</v>
      </c>
      <c r="B1449">
        <v>1</v>
      </c>
      <c r="C1449">
        <v>0</v>
      </c>
      <c r="D1449">
        <v>0</v>
      </c>
      <c r="E1449">
        <v>0</v>
      </c>
      <c r="F1449">
        <v>0</v>
      </c>
      <c r="G1449">
        <v>0</v>
      </c>
      <c r="H1449">
        <v>0</v>
      </c>
      <c r="I1449">
        <v>0</v>
      </c>
      <c r="J1449">
        <v>2017</v>
      </c>
      <c r="K1449" t="s">
        <v>623</v>
      </c>
      <c r="L1449" t="s">
        <v>6283</v>
      </c>
      <c r="M1449">
        <v>1</v>
      </c>
      <c r="N1449" t="s">
        <v>11629</v>
      </c>
      <c r="O1449" s="1">
        <v>41717</v>
      </c>
      <c r="Q1449" t="s">
        <v>11681</v>
      </c>
      <c r="R1449" t="s">
        <v>73</v>
      </c>
      <c r="S1449">
        <v>19</v>
      </c>
      <c r="T1449">
        <v>55549</v>
      </c>
      <c r="U1449">
        <v>55549</v>
      </c>
      <c r="V1449">
        <v>0</v>
      </c>
      <c r="W1449" t="s">
        <v>11680</v>
      </c>
      <c r="X1449">
        <v>0</v>
      </c>
      <c r="Y1449" t="s">
        <v>11625</v>
      </c>
    </row>
    <row r="1450" spans="1:25">
      <c r="A1450" t="s">
        <v>8921</v>
      </c>
      <c r="B1450">
        <v>1</v>
      </c>
      <c r="C1450">
        <v>0</v>
      </c>
      <c r="D1450">
        <v>0</v>
      </c>
      <c r="E1450">
        <v>0</v>
      </c>
      <c r="F1450">
        <v>0</v>
      </c>
      <c r="G1450">
        <v>0</v>
      </c>
      <c r="H1450">
        <v>0</v>
      </c>
      <c r="I1450">
        <v>0</v>
      </c>
      <c r="J1450">
        <v>2017</v>
      </c>
      <c r="K1450" t="s">
        <v>623</v>
      </c>
      <c r="L1450" t="s">
        <v>6321</v>
      </c>
      <c r="M1450" t="s">
        <v>11636</v>
      </c>
      <c r="N1450" t="s">
        <v>11629</v>
      </c>
      <c r="O1450" s="1">
        <v>41548</v>
      </c>
      <c r="Q1450" t="s">
        <v>11681</v>
      </c>
      <c r="R1450" t="s">
        <v>73</v>
      </c>
      <c r="S1450">
        <v>127</v>
      </c>
      <c r="T1450">
        <v>345715</v>
      </c>
      <c r="U1450">
        <v>344269</v>
      </c>
      <c r="V1450">
        <v>0</v>
      </c>
      <c r="W1450" t="s">
        <v>11680</v>
      </c>
      <c r="X1450">
        <v>0</v>
      </c>
      <c r="Y1450" t="s">
        <v>11625</v>
      </c>
    </row>
    <row r="1451" spans="1:25">
      <c r="A1451" t="s">
        <v>8921</v>
      </c>
      <c r="B1451">
        <v>1</v>
      </c>
      <c r="C1451">
        <v>0</v>
      </c>
      <c r="D1451">
        <v>0</v>
      </c>
      <c r="E1451">
        <v>0</v>
      </c>
      <c r="F1451">
        <v>0</v>
      </c>
      <c r="G1451">
        <v>0</v>
      </c>
      <c r="H1451">
        <v>0</v>
      </c>
      <c r="I1451">
        <v>0</v>
      </c>
      <c r="J1451">
        <v>2017</v>
      </c>
      <c r="K1451" t="s">
        <v>623</v>
      </c>
      <c r="L1451" t="s">
        <v>6321</v>
      </c>
      <c r="M1451" t="s">
        <v>11692</v>
      </c>
      <c r="N1451" t="s">
        <v>11629</v>
      </c>
      <c r="O1451" s="1">
        <v>41866</v>
      </c>
      <c r="Q1451" t="s">
        <v>11681</v>
      </c>
      <c r="R1451" t="s">
        <v>73</v>
      </c>
      <c r="S1451">
        <v>47</v>
      </c>
      <c r="T1451">
        <v>123329</v>
      </c>
      <c r="U1451">
        <v>123329</v>
      </c>
      <c r="V1451">
        <v>0</v>
      </c>
      <c r="W1451" t="s">
        <v>11680</v>
      </c>
      <c r="X1451">
        <v>0</v>
      </c>
      <c r="Y1451" t="s">
        <v>11625</v>
      </c>
    </row>
    <row r="1452" spans="1:25">
      <c r="A1452" t="s">
        <v>8921</v>
      </c>
      <c r="B1452">
        <v>1</v>
      </c>
      <c r="C1452">
        <v>0</v>
      </c>
      <c r="D1452">
        <v>0</v>
      </c>
      <c r="E1452">
        <v>0</v>
      </c>
      <c r="F1452">
        <v>0</v>
      </c>
      <c r="G1452">
        <v>0</v>
      </c>
      <c r="H1452">
        <v>0</v>
      </c>
      <c r="I1452">
        <v>0</v>
      </c>
      <c r="J1452">
        <v>2017</v>
      </c>
      <c r="K1452" t="s">
        <v>623</v>
      </c>
      <c r="L1452" t="s">
        <v>7715</v>
      </c>
      <c r="M1452">
        <v>1</v>
      </c>
      <c r="N1452" t="s">
        <v>11629</v>
      </c>
      <c r="O1452" s="1">
        <v>41640</v>
      </c>
      <c r="Q1452" t="s">
        <v>11681</v>
      </c>
      <c r="R1452" t="s">
        <v>73</v>
      </c>
      <c r="S1452">
        <v>3</v>
      </c>
      <c r="T1452">
        <v>5256</v>
      </c>
      <c r="U1452">
        <v>5256</v>
      </c>
      <c r="V1452">
        <v>0</v>
      </c>
      <c r="W1452" t="s">
        <v>11680</v>
      </c>
      <c r="X1452">
        <v>0</v>
      </c>
    </row>
    <row r="1453" spans="1:25">
      <c r="A1453" t="s">
        <v>8921</v>
      </c>
      <c r="B1453">
        <v>1</v>
      </c>
      <c r="C1453">
        <v>0</v>
      </c>
      <c r="D1453">
        <v>0</v>
      </c>
      <c r="E1453">
        <v>0</v>
      </c>
      <c r="F1453">
        <v>0</v>
      </c>
      <c r="G1453">
        <v>0</v>
      </c>
      <c r="H1453">
        <v>0</v>
      </c>
      <c r="I1453">
        <v>0</v>
      </c>
      <c r="J1453">
        <v>2017</v>
      </c>
      <c r="K1453" t="s">
        <v>623</v>
      </c>
      <c r="L1453" t="s">
        <v>7170</v>
      </c>
      <c r="M1453">
        <v>1</v>
      </c>
      <c r="N1453" t="s">
        <v>11629</v>
      </c>
      <c r="O1453" s="1">
        <v>41609</v>
      </c>
      <c r="Q1453" t="s">
        <v>11681</v>
      </c>
      <c r="R1453" t="s">
        <v>73</v>
      </c>
      <c r="S1453">
        <v>10</v>
      </c>
      <c r="T1453">
        <v>25248</v>
      </c>
      <c r="U1453">
        <v>25248</v>
      </c>
      <c r="V1453">
        <v>0</v>
      </c>
      <c r="W1453" t="s">
        <v>11680</v>
      </c>
      <c r="X1453">
        <v>0</v>
      </c>
      <c r="Y1453" t="s">
        <v>11625</v>
      </c>
    </row>
    <row r="1454" spans="1:25">
      <c r="A1454" t="s">
        <v>8921</v>
      </c>
      <c r="B1454">
        <v>1</v>
      </c>
      <c r="C1454">
        <v>0</v>
      </c>
      <c r="D1454">
        <v>0</v>
      </c>
      <c r="E1454">
        <v>0</v>
      </c>
      <c r="F1454">
        <v>0</v>
      </c>
      <c r="G1454">
        <v>0</v>
      </c>
      <c r="H1454">
        <v>0</v>
      </c>
      <c r="I1454">
        <v>0</v>
      </c>
      <c r="J1454">
        <v>2017</v>
      </c>
      <c r="K1454" t="s">
        <v>623</v>
      </c>
      <c r="L1454" t="s">
        <v>6370</v>
      </c>
      <c r="M1454">
        <v>1</v>
      </c>
      <c r="N1454" t="s">
        <v>11629</v>
      </c>
      <c r="O1454" s="1">
        <v>41803</v>
      </c>
      <c r="Q1454" t="s">
        <v>11681</v>
      </c>
      <c r="R1454" t="s">
        <v>73</v>
      </c>
      <c r="S1454">
        <v>5.72</v>
      </c>
      <c r="T1454">
        <v>13640</v>
      </c>
      <c r="U1454">
        <v>13640</v>
      </c>
      <c r="V1454">
        <v>0</v>
      </c>
      <c r="W1454" t="s">
        <v>11680</v>
      </c>
      <c r="X1454">
        <v>0</v>
      </c>
      <c r="Y1454" t="s">
        <v>11625</v>
      </c>
    </row>
    <row r="1455" spans="1:25">
      <c r="A1455" t="s">
        <v>8921</v>
      </c>
      <c r="B1455">
        <v>1</v>
      </c>
      <c r="C1455">
        <v>0</v>
      </c>
      <c r="D1455">
        <v>0</v>
      </c>
      <c r="E1455">
        <v>0</v>
      </c>
      <c r="F1455">
        <v>0</v>
      </c>
      <c r="G1455">
        <v>0</v>
      </c>
      <c r="H1455">
        <v>0</v>
      </c>
      <c r="I1455">
        <v>0</v>
      </c>
      <c r="J1455">
        <v>2017</v>
      </c>
      <c r="K1455" t="s">
        <v>623</v>
      </c>
      <c r="L1455" t="s">
        <v>6973</v>
      </c>
      <c r="M1455" t="s">
        <v>11636</v>
      </c>
      <c r="N1455" t="s">
        <v>11629</v>
      </c>
      <c r="O1455" s="1">
        <v>41169</v>
      </c>
      <c r="Q1455" t="s">
        <v>11681</v>
      </c>
      <c r="R1455" t="s">
        <v>73</v>
      </c>
      <c r="S1455">
        <v>11.12</v>
      </c>
      <c r="T1455">
        <v>28546</v>
      </c>
      <c r="U1455">
        <v>28475</v>
      </c>
      <c r="V1455">
        <v>0</v>
      </c>
      <c r="W1455" t="s">
        <v>11680</v>
      </c>
      <c r="X1455">
        <v>0</v>
      </c>
      <c r="Y1455" t="s">
        <v>11625</v>
      </c>
    </row>
    <row r="1456" spans="1:25">
      <c r="A1456" t="s">
        <v>8921</v>
      </c>
      <c r="B1456">
        <v>1</v>
      </c>
      <c r="C1456">
        <v>0</v>
      </c>
      <c r="D1456">
        <v>0</v>
      </c>
      <c r="E1456">
        <v>0</v>
      </c>
      <c r="F1456">
        <v>0</v>
      </c>
      <c r="G1456">
        <v>0</v>
      </c>
      <c r="H1456">
        <v>0</v>
      </c>
      <c r="I1456">
        <v>0</v>
      </c>
      <c r="J1456">
        <v>2017</v>
      </c>
      <c r="K1456" t="s">
        <v>623</v>
      </c>
      <c r="L1456" t="s">
        <v>6671</v>
      </c>
      <c r="M1456" t="s">
        <v>11636</v>
      </c>
      <c r="N1456" t="s">
        <v>11629</v>
      </c>
      <c r="O1456" s="1">
        <v>41752</v>
      </c>
      <c r="Q1456" t="s">
        <v>11681</v>
      </c>
      <c r="R1456" t="s">
        <v>73</v>
      </c>
      <c r="S1456">
        <v>10</v>
      </c>
      <c r="T1456">
        <v>26243</v>
      </c>
      <c r="U1456">
        <v>26243</v>
      </c>
      <c r="V1456">
        <v>0</v>
      </c>
      <c r="W1456" t="s">
        <v>11680</v>
      </c>
      <c r="X1456">
        <v>0</v>
      </c>
      <c r="Y1456" t="s">
        <v>11625</v>
      </c>
    </row>
    <row r="1457" spans="1:25">
      <c r="A1457" t="s">
        <v>8921</v>
      </c>
      <c r="B1457">
        <v>1</v>
      </c>
      <c r="C1457">
        <v>0</v>
      </c>
      <c r="D1457">
        <v>0</v>
      </c>
      <c r="E1457">
        <v>0</v>
      </c>
      <c r="F1457">
        <v>0</v>
      </c>
      <c r="G1457">
        <v>0</v>
      </c>
      <c r="H1457">
        <v>0</v>
      </c>
      <c r="I1457">
        <v>0</v>
      </c>
      <c r="J1457">
        <v>2017</v>
      </c>
      <c r="K1457" t="s">
        <v>623</v>
      </c>
      <c r="L1457" t="s">
        <v>6523</v>
      </c>
      <c r="M1457" t="s">
        <v>11748</v>
      </c>
      <c r="N1457" t="s">
        <v>11629</v>
      </c>
      <c r="O1457" s="1">
        <v>41759</v>
      </c>
      <c r="Q1457" t="s">
        <v>11681</v>
      </c>
      <c r="R1457" t="s">
        <v>73</v>
      </c>
      <c r="S1457">
        <v>2</v>
      </c>
      <c r="T1457">
        <v>4845</v>
      </c>
      <c r="U1457">
        <v>4819</v>
      </c>
      <c r="V1457">
        <v>0</v>
      </c>
      <c r="W1457" t="s">
        <v>11680</v>
      </c>
      <c r="X1457">
        <v>0</v>
      </c>
      <c r="Y1457" t="s">
        <v>11625</v>
      </c>
    </row>
    <row r="1458" spans="1:25">
      <c r="A1458" t="s">
        <v>8921</v>
      </c>
      <c r="B1458">
        <v>1</v>
      </c>
      <c r="C1458">
        <v>0</v>
      </c>
      <c r="D1458">
        <v>0</v>
      </c>
      <c r="E1458">
        <v>0</v>
      </c>
      <c r="F1458">
        <v>0</v>
      </c>
      <c r="G1458">
        <v>0</v>
      </c>
      <c r="H1458">
        <v>0</v>
      </c>
      <c r="I1458">
        <v>0</v>
      </c>
      <c r="J1458">
        <v>2017</v>
      </c>
      <c r="K1458" t="s">
        <v>623</v>
      </c>
      <c r="L1458" t="s">
        <v>6537</v>
      </c>
      <c r="M1458" t="s">
        <v>11747</v>
      </c>
      <c r="N1458" t="s">
        <v>11629</v>
      </c>
      <c r="O1458" s="1">
        <v>41703</v>
      </c>
      <c r="Q1458" t="s">
        <v>11681</v>
      </c>
      <c r="R1458" t="s">
        <v>73</v>
      </c>
      <c r="S1458">
        <v>1.5</v>
      </c>
      <c r="T1458">
        <v>3834</v>
      </c>
      <c r="U1458">
        <v>3834</v>
      </c>
      <c r="V1458">
        <v>0</v>
      </c>
      <c r="W1458" t="s">
        <v>11680</v>
      </c>
      <c r="X1458">
        <v>0</v>
      </c>
      <c r="Y1458" t="s">
        <v>11625</v>
      </c>
    </row>
    <row r="1459" spans="1:25">
      <c r="A1459" t="s">
        <v>8921</v>
      </c>
      <c r="B1459">
        <v>1</v>
      </c>
      <c r="C1459">
        <v>0</v>
      </c>
      <c r="D1459">
        <v>0</v>
      </c>
      <c r="E1459">
        <v>0</v>
      </c>
      <c r="F1459">
        <v>0</v>
      </c>
      <c r="G1459">
        <v>0</v>
      </c>
      <c r="H1459">
        <v>0</v>
      </c>
      <c r="I1459">
        <v>0</v>
      </c>
      <c r="J1459">
        <v>2017</v>
      </c>
      <c r="K1459" t="s">
        <v>623</v>
      </c>
      <c r="L1459" t="s">
        <v>6537</v>
      </c>
      <c r="M1459" t="s">
        <v>11746</v>
      </c>
      <c r="N1459" t="s">
        <v>11629</v>
      </c>
      <c r="O1459" s="1">
        <v>41703</v>
      </c>
      <c r="Q1459" t="s">
        <v>11681</v>
      </c>
      <c r="R1459" t="s">
        <v>73</v>
      </c>
      <c r="S1459">
        <v>1.5</v>
      </c>
      <c r="T1459">
        <v>3856</v>
      </c>
      <c r="U1459">
        <v>3856</v>
      </c>
      <c r="V1459">
        <v>0</v>
      </c>
      <c r="W1459" t="s">
        <v>11680</v>
      </c>
      <c r="X1459">
        <v>0</v>
      </c>
      <c r="Y1459" t="s">
        <v>11625</v>
      </c>
    </row>
    <row r="1460" spans="1:25">
      <c r="A1460" t="s">
        <v>8921</v>
      </c>
      <c r="B1460">
        <v>1</v>
      </c>
      <c r="C1460">
        <v>0</v>
      </c>
      <c r="D1460">
        <v>0</v>
      </c>
      <c r="E1460">
        <v>0</v>
      </c>
      <c r="F1460">
        <v>0</v>
      </c>
      <c r="G1460">
        <v>0</v>
      </c>
      <c r="H1460">
        <v>0</v>
      </c>
      <c r="I1460">
        <v>0</v>
      </c>
      <c r="J1460">
        <v>2017</v>
      </c>
      <c r="K1460" t="s">
        <v>623</v>
      </c>
      <c r="L1460" t="s">
        <v>6773</v>
      </c>
      <c r="M1460">
        <v>1</v>
      </c>
      <c r="N1460" t="s">
        <v>11629</v>
      </c>
      <c r="O1460" s="1">
        <v>41699</v>
      </c>
      <c r="Q1460" t="s">
        <v>11681</v>
      </c>
      <c r="R1460" t="s">
        <v>73</v>
      </c>
      <c r="S1460">
        <v>1</v>
      </c>
      <c r="T1460">
        <v>2380</v>
      </c>
      <c r="U1460">
        <v>2380</v>
      </c>
      <c r="V1460">
        <v>0</v>
      </c>
      <c r="W1460" t="s">
        <v>11680</v>
      </c>
      <c r="X1460">
        <v>0</v>
      </c>
      <c r="Y1460" t="s">
        <v>11625</v>
      </c>
    </row>
    <row r="1461" spans="1:25">
      <c r="A1461" t="s">
        <v>8921</v>
      </c>
      <c r="B1461">
        <v>1</v>
      </c>
      <c r="C1461">
        <v>0</v>
      </c>
      <c r="D1461">
        <v>0</v>
      </c>
      <c r="E1461">
        <v>0</v>
      </c>
      <c r="F1461">
        <v>0</v>
      </c>
      <c r="G1461">
        <v>0</v>
      </c>
      <c r="H1461">
        <v>0</v>
      </c>
      <c r="I1461">
        <v>0</v>
      </c>
      <c r="J1461">
        <v>2017</v>
      </c>
      <c r="K1461" t="s">
        <v>623</v>
      </c>
      <c r="L1461" t="s">
        <v>6014</v>
      </c>
      <c r="M1461">
        <v>1</v>
      </c>
      <c r="N1461" t="s">
        <v>11629</v>
      </c>
      <c r="O1461" s="1">
        <v>41760</v>
      </c>
      <c r="Q1461" t="s">
        <v>11681</v>
      </c>
      <c r="R1461" t="s">
        <v>73</v>
      </c>
      <c r="S1461">
        <v>1.25</v>
      </c>
      <c r="T1461">
        <v>3026</v>
      </c>
      <c r="U1461">
        <v>3026</v>
      </c>
      <c r="V1461">
        <v>0</v>
      </c>
      <c r="W1461" t="s">
        <v>11680</v>
      </c>
      <c r="X1461">
        <v>0</v>
      </c>
      <c r="Y1461" t="s">
        <v>11625</v>
      </c>
    </row>
    <row r="1462" spans="1:25">
      <c r="A1462" t="s">
        <v>8921</v>
      </c>
      <c r="B1462">
        <v>1</v>
      </c>
      <c r="C1462">
        <v>0</v>
      </c>
      <c r="D1462">
        <v>0</v>
      </c>
      <c r="E1462">
        <v>0</v>
      </c>
      <c r="F1462">
        <v>0</v>
      </c>
      <c r="G1462">
        <v>0</v>
      </c>
      <c r="H1462">
        <v>0</v>
      </c>
      <c r="I1462">
        <v>0</v>
      </c>
      <c r="J1462">
        <v>2017</v>
      </c>
      <c r="K1462" t="s">
        <v>623</v>
      </c>
      <c r="L1462" t="s">
        <v>6194</v>
      </c>
      <c r="M1462">
        <v>1</v>
      </c>
      <c r="N1462" t="s">
        <v>11629</v>
      </c>
      <c r="O1462" s="1">
        <v>41640</v>
      </c>
      <c r="Q1462" t="s">
        <v>11681</v>
      </c>
      <c r="R1462" t="s">
        <v>73</v>
      </c>
      <c r="S1462">
        <v>1.5</v>
      </c>
      <c r="T1462">
        <v>3300</v>
      </c>
      <c r="U1462">
        <v>3300</v>
      </c>
      <c r="V1462">
        <v>0</v>
      </c>
      <c r="W1462" t="s">
        <v>11680</v>
      </c>
      <c r="X1462">
        <v>0</v>
      </c>
      <c r="Y1462" t="s">
        <v>11625</v>
      </c>
    </row>
    <row r="1463" spans="1:25">
      <c r="A1463" t="s">
        <v>8921</v>
      </c>
      <c r="B1463">
        <v>1</v>
      </c>
      <c r="C1463">
        <v>0</v>
      </c>
      <c r="D1463">
        <v>0</v>
      </c>
      <c r="E1463">
        <v>0</v>
      </c>
      <c r="F1463">
        <v>0</v>
      </c>
      <c r="G1463">
        <v>0</v>
      </c>
      <c r="H1463">
        <v>0</v>
      </c>
      <c r="I1463">
        <v>0</v>
      </c>
      <c r="J1463">
        <v>2017</v>
      </c>
      <c r="K1463" t="s">
        <v>623</v>
      </c>
      <c r="L1463" t="s">
        <v>6513</v>
      </c>
      <c r="M1463">
        <v>1</v>
      </c>
      <c r="N1463" t="s">
        <v>11629</v>
      </c>
      <c r="O1463" s="1">
        <v>41790</v>
      </c>
      <c r="Q1463" t="s">
        <v>11681</v>
      </c>
      <c r="R1463" t="s">
        <v>73</v>
      </c>
      <c r="S1463">
        <v>1.5</v>
      </c>
      <c r="T1463">
        <v>3564</v>
      </c>
      <c r="U1463">
        <v>3539</v>
      </c>
      <c r="V1463">
        <v>0</v>
      </c>
      <c r="W1463" t="s">
        <v>11680</v>
      </c>
      <c r="X1463">
        <v>0</v>
      </c>
      <c r="Y1463" t="s">
        <v>11625</v>
      </c>
    </row>
    <row r="1464" spans="1:25">
      <c r="A1464" t="s">
        <v>8921</v>
      </c>
      <c r="B1464">
        <v>1</v>
      </c>
      <c r="C1464">
        <v>0</v>
      </c>
      <c r="D1464">
        <v>0</v>
      </c>
      <c r="E1464">
        <v>0</v>
      </c>
      <c r="F1464">
        <v>0</v>
      </c>
      <c r="G1464">
        <v>0</v>
      </c>
      <c r="H1464">
        <v>0</v>
      </c>
      <c r="I1464">
        <v>0</v>
      </c>
      <c r="J1464">
        <v>2017</v>
      </c>
      <c r="K1464" t="s">
        <v>623</v>
      </c>
      <c r="L1464" t="s">
        <v>7147</v>
      </c>
      <c r="M1464" t="s">
        <v>11636</v>
      </c>
      <c r="N1464" t="s">
        <v>11629</v>
      </c>
      <c r="O1464" s="1">
        <v>41609</v>
      </c>
      <c r="Q1464" t="s">
        <v>11681</v>
      </c>
      <c r="R1464" t="s">
        <v>73</v>
      </c>
      <c r="S1464">
        <v>2.5</v>
      </c>
      <c r="T1464">
        <v>4690</v>
      </c>
      <c r="U1464">
        <v>4690</v>
      </c>
      <c r="V1464">
        <v>0</v>
      </c>
      <c r="W1464" t="s">
        <v>11680</v>
      </c>
      <c r="X1464">
        <v>0</v>
      </c>
      <c r="Y1464" t="s">
        <v>11625</v>
      </c>
    </row>
    <row r="1465" spans="1:25">
      <c r="A1465" t="s">
        <v>8921</v>
      </c>
      <c r="B1465">
        <v>1</v>
      </c>
      <c r="C1465">
        <v>0</v>
      </c>
      <c r="D1465">
        <v>0</v>
      </c>
      <c r="E1465">
        <v>0</v>
      </c>
      <c r="F1465">
        <v>0</v>
      </c>
      <c r="G1465">
        <v>0</v>
      </c>
      <c r="H1465">
        <v>0</v>
      </c>
      <c r="I1465">
        <v>0</v>
      </c>
      <c r="J1465">
        <v>2017</v>
      </c>
      <c r="K1465" t="s">
        <v>623</v>
      </c>
      <c r="L1465" t="s">
        <v>7147</v>
      </c>
      <c r="M1465" t="s">
        <v>11692</v>
      </c>
      <c r="N1465" t="s">
        <v>11629</v>
      </c>
      <c r="O1465" s="1">
        <v>41609</v>
      </c>
      <c r="Q1465" t="s">
        <v>11681</v>
      </c>
      <c r="R1465" t="s">
        <v>73</v>
      </c>
      <c r="S1465">
        <v>5</v>
      </c>
      <c r="T1465">
        <v>7482</v>
      </c>
      <c r="U1465">
        <v>7482</v>
      </c>
      <c r="V1465">
        <v>0</v>
      </c>
      <c r="W1465" t="s">
        <v>11680</v>
      </c>
      <c r="X1465">
        <v>0</v>
      </c>
      <c r="Y1465" t="s">
        <v>11625</v>
      </c>
    </row>
    <row r="1466" spans="1:25">
      <c r="A1466" t="s">
        <v>8921</v>
      </c>
      <c r="B1466">
        <v>1</v>
      </c>
      <c r="C1466">
        <v>0</v>
      </c>
      <c r="D1466">
        <v>0</v>
      </c>
      <c r="E1466">
        <v>0</v>
      </c>
      <c r="F1466">
        <v>0</v>
      </c>
      <c r="G1466">
        <v>0</v>
      </c>
      <c r="H1466">
        <v>0</v>
      </c>
      <c r="I1466">
        <v>0</v>
      </c>
      <c r="J1466">
        <v>2017</v>
      </c>
      <c r="K1466" t="s">
        <v>623</v>
      </c>
      <c r="L1466" t="s">
        <v>7035</v>
      </c>
      <c r="M1466">
        <v>1</v>
      </c>
      <c r="N1466" t="s">
        <v>11629</v>
      </c>
      <c r="O1466" s="1">
        <v>41730</v>
      </c>
      <c r="Q1466" t="s">
        <v>11681</v>
      </c>
      <c r="R1466" t="s">
        <v>73</v>
      </c>
      <c r="S1466">
        <v>12.41</v>
      </c>
      <c r="T1466">
        <v>29895</v>
      </c>
      <c r="U1466">
        <v>29895</v>
      </c>
      <c r="V1466">
        <v>0</v>
      </c>
      <c r="W1466" t="s">
        <v>11680</v>
      </c>
      <c r="X1466">
        <v>0</v>
      </c>
      <c r="Y1466" t="s">
        <v>11625</v>
      </c>
    </row>
    <row r="1467" spans="1:25">
      <c r="A1467" t="s">
        <v>8921</v>
      </c>
      <c r="B1467">
        <v>1</v>
      </c>
      <c r="C1467">
        <v>0</v>
      </c>
      <c r="D1467">
        <v>0</v>
      </c>
      <c r="E1467">
        <v>0</v>
      </c>
      <c r="F1467">
        <v>0</v>
      </c>
      <c r="G1467">
        <v>0</v>
      </c>
      <c r="H1467">
        <v>0</v>
      </c>
      <c r="I1467">
        <v>0</v>
      </c>
      <c r="J1467">
        <v>2017</v>
      </c>
      <c r="K1467" t="s">
        <v>623</v>
      </c>
      <c r="L1467" t="s">
        <v>7039</v>
      </c>
      <c r="M1467">
        <v>1</v>
      </c>
      <c r="N1467" t="s">
        <v>11629</v>
      </c>
      <c r="O1467" s="1">
        <v>41791</v>
      </c>
      <c r="Q1467" t="s">
        <v>11681</v>
      </c>
      <c r="R1467" t="s">
        <v>73</v>
      </c>
      <c r="S1467">
        <v>8</v>
      </c>
      <c r="T1467">
        <v>19782</v>
      </c>
      <c r="U1467">
        <v>19782</v>
      </c>
      <c r="V1467">
        <v>0</v>
      </c>
      <c r="W1467" t="s">
        <v>11680</v>
      </c>
      <c r="X1467">
        <v>0</v>
      </c>
      <c r="Y1467" t="s">
        <v>11625</v>
      </c>
    </row>
    <row r="1468" spans="1:25">
      <c r="A1468" t="s">
        <v>8921</v>
      </c>
      <c r="B1468">
        <v>1</v>
      </c>
      <c r="C1468">
        <v>0</v>
      </c>
      <c r="D1468">
        <v>0</v>
      </c>
      <c r="E1468">
        <v>0</v>
      </c>
      <c r="F1468">
        <v>0</v>
      </c>
      <c r="G1468">
        <v>0</v>
      </c>
      <c r="H1468">
        <v>0</v>
      </c>
      <c r="I1468">
        <v>0</v>
      </c>
      <c r="J1468">
        <v>2017</v>
      </c>
      <c r="K1468" t="s">
        <v>623</v>
      </c>
      <c r="L1468" t="s">
        <v>6060</v>
      </c>
      <c r="M1468">
        <v>1</v>
      </c>
      <c r="N1468" t="s">
        <v>11629</v>
      </c>
      <c r="O1468" s="1">
        <v>41760</v>
      </c>
      <c r="Q1468" t="s">
        <v>11681</v>
      </c>
      <c r="R1468" t="s">
        <v>73</v>
      </c>
      <c r="S1468">
        <v>20</v>
      </c>
      <c r="T1468">
        <v>49614</v>
      </c>
      <c r="U1468">
        <v>49614</v>
      </c>
      <c r="V1468">
        <v>0</v>
      </c>
      <c r="W1468" t="s">
        <v>11680</v>
      </c>
      <c r="X1468">
        <v>0</v>
      </c>
      <c r="Y1468" t="s">
        <v>11625</v>
      </c>
    </row>
    <row r="1469" spans="1:25">
      <c r="A1469" t="s">
        <v>8921</v>
      </c>
      <c r="B1469">
        <v>1</v>
      </c>
      <c r="C1469">
        <v>0</v>
      </c>
      <c r="D1469">
        <v>0</v>
      </c>
      <c r="E1469">
        <v>0</v>
      </c>
      <c r="F1469">
        <v>0</v>
      </c>
      <c r="G1469">
        <v>0</v>
      </c>
      <c r="H1469">
        <v>0</v>
      </c>
      <c r="I1469">
        <v>0</v>
      </c>
      <c r="J1469">
        <v>2017</v>
      </c>
      <c r="K1469" t="s">
        <v>623</v>
      </c>
      <c r="L1469" t="s">
        <v>6345</v>
      </c>
      <c r="M1469">
        <v>1</v>
      </c>
      <c r="N1469" t="s">
        <v>11629</v>
      </c>
      <c r="O1469" s="1">
        <v>41791</v>
      </c>
      <c r="Q1469" t="s">
        <v>11681</v>
      </c>
      <c r="R1469" t="s">
        <v>73</v>
      </c>
      <c r="S1469">
        <v>1.5</v>
      </c>
      <c r="T1469">
        <v>2526</v>
      </c>
      <c r="U1469">
        <v>2526</v>
      </c>
      <c r="V1469">
        <v>0</v>
      </c>
      <c r="W1469" t="s">
        <v>11680</v>
      </c>
      <c r="X1469">
        <v>0</v>
      </c>
      <c r="Y1469" t="s">
        <v>11625</v>
      </c>
    </row>
    <row r="1470" spans="1:25">
      <c r="A1470" t="s">
        <v>8921</v>
      </c>
      <c r="B1470">
        <v>1</v>
      </c>
      <c r="C1470">
        <v>0</v>
      </c>
      <c r="D1470">
        <v>0</v>
      </c>
      <c r="E1470">
        <v>0</v>
      </c>
      <c r="F1470">
        <v>0</v>
      </c>
      <c r="G1470">
        <v>0</v>
      </c>
      <c r="H1470">
        <v>0</v>
      </c>
      <c r="I1470">
        <v>0</v>
      </c>
      <c r="J1470">
        <v>2017</v>
      </c>
      <c r="K1470" t="s">
        <v>623</v>
      </c>
      <c r="L1470" t="s">
        <v>6628</v>
      </c>
      <c r="M1470">
        <v>1</v>
      </c>
      <c r="N1470" t="s">
        <v>11629</v>
      </c>
      <c r="O1470" s="1">
        <v>41456</v>
      </c>
      <c r="Q1470" t="s">
        <v>11681</v>
      </c>
      <c r="R1470" t="s">
        <v>73</v>
      </c>
      <c r="S1470">
        <v>2.5</v>
      </c>
      <c r="T1470">
        <v>4672</v>
      </c>
      <c r="U1470">
        <v>4672</v>
      </c>
      <c r="V1470">
        <v>0</v>
      </c>
      <c r="W1470" t="s">
        <v>11680</v>
      </c>
      <c r="X1470">
        <v>0</v>
      </c>
      <c r="Y1470" t="s">
        <v>11625</v>
      </c>
    </row>
    <row r="1471" spans="1:25">
      <c r="A1471" t="s">
        <v>8921</v>
      </c>
      <c r="B1471">
        <v>1</v>
      </c>
      <c r="C1471">
        <v>0</v>
      </c>
      <c r="D1471">
        <v>0</v>
      </c>
      <c r="E1471">
        <v>0</v>
      </c>
      <c r="F1471">
        <v>0</v>
      </c>
      <c r="G1471">
        <v>0</v>
      </c>
      <c r="H1471">
        <v>0</v>
      </c>
      <c r="I1471">
        <v>0</v>
      </c>
      <c r="J1471">
        <v>2017</v>
      </c>
      <c r="K1471" t="s">
        <v>623</v>
      </c>
      <c r="L1471" t="s">
        <v>6631</v>
      </c>
      <c r="M1471">
        <v>1</v>
      </c>
      <c r="N1471" t="s">
        <v>11629</v>
      </c>
      <c r="O1471" s="1">
        <v>41456</v>
      </c>
      <c r="Q1471" t="s">
        <v>11681</v>
      </c>
      <c r="R1471" t="s">
        <v>73</v>
      </c>
      <c r="S1471">
        <v>2.5</v>
      </c>
      <c r="T1471">
        <v>4610</v>
      </c>
      <c r="U1471">
        <v>4610</v>
      </c>
      <c r="V1471">
        <v>0</v>
      </c>
      <c r="W1471" t="s">
        <v>11680</v>
      </c>
      <c r="X1471">
        <v>0</v>
      </c>
      <c r="Y1471" t="s">
        <v>11625</v>
      </c>
    </row>
    <row r="1472" spans="1:25">
      <c r="A1472" t="s">
        <v>8921</v>
      </c>
      <c r="B1472">
        <v>1</v>
      </c>
      <c r="C1472">
        <v>0</v>
      </c>
      <c r="D1472">
        <v>0</v>
      </c>
      <c r="E1472">
        <v>0</v>
      </c>
      <c r="F1472">
        <v>0</v>
      </c>
      <c r="G1472">
        <v>0</v>
      </c>
      <c r="H1472">
        <v>0</v>
      </c>
      <c r="I1472">
        <v>0</v>
      </c>
      <c r="J1472">
        <v>2017</v>
      </c>
      <c r="K1472" t="s">
        <v>623</v>
      </c>
      <c r="L1472" t="s">
        <v>6044</v>
      </c>
      <c r="M1472">
        <v>1</v>
      </c>
      <c r="N1472" t="s">
        <v>11629</v>
      </c>
      <c r="O1472" s="1">
        <v>41974</v>
      </c>
      <c r="Q1472" t="s">
        <v>11681</v>
      </c>
      <c r="R1472" t="s">
        <v>73</v>
      </c>
      <c r="S1472">
        <v>19</v>
      </c>
      <c r="T1472">
        <v>50368</v>
      </c>
      <c r="U1472">
        <v>50368</v>
      </c>
      <c r="V1472">
        <v>0</v>
      </c>
      <c r="W1472" t="s">
        <v>11680</v>
      </c>
      <c r="X1472">
        <v>0</v>
      </c>
      <c r="Y1472" t="s">
        <v>11625</v>
      </c>
    </row>
    <row r="1473" spans="1:25">
      <c r="A1473" t="s">
        <v>8921</v>
      </c>
      <c r="B1473">
        <v>1</v>
      </c>
      <c r="C1473">
        <v>0</v>
      </c>
      <c r="D1473">
        <v>0</v>
      </c>
      <c r="E1473">
        <v>0</v>
      </c>
      <c r="F1473">
        <v>0</v>
      </c>
      <c r="G1473">
        <v>0</v>
      </c>
      <c r="H1473">
        <v>0</v>
      </c>
      <c r="I1473">
        <v>0</v>
      </c>
      <c r="J1473">
        <v>2017</v>
      </c>
      <c r="K1473" t="s">
        <v>623</v>
      </c>
      <c r="L1473" t="s">
        <v>6269</v>
      </c>
      <c r="M1473">
        <v>1</v>
      </c>
      <c r="N1473" t="s">
        <v>11629</v>
      </c>
      <c r="O1473" s="1">
        <v>41969</v>
      </c>
      <c r="Q1473" t="s">
        <v>11681</v>
      </c>
      <c r="R1473" t="s">
        <v>73</v>
      </c>
      <c r="S1473">
        <v>45</v>
      </c>
      <c r="T1473">
        <v>126807</v>
      </c>
      <c r="U1473">
        <v>126807</v>
      </c>
      <c r="V1473">
        <v>0</v>
      </c>
      <c r="W1473" t="s">
        <v>11680</v>
      </c>
      <c r="X1473">
        <v>0</v>
      </c>
      <c r="Y1473" t="s">
        <v>11625</v>
      </c>
    </row>
    <row r="1474" spans="1:25">
      <c r="A1474" t="s">
        <v>8921</v>
      </c>
      <c r="B1474">
        <v>1</v>
      </c>
      <c r="C1474">
        <v>0</v>
      </c>
      <c r="D1474">
        <v>0</v>
      </c>
      <c r="E1474">
        <v>0</v>
      </c>
      <c r="F1474">
        <v>0</v>
      </c>
      <c r="G1474">
        <v>0</v>
      </c>
      <c r="H1474">
        <v>0</v>
      </c>
      <c r="I1474">
        <v>0</v>
      </c>
      <c r="J1474">
        <v>2017</v>
      </c>
      <c r="K1474" t="s">
        <v>623</v>
      </c>
      <c r="L1474" t="s">
        <v>6367</v>
      </c>
      <c r="M1474">
        <v>1</v>
      </c>
      <c r="N1474" t="s">
        <v>11629</v>
      </c>
      <c r="O1474" s="1">
        <v>41969</v>
      </c>
      <c r="Q1474" t="s">
        <v>11681</v>
      </c>
      <c r="R1474" t="s">
        <v>73</v>
      </c>
      <c r="S1474">
        <v>15</v>
      </c>
      <c r="T1474">
        <v>42069</v>
      </c>
      <c r="U1474">
        <v>42069</v>
      </c>
      <c r="V1474">
        <v>0</v>
      </c>
      <c r="W1474" t="s">
        <v>11680</v>
      </c>
      <c r="X1474">
        <v>0</v>
      </c>
      <c r="Y1474" t="s">
        <v>11625</v>
      </c>
    </row>
    <row r="1475" spans="1:25">
      <c r="A1475" t="s">
        <v>8921</v>
      </c>
      <c r="B1475">
        <v>1</v>
      </c>
      <c r="C1475">
        <v>0</v>
      </c>
      <c r="D1475">
        <v>0</v>
      </c>
      <c r="E1475">
        <v>0</v>
      </c>
      <c r="F1475">
        <v>0</v>
      </c>
      <c r="G1475">
        <v>0</v>
      </c>
      <c r="H1475">
        <v>0</v>
      </c>
      <c r="I1475">
        <v>0</v>
      </c>
      <c r="J1475">
        <v>2017</v>
      </c>
      <c r="K1475" t="s">
        <v>623</v>
      </c>
      <c r="L1475" t="s">
        <v>6766</v>
      </c>
      <c r="M1475">
        <v>1</v>
      </c>
      <c r="N1475" t="s">
        <v>11629</v>
      </c>
      <c r="O1475" s="1">
        <v>41974</v>
      </c>
      <c r="Q1475" t="s">
        <v>11681</v>
      </c>
      <c r="R1475" t="s">
        <v>73</v>
      </c>
      <c r="S1475">
        <v>20</v>
      </c>
      <c r="T1475">
        <v>53160</v>
      </c>
      <c r="U1475">
        <v>53160</v>
      </c>
      <c r="V1475">
        <v>0</v>
      </c>
      <c r="W1475" t="s">
        <v>11680</v>
      </c>
      <c r="X1475">
        <v>0</v>
      </c>
      <c r="Y1475" t="s">
        <v>11625</v>
      </c>
    </row>
    <row r="1476" spans="1:25">
      <c r="A1476" t="s">
        <v>8921</v>
      </c>
      <c r="B1476">
        <v>1</v>
      </c>
      <c r="C1476">
        <v>0</v>
      </c>
      <c r="D1476">
        <v>0</v>
      </c>
      <c r="E1476">
        <v>0</v>
      </c>
      <c r="F1476">
        <v>0</v>
      </c>
      <c r="G1476">
        <v>0</v>
      </c>
      <c r="H1476">
        <v>0</v>
      </c>
      <c r="I1476">
        <v>0</v>
      </c>
      <c r="J1476">
        <v>2017</v>
      </c>
      <c r="K1476" t="s">
        <v>623</v>
      </c>
      <c r="L1476" t="s">
        <v>7031</v>
      </c>
      <c r="M1476">
        <v>1</v>
      </c>
      <c r="N1476" t="s">
        <v>11629</v>
      </c>
      <c r="O1476" s="1">
        <v>41990</v>
      </c>
      <c r="Q1476" t="s">
        <v>11681</v>
      </c>
      <c r="R1476" t="s">
        <v>73</v>
      </c>
      <c r="S1476">
        <v>20</v>
      </c>
      <c r="T1476">
        <v>51117</v>
      </c>
      <c r="U1476">
        <v>51117</v>
      </c>
      <c r="V1476">
        <v>0</v>
      </c>
      <c r="W1476" t="s">
        <v>11680</v>
      </c>
      <c r="X1476">
        <v>0</v>
      </c>
      <c r="Y1476" t="s">
        <v>11625</v>
      </c>
    </row>
    <row r="1477" spans="1:25">
      <c r="A1477" t="s">
        <v>8921</v>
      </c>
      <c r="B1477">
        <v>1</v>
      </c>
      <c r="C1477">
        <v>0</v>
      </c>
      <c r="D1477">
        <v>0</v>
      </c>
      <c r="E1477">
        <v>0</v>
      </c>
      <c r="F1477">
        <v>0</v>
      </c>
      <c r="G1477">
        <v>0</v>
      </c>
      <c r="H1477">
        <v>0</v>
      </c>
      <c r="I1477">
        <v>0</v>
      </c>
      <c r="J1477">
        <v>2017</v>
      </c>
      <c r="K1477" t="s">
        <v>623</v>
      </c>
      <c r="L1477" t="s">
        <v>6392</v>
      </c>
      <c r="M1477">
        <v>1</v>
      </c>
      <c r="N1477" t="s">
        <v>11629</v>
      </c>
      <c r="O1477" s="1">
        <v>41995</v>
      </c>
      <c r="Q1477" t="s">
        <v>11681</v>
      </c>
      <c r="R1477" t="s">
        <v>73</v>
      </c>
      <c r="S1477">
        <v>20</v>
      </c>
      <c r="T1477">
        <v>52472</v>
      </c>
      <c r="U1477">
        <v>52472</v>
      </c>
      <c r="V1477">
        <v>0</v>
      </c>
      <c r="W1477" t="s">
        <v>11680</v>
      </c>
      <c r="X1477">
        <v>0</v>
      </c>
      <c r="Y1477" t="s">
        <v>11625</v>
      </c>
    </row>
    <row r="1478" spans="1:25">
      <c r="A1478" t="s">
        <v>8921</v>
      </c>
      <c r="B1478">
        <v>1</v>
      </c>
      <c r="C1478">
        <v>0</v>
      </c>
      <c r="D1478">
        <v>0</v>
      </c>
      <c r="E1478">
        <v>0</v>
      </c>
      <c r="F1478">
        <v>0</v>
      </c>
      <c r="G1478">
        <v>0</v>
      </c>
      <c r="H1478">
        <v>0</v>
      </c>
      <c r="I1478">
        <v>0</v>
      </c>
      <c r="J1478">
        <v>2017</v>
      </c>
      <c r="K1478" t="s">
        <v>623</v>
      </c>
      <c r="L1478" t="s">
        <v>7721</v>
      </c>
      <c r="M1478">
        <v>1</v>
      </c>
      <c r="N1478" t="s">
        <v>11629</v>
      </c>
      <c r="O1478" s="1">
        <v>41953</v>
      </c>
      <c r="Q1478" t="s">
        <v>11681</v>
      </c>
      <c r="R1478" t="s">
        <v>73</v>
      </c>
      <c r="S1478">
        <v>20</v>
      </c>
      <c r="T1478">
        <v>58746</v>
      </c>
      <c r="U1478">
        <v>58746</v>
      </c>
      <c r="V1478">
        <v>0</v>
      </c>
      <c r="W1478" t="s">
        <v>11680</v>
      </c>
      <c r="X1478">
        <v>0</v>
      </c>
      <c r="Y1478" t="s">
        <v>11625</v>
      </c>
    </row>
    <row r="1479" spans="1:25">
      <c r="A1479" t="s">
        <v>8921</v>
      </c>
      <c r="B1479">
        <v>1</v>
      </c>
      <c r="C1479">
        <v>0</v>
      </c>
      <c r="D1479">
        <v>0</v>
      </c>
      <c r="E1479">
        <v>0</v>
      </c>
      <c r="F1479">
        <v>0</v>
      </c>
      <c r="G1479">
        <v>0</v>
      </c>
      <c r="H1479">
        <v>0</v>
      </c>
      <c r="I1479">
        <v>0</v>
      </c>
      <c r="J1479">
        <v>2017</v>
      </c>
      <c r="K1479" t="s">
        <v>623</v>
      </c>
      <c r="L1479" t="s">
        <v>6759</v>
      </c>
      <c r="M1479">
        <v>1</v>
      </c>
      <c r="N1479" t="s">
        <v>11629</v>
      </c>
      <c r="O1479" s="1">
        <v>41963</v>
      </c>
      <c r="Q1479" t="s">
        <v>11681</v>
      </c>
      <c r="R1479" t="s">
        <v>73</v>
      </c>
      <c r="S1479">
        <v>20</v>
      </c>
      <c r="T1479">
        <v>53392</v>
      </c>
      <c r="U1479">
        <v>53392</v>
      </c>
      <c r="V1479">
        <v>0</v>
      </c>
      <c r="W1479" t="s">
        <v>11680</v>
      </c>
      <c r="X1479">
        <v>0</v>
      </c>
      <c r="Y1479" t="s">
        <v>11625</v>
      </c>
    </row>
    <row r="1480" spans="1:25">
      <c r="A1480" t="s">
        <v>8921</v>
      </c>
      <c r="B1480">
        <v>1</v>
      </c>
      <c r="C1480">
        <v>0</v>
      </c>
      <c r="D1480">
        <v>0</v>
      </c>
      <c r="E1480">
        <v>0</v>
      </c>
      <c r="F1480">
        <v>0</v>
      </c>
      <c r="G1480">
        <v>0</v>
      </c>
      <c r="H1480">
        <v>0</v>
      </c>
      <c r="I1480">
        <v>0</v>
      </c>
      <c r="J1480">
        <v>2017</v>
      </c>
      <c r="K1480" t="s">
        <v>623</v>
      </c>
      <c r="L1480" t="s">
        <v>7756</v>
      </c>
      <c r="M1480">
        <v>1</v>
      </c>
      <c r="N1480" t="s">
        <v>11629</v>
      </c>
      <c r="O1480" s="1">
        <v>41899</v>
      </c>
      <c r="Q1480" t="s">
        <v>11681</v>
      </c>
      <c r="R1480" t="s">
        <v>73</v>
      </c>
      <c r="S1480">
        <v>19.8</v>
      </c>
      <c r="T1480">
        <v>50961</v>
      </c>
      <c r="U1480">
        <v>50961</v>
      </c>
      <c r="V1480">
        <v>0</v>
      </c>
      <c r="W1480" t="s">
        <v>11680</v>
      </c>
      <c r="X1480">
        <v>0</v>
      </c>
      <c r="Y1480" t="s">
        <v>11625</v>
      </c>
    </row>
    <row r="1481" spans="1:25">
      <c r="A1481" t="s">
        <v>8921</v>
      </c>
      <c r="B1481">
        <v>1</v>
      </c>
      <c r="C1481">
        <v>0</v>
      </c>
      <c r="D1481">
        <v>0</v>
      </c>
      <c r="E1481">
        <v>0</v>
      </c>
      <c r="F1481">
        <v>0</v>
      </c>
      <c r="G1481">
        <v>0</v>
      </c>
      <c r="H1481">
        <v>0</v>
      </c>
      <c r="I1481">
        <v>0</v>
      </c>
      <c r="J1481">
        <v>2017</v>
      </c>
      <c r="K1481" t="s">
        <v>623</v>
      </c>
      <c r="L1481" t="s">
        <v>7221</v>
      </c>
      <c r="M1481">
        <v>1</v>
      </c>
      <c r="N1481" t="s">
        <v>11629</v>
      </c>
      <c r="O1481" s="1">
        <v>41943</v>
      </c>
      <c r="Q1481" t="s">
        <v>11681</v>
      </c>
      <c r="R1481" t="s">
        <v>73</v>
      </c>
      <c r="S1481">
        <v>60</v>
      </c>
      <c r="T1481">
        <v>154493</v>
      </c>
      <c r="U1481">
        <v>154493</v>
      </c>
      <c r="V1481">
        <v>0</v>
      </c>
      <c r="W1481" t="s">
        <v>11680</v>
      </c>
      <c r="X1481">
        <v>0</v>
      </c>
      <c r="Y1481" t="s">
        <v>11625</v>
      </c>
    </row>
    <row r="1482" spans="1:25">
      <c r="A1482" t="s">
        <v>8921</v>
      </c>
      <c r="B1482">
        <v>1</v>
      </c>
      <c r="C1482">
        <v>0</v>
      </c>
      <c r="D1482">
        <v>0</v>
      </c>
      <c r="E1482">
        <v>0</v>
      </c>
      <c r="F1482">
        <v>0</v>
      </c>
      <c r="G1482">
        <v>0</v>
      </c>
      <c r="H1482">
        <v>0</v>
      </c>
      <c r="I1482">
        <v>0</v>
      </c>
      <c r="J1482">
        <v>2017</v>
      </c>
      <c r="K1482" t="s">
        <v>623</v>
      </c>
      <c r="L1482" t="s">
        <v>7541</v>
      </c>
      <c r="M1482">
        <v>1</v>
      </c>
      <c r="N1482" t="s">
        <v>11629</v>
      </c>
      <c r="O1482" s="1">
        <v>41863</v>
      </c>
      <c r="Q1482" t="s">
        <v>11681</v>
      </c>
      <c r="R1482" t="s">
        <v>73</v>
      </c>
      <c r="S1482">
        <v>5</v>
      </c>
      <c r="T1482">
        <v>8467</v>
      </c>
      <c r="U1482">
        <v>8467</v>
      </c>
      <c r="V1482">
        <v>0</v>
      </c>
      <c r="W1482" t="s">
        <v>11680</v>
      </c>
      <c r="X1482">
        <v>0</v>
      </c>
      <c r="Y1482" t="s">
        <v>11625</v>
      </c>
    </row>
    <row r="1483" spans="1:25">
      <c r="A1483" t="s">
        <v>8921</v>
      </c>
      <c r="B1483">
        <v>1</v>
      </c>
      <c r="C1483">
        <v>0</v>
      </c>
      <c r="D1483">
        <v>0</v>
      </c>
      <c r="E1483">
        <v>0</v>
      </c>
      <c r="F1483">
        <v>0</v>
      </c>
      <c r="G1483">
        <v>0</v>
      </c>
      <c r="H1483">
        <v>0</v>
      </c>
      <c r="I1483">
        <v>0</v>
      </c>
      <c r="J1483">
        <v>2017</v>
      </c>
      <c r="K1483" t="s">
        <v>623</v>
      </c>
      <c r="L1483" t="s">
        <v>6172</v>
      </c>
      <c r="M1483" t="s">
        <v>11636</v>
      </c>
      <c r="N1483" t="s">
        <v>11629</v>
      </c>
      <c r="O1483" s="1">
        <v>41334</v>
      </c>
      <c r="Q1483" t="s">
        <v>11681</v>
      </c>
      <c r="R1483" t="s">
        <v>73</v>
      </c>
      <c r="S1483">
        <v>20</v>
      </c>
      <c r="T1483">
        <v>38074</v>
      </c>
      <c r="U1483">
        <v>38074</v>
      </c>
      <c r="V1483">
        <v>0</v>
      </c>
      <c r="W1483" t="s">
        <v>11680</v>
      </c>
      <c r="X1483">
        <v>0</v>
      </c>
      <c r="Y1483" t="s">
        <v>11625</v>
      </c>
    </row>
    <row r="1484" spans="1:25">
      <c r="A1484" t="s">
        <v>8921</v>
      </c>
      <c r="B1484">
        <v>1</v>
      </c>
      <c r="C1484">
        <v>0</v>
      </c>
      <c r="D1484">
        <v>0</v>
      </c>
      <c r="E1484">
        <v>0</v>
      </c>
      <c r="F1484">
        <v>0</v>
      </c>
      <c r="G1484">
        <v>0</v>
      </c>
      <c r="H1484">
        <v>0</v>
      </c>
      <c r="I1484">
        <v>0</v>
      </c>
      <c r="J1484">
        <v>2017</v>
      </c>
      <c r="K1484" t="s">
        <v>623</v>
      </c>
      <c r="L1484" t="s">
        <v>6075</v>
      </c>
      <c r="M1484" t="s">
        <v>11745</v>
      </c>
      <c r="N1484" t="s">
        <v>11629</v>
      </c>
      <c r="O1484" s="1">
        <v>41969</v>
      </c>
      <c r="Q1484" t="s">
        <v>11681</v>
      </c>
      <c r="R1484" t="s">
        <v>73</v>
      </c>
      <c r="S1484">
        <v>50</v>
      </c>
      <c r="T1484">
        <v>134142</v>
      </c>
      <c r="U1484">
        <v>134142</v>
      </c>
      <c r="V1484">
        <v>0</v>
      </c>
      <c r="W1484" t="s">
        <v>11680</v>
      </c>
      <c r="X1484">
        <v>0</v>
      </c>
      <c r="Y1484" t="s">
        <v>11625</v>
      </c>
    </row>
    <row r="1485" spans="1:25">
      <c r="A1485" t="s">
        <v>8921</v>
      </c>
      <c r="B1485">
        <v>1</v>
      </c>
      <c r="C1485">
        <v>0</v>
      </c>
      <c r="D1485">
        <v>0</v>
      </c>
      <c r="E1485">
        <v>0</v>
      </c>
      <c r="F1485">
        <v>0</v>
      </c>
      <c r="G1485">
        <v>0</v>
      </c>
      <c r="H1485">
        <v>0</v>
      </c>
      <c r="I1485">
        <v>0</v>
      </c>
      <c r="J1485">
        <v>2017</v>
      </c>
      <c r="K1485" t="s">
        <v>623</v>
      </c>
      <c r="L1485" t="s">
        <v>6160</v>
      </c>
      <c r="M1485" t="s">
        <v>11744</v>
      </c>
      <c r="N1485" t="s">
        <v>11629</v>
      </c>
      <c r="O1485" s="1">
        <v>41969</v>
      </c>
      <c r="Q1485" t="s">
        <v>11681</v>
      </c>
      <c r="R1485" t="s">
        <v>73</v>
      </c>
      <c r="S1485">
        <v>50</v>
      </c>
      <c r="T1485">
        <v>135403</v>
      </c>
      <c r="U1485">
        <v>135403</v>
      </c>
      <c r="V1485">
        <v>0</v>
      </c>
      <c r="W1485" t="s">
        <v>11680</v>
      </c>
      <c r="X1485">
        <v>0</v>
      </c>
      <c r="Y1485" t="s">
        <v>11625</v>
      </c>
    </row>
    <row r="1486" spans="1:25">
      <c r="A1486" t="s">
        <v>8921</v>
      </c>
      <c r="B1486">
        <v>1</v>
      </c>
      <c r="C1486">
        <v>0</v>
      </c>
      <c r="D1486">
        <v>0</v>
      </c>
      <c r="E1486">
        <v>0</v>
      </c>
      <c r="F1486">
        <v>0</v>
      </c>
      <c r="G1486">
        <v>0</v>
      </c>
      <c r="H1486">
        <v>0</v>
      </c>
      <c r="I1486">
        <v>0</v>
      </c>
      <c r="J1486">
        <v>2017</v>
      </c>
      <c r="K1486" t="s">
        <v>623</v>
      </c>
      <c r="L1486" t="s">
        <v>7432</v>
      </c>
      <c r="M1486" t="s">
        <v>11743</v>
      </c>
      <c r="N1486" t="s">
        <v>11629</v>
      </c>
      <c r="O1486" s="1">
        <v>41969</v>
      </c>
      <c r="Q1486" t="s">
        <v>11681</v>
      </c>
      <c r="R1486" t="s">
        <v>73</v>
      </c>
      <c r="S1486">
        <v>50</v>
      </c>
      <c r="T1486">
        <v>135440</v>
      </c>
      <c r="U1486">
        <v>135440</v>
      </c>
      <c r="V1486">
        <v>0</v>
      </c>
      <c r="W1486" t="s">
        <v>11680</v>
      </c>
      <c r="X1486">
        <v>0</v>
      </c>
      <c r="Y1486" t="s">
        <v>11625</v>
      </c>
    </row>
    <row r="1487" spans="1:25">
      <c r="A1487" t="s">
        <v>8921</v>
      </c>
      <c r="B1487">
        <v>1</v>
      </c>
      <c r="C1487">
        <v>0</v>
      </c>
      <c r="D1487">
        <v>0</v>
      </c>
      <c r="E1487">
        <v>0</v>
      </c>
      <c r="F1487">
        <v>0</v>
      </c>
      <c r="G1487">
        <v>0</v>
      </c>
      <c r="H1487">
        <v>0</v>
      </c>
      <c r="I1487">
        <v>0</v>
      </c>
      <c r="J1487">
        <v>2017</v>
      </c>
      <c r="K1487" t="s">
        <v>623</v>
      </c>
      <c r="L1487" t="s">
        <v>7763</v>
      </c>
      <c r="M1487" t="s">
        <v>11742</v>
      </c>
      <c r="N1487" t="s">
        <v>11629</v>
      </c>
      <c r="O1487" s="1">
        <v>42053</v>
      </c>
      <c r="Q1487" t="s">
        <v>11681</v>
      </c>
      <c r="R1487" t="s">
        <v>73</v>
      </c>
      <c r="S1487">
        <v>20</v>
      </c>
      <c r="T1487">
        <v>45948</v>
      </c>
      <c r="U1487">
        <v>45671</v>
      </c>
      <c r="V1487">
        <v>0</v>
      </c>
      <c r="W1487" t="s">
        <v>11680</v>
      </c>
      <c r="X1487">
        <v>0</v>
      </c>
      <c r="Y1487" t="s">
        <v>11625</v>
      </c>
    </row>
    <row r="1488" spans="1:25">
      <c r="A1488" t="s">
        <v>8921</v>
      </c>
      <c r="B1488">
        <v>1</v>
      </c>
      <c r="C1488">
        <v>0</v>
      </c>
      <c r="D1488">
        <v>0</v>
      </c>
      <c r="E1488">
        <v>0</v>
      </c>
      <c r="F1488">
        <v>0</v>
      </c>
      <c r="G1488">
        <v>0</v>
      </c>
      <c r="H1488">
        <v>0</v>
      </c>
      <c r="I1488">
        <v>0</v>
      </c>
      <c r="J1488">
        <v>2017</v>
      </c>
      <c r="K1488" t="s">
        <v>623</v>
      </c>
      <c r="L1488" t="s">
        <v>6834</v>
      </c>
      <c r="M1488">
        <v>1</v>
      </c>
      <c r="N1488" t="s">
        <v>11629</v>
      </c>
      <c r="O1488" s="1">
        <v>41913</v>
      </c>
      <c r="Q1488" t="s">
        <v>11681</v>
      </c>
      <c r="R1488" t="s">
        <v>73</v>
      </c>
      <c r="S1488">
        <v>10</v>
      </c>
      <c r="T1488">
        <v>23813.19</v>
      </c>
      <c r="U1488">
        <v>23287.23</v>
      </c>
      <c r="V1488">
        <v>0</v>
      </c>
      <c r="W1488" t="s">
        <v>11680</v>
      </c>
      <c r="X1488">
        <v>0</v>
      </c>
      <c r="Y1488" t="s">
        <v>11625</v>
      </c>
    </row>
    <row r="1489" spans="1:25">
      <c r="A1489" t="s">
        <v>8921</v>
      </c>
      <c r="B1489">
        <v>1</v>
      </c>
      <c r="C1489">
        <v>0</v>
      </c>
      <c r="D1489">
        <v>0</v>
      </c>
      <c r="E1489">
        <v>0</v>
      </c>
      <c r="F1489">
        <v>0</v>
      </c>
      <c r="G1489">
        <v>0</v>
      </c>
      <c r="H1489">
        <v>0</v>
      </c>
      <c r="I1489">
        <v>0</v>
      </c>
      <c r="J1489">
        <v>2017</v>
      </c>
      <c r="K1489" t="s">
        <v>623</v>
      </c>
      <c r="L1489" t="s">
        <v>6837</v>
      </c>
      <c r="M1489">
        <v>2</v>
      </c>
      <c r="N1489" t="s">
        <v>11629</v>
      </c>
      <c r="O1489" s="1">
        <v>41913</v>
      </c>
      <c r="Q1489" t="s">
        <v>11681</v>
      </c>
      <c r="R1489" t="s">
        <v>73</v>
      </c>
      <c r="S1489">
        <v>20</v>
      </c>
      <c r="T1489">
        <v>50806.15</v>
      </c>
      <c r="U1489">
        <v>50615.56</v>
      </c>
      <c r="V1489">
        <v>0</v>
      </c>
      <c r="W1489" t="s">
        <v>11680</v>
      </c>
      <c r="X1489">
        <v>0</v>
      </c>
      <c r="Y1489" t="s">
        <v>11625</v>
      </c>
    </row>
    <row r="1490" spans="1:25">
      <c r="A1490" t="s">
        <v>8921</v>
      </c>
      <c r="B1490">
        <v>1</v>
      </c>
      <c r="C1490">
        <v>0</v>
      </c>
      <c r="D1490">
        <v>0</v>
      </c>
      <c r="E1490">
        <v>0</v>
      </c>
      <c r="F1490">
        <v>0</v>
      </c>
      <c r="G1490">
        <v>0</v>
      </c>
      <c r="H1490">
        <v>0</v>
      </c>
      <c r="I1490">
        <v>0</v>
      </c>
      <c r="J1490">
        <v>2017</v>
      </c>
      <c r="K1490" t="s">
        <v>623</v>
      </c>
      <c r="L1490" t="s">
        <v>7369</v>
      </c>
      <c r="M1490">
        <v>1</v>
      </c>
      <c r="N1490" t="s">
        <v>11629</v>
      </c>
      <c r="O1490" s="1">
        <v>42158</v>
      </c>
      <c r="Q1490" t="s">
        <v>11681</v>
      </c>
      <c r="R1490" t="s">
        <v>73</v>
      </c>
      <c r="S1490">
        <v>20</v>
      </c>
      <c r="T1490">
        <v>53813</v>
      </c>
      <c r="U1490">
        <v>52359</v>
      </c>
      <c r="V1490">
        <v>0</v>
      </c>
      <c r="W1490" t="s">
        <v>11680</v>
      </c>
      <c r="X1490">
        <v>0</v>
      </c>
      <c r="Y1490" t="s">
        <v>11625</v>
      </c>
    </row>
    <row r="1491" spans="1:25">
      <c r="A1491" t="s">
        <v>8921</v>
      </c>
      <c r="B1491">
        <v>1</v>
      </c>
      <c r="C1491">
        <v>0</v>
      </c>
      <c r="D1491">
        <v>0</v>
      </c>
      <c r="E1491">
        <v>0</v>
      </c>
      <c r="F1491">
        <v>0</v>
      </c>
      <c r="G1491">
        <v>0</v>
      </c>
      <c r="H1491">
        <v>0</v>
      </c>
      <c r="I1491">
        <v>0</v>
      </c>
      <c r="J1491">
        <v>2017</v>
      </c>
      <c r="K1491" t="s">
        <v>623</v>
      </c>
      <c r="L1491" t="s">
        <v>6417</v>
      </c>
      <c r="M1491">
        <v>1</v>
      </c>
      <c r="N1491" t="s">
        <v>11629</v>
      </c>
      <c r="O1491" s="1">
        <v>42122</v>
      </c>
      <c r="Q1491" t="s">
        <v>11681</v>
      </c>
      <c r="R1491" t="s">
        <v>73</v>
      </c>
      <c r="S1491">
        <v>12</v>
      </c>
      <c r="T1491">
        <v>34851</v>
      </c>
      <c r="U1491">
        <v>34851</v>
      </c>
      <c r="V1491">
        <v>0</v>
      </c>
      <c r="W1491" t="s">
        <v>11680</v>
      </c>
      <c r="X1491">
        <v>0</v>
      </c>
      <c r="Y1491" t="s">
        <v>11625</v>
      </c>
    </row>
    <row r="1492" spans="1:25">
      <c r="A1492" t="s">
        <v>8921</v>
      </c>
      <c r="B1492">
        <v>1</v>
      </c>
      <c r="C1492">
        <v>0</v>
      </c>
      <c r="D1492">
        <v>0</v>
      </c>
      <c r="E1492">
        <v>0</v>
      </c>
      <c r="F1492">
        <v>0</v>
      </c>
      <c r="G1492">
        <v>0</v>
      </c>
      <c r="H1492">
        <v>0</v>
      </c>
      <c r="I1492">
        <v>0</v>
      </c>
      <c r="J1492">
        <v>2017</v>
      </c>
      <c r="K1492" t="s">
        <v>623</v>
      </c>
      <c r="L1492" t="s">
        <v>6414</v>
      </c>
      <c r="M1492">
        <v>1</v>
      </c>
      <c r="N1492" t="s">
        <v>11629</v>
      </c>
      <c r="O1492" s="1">
        <v>42117</v>
      </c>
      <c r="Q1492" t="s">
        <v>11681</v>
      </c>
      <c r="R1492" t="s">
        <v>73</v>
      </c>
      <c r="S1492">
        <v>11</v>
      </c>
      <c r="T1492">
        <v>27676</v>
      </c>
      <c r="U1492">
        <v>27676</v>
      </c>
      <c r="V1492">
        <v>0</v>
      </c>
      <c r="W1492" t="s">
        <v>11680</v>
      </c>
      <c r="X1492">
        <v>0</v>
      </c>
      <c r="Y1492" t="s">
        <v>11625</v>
      </c>
    </row>
    <row r="1493" spans="1:25">
      <c r="A1493" t="s">
        <v>8921</v>
      </c>
      <c r="B1493">
        <v>1</v>
      </c>
      <c r="C1493">
        <v>0</v>
      </c>
      <c r="D1493">
        <v>0</v>
      </c>
      <c r="E1493">
        <v>0</v>
      </c>
      <c r="F1493">
        <v>0</v>
      </c>
      <c r="G1493">
        <v>0</v>
      </c>
      <c r="H1493">
        <v>0</v>
      </c>
      <c r="I1493">
        <v>0</v>
      </c>
      <c r="J1493">
        <v>2017</v>
      </c>
      <c r="K1493" t="s">
        <v>623</v>
      </c>
      <c r="L1493" t="s">
        <v>6071</v>
      </c>
      <c r="M1493">
        <v>1</v>
      </c>
      <c r="N1493" t="s">
        <v>11629</v>
      </c>
      <c r="O1493" s="1">
        <v>42111</v>
      </c>
      <c r="Q1493" t="s">
        <v>11681</v>
      </c>
      <c r="R1493" t="s">
        <v>73</v>
      </c>
      <c r="S1493">
        <v>20</v>
      </c>
      <c r="T1493">
        <v>51004</v>
      </c>
      <c r="U1493">
        <v>51004</v>
      </c>
      <c r="V1493">
        <v>0</v>
      </c>
      <c r="W1493" t="s">
        <v>11680</v>
      </c>
      <c r="X1493">
        <v>0</v>
      </c>
      <c r="Y1493" t="s">
        <v>11625</v>
      </c>
    </row>
    <row r="1494" spans="1:25">
      <c r="A1494" t="s">
        <v>8921</v>
      </c>
      <c r="B1494">
        <v>1</v>
      </c>
      <c r="C1494">
        <v>0</v>
      </c>
      <c r="D1494">
        <v>0</v>
      </c>
      <c r="E1494">
        <v>0</v>
      </c>
      <c r="F1494">
        <v>0</v>
      </c>
      <c r="G1494">
        <v>0</v>
      </c>
      <c r="H1494">
        <v>0</v>
      </c>
      <c r="I1494">
        <v>0</v>
      </c>
      <c r="J1494">
        <v>2017</v>
      </c>
      <c r="K1494" t="s">
        <v>623</v>
      </c>
      <c r="L1494" t="s">
        <v>6292</v>
      </c>
      <c r="M1494">
        <v>1</v>
      </c>
      <c r="N1494" t="s">
        <v>11629</v>
      </c>
      <c r="O1494" s="1">
        <v>42144</v>
      </c>
      <c r="Q1494" t="s">
        <v>11681</v>
      </c>
      <c r="R1494" t="s">
        <v>73</v>
      </c>
      <c r="S1494">
        <v>18</v>
      </c>
      <c r="T1494">
        <v>55518</v>
      </c>
      <c r="U1494">
        <v>55518</v>
      </c>
      <c r="V1494">
        <v>0</v>
      </c>
      <c r="W1494" t="s">
        <v>11680</v>
      </c>
      <c r="X1494">
        <v>0</v>
      </c>
      <c r="Y1494" t="s">
        <v>11625</v>
      </c>
    </row>
    <row r="1495" spans="1:25">
      <c r="A1495" t="s">
        <v>8921</v>
      </c>
      <c r="B1495">
        <v>1</v>
      </c>
      <c r="C1495">
        <v>0</v>
      </c>
      <c r="D1495">
        <v>0</v>
      </c>
      <c r="E1495">
        <v>0</v>
      </c>
      <c r="F1495">
        <v>0</v>
      </c>
      <c r="G1495">
        <v>0</v>
      </c>
      <c r="H1495">
        <v>0</v>
      </c>
      <c r="I1495">
        <v>0</v>
      </c>
      <c r="J1495">
        <v>2017</v>
      </c>
      <c r="K1495" t="s">
        <v>623</v>
      </c>
      <c r="L1495" t="s">
        <v>6386</v>
      </c>
      <c r="M1495">
        <v>1</v>
      </c>
      <c r="N1495" t="s">
        <v>11629</v>
      </c>
      <c r="O1495" s="1">
        <v>42165</v>
      </c>
      <c r="Q1495" t="s">
        <v>11681</v>
      </c>
      <c r="R1495" t="s">
        <v>73</v>
      </c>
      <c r="S1495">
        <v>19.8</v>
      </c>
      <c r="T1495">
        <v>50255</v>
      </c>
      <c r="U1495">
        <v>50255</v>
      </c>
      <c r="V1495">
        <v>0</v>
      </c>
      <c r="W1495" t="s">
        <v>11680</v>
      </c>
      <c r="X1495">
        <v>0</v>
      </c>
      <c r="Y1495" t="s">
        <v>11625</v>
      </c>
    </row>
    <row r="1496" spans="1:25">
      <c r="A1496" t="s">
        <v>8921</v>
      </c>
      <c r="B1496">
        <v>1</v>
      </c>
      <c r="C1496">
        <v>0</v>
      </c>
      <c r="D1496">
        <v>0</v>
      </c>
      <c r="E1496">
        <v>0</v>
      </c>
      <c r="F1496">
        <v>0</v>
      </c>
      <c r="G1496">
        <v>0</v>
      </c>
      <c r="H1496">
        <v>0</v>
      </c>
      <c r="I1496">
        <v>0</v>
      </c>
      <c r="J1496">
        <v>2017</v>
      </c>
      <c r="K1496" t="s">
        <v>623</v>
      </c>
      <c r="L1496" t="s">
        <v>6174</v>
      </c>
      <c r="M1496">
        <v>1</v>
      </c>
      <c r="N1496" t="s">
        <v>11629</v>
      </c>
      <c r="O1496" s="1">
        <v>42180</v>
      </c>
      <c r="Q1496" t="s">
        <v>11681</v>
      </c>
      <c r="R1496" t="s">
        <v>73</v>
      </c>
      <c r="S1496">
        <v>20</v>
      </c>
      <c r="T1496">
        <v>55713</v>
      </c>
      <c r="U1496">
        <v>55713</v>
      </c>
      <c r="V1496">
        <v>0</v>
      </c>
      <c r="W1496" t="s">
        <v>11680</v>
      </c>
      <c r="X1496">
        <v>0</v>
      </c>
      <c r="Y1496" t="s">
        <v>11625</v>
      </c>
    </row>
    <row r="1497" spans="1:25">
      <c r="A1497" t="s">
        <v>8921</v>
      </c>
      <c r="B1497">
        <v>1</v>
      </c>
      <c r="C1497">
        <v>0</v>
      </c>
      <c r="D1497">
        <v>0</v>
      </c>
      <c r="E1497">
        <v>0</v>
      </c>
      <c r="F1497">
        <v>0</v>
      </c>
      <c r="G1497">
        <v>0</v>
      </c>
      <c r="H1497">
        <v>0</v>
      </c>
      <c r="I1497">
        <v>0</v>
      </c>
      <c r="J1497">
        <v>2017</v>
      </c>
      <c r="K1497" t="s">
        <v>623</v>
      </c>
      <c r="L1497" t="s">
        <v>7671</v>
      </c>
      <c r="M1497">
        <v>1</v>
      </c>
      <c r="N1497" t="s">
        <v>11629</v>
      </c>
      <c r="O1497" s="1">
        <v>42087</v>
      </c>
      <c r="Q1497" t="s">
        <v>11681</v>
      </c>
      <c r="R1497" t="s">
        <v>73</v>
      </c>
      <c r="S1497">
        <v>20</v>
      </c>
      <c r="T1497">
        <v>52155</v>
      </c>
      <c r="U1497">
        <v>52155</v>
      </c>
      <c r="V1497">
        <v>0</v>
      </c>
      <c r="W1497" t="s">
        <v>11680</v>
      </c>
      <c r="X1497">
        <v>0</v>
      </c>
      <c r="Y1497" t="s">
        <v>11625</v>
      </c>
    </row>
    <row r="1498" spans="1:25">
      <c r="A1498" t="s">
        <v>8921</v>
      </c>
      <c r="B1498">
        <v>1</v>
      </c>
      <c r="C1498">
        <v>0</v>
      </c>
      <c r="D1498">
        <v>0</v>
      </c>
      <c r="E1498">
        <v>0</v>
      </c>
      <c r="F1498">
        <v>0</v>
      </c>
      <c r="G1498">
        <v>0</v>
      </c>
      <c r="H1498">
        <v>0</v>
      </c>
      <c r="I1498">
        <v>0</v>
      </c>
      <c r="J1498">
        <v>2017</v>
      </c>
      <c r="K1498" t="s">
        <v>623</v>
      </c>
      <c r="L1498" t="s">
        <v>7025</v>
      </c>
      <c r="M1498">
        <v>1</v>
      </c>
      <c r="N1498" t="s">
        <v>11629</v>
      </c>
      <c r="O1498" s="1">
        <v>42388</v>
      </c>
      <c r="Q1498" t="s">
        <v>11681</v>
      </c>
      <c r="R1498" t="s">
        <v>73</v>
      </c>
      <c r="S1498">
        <v>20</v>
      </c>
      <c r="T1498">
        <v>57910</v>
      </c>
      <c r="U1498">
        <v>57910</v>
      </c>
      <c r="V1498">
        <v>0</v>
      </c>
      <c r="W1498" t="s">
        <v>11680</v>
      </c>
      <c r="X1498">
        <v>0</v>
      </c>
    </row>
    <row r="1499" spans="1:25">
      <c r="A1499" t="s">
        <v>8921</v>
      </c>
      <c r="B1499">
        <v>1</v>
      </c>
      <c r="C1499">
        <v>0</v>
      </c>
      <c r="D1499">
        <v>0</v>
      </c>
      <c r="E1499">
        <v>0</v>
      </c>
      <c r="F1499">
        <v>0</v>
      </c>
      <c r="G1499">
        <v>0</v>
      </c>
      <c r="H1499">
        <v>0</v>
      </c>
      <c r="I1499">
        <v>0</v>
      </c>
      <c r="J1499">
        <v>2017</v>
      </c>
      <c r="K1499" t="s">
        <v>623</v>
      </c>
      <c r="L1499" t="s">
        <v>6200</v>
      </c>
      <c r="M1499" t="s">
        <v>11741</v>
      </c>
      <c r="N1499" t="s">
        <v>11629</v>
      </c>
      <c r="O1499" s="1">
        <v>42111</v>
      </c>
      <c r="Q1499" t="s">
        <v>11681</v>
      </c>
      <c r="R1499" t="s">
        <v>73</v>
      </c>
      <c r="S1499">
        <v>12</v>
      </c>
      <c r="T1499">
        <v>33530</v>
      </c>
      <c r="U1499">
        <v>33108</v>
      </c>
      <c r="V1499">
        <v>0</v>
      </c>
      <c r="W1499" t="s">
        <v>11680</v>
      </c>
      <c r="X1499">
        <v>0</v>
      </c>
      <c r="Y1499" t="s">
        <v>11625</v>
      </c>
    </row>
    <row r="1500" spans="1:25">
      <c r="A1500" t="s">
        <v>8921</v>
      </c>
      <c r="B1500">
        <v>1</v>
      </c>
      <c r="C1500">
        <v>0</v>
      </c>
      <c r="D1500">
        <v>0</v>
      </c>
      <c r="E1500">
        <v>0</v>
      </c>
      <c r="F1500">
        <v>0</v>
      </c>
      <c r="G1500">
        <v>0</v>
      </c>
      <c r="H1500">
        <v>0</v>
      </c>
      <c r="I1500">
        <v>0</v>
      </c>
      <c r="J1500">
        <v>2017</v>
      </c>
      <c r="K1500" t="s">
        <v>623</v>
      </c>
      <c r="L1500" t="s">
        <v>6841</v>
      </c>
      <c r="M1500" t="s">
        <v>11740</v>
      </c>
      <c r="N1500" t="s">
        <v>11629</v>
      </c>
      <c r="O1500" s="1">
        <v>42111</v>
      </c>
      <c r="Q1500" t="s">
        <v>11681</v>
      </c>
      <c r="R1500" t="s">
        <v>73</v>
      </c>
      <c r="S1500">
        <v>20</v>
      </c>
      <c r="T1500">
        <v>55473</v>
      </c>
      <c r="U1500">
        <v>55473</v>
      </c>
      <c r="V1500">
        <v>0</v>
      </c>
      <c r="W1500" t="s">
        <v>11680</v>
      </c>
      <c r="X1500">
        <v>0</v>
      </c>
      <c r="Y1500" t="s">
        <v>11625</v>
      </c>
    </row>
    <row r="1501" spans="1:25">
      <c r="A1501" t="s">
        <v>8921</v>
      </c>
      <c r="B1501">
        <v>1</v>
      </c>
      <c r="C1501">
        <v>0</v>
      </c>
      <c r="D1501">
        <v>0</v>
      </c>
      <c r="E1501">
        <v>0</v>
      </c>
      <c r="F1501">
        <v>0</v>
      </c>
      <c r="G1501">
        <v>0</v>
      </c>
      <c r="H1501">
        <v>0</v>
      </c>
      <c r="I1501">
        <v>0</v>
      </c>
      <c r="J1501">
        <v>2017</v>
      </c>
      <c r="K1501" t="s">
        <v>623</v>
      </c>
      <c r="L1501" t="s">
        <v>7004</v>
      </c>
      <c r="M1501" t="s">
        <v>11739</v>
      </c>
      <c r="N1501" t="s">
        <v>11629</v>
      </c>
      <c r="O1501" s="1">
        <v>42174</v>
      </c>
      <c r="Q1501" t="s">
        <v>11681</v>
      </c>
      <c r="R1501" t="s">
        <v>73</v>
      </c>
      <c r="S1501">
        <v>61.6</v>
      </c>
      <c r="T1501">
        <v>157141</v>
      </c>
      <c r="U1501">
        <v>157141</v>
      </c>
      <c r="V1501">
        <v>0</v>
      </c>
      <c r="W1501" t="s">
        <v>11680</v>
      </c>
      <c r="X1501">
        <v>0</v>
      </c>
      <c r="Y1501" t="s">
        <v>11625</v>
      </c>
    </row>
    <row r="1502" spans="1:25">
      <c r="A1502" t="s">
        <v>8921</v>
      </c>
      <c r="B1502">
        <v>1</v>
      </c>
      <c r="C1502">
        <v>0</v>
      </c>
      <c r="D1502">
        <v>0</v>
      </c>
      <c r="E1502">
        <v>0</v>
      </c>
      <c r="F1502">
        <v>0</v>
      </c>
      <c r="G1502">
        <v>0</v>
      </c>
      <c r="H1502">
        <v>0</v>
      </c>
      <c r="I1502">
        <v>0</v>
      </c>
      <c r="J1502">
        <v>2017</v>
      </c>
      <c r="K1502" t="s">
        <v>623</v>
      </c>
      <c r="L1502" t="s">
        <v>6712</v>
      </c>
      <c r="M1502">
        <v>1</v>
      </c>
      <c r="N1502" t="s">
        <v>11629</v>
      </c>
      <c r="O1502" s="1">
        <v>42222</v>
      </c>
      <c r="Q1502" t="s">
        <v>11681</v>
      </c>
      <c r="R1502" t="s">
        <v>73</v>
      </c>
      <c r="S1502">
        <v>20</v>
      </c>
      <c r="T1502">
        <v>48209</v>
      </c>
      <c r="U1502">
        <v>48209</v>
      </c>
      <c r="V1502">
        <v>0</v>
      </c>
      <c r="W1502" t="s">
        <v>11680</v>
      </c>
      <c r="X1502">
        <v>0</v>
      </c>
      <c r="Y1502" t="s">
        <v>11625</v>
      </c>
    </row>
    <row r="1503" spans="1:25">
      <c r="A1503" t="s">
        <v>8921</v>
      </c>
      <c r="B1503">
        <v>1</v>
      </c>
      <c r="C1503">
        <v>0</v>
      </c>
      <c r="D1503">
        <v>0</v>
      </c>
      <c r="E1503">
        <v>0</v>
      </c>
      <c r="F1503">
        <v>0</v>
      </c>
      <c r="G1503">
        <v>0</v>
      </c>
      <c r="H1503">
        <v>0</v>
      </c>
      <c r="I1503">
        <v>0</v>
      </c>
      <c r="J1503">
        <v>2017</v>
      </c>
      <c r="K1503" t="s">
        <v>623</v>
      </c>
      <c r="L1503" t="s">
        <v>6362</v>
      </c>
      <c r="M1503" t="s">
        <v>11636</v>
      </c>
      <c r="N1503" t="s">
        <v>11629</v>
      </c>
      <c r="O1503" s="1">
        <v>42217</v>
      </c>
      <c r="Q1503" t="s">
        <v>11681</v>
      </c>
      <c r="R1503" t="s">
        <v>73</v>
      </c>
      <c r="S1503">
        <v>19</v>
      </c>
      <c r="T1503">
        <v>41316</v>
      </c>
      <c r="U1503">
        <v>41316</v>
      </c>
      <c r="V1503">
        <v>0</v>
      </c>
      <c r="W1503" t="s">
        <v>11680</v>
      </c>
      <c r="X1503">
        <v>0</v>
      </c>
    </row>
    <row r="1504" spans="1:25">
      <c r="A1504" t="s">
        <v>8921</v>
      </c>
      <c r="B1504">
        <v>1</v>
      </c>
      <c r="C1504">
        <v>0</v>
      </c>
      <c r="D1504">
        <v>0</v>
      </c>
      <c r="E1504">
        <v>0</v>
      </c>
      <c r="F1504">
        <v>0</v>
      </c>
      <c r="G1504">
        <v>0</v>
      </c>
      <c r="H1504">
        <v>0</v>
      </c>
      <c r="I1504">
        <v>0</v>
      </c>
      <c r="J1504">
        <v>2017</v>
      </c>
      <c r="K1504" t="s">
        <v>623</v>
      </c>
      <c r="L1504" t="s">
        <v>6871</v>
      </c>
      <c r="M1504" t="s">
        <v>11636</v>
      </c>
      <c r="N1504" t="s">
        <v>11629</v>
      </c>
      <c r="O1504" s="1">
        <v>42224</v>
      </c>
      <c r="Q1504" t="s">
        <v>11681</v>
      </c>
      <c r="R1504" t="s">
        <v>73</v>
      </c>
      <c r="S1504">
        <v>250</v>
      </c>
      <c r="T1504">
        <v>785418</v>
      </c>
      <c r="U1504">
        <v>745186</v>
      </c>
      <c r="V1504">
        <v>0</v>
      </c>
      <c r="W1504" t="s">
        <v>11680</v>
      </c>
      <c r="X1504">
        <v>0</v>
      </c>
      <c r="Y1504" t="s">
        <v>11625</v>
      </c>
    </row>
    <row r="1505" spans="1:25">
      <c r="A1505" t="s">
        <v>8921</v>
      </c>
      <c r="B1505">
        <v>1</v>
      </c>
      <c r="C1505">
        <v>0</v>
      </c>
      <c r="D1505">
        <v>0</v>
      </c>
      <c r="E1505">
        <v>0</v>
      </c>
      <c r="F1505">
        <v>0</v>
      </c>
      <c r="G1505">
        <v>0</v>
      </c>
      <c r="H1505">
        <v>0</v>
      </c>
      <c r="I1505">
        <v>0</v>
      </c>
      <c r="J1505">
        <v>2017</v>
      </c>
      <c r="K1505" t="s">
        <v>623</v>
      </c>
      <c r="L1505" t="s">
        <v>6260</v>
      </c>
      <c r="M1505">
        <v>1</v>
      </c>
      <c r="N1505" t="s">
        <v>11629</v>
      </c>
      <c r="O1505" s="1">
        <v>42412</v>
      </c>
      <c r="Q1505" t="s">
        <v>11681</v>
      </c>
      <c r="R1505" t="s">
        <v>73</v>
      </c>
      <c r="S1505">
        <v>20</v>
      </c>
      <c r="T1505">
        <v>45554</v>
      </c>
      <c r="U1505">
        <v>45554</v>
      </c>
      <c r="V1505">
        <v>0</v>
      </c>
      <c r="W1505" t="s">
        <v>11680</v>
      </c>
      <c r="X1505">
        <v>0</v>
      </c>
      <c r="Y1505" t="s">
        <v>11625</v>
      </c>
    </row>
    <row r="1506" spans="1:25">
      <c r="A1506" t="s">
        <v>8921</v>
      </c>
      <c r="B1506">
        <v>1</v>
      </c>
      <c r="C1506">
        <v>0</v>
      </c>
      <c r="D1506">
        <v>0</v>
      </c>
      <c r="E1506">
        <v>0</v>
      </c>
      <c r="F1506">
        <v>0</v>
      </c>
      <c r="G1506">
        <v>0</v>
      </c>
      <c r="H1506">
        <v>0</v>
      </c>
      <c r="I1506">
        <v>0</v>
      </c>
      <c r="J1506">
        <v>2017</v>
      </c>
      <c r="K1506" t="s">
        <v>623</v>
      </c>
      <c r="L1506" t="s">
        <v>9598</v>
      </c>
      <c r="M1506" t="s">
        <v>11645</v>
      </c>
      <c r="N1506" t="s">
        <v>11629</v>
      </c>
      <c r="O1506" s="1">
        <v>41656</v>
      </c>
      <c r="Q1506" t="s">
        <v>11681</v>
      </c>
      <c r="R1506" t="s">
        <v>73</v>
      </c>
      <c r="S1506">
        <v>3.5</v>
      </c>
      <c r="T1506">
        <v>6682</v>
      </c>
      <c r="U1506">
        <v>6583</v>
      </c>
      <c r="V1506">
        <v>0</v>
      </c>
      <c r="W1506" t="s">
        <v>11680</v>
      </c>
      <c r="X1506">
        <v>0</v>
      </c>
    </row>
    <row r="1507" spans="1:25">
      <c r="A1507" t="s">
        <v>8921</v>
      </c>
      <c r="B1507">
        <v>1</v>
      </c>
      <c r="C1507">
        <v>0</v>
      </c>
      <c r="D1507">
        <v>0</v>
      </c>
      <c r="E1507">
        <v>0</v>
      </c>
      <c r="F1507">
        <v>0</v>
      </c>
      <c r="G1507">
        <v>0</v>
      </c>
      <c r="H1507">
        <v>0</v>
      </c>
      <c r="I1507">
        <v>0</v>
      </c>
      <c r="J1507">
        <v>2017</v>
      </c>
      <c r="K1507" t="s">
        <v>623</v>
      </c>
      <c r="L1507" t="s">
        <v>7103</v>
      </c>
      <c r="M1507">
        <v>1</v>
      </c>
      <c r="N1507" t="s">
        <v>11629</v>
      </c>
      <c r="O1507" s="1">
        <v>41842</v>
      </c>
      <c r="Q1507" t="s">
        <v>11681</v>
      </c>
      <c r="R1507" t="s">
        <v>73</v>
      </c>
      <c r="S1507">
        <v>1.22</v>
      </c>
      <c r="T1507">
        <v>2979</v>
      </c>
      <c r="U1507">
        <v>2979</v>
      </c>
      <c r="V1507">
        <v>0</v>
      </c>
      <c r="W1507" t="s">
        <v>11680</v>
      </c>
      <c r="X1507">
        <v>0</v>
      </c>
    </row>
    <row r="1508" spans="1:25">
      <c r="A1508" t="s">
        <v>8921</v>
      </c>
      <c r="B1508">
        <v>1</v>
      </c>
      <c r="C1508">
        <v>0</v>
      </c>
      <c r="D1508">
        <v>0</v>
      </c>
      <c r="E1508">
        <v>0</v>
      </c>
      <c r="F1508">
        <v>0</v>
      </c>
      <c r="G1508">
        <v>0</v>
      </c>
      <c r="H1508">
        <v>0</v>
      </c>
      <c r="I1508">
        <v>0</v>
      </c>
      <c r="J1508">
        <v>2017</v>
      </c>
      <c r="K1508" t="s">
        <v>623</v>
      </c>
      <c r="L1508" t="s">
        <v>9596</v>
      </c>
      <c r="M1508">
        <v>1</v>
      </c>
      <c r="N1508" t="s">
        <v>11629</v>
      </c>
      <c r="O1508" s="1">
        <v>41842</v>
      </c>
      <c r="Q1508" t="s">
        <v>11681</v>
      </c>
      <c r="R1508" t="s">
        <v>73</v>
      </c>
      <c r="S1508">
        <v>2</v>
      </c>
      <c r="T1508">
        <v>5227</v>
      </c>
      <c r="U1508">
        <v>5227</v>
      </c>
      <c r="V1508">
        <v>0</v>
      </c>
      <c r="W1508" t="s">
        <v>11680</v>
      </c>
      <c r="X1508">
        <v>0</v>
      </c>
    </row>
    <row r="1509" spans="1:25">
      <c r="A1509" t="s">
        <v>8921</v>
      </c>
      <c r="B1509">
        <v>1</v>
      </c>
      <c r="C1509">
        <v>0</v>
      </c>
      <c r="D1509">
        <v>0</v>
      </c>
      <c r="E1509">
        <v>0</v>
      </c>
      <c r="F1509">
        <v>0</v>
      </c>
      <c r="G1509">
        <v>0</v>
      </c>
      <c r="H1509">
        <v>0</v>
      </c>
      <c r="I1509">
        <v>0</v>
      </c>
      <c r="J1509">
        <v>2017</v>
      </c>
      <c r="K1509" t="s">
        <v>623</v>
      </c>
      <c r="L1509" t="s">
        <v>7315</v>
      </c>
      <c r="M1509">
        <v>1</v>
      </c>
      <c r="N1509" t="s">
        <v>11629</v>
      </c>
      <c r="O1509" s="1">
        <v>41914</v>
      </c>
      <c r="Q1509" t="s">
        <v>11681</v>
      </c>
      <c r="R1509" t="s">
        <v>73</v>
      </c>
      <c r="S1509">
        <v>1.5</v>
      </c>
      <c r="T1509">
        <v>4014</v>
      </c>
      <c r="U1509">
        <v>4003</v>
      </c>
      <c r="V1509">
        <v>0</v>
      </c>
      <c r="W1509" t="s">
        <v>11680</v>
      </c>
      <c r="X1509">
        <v>0</v>
      </c>
    </row>
    <row r="1510" spans="1:25">
      <c r="A1510" t="s">
        <v>8921</v>
      </c>
      <c r="B1510">
        <v>1</v>
      </c>
      <c r="C1510">
        <v>0</v>
      </c>
      <c r="D1510">
        <v>0</v>
      </c>
      <c r="E1510">
        <v>0</v>
      </c>
      <c r="F1510">
        <v>0</v>
      </c>
      <c r="G1510">
        <v>0</v>
      </c>
      <c r="H1510">
        <v>0</v>
      </c>
      <c r="I1510">
        <v>0</v>
      </c>
      <c r="J1510">
        <v>2017</v>
      </c>
      <c r="K1510" t="s">
        <v>623</v>
      </c>
      <c r="L1510" t="s">
        <v>7318</v>
      </c>
      <c r="M1510">
        <v>1</v>
      </c>
      <c r="N1510" t="s">
        <v>11629</v>
      </c>
      <c r="O1510" s="1">
        <v>41914</v>
      </c>
      <c r="Q1510" t="s">
        <v>11681</v>
      </c>
      <c r="R1510" t="s">
        <v>73</v>
      </c>
      <c r="S1510">
        <v>1</v>
      </c>
      <c r="T1510">
        <v>2666</v>
      </c>
      <c r="U1510">
        <v>2521</v>
      </c>
      <c r="V1510">
        <v>0</v>
      </c>
      <c r="W1510" t="s">
        <v>11680</v>
      </c>
      <c r="X1510">
        <v>0</v>
      </c>
    </row>
    <row r="1511" spans="1:25">
      <c r="A1511" t="s">
        <v>8921</v>
      </c>
      <c r="B1511">
        <v>1</v>
      </c>
      <c r="C1511">
        <v>0</v>
      </c>
      <c r="D1511">
        <v>0</v>
      </c>
      <c r="E1511">
        <v>0</v>
      </c>
      <c r="F1511">
        <v>0</v>
      </c>
      <c r="G1511">
        <v>0</v>
      </c>
      <c r="H1511">
        <v>0</v>
      </c>
      <c r="I1511">
        <v>0</v>
      </c>
      <c r="J1511">
        <v>2017</v>
      </c>
      <c r="K1511" t="s">
        <v>623</v>
      </c>
      <c r="L1511" t="s">
        <v>7324</v>
      </c>
      <c r="M1511">
        <v>1</v>
      </c>
      <c r="N1511" t="s">
        <v>11629</v>
      </c>
      <c r="O1511" s="1">
        <v>41968</v>
      </c>
      <c r="Q1511" t="s">
        <v>11681</v>
      </c>
      <c r="R1511" t="s">
        <v>73</v>
      </c>
      <c r="S1511">
        <v>1.5</v>
      </c>
      <c r="T1511">
        <v>4045</v>
      </c>
      <c r="U1511">
        <v>4045</v>
      </c>
      <c r="V1511">
        <v>0</v>
      </c>
      <c r="W1511" t="s">
        <v>11680</v>
      </c>
      <c r="X1511">
        <v>0</v>
      </c>
    </row>
    <row r="1512" spans="1:25">
      <c r="A1512" t="s">
        <v>8921</v>
      </c>
      <c r="B1512">
        <v>1</v>
      </c>
      <c r="C1512">
        <v>0</v>
      </c>
      <c r="D1512">
        <v>0</v>
      </c>
      <c r="E1512">
        <v>0</v>
      </c>
      <c r="F1512">
        <v>0</v>
      </c>
      <c r="G1512">
        <v>0</v>
      </c>
      <c r="H1512">
        <v>0</v>
      </c>
      <c r="I1512">
        <v>0</v>
      </c>
      <c r="J1512">
        <v>2017</v>
      </c>
      <c r="K1512" t="s">
        <v>623</v>
      </c>
      <c r="L1512" t="s">
        <v>7405</v>
      </c>
      <c r="M1512">
        <v>1</v>
      </c>
      <c r="N1512" t="s">
        <v>11629</v>
      </c>
      <c r="O1512" s="1">
        <v>41914</v>
      </c>
      <c r="Q1512" t="s">
        <v>11681</v>
      </c>
      <c r="R1512" t="s">
        <v>73</v>
      </c>
      <c r="S1512">
        <v>1.5</v>
      </c>
      <c r="T1512">
        <v>4084</v>
      </c>
      <c r="U1512">
        <v>4084</v>
      </c>
      <c r="V1512">
        <v>0</v>
      </c>
      <c r="W1512" t="s">
        <v>11680</v>
      </c>
      <c r="X1512">
        <v>0</v>
      </c>
    </row>
    <row r="1513" spans="1:25">
      <c r="A1513" t="s">
        <v>8921</v>
      </c>
      <c r="B1513">
        <v>1</v>
      </c>
      <c r="C1513">
        <v>0</v>
      </c>
      <c r="D1513">
        <v>0</v>
      </c>
      <c r="E1513">
        <v>0</v>
      </c>
      <c r="F1513">
        <v>0</v>
      </c>
      <c r="G1513">
        <v>0</v>
      </c>
      <c r="H1513">
        <v>0</v>
      </c>
      <c r="I1513">
        <v>0</v>
      </c>
      <c r="J1513">
        <v>2017</v>
      </c>
      <c r="K1513" t="s">
        <v>623</v>
      </c>
      <c r="L1513" t="s">
        <v>7321</v>
      </c>
      <c r="M1513">
        <v>1</v>
      </c>
      <c r="N1513" t="s">
        <v>11629</v>
      </c>
      <c r="O1513" s="1">
        <v>41968</v>
      </c>
      <c r="Q1513" t="s">
        <v>11681</v>
      </c>
      <c r="R1513" t="s">
        <v>73</v>
      </c>
      <c r="S1513">
        <v>1.5</v>
      </c>
      <c r="T1513">
        <v>3948</v>
      </c>
      <c r="U1513">
        <v>3948</v>
      </c>
      <c r="V1513">
        <v>0</v>
      </c>
      <c r="W1513" t="s">
        <v>11680</v>
      </c>
      <c r="X1513">
        <v>0</v>
      </c>
    </row>
    <row r="1514" spans="1:25">
      <c r="A1514" t="s">
        <v>8921</v>
      </c>
      <c r="B1514">
        <v>1</v>
      </c>
      <c r="C1514">
        <v>0</v>
      </c>
      <c r="D1514">
        <v>0</v>
      </c>
      <c r="E1514">
        <v>0</v>
      </c>
      <c r="F1514">
        <v>0</v>
      </c>
      <c r="G1514">
        <v>0</v>
      </c>
      <c r="H1514">
        <v>0</v>
      </c>
      <c r="I1514">
        <v>0</v>
      </c>
      <c r="J1514">
        <v>2017</v>
      </c>
      <c r="K1514" t="s">
        <v>623</v>
      </c>
      <c r="L1514" t="s">
        <v>9590</v>
      </c>
      <c r="M1514">
        <v>1</v>
      </c>
      <c r="N1514" t="s">
        <v>11629</v>
      </c>
      <c r="O1514" s="1">
        <v>41262</v>
      </c>
      <c r="Q1514" t="s">
        <v>11681</v>
      </c>
      <c r="R1514" t="s">
        <v>73</v>
      </c>
      <c r="S1514">
        <v>2</v>
      </c>
      <c r="T1514">
        <v>3504</v>
      </c>
      <c r="U1514">
        <v>3504</v>
      </c>
      <c r="V1514">
        <v>0</v>
      </c>
      <c r="W1514" t="s">
        <v>11680</v>
      </c>
      <c r="X1514">
        <v>0</v>
      </c>
    </row>
    <row r="1515" spans="1:25">
      <c r="A1515" t="s">
        <v>8921</v>
      </c>
      <c r="B1515">
        <v>1</v>
      </c>
      <c r="C1515">
        <v>0</v>
      </c>
      <c r="D1515">
        <v>0</v>
      </c>
      <c r="E1515">
        <v>0</v>
      </c>
      <c r="F1515">
        <v>0</v>
      </c>
      <c r="G1515">
        <v>0</v>
      </c>
      <c r="H1515">
        <v>0</v>
      </c>
      <c r="I1515">
        <v>0</v>
      </c>
      <c r="J1515">
        <v>2017</v>
      </c>
      <c r="K1515" t="s">
        <v>623</v>
      </c>
      <c r="L1515" t="s">
        <v>9588</v>
      </c>
      <c r="M1515">
        <v>1</v>
      </c>
      <c r="N1515" t="s">
        <v>11629</v>
      </c>
      <c r="O1515" s="1">
        <v>41094</v>
      </c>
      <c r="Q1515" t="s">
        <v>11681</v>
      </c>
      <c r="R1515" t="s">
        <v>73</v>
      </c>
      <c r="S1515">
        <v>4</v>
      </c>
      <c r="T1515">
        <v>7008</v>
      </c>
      <c r="U1515">
        <v>7008</v>
      </c>
      <c r="V1515">
        <v>0</v>
      </c>
      <c r="W1515" t="s">
        <v>11680</v>
      </c>
      <c r="X1515">
        <v>0</v>
      </c>
    </row>
    <row r="1516" spans="1:25">
      <c r="A1516" t="s">
        <v>8921</v>
      </c>
      <c r="B1516">
        <v>1</v>
      </c>
      <c r="C1516">
        <v>0</v>
      </c>
      <c r="D1516">
        <v>0</v>
      </c>
      <c r="E1516">
        <v>0</v>
      </c>
      <c r="F1516">
        <v>0</v>
      </c>
      <c r="G1516">
        <v>0</v>
      </c>
      <c r="H1516">
        <v>0</v>
      </c>
      <c r="I1516">
        <v>0</v>
      </c>
      <c r="J1516">
        <v>2017</v>
      </c>
      <c r="K1516" t="s">
        <v>623</v>
      </c>
      <c r="L1516" t="s">
        <v>6990</v>
      </c>
      <c r="M1516">
        <v>1</v>
      </c>
      <c r="N1516" t="s">
        <v>11629</v>
      </c>
      <c r="O1516" s="1">
        <v>40899</v>
      </c>
      <c r="Q1516" t="s">
        <v>11681</v>
      </c>
      <c r="R1516" t="s">
        <v>73</v>
      </c>
      <c r="S1516">
        <v>1</v>
      </c>
      <c r="T1516">
        <v>2039</v>
      </c>
      <c r="U1516">
        <v>2038</v>
      </c>
      <c r="V1516">
        <v>0</v>
      </c>
      <c r="W1516" t="s">
        <v>11680</v>
      </c>
      <c r="X1516">
        <v>0</v>
      </c>
    </row>
    <row r="1517" spans="1:25">
      <c r="A1517" t="s">
        <v>8921</v>
      </c>
      <c r="B1517">
        <v>1</v>
      </c>
      <c r="C1517">
        <v>0</v>
      </c>
      <c r="D1517">
        <v>0</v>
      </c>
      <c r="E1517">
        <v>0</v>
      </c>
      <c r="F1517">
        <v>0</v>
      </c>
      <c r="G1517">
        <v>0</v>
      </c>
      <c r="H1517">
        <v>0</v>
      </c>
      <c r="I1517">
        <v>0</v>
      </c>
      <c r="J1517">
        <v>2017</v>
      </c>
      <c r="K1517" t="s">
        <v>623</v>
      </c>
      <c r="L1517" t="s">
        <v>9586</v>
      </c>
      <c r="M1517">
        <v>1</v>
      </c>
      <c r="N1517" t="s">
        <v>11629</v>
      </c>
      <c r="O1517" s="1">
        <v>41180</v>
      </c>
      <c r="Q1517" t="s">
        <v>11681</v>
      </c>
      <c r="R1517" t="s">
        <v>73</v>
      </c>
      <c r="S1517">
        <v>4</v>
      </c>
      <c r="T1517">
        <v>7008</v>
      </c>
      <c r="U1517">
        <v>7008</v>
      </c>
      <c r="V1517">
        <v>0</v>
      </c>
      <c r="W1517" t="s">
        <v>11680</v>
      </c>
      <c r="X1517">
        <v>0</v>
      </c>
    </row>
    <row r="1518" spans="1:25">
      <c r="A1518" t="s">
        <v>8921</v>
      </c>
      <c r="B1518">
        <v>1</v>
      </c>
      <c r="C1518">
        <v>0</v>
      </c>
      <c r="D1518">
        <v>0</v>
      </c>
      <c r="E1518">
        <v>0</v>
      </c>
      <c r="F1518">
        <v>0</v>
      </c>
      <c r="G1518">
        <v>0</v>
      </c>
      <c r="H1518">
        <v>0</v>
      </c>
      <c r="I1518">
        <v>0</v>
      </c>
      <c r="J1518">
        <v>2017</v>
      </c>
      <c r="K1518" t="s">
        <v>623</v>
      </c>
      <c r="L1518" t="s">
        <v>9584</v>
      </c>
      <c r="M1518">
        <v>1</v>
      </c>
      <c r="N1518" t="s">
        <v>11629</v>
      </c>
      <c r="O1518" s="1">
        <v>40359</v>
      </c>
      <c r="Q1518" t="s">
        <v>11681</v>
      </c>
      <c r="R1518" t="s">
        <v>73</v>
      </c>
      <c r="S1518">
        <v>1.25</v>
      </c>
      <c r="T1518">
        <v>2190</v>
      </c>
      <c r="U1518">
        <v>2190</v>
      </c>
      <c r="V1518">
        <v>0</v>
      </c>
      <c r="W1518" t="s">
        <v>11680</v>
      </c>
      <c r="X1518">
        <v>0</v>
      </c>
    </row>
    <row r="1519" spans="1:25">
      <c r="A1519" t="s">
        <v>8921</v>
      </c>
      <c r="B1519">
        <v>1</v>
      </c>
      <c r="C1519">
        <v>0</v>
      </c>
      <c r="D1519">
        <v>0</v>
      </c>
      <c r="E1519">
        <v>0</v>
      </c>
      <c r="F1519">
        <v>0</v>
      </c>
      <c r="G1519">
        <v>0</v>
      </c>
      <c r="H1519">
        <v>0</v>
      </c>
      <c r="I1519">
        <v>0</v>
      </c>
      <c r="J1519">
        <v>2017</v>
      </c>
      <c r="K1519" t="s">
        <v>623</v>
      </c>
      <c r="L1519" t="s">
        <v>9582</v>
      </c>
      <c r="M1519">
        <v>1</v>
      </c>
      <c r="N1519" t="s">
        <v>11629</v>
      </c>
      <c r="O1519" s="1">
        <v>41093</v>
      </c>
      <c r="Q1519" t="s">
        <v>11681</v>
      </c>
      <c r="R1519" t="s">
        <v>73</v>
      </c>
      <c r="S1519">
        <v>1</v>
      </c>
      <c r="T1519">
        <v>1750.25</v>
      </c>
      <c r="U1519">
        <v>1750.25</v>
      </c>
      <c r="V1519">
        <v>0</v>
      </c>
      <c r="W1519" t="s">
        <v>11680</v>
      </c>
      <c r="X1519">
        <v>0</v>
      </c>
    </row>
    <row r="1520" spans="1:25">
      <c r="A1520" t="s">
        <v>8921</v>
      </c>
      <c r="B1520">
        <v>1</v>
      </c>
      <c r="C1520">
        <v>0</v>
      </c>
      <c r="D1520">
        <v>0</v>
      </c>
      <c r="E1520">
        <v>0</v>
      </c>
      <c r="F1520">
        <v>0</v>
      </c>
      <c r="G1520">
        <v>0</v>
      </c>
      <c r="H1520">
        <v>0</v>
      </c>
      <c r="I1520">
        <v>0</v>
      </c>
      <c r="J1520">
        <v>2017</v>
      </c>
      <c r="K1520" t="s">
        <v>623</v>
      </c>
      <c r="L1520" t="s">
        <v>9580</v>
      </c>
      <c r="M1520">
        <v>1</v>
      </c>
      <c r="N1520" t="s">
        <v>11629</v>
      </c>
      <c r="O1520" s="1">
        <v>40170</v>
      </c>
      <c r="Q1520" t="s">
        <v>11681</v>
      </c>
      <c r="R1520" t="s">
        <v>73</v>
      </c>
      <c r="S1520">
        <v>1</v>
      </c>
      <c r="T1520">
        <v>2163</v>
      </c>
      <c r="U1520">
        <v>1529</v>
      </c>
      <c r="V1520">
        <v>0</v>
      </c>
      <c r="W1520" t="s">
        <v>11680</v>
      </c>
      <c r="X1520">
        <v>0</v>
      </c>
    </row>
    <row r="1521" spans="1:25">
      <c r="A1521" t="s">
        <v>8921</v>
      </c>
      <c r="B1521">
        <v>1</v>
      </c>
      <c r="C1521">
        <v>0</v>
      </c>
      <c r="D1521">
        <v>0</v>
      </c>
      <c r="E1521">
        <v>0</v>
      </c>
      <c r="F1521">
        <v>0</v>
      </c>
      <c r="G1521">
        <v>0</v>
      </c>
      <c r="H1521">
        <v>0</v>
      </c>
      <c r="I1521">
        <v>0</v>
      </c>
      <c r="J1521">
        <v>2017</v>
      </c>
      <c r="K1521" t="s">
        <v>623</v>
      </c>
      <c r="L1521" t="s">
        <v>7074</v>
      </c>
      <c r="M1521">
        <v>1</v>
      </c>
      <c r="N1521" t="s">
        <v>11629</v>
      </c>
      <c r="O1521" s="1">
        <v>41495</v>
      </c>
      <c r="Q1521" t="s">
        <v>11681</v>
      </c>
      <c r="R1521" t="s">
        <v>73</v>
      </c>
      <c r="S1521">
        <v>1</v>
      </c>
      <c r="T1521">
        <v>1791</v>
      </c>
      <c r="U1521">
        <v>1677</v>
      </c>
      <c r="V1521">
        <v>0</v>
      </c>
      <c r="W1521" t="s">
        <v>11680</v>
      </c>
      <c r="X1521">
        <v>0</v>
      </c>
    </row>
    <row r="1522" spans="1:25">
      <c r="A1522" t="s">
        <v>8921</v>
      </c>
      <c r="B1522">
        <v>1</v>
      </c>
      <c r="C1522">
        <v>0</v>
      </c>
      <c r="D1522">
        <v>0</v>
      </c>
      <c r="E1522">
        <v>0</v>
      </c>
      <c r="F1522">
        <v>0</v>
      </c>
      <c r="G1522">
        <v>0</v>
      </c>
      <c r="H1522">
        <v>0</v>
      </c>
      <c r="I1522">
        <v>0</v>
      </c>
      <c r="J1522">
        <v>2017</v>
      </c>
      <c r="K1522" t="s">
        <v>623</v>
      </c>
      <c r="L1522" t="s">
        <v>7713</v>
      </c>
      <c r="M1522">
        <v>1</v>
      </c>
      <c r="N1522" t="s">
        <v>11629</v>
      </c>
      <c r="O1522" s="1">
        <v>39351</v>
      </c>
      <c r="Q1522" t="s">
        <v>11681</v>
      </c>
      <c r="R1522" t="s">
        <v>73</v>
      </c>
      <c r="S1522">
        <v>1</v>
      </c>
      <c r="T1522">
        <v>1730</v>
      </c>
      <c r="U1522">
        <v>1653</v>
      </c>
      <c r="V1522">
        <v>0</v>
      </c>
      <c r="W1522" t="s">
        <v>11680</v>
      </c>
      <c r="X1522">
        <v>0</v>
      </c>
    </row>
    <row r="1523" spans="1:25">
      <c r="A1523" t="s">
        <v>8921</v>
      </c>
      <c r="B1523">
        <v>1</v>
      </c>
      <c r="C1523">
        <v>0</v>
      </c>
      <c r="D1523">
        <v>0</v>
      </c>
      <c r="E1523">
        <v>0</v>
      </c>
      <c r="F1523">
        <v>0</v>
      </c>
      <c r="G1523">
        <v>0</v>
      </c>
      <c r="H1523">
        <v>0</v>
      </c>
      <c r="I1523">
        <v>0</v>
      </c>
      <c r="J1523">
        <v>2017</v>
      </c>
      <c r="K1523" t="s">
        <v>623</v>
      </c>
      <c r="L1523" t="s">
        <v>7075</v>
      </c>
      <c r="M1523">
        <v>1</v>
      </c>
      <c r="N1523" t="s">
        <v>11629</v>
      </c>
      <c r="O1523" s="1">
        <v>41514</v>
      </c>
      <c r="Q1523" t="s">
        <v>11681</v>
      </c>
      <c r="R1523" t="s">
        <v>73</v>
      </c>
      <c r="S1523">
        <v>1.02</v>
      </c>
      <c r="T1523">
        <v>1829</v>
      </c>
      <c r="U1523">
        <v>1667</v>
      </c>
      <c r="V1523">
        <v>0</v>
      </c>
      <c r="W1523" t="s">
        <v>11680</v>
      </c>
      <c r="X1523">
        <v>0</v>
      </c>
    </row>
    <row r="1524" spans="1:25">
      <c r="A1524" t="s">
        <v>8921</v>
      </c>
      <c r="B1524">
        <v>1</v>
      </c>
      <c r="C1524">
        <v>0</v>
      </c>
      <c r="D1524">
        <v>0</v>
      </c>
      <c r="E1524">
        <v>0</v>
      </c>
      <c r="F1524">
        <v>0</v>
      </c>
      <c r="G1524">
        <v>0</v>
      </c>
      <c r="H1524">
        <v>0</v>
      </c>
      <c r="I1524">
        <v>0</v>
      </c>
      <c r="J1524">
        <v>2017</v>
      </c>
      <c r="K1524" t="s">
        <v>623</v>
      </c>
      <c r="L1524" t="s">
        <v>7551</v>
      </c>
      <c r="M1524">
        <v>1</v>
      </c>
      <c r="N1524" t="s">
        <v>11629</v>
      </c>
      <c r="O1524" s="1">
        <v>40256</v>
      </c>
      <c r="Q1524" t="s">
        <v>11681</v>
      </c>
      <c r="R1524" t="s">
        <v>73</v>
      </c>
      <c r="S1524">
        <v>1</v>
      </c>
      <c r="T1524">
        <v>1702</v>
      </c>
      <c r="U1524">
        <v>1700</v>
      </c>
      <c r="V1524">
        <v>0</v>
      </c>
      <c r="W1524" t="s">
        <v>11680</v>
      </c>
      <c r="X1524">
        <v>0</v>
      </c>
    </row>
    <row r="1525" spans="1:25">
      <c r="A1525" t="s">
        <v>8921</v>
      </c>
      <c r="B1525">
        <v>1</v>
      </c>
      <c r="C1525">
        <v>0</v>
      </c>
      <c r="D1525">
        <v>0</v>
      </c>
      <c r="E1525">
        <v>0</v>
      </c>
      <c r="F1525">
        <v>0</v>
      </c>
      <c r="G1525">
        <v>0</v>
      </c>
      <c r="H1525">
        <v>0</v>
      </c>
      <c r="I1525">
        <v>0</v>
      </c>
      <c r="J1525">
        <v>2017</v>
      </c>
      <c r="K1525" t="s">
        <v>623</v>
      </c>
      <c r="L1525" t="s">
        <v>7076</v>
      </c>
      <c r="M1525">
        <v>1</v>
      </c>
      <c r="N1525" t="s">
        <v>11629</v>
      </c>
      <c r="O1525" s="1">
        <v>41514</v>
      </c>
      <c r="Q1525" t="s">
        <v>11681</v>
      </c>
      <c r="R1525" t="s">
        <v>73</v>
      </c>
      <c r="S1525">
        <v>1</v>
      </c>
      <c r="T1525">
        <v>1973</v>
      </c>
      <c r="U1525">
        <v>1772</v>
      </c>
      <c r="V1525">
        <v>0</v>
      </c>
      <c r="W1525" t="s">
        <v>11680</v>
      </c>
      <c r="X1525">
        <v>0</v>
      </c>
    </row>
    <row r="1526" spans="1:25">
      <c r="A1526" t="s">
        <v>8921</v>
      </c>
      <c r="B1526">
        <v>1</v>
      </c>
      <c r="C1526">
        <v>0</v>
      </c>
      <c r="D1526">
        <v>0</v>
      </c>
      <c r="E1526">
        <v>0</v>
      </c>
      <c r="F1526">
        <v>0</v>
      </c>
      <c r="G1526">
        <v>0</v>
      </c>
      <c r="H1526">
        <v>0</v>
      </c>
      <c r="I1526">
        <v>0</v>
      </c>
      <c r="J1526">
        <v>2017</v>
      </c>
      <c r="K1526" t="s">
        <v>623</v>
      </c>
      <c r="L1526" t="s">
        <v>7123</v>
      </c>
      <c r="M1526">
        <v>1</v>
      </c>
      <c r="N1526" t="s">
        <v>11629</v>
      </c>
      <c r="O1526" s="1">
        <v>40081</v>
      </c>
      <c r="Q1526" t="s">
        <v>11681</v>
      </c>
      <c r="R1526" t="s">
        <v>73</v>
      </c>
      <c r="S1526">
        <v>1</v>
      </c>
      <c r="T1526">
        <v>1841</v>
      </c>
      <c r="U1526">
        <v>1814</v>
      </c>
      <c r="V1526">
        <v>0</v>
      </c>
      <c r="W1526" t="s">
        <v>11680</v>
      </c>
      <c r="X1526">
        <v>0</v>
      </c>
    </row>
    <row r="1527" spans="1:25">
      <c r="A1527" t="s">
        <v>8921</v>
      </c>
      <c r="B1527">
        <v>1</v>
      </c>
      <c r="C1527">
        <v>0</v>
      </c>
      <c r="D1527">
        <v>0</v>
      </c>
      <c r="E1527">
        <v>0</v>
      </c>
      <c r="F1527">
        <v>0</v>
      </c>
      <c r="G1527">
        <v>0</v>
      </c>
      <c r="H1527">
        <v>0</v>
      </c>
      <c r="I1527">
        <v>0</v>
      </c>
      <c r="J1527">
        <v>2017</v>
      </c>
      <c r="K1527" t="s">
        <v>623</v>
      </c>
      <c r="L1527" t="s">
        <v>9578</v>
      </c>
      <c r="M1527">
        <v>1</v>
      </c>
      <c r="N1527" t="s">
        <v>11629</v>
      </c>
      <c r="O1527" s="1">
        <v>39414</v>
      </c>
      <c r="Q1527" t="s">
        <v>11681</v>
      </c>
      <c r="R1527" t="s">
        <v>73</v>
      </c>
      <c r="S1527">
        <v>1</v>
      </c>
      <c r="T1527">
        <v>1605</v>
      </c>
      <c r="U1527">
        <v>1342</v>
      </c>
      <c r="V1527">
        <v>0</v>
      </c>
      <c r="W1527" t="s">
        <v>11680</v>
      </c>
      <c r="X1527">
        <v>0</v>
      </c>
    </row>
    <row r="1528" spans="1:25">
      <c r="A1528" t="s">
        <v>8921</v>
      </c>
      <c r="B1528">
        <v>1</v>
      </c>
      <c r="C1528">
        <v>0</v>
      </c>
      <c r="D1528">
        <v>0</v>
      </c>
      <c r="E1528">
        <v>0</v>
      </c>
      <c r="F1528">
        <v>0</v>
      </c>
      <c r="G1528">
        <v>0</v>
      </c>
      <c r="H1528">
        <v>0</v>
      </c>
      <c r="I1528">
        <v>0</v>
      </c>
      <c r="J1528">
        <v>2017</v>
      </c>
      <c r="K1528" t="s">
        <v>623</v>
      </c>
      <c r="L1528" t="s">
        <v>9576</v>
      </c>
      <c r="M1528">
        <v>1</v>
      </c>
      <c r="N1528" t="s">
        <v>11629</v>
      </c>
      <c r="O1528" s="1">
        <v>40696</v>
      </c>
      <c r="Q1528" t="s">
        <v>11681</v>
      </c>
      <c r="R1528" t="s">
        <v>73</v>
      </c>
      <c r="S1528">
        <v>1</v>
      </c>
      <c r="T1528">
        <v>1752</v>
      </c>
      <c r="U1528">
        <v>1752</v>
      </c>
      <c r="V1528">
        <v>0</v>
      </c>
      <c r="W1528" t="s">
        <v>11680</v>
      </c>
      <c r="X1528">
        <v>0</v>
      </c>
    </row>
    <row r="1529" spans="1:25">
      <c r="A1529" t="s">
        <v>8921</v>
      </c>
      <c r="B1529">
        <v>1</v>
      </c>
      <c r="C1529">
        <v>0</v>
      </c>
      <c r="D1529">
        <v>0</v>
      </c>
      <c r="E1529">
        <v>0</v>
      </c>
      <c r="F1529">
        <v>0</v>
      </c>
      <c r="G1529">
        <v>0</v>
      </c>
      <c r="H1529">
        <v>0</v>
      </c>
      <c r="I1529">
        <v>0</v>
      </c>
      <c r="J1529">
        <v>2017</v>
      </c>
      <c r="K1529" t="s">
        <v>623</v>
      </c>
      <c r="L1529" t="s">
        <v>9574</v>
      </c>
      <c r="M1529">
        <v>1</v>
      </c>
      <c r="N1529" t="s">
        <v>11629</v>
      </c>
      <c r="O1529" s="1">
        <v>39751</v>
      </c>
      <c r="Q1529" t="s">
        <v>11681</v>
      </c>
      <c r="R1529" t="s">
        <v>73</v>
      </c>
      <c r="S1529">
        <v>1</v>
      </c>
      <c r="T1529">
        <v>1752</v>
      </c>
      <c r="U1529">
        <v>1752</v>
      </c>
      <c r="V1529">
        <v>0</v>
      </c>
      <c r="W1529" t="s">
        <v>11680</v>
      </c>
      <c r="X1529">
        <v>0</v>
      </c>
    </row>
    <row r="1530" spans="1:25">
      <c r="A1530" t="s">
        <v>8921</v>
      </c>
      <c r="B1530">
        <v>1</v>
      </c>
      <c r="C1530">
        <v>0</v>
      </c>
      <c r="D1530">
        <v>0</v>
      </c>
      <c r="E1530">
        <v>0</v>
      </c>
      <c r="F1530">
        <v>0</v>
      </c>
      <c r="G1530">
        <v>0</v>
      </c>
      <c r="H1530">
        <v>0</v>
      </c>
      <c r="I1530">
        <v>0</v>
      </c>
      <c r="J1530">
        <v>2017</v>
      </c>
      <c r="K1530" t="s">
        <v>623</v>
      </c>
      <c r="L1530" t="s">
        <v>7421</v>
      </c>
      <c r="M1530">
        <v>1</v>
      </c>
      <c r="N1530" t="s">
        <v>11629</v>
      </c>
      <c r="O1530" s="1">
        <v>41638</v>
      </c>
      <c r="Q1530" t="s">
        <v>11681</v>
      </c>
      <c r="R1530" t="s">
        <v>73</v>
      </c>
      <c r="S1530">
        <v>1</v>
      </c>
      <c r="T1530">
        <v>2388</v>
      </c>
      <c r="U1530">
        <v>2363</v>
      </c>
      <c r="V1530">
        <v>0</v>
      </c>
      <c r="W1530" t="s">
        <v>11680</v>
      </c>
      <c r="X1530">
        <v>0</v>
      </c>
    </row>
    <row r="1531" spans="1:25">
      <c r="A1531" t="s">
        <v>8921</v>
      </c>
      <c r="B1531">
        <v>1</v>
      </c>
      <c r="C1531">
        <v>0</v>
      </c>
      <c r="D1531">
        <v>0</v>
      </c>
      <c r="E1531">
        <v>0</v>
      </c>
      <c r="F1531">
        <v>0</v>
      </c>
      <c r="G1531">
        <v>0</v>
      </c>
      <c r="H1531">
        <v>0</v>
      </c>
      <c r="I1531">
        <v>0</v>
      </c>
      <c r="J1531">
        <v>2017</v>
      </c>
      <c r="K1531" t="s">
        <v>623</v>
      </c>
      <c r="L1531" t="s">
        <v>9571</v>
      </c>
      <c r="M1531">
        <v>1</v>
      </c>
      <c r="N1531" t="s">
        <v>11629</v>
      </c>
      <c r="O1531" s="1">
        <v>40961</v>
      </c>
      <c r="Q1531" t="s">
        <v>11681</v>
      </c>
      <c r="R1531" t="s">
        <v>73</v>
      </c>
      <c r="S1531">
        <v>1</v>
      </c>
      <c r="T1531">
        <v>2450</v>
      </c>
      <c r="U1531">
        <v>2450</v>
      </c>
      <c r="V1531">
        <v>0</v>
      </c>
      <c r="W1531" t="s">
        <v>11680</v>
      </c>
      <c r="X1531">
        <v>0</v>
      </c>
      <c r="Y1531" t="s">
        <v>11625</v>
      </c>
    </row>
    <row r="1532" spans="1:25">
      <c r="A1532" t="s">
        <v>8921</v>
      </c>
      <c r="B1532">
        <v>1</v>
      </c>
      <c r="C1532">
        <v>0</v>
      </c>
      <c r="D1532">
        <v>0</v>
      </c>
      <c r="E1532">
        <v>0</v>
      </c>
      <c r="F1532">
        <v>0</v>
      </c>
      <c r="G1532">
        <v>0</v>
      </c>
      <c r="H1532">
        <v>0</v>
      </c>
      <c r="I1532">
        <v>0</v>
      </c>
      <c r="J1532">
        <v>2017</v>
      </c>
      <c r="K1532" t="s">
        <v>623</v>
      </c>
      <c r="L1532" t="s">
        <v>9569</v>
      </c>
      <c r="M1532">
        <v>1</v>
      </c>
      <c r="N1532" t="s">
        <v>11629</v>
      </c>
      <c r="O1532" s="1">
        <v>41449</v>
      </c>
      <c r="Q1532" t="s">
        <v>11681</v>
      </c>
      <c r="R1532" t="s">
        <v>73</v>
      </c>
      <c r="S1532">
        <v>1.33</v>
      </c>
      <c r="T1532">
        <v>3572</v>
      </c>
      <c r="U1532">
        <v>3558</v>
      </c>
      <c r="V1532">
        <v>0</v>
      </c>
      <c r="W1532" t="s">
        <v>11680</v>
      </c>
      <c r="X1532">
        <v>0</v>
      </c>
    </row>
    <row r="1533" spans="1:25">
      <c r="A1533" t="s">
        <v>8921</v>
      </c>
      <c r="B1533">
        <v>1</v>
      </c>
      <c r="C1533">
        <v>0</v>
      </c>
      <c r="D1533">
        <v>0</v>
      </c>
      <c r="E1533">
        <v>0</v>
      </c>
      <c r="F1533">
        <v>0</v>
      </c>
      <c r="G1533">
        <v>0</v>
      </c>
      <c r="H1533">
        <v>0</v>
      </c>
      <c r="I1533">
        <v>0</v>
      </c>
      <c r="J1533">
        <v>2017</v>
      </c>
      <c r="K1533" t="s">
        <v>623</v>
      </c>
      <c r="L1533" t="s">
        <v>9567</v>
      </c>
      <c r="M1533">
        <v>1</v>
      </c>
      <c r="N1533" t="s">
        <v>11629</v>
      </c>
      <c r="O1533" s="1">
        <v>41145</v>
      </c>
      <c r="Q1533" t="s">
        <v>11681</v>
      </c>
      <c r="R1533" t="s">
        <v>73</v>
      </c>
      <c r="S1533">
        <v>1</v>
      </c>
      <c r="T1533">
        <v>1779</v>
      </c>
      <c r="U1533">
        <v>1778</v>
      </c>
      <c r="V1533">
        <v>0</v>
      </c>
      <c r="W1533" t="s">
        <v>11680</v>
      </c>
      <c r="X1533">
        <v>0</v>
      </c>
    </row>
    <row r="1534" spans="1:25">
      <c r="A1534" t="s">
        <v>8921</v>
      </c>
      <c r="B1534">
        <v>1</v>
      </c>
      <c r="C1534">
        <v>0</v>
      </c>
      <c r="D1534">
        <v>0</v>
      </c>
      <c r="E1534">
        <v>0</v>
      </c>
      <c r="F1534">
        <v>0</v>
      </c>
      <c r="G1534">
        <v>0</v>
      </c>
      <c r="H1534">
        <v>0</v>
      </c>
      <c r="I1534">
        <v>0</v>
      </c>
      <c r="J1534">
        <v>2017</v>
      </c>
      <c r="K1534" t="s">
        <v>623</v>
      </c>
      <c r="L1534" t="s">
        <v>7287</v>
      </c>
      <c r="M1534">
        <v>1</v>
      </c>
      <c r="N1534" t="s">
        <v>11629</v>
      </c>
      <c r="O1534" s="1">
        <v>40879</v>
      </c>
      <c r="Q1534" t="s">
        <v>11681</v>
      </c>
      <c r="R1534" t="s">
        <v>73</v>
      </c>
      <c r="S1534">
        <v>1</v>
      </c>
      <c r="T1534">
        <v>1645</v>
      </c>
      <c r="U1534">
        <v>1644</v>
      </c>
      <c r="V1534">
        <v>0</v>
      </c>
      <c r="W1534" t="s">
        <v>11680</v>
      </c>
      <c r="X1534">
        <v>0</v>
      </c>
    </row>
    <row r="1535" spans="1:25">
      <c r="A1535" t="s">
        <v>8921</v>
      </c>
      <c r="B1535">
        <v>1</v>
      </c>
      <c r="C1535">
        <v>0</v>
      </c>
      <c r="D1535">
        <v>0</v>
      </c>
      <c r="E1535">
        <v>0</v>
      </c>
      <c r="F1535">
        <v>0</v>
      </c>
      <c r="G1535">
        <v>0</v>
      </c>
      <c r="H1535">
        <v>0</v>
      </c>
      <c r="I1535">
        <v>0</v>
      </c>
      <c r="J1535">
        <v>2017</v>
      </c>
      <c r="K1535" t="s">
        <v>623</v>
      </c>
      <c r="L1535" t="s">
        <v>7310</v>
      </c>
      <c r="M1535">
        <v>1</v>
      </c>
      <c r="N1535" t="s">
        <v>11629</v>
      </c>
      <c r="O1535" s="1">
        <v>41379</v>
      </c>
      <c r="Q1535" t="s">
        <v>11681</v>
      </c>
      <c r="R1535" t="s">
        <v>73</v>
      </c>
      <c r="S1535">
        <v>1</v>
      </c>
      <c r="T1535">
        <v>1808</v>
      </c>
      <c r="U1535">
        <v>1801</v>
      </c>
      <c r="V1535">
        <v>0</v>
      </c>
      <c r="W1535" t="s">
        <v>11680</v>
      </c>
      <c r="X1535">
        <v>0</v>
      </c>
    </row>
    <row r="1536" spans="1:25">
      <c r="A1536" t="s">
        <v>8921</v>
      </c>
      <c r="B1536">
        <v>1</v>
      </c>
      <c r="C1536">
        <v>0</v>
      </c>
      <c r="D1536">
        <v>0</v>
      </c>
      <c r="E1536">
        <v>0</v>
      </c>
      <c r="F1536">
        <v>0</v>
      </c>
      <c r="G1536">
        <v>0</v>
      </c>
      <c r="H1536">
        <v>0</v>
      </c>
      <c r="I1536">
        <v>0</v>
      </c>
      <c r="J1536">
        <v>2017</v>
      </c>
      <c r="K1536" t="s">
        <v>623</v>
      </c>
      <c r="L1536" t="s">
        <v>9564</v>
      </c>
      <c r="M1536" t="s">
        <v>11636</v>
      </c>
      <c r="N1536" t="s">
        <v>11629</v>
      </c>
      <c r="O1536" s="1">
        <v>41806</v>
      </c>
      <c r="Q1536" t="s">
        <v>11681</v>
      </c>
      <c r="R1536" t="s">
        <v>73</v>
      </c>
      <c r="S1536">
        <v>2.17</v>
      </c>
      <c r="T1536">
        <v>3691</v>
      </c>
      <c r="U1536">
        <v>3605</v>
      </c>
      <c r="V1536">
        <v>0</v>
      </c>
      <c r="W1536" t="s">
        <v>11680</v>
      </c>
      <c r="X1536">
        <v>0</v>
      </c>
    </row>
    <row r="1537" spans="1:25">
      <c r="A1537" t="s">
        <v>8921</v>
      </c>
      <c r="B1537">
        <v>1</v>
      </c>
      <c r="C1537">
        <v>0</v>
      </c>
      <c r="D1537">
        <v>0</v>
      </c>
      <c r="E1537">
        <v>0</v>
      </c>
      <c r="F1537">
        <v>0</v>
      </c>
      <c r="G1537">
        <v>0</v>
      </c>
      <c r="H1537">
        <v>0</v>
      </c>
      <c r="I1537">
        <v>0</v>
      </c>
      <c r="J1537">
        <v>2017</v>
      </c>
      <c r="K1537" t="s">
        <v>623</v>
      </c>
      <c r="L1537" t="s">
        <v>9562</v>
      </c>
      <c r="M1537">
        <v>1</v>
      </c>
      <c r="N1537" t="s">
        <v>11629</v>
      </c>
      <c r="O1537" s="1">
        <v>41936</v>
      </c>
      <c r="Q1537" t="s">
        <v>11681</v>
      </c>
      <c r="R1537" t="s">
        <v>73</v>
      </c>
      <c r="S1537">
        <v>1.1399999999999999</v>
      </c>
      <c r="T1537">
        <v>1996.17</v>
      </c>
      <c r="U1537">
        <v>1996.17</v>
      </c>
      <c r="V1537">
        <v>0</v>
      </c>
      <c r="W1537" t="s">
        <v>11680</v>
      </c>
      <c r="X1537">
        <v>0</v>
      </c>
    </row>
    <row r="1538" spans="1:25">
      <c r="A1538" t="s">
        <v>8921</v>
      </c>
      <c r="B1538">
        <v>1</v>
      </c>
      <c r="C1538">
        <v>0</v>
      </c>
      <c r="D1538">
        <v>0</v>
      </c>
      <c r="E1538">
        <v>0</v>
      </c>
      <c r="F1538">
        <v>0</v>
      </c>
      <c r="G1538">
        <v>0</v>
      </c>
      <c r="H1538">
        <v>0</v>
      </c>
      <c r="I1538">
        <v>0</v>
      </c>
      <c r="J1538">
        <v>2017</v>
      </c>
      <c r="K1538" t="s">
        <v>623</v>
      </c>
      <c r="L1538" t="s">
        <v>9560</v>
      </c>
      <c r="M1538">
        <v>1</v>
      </c>
      <c r="N1538" t="s">
        <v>11629</v>
      </c>
      <c r="O1538" s="1">
        <v>41129</v>
      </c>
      <c r="Q1538" t="s">
        <v>11681</v>
      </c>
      <c r="R1538" t="s">
        <v>73</v>
      </c>
      <c r="S1538">
        <v>1.53</v>
      </c>
      <c r="T1538">
        <v>2680.56</v>
      </c>
      <c r="U1538">
        <v>2680.56</v>
      </c>
      <c r="V1538">
        <v>0</v>
      </c>
      <c r="W1538" t="s">
        <v>11680</v>
      </c>
      <c r="X1538">
        <v>0</v>
      </c>
    </row>
    <row r="1539" spans="1:25">
      <c r="A1539" t="s">
        <v>8921</v>
      </c>
      <c r="B1539">
        <v>1</v>
      </c>
      <c r="C1539">
        <v>0</v>
      </c>
      <c r="D1539">
        <v>0</v>
      </c>
      <c r="E1539">
        <v>0</v>
      </c>
      <c r="F1539">
        <v>0</v>
      </c>
      <c r="G1539">
        <v>0</v>
      </c>
      <c r="H1539">
        <v>0</v>
      </c>
      <c r="I1539">
        <v>0</v>
      </c>
      <c r="J1539">
        <v>2017</v>
      </c>
      <c r="K1539" t="s">
        <v>623</v>
      </c>
      <c r="L1539" t="s">
        <v>9557</v>
      </c>
      <c r="M1539">
        <v>1</v>
      </c>
      <c r="N1539" t="s">
        <v>11629</v>
      </c>
      <c r="O1539" s="1">
        <v>42040</v>
      </c>
      <c r="Q1539" t="s">
        <v>11681</v>
      </c>
      <c r="R1539" t="s">
        <v>73</v>
      </c>
      <c r="S1539">
        <v>1.6</v>
      </c>
      <c r="T1539">
        <v>2803</v>
      </c>
      <c r="U1539">
        <v>2803</v>
      </c>
      <c r="V1539">
        <v>0</v>
      </c>
      <c r="W1539" t="s">
        <v>11680</v>
      </c>
      <c r="X1539">
        <v>0</v>
      </c>
    </row>
    <row r="1540" spans="1:25">
      <c r="A1540" t="s">
        <v>8921</v>
      </c>
      <c r="B1540">
        <v>1</v>
      </c>
      <c r="C1540">
        <v>0</v>
      </c>
      <c r="D1540">
        <v>0</v>
      </c>
      <c r="E1540">
        <v>0</v>
      </c>
      <c r="F1540">
        <v>0</v>
      </c>
      <c r="G1540">
        <v>0</v>
      </c>
      <c r="H1540">
        <v>0</v>
      </c>
      <c r="I1540">
        <v>0</v>
      </c>
      <c r="J1540">
        <v>2017</v>
      </c>
      <c r="K1540" t="s">
        <v>623</v>
      </c>
      <c r="L1540" t="s">
        <v>9554</v>
      </c>
      <c r="M1540">
        <v>1</v>
      </c>
      <c r="N1540" t="s">
        <v>11629</v>
      </c>
      <c r="O1540" s="1">
        <v>42150</v>
      </c>
      <c r="Q1540" t="s">
        <v>11681</v>
      </c>
      <c r="R1540" t="s">
        <v>73</v>
      </c>
      <c r="S1540">
        <v>2.8</v>
      </c>
      <c r="T1540">
        <v>4905.6000000000004</v>
      </c>
      <c r="U1540">
        <v>4905.6000000000004</v>
      </c>
      <c r="V1540">
        <v>0</v>
      </c>
      <c r="W1540" t="s">
        <v>11680</v>
      </c>
      <c r="X1540">
        <v>0</v>
      </c>
    </row>
    <row r="1541" spans="1:25">
      <c r="A1541" t="s">
        <v>8921</v>
      </c>
      <c r="B1541">
        <v>1</v>
      </c>
      <c r="C1541">
        <v>0</v>
      </c>
      <c r="D1541">
        <v>0</v>
      </c>
      <c r="E1541">
        <v>0</v>
      </c>
      <c r="F1541">
        <v>0</v>
      </c>
      <c r="G1541">
        <v>0</v>
      </c>
      <c r="H1541">
        <v>0</v>
      </c>
      <c r="I1541">
        <v>0</v>
      </c>
      <c r="J1541">
        <v>2017</v>
      </c>
      <c r="K1541" t="s">
        <v>623</v>
      </c>
      <c r="L1541" t="s">
        <v>6581</v>
      </c>
      <c r="M1541">
        <v>1</v>
      </c>
      <c r="N1541" t="s">
        <v>11629</v>
      </c>
      <c r="O1541" s="1">
        <v>42430</v>
      </c>
      <c r="Q1541" t="s">
        <v>11681</v>
      </c>
      <c r="R1541" t="s">
        <v>73</v>
      </c>
      <c r="S1541">
        <v>4.3</v>
      </c>
      <c r="T1541">
        <v>6715</v>
      </c>
      <c r="U1541">
        <v>6715</v>
      </c>
      <c r="V1541">
        <v>0</v>
      </c>
      <c r="W1541" t="s">
        <v>11680</v>
      </c>
      <c r="X1541">
        <v>0</v>
      </c>
    </row>
    <row r="1542" spans="1:25">
      <c r="A1542" t="s">
        <v>8921</v>
      </c>
      <c r="B1542">
        <v>1</v>
      </c>
      <c r="C1542">
        <v>0</v>
      </c>
      <c r="D1542">
        <v>0</v>
      </c>
      <c r="E1542">
        <v>0</v>
      </c>
      <c r="F1542">
        <v>0</v>
      </c>
      <c r="G1542">
        <v>0</v>
      </c>
      <c r="H1542">
        <v>0</v>
      </c>
      <c r="I1542">
        <v>0</v>
      </c>
      <c r="J1542">
        <v>2017</v>
      </c>
      <c r="K1542" t="s">
        <v>623</v>
      </c>
      <c r="L1542" t="s">
        <v>6946</v>
      </c>
      <c r="M1542" t="s">
        <v>11738</v>
      </c>
      <c r="N1542" t="s">
        <v>11629</v>
      </c>
      <c r="O1542" s="1">
        <v>42340</v>
      </c>
      <c r="Q1542" t="s">
        <v>11681</v>
      </c>
      <c r="R1542" t="s">
        <v>73</v>
      </c>
      <c r="S1542">
        <v>15</v>
      </c>
      <c r="T1542">
        <v>38805</v>
      </c>
      <c r="U1542">
        <v>38805</v>
      </c>
      <c r="V1542">
        <v>0</v>
      </c>
      <c r="W1542" t="s">
        <v>11680</v>
      </c>
      <c r="X1542">
        <v>0</v>
      </c>
      <c r="Y1542" t="s">
        <v>11625</v>
      </c>
    </row>
    <row r="1543" spans="1:25">
      <c r="A1543" t="s">
        <v>8921</v>
      </c>
      <c r="B1543">
        <v>1</v>
      </c>
      <c r="C1543">
        <v>0</v>
      </c>
      <c r="D1543">
        <v>0</v>
      </c>
      <c r="E1543">
        <v>0</v>
      </c>
      <c r="F1543">
        <v>0</v>
      </c>
      <c r="G1543">
        <v>0</v>
      </c>
      <c r="H1543">
        <v>0</v>
      </c>
      <c r="I1543">
        <v>0</v>
      </c>
      <c r="J1543">
        <v>2017</v>
      </c>
      <c r="K1543" t="s">
        <v>623</v>
      </c>
      <c r="L1543" t="s">
        <v>7552</v>
      </c>
      <c r="M1543" t="s">
        <v>11636</v>
      </c>
      <c r="N1543" t="s">
        <v>11629</v>
      </c>
      <c r="O1543" s="1">
        <v>41409</v>
      </c>
      <c r="Q1543" t="s">
        <v>11681</v>
      </c>
      <c r="R1543" t="s">
        <v>73</v>
      </c>
      <c r="S1543">
        <v>1</v>
      </c>
      <c r="T1543">
        <v>1574</v>
      </c>
      <c r="U1543">
        <v>1574</v>
      </c>
      <c r="V1543">
        <v>0</v>
      </c>
      <c r="W1543" t="s">
        <v>11680</v>
      </c>
      <c r="X1543">
        <v>0</v>
      </c>
      <c r="Y1543" t="s">
        <v>11625</v>
      </c>
    </row>
    <row r="1544" spans="1:25">
      <c r="A1544" t="s">
        <v>8921</v>
      </c>
      <c r="B1544">
        <v>1</v>
      </c>
      <c r="C1544">
        <v>0</v>
      </c>
      <c r="D1544">
        <v>0</v>
      </c>
      <c r="E1544">
        <v>0</v>
      </c>
      <c r="F1544">
        <v>0</v>
      </c>
      <c r="G1544">
        <v>0</v>
      </c>
      <c r="H1544">
        <v>0</v>
      </c>
      <c r="I1544">
        <v>0</v>
      </c>
      <c r="J1544">
        <v>2017</v>
      </c>
      <c r="K1544" t="s">
        <v>623</v>
      </c>
      <c r="L1544" t="s">
        <v>7674</v>
      </c>
      <c r="M1544" t="s">
        <v>11737</v>
      </c>
      <c r="N1544" t="s">
        <v>11629</v>
      </c>
      <c r="O1544" s="1">
        <v>42107</v>
      </c>
      <c r="Q1544" t="s">
        <v>11681</v>
      </c>
      <c r="R1544" t="s">
        <v>73</v>
      </c>
      <c r="S1544">
        <v>1.5</v>
      </c>
      <c r="T1544">
        <v>3493</v>
      </c>
      <c r="U1544">
        <v>3183</v>
      </c>
      <c r="V1544">
        <v>0</v>
      </c>
      <c r="W1544" t="s">
        <v>11680</v>
      </c>
      <c r="X1544">
        <v>0</v>
      </c>
      <c r="Y1544" t="s">
        <v>11625</v>
      </c>
    </row>
    <row r="1545" spans="1:25">
      <c r="A1545" t="s">
        <v>8921</v>
      </c>
      <c r="B1545">
        <v>1</v>
      </c>
      <c r="C1545">
        <v>0</v>
      </c>
      <c r="D1545">
        <v>0</v>
      </c>
      <c r="E1545">
        <v>0</v>
      </c>
      <c r="F1545">
        <v>0</v>
      </c>
      <c r="G1545">
        <v>0</v>
      </c>
      <c r="H1545">
        <v>0</v>
      </c>
      <c r="I1545">
        <v>0</v>
      </c>
      <c r="J1545">
        <v>2017</v>
      </c>
      <c r="K1545" t="s">
        <v>623</v>
      </c>
      <c r="L1545" t="s">
        <v>7677</v>
      </c>
      <c r="M1545" t="s">
        <v>11736</v>
      </c>
      <c r="N1545" t="s">
        <v>11629</v>
      </c>
      <c r="O1545" s="1">
        <v>42108</v>
      </c>
      <c r="Q1545" t="s">
        <v>11681</v>
      </c>
      <c r="R1545" t="s">
        <v>73</v>
      </c>
      <c r="S1545">
        <v>1.5</v>
      </c>
      <c r="T1545">
        <v>3450</v>
      </c>
      <c r="U1545">
        <v>3402</v>
      </c>
      <c r="V1545">
        <v>0</v>
      </c>
      <c r="W1545" t="s">
        <v>11680</v>
      </c>
      <c r="X1545">
        <v>0</v>
      </c>
      <c r="Y1545" t="s">
        <v>11625</v>
      </c>
    </row>
    <row r="1546" spans="1:25">
      <c r="A1546" t="s">
        <v>8921</v>
      </c>
      <c r="B1546">
        <v>1</v>
      </c>
      <c r="C1546">
        <v>0</v>
      </c>
      <c r="D1546">
        <v>0</v>
      </c>
      <c r="E1546">
        <v>0</v>
      </c>
      <c r="F1546">
        <v>0</v>
      </c>
      <c r="G1546">
        <v>0</v>
      </c>
      <c r="H1546">
        <v>0</v>
      </c>
      <c r="I1546">
        <v>0</v>
      </c>
      <c r="J1546">
        <v>2017</v>
      </c>
      <c r="K1546" t="s">
        <v>623</v>
      </c>
      <c r="L1546" t="s">
        <v>7365</v>
      </c>
      <c r="M1546" t="s">
        <v>11636</v>
      </c>
      <c r="N1546" t="s">
        <v>11629</v>
      </c>
      <c r="O1546" s="1">
        <v>42368</v>
      </c>
      <c r="Q1546" t="s">
        <v>11681</v>
      </c>
      <c r="R1546" t="s">
        <v>73</v>
      </c>
      <c r="S1546">
        <v>20</v>
      </c>
      <c r="T1546">
        <v>61904</v>
      </c>
      <c r="U1546">
        <v>61732</v>
      </c>
      <c r="V1546">
        <v>0</v>
      </c>
      <c r="W1546" t="s">
        <v>11680</v>
      </c>
      <c r="X1546">
        <v>0</v>
      </c>
      <c r="Y1546" t="s">
        <v>11625</v>
      </c>
    </row>
    <row r="1547" spans="1:25">
      <c r="A1547" t="s">
        <v>8921</v>
      </c>
      <c r="B1547">
        <v>1</v>
      </c>
      <c r="C1547">
        <v>0</v>
      </c>
      <c r="D1547">
        <v>0</v>
      </c>
      <c r="E1547">
        <v>0</v>
      </c>
      <c r="F1547">
        <v>0</v>
      </c>
      <c r="G1547">
        <v>0</v>
      </c>
      <c r="H1547">
        <v>0</v>
      </c>
      <c r="I1547">
        <v>0</v>
      </c>
      <c r="J1547">
        <v>2017</v>
      </c>
      <c r="K1547" t="s">
        <v>623</v>
      </c>
      <c r="L1547" t="s">
        <v>7367</v>
      </c>
      <c r="M1547" t="s">
        <v>11636</v>
      </c>
      <c r="N1547" t="s">
        <v>11629</v>
      </c>
      <c r="O1547" s="1">
        <v>42362</v>
      </c>
      <c r="Q1547" t="s">
        <v>11681</v>
      </c>
      <c r="R1547" t="s">
        <v>73</v>
      </c>
      <c r="S1547">
        <v>30</v>
      </c>
      <c r="T1547">
        <v>92642</v>
      </c>
      <c r="U1547">
        <v>92065</v>
      </c>
      <c r="V1547">
        <v>0</v>
      </c>
      <c r="W1547" t="s">
        <v>11680</v>
      </c>
      <c r="X1547">
        <v>0</v>
      </c>
      <c r="Y1547" t="s">
        <v>11625</v>
      </c>
    </row>
    <row r="1548" spans="1:25">
      <c r="A1548" t="s">
        <v>8921</v>
      </c>
      <c r="B1548">
        <v>1</v>
      </c>
      <c r="C1548">
        <v>0</v>
      </c>
      <c r="D1548">
        <v>0</v>
      </c>
      <c r="E1548">
        <v>0</v>
      </c>
      <c r="F1548">
        <v>0</v>
      </c>
      <c r="G1548">
        <v>0</v>
      </c>
      <c r="H1548">
        <v>0</v>
      </c>
      <c r="I1548">
        <v>0</v>
      </c>
      <c r="J1548">
        <v>2017</v>
      </c>
      <c r="K1548" t="s">
        <v>623</v>
      </c>
      <c r="L1548" t="s">
        <v>6049</v>
      </c>
      <c r="M1548" t="s">
        <v>11735</v>
      </c>
      <c r="N1548" t="s">
        <v>11629</v>
      </c>
      <c r="O1548" s="1">
        <v>42257</v>
      </c>
      <c r="Q1548" t="s">
        <v>11681</v>
      </c>
      <c r="R1548" t="s">
        <v>73</v>
      </c>
      <c r="S1548">
        <v>20</v>
      </c>
      <c r="T1548">
        <v>61544</v>
      </c>
      <c r="U1548">
        <v>59606</v>
      </c>
      <c r="V1548">
        <v>0</v>
      </c>
      <c r="W1548" t="s">
        <v>11680</v>
      </c>
      <c r="X1548">
        <v>0</v>
      </c>
      <c r="Y1548" t="s">
        <v>11625</v>
      </c>
    </row>
    <row r="1549" spans="1:25">
      <c r="A1549" t="s">
        <v>8921</v>
      </c>
      <c r="B1549">
        <v>1</v>
      </c>
      <c r="C1549">
        <v>0</v>
      </c>
      <c r="D1549">
        <v>0</v>
      </c>
      <c r="E1549">
        <v>0</v>
      </c>
      <c r="F1549">
        <v>0</v>
      </c>
      <c r="G1549">
        <v>0</v>
      </c>
      <c r="H1549">
        <v>0</v>
      </c>
      <c r="I1549">
        <v>0</v>
      </c>
      <c r="J1549">
        <v>2017</v>
      </c>
      <c r="K1549" t="s">
        <v>623</v>
      </c>
      <c r="L1549" t="s">
        <v>6053</v>
      </c>
      <c r="M1549" t="s">
        <v>11734</v>
      </c>
      <c r="N1549" t="s">
        <v>11629</v>
      </c>
      <c r="O1549" s="1">
        <v>42200</v>
      </c>
      <c r="Q1549" t="s">
        <v>11681</v>
      </c>
      <c r="R1549" t="s">
        <v>73</v>
      </c>
      <c r="S1549">
        <v>7</v>
      </c>
      <c r="T1549">
        <v>18993</v>
      </c>
      <c r="U1549">
        <v>18397</v>
      </c>
      <c r="V1549">
        <v>0</v>
      </c>
      <c r="W1549" t="s">
        <v>11680</v>
      </c>
      <c r="X1549">
        <v>0</v>
      </c>
      <c r="Y1549" t="s">
        <v>11625</v>
      </c>
    </row>
    <row r="1550" spans="1:25">
      <c r="A1550" t="s">
        <v>8921</v>
      </c>
      <c r="B1550">
        <v>1</v>
      </c>
      <c r="C1550">
        <v>0</v>
      </c>
      <c r="D1550">
        <v>0</v>
      </c>
      <c r="E1550">
        <v>0</v>
      </c>
      <c r="F1550">
        <v>0</v>
      </c>
      <c r="G1550">
        <v>0</v>
      </c>
      <c r="H1550">
        <v>0</v>
      </c>
      <c r="I1550">
        <v>0</v>
      </c>
      <c r="J1550">
        <v>2017</v>
      </c>
      <c r="K1550" t="s">
        <v>623</v>
      </c>
      <c r="L1550" t="s">
        <v>6863</v>
      </c>
      <c r="M1550">
        <v>1</v>
      </c>
      <c r="N1550" t="s">
        <v>11629</v>
      </c>
      <c r="O1550" s="1">
        <v>42368</v>
      </c>
      <c r="Q1550" t="s">
        <v>11681</v>
      </c>
      <c r="R1550" t="s">
        <v>73</v>
      </c>
      <c r="S1550">
        <v>20</v>
      </c>
      <c r="T1550">
        <v>47406</v>
      </c>
      <c r="U1550">
        <v>47406</v>
      </c>
      <c r="V1550">
        <v>0</v>
      </c>
      <c r="W1550" t="s">
        <v>11680</v>
      </c>
      <c r="X1550">
        <v>0</v>
      </c>
      <c r="Y1550" t="s">
        <v>11625</v>
      </c>
    </row>
    <row r="1551" spans="1:25">
      <c r="A1551" t="s">
        <v>8921</v>
      </c>
      <c r="B1551">
        <v>1</v>
      </c>
      <c r="C1551">
        <v>0</v>
      </c>
      <c r="D1551">
        <v>0</v>
      </c>
      <c r="E1551">
        <v>0</v>
      </c>
      <c r="F1551">
        <v>0</v>
      </c>
      <c r="G1551">
        <v>0</v>
      </c>
      <c r="H1551">
        <v>0</v>
      </c>
      <c r="I1551">
        <v>0</v>
      </c>
      <c r="J1551">
        <v>2017</v>
      </c>
      <c r="K1551" t="s">
        <v>623</v>
      </c>
      <c r="L1551" t="s">
        <v>6526</v>
      </c>
      <c r="M1551" t="s">
        <v>11733</v>
      </c>
      <c r="N1551" t="s">
        <v>11629</v>
      </c>
      <c r="O1551" s="1">
        <v>41760</v>
      </c>
      <c r="Q1551" t="s">
        <v>11681</v>
      </c>
      <c r="R1551" t="s">
        <v>73</v>
      </c>
      <c r="S1551">
        <v>2</v>
      </c>
      <c r="T1551">
        <v>4318</v>
      </c>
      <c r="U1551">
        <v>4301</v>
      </c>
      <c r="V1551">
        <v>0</v>
      </c>
      <c r="W1551" t="s">
        <v>11680</v>
      </c>
      <c r="X1551">
        <v>0</v>
      </c>
      <c r="Y1551" t="s">
        <v>11625</v>
      </c>
    </row>
    <row r="1552" spans="1:25">
      <c r="A1552" t="s">
        <v>8921</v>
      </c>
      <c r="B1552">
        <v>1</v>
      </c>
      <c r="C1552">
        <v>0</v>
      </c>
      <c r="D1552">
        <v>0</v>
      </c>
      <c r="E1552">
        <v>0</v>
      </c>
      <c r="F1552">
        <v>0</v>
      </c>
      <c r="G1552">
        <v>0</v>
      </c>
      <c r="H1552">
        <v>0</v>
      </c>
      <c r="I1552">
        <v>0</v>
      </c>
      <c r="J1552">
        <v>2017</v>
      </c>
      <c r="K1552" t="s">
        <v>623</v>
      </c>
      <c r="L1552" t="s">
        <v>6986</v>
      </c>
      <c r="M1552" t="s">
        <v>11732</v>
      </c>
      <c r="N1552" t="s">
        <v>11629</v>
      </c>
      <c r="O1552" s="1">
        <v>41487</v>
      </c>
      <c r="Q1552" t="s">
        <v>11681</v>
      </c>
      <c r="R1552" t="s">
        <v>73</v>
      </c>
      <c r="S1552">
        <v>1</v>
      </c>
      <c r="T1552">
        <v>2353</v>
      </c>
      <c r="U1552">
        <v>2353</v>
      </c>
      <c r="V1552">
        <v>0</v>
      </c>
      <c r="W1552" t="s">
        <v>11691</v>
      </c>
      <c r="X1552">
        <v>0</v>
      </c>
      <c r="Y1552" t="s">
        <v>11625</v>
      </c>
    </row>
    <row r="1553" spans="1:25">
      <c r="A1553" t="s">
        <v>8921</v>
      </c>
      <c r="B1553">
        <v>1</v>
      </c>
      <c r="C1553">
        <v>0</v>
      </c>
      <c r="D1553">
        <v>0</v>
      </c>
      <c r="E1553">
        <v>0</v>
      </c>
      <c r="F1553">
        <v>0</v>
      </c>
      <c r="G1553">
        <v>0</v>
      </c>
      <c r="H1553">
        <v>0</v>
      </c>
      <c r="I1553">
        <v>0</v>
      </c>
      <c r="J1553">
        <v>2017</v>
      </c>
      <c r="K1553" t="s">
        <v>623</v>
      </c>
      <c r="L1553" t="s">
        <v>7077</v>
      </c>
      <c r="M1553" t="s">
        <v>11731</v>
      </c>
      <c r="N1553" t="s">
        <v>11629</v>
      </c>
      <c r="O1553" s="1">
        <v>42216</v>
      </c>
      <c r="Q1553" t="s">
        <v>11681</v>
      </c>
      <c r="R1553" t="s">
        <v>73</v>
      </c>
      <c r="S1553">
        <v>10</v>
      </c>
      <c r="T1553">
        <v>24558</v>
      </c>
      <c r="U1553">
        <v>24453</v>
      </c>
      <c r="V1553">
        <v>0</v>
      </c>
      <c r="W1553" t="s">
        <v>11680</v>
      </c>
      <c r="X1553">
        <v>0</v>
      </c>
      <c r="Y1553" t="s">
        <v>11625</v>
      </c>
    </row>
    <row r="1554" spans="1:25">
      <c r="A1554" t="s">
        <v>8921</v>
      </c>
      <c r="B1554">
        <v>1</v>
      </c>
      <c r="C1554">
        <v>0</v>
      </c>
      <c r="D1554">
        <v>0</v>
      </c>
      <c r="E1554">
        <v>0</v>
      </c>
      <c r="F1554">
        <v>0</v>
      </c>
      <c r="G1554">
        <v>0</v>
      </c>
      <c r="H1554">
        <v>0</v>
      </c>
      <c r="I1554">
        <v>0</v>
      </c>
      <c r="J1554">
        <v>2017</v>
      </c>
      <c r="K1554" t="s">
        <v>623</v>
      </c>
      <c r="L1554" t="s">
        <v>7613</v>
      </c>
      <c r="M1554">
        <v>1</v>
      </c>
      <c r="N1554" t="s">
        <v>11629</v>
      </c>
      <c r="O1554" s="1">
        <v>41153</v>
      </c>
      <c r="Q1554" t="s">
        <v>11681</v>
      </c>
      <c r="R1554" t="s">
        <v>73</v>
      </c>
      <c r="S1554">
        <v>1</v>
      </c>
      <c r="T1554">
        <v>1665</v>
      </c>
      <c r="U1554">
        <v>1665</v>
      </c>
      <c r="V1554">
        <v>0</v>
      </c>
      <c r="W1554" t="s">
        <v>11680</v>
      </c>
      <c r="X1554">
        <v>0</v>
      </c>
      <c r="Y1554" t="s">
        <v>11625</v>
      </c>
    </row>
    <row r="1555" spans="1:25">
      <c r="A1555" t="s">
        <v>8921</v>
      </c>
      <c r="B1555">
        <v>1</v>
      </c>
      <c r="C1555">
        <v>0</v>
      </c>
      <c r="D1555">
        <v>0</v>
      </c>
      <c r="E1555">
        <v>0</v>
      </c>
      <c r="F1555">
        <v>0</v>
      </c>
      <c r="G1555">
        <v>0</v>
      </c>
      <c r="H1555">
        <v>0</v>
      </c>
      <c r="I1555">
        <v>0</v>
      </c>
      <c r="J1555">
        <v>2017</v>
      </c>
      <c r="K1555" t="s">
        <v>623</v>
      </c>
      <c r="L1555" t="s">
        <v>7680</v>
      </c>
      <c r="M1555" t="s">
        <v>11730</v>
      </c>
      <c r="N1555" t="s">
        <v>11629</v>
      </c>
      <c r="O1555" s="1">
        <v>42163</v>
      </c>
      <c r="Q1555" t="s">
        <v>11681</v>
      </c>
      <c r="R1555" t="s">
        <v>73</v>
      </c>
      <c r="S1555">
        <v>5</v>
      </c>
      <c r="T1555">
        <v>10100</v>
      </c>
      <c r="U1555">
        <v>10042</v>
      </c>
      <c r="V1555">
        <v>0</v>
      </c>
      <c r="W1555" t="s">
        <v>11680</v>
      </c>
      <c r="X1555">
        <v>0</v>
      </c>
      <c r="Y1555" t="s">
        <v>11625</v>
      </c>
    </row>
    <row r="1556" spans="1:25">
      <c r="A1556" t="s">
        <v>8921</v>
      </c>
      <c r="B1556">
        <v>1</v>
      </c>
      <c r="C1556">
        <v>0</v>
      </c>
      <c r="D1556">
        <v>0</v>
      </c>
      <c r="E1556">
        <v>0</v>
      </c>
      <c r="F1556">
        <v>0</v>
      </c>
      <c r="G1556">
        <v>0</v>
      </c>
      <c r="H1556">
        <v>0</v>
      </c>
      <c r="I1556">
        <v>0</v>
      </c>
      <c r="J1556">
        <v>2017</v>
      </c>
      <c r="K1556" t="s">
        <v>623</v>
      </c>
      <c r="L1556" t="s">
        <v>7683</v>
      </c>
      <c r="M1556" t="s">
        <v>11729</v>
      </c>
      <c r="N1556" t="s">
        <v>11629</v>
      </c>
      <c r="O1556" s="1">
        <v>42163</v>
      </c>
      <c r="Q1556" t="s">
        <v>11681</v>
      </c>
      <c r="R1556" t="s">
        <v>73</v>
      </c>
      <c r="S1556">
        <v>5</v>
      </c>
      <c r="T1556">
        <v>10121</v>
      </c>
      <c r="U1556">
        <v>10071</v>
      </c>
      <c r="V1556">
        <v>0</v>
      </c>
      <c r="W1556" t="s">
        <v>11680</v>
      </c>
      <c r="X1556">
        <v>0</v>
      </c>
      <c r="Y1556" t="s">
        <v>11625</v>
      </c>
    </row>
    <row r="1557" spans="1:25">
      <c r="A1557" t="s">
        <v>8921</v>
      </c>
      <c r="B1557">
        <v>1</v>
      </c>
      <c r="C1557">
        <v>0</v>
      </c>
      <c r="D1557">
        <v>0</v>
      </c>
      <c r="E1557">
        <v>0</v>
      </c>
      <c r="F1557">
        <v>0</v>
      </c>
      <c r="G1557">
        <v>0</v>
      </c>
      <c r="H1557">
        <v>0</v>
      </c>
      <c r="I1557">
        <v>0</v>
      </c>
      <c r="J1557">
        <v>2017</v>
      </c>
      <c r="K1557" t="s">
        <v>623</v>
      </c>
      <c r="L1557" t="s">
        <v>7690</v>
      </c>
      <c r="M1557" t="s">
        <v>11728</v>
      </c>
      <c r="N1557" t="s">
        <v>11629</v>
      </c>
      <c r="O1557" s="1">
        <v>41944</v>
      </c>
      <c r="Q1557" t="s">
        <v>11681</v>
      </c>
      <c r="R1557" t="s">
        <v>73</v>
      </c>
      <c r="S1557">
        <v>1.5</v>
      </c>
      <c r="T1557">
        <v>3698</v>
      </c>
      <c r="U1557">
        <v>3686</v>
      </c>
      <c r="V1557">
        <v>0</v>
      </c>
      <c r="W1557" t="s">
        <v>11680</v>
      </c>
      <c r="X1557">
        <v>0</v>
      </c>
      <c r="Y1557" t="s">
        <v>11625</v>
      </c>
    </row>
    <row r="1558" spans="1:25">
      <c r="A1558" t="s">
        <v>8921</v>
      </c>
      <c r="B1558">
        <v>1</v>
      </c>
      <c r="C1558">
        <v>0</v>
      </c>
      <c r="D1558">
        <v>0</v>
      </c>
      <c r="E1558">
        <v>0</v>
      </c>
      <c r="F1558">
        <v>0</v>
      </c>
      <c r="G1558">
        <v>0</v>
      </c>
      <c r="H1558">
        <v>0</v>
      </c>
      <c r="I1558">
        <v>0</v>
      </c>
      <c r="J1558">
        <v>2017</v>
      </c>
      <c r="K1558" t="s">
        <v>623</v>
      </c>
      <c r="L1558" t="s">
        <v>7693</v>
      </c>
      <c r="M1558" t="s">
        <v>11727</v>
      </c>
      <c r="N1558" t="s">
        <v>11629</v>
      </c>
      <c r="O1558" s="1">
        <v>41944</v>
      </c>
      <c r="Q1558" t="s">
        <v>11681</v>
      </c>
      <c r="R1558" t="s">
        <v>73</v>
      </c>
      <c r="S1558">
        <v>1.5</v>
      </c>
      <c r="T1558">
        <v>3798</v>
      </c>
      <c r="U1558">
        <v>3757</v>
      </c>
      <c r="V1558">
        <v>0</v>
      </c>
      <c r="W1558" t="s">
        <v>11680</v>
      </c>
      <c r="X1558">
        <v>0</v>
      </c>
      <c r="Y1558" t="s">
        <v>11625</v>
      </c>
    </row>
    <row r="1559" spans="1:25">
      <c r="A1559" t="s">
        <v>8921</v>
      </c>
      <c r="B1559">
        <v>1</v>
      </c>
      <c r="C1559">
        <v>0</v>
      </c>
      <c r="D1559">
        <v>0</v>
      </c>
      <c r="E1559">
        <v>0</v>
      </c>
      <c r="F1559">
        <v>0</v>
      </c>
      <c r="G1559">
        <v>0</v>
      </c>
      <c r="H1559">
        <v>0</v>
      </c>
      <c r="I1559">
        <v>0</v>
      </c>
      <c r="J1559">
        <v>2017</v>
      </c>
      <c r="K1559" t="s">
        <v>623</v>
      </c>
      <c r="L1559" t="s">
        <v>6057</v>
      </c>
      <c r="M1559" t="s">
        <v>11636</v>
      </c>
      <c r="N1559" t="s">
        <v>11629</v>
      </c>
      <c r="O1559" s="1">
        <v>42339</v>
      </c>
      <c r="Q1559" t="s">
        <v>11681</v>
      </c>
      <c r="R1559" t="s">
        <v>73</v>
      </c>
      <c r="S1559">
        <v>20</v>
      </c>
      <c r="T1559">
        <v>39589</v>
      </c>
      <c r="U1559">
        <v>39394</v>
      </c>
      <c r="V1559">
        <v>0</v>
      </c>
      <c r="W1559" t="s">
        <v>11680</v>
      </c>
      <c r="X1559">
        <v>0</v>
      </c>
      <c r="Y1559" t="s">
        <v>11625</v>
      </c>
    </row>
    <row r="1560" spans="1:25">
      <c r="A1560" t="s">
        <v>8921</v>
      </c>
      <c r="B1560">
        <v>1</v>
      </c>
      <c r="C1560">
        <v>0</v>
      </c>
      <c r="D1560">
        <v>0</v>
      </c>
      <c r="E1560">
        <v>0</v>
      </c>
      <c r="F1560">
        <v>0</v>
      </c>
      <c r="G1560">
        <v>0</v>
      </c>
      <c r="H1560">
        <v>0</v>
      </c>
      <c r="I1560">
        <v>0</v>
      </c>
      <c r="J1560">
        <v>2017</v>
      </c>
      <c r="K1560" t="s">
        <v>623</v>
      </c>
      <c r="L1560" t="s">
        <v>6157</v>
      </c>
      <c r="M1560" t="s">
        <v>11636</v>
      </c>
      <c r="N1560" t="s">
        <v>11629</v>
      </c>
      <c r="O1560" s="1">
        <v>42186</v>
      </c>
      <c r="Q1560" t="s">
        <v>11681</v>
      </c>
      <c r="R1560" t="s">
        <v>73</v>
      </c>
      <c r="S1560">
        <v>20</v>
      </c>
      <c r="T1560">
        <v>41997</v>
      </c>
      <c r="U1560">
        <v>41997</v>
      </c>
      <c r="V1560">
        <v>0</v>
      </c>
      <c r="W1560" t="s">
        <v>11680</v>
      </c>
      <c r="X1560">
        <v>0</v>
      </c>
      <c r="Y1560" t="s">
        <v>11625</v>
      </c>
    </row>
    <row r="1561" spans="1:25">
      <c r="A1561" t="s">
        <v>8921</v>
      </c>
      <c r="B1561">
        <v>1</v>
      </c>
      <c r="C1561">
        <v>0</v>
      </c>
      <c r="D1561">
        <v>0</v>
      </c>
      <c r="E1561">
        <v>0</v>
      </c>
      <c r="F1561">
        <v>0</v>
      </c>
      <c r="G1561">
        <v>0</v>
      </c>
      <c r="H1561">
        <v>0</v>
      </c>
      <c r="I1561">
        <v>0</v>
      </c>
      <c r="J1561">
        <v>2017</v>
      </c>
      <c r="K1561" t="s">
        <v>623</v>
      </c>
      <c r="L1561" t="s">
        <v>6339</v>
      </c>
      <c r="M1561" t="s">
        <v>11636</v>
      </c>
      <c r="N1561" t="s">
        <v>11629</v>
      </c>
      <c r="O1561" s="1">
        <v>42332</v>
      </c>
      <c r="Q1561" t="s">
        <v>11681</v>
      </c>
      <c r="R1561" t="s">
        <v>73</v>
      </c>
      <c r="S1561">
        <v>5</v>
      </c>
      <c r="T1561">
        <v>11632</v>
      </c>
      <c r="U1561">
        <v>11592</v>
      </c>
      <c r="V1561">
        <v>0</v>
      </c>
      <c r="W1561" t="s">
        <v>11680</v>
      </c>
      <c r="X1561">
        <v>0</v>
      </c>
      <c r="Y1561" t="s">
        <v>11625</v>
      </c>
    </row>
    <row r="1562" spans="1:25">
      <c r="A1562" t="s">
        <v>8921</v>
      </c>
      <c r="B1562">
        <v>1</v>
      </c>
      <c r="C1562">
        <v>0</v>
      </c>
      <c r="D1562">
        <v>0</v>
      </c>
      <c r="E1562">
        <v>0</v>
      </c>
      <c r="F1562">
        <v>0</v>
      </c>
      <c r="G1562">
        <v>0</v>
      </c>
      <c r="H1562">
        <v>0</v>
      </c>
      <c r="I1562">
        <v>0</v>
      </c>
      <c r="J1562">
        <v>2017</v>
      </c>
      <c r="K1562" t="s">
        <v>623</v>
      </c>
      <c r="L1562" t="s">
        <v>6498</v>
      </c>
      <c r="M1562" t="s">
        <v>11636</v>
      </c>
      <c r="N1562" t="s">
        <v>11629</v>
      </c>
      <c r="O1562" s="1">
        <v>42233</v>
      </c>
      <c r="Q1562" t="s">
        <v>11681</v>
      </c>
      <c r="R1562" t="s">
        <v>73</v>
      </c>
      <c r="S1562">
        <v>20</v>
      </c>
      <c r="T1562">
        <v>50919</v>
      </c>
      <c r="U1562">
        <v>50919</v>
      </c>
      <c r="V1562">
        <v>0</v>
      </c>
      <c r="W1562" t="s">
        <v>11680</v>
      </c>
      <c r="X1562">
        <v>0</v>
      </c>
      <c r="Y1562" t="s">
        <v>11625</v>
      </c>
    </row>
    <row r="1563" spans="1:25">
      <c r="A1563" t="s">
        <v>8921</v>
      </c>
      <c r="B1563">
        <v>1</v>
      </c>
      <c r="C1563">
        <v>0</v>
      </c>
      <c r="D1563">
        <v>0</v>
      </c>
      <c r="E1563">
        <v>0</v>
      </c>
      <c r="F1563">
        <v>0</v>
      </c>
      <c r="G1563">
        <v>0</v>
      </c>
      <c r="H1563">
        <v>0</v>
      </c>
      <c r="I1563">
        <v>0</v>
      </c>
      <c r="J1563">
        <v>2017</v>
      </c>
      <c r="K1563" t="s">
        <v>623</v>
      </c>
      <c r="L1563" t="s">
        <v>6549</v>
      </c>
      <c r="M1563" t="s">
        <v>11636</v>
      </c>
      <c r="N1563" t="s">
        <v>11629</v>
      </c>
      <c r="O1563" s="1">
        <v>42278</v>
      </c>
      <c r="Q1563" t="s">
        <v>11681</v>
      </c>
      <c r="R1563" t="s">
        <v>73</v>
      </c>
      <c r="S1563">
        <v>1.5</v>
      </c>
      <c r="T1563">
        <v>3169</v>
      </c>
      <c r="U1563">
        <v>3169</v>
      </c>
      <c r="V1563">
        <v>0</v>
      </c>
      <c r="W1563" t="s">
        <v>11680</v>
      </c>
      <c r="X1563">
        <v>0</v>
      </c>
      <c r="Y1563" t="s">
        <v>11625</v>
      </c>
    </row>
    <row r="1564" spans="1:25">
      <c r="A1564" t="s">
        <v>8921</v>
      </c>
      <c r="B1564">
        <v>1</v>
      </c>
      <c r="C1564">
        <v>0</v>
      </c>
      <c r="D1564">
        <v>0</v>
      </c>
      <c r="E1564">
        <v>0</v>
      </c>
      <c r="F1564">
        <v>0</v>
      </c>
      <c r="G1564">
        <v>0</v>
      </c>
      <c r="H1564">
        <v>0</v>
      </c>
      <c r="I1564">
        <v>0</v>
      </c>
      <c r="J1564">
        <v>2017</v>
      </c>
      <c r="K1564" t="s">
        <v>623</v>
      </c>
      <c r="L1564" t="s">
        <v>6553</v>
      </c>
      <c r="M1564" t="s">
        <v>11636</v>
      </c>
      <c r="N1564" t="s">
        <v>11629</v>
      </c>
      <c r="O1564" s="1">
        <v>42278</v>
      </c>
      <c r="Q1564" t="s">
        <v>11681</v>
      </c>
      <c r="R1564" t="s">
        <v>73</v>
      </c>
      <c r="S1564">
        <v>1.5</v>
      </c>
      <c r="T1564">
        <v>2971</v>
      </c>
      <c r="U1564">
        <v>2971</v>
      </c>
      <c r="V1564">
        <v>0</v>
      </c>
      <c r="W1564" t="s">
        <v>11680</v>
      </c>
      <c r="X1564">
        <v>0</v>
      </c>
      <c r="Y1564" t="s">
        <v>11625</v>
      </c>
    </row>
    <row r="1565" spans="1:25">
      <c r="A1565" t="s">
        <v>8921</v>
      </c>
      <c r="B1565">
        <v>1</v>
      </c>
      <c r="C1565">
        <v>0</v>
      </c>
      <c r="D1565">
        <v>0</v>
      </c>
      <c r="E1565">
        <v>0</v>
      </c>
      <c r="F1565">
        <v>0</v>
      </c>
      <c r="G1565">
        <v>0</v>
      </c>
      <c r="H1565">
        <v>0</v>
      </c>
      <c r="I1565">
        <v>0</v>
      </c>
      <c r="J1565">
        <v>2017</v>
      </c>
      <c r="K1565" t="s">
        <v>623</v>
      </c>
      <c r="L1565" t="s">
        <v>6668</v>
      </c>
      <c r="M1565" t="s">
        <v>11636</v>
      </c>
      <c r="N1565" t="s">
        <v>11629</v>
      </c>
      <c r="O1565" s="1">
        <v>42309</v>
      </c>
      <c r="Q1565" t="s">
        <v>11681</v>
      </c>
      <c r="R1565" t="s">
        <v>73</v>
      </c>
      <c r="S1565">
        <v>26.66</v>
      </c>
      <c r="T1565">
        <v>61672</v>
      </c>
      <c r="U1565">
        <v>61174</v>
      </c>
      <c r="V1565">
        <v>0</v>
      </c>
      <c r="W1565" t="s">
        <v>11680</v>
      </c>
      <c r="X1565">
        <v>0</v>
      </c>
      <c r="Y1565" t="s">
        <v>11625</v>
      </c>
    </row>
    <row r="1566" spans="1:25">
      <c r="A1566" t="s">
        <v>8921</v>
      </c>
      <c r="B1566">
        <v>1</v>
      </c>
      <c r="C1566">
        <v>0</v>
      </c>
      <c r="D1566">
        <v>0</v>
      </c>
      <c r="E1566">
        <v>0</v>
      </c>
      <c r="F1566">
        <v>0</v>
      </c>
      <c r="G1566">
        <v>0</v>
      </c>
      <c r="H1566">
        <v>0</v>
      </c>
      <c r="I1566">
        <v>0</v>
      </c>
      <c r="J1566">
        <v>2017</v>
      </c>
      <c r="K1566" t="s">
        <v>623</v>
      </c>
      <c r="L1566" t="s">
        <v>6694</v>
      </c>
      <c r="M1566" t="s">
        <v>11636</v>
      </c>
      <c r="N1566" t="s">
        <v>11629</v>
      </c>
      <c r="O1566" s="1">
        <v>42095</v>
      </c>
      <c r="Q1566" t="s">
        <v>11681</v>
      </c>
      <c r="R1566" t="s">
        <v>73</v>
      </c>
      <c r="S1566">
        <v>1.5</v>
      </c>
      <c r="T1566">
        <v>3945</v>
      </c>
      <c r="U1566">
        <v>3945</v>
      </c>
      <c r="V1566">
        <v>0</v>
      </c>
      <c r="W1566" t="s">
        <v>11680</v>
      </c>
      <c r="X1566">
        <v>0</v>
      </c>
      <c r="Y1566" t="s">
        <v>11625</v>
      </c>
    </row>
    <row r="1567" spans="1:25">
      <c r="A1567" t="s">
        <v>8921</v>
      </c>
      <c r="B1567">
        <v>1</v>
      </c>
      <c r="C1567">
        <v>0</v>
      </c>
      <c r="D1567">
        <v>0</v>
      </c>
      <c r="E1567">
        <v>0</v>
      </c>
      <c r="F1567">
        <v>0</v>
      </c>
      <c r="G1567">
        <v>0</v>
      </c>
      <c r="H1567">
        <v>0</v>
      </c>
      <c r="I1567">
        <v>0</v>
      </c>
      <c r="J1567">
        <v>2017</v>
      </c>
      <c r="K1567" t="s">
        <v>623</v>
      </c>
      <c r="L1567" t="s">
        <v>6879</v>
      </c>
      <c r="M1567" t="s">
        <v>11636</v>
      </c>
      <c r="N1567" t="s">
        <v>11629</v>
      </c>
      <c r="O1567" s="1">
        <v>42095</v>
      </c>
      <c r="Q1567" t="s">
        <v>11681</v>
      </c>
      <c r="R1567" t="s">
        <v>73</v>
      </c>
      <c r="S1567">
        <v>1.5</v>
      </c>
      <c r="T1567">
        <v>3538</v>
      </c>
      <c r="U1567">
        <v>3538</v>
      </c>
      <c r="V1567">
        <v>0</v>
      </c>
      <c r="W1567" t="s">
        <v>11680</v>
      </c>
      <c r="X1567">
        <v>0</v>
      </c>
      <c r="Y1567" t="s">
        <v>11625</v>
      </c>
    </row>
    <row r="1568" spans="1:25">
      <c r="A1568" t="s">
        <v>8921</v>
      </c>
      <c r="B1568">
        <v>1</v>
      </c>
      <c r="C1568">
        <v>0</v>
      </c>
      <c r="D1568">
        <v>0</v>
      </c>
      <c r="E1568">
        <v>0</v>
      </c>
      <c r="F1568">
        <v>0</v>
      </c>
      <c r="G1568">
        <v>0</v>
      </c>
      <c r="H1568">
        <v>0</v>
      </c>
      <c r="I1568">
        <v>0</v>
      </c>
      <c r="J1568">
        <v>2017</v>
      </c>
      <c r="K1568" t="s">
        <v>623</v>
      </c>
      <c r="L1568" t="s">
        <v>6890</v>
      </c>
      <c r="M1568" t="s">
        <v>11636</v>
      </c>
      <c r="N1568" t="s">
        <v>11629</v>
      </c>
      <c r="O1568" s="1">
        <v>42095</v>
      </c>
      <c r="Q1568" t="s">
        <v>11681</v>
      </c>
      <c r="R1568" t="s">
        <v>73</v>
      </c>
      <c r="S1568">
        <v>1.5</v>
      </c>
      <c r="T1568">
        <v>3542</v>
      </c>
      <c r="U1568">
        <v>3542</v>
      </c>
      <c r="V1568">
        <v>0</v>
      </c>
      <c r="W1568" t="s">
        <v>11680</v>
      </c>
      <c r="X1568">
        <v>0</v>
      </c>
      <c r="Y1568" t="s">
        <v>11625</v>
      </c>
    </row>
    <row r="1569" spans="1:25">
      <c r="A1569" t="s">
        <v>8921</v>
      </c>
      <c r="B1569">
        <v>1</v>
      </c>
      <c r="C1569">
        <v>0</v>
      </c>
      <c r="D1569">
        <v>0</v>
      </c>
      <c r="E1569">
        <v>0</v>
      </c>
      <c r="F1569">
        <v>0</v>
      </c>
      <c r="G1569">
        <v>0</v>
      </c>
      <c r="H1569">
        <v>0</v>
      </c>
      <c r="I1569">
        <v>0</v>
      </c>
      <c r="J1569">
        <v>2017</v>
      </c>
      <c r="K1569" t="s">
        <v>623</v>
      </c>
      <c r="L1569" t="s">
        <v>7219</v>
      </c>
      <c r="M1569" t="s">
        <v>11636</v>
      </c>
      <c r="N1569" t="s">
        <v>11629</v>
      </c>
      <c r="O1569" s="1">
        <v>42217</v>
      </c>
      <c r="Q1569" t="s">
        <v>11681</v>
      </c>
      <c r="R1569" t="s">
        <v>73</v>
      </c>
      <c r="S1569">
        <v>16.66</v>
      </c>
      <c r="T1569">
        <v>42981</v>
      </c>
      <c r="U1569">
        <v>40378</v>
      </c>
      <c r="V1569">
        <v>0</v>
      </c>
      <c r="W1569" t="s">
        <v>11680</v>
      </c>
      <c r="X1569">
        <v>0</v>
      </c>
      <c r="Y1569" t="s">
        <v>11625</v>
      </c>
    </row>
    <row r="1570" spans="1:25">
      <c r="A1570" t="s">
        <v>8921</v>
      </c>
      <c r="B1570">
        <v>1</v>
      </c>
      <c r="C1570">
        <v>0</v>
      </c>
      <c r="D1570">
        <v>0</v>
      </c>
      <c r="E1570">
        <v>0</v>
      </c>
      <c r="F1570">
        <v>0</v>
      </c>
      <c r="G1570">
        <v>0</v>
      </c>
      <c r="H1570">
        <v>0</v>
      </c>
      <c r="I1570">
        <v>0</v>
      </c>
      <c r="J1570">
        <v>2017</v>
      </c>
      <c r="K1570" t="s">
        <v>623</v>
      </c>
      <c r="L1570" t="s">
        <v>7391</v>
      </c>
      <c r="M1570" t="s">
        <v>11636</v>
      </c>
      <c r="N1570" t="s">
        <v>11629</v>
      </c>
      <c r="O1570" s="1">
        <v>42309</v>
      </c>
      <c r="Q1570" t="s">
        <v>11681</v>
      </c>
      <c r="R1570" t="s">
        <v>73</v>
      </c>
      <c r="S1570">
        <v>20</v>
      </c>
      <c r="T1570">
        <v>44382</v>
      </c>
      <c r="U1570">
        <v>44033</v>
      </c>
      <c r="V1570">
        <v>0</v>
      </c>
      <c r="W1570" t="s">
        <v>11680</v>
      </c>
      <c r="X1570">
        <v>0</v>
      </c>
      <c r="Y1570" t="s">
        <v>11625</v>
      </c>
    </row>
    <row r="1571" spans="1:25">
      <c r="A1571" t="s">
        <v>8921</v>
      </c>
      <c r="B1571">
        <v>1</v>
      </c>
      <c r="C1571">
        <v>0</v>
      </c>
      <c r="D1571">
        <v>0</v>
      </c>
      <c r="E1571">
        <v>0</v>
      </c>
      <c r="F1571">
        <v>0</v>
      </c>
      <c r="G1571">
        <v>0</v>
      </c>
      <c r="H1571">
        <v>0</v>
      </c>
      <c r="I1571">
        <v>0</v>
      </c>
      <c r="J1571">
        <v>2017</v>
      </c>
      <c r="K1571" t="s">
        <v>623</v>
      </c>
      <c r="L1571" t="s">
        <v>7624</v>
      </c>
      <c r="M1571" t="s">
        <v>11726</v>
      </c>
      <c r="N1571" t="s">
        <v>11629</v>
      </c>
      <c r="O1571" s="1">
        <v>42064</v>
      </c>
      <c r="Q1571" t="s">
        <v>11681</v>
      </c>
      <c r="R1571" t="s">
        <v>73</v>
      </c>
      <c r="S1571">
        <v>1.5</v>
      </c>
      <c r="T1571">
        <v>3093</v>
      </c>
      <c r="U1571">
        <v>3047</v>
      </c>
      <c r="V1571">
        <v>0</v>
      </c>
      <c r="W1571" t="s">
        <v>11680</v>
      </c>
      <c r="X1571">
        <v>0</v>
      </c>
      <c r="Y1571" t="s">
        <v>11625</v>
      </c>
    </row>
    <row r="1572" spans="1:25">
      <c r="A1572" t="s">
        <v>8921</v>
      </c>
      <c r="B1572">
        <v>1</v>
      </c>
      <c r="C1572">
        <v>0</v>
      </c>
      <c r="D1572">
        <v>0</v>
      </c>
      <c r="E1572">
        <v>0</v>
      </c>
      <c r="F1572">
        <v>0</v>
      </c>
      <c r="G1572">
        <v>0</v>
      </c>
      <c r="H1572">
        <v>0</v>
      </c>
      <c r="I1572">
        <v>0</v>
      </c>
      <c r="J1572">
        <v>2017</v>
      </c>
      <c r="K1572" t="s">
        <v>623</v>
      </c>
      <c r="L1572" t="s">
        <v>6396</v>
      </c>
      <c r="M1572" t="s">
        <v>11636</v>
      </c>
      <c r="N1572" t="s">
        <v>11629</v>
      </c>
      <c r="O1572" s="1">
        <v>42142</v>
      </c>
      <c r="Q1572" t="s">
        <v>11681</v>
      </c>
      <c r="R1572" t="s">
        <v>73</v>
      </c>
      <c r="S1572">
        <v>20</v>
      </c>
      <c r="T1572">
        <v>52093</v>
      </c>
      <c r="U1572">
        <v>52093</v>
      </c>
      <c r="V1572">
        <v>0</v>
      </c>
      <c r="W1572" t="s">
        <v>11680</v>
      </c>
      <c r="X1572">
        <v>0</v>
      </c>
      <c r="Y1572" t="s">
        <v>11625</v>
      </c>
    </row>
    <row r="1573" spans="1:25">
      <c r="A1573" t="s">
        <v>8921</v>
      </c>
      <c r="B1573">
        <v>1</v>
      </c>
      <c r="C1573">
        <v>0</v>
      </c>
      <c r="D1573">
        <v>0</v>
      </c>
      <c r="E1573">
        <v>0</v>
      </c>
      <c r="F1573">
        <v>0</v>
      </c>
      <c r="G1573">
        <v>0</v>
      </c>
      <c r="H1573">
        <v>0</v>
      </c>
      <c r="I1573">
        <v>0</v>
      </c>
      <c r="J1573">
        <v>2017</v>
      </c>
      <c r="K1573" t="s">
        <v>623</v>
      </c>
      <c r="L1573" t="s">
        <v>6949</v>
      </c>
      <c r="M1573" t="s">
        <v>11636</v>
      </c>
      <c r="N1573" t="s">
        <v>11629</v>
      </c>
      <c r="O1573" s="1">
        <v>42357</v>
      </c>
      <c r="Q1573" t="s">
        <v>11681</v>
      </c>
      <c r="R1573" t="s">
        <v>73</v>
      </c>
      <c r="S1573">
        <v>1.5</v>
      </c>
      <c r="T1573">
        <v>4058</v>
      </c>
      <c r="U1573">
        <v>4058</v>
      </c>
      <c r="V1573">
        <v>0</v>
      </c>
      <c r="W1573" t="s">
        <v>11680</v>
      </c>
      <c r="X1573">
        <v>0</v>
      </c>
    </row>
    <row r="1574" spans="1:25">
      <c r="A1574" t="s">
        <v>8921</v>
      </c>
      <c r="B1574">
        <v>1</v>
      </c>
      <c r="C1574">
        <v>0</v>
      </c>
      <c r="D1574">
        <v>0</v>
      </c>
      <c r="E1574">
        <v>0</v>
      </c>
      <c r="F1574">
        <v>0</v>
      </c>
      <c r="G1574">
        <v>0</v>
      </c>
      <c r="H1574">
        <v>0</v>
      </c>
      <c r="I1574">
        <v>0</v>
      </c>
      <c r="J1574">
        <v>2017</v>
      </c>
      <c r="K1574" t="s">
        <v>623</v>
      </c>
      <c r="L1574" t="s">
        <v>7578</v>
      </c>
      <c r="M1574" t="s">
        <v>11636</v>
      </c>
      <c r="N1574" t="s">
        <v>11629</v>
      </c>
      <c r="O1574" s="1">
        <v>42125</v>
      </c>
      <c r="Q1574" t="s">
        <v>11681</v>
      </c>
      <c r="R1574" t="s">
        <v>73</v>
      </c>
      <c r="S1574">
        <v>1.5</v>
      </c>
      <c r="T1574">
        <v>3674</v>
      </c>
      <c r="U1574">
        <v>3674</v>
      </c>
      <c r="V1574">
        <v>0</v>
      </c>
      <c r="W1574" t="s">
        <v>11680</v>
      </c>
      <c r="X1574">
        <v>0</v>
      </c>
    </row>
    <row r="1575" spans="1:25">
      <c r="A1575" t="s">
        <v>8921</v>
      </c>
      <c r="B1575">
        <v>1</v>
      </c>
      <c r="C1575">
        <v>0</v>
      </c>
      <c r="D1575">
        <v>0</v>
      </c>
      <c r="E1575">
        <v>0</v>
      </c>
      <c r="F1575">
        <v>0</v>
      </c>
      <c r="G1575">
        <v>0</v>
      </c>
      <c r="H1575">
        <v>0</v>
      </c>
      <c r="I1575">
        <v>0</v>
      </c>
      <c r="J1575">
        <v>2017</v>
      </c>
      <c r="K1575" t="s">
        <v>623</v>
      </c>
      <c r="L1575" t="s">
        <v>6617</v>
      </c>
      <c r="M1575">
        <v>1</v>
      </c>
      <c r="N1575" t="s">
        <v>11629</v>
      </c>
      <c r="O1575" s="1">
        <v>42075</v>
      </c>
      <c r="Q1575" t="s">
        <v>11681</v>
      </c>
      <c r="R1575" t="s">
        <v>73</v>
      </c>
      <c r="S1575">
        <v>1.5</v>
      </c>
      <c r="T1575">
        <v>2804</v>
      </c>
      <c r="U1575">
        <v>2804</v>
      </c>
      <c r="V1575">
        <v>0</v>
      </c>
      <c r="W1575" t="s">
        <v>11680</v>
      </c>
      <c r="X1575">
        <v>0</v>
      </c>
    </row>
    <row r="1576" spans="1:25">
      <c r="A1576" t="s">
        <v>8921</v>
      </c>
      <c r="B1576">
        <v>1</v>
      </c>
      <c r="C1576">
        <v>0</v>
      </c>
      <c r="D1576">
        <v>0</v>
      </c>
      <c r="E1576">
        <v>0</v>
      </c>
      <c r="F1576">
        <v>0</v>
      </c>
      <c r="G1576">
        <v>0</v>
      </c>
      <c r="H1576">
        <v>0</v>
      </c>
      <c r="I1576">
        <v>0</v>
      </c>
      <c r="J1576">
        <v>2017</v>
      </c>
      <c r="K1576" t="s">
        <v>623</v>
      </c>
      <c r="L1576" t="s">
        <v>6623</v>
      </c>
      <c r="M1576">
        <v>1</v>
      </c>
      <c r="N1576" t="s">
        <v>11725</v>
      </c>
      <c r="O1576" s="1">
        <v>42439</v>
      </c>
      <c r="Q1576" t="s">
        <v>11681</v>
      </c>
      <c r="R1576" t="s">
        <v>73</v>
      </c>
      <c r="S1576">
        <v>1.75</v>
      </c>
      <c r="T1576">
        <v>3218</v>
      </c>
      <c r="U1576">
        <v>3218</v>
      </c>
      <c r="V1576">
        <v>0</v>
      </c>
      <c r="W1576" t="s">
        <v>11680</v>
      </c>
      <c r="X1576">
        <v>0</v>
      </c>
    </row>
    <row r="1577" spans="1:25">
      <c r="A1577" t="s">
        <v>8921</v>
      </c>
      <c r="B1577">
        <v>1</v>
      </c>
      <c r="C1577">
        <v>0</v>
      </c>
      <c r="D1577">
        <v>0</v>
      </c>
      <c r="E1577">
        <v>0</v>
      </c>
      <c r="F1577">
        <v>0</v>
      </c>
      <c r="G1577">
        <v>0</v>
      </c>
      <c r="H1577">
        <v>0</v>
      </c>
      <c r="I1577">
        <v>0</v>
      </c>
      <c r="J1577">
        <v>2017</v>
      </c>
      <c r="K1577" t="s">
        <v>623</v>
      </c>
      <c r="L1577" t="s">
        <v>6709</v>
      </c>
      <c r="M1577" t="s">
        <v>11636</v>
      </c>
      <c r="N1577" t="s">
        <v>11629</v>
      </c>
      <c r="O1577" s="1">
        <v>42472</v>
      </c>
      <c r="Q1577" t="s">
        <v>11681</v>
      </c>
      <c r="R1577" t="s">
        <v>73</v>
      </c>
      <c r="S1577">
        <v>148.69999999999999</v>
      </c>
      <c r="T1577">
        <v>391515</v>
      </c>
      <c r="U1577">
        <v>390556</v>
      </c>
      <c r="V1577">
        <v>0</v>
      </c>
      <c r="W1577" t="s">
        <v>11680</v>
      </c>
      <c r="X1577">
        <v>0</v>
      </c>
      <c r="Y1577" t="s">
        <v>11625</v>
      </c>
    </row>
    <row r="1578" spans="1:25">
      <c r="A1578" t="s">
        <v>8921</v>
      </c>
      <c r="B1578">
        <v>1</v>
      </c>
      <c r="C1578">
        <v>0</v>
      </c>
      <c r="D1578">
        <v>0</v>
      </c>
      <c r="E1578">
        <v>0</v>
      </c>
      <c r="F1578">
        <v>0</v>
      </c>
      <c r="G1578">
        <v>0</v>
      </c>
      <c r="H1578">
        <v>0</v>
      </c>
      <c r="I1578">
        <v>0</v>
      </c>
      <c r="J1578">
        <v>2017</v>
      </c>
      <c r="K1578" t="s">
        <v>623</v>
      </c>
      <c r="L1578" t="s">
        <v>7080</v>
      </c>
      <c r="M1578" t="s">
        <v>11724</v>
      </c>
      <c r="N1578" t="s">
        <v>11629</v>
      </c>
      <c r="O1578" s="1">
        <v>42089</v>
      </c>
      <c r="Q1578" t="s">
        <v>11681</v>
      </c>
      <c r="R1578" t="s">
        <v>73</v>
      </c>
      <c r="S1578">
        <v>1.5</v>
      </c>
      <c r="T1578">
        <v>3163</v>
      </c>
      <c r="U1578">
        <v>3012</v>
      </c>
      <c r="V1578">
        <v>0</v>
      </c>
      <c r="W1578" t="s">
        <v>11680</v>
      </c>
      <c r="X1578">
        <v>0</v>
      </c>
    </row>
    <row r="1579" spans="1:25">
      <c r="A1579" t="s">
        <v>8921</v>
      </c>
      <c r="B1579">
        <v>1</v>
      </c>
      <c r="C1579">
        <v>0</v>
      </c>
      <c r="D1579">
        <v>0</v>
      </c>
      <c r="E1579">
        <v>0</v>
      </c>
      <c r="F1579">
        <v>0</v>
      </c>
      <c r="G1579">
        <v>0</v>
      </c>
      <c r="H1579">
        <v>0</v>
      </c>
      <c r="I1579">
        <v>0</v>
      </c>
      <c r="J1579">
        <v>2017</v>
      </c>
      <c r="K1579" t="s">
        <v>623</v>
      </c>
      <c r="L1579" t="s">
        <v>7950</v>
      </c>
      <c r="M1579" t="s">
        <v>11636</v>
      </c>
      <c r="N1579" t="s">
        <v>11629</v>
      </c>
      <c r="O1579" s="1">
        <v>42328</v>
      </c>
      <c r="Q1579" t="s">
        <v>11681</v>
      </c>
      <c r="R1579" t="s">
        <v>73</v>
      </c>
      <c r="S1579">
        <v>0.9</v>
      </c>
      <c r="T1579">
        <v>1598</v>
      </c>
      <c r="U1579">
        <v>1598</v>
      </c>
      <c r="V1579">
        <v>0</v>
      </c>
      <c r="W1579" t="s">
        <v>11680</v>
      </c>
      <c r="X1579">
        <v>0</v>
      </c>
    </row>
    <row r="1580" spans="1:25">
      <c r="A1580" t="s">
        <v>8921</v>
      </c>
      <c r="B1580">
        <v>1</v>
      </c>
      <c r="C1580">
        <v>0</v>
      </c>
      <c r="D1580">
        <v>0</v>
      </c>
      <c r="E1580">
        <v>0</v>
      </c>
      <c r="F1580">
        <v>0</v>
      </c>
      <c r="G1580">
        <v>0</v>
      </c>
      <c r="H1580">
        <v>0</v>
      </c>
      <c r="I1580">
        <v>0</v>
      </c>
      <c r="J1580">
        <v>2017</v>
      </c>
      <c r="K1580" t="s">
        <v>623</v>
      </c>
      <c r="L1580" t="s">
        <v>7140</v>
      </c>
      <c r="M1580" t="s">
        <v>11636</v>
      </c>
      <c r="N1580" t="s">
        <v>11629</v>
      </c>
      <c r="O1580" s="1">
        <v>42333</v>
      </c>
      <c r="Q1580" t="s">
        <v>11681</v>
      </c>
      <c r="R1580" t="s">
        <v>73</v>
      </c>
      <c r="S1580">
        <v>108</v>
      </c>
      <c r="T1580">
        <v>282883</v>
      </c>
      <c r="U1580">
        <v>282021</v>
      </c>
      <c r="V1580">
        <v>0</v>
      </c>
      <c r="W1580" t="s">
        <v>11680</v>
      </c>
      <c r="X1580">
        <v>0</v>
      </c>
    </row>
    <row r="1581" spans="1:25">
      <c r="A1581" t="s">
        <v>8921</v>
      </c>
      <c r="B1581">
        <v>1</v>
      </c>
      <c r="C1581">
        <v>0</v>
      </c>
      <c r="D1581">
        <v>0</v>
      </c>
      <c r="E1581">
        <v>0</v>
      </c>
      <c r="F1581">
        <v>0</v>
      </c>
      <c r="G1581">
        <v>0</v>
      </c>
      <c r="H1581">
        <v>0</v>
      </c>
      <c r="I1581">
        <v>0</v>
      </c>
      <c r="J1581">
        <v>2017</v>
      </c>
      <c r="K1581" t="s">
        <v>623</v>
      </c>
      <c r="L1581" t="s">
        <v>7621</v>
      </c>
      <c r="M1581" t="s">
        <v>11636</v>
      </c>
      <c r="N1581" t="s">
        <v>11629</v>
      </c>
      <c r="O1581" s="1">
        <v>42256</v>
      </c>
      <c r="Q1581" t="s">
        <v>11681</v>
      </c>
      <c r="R1581" t="s">
        <v>73</v>
      </c>
      <c r="S1581">
        <v>7.5</v>
      </c>
      <c r="T1581">
        <v>14684</v>
      </c>
      <c r="U1581">
        <v>14684</v>
      </c>
      <c r="V1581">
        <v>0</v>
      </c>
      <c r="W1581" t="s">
        <v>11680</v>
      </c>
      <c r="X1581">
        <v>0</v>
      </c>
    </row>
    <row r="1582" spans="1:25">
      <c r="A1582" t="s">
        <v>8921</v>
      </c>
      <c r="B1582">
        <v>1</v>
      </c>
      <c r="C1582">
        <v>0</v>
      </c>
      <c r="D1582">
        <v>0</v>
      </c>
      <c r="E1582">
        <v>0</v>
      </c>
      <c r="F1582">
        <v>0</v>
      </c>
      <c r="G1582">
        <v>0</v>
      </c>
      <c r="H1582">
        <v>0</v>
      </c>
      <c r="I1582">
        <v>0</v>
      </c>
      <c r="J1582">
        <v>2017</v>
      </c>
      <c r="K1582" t="s">
        <v>623</v>
      </c>
      <c r="L1582" t="s">
        <v>7801</v>
      </c>
      <c r="M1582" t="s">
        <v>11636</v>
      </c>
      <c r="N1582" t="s">
        <v>11629</v>
      </c>
      <c r="O1582" s="1">
        <v>42360</v>
      </c>
      <c r="Q1582" t="s">
        <v>11681</v>
      </c>
      <c r="R1582" t="s">
        <v>73</v>
      </c>
      <c r="S1582">
        <v>15</v>
      </c>
      <c r="T1582">
        <v>36808</v>
      </c>
      <c r="U1582">
        <v>36518</v>
      </c>
      <c r="V1582">
        <v>0</v>
      </c>
      <c r="W1582" t="s">
        <v>11680</v>
      </c>
      <c r="X1582">
        <v>0</v>
      </c>
      <c r="Y1582" t="s">
        <v>11625</v>
      </c>
    </row>
    <row r="1583" spans="1:25">
      <c r="A1583" t="s">
        <v>8921</v>
      </c>
      <c r="B1583">
        <v>1</v>
      </c>
      <c r="C1583">
        <v>0</v>
      </c>
      <c r="D1583">
        <v>0</v>
      </c>
      <c r="E1583">
        <v>0</v>
      </c>
      <c r="F1583">
        <v>0</v>
      </c>
      <c r="G1583">
        <v>0</v>
      </c>
      <c r="H1583">
        <v>0</v>
      </c>
      <c r="I1583">
        <v>0</v>
      </c>
      <c r="J1583">
        <v>2017</v>
      </c>
      <c r="K1583" t="s">
        <v>623</v>
      </c>
      <c r="L1583" t="s">
        <v>7150</v>
      </c>
      <c r="M1583" t="s">
        <v>11636</v>
      </c>
      <c r="N1583" t="s">
        <v>11629</v>
      </c>
      <c r="O1583" s="1">
        <v>41933</v>
      </c>
      <c r="Q1583" t="s">
        <v>11681</v>
      </c>
      <c r="R1583" t="s">
        <v>73</v>
      </c>
      <c r="S1583">
        <v>1.75</v>
      </c>
      <c r="T1583">
        <v>3477</v>
      </c>
      <c r="U1583">
        <v>3416</v>
      </c>
      <c r="V1583">
        <v>0</v>
      </c>
      <c r="W1583" t="s">
        <v>11680</v>
      </c>
      <c r="X1583">
        <v>0</v>
      </c>
    </row>
    <row r="1584" spans="1:25">
      <c r="A1584" t="s">
        <v>8921</v>
      </c>
      <c r="B1584">
        <v>1</v>
      </c>
      <c r="C1584">
        <v>0</v>
      </c>
      <c r="D1584">
        <v>0</v>
      </c>
      <c r="E1584">
        <v>0</v>
      </c>
      <c r="F1584">
        <v>0</v>
      </c>
      <c r="G1584">
        <v>0</v>
      </c>
      <c r="H1584">
        <v>0</v>
      </c>
      <c r="I1584">
        <v>0</v>
      </c>
      <c r="J1584">
        <v>2017</v>
      </c>
      <c r="K1584" t="s">
        <v>623</v>
      </c>
      <c r="L1584" t="s">
        <v>7586</v>
      </c>
      <c r="M1584" t="s">
        <v>11636</v>
      </c>
      <c r="N1584" t="s">
        <v>11629</v>
      </c>
      <c r="O1584" s="1">
        <v>42619</v>
      </c>
      <c r="Q1584" t="s">
        <v>11681</v>
      </c>
      <c r="R1584" t="s">
        <v>73</v>
      </c>
      <c r="S1584">
        <v>1</v>
      </c>
      <c r="T1584">
        <v>1756</v>
      </c>
      <c r="U1584">
        <v>1756</v>
      </c>
      <c r="V1584">
        <v>0</v>
      </c>
      <c r="W1584" t="s">
        <v>11680</v>
      </c>
      <c r="X1584">
        <v>0</v>
      </c>
    </row>
    <row r="1585" spans="1:25">
      <c r="A1585" t="s">
        <v>8921</v>
      </c>
      <c r="B1585">
        <v>1</v>
      </c>
      <c r="C1585">
        <v>0</v>
      </c>
      <c r="D1585">
        <v>0</v>
      </c>
      <c r="E1585">
        <v>0</v>
      </c>
      <c r="F1585">
        <v>0</v>
      </c>
      <c r="G1585">
        <v>0</v>
      </c>
      <c r="H1585">
        <v>0</v>
      </c>
      <c r="I1585">
        <v>0</v>
      </c>
      <c r="J1585">
        <v>2017</v>
      </c>
      <c r="K1585" t="s">
        <v>623</v>
      </c>
      <c r="L1585" t="s">
        <v>7949</v>
      </c>
      <c r="M1585" t="s">
        <v>11636</v>
      </c>
      <c r="N1585" t="s">
        <v>11629</v>
      </c>
      <c r="O1585" s="1">
        <v>42293</v>
      </c>
      <c r="Q1585" t="s">
        <v>11681</v>
      </c>
      <c r="R1585" t="s">
        <v>73</v>
      </c>
      <c r="S1585">
        <v>0.5</v>
      </c>
      <c r="T1585">
        <v>876</v>
      </c>
      <c r="U1585">
        <v>876</v>
      </c>
      <c r="V1585">
        <v>0</v>
      </c>
      <c r="W1585" t="s">
        <v>11680</v>
      </c>
      <c r="X1585">
        <v>0</v>
      </c>
    </row>
    <row r="1586" spans="1:25">
      <c r="A1586" t="s">
        <v>8921</v>
      </c>
      <c r="B1586">
        <v>1</v>
      </c>
      <c r="C1586">
        <v>0</v>
      </c>
      <c r="D1586">
        <v>0</v>
      </c>
      <c r="E1586">
        <v>0</v>
      </c>
      <c r="F1586">
        <v>0</v>
      </c>
      <c r="G1586">
        <v>0</v>
      </c>
      <c r="H1586">
        <v>0</v>
      </c>
      <c r="I1586">
        <v>0</v>
      </c>
      <c r="J1586">
        <v>2017</v>
      </c>
      <c r="K1586" t="s">
        <v>623</v>
      </c>
      <c r="L1586" t="s">
        <v>7582</v>
      </c>
      <c r="M1586" t="s">
        <v>11636</v>
      </c>
      <c r="N1586" t="s">
        <v>11629</v>
      </c>
      <c r="O1586" s="1">
        <v>42452</v>
      </c>
      <c r="Q1586" t="s">
        <v>11681</v>
      </c>
      <c r="R1586" t="s">
        <v>73</v>
      </c>
      <c r="S1586">
        <v>1</v>
      </c>
      <c r="T1586">
        <v>1967</v>
      </c>
      <c r="U1586">
        <v>1967</v>
      </c>
      <c r="V1586">
        <v>0</v>
      </c>
      <c r="W1586" t="s">
        <v>11680</v>
      </c>
      <c r="X1586">
        <v>0</v>
      </c>
    </row>
    <row r="1587" spans="1:25">
      <c r="A1587" t="s">
        <v>8921</v>
      </c>
      <c r="B1587">
        <v>1</v>
      </c>
      <c r="C1587">
        <v>0</v>
      </c>
      <c r="D1587">
        <v>0</v>
      </c>
      <c r="E1587">
        <v>0</v>
      </c>
      <c r="F1587">
        <v>0</v>
      </c>
      <c r="G1587">
        <v>0</v>
      </c>
      <c r="H1587">
        <v>0</v>
      </c>
      <c r="I1587">
        <v>0</v>
      </c>
      <c r="J1587">
        <v>2017</v>
      </c>
      <c r="K1587" t="s">
        <v>623</v>
      </c>
      <c r="L1587" t="s">
        <v>7585</v>
      </c>
      <c r="M1587" t="s">
        <v>11636</v>
      </c>
      <c r="N1587" t="s">
        <v>11629</v>
      </c>
      <c r="O1587" s="1">
        <v>42293</v>
      </c>
      <c r="Q1587" t="s">
        <v>11681</v>
      </c>
      <c r="R1587" t="s">
        <v>73</v>
      </c>
      <c r="S1587">
        <v>2.7</v>
      </c>
      <c r="T1587">
        <v>4730</v>
      </c>
      <c r="U1587">
        <v>4730</v>
      </c>
      <c r="V1587">
        <v>0</v>
      </c>
      <c r="W1587" t="s">
        <v>11680</v>
      </c>
      <c r="X1587">
        <v>0</v>
      </c>
    </row>
    <row r="1588" spans="1:25">
      <c r="A1588" t="s">
        <v>8921</v>
      </c>
      <c r="B1588">
        <v>1</v>
      </c>
      <c r="C1588">
        <v>0</v>
      </c>
      <c r="D1588">
        <v>0</v>
      </c>
      <c r="E1588">
        <v>0</v>
      </c>
      <c r="F1588">
        <v>0</v>
      </c>
      <c r="G1588">
        <v>0</v>
      </c>
      <c r="H1588">
        <v>0</v>
      </c>
      <c r="I1588">
        <v>0</v>
      </c>
      <c r="J1588">
        <v>2017</v>
      </c>
      <c r="K1588" t="s">
        <v>623</v>
      </c>
      <c r="L1588" t="s">
        <v>7587</v>
      </c>
      <c r="M1588" t="s">
        <v>11636</v>
      </c>
      <c r="N1588" t="s">
        <v>11629</v>
      </c>
      <c r="O1588" s="1">
        <v>42293</v>
      </c>
      <c r="Q1588" t="s">
        <v>11681</v>
      </c>
      <c r="R1588" t="s">
        <v>73</v>
      </c>
      <c r="S1588">
        <v>1.9</v>
      </c>
      <c r="T1588">
        <v>3329</v>
      </c>
      <c r="U1588">
        <v>3329</v>
      </c>
      <c r="V1588">
        <v>0</v>
      </c>
      <c r="W1588" t="s">
        <v>11680</v>
      </c>
      <c r="X1588">
        <v>0</v>
      </c>
    </row>
    <row r="1589" spans="1:25">
      <c r="A1589" t="s">
        <v>8921</v>
      </c>
      <c r="B1589">
        <v>1</v>
      </c>
      <c r="C1589">
        <v>0</v>
      </c>
      <c r="D1589">
        <v>0</v>
      </c>
      <c r="E1589">
        <v>0</v>
      </c>
      <c r="F1589">
        <v>0</v>
      </c>
      <c r="G1589">
        <v>0</v>
      </c>
      <c r="H1589">
        <v>0</v>
      </c>
      <c r="I1589">
        <v>0</v>
      </c>
      <c r="J1589">
        <v>2017</v>
      </c>
      <c r="K1589" t="s">
        <v>623</v>
      </c>
      <c r="L1589" t="s">
        <v>7592</v>
      </c>
      <c r="M1589" t="s">
        <v>11636</v>
      </c>
      <c r="N1589" t="s">
        <v>11629</v>
      </c>
      <c r="O1589" s="1">
        <v>42293</v>
      </c>
      <c r="Q1589" t="s">
        <v>11681</v>
      </c>
      <c r="R1589" t="s">
        <v>73</v>
      </c>
      <c r="S1589">
        <v>1.83</v>
      </c>
      <c r="T1589">
        <v>3206</v>
      </c>
      <c r="U1589">
        <v>3206</v>
      </c>
      <c r="V1589">
        <v>0</v>
      </c>
      <c r="W1589" t="s">
        <v>11680</v>
      </c>
      <c r="X1589">
        <v>0</v>
      </c>
    </row>
    <row r="1590" spans="1:25">
      <c r="A1590" t="s">
        <v>8921</v>
      </c>
      <c r="B1590">
        <v>1</v>
      </c>
      <c r="C1590">
        <v>0</v>
      </c>
      <c r="D1590">
        <v>0</v>
      </c>
      <c r="E1590">
        <v>0</v>
      </c>
      <c r="F1590">
        <v>0</v>
      </c>
      <c r="G1590">
        <v>0</v>
      </c>
      <c r="H1590">
        <v>0</v>
      </c>
      <c r="I1590">
        <v>0</v>
      </c>
      <c r="J1590">
        <v>2017</v>
      </c>
      <c r="K1590" t="s">
        <v>623</v>
      </c>
      <c r="L1590" t="s">
        <v>7589</v>
      </c>
      <c r="M1590" t="s">
        <v>11636</v>
      </c>
      <c r="N1590" t="s">
        <v>11629</v>
      </c>
      <c r="O1590" s="1">
        <v>42293</v>
      </c>
      <c r="Q1590" t="s">
        <v>11681</v>
      </c>
      <c r="R1590" t="s">
        <v>73</v>
      </c>
      <c r="S1590">
        <v>1.3</v>
      </c>
      <c r="T1590">
        <v>2277</v>
      </c>
      <c r="U1590">
        <v>2277</v>
      </c>
      <c r="V1590">
        <v>0</v>
      </c>
      <c r="W1590" t="s">
        <v>11680</v>
      </c>
      <c r="X1590">
        <v>0</v>
      </c>
    </row>
    <row r="1591" spans="1:25">
      <c r="A1591" t="s">
        <v>8921</v>
      </c>
      <c r="B1591">
        <v>1</v>
      </c>
      <c r="C1591">
        <v>0</v>
      </c>
      <c r="D1591">
        <v>0</v>
      </c>
      <c r="E1591">
        <v>0</v>
      </c>
      <c r="F1591">
        <v>0</v>
      </c>
      <c r="G1591">
        <v>0</v>
      </c>
      <c r="H1591">
        <v>0</v>
      </c>
      <c r="I1591">
        <v>0</v>
      </c>
      <c r="J1591">
        <v>2017</v>
      </c>
      <c r="K1591" t="s">
        <v>623</v>
      </c>
      <c r="L1591" t="s">
        <v>7584</v>
      </c>
      <c r="M1591" t="s">
        <v>11636</v>
      </c>
      <c r="N1591" t="s">
        <v>11629</v>
      </c>
      <c r="O1591" s="1">
        <v>42293</v>
      </c>
      <c r="Q1591" t="s">
        <v>11681</v>
      </c>
      <c r="R1591" t="s">
        <v>73</v>
      </c>
      <c r="S1591">
        <v>1.19</v>
      </c>
      <c r="T1591">
        <v>2084</v>
      </c>
      <c r="U1591">
        <v>2084</v>
      </c>
      <c r="V1591">
        <v>0</v>
      </c>
      <c r="W1591" t="s">
        <v>11680</v>
      </c>
      <c r="X1591">
        <v>0</v>
      </c>
    </row>
    <row r="1592" spans="1:25">
      <c r="A1592" t="s">
        <v>8921</v>
      </c>
      <c r="B1592">
        <v>1</v>
      </c>
      <c r="C1592">
        <v>0</v>
      </c>
      <c r="D1592">
        <v>0</v>
      </c>
      <c r="E1592">
        <v>0</v>
      </c>
      <c r="F1592">
        <v>0</v>
      </c>
      <c r="G1592">
        <v>0</v>
      </c>
      <c r="H1592">
        <v>0</v>
      </c>
      <c r="I1592">
        <v>0</v>
      </c>
      <c r="J1592">
        <v>2017</v>
      </c>
      <c r="K1592" t="s">
        <v>623</v>
      </c>
      <c r="L1592" t="s">
        <v>7588</v>
      </c>
      <c r="M1592" t="s">
        <v>11636</v>
      </c>
      <c r="N1592" t="s">
        <v>11629</v>
      </c>
      <c r="O1592" s="1">
        <v>42293</v>
      </c>
      <c r="Q1592" t="s">
        <v>11681</v>
      </c>
      <c r="R1592" t="s">
        <v>73</v>
      </c>
      <c r="S1592">
        <v>0.98</v>
      </c>
      <c r="T1592">
        <v>1720</v>
      </c>
      <c r="U1592">
        <v>1720</v>
      </c>
      <c r="V1592">
        <v>0</v>
      </c>
      <c r="W1592" t="s">
        <v>11680</v>
      </c>
      <c r="X1592">
        <v>0</v>
      </c>
    </row>
    <row r="1593" spans="1:25">
      <c r="A1593" t="s">
        <v>8921</v>
      </c>
      <c r="B1593">
        <v>1</v>
      </c>
      <c r="C1593">
        <v>0</v>
      </c>
      <c r="D1593">
        <v>0</v>
      </c>
      <c r="E1593">
        <v>0</v>
      </c>
      <c r="F1593">
        <v>0</v>
      </c>
      <c r="G1593">
        <v>0</v>
      </c>
      <c r="H1593">
        <v>0</v>
      </c>
      <c r="I1593">
        <v>0</v>
      </c>
      <c r="J1593">
        <v>2017</v>
      </c>
      <c r="K1593" t="s">
        <v>623</v>
      </c>
      <c r="L1593" t="s">
        <v>6433</v>
      </c>
      <c r="M1593" t="s">
        <v>11723</v>
      </c>
      <c r="N1593" t="s">
        <v>11629</v>
      </c>
      <c r="O1593" s="1">
        <v>42348</v>
      </c>
      <c r="Q1593" t="s">
        <v>11681</v>
      </c>
      <c r="R1593" t="s">
        <v>73</v>
      </c>
      <c r="S1593">
        <v>299</v>
      </c>
      <c r="T1593">
        <v>657743</v>
      </c>
      <c r="U1593">
        <v>657743</v>
      </c>
      <c r="V1593">
        <v>0</v>
      </c>
      <c r="W1593" t="s">
        <v>11680</v>
      </c>
      <c r="X1593">
        <v>0</v>
      </c>
      <c r="Y1593" t="s">
        <v>11625</v>
      </c>
    </row>
    <row r="1594" spans="1:25">
      <c r="A1594" t="s">
        <v>8921</v>
      </c>
      <c r="B1594">
        <v>1</v>
      </c>
      <c r="C1594">
        <v>0</v>
      </c>
      <c r="D1594">
        <v>0</v>
      </c>
      <c r="E1594">
        <v>0</v>
      </c>
      <c r="F1594">
        <v>0</v>
      </c>
      <c r="G1594">
        <v>0</v>
      </c>
      <c r="H1594">
        <v>0</v>
      </c>
      <c r="I1594">
        <v>0</v>
      </c>
      <c r="J1594">
        <v>2017</v>
      </c>
      <c r="K1594" t="s">
        <v>623</v>
      </c>
      <c r="L1594" t="s">
        <v>6239</v>
      </c>
      <c r="M1594" t="s">
        <v>1957</v>
      </c>
      <c r="N1594" t="s">
        <v>11629</v>
      </c>
      <c r="O1594" s="1">
        <v>42605</v>
      </c>
      <c r="Q1594" t="s">
        <v>11681</v>
      </c>
      <c r="R1594" t="s">
        <v>73</v>
      </c>
      <c r="S1594">
        <v>60</v>
      </c>
      <c r="T1594">
        <v>149876</v>
      </c>
      <c r="U1594">
        <v>149876</v>
      </c>
      <c r="V1594">
        <v>0</v>
      </c>
      <c r="W1594" t="s">
        <v>11680</v>
      </c>
      <c r="X1594">
        <v>0</v>
      </c>
    </row>
    <row r="1595" spans="1:25">
      <c r="A1595" t="s">
        <v>8921</v>
      </c>
      <c r="B1595">
        <v>1</v>
      </c>
      <c r="C1595">
        <v>0</v>
      </c>
      <c r="D1595">
        <v>0</v>
      </c>
      <c r="E1595">
        <v>0</v>
      </c>
      <c r="F1595">
        <v>0</v>
      </c>
      <c r="G1595">
        <v>0</v>
      </c>
      <c r="H1595">
        <v>0</v>
      </c>
      <c r="I1595">
        <v>0</v>
      </c>
      <c r="J1595">
        <v>2017</v>
      </c>
      <c r="K1595" t="s">
        <v>623</v>
      </c>
      <c r="L1595" t="s">
        <v>6557</v>
      </c>
      <c r="M1595">
        <v>1</v>
      </c>
      <c r="N1595" t="s">
        <v>11629</v>
      </c>
      <c r="O1595" s="1">
        <v>42528</v>
      </c>
      <c r="Q1595" t="s">
        <v>11681</v>
      </c>
      <c r="R1595" t="s">
        <v>73</v>
      </c>
      <c r="S1595">
        <v>20</v>
      </c>
      <c r="T1595">
        <v>51692</v>
      </c>
      <c r="U1595">
        <v>51692</v>
      </c>
      <c r="V1595">
        <v>0</v>
      </c>
      <c r="W1595" t="s">
        <v>11680</v>
      </c>
      <c r="X1595">
        <v>0</v>
      </c>
    </row>
    <row r="1596" spans="1:25">
      <c r="A1596" t="s">
        <v>8921</v>
      </c>
      <c r="B1596">
        <v>1</v>
      </c>
      <c r="C1596">
        <v>0</v>
      </c>
      <c r="D1596">
        <v>0</v>
      </c>
      <c r="E1596">
        <v>0</v>
      </c>
      <c r="F1596">
        <v>0</v>
      </c>
      <c r="G1596">
        <v>0</v>
      </c>
      <c r="H1596">
        <v>0</v>
      </c>
      <c r="I1596">
        <v>0</v>
      </c>
      <c r="J1596">
        <v>2017</v>
      </c>
      <c r="K1596" t="s">
        <v>623</v>
      </c>
      <c r="L1596" t="s">
        <v>6177</v>
      </c>
      <c r="M1596" t="s">
        <v>11636</v>
      </c>
      <c r="N1596" t="s">
        <v>11629</v>
      </c>
      <c r="O1596" s="1">
        <v>42370</v>
      </c>
      <c r="Q1596" t="s">
        <v>11681</v>
      </c>
      <c r="R1596" t="s">
        <v>73</v>
      </c>
      <c r="S1596">
        <v>3</v>
      </c>
      <c r="T1596">
        <v>5256</v>
      </c>
      <c r="U1596">
        <v>5256</v>
      </c>
      <c r="V1596">
        <v>0</v>
      </c>
      <c r="W1596" t="s">
        <v>11680</v>
      </c>
      <c r="X1596">
        <v>0</v>
      </c>
    </row>
    <row r="1597" spans="1:25">
      <c r="A1597" t="s">
        <v>8921</v>
      </c>
      <c r="B1597">
        <v>1</v>
      </c>
      <c r="C1597">
        <v>0</v>
      </c>
      <c r="D1597">
        <v>0</v>
      </c>
      <c r="E1597">
        <v>0</v>
      </c>
      <c r="F1597">
        <v>0</v>
      </c>
      <c r="G1597">
        <v>0</v>
      </c>
      <c r="H1597">
        <v>0</v>
      </c>
      <c r="I1597">
        <v>0</v>
      </c>
      <c r="J1597">
        <v>2017</v>
      </c>
      <c r="K1597" t="s">
        <v>623</v>
      </c>
      <c r="L1597" t="s">
        <v>7409</v>
      </c>
      <c r="M1597" t="s">
        <v>11636</v>
      </c>
      <c r="N1597" t="s">
        <v>11629</v>
      </c>
      <c r="O1597" s="1">
        <v>41548</v>
      </c>
      <c r="Q1597" t="s">
        <v>11681</v>
      </c>
      <c r="R1597" t="s">
        <v>73</v>
      </c>
      <c r="S1597">
        <v>20</v>
      </c>
      <c r="T1597">
        <v>51923</v>
      </c>
      <c r="U1597">
        <v>51923</v>
      </c>
      <c r="V1597">
        <v>0</v>
      </c>
      <c r="W1597" t="s">
        <v>11680</v>
      </c>
      <c r="X1597">
        <v>0</v>
      </c>
      <c r="Y1597" t="s">
        <v>11625</v>
      </c>
    </row>
    <row r="1598" spans="1:25">
      <c r="A1598" t="s">
        <v>8921</v>
      </c>
      <c r="B1598">
        <v>1</v>
      </c>
      <c r="C1598">
        <v>0</v>
      </c>
      <c r="D1598">
        <v>0</v>
      </c>
      <c r="E1598">
        <v>0</v>
      </c>
      <c r="F1598">
        <v>0</v>
      </c>
      <c r="G1598">
        <v>0</v>
      </c>
      <c r="H1598">
        <v>0</v>
      </c>
      <c r="I1598">
        <v>0</v>
      </c>
      <c r="J1598">
        <v>2017</v>
      </c>
      <c r="K1598" t="s">
        <v>623</v>
      </c>
      <c r="L1598" t="s">
        <v>7360</v>
      </c>
      <c r="M1598" t="s">
        <v>11722</v>
      </c>
      <c r="N1598" t="s">
        <v>11629</v>
      </c>
      <c r="O1598" s="1">
        <v>41871</v>
      </c>
      <c r="Q1598" t="s">
        <v>11681</v>
      </c>
      <c r="R1598" t="s">
        <v>73</v>
      </c>
      <c r="S1598">
        <v>4.5</v>
      </c>
      <c r="T1598">
        <v>8122</v>
      </c>
      <c r="U1598">
        <v>8122</v>
      </c>
      <c r="V1598">
        <v>0</v>
      </c>
      <c r="W1598" t="s">
        <v>11680</v>
      </c>
      <c r="X1598">
        <v>0</v>
      </c>
      <c r="Y1598" t="s">
        <v>11625</v>
      </c>
    </row>
    <row r="1599" spans="1:25">
      <c r="A1599" t="s">
        <v>8921</v>
      </c>
      <c r="B1599">
        <v>1</v>
      </c>
      <c r="C1599">
        <v>0</v>
      </c>
      <c r="D1599">
        <v>0</v>
      </c>
      <c r="E1599">
        <v>0</v>
      </c>
      <c r="F1599">
        <v>0</v>
      </c>
      <c r="G1599">
        <v>0</v>
      </c>
      <c r="H1599">
        <v>0</v>
      </c>
      <c r="I1599">
        <v>0</v>
      </c>
      <c r="J1599">
        <v>2017</v>
      </c>
      <c r="K1599" t="s">
        <v>623</v>
      </c>
      <c r="L1599" t="s">
        <v>7360</v>
      </c>
      <c r="M1599" t="s">
        <v>11721</v>
      </c>
      <c r="N1599" t="s">
        <v>11629</v>
      </c>
      <c r="O1599" s="1">
        <v>41725</v>
      </c>
      <c r="Q1599" t="s">
        <v>11681</v>
      </c>
      <c r="R1599" t="s">
        <v>73</v>
      </c>
      <c r="S1599">
        <v>3</v>
      </c>
      <c r="T1599">
        <v>5706</v>
      </c>
      <c r="U1599">
        <v>5706</v>
      </c>
      <c r="V1599">
        <v>0</v>
      </c>
      <c r="W1599" t="s">
        <v>11680</v>
      </c>
      <c r="X1599">
        <v>0</v>
      </c>
      <c r="Y1599" t="s">
        <v>11625</v>
      </c>
    </row>
    <row r="1600" spans="1:25">
      <c r="A1600" t="s">
        <v>8921</v>
      </c>
      <c r="B1600">
        <v>1</v>
      </c>
      <c r="C1600">
        <v>0</v>
      </c>
      <c r="D1600">
        <v>0</v>
      </c>
      <c r="E1600">
        <v>0</v>
      </c>
      <c r="F1600">
        <v>0</v>
      </c>
      <c r="G1600">
        <v>0</v>
      </c>
      <c r="H1600">
        <v>0</v>
      </c>
      <c r="I1600">
        <v>0</v>
      </c>
      <c r="J1600">
        <v>2017</v>
      </c>
      <c r="K1600" t="s">
        <v>623</v>
      </c>
      <c r="L1600" t="s">
        <v>7362</v>
      </c>
      <c r="M1600" t="s">
        <v>11720</v>
      </c>
      <c r="N1600" t="s">
        <v>11629</v>
      </c>
      <c r="O1600" s="1">
        <v>41880</v>
      </c>
      <c r="Q1600" t="s">
        <v>11681</v>
      </c>
      <c r="R1600" t="s">
        <v>73</v>
      </c>
      <c r="S1600">
        <v>3</v>
      </c>
      <c r="T1600">
        <v>5791</v>
      </c>
      <c r="U1600">
        <v>5791</v>
      </c>
      <c r="V1600">
        <v>0</v>
      </c>
      <c r="W1600" t="s">
        <v>11680</v>
      </c>
      <c r="X1600">
        <v>0</v>
      </c>
      <c r="Y1600" t="s">
        <v>11625</v>
      </c>
    </row>
    <row r="1601" spans="1:25">
      <c r="A1601" t="s">
        <v>8921</v>
      </c>
      <c r="B1601">
        <v>1</v>
      </c>
      <c r="C1601">
        <v>0</v>
      </c>
      <c r="D1601">
        <v>0</v>
      </c>
      <c r="E1601">
        <v>0</v>
      </c>
      <c r="F1601">
        <v>0</v>
      </c>
      <c r="G1601">
        <v>0</v>
      </c>
      <c r="H1601">
        <v>0</v>
      </c>
      <c r="I1601">
        <v>0</v>
      </c>
      <c r="J1601">
        <v>2017</v>
      </c>
      <c r="K1601" t="s">
        <v>623</v>
      </c>
      <c r="L1601" t="s">
        <v>7364</v>
      </c>
      <c r="M1601" t="s">
        <v>11719</v>
      </c>
      <c r="N1601" t="s">
        <v>11629</v>
      </c>
      <c r="O1601" s="1">
        <v>41852</v>
      </c>
      <c r="Q1601" t="s">
        <v>11681</v>
      </c>
      <c r="R1601" t="s">
        <v>73</v>
      </c>
      <c r="S1601">
        <v>3</v>
      </c>
      <c r="T1601">
        <v>5852</v>
      </c>
      <c r="U1601">
        <v>5852</v>
      </c>
      <c r="V1601">
        <v>0</v>
      </c>
      <c r="W1601" t="s">
        <v>11680</v>
      </c>
      <c r="X1601">
        <v>0</v>
      </c>
      <c r="Y1601" t="s">
        <v>11625</v>
      </c>
    </row>
    <row r="1602" spans="1:25">
      <c r="A1602" t="s">
        <v>8921</v>
      </c>
      <c r="B1602">
        <v>1</v>
      </c>
      <c r="C1602">
        <v>0</v>
      </c>
      <c r="D1602">
        <v>0</v>
      </c>
      <c r="E1602">
        <v>0</v>
      </c>
      <c r="F1602">
        <v>0</v>
      </c>
      <c r="G1602">
        <v>0</v>
      </c>
      <c r="H1602">
        <v>0</v>
      </c>
      <c r="I1602">
        <v>0</v>
      </c>
      <c r="J1602">
        <v>2017</v>
      </c>
      <c r="K1602" t="s">
        <v>623</v>
      </c>
      <c r="L1602" t="s">
        <v>6469</v>
      </c>
      <c r="M1602" t="s">
        <v>11636</v>
      </c>
      <c r="N1602" t="s">
        <v>11629</v>
      </c>
      <c r="O1602" s="1">
        <v>42447</v>
      </c>
      <c r="Q1602" t="s">
        <v>11681</v>
      </c>
      <c r="R1602" t="s">
        <v>73</v>
      </c>
      <c r="S1602">
        <v>110</v>
      </c>
      <c r="T1602">
        <v>299352</v>
      </c>
      <c r="U1602">
        <v>271552</v>
      </c>
      <c r="V1602">
        <v>0</v>
      </c>
      <c r="W1602" t="s">
        <v>11680</v>
      </c>
      <c r="X1602">
        <v>0</v>
      </c>
      <c r="Y1602" t="s">
        <v>11625</v>
      </c>
    </row>
    <row r="1603" spans="1:25">
      <c r="A1603" t="s">
        <v>8921</v>
      </c>
      <c r="B1603">
        <v>1</v>
      </c>
      <c r="C1603">
        <v>0</v>
      </c>
      <c r="D1603">
        <v>0</v>
      </c>
      <c r="E1603">
        <v>0</v>
      </c>
      <c r="F1603">
        <v>0</v>
      </c>
      <c r="G1603">
        <v>0</v>
      </c>
      <c r="H1603">
        <v>0</v>
      </c>
      <c r="I1603">
        <v>0</v>
      </c>
      <c r="J1603">
        <v>2017</v>
      </c>
      <c r="K1603" t="s">
        <v>623</v>
      </c>
      <c r="L1603" t="s">
        <v>6389</v>
      </c>
      <c r="M1603" t="s">
        <v>11636</v>
      </c>
      <c r="N1603" t="s">
        <v>11629</v>
      </c>
      <c r="O1603" s="1">
        <v>42411</v>
      </c>
      <c r="Q1603" t="s">
        <v>11681</v>
      </c>
      <c r="R1603" t="s">
        <v>73</v>
      </c>
      <c r="S1603">
        <v>20</v>
      </c>
      <c r="T1603">
        <v>51352.54</v>
      </c>
      <c r="U1603">
        <v>51352.54</v>
      </c>
      <c r="V1603">
        <v>0</v>
      </c>
      <c r="W1603" t="s">
        <v>11680</v>
      </c>
      <c r="X1603">
        <v>0</v>
      </c>
      <c r="Y1603" t="s">
        <v>11625</v>
      </c>
    </row>
    <row r="1604" spans="1:25">
      <c r="A1604" t="s">
        <v>8921</v>
      </c>
      <c r="B1604">
        <v>1</v>
      </c>
      <c r="C1604">
        <v>0</v>
      </c>
      <c r="D1604">
        <v>0</v>
      </c>
      <c r="E1604">
        <v>0</v>
      </c>
      <c r="F1604">
        <v>0</v>
      </c>
      <c r="G1604">
        <v>0</v>
      </c>
      <c r="H1604">
        <v>0</v>
      </c>
      <c r="I1604">
        <v>0</v>
      </c>
      <c r="J1604">
        <v>2017</v>
      </c>
      <c r="K1604" t="s">
        <v>623</v>
      </c>
      <c r="L1604" t="s">
        <v>9513</v>
      </c>
      <c r="M1604" t="s">
        <v>11681</v>
      </c>
      <c r="N1604" t="s">
        <v>11629</v>
      </c>
      <c r="O1604" s="1">
        <v>42139</v>
      </c>
      <c r="Q1604" t="s">
        <v>11681</v>
      </c>
      <c r="R1604" t="s">
        <v>73</v>
      </c>
      <c r="S1604">
        <v>20</v>
      </c>
      <c r="T1604">
        <v>48271</v>
      </c>
      <c r="U1604">
        <v>48271</v>
      </c>
      <c r="V1604">
        <v>0</v>
      </c>
      <c r="W1604" t="s">
        <v>11680</v>
      </c>
      <c r="X1604">
        <v>0</v>
      </c>
      <c r="Y1604" t="s">
        <v>11625</v>
      </c>
    </row>
    <row r="1605" spans="1:25">
      <c r="A1605" t="s">
        <v>8921</v>
      </c>
      <c r="B1605">
        <v>1</v>
      </c>
      <c r="C1605">
        <v>0</v>
      </c>
      <c r="D1605">
        <v>0</v>
      </c>
      <c r="E1605">
        <v>0</v>
      </c>
      <c r="F1605">
        <v>0</v>
      </c>
      <c r="G1605">
        <v>0</v>
      </c>
      <c r="H1605">
        <v>0</v>
      </c>
      <c r="I1605">
        <v>0</v>
      </c>
      <c r="J1605">
        <v>2017</v>
      </c>
      <c r="K1605" t="s">
        <v>623</v>
      </c>
      <c r="L1605" t="s">
        <v>7649</v>
      </c>
      <c r="M1605" t="s">
        <v>11718</v>
      </c>
      <c r="N1605" t="s">
        <v>11629</v>
      </c>
      <c r="O1605" s="1">
        <v>42579</v>
      </c>
      <c r="Q1605" t="s">
        <v>11681</v>
      </c>
      <c r="R1605" t="s">
        <v>73</v>
      </c>
      <c r="S1605">
        <v>205.3</v>
      </c>
      <c r="T1605">
        <v>235458.06</v>
      </c>
      <c r="U1605">
        <v>235458.06</v>
      </c>
      <c r="V1605">
        <v>0</v>
      </c>
      <c r="W1605" t="s">
        <v>11680</v>
      </c>
      <c r="X1605">
        <v>0</v>
      </c>
    </row>
    <row r="1606" spans="1:25">
      <c r="A1606" t="s">
        <v>8921</v>
      </c>
      <c r="B1606">
        <v>1</v>
      </c>
      <c r="C1606">
        <v>0</v>
      </c>
      <c r="D1606">
        <v>0</v>
      </c>
      <c r="E1606">
        <v>0</v>
      </c>
      <c r="F1606">
        <v>0</v>
      </c>
      <c r="G1606">
        <v>0</v>
      </c>
      <c r="H1606">
        <v>0</v>
      </c>
      <c r="I1606">
        <v>0</v>
      </c>
      <c r="J1606">
        <v>2017</v>
      </c>
      <c r="K1606" t="s">
        <v>623</v>
      </c>
      <c r="L1606" t="s">
        <v>7751</v>
      </c>
      <c r="M1606" t="s">
        <v>11636</v>
      </c>
      <c r="N1606" t="s">
        <v>11629</v>
      </c>
      <c r="O1606" s="1">
        <v>42522</v>
      </c>
      <c r="Q1606" t="s">
        <v>11681</v>
      </c>
      <c r="R1606" t="s">
        <v>73</v>
      </c>
      <c r="S1606">
        <v>2.99</v>
      </c>
      <c r="T1606">
        <v>6095</v>
      </c>
      <c r="U1606">
        <v>6095</v>
      </c>
      <c r="V1606">
        <v>0</v>
      </c>
      <c r="W1606" t="s">
        <v>11680</v>
      </c>
      <c r="X1606">
        <v>0</v>
      </c>
    </row>
    <row r="1607" spans="1:25">
      <c r="A1607" t="s">
        <v>8921</v>
      </c>
      <c r="B1607">
        <v>1</v>
      </c>
      <c r="C1607">
        <v>0</v>
      </c>
      <c r="D1607">
        <v>0</v>
      </c>
      <c r="E1607">
        <v>0</v>
      </c>
      <c r="F1607">
        <v>0</v>
      </c>
      <c r="G1607">
        <v>0</v>
      </c>
      <c r="H1607">
        <v>0</v>
      </c>
      <c r="I1607">
        <v>0</v>
      </c>
      <c r="J1607">
        <v>2017</v>
      </c>
      <c r="K1607" t="s">
        <v>623</v>
      </c>
      <c r="L1607" t="s">
        <v>6413</v>
      </c>
      <c r="M1607" t="s">
        <v>11636</v>
      </c>
      <c r="N1607" t="s">
        <v>11629</v>
      </c>
      <c r="O1607" s="1">
        <v>42506</v>
      </c>
      <c r="Q1607" t="s">
        <v>11681</v>
      </c>
      <c r="R1607" t="s">
        <v>73</v>
      </c>
      <c r="S1607">
        <v>1</v>
      </c>
      <c r="T1607">
        <v>1200</v>
      </c>
      <c r="U1607">
        <v>1200</v>
      </c>
      <c r="V1607">
        <v>0</v>
      </c>
      <c r="W1607" t="s">
        <v>11680</v>
      </c>
      <c r="X1607">
        <v>0</v>
      </c>
      <c r="Y1607" t="s">
        <v>11625</v>
      </c>
    </row>
    <row r="1608" spans="1:25">
      <c r="A1608" t="s">
        <v>8921</v>
      </c>
      <c r="B1608">
        <v>1</v>
      </c>
      <c r="C1608">
        <v>0</v>
      </c>
      <c r="D1608">
        <v>0</v>
      </c>
      <c r="E1608">
        <v>0</v>
      </c>
      <c r="F1608">
        <v>0</v>
      </c>
      <c r="G1608">
        <v>0</v>
      </c>
      <c r="H1608">
        <v>0</v>
      </c>
      <c r="I1608">
        <v>0</v>
      </c>
      <c r="J1608">
        <v>2017</v>
      </c>
      <c r="K1608" t="s">
        <v>623</v>
      </c>
      <c r="L1608" t="s">
        <v>6209</v>
      </c>
      <c r="M1608" t="s">
        <v>11636</v>
      </c>
      <c r="N1608" t="s">
        <v>11629</v>
      </c>
      <c r="O1608" s="1">
        <v>42569</v>
      </c>
      <c r="Q1608" t="s">
        <v>11681</v>
      </c>
      <c r="R1608" t="s">
        <v>73</v>
      </c>
      <c r="S1608">
        <v>125</v>
      </c>
      <c r="T1608">
        <v>367536</v>
      </c>
      <c r="U1608">
        <v>349067</v>
      </c>
      <c r="V1608">
        <v>0</v>
      </c>
      <c r="W1608" t="s">
        <v>11680</v>
      </c>
      <c r="X1608">
        <v>0</v>
      </c>
    </row>
    <row r="1609" spans="1:25">
      <c r="A1609" t="s">
        <v>8921</v>
      </c>
      <c r="B1609">
        <v>1</v>
      </c>
      <c r="C1609">
        <v>0</v>
      </c>
      <c r="D1609">
        <v>0</v>
      </c>
      <c r="E1609">
        <v>0</v>
      </c>
      <c r="F1609">
        <v>0</v>
      </c>
      <c r="G1609">
        <v>0</v>
      </c>
      <c r="H1609">
        <v>0</v>
      </c>
      <c r="I1609">
        <v>0</v>
      </c>
      <c r="J1609">
        <v>2017</v>
      </c>
      <c r="K1609" t="s">
        <v>623</v>
      </c>
      <c r="L1609" t="s">
        <v>7161</v>
      </c>
      <c r="M1609" t="s">
        <v>11636</v>
      </c>
      <c r="N1609" t="s">
        <v>11629</v>
      </c>
      <c r="O1609" s="1">
        <v>42479</v>
      </c>
      <c r="Q1609" t="s">
        <v>11681</v>
      </c>
      <c r="R1609" t="s">
        <v>73</v>
      </c>
      <c r="S1609">
        <v>60</v>
      </c>
      <c r="T1609">
        <v>178262</v>
      </c>
      <c r="U1609">
        <v>177968</v>
      </c>
      <c r="V1609">
        <v>0</v>
      </c>
      <c r="W1609" t="s">
        <v>11680</v>
      </c>
      <c r="X1609">
        <v>0</v>
      </c>
    </row>
    <row r="1610" spans="1:25">
      <c r="A1610" t="s">
        <v>8921</v>
      </c>
      <c r="B1610">
        <v>1</v>
      </c>
      <c r="C1610">
        <v>0</v>
      </c>
      <c r="D1610">
        <v>0</v>
      </c>
      <c r="E1610">
        <v>0</v>
      </c>
      <c r="F1610">
        <v>0</v>
      </c>
      <c r="G1610">
        <v>0</v>
      </c>
      <c r="H1610">
        <v>0</v>
      </c>
      <c r="I1610">
        <v>0</v>
      </c>
      <c r="J1610">
        <v>2017</v>
      </c>
      <c r="K1610" t="s">
        <v>623</v>
      </c>
      <c r="L1610" t="s">
        <v>6559</v>
      </c>
      <c r="M1610" t="s">
        <v>11717</v>
      </c>
      <c r="N1610" t="s">
        <v>11629</v>
      </c>
      <c r="O1610" s="1">
        <v>42639</v>
      </c>
      <c r="Q1610" t="s">
        <v>11681</v>
      </c>
      <c r="R1610" t="s">
        <v>73</v>
      </c>
      <c r="S1610">
        <v>205.13</v>
      </c>
      <c r="T1610">
        <v>297283.06</v>
      </c>
      <c r="U1610">
        <v>297283.06</v>
      </c>
      <c r="V1610">
        <v>0</v>
      </c>
      <c r="W1610" t="s">
        <v>11680</v>
      </c>
      <c r="X1610">
        <v>0</v>
      </c>
    </row>
    <row r="1611" spans="1:25">
      <c r="A1611" t="s">
        <v>8921</v>
      </c>
      <c r="B1611">
        <v>1</v>
      </c>
      <c r="C1611">
        <v>0</v>
      </c>
      <c r="D1611">
        <v>0</v>
      </c>
      <c r="E1611">
        <v>0</v>
      </c>
      <c r="F1611">
        <v>0</v>
      </c>
      <c r="G1611">
        <v>0</v>
      </c>
      <c r="H1611">
        <v>0</v>
      </c>
      <c r="I1611">
        <v>0</v>
      </c>
      <c r="J1611">
        <v>2017</v>
      </c>
      <c r="K1611" t="s">
        <v>623</v>
      </c>
      <c r="L1611" t="s">
        <v>6677</v>
      </c>
      <c r="M1611" t="s">
        <v>11716</v>
      </c>
      <c r="N1611" t="s">
        <v>11629</v>
      </c>
      <c r="O1611" s="1">
        <v>42566</v>
      </c>
      <c r="Q1611" t="s">
        <v>11681</v>
      </c>
      <c r="R1611" t="s">
        <v>73</v>
      </c>
      <c r="S1611">
        <v>102</v>
      </c>
      <c r="T1611">
        <v>262078</v>
      </c>
      <c r="U1611">
        <v>262078</v>
      </c>
      <c r="V1611">
        <v>0</v>
      </c>
      <c r="W1611" t="s">
        <v>11680</v>
      </c>
      <c r="X1611">
        <v>0</v>
      </c>
    </row>
    <row r="1612" spans="1:25">
      <c r="A1612" t="s">
        <v>8921</v>
      </c>
      <c r="B1612">
        <v>1</v>
      </c>
      <c r="C1612">
        <v>0</v>
      </c>
      <c r="D1612">
        <v>0</v>
      </c>
      <c r="E1612">
        <v>0</v>
      </c>
      <c r="F1612">
        <v>0</v>
      </c>
      <c r="G1612">
        <v>0</v>
      </c>
      <c r="H1612">
        <v>0</v>
      </c>
      <c r="I1612">
        <v>0</v>
      </c>
      <c r="J1612">
        <v>2017</v>
      </c>
      <c r="K1612" t="s">
        <v>623</v>
      </c>
      <c r="L1612" t="s">
        <v>7200</v>
      </c>
      <c r="M1612" t="s">
        <v>11708</v>
      </c>
      <c r="N1612" t="s">
        <v>11629</v>
      </c>
      <c r="O1612" s="1">
        <v>42502</v>
      </c>
      <c r="Q1612" t="s">
        <v>11681</v>
      </c>
      <c r="R1612" t="s">
        <v>73</v>
      </c>
      <c r="S1612">
        <v>30</v>
      </c>
      <c r="T1612">
        <v>80101</v>
      </c>
      <c r="U1612">
        <v>79971</v>
      </c>
      <c r="V1612">
        <v>0</v>
      </c>
      <c r="W1612" t="s">
        <v>11680</v>
      </c>
      <c r="X1612">
        <v>0</v>
      </c>
    </row>
    <row r="1613" spans="1:25">
      <c r="A1613" t="s">
        <v>8921</v>
      </c>
      <c r="B1613">
        <v>1</v>
      </c>
      <c r="C1613">
        <v>0</v>
      </c>
      <c r="D1613">
        <v>0</v>
      </c>
      <c r="E1613">
        <v>0</v>
      </c>
      <c r="F1613">
        <v>0</v>
      </c>
      <c r="G1613">
        <v>0</v>
      </c>
      <c r="H1613">
        <v>0</v>
      </c>
      <c r="I1613">
        <v>0</v>
      </c>
      <c r="J1613">
        <v>2017</v>
      </c>
      <c r="K1613" t="s">
        <v>623</v>
      </c>
      <c r="L1613" t="s">
        <v>7202</v>
      </c>
      <c r="M1613" t="s">
        <v>11708</v>
      </c>
      <c r="N1613" t="s">
        <v>11629</v>
      </c>
      <c r="O1613" s="1">
        <v>42430</v>
      </c>
      <c r="Q1613" t="s">
        <v>11681</v>
      </c>
      <c r="R1613" t="s">
        <v>73</v>
      </c>
      <c r="S1613">
        <v>40</v>
      </c>
      <c r="T1613">
        <v>105250</v>
      </c>
      <c r="U1613">
        <v>105078</v>
      </c>
      <c r="V1613">
        <v>0</v>
      </c>
      <c r="W1613" t="s">
        <v>11680</v>
      </c>
      <c r="X1613">
        <v>0</v>
      </c>
    </row>
    <row r="1614" spans="1:25">
      <c r="A1614" t="s">
        <v>8921</v>
      </c>
      <c r="B1614">
        <v>1</v>
      </c>
      <c r="C1614">
        <v>0</v>
      </c>
      <c r="D1614">
        <v>0</v>
      </c>
      <c r="E1614">
        <v>0</v>
      </c>
      <c r="F1614">
        <v>0</v>
      </c>
      <c r="G1614">
        <v>0</v>
      </c>
      <c r="H1614">
        <v>0</v>
      </c>
      <c r="I1614">
        <v>0</v>
      </c>
      <c r="J1614">
        <v>2017</v>
      </c>
      <c r="K1614" t="s">
        <v>623</v>
      </c>
      <c r="L1614" t="s">
        <v>7204</v>
      </c>
      <c r="M1614" t="s">
        <v>11708</v>
      </c>
      <c r="N1614" t="s">
        <v>11629</v>
      </c>
      <c r="O1614" s="1">
        <v>42460</v>
      </c>
      <c r="Q1614" t="s">
        <v>11681</v>
      </c>
      <c r="R1614" t="s">
        <v>73</v>
      </c>
      <c r="S1614">
        <v>30</v>
      </c>
      <c r="T1614">
        <v>79915</v>
      </c>
      <c r="U1614">
        <v>79784</v>
      </c>
      <c r="V1614">
        <v>0</v>
      </c>
      <c r="W1614" t="s">
        <v>11680</v>
      </c>
      <c r="X1614">
        <v>0</v>
      </c>
    </row>
    <row r="1615" spans="1:25">
      <c r="A1615" t="s">
        <v>8921</v>
      </c>
      <c r="B1615">
        <v>1</v>
      </c>
      <c r="C1615">
        <v>0</v>
      </c>
      <c r="D1615">
        <v>0</v>
      </c>
      <c r="E1615">
        <v>0</v>
      </c>
      <c r="F1615">
        <v>0</v>
      </c>
      <c r="G1615">
        <v>0</v>
      </c>
      <c r="H1615">
        <v>0</v>
      </c>
      <c r="I1615">
        <v>0</v>
      </c>
      <c r="J1615">
        <v>2017</v>
      </c>
      <c r="K1615" t="s">
        <v>623</v>
      </c>
      <c r="L1615" t="s">
        <v>7156</v>
      </c>
      <c r="M1615" t="s">
        <v>11708</v>
      </c>
      <c r="N1615" t="s">
        <v>11629</v>
      </c>
      <c r="O1615" s="1">
        <v>42550</v>
      </c>
      <c r="Q1615" t="s">
        <v>11681</v>
      </c>
      <c r="R1615" t="s">
        <v>73</v>
      </c>
      <c r="S1615">
        <v>100</v>
      </c>
      <c r="T1615">
        <v>271411</v>
      </c>
      <c r="U1615">
        <v>270963</v>
      </c>
      <c r="V1615">
        <v>0</v>
      </c>
      <c r="W1615" t="s">
        <v>11680</v>
      </c>
      <c r="X1615">
        <v>0</v>
      </c>
    </row>
    <row r="1616" spans="1:25">
      <c r="A1616" t="s">
        <v>8921</v>
      </c>
      <c r="B1616">
        <v>1</v>
      </c>
      <c r="C1616">
        <v>0</v>
      </c>
      <c r="D1616">
        <v>0</v>
      </c>
      <c r="E1616">
        <v>0</v>
      </c>
      <c r="F1616">
        <v>0</v>
      </c>
      <c r="G1616">
        <v>0</v>
      </c>
      <c r="H1616">
        <v>0</v>
      </c>
      <c r="I1616">
        <v>0</v>
      </c>
      <c r="J1616">
        <v>2017</v>
      </c>
      <c r="K1616" t="s">
        <v>623</v>
      </c>
      <c r="L1616" t="s">
        <v>7159</v>
      </c>
      <c r="M1616" t="s">
        <v>11708</v>
      </c>
      <c r="N1616" t="s">
        <v>11629</v>
      </c>
      <c r="O1616" s="1">
        <v>42608</v>
      </c>
      <c r="Q1616" t="s">
        <v>11681</v>
      </c>
      <c r="R1616" t="s">
        <v>73</v>
      </c>
      <c r="S1616">
        <v>75</v>
      </c>
      <c r="T1616">
        <v>211745</v>
      </c>
      <c r="U1616">
        <v>211397</v>
      </c>
      <c r="V1616">
        <v>0</v>
      </c>
      <c r="W1616" t="s">
        <v>11680</v>
      </c>
      <c r="X1616">
        <v>0</v>
      </c>
    </row>
    <row r="1617" spans="1:24">
      <c r="A1617" t="s">
        <v>8921</v>
      </c>
      <c r="B1617">
        <v>1</v>
      </c>
      <c r="C1617">
        <v>0</v>
      </c>
      <c r="D1617">
        <v>0</v>
      </c>
      <c r="E1617">
        <v>0</v>
      </c>
      <c r="F1617">
        <v>0</v>
      </c>
      <c r="G1617">
        <v>0</v>
      </c>
      <c r="H1617">
        <v>0</v>
      </c>
      <c r="I1617">
        <v>0</v>
      </c>
      <c r="J1617">
        <v>2017</v>
      </c>
      <c r="K1617" t="s">
        <v>623</v>
      </c>
      <c r="L1617" t="s">
        <v>6983</v>
      </c>
      <c r="M1617" t="s">
        <v>11708</v>
      </c>
      <c r="N1617" t="s">
        <v>11629</v>
      </c>
      <c r="O1617" s="1">
        <v>42628</v>
      </c>
      <c r="Q1617" t="s">
        <v>11681</v>
      </c>
      <c r="R1617" t="s">
        <v>73</v>
      </c>
      <c r="S1617">
        <v>20</v>
      </c>
      <c r="T1617">
        <v>50804</v>
      </c>
      <c r="U1617">
        <v>50804</v>
      </c>
      <c r="V1617">
        <v>0</v>
      </c>
      <c r="W1617" t="s">
        <v>11680</v>
      </c>
      <c r="X1617">
        <v>0</v>
      </c>
    </row>
    <row r="1618" spans="1:24">
      <c r="A1618" t="s">
        <v>8921</v>
      </c>
      <c r="B1618">
        <v>1</v>
      </c>
      <c r="C1618">
        <v>0</v>
      </c>
      <c r="D1618">
        <v>0</v>
      </c>
      <c r="E1618">
        <v>0</v>
      </c>
      <c r="F1618">
        <v>0</v>
      </c>
      <c r="G1618">
        <v>0</v>
      </c>
      <c r="H1618">
        <v>0</v>
      </c>
      <c r="I1618">
        <v>0</v>
      </c>
      <c r="J1618">
        <v>2017</v>
      </c>
      <c r="K1618" t="s">
        <v>623</v>
      </c>
      <c r="L1618" t="s">
        <v>7651</v>
      </c>
      <c r="M1618" t="s">
        <v>11636</v>
      </c>
      <c r="N1618" t="s">
        <v>11629</v>
      </c>
      <c r="O1618" s="1">
        <v>42627</v>
      </c>
      <c r="Q1618" t="s">
        <v>11681</v>
      </c>
      <c r="R1618" t="s">
        <v>73</v>
      </c>
      <c r="S1618">
        <v>14</v>
      </c>
      <c r="T1618">
        <v>35428</v>
      </c>
      <c r="U1618">
        <v>35428</v>
      </c>
      <c r="V1618">
        <v>0</v>
      </c>
      <c r="W1618" t="s">
        <v>11680</v>
      </c>
      <c r="X1618">
        <v>0</v>
      </c>
    </row>
    <row r="1619" spans="1:24">
      <c r="A1619" t="s">
        <v>8921</v>
      </c>
      <c r="B1619">
        <v>1</v>
      </c>
      <c r="C1619">
        <v>0</v>
      </c>
      <c r="D1619">
        <v>0</v>
      </c>
      <c r="E1619">
        <v>0</v>
      </c>
      <c r="F1619">
        <v>0</v>
      </c>
      <c r="G1619">
        <v>0</v>
      </c>
      <c r="H1619">
        <v>0</v>
      </c>
      <c r="I1619">
        <v>0</v>
      </c>
      <c r="J1619">
        <v>2017</v>
      </c>
      <c r="K1619" t="s">
        <v>623</v>
      </c>
      <c r="L1619" t="s">
        <v>7084</v>
      </c>
      <c r="M1619" t="s">
        <v>11715</v>
      </c>
      <c r="N1619" t="s">
        <v>11629</v>
      </c>
      <c r="O1619" s="1">
        <v>42733</v>
      </c>
      <c r="Q1619" t="s">
        <v>11681</v>
      </c>
      <c r="R1619" t="s">
        <v>73</v>
      </c>
      <c r="S1619">
        <v>9.5</v>
      </c>
      <c r="T1619">
        <v>26589</v>
      </c>
      <c r="U1619">
        <v>26463</v>
      </c>
      <c r="V1619">
        <v>0</v>
      </c>
      <c r="W1619" t="s">
        <v>11680</v>
      </c>
      <c r="X1619">
        <v>0</v>
      </c>
    </row>
    <row r="1620" spans="1:24">
      <c r="A1620" t="s">
        <v>8921</v>
      </c>
      <c r="B1620">
        <v>1</v>
      </c>
      <c r="C1620">
        <v>0</v>
      </c>
      <c r="D1620">
        <v>0</v>
      </c>
      <c r="E1620">
        <v>0</v>
      </c>
      <c r="F1620">
        <v>0</v>
      </c>
      <c r="G1620">
        <v>0</v>
      </c>
      <c r="H1620">
        <v>0</v>
      </c>
      <c r="I1620">
        <v>0</v>
      </c>
      <c r="J1620">
        <v>2017</v>
      </c>
      <c r="K1620" t="s">
        <v>623</v>
      </c>
      <c r="L1620" t="s">
        <v>7744</v>
      </c>
      <c r="M1620">
        <v>4928</v>
      </c>
      <c r="N1620" t="s">
        <v>11629</v>
      </c>
      <c r="O1620" s="1">
        <v>42496</v>
      </c>
      <c r="Q1620" t="s">
        <v>11681</v>
      </c>
      <c r="R1620" t="s">
        <v>73</v>
      </c>
      <c r="S1620">
        <v>2</v>
      </c>
      <c r="T1620">
        <v>5042</v>
      </c>
      <c r="U1620">
        <v>5042</v>
      </c>
      <c r="V1620">
        <v>0</v>
      </c>
      <c r="W1620" t="s">
        <v>11680</v>
      </c>
      <c r="X1620">
        <v>0</v>
      </c>
    </row>
    <row r="1621" spans="1:24">
      <c r="A1621" t="s">
        <v>8921</v>
      </c>
      <c r="B1621">
        <v>1</v>
      </c>
      <c r="C1621">
        <v>0</v>
      </c>
      <c r="D1621">
        <v>0</v>
      </c>
      <c r="E1621">
        <v>0</v>
      </c>
      <c r="F1621">
        <v>0</v>
      </c>
      <c r="G1621">
        <v>0</v>
      </c>
      <c r="H1621">
        <v>0</v>
      </c>
      <c r="I1621">
        <v>0</v>
      </c>
      <c r="J1621">
        <v>2017</v>
      </c>
      <c r="K1621" t="s">
        <v>623</v>
      </c>
      <c r="L1621" t="s">
        <v>6840</v>
      </c>
      <c r="M1621" t="s">
        <v>11714</v>
      </c>
      <c r="N1621" t="s">
        <v>11629</v>
      </c>
      <c r="O1621" s="1">
        <v>42705</v>
      </c>
      <c r="Q1621" t="s">
        <v>11681</v>
      </c>
      <c r="R1621" t="s">
        <v>73</v>
      </c>
      <c r="S1621">
        <v>20</v>
      </c>
      <c r="T1621">
        <v>58981</v>
      </c>
      <c r="U1621">
        <v>58844</v>
      </c>
      <c r="V1621">
        <v>0</v>
      </c>
      <c r="W1621" t="s">
        <v>11680</v>
      </c>
      <c r="X1621">
        <v>0</v>
      </c>
    </row>
    <row r="1622" spans="1:24">
      <c r="A1622" t="s">
        <v>8921</v>
      </c>
      <c r="B1622">
        <v>1</v>
      </c>
      <c r="C1622">
        <v>0</v>
      </c>
      <c r="D1622">
        <v>0</v>
      </c>
      <c r="E1622">
        <v>0</v>
      </c>
      <c r="F1622">
        <v>0</v>
      </c>
      <c r="G1622">
        <v>0</v>
      </c>
      <c r="H1622">
        <v>0</v>
      </c>
      <c r="I1622">
        <v>0</v>
      </c>
      <c r="J1622">
        <v>2017</v>
      </c>
      <c r="K1622" t="s">
        <v>623</v>
      </c>
      <c r="L1622" t="s">
        <v>8067</v>
      </c>
      <c r="M1622" t="s">
        <v>11714</v>
      </c>
      <c r="N1622" t="s">
        <v>11629</v>
      </c>
      <c r="O1622" s="1">
        <v>42746</v>
      </c>
      <c r="Q1622" t="s">
        <v>11681</v>
      </c>
      <c r="R1622" t="s">
        <v>73</v>
      </c>
      <c r="S1622">
        <v>15</v>
      </c>
      <c r="T1622">
        <v>42932</v>
      </c>
      <c r="U1622">
        <v>40418</v>
      </c>
      <c r="V1622">
        <v>0</v>
      </c>
      <c r="W1622" t="s">
        <v>11680</v>
      </c>
      <c r="X1622">
        <v>0</v>
      </c>
    </row>
    <row r="1623" spans="1:24">
      <c r="A1623" t="s">
        <v>8921</v>
      </c>
      <c r="B1623">
        <v>1</v>
      </c>
      <c r="C1623">
        <v>0</v>
      </c>
      <c r="D1623">
        <v>0</v>
      </c>
      <c r="E1623">
        <v>0</v>
      </c>
      <c r="F1623">
        <v>0</v>
      </c>
      <c r="G1623">
        <v>0</v>
      </c>
      <c r="H1623">
        <v>0</v>
      </c>
      <c r="I1623">
        <v>0</v>
      </c>
      <c r="J1623">
        <v>2017</v>
      </c>
      <c r="K1623" t="s">
        <v>623</v>
      </c>
      <c r="L1623" t="s">
        <v>7241</v>
      </c>
      <c r="M1623" t="s">
        <v>11714</v>
      </c>
      <c r="N1623" t="s">
        <v>11629</v>
      </c>
      <c r="O1623" s="1">
        <v>42733</v>
      </c>
      <c r="Q1623" t="s">
        <v>11681</v>
      </c>
      <c r="R1623" t="s">
        <v>73</v>
      </c>
      <c r="S1623">
        <v>20</v>
      </c>
      <c r="T1623">
        <v>53882</v>
      </c>
      <c r="U1623">
        <v>53601</v>
      </c>
      <c r="V1623">
        <v>0</v>
      </c>
      <c r="W1623" t="s">
        <v>11680</v>
      </c>
      <c r="X1623">
        <v>0</v>
      </c>
    </row>
    <row r="1624" spans="1:24">
      <c r="A1624" t="s">
        <v>8921</v>
      </c>
      <c r="B1624">
        <v>1</v>
      </c>
      <c r="C1624">
        <v>0</v>
      </c>
      <c r="D1624">
        <v>0</v>
      </c>
      <c r="E1624">
        <v>0</v>
      </c>
      <c r="F1624">
        <v>0</v>
      </c>
      <c r="G1624">
        <v>0</v>
      </c>
      <c r="H1624">
        <v>0</v>
      </c>
      <c r="I1624">
        <v>0</v>
      </c>
      <c r="J1624">
        <v>2017</v>
      </c>
      <c r="K1624" t="s">
        <v>623</v>
      </c>
      <c r="L1624" t="s">
        <v>6144</v>
      </c>
      <c r="M1624" t="s">
        <v>11636</v>
      </c>
      <c r="N1624" t="s">
        <v>11629</v>
      </c>
      <c r="O1624" s="1">
        <v>42601</v>
      </c>
      <c r="Q1624" t="s">
        <v>11681</v>
      </c>
      <c r="R1624" t="s">
        <v>73</v>
      </c>
      <c r="S1624">
        <v>20</v>
      </c>
      <c r="T1624">
        <v>56660</v>
      </c>
      <c r="U1624">
        <v>56416</v>
      </c>
      <c r="V1624">
        <v>0</v>
      </c>
      <c r="W1624" t="s">
        <v>11680</v>
      </c>
      <c r="X1624">
        <v>0</v>
      </c>
    </row>
    <row r="1625" spans="1:24">
      <c r="A1625" t="s">
        <v>8921</v>
      </c>
      <c r="B1625">
        <v>1</v>
      </c>
      <c r="C1625">
        <v>0</v>
      </c>
      <c r="D1625">
        <v>0</v>
      </c>
      <c r="E1625">
        <v>0</v>
      </c>
      <c r="F1625">
        <v>0</v>
      </c>
      <c r="G1625">
        <v>0</v>
      </c>
      <c r="H1625">
        <v>0</v>
      </c>
      <c r="I1625">
        <v>0</v>
      </c>
      <c r="J1625">
        <v>2017</v>
      </c>
      <c r="K1625" t="s">
        <v>623</v>
      </c>
      <c r="L1625" t="s">
        <v>6324</v>
      </c>
      <c r="M1625" t="s">
        <v>11636</v>
      </c>
      <c r="N1625" t="s">
        <v>11629</v>
      </c>
      <c r="O1625" s="1">
        <v>42496</v>
      </c>
      <c r="Q1625" t="s">
        <v>11681</v>
      </c>
      <c r="R1625" t="s">
        <v>73</v>
      </c>
      <c r="S1625">
        <v>20</v>
      </c>
      <c r="T1625">
        <v>37377</v>
      </c>
      <c r="U1625">
        <v>37165</v>
      </c>
      <c r="V1625">
        <v>0</v>
      </c>
      <c r="W1625" t="s">
        <v>11680</v>
      </c>
      <c r="X1625">
        <v>0</v>
      </c>
    </row>
    <row r="1626" spans="1:24">
      <c r="A1626" t="s">
        <v>8921</v>
      </c>
      <c r="B1626">
        <v>1</v>
      </c>
      <c r="C1626">
        <v>0</v>
      </c>
      <c r="D1626">
        <v>0</v>
      </c>
      <c r="E1626">
        <v>0</v>
      </c>
      <c r="F1626">
        <v>0</v>
      </c>
      <c r="G1626">
        <v>0</v>
      </c>
      <c r="H1626">
        <v>0</v>
      </c>
      <c r="I1626">
        <v>0</v>
      </c>
      <c r="J1626">
        <v>2017</v>
      </c>
      <c r="K1626" t="s">
        <v>623</v>
      </c>
      <c r="L1626" t="s">
        <v>6936</v>
      </c>
      <c r="M1626" t="s">
        <v>11636</v>
      </c>
      <c r="N1626" t="s">
        <v>11629</v>
      </c>
      <c r="O1626" s="1">
        <v>42170</v>
      </c>
      <c r="Q1626" t="s">
        <v>11681</v>
      </c>
      <c r="R1626" t="s">
        <v>73</v>
      </c>
      <c r="S1626">
        <v>20</v>
      </c>
      <c r="T1626">
        <v>57489</v>
      </c>
      <c r="U1626">
        <v>57113</v>
      </c>
      <c r="V1626">
        <v>0</v>
      </c>
      <c r="W1626" t="s">
        <v>11680</v>
      </c>
      <c r="X1626">
        <v>0</v>
      </c>
    </row>
    <row r="1627" spans="1:24">
      <c r="A1627" t="s">
        <v>8921</v>
      </c>
      <c r="B1627">
        <v>1</v>
      </c>
      <c r="C1627">
        <v>0</v>
      </c>
      <c r="D1627">
        <v>0</v>
      </c>
      <c r="E1627">
        <v>0</v>
      </c>
      <c r="F1627">
        <v>0</v>
      </c>
      <c r="G1627">
        <v>0</v>
      </c>
      <c r="H1627">
        <v>0</v>
      </c>
      <c r="I1627">
        <v>0</v>
      </c>
      <c r="J1627">
        <v>2017</v>
      </c>
      <c r="K1627" t="s">
        <v>623</v>
      </c>
      <c r="L1627" t="s">
        <v>9497</v>
      </c>
      <c r="M1627" t="s">
        <v>11636</v>
      </c>
      <c r="N1627" t="s">
        <v>11629</v>
      </c>
      <c r="O1627" s="1">
        <v>42462</v>
      </c>
      <c r="Q1627" t="s">
        <v>11681</v>
      </c>
      <c r="R1627" t="s">
        <v>73</v>
      </c>
      <c r="S1627">
        <v>1.5</v>
      </c>
      <c r="T1627">
        <v>2787</v>
      </c>
      <c r="U1627">
        <v>2787</v>
      </c>
      <c r="V1627">
        <v>0</v>
      </c>
      <c r="W1627" t="s">
        <v>11680</v>
      </c>
      <c r="X1627">
        <v>0</v>
      </c>
    </row>
    <row r="1628" spans="1:24">
      <c r="A1628" t="s">
        <v>8921</v>
      </c>
      <c r="B1628">
        <v>1</v>
      </c>
      <c r="C1628">
        <v>0</v>
      </c>
      <c r="D1628">
        <v>0</v>
      </c>
      <c r="E1628">
        <v>0</v>
      </c>
      <c r="F1628">
        <v>0</v>
      </c>
      <c r="G1628">
        <v>0</v>
      </c>
      <c r="H1628">
        <v>0</v>
      </c>
      <c r="I1628">
        <v>0</v>
      </c>
      <c r="J1628">
        <v>2017</v>
      </c>
      <c r="K1628" t="s">
        <v>623</v>
      </c>
      <c r="L1628" t="s">
        <v>6146</v>
      </c>
      <c r="M1628" t="s">
        <v>11636</v>
      </c>
      <c r="N1628" t="s">
        <v>11629</v>
      </c>
      <c r="O1628" s="1">
        <v>42724</v>
      </c>
      <c r="Q1628" t="s">
        <v>11681</v>
      </c>
      <c r="R1628" t="s">
        <v>73</v>
      </c>
      <c r="S1628">
        <v>50</v>
      </c>
      <c r="T1628">
        <v>132100</v>
      </c>
      <c r="U1628">
        <v>131923</v>
      </c>
      <c r="V1628">
        <v>0</v>
      </c>
      <c r="W1628" t="s">
        <v>11680</v>
      </c>
      <c r="X1628">
        <v>0</v>
      </c>
    </row>
    <row r="1629" spans="1:24">
      <c r="A1629" t="s">
        <v>8921</v>
      </c>
      <c r="B1629">
        <v>1</v>
      </c>
      <c r="C1629">
        <v>0</v>
      </c>
      <c r="D1629">
        <v>0</v>
      </c>
      <c r="E1629">
        <v>0</v>
      </c>
      <c r="F1629">
        <v>0</v>
      </c>
      <c r="G1629">
        <v>0</v>
      </c>
      <c r="H1629">
        <v>0</v>
      </c>
      <c r="I1629">
        <v>0</v>
      </c>
      <c r="J1629">
        <v>2017</v>
      </c>
      <c r="K1629" t="s">
        <v>623</v>
      </c>
      <c r="L1629" t="s">
        <v>6150</v>
      </c>
      <c r="M1629" t="s">
        <v>11636</v>
      </c>
      <c r="N1629" t="s">
        <v>11629</v>
      </c>
      <c r="O1629" s="1">
        <v>42724</v>
      </c>
      <c r="Q1629" t="s">
        <v>11681</v>
      </c>
      <c r="R1629" t="s">
        <v>73</v>
      </c>
      <c r="S1629">
        <v>5</v>
      </c>
      <c r="T1629">
        <v>14399</v>
      </c>
      <c r="U1629">
        <v>14248</v>
      </c>
      <c r="V1629">
        <v>0</v>
      </c>
      <c r="W1629" t="s">
        <v>11680</v>
      </c>
      <c r="X1629">
        <v>0</v>
      </c>
    </row>
    <row r="1630" spans="1:24">
      <c r="A1630" t="s">
        <v>8921</v>
      </c>
      <c r="B1630">
        <v>1</v>
      </c>
      <c r="C1630">
        <v>0</v>
      </c>
      <c r="D1630">
        <v>0</v>
      </c>
      <c r="E1630">
        <v>0</v>
      </c>
      <c r="F1630">
        <v>0</v>
      </c>
      <c r="G1630">
        <v>0</v>
      </c>
      <c r="H1630">
        <v>0</v>
      </c>
      <c r="I1630">
        <v>0</v>
      </c>
      <c r="J1630">
        <v>2017</v>
      </c>
      <c r="K1630" t="s">
        <v>623</v>
      </c>
      <c r="L1630" t="s">
        <v>6185</v>
      </c>
      <c r="M1630" t="s">
        <v>11636</v>
      </c>
      <c r="N1630" t="s">
        <v>11629</v>
      </c>
      <c r="O1630" s="1">
        <v>42734</v>
      </c>
      <c r="Q1630" t="s">
        <v>11681</v>
      </c>
      <c r="R1630" t="s">
        <v>73</v>
      </c>
      <c r="S1630">
        <v>60</v>
      </c>
      <c r="T1630">
        <v>137836.1</v>
      </c>
      <c r="U1630">
        <v>137293.9</v>
      </c>
      <c r="V1630">
        <v>0</v>
      </c>
      <c r="W1630" t="s">
        <v>11680</v>
      </c>
      <c r="X1630">
        <v>0</v>
      </c>
    </row>
    <row r="1631" spans="1:24">
      <c r="A1631" t="s">
        <v>8921</v>
      </c>
      <c r="B1631">
        <v>1</v>
      </c>
      <c r="C1631">
        <v>0</v>
      </c>
      <c r="D1631">
        <v>0</v>
      </c>
      <c r="E1631">
        <v>0</v>
      </c>
      <c r="F1631">
        <v>0</v>
      </c>
      <c r="G1631">
        <v>0</v>
      </c>
      <c r="H1631">
        <v>0</v>
      </c>
      <c r="I1631">
        <v>0</v>
      </c>
      <c r="J1631">
        <v>2017</v>
      </c>
      <c r="K1631" t="s">
        <v>623</v>
      </c>
      <c r="L1631" t="s">
        <v>6188</v>
      </c>
      <c r="M1631" t="s">
        <v>11636</v>
      </c>
      <c r="N1631" t="s">
        <v>11629</v>
      </c>
      <c r="O1631" s="1">
        <v>42709</v>
      </c>
      <c r="Q1631" t="s">
        <v>11681</v>
      </c>
      <c r="R1631" t="s">
        <v>73</v>
      </c>
      <c r="S1631">
        <v>50</v>
      </c>
      <c r="T1631">
        <v>123669.75999999999</v>
      </c>
      <c r="U1631">
        <v>123147.07</v>
      </c>
      <c r="V1631">
        <v>0</v>
      </c>
      <c r="W1631" t="s">
        <v>11680</v>
      </c>
      <c r="X1631">
        <v>0</v>
      </c>
    </row>
    <row r="1632" spans="1:24">
      <c r="A1632" t="s">
        <v>8921</v>
      </c>
      <c r="B1632">
        <v>1</v>
      </c>
      <c r="C1632">
        <v>0</v>
      </c>
      <c r="D1632">
        <v>0</v>
      </c>
      <c r="E1632">
        <v>0</v>
      </c>
      <c r="F1632">
        <v>0</v>
      </c>
      <c r="G1632">
        <v>0</v>
      </c>
      <c r="H1632">
        <v>0</v>
      </c>
      <c r="I1632">
        <v>0</v>
      </c>
      <c r="J1632">
        <v>2017</v>
      </c>
      <c r="K1632" t="s">
        <v>623</v>
      </c>
      <c r="L1632" t="s">
        <v>6508</v>
      </c>
      <c r="M1632" t="s">
        <v>11636</v>
      </c>
      <c r="N1632" t="s">
        <v>11629</v>
      </c>
      <c r="O1632" s="1">
        <v>42706</v>
      </c>
      <c r="Q1632" t="s">
        <v>11681</v>
      </c>
      <c r="R1632" t="s">
        <v>73</v>
      </c>
      <c r="S1632">
        <v>40</v>
      </c>
      <c r="T1632">
        <v>110658</v>
      </c>
      <c r="U1632">
        <v>110408</v>
      </c>
      <c r="V1632">
        <v>0</v>
      </c>
      <c r="W1632" t="s">
        <v>11680</v>
      </c>
      <c r="X1632">
        <v>0</v>
      </c>
    </row>
    <row r="1633" spans="1:24">
      <c r="A1633" t="s">
        <v>8921</v>
      </c>
      <c r="B1633">
        <v>1</v>
      </c>
      <c r="C1633">
        <v>0</v>
      </c>
      <c r="D1633">
        <v>0</v>
      </c>
      <c r="E1633">
        <v>0</v>
      </c>
      <c r="F1633">
        <v>0</v>
      </c>
      <c r="G1633">
        <v>0</v>
      </c>
      <c r="H1633">
        <v>0</v>
      </c>
      <c r="I1633">
        <v>0</v>
      </c>
      <c r="J1633">
        <v>2017</v>
      </c>
      <c r="K1633" t="s">
        <v>623</v>
      </c>
      <c r="L1633" t="s">
        <v>7356</v>
      </c>
      <c r="M1633" t="s">
        <v>11636</v>
      </c>
      <c r="N1633" t="s">
        <v>11629</v>
      </c>
      <c r="O1633" s="1">
        <v>42373</v>
      </c>
      <c r="Q1633" t="s">
        <v>11681</v>
      </c>
      <c r="R1633" t="s">
        <v>73</v>
      </c>
      <c r="S1633">
        <v>1.5</v>
      </c>
      <c r="T1633">
        <v>5718</v>
      </c>
      <c r="U1633">
        <v>5703</v>
      </c>
      <c r="V1633">
        <v>0</v>
      </c>
      <c r="W1633" t="s">
        <v>11680</v>
      </c>
      <c r="X1633">
        <v>0</v>
      </c>
    </row>
    <row r="1634" spans="1:24">
      <c r="A1634" t="s">
        <v>8921</v>
      </c>
      <c r="B1634">
        <v>1</v>
      </c>
      <c r="C1634">
        <v>0</v>
      </c>
      <c r="D1634">
        <v>0</v>
      </c>
      <c r="E1634">
        <v>0</v>
      </c>
      <c r="F1634">
        <v>0</v>
      </c>
      <c r="G1634">
        <v>0</v>
      </c>
      <c r="H1634">
        <v>0</v>
      </c>
      <c r="I1634">
        <v>0</v>
      </c>
      <c r="J1634">
        <v>2017</v>
      </c>
      <c r="K1634" t="s">
        <v>623</v>
      </c>
      <c r="L1634" t="s">
        <v>7422</v>
      </c>
      <c r="M1634" t="s">
        <v>11636</v>
      </c>
      <c r="N1634" t="s">
        <v>11629</v>
      </c>
      <c r="O1634" s="1">
        <v>42724</v>
      </c>
      <c r="Q1634" t="s">
        <v>11681</v>
      </c>
      <c r="R1634" t="s">
        <v>73</v>
      </c>
      <c r="S1634">
        <v>85</v>
      </c>
      <c r="T1634">
        <v>223582</v>
      </c>
      <c r="U1634">
        <v>223268</v>
      </c>
      <c r="V1634">
        <v>0</v>
      </c>
      <c r="W1634" t="s">
        <v>11680</v>
      </c>
      <c r="X1634">
        <v>0</v>
      </c>
    </row>
    <row r="1635" spans="1:24">
      <c r="A1635" t="s">
        <v>8921</v>
      </c>
      <c r="B1635">
        <v>1</v>
      </c>
      <c r="C1635">
        <v>0</v>
      </c>
      <c r="D1635">
        <v>0</v>
      </c>
      <c r="E1635">
        <v>0</v>
      </c>
      <c r="F1635">
        <v>0</v>
      </c>
      <c r="G1635">
        <v>0</v>
      </c>
      <c r="H1635">
        <v>0</v>
      </c>
      <c r="I1635">
        <v>0</v>
      </c>
      <c r="J1635">
        <v>2017</v>
      </c>
      <c r="K1635" t="s">
        <v>623</v>
      </c>
      <c r="L1635" t="s">
        <v>7559</v>
      </c>
      <c r="M1635" t="s">
        <v>11636</v>
      </c>
      <c r="N1635" t="s">
        <v>11629</v>
      </c>
      <c r="O1635" s="1">
        <v>42576</v>
      </c>
      <c r="Q1635" t="s">
        <v>11681</v>
      </c>
      <c r="R1635" t="s">
        <v>73</v>
      </c>
      <c r="S1635">
        <v>25.86</v>
      </c>
      <c r="T1635">
        <v>56281</v>
      </c>
      <c r="U1635">
        <v>56063</v>
      </c>
      <c r="V1635">
        <v>0</v>
      </c>
      <c r="W1635" t="s">
        <v>11680</v>
      </c>
      <c r="X1635">
        <v>0</v>
      </c>
    </row>
    <row r="1636" spans="1:24">
      <c r="A1636" t="s">
        <v>8921</v>
      </c>
      <c r="B1636">
        <v>1</v>
      </c>
      <c r="C1636">
        <v>0</v>
      </c>
      <c r="D1636">
        <v>0</v>
      </c>
      <c r="E1636">
        <v>0</v>
      </c>
      <c r="F1636">
        <v>0</v>
      </c>
      <c r="G1636">
        <v>0</v>
      </c>
      <c r="H1636">
        <v>0</v>
      </c>
      <c r="I1636">
        <v>0</v>
      </c>
      <c r="J1636">
        <v>2017</v>
      </c>
      <c r="K1636" t="s">
        <v>623</v>
      </c>
      <c r="L1636" t="s">
        <v>6991</v>
      </c>
      <c r="M1636" t="s">
        <v>11636</v>
      </c>
      <c r="N1636" t="s">
        <v>11629</v>
      </c>
      <c r="O1636" s="1">
        <v>42735</v>
      </c>
      <c r="Q1636" t="s">
        <v>11681</v>
      </c>
      <c r="R1636" t="s">
        <v>73</v>
      </c>
      <c r="S1636">
        <v>20</v>
      </c>
      <c r="T1636">
        <v>39757</v>
      </c>
      <c r="U1636">
        <v>39523</v>
      </c>
      <c r="V1636">
        <v>0</v>
      </c>
      <c r="W1636" t="s">
        <v>11680</v>
      </c>
      <c r="X1636">
        <v>0</v>
      </c>
    </row>
    <row r="1637" spans="1:24">
      <c r="A1637" t="s">
        <v>8921</v>
      </c>
      <c r="B1637">
        <v>1</v>
      </c>
      <c r="C1637">
        <v>0</v>
      </c>
      <c r="D1637">
        <v>0</v>
      </c>
      <c r="E1637">
        <v>0</v>
      </c>
      <c r="F1637">
        <v>0</v>
      </c>
      <c r="G1637">
        <v>0</v>
      </c>
      <c r="H1637">
        <v>0</v>
      </c>
      <c r="I1637">
        <v>0</v>
      </c>
      <c r="J1637">
        <v>2017</v>
      </c>
      <c r="K1637" t="s">
        <v>623</v>
      </c>
      <c r="L1637" t="s">
        <v>8060</v>
      </c>
      <c r="M1637" t="s">
        <v>11636</v>
      </c>
      <c r="N1637" t="s">
        <v>11629</v>
      </c>
      <c r="O1637" s="1">
        <v>42802</v>
      </c>
      <c r="Q1637" t="s">
        <v>11681</v>
      </c>
      <c r="R1637" t="s">
        <v>73</v>
      </c>
      <c r="S1637">
        <v>20</v>
      </c>
      <c r="T1637">
        <v>49289.02</v>
      </c>
      <c r="U1637">
        <v>46016.02</v>
      </c>
      <c r="V1637">
        <v>0</v>
      </c>
      <c r="W1637" t="s">
        <v>11680</v>
      </c>
      <c r="X1637">
        <v>0</v>
      </c>
    </row>
    <row r="1638" spans="1:24">
      <c r="A1638" t="s">
        <v>8921</v>
      </c>
      <c r="B1638">
        <v>1</v>
      </c>
      <c r="C1638">
        <v>0</v>
      </c>
      <c r="D1638">
        <v>0</v>
      </c>
      <c r="E1638">
        <v>0</v>
      </c>
      <c r="F1638">
        <v>0</v>
      </c>
      <c r="G1638">
        <v>0</v>
      </c>
      <c r="H1638">
        <v>0</v>
      </c>
      <c r="I1638">
        <v>0</v>
      </c>
      <c r="J1638">
        <v>2017</v>
      </c>
      <c r="K1638" t="s">
        <v>623</v>
      </c>
      <c r="L1638" t="s">
        <v>8064</v>
      </c>
      <c r="M1638" t="s">
        <v>11636</v>
      </c>
      <c r="N1638" t="s">
        <v>11629</v>
      </c>
      <c r="O1638" s="1">
        <v>42839</v>
      </c>
      <c r="Q1638" t="s">
        <v>11681</v>
      </c>
      <c r="R1638" t="s">
        <v>73</v>
      </c>
      <c r="S1638">
        <v>20</v>
      </c>
      <c r="T1638">
        <v>44671.03</v>
      </c>
      <c r="U1638">
        <v>36941.03</v>
      </c>
      <c r="V1638">
        <v>0</v>
      </c>
      <c r="W1638" t="s">
        <v>11680</v>
      </c>
      <c r="X1638">
        <v>0</v>
      </c>
    </row>
    <row r="1639" spans="1:24">
      <c r="A1639" t="s">
        <v>8921</v>
      </c>
      <c r="B1639">
        <v>1</v>
      </c>
      <c r="C1639">
        <v>0</v>
      </c>
      <c r="D1639">
        <v>0</v>
      </c>
      <c r="E1639">
        <v>0</v>
      </c>
      <c r="F1639">
        <v>0</v>
      </c>
      <c r="G1639">
        <v>0</v>
      </c>
      <c r="H1639">
        <v>0</v>
      </c>
      <c r="I1639">
        <v>0</v>
      </c>
      <c r="J1639">
        <v>2017</v>
      </c>
      <c r="K1639" t="s">
        <v>623</v>
      </c>
      <c r="L1639" t="s">
        <v>7237</v>
      </c>
      <c r="M1639" t="s">
        <v>11636</v>
      </c>
      <c r="N1639" t="s">
        <v>11629</v>
      </c>
      <c r="O1639" s="1">
        <v>42725</v>
      </c>
      <c r="Q1639" t="s">
        <v>11681</v>
      </c>
      <c r="R1639" t="s">
        <v>73</v>
      </c>
      <c r="S1639">
        <v>20</v>
      </c>
      <c r="T1639">
        <v>54086</v>
      </c>
      <c r="U1639">
        <v>53793</v>
      </c>
      <c r="V1639">
        <v>0</v>
      </c>
      <c r="W1639" t="s">
        <v>11680</v>
      </c>
      <c r="X1639">
        <v>0</v>
      </c>
    </row>
    <row r="1640" spans="1:24">
      <c r="A1640" t="s">
        <v>8921</v>
      </c>
      <c r="B1640">
        <v>1</v>
      </c>
      <c r="C1640">
        <v>0</v>
      </c>
      <c r="D1640">
        <v>0</v>
      </c>
      <c r="E1640">
        <v>0</v>
      </c>
      <c r="F1640">
        <v>0</v>
      </c>
      <c r="G1640">
        <v>0</v>
      </c>
      <c r="H1640">
        <v>0</v>
      </c>
      <c r="I1640">
        <v>0</v>
      </c>
      <c r="J1640">
        <v>2017</v>
      </c>
      <c r="K1640" t="s">
        <v>623</v>
      </c>
      <c r="L1640" t="s">
        <v>6779</v>
      </c>
      <c r="M1640" t="s">
        <v>11636</v>
      </c>
      <c r="N1640" t="s">
        <v>11629</v>
      </c>
      <c r="O1640" s="1">
        <v>42490</v>
      </c>
      <c r="Q1640" t="s">
        <v>11681</v>
      </c>
      <c r="R1640" t="s">
        <v>73</v>
      </c>
      <c r="S1640">
        <v>20.73</v>
      </c>
      <c r="T1640">
        <v>60294</v>
      </c>
      <c r="U1640">
        <v>59397</v>
      </c>
      <c r="V1640">
        <v>0</v>
      </c>
      <c r="W1640" t="s">
        <v>11680</v>
      </c>
      <c r="X1640">
        <v>0</v>
      </c>
    </row>
    <row r="1641" spans="1:24">
      <c r="A1641" t="s">
        <v>8921</v>
      </c>
      <c r="B1641">
        <v>1</v>
      </c>
      <c r="C1641">
        <v>0</v>
      </c>
      <c r="D1641">
        <v>0</v>
      </c>
      <c r="E1641">
        <v>0</v>
      </c>
      <c r="F1641">
        <v>0</v>
      </c>
      <c r="G1641">
        <v>0</v>
      </c>
      <c r="H1641">
        <v>0</v>
      </c>
      <c r="I1641">
        <v>0</v>
      </c>
      <c r="J1641">
        <v>2017</v>
      </c>
      <c r="K1641" t="s">
        <v>623</v>
      </c>
      <c r="L1641" t="s">
        <v>6782</v>
      </c>
      <c r="M1641" t="s">
        <v>11636</v>
      </c>
      <c r="N1641" t="s">
        <v>11629</v>
      </c>
      <c r="O1641" s="1">
        <v>42490</v>
      </c>
      <c r="Q1641" t="s">
        <v>11681</v>
      </c>
      <c r="R1641" t="s">
        <v>73</v>
      </c>
      <c r="S1641">
        <v>20.73</v>
      </c>
      <c r="T1641">
        <v>60294</v>
      </c>
      <c r="U1641">
        <v>59397</v>
      </c>
      <c r="V1641">
        <v>0</v>
      </c>
      <c r="W1641" t="s">
        <v>11680</v>
      </c>
      <c r="X1641">
        <v>0</v>
      </c>
    </row>
    <row r="1642" spans="1:24">
      <c r="A1642" t="s">
        <v>8921</v>
      </c>
      <c r="B1642">
        <v>1</v>
      </c>
      <c r="C1642">
        <v>0</v>
      </c>
      <c r="D1642">
        <v>0</v>
      </c>
      <c r="E1642">
        <v>0</v>
      </c>
      <c r="F1642">
        <v>0</v>
      </c>
      <c r="G1642">
        <v>0</v>
      </c>
      <c r="H1642">
        <v>0</v>
      </c>
      <c r="I1642">
        <v>0</v>
      </c>
      <c r="J1642">
        <v>2017</v>
      </c>
      <c r="K1642" t="s">
        <v>623</v>
      </c>
      <c r="L1642" t="s">
        <v>7735</v>
      </c>
      <c r="M1642" t="s">
        <v>11636</v>
      </c>
      <c r="N1642" t="s">
        <v>11629</v>
      </c>
      <c r="O1642" s="1">
        <v>42706</v>
      </c>
      <c r="Q1642" t="s">
        <v>11681</v>
      </c>
      <c r="R1642" t="s">
        <v>73</v>
      </c>
      <c r="S1642">
        <v>20</v>
      </c>
      <c r="T1642">
        <v>54537</v>
      </c>
      <c r="U1642">
        <v>53959</v>
      </c>
      <c r="V1642">
        <v>0</v>
      </c>
      <c r="W1642" t="s">
        <v>11680</v>
      </c>
      <c r="X1642">
        <v>0</v>
      </c>
    </row>
    <row r="1643" spans="1:24">
      <c r="A1643" t="s">
        <v>8921</v>
      </c>
      <c r="B1643">
        <v>1</v>
      </c>
      <c r="C1643">
        <v>0</v>
      </c>
      <c r="D1643">
        <v>0</v>
      </c>
      <c r="E1643">
        <v>0</v>
      </c>
      <c r="F1643">
        <v>0</v>
      </c>
      <c r="G1643">
        <v>0</v>
      </c>
      <c r="H1643">
        <v>0</v>
      </c>
      <c r="I1643">
        <v>0</v>
      </c>
      <c r="J1643">
        <v>2017</v>
      </c>
      <c r="K1643" t="s">
        <v>623</v>
      </c>
      <c r="L1643" t="s">
        <v>7264</v>
      </c>
      <c r="M1643" t="s">
        <v>11713</v>
      </c>
      <c r="N1643" t="s">
        <v>11629</v>
      </c>
      <c r="O1643" s="1">
        <v>42726</v>
      </c>
      <c r="Q1643" t="s">
        <v>11681</v>
      </c>
      <c r="R1643" t="s">
        <v>73</v>
      </c>
      <c r="S1643">
        <v>54</v>
      </c>
      <c r="T1643">
        <v>152326</v>
      </c>
      <c r="U1643">
        <v>151784</v>
      </c>
      <c r="V1643">
        <v>0</v>
      </c>
      <c r="W1643" t="s">
        <v>11680</v>
      </c>
      <c r="X1643">
        <v>0</v>
      </c>
    </row>
    <row r="1644" spans="1:24">
      <c r="A1644" t="s">
        <v>8921</v>
      </c>
      <c r="B1644">
        <v>1</v>
      </c>
      <c r="C1644">
        <v>0</v>
      </c>
      <c r="D1644">
        <v>0</v>
      </c>
      <c r="E1644">
        <v>0</v>
      </c>
      <c r="F1644">
        <v>0</v>
      </c>
      <c r="G1644">
        <v>0</v>
      </c>
      <c r="H1644">
        <v>0</v>
      </c>
      <c r="I1644">
        <v>0</v>
      </c>
      <c r="J1644">
        <v>2017</v>
      </c>
      <c r="K1644" t="s">
        <v>623</v>
      </c>
      <c r="L1644" t="s">
        <v>7267</v>
      </c>
      <c r="M1644" t="s">
        <v>11712</v>
      </c>
      <c r="N1644" t="s">
        <v>11629</v>
      </c>
      <c r="O1644" s="1">
        <v>42726</v>
      </c>
      <c r="Q1644" t="s">
        <v>11681</v>
      </c>
      <c r="R1644" t="s">
        <v>73</v>
      </c>
      <c r="S1644">
        <v>54</v>
      </c>
      <c r="T1644">
        <v>150672</v>
      </c>
      <c r="U1644">
        <v>150027</v>
      </c>
      <c r="V1644">
        <v>0</v>
      </c>
      <c r="W1644" t="s">
        <v>11680</v>
      </c>
      <c r="X1644">
        <v>0</v>
      </c>
    </row>
    <row r="1645" spans="1:24">
      <c r="A1645" t="s">
        <v>8921</v>
      </c>
      <c r="B1645">
        <v>1</v>
      </c>
      <c r="C1645">
        <v>0</v>
      </c>
      <c r="D1645">
        <v>0</v>
      </c>
      <c r="E1645">
        <v>0</v>
      </c>
      <c r="F1645">
        <v>0</v>
      </c>
      <c r="G1645">
        <v>0</v>
      </c>
      <c r="H1645">
        <v>0</v>
      </c>
      <c r="I1645">
        <v>0</v>
      </c>
      <c r="J1645">
        <v>2017</v>
      </c>
      <c r="K1645" t="s">
        <v>623</v>
      </c>
      <c r="L1645" t="s">
        <v>6824</v>
      </c>
      <c r="M1645" t="s">
        <v>11636</v>
      </c>
      <c r="N1645" t="s">
        <v>11629</v>
      </c>
      <c r="O1645" s="1">
        <v>42398</v>
      </c>
      <c r="Q1645" t="s">
        <v>11681</v>
      </c>
      <c r="R1645" t="s">
        <v>73</v>
      </c>
      <c r="S1645">
        <v>1.5</v>
      </c>
      <c r="T1645">
        <v>3761</v>
      </c>
      <c r="U1645">
        <v>3761</v>
      </c>
      <c r="V1645">
        <v>0</v>
      </c>
      <c r="W1645" t="s">
        <v>11680</v>
      </c>
      <c r="X1645">
        <v>0</v>
      </c>
    </row>
    <row r="1646" spans="1:24">
      <c r="A1646" t="s">
        <v>8921</v>
      </c>
      <c r="B1646">
        <v>1</v>
      </c>
      <c r="C1646">
        <v>0</v>
      </c>
      <c r="D1646">
        <v>0</v>
      </c>
      <c r="E1646">
        <v>0</v>
      </c>
      <c r="F1646">
        <v>0</v>
      </c>
      <c r="G1646">
        <v>0</v>
      </c>
      <c r="H1646">
        <v>0</v>
      </c>
      <c r="I1646">
        <v>0</v>
      </c>
      <c r="J1646">
        <v>2017</v>
      </c>
      <c r="K1646" t="s">
        <v>623</v>
      </c>
      <c r="L1646" t="s">
        <v>6472</v>
      </c>
      <c r="M1646" t="s">
        <v>11636</v>
      </c>
      <c r="N1646" t="s">
        <v>11629</v>
      </c>
      <c r="O1646" s="1">
        <v>42691</v>
      </c>
      <c r="Q1646" t="s">
        <v>11681</v>
      </c>
      <c r="R1646" t="s">
        <v>73</v>
      </c>
      <c r="S1646">
        <v>2</v>
      </c>
      <c r="T1646">
        <v>3171</v>
      </c>
      <c r="U1646">
        <v>3171</v>
      </c>
      <c r="V1646">
        <v>0</v>
      </c>
      <c r="W1646" t="s">
        <v>11680</v>
      </c>
      <c r="X1646">
        <v>0</v>
      </c>
    </row>
    <row r="1647" spans="1:24">
      <c r="A1647" t="s">
        <v>8921</v>
      </c>
      <c r="B1647">
        <v>1</v>
      </c>
      <c r="C1647">
        <v>0</v>
      </c>
      <c r="D1647">
        <v>0</v>
      </c>
      <c r="E1647">
        <v>0</v>
      </c>
      <c r="F1647">
        <v>0</v>
      </c>
      <c r="G1647">
        <v>0</v>
      </c>
      <c r="H1647">
        <v>0</v>
      </c>
      <c r="I1647">
        <v>0</v>
      </c>
      <c r="J1647">
        <v>2017</v>
      </c>
      <c r="K1647" t="s">
        <v>623</v>
      </c>
      <c r="L1647" t="s">
        <v>6612</v>
      </c>
      <c r="M1647" t="s">
        <v>11636</v>
      </c>
      <c r="N1647" t="s">
        <v>11629</v>
      </c>
      <c r="O1647" s="1">
        <v>42735</v>
      </c>
      <c r="Q1647" t="s">
        <v>11681</v>
      </c>
      <c r="R1647" t="s">
        <v>73</v>
      </c>
      <c r="S1647">
        <v>1.25</v>
      </c>
      <c r="T1647">
        <v>2483</v>
      </c>
      <c r="U1647">
        <v>2483</v>
      </c>
      <c r="V1647">
        <v>0</v>
      </c>
      <c r="W1647" t="s">
        <v>11680</v>
      </c>
      <c r="X1647">
        <v>0</v>
      </c>
    </row>
    <row r="1648" spans="1:24">
      <c r="A1648" t="s">
        <v>8921</v>
      </c>
      <c r="B1648">
        <v>1</v>
      </c>
      <c r="C1648">
        <v>0</v>
      </c>
      <c r="D1648">
        <v>0</v>
      </c>
      <c r="E1648">
        <v>0</v>
      </c>
      <c r="F1648">
        <v>0</v>
      </c>
      <c r="G1648">
        <v>0</v>
      </c>
      <c r="H1648">
        <v>0</v>
      </c>
      <c r="I1648">
        <v>0</v>
      </c>
      <c r="J1648">
        <v>2017</v>
      </c>
      <c r="K1648" t="s">
        <v>623</v>
      </c>
      <c r="L1648" t="s">
        <v>6608</v>
      </c>
      <c r="M1648" t="s">
        <v>11636</v>
      </c>
      <c r="N1648" t="s">
        <v>11629</v>
      </c>
      <c r="O1648" s="1">
        <v>42735</v>
      </c>
      <c r="Q1648" t="s">
        <v>11681</v>
      </c>
      <c r="R1648" t="s">
        <v>73</v>
      </c>
      <c r="S1648">
        <v>1.3</v>
      </c>
      <c r="T1648">
        <v>2493</v>
      </c>
      <c r="U1648">
        <v>2493</v>
      </c>
      <c r="V1648">
        <v>0</v>
      </c>
      <c r="W1648" t="s">
        <v>11680</v>
      </c>
      <c r="X1648">
        <v>0</v>
      </c>
    </row>
    <row r="1649" spans="1:24">
      <c r="A1649" t="s">
        <v>8921</v>
      </c>
      <c r="B1649">
        <v>1</v>
      </c>
      <c r="C1649">
        <v>0</v>
      </c>
      <c r="D1649">
        <v>0</v>
      </c>
      <c r="E1649">
        <v>0</v>
      </c>
      <c r="F1649">
        <v>0</v>
      </c>
      <c r="G1649">
        <v>0</v>
      </c>
      <c r="H1649">
        <v>0</v>
      </c>
      <c r="I1649">
        <v>0</v>
      </c>
      <c r="J1649">
        <v>2017</v>
      </c>
      <c r="K1649" t="s">
        <v>623</v>
      </c>
      <c r="L1649" t="s">
        <v>6620</v>
      </c>
      <c r="M1649" t="s">
        <v>11636</v>
      </c>
      <c r="N1649" t="s">
        <v>11629</v>
      </c>
      <c r="O1649" s="1">
        <v>42735</v>
      </c>
      <c r="Q1649" t="s">
        <v>11681</v>
      </c>
      <c r="R1649" t="s">
        <v>73</v>
      </c>
      <c r="S1649">
        <v>1</v>
      </c>
      <c r="T1649">
        <v>1788</v>
      </c>
      <c r="U1649">
        <v>1788</v>
      </c>
      <c r="V1649">
        <v>0</v>
      </c>
      <c r="W1649" t="s">
        <v>11680</v>
      </c>
      <c r="X1649">
        <v>0</v>
      </c>
    </row>
    <row r="1650" spans="1:24">
      <c r="A1650" t="s">
        <v>8921</v>
      </c>
      <c r="B1650">
        <v>1</v>
      </c>
      <c r="C1650">
        <v>0</v>
      </c>
      <c r="D1650">
        <v>0</v>
      </c>
      <c r="E1650">
        <v>0</v>
      </c>
      <c r="F1650">
        <v>0</v>
      </c>
      <c r="G1650">
        <v>0</v>
      </c>
      <c r="H1650">
        <v>0</v>
      </c>
      <c r="I1650">
        <v>0</v>
      </c>
      <c r="J1650">
        <v>2017</v>
      </c>
      <c r="K1650" t="s">
        <v>623</v>
      </c>
      <c r="L1650" t="s">
        <v>6548</v>
      </c>
      <c r="M1650" t="s">
        <v>11636</v>
      </c>
      <c r="N1650" t="s">
        <v>11629</v>
      </c>
      <c r="O1650" s="1">
        <v>42674</v>
      </c>
      <c r="Q1650" t="s">
        <v>11681</v>
      </c>
      <c r="R1650" t="s">
        <v>73</v>
      </c>
      <c r="S1650">
        <v>2</v>
      </c>
      <c r="T1650">
        <v>3373</v>
      </c>
      <c r="U1650">
        <v>3373</v>
      </c>
      <c r="V1650">
        <v>0</v>
      </c>
      <c r="W1650" t="s">
        <v>11680</v>
      </c>
      <c r="X1650">
        <v>0</v>
      </c>
    </row>
    <row r="1651" spans="1:24">
      <c r="A1651" t="s">
        <v>8921</v>
      </c>
      <c r="B1651">
        <v>1</v>
      </c>
      <c r="C1651">
        <v>0</v>
      </c>
      <c r="D1651">
        <v>0</v>
      </c>
      <c r="E1651">
        <v>0</v>
      </c>
      <c r="F1651">
        <v>0</v>
      </c>
      <c r="G1651">
        <v>0</v>
      </c>
      <c r="H1651">
        <v>0</v>
      </c>
      <c r="I1651">
        <v>0</v>
      </c>
      <c r="J1651">
        <v>2017</v>
      </c>
      <c r="K1651" t="s">
        <v>623</v>
      </c>
      <c r="L1651" t="s">
        <v>6301</v>
      </c>
      <c r="M1651" t="s">
        <v>11636</v>
      </c>
      <c r="N1651" t="s">
        <v>11629</v>
      </c>
      <c r="O1651" s="1">
        <v>42704</v>
      </c>
      <c r="Q1651" t="s">
        <v>11681</v>
      </c>
      <c r="R1651" t="s">
        <v>73</v>
      </c>
      <c r="S1651">
        <v>20</v>
      </c>
      <c r="T1651">
        <v>56123</v>
      </c>
      <c r="U1651">
        <v>56123</v>
      </c>
      <c r="V1651">
        <v>0</v>
      </c>
      <c r="W1651" t="s">
        <v>11680</v>
      </c>
      <c r="X1651">
        <v>0</v>
      </c>
    </row>
    <row r="1652" spans="1:24">
      <c r="A1652" t="s">
        <v>8921</v>
      </c>
      <c r="B1652">
        <v>1</v>
      </c>
      <c r="C1652">
        <v>0</v>
      </c>
      <c r="D1652">
        <v>0</v>
      </c>
      <c r="E1652">
        <v>0</v>
      </c>
      <c r="F1652">
        <v>0</v>
      </c>
      <c r="G1652">
        <v>0</v>
      </c>
      <c r="H1652">
        <v>0</v>
      </c>
      <c r="I1652">
        <v>0</v>
      </c>
      <c r="J1652">
        <v>2017</v>
      </c>
      <c r="K1652" t="s">
        <v>623</v>
      </c>
      <c r="L1652" t="s">
        <v>6303</v>
      </c>
      <c r="M1652" t="s">
        <v>11636</v>
      </c>
      <c r="N1652" t="s">
        <v>11629</v>
      </c>
      <c r="O1652" s="1">
        <v>42704</v>
      </c>
      <c r="Q1652" t="s">
        <v>11681</v>
      </c>
      <c r="R1652" t="s">
        <v>73</v>
      </c>
      <c r="S1652">
        <v>20</v>
      </c>
      <c r="T1652">
        <v>53255</v>
      </c>
      <c r="U1652">
        <v>53255</v>
      </c>
      <c r="V1652">
        <v>0</v>
      </c>
      <c r="W1652" t="s">
        <v>11680</v>
      </c>
      <c r="X1652">
        <v>0</v>
      </c>
    </row>
    <row r="1653" spans="1:24">
      <c r="A1653" t="s">
        <v>8921</v>
      </c>
      <c r="B1653">
        <v>1</v>
      </c>
      <c r="C1653">
        <v>0</v>
      </c>
      <c r="D1653">
        <v>0</v>
      </c>
      <c r="E1653">
        <v>0</v>
      </c>
      <c r="F1653">
        <v>0</v>
      </c>
      <c r="G1653">
        <v>0</v>
      </c>
      <c r="H1653">
        <v>0</v>
      </c>
      <c r="I1653">
        <v>0</v>
      </c>
      <c r="J1653">
        <v>2017</v>
      </c>
      <c r="K1653" t="s">
        <v>623</v>
      </c>
      <c r="L1653" t="s">
        <v>6305</v>
      </c>
      <c r="M1653" t="s">
        <v>11636</v>
      </c>
      <c r="N1653" t="s">
        <v>11629</v>
      </c>
      <c r="O1653" s="1">
        <v>42705</v>
      </c>
      <c r="Q1653" t="s">
        <v>11681</v>
      </c>
      <c r="R1653" t="s">
        <v>73</v>
      </c>
      <c r="S1653">
        <v>15</v>
      </c>
      <c r="T1653">
        <v>39551</v>
      </c>
      <c r="U1653">
        <v>39551</v>
      </c>
      <c r="V1653">
        <v>0</v>
      </c>
      <c r="W1653" t="s">
        <v>11680</v>
      </c>
      <c r="X1653">
        <v>0</v>
      </c>
    </row>
    <row r="1654" spans="1:24">
      <c r="A1654" t="s">
        <v>8921</v>
      </c>
      <c r="B1654">
        <v>1</v>
      </c>
      <c r="C1654">
        <v>0</v>
      </c>
      <c r="D1654">
        <v>0</v>
      </c>
      <c r="E1654">
        <v>0</v>
      </c>
      <c r="F1654">
        <v>0</v>
      </c>
      <c r="G1654">
        <v>0</v>
      </c>
      <c r="H1654">
        <v>0</v>
      </c>
      <c r="I1654">
        <v>0</v>
      </c>
      <c r="J1654">
        <v>2017</v>
      </c>
      <c r="K1654" t="s">
        <v>623</v>
      </c>
      <c r="L1654" t="s">
        <v>6307</v>
      </c>
      <c r="M1654" t="s">
        <v>11636</v>
      </c>
      <c r="N1654" t="s">
        <v>11629</v>
      </c>
      <c r="O1654" s="1">
        <v>42705</v>
      </c>
      <c r="Q1654" t="s">
        <v>11681</v>
      </c>
      <c r="R1654" t="s">
        <v>73</v>
      </c>
      <c r="S1654">
        <v>20</v>
      </c>
      <c r="T1654">
        <v>53416</v>
      </c>
      <c r="U1654">
        <v>53416</v>
      </c>
      <c r="V1654">
        <v>0</v>
      </c>
      <c r="W1654" t="s">
        <v>11680</v>
      </c>
      <c r="X1654">
        <v>0</v>
      </c>
    </row>
    <row r="1655" spans="1:24">
      <c r="A1655" t="s">
        <v>8921</v>
      </c>
      <c r="B1655">
        <v>1</v>
      </c>
      <c r="C1655">
        <v>0</v>
      </c>
      <c r="D1655">
        <v>0</v>
      </c>
      <c r="E1655">
        <v>0</v>
      </c>
      <c r="F1655">
        <v>0</v>
      </c>
      <c r="G1655">
        <v>0</v>
      </c>
      <c r="H1655">
        <v>0</v>
      </c>
      <c r="I1655">
        <v>0</v>
      </c>
      <c r="J1655">
        <v>2017</v>
      </c>
      <c r="K1655" t="s">
        <v>623</v>
      </c>
      <c r="L1655" t="s">
        <v>6517</v>
      </c>
      <c r="M1655" t="s">
        <v>11636</v>
      </c>
      <c r="N1655" t="s">
        <v>11629</v>
      </c>
      <c r="O1655" s="1">
        <v>42430</v>
      </c>
      <c r="Q1655" t="s">
        <v>11681</v>
      </c>
      <c r="R1655" t="s">
        <v>73</v>
      </c>
      <c r="S1655">
        <v>1.5</v>
      </c>
      <c r="T1655">
        <v>3650</v>
      </c>
      <c r="U1655">
        <v>3554</v>
      </c>
      <c r="V1655">
        <v>0</v>
      </c>
      <c r="W1655" t="s">
        <v>11680</v>
      </c>
      <c r="X1655">
        <v>0</v>
      </c>
    </row>
    <row r="1656" spans="1:24">
      <c r="A1656" t="s">
        <v>8921</v>
      </c>
      <c r="B1656">
        <v>1</v>
      </c>
      <c r="C1656">
        <v>0</v>
      </c>
      <c r="D1656">
        <v>0</v>
      </c>
      <c r="E1656">
        <v>0</v>
      </c>
      <c r="F1656">
        <v>0</v>
      </c>
      <c r="G1656">
        <v>0</v>
      </c>
      <c r="H1656">
        <v>0</v>
      </c>
      <c r="I1656">
        <v>0</v>
      </c>
      <c r="J1656">
        <v>2017</v>
      </c>
      <c r="K1656" t="s">
        <v>623</v>
      </c>
      <c r="L1656" t="s">
        <v>6885</v>
      </c>
      <c r="M1656" t="s">
        <v>11636</v>
      </c>
      <c r="N1656" t="s">
        <v>11629</v>
      </c>
      <c r="O1656" s="1">
        <v>42630</v>
      </c>
      <c r="Q1656" t="s">
        <v>11681</v>
      </c>
      <c r="R1656" t="s">
        <v>73</v>
      </c>
      <c r="S1656">
        <v>3</v>
      </c>
      <c r="T1656">
        <v>7672</v>
      </c>
      <c r="U1656">
        <v>7672</v>
      </c>
      <c r="V1656">
        <v>0</v>
      </c>
      <c r="W1656" t="s">
        <v>11680</v>
      </c>
      <c r="X1656">
        <v>0</v>
      </c>
    </row>
    <row r="1657" spans="1:24">
      <c r="A1657" t="s">
        <v>8921</v>
      </c>
      <c r="B1657">
        <v>1</v>
      </c>
      <c r="C1657">
        <v>0</v>
      </c>
      <c r="D1657">
        <v>0</v>
      </c>
      <c r="E1657">
        <v>0</v>
      </c>
      <c r="F1657">
        <v>0</v>
      </c>
      <c r="G1657">
        <v>0</v>
      </c>
      <c r="H1657">
        <v>0</v>
      </c>
      <c r="I1657">
        <v>0</v>
      </c>
      <c r="J1657">
        <v>2017</v>
      </c>
      <c r="K1657" t="s">
        <v>623</v>
      </c>
      <c r="L1657" t="s">
        <v>7988</v>
      </c>
      <c r="M1657" t="s">
        <v>11636</v>
      </c>
      <c r="N1657" t="s">
        <v>11629</v>
      </c>
      <c r="O1657" s="1">
        <v>42761</v>
      </c>
      <c r="Q1657" t="s">
        <v>11681</v>
      </c>
      <c r="R1657" t="s">
        <v>73</v>
      </c>
      <c r="S1657">
        <v>15</v>
      </c>
      <c r="T1657">
        <v>35497</v>
      </c>
      <c r="U1657">
        <v>35497</v>
      </c>
      <c r="V1657">
        <v>0</v>
      </c>
      <c r="W1657" t="s">
        <v>11680</v>
      </c>
      <c r="X1657">
        <v>0</v>
      </c>
    </row>
    <row r="1658" spans="1:24">
      <c r="A1658" t="s">
        <v>8921</v>
      </c>
      <c r="B1658">
        <v>1</v>
      </c>
      <c r="C1658">
        <v>0</v>
      </c>
      <c r="D1658">
        <v>0</v>
      </c>
      <c r="E1658">
        <v>0</v>
      </c>
      <c r="F1658">
        <v>0</v>
      </c>
      <c r="G1658">
        <v>0</v>
      </c>
      <c r="H1658">
        <v>0</v>
      </c>
      <c r="I1658">
        <v>0</v>
      </c>
      <c r="J1658">
        <v>2017</v>
      </c>
      <c r="K1658" t="s">
        <v>623</v>
      </c>
      <c r="L1658" t="s">
        <v>7990</v>
      </c>
      <c r="M1658" t="s">
        <v>11636</v>
      </c>
      <c r="N1658" t="s">
        <v>11629</v>
      </c>
      <c r="O1658" s="1">
        <v>42761</v>
      </c>
      <c r="Q1658" t="s">
        <v>11681</v>
      </c>
      <c r="R1658" t="s">
        <v>73</v>
      </c>
      <c r="S1658">
        <v>20</v>
      </c>
      <c r="T1658">
        <v>52592</v>
      </c>
      <c r="U1658">
        <v>52592</v>
      </c>
      <c r="V1658">
        <v>0</v>
      </c>
      <c r="W1658" t="s">
        <v>11680</v>
      </c>
      <c r="X1658">
        <v>0</v>
      </c>
    </row>
    <row r="1659" spans="1:24">
      <c r="A1659" t="s">
        <v>8921</v>
      </c>
      <c r="B1659">
        <v>1</v>
      </c>
      <c r="C1659">
        <v>0</v>
      </c>
      <c r="D1659">
        <v>0</v>
      </c>
      <c r="E1659">
        <v>0</v>
      </c>
      <c r="F1659">
        <v>0</v>
      </c>
      <c r="G1659">
        <v>0</v>
      </c>
      <c r="H1659">
        <v>0</v>
      </c>
      <c r="I1659">
        <v>0</v>
      </c>
      <c r="J1659">
        <v>2017</v>
      </c>
      <c r="K1659" t="s">
        <v>623</v>
      </c>
      <c r="L1659" t="s">
        <v>7978</v>
      </c>
      <c r="M1659" t="s">
        <v>11636</v>
      </c>
      <c r="N1659" t="s">
        <v>11629</v>
      </c>
      <c r="O1659" s="1">
        <v>42853</v>
      </c>
      <c r="Q1659" t="s">
        <v>11681</v>
      </c>
      <c r="R1659" t="s">
        <v>73</v>
      </c>
      <c r="S1659">
        <v>56</v>
      </c>
      <c r="T1659">
        <v>101935.01</v>
      </c>
      <c r="U1659">
        <v>101616.01</v>
      </c>
      <c r="V1659">
        <v>0</v>
      </c>
      <c r="W1659" t="s">
        <v>11680</v>
      </c>
      <c r="X1659">
        <v>0</v>
      </c>
    </row>
    <row r="1660" spans="1:24">
      <c r="A1660" t="s">
        <v>8921</v>
      </c>
      <c r="B1660">
        <v>1</v>
      </c>
      <c r="C1660">
        <v>0</v>
      </c>
      <c r="D1660">
        <v>0</v>
      </c>
      <c r="E1660">
        <v>0</v>
      </c>
      <c r="F1660">
        <v>0</v>
      </c>
      <c r="G1660">
        <v>0</v>
      </c>
      <c r="H1660">
        <v>0</v>
      </c>
      <c r="I1660">
        <v>0</v>
      </c>
      <c r="J1660">
        <v>2017</v>
      </c>
      <c r="K1660" t="s">
        <v>623</v>
      </c>
      <c r="L1660" t="s">
        <v>8078</v>
      </c>
      <c r="M1660" t="s">
        <v>11636</v>
      </c>
      <c r="N1660" t="s">
        <v>11629</v>
      </c>
      <c r="O1660" s="1">
        <v>42902</v>
      </c>
      <c r="Q1660" t="s">
        <v>11681</v>
      </c>
      <c r="R1660" t="s">
        <v>73</v>
      </c>
      <c r="S1660">
        <v>20</v>
      </c>
      <c r="T1660">
        <v>29514.04</v>
      </c>
      <c r="U1660">
        <v>29514.04</v>
      </c>
      <c r="V1660">
        <v>0</v>
      </c>
      <c r="W1660" t="s">
        <v>11680</v>
      </c>
      <c r="X1660">
        <v>0</v>
      </c>
    </row>
    <row r="1661" spans="1:24">
      <c r="A1661" t="s">
        <v>8921</v>
      </c>
      <c r="B1661">
        <v>1</v>
      </c>
      <c r="C1661">
        <v>0</v>
      </c>
      <c r="D1661">
        <v>0</v>
      </c>
      <c r="E1661">
        <v>0</v>
      </c>
      <c r="F1661">
        <v>0</v>
      </c>
      <c r="G1661">
        <v>0</v>
      </c>
      <c r="H1661">
        <v>0</v>
      </c>
      <c r="I1661">
        <v>0</v>
      </c>
      <c r="J1661">
        <v>2017</v>
      </c>
      <c r="K1661" t="s">
        <v>623</v>
      </c>
      <c r="L1661" t="s">
        <v>6831</v>
      </c>
      <c r="M1661" t="s">
        <v>11636</v>
      </c>
      <c r="N1661" t="s">
        <v>11629</v>
      </c>
      <c r="O1661" s="1">
        <v>42451</v>
      </c>
      <c r="Q1661" t="s">
        <v>11681</v>
      </c>
      <c r="R1661" t="s">
        <v>73</v>
      </c>
      <c r="S1661">
        <v>3</v>
      </c>
      <c r="T1661">
        <v>9314</v>
      </c>
      <c r="U1661">
        <v>9314</v>
      </c>
      <c r="V1661">
        <v>0</v>
      </c>
      <c r="W1661" t="s">
        <v>11680</v>
      </c>
      <c r="X1661">
        <v>0</v>
      </c>
    </row>
    <row r="1662" spans="1:24">
      <c r="A1662" t="s">
        <v>8921</v>
      </c>
      <c r="B1662">
        <v>1</v>
      </c>
      <c r="C1662">
        <v>0</v>
      </c>
      <c r="D1662">
        <v>0</v>
      </c>
      <c r="E1662">
        <v>0</v>
      </c>
      <c r="F1662">
        <v>0</v>
      </c>
      <c r="G1662">
        <v>0</v>
      </c>
      <c r="H1662">
        <v>0</v>
      </c>
      <c r="I1662">
        <v>0</v>
      </c>
      <c r="J1662">
        <v>2017</v>
      </c>
      <c r="K1662" t="s">
        <v>623</v>
      </c>
      <c r="L1662" t="s">
        <v>8041</v>
      </c>
      <c r="M1662" t="s">
        <v>11711</v>
      </c>
      <c r="N1662" t="s">
        <v>11629</v>
      </c>
      <c r="O1662" s="1">
        <v>42886</v>
      </c>
      <c r="Q1662" t="s">
        <v>11681</v>
      </c>
      <c r="R1662" t="s">
        <v>73</v>
      </c>
      <c r="S1662">
        <v>20</v>
      </c>
      <c r="T1662">
        <v>33509.040000000001</v>
      </c>
      <c r="U1662">
        <v>33509.040000000001</v>
      </c>
      <c r="V1662">
        <v>0</v>
      </c>
      <c r="W1662" t="s">
        <v>11680</v>
      </c>
      <c r="X1662">
        <v>0</v>
      </c>
    </row>
    <row r="1663" spans="1:24">
      <c r="A1663" t="s">
        <v>8921</v>
      </c>
      <c r="B1663">
        <v>1</v>
      </c>
      <c r="C1663">
        <v>0</v>
      </c>
      <c r="D1663">
        <v>0</v>
      </c>
      <c r="E1663">
        <v>0</v>
      </c>
      <c r="F1663">
        <v>0</v>
      </c>
      <c r="G1663">
        <v>0</v>
      </c>
      <c r="H1663">
        <v>0</v>
      </c>
      <c r="I1663">
        <v>0</v>
      </c>
      <c r="J1663">
        <v>2017</v>
      </c>
      <c r="K1663" t="s">
        <v>623</v>
      </c>
      <c r="L1663" t="s">
        <v>8045</v>
      </c>
      <c r="M1663" t="s">
        <v>2892</v>
      </c>
      <c r="N1663" t="s">
        <v>11629</v>
      </c>
      <c r="O1663" s="1">
        <v>42898</v>
      </c>
      <c r="Q1663" t="s">
        <v>11681</v>
      </c>
      <c r="R1663" t="s">
        <v>73</v>
      </c>
      <c r="S1663">
        <v>13.8</v>
      </c>
      <c r="T1663">
        <v>20756.05</v>
      </c>
      <c r="U1663">
        <v>20756.05</v>
      </c>
      <c r="V1663">
        <v>0</v>
      </c>
      <c r="W1663" t="s">
        <v>11680</v>
      </c>
      <c r="X1663">
        <v>0</v>
      </c>
    </row>
    <row r="1664" spans="1:24">
      <c r="A1664" t="s">
        <v>8921</v>
      </c>
      <c r="B1664">
        <v>1</v>
      </c>
      <c r="C1664">
        <v>0</v>
      </c>
      <c r="D1664">
        <v>0</v>
      </c>
      <c r="E1664">
        <v>0</v>
      </c>
      <c r="F1664">
        <v>0</v>
      </c>
      <c r="G1664">
        <v>0</v>
      </c>
      <c r="H1664">
        <v>0</v>
      </c>
      <c r="I1664">
        <v>0</v>
      </c>
      <c r="J1664">
        <v>2017</v>
      </c>
      <c r="K1664" t="s">
        <v>623</v>
      </c>
      <c r="L1664" t="s">
        <v>8789</v>
      </c>
      <c r="M1664" t="s">
        <v>11636</v>
      </c>
      <c r="N1664" t="s">
        <v>11629</v>
      </c>
      <c r="O1664" s="1">
        <v>42847</v>
      </c>
      <c r="Q1664" t="s">
        <v>11681</v>
      </c>
      <c r="R1664" t="s">
        <v>73</v>
      </c>
      <c r="S1664">
        <v>3</v>
      </c>
      <c r="T1664">
        <v>6749</v>
      </c>
      <c r="U1664">
        <v>6749</v>
      </c>
      <c r="V1664">
        <v>0</v>
      </c>
      <c r="W1664" t="s">
        <v>11680</v>
      </c>
      <c r="X1664">
        <v>0</v>
      </c>
    </row>
    <row r="1665" spans="1:24">
      <c r="A1665" t="s">
        <v>8921</v>
      </c>
      <c r="B1665">
        <v>1</v>
      </c>
      <c r="C1665">
        <v>0</v>
      </c>
      <c r="D1665">
        <v>0</v>
      </c>
      <c r="E1665">
        <v>0</v>
      </c>
      <c r="F1665">
        <v>0</v>
      </c>
      <c r="G1665">
        <v>0</v>
      </c>
      <c r="H1665">
        <v>0</v>
      </c>
      <c r="I1665">
        <v>0</v>
      </c>
      <c r="J1665">
        <v>2017</v>
      </c>
      <c r="K1665" t="s">
        <v>623</v>
      </c>
      <c r="L1665" t="s">
        <v>8082</v>
      </c>
      <c r="M1665" t="s">
        <v>11636</v>
      </c>
      <c r="N1665" t="s">
        <v>11629</v>
      </c>
      <c r="O1665" s="1">
        <v>42711</v>
      </c>
      <c r="Q1665" t="s">
        <v>11681</v>
      </c>
      <c r="R1665" t="s">
        <v>73</v>
      </c>
      <c r="S1665">
        <v>2.4</v>
      </c>
      <c r="T1665">
        <v>5943</v>
      </c>
      <c r="U1665">
        <v>5943</v>
      </c>
      <c r="V1665">
        <v>0</v>
      </c>
      <c r="W1665" t="s">
        <v>11680</v>
      </c>
      <c r="X1665">
        <v>0</v>
      </c>
    </row>
    <row r="1666" spans="1:24">
      <c r="A1666" t="s">
        <v>8921</v>
      </c>
      <c r="B1666">
        <v>1</v>
      </c>
      <c r="C1666">
        <v>0</v>
      </c>
      <c r="D1666">
        <v>0</v>
      </c>
      <c r="E1666">
        <v>0</v>
      </c>
      <c r="F1666">
        <v>0</v>
      </c>
      <c r="G1666">
        <v>0</v>
      </c>
      <c r="H1666">
        <v>0</v>
      </c>
      <c r="I1666">
        <v>0</v>
      </c>
      <c r="J1666">
        <v>2017</v>
      </c>
      <c r="K1666" t="s">
        <v>623</v>
      </c>
      <c r="L1666" t="s">
        <v>8071</v>
      </c>
      <c r="M1666" t="s">
        <v>11636</v>
      </c>
      <c r="N1666" t="s">
        <v>11629</v>
      </c>
      <c r="O1666" s="1">
        <v>42941</v>
      </c>
      <c r="Q1666" t="s">
        <v>11681</v>
      </c>
      <c r="R1666" t="s">
        <v>73</v>
      </c>
      <c r="S1666">
        <v>20</v>
      </c>
      <c r="T1666">
        <v>22048.06</v>
      </c>
      <c r="U1666">
        <v>22048.06</v>
      </c>
      <c r="V1666">
        <v>0</v>
      </c>
      <c r="W1666" t="s">
        <v>11680</v>
      </c>
      <c r="X1666">
        <v>0</v>
      </c>
    </row>
    <row r="1667" spans="1:24">
      <c r="A1667" t="s">
        <v>8921</v>
      </c>
      <c r="B1667">
        <v>1</v>
      </c>
      <c r="C1667">
        <v>0</v>
      </c>
      <c r="D1667">
        <v>0</v>
      </c>
      <c r="E1667">
        <v>0</v>
      </c>
      <c r="F1667">
        <v>0</v>
      </c>
      <c r="G1667">
        <v>0</v>
      </c>
      <c r="H1667">
        <v>0</v>
      </c>
      <c r="I1667">
        <v>0</v>
      </c>
      <c r="J1667">
        <v>2017</v>
      </c>
      <c r="K1667" t="s">
        <v>623</v>
      </c>
      <c r="L1667" t="s">
        <v>8073</v>
      </c>
      <c r="M1667" t="s">
        <v>11636</v>
      </c>
      <c r="N1667" t="s">
        <v>11629</v>
      </c>
      <c r="O1667" s="1">
        <v>42909</v>
      </c>
      <c r="Q1667" t="s">
        <v>11681</v>
      </c>
      <c r="R1667" t="s">
        <v>73</v>
      </c>
      <c r="S1667">
        <v>3</v>
      </c>
      <c r="T1667">
        <v>2581</v>
      </c>
      <c r="U1667">
        <v>2581</v>
      </c>
      <c r="V1667">
        <v>0</v>
      </c>
      <c r="W1667" t="s">
        <v>11680</v>
      </c>
      <c r="X1667">
        <v>0</v>
      </c>
    </row>
    <row r="1668" spans="1:24">
      <c r="A1668" t="s">
        <v>8921</v>
      </c>
      <c r="B1668">
        <v>1</v>
      </c>
      <c r="C1668">
        <v>0</v>
      </c>
      <c r="D1668">
        <v>0</v>
      </c>
      <c r="E1668">
        <v>0</v>
      </c>
      <c r="F1668">
        <v>0</v>
      </c>
      <c r="G1668">
        <v>0</v>
      </c>
      <c r="H1668">
        <v>0</v>
      </c>
      <c r="I1668">
        <v>0</v>
      </c>
      <c r="J1668">
        <v>2017</v>
      </c>
      <c r="K1668" t="s">
        <v>623</v>
      </c>
      <c r="L1668" t="s">
        <v>8025</v>
      </c>
      <c r="M1668" t="s">
        <v>11710</v>
      </c>
      <c r="N1668" t="s">
        <v>11629</v>
      </c>
      <c r="O1668" s="1">
        <v>42781</v>
      </c>
      <c r="Q1668" t="s">
        <v>11681</v>
      </c>
      <c r="R1668" t="s">
        <v>73</v>
      </c>
      <c r="S1668">
        <v>20</v>
      </c>
      <c r="T1668">
        <v>51072.01</v>
      </c>
      <c r="U1668">
        <v>49189.01</v>
      </c>
      <c r="V1668">
        <v>0</v>
      </c>
      <c r="W1668" t="s">
        <v>11680</v>
      </c>
      <c r="X1668">
        <v>0</v>
      </c>
    </row>
    <row r="1669" spans="1:24">
      <c r="A1669" t="s">
        <v>8921</v>
      </c>
      <c r="B1669">
        <v>1</v>
      </c>
      <c r="C1669">
        <v>0</v>
      </c>
      <c r="D1669">
        <v>0</v>
      </c>
      <c r="E1669">
        <v>0</v>
      </c>
      <c r="F1669">
        <v>0</v>
      </c>
      <c r="G1669">
        <v>0</v>
      </c>
      <c r="H1669">
        <v>0</v>
      </c>
      <c r="I1669">
        <v>0</v>
      </c>
      <c r="J1669">
        <v>2017</v>
      </c>
      <c r="K1669" t="s">
        <v>623</v>
      </c>
      <c r="L1669" t="s">
        <v>8029</v>
      </c>
      <c r="M1669" t="s">
        <v>11709</v>
      </c>
      <c r="N1669" t="s">
        <v>11629</v>
      </c>
      <c r="O1669" s="1">
        <v>42846</v>
      </c>
      <c r="Q1669" t="s">
        <v>11681</v>
      </c>
      <c r="R1669" t="s">
        <v>73</v>
      </c>
      <c r="S1669">
        <v>11.4</v>
      </c>
      <c r="T1669">
        <v>24091.03</v>
      </c>
      <c r="U1669">
        <v>23671.03</v>
      </c>
      <c r="V1669">
        <v>0</v>
      </c>
      <c r="W1669" t="s">
        <v>11680</v>
      </c>
      <c r="X1669">
        <v>0</v>
      </c>
    </row>
    <row r="1670" spans="1:24">
      <c r="A1670" t="s">
        <v>8921</v>
      </c>
      <c r="B1670">
        <v>1</v>
      </c>
      <c r="C1670">
        <v>0</v>
      </c>
      <c r="D1670">
        <v>0</v>
      </c>
      <c r="E1670">
        <v>0</v>
      </c>
      <c r="F1670">
        <v>0</v>
      </c>
      <c r="G1670">
        <v>0</v>
      </c>
      <c r="H1670">
        <v>0</v>
      </c>
      <c r="I1670">
        <v>0</v>
      </c>
      <c r="J1670">
        <v>2017</v>
      </c>
      <c r="K1670" t="s">
        <v>623</v>
      </c>
      <c r="L1670" t="s">
        <v>8013</v>
      </c>
      <c r="M1670" t="s">
        <v>11636</v>
      </c>
      <c r="N1670" t="s">
        <v>11629</v>
      </c>
      <c r="O1670" s="1">
        <v>42913</v>
      </c>
      <c r="Q1670" t="s">
        <v>11681</v>
      </c>
      <c r="R1670" t="s">
        <v>73</v>
      </c>
      <c r="S1670">
        <v>30.75</v>
      </c>
      <c r="T1670">
        <v>51839.05</v>
      </c>
      <c r="U1670">
        <v>51839.05</v>
      </c>
      <c r="V1670">
        <v>0</v>
      </c>
      <c r="W1670" t="s">
        <v>11680</v>
      </c>
      <c r="X1670">
        <v>0</v>
      </c>
    </row>
    <row r="1671" spans="1:24">
      <c r="A1671" t="s">
        <v>8921</v>
      </c>
      <c r="B1671">
        <v>1</v>
      </c>
      <c r="C1671">
        <v>0</v>
      </c>
      <c r="D1671">
        <v>0</v>
      </c>
      <c r="E1671">
        <v>0</v>
      </c>
      <c r="F1671">
        <v>0</v>
      </c>
      <c r="G1671">
        <v>0</v>
      </c>
      <c r="H1671">
        <v>0</v>
      </c>
      <c r="I1671">
        <v>0</v>
      </c>
      <c r="J1671">
        <v>2017</v>
      </c>
      <c r="K1671" t="s">
        <v>623</v>
      </c>
      <c r="L1671" t="s">
        <v>8019</v>
      </c>
      <c r="M1671" t="s">
        <v>11636</v>
      </c>
      <c r="N1671" t="s">
        <v>11629</v>
      </c>
      <c r="O1671" s="1">
        <v>42830</v>
      </c>
      <c r="Q1671" t="s">
        <v>11681</v>
      </c>
      <c r="R1671" t="s">
        <v>73</v>
      </c>
      <c r="S1671">
        <v>20</v>
      </c>
      <c r="T1671">
        <v>46294.03</v>
      </c>
      <c r="U1671">
        <v>46294.03</v>
      </c>
      <c r="V1671">
        <v>0</v>
      </c>
      <c r="W1671" t="s">
        <v>11680</v>
      </c>
      <c r="X1671">
        <v>0</v>
      </c>
    </row>
    <row r="1672" spans="1:24">
      <c r="A1672" t="s">
        <v>8921</v>
      </c>
      <c r="B1672">
        <v>1</v>
      </c>
      <c r="C1672">
        <v>0</v>
      </c>
      <c r="D1672">
        <v>0</v>
      </c>
      <c r="E1672">
        <v>0</v>
      </c>
      <c r="F1672">
        <v>0</v>
      </c>
      <c r="G1672">
        <v>0</v>
      </c>
      <c r="H1672">
        <v>0</v>
      </c>
      <c r="I1672">
        <v>0</v>
      </c>
      <c r="J1672">
        <v>2017</v>
      </c>
      <c r="K1672" t="s">
        <v>623</v>
      </c>
      <c r="L1672" t="s">
        <v>7128</v>
      </c>
      <c r="M1672" t="s">
        <v>11708</v>
      </c>
      <c r="N1672" t="s">
        <v>11629</v>
      </c>
      <c r="O1672" s="1">
        <v>42593</v>
      </c>
      <c r="Q1672" t="s">
        <v>11681</v>
      </c>
      <c r="R1672" t="s">
        <v>73</v>
      </c>
      <c r="S1672">
        <v>10.9</v>
      </c>
      <c r="T1672">
        <v>23956</v>
      </c>
      <c r="U1672">
        <v>23680</v>
      </c>
      <c r="V1672">
        <v>0</v>
      </c>
      <c r="W1672" t="s">
        <v>11680</v>
      </c>
      <c r="X1672">
        <v>0</v>
      </c>
    </row>
    <row r="1673" spans="1:24">
      <c r="A1673" t="s">
        <v>8921</v>
      </c>
      <c r="B1673">
        <v>1</v>
      </c>
      <c r="C1673">
        <v>0</v>
      </c>
      <c r="D1673">
        <v>0</v>
      </c>
      <c r="E1673">
        <v>0</v>
      </c>
      <c r="F1673">
        <v>0</v>
      </c>
      <c r="G1673">
        <v>0</v>
      </c>
      <c r="H1673">
        <v>0</v>
      </c>
      <c r="I1673">
        <v>0</v>
      </c>
      <c r="J1673">
        <v>2017</v>
      </c>
      <c r="K1673" t="s">
        <v>623</v>
      </c>
      <c r="L1673" t="s">
        <v>7455</v>
      </c>
      <c r="M1673" t="s">
        <v>11708</v>
      </c>
      <c r="N1673" t="s">
        <v>11629</v>
      </c>
      <c r="O1673" s="1">
        <v>42471</v>
      </c>
      <c r="Q1673" t="s">
        <v>11681</v>
      </c>
      <c r="R1673" t="s">
        <v>73</v>
      </c>
      <c r="S1673">
        <v>105</v>
      </c>
      <c r="T1673">
        <v>303376</v>
      </c>
      <c r="U1673">
        <v>299242</v>
      </c>
      <c r="V1673">
        <v>0</v>
      </c>
      <c r="W1673" t="s">
        <v>11680</v>
      </c>
      <c r="X1673">
        <v>0</v>
      </c>
    </row>
    <row r="1674" spans="1:24">
      <c r="A1674" t="s">
        <v>8921</v>
      </c>
      <c r="B1674">
        <v>1</v>
      </c>
      <c r="C1674">
        <v>0</v>
      </c>
      <c r="D1674">
        <v>0</v>
      </c>
      <c r="E1674">
        <v>0</v>
      </c>
      <c r="F1674">
        <v>0</v>
      </c>
      <c r="G1674">
        <v>0</v>
      </c>
      <c r="H1674">
        <v>0</v>
      </c>
      <c r="I1674">
        <v>0</v>
      </c>
      <c r="J1674">
        <v>2017</v>
      </c>
      <c r="K1674" t="s">
        <v>623</v>
      </c>
      <c r="L1674" t="s">
        <v>7458</v>
      </c>
      <c r="M1674" t="s">
        <v>11708</v>
      </c>
      <c r="N1674" t="s">
        <v>11629</v>
      </c>
      <c r="O1674" s="1">
        <v>42619</v>
      </c>
      <c r="Q1674" t="s">
        <v>11681</v>
      </c>
      <c r="R1674" t="s">
        <v>73</v>
      </c>
      <c r="S1674">
        <v>155</v>
      </c>
      <c r="T1674">
        <v>423549</v>
      </c>
      <c r="U1674">
        <v>417617</v>
      </c>
      <c r="V1674">
        <v>0</v>
      </c>
      <c r="W1674" t="s">
        <v>11680</v>
      </c>
      <c r="X1674">
        <v>0</v>
      </c>
    </row>
    <row r="1675" spans="1:24">
      <c r="A1675" t="s">
        <v>8921</v>
      </c>
      <c r="B1675">
        <v>1</v>
      </c>
      <c r="C1675">
        <v>0</v>
      </c>
      <c r="D1675">
        <v>0</v>
      </c>
      <c r="E1675">
        <v>0</v>
      </c>
      <c r="F1675">
        <v>0</v>
      </c>
      <c r="G1675">
        <v>0</v>
      </c>
      <c r="H1675">
        <v>0</v>
      </c>
      <c r="I1675">
        <v>0</v>
      </c>
      <c r="J1675">
        <v>2017</v>
      </c>
      <c r="K1675" t="s">
        <v>623</v>
      </c>
      <c r="L1675" t="s">
        <v>8003</v>
      </c>
      <c r="M1675" t="s">
        <v>1955</v>
      </c>
      <c r="N1675" t="s">
        <v>11629</v>
      </c>
      <c r="O1675" s="1">
        <v>42877</v>
      </c>
      <c r="Q1675" t="s">
        <v>11681</v>
      </c>
      <c r="R1675" t="s">
        <v>73</v>
      </c>
      <c r="S1675">
        <v>20</v>
      </c>
      <c r="T1675">
        <v>28955.040000000001</v>
      </c>
      <c r="U1675">
        <v>28955.040000000001</v>
      </c>
      <c r="V1675">
        <v>0</v>
      </c>
      <c r="W1675" t="s">
        <v>11680</v>
      </c>
      <c r="X1675">
        <v>0</v>
      </c>
    </row>
    <row r="1676" spans="1:24">
      <c r="A1676" t="s">
        <v>8921</v>
      </c>
      <c r="B1676">
        <v>1</v>
      </c>
      <c r="C1676">
        <v>0</v>
      </c>
      <c r="D1676">
        <v>0</v>
      </c>
      <c r="E1676">
        <v>0</v>
      </c>
      <c r="F1676">
        <v>0</v>
      </c>
      <c r="G1676">
        <v>0</v>
      </c>
      <c r="H1676">
        <v>0</v>
      </c>
      <c r="I1676">
        <v>0</v>
      </c>
      <c r="J1676">
        <v>2017</v>
      </c>
      <c r="K1676" t="s">
        <v>623</v>
      </c>
      <c r="L1676" t="s">
        <v>8791</v>
      </c>
      <c r="M1676" t="s">
        <v>11636</v>
      </c>
      <c r="N1676" t="s">
        <v>11629</v>
      </c>
      <c r="O1676" s="1">
        <v>42746</v>
      </c>
      <c r="Q1676" t="s">
        <v>11681</v>
      </c>
      <c r="R1676" t="s">
        <v>73</v>
      </c>
      <c r="S1676">
        <v>10</v>
      </c>
      <c r="T1676">
        <v>22090</v>
      </c>
      <c r="U1676">
        <v>22090</v>
      </c>
      <c r="V1676">
        <v>0</v>
      </c>
      <c r="W1676" t="s">
        <v>11680</v>
      </c>
      <c r="X1676">
        <v>0</v>
      </c>
    </row>
    <row r="1677" spans="1:24">
      <c r="A1677" t="s">
        <v>8921</v>
      </c>
      <c r="B1677">
        <v>1</v>
      </c>
      <c r="C1677">
        <v>0</v>
      </c>
      <c r="D1677">
        <v>0</v>
      </c>
      <c r="E1677">
        <v>0</v>
      </c>
      <c r="F1677">
        <v>0</v>
      </c>
      <c r="G1677">
        <v>0</v>
      </c>
      <c r="H1677">
        <v>0</v>
      </c>
      <c r="I1677">
        <v>0</v>
      </c>
      <c r="J1677">
        <v>2017</v>
      </c>
      <c r="K1677" t="s">
        <v>623</v>
      </c>
      <c r="L1677" t="s">
        <v>9464</v>
      </c>
      <c r="M1677" t="s">
        <v>11707</v>
      </c>
      <c r="N1677" t="s">
        <v>11629</v>
      </c>
      <c r="O1677" s="1">
        <v>41682</v>
      </c>
      <c r="Q1677" t="s">
        <v>11681</v>
      </c>
      <c r="R1677" t="s">
        <v>73</v>
      </c>
      <c r="S1677">
        <v>3.5</v>
      </c>
      <c r="T1677">
        <v>6700</v>
      </c>
      <c r="U1677">
        <v>6606</v>
      </c>
      <c r="V1677">
        <v>0</v>
      </c>
      <c r="W1677" t="s">
        <v>11680</v>
      </c>
      <c r="X1677">
        <v>0</v>
      </c>
    </row>
    <row r="1678" spans="1:24">
      <c r="A1678" t="s">
        <v>8921</v>
      </c>
      <c r="B1678">
        <v>1</v>
      </c>
      <c r="C1678">
        <v>0</v>
      </c>
      <c r="D1678">
        <v>0</v>
      </c>
      <c r="E1678">
        <v>0</v>
      </c>
      <c r="F1678">
        <v>0</v>
      </c>
      <c r="G1678">
        <v>0</v>
      </c>
      <c r="H1678">
        <v>0</v>
      </c>
      <c r="I1678">
        <v>0</v>
      </c>
      <c r="J1678">
        <v>2017</v>
      </c>
      <c r="K1678" t="s">
        <v>623</v>
      </c>
      <c r="L1678" t="s">
        <v>9462</v>
      </c>
      <c r="M1678" t="s">
        <v>11706</v>
      </c>
      <c r="N1678" t="s">
        <v>11629</v>
      </c>
      <c r="O1678" s="1">
        <v>41654</v>
      </c>
      <c r="Q1678" t="s">
        <v>11681</v>
      </c>
      <c r="R1678" t="s">
        <v>73</v>
      </c>
      <c r="S1678">
        <v>4</v>
      </c>
      <c r="T1678">
        <v>7553</v>
      </c>
      <c r="U1678">
        <v>7452</v>
      </c>
      <c r="V1678">
        <v>0</v>
      </c>
      <c r="W1678" t="s">
        <v>11680</v>
      </c>
      <c r="X1678">
        <v>0</v>
      </c>
    </row>
    <row r="1679" spans="1:24">
      <c r="A1679" t="s">
        <v>8921</v>
      </c>
      <c r="B1679">
        <v>1</v>
      </c>
      <c r="C1679">
        <v>0</v>
      </c>
      <c r="D1679">
        <v>0</v>
      </c>
      <c r="E1679">
        <v>0</v>
      </c>
      <c r="F1679">
        <v>0</v>
      </c>
      <c r="G1679">
        <v>0</v>
      </c>
      <c r="H1679">
        <v>0</v>
      </c>
      <c r="I1679">
        <v>0</v>
      </c>
      <c r="J1679">
        <v>2017</v>
      </c>
      <c r="K1679" t="s">
        <v>623</v>
      </c>
      <c r="L1679" t="s">
        <v>8009</v>
      </c>
      <c r="M1679" t="s">
        <v>11636</v>
      </c>
      <c r="N1679" t="s">
        <v>11629</v>
      </c>
      <c r="O1679" s="1">
        <v>42846</v>
      </c>
      <c r="Q1679" t="s">
        <v>11681</v>
      </c>
      <c r="R1679" t="s">
        <v>73</v>
      </c>
      <c r="S1679">
        <v>3</v>
      </c>
      <c r="T1679">
        <v>5944</v>
      </c>
      <c r="U1679">
        <v>5927</v>
      </c>
      <c r="V1679">
        <v>0</v>
      </c>
      <c r="W1679" t="s">
        <v>11680</v>
      </c>
      <c r="X1679">
        <v>0</v>
      </c>
    </row>
    <row r="1680" spans="1:24">
      <c r="A1680" t="s">
        <v>8921</v>
      </c>
      <c r="B1680">
        <v>1</v>
      </c>
      <c r="C1680">
        <v>0</v>
      </c>
      <c r="D1680">
        <v>0</v>
      </c>
      <c r="E1680">
        <v>0</v>
      </c>
      <c r="F1680">
        <v>0</v>
      </c>
      <c r="G1680">
        <v>0</v>
      </c>
      <c r="H1680">
        <v>0</v>
      </c>
      <c r="I1680">
        <v>0</v>
      </c>
      <c r="J1680">
        <v>2017</v>
      </c>
      <c r="K1680" t="s">
        <v>623</v>
      </c>
      <c r="L1680" t="s">
        <v>7976</v>
      </c>
      <c r="M1680" t="s">
        <v>11636</v>
      </c>
      <c r="N1680" t="s">
        <v>11629</v>
      </c>
      <c r="O1680" s="1">
        <v>43089</v>
      </c>
      <c r="Q1680" t="s">
        <v>11681</v>
      </c>
      <c r="R1680" t="s">
        <v>73</v>
      </c>
      <c r="S1680">
        <v>20</v>
      </c>
      <c r="T1680">
        <v>4619.1000000000004</v>
      </c>
      <c r="U1680">
        <v>4579.1000000000004</v>
      </c>
      <c r="V1680">
        <v>0</v>
      </c>
      <c r="W1680" t="s">
        <v>11680</v>
      </c>
      <c r="X1680">
        <v>0</v>
      </c>
    </row>
    <row r="1681" spans="1:24">
      <c r="A1681" t="s">
        <v>8921</v>
      </c>
      <c r="B1681">
        <v>1</v>
      </c>
      <c r="C1681">
        <v>0</v>
      </c>
      <c r="D1681">
        <v>0</v>
      </c>
      <c r="E1681">
        <v>0</v>
      </c>
      <c r="F1681">
        <v>0</v>
      </c>
      <c r="G1681">
        <v>0</v>
      </c>
      <c r="H1681">
        <v>0</v>
      </c>
      <c r="I1681">
        <v>0</v>
      </c>
      <c r="J1681">
        <v>2017</v>
      </c>
      <c r="K1681" t="s">
        <v>623</v>
      </c>
      <c r="L1681" t="s">
        <v>7974</v>
      </c>
      <c r="M1681" t="s">
        <v>11636</v>
      </c>
      <c r="N1681" t="s">
        <v>11629</v>
      </c>
      <c r="O1681" s="1">
        <v>43089</v>
      </c>
      <c r="Q1681" t="s">
        <v>11681</v>
      </c>
      <c r="R1681" t="s">
        <v>73</v>
      </c>
      <c r="S1681">
        <v>20</v>
      </c>
      <c r="T1681">
        <v>3926.1</v>
      </c>
      <c r="U1681">
        <v>3892.1</v>
      </c>
      <c r="V1681">
        <v>0</v>
      </c>
      <c r="W1681" t="s">
        <v>11680</v>
      </c>
      <c r="X1681">
        <v>0</v>
      </c>
    </row>
    <row r="1682" spans="1:24">
      <c r="A1682" t="s">
        <v>8921</v>
      </c>
      <c r="B1682">
        <v>1</v>
      </c>
      <c r="C1682">
        <v>0</v>
      </c>
      <c r="D1682">
        <v>0</v>
      </c>
      <c r="E1682">
        <v>0</v>
      </c>
      <c r="F1682">
        <v>0</v>
      </c>
      <c r="G1682">
        <v>0</v>
      </c>
      <c r="H1682">
        <v>0</v>
      </c>
      <c r="I1682">
        <v>0</v>
      </c>
      <c r="J1682">
        <v>2017</v>
      </c>
      <c r="K1682" t="s">
        <v>623</v>
      </c>
      <c r="L1682" t="s">
        <v>7972</v>
      </c>
      <c r="M1682" t="s">
        <v>11636</v>
      </c>
      <c r="N1682" t="s">
        <v>11629</v>
      </c>
      <c r="O1682" s="1">
        <v>43089</v>
      </c>
      <c r="Q1682" t="s">
        <v>11681</v>
      </c>
      <c r="R1682" t="s">
        <v>73</v>
      </c>
      <c r="S1682">
        <v>20</v>
      </c>
      <c r="T1682">
        <v>3675.1</v>
      </c>
      <c r="U1682">
        <v>3647.1</v>
      </c>
      <c r="V1682">
        <v>0</v>
      </c>
      <c r="W1682" t="s">
        <v>11680</v>
      </c>
      <c r="X1682">
        <v>0</v>
      </c>
    </row>
    <row r="1683" spans="1:24">
      <c r="A1683" t="s">
        <v>8921</v>
      </c>
      <c r="B1683">
        <v>1</v>
      </c>
      <c r="C1683">
        <v>0</v>
      </c>
      <c r="D1683">
        <v>0</v>
      </c>
      <c r="E1683">
        <v>0</v>
      </c>
      <c r="F1683">
        <v>0</v>
      </c>
      <c r="G1683">
        <v>0</v>
      </c>
      <c r="H1683">
        <v>0</v>
      </c>
      <c r="I1683">
        <v>0</v>
      </c>
      <c r="J1683">
        <v>2017</v>
      </c>
      <c r="K1683" t="s">
        <v>623</v>
      </c>
      <c r="L1683" t="s">
        <v>7968</v>
      </c>
      <c r="M1683" t="s">
        <v>11636</v>
      </c>
      <c r="N1683" t="s">
        <v>11629</v>
      </c>
      <c r="O1683" s="1">
        <v>42991</v>
      </c>
      <c r="Q1683" t="s">
        <v>11681</v>
      </c>
      <c r="R1683" t="s">
        <v>73</v>
      </c>
      <c r="S1683">
        <v>9</v>
      </c>
      <c r="T1683">
        <v>3804</v>
      </c>
      <c r="U1683">
        <v>3788</v>
      </c>
      <c r="V1683">
        <v>0</v>
      </c>
      <c r="W1683" t="s">
        <v>11680</v>
      </c>
      <c r="X1683">
        <v>0</v>
      </c>
    </row>
    <row r="1684" spans="1:24">
      <c r="A1684" t="s">
        <v>8921</v>
      </c>
      <c r="B1684">
        <v>1</v>
      </c>
      <c r="C1684">
        <v>0</v>
      </c>
      <c r="D1684">
        <v>0</v>
      </c>
      <c r="E1684">
        <v>0</v>
      </c>
      <c r="F1684">
        <v>0</v>
      </c>
      <c r="G1684">
        <v>0</v>
      </c>
      <c r="H1684">
        <v>0</v>
      </c>
      <c r="I1684">
        <v>0</v>
      </c>
      <c r="J1684">
        <v>2017</v>
      </c>
      <c r="K1684" t="s">
        <v>623</v>
      </c>
      <c r="L1684" t="s">
        <v>8792</v>
      </c>
      <c r="M1684" t="s">
        <v>11636</v>
      </c>
      <c r="N1684" t="s">
        <v>11629</v>
      </c>
      <c r="O1684" s="1">
        <v>42418</v>
      </c>
      <c r="Q1684" t="s">
        <v>11681</v>
      </c>
      <c r="R1684" t="s">
        <v>73</v>
      </c>
      <c r="S1684">
        <v>3.3</v>
      </c>
      <c r="T1684">
        <v>5680</v>
      </c>
      <c r="U1684">
        <v>5680</v>
      </c>
      <c r="V1684">
        <v>0</v>
      </c>
      <c r="W1684" t="s">
        <v>11680</v>
      </c>
      <c r="X1684">
        <v>0</v>
      </c>
    </row>
    <row r="1685" spans="1:24">
      <c r="A1685" t="s">
        <v>8921</v>
      </c>
      <c r="B1685">
        <v>1</v>
      </c>
      <c r="C1685">
        <v>0</v>
      </c>
      <c r="D1685">
        <v>0</v>
      </c>
      <c r="E1685">
        <v>0</v>
      </c>
      <c r="F1685">
        <v>0</v>
      </c>
      <c r="G1685">
        <v>0</v>
      </c>
      <c r="H1685">
        <v>0</v>
      </c>
      <c r="I1685">
        <v>0</v>
      </c>
      <c r="J1685">
        <v>2017</v>
      </c>
      <c r="K1685" t="s">
        <v>623</v>
      </c>
      <c r="L1685" t="s">
        <v>9460</v>
      </c>
      <c r="M1685" t="s">
        <v>11705</v>
      </c>
      <c r="N1685" t="s">
        <v>11629</v>
      </c>
      <c r="O1685" s="1">
        <v>42067</v>
      </c>
      <c r="Q1685" t="s">
        <v>11681</v>
      </c>
      <c r="R1685" t="s">
        <v>73</v>
      </c>
      <c r="S1685">
        <v>1.02</v>
      </c>
      <c r="T1685">
        <v>1398</v>
      </c>
      <c r="U1685">
        <v>1398</v>
      </c>
      <c r="V1685">
        <v>0</v>
      </c>
      <c r="W1685" t="s">
        <v>11680</v>
      </c>
      <c r="X1685">
        <v>0</v>
      </c>
    </row>
    <row r="1686" spans="1:24">
      <c r="A1686" t="s">
        <v>8921</v>
      </c>
      <c r="B1686">
        <v>1</v>
      </c>
      <c r="C1686">
        <v>0</v>
      </c>
      <c r="D1686">
        <v>0</v>
      </c>
      <c r="E1686">
        <v>0</v>
      </c>
      <c r="F1686">
        <v>0</v>
      </c>
      <c r="G1686">
        <v>0</v>
      </c>
      <c r="H1686">
        <v>0</v>
      </c>
      <c r="I1686">
        <v>0</v>
      </c>
      <c r="J1686">
        <v>2017</v>
      </c>
      <c r="K1686" t="s">
        <v>623</v>
      </c>
      <c r="L1686" t="s">
        <v>9458</v>
      </c>
      <c r="M1686" t="s">
        <v>11704</v>
      </c>
      <c r="N1686" t="s">
        <v>11629</v>
      </c>
      <c r="O1686" s="1">
        <v>40533</v>
      </c>
      <c r="Q1686" t="s">
        <v>11681</v>
      </c>
      <c r="R1686" t="s">
        <v>73</v>
      </c>
      <c r="S1686">
        <v>1.1200000000000001</v>
      </c>
      <c r="T1686">
        <v>1388</v>
      </c>
      <c r="U1686">
        <v>1388</v>
      </c>
      <c r="V1686">
        <v>0</v>
      </c>
      <c r="W1686" t="s">
        <v>11680</v>
      </c>
      <c r="X1686">
        <v>0</v>
      </c>
    </row>
    <row r="1687" spans="1:24">
      <c r="A1687" t="s">
        <v>8921</v>
      </c>
      <c r="B1687">
        <v>1</v>
      </c>
      <c r="C1687">
        <v>0</v>
      </c>
      <c r="D1687">
        <v>0</v>
      </c>
      <c r="E1687">
        <v>0</v>
      </c>
      <c r="F1687">
        <v>0</v>
      </c>
      <c r="G1687">
        <v>0</v>
      </c>
      <c r="H1687">
        <v>0</v>
      </c>
      <c r="I1687">
        <v>0</v>
      </c>
      <c r="J1687">
        <v>2017</v>
      </c>
      <c r="K1687" t="s">
        <v>623</v>
      </c>
      <c r="L1687" t="s">
        <v>9457</v>
      </c>
      <c r="M1687" t="s">
        <v>11703</v>
      </c>
      <c r="N1687" t="s">
        <v>11629</v>
      </c>
      <c r="O1687" s="1">
        <v>40368</v>
      </c>
      <c r="Q1687" t="s">
        <v>11681</v>
      </c>
      <c r="R1687" t="s">
        <v>73</v>
      </c>
      <c r="S1687">
        <v>1.1000000000000001</v>
      </c>
      <c r="T1687">
        <v>1626</v>
      </c>
      <c r="U1687">
        <v>1626</v>
      </c>
      <c r="V1687">
        <v>0</v>
      </c>
      <c r="W1687" t="s">
        <v>11680</v>
      </c>
      <c r="X1687">
        <v>0</v>
      </c>
    </row>
    <row r="1688" spans="1:24">
      <c r="A1688" t="s">
        <v>8921</v>
      </c>
      <c r="B1688">
        <v>1</v>
      </c>
      <c r="C1688">
        <v>0</v>
      </c>
      <c r="D1688">
        <v>0</v>
      </c>
      <c r="E1688">
        <v>0</v>
      </c>
      <c r="F1688">
        <v>0</v>
      </c>
      <c r="G1688">
        <v>0</v>
      </c>
      <c r="H1688">
        <v>0</v>
      </c>
      <c r="I1688">
        <v>0</v>
      </c>
      <c r="J1688">
        <v>2017</v>
      </c>
      <c r="K1688" t="s">
        <v>623</v>
      </c>
      <c r="L1688" t="s">
        <v>9455</v>
      </c>
      <c r="M1688" t="s">
        <v>11702</v>
      </c>
      <c r="N1688" t="s">
        <v>11629</v>
      </c>
      <c r="O1688" s="1">
        <v>42208</v>
      </c>
      <c r="Q1688" t="s">
        <v>11681</v>
      </c>
      <c r="R1688" t="s">
        <v>73</v>
      </c>
      <c r="S1688">
        <v>1.0900000000000001</v>
      </c>
      <c r="T1688">
        <v>1618</v>
      </c>
      <c r="U1688">
        <v>1618</v>
      </c>
      <c r="V1688">
        <v>0</v>
      </c>
      <c r="W1688" t="s">
        <v>11680</v>
      </c>
      <c r="X1688">
        <v>0</v>
      </c>
    </row>
    <row r="1689" spans="1:24">
      <c r="A1689" t="s">
        <v>8921</v>
      </c>
      <c r="B1689">
        <v>1</v>
      </c>
      <c r="C1689">
        <v>0</v>
      </c>
      <c r="D1689">
        <v>0</v>
      </c>
      <c r="E1689">
        <v>0</v>
      </c>
      <c r="F1689">
        <v>0</v>
      </c>
      <c r="G1689">
        <v>0</v>
      </c>
      <c r="H1689">
        <v>0</v>
      </c>
      <c r="I1689">
        <v>0</v>
      </c>
      <c r="J1689">
        <v>2017</v>
      </c>
      <c r="K1689" t="s">
        <v>623</v>
      </c>
      <c r="L1689" t="s">
        <v>9453</v>
      </c>
      <c r="M1689" t="s">
        <v>11701</v>
      </c>
      <c r="N1689" t="s">
        <v>11629</v>
      </c>
      <c r="O1689" s="1">
        <v>41814</v>
      </c>
      <c r="Q1689" t="s">
        <v>11681</v>
      </c>
      <c r="R1689" t="s">
        <v>73</v>
      </c>
      <c r="S1689">
        <v>1</v>
      </c>
      <c r="T1689">
        <v>1930</v>
      </c>
      <c r="U1689">
        <v>1930</v>
      </c>
      <c r="V1689">
        <v>0</v>
      </c>
      <c r="W1689" t="s">
        <v>11680</v>
      </c>
      <c r="X1689">
        <v>0</v>
      </c>
    </row>
    <row r="1690" spans="1:24">
      <c r="A1690" t="s">
        <v>8921</v>
      </c>
      <c r="B1690">
        <v>1</v>
      </c>
      <c r="C1690">
        <v>0</v>
      </c>
      <c r="D1690">
        <v>0</v>
      </c>
      <c r="E1690">
        <v>0</v>
      </c>
      <c r="F1690">
        <v>0</v>
      </c>
      <c r="G1690">
        <v>0</v>
      </c>
      <c r="H1690">
        <v>0</v>
      </c>
      <c r="I1690">
        <v>0</v>
      </c>
      <c r="J1690">
        <v>2017</v>
      </c>
      <c r="K1690" t="s">
        <v>623</v>
      </c>
      <c r="L1690" t="s">
        <v>9451</v>
      </c>
      <c r="M1690" t="s">
        <v>11700</v>
      </c>
      <c r="N1690" t="s">
        <v>11629</v>
      </c>
      <c r="O1690" s="1">
        <v>41814</v>
      </c>
      <c r="Q1690" t="s">
        <v>11681</v>
      </c>
      <c r="R1690" t="s">
        <v>73</v>
      </c>
      <c r="S1690">
        <v>1</v>
      </c>
      <c r="T1690">
        <v>2002</v>
      </c>
      <c r="U1690">
        <v>2002</v>
      </c>
      <c r="V1690">
        <v>0</v>
      </c>
      <c r="W1690" t="s">
        <v>11680</v>
      </c>
      <c r="X1690">
        <v>0</v>
      </c>
    </row>
    <row r="1691" spans="1:24">
      <c r="A1691" t="s">
        <v>8921</v>
      </c>
      <c r="B1691">
        <v>1</v>
      </c>
      <c r="C1691">
        <v>0</v>
      </c>
      <c r="D1691">
        <v>0</v>
      </c>
      <c r="E1691">
        <v>0</v>
      </c>
      <c r="F1691">
        <v>0</v>
      </c>
      <c r="G1691">
        <v>0</v>
      </c>
      <c r="H1691">
        <v>0</v>
      </c>
      <c r="I1691">
        <v>0</v>
      </c>
      <c r="J1691">
        <v>2017</v>
      </c>
      <c r="K1691" t="s">
        <v>623</v>
      </c>
      <c r="L1691" t="s">
        <v>9449</v>
      </c>
      <c r="M1691" t="s">
        <v>11699</v>
      </c>
      <c r="N1691" t="s">
        <v>11629</v>
      </c>
      <c r="O1691" s="1">
        <v>41837</v>
      </c>
      <c r="Q1691" t="s">
        <v>11681</v>
      </c>
      <c r="R1691" t="s">
        <v>73</v>
      </c>
      <c r="S1691">
        <v>1</v>
      </c>
      <c r="T1691">
        <v>2015</v>
      </c>
      <c r="U1691">
        <v>2015</v>
      </c>
      <c r="V1691">
        <v>0</v>
      </c>
      <c r="W1691" t="s">
        <v>11680</v>
      </c>
      <c r="X1691">
        <v>0</v>
      </c>
    </row>
    <row r="1692" spans="1:24">
      <c r="A1692" t="s">
        <v>8921</v>
      </c>
      <c r="B1692">
        <v>1</v>
      </c>
      <c r="C1692">
        <v>0</v>
      </c>
      <c r="D1692">
        <v>0</v>
      </c>
      <c r="E1692">
        <v>0</v>
      </c>
      <c r="F1692">
        <v>0</v>
      </c>
      <c r="G1692">
        <v>0</v>
      </c>
      <c r="H1692">
        <v>0</v>
      </c>
      <c r="I1692">
        <v>0</v>
      </c>
      <c r="J1692">
        <v>2017</v>
      </c>
      <c r="K1692" t="s">
        <v>623</v>
      </c>
      <c r="L1692" t="s">
        <v>9447</v>
      </c>
      <c r="M1692" t="s">
        <v>11698</v>
      </c>
      <c r="N1692" t="s">
        <v>11629</v>
      </c>
      <c r="O1692" s="1">
        <v>42079</v>
      </c>
      <c r="Q1692" t="s">
        <v>11681</v>
      </c>
      <c r="R1692" t="s">
        <v>73</v>
      </c>
      <c r="S1692">
        <v>1.1000000000000001</v>
      </c>
      <c r="T1692">
        <v>2495</v>
      </c>
      <c r="U1692">
        <v>2495</v>
      </c>
      <c r="V1692">
        <v>0</v>
      </c>
      <c r="W1692" t="s">
        <v>11680</v>
      </c>
      <c r="X1692">
        <v>0</v>
      </c>
    </row>
    <row r="1693" spans="1:24">
      <c r="A1693" t="s">
        <v>8921</v>
      </c>
      <c r="B1693">
        <v>1</v>
      </c>
      <c r="C1693">
        <v>0</v>
      </c>
      <c r="D1693">
        <v>0</v>
      </c>
      <c r="E1693">
        <v>0</v>
      </c>
      <c r="F1693">
        <v>0</v>
      </c>
      <c r="G1693">
        <v>0</v>
      </c>
      <c r="H1693">
        <v>0</v>
      </c>
      <c r="I1693">
        <v>0</v>
      </c>
      <c r="J1693">
        <v>2017</v>
      </c>
      <c r="K1693" t="s">
        <v>623</v>
      </c>
      <c r="L1693" t="s">
        <v>8049</v>
      </c>
      <c r="M1693" t="s">
        <v>11697</v>
      </c>
      <c r="N1693" t="s">
        <v>11629</v>
      </c>
      <c r="O1693" s="1">
        <v>42957</v>
      </c>
      <c r="Q1693" t="s">
        <v>11681</v>
      </c>
      <c r="R1693" t="s">
        <v>73</v>
      </c>
      <c r="S1693">
        <v>3.3</v>
      </c>
      <c r="T1693">
        <v>6725</v>
      </c>
      <c r="U1693">
        <v>6725</v>
      </c>
      <c r="V1693">
        <v>0</v>
      </c>
      <c r="W1693" t="s">
        <v>11680</v>
      </c>
      <c r="X1693">
        <v>0</v>
      </c>
    </row>
    <row r="1694" spans="1:24">
      <c r="A1694" t="s">
        <v>8921</v>
      </c>
      <c r="B1694">
        <v>1</v>
      </c>
      <c r="C1694">
        <v>0</v>
      </c>
      <c r="D1694">
        <v>0</v>
      </c>
      <c r="E1694">
        <v>0</v>
      </c>
      <c r="F1694">
        <v>0</v>
      </c>
      <c r="G1694">
        <v>0</v>
      </c>
      <c r="H1694">
        <v>0</v>
      </c>
      <c r="I1694">
        <v>0</v>
      </c>
      <c r="J1694">
        <v>2017</v>
      </c>
      <c r="K1694" t="s">
        <v>623</v>
      </c>
      <c r="L1694" t="s">
        <v>8077</v>
      </c>
      <c r="M1694" t="s">
        <v>11696</v>
      </c>
      <c r="N1694" t="s">
        <v>11629</v>
      </c>
      <c r="O1694" s="1">
        <v>42642</v>
      </c>
      <c r="Q1694" t="s">
        <v>11681</v>
      </c>
      <c r="R1694" t="s">
        <v>73</v>
      </c>
      <c r="S1694">
        <v>6.45</v>
      </c>
      <c r="T1694">
        <v>8539</v>
      </c>
      <c r="U1694">
        <v>8539</v>
      </c>
      <c r="V1694">
        <v>0</v>
      </c>
      <c r="W1694" t="s">
        <v>11680</v>
      </c>
      <c r="X1694">
        <v>0</v>
      </c>
    </row>
    <row r="1695" spans="1:24">
      <c r="A1695" t="s">
        <v>8921</v>
      </c>
      <c r="B1695">
        <v>1</v>
      </c>
      <c r="C1695">
        <v>0</v>
      </c>
      <c r="D1695">
        <v>0</v>
      </c>
      <c r="E1695">
        <v>0</v>
      </c>
      <c r="F1695">
        <v>0</v>
      </c>
      <c r="G1695">
        <v>0</v>
      </c>
      <c r="H1695">
        <v>0</v>
      </c>
      <c r="I1695">
        <v>0</v>
      </c>
      <c r="J1695">
        <v>2017</v>
      </c>
      <c r="K1695" t="s">
        <v>623</v>
      </c>
      <c r="L1695" t="s">
        <v>8787</v>
      </c>
      <c r="M1695" t="s">
        <v>11636</v>
      </c>
      <c r="N1695" t="s">
        <v>11629</v>
      </c>
      <c r="O1695" s="1">
        <v>42863</v>
      </c>
      <c r="Q1695" t="s">
        <v>11681</v>
      </c>
      <c r="R1695" t="s">
        <v>73</v>
      </c>
      <c r="S1695">
        <v>4.91</v>
      </c>
      <c r="T1695">
        <v>5150</v>
      </c>
      <c r="U1695">
        <v>5150</v>
      </c>
      <c r="V1695">
        <v>0</v>
      </c>
      <c r="W1695" t="s">
        <v>11680</v>
      </c>
      <c r="X1695">
        <v>0</v>
      </c>
    </row>
    <row r="1696" spans="1:24">
      <c r="A1696" t="s">
        <v>8921</v>
      </c>
      <c r="B1696">
        <v>1</v>
      </c>
      <c r="C1696">
        <v>0</v>
      </c>
      <c r="D1696">
        <v>0</v>
      </c>
      <c r="E1696">
        <v>0</v>
      </c>
      <c r="F1696">
        <v>0</v>
      </c>
      <c r="G1696">
        <v>0</v>
      </c>
      <c r="H1696">
        <v>0</v>
      </c>
      <c r="I1696">
        <v>0</v>
      </c>
      <c r="J1696">
        <v>2017</v>
      </c>
      <c r="K1696" t="s">
        <v>623</v>
      </c>
      <c r="L1696" t="s">
        <v>8785</v>
      </c>
      <c r="M1696" t="s">
        <v>11695</v>
      </c>
      <c r="N1696" t="s">
        <v>11629</v>
      </c>
      <c r="O1696" s="1">
        <v>42923</v>
      </c>
      <c r="Q1696" t="s">
        <v>11681</v>
      </c>
      <c r="R1696" t="s">
        <v>73</v>
      </c>
      <c r="S1696">
        <v>1.1100000000000001</v>
      </c>
      <c r="T1696">
        <v>855</v>
      </c>
      <c r="U1696">
        <v>855</v>
      </c>
      <c r="V1696">
        <v>0</v>
      </c>
      <c r="W1696" t="s">
        <v>11680</v>
      </c>
      <c r="X1696">
        <v>0</v>
      </c>
    </row>
    <row r="1697" spans="1:24">
      <c r="A1697" t="s">
        <v>8921</v>
      </c>
      <c r="B1697">
        <v>1</v>
      </c>
      <c r="C1697">
        <v>0</v>
      </c>
      <c r="D1697">
        <v>0</v>
      </c>
      <c r="E1697">
        <v>0</v>
      </c>
      <c r="F1697">
        <v>0</v>
      </c>
      <c r="G1697">
        <v>0</v>
      </c>
      <c r="H1697">
        <v>0</v>
      </c>
      <c r="I1697">
        <v>0</v>
      </c>
      <c r="J1697">
        <v>2017</v>
      </c>
      <c r="K1697" t="s">
        <v>623</v>
      </c>
      <c r="L1697" t="s">
        <v>8790</v>
      </c>
      <c r="M1697" t="s">
        <v>11694</v>
      </c>
      <c r="N1697" t="s">
        <v>11629</v>
      </c>
      <c r="O1697" s="1">
        <v>42762</v>
      </c>
      <c r="Q1697" t="s">
        <v>11681</v>
      </c>
      <c r="R1697" t="s">
        <v>73</v>
      </c>
      <c r="S1697">
        <v>1.07</v>
      </c>
      <c r="T1697">
        <v>1309</v>
      </c>
      <c r="U1697">
        <v>1309</v>
      </c>
      <c r="V1697">
        <v>0</v>
      </c>
      <c r="W1697" t="s">
        <v>11680</v>
      </c>
      <c r="X1697">
        <v>0</v>
      </c>
    </row>
    <row r="1698" spans="1:24">
      <c r="A1698" t="s">
        <v>8921</v>
      </c>
      <c r="B1698">
        <v>1</v>
      </c>
      <c r="C1698">
        <v>0</v>
      </c>
      <c r="D1698">
        <v>0</v>
      </c>
      <c r="E1698">
        <v>0</v>
      </c>
      <c r="F1698">
        <v>0</v>
      </c>
      <c r="G1698">
        <v>0</v>
      </c>
      <c r="H1698">
        <v>0</v>
      </c>
      <c r="I1698">
        <v>0</v>
      </c>
      <c r="J1698">
        <v>2017</v>
      </c>
      <c r="K1698" t="s">
        <v>623</v>
      </c>
      <c r="L1698" t="s">
        <v>8786</v>
      </c>
      <c r="M1698" t="s">
        <v>11693</v>
      </c>
      <c r="N1698" t="s">
        <v>11629</v>
      </c>
      <c r="O1698" s="1">
        <v>42880</v>
      </c>
      <c r="Q1698" t="s">
        <v>11681</v>
      </c>
      <c r="R1698" t="s">
        <v>73</v>
      </c>
      <c r="S1698">
        <v>1.04</v>
      </c>
      <c r="T1698">
        <v>759</v>
      </c>
      <c r="U1698">
        <v>759</v>
      </c>
      <c r="V1698">
        <v>0</v>
      </c>
      <c r="W1698" t="s">
        <v>11680</v>
      </c>
      <c r="X1698">
        <v>0</v>
      </c>
    </row>
    <row r="1699" spans="1:24">
      <c r="A1699" t="s">
        <v>8921</v>
      </c>
      <c r="B1699">
        <v>1</v>
      </c>
      <c r="C1699">
        <v>0</v>
      </c>
      <c r="D1699">
        <v>0</v>
      </c>
      <c r="E1699">
        <v>0</v>
      </c>
      <c r="F1699">
        <v>0</v>
      </c>
      <c r="G1699">
        <v>0</v>
      </c>
      <c r="H1699">
        <v>0</v>
      </c>
      <c r="I1699">
        <v>0</v>
      </c>
      <c r="J1699">
        <v>2017</v>
      </c>
      <c r="K1699" t="s">
        <v>623</v>
      </c>
      <c r="L1699" t="s">
        <v>8788</v>
      </c>
      <c r="M1699" t="s">
        <v>11636</v>
      </c>
      <c r="N1699" t="s">
        <v>11629</v>
      </c>
      <c r="O1699" s="1">
        <v>42856</v>
      </c>
      <c r="Q1699" t="s">
        <v>11681</v>
      </c>
      <c r="R1699" t="s">
        <v>73</v>
      </c>
      <c r="S1699">
        <v>4.9000000000000004</v>
      </c>
      <c r="T1699">
        <v>190</v>
      </c>
      <c r="U1699">
        <v>185</v>
      </c>
      <c r="V1699">
        <v>0</v>
      </c>
      <c r="W1699" t="s">
        <v>11680</v>
      </c>
      <c r="X1699">
        <v>0</v>
      </c>
    </row>
    <row r="1700" spans="1:24">
      <c r="A1700" t="s">
        <v>8921</v>
      </c>
      <c r="B1700">
        <v>1</v>
      </c>
      <c r="C1700">
        <v>0</v>
      </c>
      <c r="D1700">
        <v>0</v>
      </c>
      <c r="E1700">
        <v>0</v>
      </c>
      <c r="F1700">
        <v>0</v>
      </c>
      <c r="G1700">
        <v>0</v>
      </c>
      <c r="H1700">
        <v>0</v>
      </c>
      <c r="I1700">
        <v>0</v>
      </c>
      <c r="J1700">
        <v>2017</v>
      </c>
      <c r="K1700" t="s">
        <v>623</v>
      </c>
      <c r="L1700" t="s">
        <v>8782</v>
      </c>
      <c r="M1700" t="s">
        <v>11636</v>
      </c>
      <c r="N1700" t="s">
        <v>11629</v>
      </c>
      <c r="O1700" s="1">
        <v>43098</v>
      </c>
      <c r="Q1700" t="s">
        <v>11681</v>
      </c>
      <c r="R1700" t="s">
        <v>73</v>
      </c>
      <c r="S1700">
        <v>240</v>
      </c>
      <c r="T1700">
        <v>9999.09</v>
      </c>
      <c r="U1700">
        <v>9999.09</v>
      </c>
      <c r="V1700">
        <v>0</v>
      </c>
      <c r="W1700" t="s">
        <v>11680</v>
      </c>
      <c r="X1700">
        <v>0</v>
      </c>
    </row>
    <row r="1701" spans="1:24">
      <c r="A1701" t="s">
        <v>8921</v>
      </c>
      <c r="B1701">
        <v>1</v>
      </c>
      <c r="C1701">
        <v>0</v>
      </c>
      <c r="D1701">
        <v>0</v>
      </c>
      <c r="E1701">
        <v>0</v>
      </c>
      <c r="F1701">
        <v>0</v>
      </c>
      <c r="G1701">
        <v>0</v>
      </c>
      <c r="H1701">
        <v>0</v>
      </c>
      <c r="I1701">
        <v>0</v>
      </c>
      <c r="J1701">
        <v>2017</v>
      </c>
      <c r="K1701" t="s">
        <v>623</v>
      </c>
      <c r="L1701" t="s">
        <v>7985</v>
      </c>
      <c r="M1701" t="s">
        <v>11636</v>
      </c>
      <c r="N1701" t="s">
        <v>11629</v>
      </c>
      <c r="O1701" s="1">
        <v>43068</v>
      </c>
      <c r="Q1701" t="s">
        <v>11681</v>
      </c>
      <c r="R1701" t="s">
        <v>73</v>
      </c>
      <c r="S1701">
        <v>130</v>
      </c>
      <c r="T1701">
        <v>46686.080000000002</v>
      </c>
      <c r="U1701">
        <v>46686.080000000002</v>
      </c>
      <c r="V1701">
        <v>0</v>
      </c>
      <c r="W1701" t="s">
        <v>11680</v>
      </c>
      <c r="X1701">
        <v>0</v>
      </c>
    </row>
    <row r="1702" spans="1:24">
      <c r="A1702" t="s">
        <v>8921</v>
      </c>
      <c r="B1702">
        <v>1</v>
      </c>
      <c r="C1702">
        <v>0</v>
      </c>
      <c r="D1702">
        <v>0</v>
      </c>
      <c r="E1702">
        <v>0</v>
      </c>
      <c r="F1702">
        <v>0</v>
      </c>
      <c r="G1702">
        <v>0</v>
      </c>
      <c r="H1702">
        <v>0</v>
      </c>
      <c r="I1702">
        <v>0</v>
      </c>
      <c r="J1702">
        <v>2017</v>
      </c>
      <c r="K1702" t="s">
        <v>623</v>
      </c>
      <c r="L1702" t="s">
        <v>9440</v>
      </c>
      <c r="M1702">
        <v>1</v>
      </c>
      <c r="N1702" t="s">
        <v>11629</v>
      </c>
      <c r="O1702" s="1">
        <v>40909</v>
      </c>
      <c r="Q1702" t="s">
        <v>11681</v>
      </c>
      <c r="R1702" t="s">
        <v>73</v>
      </c>
      <c r="S1702">
        <v>1</v>
      </c>
      <c r="T1702">
        <v>1752</v>
      </c>
      <c r="U1702">
        <v>1752</v>
      </c>
      <c r="V1702">
        <v>0</v>
      </c>
      <c r="W1702" t="s">
        <v>11680</v>
      </c>
      <c r="X1702">
        <v>0</v>
      </c>
    </row>
    <row r="1703" spans="1:24">
      <c r="A1703" t="s">
        <v>8921</v>
      </c>
      <c r="B1703">
        <v>1</v>
      </c>
      <c r="C1703">
        <v>0</v>
      </c>
      <c r="D1703">
        <v>0</v>
      </c>
      <c r="E1703">
        <v>0</v>
      </c>
      <c r="F1703">
        <v>0</v>
      </c>
      <c r="G1703">
        <v>0</v>
      </c>
      <c r="H1703">
        <v>0</v>
      </c>
      <c r="I1703">
        <v>0</v>
      </c>
      <c r="J1703">
        <v>2017</v>
      </c>
      <c r="K1703" t="s">
        <v>623</v>
      </c>
      <c r="L1703" t="s">
        <v>9438</v>
      </c>
      <c r="M1703">
        <v>1</v>
      </c>
      <c r="N1703" t="s">
        <v>11629</v>
      </c>
      <c r="O1703" s="1">
        <v>40909</v>
      </c>
      <c r="Q1703" t="s">
        <v>11681</v>
      </c>
      <c r="R1703" t="s">
        <v>73</v>
      </c>
      <c r="S1703">
        <v>1</v>
      </c>
      <c r="T1703">
        <v>1619</v>
      </c>
      <c r="U1703">
        <v>1619</v>
      </c>
      <c r="V1703">
        <v>0</v>
      </c>
      <c r="W1703" t="s">
        <v>11680</v>
      </c>
      <c r="X1703">
        <v>0</v>
      </c>
    </row>
    <row r="1704" spans="1:24">
      <c r="A1704" t="s">
        <v>8921</v>
      </c>
      <c r="B1704">
        <v>1</v>
      </c>
      <c r="C1704">
        <v>0</v>
      </c>
      <c r="D1704">
        <v>0</v>
      </c>
      <c r="E1704">
        <v>0</v>
      </c>
      <c r="F1704">
        <v>0</v>
      </c>
      <c r="G1704">
        <v>0</v>
      </c>
      <c r="H1704">
        <v>0</v>
      </c>
      <c r="I1704">
        <v>0</v>
      </c>
      <c r="J1704">
        <v>2017</v>
      </c>
      <c r="K1704" t="s">
        <v>623</v>
      </c>
      <c r="L1704" t="s">
        <v>9436</v>
      </c>
      <c r="M1704">
        <v>1</v>
      </c>
      <c r="N1704" t="s">
        <v>11629</v>
      </c>
      <c r="O1704" s="1">
        <v>40909</v>
      </c>
      <c r="Q1704" t="s">
        <v>11681</v>
      </c>
      <c r="R1704" t="s">
        <v>73</v>
      </c>
      <c r="S1704">
        <v>1</v>
      </c>
      <c r="T1704">
        <v>1620</v>
      </c>
      <c r="U1704">
        <v>1620</v>
      </c>
      <c r="V1704">
        <v>0</v>
      </c>
      <c r="W1704" t="s">
        <v>11680</v>
      </c>
      <c r="X1704">
        <v>0</v>
      </c>
    </row>
    <row r="1705" spans="1:24">
      <c r="A1705" t="s">
        <v>8921</v>
      </c>
      <c r="B1705">
        <v>1</v>
      </c>
      <c r="C1705">
        <v>0</v>
      </c>
      <c r="D1705">
        <v>0</v>
      </c>
      <c r="E1705">
        <v>0</v>
      </c>
      <c r="F1705">
        <v>0</v>
      </c>
      <c r="G1705">
        <v>0</v>
      </c>
      <c r="H1705">
        <v>0</v>
      </c>
      <c r="I1705">
        <v>0</v>
      </c>
      <c r="J1705">
        <v>2017</v>
      </c>
      <c r="K1705" t="s">
        <v>623</v>
      </c>
      <c r="L1705" t="s">
        <v>9434</v>
      </c>
      <c r="M1705">
        <v>1</v>
      </c>
      <c r="N1705" t="s">
        <v>11629</v>
      </c>
      <c r="O1705" s="1">
        <v>40909</v>
      </c>
      <c r="Q1705" t="s">
        <v>11681</v>
      </c>
      <c r="R1705" t="s">
        <v>73</v>
      </c>
      <c r="S1705">
        <v>1</v>
      </c>
      <c r="T1705">
        <v>1620</v>
      </c>
      <c r="U1705">
        <v>1620</v>
      </c>
      <c r="V1705">
        <v>0</v>
      </c>
      <c r="W1705" t="s">
        <v>11680</v>
      </c>
      <c r="X1705">
        <v>0</v>
      </c>
    </row>
    <row r="1706" spans="1:24">
      <c r="A1706" t="s">
        <v>8921</v>
      </c>
      <c r="B1706">
        <v>1</v>
      </c>
      <c r="C1706">
        <v>0</v>
      </c>
      <c r="D1706">
        <v>0</v>
      </c>
      <c r="E1706">
        <v>0</v>
      </c>
      <c r="F1706">
        <v>0</v>
      </c>
      <c r="G1706">
        <v>0</v>
      </c>
      <c r="H1706">
        <v>0</v>
      </c>
      <c r="I1706">
        <v>0</v>
      </c>
      <c r="J1706">
        <v>2017</v>
      </c>
      <c r="K1706" t="s">
        <v>623</v>
      </c>
      <c r="L1706" t="s">
        <v>9432</v>
      </c>
      <c r="M1706">
        <v>1</v>
      </c>
      <c r="N1706" t="s">
        <v>11629</v>
      </c>
      <c r="O1706" s="1">
        <v>40909</v>
      </c>
      <c r="Q1706" t="s">
        <v>11681</v>
      </c>
      <c r="R1706" t="s">
        <v>73</v>
      </c>
      <c r="S1706">
        <v>1</v>
      </c>
      <c r="T1706">
        <v>1621</v>
      </c>
      <c r="U1706">
        <v>1621</v>
      </c>
      <c r="V1706">
        <v>0</v>
      </c>
      <c r="W1706" t="s">
        <v>11680</v>
      </c>
      <c r="X1706">
        <v>0</v>
      </c>
    </row>
    <row r="1707" spans="1:24">
      <c r="A1707" t="s">
        <v>8921</v>
      </c>
      <c r="B1707">
        <v>1</v>
      </c>
      <c r="C1707">
        <v>0</v>
      </c>
      <c r="D1707">
        <v>0</v>
      </c>
      <c r="E1707">
        <v>0</v>
      </c>
      <c r="F1707">
        <v>0</v>
      </c>
      <c r="G1707">
        <v>0</v>
      </c>
      <c r="H1707">
        <v>0</v>
      </c>
      <c r="I1707">
        <v>0</v>
      </c>
      <c r="J1707">
        <v>2017</v>
      </c>
      <c r="K1707" t="s">
        <v>623</v>
      </c>
      <c r="L1707" t="s">
        <v>9430</v>
      </c>
      <c r="M1707">
        <v>1</v>
      </c>
      <c r="N1707" t="s">
        <v>11629</v>
      </c>
      <c r="O1707" s="1">
        <v>40909</v>
      </c>
      <c r="Q1707" t="s">
        <v>11681</v>
      </c>
      <c r="R1707" t="s">
        <v>73</v>
      </c>
      <c r="S1707">
        <v>1</v>
      </c>
      <c r="T1707">
        <v>1622</v>
      </c>
      <c r="U1707">
        <v>1622</v>
      </c>
      <c r="V1707">
        <v>0</v>
      </c>
      <c r="W1707" t="s">
        <v>11680</v>
      </c>
      <c r="X1707">
        <v>0</v>
      </c>
    </row>
    <row r="1708" spans="1:24">
      <c r="A1708" t="s">
        <v>8921</v>
      </c>
      <c r="B1708">
        <v>1</v>
      </c>
      <c r="C1708">
        <v>0</v>
      </c>
      <c r="D1708">
        <v>0</v>
      </c>
      <c r="E1708">
        <v>0</v>
      </c>
      <c r="F1708">
        <v>0</v>
      </c>
      <c r="G1708">
        <v>0</v>
      </c>
      <c r="H1708">
        <v>0</v>
      </c>
      <c r="I1708">
        <v>0</v>
      </c>
      <c r="J1708">
        <v>2017</v>
      </c>
      <c r="K1708" t="s">
        <v>623</v>
      </c>
      <c r="L1708" t="s">
        <v>9429</v>
      </c>
      <c r="M1708">
        <v>1</v>
      </c>
      <c r="N1708" t="s">
        <v>11629</v>
      </c>
      <c r="O1708" s="1">
        <v>40909</v>
      </c>
      <c r="Q1708" t="s">
        <v>11681</v>
      </c>
      <c r="R1708" t="s">
        <v>73</v>
      </c>
      <c r="S1708">
        <v>1</v>
      </c>
      <c r="T1708">
        <v>1622</v>
      </c>
      <c r="U1708">
        <v>1622</v>
      </c>
      <c r="V1708">
        <v>0</v>
      </c>
      <c r="W1708" t="s">
        <v>11680</v>
      </c>
      <c r="X1708">
        <v>0</v>
      </c>
    </row>
    <row r="1709" spans="1:24">
      <c r="A1709" t="s">
        <v>8921</v>
      </c>
      <c r="B1709">
        <v>1</v>
      </c>
      <c r="C1709">
        <v>0</v>
      </c>
      <c r="D1709">
        <v>0</v>
      </c>
      <c r="E1709">
        <v>0</v>
      </c>
      <c r="F1709">
        <v>0</v>
      </c>
      <c r="G1709">
        <v>0</v>
      </c>
      <c r="H1709">
        <v>0</v>
      </c>
      <c r="I1709">
        <v>0</v>
      </c>
      <c r="J1709">
        <v>2017</v>
      </c>
      <c r="K1709" t="s">
        <v>623</v>
      </c>
      <c r="L1709" t="s">
        <v>9427</v>
      </c>
      <c r="M1709">
        <v>1</v>
      </c>
      <c r="N1709" t="s">
        <v>11629</v>
      </c>
      <c r="O1709" s="1">
        <v>40909</v>
      </c>
      <c r="Q1709" t="s">
        <v>11681</v>
      </c>
      <c r="R1709" t="s">
        <v>73</v>
      </c>
      <c r="S1709">
        <v>1</v>
      </c>
      <c r="T1709">
        <v>1622</v>
      </c>
      <c r="U1709">
        <v>1622</v>
      </c>
      <c r="V1709">
        <v>0</v>
      </c>
      <c r="W1709" t="s">
        <v>11680</v>
      </c>
      <c r="X1709">
        <v>0</v>
      </c>
    </row>
    <row r="1710" spans="1:24">
      <c r="A1710" t="s">
        <v>8921</v>
      </c>
      <c r="B1710">
        <v>1</v>
      </c>
      <c r="C1710">
        <v>0</v>
      </c>
      <c r="D1710">
        <v>0</v>
      </c>
      <c r="E1710">
        <v>0</v>
      </c>
      <c r="F1710">
        <v>0</v>
      </c>
      <c r="G1710">
        <v>0</v>
      </c>
      <c r="H1710">
        <v>0</v>
      </c>
      <c r="I1710">
        <v>0</v>
      </c>
      <c r="J1710">
        <v>2017</v>
      </c>
      <c r="K1710" t="s">
        <v>623</v>
      </c>
      <c r="L1710" t="s">
        <v>9425</v>
      </c>
      <c r="M1710">
        <v>1</v>
      </c>
      <c r="N1710" t="s">
        <v>11629</v>
      </c>
      <c r="O1710" s="1">
        <v>40909</v>
      </c>
      <c r="Q1710" t="s">
        <v>11681</v>
      </c>
      <c r="R1710" t="s">
        <v>73</v>
      </c>
      <c r="S1710">
        <v>1</v>
      </c>
      <c r="T1710">
        <v>1622</v>
      </c>
      <c r="U1710">
        <v>1622</v>
      </c>
      <c r="V1710">
        <v>0</v>
      </c>
      <c r="W1710" t="s">
        <v>11680</v>
      </c>
      <c r="X1710">
        <v>0</v>
      </c>
    </row>
    <row r="1711" spans="1:24">
      <c r="A1711" t="s">
        <v>8921</v>
      </c>
      <c r="B1711">
        <v>1</v>
      </c>
      <c r="C1711">
        <v>0</v>
      </c>
      <c r="D1711">
        <v>0</v>
      </c>
      <c r="E1711">
        <v>0</v>
      </c>
      <c r="F1711">
        <v>0</v>
      </c>
      <c r="G1711">
        <v>0</v>
      </c>
      <c r="H1711">
        <v>0</v>
      </c>
      <c r="I1711">
        <v>0</v>
      </c>
      <c r="J1711">
        <v>2017</v>
      </c>
      <c r="K1711" t="s">
        <v>623</v>
      </c>
      <c r="L1711" t="s">
        <v>9423</v>
      </c>
      <c r="M1711">
        <v>1</v>
      </c>
      <c r="N1711" t="s">
        <v>11629</v>
      </c>
      <c r="O1711" s="1">
        <v>40909</v>
      </c>
      <c r="Q1711" t="s">
        <v>11681</v>
      </c>
      <c r="R1711" t="s">
        <v>73</v>
      </c>
      <c r="S1711">
        <v>1</v>
      </c>
      <c r="T1711">
        <v>1622</v>
      </c>
      <c r="U1711">
        <v>1622</v>
      </c>
      <c r="V1711">
        <v>0</v>
      </c>
      <c r="W1711" t="s">
        <v>11680</v>
      </c>
      <c r="X1711">
        <v>0</v>
      </c>
    </row>
    <row r="1712" spans="1:24">
      <c r="A1712" t="s">
        <v>8921</v>
      </c>
      <c r="B1712">
        <v>1</v>
      </c>
      <c r="C1712">
        <v>0</v>
      </c>
      <c r="D1712">
        <v>0</v>
      </c>
      <c r="E1712">
        <v>0</v>
      </c>
      <c r="F1712">
        <v>0</v>
      </c>
      <c r="G1712">
        <v>0</v>
      </c>
      <c r="H1712">
        <v>0</v>
      </c>
      <c r="I1712">
        <v>0</v>
      </c>
      <c r="J1712">
        <v>2017</v>
      </c>
      <c r="K1712" t="s">
        <v>623</v>
      </c>
      <c r="L1712" t="s">
        <v>9421</v>
      </c>
      <c r="M1712">
        <v>1</v>
      </c>
      <c r="N1712" t="s">
        <v>11629</v>
      </c>
      <c r="O1712" s="1">
        <v>40909</v>
      </c>
      <c r="Q1712" t="s">
        <v>11681</v>
      </c>
      <c r="R1712" t="s">
        <v>73</v>
      </c>
      <c r="S1712">
        <v>1</v>
      </c>
      <c r="T1712">
        <v>1622</v>
      </c>
      <c r="U1712">
        <v>1622</v>
      </c>
      <c r="V1712">
        <v>0</v>
      </c>
      <c r="W1712" t="s">
        <v>11680</v>
      </c>
      <c r="X1712">
        <v>0</v>
      </c>
    </row>
    <row r="1713" spans="1:24">
      <c r="A1713" t="s">
        <v>8921</v>
      </c>
      <c r="B1713">
        <v>1</v>
      </c>
      <c r="C1713">
        <v>0</v>
      </c>
      <c r="D1713">
        <v>0</v>
      </c>
      <c r="E1713">
        <v>0</v>
      </c>
      <c r="F1713">
        <v>0</v>
      </c>
      <c r="G1713">
        <v>0</v>
      </c>
      <c r="H1713">
        <v>0</v>
      </c>
      <c r="I1713">
        <v>0</v>
      </c>
      <c r="J1713">
        <v>2017</v>
      </c>
      <c r="K1713" t="s">
        <v>623</v>
      </c>
      <c r="L1713" t="s">
        <v>9419</v>
      </c>
      <c r="M1713">
        <v>1</v>
      </c>
      <c r="N1713" t="s">
        <v>11629</v>
      </c>
      <c r="O1713" s="1">
        <v>40909</v>
      </c>
      <c r="Q1713" t="s">
        <v>11681</v>
      </c>
      <c r="R1713" t="s">
        <v>73</v>
      </c>
      <c r="S1713">
        <v>1</v>
      </c>
      <c r="T1713">
        <v>1622</v>
      </c>
      <c r="U1713">
        <v>1622</v>
      </c>
      <c r="V1713">
        <v>0</v>
      </c>
      <c r="W1713" t="s">
        <v>11680</v>
      </c>
      <c r="X1713">
        <v>0</v>
      </c>
    </row>
    <row r="1714" spans="1:24">
      <c r="A1714" t="s">
        <v>8921</v>
      </c>
      <c r="B1714">
        <v>1</v>
      </c>
      <c r="C1714">
        <v>0</v>
      </c>
      <c r="D1714">
        <v>0</v>
      </c>
      <c r="E1714">
        <v>0</v>
      </c>
      <c r="F1714">
        <v>0</v>
      </c>
      <c r="G1714">
        <v>0</v>
      </c>
      <c r="H1714">
        <v>0</v>
      </c>
      <c r="I1714">
        <v>0</v>
      </c>
      <c r="J1714">
        <v>2017</v>
      </c>
      <c r="K1714" t="s">
        <v>623</v>
      </c>
      <c r="L1714" t="s">
        <v>9417</v>
      </c>
      <c r="M1714">
        <v>1</v>
      </c>
      <c r="N1714" t="s">
        <v>11629</v>
      </c>
      <c r="O1714" s="1">
        <v>40909</v>
      </c>
      <c r="Q1714" t="s">
        <v>11681</v>
      </c>
      <c r="R1714" t="s">
        <v>73</v>
      </c>
      <c r="S1714">
        <v>1</v>
      </c>
      <c r="T1714">
        <v>1622</v>
      </c>
      <c r="U1714">
        <v>1622</v>
      </c>
      <c r="V1714">
        <v>0</v>
      </c>
      <c r="W1714" t="s">
        <v>11680</v>
      </c>
      <c r="X1714">
        <v>0</v>
      </c>
    </row>
    <row r="1715" spans="1:24">
      <c r="A1715" t="s">
        <v>8921</v>
      </c>
      <c r="B1715">
        <v>1</v>
      </c>
      <c r="C1715">
        <v>0</v>
      </c>
      <c r="D1715">
        <v>0</v>
      </c>
      <c r="E1715">
        <v>0</v>
      </c>
      <c r="F1715">
        <v>0</v>
      </c>
      <c r="G1715">
        <v>0</v>
      </c>
      <c r="H1715">
        <v>0</v>
      </c>
      <c r="I1715">
        <v>0</v>
      </c>
      <c r="J1715">
        <v>2017</v>
      </c>
      <c r="K1715" t="s">
        <v>623</v>
      </c>
      <c r="L1715" t="s">
        <v>9415</v>
      </c>
      <c r="M1715">
        <v>1</v>
      </c>
      <c r="N1715" t="s">
        <v>11629</v>
      </c>
      <c r="O1715" s="1">
        <v>40909</v>
      </c>
      <c r="Q1715" t="s">
        <v>11681</v>
      </c>
      <c r="R1715" t="s">
        <v>73</v>
      </c>
      <c r="S1715">
        <v>1</v>
      </c>
      <c r="T1715">
        <v>1622</v>
      </c>
      <c r="U1715">
        <v>1622</v>
      </c>
      <c r="V1715">
        <v>0</v>
      </c>
      <c r="W1715" t="s">
        <v>11680</v>
      </c>
      <c r="X1715">
        <v>0</v>
      </c>
    </row>
    <row r="1716" spans="1:24">
      <c r="A1716" t="s">
        <v>8921</v>
      </c>
      <c r="B1716">
        <v>1</v>
      </c>
      <c r="C1716">
        <v>0</v>
      </c>
      <c r="D1716">
        <v>0</v>
      </c>
      <c r="E1716">
        <v>0</v>
      </c>
      <c r="F1716">
        <v>0</v>
      </c>
      <c r="G1716">
        <v>0</v>
      </c>
      <c r="H1716">
        <v>0</v>
      </c>
      <c r="I1716">
        <v>0</v>
      </c>
      <c r="J1716">
        <v>2017</v>
      </c>
      <c r="K1716" t="s">
        <v>623</v>
      </c>
      <c r="L1716" t="s">
        <v>9413</v>
      </c>
      <c r="M1716">
        <v>1</v>
      </c>
      <c r="N1716" t="s">
        <v>11629</v>
      </c>
      <c r="O1716" s="1">
        <v>40909</v>
      </c>
      <c r="Q1716" t="s">
        <v>11681</v>
      </c>
      <c r="R1716" t="s">
        <v>73</v>
      </c>
      <c r="S1716">
        <v>1</v>
      </c>
      <c r="T1716">
        <v>1622</v>
      </c>
      <c r="U1716">
        <v>1622</v>
      </c>
      <c r="V1716">
        <v>0</v>
      </c>
      <c r="W1716" t="s">
        <v>11680</v>
      </c>
      <c r="X1716">
        <v>0</v>
      </c>
    </row>
    <row r="1717" spans="1:24">
      <c r="A1717" t="s">
        <v>8921</v>
      </c>
      <c r="B1717">
        <v>1</v>
      </c>
      <c r="C1717">
        <v>0</v>
      </c>
      <c r="D1717">
        <v>0</v>
      </c>
      <c r="E1717">
        <v>0</v>
      </c>
      <c r="F1717">
        <v>0</v>
      </c>
      <c r="G1717">
        <v>0</v>
      </c>
      <c r="H1717">
        <v>0</v>
      </c>
      <c r="I1717">
        <v>0</v>
      </c>
      <c r="J1717">
        <v>2017</v>
      </c>
      <c r="K1717" t="s">
        <v>623</v>
      </c>
      <c r="L1717" t="s">
        <v>9411</v>
      </c>
      <c r="M1717">
        <v>1</v>
      </c>
      <c r="N1717" t="s">
        <v>11629</v>
      </c>
      <c r="O1717" s="1">
        <v>40909</v>
      </c>
      <c r="Q1717" t="s">
        <v>11681</v>
      </c>
      <c r="R1717" t="s">
        <v>73</v>
      </c>
      <c r="S1717">
        <v>1</v>
      </c>
      <c r="T1717">
        <v>1622</v>
      </c>
      <c r="U1717">
        <v>1622</v>
      </c>
      <c r="V1717">
        <v>0</v>
      </c>
      <c r="W1717" t="s">
        <v>11680</v>
      </c>
      <c r="X1717">
        <v>0</v>
      </c>
    </row>
    <row r="1718" spans="1:24">
      <c r="A1718" t="s">
        <v>8921</v>
      </c>
      <c r="B1718">
        <v>1</v>
      </c>
      <c r="C1718">
        <v>0</v>
      </c>
      <c r="D1718">
        <v>0</v>
      </c>
      <c r="E1718">
        <v>0</v>
      </c>
      <c r="F1718">
        <v>0</v>
      </c>
      <c r="G1718">
        <v>0</v>
      </c>
      <c r="H1718">
        <v>0</v>
      </c>
      <c r="I1718">
        <v>0</v>
      </c>
      <c r="J1718">
        <v>2017</v>
      </c>
      <c r="K1718" t="s">
        <v>623</v>
      </c>
      <c r="L1718" t="s">
        <v>9409</v>
      </c>
      <c r="M1718">
        <v>1</v>
      </c>
      <c r="N1718" t="s">
        <v>11629</v>
      </c>
      <c r="O1718" s="1">
        <v>40909</v>
      </c>
      <c r="Q1718" t="s">
        <v>11681</v>
      </c>
      <c r="R1718" t="s">
        <v>73</v>
      </c>
      <c r="S1718">
        <v>1</v>
      </c>
      <c r="T1718">
        <v>1622</v>
      </c>
      <c r="U1718">
        <v>1622</v>
      </c>
      <c r="V1718">
        <v>0</v>
      </c>
      <c r="W1718" t="s">
        <v>11680</v>
      </c>
      <c r="X1718">
        <v>0</v>
      </c>
    </row>
    <row r="1719" spans="1:24">
      <c r="A1719" t="s">
        <v>8921</v>
      </c>
      <c r="B1719">
        <v>1</v>
      </c>
      <c r="C1719">
        <v>0</v>
      </c>
      <c r="D1719">
        <v>0</v>
      </c>
      <c r="E1719">
        <v>0</v>
      </c>
      <c r="F1719">
        <v>0</v>
      </c>
      <c r="G1719">
        <v>0</v>
      </c>
      <c r="H1719">
        <v>0</v>
      </c>
      <c r="I1719">
        <v>0</v>
      </c>
      <c r="J1719">
        <v>2017</v>
      </c>
      <c r="K1719" t="s">
        <v>623</v>
      </c>
      <c r="L1719" t="s">
        <v>9407</v>
      </c>
      <c r="M1719">
        <v>1</v>
      </c>
      <c r="N1719" t="s">
        <v>11629</v>
      </c>
      <c r="O1719" s="1">
        <v>40909</v>
      </c>
      <c r="Q1719" t="s">
        <v>11681</v>
      </c>
      <c r="R1719" t="s">
        <v>73</v>
      </c>
      <c r="S1719">
        <v>1</v>
      </c>
      <c r="T1719">
        <v>1622</v>
      </c>
      <c r="U1719">
        <v>1622</v>
      </c>
      <c r="V1719">
        <v>0</v>
      </c>
      <c r="W1719" t="s">
        <v>11680</v>
      </c>
      <c r="X1719">
        <v>0</v>
      </c>
    </row>
    <row r="1720" spans="1:24">
      <c r="A1720" t="s">
        <v>8921</v>
      </c>
      <c r="B1720">
        <v>1</v>
      </c>
      <c r="C1720">
        <v>0</v>
      </c>
      <c r="D1720">
        <v>0</v>
      </c>
      <c r="E1720">
        <v>0</v>
      </c>
      <c r="F1720">
        <v>0</v>
      </c>
      <c r="G1720">
        <v>0</v>
      </c>
      <c r="H1720">
        <v>0</v>
      </c>
      <c r="I1720">
        <v>0</v>
      </c>
      <c r="J1720">
        <v>2017</v>
      </c>
      <c r="K1720" t="s">
        <v>623</v>
      </c>
      <c r="L1720" t="s">
        <v>9405</v>
      </c>
      <c r="M1720">
        <v>1</v>
      </c>
      <c r="N1720" t="s">
        <v>11629</v>
      </c>
      <c r="O1720" s="1">
        <v>40909</v>
      </c>
      <c r="Q1720" t="s">
        <v>11681</v>
      </c>
      <c r="R1720" t="s">
        <v>73</v>
      </c>
      <c r="S1720">
        <v>1</v>
      </c>
      <c r="T1720">
        <v>1622</v>
      </c>
      <c r="U1720">
        <v>1622</v>
      </c>
      <c r="V1720">
        <v>0</v>
      </c>
      <c r="W1720" t="s">
        <v>11680</v>
      </c>
      <c r="X1720">
        <v>0</v>
      </c>
    </row>
    <row r="1721" spans="1:24">
      <c r="A1721" t="s">
        <v>8921</v>
      </c>
      <c r="B1721">
        <v>1</v>
      </c>
      <c r="C1721">
        <v>0</v>
      </c>
      <c r="D1721">
        <v>0</v>
      </c>
      <c r="E1721">
        <v>0</v>
      </c>
      <c r="F1721">
        <v>0</v>
      </c>
      <c r="G1721">
        <v>0</v>
      </c>
      <c r="H1721">
        <v>0</v>
      </c>
      <c r="I1721">
        <v>0</v>
      </c>
      <c r="J1721">
        <v>2017</v>
      </c>
      <c r="K1721" t="s">
        <v>623</v>
      </c>
      <c r="L1721" t="s">
        <v>9403</v>
      </c>
      <c r="M1721">
        <v>1</v>
      </c>
      <c r="N1721" t="s">
        <v>11629</v>
      </c>
      <c r="O1721" s="1">
        <v>40909</v>
      </c>
      <c r="Q1721" t="s">
        <v>11681</v>
      </c>
      <c r="R1721" t="s">
        <v>73</v>
      </c>
      <c r="S1721">
        <v>1</v>
      </c>
      <c r="T1721">
        <v>1622</v>
      </c>
      <c r="U1721">
        <v>1622</v>
      </c>
      <c r="V1721">
        <v>0</v>
      </c>
      <c r="W1721" t="s">
        <v>11680</v>
      </c>
      <c r="X1721">
        <v>0</v>
      </c>
    </row>
    <row r="1722" spans="1:24">
      <c r="A1722" t="s">
        <v>8921</v>
      </c>
      <c r="B1722">
        <v>1</v>
      </c>
      <c r="C1722">
        <v>0</v>
      </c>
      <c r="D1722">
        <v>0</v>
      </c>
      <c r="E1722">
        <v>0</v>
      </c>
      <c r="F1722">
        <v>0</v>
      </c>
      <c r="G1722">
        <v>0</v>
      </c>
      <c r="H1722">
        <v>0</v>
      </c>
      <c r="I1722">
        <v>0</v>
      </c>
      <c r="J1722">
        <v>2017</v>
      </c>
      <c r="K1722" t="s">
        <v>623</v>
      </c>
      <c r="L1722" t="s">
        <v>9401</v>
      </c>
      <c r="M1722">
        <v>1</v>
      </c>
      <c r="N1722" t="s">
        <v>11629</v>
      </c>
      <c r="O1722" s="1">
        <v>40909</v>
      </c>
      <c r="Q1722" t="s">
        <v>11681</v>
      </c>
      <c r="R1722" t="s">
        <v>73</v>
      </c>
      <c r="S1722">
        <v>1</v>
      </c>
      <c r="T1722">
        <v>1622</v>
      </c>
      <c r="U1722">
        <v>1622</v>
      </c>
      <c r="V1722">
        <v>0</v>
      </c>
      <c r="W1722" t="s">
        <v>11680</v>
      </c>
      <c r="X1722">
        <v>0</v>
      </c>
    </row>
    <row r="1723" spans="1:24">
      <c r="A1723" t="s">
        <v>8921</v>
      </c>
      <c r="B1723">
        <v>1</v>
      </c>
      <c r="C1723">
        <v>0</v>
      </c>
      <c r="D1723">
        <v>0</v>
      </c>
      <c r="E1723">
        <v>0</v>
      </c>
      <c r="F1723">
        <v>0</v>
      </c>
      <c r="G1723">
        <v>0</v>
      </c>
      <c r="H1723">
        <v>0</v>
      </c>
      <c r="I1723">
        <v>0</v>
      </c>
      <c r="J1723">
        <v>2017</v>
      </c>
      <c r="K1723" t="s">
        <v>623</v>
      </c>
      <c r="L1723" t="s">
        <v>9399</v>
      </c>
      <c r="M1723">
        <v>1</v>
      </c>
      <c r="N1723" t="s">
        <v>11629</v>
      </c>
      <c r="O1723" s="1">
        <v>40909</v>
      </c>
      <c r="Q1723" t="s">
        <v>11681</v>
      </c>
      <c r="R1723" t="s">
        <v>73</v>
      </c>
      <c r="S1723">
        <v>1</v>
      </c>
      <c r="T1723">
        <v>1622</v>
      </c>
      <c r="U1723">
        <v>1622</v>
      </c>
      <c r="V1723">
        <v>0</v>
      </c>
      <c r="W1723" t="s">
        <v>11680</v>
      </c>
      <c r="X1723">
        <v>0</v>
      </c>
    </row>
    <row r="1724" spans="1:24">
      <c r="A1724" t="s">
        <v>8921</v>
      </c>
      <c r="B1724">
        <v>1</v>
      </c>
      <c r="C1724">
        <v>0</v>
      </c>
      <c r="D1724">
        <v>0</v>
      </c>
      <c r="E1724">
        <v>0</v>
      </c>
      <c r="F1724">
        <v>0</v>
      </c>
      <c r="G1724">
        <v>0</v>
      </c>
      <c r="H1724">
        <v>0</v>
      </c>
      <c r="I1724">
        <v>0</v>
      </c>
      <c r="J1724">
        <v>2017</v>
      </c>
      <c r="K1724" t="s">
        <v>623</v>
      </c>
      <c r="L1724" t="s">
        <v>9397</v>
      </c>
      <c r="M1724">
        <v>1</v>
      </c>
      <c r="N1724" t="s">
        <v>11629</v>
      </c>
      <c r="O1724" s="1">
        <v>40909</v>
      </c>
      <c r="Q1724" t="s">
        <v>11681</v>
      </c>
      <c r="R1724" t="s">
        <v>73</v>
      </c>
      <c r="S1724">
        <v>1</v>
      </c>
      <c r="T1724">
        <v>1622</v>
      </c>
      <c r="U1724">
        <v>1622</v>
      </c>
      <c r="V1724">
        <v>0</v>
      </c>
      <c r="W1724" t="s">
        <v>11680</v>
      </c>
      <c r="X1724">
        <v>0</v>
      </c>
    </row>
    <row r="1725" spans="1:24">
      <c r="A1725" t="s">
        <v>8921</v>
      </c>
      <c r="B1725">
        <v>1</v>
      </c>
      <c r="C1725">
        <v>0</v>
      </c>
      <c r="D1725">
        <v>0</v>
      </c>
      <c r="E1725">
        <v>0</v>
      </c>
      <c r="F1725">
        <v>0</v>
      </c>
      <c r="G1725">
        <v>0</v>
      </c>
      <c r="H1725">
        <v>0</v>
      </c>
      <c r="I1725">
        <v>0</v>
      </c>
      <c r="J1725">
        <v>2017</v>
      </c>
      <c r="K1725" t="s">
        <v>623</v>
      </c>
      <c r="L1725" t="s">
        <v>9395</v>
      </c>
      <c r="M1725">
        <v>1</v>
      </c>
      <c r="N1725" t="s">
        <v>11629</v>
      </c>
      <c r="O1725" s="1">
        <v>40909</v>
      </c>
      <c r="Q1725" t="s">
        <v>11681</v>
      </c>
      <c r="R1725" t="s">
        <v>73</v>
      </c>
      <c r="S1725">
        <v>1</v>
      </c>
      <c r="T1725">
        <v>1622</v>
      </c>
      <c r="U1725">
        <v>1622</v>
      </c>
      <c r="V1725">
        <v>0</v>
      </c>
      <c r="W1725" t="s">
        <v>11680</v>
      </c>
      <c r="X1725">
        <v>0</v>
      </c>
    </row>
    <row r="1726" spans="1:24">
      <c r="A1726" t="s">
        <v>8921</v>
      </c>
      <c r="B1726">
        <v>1</v>
      </c>
      <c r="C1726">
        <v>0</v>
      </c>
      <c r="D1726">
        <v>0</v>
      </c>
      <c r="E1726">
        <v>0</v>
      </c>
      <c r="F1726">
        <v>0</v>
      </c>
      <c r="G1726">
        <v>0</v>
      </c>
      <c r="H1726">
        <v>0</v>
      </c>
      <c r="I1726">
        <v>0</v>
      </c>
      <c r="J1726">
        <v>2017</v>
      </c>
      <c r="K1726" t="s">
        <v>623</v>
      </c>
      <c r="L1726" t="s">
        <v>9393</v>
      </c>
      <c r="M1726">
        <v>1</v>
      </c>
      <c r="N1726" t="s">
        <v>11629</v>
      </c>
      <c r="O1726" s="1">
        <v>40909</v>
      </c>
      <c r="Q1726" t="s">
        <v>11681</v>
      </c>
      <c r="R1726" t="s">
        <v>73</v>
      </c>
      <c r="S1726">
        <v>1</v>
      </c>
      <c r="T1726">
        <v>1622</v>
      </c>
      <c r="U1726">
        <v>1622</v>
      </c>
      <c r="V1726">
        <v>0</v>
      </c>
      <c r="W1726" t="s">
        <v>11680</v>
      </c>
      <c r="X1726">
        <v>0</v>
      </c>
    </row>
    <row r="1727" spans="1:24">
      <c r="A1727" t="s">
        <v>8921</v>
      </c>
      <c r="B1727">
        <v>1</v>
      </c>
      <c r="C1727">
        <v>0</v>
      </c>
      <c r="D1727">
        <v>0</v>
      </c>
      <c r="E1727">
        <v>0</v>
      </c>
      <c r="F1727">
        <v>0</v>
      </c>
      <c r="G1727">
        <v>0</v>
      </c>
      <c r="H1727">
        <v>0</v>
      </c>
      <c r="I1727">
        <v>0</v>
      </c>
      <c r="J1727">
        <v>2017</v>
      </c>
      <c r="K1727" t="s">
        <v>623</v>
      </c>
      <c r="L1727" t="s">
        <v>9391</v>
      </c>
      <c r="M1727">
        <v>1</v>
      </c>
      <c r="N1727" t="s">
        <v>11629</v>
      </c>
      <c r="O1727" s="1">
        <v>40909</v>
      </c>
      <c r="Q1727" t="s">
        <v>11681</v>
      </c>
      <c r="R1727" t="s">
        <v>73</v>
      </c>
      <c r="S1727">
        <v>1</v>
      </c>
      <c r="T1727">
        <v>1622</v>
      </c>
      <c r="U1727">
        <v>1622</v>
      </c>
      <c r="V1727">
        <v>0</v>
      </c>
      <c r="W1727" t="s">
        <v>11680</v>
      </c>
      <c r="X1727">
        <v>0</v>
      </c>
    </row>
    <row r="1728" spans="1:24">
      <c r="A1728" t="s">
        <v>8921</v>
      </c>
      <c r="B1728">
        <v>1</v>
      </c>
      <c r="C1728">
        <v>0</v>
      </c>
      <c r="D1728">
        <v>0</v>
      </c>
      <c r="E1728">
        <v>0</v>
      </c>
      <c r="F1728">
        <v>0</v>
      </c>
      <c r="G1728">
        <v>0</v>
      </c>
      <c r="H1728">
        <v>0</v>
      </c>
      <c r="I1728">
        <v>0</v>
      </c>
      <c r="J1728">
        <v>2017</v>
      </c>
      <c r="K1728" t="s">
        <v>623</v>
      </c>
      <c r="L1728" t="s">
        <v>9390</v>
      </c>
      <c r="M1728">
        <v>1</v>
      </c>
      <c r="N1728" t="s">
        <v>11629</v>
      </c>
      <c r="O1728" s="1">
        <v>40909</v>
      </c>
      <c r="Q1728" t="s">
        <v>11681</v>
      </c>
      <c r="R1728" t="s">
        <v>73</v>
      </c>
      <c r="S1728">
        <v>1</v>
      </c>
      <c r="T1728">
        <v>1622</v>
      </c>
      <c r="U1728">
        <v>1622</v>
      </c>
      <c r="V1728">
        <v>0</v>
      </c>
      <c r="W1728" t="s">
        <v>11680</v>
      </c>
      <c r="X1728">
        <v>0</v>
      </c>
    </row>
    <row r="1729" spans="1:25">
      <c r="A1729" t="s">
        <v>8921</v>
      </c>
      <c r="B1729">
        <v>1</v>
      </c>
      <c r="C1729">
        <v>0</v>
      </c>
      <c r="D1729">
        <v>0</v>
      </c>
      <c r="E1729">
        <v>0</v>
      </c>
      <c r="F1729">
        <v>0</v>
      </c>
      <c r="G1729">
        <v>0</v>
      </c>
      <c r="H1729">
        <v>0</v>
      </c>
      <c r="I1729">
        <v>0</v>
      </c>
      <c r="J1729">
        <v>2017</v>
      </c>
      <c r="K1729" t="s">
        <v>623</v>
      </c>
      <c r="L1729" t="s">
        <v>9388</v>
      </c>
      <c r="M1729">
        <v>1</v>
      </c>
      <c r="N1729" t="s">
        <v>11629</v>
      </c>
      <c r="O1729" s="1">
        <v>40909</v>
      </c>
      <c r="Q1729" t="s">
        <v>11681</v>
      </c>
      <c r="R1729" t="s">
        <v>73</v>
      </c>
      <c r="S1729">
        <v>1.38</v>
      </c>
      <c r="T1729">
        <v>3312</v>
      </c>
      <c r="U1729">
        <v>3312</v>
      </c>
      <c r="V1729">
        <v>0</v>
      </c>
      <c r="W1729" t="s">
        <v>11680</v>
      </c>
      <c r="X1729">
        <v>0</v>
      </c>
      <c r="Y1729" t="s">
        <v>11625</v>
      </c>
    </row>
    <row r="1730" spans="1:25">
      <c r="A1730" t="s">
        <v>8921</v>
      </c>
      <c r="B1730">
        <v>1</v>
      </c>
      <c r="C1730">
        <v>0</v>
      </c>
      <c r="D1730">
        <v>0</v>
      </c>
      <c r="E1730">
        <v>0</v>
      </c>
      <c r="F1730">
        <v>0</v>
      </c>
      <c r="G1730">
        <v>0</v>
      </c>
      <c r="H1730">
        <v>0</v>
      </c>
      <c r="I1730">
        <v>0</v>
      </c>
      <c r="J1730">
        <v>2017</v>
      </c>
      <c r="K1730" t="s">
        <v>623</v>
      </c>
      <c r="L1730" t="s">
        <v>9386</v>
      </c>
      <c r="M1730">
        <v>1</v>
      </c>
      <c r="N1730" t="s">
        <v>11629</v>
      </c>
      <c r="O1730" s="1">
        <v>40909</v>
      </c>
      <c r="Q1730" t="s">
        <v>11681</v>
      </c>
      <c r="R1730" t="s">
        <v>73</v>
      </c>
      <c r="S1730">
        <v>1</v>
      </c>
      <c r="T1730">
        <v>1622</v>
      </c>
      <c r="U1730">
        <v>1622</v>
      </c>
      <c r="V1730">
        <v>0</v>
      </c>
      <c r="W1730" t="s">
        <v>11680</v>
      </c>
      <c r="X1730">
        <v>0</v>
      </c>
    </row>
    <row r="1731" spans="1:25">
      <c r="A1731" t="s">
        <v>8921</v>
      </c>
      <c r="B1731">
        <v>1</v>
      </c>
      <c r="C1731">
        <v>0</v>
      </c>
      <c r="D1731">
        <v>0</v>
      </c>
      <c r="E1731">
        <v>0</v>
      </c>
      <c r="F1731">
        <v>0</v>
      </c>
      <c r="G1731">
        <v>0</v>
      </c>
      <c r="H1731">
        <v>0</v>
      </c>
      <c r="I1731">
        <v>0</v>
      </c>
      <c r="J1731">
        <v>2017</v>
      </c>
      <c r="K1731" t="s">
        <v>623</v>
      </c>
      <c r="L1731" t="s">
        <v>9384</v>
      </c>
      <c r="M1731">
        <v>1</v>
      </c>
      <c r="N1731" t="s">
        <v>11629</v>
      </c>
      <c r="O1731" s="1">
        <v>40909</v>
      </c>
      <c r="Q1731" t="s">
        <v>11681</v>
      </c>
      <c r="R1731" t="s">
        <v>73</v>
      </c>
      <c r="S1731">
        <v>1</v>
      </c>
      <c r="T1731">
        <v>1622</v>
      </c>
      <c r="U1731">
        <v>1622</v>
      </c>
      <c r="V1731">
        <v>0</v>
      </c>
      <c r="W1731" t="s">
        <v>11680</v>
      </c>
      <c r="X1731">
        <v>0</v>
      </c>
    </row>
    <row r="1732" spans="1:25">
      <c r="A1732" t="s">
        <v>8921</v>
      </c>
      <c r="B1732">
        <v>1</v>
      </c>
      <c r="C1732">
        <v>0</v>
      </c>
      <c r="D1732">
        <v>0</v>
      </c>
      <c r="E1732">
        <v>0</v>
      </c>
      <c r="F1732">
        <v>0</v>
      </c>
      <c r="G1732">
        <v>0</v>
      </c>
      <c r="H1732">
        <v>0</v>
      </c>
      <c r="I1732">
        <v>0</v>
      </c>
      <c r="J1732">
        <v>2017</v>
      </c>
      <c r="K1732" t="s">
        <v>623</v>
      </c>
      <c r="L1732" t="s">
        <v>9382</v>
      </c>
      <c r="M1732">
        <v>1</v>
      </c>
      <c r="N1732" t="s">
        <v>11629</v>
      </c>
      <c r="O1732" s="1">
        <v>40909</v>
      </c>
      <c r="Q1732" t="s">
        <v>11681</v>
      </c>
      <c r="R1732" t="s">
        <v>73</v>
      </c>
      <c r="S1732">
        <v>1</v>
      </c>
      <c r="T1732">
        <v>1622</v>
      </c>
      <c r="U1732">
        <v>1622</v>
      </c>
      <c r="V1732">
        <v>0</v>
      </c>
      <c r="W1732" t="s">
        <v>11680</v>
      </c>
      <c r="X1732">
        <v>0</v>
      </c>
    </row>
    <row r="1733" spans="1:25">
      <c r="A1733" t="s">
        <v>8921</v>
      </c>
      <c r="B1733">
        <v>1</v>
      </c>
      <c r="C1733">
        <v>0</v>
      </c>
      <c r="D1733">
        <v>0</v>
      </c>
      <c r="E1733">
        <v>0</v>
      </c>
      <c r="F1733">
        <v>0</v>
      </c>
      <c r="G1733">
        <v>0</v>
      </c>
      <c r="H1733">
        <v>0</v>
      </c>
      <c r="I1733">
        <v>0</v>
      </c>
      <c r="J1733">
        <v>2017</v>
      </c>
      <c r="K1733" t="s">
        <v>623</v>
      </c>
      <c r="L1733" t="s">
        <v>9381</v>
      </c>
      <c r="M1733">
        <v>1</v>
      </c>
      <c r="N1733" t="s">
        <v>11629</v>
      </c>
      <c r="O1733" s="1">
        <v>40909</v>
      </c>
      <c r="Q1733" t="s">
        <v>11681</v>
      </c>
      <c r="R1733" t="s">
        <v>73</v>
      </c>
      <c r="S1733">
        <v>1</v>
      </c>
      <c r="T1733">
        <v>1622</v>
      </c>
      <c r="U1733">
        <v>1622</v>
      </c>
      <c r="V1733">
        <v>0</v>
      </c>
      <c r="W1733" t="s">
        <v>11680</v>
      </c>
      <c r="X1733">
        <v>0</v>
      </c>
    </row>
    <row r="1734" spans="1:25">
      <c r="A1734" t="s">
        <v>8921</v>
      </c>
      <c r="B1734">
        <v>1</v>
      </c>
      <c r="C1734">
        <v>0</v>
      </c>
      <c r="D1734">
        <v>0</v>
      </c>
      <c r="E1734">
        <v>0</v>
      </c>
      <c r="F1734">
        <v>0</v>
      </c>
      <c r="G1734">
        <v>0</v>
      </c>
      <c r="H1734">
        <v>0</v>
      </c>
      <c r="I1734">
        <v>0</v>
      </c>
      <c r="J1734">
        <v>2017</v>
      </c>
      <c r="K1734" t="s">
        <v>623</v>
      </c>
      <c r="L1734" t="s">
        <v>9379</v>
      </c>
      <c r="M1734">
        <v>1</v>
      </c>
      <c r="N1734" t="s">
        <v>11629</v>
      </c>
      <c r="O1734" s="1">
        <v>40909</v>
      </c>
      <c r="Q1734" t="s">
        <v>11681</v>
      </c>
      <c r="R1734" t="s">
        <v>73</v>
      </c>
      <c r="S1734">
        <v>1</v>
      </c>
      <c r="T1734">
        <v>1622</v>
      </c>
      <c r="U1734">
        <v>1622</v>
      </c>
      <c r="V1734">
        <v>0</v>
      </c>
      <c r="W1734" t="s">
        <v>11680</v>
      </c>
      <c r="X1734">
        <v>0</v>
      </c>
    </row>
    <row r="1735" spans="1:25">
      <c r="A1735" t="s">
        <v>8921</v>
      </c>
      <c r="B1735">
        <v>1</v>
      </c>
      <c r="C1735">
        <v>0</v>
      </c>
      <c r="D1735">
        <v>0</v>
      </c>
      <c r="E1735">
        <v>0</v>
      </c>
      <c r="F1735">
        <v>0</v>
      </c>
      <c r="G1735">
        <v>0</v>
      </c>
      <c r="H1735">
        <v>0</v>
      </c>
      <c r="I1735">
        <v>0</v>
      </c>
      <c r="J1735">
        <v>2017</v>
      </c>
      <c r="K1735" t="s">
        <v>623</v>
      </c>
      <c r="L1735" t="s">
        <v>9377</v>
      </c>
      <c r="M1735">
        <v>1</v>
      </c>
      <c r="N1735" t="s">
        <v>11629</v>
      </c>
      <c r="O1735" s="1">
        <v>40909</v>
      </c>
      <c r="Q1735" t="s">
        <v>11681</v>
      </c>
      <c r="R1735" t="s">
        <v>73</v>
      </c>
      <c r="S1735">
        <v>1</v>
      </c>
      <c r="T1735">
        <v>1622</v>
      </c>
      <c r="U1735">
        <v>1622</v>
      </c>
      <c r="V1735">
        <v>0</v>
      </c>
      <c r="W1735" t="s">
        <v>11680</v>
      </c>
      <c r="X1735">
        <v>0</v>
      </c>
    </row>
    <row r="1736" spans="1:25">
      <c r="A1736" t="s">
        <v>8921</v>
      </c>
      <c r="B1736">
        <v>1</v>
      </c>
      <c r="C1736">
        <v>0</v>
      </c>
      <c r="D1736">
        <v>0</v>
      </c>
      <c r="E1736">
        <v>0</v>
      </c>
      <c r="F1736">
        <v>0</v>
      </c>
      <c r="G1736">
        <v>0</v>
      </c>
      <c r="H1736">
        <v>0</v>
      </c>
      <c r="I1736">
        <v>0</v>
      </c>
      <c r="J1736">
        <v>2017</v>
      </c>
      <c r="K1736" t="s">
        <v>623</v>
      </c>
      <c r="L1736" t="s">
        <v>9375</v>
      </c>
      <c r="M1736">
        <v>1</v>
      </c>
      <c r="N1736" t="s">
        <v>11629</v>
      </c>
      <c r="O1736" s="1">
        <v>40909</v>
      </c>
      <c r="Q1736" t="s">
        <v>11681</v>
      </c>
      <c r="R1736" t="s">
        <v>73</v>
      </c>
      <c r="S1736">
        <v>1</v>
      </c>
      <c r="T1736">
        <v>1622</v>
      </c>
      <c r="U1736">
        <v>1622</v>
      </c>
      <c r="V1736">
        <v>0</v>
      </c>
      <c r="W1736" t="s">
        <v>11680</v>
      </c>
      <c r="X1736">
        <v>0</v>
      </c>
    </row>
    <row r="1737" spans="1:25">
      <c r="A1737" t="s">
        <v>8921</v>
      </c>
      <c r="B1737">
        <v>1</v>
      </c>
      <c r="C1737">
        <v>0</v>
      </c>
      <c r="D1737">
        <v>0</v>
      </c>
      <c r="E1737">
        <v>0</v>
      </c>
      <c r="F1737">
        <v>0</v>
      </c>
      <c r="G1737">
        <v>0</v>
      </c>
      <c r="H1737">
        <v>0</v>
      </c>
      <c r="I1737">
        <v>0</v>
      </c>
      <c r="J1737">
        <v>2017</v>
      </c>
      <c r="K1737" t="s">
        <v>623</v>
      </c>
      <c r="L1737" t="s">
        <v>9373</v>
      </c>
      <c r="M1737">
        <v>1</v>
      </c>
      <c r="N1737" t="s">
        <v>11629</v>
      </c>
      <c r="O1737" s="1">
        <v>40909</v>
      </c>
      <c r="Q1737" t="s">
        <v>11681</v>
      </c>
      <c r="R1737" t="s">
        <v>73</v>
      </c>
      <c r="S1737">
        <v>1</v>
      </c>
      <c r="T1737">
        <v>1622</v>
      </c>
      <c r="U1737">
        <v>1622</v>
      </c>
      <c r="V1737">
        <v>0</v>
      </c>
      <c r="W1737" t="s">
        <v>11680</v>
      </c>
      <c r="X1737">
        <v>0</v>
      </c>
    </row>
    <row r="1738" spans="1:25">
      <c r="A1738" t="s">
        <v>8921</v>
      </c>
      <c r="B1738">
        <v>1</v>
      </c>
      <c r="C1738">
        <v>0</v>
      </c>
      <c r="D1738">
        <v>0</v>
      </c>
      <c r="E1738">
        <v>0</v>
      </c>
      <c r="F1738">
        <v>0</v>
      </c>
      <c r="G1738">
        <v>0</v>
      </c>
      <c r="H1738">
        <v>0</v>
      </c>
      <c r="I1738">
        <v>0</v>
      </c>
      <c r="J1738">
        <v>2017</v>
      </c>
      <c r="K1738" t="s">
        <v>623</v>
      </c>
      <c r="L1738" t="s">
        <v>7880</v>
      </c>
      <c r="M1738">
        <v>1</v>
      </c>
      <c r="N1738" t="s">
        <v>11629</v>
      </c>
      <c r="O1738" s="1">
        <v>40909</v>
      </c>
      <c r="Q1738" t="s">
        <v>11681</v>
      </c>
      <c r="R1738" t="s">
        <v>73</v>
      </c>
      <c r="S1738">
        <v>1</v>
      </c>
      <c r="T1738">
        <v>1622</v>
      </c>
      <c r="U1738">
        <v>1622</v>
      </c>
      <c r="V1738">
        <v>0</v>
      </c>
      <c r="W1738" t="s">
        <v>11680</v>
      </c>
      <c r="X1738">
        <v>0</v>
      </c>
    </row>
    <row r="1739" spans="1:25">
      <c r="A1739" t="s">
        <v>8921</v>
      </c>
      <c r="B1739">
        <v>1</v>
      </c>
      <c r="C1739">
        <v>0</v>
      </c>
      <c r="D1739">
        <v>0</v>
      </c>
      <c r="E1739">
        <v>0</v>
      </c>
      <c r="F1739">
        <v>0</v>
      </c>
      <c r="G1739">
        <v>0</v>
      </c>
      <c r="H1739">
        <v>0</v>
      </c>
      <c r="I1739">
        <v>0</v>
      </c>
      <c r="J1739">
        <v>2017</v>
      </c>
      <c r="K1739" t="s">
        <v>623</v>
      </c>
      <c r="L1739" t="s">
        <v>9370</v>
      </c>
      <c r="M1739">
        <v>1</v>
      </c>
      <c r="N1739" t="s">
        <v>11629</v>
      </c>
      <c r="O1739" s="1">
        <v>40909</v>
      </c>
      <c r="Q1739" t="s">
        <v>11681</v>
      </c>
      <c r="R1739" t="s">
        <v>73</v>
      </c>
      <c r="S1739">
        <v>1</v>
      </c>
      <c r="T1739">
        <v>1622</v>
      </c>
      <c r="U1739">
        <v>1622</v>
      </c>
      <c r="V1739">
        <v>0</v>
      </c>
      <c r="W1739" t="s">
        <v>11680</v>
      </c>
      <c r="X1739">
        <v>0</v>
      </c>
    </row>
    <row r="1740" spans="1:25">
      <c r="A1740" t="s">
        <v>8921</v>
      </c>
      <c r="B1740">
        <v>1</v>
      </c>
      <c r="C1740">
        <v>0</v>
      </c>
      <c r="D1740">
        <v>0</v>
      </c>
      <c r="E1740">
        <v>0</v>
      </c>
      <c r="F1740">
        <v>0</v>
      </c>
      <c r="G1740">
        <v>0</v>
      </c>
      <c r="H1740">
        <v>0</v>
      </c>
      <c r="I1740">
        <v>0</v>
      </c>
      <c r="J1740">
        <v>2017</v>
      </c>
      <c r="K1740" t="s">
        <v>623</v>
      </c>
      <c r="L1740" t="s">
        <v>9369</v>
      </c>
      <c r="M1740">
        <v>1</v>
      </c>
      <c r="N1740" t="s">
        <v>11629</v>
      </c>
      <c r="O1740" s="1">
        <v>40909</v>
      </c>
      <c r="Q1740" t="s">
        <v>11681</v>
      </c>
      <c r="R1740" t="s">
        <v>73</v>
      </c>
      <c r="S1740">
        <v>1</v>
      </c>
      <c r="T1740">
        <v>1622</v>
      </c>
      <c r="U1740">
        <v>1622</v>
      </c>
      <c r="V1740">
        <v>0</v>
      </c>
      <c r="W1740" t="s">
        <v>11680</v>
      </c>
      <c r="X1740">
        <v>0</v>
      </c>
    </row>
    <row r="1741" spans="1:25">
      <c r="A1741" t="s">
        <v>8921</v>
      </c>
      <c r="B1741">
        <v>1</v>
      </c>
      <c r="C1741">
        <v>0</v>
      </c>
      <c r="D1741">
        <v>0</v>
      </c>
      <c r="E1741">
        <v>0</v>
      </c>
      <c r="F1741">
        <v>0</v>
      </c>
      <c r="G1741">
        <v>0</v>
      </c>
      <c r="H1741">
        <v>0</v>
      </c>
      <c r="I1741">
        <v>0</v>
      </c>
      <c r="J1741">
        <v>2017</v>
      </c>
      <c r="K1741" t="s">
        <v>623</v>
      </c>
      <c r="L1741" t="s">
        <v>9367</v>
      </c>
      <c r="M1741">
        <v>1</v>
      </c>
      <c r="N1741" t="s">
        <v>11629</v>
      </c>
      <c r="O1741" s="1">
        <v>40909</v>
      </c>
      <c r="Q1741" t="s">
        <v>11681</v>
      </c>
      <c r="R1741" t="s">
        <v>73</v>
      </c>
      <c r="S1741">
        <v>1</v>
      </c>
      <c r="T1741">
        <v>1622</v>
      </c>
      <c r="U1741">
        <v>1622</v>
      </c>
      <c r="V1741">
        <v>0</v>
      </c>
      <c r="W1741" t="s">
        <v>11680</v>
      </c>
      <c r="X1741">
        <v>0</v>
      </c>
    </row>
    <row r="1742" spans="1:25">
      <c r="A1742" t="s">
        <v>8921</v>
      </c>
      <c r="B1742">
        <v>1</v>
      </c>
      <c r="C1742">
        <v>0</v>
      </c>
      <c r="D1742">
        <v>0</v>
      </c>
      <c r="E1742">
        <v>0</v>
      </c>
      <c r="F1742">
        <v>0</v>
      </c>
      <c r="G1742">
        <v>0</v>
      </c>
      <c r="H1742">
        <v>0</v>
      </c>
      <c r="I1742">
        <v>0</v>
      </c>
      <c r="J1742">
        <v>2017</v>
      </c>
      <c r="K1742" t="s">
        <v>623</v>
      </c>
      <c r="L1742" t="s">
        <v>9365</v>
      </c>
      <c r="M1742">
        <v>1</v>
      </c>
      <c r="N1742" t="s">
        <v>11629</v>
      </c>
      <c r="O1742" s="1">
        <v>40909</v>
      </c>
      <c r="Q1742" t="s">
        <v>11681</v>
      </c>
      <c r="R1742" t="s">
        <v>73</v>
      </c>
      <c r="S1742">
        <v>1</v>
      </c>
      <c r="T1742">
        <v>1622</v>
      </c>
      <c r="U1742">
        <v>1622</v>
      </c>
      <c r="V1742">
        <v>0</v>
      </c>
      <c r="W1742" t="s">
        <v>11680</v>
      </c>
      <c r="X1742">
        <v>0</v>
      </c>
    </row>
    <row r="1743" spans="1:25">
      <c r="A1743" t="s">
        <v>8921</v>
      </c>
      <c r="B1743">
        <v>1</v>
      </c>
      <c r="C1743">
        <v>0</v>
      </c>
      <c r="D1743">
        <v>0</v>
      </c>
      <c r="E1743">
        <v>0</v>
      </c>
      <c r="F1743">
        <v>0</v>
      </c>
      <c r="G1743">
        <v>0</v>
      </c>
      <c r="H1743">
        <v>0</v>
      </c>
      <c r="I1743">
        <v>0</v>
      </c>
      <c r="J1743">
        <v>2017</v>
      </c>
      <c r="K1743" t="s">
        <v>623</v>
      </c>
      <c r="L1743" t="s">
        <v>9363</v>
      </c>
      <c r="M1743">
        <v>1</v>
      </c>
      <c r="N1743" t="s">
        <v>11629</v>
      </c>
      <c r="O1743" s="1">
        <v>40909</v>
      </c>
      <c r="Q1743" t="s">
        <v>11681</v>
      </c>
      <c r="R1743" t="s">
        <v>73</v>
      </c>
      <c r="S1743">
        <v>1</v>
      </c>
      <c r="T1743">
        <v>1622</v>
      </c>
      <c r="U1743">
        <v>1622</v>
      </c>
      <c r="V1743">
        <v>0</v>
      </c>
      <c r="W1743" t="s">
        <v>11680</v>
      </c>
      <c r="X1743">
        <v>0</v>
      </c>
    </row>
    <row r="1744" spans="1:25">
      <c r="A1744" t="s">
        <v>8921</v>
      </c>
      <c r="B1744">
        <v>1</v>
      </c>
      <c r="C1744">
        <v>0</v>
      </c>
      <c r="D1744">
        <v>0</v>
      </c>
      <c r="E1744">
        <v>0</v>
      </c>
      <c r="F1744">
        <v>0</v>
      </c>
      <c r="G1744">
        <v>0</v>
      </c>
      <c r="H1744">
        <v>0</v>
      </c>
      <c r="I1744">
        <v>0</v>
      </c>
      <c r="J1744">
        <v>2017</v>
      </c>
      <c r="K1744" t="s">
        <v>623</v>
      </c>
      <c r="L1744" t="s">
        <v>7108</v>
      </c>
      <c r="M1744">
        <v>1</v>
      </c>
      <c r="N1744" t="s">
        <v>11629</v>
      </c>
      <c r="O1744" s="1">
        <v>40909</v>
      </c>
      <c r="Q1744" t="s">
        <v>11681</v>
      </c>
      <c r="R1744" t="s">
        <v>73</v>
      </c>
      <c r="S1744">
        <v>1</v>
      </c>
      <c r="T1744">
        <v>1622</v>
      </c>
      <c r="U1744">
        <v>1622</v>
      </c>
      <c r="V1744">
        <v>0</v>
      </c>
      <c r="W1744" t="s">
        <v>11680</v>
      </c>
      <c r="X1744">
        <v>0</v>
      </c>
    </row>
    <row r="1745" spans="1:24">
      <c r="A1745" t="s">
        <v>8921</v>
      </c>
      <c r="B1745">
        <v>1</v>
      </c>
      <c r="C1745">
        <v>0</v>
      </c>
      <c r="D1745">
        <v>0</v>
      </c>
      <c r="E1745">
        <v>0</v>
      </c>
      <c r="F1745">
        <v>0</v>
      </c>
      <c r="G1745">
        <v>0</v>
      </c>
      <c r="H1745">
        <v>0</v>
      </c>
      <c r="I1745">
        <v>0</v>
      </c>
      <c r="J1745">
        <v>2017</v>
      </c>
      <c r="K1745" t="s">
        <v>623</v>
      </c>
      <c r="L1745" t="s">
        <v>9361</v>
      </c>
      <c r="M1745">
        <v>1</v>
      </c>
      <c r="N1745" t="s">
        <v>11629</v>
      </c>
      <c r="O1745" s="1">
        <v>40909</v>
      </c>
      <c r="Q1745" t="s">
        <v>11681</v>
      </c>
      <c r="R1745" t="s">
        <v>73</v>
      </c>
      <c r="S1745">
        <v>1</v>
      </c>
      <c r="T1745">
        <v>1622</v>
      </c>
      <c r="U1745">
        <v>1622</v>
      </c>
      <c r="V1745">
        <v>0</v>
      </c>
      <c r="W1745" t="s">
        <v>11680</v>
      </c>
      <c r="X1745">
        <v>0</v>
      </c>
    </row>
    <row r="1746" spans="1:24">
      <c r="A1746" t="s">
        <v>8921</v>
      </c>
      <c r="B1746">
        <v>1</v>
      </c>
      <c r="C1746">
        <v>0</v>
      </c>
      <c r="D1746">
        <v>0</v>
      </c>
      <c r="E1746">
        <v>0</v>
      </c>
      <c r="F1746">
        <v>0</v>
      </c>
      <c r="G1746">
        <v>0</v>
      </c>
      <c r="H1746">
        <v>0</v>
      </c>
      <c r="I1746">
        <v>0</v>
      </c>
      <c r="J1746">
        <v>2017</v>
      </c>
      <c r="K1746" t="s">
        <v>623</v>
      </c>
      <c r="L1746" t="s">
        <v>9359</v>
      </c>
      <c r="M1746">
        <v>1</v>
      </c>
      <c r="N1746" t="s">
        <v>11629</v>
      </c>
      <c r="O1746" s="1">
        <v>40909</v>
      </c>
      <c r="Q1746" t="s">
        <v>11681</v>
      </c>
      <c r="R1746" t="s">
        <v>73</v>
      </c>
      <c r="S1746">
        <v>1</v>
      </c>
      <c r="T1746">
        <v>1622</v>
      </c>
      <c r="U1746">
        <v>1622</v>
      </c>
      <c r="V1746">
        <v>0</v>
      </c>
      <c r="W1746" t="s">
        <v>11680</v>
      </c>
      <c r="X1746">
        <v>0</v>
      </c>
    </row>
    <row r="1747" spans="1:24">
      <c r="A1747" t="s">
        <v>8921</v>
      </c>
      <c r="B1747">
        <v>1</v>
      </c>
      <c r="C1747">
        <v>0</v>
      </c>
      <c r="D1747">
        <v>0</v>
      </c>
      <c r="E1747">
        <v>0</v>
      </c>
      <c r="F1747">
        <v>0</v>
      </c>
      <c r="G1747">
        <v>0</v>
      </c>
      <c r="H1747">
        <v>0</v>
      </c>
      <c r="I1747">
        <v>0</v>
      </c>
      <c r="J1747">
        <v>2017</v>
      </c>
      <c r="K1747" t="s">
        <v>623</v>
      </c>
      <c r="L1747" t="s">
        <v>9357</v>
      </c>
      <c r="M1747">
        <v>1</v>
      </c>
      <c r="N1747" t="s">
        <v>11629</v>
      </c>
      <c r="O1747" s="1">
        <v>40909</v>
      </c>
      <c r="Q1747" t="s">
        <v>11681</v>
      </c>
      <c r="R1747" t="s">
        <v>73</v>
      </c>
      <c r="S1747">
        <v>1</v>
      </c>
      <c r="T1747">
        <v>1622</v>
      </c>
      <c r="U1747">
        <v>1622</v>
      </c>
      <c r="V1747">
        <v>0</v>
      </c>
      <c r="W1747" t="s">
        <v>11680</v>
      </c>
      <c r="X1747">
        <v>0</v>
      </c>
    </row>
    <row r="1748" spans="1:24">
      <c r="A1748" t="s">
        <v>8921</v>
      </c>
      <c r="B1748">
        <v>1</v>
      </c>
      <c r="C1748">
        <v>0</v>
      </c>
      <c r="D1748">
        <v>0</v>
      </c>
      <c r="E1748">
        <v>0</v>
      </c>
      <c r="F1748">
        <v>0</v>
      </c>
      <c r="G1748">
        <v>0</v>
      </c>
      <c r="H1748">
        <v>0</v>
      </c>
      <c r="I1748">
        <v>0</v>
      </c>
      <c r="J1748">
        <v>2017</v>
      </c>
      <c r="K1748" t="s">
        <v>623</v>
      </c>
      <c r="L1748" t="s">
        <v>9355</v>
      </c>
      <c r="M1748">
        <v>1</v>
      </c>
      <c r="N1748" t="s">
        <v>11629</v>
      </c>
      <c r="O1748" s="1">
        <v>40909</v>
      </c>
      <c r="Q1748" t="s">
        <v>11681</v>
      </c>
      <c r="R1748" t="s">
        <v>73</v>
      </c>
      <c r="S1748">
        <v>1</v>
      </c>
      <c r="T1748">
        <v>1622</v>
      </c>
      <c r="U1748">
        <v>1622</v>
      </c>
      <c r="V1748">
        <v>0</v>
      </c>
      <c r="W1748" t="s">
        <v>11680</v>
      </c>
      <c r="X1748">
        <v>0</v>
      </c>
    </row>
    <row r="1749" spans="1:24">
      <c r="A1749" t="s">
        <v>8921</v>
      </c>
      <c r="B1749">
        <v>1</v>
      </c>
      <c r="C1749">
        <v>0</v>
      </c>
      <c r="D1749">
        <v>0</v>
      </c>
      <c r="E1749">
        <v>0</v>
      </c>
      <c r="F1749">
        <v>0</v>
      </c>
      <c r="G1749">
        <v>0</v>
      </c>
      <c r="H1749">
        <v>0</v>
      </c>
      <c r="I1749">
        <v>0</v>
      </c>
      <c r="J1749">
        <v>2017</v>
      </c>
      <c r="K1749" t="s">
        <v>623</v>
      </c>
      <c r="L1749" t="s">
        <v>9353</v>
      </c>
      <c r="M1749">
        <v>1</v>
      </c>
      <c r="N1749" t="s">
        <v>11629</v>
      </c>
      <c r="O1749" s="1">
        <v>40909</v>
      </c>
      <c r="Q1749" t="s">
        <v>11681</v>
      </c>
      <c r="R1749" t="s">
        <v>73</v>
      </c>
      <c r="S1749">
        <v>1</v>
      </c>
      <c r="T1749">
        <v>1622</v>
      </c>
      <c r="U1749">
        <v>1622</v>
      </c>
      <c r="V1749">
        <v>0</v>
      </c>
      <c r="W1749" t="s">
        <v>11680</v>
      </c>
      <c r="X1749">
        <v>0</v>
      </c>
    </row>
    <row r="1750" spans="1:24">
      <c r="A1750" t="s">
        <v>8921</v>
      </c>
      <c r="B1750">
        <v>1</v>
      </c>
      <c r="C1750">
        <v>0</v>
      </c>
      <c r="D1750">
        <v>0</v>
      </c>
      <c r="E1750">
        <v>0</v>
      </c>
      <c r="F1750">
        <v>0</v>
      </c>
      <c r="G1750">
        <v>0</v>
      </c>
      <c r="H1750">
        <v>0</v>
      </c>
      <c r="I1750">
        <v>0</v>
      </c>
      <c r="J1750">
        <v>2017</v>
      </c>
      <c r="K1750" t="s">
        <v>623</v>
      </c>
      <c r="L1750" t="s">
        <v>9351</v>
      </c>
      <c r="M1750">
        <v>1</v>
      </c>
      <c r="N1750" t="s">
        <v>11629</v>
      </c>
      <c r="O1750" s="1">
        <v>40909</v>
      </c>
      <c r="Q1750" t="s">
        <v>11681</v>
      </c>
      <c r="R1750" t="s">
        <v>73</v>
      </c>
      <c r="S1750">
        <v>1</v>
      </c>
      <c r="T1750">
        <v>1622</v>
      </c>
      <c r="U1750">
        <v>1622</v>
      </c>
      <c r="V1750">
        <v>0</v>
      </c>
      <c r="W1750" t="s">
        <v>11680</v>
      </c>
      <c r="X1750">
        <v>0</v>
      </c>
    </row>
    <row r="1751" spans="1:24">
      <c r="A1751" t="s">
        <v>8921</v>
      </c>
      <c r="B1751">
        <v>1</v>
      </c>
      <c r="C1751">
        <v>0</v>
      </c>
      <c r="D1751">
        <v>0</v>
      </c>
      <c r="E1751">
        <v>0</v>
      </c>
      <c r="F1751">
        <v>0</v>
      </c>
      <c r="G1751">
        <v>0</v>
      </c>
      <c r="H1751">
        <v>0</v>
      </c>
      <c r="I1751">
        <v>0</v>
      </c>
      <c r="J1751">
        <v>2017</v>
      </c>
      <c r="K1751" t="s">
        <v>623</v>
      </c>
      <c r="L1751" t="s">
        <v>9349</v>
      </c>
      <c r="M1751">
        <v>1</v>
      </c>
      <c r="N1751" t="s">
        <v>11629</v>
      </c>
      <c r="O1751" s="1">
        <v>40909</v>
      </c>
      <c r="Q1751" t="s">
        <v>11681</v>
      </c>
      <c r="R1751" t="s">
        <v>73</v>
      </c>
      <c r="S1751">
        <v>1</v>
      </c>
      <c r="T1751">
        <v>1622</v>
      </c>
      <c r="U1751">
        <v>1622</v>
      </c>
      <c r="V1751">
        <v>0</v>
      </c>
      <c r="W1751" t="s">
        <v>11680</v>
      </c>
      <c r="X1751">
        <v>0</v>
      </c>
    </row>
    <row r="1752" spans="1:24">
      <c r="A1752" t="s">
        <v>8921</v>
      </c>
      <c r="B1752">
        <v>1</v>
      </c>
      <c r="C1752">
        <v>0</v>
      </c>
      <c r="D1752">
        <v>0</v>
      </c>
      <c r="E1752">
        <v>0</v>
      </c>
      <c r="F1752">
        <v>0</v>
      </c>
      <c r="G1752">
        <v>0</v>
      </c>
      <c r="H1752">
        <v>0</v>
      </c>
      <c r="I1752">
        <v>0</v>
      </c>
      <c r="J1752">
        <v>2017</v>
      </c>
      <c r="K1752" t="s">
        <v>623</v>
      </c>
      <c r="L1752" t="s">
        <v>9347</v>
      </c>
      <c r="M1752">
        <v>1</v>
      </c>
      <c r="N1752" t="s">
        <v>11629</v>
      </c>
      <c r="O1752" s="1">
        <v>40909</v>
      </c>
      <c r="Q1752" t="s">
        <v>11681</v>
      </c>
      <c r="R1752" t="s">
        <v>73</v>
      </c>
      <c r="S1752">
        <v>1</v>
      </c>
      <c r="T1752">
        <v>1622</v>
      </c>
      <c r="U1752">
        <v>1622</v>
      </c>
      <c r="V1752">
        <v>0</v>
      </c>
      <c r="W1752" t="s">
        <v>11680</v>
      </c>
      <c r="X1752">
        <v>0</v>
      </c>
    </row>
    <row r="1753" spans="1:24">
      <c r="A1753" t="s">
        <v>8921</v>
      </c>
      <c r="B1753">
        <v>1</v>
      </c>
      <c r="C1753">
        <v>0</v>
      </c>
      <c r="D1753">
        <v>0</v>
      </c>
      <c r="E1753">
        <v>0</v>
      </c>
      <c r="F1753">
        <v>0</v>
      </c>
      <c r="G1753">
        <v>0</v>
      </c>
      <c r="H1753">
        <v>0</v>
      </c>
      <c r="I1753">
        <v>0</v>
      </c>
      <c r="J1753">
        <v>2017</v>
      </c>
      <c r="K1753" t="s">
        <v>623</v>
      </c>
      <c r="L1753" t="s">
        <v>9345</v>
      </c>
      <c r="M1753">
        <v>1</v>
      </c>
      <c r="N1753" t="s">
        <v>11629</v>
      </c>
      <c r="O1753" s="1">
        <v>40909</v>
      </c>
      <c r="Q1753" t="s">
        <v>11681</v>
      </c>
      <c r="R1753" t="s">
        <v>73</v>
      </c>
      <c r="S1753">
        <v>1</v>
      </c>
      <c r="T1753">
        <v>1622</v>
      </c>
      <c r="U1753">
        <v>1622</v>
      </c>
      <c r="V1753">
        <v>0</v>
      </c>
      <c r="W1753" t="s">
        <v>11680</v>
      </c>
      <c r="X1753">
        <v>0</v>
      </c>
    </row>
    <row r="1754" spans="1:24">
      <c r="A1754" t="s">
        <v>8921</v>
      </c>
      <c r="B1754">
        <v>1</v>
      </c>
      <c r="C1754">
        <v>0</v>
      </c>
      <c r="D1754">
        <v>0</v>
      </c>
      <c r="E1754">
        <v>0</v>
      </c>
      <c r="F1754">
        <v>0</v>
      </c>
      <c r="G1754">
        <v>0</v>
      </c>
      <c r="H1754">
        <v>0</v>
      </c>
      <c r="I1754">
        <v>0</v>
      </c>
      <c r="J1754">
        <v>2017</v>
      </c>
      <c r="K1754" t="s">
        <v>623</v>
      </c>
      <c r="L1754" t="s">
        <v>9343</v>
      </c>
      <c r="M1754">
        <v>1</v>
      </c>
      <c r="N1754" t="s">
        <v>11629</v>
      </c>
      <c r="O1754" s="1">
        <v>40909</v>
      </c>
      <c r="Q1754" t="s">
        <v>11681</v>
      </c>
      <c r="R1754" t="s">
        <v>73</v>
      </c>
      <c r="S1754">
        <v>1</v>
      </c>
      <c r="T1754">
        <v>1622</v>
      </c>
      <c r="U1754">
        <v>1622</v>
      </c>
      <c r="V1754">
        <v>0</v>
      </c>
      <c r="W1754" t="s">
        <v>11680</v>
      </c>
      <c r="X1754">
        <v>0</v>
      </c>
    </row>
    <row r="1755" spans="1:24">
      <c r="A1755" t="s">
        <v>8921</v>
      </c>
      <c r="B1755">
        <v>1</v>
      </c>
      <c r="C1755">
        <v>0</v>
      </c>
      <c r="D1755">
        <v>0</v>
      </c>
      <c r="E1755">
        <v>0</v>
      </c>
      <c r="F1755">
        <v>0</v>
      </c>
      <c r="G1755">
        <v>0</v>
      </c>
      <c r="H1755">
        <v>0</v>
      </c>
      <c r="I1755">
        <v>0</v>
      </c>
      <c r="J1755">
        <v>2017</v>
      </c>
      <c r="K1755" t="s">
        <v>623</v>
      </c>
      <c r="L1755" t="s">
        <v>9341</v>
      </c>
      <c r="M1755">
        <v>1</v>
      </c>
      <c r="N1755" t="s">
        <v>11629</v>
      </c>
      <c r="O1755" s="1">
        <v>40909</v>
      </c>
      <c r="Q1755" t="s">
        <v>11681</v>
      </c>
      <c r="R1755" t="s">
        <v>73</v>
      </c>
      <c r="S1755">
        <v>1</v>
      </c>
      <c r="T1755">
        <v>1622</v>
      </c>
      <c r="U1755">
        <v>1622</v>
      </c>
      <c r="V1755">
        <v>0</v>
      </c>
      <c r="W1755" t="s">
        <v>11680</v>
      </c>
      <c r="X1755">
        <v>0</v>
      </c>
    </row>
    <row r="1756" spans="1:24">
      <c r="A1756" t="s">
        <v>8921</v>
      </c>
      <c r="B1756">
        <v>1</v>
      </c>
      <c r="C1756">
        <v>0</v>
      </c>
      <c r="D1756">
        <v>0</v>
      </c>
      <c r="E1756">
        <v>0</v>
      </c>
      <c r="F1756">
        <v>0</v>
      </c>
      <c r="G1756">
        <v>0</v>
      </c>
      <c r="H1756">
        <v>0</v>
      </c>
      <c r="I1756">
        <v>0</v>
      </c>
      <c r="J1756">
        <v>2017</v>
      </c>
      <c r="K1756" t="s">
        <v>623</v>
      </c>
      <c r="L1756" t="s">
        <v>9339</v>
      </c>
      <c r="M1756">
        <v>1</v>
      </c>
      <c r="N1756" t="s">
        <v>11629</v>
      </c>
      <c r="O1756" s="1">
        <v>40909</v>
      </c>
      <c r="Q1756" t="s">
        <v>11681</v>
      </c>
      <c r="R1756" t="s">
        <v>73</v>
      </c>
      <c r="S1756">
        <v>1</v>
      </c>
      <c r="T1756">
        <v>1622</v>
      </c>
      <c r="U1756">
        <v>1622</v>
      </c>
      <c r="V1756">
        <v>0</v>
      </c>
      <c r="W1756" t="s">
        <v>11680</v>
      </c>
      <c r="X1756">
        <v>0</v>
      </c>
    </row>
    <row r="1757" spans="1:24">
      <c r="A1757" t="s">
        <v>8921</v>
      </c>
      <c r="B1757">
        <v>1</v>
      </c>
      <c r="C1757">
        <v>0</v>
      </c>
      <c r="D1757">
        <v>0</v>
      </c>
      <c r="E1757">
        <v>0</v>
      </c>
      <c r="F1757">
        <v>0</v>
      </c>
      <c r="G1757">
        <v>0</v>
      </c>
      <c r="H1757">
        <v>0</v>
      </c>
      <c r="I1757">
        <v>0</v>
      </c>
      <c r="J1757">
        <v>2017</v>
      </c>
      <c r="K1757" t="s">
        <v>623</v>
      </c>
      <c r="L1757" t="s">
        <v>9337</v>
      </c>
      <c r="M1757">
        <v>1</v>
      </c>
      <c r="N1757" t="s">
        <v>11629</v>
      </c>
      <c r="O1757" s="1">
        <v>40909</v>
      </c>
      <c r="Q1757" t="s">
        <v>11681</v>
      </c>
      <c r="R1757" t="s">
        <v>73</v>
      </c>
      <c r="S1757">
        <v>1</v>
      </c>
      <c r="T1757">
        <v>1622</v>
      </c>
      <c r="U1757">
        <v>1622</v>
      </c>
      <c r="V1757">
        <v>0</v>
      </c>
      <c r="W1757" t="s">
        <v>11680</v>
      </c>
      <c r="X1757">
        <v>0</v>
      </c>
    </row>
    <row r="1758" spans="1:24">
      <c r="A1758" t="s">
        <v>8921</v>
      </c>
      <c r="B1758">
        <v>1</v>
      </c>
      <c r="C1758">
        <v>0</v>
      </c>
      <c r="D1758">
        <v>0</v>
      </c>
      <c r="E1758">
        <v>0</v>
      </c>
      <c r="F1758">
        <v>0</v>
      </c>
      <c r="G1758">
        <v>0</v>
      </c>
      <c r="H1758">
        <v>0</v>
      </c>
      <c r="I1758">
        <v>0</v>
      </c>
      <c r="J1758">
        <v>2017</v>
      </c>
      <c r="K1758" t="s">
        <v>623</v>
      </c>
      <c r="L1758" t="s">
        <v>9335</v>
      </c>
      <c r="M1758">
        <v>1</v>
      </c>
      <c r="N1758" t="s">
        <v>11629</v>
      </c>
      <c r="O1758" s="1">
        <v>40909</v>
      </c>
      <c r="Q1758" t="s">
        <v>11681</v>
      </c>
      <c r="R1758" t="s">
        <v>73</v>
      </c>
      <c r="S1758">
        <v>1</v>
      </c>
      <c r="T1758">
        <v>1622</v>
      </c>
      <c r="U1758">
        <v>1622</v>
      </c>
      <c r="V1758">
        <v>0</v>
      </c>
      <c r="W1758" t="s">
        <v>11680</v>
      </c>
      <c r="X1758">
        <v>0</v>
      </c>
    </row>
    <row r="1759" spans="1:24">
      <c r="A1759" t="s">
        <v>8921</v>
      </c>
      <c r="B1759">
        <v>1</v>
      </c>
      <c r="C1759">
        <v>0</v>
      </c>
      <c r="D1759">
        <v>0</v>
      </c>
      <c r="E1759">
        <v>0</v>
      </c>
      <c r="F1759">
        <v>0</v>
      </c>
      <c r="G1759">
        <v>0</v>
      </c>
      <c r="H1759">
        <v>0</v>
      </c>
      <c r="I1759">
        <v>0</v>
      </c>
      <c r="J1759">
        <v>2017</v>
      </c>
      <c r="K1759" t="s">
        <v>623</v>
      </c>
      <c r="L1759" t="s">
        <v>9333</v>
      </c>
      <c r="M1759">
        <v>1</v>
      </c>
      <c r="N1759" t="s">
        <v>11629</v>
      </c>
      <c r="O1759" s="1">
        <v>40909</v>
      </c>
      <c r="Q1759" t="s">
        <v>11681</v>
      </c>
      <c r="R1759" t="s">
        <v>73</v>
      </c>
      <c r="S1759">
        <v>1</v>
      </c>
      <c r="T1759">
        <v>1622</v>
      </c>
      <c r="U1759">
        <v>1622</v>
      </c>
      <c r="V1759">
        <v>0</v>
      </c>
      <c r="W1759" t="s">
        <v>11680</v>
      </c>
      <c r="X1759">
        <v>0</v>
      </c>
    </row>
    <row r="1760" spans="1:24">
      <c r="A1760" t="s">
        <v>8921</v>
      </c>
      <c r="B1760">
        <v>1</v>
      </c>
      <c r="C1760">
        <v>0</v>
      </c>
      <c r="D1760">
        <v>0</v>
      </c>
      <c r="E1760">
        <v>0</v>
      </c>
      <c r="F1760">
        <v>0</v>
      </c>
      <c r="G1760">
        <v>0</v>
      </c>
      <c r="H1760">
        <v>0</v>
      </c>
      <c r="I1760">
        <v>0</v>
      </c>
      <c r="J1760">
        <v>2017</v>
      </c>
      <c r="K1760" t="s">
        <v>623</v>
      </c>
      <c r="L1760" t="s">
        <v>9331</v>
      </c>
      <c r="M1760">
        <v>1</v>
      </c>
      <c r="N1760" t="s">
        <v>11629</v>
      </c>
      <c r="O1760" s="1">
        <v>40909</v>
      </c>
      <c r="Q1760" t="s">
        <v>11681</v>
      </c>
      <c r="R1760" t="s">
        <v>73</v>
      </c>
      <c r="S1760">
        <v>1</v>
      </c>
      <c r="T1760">
        <v>1622</v>
      </c>
      <c r="U1760">
        <v>1622</v>
      </c>
      <c r="V1760">
        <v>0</v>
      </c>
      <c r="W1760" t="s">
        <v>11680</v>
      </c>
      <c r="X1760">
        <v>0</v>
      </c>
    </row>
    <row r="1761" spans="1:24">
      <c r="A1761" t="s">
        <v>8921</v>
      </c>
      <c r="B1761">
        <v>1</v>
      </c>
      <c r="C1761">
        <v>0</v>
      </c>
      <c r="D1761">
        <v>0</v>
      </c>
      <c r="E1761">
        <v>0</v>
      </c>
      <c r="F1761">
        <v>0</v>
      </c>
      <c r="G1761">
        <v>0</v>
      </c>
      <c r="H1761">
        <v>0</v>
      </c>
      <c r="I1761">
        <v>0</v>
      </c>
      <c r="J1761">
        <v>2017</v>
      </c>
      <c r="K1761" t="s">
        <v>623</v>
      </c>
      <c r="L1761" t="s">
        <v>9329</v>
      </c>
      <c r="M1761">
        <v>1</v>
      </c>
      <c r="N1761" t="s">
        <v>11629</v>
      </c>
      <c r="O1761" s="1">
        <v>40909</v>
      </c>
      <c r="Q1761" t="s">
        <v>11681</v>
      </c>
      <c r="R1761" t="s">
        <v>73</v>
      </c>
      <c r="S1761">
        <v>1</v>
      </c>
      <c r="T1761">
        <v>1622</v>
      </c>
      <c r="U1761">
        <v>1622</v>
      </c>
      <c r="V1761">
        <v>0</v>
      </c>
      <c r="W1761" t="s">
        <v>11680</v>
      </c>
      <c r="X1761">
        <v>0</v>
      </c>
    </row>
    <row r="1762" spans="1:24">
      <c r="A1762" t="s">
        <v>8921</v>
      </c>
      <c r="B1762">
        <v>1</v>
      </c>
      <c r="C1762">
        <v>0</v>
      </c>
      <c r="D1762">
        <v>0</v>
      </c>
      <c r="E1762">
        <v>0</v>
      </c>
      <c r="F1762">
        <v>0</v>
      </c>
      <c r="G1762">
        <v>0</v>
      </c>
      <c r="H1762">
        <v>0</v>
      </c>
      <c r="I1762">
        <v>0</v>
      </c>
      <c r="J1762">
        <v>2017</v>
      </c>
      <c r="K1762" t="s">
        <v>623</v>
      </c>
      <c r="L1762" t="s">
        <v>9327</v>
      </c>
      <c r="M1762">
        <v>1</v>
      </c>
      <c r="N1762" t="s">
        <v>11629</v>
      </c>
      <c r="O1762" s="1">
        <v>40909</v>
      </c>
      <c r="Q1762" t="s">
        <v>11681</v>
      </c>
      <c r="R1762" t="s">
        <v>73</v>
      </c>
      <c r="S1762">
        <v>1</v>
      </c>
      <c r="T1762">
        <v>1622</v>
      </c>
      <c r="U1762">
        <v>1622</v>
      </c>
      <c r="V1762">
        <v>0</v>
      </c>
      <c r="W1762" t="s">
        <v>11680</v>
      </c>
      <c r="X1762">
        <v>0</v>
      </c>
    </row>
    <row r="1763" spans="1:24">
      <c r="A1763" t="s">
        <v>8921</v>
      </c>
      <c r="B1763">
        <v>1</v>
      </c>
      <c r="C1763">
        <v>0</v>
      </c>
      <c r="D1763">
        <v>0</v>
      </c>
      <c r="E1763">
        <v>0</v>
      </c>
      <c r="F1763">
        <v>0</v>
      </c>
      <c r="G1763">
        <v>0</v>
      </c>
      <c r="H1763">
        <v>0</v>
      </c>
      <c r="I1763">
        <v>0</v>
      </c>
      <c r="J1763">
        <v>2017</v>
      </c>
      <c r="K1763" t="s">
        <v>623</v>
      </c>
      <c r="L1763" t="s">
        <v>9325</v>
      </c>
      <c r="M1763">
        <v>1</v>
      </c>
      <c r="N1763" t="s">
        <v>11629</v>
      </c>
      <c r="O1763" s="1">
        <v>40909</v>
      </c>
      <c r="Q1763" t="s">
        <v>11681</v>
      </c>
      <c r="R1763" t="s">
        <v>73</v>
      </c>
      <c r="S1763">
        <v>1</v>
      </c>
      <c r="T1763">
        <v>1622</v>
      </c>
      <c r="U1763">
        <v>1622</v>
      </c>
      <c r="V1763">
        <v>0</v>
      </c>
      <c r="W1763" t="s">
        <v>11680</v>
      </c>
      <c r="X1763">
        <v>0</v>
      </c>
    </row>
    <row r="1764" spans="1:24">
      <c r="A1764" t="s">
        <v>8921</v>
      </c>
      <c r="B1764">
        <v>1</v>
      </c>
      <c r="C1764">
        <v>0</v>
      </c>
      <c r="D1764">
        <v>0</v>
      </c>
      <c r="E1764">
        <v>0</v>
      </c>
      <c r="F1764">
        <v>0</v>
      </c>
      <c r="G1764">
        <v>0</v>
      </c>
      <c r="H1764">
        <v>0</v>
      </c>
      <c r="I1764">
        <v>0</v>
      </c>
      <c r="J1764">
        <v>2017</v>
      </c>
      <c r="K1764" t="s">
        <v>623</v>
      </c>
      <c r="L1764" t="s">
        <v>9323</v>
      </c>
      <c r="M1764">
        <v>1</v>
      </c>
      <c r="N1764" t="s">
        <v>11629</v>
      </c>
      <c r="O1764" s="1">
        <v>40909</v>
      </c>
      <c r="Q1764" t="s">
        <v>11681</v>
      </c>
      <c r="R1764" t="s">
        <v>73</v>
      </c>
      <c r="S1764">
        <v>1</v>
      </c>
      <c r="T1764">
        <v>1622</v>
      </c>
      <c r="U1764">
        <v>1622</v>
      </c>
      <c r="V1764">
        <v>0</v>
      </c>
      <c r="W1764" t="s">
        <v>11680</v>
      </c>
      <c r="X1764">
        <v>0</v>
      </c>
    </row>
    <row r="1765" spans="1:24">
      <c r="A1765" t="s">
        <v>8921</v>
      </c>
      <c r="B1765">
        <v>1</v>
      </c>
      <c r="C1765">
        <v>0</v>
      </c>
      <c r="D1765">
        <v>0</v>
      </c>
      <c r="E1765">
        <v>0</v>
      </c>
      <c r="F1765">
        <v>0</v>
      </c>
      <c r="G1765">
        <v>0</v>
      </c>
      <c r="H1765">
        <v>0</v>
      </c>
      <c r="I1765">
        <v>0</v>
      </c>
      <c r="J1765">
        <v>2017</v>
      </c>
      <c r="K1765" t="s">
        <v>623</v>
      </c>
      <c r="L1765" t="s">
        <v>9321</v>
      </c>
      <c r="M1765">
        <v>1</v>
      </c>
      <c r="N1765" t="s">
        <v>11629</v>
      </c>
      <c r="O1765" s="1">
        <v>40909</v>
      </c>
      <c r="Q1765" t="s">
        <v>11681</v>
      </c>
      <c r="R1765" t="s">
        <v>73</v>
      </c>
      <c r="S1765">
        <v>1</v>
      </c>
      <c r="T1765">
        <v>1622</v>
      </c>
      <c r="U1765">
        <v>1622</v>
      </c>
      <c r="V1765">
        <v>0</v>
      </c>
      <c r="W1765" t="s">
        <v>11680</v>
      </c>
      <c r="X1765">
        <v>0</v>
      </c>
    </row>
    <row r="1766" spans="1:24">
      <c r="A1766" t="s">
        <v>8921</v>
      </c>
      <c r="B1766">
        <v>1</v>
      </c>
      <c r="C1766">
        <v>0</v>
      </c>
      <c r="D1766">
        <v>0</v>
      </c>
      <c r="E1766">
        <v>0</v>
      </c>
      <c r="F1766">
        <v>0</v>
      </c>
      <c r="G1766">
        <v>0</v>
      </c>
      <c r="H1766">
        <v>0</v>
      </c>
      <c r="I1766">
        <v>0</v>
      </c>
      <c r="J1766">
        <v>2017</v>
      </c>
      <c r="K1766" t="s">
        <v>623</v>
      </c>
      <c r="L1766" t="s">
        <v>9319</v>
      </c>
      <c r="M1766">
        <v>1</v>
      </c>
      <c r="N1766" t="s">
        <v>11629</v>
      </c>
      <c r="O1766" s="1">
        <v>40909</v>
      </c>
      <c r="Q1766" t="s">
        <v>11681</v>
      </c>
      <c r="R1766" t="s">
        <v>73</v>
      </c>
      <c r="S1766">
        <v>1</v>
      </c>
      <c r="T1766">
        <v>1622</v>
      </c>
      <c r="U1766">
        <v>1622</v>
      </c>
      <c r="V1766">
        <v>0</v>
      </c>
      <c r="W1766" t="s">
        <v>11680</v>
      </c>
      <c r="X1766">
        <v>0</v>
      </c>
    </row>
    <row r="1767" spans="1:24">
      <c r="A1767" t="s">
        <v>8921</v>
      </c>
      <c r="B1767">
        <v>1</v>
      </c>
      <c r="C1767">
        <v>0</v>
      </c>
      <c r="D1767">
        <v>0</v>
      </c>
      <c r="E1767">
        <v>0</v>
      </c>
      <c r="F1767">
        <v>0</v>
      </c>
      <c r="G1767">
        <v>0</v>
      </c>
      <c r="H1767">
        <v>0</v>
      </c>
      <c r="I1767">
        <v>0</v>
      </c>
      <c r="J1767">
        <v>2017</v>
      </c>
      <c r="K1767" t="s">
        <v>623</v>
      </c>
      <c r="L1767" t="s">
        <v>9317</v>
      </c>
      <c r="M1767">
        <v>1</v>
      </c>
      <c r="N1767" t="s">
        <v>11629</v>
      </c>
      <c r="O1767" s="1">
        <v>40909</v>
      </c>
      <c r="Q1767" t="s">
        <v>11681</v>
      </c>
      <c r="R1767" t="s">
        <v>73</v>
      </c>
      <c r="S1767">
        <v>1</v>
      </c>
      <c r="T1767">
        <v>1622</v>
      </c>
      <c r="U1767">
        <v>1622</v>
      </c>
      <c r="V1767">
        <v>0</v>
      </c>
      <c r="W1767" t="s">
        <v>11680</v>
      </c>
      <c r="X1767">
        <v>0</v>
      </c>
    </row>
    <row r="1768" spans="1:24">
      <c r="A1768" t="s">
        <v>8921</v>
      </c>
      <c r="B1768">
        <v>1</v>
      </c>
      <c r="C1768">
        <v>0</v>
      </c>
      <c r="D1768">
        <v>0</v>
      </c>
      <c r="E1768">
        <v>0</v>
      </c>
      <c r="F1768">
        <v>0</v>
      </c>
      <c r="G1768">
        <v>0</v>
      </c>
      <c r="H1768">
        <v>0</v>
      </c>
      <c r="I1768">
        <v>0</v>
      </c>
      <c r="J1768">
        <v>2017</v>
      </c>
      <c r="K1768" t="s">
        <v>623</v>
      </c>
      <c r="L1768" t="s">
        <v>9315</v>
      </c>
      <c r="M1768">
        <v>1</v>
      </c>
      <c r="N1768" t="s">
        <v>11629</v>
      </c>
      <c r="O1768" s="1">
        <v>40909</v>
      </c>
      <c r="Q1768" t="s">
        <v>11681</v>
      </c>
      <c r="R1768" t="s">
        <v>73</v>
      </c>
      <c r="S1768">
        <v>1</v>
      </c>
      <c r="T1768">
        <v>1622</v>
      </c>
      <c r="U1768">
        <v>1622</v>
      </c>
      <c r="V1768">
        <v>0</v>
      </c>
      <c r="W1768" t="s">
        <v>11680</v>
      </c>
      <c r="X1768">
        <v>0</v>
      </c>
    </row>
    <row r="1769" spans="1:24">
      <c r="A1769" t="s">
        <v>8921</v>
      </c>
      <c r="B1769">
        <v>1</v>
      </c>
      <c r="C1769">
        <v>0</v>
      </c>
      <c r="D1769">
        <v>0</v>
      </c>
      <c r="E1769">
        <v>0</v>
      </c>
      <c r="F1769">
        <v>0</v>
      </c>
      <c r="G1769">
        <v>0</v>
      </c>
      <c r="H1769">
        <v>0</v>
      </c>
      <c r="I1769">
        <v>0</v>
      </c>
      <c r="J1769">
        <v>2017</v>
      </c>
      <c r="K1769" t="s">
        <v>623</v>
      </c>
      <c r="L1769" t="s">
        <v>9313</v>
      </c>
      <c r="M1769">
        <v>1</v>
      </c>
      <c r="N1769" t="s">
        <v>11629</v>
      </c>
      <c r="O1769" s="1">
        <v>40909</v>
      </c>
      <c r="Q1769" t="s">
        <v>11681</v>
      </c>
      <c r="R1769" t="s">
        <v>73</v>
      </c>
      <c r="S1769">
        <v>1</v>
      </c>
      <c r="T1769">
        <v>1622</v>
      </c>
      <c r="U1769">
        <v>1622</v>
      </c>
      <c r="V1769">
        <v>0</v>
      </c>
      <c r="W1769" t="s">
        <v>11680</v>
      </c>
      <c r="X1769">
        <v>0</v>
      </c>
    </row>
    <row r="1770" spans="1:24">
      <c r="A1770" t="s">
        <v>8921</v>
      </c>
      <c r="B1770">
        <v>1</v>
      </c>
      <c r="C1770">
        <v>0</v>
      </c>
      <c r="D1770">
        <v>0</v>
      </c>
      <c r="E1770">
        <v>0</v>
      </c>
      <c r="F1770">
        <v>0</v>
      </c>
      <c r="G1770">
        <v>0</v>
      </c>
      <c r="H1770">
        <v>0</v>
      </c>
      <c r="I1770">
        <v>0</v>
      </c>
      <c r="J1770">
        <v>2017</v>
      </c>
      <c r="K1770" t="s">
        <v>623</v>
      </c>
      <c r="L1770" t="s">
        <v>9311</v>
      </c>
      <c r="M1770">
        <v>1</v>
      </c>
      <c r="N1770" t="s">
        <v>11629</v>
      </c>
      <c r="O1770" s="1">
        <v>40909</v>
      </c>
      <c r="Q1770" t="s">
        <v>11681</v>
      </c>
      <c r="R1770" t="s">
        <v>73</v>
      </c>
      <c r="S1770">
        <v>1</v>
      </c>
      <c r="T1770">
        <v>1622</v>
      </c>
      <c r="U1770">
        <v>1622</v>
      </c>
      <c r="V1770">
        <v>0</v>
      </c>
      <c r="W1770" t="s">
        <v>11680</v>
      </c>
      <c r="X1770">
        <v>0</v>
      </c>
    </row>
    <row r="1771" spans="1:24">
      <c r="A1771" t="s">
        <v>8921</v>
      </c>
      <c r="B1771">
        <v>1</v>
      </c>
      <c r="C1771">
        <v>0</v>
      </c>
      <c r="D1771">
        <v>0</v>
      </c>
      <c r="E1771">
        <v>0</v>
      </c>
      <c r="F1771">
        <v>0</v>
      </c>
      <c r="G1771">
        <v>0</v>
      </c>
      <c r="H1771">
        <v>0</v>
      </c>
      <c r="I1771">
        <v>0</v>
      </c>
      <c r="J1771">
        <v>2017</v>
      </c>
      <c r="K1771" t="s">
        <v>623</v>
      </c>
      <c r="L1771" t="s">
        <v>9309</v>
      </c>
      <c r="M1771">
        <v>1</v>
      </c>
      <c r="N1771" t="s">
        <v>11629</v>
      </c>
      <c r="O1771" s="1">
        <v>40909</v>
      </c>
      <c r="Q1771" t="s">
        <v>11681</v>
      </c>
      <c r="R1771" t="s">
        <v>73</v>
      </c>
      <c r="S1771">
        <v>1</v>
      </c>
      <c r="T1771">
        <v>1622</v>
      </c>
      <c r="U1771">
        <v>1622</v>
      </c>
      <c r="V1771">
        <v>0</v>
      </c>
      <c r="W1771" t="s">
        <v>11680</v>
      </c>
      <c r="X1771">
        <v>0</v>
      </c>
    </row>
    <row r="1772" spans="1:24">
      <c r="A1772" t="s">
        <v>8921</v>
      </c>
      <c r="B1772">
        <v>1</v>
      </c>
      <c r="C1772">
        <v>0</v>
      </c>
      <c r="D1772">
        <v>0</v>
      </c>
      <c r="E1772">
        <v>0</v>
      </c>
      <c r="F1772">
        <v>0</v>
      </c>
      <c r="G1772">
        <v>0</v>
      </c>
      <c r="H1772">
        <v>0</v>
      </c>
      <c r="I1772">
        <v>0</v>
      </c>
      <c r="J1772">
        <v>2017</v>
      </c>
      <c r="K1772" t="s">
        <v>623</v>
      </c>
      <c r="L1772" t="s">
        <v>9307</v>
      </c>
      <c r="M1772">
        <v>1</v>
      </c>
      <c r="N1772" t="s">
        <v>11629</v>
      </c>
      <c r="O1772" s="1">
        <v>40909</v>
      </c>
      <c r="Q1772" t="s">
        <v>11681</v>
      </c>
      <c r="R1772" t="s">
        <v>73</v>
      </c>
      <c r="S1772">
        <v>1</v>
      </c>
      <c r="T1772">
        <v>1622</v>
      </c>
      <c r="U1772">
        <v>1622</v>
      </c>
      <c r="V1772">
        <v>0</v>
      </c>
      <c r="W1772" t="s">
        <v>11680</v>
      </c>
      <c r="X1772">
        <v>0</v>
      </c>
    </row>
    <row r="1773" spans="1:24">
      <c r="A1773" t="s">
        <v>8921</v>
      </c>
      <c r="B1773">
        <v>1</v>
      </c>
      <c r="C1773">
        <v>0</v>
      </c>
      <c r="D1773">
        <v>0</v>
      </c>
      <c r="E1773">
        <v>0</v>
      </c>
      <c r="F1773">
        <v>0</v>
      </c>
      <c r="G1773">
        <v>0</v>
      </c>
      <c r="H1773">
        <v>0</v>
      </c>
      <c r="I1773">
        <v>0</v>
      </c>
      <c r="J1773">
        <v>2017</v>
      </c>
      <c r="K1773" t="s">
        <v>623</v>
      </c>
      <c r="L1773" t="s">
        <v>9305</v>
      </c>
      <c r="M1773">
        <v>1</v>
      </c>
      <c r="N1773" t="s">
        <v>11629</v>
      </c>
      <c r="O1773" s="1">
        <v>40909</v>
      </c>
      <c r="Q1773" t="s">
        <v>11681</v>
      </c>
      <c r="R1773" t="s">
        <v>73</v>
      </c>
      <c r="S1773">
        <v>1</v>
      </c>
      <c r="T1773">
        <v>1622</v>
      </c>
      <c r="U1773">
        <v>1622</v>
      </c>
      <c r="V1773">
        <v>0</v>
      </c>
      <c r="W1773" t="s">
        <v>11680</v>
      </c>
      <c r="X1773">
        <v>0</v>
      </c>
    </row>
    <row r="1774" spans="1:24">
      <c r="A1774" t="s">
        <v>8921</v>
      </c>
      <c r="B1774">
        <v>1</v>
      </c>
      <c r="C1774">
        <v>0</v>
      </c>
      <c r="D1774">
        <v>0</v>
      </c>
      <c r="E1774">
        <v>0</v>
      </c>
      <c r="F1774">
        <v>0</v>
      </c>
      <c r="G1774">
        <v>0</v>
      </c>
      <c r="H1774">
        <v>0</v>
      </c>
      <c r="I1774">
        <v>0</v>
      </c>
      <c r="J1774">
        <v>2017</v>
      </c>
      <c r="K1774" t="s">
        <v>623</v>
      </c>
      <c r="L1774" t="s">
        <v>9303</v>
      </c>
      <c r="M1774">
        <v>1</v>
      </c>
      <c r="N1774" t="s">
        <v>11629</v>
      </c>
      <c r="O1774" s="1">
        <v>40909</v>
      </c>
      <c r="Q1774" t="s">
        <v>11681</v>
      </c>
      <c r="R1774" t="s">
        <v>73</v>
      </c>
      <c r="S1774">
        <v>1</v>
      </c>
      <c r="T1774">
        <v>1622</v>
      </c>
      <c r="U1774">
        <v>1622</v>
      </c>
      <c r="V1774">
        <v>0</v>
      </c>
      <c r="W1774" t="s">
        <v>11680</v>
      </c>
      <c r="X1774">
        <v>0</v>
      </c>
    </row>
    <row r="1775" spans="1:24">
      <c r="A1775" t="s">
        <v>8921</v>
      </c>
      <c r="B1775">
        <v>1</v>
      </c>
      <c r="C1775">
        <v>0</v>
      </c>
      <c r="D1775">
        <v>0</v>
      </c>
      <c r="E1775">
        <v>0</v>
      </c>
      <c r="F1775">
        <v>0</v>
      </c>
      <c r="G1775">
        <v>0</v>
      </c>
      <c r="H1775">
        <v>0</v>
      </c>
      <c r="I1775">
        <v>0</v>
      </c>
      <c r="J1775">
        <v>2017</v>
      </c>
      <c r="K1775" t="s">
        <v>623</v>
      </c>
      <c r="L1775" t="s">
        <v>9301</v>
      </c>
      <c r="M1775">
        <v>1</v>
      </c>
      <c r="N1775" t="s">
        <v>11629</v>
      </c>
      <c r="O1775" s="1">
        <v>40909</v>
      </c>
      <c r="Q1775" t="s">
        <v>11681</v>
      </c>
      <c r="R1775" t="s">
        <v>73</v>
      </c>
      <c r="S1775">
        <v>1</v>
      </c>
      <c r="T1775">
        <v>1622</v>
      </c>
      <c r="U1775">
        <v>1622</v>
      </c>
      <c r="V1775">
        <v>0</v>
      </c>
      <c r="W1775" t="s">
        <v>11680</v>
      </c>
      <c r="X1775">
        <v>0</v>
      </c>
    </row>
    <row r="1776" spans="1:24">
      <c r="A1776" t="s">
        <v>8921</v>
      </c>
      <c r="B1776">
        <v>1</v>
      </c>
      <c r="C1776">
        <v>0</v>
      </c>
      <c r="D1776">
        <v>0</v>
      </c>
      <c r="E1776">
        <v>0</v>
      </c>
      <c r="F1776">
        <v>0</v>
      </c>
      <c r="G1776">
        <v>0</v>
      </c>
      <c r="H1776">
        <v>0</v>
      </c>
      <c r="I1776">
        <v>0</v>
      </c>
      <c r="J1776">
        <v>2017</v>
      </c>
      <c r="K1776" t="s">
        <v>623</v>
      </c>
      <c r="L1776" t="s">
        <v>9299</v>
      </c>
      <c r="M1776">
        <v>1</v>
      </c>
      <c r="N1776" t="s">
        <v>11629</v>
      </c>
      <c r="O1776" s="1">
        <v>40909</v>
      </c>
      <c r="Q1776" t="s">
        <v>11681</v>
      </c>
      <c r="R1776" t="s">
        <v>73</v>
      </c>
      <c r="S1776">
        <v>1</v>
      </c>
      <c r="T1776">
        <v>1622</v>
      </c>
      <c r="U1776">
        <v>1622</v>
      </c>
      <c r="V1776">
        <v>0</v>
      </c>
      <c r="W1776" t="s">
        <v>11680</v>
      </c>
      <c r="X1776">
        <v>0</v>
      </c>
    </row>
    <row r="1777" spans="1:24">
      <c r="A1777" t="s">
        <v>8921</v>
      </c>
      <c r="B1777">
        <v>1</v>
      </c>
      <c r="C1777">
        <v>0</v>
      </c>
      <c r="D1777">
        <v>0</v>
      </c>
      <c r="E1777">
        <v>0</v>
      </c>
      <c r="F1777">
        <v>0</v>
      </c>
      <c r="G1777">
        <v>0</v>
      </c>
      <c r="H1777">
        <v>0</v>
      </c>
      <c r="I1777">
        <v>0</v>
      </c>
      <c r="J1777">
        <v>2017</v>
      </c>
      <c r="K1777" t="s">
        <v>623</v>
      </c>
      <c r="L1777" t="s">
        <v>9297</v>
      </c>
      <c r="M1777">
        <v>1</v>
      </c>
      <c r="N1777" t="s">
        <v>11629</v>
      </c>
      <c r="O1777" s="1">
        <v>40909</v>
      </c>
      <c r="Q1777" t="s">
        <v>11681</v>
      </c>
      <c r="R1777" t="s">
        <v>73</v>
      </c>
      <c r="S1777">
        <v>1</v>
      </c>
      <c r="T1777">
        <v>1622</v>
      </c>
      <c r="U1777">
        <v>1622</v>
      </c>
      <c r="V1777">
        <v>0</v>
      </c>
      <c r="W1777" t="s">
        <v>11680</v>
      </c>
      <c r="X1777">
        <v>0</v>
      </c>
    </row>
    <row r="1778" spans="1:24">
      <c r="A1778" t="s">
        <v>8921</v>
      </c>
      <c r="B1778">
        <v>1</v>
      </c>
      <c r="C1778">
        <v>0</v>
      </c>
      <c r="D1778">
        <v>0</v>
      </c>
      <c r="E1778">
        <v>0</v>
      </c>
      <c r="F1778">
        <v>0</v>
      </c>
      <c r="G1778">
        <v>0</v>
      </c>
      <c r="H1778">
        <v>0</v>
      </c>
      <c r="I1778">
        <v>0</v>
      </c>
      <c r="J1778">
        <v>2017</v>
      </c>
      <c r="K1778" t="s">
        <v>623</v>
      </c>
      <c r="L1778" t="s">
        <v>9295</v>
      </c>
      <c r="M1778">
        <v>1</v>
      </c>
      <c r="N1778" t="s">
        <v>11629</v>
      </c>
      <c r="O1778" s="1">
        <v>40909</v>
      </c>
      <c r="Q1778" t="s">
        <v>11681</v>
      </c>
      <c r="R1778" t="s">
        <v>73</v>
      </c>
      <c r="S1778">
        <v>1</v>
      </c>
      <c r="T1778">
        <v>1622</v>
      </c>
      <c r="U1778">
        <v>1622</v>
      </c>
      <c r="V1778">
        <v>0</v>
      </c>
      <c r="W1778" t="s">
        <v>11680</v>
      </c>
      <c r="X1778">
        <v>0</v>
      </c>
    </row>
    <row r="1779" spans="1:24">
      <c r="A1779" t="s">
        <v>8921</v>
      </c>
      <c r="B1779">
        <v>1</v>
      </c>
      <c r="C1779">
        <v>0</v>
      </c>
      <c r="D1779">
        <v>0</v>
      </c>
      <c r="E1779">
        <v>0</v>
      </c>
      <c r="F1779">
        <v>0</v>
      </c>
      <c r="G1779">
        <v>0</v>
      </c>
      <c r="H1779">
        <v>0</v>
      </c>
      <c r="I1779">
        <v>0</v>
      </c>
      <c r="J1779">
        <v>2017</v>
      </c>
      <c r="K1779" t="s">
        <v>623</v>
      </c>
      <c r="L1779" t="s">
        <v>9293</v>
      </c>
      <c r="M1779">
        <v>1</v>
      </c>
      <c r="N1779" t="s">
        <v>11629</v>
      </c>
      <c r="O1779" s="1">
        <v>40909</v>
      </c>
      <c r="Q1779" t="s">
        <v>11681</v>
      </c>
      <c r="R1779" t="s">
        <v>73</v>
      </c>
      <c r="S1779">
        <v>1</v>
      </c>
      <c r="T1779">
        <v>1622</v>
      </c>
      <c r="U1779">
        <v>1622</v>
      </c>
      <c r="V1779">
        <v>0</v>
      </c>
      <c r="W1779" t="s">
        <v>11680</v>
      </c>
      <c r="X1779">
        <v>0</v>
      </c>
    </row>
    <row r="1780" spans="1:24">
      <c r="A1780" t="s">
        <v>8921</v>
      </c>
      <c r="B1780">
        <v>1</v>
      </c>
      <c r="C1780">
        <v>0</v>
      </c>
      <c r="D1780">
        <v>0</v>
      </c>
      <c r="E1780">
        <v>0</v>
      </c>
      <c r="F1780">
        <v>0</v>
      </c>
      <c r="G1780">
        <v>0</v>
      </c>
      <c r="H1780">
        <v>0</v>
      </c>
      <c r="I1780">
        <v>0</v>
      </c>
      <c r="J1780">
        <v>2017</v>
      </c>
      <c r="K1780" t="s">
        <v>623</v>
      </c>
      <c r="L1780" t="s">
        <v>9291</v>
      </c>
      <c r="M1780">
        <v>1</v>
      </c>
      <c r="N1780" t="s">
        <v>11629</v>
      </c>
      <c r="O1780" s="1">
        <v>40909</v>
      </c>
      <c r="Q1780" t="s">
        <v>11681</v>
      </c>
      <c r="R1780" t="s">
        <v>73</v>
      </c>
      <c r="S1780">
        <v>1</v>
      </c>
      <c r="T1780">
        <v>1622</v>
      </c>
      <c r="U1780">
        <v>1622</v>
      </c>
      <c r="V1780">
        <v>0</v>
      </c>
      <c r="W1780" t="s">
        <v>11680</v>
      </c>
      <c r="X1780">
        <v>0</v>
      </c>
    </row>
    <row r="1781" spans="1:24">
      <c r="A1781" t="s">
        <v>8921</v>
      </c>
      <c r="B1781">
        <v>1</v>
      </c>
      <c r="C1781">
        <v>0</v>
      </c>
      <c r="D1781">
        <v>0</v>
      </c>
      <c r="E1781">
        <v>0</v>
      </c>
      <c r="F1781">
        <v>0</v>
      </c>
      <c r="G1781">
        <v>0</v>
      </c>
      <c r="H1781">
        <v>0</v>
      </c>
      <c r="I1781">
        <v>0</v>
      </c>
      <c r="J1781">
        <v>2017</v>
      </c>
      <c r="K1781" t="s">
        <v>623</v>
      </c>
      <c r="L1781" t="s">
        <v>9289</v>
      </c>
      <c r="M1781">
        <v>1</v>
      </c>
      <c r="N1781" t="s">
        <v>11629</v>
      </c>
      <c r="O1781" s="1">
        <v>40909</v>
      </c>
      <c r="Q1781" t="s">
        <v>11681</v>
      </c>
      <c r="R1781" t="s">
        <v>73</v>
      </c>
      <c r="S1781">
        <v>1</v>
      </c>
      <c r="T1781">
        <v>1622</v>
      </c>
      <c r="U1781">
        <v>1622</v>
      </c>
      <c r="V1781">
        <v>0</v>
      </c>
      <c r="W1781" t="s">
        <v>11680</v>
      </c>
      <c r="X1781">
        <v>0</v>
      </c>
    </row>
    <row r="1782" spans="1:24">
      <c r="A1782" t="s">
        <v>8921</v>
      </c>
      <c r="B1782">
        <v>1</v>
      </c>
      <c r="C1782">
        <v>0</v>
      </c>
      <c r="D1782">
        <v>0</v>
      </c>
      <c r="E1782">
        <v>0</v>
      </c>
      <c r="F1782">
        <v>0</v>
      </c>
      <c r="G1782">
        <v>0</v>
      </c>
      <c r="H1782">
        <v>0</v>
      </c>
      <c r="I1782">
        <v>0</v>
      </c>
      <c r="J1782">
        <v>2017</v>
      </c>
      <c r="K1782" t="s">
        <v>623</v>
      </c>
      <c r="L1782" t="s">
        <v>9287</v>
      </c>
      <c r="M1782">
        <v>1</v>
      </c>
      <c r="N1782" t="s">
        <v>11629</v>
      </c>
      <c r="O1782" s="1">
        <v>40909</v>
      </c>
      <c r="Q1782" t="s">
        <v>11681</v>
      </c>
      <c r="R1782" t="s">
        <v>73</v>
      </c>
      <c r="S1782">
        <v>1</v>
      </c>
      <c r="T1782">
        <v>1622</v>
      </c>
      <c r="U1782">
        <v>1622</v>
      </c>
      <c r="V1782">
        <v>0</v>
      </c>
      <c r="W1782" t="s">
        <v>11680</v>
      </c>
      <c r="X1782">
        <v>0</v>
      </c>
    </row>
    <row r="1783" spans="1:24">
      <c r="A1783" t="s">
        <v>8921</v>
      </c>
      <c r="B1783">
        <v>1</v>
      </c>
      <c r="C1783">
        <v>0</v>
      </c>
      <c r="D1783">
        <v>0</v>
      </c>
      <c r="E1783">
        <v>0</v>
      </c>
      <c r="F1783">
        <v>0</v>
      </c>
      <c r="G1783">
        <v>0</v>
      </c>
      <c r="H1783">
        <v>0</v>
      </c>
      <c r="I1783">
        <v>0</v>
      </c>
      <c r="J1783">
        <v>2017</v>
      </c>
      <c r="K1783" t="s">
        <v>623</v>
      </c>
      <c r="L1783" t="s">
        <v>9285</v>
      </c>
      <c r="M1783">
        <v>1</v>
      </c>
      <c r="N1783" t="s">
        <v>11629</v>
      </c>
      <c r="O1783" s="1">
        <v>40909</v>
      </c>
      <c r="Q1783" t="s">
        <v>11681</v>
      </c>
      <c r="R1783" t="s">
        <v>73</v>
      </c>
      <c r="S1783">
        <v>1</v>
      </c>
      <c r="T1783">
        <v>1622</v>
      </c>
      <c r="U1783">
        <v>1622</v>
      </c>
      <c r="V1783">
        <v>0</v>
      </c>
      <c r="W1783" t="s">
        <v>11680</v>
      </c>
      <c r="X1783">
        <v>0</v>
      </c>
    </row>
    <row r="1784" spans="1:24">
      <c r="A1784" t="s">
        <v>8921</v>
      </c>
      <c r="B1784">
        <v>1</v>
      </c>
      <c r="C1784">
        <v>0</v>
      </c>
      <c r="D1784">
        <v>0</v>
      </c>
      <c r="E1784">
        <v>0</v>
      </c>
      <c r="F1784">
        <v>0</v>
      </c>
      <c r="G1784">
        <v>0</v>
      </c>
      <c r="H1784">
        <v>0</v>
      </c>
      <c r="I1784">
        <v>0</v>
      </c>
      <c r="J1784">
        <v>2017</v>
      </c>
      <c r="K1784" t="s">
        <v>623</v>
      </c>
      <c r="L1784" t="s">
        <v>9283</v>
      </c>
      <c r="M1784">
        <v>1</v>
      </c>
      <c r="N1784" t="s">
        <v>11629</v>
      </c>
      <c r="O1784" s="1">
        <v>40909</v>
      </c>
      <c r="Q1784" t="s">
        <v>11681</v>
      </c>
      <c r="R1784" t="s">
        <v>73</v>
      </c>
      <c r="S1784">
        <v>1</v>
      </c>
      <c r="T1784">
        <v>1622</v>
      </c>
      <c r="U1784">
        <v>1622</v>
      </c>
      <c r="V1784">
        <v>0</v>
      </c>
      <c r="W1784" t="s">
        <v>11680</v>
      </c>
      <c r="X1784">
        <v>0</v>
      </c>
    </row>
    <row r="1785" spans="1:24">
      <c r="A1785" t="s">
        <v>8921</v>
      </c>
      <c r="B1785">
        <v>1</v>
      </c>
      <c r="C1785">
        <v>0</v>
      </c>
      <c r="D1785">
        <v>0</v>
      </c>
      <c r="E1785">
        <v>0</v>
      </c>
      <c r="F1785">
        <v>0</v>
      </c>
      <c r="G1785">
        <v>0</v>
      </c>
      <c r="H1785">
        <v>0</v>
      </c>
      <c r="I1785">
        <v>0</v>
      </c>
      <c r="J1785">
        <v>2017</v>
      </c>
      <c r="K1785" t="s">
        <v>623</v>
      </c>
      <c r="L1785" t="s">
        <v>9281</v>
      </c>
      <c r="M1785">
        <v>1</v>
      </c>
      <c r="N1785" t="s">
        <v>11629</v>
      </c>
      <c r="O1785" s="1">
        <v>40909</v>
      </c>
      <c r="Q1785" t="s">
        <v>11681</v>
      </c>
      <c r="R1785" t="s">
        <v>73</v>
      </c>
      <c r="S1785">
        <v>1</v>
      </c>
      <c r="T1785">
        <v>1622</v>
      </c>
      <c r="U1785">
        <v>1622</v>
      </c>
      <c r="V1785">
        <v>0</v>
      </c>
      <c r="W1785" t="s">
        <v>11680</v>
      </c>
      <c r="X1785">
        <v>0</v>
      </c>
    </row>
    <row r="1786" spans="1:24">
      <c r="A1786" t="s">
        <v>8921</v>
      </c>
      <c r="B1786">
        <v>1</v>
      </c>
      <c r="C1786">
        <v>0</v>
      </c>
      <c r="D1786">
        <v>0</v>
      </c>
      <c r="E1786">
        <v>0</v>
      </c>
      <c r="F1786">
        <v>0</v>
      </c>
      <c r="G1786">
        <v>0</v>
      </c>
      <c r="H1786">
        <v>0</v>
      </c>
      <c r="I1786">
        <v>0</v>
      </c>
      <c r="J1786">
        <v>2017</v>
      </c>
      <c r="K1786" t="s">
        <v>623</v>
      </c>
      <c r="L1786" t="s">
        <v>9279</v>
      </c>
      <c r="M1786">
        <v>1</v>
      </c>
      <c r="N1786" t="s">
        <v>11629</v>
      </c>
      <c r="O1786" s="1">
        <v>40909</v>
      </c>
      <c r="Q1786" t="s">
        <v>11681</v>
      </c>
      <c r="R1786" t="s">
        <v>73</v>
      </c>
      <c r="S1786">
        <v>1</v>
      </c>
      <c r="T1786">
        <v>1622</v>
      </c>
      <c r="U1786">
        <v>1622</v>
      </c>
      <c r="V1786">
        <v>0</v>
      </c>
      <c r="W1786" t="s">
        <v>11680</v>
      </c>
      <c r="X1786">
        <v>0</v>
      </c>
    </row>
    <row r="1787" spans="1:24">
      <c r="A1787" t="s">
        <v>8921</v>
      </c>
      <c r="B1787">
        <v>1</v>
      </c>
      <c r="C1787">
        <v>0</v>
      </c>
      <c r="D1787">
        <v>0</v>
      </c>
      <c r="E1787">
        <v>0</v>
      </c>
      <c r="F1787">
        <v>0</v>
      </c>
      <c r="G1787">
        <v>0</v>
      </c>
      <c r="H1787">
        <v>0</v>
      </c>
      <c r="I1787">
        <v>0</v>
      </c>
      <c r="J1787">
        <v>2017</v>
      </c>
      <c r="K1787" t="s">
        <v>623</v>
      </c>
      <c r="L1787" t="s">
        <v>9278</v>
      </c>
      <c r="M1787">
        <v>1</v>
      </c>
      <c r="N1787" t="s">
        <v>11629</v>
      </c>
      <c r="O1787" s="1">
        <v>40909</v>
      </c>
      <c r="Q1787" t="s">
        <v>11681</v>
      </c>
      <c r="R1787" t="s">
        <v>73</v>
      </c>
      <c r="S1787">
        <v>1</v>
      </c>
      <c r="T1787">
        <v>1622</v>
      </c>
      <c r="U1787">
        <v>1622</v>
      </c>
      <c r="V1787">
        <v>0</v>
      </c>
      <c r="W1787" t="s">
        <v>11680</v>
      </c>
      <c r="X1787">
        <v>0</v>
      </c>
    </row>
    <row r="1788" spans="1:24">
      <c r="A1788" t="s">
        <v>8921</v>
      </c>
      <c r="B1788">
        <v>1</v>
      </c>
      <c r="C1788">
        <v>0</v>
      </c>
      <c r="D1788">
        <v>0</v>
      </c>
      <c r="E1788">
        <v>0</v>
      </c>
      <c r="F1788">
        <v>0</v>
      </c>
      <c r="G1788">
        <v>0</v>
      </c>
      <c r="H1788">
        <v>0</v>
      </c>
      <c r="I1788">
        <v>0</v>
      </c>
      <c r="J1788">
        <v>2017</v>
      </c>
      <c r="K1788" t="s">
        <v>623</v>
      </c>
      <c r="L1788" t="s">
        <v>9276</v>
      </c>
      <c r="M1788">
        <v>1</v>
      </c>
      <c r="N1788" t="s">
        <v>11629</v>
      </c>
      <c r="O1788" s="1">
        <v>40909</v>
      </c>
      <c r="Q1788" t="s">
        <v>11681</v>
      </c>
      <c r="R1788" t="s">
        <v>73</v>
      </c>
      <c r="S1788">
        <v>1</v>
      </c>
      <c r="T1788">
        <v>1622</v>
      </c>
      <c r="U1788">
        <v>1622</v>
      </c>
      <c r="V1788">
        <v>0</v>
      </c>
      <c r="W1788" t="s">
        <v>11680</v>
      </c>
      <c r="X1788">
        <v>0</v>
      </c>
    </row>
    <row r="1789" spans="1:24">
      <c r="A1789" t="s">
        <v>8921</v>
      </c>
      <c r="B1789">
        <v>1</v>
      </c>
      <c r="C1789">
        <v>0</v>
      </c>
      <c r="D1789">
        <v>0</v>
      </c>
      <c r="E1789">
        <v>0</v>
      </c>
      <c r="F1789">
        <v>0</v>
      </c>
      <c r="G1789">
        <v>0</v>
      </c>
      <c r="H1789">
        <v>0</v>
      </c>
      <c r="I1789">
        <v>0</v>
      </c>
      <c r="J1789">
        <v>2017</v>
      </c>
      <c r="K1789" t="s">
        <v>623</v>
      </c>
      <c r="L1789" t="s">
        <v>9275</v>
      </c>
      <c r="M1789">
        <v>1</v>
      </c>
      <c r="N1789" t="s">
        <v>11629</v>
      </c>
      <c r="O1789" s="1">
        <v>40909</v>
      </c>
      <c r="Q1789" t="s">
        <v>11681</v>
      </c>
      <c r="R1789" t="s">
        <v>73</v>
      </c>
      <c r="S1789">
        <v>1</v>
      </c>
      <c r="T1789">
        <v>1622</v>
      </c>
      <c r="U1789">
        <v>1622</v>
      </c>
      <c r="V1789">
        <v>0</v>
      </c>
      <c r="W1789" t="s">
        <v>11680</v>
      </c>
      <c r="X1789">
        <v>0</v>
      </c>
    </row>
    <row r="1790" spans="1:24">
      <c r="A1790" t="s">
        <v>8921</v>
      </c>
      <c r="B1790">
        <v>1</v>
      </c>
      <c r="C1790">
        <v>0</v>
      </c>
      <c r="D1790">
        <v>0</v>
      </c>
      <c r="E1790">
        <v>0</v>
      </c>
      <c r="F1790">
        <v>0</v>
      </c>
      <c r="G1790">
        <v>0</v>
      </c>
      <c r="H1790">
        <v>0</v>
      </c>
      <c r="I1790">
        <v>0</v>
      </c>
      <c r="J1790">
        <v>2017</v>
      </c>
      <c r="K1790" t="s">
        <v>623</v>
      </c>
      <c r="L1790" t="s">
        <v>9274</v>
      </c>
      <c r="M1790">
        <v>1</v>
      </c>
      <c r="N1790" t="s">
        <v>11629</v>
      </c>
      <c r="O1790" s="1">
        <v>40909</v>
      </c>
      <c r="Q1790" t="s">
        <v>11681</v>
      </c>
      <c r="R1790" t="s">
        <v>73</v>
      </c>
      <c r="S1790">
        <v>1</v>
      </c>
      <c r="T1790">
        <v>1622</v>
      </c>
      <c r="U1790">
        <v>1622</v>
      </c>
      <c r="V1790">
        <v>0</v>
      </c>
      <c r="W1790" t="s">
        <v>11680</v>
      </c>
      <c r="X1790">
        <v>0</v>
      </c>
    </row>
    <row r="1791" spans="1:24">
      <c r="A1791" t="s">
        <v>8921</v>
      </c>
      <c r="B1791">
        <v>1</v>
      </c>
      <c r="C1791">
        <v>0</v>
      </c>
      <c r="D1791">
        <v>0</v>
      </c>
      <c r="E1791">
        <v>0</v>
      </c>
      <c r="F1791">
        <v>0</v>
      </c>
      <c r="G1791">
        <v>0</v>
      </c>
      <c r="H1791">
        <v>0</v>
      </c>
      <c r="I1791">
        <v>0</v>
      </c>
      <c r="J1791">
        <v>2017</v>
      </c>
      <c r="K1791" t="s">
        <v>623</v>
      </c>
      <c r="L1791" t="s">
        <v>9272</v>
      </c>
      <c r="M1791">
        <v>1</v>
      </c>
      <c r="N1791" t="s">
        <v>11629</v>
      </c>
      <c r="O1791" s="1">
        <v>40909</v>
      </c>
      <c r="Q1791" t="s">
        <v>11681</v>
      </c>
      <c r="R1791" t="s">
        <v>73</v>
      </c>
      <c r="S1791">
        <v>1</v>
      </c>
      <c r="T1791">
        <v>1622</v>
      </c>
      <c r="U1791">
        <v>1622</v>
      </c>
      <c r="V1791">
        <v>0</v>
      </c>
      <c r="W1791" t="s">
        <v>11680</v>
      </c>
      <c r="X1791">
        <v>0</v>
      </c>
    </row>
    <row r="1792" spans="1:24">
      <c r="A1792" t="s">
        <v>8921</v>
      </c>
      <c r="B1792">
        <v>1</v>
      </c>
      <c r="C1792">
        <v>0</v>
      </c>
      <c r="D1792">
        <v>0</v>
      </c>
      <c r="E1792">
        <v>0</v>
      </c>
      <c r="F1792">
        <v>0</v>
      </c>
      <c r="G1792">
        <v>0</v>
      </c>
      <c r="H1792">
        <v>0</v>
      </c>
      <c r="I1792">
        <v>0</v>
      </c>
      <c r="J1792">
        <v>2017</v>
      </c>
      <c r="K1792" t="s">
        <v>623</v>
      </c>
      <c r="L1792" t="s">
        <v>9270</v>
      </c>
      <c r="M1792">
        <v>1</v>
      </c>
      <c r="N1792" t="s">
        <v>11629</v>
      </c>
      <c r="O1792" s="1">
        <v>40909</v>
      </c>
      <c r="Q1792" t="s">
        <v>11681</v>
      </c>
      <c r="R1792" t="s">
        <v>73</v>
      </c>
      <c r="S1792">
        <v>1</v>
      </c>
      <c r="T1792">
        <v>1622</v>
      </c>
      <c r="U1792">
        <v>1622</v>
      </c>
      <c r="V1792">
        <v>0</v>
      </c>
      <c r="W1792" t="s">
        <v>11680</v>
      </c>
      <c r="X1792">
        <v>0</v>
      </c>
    </row>
    <row r="1793" spans="1:24">
      <c r="A1793" t="s">
        <v>8921</v>
      </c>
      <c r="B1793">
        <v>1</v>
      </c>
      <c r="C1793">
        <v>0</v>
      </c>
      <c r="D1793">
        <v>0</v>
      </c>
      <c r="E1793">
        <v>0</v>
      </c>
      <c r="F1793">
        <v>0</v>
      </c>
      <c r="G1793">
        <v>0</v>
      </c>
      <c r="H1793">
        <v>0</v>
      </c>
      <c r="I1793">
        <v>0</v>
      </c>
      <c r="J1793">
        <v>2017</v>
      </c>
      <c r="K1793" t="s">
        <v>623</v>
      </c>
      <c r="L1793" t="s">
        <v>7388</v>
      </c>
      <c r="M1793">
        <v>1</v>
      </c>
      <c r="N1793" t="s">
        <v>11629</v>
      </c>
      <c r="O1793" s="1">
        <v>40909</v>
      </c>
      <c r="Q1793" t="s">
        <v>11681</v>
      </c>
      <c r="R1793" t="s">
        <v>73</v>
      </c>
      <c r="S1793">
        <v>1</v>
      </c>
      <c r="T1793">
        <v>1624</v>
      </c>
      <c r="U1793">
        <v>1624</v>
      </c>
      <c r="V1793">
        <v>0</v>
      </c>
      <c r="W1793" t="s">
        <v>11680</v>
      </c>
      <c r="X1793">
        <v>0</v>
      </c>
    </row>
    <row r="1794" spans="1:24">
      <c r="A1794" t="s">
        <v>8921</v>
      </c>
      <c r="B1794">
        <v>1</v>
      </c>
      <c r="C1794">
        <v>0</v>
      </c>
      <c r="D1794">
        <v>0</v>
      </c>
      <c r="E1794">
        <v>0</v>
      </c>
      <c r="F1794">
        <v>0</v>
      </c>
      <c r="G1794">
        <v>0</v>
      </c>
      <c r="H1794">
        <v>0</v>
      </c>
      <c r="I1794">
        <v>0</v>
      </c>
      <c r="J1794">
        <v>2017</v>
      </c>
      <c r="K1794" t="s">
        <v>623</v>
      </c>
      <c r="L1794" t="s">
        <v>9268</v>
      </c>
      <c r="M1794">
        <v>1</v>
      </c>
      <c r="N1794" t="s">
        <v>11629</v>
      </c>
      <c r="O1794" s="1">
        <v>40909</v>
      </c>
      <c r="Q1794" t="s">
        <v>11681</v>
      </c>
      <c r="R1794" t="s">
        <v>73</v>
      </c>
      <c r="S1794">
        <v>1</v>
      </c>
      <c r="T1794">
        <v>1635</v>
      </c>
      <c r="U1794">
        <v>1635</v>
      </c>
      <c r="V1794">
        <v>0</v>
      </c>
      <c r="W1794" t="s">
        <v>11680</v>
      </c>
      <c r="X1794">
        <v>0</v>
      </c>
    </row>
    <row r="1795" spans="1:24">
      <c r="A1795" t="s">
        <v>8921</v>
      </c>
      <c r="B1795">
        <v>1</v>
      </c>
      <c r="C1795">
        <v>0</v>
      </c>
      <c r="D1795">
        <v>0</v>
      </c>
      <c r="E1795">
        <v>0</v>
      </c>
      <c r="F1795">
        <v>0</v>
      </c>
      <c r="G1795">
        <v>0</v>
      </c>
      <c r="H1795">
        <v>0</v>
      </c>
      <c r="I1795">
        <v>0</v>
      </c>
      <c r="J1795">
        <v>2017</v>
      </c>
      <c r="K1795" t="s">
        <v>623</v>
      </c>
      <c r="L1795" t="s">
        <v>9266</v>
      </c>
      <c r="M1795">
        <v>1</v>
      </c>
      <c r="N1795" t="s">
        <v>11629</v>
      </c>
      <c r="O1795" s="1">
        <v>40909</v>
      </c>
      <c r="Q1795" t="s">
        <v>11681</v>
      </c>
      <c r="R1795" t="s">
        <v>73</v>
      </c>
      <c r="S1795">
        <v>1</v>
      </c>
      <c r="T1795">
        <v>1638</v>
      </c>
      <c r="U1795">
        <v>1638</v>
      </c>
      <c r="V1795">
        <v>0</v>
      </c>
      <c r="W1795" t="s">
        <v>11680</v>
      </c>
      <c r="X1795">
        <v>0</v>
      </c>
    </row>
    <row r="1796" spans="1:24">
      <c r="A1796" t="s">
        <v>8921</v>
      </c>
      <c r="B1796">
        <v>1</v>
      </c>
      <c r="C1796">
        <v>0</v>
      </c>
      <c r="D1796">
        <v>0</v>
      </c>
      <c r="E1796">
        <v>0</v>
      </c>
      <c r="F1796">
        <v>0</v>
      </c>
      <c r="G1796">
        <v>0</v>
      </c>
      <c r="H1796">
        <v>0</v>
      </c>
      <c r="I1796">
        <v>0</v>
      </c>
      <c r="J1796">
        <v>2017</v>
      </c>
      <c r="K1796" t="s">
        <v>623</v>
      </c>
      <c r="L1796" t="s">
        <v>9264</v>
      </c>
      <c r="M1796">
        <v>1</v>
      </c>
      <c r="N1796" t="s">
        <v>11629</v>
      </c>
      <c r="O1796" s="1">
        <v>40909</v>
      </c>
      <c r="Q1796" t="s">
        <v>11681</v>
      </c>
      <c r="R1796" t="s">
        <v>73</v>
      </c>
      <c r="S1796">
        <v>1</v>
      </c>
      <c r="T1796">
        <v>1646</v>
      </c>
      <c r="U1796">
        <v>1646</v>
      </c>
      <c r="V1796">
        <v>0</v>
      </c>
      <c r="W1796" t="s">
        <v>11680</v>
      </c>
      <c r="X1796">
        <v>0</v>
      </c>
    </row>
    <row r="1797" spans="1:24">
      <c r="A1797" t="s">
        <v>8921</v>
      </c>
      <c r="B1797">
        <v>1</v>
      </c>
      <c r="C1797">
        <v>0</v>
      </c>
      <c r="D1797">
        <v>0</v>
      </c>
      <c r="E1797">
        <v>0</v>
      </c>
      <c r="F1797">
        <v>0</v>
      </c>
      <c r="G1797">
        <v>0</v>
      </c>
      <c r="H1797">
        <v>0</v>
      </c>
      <c r="I1797">
        <v>0</v>
      </c>
      <c r="J1797">
        <v>2017</v>
      </c>
      <c r="K1797" t="s">
        <v>623</v>
      </c>
      <c r="L1797" t="s">
        <v>6719</v>
      </c>
      <c r="M1797">
        <v>1</v>
      </c>
      <c r="N1797" t="s">
        <v>11629</v>
      </c>
      <c r="O1797" s="1">
        <v>40909</v>
      </c>
      <c r="Q1797" t="s">
        <v>11681</v>
      </c>
      <c r="R1797" t="s">
        <v>73</v>
      </c>
      <c r="S1797">
        <v>1</v>
      </c>
      <c r="T1797">
        <v>1651</v>
      </c>
      <c r="U1797">
        <v>1651</v>
      </c>
      <c r="V1797">
        <v>0</v>
      </c>
      <c r="W1797" t="s">
        <v>11680</v>
      </c>
      <c r="X1797">
        <v>0</v>
      </c>
    </row>
    <row r="1798" spans="1:24">
      <c r="A1798" t="s">
        <v>8921</v>
      </c>
      <c r="B1798">
        <v>1</v>
      </c>
      <c r="C1798">
        <v>0</v>
      </c>
      <c r="D1798">
        <v>0</v>
      </c>
      <c r="E1798">
        <v>0</v>
      </c>
      <c r="F1798">
        <v>0</v>
      </c>
      <c r="G1798">
        <v>0</v>
      </c>
      <c r="H1798">
        <v>0</v>
      </c>
      <c r="I1798">
        <v>0</v>
      </c>
      <c r="J1798">
        <v>2017</v>
      </c>
      <c r="K1798" t="s">
        <v>623</v>
      </c>
      <c r="L1798" t="s">
        <v>6531</v>
      </c>
      <c r="M1798">
        <v>1</v>
      </c>
      <c r="N1798" t="s">
        <v>11629</v>
      </c>
      <c r="O1798" s="1">
        <v>40909</v>
      </c>
      <c r="Q1798" t="s">
        <v>11681</v>
      </c>
      <c r="R1798" t="s">
        <v>73</v>
      </c>
      <c r="S1798">
        <v>1</v>
      </c>
      <c r="T1798">
        <v>1652</v>
      </c>
      <c r="U1798">
        <v>1652</v>
      </c>
      <c r="V1798">
        <v>0</v>
      </c>
      <c r="W1798" t="s">
        <v>11680</v>
      </c>
      <c r="X1798">
        <v>0</v>
      </c>
    </row>
    <row r="1799" spans="1:24">
      <c r="A1799" t="s">
        <v>8921</v>
      </c>
      <c r="B1799">
        <v>1</v>
      </c>
      <c r="C1799">
        <v>0</v>
      </c>
      <c r="D1799">
        <v>0</v>
      </c>
      <c r="E1799">
        <v>0</v>
      </c>
      <c r="F1799">
        <v>0</v>
      </c>
      <c r="G1799">
        <v>0</v>
      </c>
      <c r="H1799">
        <v>0</v>
      </c>
      <c r="I1799">
        <v>0</v>
      </c>
      <c r="J1799">
        <v>2017</v>
      </c>
      <c r="K1799" t="s">
        <v>623</v>
      </c>
      <c r="L1799" t="s">
        <v>6721</v>
      </c>
      <c r="M1799">
        <v>1</v>
      </c>
      <c r="N1799" t="s">
        <v>11629</v>
      </c>
      <c r="O1799" s="1">
        <v>40909</v>
      </c>
      <c r="Q1799" t="s">
        <v>11681</v>
      </c>
      <c r="R1799" t="s">
        <v>73</v>
      </c>
      <c r="S1799">
        <v>1</v>
      </c>
      <c r="T1799">
        <v>1653</v>
      </c>
      <c r="U1799">
        <v>1653</v>
      </c>
      <c r="V1799">
        <v>0</v>
      </c>
      <c r="W1799" t="s">
        <v>11680</v>
      </c>
      <c r="X1799">
        <v>0</v>
      </c>
    </row>
    <row r="1800" spans="1:24">
      <c r="A1800" t="s">
        <v>8921</v>
      </c>
      <c r="B1800">
        <v>1</v>
      </c>
      <c r="C1800">
        <v>0</v>
      </c>
      <c r="D1800">
        <v>0</v>
      </c>
      <c r="E1800">
        <v>0</v>
      </c>
      <c r="F1800">
        <v>0</v>
      </c>
      <c r="G1800">
        <v>0</v>
      </c>
      <c r="H1800">
        <v>0</v>
      </c>
      <c r="I1800">
        <v>0</v>
      </c>
      <c r="J1800">
        <v>2017</v>
      </c>
      <c r="K1800" t="s">
        <v>623</v>
      </c>
      <c r="L1800" t="s">
        <v>9261</v>
      </c>
      <c r="M1800">
        <v>1</v>
      </c>
      <c r="N1800" t="s">
        <v>11629</v>
      </c>
      <c r="O1800" s="1">
        <v>40909</v>
      </c>
      <c r="Q1800" t="s">
        <v>11681</v>
      </c>
      <c r="R1800" t="s">
        <v>73</v>
      </c>
      <c r="S1800">
        <v>1</v>
      </c>
      <c r="T1800">
        <v>1662</v>
      </c>
      <c r="U1800">
        <v>1662</v>
      </c>
      <c r="V1800">
        <v>0</v>
      </c>
      <c r="W1800" t="s">
        <v>11680</v>
      </c>
      <c r="X1800">
        <v>0</v>
      </c>
    </row>
    <row r="1801" spans="1:24">
      <c r="A1801" t="s">
        <v>8921</v>
      </c>
      <c r="B1801">
        <v>1</v>
      </c>
      <c r="C1801">
        <v>0</v>
      </c>
      <c r="D1801">
        <v>0</v>
      </c>
      <c r="E1801">
        <v>0</v>
      </c>
      <c r="F1801">
        <v>0</v>
      </c>
      <c r="G1801">
        <v>0</v>
      </c>
      <c r="H1801">
        <v>0</v>
      </c>
      <c r="I1801">
        <v>0</v>
      </c>
      <c r="J1801">
        <v>2017</v>
      </c>
      <c r="K1801" t="s">
        <v>623</v>
      </c>
      <c r="L1801" t="s">
        <v>9259</v>
      </c>
      <c r="M1801">
        <v>1</v>
      </c>
      <c r="N1801" t="s">
        <v>11629</v>
      </c>
      <c r="O1801" s="1">
        <v>40909</v>
      </c>
      <c r="Q1801" t="s">
        <v>11681</v>
      </c>
      <c r="R1801" t="s">
        <v>73</v>
      </c>
      <c r="S1801">
        <v>1</v>
      </c>
      <c r="T1801">
        <v>1670</v>
      </c>
      <c r="U1801">
        <v>1670</v>
      </c>
      <c r="V1801">
        <v>0</v>
      </c>
      <c r="W1801" t="s">
        <v>11680</v>
      </c>
      <c r="X1801">
        <v>0</v>
      </c>
    </row>
    <row r="1802" spans="1:24">
      <c r="A1802" t="s">
        <v>8921</v>
      </c>
      <c r="B1802">
        <v>1</v>
      </c>
      <c r="C1802">
        <v>0</v>
      </c>
      <c r="D1802">
        <v>0</v>
      </c>
      <c r="E1802">
        <v>0</v>
      </c>
      <c r="F1802">
        <v>0</v>
      </c>
      <c r="G1802">
        <v>0</v>
      </c>
      <c r="H1802">
        <v>0</v>
      </c>
      <c r="I1802">
        <v>0</v>
      </c>
      <c r="J1802">
        <v>2017</v>
      </c>
      <c r="K1802" t="s">
        <v>623</v>
      </c>
      <c r="L1802" t="s">
        <v>9257</v>
      </c>
      <c r="M1802">
        <v>1</v>
      </c>
      <c r="N1802" t="s">
        <v>11629</v>
      </c>
      <c r="O1802" s="1">
        <v>40909</v>
      </c>
      <c r="Q1802" t="s">
        <v>11681</v>
      </c>
      <c r="R1802" t="s">
        <v>73</v>
      </c>
      <c r="S1802">
        <v>1</v>
      </c>
      <c r="T1802">
        <v>1687</v>
      </c>
      <c r="U1802">
        <v>1687</v>
      </c>
      <c r="V1802">
        <v>0</v>
      </c>
      <c r="W1802" t="s">
        <v>11680</v>
      </c>
      <c r="X1802">
        <v>0</v>
      </c>
    </row>
    <row r="1803" spans="1:24">
      <c r="A1803" t="s">
        <v>8921</v>
      </c>
      <c r="B1803">
        <v>1</v>
      </c>
      <c r="C1803">
        <v>0</v>
      </c>
      <c r="D1803">
        <v>0</v>
      </c>
      <c r="E1803">
        <v>0</v>
      </c>
      <c r="F1803">
        <v>0</v>
      </c>
      <c r="G1803">
        <v>0</v>
      </c>
      <c r="H1803">
        <v>0</v>
      </c>
      <c r="I1803">
        <v>0</v>
      </c>
      <c r="J1803">
        <v>2017</v>
      </c>
      <c r="K1803" t="s">
        <v>623</v>
      </c>
      <c r="L1803" t="s">
        <v>9256</v>
      </c>
      <c r="M1803">
        <v>1</v>
      </c>
      <c r="N1803" t="s">
        <v>11629</v>
      </c>
      <c r="O1803" s="1">
        <v>40909</v>
      </c>
      <c r="Q1803" t="s">
        <v>11681</v>
      </c>
      <c r="R1803" t="s">
        <v>73</v>
      </c>
      <c r="S1803">
        <v>1.1000000000000001</v>
      </c>
      <c r="T1803">
        <v>1703</v>
      </c>
      <c r="U1803">
        <v>1703</v>
      </c>
      <c r="V1803">
        <v>0</v>
      </c>
      <c r="W1803" t="s">
        <v>11680</v>
      </c>
      <c r="X1803">
        <v>0</v>
      </c>
    </row>
    <row r="1804" spans="1:24">
      <c r="A1804" t="s">
        <v>8921</v>
      </c>
      <c r="B1804">
        <v>1</v>
      </c>
      <c r="C1804">
        <v>0</v>
      </c>
      <c r="D1804">
        <v>0</v>
      </c>
      <c r="E1804">
        <v>0</v>
      </c>
      <c r="F1804">
        <v>0</v>
      </c>
      <c r="G1804">
        <v>0</v>
      </c>
      <c r="H1804">
        <v>0</v>
      </c>
      <c r="I1804">
        <v>0</v>
      </c>
      <c r="J1804">
        <v>2017</v>
      </c>
      <c r="K1804" t="s">
        <v>623</v>
      </c>
      <c r="L1804" t="s">
        <v>9254</v>
      </c>
      <c r="M1804">
        <v>1</v>
      </c>
      <c r="N1804" t="s">
        <v>11629</v>
      </c>
      <c r="O1804" s="1">
        <v>40909</v>
      </c>
      <c r="Q1804" t="s">
        <v>11681</v>
      </c>
      <c r="R1804" t="s">
        <v>73</v>
      </c>
      <c r="S1804">
        <v>1.1000000000000001</v>
      </c>
      <c r="T1804">
        <v>1711</v>
      </c>
      <c r="U1804">
        <v>1711</v>
      </c>
      <c r="V1804">
        <v>0</v>
      </c>
      <c r="W1804" t="s">
        <v>11680</v>
      </c>
      <c r="X1804">
        <v>0</v>
      </c>
    </row>
    <row r="1805" spans="1:24">
      <c r="A1805" t="s">
        <v>8921</v>
      </c>
      <c r="B1805">
        <v>1</v>
      </c>
      <c r="C1805">
        <v>0</v>
      </c>
      <c r="D1805">
        <v>0</v>
      </c>
      <c r="E1805">
        <v>0</v>
      </c>
      <c r="F1805">
        <v>0</v>
      </c>
      <c r="G1805">
        <v>0</v>
      </c>
      <c r="H1805">
        <v>0</v>
      </c>
      <c r="I1805">
        <v>0</v>
      </c>
      <c r="J1805">
        <v>2017</v>
      </c>
      <c r="K1805" t="s">
        <v>623</v>
      </c>
      <c r="L1805" t="s">
        <v>9252</v>
      </c>
      <c r="M1805">
        <v>1</v>
      </c>
      <c r="N1805" t="s">
        <v>11629</v>
      </c>
      <c r="O1805" s="1">
        <v>40909</v>
      </c>
      <c r="Q1805" t="s">
        <v>11681</v>
      </c>
      <c r="R1805" t="s">
        <v>73</v>
      </c>
      <c r="S1805">
        <v>1.1000000000000001</v>
      </c>
      <c r="T1805">
        <v>1712</v>
      </c>
      <c r="U1805">
        <v>1712</v>
      </c>
      <c r="V1805">
        <v>0</v>
      </c>
      <c r="W1805" t="s">
        <v>11680</v>
      </c>
      <c r="X1805">
        <v>0</v>
      </c>
    </row>
    <row r="1806" spans="1:24">
      <c r="A1806" t="s">
        <v>8921</v>
      </c>
      <c r="B1806">
        <v>1</v>
      </c>
      <c r="C1806">
        <v>0</v>
      </c>
      <c r="D1806">
        <v>0</v>
      </c>
      <c r="E1806">
        <v>0</v>
      </c>
      <c r="F1806">
        <v>0</v>
      </c>
      <c r="G1806">
        <v>0</v>
      </c>
      <c r="H1806">
        <v>0</v>
      </c>
      <c r="I1806">
        <v>0</v>
      </c>
      <c r="J1806">
        <v>2017</v>
      </c>
      <c r="K1806" t="s">
        <v>623</v>
      </c>
      <c r="L1806" t="s">
        <v>9250</v>
      </c>
      <c r="M1806">
        <v>1</v>
      </c>
      <c r="N1806" t="s">
        <v>11629</v>
      </c>
      <c r="O1806" s="1">
        <v>40909</v>
      </c>
      <c r="Q1806" t="s">
        <v>11681</v>
      </c>
      <c r="R1806" t="s">
        <v>73</v>
      </c>
      <c r="S1806">
        <v>1.1000000000000001</v>
      </c>
      <c r="T1806">
        <v>1784</v>
      </c>
      <c r="U1806">
        <v>1784</v>
      </c>
      <c r="V1806">
        <v>0</v>
      </c>
      <c r="W1806" t="s">
        <v>11680</v>
      </c>
      <c r="X1806">
        <v>0</v>
      </c>
    </row>
    <row r="1807" spans="1:24">
      <c r="A1807" t="s">
        <v>8921</v>
      </c>
      <c r="B1807">
        <v>1</v>
      </c>
      <c r="C1807">
        <v>0</v>
      </c>
      <c r="D1807">
        <v>0</v>
      </c>
      <c r="E1807">
        <v>0</v>
      </c>
      <c r="F1807">
        <v>0</v>
      </c>
      <c r="G1807">
        <v>0</v>
      </c>
      <c r="H1807">
        <v>0</v>
      </c>
      <c r="I1807">
        <v>0</v>
      </c>
      <c r="J1807">
        <v>2017</v>
      </c>
      <c r="K1807" t="s">
        <v>623</v>
      </c>
      <c r="L1807" t="s">
        <v>9249</v>
      </c>
      <c r="M1807">
        <v>1</v>
      </c>
      <c r="N1807" t="s">
        <v>11629</v>
      </c>
      <c r="O1807" s="1">
        <v>40909</v>
      </c>
      <c r="Q1807" t="s">
        <v>11681</v>
      </c>
      <c r="R1807" t="s">
        <v>73</v>
      </c>
      <c r="S1807">
        <v>1.1000000000000001</v>
      </c>
      <c r="T1807">
        <v>1796</v>
      </c>
      <c r="U1807">
        <v>1796</v>
      </c>
      <c r="V1807">
        <v>0</v>
      </c>
      <c r="W1807" t="s">
        <v>11680</v>
      </c>
      <c r="X1807">
        <v>0</v>
      </c>
    </row>
    <row r="1808" spans="1:24">
      <c r="A1808" t="s">
        <v>8921</v>
      </c>
      <c r="B1808">
        <v>1</v>
      </c>
      <c r="C1808">
        <v>0</v>
      </c>
      <c r="D1808">
        <v>0</v>
      </c>
      <c r="E1808">
        <v>0</v>
      </c>
      <c r="F1808">
        <v>0</v>
      </c>
      <c r="G1808">
        <v>0</v>
      </c>
      <c r="H1808">
        <v>0</v>
      </c>
      <c r="I1808">
        <v>0</v>
      </c>
      <c r="J1808">
        <v>2017</v>
      </c>
      <c r="K1808" t="s">
        <v>623</v>
      </c>
      <c r="L1808" t="s">
        <v>9247</v>
      </c>
      <c r="M1808">
        <v>1</v>
      </c>
      <c r="N1808" t="s">
        <v>11629</v>
      </c>
      <c r="O1808" s="1">
        <v>40909</v>
      </c>
      <c r="Q1808" t="s">
        <v>11681</v>
      </c>
      <c r="R1808" t="s">
        <v>73</v>
      </c>
      <c r="S1808">
        <v>1.1000000000000001</v>
      </c>
      <c r="T1808">
        <v>1802</v>
      </c>
      <c r="U1808">
        <v>1802</v>
      </c>
      <c r="V1808">
        <v>0</v>
      </c>
      <c r="W1808" t="s">
        <v>11680</v>
      </c>
      <c r="X1808">
        <v>0</v>
      </c>
    </row>
    <row r="1809" spans="1:24">
      <c r="A1809" t="s">
        <v>8921</v>
      </c>
      <c r="B1809">
        <v>1</v>
      </c>
      <c r="C1809">
        <v>0</v>
      </c>
      <c r="D1809">
        <v>0</v>
      </c>
      <c r="E1809">
        <v>0</v>
      </c>
      <c r="F1809">
        <v>0</v>
      </c>
      <c r="G1809">
        <v>0</v>
      </c>
      <c r="H1809">
        <v>0</v>
      </c>
      <c r="I1809">
        <v>0</v>
      </c>
      <c r="J1809">
        <v>2017</v>
      </c>
      <c r="K1809" t="s">
        <v>623</v>
      </c>
      <c r="L1809" t="s">
        <v>9245</v>
      </c>
      <c r="M1809">
        <v>1</v>
      </c>
      <c r="N1809" t="s">
        <v>11629</v>
      </c>
      <c r="O1809" s="1">
        <v>40909</v>
      </c>
      <c r="Q1809" t="s">
        <v>11681</v>
      </c>
      <c r="R1809" t="s">
        <v>73</v>
      </c>
      <c r="S1809">
        <v>1.1000000000000001</v>
      </c>
      <c r="T1809">
        <v>1841</v>
      </c>
      <c r="U1809">
        <v>1841</v>
      </c>
      <c r="V1809">
        <v>0</v>
      </c>
      <c r="W1809" t="s">
        <v>11680</v>
      </c>
      <c r="X1809">
        <v>0</v>
      </c>
    </row>
    <row r="1810" spans="1:24">
      <c r="A1810" t="s">
        <v>8921</v>
      </c>
      <c r="B1810">
        <v>1</v>
      </c>
      <c r="C1810">
        <v>0</v>
      </c>
      <c r="D1810">
        <v>0</v>
      </c>
      <c r="E1810">
        <v>0</v>
      </c>
      <c r="F1810">
        <v>0</v>
      </c>
      <c r="G1810">
        <v>0</v>
      </c>
      <c r="H1810">
        <v>0</v>
      </c>
      <c r="I1810">
        <v>0</v>
      </c>
      <c r="J1810">
        <v>2017</v>
      </c>
      <c r="K1810" t="s">
        <v>623</v>
      </c>
      <c r="L1810" t="s">
        <v>9243</v>
      </c>
      <c r="M1810">
        <v>1</v>
      </c>
      <c r="N1810" t="s">
        <v>11629</v>
      </c>
      <c r="O1810" s="1">
        <v>40909</v>
      </c>
      <c r="Q1810" t="s">
        <v>11681</v>
      </c>
      <c r="R1810" t="s">
        <v>73</v>
      </c>
      <c r="S1810">
        <v>1.1000000000000001</v>
      </c>
      <c r="T1810">
        <v>1847</v>
      </c>
      <c r="U1810">
        <v>1847</v>
      </c>
      <c r="V1810">
        <v>0</v>
      </c>
      <c r="W1810" t="s">
        <v>11680</v>
      </c>
      <c r="X1810">
        <v>0</v>
      </c>
    </row>
    <row r="1811" spans="1:24">
      <c r="A1811" t="s">
        <v>8921</v>
      </c>
      <c r="B1811">
        <v>1</v>
      </c>
      <c r="C1811">
        <v>0</v>
      </c>
      <c r="D1811">
        <v>0</v>
      </c>
      <c r="E1811">
        <v>0</v>
      </c>
      <c r="F1811">
        <v>0</v>
      </c>
      <c r="G1811">
        <v>0</v>
      </c>
      <c r="H1811">
        <v>0</v>
      </c>
      <c r="I1811">
        <v>0</v>
      </c>
      <c r="J1811">
        <v>2017</v>
      </c>
      <c r="K1811" t="s">
        <v>623</v>
      </c>
      <c r="L1811" t="s">
        <v>9241</v>
      </c>
      <c r="M1811">
        <v>1</v>
      </c>
      <c r="N1811" t="s">
        <v>11629</v>
      </c>
      <c r="O1811" s="1">
        <v>40909</v>
      </c>
      <c r="Q1811" t="s">
        <v>11681</v>
      </c>
      <c r="R1811" t="s">
        <v>73</v>
      </c>
      <c r="S1811">
        <v>1.2</v>
      </c>
      <c r="T1811">
        <v>1897</v>
      </c>
      <c r="U1811">
        <v>1897</v>
      </c>
      <c r="V1811">
        <v>0</v>
      </c>
      <c r="W1811" t="s">
        <v>11680</v>
      </c>
      <c r="X1811">
        <v>0</v>
      </c>
    </row>
    <row r="1812" spans="1:24">
      <c r="A1812" t="s">
        <v>8921</v>
      </c>
      <c r="B1812">
        <v>1</v>
      </c>
      <c r="C1812">
        <v>0</v>
      </c>
      <c r="D1812">
        <v>0</v>
      </c>
      <c r="E1812">
        <v>0</v>
      </c>
      <c r="F1812">
        <v>0</v>
      </c>
      <c r="G1812">
        <v>0</v>
      </c>
      <c r="H1812">
        <v>0</v>
      </c>
      <c r="I1812">
        <v>0</v>
      </c>
      <c r="J1812">
        <v>2017</v>
      </c>
      <c r="K1812" t="s">
        <v>623</v>
      </c>
      <c r="L1812" t="s">
        <v>9239</v>
      </c>
      <c r="M1812">
        <v>1</v>
      </c>
      <c r="N1812" t="s">
        <v>11629</v>
      </c>
      <c r="O1812" s="1">
        <v>40909</v>
      </c>
      <c r="Q1812" t="s">
        <v>11681</v>
      </c>
      <c r="R1812" t="s">
        <v>73</v>
      </c>
      <c r="S1812">
        <v>1.2</v>
      </c>
      <c r="T1812">
        <v>1897</v>
      </c>
      <c r="U1812">
        <v>1897</v>
      </c>
      <c r="V1812">
        <v>0</v>
      </c>
      <c r="W1812" t="s">
        <v>11680</v>
      </c>
      <c r="X1812">
        <v>0</v>
      </c>
    </row>
    <row r="1813" spans="1:24">
      <c r="A1813" t="s">
        <v>8921</v>
      </c>
      <c r="B1813">
        <v>1</v>
      </c>
      <c r="C1813">
        <v>0</v>
      </c>
      <c r="D1813">
        <v>0</v>
      </c>
      <c r="E1813">
        <v>0</v>
      </c>
      <c r="F1813">
        <v>0</v>
      </c>
      <c r="G1813">
        <v>0</v>
      </c>
      <c r="H1813">
        <v>0</v>
      </c>
      <c r="I1813">
        <v>0</v>
      </c>
      <c r="J1813">
        <v>2017</v>
      </c>
      <c r="K1813" t="s">
        <v>623</v>
      </c>
      <c r="L1813" t="s">
        <v>9237</v>
      </c>
      <c r="M1813">
        <v>1</v>
      </c>
      <c r="N1813" t="s">
        <v>11629</v>
      </c>
      <c r="O1813" s="1">
        <v>40909</v>
      </c>
      <c r="Q1813" t="s">
        <v>11681</v>
      </c>
      <c r="R1813" t="s">
        <v>73</v>
      </c>
      <c r="S1813">
        <v>1.2</v>
      </c>
      <c r="T1813">
        <v>1907</v>
      </c>
      <c r="U1813">
        <v>1907</v>
      </c>
      <c r="V1813">
        <v>0</v>
      </c>
      <c r="W1813" t="s">
        <v>11680</v>
      </c>
      <c r="X1813">
        <v>0</v>
      </c>
    </row>
    <row r="1814" spans="1:24">
      <c r="A1814" t="s">
        <v>8921</v>
      </c>
      <c r="B1814">
        <v>1</v>
      </c>
      <c r="C1814">
        <v>0</v>
      </c>
      <c r="D1814">
        <v>0</v>
      </c>
      <c r="E1814">
        <v>0</v>
      </c>
      <c r="F1814">
        <v>0</v>
      </c>
      <c r="G1814">
        <v>0</v>
      </c>
      <c r="H1814">
        <v>0</v>
      </c>
      <c r="I1814">
        <v>0</v>
      </c>
      <c r="J1814">
        <v>2017</v>
      </c>
      <c r="K1814" t="s">
        <v>623</v>
      </c>
      <c r="L1814" t="s">
        <v>9235</v>
      </c>
      <c r="M1814">
        <v>1</v>
      </c>
      <c r="N1814" t="s">
        <v>11629</v>
      </c>
      <c r="O1814" s="1">
        <v>40909</v>
      </c>
      <c r="Q1814" t="s">
        <v>11681</v>
      </c>
      <c r="R1814" t="s">
        <v>73</v>
      </c>
      <c r="S1814">
        <v>1.2</v>
      </c>
      <c r="T1814">
        <v>1865</v>
      </c>
      <c r="U1814">
        <v>1865</v>
      </c>
      <c r="V1814">
        <v>0</v>
      </c>
      <c r="W1814" t="s">
        <v>11680</v>
      </c>
      <c r="X1814">
        <v>0</v>
      </c>
    </row>
    <row r="1815" spans="1:24">
      <c r="A1815" t="s">
        <v>8921</v>
      </c>
      <c r="B1815">
        <v>1</v>
      </c>
      <c r="C1815">
        <v>0</v>
      </c>
      <c r="D1815">
        <v>0</v>
      </c>
      <c r="E1815">
        <v>0</v>
      </c>
      <c r="F1815">
        <v>0</v>
      </c>
      <c r="G1815">
        <v>0</v>
      </c>
      <c r="H1815">
        <v>0</v>
      </c>
      <c r="I1815">
        <v>0</v>
      </c>
      <c r="J1815">
        <v>2017</v>
      </c>
      <c r="K1815" t="s">
        <v>623</v>
      </c>
      <c r="L1815" t="s">
        <v>9233</v>
      </c>
      <c r="M1815">
        <v>1</v>
      </c>
      <c r="N1815" t="s">
        <v>11629</v>
      </c>
      <c r="O1815" s="1">
        <v>40909</v>
      </c>
      <c r="Q1815" t="s">
        <v>11681</v>
      </c>
      <c r="R1815" t="s">
        <v>73</v>
      </c>
      <c r="S1815">
        <v>1.2</v>
      </c>
      <c r="T1815">
        <v>1974</v>
      </c>
      <c r="U1815">
        <v>1974</v>
      </c>
      <c r="V1815">
        <v>0</v>
      </c>
      <c r="W1815" t="s">
        <v>11680</v>
      </c>
      <c r="X1815">
        <v>0</v>
      </c>
    </row>
    <row r="1816" spans="1:24">
      <c r="A1816" t="s">
        <v>8921</v>
      </c>
      <c r="B1816">
        <v>1</v>
      </c>
      <c r="C1816">
        <v>0</v>
      </c>
      <c r="D1816">
        <v>0</v>
      </c>
      <c r="E1816">
        <v>0</v>
      </c>
      <c r="F1816">
        <v>0</v>
      </c>
      <c r="G1816">
        <v>0</v>
      </c>
      <c r="H1816">
        <v>0</v>
      </c>
      <c r="I1816">
        <v>0</v>
      </c>
      <c r="J1816">
        <v>2017</v>
      </c>
      <c r="K1816" t="s">
        <v>623</v>
      </c>
      <c r="L1816" t="s">
        <v>9231</v>
      </c>
      <c r="M1816">
        <v>1</v>
      </c>
      <c r="N1816" t="s">
        <v>11629</v>
      </c>
      <c r="O1816" s="1">
        <v>40909</v>
      </c>
      <c r="Q1816" t="s">
        <v>11681</v>
      </c>
      <c r="R1816" t="s">
        <v>73</v>
      </c>
      <c r="S1816">
        <v>1.2</v>
      </c>
      <c r="T1816">
        <v>1987</v>
      </c>
      <c r="U1816">
        <v>1987</v>
      </c>
      <c r="V1816">
        <v>0</v>
      </c>
      <c r="W1816" t="s">
        <v>11680</v>
      </c>
      <c r="X1816">
        <v>0</v>
      </c>
    </row>
    <row r="1817" spans="1:24">
      <c r="A1817" t="s">
        <v>8921</v>
      </c>
      <c r="B1817">
        <v>1</v>
      </c>
      <c r="C1817">
        <v>0</v>
      </c>
      <c r="D1817">
        <v>0</v>
      </c>
      <c r="E1817">
        <v>0</v>
      </c>
      <c r="F1817">
        <v>0</v>
      </c>
      <c r="G1817">
        <v>0</v>
      </c>
      <c r="H1817">
        <v>0</v>
      </c>
      <c r="I1817">
        <v>0</v>
      </c>
      <c r="J1817">
        <v>2017</v>
      </c>
      <c r="K1817" t="s">
        <v>623</v>
      </c>
      <c r="L1817" t="s">
        <v>9229</v>
      </c>
      <c r="M1817">
        <v>1</v>
      </c>
      <c r="N1817" t="s">
        <v>11629</v>
      </c>
      <c r="O1817" s="1">
        <v>40909</v>
      </c>
      <c r="Q1817" t="s">
        <v>11681</v>
      </c>
      <c r="R1817" t="s">
        <v>73</v>
      </c>
      <c r="S1817">
        <v>1.2</v>
      </c>
      <c r="T1817">
        <v>2003</v>
      </c>
      <c r="U1817">
        <v>2003</v>
      </c>
      <c r="V1817">
        <v>0</v>
      </c>
      <c r="W1817" t="s">
        <v>11680</v>
      </c>
      <c r="X1817">
        <v>0</v>
      </c>
    </row>
    <row r="1818" spans="1:24">
      <c r="A1818" t="s">
        <v>8921</v>
      </c>
      <c r="B1818">
        <v>1</v>
      </c>
      <c r="C1818">
        <v>0</v>
      </c>
      <c r="D1818">
        <v>0</v>
      </c>
      <c r="E1818">
        <v>0</v>
      </c>
      <c r="F1818">
        <v>0</v>
      </c>
      <c r="G1818">
        <v>0</v>
      </c>
      <c r="H1818">
        <v>0</v>
      </c>
      <c r="I1818">
        <v>0</v>
      </c>
      <c r="J1818">
        <v>2017</v>
      </c>
      <c r="K1818" t="s">
        <v>623</v>
      </c>
      <c r="L1818" t="s">
        <v>9227</v>
      </c>
      <c r="M1818">
        <v>1</v>
      </c>
      <c r="N1818" t="s">
        <v>11629</v>
      </c>
      <c r="O1818" s="1">
        <v>40909</v>
      </c>
      <c r="Q1818" t="s">
        <v>11681</v>
      </c>
      <c r="R1818" t="s">
        <v>73</v>
      </c>
      <c r="S1818">
        <v>1.2</v>
      </c>
      <c r="T1818">
        <v>2011</v>
      </c>
      <c r="U1818">
        <v>2011</v>
      </c>
      <c r="V1818">
        <v>0</v>
      </c>
      <c r="W1818" t="s">
        <v>11680</v>
      </c>
      <c r="X1818">
        <v>0</v>
      </c>
    </row>
    <row r="1819" spans="1:24">
      <c r="A1819" t="s">
        <v>8921</v>
      </c>
      <c r="B1819">
        <v>1</v>
      </c>
      <c r="C1819">
        <v>0</v>
      </c>
      <c r="D1819">
        <v>0</v>
      </c>
      <c r="E1819">
        <v>0</v>
      </c>
      <c r="F1819">
        <v>0</v>
      </c>
      <c r="G1819">
        <v>0</v>
      </c>
      <c r="H1819">
        <v>0</v>
      </c>
      <c r="I1819">
        <v>0</v>
      </c>
      <c r="J1819">
        <v>2017</v>
      </c>
      <c r="K1819" t="s">
        <v>623</v>
      </c>
      <c r="L1819" t="s">
        <v>9225</v>
      </c>
      <c r="M1819">
        <v>1</v>
      </c>
      <c r="N1819" t="s">
        <v>11629</v>
      </c>
      <c r="O1819" s="1">
        <v>40909</v>
      </c>
      <c r="Q1819" t="s">
        <v>11681</v>
      </c>
      <c r="R1819" t="s">
        <v>73</v>
      </c>
      <c r="S1819">
        <v>1.2</v>
      </c>
      <c r="T1819">
        <v>2019</v>
      </c>
      <c r="U1819">
        <v>2019</v>
      </c>
      <c r="V1819">
        <v>0</v>
      </c>
      <c r="W1819" t="s">
        <v>11680</v>
      </c>
      <c r="X1819">
        <v>0</v>
      </c>
    </row>
    <row r="1820" spans="1:24">
      <c r="A1820" t="s">
        <v>8921</v>
      </c>
      <c r="B1820">
        <v>1</v>
      </c>
      <c r="C1820">
        <v>0</v>
      </c>
      <c r="D1820">
        <v>0</v>
      </c>
      <c r="E1820">
        <v>0</v>
      </c>
      <c r="F1820">
        <v>0</v>
      </c>
      <c r="G1820">
        <v>0</v>
      </c>
      <c r="H1820">
        <v>0</v>
      </c>
      <c r="I1820">
        <v>0</v>
      </c>
      <c r="J1820">
        <v>2017</v>
      </c>
      <c r="K1820" t="s">
        <v>623</v>
      </c>
      <c r="L1820" t="s">
        <v>9223</v>
      </c>
      <c r="M1820">
        <v>1</v>
      </c>
      <c r="N1820" t="s">
        <v>11629</v>
      </c>
      <c r="O1820" s="1">
        <v>40909</v>
      </c>
      <c r="Q1820" t="s">
        <v>11681</v>
      </c>
      <c r="R1820" t="s">
        <v>73</v>
      </c>
      <c r="S1820">
        <v>1.3</v>
      </c>
      <c r="T1820">
        <v>2027</v>
      </c>
      <c r="U1820">
        <v>2027</v>
      </c>
      <c r="V1820">
        <v>0</v>
      </c>
      <c r="W1820" t="s">
        <v>11680</v>
      </c>
      <c r="X1820">
        <v>0</v>
      </c>
    </row>
    <row r="1821" spans="1:24">
      <c r="A1821" t="s">
        <v>8921</v>
      </c>
      <c r="B1821">
        <v>1</v>
      </c>
      <c r="C1821">
        <v>0</v>
      </c>
      <c r="D1821">
        <v>0</v>
      </c>
      <c r="E1821">
        <v>0</v>
      </c>
      <c r="F1821">
        <v>0</v>
      </c>
      <c r="G1821">
        <v>0</v>
      </c>
      <c r="H1821">
        <v>0</v>
      </c>
      <c r="I1821">
        <v>0</v>
      </c>
      <c r="J1821">
        <v>2017</v>
      </c>
      <c r="K1821" t="s">
        <v>623</v>
      </c>
      <c r="L1821" t="s">
        <v>9221</v>
      </c>
      <c r="M1821">
        <v>1</v>
      </c>
      <c r="N1821" t="s">
        <v>11629</v>
      </c>
      <c r="O1821" s="1">
        <v>40909</v>
      </c>
      <c r="Q1821" t="s">
        <v>11681</v>
      </c>
      <c r="R1821" t="s">
        <v>73</v>
      </c>
      <c r="S1821">
        <v>1.3</v>
      </c>
      <c r="T1821">
        <v>2027</v>
      </c>
      <c r="U1821">
        <v>2027</v>
      </c>
      <c r="V1821">
        <v>0</v>
      </c>
      <c r="W1821" t="s">
        <v>11680</v>
      </c>
      <c r="X1821">
        <v>0</v>
      </c>
    </row>
    <row r="1822" spans="1:24">
      <c r="A1822" t="s">
        <v>8921</v>
      </c>
      <c r="B1822">
        <v>1</v>
      </c>
      <c r="C1822">
        <v>0</v>
      </c>
      <c r="D1822">
        <v>0</v>
      </c>
      <c r="E1822">
        <v>0</v>
      </c>
      <c r="F1822">
        <v>0</v>
      </c>
      <c r="G1822">
        <v>0</v>
      </c>
      <c r="H1822">
        <v>0</v>
      </c>
      <c r="I1822">
        <v>0</v>
      </c>
      <c r="J1822">
        <v>2017</v>
      </c>
      <c r="K1822" t="s">
        <v>623</v>
      </c>
      <c r="L1822" t="s">
        <v>9219</v>
      </c>
      <c r="M1822">
        <v>1</v>
      </c>
      <c r="N1822" t="s">
        <v>11629</v>
      </c>
      <c r="O1822" s="1">
        <v>40909</v>
      </c>
      <c r="Q1822" t="s">
        <v>11681</v>
      </c>
      <c r="R1822" t="s">
        <v>73</v>
      </c>
      <c r="S1822">
        <v>1.3</v>
      </c>
      <c r="T1822">
        <v>2076</v>
      </c>
      <c r="U1822">
        <v>2076</v>
      </c>
      <c r="V1822">
        <v>0</v>
      </c>
      <c r="W1822" t="s">
        <v>11680</v>
      </c>
      <c r="X1822">
        <v>0</v>
      </c>
    </row>
    <row r="1823" spans="1:24">
      <c r="A1823" t="s">
        <v>8921</v>
      </c>
      <c r="B1823">
        <v>1</v>
      </c>
      <c r="C1823">
        <v>0</v>
      </c>
      <c r="D1823">
        <v>0</v>
      </c>
      <c r="E1823">
        <v>0</v>
      </c>
      <c r="F1823">
        <v>0</v>
      </c>
      <c r="G1823">
        <v>0</v>
      </c>
      <c r="H1823">
        <v>0</v>
      </c>
      <c r="I1823">
        <v>0</v>
      </c>
      <c r="J1823">
        <v>2017</v>
      </c>
      <c r="K1823" t="s">
        <v>623</v>
      </c>
      <c r="L1823" t="s">
        <v>9217</v>
      </c>
      <c r="M1823">
        <v>1</v>
      </c>
      <c r="N1823" t="s">
        <v>11629</v>
      </c>
      <c r="O1823" s="1">
        <v>40909</v>
      </c>
      <c r="Q1823" t="s">
        <v>11681</v>
      </c>
      <c r="R1823" t="s">
        <v>73</v>
      </c>
      <c r="S1823">
        <v>1.3</v>
      </c>
      <c r="T1823">
        <v>2108</v>
      </c>
      <c r="U1823">
        <v>2108</v>
      </c>
      <c r="V1823">
        <v>0</v>
      </c>
      <c r="W1823" t="s">
        <v>11680</v>
      </c>
      <c r="X1823">
        <v>0</v>
      </c>
    </row>
    <row r="1824" spans="1:24">
      <c r="A1824" t="s">
        <v>8921</v>
      </c>
      <c r="B1824">
        <v>1</v>
      </c>
      <c r="C1824">
        <v>0</v>
      </c>
      <c r="D1824">
        <v>0</v>
      </c>
      <c r="E1824">
        <v>0</v>
      </c>
      <c r="F1824">
        <v>0</v>
      </c>
      <c r="G1824">
        <v>0</v>
      </c>
      <c r="H1824">
        <v>0</v>
      </c>
      <c r="I1824">
        <v>0</v>
      </c>
      <c r="J1824">
        <v>2017</v>
      </c>
      <c r="K1824" t="s">
        <v>623</v>
      </c>
      <c r="L1824" t="s">
        <v>9215</v>
      </c>
      <c r="M1824">
        <v>1</v>
      </c>
      <c r="N1824" t="s">
        <v>11629</v>
      </c>
      <c r="O1824" s="1">
        <v>40909</v>
      </c>
      <c r="Q1824" t="s">
        <v>11681</v>
      </c>
      <c r="R1824" t="s">
        <v>73</v>
      </c>
      <c r="S1824">
        <v>1.3</v>
      </c>
      <c r="T1824">
        <v>2126</v>
      </c>
      <c r="U1824">
        <v>2126</v>
      </c>
      <c r="V1824">
        <v>0</v>
      </c>
      <c r="W1824" t="s">
        <v>11680</v>
      </c>
      <c r="X1824">
        <v>0</v>
      </c>
    </row>
    <row r="1825" spans="1:24">
      <c r="A1825" t="s">
        <v>8921</v>
      </c>
      <c r="B1825">
        <v>1</v>
      </c>
      <c r="C1825">
        <v>0</v>
      </c>
      <c r="D1825">
        <v>0</v>
      </c>
      <c r="E1825">
        <v>0</v>
      </c>
      <c r="F1825">
        <v>0</v>
      </c>
      <c r="G1825">
        <v>0</v>
      </c>
      <c r="H1825">
        <v>0</v>
      </c>
      <c r="I1825">
        <v>0</v>
      </c>
      <c r="J1825">
        <v>2017</v>
      </c>
      <c r="K1825" t="s">
        <v>623</v>
      </c>
      <c r="L1825" t="s">
        <v>9214</v>
      </c>
      <c r="M1825">
        <v>1</v>
      </c>
      <c r="N1825" t="s">
        <v>11629</v>
      </c>
      <c r="O1825" s="1">
        <v>40909</v>
      </c>
      <c r="Q1825" t="s">
        <v>11681</v>
      </c>
      <c r="R1825" t="s">
        <v>73</v>
      </c>
      <c r="S1825">
        <v>1.4</v>
      </c>
      <c r="T1825">
        <v>2192</v>
      </c>
      <c r="U1825">
        <v>2192</v>
      </c>
      <c r="V1825">
        <v>0</v>
      </c>
      <c r="W1825" t="s">
        <v>11680</v>
      </c>
      <c r="X1825">
        <v>0</v>
      </c>
    </row>
    <row r="1826" spans="1:24">
      <c r="A1826" t="s">
        <v>8921</v>
      </c>
      <c r="B1826">
        <v>1</v>
      </c>
      <c r="C1826">
        <v>0</v>
      </c>
      <c r="D1826">
        <v>0</v>
      </c>
      <c r="E1826">
        <v>0</v>
      </c>
      <c r="F1826">
        <v>0</v>
      </c>
      <c r="G1826">
        <v>0</v>
      </c>
      <c r="H1826">
        <v>0</v>
      </c>
      <c r="I1826">
        <v>0</v>
      </c>
      <c r="J1826">
        <v>2017</v>
      </c>
      <c r="K1826" t="s">
        <v>623</v>
      </c>
      <c r="L1826" t="s">
        <v>9212</v>
      </c>
      <c r="M1826">
        <v>1</v>
      </c>
      <c r="N1826" t="s">
        <v>11629</v>
      </c>
      <c r="O1826" s="1">
        <v>40909</v>
      </c>
      <c r="Q1826" t="s">
        <v>11681</v>
      </c>
      <c r="R1826" t="s">
        <v>73</v>
      </c>
      <c r="S1826">
        <v>1.4</v>
      </c>
      <c r="T1826">
        <v>2237</v>
      </c>
      <c r="U1826">
        <v>2237</v>
      </c>
      <c r="V1826">
        <v>0</v>
      </c>
      <c r="W1826" t="s">
        <v>11680</v>
      </c>
      <c r="X1826">
        <v>0</v>
      </c>
    </row>
    <row r="1827" spans="1:24">
      <c r="A1827" t="s">
        <v>8921</v>
      </c>
      <c r="B1827">
        <v>1</v>
      </c>
      <c r="C1827">
        <v>0</v>
      </c>
      <c r="D1827">
        <v>0</v>
      </c>
      <c r="E1827">
        <v>0</v>
      </c>
      <c r="F1827">
        <v>0</v>
      </c>
      <c r="G1827">
        <v>0</v>
      </c>
      <c r="H1827">
        <v>0</v>
      </c>
      <c r="I1827">
        <v>0</v>
      </c>
      <c r="J1827">
        <v>2017</v>
      </c>
      <c r="K1827" t="s">
        <v>623</v>
      </c>
      <c r="L1827" t="s">
        <v>9210</v>
      </c>
      <c r="M1827">
        <v>1</v>
      </c>
      <c r="N1827" t="s">
        <v>11629</v>
      </c>
      <c r="O1827" s="1">
        <v>40909</v>
      </c>
      <c r="Q1827" t="s">
        <v>11681</v>
      </c>
      <c r="R1827" t="s">
        <v>73</v>
      </c>
      <c r="S1827">
        <v>1.4</v>
      </c>
      <c r="T1827">
        <v>2277</v>
      </c>
      <c r="U1827">
        <v>2277</v>
      </c>
      <c r="V1827">
        <v>0</v>
      </c>
      <c r="W1827" t="s">
        <v>11680</v>
      </c>
      <c r="X1827">
        <v>0</v>
      </c>
    </row>
    <row r="1828" spans="1:24">
      <c r="A1828" t="s">
        <v>8921</v>
      </c>
      <c r="B1828">
        <v>1</v>
      </c>
      <c r="C1828">
        <v>0</v>
      </c>
      <c r="D1828">
        <v>0</v>
      </c>
      <c r="E1828">
        <v>0</v>
      </c>
      <c r="F1828">
        <v>0</v>
      </c>
      <c r="G1828">
        <v>0</v>
      </c>
      <c r="H1828">
        <v>0</v>
      </c>
      <c r="I1828">
        <v>0</v>
      </c>
      <c r="J1828">
        <v>2017</v>
      </c>
      <c r="K1828" t="s">
        <v>623</v>
      </c>
      <c r="L1828" t="s">
        <v>9208</v>
      </c>
      <c r="M1828">
        <v>1</v>
      </c>
      <c r="N1828" t="s">
        <v>11629</v>
      </c>
      <c r="O1828" s="1">
        <v>40909</v>
      </c>
      <c r="Q1828" t="s">
        <v>11681</v>
      </c>
      <c r="R1828" t="s">
        <v>73</v>
      </c>
      <c r="S1828">
        <v>1.4</v>
      </c>
      <c r="T1828">
        <v>2311</v>
      </c>
      <c r="U1828">
        <v>2311</v>
      </c>
      <c r="V1828">
        <v>0</v>
      </c>
      <c r="W1828" t="s">
        <v>11680</v>
      </c>
      <c r="X1828">
        <v>0</v>
      </c>
    </row>
    <row r="1829" spans="1:24">
      <c r="A1829" t="s">
        <v>8921</v>
      </c>
      <c r="B1829">
        <v>1</v>
      </c>
      <c r="C1829">
        <v>0</v>
      </c>
      <c r="D1829">
        <v>0</v>
      </c>
      <c r="E1829">
        <v>0</v>
      </c>
      <c r="F1829">
        <v>0</v>
      </c>
      <c r="G1829">
        <v>0</v>
      </c>
      <c r="H1829">
        <v>0</v>
      </c>
      <c r="I1829">
        <v>0</v>
      </c>
      <c r="J1829">
        <v>2017</v>
      </c>
      <c r="K1829" t="s">
        <v>623</v>
      </c>
      <c r="L1829" t="s">
        <v>9206</v>
      </c>
      <c r="M1829">
        <v>1</v>
      </c>
      <c r="N1829" t="s">
        <v>11629</v>
      </c>
      <c r="O1829" s="1">
        <v>40909</v>
      </c>
      <c r="Q1829" t="s">
        <v>11681</v>
      </c>
      <c r="R1829" t="s">
        <v>73</v>
      </c>
      <c r="S1829">
        <v>1.5</v>
      </c>
      <c r="T1829">
        <v>2432</v>
      </c>
      <c r="U1829">
        <v>2432</v>
      </c>
      <c r="V1829">
        <v>0</v>
      </c>
      <c r="W1829" t="s">
        <v>11680</v>
      </c>
      <c r="X1829">
        <v>0</v>
      </c>
    </row>
    <row r="1830" spans="1:24">
      <c r="A1830" t="s">
        <v>8921</v>
      </c>
      <c r="B1830">
        <v>1</v>
      </c>
      <c r="C1830">
        <v>0</v>
      </c>
      <c r="D1830">
        <v>0</v>
      </c>
      <c r="E1830">
        <v>0</v>
      </c>
      <c r="F1830">
        <v>0</v>
      </c>
      <c r="G1830">
        <v>0</v>
      </c>
      <c r="H1830">
        <v>0</v>
      </c>
      <c r="I1830">
        <v>0</v>
      </c>
      <c r="J1830">
        <v>2017</v>
      </c>
      <c r="K1830" t="s">
        <v>623</v>
      </c>
      <c r="L1830" t="s">
        <v>9204</v>
      </c>
      <c r="M1830">
        <v>1</v>
      </c>
      <c r="N1830" t="s">
        <v>11629</v>
      </c>
      <c r="O1830" s="1">
        <v>40909</v>
      </c>
      <c r="Q1830" t="s">
        <v>11681</v>
      </c>
      <c r="R1830" t="s">
        <v>73</v>
      </c>
      <c r="S1830">
        <v>1.5</v>
      </c>
      <c r="T1830">
        <v>2432</v>
      </c>
      <c r="U1830">
        <v>2432</v>
      </c>
      <c r="V1830">
        <v>0</v>
      </c>
      <c r="W1830" t="s">
        <v>11680</v>
      </c>
      <c r="X1830">
        <v>0</v>
      </c>
    </row>
    <row r="1831" spans="1:24">
      <c r="A1831" t="s">
        <v>8921</v>
      </c>
      <c r="B1831">
        <v>1</v>
      </c>
      <c r="C1831">
        <v>0</v>
      </c>
      <c r="D1831">
        <v>0</v>
      </c>
      <c r="E1831">
        <v>0</v>
      </c>
      <c r="F1831">
        <v>0</v>
      </c>
      <c r="G1831">
        <v>0</v>
      </c>
      <c r="H1831">
        <v>0</v>
      </c>
      <c r="I1831">
        <v>0</v>
      </c>
      <c r="J1831">
        <v>2017</v>
      </c>
      <c r="K1831" t="s">
        <v>623</v>
      </c>
      <c r="L1831" t="s">
        <v>9202</v>
      </c>
      <c r="M1831">
        <v>1</v>
      </c>
      <c r="N1831" t="s">
        <v>11629</v>
      </c>
      <c r="O1831" s="1">
        <v>40909</v>
      </c>
      <c r="Q1831" t="s">
        <v>11681</v>
      </c>
      <c r="R1831" t="s">
        <v>73</v>
      </c>
      <c r="S1831">
        <v>1.5</v>
      </c>
      <c r="T1831">
        <v>2432</v>
      </c>
      <c r="U1831">
        <v>2432</v>
      </c>
      <c r="V1831">
        <v>0</v>
      </c>
      <c r="W1831" t="s">
        <v>11680</v>
      </c>
      <c r="X1831">
        <v>0</v>
      </c>
    </row>
    <row r="1832" spans="1:24">
      <c r="A1832" t="s">
        <v>8921</v>
      </c>
      <c r="B1832">
        <v>1</v>
      </c>
      <c r="C1832">
        <v>0</v>
      </c>
      <c r="D1832">
        <v>0</v>
      </c>
      <c r="E1832">
        <v>0</v>
      </c>
      <c r="F1832">
        <v>0</v>
      </c>
      <c r="G1832">
        <v>0</v>
      </c>
      <c r="H1832">
        <v>0</v>
      </c>
      <c r="I1832">
        <v>0</v>
      </c>
      <c r="J1832">
        <v>2017</v>
      </c>
      <c r="K1832" t="s">
        <v>623</v>
      </c>
      <c r="L1832" t="s">
        <v>9200</v>
      </c>
      <c r="M1832">
        <v>1</v>
      </c>
      <c r="N1832" t="s">
        <v>11629</v>
      </c>
      <c r="O1832" s="1">
        <v>40909</v>
      </c>
      <c r="Q1832" t="s">
        <v>11681</v>
      </c>
      <c r="R1832" t="s">
        <v>73</v>
      </c>
      <c r="S1832">
        <v>1.5</v>
      </c>
      <c r="T1832">
        <v>2449</v>
      </c>
      <c r="U1832">
        <v>2449</v>
      </c>
      <c r="V1832">
        <v>0</v>
      </c>
      <c r="W1832" t="s">
        <v>11680</v>
      </c>
      <c r="X1832">
        <v>0</v>
      </c>
    </row>
    <row r="1833" spans="1:24">
      <c r="A1833" t="s">
        <v>8921</v>
      </c>
      <c r="B1833">
        <v>1</v>
      </c>
      <c r="C1833">
        <v>0</v>
      </c>
      <c r="D1833">
        <v>0</v>
      </c>
      <c r="E1833">
        <v>0</v>
      </c>
      <c r="F1833">
        <v>0</v>
      </c>
      <c r="G1833">
        <v>0</v>
      </c>
      <c r="H1833">
        <v>0</v>
      </c>
      <c r="I1833">
        <v>0</v>
      </c>
      <c r="J1833">
        <v>2017</v>
      </c>
      <c r="K1833" t="s">
        <v>623</v>
      </c>
      <c r="L1833" t="s">
        <v>9198</v>
      </c>
      <c r="M1833">
        <v>1</v>
      </c>
      <c r="N1833" t="s">
        <v>11629</v>
      </c>
      <c r="O1833" s="1">
        <v>40909</v>
      </c>
      <c r="Q1833" t="s">
        <v>11681</v>
      </c>
      <c r="R1833" t="s">
        <v>73</v>
      </c>
      <c r="S1833">
        <v>1.6</v>
      </c>
      <c r="T1833">
        <v>2595</v>
      </c>
      <c r="U1833">
        <v>2595</v>
      </c>
      <c r="V1833">
        <v>0</v>
      </c>
      <c r="W1833" t="s">
        <v>11680</v>
      </c>
      <c r="X1833">
        <v>0</v>
      </c>
    </row>
    <row r="1834" spans="1:24">
      <c r="A1834" t="s">
        <v>8921</v>
      </c>
      <c r="B1834">
        <v>1</v>
      </c>
      <c r="C1834">
        <v>0</v>
      </c>
      <c r="D1834">
        <v>0</v>
      </c>
      <c r="E1834">
        <v>0</v>
      </c>
      <c r="F1834">
        <v>0</v>
      </c>
      <c r="G1834">
        <v>0</v>
      </c>
      <c r="H1834">
        <v>0</v>
      </c>
      <c r="I1834">
        <v>0</v>
      </c>
      <c r="J1834">
        <v>2017</v>
      </c>
      <c r="K1834" t="s">
        <v>623</v>
      </c>
      <c r="L1834" t="s">
        <v>9196</v>
      </c>
      <c r="M1834">
        <v>1</v>
      </c>
      <c r="N1834" t="s">
        <v>11629</v>
      </c>
      <c r="O1834" s="1">
        <v>40909</v>
      </c>
      <c r="Q1834" t="s">
        <v>11681</v>
      </c>
      <c r="R1834" t="s">
        <v>73</v>
      </c>
      <c r="S1834">
        <v>1.6</v>
      </c>
      <c r="T1834">
        <v>2604</v>
      </c>
      <c r="U1834">
        <v>2604</v>
      </c>
      <c r="V1834">
        <v>0</v>
      </c>
      <c r="W1834" t="s">
        <v>11680</v>
      </c>
      <c r="X1834">
        <v>0</v>
      </c>
    </row>
    <row r="1835" spans="1:24">
      <c r="A1835" t="s">
        <v>8921</v>
      </c>
      <c r="B1835">
        <v>1</v>
      </c>
      <c r="C1835">
        <v>0</v>
      </c>
      <c r="D1835">
        <v>0</v>
      </c>
      <c r="E1835">
        <v>0</v>
      </c>
      <c r="F1835">
        <v>0</v>
      </c>
      <c r="G1835">
        <v>0</v>
      </c>
      <c r="H1835">
        <v>0</v>
      </c>
      <c r="I1835">
        <v>0</v>
      </c>
      <c r="J1835">
        <v>2017</v>
      </c>
      <c r="K1835" t="s">
        <v>623</v>
      </c>
      <c r="L1835" t="s">
        <v>9194</v>
      </c>
      <c r="M1835">
        <v>1</v>
      </c>
      <c r="N1835" t="s">
        <v>11629</v>
      </c>
      <c r="O1835" s="1">
        <v>40909</v>
      </c>
      <c r="Q1835" t="s">
        <v>11681</v>
      </c>
      <c r="R1835" t="s">
        <v>73</v>
      </c>
      <c r="S1835">
        <v>1.7</v>
      </c>
      <c r="T1835">
        <v>2781</v>
      </c>
      <c r="U1835">
        <v>2781</v>
      </c>
      <c r="V1835">
        <v>0</v>
      </c>
      <c r="W1835" t="s">
        <v>11680</v>
      </c>
      <c r="X1835">
        <v>0</v>
      </c>
    </row>
    <row r="1836" spans="1:24">
      <c r="A1836" t="s">
        <v>8921</v>
      </c>
      <c r="B1836">
        <v>1</v>
      </c>
      <c r="C1836">
        <v>0</v>
      </c>
      <c r="D1836">
        <v>0</v>
      </c>
      <c r="E1836">
        <v>0</v>
      </c>
      <c r="F1836">
        <v>0</v>
      </c>
      <c r="G1836">
        <v>0</v>
      </c>
      <c r="H1836">
        <v>0</v>
      </c>
      <c r="I1836">
        <v>0</v>
      </c>
      <c r="J1836">
        <v>2017</v>
      </c>
      <c r="K1836" t="s">
        <v>623</v>
      </c>
      <c r="L1836" t="s">
        <v>9192</v>
      </c>
      <c r="M1836">
        <v>1</v>
      </c>
      <c r="N1836" t="s">
        <v>11629</v>
      </c>
      <c r="O1836" s="1">
        <v>40909</v>
      </c>
      <c r="Q1836" t="s">
        <v>11681</v>
      </c>
      <c r="R1836" t="s">
        <v>73</v>
      </c>
      <c r="S1836">
        <v>1.8</v>
      </c>
      <c r="T1836">
        <v>2838</v>
      </c>
      <c r="U1836">
        <v>2838</v>
      </c>
      <c r="V1836">
        <v>0</v>
      </c>
      <c r="W1836" t="s">
        <v>11680</v>
      </c>
      <c r="X1836">
        <v>0</v>
      </c>
    </row>
    <row r="1837" spans="1:24">
      <c r="A1837" t="s">
        <v>8921</v>
      </c>
      <c r="B1837">
        <v>1</v>
      </c>
      <c r="C1837">
        <v>0</v>
      </c>
      <c r="D1837">
        <v>0</v>
      </c>
      <c r="E1837">
        <v>0</v>
      </c>
      <c r="F1837">
        <v>0</v>
      </c>
      <c r="G1837">
        <v>0</v>
      </c>
      <c r="H1837">
        <v>0</v>
      </c>
      <c r="I1837">
        <v>0</v>
      </c>
      <c r="J1837">
        <v>2017</v>
      </c>
      <c r="K1837" t="s">
        <v>623</v>
      </c>
      <c r="L1837" t="s">
        <v>9190</v>
      </c>
      <c r="M1837">
        <v>1</v>
      </c>
      <c r="N1837" t="s">
        <v>11629</v>
      </c>
      <c r="O1837" s="1">
        <v>40909</v>
      </c>
      <c r="Q1837" t="s">
        <v>11681</v>
      </c>
      <c r="R1837" t="s">
        <v>73</v>
      </c>
      <c r="S1837">
        <v>2</v>
      </c>
      <c r="T1837">
        <v>3195</v>
      </c>
      <c r="U1837">
        <v>3195</v>
      </c>
      <c r="V1837">
        <v>0</v>
      </c>
      <c r="W1837" t="s">
        <v>11680</v>
      </c>
      <c r="X1837">
        <v>0</v>
      </c>
    </row>
    <row r="1838" spans="1:24">
      <c r="A1838" t="s">
        <v>8921</v>
      </c>
      <c r="B1838">
        <v>1</v>
      </c>
      <c r="C1838">
        <v>0</v>
      </c>
      <c r="D1838">
        <v>0</v>
      </c>
      <c r="E1838">
        <v>0</v>
      </c>
      <c r="F1838">
        <v>0</v>
      </c>
      <c r="G1838">
        <v>0</v>
      </c>
      <c r="H1838">
        <v>0</v>
      </c>
      <c r="I1838">
        <v>0</v>
      </c>
      <c r="J1838">
        <v>2017</v>
      </c>
      <c r="K1838" t="s">
        <v>623</v>
      </c>
      <c r="L1838" t="s">
        <v>6042</v>
      </c>
      <c r="M1838">
        <v>1</v>
      </c>
      <c r="N1838" t="s">
        <v>11629</v>
      </c>
      <c r="O1838" s="1">
        <v>40909</v>
      </c>
      <c r="Q1838" t="s">
        <v>11681</v>
      </c>
      <c r="R1838" t="s">
        <v>73</v>
      </c>
      <c r="S1838">
        <v>2</v>
      </c>
      <c r="T1838">
        <v>3918</v>
      </c>
      <c r="U1838">
        <v>3918</v>
      </c>
      <c r="V1838">
        <v>0</v>
      </c>
      <c r="W1838" t="s">
        <v>11680</v>
      </c>
      <c r="X1838">
        <v>0</v>
      </c>
    </row>
    <row r="1839" spans="1:24">
      <c r="A1839" t="s">
        <v>8921</v>
      </c>
      <c r="B1839">
        <v>1</v>
      </c>
      <c r="C1839">
        <v>0</v>
      </c>
      <c r="D1839">
        <v>0</v>
      </c>
      <c r="E1839">
        <v>0</v>
      </c>
      <c r="F1839">
        <v>0</v>
      </c>
      <c r="G1839">
        <v>0</v>
      </c>
      <c r="H1839">
        <v>0</v>
      </c>
      <c r="I1839">
        <v>0</v>
      </c>
      <c r="J1839">
        <v>2017</v>
      </c>
      <c r="K1839" t="s">
        <v>623</v>
      </c>
      <c r="L1839" t="s">
        <v>7435</v>
      </c>
      <c r="M1839">
        <v>1</v>
      </c>
      <c r="N1839" t="s">
        <v>11629</v>
      </c>
      <c r="O1839" s="1">
        <v>40909</v>
      </c>
      <c r="Q1839" t="s">
        <v>11681</v>
      </c>
      <c r="R1839" t="s">
        <v>73</v>
      </c>
      <c r="S1839">
        <v>2</v>
      </c>
      <c r="T1839">
        <v>3243</v>
      </c>
      <c r="U1839">
        <v>3243</v>
      </c>
      <c r="V1839">
        <v>0</v>
      </c>
      <c r="W1839" t="s">
        <v>11680</v>
      </c>
      <c r="X1839">
        <v>0</v>
      </c>
    </row>
    <row r="1840" spans="1:24">
      <c r="A1840" t="s">
        <v>8921</v>
      </c>
      <c r="B1840">
        <v>1</v>
      </c>
      <c r="C1840">
        <v>0</v>
      </c>
      <c r="D1840">
        <v>0</v>
      </c>
      <c r="E1840">
        <v>0</v>
      </c>
      <c r="F1840">
        <v>0</v>
      </c>
      <c r="G1840">
        <v>0</v>
      </c>
      <c r="H1840">
        <v>0</v>
      </c>
      <c r="I1840">
        <v>0</v>
      </c>
      <c r="J1840">
        <v>2017</v>
      </c>
      <c r="K1840" t="s">
        <v>623</v>
      </c>
      <c r="L1840" t="s">
        <v>9187</v>
      </c>
      <c r="M1840">
        <v>1</v>
      </c>
      <c r="N1840" t="s">
        <v>11629</v>
      </c>
      <c r="O1840" s="1">
        <v>40909</v>
      </c>
      <c r="Q1840" t="s">
        <v>11681</v>
      </c>
      <c r="R1840" t="s">
        <v>73</v>
      </c>
      <c r="S1840">
        <v>2.1</v>
      </c>
      <c r="T1840">
        <v>3446</v>
      </c>
      <c r="U1840">
        <v>3446</v>
      </c>
      <c r="V1840">
        <v>0</v>
      </c>
      <c r="W1840" t="s">
        <v>11680</v>
      </c>
      <c r="X1840">
        <v>0</v>
      </c>
    </row>
    <row r="1841" spans="1:24">
      <c r="A1841" t="s">
        <v>8921</v>
      </c>
      <c r="B1841">
        <v>1</v>
      </c>
      <c r="C1841">
        <v>0</v>
      </c>
      <c r="D1841">
        <v>0</v>
      </c>
      <c r="E1841">
        <v>0</v>
      </c>
      <c r="F1841">
        <v>0</v>
      </c>
      <c r="G1841">
        <v>0</v>
      </c>
      <c r="H1841">
        <v>0</v>
      </c>
      <c r="I1841">
        <v>0</v>
      </c>
      <c r="J1841">
        <v>2017</v>
      </c>
      <c r="K1841" t="s">
        <v>623</v>
      </c>
      <c r="L1841" t="s">
        <v>9185</v>
      </c>
      <c r="M1841">
        <v>1</v>
      </c>
      <c r="N1841" t="s">
        <v>11629</v>
      </c>
      <c r="O1841" s="1">
        <v>40909</v>
      </c>
      <c r="Q1841" t="s">
        <v>11681</v>
      </c>
      <c r="R1841" t="s">
        <v>73</v>
      </c>
      <c r="S1841">
        <v>2.2000000000000002</v>
      </c>
      <c r="T1841">
        <v>3568</v>
      </c>
      <c r="U1841">
        <v>3568</v>
      </c>
      <c r="V1841">
        <v>0</v>
      </c>
      <c r="W1841" t="s">
        <v>11680</v>
      </c>
      <c r="X1841">
        <v>0</v>
      </c>
    </row>
    <row r="1842" spans="1:24">
      <c r="A1842" t="s">
        <v>8921</v>
      </c>
      <c r="B1842">
        <v>1</v>
      </c>
      <c r="C1842">
        <v>0</v>
      </c>
      <c r="D1842">
        <v>0</v>
      </c>
      <c r="E1842">
        <v>0</v>
      </c>
      <c r="F1842">
        <v>0</v>
      </c>
      <c r="G1842">
        <v>0</v>
      </c>
      <c r="H1842">
        <v>0</v>
      </c>
      <c r="I1842">
        <v>0</v>
      </c>
      <c r="J1842">
        <v>2017</v>
      </c>
      <c r="K1842" t="s">
        <v>623</v>
      </c>
      <c r="L1842" t="s">
        <v>9183</v>
      </c>
      <c r="M1842">
        <v>1</v>
      </c>
      <c r="N1842" t="s">
        <v>11629</v>
      </c>
      <c r="O1842" s="1">
        <v>40909</v>
      </c>
      <c r="Q1842" t="s">
        <v>11681</v>
      </c>
      <c r="R1842" t="s">
        <v>73</v>
      </c>
      <c r="S1842">
        <v>2.2000000000000002</v>
      </c>
      <c r="T1842">
        <v>3568</v>
      </c>
      <c r="U1842">
        <v>3568</v>
      </c>
      <c r="V1842">
        <v>0</v>
      </c>
      <c r="W1842" t="s">
        <v>11680</v>
      </c>
      <c r="X1842">
        <v>0</v>
      </c>
    </row>
    <row r="1843" spans="1:24">
      <c r="A1843" t="s">
        <v>8921</v>
      </c>
      <c r="B1843">
        <v>1</v>
      </c>
      <c r="C1843">
        <v>0</v>
      </c>
      <c r="D1843">
        <v>0</v>
      </c>
      <c r="E1843">
        <v>0</v>
      </c>
      <c r="F1843">
        <v>0</v>
      </c>
      <c r="G1843">
        <v>0</v>
      </c>
      <c r="H1843">
        <v>0</v>
      </c>
      <c r="I1843">
        <v>0</v>
      </c>
      <c r="J1843">
        <v>2017</v>
      </c>
      <c r="K1843" t="s">
        <v>623</v>
      </c>
      <c r="L1843" t="s">
        <v>9181</v>
      </c>
      <c r="M1843">
        <v>1</v>
      </c>
      <c r="N1843" t="s">
        <v>11629</v>
      </c>
      <c r="O1843" s="1">
        <v>40909</v>
      </c>
      <c r="Q1843" t="s">
        <v>11681</v>
      </c>
      <c r="R1843" t="s">
        <v>73</v>
      </c>
      <c r="S1843">
        <v>2.2999999999999998</v>
      </c>
      <c r="T1843">
        <v>3649</v>
      </c>
      <c r="U1843">
        <v>3649</v>
      </c>
      <c r="V1843">
        <v>0</v>
      </c>
      <c r="W1843" t="s">
        <v>11680</v>
      </c>
      <c r="X1843">
        <v>0</v>
      </c>
    </row>
    <row r="1844" spans="1:24">
      <c r="A1844" t="s">
        <v>8921</v>
      </c>
      <c r="B1844">
        <v>1</v>
      </c>
      <c r="C1844">
        <v>0</v>
      </c>
      <c r="D1844">
        <v>0</v>
      </c>
      <c r="E1844">
        <v>0</v>
      </c>
      <c r="F1844">
        <v>0</v>
      </c>
      <c r="G1844">
        <v>0</v>
      </c>
      <c r="H1844">
        <v>0</v>
      </c>
      <c r="I1844">
        <v>0</v>
      </c>
      <c r="J1844">
        <v>2017</v>
      </c>
      <c r="K1844" t="s">
        <v>623</v>
      </c>
      <c r="L1844" t="s">
        <v>9179</v>
      </c>
      <c r="M1844">
        <v>1</v>
      </c>
      <c r="N1844" t="s">
        <v>11629</v>
      </c>
      <c r="O1844" s="1">
        <v>40909</v>
      </c>
      <c r="Q1844" t="s">
        <v>11681</v>
      </c>
      <c r="R1844" t="s">
        <v>73</v>
      </c>
      <c r="S1844">
        <v>2.2999999999999998</v>
      </c>
      <c r="T1844">
        <v>3786</v>
      </c>
      <c r="U1844">
        <v>3786</v>
      </c>
      <c r="V1844">
        <v>0</v>
      </c>
      <c r="W1844" t="s">
        <v>11680</v>
      </c>
      <c r="X1844">
        <v>0</v>
      </c>
    </row>
    <row r="1845" spans="1:24">
      <c r="A1845" t="s">
        <v>8921</v>
      </c>
      <c r="B1845">
        <v>1</v>
      </c>
      <c r="C1845">
        <v>0</v>
      </c>
      <c r="D1845">
        <v>0</v>
      </c>
      <c r="E1845">
        <v>0</v>
      </c>
      <c r="F1845">
        <v>0</v>
      </c>
      <c r="G1845">
        <v>0</v>
      </c>
      <c r="H1845">
        <v>0</v>
      </c>
      <c r="I1845">
        <v>0</v>
      </c>
      <c r="J1845">
        <v>2017</v>
      </c>
      <c r="K1845" t="s">
        <v>623</v>
      </c>
      <c r="L1845" t="s">
        <v>7655</v>
      </c>
      <c r="M1845">
        <v>1</v>
      </c>
      <c r="N1845" t="s">
        <v>11629</v>
      </c>
      <c r="O1845" s="1">
        <v>40909</v>
      </c>
      <c r="Q1845" t="s">
        <v>11681</v>
      </c>
      <c r="R1845" t="s">
        <v>73</v>
      </c>
      <c r="S1845">
        <v>2.5</v>
      </c>
      <c r="T1845">
        <v>4006</v>
      </c>
      <c r="U1845">
        <v>4006</v>
      </c>
      <c r="V1845">
        <v>0</v>
      </c>
      <c r="W1845" t="s">
        <v>11680</v>
      </c>
      <c r="X1845">
        <v>0</v>
      </c>
    </row>
    <row r="1846" spans="1:24">
      <c r="A1846" t="s">
        <v>8921</v>
      </c>
      <c r="B1846">
        <v>1</v>
      </c>
      <c r="C1846">
        <v>0</v>
      </c>
      <c r="D1846">
        <v>0</v>
      </c>
      <c r="E1846">
        <v>0</v>
      </c>
      <c r="F1846">
        <v>0</v>
      </c>
      <c r="G1846">
        <v>0</v>
      </c>
      <c r="H1846">
        <v>0</v>
      </c>
      <c r="I1846">
        <v>0</v>
      </c>
      <c r="J1846">
        <v>2017</v>
      </c>
      <c r="K1846" t="s">
        <v>623</v>
      </c>
      <c r="L1846" t="s">
        <v>9176</v>
      </c>
      <c r="M1846">
        <v>1</v>
      </c>
      <c r="N1846" t="s">
        <v>11629</v>
      </c>
      <c r="O1846" s="1">
        <v>40909</v>
      </c>
      <c r="Q1846" t="s">
        <v>11681</v>
      </c>
      <c r="R1846" t="s">
        <v>73</v>
      </c>
      <c r="S1846">
        <v>2.5</v>
      </c>
      <c r="T1846">
        <v>4054</v>
      </c>
      <c r="U1846">
        <v>4054</v>
      </c>
      <c r="V1846">
        <v>0</v>
      </c>
      <c r="W1846" t="s">
        <v>11680</v>
      </c>
      <c r="X1846">
        <v>0</v>
      </c>
    </row>
    <row r="1847" spans="1:24">
      <c r="A1847" t="s">
        <v>8921</v>
      </c>
      <c r="B1847">
        <v>1</v>
      </c>
      <c r="C1847">
        <v>0</v>
      </c>
      <c r="D1847">
        <v>0</v>
      </c>
      <c r="E1847">
        <v>0</v>
      </c>
      <c r="F1847">
        <v>0</v>
      </c>
      <c r="G1847">
        <v>0</v>
      </c>
      <c r="H1847">
        <v>0</v>
      </c>
      <c r="I1847">
        <v>0</v>
      </c>
      <c r="J1847">
        <v>2017</v>
      </c>
      <c r="K1847" t="s">
        <v>623</v>
      </c>
      <c r="L1847" t="s">
        <v>9174</v>
      </c>
      <c r="M1847">
        <v>1</v>
      </c>
      <c r="N1847" t="s">
        <v>11629</v>
      </c>
      <c r="O1847" s="1">
        <v>40909</v>
      </c>
      <c r="Q1847" t="s">
        <v>11681</v>
      </c>
      <c r="R1847" t="s">
        <v>73</v>
      </c>
      <c r="S1847">
        <v>3</v>
      </c>
      <c r="T1847">
        <v>4865</v>
      </c>
      <c r="U1847">
        <v>4865</v>
      </c>
      <c r="V1847">
        <v>0</v>
      </c>
      <c r="W1847" t="s">
        <v>11680</v>
      </c>
      <c r="X1847">
        <v>0</v>
      </c>
    </row>
    <row r="1848" spans="1:24">
      <c r="A1848" t="s">
        <v>8921</v>
      </c>
      <c r="B1848">
        <v>1</v>
      </c>
      <c r="C1848">
        <v>0</v>
      </c>
      <c r="D1848">
        <v>0</v>
      </c>
      <c r="E1848">
        <v>0</v>
      </c>
      <c r="F1848">
        <v>0</v>
      </c>
      <c r="G1848">
        <v>0</v>
      </c>
      <c r="H1848">
        <v>0</v>
      </c>
      <c r="I1848">
        <v>0</v>
      </c>
      <c r="J1848">
        <v>2017</v>
      </c>
      <c r="K1848" t="s">
        <v>623</v>
      </c>
      <c r="L1848" t="s">
        <v>9172</v>
      </c>
      <c r="M1848">
        <v>1</v>
      </c>
      <c r="N1848" t="s">
        <v>11629</v>
      </c>
      <c r="O1848" s="1">
        <v>40909</v>
      </c>
      <c r="Q1848" t="s">
        <v>11681</v>
      </c>
      <c r="R1848" t="s">
        <v>73</v>
      </c>
      <c r="S1848">
        <v>3</v>
      </c>
      <c r="T1848">
        <v>4865</v>
      </c>
      <c r="U1848">
        <v>4865</v>
      </c>
      <c r="V1848">
        <v>0</v>
      </c>
      <c r="W1848" t="s">
        <v>11680</v>
      </c>
      <c r="X1848">
        <v>0</v>
      </c>
    </row>
    <row r="1849" spans="1:24">
      <c r="A1849" t="s">
        <v>8921</v>
      </c>
      <c r="B1849">
        <v>1</v>
      </c>
      <c r="C1849">
        <v>0</v>
      </c>
      <c r="D1849">
        <v>0</v>
      </c>
      <c r="E1849">
        <v>0</v>
      </c>
      <c r="F1849">
        <v>0</v>
      </c>
      <c r="G1849">
        <v>0</v>
      </c>
      <c r="H1849">
        <v>0</v>
      </c>
      <c r="I1849">
        <v>0</v>
      </c>
      <c r="J1849">
        <v>2017</v>
      </c>
      <c r="K1849" t="s">
        <v>623</v>
      </c>
      <c r="L1849" t="s">
        <v>9170</v>
      </c>
      <c r="M1849">
        <v>1</v>
      </c>
      <c r="N1849" t="s">
        <v>11629</v>
      </c>
      <c r="O1849" s="1">
        <v>40909</v>
      </c>
      <c r="Q1849" t="s">
        <v>11681</v>
      </c>
      <c r="R1849" t="s">
        <v>73</v>
      </c>
      <c r="S1849">
        <v>3</v>
      </c>
      <c r="T1849">
        <v>4865</v>
      </c>
      <c r="U1849">
        <v>4865</v>
      </c>
      <c r="V1849">
        <v>0</v>
      </c>
      <c r="W1849" t="s">
        <v>11680</v>
      </c>
      <c r="X1849">
        <v>0</v>
      </c>
    </row>
    <row r="1850" spans="1:24">
      <c r="A1850" t="s">
        <v>8921</v>
      </c>
      <c r="B1850">
        <v>1</v>
      </c>
      <c r="C1850">
        <v>0</v>
      </c>
      <c r="D1850">
        <v>0</v>
      </c>
      <c r="E1850">
        <v>0</v>
      </c>
      <c r="F1850">
        <v>0</v>
      </c>
      <c r="G1850">
        <v>0</v>
      </c>
      <c r="H1850">
        <v>0</v>
      </c>
      <c r="I1850">
        <v>0</v>
      </c>
      <c r="J1850">
        <v>2017</v>
      </c>
      <c r="K1850" t="s">
        <v>623</v>
      </c>
      <c r="L1850" t="s">
        <v>9168</v>
      </c>
      <c r="M1850">
        <v>1</v>
      </c>
      <c r="N1850" t="s">
        <v>11629</v>
      </c>
      <c r="O1850" s="1">
        <v>40909</v>
      </c>
      <c r="Q1850" t="s">
        <v>11681</v>
      </c>
      <c r="R1850" t="s">
        <v>73</v>
      </c>
      <c r="S1850">
        <v>4.0999999999999996</v>
      </c>
      <c r="T1850">
        <v>6689</v>
      </c>
      <c r="U1850">
        <v>6689</v>
      </c>
      <c r="V1850">
        <v>0</v>
      </c>
      <c r="W1850" t="s">
        <v>11680</v>
      </c>
      <c r="X1850">
        <v>0</v>
      </c>
    </row>
    <row r="1851" spans="1:24">
      <c r="A1851" t="s">
        <v>8921</v>
      </c>
      <c r="B1851">
        <v>1</v>
      </c>
      <c r="C1851">
        <v>0</v>
      </c>
      <c r="D1851">
        <v>0</v>
      </c>
      <c r="E1851">
        <v>0</v>
      </c>
      <c r="F1851">
        <v>0</v>
      </c>
      <c r="G1851">
        <v>0</v>
      </c>
      <c r="H1851">
        <v>0</v>
      </c>
      <c r="I1851">
        <v>0</v>
      </c>
      <c r="J1851">
        <v>2017</v>
      </c>
      <c r="K1851" t="s">
        <v>623</v>
      </c>
      <c r="L1851" t="s">
        <v>9166</v>
      </c>
      <c r="M1851">
        <v>1</v>
      </c>
      <c r="N1851" t="s">
        <v>11629</v>
      </c>
      <c r="O1851" s="1">
        <v>40909</v>
      </c>
      <c r="Q1851" t="s">
        <v>11681</v>
      </c>
      <c r="R1851" t="s">
        <v>73</v>
      </c>
      <c r="S1851">
        <v>2.0299999999999998</v>
      </c>
      <c r="T1851">
        <v>3568.82</v>
      </c>
      <c r="U1851">
        <v>3568.82</v>
      </c>
      <c r="V1851">
        <v>0</v>
      </c>
      <c r="W1851" t="s">
        <v>11680</v>
      </c>
      <c r="X1851">
        <v>0</v>
      </c>
    </row>
    <row r="1852" spans="1:24">
      <c r="A1852" t="s">
        <v>8921</v>
      </c>
      <c r="B1852">
        <v>1</v>
      </c>
      <c r="C1852">
        <v>0</v>
      </c>
      <c r="D1852">
        <v>0</v>
      </c>
      <c r="E1852">
        <v>0</v>
      </c>
      <c r="F1852">
        <v>0</v>
      </c>
      <c r="G1852">
        <v>0</v>
      </c>
      <c r="H1852">
        <v>0</v>
      </c>
      <c r="I1852">
        <v>0</v>
      </c>
      <c r="J1852">
        <v>2017</v>
      </c>
      <c r="K1852" t="s">
        <v>623</v>
      </c>
      <c r="L1852" t="s">
        <v>9166</v>
      </c>
      <c r="M1852">
        <v>2</v>
      </c>
      <c r="N1852" t="s">
        <v>11629</v>
      </c>
      <c r="O1852" s="1">
        <v>40544</v>
      </c>
      <c r="Q1852" t="s">
        <v>11681</v>
      </c>
      <c r="R1852" t="s">
        <v>73</v>
      </c>
      <c r="S1852">
        <v>0.8</v>
      </c>
      <c r="T1852">
        <v>1401.6</v>
      </c>
      <c r="U1852">
        <v>1401.6</v>
      </c>
      <c r="V1852">
        <v>0</v>
      </c>
      <c r="W1852" t="s">
        <v>11680</v>
      </c>
      <c r="X1852">
        <v>0</v>
      </c>
    </row>
    <row r="1853" spans="1:24">
      <c r="A1853" t="s">
        <v>8921</v>
      </c>
      <c r="B1853">
        <v>1</v>
      </c>
      <c r="C1853">
        <v>0</v>
      </c>
      <c r="D1853">
        <v>0</v>
      </c>
      <c r="E1853">
        <v>0</v>
      </c>
      <c r="F1853">
        <v>0</v>
      </c>
      <c r="G1853">
        <v>0</v>
      </c>
      <c r="H1853">
        <v>0</v>
      </c>
      <c r="I1853">
        <v>0</v>
      </c>
      <c r="J1853">
        <v>2017</v>
      </c>
      <c r="K1853" t="s">
        <v>623</v>
      </c>
      <c r="L1853" t="s">
        <v>9164</v>
      </c>
      <c r="M1853">
        <v>1</v>
      </c>
      <c r="N1853" t="s">
        <v>11629</v>
      </c>
      <c r="O1853" s="1">
        <v>40909</v>
      </c>
      <c r="Q1853" t="s">
        <v>11681</v>
      </c>
      <c r="R1853" t="s">
        <v>73</v>
      </c>
      <c r="S1853">
        <v>9</v>
      </c>
      <c r="T1853">
        <v>15783.76</v>
      </c>
      <c r="U1853">
        <v>15783.76</v>
      </c>
      <c r="V1853">
        <v>0</v>
      </c>
      <c r="W1853" t="s">
        <v>11680</v>
      </c>
      <c r="X1853">
        <v>0</v>
      </c>
    </row>
    <row r="1854" spans="1:24">
      <c r="A1854" t="s">
        <v>8921</v>
      </c>
      <c r="B1854">
        <v>1</v>
      </c>
      <c r="C1854">
        <v>0</v>
      </c>
      <c r="D1854">
        <v>0</v>
      </c>
      <c r="E1854">
        <v>0</v>
      </c>
      <c r="F1854">
        <v>0</v>
      </c>
      <c r="G1854">
        <v>0</v>
      </c>
      <c r="H1854">
        <v>0</v>
      </c>
      <c r="I1854">
        <v>0</v>
      </c>
      <c r="J1854">
        <v>2017</v>
      </c>
      <c r="K1854" t="s">
        <v>623</v>
      </c>
      <c r="L1854" t="s">
        <v>9162</v>
      </c>
      <c r="M1854">
        <v>1</v>
      </c>
      <c r="N1854" t="s">
        <v>11629</v>
      </c>
      <c r="O1854" s="1">
        <v>40909</v>
      </c>
      <c r="Q1854" t="s">
        <v>11681</v>
      </c>
      <c r="R1854" t="s">
        <v>73</v>
      </c>
      <c r="S1854">
        <v>4</v>
      </c>
      <c r="T1854">
        <v>7008</v>
      </c>
      <c r="U1854">
        <v>7008</v>
      </c>
      <c r="V1854">
        <v>0</v>
      </c>
      <c r="W1854" t="s">
        <v>11680</v>
      </c>
      <c r="X1854">
        <v>0</v>
      </c>
    </row>
    <row r="1855" spans="1:24">
      <c r="A1855" t="s">
        <v>8921</v>
      </c>
      <c r="B1855">
        <v>1</v>
      </c>
      <c r="C1855">
        <v>0</v>
      </c>
      <c r="D1855">
        <v>0</v>
      </c>
      <c r="E1855">
        <v>0</v>
      </c>
      <c r="F1855">
        <v>0</v>
      </c>
      <c r="G1855">
        <v>0</v>
      </c>
      <c r="H1855">
        <v>0</v>
      </c>
      <c r="I1855">
        <v>0</v>
      </c>
      <c r="J1855">
        <v>2017</v>
      </c>
      <c r="K1855" t="s">
        <v>623</v>
      </c>
      <c r="L1855" t="s">
        <v>9160</v>
      </c>
      <c r="M1855">
        <v>1</v>
      </c>
      <c r="N1855" t="s">
        <v>11629</v>
      </c>
      <c r="O1855" s="1">
        <v>41275</v>
      </c>
      <c r="Q1855" t="s">
        <v>11681</v>
      </c>
      <c r="R1855" t="s">
        <v>73</v>
      </c>
      <c r="S1855">
        <v>1.1399999999999999</v>
      </c>
      <c r="T1855">
        <v>2000.78</v>
      </c>
      <c r="U1855">
        <v>2000.78</v>
      </c>
      <c r="V1855">
        <v>0</v>
      </c>
      <c r="W1855" t="s">
        <v>11680</v>
      </c>
      <c r="X1855">
        <v>0</v>
      </c>
    </row>
    <row r="1856" spans="1:24">
      <c r="A1856" t="s">
        <v>8921</v>
      </c>
      <c r="B1856">
        <v>1</v>
      </c>
      <c r="C1856">
        <v>0</v>
      </c>
      <c r="D1856">
        <v>0</v>
      </c>
      <c r="E1856">
        <v>0</v>
      </c>
      <c r="F1856">
        <v>0</v>
      </c>
      <c r="G1856">
        <v>0</v>
      </c>
      <c r="H1856">
        <v>0</v>
      </c>
      <c r="I1856">
        <v>0</v>
      </c>
      <c r="J1856">
        <v>2017</v>
      </c>
      <c r="K1856" t="s">
        <v>623</v>
      </c>
      <c r="L1856" t="s">
        <v>9158</v>
      </c>
      <c r="M1856">
        <v>1</v>
      </c>
      <c r="N1856" t="s">
        <v>11629</v>
      </c>
      <c r="O1856" s="1">
        <v>41275</v>
      </c>
      <c r="Q1856" t="s">
        <v>11681</v>
      </c>
      <c r="R1856" t="s">
        <v>73</v>
      </c>
      <c r="S1856">
        <v>1.84</v>
      </c>
      <c r="T1856">
        <v>3223.68</v>
      </c>
      <c r="U1856">
        <v>3223.68</v>
      </c>
      <c r="V1856">
        <v>0</v>
      </c>
      <c r="W1856" t="s">
        <v>11680</v>
      </c>
      <c r="X1856">
        <v>0</v>
      </c>
    </row>
    <row r="1857" spans="1:25">
      <c r="A1857" t="s">
        <v>8921</v>
      </c>
      <c r="B1857">
        <v>1</v>
      </c>
      <c r="C1857">
        <v>0</v>
      </c>
      <c r="D1857">
        <v>0</v>
      </c>
      <c r="E1857">
        <v>0</v>
      </c>
      <c r="F1857">
        <v>0</v>
      </c>
      <c r="G1857">
        <v>0</v>
      </c>
      <c r="H1857">
        <v>0</v>
      </c>
      <c r="I1857">
        <v>0</v>
      </c>
      <c r="J1857">
        <v>2017</v>
      </c>
      <c r="K1857" t="s">
        <v>623</v>
      </c>
      <c r="L1857" t="s">
        <v>9156</v>
      </c>
      <c r="M1857">
        <v>1</v>
      </c>
      <c r="N1857" t="s">
        <v>11629</v>
      </c>
      <c r="O1857" s="1">
        <v>41275</v>
      </c>
      <c r="Q1857" t="s">
        <v>11681</v>
      </c>
      <c r="R1857" t="s">
        <v>73</v>
      </c>
      <c r="S1857">
        <v>2.2799999999999998</v>
      </c>
      <c r="T1857">
        <v>3998.06</v>
      </c>
      <c r="U1857">
        <v>3998.06</v>
      </c>
      <c r="V1857">
        <v>0</v>
      </c>
      <c r="W1857" t="s">
        <v>11680</v>
      </c>
      <c r="X1857">
        <v>0</v>
      </c>
    </row>
    <row r="1858" spans="1:25">
      <c r="A1858" t="s">
        <v>8921</v>
      </c>
      <c r="B1858">
        <v>1</v>
      </c>
      <c r="C1858">
        <v>0</v>
      </c>
      <c r="D1858">
        <v>0</v>
      </c>
      <c r="E1858">
        <v>0</v>
      </c>
      <c r="F1858">
        <v>0</v>
      </c>
      <c r="G1858">
        <v>0</v>
      </c>
      <c r="H1858">
        <v>0</v>
      </c>
      <c r="I1858">
        <v>0</v>
      </c>
      <c r="J1858">
        <v>2017</v>
      </c>
      <c r="K1858" t="s">
        <v>623</v>
      </c>
      <c r="L1858" t="s">
        <v>9154</v>
      </c>
      <c r="M1858">
        <v>1</v>
      </c>
      <c r="N1858" t="s">
        <v>11629</v>
      </c>
      <c r="O1858" s="1">
        <v>41275</v>
      </c>
      <c r="Q1858" t="s">
        <v>11681</v>
      </c>
      <c r="R1858" t="s">
        <v>73</v>
      </c>
      <c r="S1858">
        <v>3.96</v>
      </c>
      <c r="T1858">
        <v>6948.43</v>
      </c>
      <c r="U1858">
        <v>6948.43</v>
      </c>
      <c r="V1858">
        <v>0</v>
      </c>
      <c r="W1858" t="s">
        <v>11680</v>
      </c>
      <c r="X1858">
        <v>0</v>
      </c>
    </row>
    <row r="1859" spans="1:25">
      <c r="A1859" t="s">
        <v>8921</v>
      </c>
      <c r="B1859">
        <v>1</v>
      </c>
      <c r="C1859">
        <v>0</v>
      </c>
      <c r="D1859">
        <v>0</v>
      </c>
      <c r="E1859">
        <v>0</v>
      </c>
      <c r="F1859">
        <v>0</v>
      </c>
      <c r="G1859">
        <v>0</v>
      </c>
      <c r="H1859">
        <v>0</v>
      </c>
      <c r="I1859">
        <v>0</v>
      </c>
      <c r="J1859">
        <v>2017</v>
      </c>
      <c r="K1859" t="s">
        <v>623</v>
      </c>
      <c r="L1859" t="s">
        <v>7090</v>
      </c>
      <c r="M1859">
        <v>1</v>
      </c>
      <c r="N1859" t="s">
        <v>11629</v>
      </c>
      <c r="O1859" s="1">
        <v>41348</v>
      </c>
      <c r="Q1859" t="s">
        <v>11681</v>
      </c>
      <c r="R1859" t="s">
        <v>73</v>
      </c>
      <c r="S1859">
        <v>8.5</v>
      </c>
      <c r="T1859">
        <v>14733</v>
      </c>
      <c r="U1859">
        <v>14733</v>
      </c>
      <c r="V1859">
        <v>0</v>
      </c>
      <c r="W1859" t="s">
        <v>11680</v>
      </c>
      <c r="X1859">
        <v>0</v>
      </c>
      <c r="Y1859" t="s">
        <v>11625</v>
      </c>
    </row>
    <row r="1860" spans="1:25">
      <c r="A1860" t="s">
        <v>8921</v>
      </c>
      <c r="B1860">
        <v>1</v>
      </c>
      <c r="C1860">
        <v>0</v>
      </c>
      <c r="D1860">
        <v>0</v>
      </c>
      <c r="E1860">
        <v>0</v>
      </c>
      <c r="F1860">
        <v>0</v>
      </c>
      <c r="G1860">
        <v>0</v>
      </c>
      <c r="H1860">
        <v>0</v>
      </c>
      <c r="I1860">
        <v>0</v>
      </c>
      <c r="J1860">
        <v>2017</v>
      </c>
      <c r="K1860" t="s">
        <v>623</v>
      </c>
      <c r="L1860" t="s">
        <v>9152</v>
      </c>
      <c r="M1860">
        <v>1</v>
      </c>
      <c r="N1860" t="s">
        <v>11629</v>
      </c>
      <c r="O1860" s="1">
        <v>41275</v>
      </c>
      <c r="Q1860" t="s">
        <v>11681</v>
      </c>
      <c r="R1860" t="s">
        <v>73</v>
      </c>
      <c r="S1860">
        <v>2</v>
      </c>
      <c r="T1860">
        <v>3504</v>
      </c>
      <c r="U1860">
        <v>3504</v>
      </c>
      <c r="V1860">
        <v>0</v>
      </c>
      <c r="W1860" t="s">
        <v>11680</v>
      </c>
      <c r="X1860">
        <v>0</v>
      </c>
    </row>
    <row r="1861" spans="1:25">
      <c r="A1861" t="s">
        <v>8921</v>
      </c>
      <c r="B1861">
        <v>1</v>
      </c>
      <c r="C1861">
        <v>0</v>
      </c>
      <c r="D1861">
        <v>0</v>
      </c>
      <c r="E1861">
        <v>0</v>
      </c>
      <c r="F1861">
        <v>0</v>
      </c>
      <c r="G1861">
        <v>0</v>
      </c>
      <c r="H1861">
        <v>0</v>
      </c>
      <c r="I1861">
        <v>0</v>
      </c>
      <c r="J1861">
        <v>2017</v>
      </c>
      <c r="K1861" t="s">
        <v>623</v>
      </c>
      <c r="L1861" t="s">
        <v>9150</v>
      </c>
      <c r="M1861">
        <v>1</v>
      </c>
      <c r="N1861" t="s">
        <v>11629</v>
      </c>
      <c r="O1861" s="1">
        <v>41275</v>
      </c>
      <c r="Q1861" t="s">
        <v>11681</v>
      </c>
      <c r="R1861" t="s">
        <v>73</v>
      </c>
      <c r="S1861">
        <v>1</v>
      </c>
      <c r="T1861">
        <v>1752</v>
      </c>
      <c r="U1861">
        <v>1752</v>
      </c>
      <c r="V1861">
        <v>0</v>
      </c>
      <c r="W1861" t="s">
        <v>11680</v>
      </c>
      <c r="X1861">
        <v>0</v>
      </c>
    </row>
    <row r="1862" spans="1:25">
      <c r="A1862" t="s">
        <v>8921</v>
      </c>
      <c r="B1862">
        <v>1</v>
      </c>
      <c r="C1862">
        <v>0</v>
      </c>
      <c r="D1862">
        <v>0</v>
      </c>
      <c r="E1862">
        <v>0</v>
      </c>
      <c r="F1862">
        <v>0</v>
      </c>
      <c r="G1862">
        <v>0</v>
      </c>
      <c r="H1862">
        <v>0</v>
      </c>
      <c r="I1862">
        <v>0</v>
      </c>
      <c r="J1862">
        <v>2017</v>
      </c>
      <c r="K1862" t="s">
        <v>623</v>
      </c>
      <c r="L1862" t="s">
        <v>9148</v>
      </c>
      <c r="M1862">
        <v>1</v>
      </c>
      <c r="N1862" t="s">
        <v>11629</v>
      </c>
      <c r="O1862" s="1">
        <v>41275</v>
      </c>
      <c r="Q1862" t="s">
        <v>11681</v>
      </c>
      <c r="R1862" t="s">
        <v>73</v>
      </c>
      <c r="S1862">
        <v>2</v>
      </c>
      <c r="T1862">
        <v>3504</v>
      </c>
      <c r="U1862">
        <v>3504</v>
      </c>
      <c r="V1862">
        <v>0</v>
      </c>
      <c r="W1862" t="s">
        <v>11680</v>
      </c>
      <c r="X1862">
        <v>0</v>
      </c>
    </row>
    <row r="1863" spans="1:25">
      <c r="A1863" t="s">
        <v>8921</v>
      </c>
      <c r="B1863">
        <v>1</v>
      </c>
      <c r="C1863">
        <v>0</v>
      </c>
      <c r="D1863">
        <v>0</v>
      </c>
      <c r="E1863">
        <v>0</v>
      </c>
      <c r="F1863">
        <v>0</v>
      </c>
      <c r="G1863">
        <v>0</v>
      </c>
      <c r="H1863">
        <v>0</v>
      </c>
      <c r="I1863">
        <v>0</v>
      </c>
      <c r="J1863">
        <v>2017</v>
      </c>
      <c r="K1863" t="s">
        <v>623</v>
      </c>
      <c r="L1863" t="s">
        <v>9146</v>
      </c>
      <c r="M1863">
        <v>1</v>
      </c>
      <c r="N1863" t="s">
        <v>11629</v>
      </c>
      <c r="O1863" s="1">
        <v>41275</v>
      </c>
      <c r="Q1863" t="s">
        <v>11681</v>
      </c>
      <c r="R1863" t="s">
        <v>73</v>
      </c>
      <c r="S1863">
        <v>3</v>
      </c>
      <c r="T1863">
        <v>5256</v>
      </c>
      <c r="U1863">
        <v>5256</v>
      </c>
      <c r="V1863">
        <v>0</v>
      </c>
      <c r="W1863" t="s">
        <v>11680</v>
      </c>
      <c r="X1863">
        <v>0</v>
      </c>
    </row>
    <row r="1864" spans="1:25">
      <c r="A1864" t="s">
        <v>8921</v>
      </c>
      <c r="B1864">
        <v>1</v>
      </c>
      <c r="C1864">
        <v>0</v>
      </c>
      <c r="D1864">
        <v>0</v>
      </c>
      <c r="E1864">
        <v>0</v>
      </c>
      <c r="F1864">
        <v>0</v>
      </c>
      <c r="G1864">
        <v>0</v>
      </c>
      <c r="H1864">
        <v>0</v>
      </c>
      <c r="I1864">
        <v>0</v>
      </c>
      <c r="J1864">
        <v>2017</v>
      </c>
      <c r="K1864" t="s">
        <v>623</v>
      </c>
      <c r="L1864" t="s">
        <v>9144</v>
      </c>
      <c r="M1864">
        <v>1</v>
      </c>
      <c r="N1864" t="s">
        <v>11629</v>
      </c>
      <c r="O1864" s="1">
        <v>41275</v>
      </c>
      <c r="Q1864" t="s">
        <v>11681</v>
      </c>
      <c r="R1864" t="s">
        <v>73</v>
      </c>
      <c r="S1864">
        <v>2</v>
      </c>
      <c r="T1864">
        <v>3504</v>
      </c>
      <c r="U1864">
        <v>3504</v>
      </c>
      <c r="V1864">
        <v>0</v>
      </c>
      <c r="W1864" t="s">
        <v>11680</v>
      </c>
      <c r="X1864">
        <v>0</v>
      </c>
    </row>
    <row r="1865" spans="1:25">
      <c r="A1865" t="s">
        <v>8921</v>
      </c>
      <c r="B1865">
        <v>1</v>
      </c>
      <c r="C1865">
        <v>0</v>
      </c>
      <c r="D1865">
        <v>0</v>
      </c>
      <c r="E1865">
        <v>0</v>
      </c>
      <c r="F1865">
        <v>0</v>
      </c>
      <c r="G1865">
        <v>0</v>
      </c>
      <c r="H1865">
        <v>0</v>
      </c>
      <c r="I1865">
        <v>0</v>
      </c>
      <c r="J1865">
        <v>2017</v>
      </c>
      <c r="K1865" t="s">
        <v>623</v>
      </c>
      <c r="L1865" t="s">
        <v>9142</v>
      </c>
      <c r="M1865">
        <v>1</v>
      </c>
      <c r="N1865" t="s">
        <v>11629</v>
      </c>
      <c r="O1865" s="1">
        <v>41275</v>
      </c>
      <c r="Q1865" t="s">
        <v>11681</v>
      </c>
      <c r="R1865" t="s">
        <v>73</v>
      </c>
      <c r="S1865">
        <v>3</v>
      </c>
      <c r="T1865">
        <v>5256</v>
      </c>
      <c r="U1865">
        <v>5256</v>
      </c>
      <c r="V1865">
        <v>0</v>
      </c>
      <c r="W1865" t="s">
        <v>11680</v>
      </c>
      <c r="X1865">
        <v>0</v>
      </c>
    </row>
    <row r="1866" spans="1:25">
      <c r="A1866" t="s">
        <v>8921</v>
      </c>
      <c r="B1866">
        <v>1</v>
      </c>
      <c r="C1866">
        <v>0</v>
      </c>
      <c r="D1866">
        <v>0</v>
      </c>
      <c r="E1866">
        <v>0</v>
      </c>
      <c r="F1866">
        <v>0</v>
      </c>
      <c r="G1866">
        <v>0</v>
      </c>
      <c r="H1866">
        <v>0</v>
      </c>
      <c r="I1866">
        <v>0</v>
      </c>
      <c r="J1866">
        <v>2017</v>
      </c>
      <c r="K1866" t="s">
        <v>623</v>
      </c>
      <c r="L1866" t="s">
        <v>7947</v>
      </c>
      <c r="M1866">
        <v>1</v>
      </c>
      <c r="N1866" t="s">
        <v>11629</v>
      </c>
      <c r="O1866" s="1">
        <v>40544</v>
      </c>
      <c r="Q1866" t="s">
        <v>11681</v>
      </c>
      <c r="R1866" t="s">
        <v>73</v>
      </c>
      <c r="S1866">
        <v>0.5</v>
      </c>
      <c r="T1866">
        <v>696</v>
      </c>
      <c r="U1866">
        <v>696</v>
      </c>
      <c r="V1866">
        <v>0</v>
      </c>
      <c r="W1866" t="s">
        <v>11680</v>
      </c>
      <c r="X1866">
        <v>0</v>
      </c>
      <c r="Y1866" t="s">
        <v>11625</v>
      </c>
    </row>
    <row r="1867" spans="1:25">
      <c r="A1867" t="s">
        <v>8921</v>
      </c>
      <c r="B1867">
        <v>1</v>
      </c>
      <c r="C1867">
        <v>0</v>
      </c>
      <c r="D1867">
        <v>0</v>
      </c>
      <c r="E1867">
        <v>0</v>
      </c>
      <c r="F1867">
        <v>0</v>
      </c>
      <c r="G1867">
        <v>0</v>
      </c>
      <c r="H1867">
        <v>0</v>
      </c>
      <c r="I1867">
        <v>0</v>
      </c>
      <c r="J1867">
        <v>2017</v>
      </c>
      <c r="K1867" t="s">
        <v>623</v>
      </c>
      <c r="L1867" t="s">
        <v>7018</v>
      </c>
      <c r="M1867" t="s">
        <v>11636</v>
      </c>
      <c r="N1867" t="s">
        <v>11629</v>
      </c>
      <c r="O1867" s="1">
        <v>41487</v>
      </c>
      <c r="Q1867" t="s">
        <v>11681</v>
      </c>
      <c r="R1867" t="s">
        <v>73</v>
      </c>
      <c r="S1867">
        <v>1.5</v>
      </c>
      <c r="T1867">
        <v>2287</v>
      </c>
      <c r="U1867">
        <v>2287</v>
      </c>
      <c r="V1867">
        <v>0</v>
      </c>
      <c r="W1867" t="s">
        <v>11680</v>
      </c>
      <c r="X1867">
        <v>0</v>
      </c>
      <c r="Y1867" t="s">
        <v>11625</v>
      </c>
    </row>
    <row r="1868" spans="1:25">
      <c r="A1868" t="s">
        <v>8921</v>
      </c>
      <c r="B1868">
        <v>1</v>
      </c>
      <c r="C1868">
        <v>0</v>
      </c>
      <c r="D1868">
        <v>0</v>
      </c>
      <c r="E1868">
        <v>0</v>
      </c>
      <c r="F1868">
        <v>0</v>
      </c>
      <c r="G1868">
        <v>0</v>
      </c>
      <c r="H1868">
        <v>0</v>
      </c>
      <c r="I1868">
        <v>0</v>
      </c>
      <c r="J1868">
        <v>2017</v>
      </c>
      <c r="K1868" t="s">
        <v>623</v>
      </c>
      <c r="L1868" t="s">
        <v>6647</v>
      </c>
      <c r="M1868" t="s">
        <v>11636</v>
      </c>
      <c r="N1868" t="s">
        <v>11629</v>
      </c>
      <c r="O1868" s="1">
        <v>41365</v>
      </c>
      <c r="Q1868" t="s">
        <v>11681</v>
      </c>
      <c r="R1868" t="s">
        <v>73</v>
      </c>
      <c r="S1868">
        <v>2.5</v>
      </c>
      <c r="T1868">
        <v>4001</v>
      </c>
      <c r="U1868">
        <v>4001</v>
      </c>
      <c r="V1868">
        <v>0</v>
      </c>
      <c r="W1868" t="s">
        <v>11680</v>
      </c>
      <c r="X1868">
        <v>0</v>
      </c>
      <c r="Y1868" t="s">
        <v>11625</v>
      </c>
    </row>
    <row r="1869" spans="1:25">
      <c r="A1869" t="s">
        <v>8921</v>
      </c>
      <c r="B1869">
        <v>1</v>
      </c>
      <c r="C1869">
        <v>0</v>
      </c>
      <c r="D1869">
        <v>0</v>
      </c>
      <c r="E1869">
        <v>0</v>
      </c>
      <c r="F1869">
        <v>0</v>
      </c>
      <c r="G1869">
        <v>0</v>
      </c>
      <c r="H1869">
        <v>0</v>
      </c>
      <c r="I1869">
        <v>0</v>
      </c>
      <c r="J1869">
        <v>2017</v>
      </c>
      <c r="K1869" t="s">
        <v>623</v>
      </c>
      <c r="L1869" t="s">
        <v>6741</v>
      </c>
      <c r="M1869" t="s">
        <v>11636</v>
      </c>
      <c r="N1869" t="s">
        <v>11629</v>
      </c>
      <c r="O1869" s="1">
        <v>41548</v>
      </c>
      <c r="Q1869" t="s">
        <v>11681</v>
      </c>
      <c r="R1869" t="s">
        <v>73</v>
      </c>
      <c r="S1869">
        <v>200</v>
      </c>
      <c r="T1869">
        <v>510086</v>
      </c>
      <c r="U1869">
        <v>510086</v>
      </c>
      <c r="V1869">
        <v>0</v>
      </c>
      <c r="W1869" t="s">
        <v>11680</v>
      </c>
      <c r="X1869">
        <v>0</v>
      </c>
      <c r="Y1869" t="s">
        <v>11625</v>
      </c>
    </row>
    <row r="1870" spans="1:25">
      <c r="A1870" t="s">
        <v>8921</v>
      </c>
      <c r="B1870">
        <v>1</v>
      </c>
      <c r="C1870">
        <v>0</v>
      </c>
      <c r="D1870">
        <v>0</v>
      </c>
      <c r="E1870">
        <v>0</v>
      </c>
      <c r="F1870">
        <v>0</v>
      </c>
      <c r="G1870">
        <v>0</v>
      </c>
      <c r="H1870">
        <v>0</v>
      </c>
      <c r="I1870">
        <v>0</v>
      </c>
      <c r="J1870">
        <v>2017</v>
      </c>
      <c r="K1870" t="s">
        <v>623</v>
      </c>
      <c r="L1870" t="s">
        <v>7428</v>
      </c>
      <c r="M1870" t="s">
        <v>11636</v>
      </c>
      <c r="N1870" t="s">
        <v>11629</v>
      </c>
      <c r="O1870" s="1">
        <v>41609</v>
      </c>
      <c r="Q1870" t="s">
        <v>11681</v>
      </c>
      <c r="R1870" t="s">
        <v>73</v>
      </c>
      <c r="S1870">
        <v>1.5</v>
      </c>
      <c r="T1870">
        <v>2978</v>
      </c>
      <c r="U1870">
        <v>2978</v>
      </c>
      <c r="V1870">
        <v>0</v>
      </c>
      <c r="W1870" t="s">
        <v>11680</v>
      </c>
      <c r="X1870">
        <v>0</v>
      </c>
      <c r="Y1870" t="s">
        <v>11625</v>
      </c>
    </row>
    <row r="1871" spans="1:25">
      <c r="A1871" t="s">
        <v>8921</v>
      </c>
      <c r="B1871">
        <v>1</v>
      </c>
      <c r="C1871">
        <v>0</v>
      </c>
      <c r="D1871">
        <v>0</v>
      </c>
      <c r="E1871">
        <v>0</v>
      </c>
      <c r="F1871">
        <v>0</v>
      </c>
      <c r="G1871">
        <v>0</v>
      </c>
      <c r="H1871">
        <v>0</v>
      </c>
      <c r="I1871">
        <v>0</v>
      </c>
      <c r="J1871">
        <v>2017</v>
      </c>
      <c r="K1871" t="s">
        <v>623</v>
      </c>
      <c r="L1871" t="s">
        <v>6979</v>
      </c>
      <c r="M1871" t="s">
        <v>11636</v>
      </c>
      <c r="N1871" t="s">
        <v>11629</v>
      </c>
      <c r="O1871" s="1">
        <v>41334</v>
      </c>
      <c r="Q1871" t="s">
        <v>11681</v>
      </c>
      <c r="R1871" t="s">
        <v>73</v>
      </c>
      <c r="S1871">
        <v>1.5</v>
      </c>
      <c r="T1871">
        <v>2971</v>
      </c>
      <c r="U1871">
        <v>2971</v>
      </c>
      <c r="V1871">
        <v>0</v>
      </c>
      <c r="W1871" t="s">
        <v>11680</v>
      </c>
      <c r="X1871">
        <v>0</v>
      </c>
      <c r="Y1871" t="s">
        <v>11625</v>
      </c>
    </row>
    <row r="1872" spans="1:25">
      <c r="A1872" t="s">
        <v>8921</v>
      </c>
      <c r="B1872">
        <v>1</v>
      </c>
      <c r="C1872">
        <v>0</v>
      </c>
      <c r="D1872">
        <v>0</v>
      </c>
      <c r="E1872">
        <v>0</v>
      </c>
      <c r="F1872">
        <v>0</v>
      </c>
      <c r="G1872">
        <v>0</v>
      </c>
      <c r="H1872">
        <v>0</v>
      </c>
      <c r="I1872">
        <v>0</v>
      </c>
      <c r="J1872">
        <v>2017</v>
      </c>
      <c r="K1872" t="s">
        <v>623</v>
      </c>
      <c r="L1872" t="s">
        <v>7662</v>
      </c>
      <c r="M1872" t="s">
        <v>11636</v>
      </c>
      <c r="N1872" t="s">
        <v>11629</v>
      </c>
      <c r="O1872" s="1">
        <v>41609</v>
      </c>
      <c r="Q1872" t="s">
        <v>11681</v>
      </c>
      <c r="R1872" t="s">
        <v>73</v>
      </c>
      <c r="S1872">
        <v>2.5</v>
      </c>
      <c r="T1872">
        <v>7159</v>
      </c>
      <c r="U1872">
        <v>7159</v>
      </c>
      <c r="V1872">
        <v>0</v>
      </c>
      <c r="W1872" t="s">
        <v>11680</v>
      </c>
      <c r="X1872">
        <v>0</v>
      </c>
      <c r="Y1872" t="s">
        <v>11625</v>
      </c>
    </row>
    <row r="1873" spans="1:25">
      <c r="A1873" t="s">
        <v>8921</v>
      </c>
      <c r="B1873">
        <v>1</v>
      </c>
      <c r="C1873">
        <v>0</v>
      </c>
      <c r="D1873">
        <v>0</v>
      </c>
      <c r="E1873">
        <v>0</v>
      </c>
      <c r="F1873">
        <v>0</v>
      </c>
      <c r="G1873">
        <v>0</v>
      </c>
      <c r="H1873">
        <v>0</v>
      </c>
      <c r="I1873">
        <v>0</v>
      </c>
      <c r="J1873">
        <v>2017</v>
      </c>
      <c r="K1873" t="s">
        <v>623</v>
      </c>
      <c r="L1873" t="s">
        <v>7662</v>
      </c>
      <c r="M1873" t="s">
        <v>11692</v>
      </c>
      <c r="N1873" t="s">
        <v>11629</v>
      </c>
      <c r="O1873" s="1">
        <v>41609</v>
      </c>
      <c r="Q1873" t="s">
        <v>11681</v>
      </c>
      <c r="R1873" t="s">
        <v>73</v>
      </c>
      <c r="S1873">
        <v>5</v>
      </c>
      <c r="T1873">
        <v>11044</v>
      </c>
      <c r="U1873">
        <v>11044</v>
      </c>
      <c r="V1873">
        <v>0</v>
      </c>
      <c r="W1873" t="s">
        <v>11680</v>
      </c>
      <c r="X1873">
        <v>0</v>
      </c>
      <c r="Y1873" t="s">
        <v>11625</v>
      </c>
    </row>
    <row r="1874" spans="1:25">
      <c r="A1874" t="s">
        <v>8921</v>
      </c>
      <c r="B1874">
        <v>1</v>
      </c>
      <c r="C1874">
        <v>0</v>
      </c>
      <c r="D1874">
        <v>0</v>
      </c>
      <c r="E1874">
        <v>0</v>
      </c>
      <c r="F1874">
        <v>0</v>
      </c>
      <c r="G1874">
        <v>0</v>
      </c>
      <c r="H1874">
        <v>0</v>
      </c>
      <c r="I1874">
        <v>0</v>
      </c>
      <c r="J1874">
        <v>2017</v>
      </c>
      <c r="K1874" t="s">
        <v>623</v>
      </c>
      <c r="L1874" t="s">
        <v>6784</v>
      </c>
      <c r="M1874" t="s">
        <v>11636</v>
      </c>
      <c r="N1874" t="s">
        <v>11629</v>
      </c>
      <c r="O1874" s="1">
        <v>41609</v>
      </c>
      <c r="Q1874" t="s">
        <v>11681</v>
      </c>
      <c r="R1874" t="s">
        <v>73</v>
      </c>
      <c r="S1874">
        <v>1.5</v>
      </c>
      <c r="T1874">
        <v>3731.46</v>
      </c>
      <c r="U1874">
        <v>3679.04</v>
      </c>
      <c r="V1874">
        <v>0</v>
      </c>
      <c r="W1874" t="s">
        <v>11680</v>
      </c>
      <c r="X1874">
        <v>0</v>
      </c>
      <c r="Y1874" t="s">
        <v>11625</v>
      </c>
    </row>
    <row r="1875" spans="1:25">
      <c r="A1875" t="s">
        <v>8921</v>
      </c>
      <c r="B1875">
        <v>1</v>
      </c>
      <c r="C1875">
        <v>0</v>
      </c>
      <c r="D1875">
        <v>0</v>
      </c>
      <c r="E1875">
        <v>0</v>
      </c>
      <c r="F1875">
        <v>0</v>
      </c>
      <c r="G1875">
        <v>0</v>
      </c>
      <c r="H1875">
        <v>0</v>
      </c>
      <c r="I1875">
        <v>0</v>
      </c>
      <c r="J1875">
        <v>2017</v>
      </c>
      <c r="K1875" t="s">
        <v>623</v>
      </c>
      <c r="L1875" t="s">
        <v>6784</v>
      </c>
      <c r="M1875" t="s">
        <v>11692</v>
      </c>
      <c r="N1875" t="s">
        <v>11629</v>
      </c>
      <c r="O1875" s="1">
        <v>41609</v>
      </c>
      <c r="Q1875" t="s">
        <v>11681</v>
      </c>
      <c r="R1875" t="s">
        <v>73</v>
      </c>
      <c r="S1875">
        <v>1.5</v>
      </c>
      <c r="T1875">
        <v>3731.46</v>
      </c>
      <c r="U1875">
        <v>3679.04</v>
      </c>
      <c r="V1875">
        <v>0</v>
      </c>
      <c r="W1875" t="s">
        <v>11680</v>
      </c>
      <c r="X1875">
        <v>0</v>
      </c>
      <c r="Y1875" t="s">
        <v>11625</v>
      </c>
    </row>
    <row r="1876" spans="1:25">
      <c r="A1876" t="s">
        <v>8921</v>
      </c>
      <c r="B1876">
        <v>1</v>
      </c>
      <c r="C1876">
        <v>0</v>
      </c>
      <c r="D1876">
        <v>0</v>
      </c>
      <c r="E1876">
        <v>0</v>
      </c>
      <c r="F1876">
        <v>0</v>
      </c>
      <c r="G1876">
        <v>0</v>
      </c>
      <c r="H1876">
        <v>0</v>
      </c>
      <c r="I1876">
        <v>0</v>
      </c>
      <c r="J1876">
        <v>2017</v>
      </c>
      <c r="K1876" t="s">
        <v>623</v>
      </c>
      <c r="L1876" t="s">
        <v>9134</v>
      </c>
      <c r="M1876" t="s">
        <v>11636</v>
      </c>
      <c r="N1876" t="s">
        <v>11629</v>
      </c>
      <c r="O1876" s="1">
        <v>41639</v>
      </c>
      <c r="Q1876" t="s">
        <v>11681</v>
      </c>
      <c r="R1876" t="s">
        <v>73</v>
      </c>
      <c r="S1876">
        <v>1.5</v>
      </c>
      <c r="T1876">
        <v>1971</v>
      </c>
      <c r="U1876">
        <v>1971</v>
      </c>
      <c r="V1876">
        <v>0</v>
      </c>
      <c r="W1876" t="s">
        <v>11680</v>
      </c>
      <c r="X1876">
        <v>0</v>
      </c>
    </row>
    <row r="1877" spans="1:25">
      <c r="A1877" t="s">
        <v>8921</v>
      </c>
      <c r="B1877">
        <v>1</v>
      </c>
      <c r="C1877">
        <v>0</v>
      </c>
      <c r="D1877">
        <v>0</v>
      </c>
      <c r="E1877">
        <v>0</v>
      </c>
      <c r="F1877">
        <v>0</v>
      </c>
      <c r="G1877">
        <v>0</v>
      </c>
      <c r="H1877">
        <v>0</v>
      </c>
      <c r="I1877">
        <v>0</v>
      </c>
      <c r="J1877">
        <v>2017</v>
      </c>
      <c r="K1877" t="s">
        <v>623</v>
      </c>
      <c r="L1877" t="s">
        <v>7831</v>
      </c>
      <c r="M1877" t="s">
        <v>11636</v>
      </c>
      <c r="N1877" t="s">
        <v>11629</v>
      </c>
      <c r="O1877" s="1">
        <v>41639</v>
      </c>
      <c r="Q1877" t="s">
        <v>11681</v>
      </c>
      <c r="R1877" t="s">
        <v>73</v>
      </c>
      <c r="S1877">
        <v>1</v>
      </c>
      <c r="T1877">
        <v>1314</v>
      </c>
      <c r="U1877">
        <v>1314</v>
      </c>
      <c r="V1877">
        <v>0</v>
      </c>
      <c r="W1877" t="s">
        <v>11680</v>
      </c>
      <c r="X1877">
        <v>0</v>
      </c>
    </row>
    <row r="1878" spans="1:25">
      <c r="A1878" t="s">
        <v>8921</v>
      </c>
      <c r="B1878">
        <v>1</v>
      </c>
      <c r="C1878">
        <v>0</v>
      </c>
      <c r="D1878">
        <v>0</v>
      </c>
      <c r="E1878">
        <v>0</v>
      </c>
      <c r="F1878">
        <v>0</v>
      </c>
      <c r="G1878">
        <v>0</v>
      </c>
      <c r="H1878">
        <v>0</v>
      </c>
      <c r="I1878">
        <v>0</v>
      </c>
      <c r="J1878">
        <v>2017</v>
      </c>
      <c r="K1878" t="s">
        <v>623</v>
      </c>
      <c r="L1878" t="s">
        <v>7817</v>
      </c>
      <c r="M1878" t="s">
        <v>11636</v>
      </c>
      <c r="N1878" t="s">
        <v>11629</v>
      </c>
      <c r="O1878" s="1">
        <v>41639</v>
      </c>
      <c r="Q1878" t="s">
        <v>11681</v>
      </c>
      <c r="R1878" t="s">
        <v>73</v>
      </c>
      <c r="S1878">
        <v>1.25</v>
      </c>
      <c r="T1878">
        <v>1642</v>
      </c>
      <c r="U1878">
        <v>1642</v>
      </c>
      <c r="V1878">
        <v>0</v>
      </c>
      <c r="W1878" t="s">
        <v>11680</v>
      </c>
      <c r="X1878">
        <v>0</v>
      </c>
    </row>
    <row r="1879" spans="1:25">
      <c r="A1879" t="s">
        <v>8921</v>
      </c>
      <c r="B1879">
        <v>1</v>
      </c>
      <c r="C1879">
        <v>0</v>
      </c>
      <c r="D1879">
        <v>0</v>
      </c>
      <c r="E1879">
        <v>0</v>
      </c>
      <c r="F1879">
        <v>0</v>
      </c>
      <c r="G1879">
        <v>0</v>
      </c>
      <c r="H1879">
        <v>0</v>
      </c>
      <c r="I1879">
        <v>0</v>
      </c>
      <c r="J1879">
        <v>2017</v>
      </c>
      <c r="K1879" t="s">
        <v>623</v>
      </c>
      <c r="L1879" t="s">
        <v>7820</v>
      </c>
      <c r="M1879" t="s">
        <v>11636</v>
      </c>
      <c r="N1879" t="s">
        <v>11629</v>
      </c>
      <c r="O1879" s="1">
        <v>41639</v>
      </c>
      <c r="Q1879" t="s">
        <v>11681</v>
      </c>
      <c r="R1879" t="s">
        <v>73</v>
      </c>
      <c r="S1879">
        <v>1</v>
      </c>
      <c r="T1879">
        <v>1314</v>
      </c>
      <c r="U1879">
        <v>1314</v>
      </c>
      <c r="V1879">
        <v>0</v>
      </c>
      <c r="W1879" t="s">
        <v>11680</v>
      </c>
      <c r="X1879">
        <v>0</v>
      </c>
    </row>
    <row r="1880" spans="1:25">
      <c r="A1880" t="s">
        <v>8921</v>
      </c>
      <c r="B1880">
        <v>1</v>
      </c>
      <c r="C1880">
        <v>0</v>
      </c>
      <c r="D1880">
        <v>0</v>
      </c>
      <c r="E1880">
        <v>0</v>
      </c>
      <c r="F1880">
        <v>0</v>
      </c>
      <c r="G1880">
        <v>0</v>
      </c>
      <c r="H1880">
        <v>0</v>
      </c>
      <c r="I1880">
        <v>0</v>
      </c>
      <c r="J1880">
        <v>2017</v>
      </c>
      <c r="K1880" t="s">
        <v>623</v>
      </c>
      <c r="L1880" t="s">
        <v>9129</v>
      </c>
      <c r="M1880" t="s">
        <v>11636</v>
      </c>
      <c r="N1880" t="s">
        <v>11629</v>
      </c>
      <c r="O1880" s="1">
        <v>41639</v>
      </c>
      <c r="Q1880" t="s">
        <v>11681</v>
      </c>
      <c r="R1880" t="s">
        <v>73</v>
      </c>
      <c r="S1880">
        <v>1</v>
      </c>
      <c r="T1880">
        <v>1314</v>
      </c>
      <c r="U1880">
        <v>1314</v>
      </c>
      <c r="V1880">
        <v>0</v>
      </c>
      <c r="W1880" t="s">
        <v>11680</v>
      </c>
      <c r="X1880">
        <v>0</v>
      </c>
    </row>
    <row r="1881" spans="1:25">
      <c r="A1881" t="s">
        <v>8921</v>
      </c>
      <c r="B1881">
        <v>1</v>
      </c>
      <c r="C1881">
        <v>0</v>
      </c>
      <c r="D1881">
        <v>0</v>
      </c>
      <c r="E1881">
        <v>0</v>
      </c>
      <c r="F1881">
        <v>0</v>
      </c>
      <c r="G1881">
        <v>0</v>
      </c>
      <c r="H1881">
        <v>0</v>
      </c>
      <c r="I1881">
        <v>0</v>
      </c>
      <c r="J1881">
        <v>2017</v>
      </c>
      <c r="K1881" t="s">
        <v>623</v>
      </c>
      <c r="L1881" t="s">
        <v>7823</v>
      </c>
      <c r="M1881" t="s">
        <v>11636</v>
      </c>
      <c r="N1881" t="s">
        <v>11629</v>
      </c>
      <c r="O1881" s="1">
        <v>41639</v>
      </c>
      <c r="Q1881" t="s">
        <v>11681</v>
      </c>
      <c r="R1881" t="s">
        <v>73</v>
      </c>
      <c r="S1881">
        <v>1</v>
      </c>
      <c r="T1881">
        <v>1314</v>
      </c>
      <c r="U1881">
        <v>1314</v>
      </c>
      <c r="V1881">
        <v>0</v>
      </c>
      <c r="W1881" t="s">
        <v>11680</v>
      </c>
      <c r="X1881">
        <v>0</v>
      </c>
    </row>
    <row r="1882" spans="1:25">
      <c r="A1882" t="s">
        <v>8921</v>
      </c>
      <c r="B1882">
        <v>1</v>
      </c>
      <c r="C1882">
        <v>0</v>
      </c>
      <c r="D1882">
        <v>0</v>
      </c>
      <c r="E1882">
        <v>0</v>
      </c>
      <c r="F1882">
        <v>0</v>
      </c>
      <c r="G1882">
        <v>0</v>
      </c>
      <c r="H1882">
        <v>0</v>
      </c>
      <c r="I1882">
        <v>0</v>
      </c>
      <c r="J1882">
        <v>2017</v>
      </c>
      <c r="K1882" t="s">
        <v>623</v>
      </c>
      <c r="L1882" t="s">
        <v>7740</v>
      </c>
      <c r="M1882" t="s">
        <v>2707</v>
      </c>
      <c r="N1882" t="s">
        <v>11629</v>
      </c>
      <c r="O1882" s="1">
        <v>41684</v>
      </c>
      <c r="Q1882" t="s">
        <v>11681</v>
      </c>
      <c r="R1882" t="s">
        <v>73</v>
      </c>
      <c r="S1882">
        <v>18</v>
      </c>
      <c r="T1882">
        <v>43423</v>
      </c>
      <c r="U1882">
        <v>43423</v>
      </c>
      <c r="V1882">
        <v>0</v>
      </c>
      <c r="W1882" t="s">
        <v>11680</v>
      </c>
      <c r="X1882">
        <v>0</v>
      </c>
      <c r="Y1882" t="s">
        <v>11625</v>
      </c>
    </row>
    <row r="1883" spans="1:25">
      <c r="A1883" t="s">
        <v>8921</v>
      </c>
      <c r="B1883">
        <v>1</v>
      </c>
      <c r="C1883">
        <v>0</v>
      </c>
      <c r="D1883">
        <v>0</v>
      </c>
      <c r="E1883">
        <v>0</v>
      </c>
      <c r="F1883">
        <v>0</v>
      </c>
      <c r="G1883">
        <v>0</v>
      </c>
      <c r="H1883">
        <v>0</v>
      </c>
      <c r="I1883">
        <v>0</v>
      </c>
      <c r="J1883">
        <v>2017</v>
      </c>
      <c r="K1883" t="s">
        <v>623</v>
      </c>
      <c r="L1883" t="s">
        <v>9126</v>
      </c>
      <c r="M1883" t="s">
        <v>11636</v>
      </c>
      <c r="N1883" t="s">
        <v>11629</v>
      </c>
      <c r="O1883" s="1">
        <v>41274</v>
      </c>
      <c r="Q1883" t="s">
        <v>11681</v>
      </c>
      <c r="R1883" t="s">
        <v>73</v>
      </c>
      <c r="S1883">
        <v>1.5</v>
      </c>
      <c r="T1883">
        <v>2628</v>
      </c>
      <c r="U1883">
        <v>2628</v>
      </c>
      <c r="V1883">
        <v>0</v>
      </c>
      <c r="W1883" t="s">
        <v>11680</v>
      </c>
      <c r="X1883">
        <v>0</v>
      </c>
    </row>
    <row r="1884" spans="1:25">
      <c r="A1884" t="s">
        <v>8921</v>
      </c>
      <c r="B1884">
        <v>1</v>
      </c>
      <c r="C1884">
        <v>0</v>
      </c>
      <c r="D1884">
        <v>0</v>
      </c>
      <c r="E1884">
        <v>0</v>
      </c>
      <c r="F1884">
        <v>0</v>
      </c>
      <c r="G1884">
        <v>0</v>
      </c>
      <c r="H1884">
        <v>0</v>
      </c>
      <c r="I1884">
        <v>0</v>
      </c>
      <c r="J1884">
        <v>2017</v>
      </c>
      <c r="K1884" t="s">
        <v>623</v>
      </c>
      <c r="L1884" t="s">
        <v>9124</v>
      </c>
      <c r="M1884" t="s">
        <v>11636</v>
      </c>
      <c r="N1884" t="s">
        <v>11629</v>
      </c>
      <c r="O1884" s="1">
        <v>41639</v>
      </c>
      <c r="Q1884" t="s">
        <v>11681</v>
      </c>
      <c r="R1884" t="s">
        <v>73</v>
      </c>
      <c r="S1884">
        <v>1.5</v>
      </c>
      <c r="T1884">
        <v>1971</v>
      </c>
      <c r="U1884">
        <v>1971</v>
      </c>
      <c r="V1884">
        <v>0</v>
      </c>
      <c r="W1884" t="s">
        <v>11680</v>
      </c>
      <c r="X1884">
        <v>0</v>
      </c>
    </row>
    <row r="1885" spans="1:25">
      <c r="A1885" t="s">
        <v>8921</v>
      </c>
      <c r="B1885">
        <v>1</v>
      </c>
      <c r="C1885">
        <v>0</v>
      </c>
      <c r="D1885">
        <v>0</v>
      </c>
      <c r="E1885">
        <v>0</v>
      </c>
      <c r="F1885">
        <v>0</v>
      </c>
      <c r="G1885">
        <v>0</v>
      </c>
      <c r="H1885">
        <v>0</v>
      </c>
      <c r="I1885">
        <v>0</v>
      </c>
      <c r="J1885">
        <v>2017</v>
      </c>
      <c r="K1885" t="s">
        <v>623</v>
      </c>
      <c r="L1885" t="s">
        <v>9122</v>
      </c>
      <c r="M1885" t="s">
        <v>11636</v>
      </c>
      <c r="N1885" t="s">
        <v>11629</v>
      </c>
      <c r="O1885" s="1">
        <v>41639</v>
      </c>
      <c r="Q1885" t="s">
        <v>11681</v>
      </c>
      <c r="R1885" t="s">
        <v>73</v>
      </c>
      <c r="S1885">
        <v>1.5</v>
      </c>
      <c r="T1885">
        <v>1971</v>
      </c>
      <c r="U1885">
        <v>1971</v>
      </c>
      <c r="V1885">
        <v>0</v>
      </c>
      <c r="W1885" t="s">
        <v>11680</v>
      </c>
      <c r="X1885">
        <v>0</v>
      </c>
    </row>
    <row r="1886" spans="1:25">
      <c r="A1886" t="s">
        <v>8921</v>
      </c>
      <c r="B1886">
        <v>1</v>
      </c>
      <c r="C1886">
        <v>0</v>
      </c>
      <c r="D1886">
        <v>0</v>
      </c>
      <c r="E1886">
        <v>0</v>
      </c>
      <c r="F1886">
        <v>0</v>
      </c>
      <c r="G1886">
        <v>0</v>
      </c>
      <c r="H1886">
        <v>0</v>
      </c>
      <c r="I1886">
        <v>0</v>
      </c>
      <c r="J1886">
        <v>2017</v>
      </c>
      <c r="K1886" t="s">
        <v>623</v>
      </c>
      <c r="L1886" t="s">
        <v>9120</v>
      </c>
      <c r="M1886" t="s">
        <v>11636</v>
      </c>
      <c r="N1886" t="s">
        <v>11629</v>
      </c>
      <c r="O1886" s="1">
        <v>41639</v>
      </c>
      <c r="Q1886" t="s">
        <v>11681</v>
      </c>
      <c r="R1886" t="s">
        <v>73</v>
      </c>
      <c r="S1886">
        <v>1.5</v>
      </c>
      <c r="T1886">
        <v>1971</v>
      </c>
      <c r="U1886">
        <v>1971</v>
      </c>
      <c r="V1886">
        <v>0</v>
      </c>
      <c r="W1886" t="s">
        <v>11680</v>
      </c>
      <c r="X1886">
        <v>0</v>
      </c>
    </row>
    <row r="1887" spans="1:25">
      <c r="A1887" t="s">
        <v>8921</v>
      </c>
      <c r="B1887">
        <v>1</v>
      </c>
      <c r="C1887">
        <v>0</v>
      </c>
      <c r="D1887">
        <v>0</v>
      </c>
      <c r="E1887">
        <v>0</v>
      </c>
      <c r="F1887">
        <v>0</v>
      </c>
      <c r="G1887">
        <v>0</v>
      </c>
      <c r="H1887">
        <v>0</v>
      </c>
      <c r="I1887">
        <v>0</v>
      </c>
      <c r="J1887">
        <v>2017</v>
      </c>
      <c r="K1887" t="s">
        <v>623</v>
      </c>
      <c r="L1887" t="s">
        <v>9118</v>
      </c>
      <c r="M1887" t="s">
        <v>11636</v>
      </c>
      <c r="N1887" t="s">
        <v>11629</v>
      </c>
      <c r="O1887" s="1">
        <v>41639</v>
      </c>
      <c r="Q1887" t="s">
        <v>11681</v>
      </c>
      <c r="R1887" t="s">
        <v>73</v>
      </c>
      <c r="S1887">
        <v>1.5</v>
      </c>
      <c r="T1887">
        <v>1971</v>
      </c>
      <c r="U1887">
        <v>1971</v>
      </c>
      <c r="V1887">
        <v>0</v>
      </c>
      <c r="W1887" t="s">
        <v>11680</v>
      </c>
      <c r="X1887">
        <v>0</v>
      </c>
    </row>
    <row r="1888" spans="1:25">
      <c r="A1888" t="s">
        <v>8921</v>
      </c>
      <c r="B1888">
        <v>1</v>
      </c>
      <c r="C1888">
        <v>0</v>
      </c>
      <c r="D1888">
        <v>0</v>
      </c>
      <c r="E1888">
        <v>0</v>
      </c>
      <c r="F1888">
        <v>0</v>
      </c>
      <c r="G1888">
        <v>0</v>
      </c>
      <c r="H1888">
        <v>0</v>
      </c>
      <c r="I1888">
        <v>0</v>
      </c>
      <c r="J1888">
        <v>2017</v>
      </c>
      <c r="K1888" t="s">
        <v>623</v>
      </c>
      <c r="L1888" t="s">
        <v>9116</v>
      </c>
      <c r="M1888" t="s">
        <v>11636</v>
      </c>
      <c r="N1888" t="s">
        <v>11629</v>
      </c>
      <c r="O1888" s="1">
        <v>41639</v>
      </c>
      <c r="Q1888" t="s">
        <v>11681</v>
      </c>
      <c r="R1888" t="s">
        <v>73</v>
      </c>
      <c r="S1888">
        <v>1.5</v>
      </c>
      <c r="T1888">
        <v>1971</v>
      </c>
      <c r="U1888">
        <v>1971</v>
      </c>
      <c r="V1888">
        <v>0</v>
      </c>
      <c r="W1888" t="s">
        <v>11680</v>
      </c>
      <c r="X1888">
        <v>0</v>
      </c>
    </row>
    <row r="1889" spans="1:24">
      <c r="A1889" t="s">
        <v>8921</v>
      </c>
      <c r="B1889">
        <v>1</v>
      </c>
      <c r="C1889">
        <v>0</v>
      </c>
      <c r="D1889">
        <v>0</v>
      </c>
      <c r="E1889">
        <v>0</v>
      </c>
      <c r="F1889">
        <v>0</v>
      </c>
      <c r="G1889">
        <v>0</v>
      </c>
      <c r="H1889">
        <v>0</v>
      </c>
      <c r="I1889">
        <v>0</v>
      </c>
      <c r="J1889">
        <v>2017</v>
      </c>
      <c r="K1889" t="s">
        <v>623</v>
      </c>
      <c r="L1889" t="s">
        <v>9114</v>
      </c>
      <c r="M1889" t="s">
        <v>11636</v>
      </c>
      <c r="N1889" t="s">
        <v>11629</v>
      </c>
      <c r="O1889" s="1">
        <v>42004</v>
      </c>
      <c r="Q1889" t="s">
        <v>11681</v>
      </c>
      <c r="R1889" t="s">
        <v>73</v>
      </c>
      <c r="S1889">
        <v>1.5</v>
      </c>
      <c r="T1889">
        <v>2628</v>
      </c>
      <c r="U1889">
        <v>2628</v>
      </c>
      <c r="V1889">
        <v>0</v>
      </c>
      <c r="W1889" t="s">
        <v>11680</v>
      </c>
      <c r="X1889">
        <v>0</v>
      </c>
    </row>
    <row r="1890" spans="1:24">
      <c r="A1890" t="s">
        <v>8921</v>
      </c>
      <c r="B1890">
        <v>1</v>
      </c>
      <c r="C1890">
        <v>0</v>
      </c>
      <c r="D1890">
        <v>0</v>
      </c>
      <c r="E1890">
        <v>0</v>
      </c>
      <c r="F1890">
        <v>0</v>
      </c>
      <c r="G1890">
        <v>0</v>
      </c>
      <c r="H1890">
        <v>0</v>
      </c>
      <c r="I1890">
        <v>0</v>
      </c>
      <c r="J1890">
        <v>2017</v>
      </c>
      <c r="K1890" t="s">
        <v>623</v>
      </c>
      <c r="L1890" t="s">
        <v>9112</v>
      </c>
      <c r="M1890" t="s">
        <v>11636</v>
      </c>
      <c r="N1890" t="s">
        <v>11629</v>
      </c>
      <c r="O1890" s="1">
        <v>42369</v>
      </c>
      <c r="Q1890" t="s">
        <v>11681</v>
      </c>
      <c r="R1890" t="s">
        <v>73</v>
      </c>
      <c r="S1890">
        <v>1.5</v>
      </c>
      <c r="T1890">
        <v>2628</v>
      </c>
      <c r="U1890">
        <v>2628</v>
      </c>
      <c r="V1890">
        <v>0</v>
      </c>
      <c r="W1890" t="s">
        <v>11680</v>
      </c>
      <c r="X1890">
        <v>0</v>
      </c>
    </row>
    <row r="1891" spans="1:24">
      <c r="A1891" t="s">
        <v>8921</v>
      </c>
      <c r="B1891">
        <v>1</v>
      </c>
      <c r="C1891">
        <v>0</v>
      </c>
      <c r="D1891">
        <v>0</v>
      </c>
      <c r="E1891">
        <v>0</v>
      </c>
      <c r="F1891">
        <v>0</v>
      </c>
      <c r="G1891">
        <v>0</v>
      </c>
      <c r="H1891">
        <v>0</v>
      </c>
      <c r="I1891">
        <v>0</v>
      </c>
      <c r="J1891">
        <v>2017</v>
      </c>
      <c r="K1891" t="s">
        <v>623</v>
      </c>
      <c r="L1891" t="s">
        <v>9110</v>
      </c>
      <c r="M1891" t="s">
        <v>11636</v>
      </c>
      <c r="N1891" t="s">
        <v>11629</v>
      </c>
      <c r="O1891" s="1">
        <v>42004</v>
      </c>
      <c r="Q1891" t="s">
        <v>11681</v>
      </c>
      <c r="R1891" t="s">
        <v>73</v>
      </c>
      <c r="S1891">
        <v>1.5</v>
      </c>
      <c r="T1891">
        <v>2628</v>
      </c>
      <c r="U1891">
        <v>2628</v>
      </c>
      <c r="V1891">
        <v>0</v>
      </c>
      <c r="W1891" t="s">
        <v>11680</v>
      </c>
      <c r="X1891">
        <v>0</v>
      </c>
    </row>
    <row r="1892" spans="1:24">
      <c r="A1892" t="s">
        <v>8921</v>
      </c>
      <c r="B1892">
        <v>1</v>
      </c>
      <c r="C1892">
        <v>0</v>
      </c>
      <c r="D1892">
        <v>0</v>
      </c>
      <c r="E1892">
        <v>0</v>
      </c>
      <c r="F1892">
        <v>0</v>
      </c>
      <c r="G1892">
        <v>0</v>
      </c>
      <c r="H1892">
        <v>0</v>
      </c>
      <c r="I1892">
        <v>0</v>
      </c>
      <c r="J1892">
        <v>2017</v>
      </c>
      <c r="K1892" t="s">
        <v>623</v>
      </c>
      <c r="L1892" t="s">
        <v>9108</v>
      </c>
      <c r="M1892" t="s">
        <v>11636</v>
      </c>
      <c r="N1892" t="s">
        <v>11629</v>
      </c>
      <c r="O1892" s="1">
        <v>42004</v>
      </c>
      <c r="Q1892" t="s">
        <v>11681</v>
      </c>
      <c r="R1892" t="s">
        <v>73</v>
      </c>
      <c r="S1892">
        <v>1.5</v>
      </c>
      <c r="T1892">
        <v>2628</v>
      </c>
      <c r="U1892">
        <v>2628</v>
      </c>
      <c r="V1892">
        <v>0</v>
      </c>
      <c r="W1892" t="s">
        <v>11680</v>
      </c>
      <c r="X1892">
        <v>0</v>
      </c>
    </row>
    <row r="1893" spans="1:24">
      <c r="A1893" t="s">
        <v>8921</v>
      </c>
      <c r="B1893">
        <v>1</v>
      </c>
      <c r="C1893">
        <v>0</v>
      </c>
      <c r="D1893">
        <v>0</v>
      </c>
      <c r="E1893">
        <v>0</v>
      </c>
      <c r="F1893">
        <v>0</v>
      </c>
      <c r="G1893">
        <v>0</v>
      </c>
      <c r="H1893">
        <v>0</v>
      </c>
      <c r="I1893">
        <v>0</v>
      </c>
      <c r="J1893">
        <v>2017</v>
      </c>
      <c r="K1893" t="s">
        <v>623</v>
      </c>
      <c r="L1893" t="s">
        <v>9106</v>
      </c>
      <c r="M1893" t="s">
        <v>11636</v>
      </c>
      <c r="N1893" t="s">
        <v>11629</v>
      </c>
      <c r="O1893" s="1">
        <v>42004</v>
      </c>
      <c r="Q1893" t="s">
        <v>11681</v>
      </c>
      <c r="R1893" t="s">
        <v>73</v>
      </c>
      <c r="S1893">
        <v>1.5</v>
      </c>
      <c r="T1893">
        <v>2628</v>
      </c>
      <c r="U1893">
        <v>2628</v>
      </c>
      <c r="V1893">
        <v>0</v>
      </c>
      <c r="W1893" t="s">
        <v>11680</v>
      </c>
      <c r="X1893">
        <v>0</v>
      </c>
    </row>
    <row r="1894" spans="1:24">
      <c r="A1894" t="s">
        <v>8921</v>
      </c>
      <c r="B1894">
        <v>1</v>
      </c>
      <c r="C1894">
        <v>0</v>
      </c>
      <c r="D1894">
        <v>0</v>
      </c>
      <c r="E1894">
        <v>0</v>
      </c>
      <c r="F1894">
        <v>0</v>
      </c>
      <c r="G1894">
        <v>0</v>
      </c>
      <c r="H1894">
        <v>0</v>
      </c>
      <c r="I1894">
        <v>0</v>
      </c>
      <c r="J1894">
        <v>2017</v>
      </c>
      <c r="K1894" t="s">
        <v>623</v>
      </c>
      <c r="L1894" t="s">
        <v>9104</v>
      </c>
      <c r="M1894" t="s">
        <v>11636</v>
      </c>
      <c r="N1894" t="s">
        <v>11629</v>
      </c>
      <c r="O1894" s="1">
        <v>42004</v>
      </c>
      <c r="Q1894" t="s">
        <v>11681</v>
      </c>
      <c r="R1894" t="s">
        <v>73</v>
      </c>
      <c r="S1894">
        <v>1.5</v>
      </c>
      <c r="T1894">
        <v>2628</v>
      </c>
      <c r="U1894">
        <v>2628</v>
      </c>
      <c r="V1894">
        <v>0</v>
      </c>
      <c r="W1894" t="s">
        <v>11680</v>
      </c>
      <c r="X1894">
        <v>0</v>
      </c>
    </row>
    <row r="1895" spans="1:24">
      <c r="A1895" t="s">
        <v>8921</v>
      </c>
      <c r="B1895">
        <v>1</v>
      </c>
      <c r="C1895">
        <v>0</v>
      </c>
      <c r="D1895">
        <v>0</v>
      </c>
      <c r="E1895">
        <v>0</v>
      </c>
      <c r="F1895">
        <v>0</v>
      </c>
      <c r="G1895">
        <v>0</v>
      </c>
      <c r="H1895">
        <v>0</v>
      </c>
      <c r="I1895">
        <v>0</v>
      </c>
      <c r="J1895">
        <v>2017</v>
      </c>
      <c r="K1895" t="s">
        <v>623</v>
      </c>
      <c r="L1895" t="s">
        <v>9102</v>
      </c>
      <c r="M1895" t="s">
        <v>11636</v>
      </c>
      <c r="N1895" t="s">
        <v>11629</v>
      </c>
      <c r="O1895" s="1">
        <v>42004</v>
      </c>
      <c r="Q1895" t="s">
        <v>11681</v>
      </c>
      <c r="R1895" t="s">
        <v>73</v>
      </c>
      <c r="S1895">
        <v>1.5</v>
      </c>
      <c r="T1895">
        <v>2628</v>
      </c>
      <c r="U1895">
        <v>2628</v>
      </c>
      <c r="V1895">
        <v>0</v>
      </c>
      <c r="W1895" t="s">
        <v>11680</v>
      </c>
      <c r="X1895">
        <v>0</v>
      </c>
    </row>
    <row r="1896" spans="1:24">
      <c r="A1896" t="s">
        <v>8921</v>
      </c>
      <c r="B1896">
        <v>1</v>
      </c>
      <c r="C1896">
        <v>0</v>
      </c>
      <c r="D1896">
        <v>0</v>
      </c>
      <c r="E1896">
        <v>0</v>
      </c>
      <c r="F1896">
        <v>0</v>
      </c>
      <c r="G1896">
        <v>0</v>
      </c>
      <c r="H1896">
        <v>0</v>
      </c>
      <c r="I1896">
        <v>0</v>
      </c>
      <c r="J1896">
        <v>2017</v>
      </c>
      <c r="K1896" t="s">
        <v>623</v>
      </c>
      <c r="L1896" t="s">
        <v>9100</v>
      </c>
      <c r="M1896" t="s">
        <v>11636</v>
      </c>
      <c r="N1896" t="s">
        <v>11629</v>
      </c>
      <c r="O1896" s="1">
        <v>42004</v>
      </c>
      <c r="Q1896" t="s">
        <v>11681</v>
      </c>
      <c r="R1896" t="s">
        <v>73</v>
      </c>
      <c r="S1896">
        <v>1.5</v>
      </c>
      <c r="T1896">
        <v>2628</v>
      </c>
      <c r="U1896">
        <v>2628</v>
      </c>
      <c r="V1896">
        <v>0</v>
      </c>
      <c r="W1896" t="s">
        <v>11680</v>
      </c>
      <c r="X1896">
        <v>0</v>
      </c>
    </row>
    <row r="1897" spans="1:24">
      <c r="A1897" t="s">
        <v>8921</v>
      </c>
      <c r="B1897">
        <v>1</v>
      </c>
      <c r="C1897">
        <v>0</v>
      </c>
      <c r="D1897">
        <v>0</v>
      </c>
      <c r="E1897">
        <v>0</v>
      </c>
      <c r="F1897">
        <v>0</v>
      </c>
      <c r="G1897">
        <v>0</v>
      </c>
      <c r="H1897">
        <v>0</v>
      </c>
      <c r="I1897">
        <v>0</v>
      </c>
      <c r="J1897">
        <v>2017</v>
      </c>
      <c r="K1897" t="s">
        <v>623</v>
      </c>
      <c r="L1897" t="s">
        <v>7398</v>
      </c>
      <c r="M1897" t="s">
        <v>11636</v>
      </c>
      <c r="N1897" t="s">
        <v>11629</v>
      </c>
      <c r="O1897" s="1">
        <v>42735</v>
      </c>
      <c r="Q1897" t="s">
        <v>11681</v>
      </c>
      <c r="R1897" t="s">
        <v>73</v>
      </c>
      <c r="S1897">
        <v>10</v>
      </c>
      <c r="T1897">
        <v>22239</v>
      </c>
      <c r="U1897">
        <v>22239</v>
      </c>
      <c r="V1897">
        <v>0</v>
      </c>
      <c r="W1897" t="s">
        <v>11680</v>
      </c>
      <c r="X1897">
        <v>0</v>
      </c>
    </row>
    <row r="1898" spans="1:24">
      <c r="A1898" t="s">
        <v>8921</v>
      </c>
      <c r="B1898">
        <v>1</v>
      </c>
      <c r="C1898">
        <v>0</v>
      </c>
      <c r="D1898">
        <v>0</v>
      </c>
      <c r="E1898">
        <v>0</v>
      </c>
      <c r="F1898">
        <v>0</v>
      </c>
      <c r="G1898">
        <v>0</v>
      </c>
      <c r="H1898">
        <v>0</v>
      </c>
      <c r="I1898">
        <v>0</v>
      </c>
      <c r="J1898">
        <v>2017</v>
      </c>
      <c r="K1898" t="s">
        <v>623</v>
      </c>
      <c r="L1898" t="s">
        <v>9098</v>
      </c>
      <c r="M1898" t="s">
        <v>11636</v>
      </c>
      <c r="N1898" t="s">
        <v>11629</v>
      </c>
      <c r="O1898" s="1">
        <v>42004</v>
      </c>
      <c r="Q1898" t="s">
        <v>11681</v>
      </c>
      <c r="R1898" t="s">
        <v>73</v>
      </c>
      <c r="S1898">
        <v>1.5</v>
      </c>
      <c r="T1898">
        <v>2628</v>
      </c>
      <c r="U1898">
        <v>2628</v>
      </c>
      <c r="V1898">
        <v>0</v>
      </c>
      <c r="W1898" t="s">
        <v>11680</v>
      </c>
      <c r="X1898">
        <v>0</v>
      </c>
    </row>
    <row r="1899" spans="1:24">
      <c r="A1899" t="s">
        <v>8921</v>
      </c>
      <c r="B1899">
        <v>1</v>
      </c>
      <c r="C1899">
        <v>0</v>
      </c>
      <c r="D1899">
        <v>0</v>
      </c>
      <c r="E1899">
        <v>0</v>
      </c>
      <c r="F1899">
        <v>0</v>
      </c>
      <c r="G1899">
        <v>0</v>
      </c>
      <c r="H1899">
        <v>0</v>
      </c>
      <c r="I1899">
        <v>0</v>
      </c>
      <c r="J1899">
        <v>2017</v>
      </c>
      <c r="K1899" t="s">
        <v>623</v>
      </c>
      <c r="L1899" t="s">
        <v>9096</v>
      </c>
      <c r="M1899" t="s">
        <v>11636</v>
      </c>
      <c r="N1899" t="s">
        <v>11629</v>
      </c>
      <c r="O1899" s="1">
        <v>42004</v>
      </c>
      <c r="Q1899" t="s">
        <v>11681</v>
      </c>
      <c r="R1899" t="s">
        <v>73</v>
      </c>
      <c r="S1899">
        <v>1.5</v>
      </c>
      <c r="T1899">
        <v>2628</v>
      </c>
      <c r="U1899">
        <v>2628</v>
      </c>
      <c r="V1899">
        <v>0</v>
      </c>
      <c r="W1899" t="s">
        <v>11680</v>
      </c>
      <c r="X1899">
        <v>0</v>
      </c>
    </row>
    <row r="1900" spans="1:24">
      <c r="A1900" t="s">
        <v>8921</v>
      </c>
      <c r="B1900">
        <v>1</v>
      </c>
      <c r="C1900">
        <v>0</v>
      </c>
      <c r="D1900">
        <v>0</v>
      </c>
      <c r="E1900">
        <v>0</v>
      </c>
      <c r="F1900">
        <v>0</v>
      </c>
      <c r="G1900">
        <v>0</v>
      </c>
      <c r="H1900">
        <v>0</v>
      </c>
      <c r="I1900">
        <v>0</v>
      </c>
      <c r="J1900">
        <v>2017</v>
      </c>
      <c r="K1900" t="s">
        <v>623</v>
      </c>
      <c r="L1900" t="s">
        <v>9094</v>
      </c>
      <c r="M1900" t="s">
        <v>11636</v>
      </c>
      <c r="N1900" t="s">
        <v>11629</v>
      </c>
      <c r="O1900" s="1">
        <v>42004</v>
      </c>
      <c r="Q1900" t="s">
        <v>11681</v>
      </c>
      <c r="R1900" t="s">
        <v>73</v>
      </c>
      <c r="S1900">
        <v>1.5</v>
      </c>
      <c r="T1900">
        <v>2628</v>
      </c>
      <c r="U1900">
        <v>2628</v>
      </c>
      <c r="V1900">
        <v>0</v>
      </c>
      <c r="W1900" t="s">
        <v>11680</v>
      </c>
      <c r="X1900">
        <v>0</v>
      </c>
    </row>
    <row r="1901" spans="1:24">
      <c r="A1901" t="s">
        <v>8921</v>
      </c>
      <c r="B1901">
        <v>1</v>
      </c>
      <c r="C1901">
        <v>0</v>
      </c>
      <c r="D1901">
        <v>0</v>
      </c>
      <c r="E1901">
        <v>0</v>
      </c>
      <c r="F1901">
        <v>0</v>
      </c>
      <c r="G1901">
        <v>0</v>
      </c>
      <c r="H1901">
        <v>0</v>
      </c>
      <c r="I1901">
        <v>0</v>
      </c>
      <c r="J1901">
        <v>2017</v>
      </c>
      <c r="K1901" t="s">
        <v>623</v>
      </c>
      <c r="L1901" t="s">
        <v>6164</v>
      </c>
      <c r="M1901" t="s">
        <v>11636</v>
      </c>
      <c r="N1901" t="s">
        <v>11629</v>
      </c>
      <c r="O1901" s="1">
        <v>42004</v>
      </c>
      <c r="Q1901" t="s">
        <v>11681</v>
      </c>
      <c r="R1901" t="s">
        <v>73</v>
      </c>
      <c r="S1901">
        <v>1.5</v>
      </c>
      <c r="T1901">
        <v>2628</v>
      </c>
      <c r="U1901">
        <v>2628</v>
      </c>
      <c r="V1901">
        <v>0</v>
      </c>
      <c r="W1901" t="s">
        <v>11680</v>
      </c>
      <c r="X1901">
        <v>0</v>
      </c>
    </row>
    <row r="1902" spans="1:24">
      <c r="A1902" t="s">
        <v>8921</v>
      </c>
      <c r="B1902">
        <v>1</v>
      </c>
      <c r="C1902">
        <v>0</v>
      </c>
      <c r="D1902">
        <v>0</v>
      </c>
      <c r="E1902">
        <v>0</v>
      </c>
      <c r="F1902">
        <v>0</v>
      </c>
      <c r="G1902">
        <v>0</v>
      </c>
      <c r="H1902">
        <v>0</v>
      </c>
      <c r="I1902">
        <v>0</v>
      </c>
      <c r="J1902">
        <v>2017</v>
      </c>
      <c r="K1902" t="s">
        <v>623</v>
      </c>
      <c r="L1902" t="s">
        <v>9091</v>
      </c>
      <c r="M1902" t="s">
        <v>11636</v>
      </c>
      <c r="N1902" t="s">
        <v>11629</v>
      </c>
      <c r="O1902" s="1">
        <v>42004</v>
      </c>
      <c r="Q1902" t="s">
        <v>11681</v>
      </c>
      <c r="R1902" t="s">
        <v>73</v>
      </c>
      <c r="S1902">
        <v>1.5</v>
      </c>
      <c r="T1902">
        <v>2628</v>
      </c>
      <c r="U1902">
        <v>2628</v>
      </c>
      <c r="V1902">
        <v>0</v>
      </c>
      <c r="W1902" t="s">
        <v>11680</v>
      </c>
      <c r="X1902">
        <v>0</v>
      </c>
    </row>
    <row r="1903" spans="1:24">
      <c r="A1903" t="s">
        <v>8921</v>
      </c>
      <c r="B1903">
        <v>1</v>
      </c>
      <c r="C1903">
        <v>0</v>
      </c>
      <c r="D1903">
        <v>0</v>
      </c>
      <c r="E1903">
        <v>0</v>
      </c>
      <c r="F1903">
        <v>0</v>
      </c>
      <c r="G1903">
        <v>0</v>
      </c>
      <c r="H1903">
        <v>0</v>
      </c>
      <c r="I1903">
        <v>0</v>
      </c>
      <c r="J1903">
        <v>2017</v>
      </c>
      <c r="K1903" t="s">
        <v>623</v>
      </c>
      <c r="L1903" t="s">
        <v>7699</v>
      </c>
      <c r="M1903" t="s">
        <v>11636</v>
      </c>
      <c r="N1903" t="s">
        <v>11629</v>
      </c>
      <c r="O1903" s="1">
        <v>42004</v>
      </c>
      <c r="Q1903" t="s">
        <v>11681</v>
      </c>
      <c r="R1903" t="s">
        <v>73</v>
      </c>
      <c r="S1903">
        <v>1.5</v>
      </c>
      <c r="T1903">
        <v>2628</v>
      </c>
      <c r="U1903">
        <v>2628</v>
      </c>
      <c r="V1903">
        <v>0</v>
      </c>
      <c r="W1903" t="s">
        <v>11680</v>
      </c>
      <c r="X1903">
        <v>0</v>
      </c>
    </row>
    <row r="1904" spans="1:24">
      <c r="A1904" t="s">
        <v>8921</v>
      </c>
      <c r="B1904">
        <v>1</v>
      </c>
      <c r="C1904">
        <v>0</v>
      </c>
      <c r="D1904">
        <v>0</v>
      </c>
      <c r="E1904">
        <v>0</v>
      </c>
      <c r="F1904">
        <v>0</v>
      </c>
      <c r="G1904">
        <v>0</v>
      </c>
      <c r="H1904">
        <v>0</v>
      </c>
      <c r="I1904">
        <v>0</v>
      </c>
      <c r="J1904">
        <v>2017</v>
      </c>
      <c r="K1904" t="s">
        <v>623</v>
      </c>
      <c r="L1904" t="s">
        <v>9088</v>
      </c>
      <c r="M1904" t="s">
        <v>11636</v>
      </c>
      <c r="N1904" t="s">
        <v>11629</v>
      </c>
      <c r="O1904" s="1">
        <v>42004</v>
      </c>
      <c r="Q1904" t="s">
        <v>11681</v>
      </c>
      <c r="R1904" t="s">
        <v>73</v>
      </c>
      <c r="S1904">
        <v>1</v>
      </c>
      <c r="T1904">
        <v>1752</v>
      </c>
      <c r="U1904">
        <v>1752</v>
      </c>
      <c r="V1904">
        <v>0</v>
      </c>
      <c r="W1904" t="s">
        <v>11680</v>
      </c>
      <c r="X1904">
        <v>0</v>
      </c>
    </row>
    <row r="1905" spans="1:24">
      <c r="A1905" t="s">
        <v>8921</v>
      </c>
      <c r="B1905">
        <v>1</v>
      </c>
      <c r="C1905">
        <v>0</v>
      </c>
      <c r="D1905">
        <v>0</v>
      </c>
      <c r="E1905">
        <v>0</v>
      </c>
      <c r="F1905">
        <v>0</v>
      </c>
      <c r="G1905">
        <v>0</v>
      </c>
      <c r="H1905">
        <v>0</v>
      </c>
      <c r="I1905">
        <v>0</v>
      </c>
      <c r="J1905">
        <v>2017</v>
      </c>
      <c r="K1905" t="s">
        <v>623</v>
      </c>
      <c r="L1905" t="s">
        <v>9086</v>
      </c>
      <c r="M1905" t="s">
        <v>11636</v>
      </c>
      <c r="N1905" t="s">
        <v>11629</v>
      </c>
      <c r="O1905" s="1">
        <v>42004</v>
      </c>
      <c r="Q1905" t="s">
        <v>11681</v>
      </c>
      <c r="R1905" t="s">
        <v>73</v>
      </c>
      <c r="S1905">
        <v>1.5</v>
      </c>
      <c r="T1905">
        <v>2557</v>
      </c>
      <c r="U1905">
        <v>2557</v>
      </c>
      <c r="V1905">
        <v>0</v>
      </c>
      <c r="W1905" t="s">
        <v>11680</v>
      </c>
      <c r="X1905">
        <v>0</v>
      </c>
    </row>
    <row r="1906" spans="1:24">
      <c r="A1906" t="s">
        <v>8921</v>
      </c>
      <c r="B1906">
        <v>1</v>
      </c>
      <c r="C1906">
        <v>0</v>
      </c>
      <c r="D1906">
        <v>0</v>
      </c>
      <c r="E1906">
        <v>0</v>
      </c>
      <c r="F1906">
        <v>0</v>
      </c>
      <c r="G1906">
        <v>0</v>
      </c>
      <c r="H1906">
        <v>0</v>
      </c>
      <c r="I1906">
        <v>0</v>
      </c>
      <c r="J1906">
        <v>2017</v>
      </c>
      <c r="K1906" t="s">
        <v>623</v>
      </c>
      <c r="L1906" t="s">
        <v>9084</v>
      </c>
      <c r="M1906" t="s">
        <v>11636</v>
      </c>
      <c r="N1906" t="s">
        <v>11629</v>
      </c>
      <c r="O1906" s="1">
        <v>42004</v>
      </c>
      <c r="Q1906" t="s">
        <v>11681</v>
      </c>
      <c r="R1906" t="s">
        <v>73</v>
      </c>
      <c r="S1906">
        <v>1.5</v>
      </c>
      <c r="T1906">
        <v>2628</v>
      </c>
      <c r="U1906">
        <v>2628</v>
      </c>
      <c r="V1906">
        <v>0</v>
      </c>
      <c r="W1906" t="s">
        <v>11680</v>
      </c>
      <c r="X1906">
        <v>0</v>
      </c>
    </row>
    <row r="1907" spans="1:24">
      <c r="A1907" t="s">
        <v>8921</v>
      </c>
      <c r="B1907">
        <v>1</v>
      </c>
      <c r="C1907">
        <v>0</v>
      </c>
      <c r="D1907">
        <v>0</v>
      </c>
      <c r="E1907">
        <v>0</v>
      </c>
      <c r="F1907">
        <v>0</v>
      </c>
      <c r="G1907">
        <v>0</v>
      </c>
      <c r="H1907">
        <v>0</v>
      </c>
      <c r="I1907">
        <v>0</v>
      </c>
      <c r="J1907">
        <v>2017</v>
      </c>
      <c r="K1907" t="s">
        <v>623</v>
      </c>
      <c r="L1907" t="s">
        <v>9082</v>
      </c>
      <c r="M1907" t="s">
        <v>11636</v>
      </c>
      <c r="N1907" t="s">
        <v>11629</v>
      </c>
      <c r="O1907" s="1">
        <v>42004</v>
      </c>
      <c r="Q1907" t="s">
        <v>11681</v>
      </c>
      <c r="R1907" t="s">
        <v>73</v>
      </c>
      <c r="S1907">
        <v>1</v>
      </c>
      <c r="T1907">
        <v>1752</v>
      </c>
      <c r="U1907">
        <v>1752</v>
      </c>
      <c r="V1907">
        <v>0</v>
      </c>
      <c r="W1907" t="s">
        <v>11680</v>
      </c>
      <c r="X1907">
        <v>0</v>
      </c>
    </row>
    <row r="1908" spans="1:24">
      <c r="A1908" t="s">
        <v>8921</v>
      </c>
      <c r="B1908">
        <v>1</v>
      </c>
      <c r="C1908">
        <v>0</v>
      </c>
      <c r="D1908">
        <v>0</v>
      </c>
      <c r="E1908">
        <v>0</v>
      </c>
      <c r="F1908">
        <v>0</v>
      </c>
      <c r="G1908">
        <v>0</v>
      </c>
      <c r="H1908">
        <v>0</v>
      </c>
      <c r="I1908">
        <v>0</v>
      </c>
      <c r="J1908">
        <v>2017</v>
      </c>
      <c r="K1908" t="s">
        <v>623</v>
      </c>
      <c r="L1908" t="s">
        <v>9080</v>
      </c>
      <c r="M1908" t="s">
        <v>11636</v>
      </c>
      <c r="N1908" t="s">
        <v>11629</v>
      </c>
      <c r="O1908" s="1">
        <v>42004</v>
      </c>
      <c r="Q1908" t="s">
        <v>11681</v>
      </c>
      <c r="R1908" t="s">
        <v>73</v>
      </c>
      <c r="S1908">
        <v>1.5</v>
      </c>
      <c r="T1908">
        <v>2628</v>
      </c>
      <c r="U1908">
        <v>2628</v>
      </c>
      <c r="V1908">
        <v>0</v>
      </c>
      <c r="W1908" t="s">
        <v>11680</v>
      </c>
      <c r="X1908">
        <v>0</v>
      </c>
    </row>
    <row r="1909" spans="1:24">
      <c r="A1909" t="s">
        <v>8921</v>
      </c>
      <c r="B1909">
        <v>1</v>
      </c>
      <c r="C1909">
        <v>0</v>
      </c>
      <c r="D1909">
        <v>0</v>
      </c>
      <c r="E1909">
        <v>0</v>
      </c>
      <c r="F1909">
        <v>0</v>
      </c>
      <c r="G1909">
        <v>0</v>
      </c>
      <c r="H1909">
        <v>0</v>
      </c>
      <c r="I1909">
        <v>0</v>
      </c>
      <c r="J1909">
        <v>2017</v>
      </c>
      <c r="K1909" t="s">
        <v>623</v>
      </c>
      <c r="L1909" t="s">
        <v>9078</v>
      </c>
      <c r="M1909" t="s">
        <v>11636</v>
      </c>
      <c r="N1909" t="s">
        <v>11629</v>
      </c>
      <c r="O1909" s="1">
        <v>42004</v>
      </c>
      <c r="Q1909" t="s">
        <v>11681</v>
      </c>
      <c r="R1909" t="s">
        <v>73</v>
      </c>
      <c r="S1909">
        <v>1.5</v>
      </c>
      <c r="T1909">
        <v>2628</v>
      </c>
      <c r="U1909">
        <v>2628</v>
      </c>
      <c r="V1909">
        <v>0</v>
      </c>
      <c r="W1909" t="s">
        <v>11680</v>
      </c>
      <c r="X1909">
        <v>0</v>
      </c>
    </row>
    <row r="1910" spans="1:24">
      <c r="A1910" t="s">
        <v>8921</v>
      </c>
      <c r="B1910">
        <v>1</v>
      </c>
      <c r="C1910">
        <v>0</v>
      </c>
      <c r="D1910">
        <v>0</v>
      </c>
      <c r="E1910">
        <v>0</v>
      </c>
      <c r="F1910">
        <v>0</v>
      </c>
      <c r="G1910">
        <v>0</v>
      </c>
      <c r="H1910">
        <v>0</v>
      </c>
      <c r="I1910">
        <v>0</v>
      </c>
      <c r="J1910">
        <v>2017</v>
      </c>
      <c r="K1910" t="s">
        <v>623</v>
      </c>
      <c r="L1910" t="s">
        <v>9076</v>
      </c>
      <c r="M1910" t="s">
        <v>11636</v>
      </c>
      <c r="N1910" t="s">
        <v>11629</v>
      </c>
      <c r="O1910" s="1">
        <v>42004</v>
      </c>
      <c r="Q1910" t="s">
        <v>11681</v>
      </c>
      <c r="R1910" t="s">
        <v>73</v>
      </c>
      <c r="S1910">
        <v>1.5</v>
      </c>
      <c r="T1910">
        <v>2628</v>
      </c>
      <c r="U1910">
        <v>2628</v>
      </c>
      <c r="V1910">
        <v>0</v>
      </c>
      <c r="W1910" t="s">
        <v>11680</v>
      </c>
      <c r="X1910">
        <v>0</v>
      </c>
    </row>
    <row r="1911" spans="1:24">
      <c r="A1911" t="s">
        <v>8921</v>
      </c>
      <c r="B1911">
        <v>1</v>
      </c>
      <c r="C1911">
        <v>0</v>
      </c>
      <c r="D1911">
        <v>0</v>
      </c>
      <c r="E1911">
        <v>0</v>
      </c>
      <c r="F1911">
        <v>0</v>
      </c>
      <c r="G1911">
        <v>0</v>
      </c>
      <c r="H1911">
        <v>0</v>
      </c>
      <c r="I1911">
        <v>0</v>
      </c>
      <c r="J1911">
        <v>2017</v>
      </c>
      <c r="K1911" t="s">
        <v>623</v>
      </c>
      <c r="L1911" t="s">
        <v>6846</v>
      </c>
      <c r="M1911" t="s">
        <v>11636</v>
      </c>
      <c r="N1911" t="s">
        <v>11629</v>
      </c>
      <c r="O1911" s="1">
        <v>42004</v>
      </c>
      <c r="Q1911" t="s">
        <v>11681</v>
      </c>
      <c r="R1911" t="s">
        <v>73</v>
      </c>
      <c r="S1911">
        <v>1.5</v>
      </c>
      <c r="T1911">
        <v>2628</v>
      </c>
      <c r="U1911">
        <v>2628</v>
      </c>
      <c r="V1911">
        <v>0</v>
      </c>
      <c r="W1911" t="s">
        <v>11680</v>
      </c>
      <c r="X1911">
        <v>0</v>
      </c>
    </row>
    <row r="1912" spans="1:24">
      <c r="A1912" t="s">
        <v>8921</v>
      </c>
      <c r="B1912">
        <v>1</v>
      </c>
      <c r="C1912">
        <v>0</v>
      </c>
      <c r="D1912">
        <v>0</v>
      </c>
      <c r="E1912">
        <v>0</v>
      </c>
      <c r="F1912">
        <v>0</v>
      </c>
      <c r="G1912">
        <v>0</v>
      </c>
      <c r="H1912">
        <v>0</v>
      </c>
      <c r="I1912">
        <v>0</v>
      </c>
      <c r="J1912">
        <v>2017</v>
      </c>
      <c r="K1912" t="s">
        <v>623</v>
      </c>
      <c r="L1912" t="s">
        <v>9073</v>
      </c>
      <c r="M1912" t="s">
        <v>11636</v>
      </c>
      <c r="N1912" t="s">
        <v>11629</v>
      </c>
      <c r="O1912" s="1">
        <v>42004</v>
      </c>
      <c r="Q1912" t="s">
        <v>11681</v>
      </c>
      <c r="R1912" t="s">
        <v>73</v>
      </c>
      <c r="S1912">
        <v>1.5</v>
      </c>
      <c r="T1912">
        <v>2628</v>
      </c>
      <c r="U1912">
        <v>2628</v>
      </c>
      <c r="V1912">
        <v>0</v>
      </c>
      <c r="W1912" t="s">
        <v>11680</v>
      </c>
      <c r="X1912">
        <v>0</v>
      </c>
    </row>
    <row r="1913" spans="1:24">
      <c r="A1913" t="s">
        <v>8921</v>
      </c>
      <c r="B1913">
        <v>1</v>
      </c>
      <c r="C1913">
        <v>0</v>
      </c>
      <c r="D1913">
        <v>0</v>
      </c>
      <c r="E1913">
        <v>0</v>
      </c>
      <c r="F1913">
        <v>0</v>
      </c>
      <c r="G1913">
        <v>0</v>
      </c>
      <c r="H1913">
        <v>0</v>
      </c>
      <c r="I1913">
        <v>0</v>
      </c>
      <c r="J1913">
        <v>2017</v>
      </c>
      <c r="K1913" t="s">
        <v>623</v>
      </c>
      <c r="L1913" t="s">
        <v>9071</v>
      </c>
      <c r="M1913" t="s">
        <v>11636</v>
      </c>
      <c r="N1913" t="s">
        <v>11629</v>
      </c>
      <c r="O1913" s="1">
        <v>42004</v>
      </c>
      <c r="Q1913" t="s">
        <v>11681</v>
      </c>
      <c r="R1913" t="s">
        <v>73</v>
      </c>
      <c r="S1913">
        <v>1.5</v>
      </c>
      <c r="T1913">
        <v>2628</v>
      </c>
      <c r="U1913">
        <v>2628</v>
      </c>
      <c r="V1913">
        <v>0</v>
      </c>
      <c r="W1913" t="s">
        <v>11680</v>
      </c>
      <c r="X1913">
        <v>0</v>
      </c>
    </row>
    <row r="1914" spans="1:24">
      <c r="A1914" t="s">
        <v>8921</v>
      </c>
      <c r="B1914">
        <v>1</v>
      </c>
      <c r="C1914">
        <v>0</v>
      </c>
      <c r="D1914">
        <v>0</v>
      </c>
      <c r="E1914">
        <v>0</v>
      </c>
      <c r="F1914">
        <v>0</v>
      </c>
      <c r="G1914">
        <v>0</v>
      </c>
      <c r="H1914">
        <v>0</v>
      </c>
      <c r="I1914">
        <v>0</v>
      </c>
      <c r="J1914">
        <v>2017</v>
      </c>
      <c r="K1914" t="s">
        <v>623</v>
      </c>
      <c r="L1914" t="s">
        <v>9069</v>
      </c>
      <c r="M1914" t="s">
        <v>11636</v>
      </c>
      <c r="N1914" t="s">
        <v>11629</v>
      </c>
      <c r="O1914" s="1">
        <v>42004</v>
      </c>
      <c r="Q1914" t="s">
        <v>11681</v>
      </c>
      <c r="R1914" t="s">
        <v>73</v>
      </c>
      <c r="S1914">
        <v>1</v>
      </c>
      <c r="T1914">
        <v>1752</v>
      </c>
      <c r="U1914">
        <v>1752</v>
      </c>
      <c r="V1914">
        <v>0</v>
      </c>
      <c r="W1914" t="s">
        <v>11680</v>
      </c>
      <c r="X1914">
        <v>0</v>
      </c>
    </row>
    <row r="1915" spans="1:24">
      <c r="A1915" t="s">
        <v>8921</v>
      </c>
      <c r="B1915">
        <v>1</v>
      </c>
      <c r="C1915">
        <v>0</v>
      </c>
      <c r="D1915">
        <v>0</v>
      </c>
      <c r="E1915">
        <v>0</v>
      </c>
      <c r="F1915">
        <v>0</v>
      </c>
      <c r="G1915">
        <v>0</v>
      </c>
      <c r="H1915">
        <v>0</v>
      </c>
      <c r="I1915">
        <v>0</v>
      </c>
      <c r="J1915">
        <v>2017</v>
      </c>
      <c r="K1915" t="s">
        <v>623</v>
      </c>
      <c r="L1915" t="s">
        <v>9067</v>
      </c>
      <c r="M1915" t="s">
        <v>11636</v>
      </c>
      <c r="N1915" t="s">
        <v>11629</v>
      </c>
      <c r="O1915" s="1">
        <v>42004</v>
      </c>
      <c r="Q1915" t="s">
        <v>11681</v>
      </c>
      <c r="R1915" t="s">
        <v>73</v>
      </c>
      <c r="S1915">
        <v>1.5</v>
      </c>
      <c r="T1915">
        <v>2628</v>
      </c>
      <c r="U1915">
        <v>2628</v>
      </c>
      <c r="V1915">
        <v>0</v>
      </c>
      <c r="W1915" t="s">
        <v>11680</v>
      </c>
      <c r="X1915">
        <v>0</v>
      </c>
    </row>
    <row r="1916" spans="1:24">
      <c r="A1916" t="s">
        <v>8921</v>
      </c>
      <c r="B1916">
        <v>1</v>
      </c>
      <c r="C1916">
        <v>0</v>
      </c>
      <c r="D1916">
        <v>0</v>
      </c>
      <c r="E1916">
        <v>0</v>
      </c>
      <c r="F1916">
        <v>0</v>
      </c>
      <c r="G1916">
        <v>0</v>
      </c>
      <c r="H1916">
        <v>0</v>
      </c>
      <c r="I1916">
        <v>0</v>
      </c>
      <c r="J1916">
        <v>2017</v>
      </c>
      <c r="K1916" t="s">
        <v>623</v>
      </c>
      <c r="L1916" t="s">
        <v>6166</v>
      </c>
      <c r="M1916" t="s">
        <v>11636</v>
      </c>
      <c r="N1916" t="s">
        <v>11629</v>
      </c>
      <c r="O1916" s="1">
        <v>42004</v>
      </c>
      <c r="Q1916" t="s">
        <v>11681</v>
      </c>
      <c r="R1916" t="s">
        <v>73</v>
      </c>
      <c r="S1916">
        <v>1.5</v>
      </c>
      <c r="T1916">
        <v>2628</v>
      </c>
      <c r="U1916">
        <v>2628</v>
      </c>
      <c r="V1916">
        <v>0</v>
      </c>
      <c r="W1916" t="s">
        <v>11680</v>
      </c>
      <c r="X1916">
        <v>0</v>
      </c>
    </row>
    <row r="1917" spans="1:24">
      <c r="A1917" t="s">
        <v>8921</v>
      </c>
      <c r="B1917">
        <v>1</v>
      </c>
      <c r="C1917">
        <v>0</v>
      </c>
      <c r="D1917">
        <v>0</v>
      </c>
      <c r="E1917">
        <v>0</v>
      </c>
      <c r="F1917">
        <v>0</v>
      </c>
      <c r="G1917">
        <v>0</v>
      </c>
      <c r="H1917">
        <v>0</v>
      </c>
      <c r="I1917">
        <v>0</v>
      </c>
      <c r="J1917">
        <v>2017</v>
      </c>
      <c r="K1917" t="s">
        <v>623</v>
      </c>
      <c r="L1917" t="s">
        <v>6168</v>
      </c>
      <c r="M1917" t="s">
        <v>11636</v>
      </c>
      <c r="N1917" t="s">
        <v>11629</v>
      </c>
      <c r="O1917" s="1">
        <v>42004</v>
      </c>
      <c r="Q1917" t="s">
        <v>11681</v>
      </c>
      <c r="R1917" t="s">
        <v>73</v>
      </c>
      <c r="S1917">
        <v>1.5</v>
      </c>
      <c r="T1917">
        <v>2628</v>
      </c>
      <c r="U1917">
        <v>2628</v>
      </c>
      <c r="V1917">
        <v>0</v>
      </c>
      <c r="W1917" t="s">
        <v>11680</v>
      </c>
      <c r="X1917">
        <v>0</v>
      </c>
    </row>
    <row r="1918" spans="1:24">
      <c r="A1918" t="s">
        <v>8921</v>
      </c>
      <c r="B1918">
        <v>1</v>
      </c>
      <c r="C1918">
        <v>0</v>
      </c>
      <c r="D1918">
        <v>0</v>
      </c>
      <c r="E1918">
        <v>0</v>
      </c>
      <c r="F1918">
        <v>0</v>
      </c>
      <c r="G1918">
        <v>0</v>
      </c>
      <c r="H1918">
        <v>0</v>
      </c>
      <c r="I1918">
        <v>0</v>
      </c>
      <c r="J1918">
        <v>2017</v>
      </c>
      <c r="K1918" t="s">
        <v>623</v>
      </c>
      <c r="L1918" t="s">
        <v>6170</v>
      </c>
      <c r="M1918" t="s">
        <v>11636</v>
      </c>
      <c r="N1918" t="s">
        <v>11629</v>
      </c>
      <c r="O1918" s="1">
        <v>42004</v>
      </c>
      <c r="Q1918" t="s">
        <v>11681</v>
      </c>
      <c r="R1918" t="s">
        <v>73</v>
      </c>
      <c r="S1918">
        <v>1</v>
      </c>
      <c r="T1918">
        <v>1752</v>
      </c>
      <c r="U1918">
        <v>1752</v>
      </c>
      <c r="V1918">
        <v>0</v>
      </c>
      <c r="W1918" t="s">
        <v>11680</v>
      </c>
      <c r="X1918">
        <v>0</v>
      </c>
    </row>
    <row r="1919" spans="1:24">
      <c r="A1919" t="s">
        <v>8921</v>
      </c>
      <c r="B1919">
        <v>1</v>
      </c>
      <c r="C1919">
        <v>0</v>
      </c>
      <c r="D1919">
        <v>0</v>
      </c>
      <c r="E1919">
        <v>0</v>
      </c>
      <c r="F1919">
        <v>0</v>
      </c>
      <c r="G1919">
        <v>0</v>
      </c>
      <c r="H1919">
        <v>0</v>
      </c>
      <c r="I1919">
        <v>0</v>
      </c>
      <c r="J1919">
        <v>2017</v>
      </c>
      <c r="K1919" t="s">
        <v>623</v>
      </c>
      <c r="L1919" t="s">
        <v>9065</v>
      </c>
      <c r="M1919" t="s">
        <v>11636</v>
      </c>
      <c r="N1919" t="s">
        <v>11629</v>
      </c>
      <c r="O1919" s="1">
        <v>42004</v>
      </c>
      <c r="Q1919" t="s">
        <v>11681</v>
      </c>
      <c r="R1919" t="s">
        <v>73</v>
      </c>
      <c r="S1919">
        <v>1</v>
      </c>
      <c r="T1919">
        <v>1752</v>
      </c>
      <c r="U1919">
        <v>1752</v>
      </c>
      <c r="V1919">
        <v>0</v>
      </c>
      <c r="W1919" t="s">
        <v>11691</v>
      </c>
      <c r="X1919">
        <v>0</v>
      </c>
    </row>
    <row r="1920" spans="1:24">
      <c r="A1920" t="s">
        <v>8921</v>
      </c>
      <c r="B1920">
        <v>1</v>
      </c>
      <c r="C1920">
        <v>0</v>
      </c>
      <c r="D1920">
        <v>0</v>
      </c>
      <c r="E1920">
        <v>0</v>
      </c>
      <c r="F1920">
        <v>0</v>
      </c>
      <c r="G1920">
        <v>0</v>
      </c>
      <c r="H1920">
        <v>0</v>
      </c>
      <c r="I1920">
        <v>0</v>
      </c>
      <c r="J1920">
        <v>2017</v>
      </c>
      <c r="K1920" t="s">
        <v>623</v>
      </c>
      <c r="L1920" t="s">
        <v>9063</v>
      </c>
      <c r="M1920" t="s">
        <v>11636</v>
      </c>
      <c r="N1920" t="s">
        <v>11629</v>
      </c>
      <c r="O1920" s="1">
        <v>42004</v>
      </c>
      <c r="Q1920" t="s">
        <v>11681</v>
      </c>
      <c r="R1920" t="s">
        <v>73</v>
      </c>
      <c r="S1920">
        <v>1</v>
      </c>
      <c r="T1920">
        <v>1752</v>
      </c>
      <c r="U1920">
        <v>1752</v>
      </c>
      <c r="V1920">
        <v>0</v>
      </c>
      <c r="W1920" t="s">
        <v>11680</v>
      </c>
      <c r="X1920">
        <v>0</v>
      </c>
    </row>
    <row r="1921" spans="1:25">
      <c r="A1921" t="s">
        <v>8921</v>
      </c>
      <c r="B1921">
        <v>1</v>
      </c>
      <c r="C1921">
        <v>0</v>
      </c>
      <c r="D1921">
        <v>0</v>
      </c>
      <c r="E1921">
        <v>0</v>
      </c>
      <c r="F1921">
        <v>0</v>
      </c>
      <c r="G1921">
        <v>0</v>
      </c>
      <c r="H1921">
        <v>0</v>
      </c>
      <c r="I1921">
        <v>0</v>
      </c>
      <c r="J1921">
        <v>2017</v>
      </c>
      <c r="K1921" t="s">
        <v>623</v>
      </c>
      <c r="L1921" t="s">
        <v>9061</v>
      </c>
      <c r="M1921" t="s">
        <v>11636</v>
      </c>
      <c r="N1921" t="s">
        <v>11629</v>
      </c>
      <c r="O1921" s="1">
        <v>42004</v>
      </c>
      <c r="Q1921" t="s">
        <v>11681</v>
      </c>
      <c r="R1921" t="s">
        <v>73</v>
      </c>
      <c r="S1921">
        <v>1.5</v>
      </c>
      <c r="T1921">
        <v>2628</v>
      </c>
      <c r="U1921">
        <v>2628</v>
      </c>
      <c r="V1921">
        <v>0</v>
      </c>
      <c r="W1921" t="s">
        <v>11680</v>
      </c>
      <c r="X1921">
        <v>0</v>
      </c>
    </row>
    <row r="1922" spans="1:25">
      <c r="A1922" t="s">
        <v>8921</v>
      </c>
      <c r="B1922">
        <v>1</v>
      </c>
      <c r="C1922">
        <v>0</v>
      </c>
      <c r="D1922">
        <v>0</v>
      </c>
      <c r="E1922">
        <v>0</v>
      </c>
      <c r="F1922">
        <v>0</v>
      </c>
      <c r="G1922">
        <v>0</v>
      </c>
      <c r="H1922">
        <v>0</v>
      </c>
      <c r="I1922">
        <v>0</v>
      </c>
      <c r="J1922">
        <v>2017</v>
      </c>
      <c r="K1922" t="s">
        <v>623</v>
      </c>
      <c r="L1922" t="s">
        <v>6810</v>
      </c>
      <c r="M1922" t="s">
        <v>11636</v>
      </c>
      <c r="N1922" t="s">
        <v>11629</v>
      </c>
      <c r="O1922" s="1">
        <v>41985</v>
      </c>
      <c r="Q1922" t="s">
        <v>11681</v>
      </c>
      <c r="R1922" t="s">
        <v>73</v>
      </c>
      <c r="S1922">
        <v>1.5</v>
      </c>
      <c r="T1922">
        <v>3227</v>
      </c>
      <c r="U1922">
        <v>3227</v>
      </c>
      <c r="V1922">
        <v>0</v>
      </c>
      <c r="W1922" t="s">
        <v>11680</v>
      </c>
      <c r="X1922">
        <v>0</v>
      </c>
      <c r="Y1922" t="s">
        <v>11625</v>
      </c>
    </row>
    <row r="1923" spans="1:25">
      <c r="A1923" t="s">
        <v>8921</v>
      </c>
      <c r="B1923">
        <v>1</v>
      </c>
      <c r="C1923">
        <v>0</v>
      </c>
      <c r="D1923">
        <v>0</v>
      </c>
      <c r="E1923">
        <v>0</v>
      </c>
      <c r="F1923">
        <v>0</v>
      </c>
      <c r="G1923">
        <v>0</v>
      </c>
      <c r="H1923">
        <v>0</v>
      </c>
      <c r="I1923">
        <v>0</v>
      </c>
      <c r="J1923">
        <v>2017</v>
      </c>
      <c r="K1923" t="s">
        <v>623</v>
      </c>
      <c r="L1923" t="s">
        <v>6812</v>
      </c>
      <c r="M1923" t="s">
        <v>11636</v>
      </c>
      <c r="N1923" t="s">
        <v>11629</v>
      </c>
      <c r="O1923" s="1">
        <v>41985</v>
      </c>
      <c r="Q1923" t="s">
        <v>11681</v>
      </c>
      <c r="R1923" t="s">
        <v>73</v>
      </c>
      <c r="S1923">
        <v>1.5</v>
      </c>
      <c r="T1923">
        <v>3412</v>
      </c>
      <c r="U1923">
        <v>3412</v>
      </c>
      <c r="V1923">
        <v>0</v>
      </c>
      <c r="W1923" t="s">
        <v>11680</v>
      </c>
      <c r="X1923">
        <v>0</v>
      </c>
      <c r="Y1923" t="s">
        <v>11625</v>
      </c>
    </row>
    <row r="1924" spans="1:25">
      <c r="A1924" t="s">
        <v>8921</v>
      </c>
      <c r="B1924">
        <v>1</v>
      </c>
      <c r="C1924">
        <v>0</v>
      </c>
      <c r="D1924">
        <v>0</v>
      </c>
      <c r="E1924">
        <v>0</v>
      </c>
      <c r="F1924">
        <v>0</v>
      </c>
      <c r="G1924">
        <v>0</v>
      </c>
      <c r="H1924">
        <v>0</v>
      </c>
      <c r="I1924">
        <v>0</v>
      </c>
      <c r="J1924">
        <v>2017</v>
      </c>
      <c r="K1924" t="s">
        <v>623</v>
      </c>
      <c r="L1924" t="s">
        <v>9057</v>
      </c>
      <c r="M1924" t="s">
        <v>11636</v>
      </c>
      <c r="N1924" t="s">
        <v>11629</v>
      </c>
      <c r="O1924" s="1">
        <v>42004</v>
      </c>
      <c r="Q1924" t="s">
        <v>11681</v>
      </c>
      <c r="R1924" t="s">
        <v>73</v>
      </c>
      <c r="S1924">
        <v>1.5</v>
      </c>
      <c r="T1924">
        <v>2628</v>
      </c>
      <c r="U1924">
        <v>2628</v>
      </c>
      <c r="V1924">
        <v>0</v>
      </c>
      <c r="W1924" t="s">
        <v>11680</v>
      </c>
      <c r="X1924">
        <v>0</v>
      </c>
    </row>
    <row r="1925" spans="1:25">
      <c r="A1925" t="s">
        <v>8921</v>
      </c>
      <c r="B1925">
        <v>1</v>
      </c>
      <c r="C1925">
        <v>0</v>
      </c>
      <c r="D1925">
        <v>0</v>
      </c>
      <c r="E1925">
        <v>0</v>
      </c>
      <c r="F1925">
        <v>0</v>
      </c>
      <c r="G1925">
        <v>0</v>
      </c>
      <c r="H1925">
        <v>0</v>
      </c>
      <c r="I1925">
        <v>0</v>
      </c>
      <c r="J1925">
        <v>2017</v>
      </c>
      <c r="K1925" t="s">
        <v>623</v>
      </c>
      <c r="L1925" t="s">
        <v>9055</v>
      </c>
      <c r="M1925" t="s">
        <v>11636</v>
      </c>
      <c r="N1925" t="s">
        <v>11629</v>
      </c>
      <c r="O1925" s="1">
        <v>42004</v>
      </c>
      <c r="Q1925" t="s">
        <v>11681</v>
      </c>
      <c r="R1925" t="s">
        <v>73</v>
      </c>
      <c r="S1925">
        <v>1</v>
      </c>
      <c r="T1925">
        <v>1752</v>
      </c>
      <c r="U1925">
        <v>1752</v>
      </c>
      <c r="V1925">
        <v>0</v>
      </c>
      <c r="W1925" t="s">
        <v>11680</v>
      </c>
      <c r="X1925">
        <v>0</v>
      </c>
    </row>
    <row r="1926" spans="1:25">
      <c r="A1926" t="s">
        <v>8921</v>
      </c>
      <c r="B1926">
        <v>1</v>
      </c>
      <c r="C1926">
        <v>0</v>
      </c>
      <c r="D1926">
        <v>0</v>
      </c>
      <c r="E1926">
        <v>0</v>
      </c>
      <c r="F1926">
        <v>0</v>
      </c>
      <c r="G1926">
        <v>0</v>
      </c>
      <c r="H1926">
        <v>0</v>
      </c>
      <c r="I1926">
        <v>0</v>
      </c>
      <c r="J1926">
        <v>2017</v>
      </c>
      <c r="K1926" t="s">
        <v>623</v>
      </c>
      <c r="L1926" t="s">
        <v>9053</v>
      </c>
      <c r="M1926" t="s">
        <v>11636</v>
      </c>
      <c r="N1926" t="s">
        <v>11629</v>
      </c>
      <c r="O1926" s="1">
        <v>42004</v>
      </c>
      <c r="Q1926" t="s">
        <v>11681</v>
      </c>
      <c r="R1926" t="s">
        <v>73</v>
      </c>
      <c r="S1926">
        <v>1</v>
      </c>
      <c r="T1926">
        <v>1752</v>
      </c>
      <c r="U1926">
        <v>1752</v>
      </c>
      <c r="V1926">
        <v>0</v>
      </c>
      <c r="W1926" t="s">
        <v>11680</v>
      </c>
      <c r="X1926">
        <v>0</v>
      </c>
    </row>
    <row r="1927" spans="1:25">
      <c r="A1927" t="s">
        <v>8921</v>
      </c>
      <c r="B1927">
        <v>1</v>
      </c>
      <c r="C1927">
        <v>0</v>
      </c>
      <c r="D1927">
        <v>0</v>
      </c>
      <c r="E1927">
        <v>0</v>
      </c>
      <c r="F1927">
        <v>0</v>
      </c>
      <c r="G1927">
        <v>0</v>
      </c>
      <c r="H1927">
        <v>0</v>
      </c>
      <c r="I1927">
        <v>0</v>
      </c>
      <c r="J1927">
        <v>2017</v>
      </c>
      <c r="K1927" t="s">
        <v>623</v>
      </c>
      <c r="L1927" t="s">
        <v>9051</v>
      </c>
      <c r="M1927" t="s">
        <v>11636</v>
      </c>
      <c r="N1927" t="s">
        <v>11629</v>
      </c>
      <c r="O1927" s="1">
        <v>42004</v>
      </c>
      <c r="Q1927" t="s">
        <v>11681</v>
      </c>
      <c r="R1927" t="s">
        <v>73</v>
      </c>
      <c r="S1927">
        <v>1</v>
      </c>
      <c r="T1927">
        <v>1752</v>
      </c>
      <c r="U1927">
        <v>1752</v>
      </c>
      <c r="V1927">
        <v>0</v>
      </c>
      <c r="W1927" t="s">
        <v>11680</v>
      </c>
      <c r="X1927">
        <v>0</v>
      </c>
    </row>
    <row r="1928" spans="1:25">
      <c r="A1928" t="s">
        <v>8921</v>
      </c>
      <c r="B1928">
        <v>1</v>
      </c>
      <c r="C1928">
        <v>0</v>
      </c>
      <c r="D1928">
        <v>0</v>
      </c>
      <c r="E1928">
        <v>0</v>
      </c>
      <c r="F1928">
        <v>0</v>
      </c>
      <c r="G1928">
        <v>0</v>
      </c>
      <c r="H1928">
        <v>0</v>
      </c>
      <c r="I1928">
        <v>0</v>
      </c>
      <c r="J1928">
        <v>2017</v>
      </c>
      <c r="K1928" t="s">
        <v>623</v>
      </c>
      <c r="L1928" t="s">
        <v>9049</v>
      </c>
      <c r="M1928" t="s">
        <v>11636</v>
      </c>
      <c r="N1928" t="s">
        <v>11629</v>
      </c>
      <c r="O1928" s="1">
        <v>42004</v>
      </c>
      <c r="Q1928" t="s">
        <v>11681</v>
      </c>
      <c r="R1928" t="s">
        <v>73</v>
      </c>
      <c r="S1928">
        <v>1.5</v>
      </c>
      <c r="T1928">
        <v>2628</v>
      </c>
      <c r="U1928">
        <v>2628</v>
      </c>
      <c r="V1928">
        <v>0</v>
      </c>
      <c r="W1928" t="s">
        <v>11680</v>
      </c>
      <c r="X1928">
        <v>0</v>
      </c>
    </row>
    <row r="1929" spans="1:25">
      <c r="A1929" t="s">
        <v>8921</v>
      </c>
      <c r="B1929">
        <v>1</v>
      </c>
      <c r="C1929">
        <v>0</v>
      </c>
      <c r="D1929">
        <v>0</v>
      </c>
      <c r="E1929">
        <v>0</v>
      </c>
      <c r="F1929">
        <v>0</v>
      </c>
      <c r="G1929">
        <v>0</v>
      </c>
      <c r="H1929">
        <v>0</v>
      </c>
      <c r="I1929">
        <v>0</v>
      </c>
      <c r="J1929">
        <v>2017</v>
      </c>
      <c r="K1929" t="s">
        <v>623</v>
      </c>
      <c r="L1929" t="s">
        <v>9047</v>
      </c>
      <c r="M1929" t="s">
        <v>11636</v>
      </c>
      <c r="N1929" t="s">
        <v>11629</v>
      </c>
      <c r="O1929" s="1">
        <v>42004</v>
      </c>
      <c r="Q1929" t="s">
        <v>11681</v>
      </c>
      <c r="R1929" t="s">
        <v>73</v>
      </c>
      <c r="S1929">
        <v>1.5</v>
      </c>
      <c r="T1929">
        <v>2628</v>
      </c>
      <c r="U1929">
        <v>2628</v>
      </c>
      <c r="V1929">
        <v>0</v>
      </c>
      <c r="W1929" t="s">
        <v>11680</v>
      </c>
      <c r="X1929">
        <v>0</v>
      </c>
    </row>
    <row r="1930" spans="1:25">
      <c r="A1930" t="s">
        <v>8921</v>
      </c>
      <c r="B1930">
        <v>1</v>
      </c>
      <c r="C1930">
        <v>0</v>
      </c>
      <c r="D1930">
        <v>0</v>
      </c>
      <c r="E1930">
        <v>0</v>
      </c>
      <c r="F1930">
        <v>0</v>
      </c>
      <c r="G1930">
        <v>0</v>
      </c>
      <c r="H1930">
        <v>0</v>
      </c>
      <c r="I1930">
        <v>0</v>
      </c>
      <c r="J1930">
        <v>2017</v>
      </c>
      <c r="K1930" t="s">
        <v>623</v>
      </c>
      <c r="L1930" t="s">
        <v>9045</v>
      </c>
      <c r="M1930" t="s">
        <v>11636</v>
      </c>
      <c r="N1930" t="s">
        <v>11629</v>
      </c>
      <c r="O1930" s="1">
        <v>42004</v>
      </c>
      <c r="Q1930" t="s">
        <v>11681</v>
      </c>
      <c r="R1930" t="s">
        <v>73</v>
      </c>
      <c r="S1930">
        <v>1</v>
      </c>
      <c r="T1930">
        <v>1752</v>
      </c>
      <c r="U1930">
        <v>1752</v>
      </c>
      <c r="V1930">
        <v>0</v>
      </c>
      <c r="W1930" t="s">
        <v>11680</v>
      </c>
      <c r="X1930">
        <v>0</v>
      </c>
    </row>
    <row r="1931" spans="1:25">
      <c r="A1931" t="s">
        <v>8921</v>
      </c>
      <c r="B1931">
        <v>1</v>
      </c>
      <c r="C1931">
        <v>0</v>
      </c>
      <c r="D1931">
        <v>0</v>
      </c>
      <c r="E1931">
        <v>0</v>
      </c>
      <c r="F1931">
        <v>0</v>
      </c>
      <c r="G1931">
        <v>0</v>
      </c>
      <c r="H1931">
        <v>0</v>
      </c>
      <c r="I1931">
        <v>0</v>
      </c>
      <c r="J1931">
        <v>2017</v>
      </c>
      <c r="K1931" t="s">
        <v>623</v>
      </c>
      <c r="L1931" t="s">
        <v>9043</v>
      </c>
      <c r="M1931" t="s">
        <v>11636</v>
      </c>
      <c r="N1931" t="s">
        <v>11629</v>
      </c>
      <c r="O1931" s="1">
        <v>42004</v>
      </c>
      <c r="Q1931" t="s">
        <v>11681</v>
      </c>
      <c r="R1931" t="s">
        <v>73</v>
      </c>
      <c r="S1931">
        <v>1.5</v>
      </c>
      <c r="T1931">
        <v>2628</v>
      </c>
      <c r="U1931">
        <v>2628</v>
      </c>
      <c r="V1931">
        <v>0</v>
      </c>
      <c r="W1931" t="s">
        <v>11680</v>
      </c>
      <c r="X1931">
        <v>0</v>
      </c>
    </row>
    <row r="1932" spans="1:25">
      <c r="A1932" t="s">
        <v>8921</v>
      </c>
      <c r="B1932">
        <v>1</v>
      </c>
      <c r="C1932">
        <v>0</v>
      </c>
      <c r="D1932">
        <v>0</v>
      </c>
      <c r="E1932">
        <v>0</v>
      </c>
      <c r="F1932">
        <v>0</v>
      </c>
      <c r="G1932">
        <v>0</v>
      </c>
      <c r="H1932">
        <v>0</v>
      </c>
      <c r="I1932">
        <v>0</v>
      </c>
      <c r="J1932">
        <v>2017</v>
      </c>
      <c r="K1932" t="s">
        <v>623</v>
      </c>
      <c r="L1932" t="s">
        <v>9041</v>
      </c>
      <c r="M1932" t="s">
        <v>11636</v>
      </c>
      <c r="N1932" t="s">
        <v>11629</v>
      </c>
      <c r="O1932" s="1">
        <v>42004</v>
      </c>
      <c r="Q1932" t="s">
        <v>11681</v>
      </c>
      <c r="R1932" t="s">
        <v>73</v>
      </c>
      <c r="S1932">
        <v>1.5</v>
      </c>
      <c r="T1932">
        <v>2628</v>
      </c>
      <c r="U1932">
        <v>2628</v>
      </c>
      <c r="V1932">
        <v>0</v>
      </c>
      <c r="W1932" t="s">
        <v>11680</v>
      </c>
      <c r="X1932">
        <v>0</v>
      </c>
    </row>
    <row r="1933" spans="1:25">
      <c r="A1933" t="s">
        <v>8921</v>
      </c>
      <c r="B1933">
        <v>1</v>
      </c>
      <c r="C1933">
        <v>0</v>
      </c>
      <c r="D1933">
        <v>0</v>
      </c>
      <c r="E1933">
        <v>0</v>
      </c>
      <c r="F1933">
        <v>0</v>
      </c>
      <c r="G1933">
        <v>0</v>
      </c>
      <c r="H1933">
        <v>0</v>
      </c>
      <c r="I1933">
        <v>0</v>
      </c>
      <c r="J1933">
        <v>2017</v>
      </c>
      <c r="K1933" t="s">
        <v>623</v>
      </c>
      <c r="L1933" t="s">
        <v>7260</v>
      </c>
      <c r="M1933" t="s">
        <v>11636</v>
      </c>
      <c r="N1933" t="s">
        <v>11629</v>
      </c>
      <c r="O1933" s="1">
        <v>41796</v>
      </c>
      <c r="Q1933" t="s">
        <v>11681</v>
      </c>
      <c r="R1933" t="s">
        <v>73</v>
      </c>
      <c r="S1933">
        <v>1.5</v>
      </c>
      <c r="T1933">
        <v>3792</v>
      </c>
      <c r="U1933">
        <v>3779</v>
      </c>
      <c r="V1933">
        <v>0</v>
      </c>
      <c r="W1933" t="s">
        <v>11680</v>
      </c>
      <c r="X1933">
        <v>0</v>
      </c>
      <c r="Y1933" t="s">
        <v>11625</v>
      </c>
    </row>
    <row r="1934" spans="1:25">
      <c r="A1934" t="s">
        <v>8921</v>
      </c>
      <c r="B1934">
        <v>1</v>
      </c>
      <c r="C1934">
        <v>0</v>
      </c>
      <c r="D1934">
        <v>0</v>
      </c>
      <c r="E1934">
        <v>0</v>
      </c>
      <c r="F1934">
        <v>0</v>
      </c>
      <c r="G1934">
        <v>0</v>
      </c>
      <c r="H1934">
        <v>0</v>
      </c>
      <c r="I1934">
        <v>0</v>
      </c>
      <c r="J1934">
        <v>2017</v>
      </c>
      <c r="K1934" t="s">
        <v>623</v>
      </c>
      <c r="L1934" t="s">
        <v>7262</v>
      </c>
      <c r="M1934" t="s">
        <v>11636</v>
      </c>
      <c r="N1934" t="s">
        <v>11629</v>
      </c>
      <c r="O1934" s="1">
        <v>41796</v>
      </c>
      <c r="Q1934" t="s">
        <v>11681</v>
      </c>
      <c r="R1934" t="s">
        <v>73</v>
      </c>
      <c r="S1934">
        <v>1.5</v>
      </c>
      <c r="T1934">
        <v>3794</v>
      </c>
      <c r="U1934">
        <v>3774</v>
      </c>
      <c r="V1934">
        <v>0</v>
      </c>
      <c r="W1934" t="s">
        <v>11680</v>
      </c>
      <c r="X1934">
        <v>0</v>
      </c>
      <c r="Y1934" t="s">
        <v>11625</v>
      </c>
    </row>
    <row r="1935" spans="1:25">
      <c r="A1935" t="s">
        <v>8921</v>
      </c>
      <c r="B1935">
        <v>1</v>
      </c>
      <c r="C1935">
        <v>0</v>
      </c>
      <c r="D1935">
        <v>0</v>
      </c>
      <c r="E1935">
        <v>0</v>
      </c>
      <c r="F1935">
        <v>0</v>
      </c>
      <c r="G1935">
        <v>0</v>
      </c>
      <c r="H1935">
        <v>0</v>
      </c>
      <c r="I1935">
        <v>0</v>
      </c>
      <c r="J1935">
        <v>2017</v>
      </c>
      <c r="K1935" t="s">
        <v>623</v>
      </c>
      <c r="L1935" t="s">
        <v>6698</v>
      </c>
      <c r="M1935" t="s">
        <v>11636</v>
      </c>
      <c r="N1935" t="s">
        <v>11629</v>
      </c>
      <c r="O1935" s="1">
        <v>42004</v>
      </c>
      <c r="Q1935" t="s">
        <v>11681</v>
      </c>
      <c r="R1935" t="s">
        <v>73</v>
      </c>
      <c r="S1935">
        <v>1.5</v>
      </c>
      <c r="T1935">
        <v>2628</v>
      </c>
      <c r="U1935">
        <v>2628</v>
      </c>
      <c r="V1935">
        <v>0</v>
      </c>
      <c r="W1935" t="s">
        <v>11680</v>
      </c>
      <c r="X1935">
        <v>0</v>
      </c>
    </row>
    <row r="1936" spans="1:25">
      <c r="A1936" t="s">
        <v>8921</v>
      </c>
      <c r="B1936">
        <v>1</v>
      </c>
      <c r="C1936">
        <v>0</v>
      </c>
      <c r="D1936">
        <v>0</v>
      </c>
      <c r="E1936">
        <v>0</v>
      </c>
      <c r="F1936">
        <v>0</v>
      </c>
      <c r="G1936">
        <v>0</v>
      </c>
      <c r="H1936">
        <v>0</v>
      </c>
      <c r="I1936">
        <v>0</v>
      </c>
      <c r="J1936">
        <v>2017</v>
      </c>
      <c r="K1936" t="s">
        <v>623</v>
      </c>
      <c r="L1936" t="s">
        <v>7561</v>
      </c>
      <c r="M1936" t="s">
        <v>11636</v>
      </c>
      <c r="N1936" t="s">
        <v>11629</v>
      </c>
      <c r="O1936" s="1">
        <v>41816</v>
      </c>
      <c r="Q1936" t="s">
        <v>11681</v>
      </c>
      <c r="R1936" t="s">
        <v>73</v>
      </c>
      <c r="S1936">
        <v>1.5</v>
      </c>
      <c r="T1936">
        <v>3741</v>
      </c>
      <c r="U1936">
        <v>3729</v>
      </c>
      <c r="V1936">
        <v>0</v>
      </c>
      <c r="W1936" t="s">
        <v>11680</v>
      </c>
      <c r="X1936">
        <v>0</v>
      </c>
      <c r="Y1936" t="s">
        <v>11625</v>
      </c>
    </row>
    <row r="1937" spans="1:25">
      <c r="A1937" t="s">
        <v>8921</v>
      </c>
      <c r="B1937">
        <v>1</v>
      </c>
      <c r="C1937">
        <v>0</v>
      </c>
      <c r="D1937">
        <v>0</v>
      </c>
      <c r="E1937">
        <v>0</v>
      </c>
      <c r="F1937">
        <v>0</v>
      </c>
      <c r="G1937">
        <v>0</v>
      </c>
      <c r="H1937">
        <v>0</v>
      </c>
      <c r="I1937">
        <v>0</v>
      </c>
      <c r="J1937">
        <v>2017</v>
      </c>
      <c r="K1937" t="s">
        <v>623</v>
      </c>
      <c r="L1937" t="s">
        <v>7564</v>
      </c>
      <c r="M1937" t="s">
        <v>11636</v>
      </c>
      <c r="N1937" t="s">
        <v>11629</v>
      </c>
      <c r="O1937" s="1">
        <v>41816</v>
      </c>
      <c r="Q1937" t="s">
        <v>11681</v>
      </c>
      <c r="R1937" t="s">
        <v>73</v>
      </c>
      <c r="S1937">
        <v>1.5</v>
      </c>
      <c r="T1937">
        <v>3785</v>
      </c>
      <c r="U1937">
        <v>3773</v>
      </c>
      <c r="V1937">
        <v>0</v>
      </c>
      <c r="W1937" t="s">
        <v>11680</v>
      </c>
      <c r="X1937">
        <v>0</v>
      </c>
      <c r="Y1937" t="s">
        <v>11625</v>
      </c>
    </row>
    <row r="1938" spans="1:25">
      <c r="A1938" t="s">
        <v>8921</v>
      </c>
      <c r="B1938">
        <v>1</v>
      </c>
      <c r="C1938">
        <v>0</v>
      </c>
      <c r="D1938">
        <v>0</v>
      </c>
      <c r="E1938">
        <v>0</v>
      </c>
      <c r="F1938">
        <v>0</v>
      </c>
      <c r="G1938">
        <v>0</v>
      </c>
      <c r="H1938">
        <v>0</v>
      </c>
      <c r="I1938">
        <v>0</v>
      </c>
      <c r="J1938">
        <v>2017</v>
      </c>
      <c r="K1938" t="s">
        <v>623</v>
      </c>
      <c r="L1938" t="s">
        <v>7567</v>
      </c>
      <c r="M1938" t="s">
        <v>11636</v>
      </c>
      <c r="N1938" t="s">
        <v>11629</v>
      </c>
      <c r="O1938" s="1">
        <v>41816</v>
      </c>
      <c r="Q1938" t="s">
        <v>11681</v>
      </c>
      <c r="R1938" t="s">
        <v>73</v>
      </c>
      <c r="S1938">
        <v>1.5</v>
      </c>
      <c r="T1938">
        <v>3650</v>
      </c>
      <c r="U1938">
        <v>3637</v>
      </c>
      <c r="V1938">
        <v>0</v>
      </c>
      <c r="W1938" t="s">
        <v>11680</v>
      </c>
      <c r="X1938">
        <v>0</v>
      </c>
      <c r="Y1938" t="s">
        <v>11625</v>
      </c>
    </row>
    <row r="1939" spans="1:25">
      <c r="A1939" t="s">
        <v>8921</v>
      </c>
      <c r="B1939">
        <v>1</v>
      </c>
      <c r="C1939">
        <v>0</v>
      </c>
      <c r="D1939">
        <v>0</v>
      </c>
      <c r="E1939">
        <v>0</v>
      </c>
      <c r="F1939">
        <v>0</v>
      </c>
      <c r="G1939">
        <v>0</v>
      </c>
      <c r="H1939">
        <v>0</v>
      </c>
      <c r="I1939">
        <v>0</v>
      </c>
      <c r="J1939">
        <v>2017</v>
      </c>
      <c r="K1939" t="s">
        <v>623</v>
      </c>
      <c r="L1939" t="s">
        <v>7569</v>
      </c>
      <c r="M1939" t="s">
        <v>11636</v>
      </c>
      <c r="N1939" t="s">
        <v>11629</v>
      </c>
      <c r="O1939" s="1">
        <v>41816</v>
      </c>
      <c r="Q1939" t="s">
        <v>11681</v>
      </c>
      <c r="R1939" t="s">
        <v>73</v>
      </c>
      <c r="S1939">
        <v>1</v>
      </c>
      <c r="T1939">
        <v>2240</v>
      </c>
      <c r="U1939">
        <v>2227</v>
      </c>
      <c r="V1939">
        <v>0</v>
      </c>
      <c r="W1939" t="s">
        <v>11680</v>
      </c>
      <c r="X1939">
        <v>0</v>
      </c>
      <c r="Y1939" t="s">
        <v>11625</v>
      </c>
    </row>
    <row r="1940" spans="1:25">
      <c r="A1940" t="s">
        <v>8921</v>
      </c>
      <c r="B1940">
        <v>1</v>
      </c>
      <c r="C1940">
        <v>0</v>
      </c>
      <c r="D1940">
        <v>0</v>
      </c>
      <c r="E1940">
        <v>0</v>
      </c>
      <c r="F1940">
        <v>0</v>
      </c>
      <c r="G1940">
        <v>0</v>
      </c>
      <c r="H1940">
        <v>0</v>
      </c>
      <c r="I1940">
        <v>0</v>
      </c>
      <c r="J1940">
        <v>2017</v>
      </c>
      <c r="K1940" t="s">
        <v>623</v>
      </c>
      <c r="L1940" t="s">
        <v>7572</v>
      </c>
      <c r="M1940" t="s">
        <v>11636</v>
      </c>
      <c r="N1940" t="s">
        <v>11629</v>
      </c>
      <c r="O1940" s="1">
        <v>41992</v>
      </c>
      <c r="Q1940" t="s">
        <v>11681</v>
      </c>
      <c r="R1940" t="s">
        <v>73</v>
      </c>
      <c r="S1940">
        <v>6.5</v>
      </c>
      <c r="T1940">
        <v>15765</v>
      </c>
      <c r="U1940">
        <v>15752</v>
      </c>
      <c r="V1940">
        <v>0</v>
      </c>
      <c r="W1940" t="s">
        <v>11680</v>
      </c>
      <c r="X1940">
        <v>0</v>
      </c>
      <c r="Y1940" t="s">
        <v>11625</v>
      </c>
    </row>
    <row r="1941" spans="1:25">
      <c r="A1941" t="s">
        <v>8921</v>
      </c>
      <c r="B1941">
        <v>1</v>
      </c>
      <c r="C1941">
        <v>0</v>
      </c>
      <c r="D1941">
        <v>0</v>
      </c>
      <c r="E1941">
        <v>0</v>
      </c>
      <c r="F1941">
        <v>0</v>
      </c>
      <c r="G1941">
        <v>0</v>
      </c>
      <c r="H1941">
        <v>0</v>
      </c>
      <c r="I1941">
        <v>0</v>
      </c>
      <c r="J1941">
        <v>2017</v>
      </c>
      <c r="K1941" t="s">
        <v>623</v>
      </c>
      <c r="L1941" t="s">
        <v>9032</v>
      </c>
      <c r="M1941" t="s">
        <v>11636</v>
      </c>
      <c r="N1941" t="s">
        <v>11629</v>
      </c>
      <c r="O1941" s="1">
        <v>42004</v>
      </c>
      <c r="Q1941" t="s">
        <v>11681</v>
      </c>
      <c r="R1941" t="s">
        <v>73</v>
      </c>
      <c r="S1941">
        <v>1.5</v>
      </c>
      <c r="T1941">
        <v>2628</v>
      </c>
      <c r="U1941">
        <v>2628</v>
      </c>
      <c r="V1941">
        <v>0</v>
      </c>
      <c r="W1941" t="s">
        <v>11680</v>
      </c>
      <c r="X1941">
        <v>0</v>
      </c>
    </row>
    <row r="1942" spans="1:25">
      <c r="A1942" t="s">
        <v>8921</v>
      </c>
      <c r="B1942">
        <v>1</v>
      </c>
      <c r="C1942">
        <v>0</v>
      </c>
      <c r="D1942">
        <v>0</v>
      </c>
      <c r="E1942">
        <v>0</v>
      </c>
      <c r="F1942">
        <v>0</v>
      </c>
      <c r="G1942">
        <v>0</v>
      </c>
      <c r="H1942">
        <v>0</v>
      </c>
      <c r="I1942">
        <v>0</v>
      </c>
      <c r="J1942">
        <v>2017</v>
      </c>
      <c r="K1942" t="s">
        <v>623</v>
      </c>
      <c r="L1942" t="s">
        <v>9030</v>
      </c>
      <c r="M1942" t="s">
        <v>11636</v>
      </c>
      <c r="N1942" t="s">
        <v>11629</v>
      </c>
      <c r="O1942" s="1">
        <v>42004</v>
      </c>
      <c r="Q1942" t="s">
        <v>11681</v>
      </c>
      <c r="R1942" t="s">
        <v>73</v>
      </c>
      <c r="S1942">
        <v>1.5</v>
      </c>
      <c r="T1942">
        <v>2628</v>
      </c>
      <c r="U1942">
        <v>2628</v>
      </c>
      <c r="V1942">
        <v>0</v>
      </c>
      <c r="W1942" t="s">
        <v>11680</v>
      </c>
      <c r="X1942">
        <v>0</v>
      </c>
    </row>
    <row r="1943" spans="1:25">
      <c r="A1943" t="s">
        <v>8921</v>
      </c>
      <c r="B1943">
        <v>1</v>
      </c>
      <c r="C1943">
        <v>0</v>
      </c>
      <c r="D1943">
        <v>0</v>
      </c>
      <c r="E1943">
        <v>0</v>
      </c>
      <c r="F1943">
        <v>0</v>
      </c>
      <c r="G1943">
        <v>0</v>
      </c>
      <c r="H1943">
        <v>0</v>
      </c>
      <c r="I1943">
        <v>0</v>
      </c>
      <c r="J1943">
        <v>2017</v>
      </c>
      <c r="K1943" t="s">
        <v>623</v>
      </c>
      <c r="L1943" t="s">
        <v>9028</v>
      </c>
      <c r="M1943" t="s">
        <v>11636</v>
      </c>
      <c r="N1943" t="s">
        <v>11629</v>
      </c>
      <c r="O1943" s="1">
        <v>42004</v>
      </c>
      <c r="Q1943" t="s">
        <v>11681</v>
      </c>
      <c r="R1943" t="s">
        <v>73</v>
      </c>
      <c r="S1943">
        <v>1.5</v>
      </c>
      <c r="T1943">
        <v>2628</v>
      </c>
      <c r="U1943">
        <v>2628</v>
      </c>
      <c r="V1943">
        <v>0</v>
      </c>
      <c r="W1943" t="s">
        <v>11680</v>
      </c>
      <c r="X1943">
        <v>0</v>
      </c>
    </row>
    <row r="1944" spans="1:25">
      <c r="A1944" t="s">
        <v>8921</v>
      </c>
      <c r="B1944">
        <v>1</v>
      </c>
      <c r="C1944">
        <v>0</v>
      </c>
      <c r="D1944">
        <v>0</v>
      </c>
      <c r="E1944">
        <v>0</v>
      </c>
      <c r="F1944">
        <v>0</v>
      </c>
      <c r="G1944">
        <v>0</v>
      </c>
      <c r="H1944">
        <v>0</v>
      </c>
      <c r="I1944">
        <v>0</v>
      </c>
      <c r="J1944">
        <v>2017</v>
      </c>
      <c r="K1944" t="s">
        <v>623</v>
      </c>
      <c r="L1944" t="s">
        <v>9026</v>
      </c>
      <c r="M1944" t="s">
        <v>11636</v>
      </c>
      <c r="N1944" t="s">
        <v>11629</v>
      </c>
      <c r="O1944" s="1">
        <v>42004</v>
      </c>
      <c r="Q1944" t="s">
        <v>11681</v>
      </c>
      <c r="R1944" t="s">
        <v>73</v>
      </c>
      <c r="S1944">
        <v>1</v>
      </c>
      <c r="T1944">
        <v>1752</v>
      </c>
      <c r="U1944">
        <v>1752</v>
      </c>
      <c r="V1944">
        <v>0</v>
      </c>
      <c r="W1944" t="s">
        <v>11680</v>
      </c>
      <c r="X1944">
        <v>0</v>
      </c>
    </row>
    <row r="1945" spans="1:25">
      <c r="A1945" t="s">
        <v>8921</v>
      </c>
      <c r="B1945">
        <v>1</v>
      </c>
      <c r="C1945">
        <v>0</v>
      </c>
      <c r="D1945">
        <v>0</v>
      </c>
      <c r="E1945">
        <v>0</v>
      </c>
      <c r="F1945">
        <v>0</v>
      </c>
      <c r="G1945">
        <v>0</v>
      </c>
      <c r="H1945">
        <v>0</v>
      </c>
      <c r="I1945">
        <v>0</v>
      </c>
      <c r="J1945">
        <v>2017</v>
      </c>
      <c r="K1945" t="s">
        <v>623</v>
      </c>
      <c r="L1945" t="s">
        <v>6162</v>
      </c>
      <c r="M1945" t="s">
        <v>11636</v>
      </c>
      <c r="N1945" t="s">
        <v>11629</v>
      </c>
      <c r="O1945" s="1">
        <v>42004</v>
      </c>
      <c r="Q1945" t="s">
        <v>11681</v>
      </c>
      <c r="R1945" t="s">
        <v>73</v>
      </c>
      <c r="S1945">
        <v>1</v>
      </c>
      <c r="T1945">
        <v>1752</v>
      </c>
      <c r="U1945">
        <v>1752</v>
      </c>
      <c r="V1945">
        <v>0</v>
      </c>
      <c r="W1945" t="s">
        <v>11680</v>
      </c>
      <c r="X1945">
        <v>0</v>
      </c>
    </row>
    <row r="1946" spans="1:25">
      <c r="A1946" t="s">
        <v>8921</v>
      </c>
      <c r="B1946">
        <v>1</v>
      </c>
      <c r="C1946">
        <v>0</v>
      </c>
      <c r="D1946">
        <v>0</v>
      </c>
      <c r="E1946">
        <v>0</v>
      </c>
      <c r="F1946">
        <v>0</v>
      </c>
      <c r="G1946">
        <v>0</v>
      </c>
      <c r="H1946">
        <v>0</v>
      </c>
      <c r="I1946">
        <v>0</v>
      </c>
      <c r="J1946">
        <v>2017</v>
      </c>
      <c r="K1946" t="s">
        <v>623</v>
      </c>
      <c r="L1946" t="s">
        <v>9023</v>
      </c>
      <c r="M1946" t="s">
        <v>11636</v>
      </c>
      <c r="N1946" t="s">
        <v>11629</v>
      </c>
      <c r="O1946" s="1">
        <v>42004</v>
      </c>
      <c r="Q1946" t="s">
        <v>11681</v>
      </c>
      <c r="R1946" t="s">
        <v>73</v>
      </c>
      <c r="S1946">
        <v>0.25</v>
      </c>
      <c r="T1946">
        <v>438</v>
      </c>
      <c r="U1946">
        <v>438</v>
      </c>
      <c r="V1946">
        <v>0</v>
      </c>
      <c r="W1946" t="s">
        <v>11680</v>
      </c>
      <c r="X1946">
        <v>0</v>
      </c>
    </row>
    <row r="1947" spans="1:25">
      <c r="A1947" t="s">
        <v>8921</v>
      </c>
      <c r="B1947">
        <v>1</v>
      </c>
      <c r="C1947">
        <v>0</v>
      </c>
      <c r="D1947">
        <v>0</v>
      </c>
      <c r="E1947">
        <v>0</v>
      </c>
      <c r="F1947">
        <v>0</v>
      </c>
      <c r="G1947">
        <v>0</v>
      </c>
      <c r="H1947">
        <v>0</v>
      </c>
      <c r="I1947">
        <v>0</v>
      </c>
      <c r="J1947">
        <v>2017</v>
      </c>
      <c r="K1947" t="s">
        <v>623</v>
      </c>
      <c r="L1947" t="s">
        <v>9021</v>
      </c>
      <c r="M1947" t="s">
        <v>11636</v>
      </c>
      <c r="N1947" t="s">
        <v>11629</v>
      </c>
      <c r="O1947" s="1">
        <v>42004</v>
      </c>
      <c r="Q1947" t="s">
        <v>11681</v>
      </c>
      <c r="R1947" t="s">
        <v>73</v>
      </c>
      <c r="S1947">
        <v>1.5</v>
      </c>
      <c r="T1947">
        <v>2628</v>
      </c>
      <c r="U1947">
        <v>2628</v>
      </c>
      <c r="V1947">
        <v>0</v>
      </c>
      <c r="W1947" t="s">
        <v>11680</v>
      </c>
      <c r="X1947">
        <v>0</v>
      </c>
    </row>
    <row r="1948" spans="1:25">
      <c r="A1948" t="s">
        <v>8921</v>
      </c>
      <c r="B1948">
        <v>1</v>
      </c>
      <c r="C1948">
        <v>0</v>
      </c>
      <c r="D1948">
        <v>0</v>
      </c>
      <c r="E1948">
        <v>0</v>
      </c>
      <c r="F1948">
        <v>0</v>
      </c>
      <c r="G1948">
        <v>0</v>
      </c>
      <c r="H1948">
        <v>0</v>
      </c>
      <c r="I1948">
        <v>0</v>
      </c>
      <c r="J1948">
        <v>2017</v>
      </c>
      <c r="K1948" t="s">
        <v>623</v>
      </c>
      <c r="L1948" t="s">
        <v>9019</v>
      </c>
      <c r="M1948" t="s">
        <v>11636</v>
      </c>
      <c r="N1948" t="s">
        <v>11629</v>
      </c>
      <c r="O1948" s="1">
        <v>42004</v>
      </c>
      <c r="Q1948" t="s">
        <v>11681</v>
      </c>
      <c r="R1948" t="s">
        <v>73</v>
      </c>
      <c r="S1948">
        <v>1.5</v>
      </c>
      <c r="T1948">
        <v>2628</v>
      </c>
      <c r="U1948">
        <v>2628</v>
      </c>
      <c r="V1948">
        <v>0</v>
      </c>
      <c r="W1948" t="s">
        <v>11680</v>
      </c>
      <c r="X1948">
        <v>0</v>
      </c>
    </row>
    <row r="1949" spans="1:25">
      <c r="A1949" t="s">
        <v>8921</v>
      </c>
      <c r="B1949">
        <v>1</v>
      </c>
      <c r="C1949">
        <v>0</v>
      </c>
      <c r="D1949">
        <v>0</v>
      </c>
      <c r="E1949">
        <v>0</v>
      </c>
      <c r="F1949">
        <v>0</v>
      </c>
      <c r="G1949">
        <v>0</v>
      </c>
      <c r="H1949">
        <v>0</v>
      </c>
      <c r="I1949">
        <v>0</v>
      </c>
      <c r="J1949">
        <v>2017</v>
      </c>
      <c r="K1949" t="s">
        <v>623</v>
      </c>
      <c r="L1949" t="s">
        <v>7270</v>
      </c>
      <c r="M1949" t="s">
        <v>11636</v>
      </c>
      <c r="N1949" t="s">
        <v>11629</v>
      </c>
      <c r="O1949" s="1">
        <v>42004</v>
      </c>
      <c r="Q1949" t="s">
        <v>11681</v>
      </c>
      <c r="R1949" t="s">
        <v>73</v>
      </c>
      <c r="S1949">
        <v>1</v>
      </c>
      <c r="T1949">
        <v>1752</v>
      </c>
      <c r="U1949">
        <v>1752</v>
      </c>
      <c r="V1949">
        <v>0</v>
      </c>
      <c r="W1949" t="s">
        <v>11680</v>
      </c>
      <c r="X1949">
        <v>0</v>
      </c>
    </row>
    <row r="1950" spans="1:25">
      <c r="A1950" t="s">
        <v>8921</v>
      </c>
      <c r="B1950">
        <v>1</v>
      </c>
      <c r="C1950">
        <v>0</v>
      </c>
      <c r="D1950">
        <v>0</v>
      </c>
      <c r="E1950">
        <v>0</v>
      </c>
      <c r="F1950">
        <v>0</v>
      </c>
      <c r="G1950">
        <v>0</v>
      </c>
      <c r="H1950">
        <v>0</v>
      </c>
      <c r="I1950">
        <v>0</v>
      </c>
      <c r="J1950">
        <v>2017</v>
      </c>
      <c r="K1950" t="s">
        <v>623</v>
      </c>
      <c r="L1950" t="s">
        <v>7739</v>
      </c>
      <c r="M1950" t="s">
        <v>11636</v>
      </c>
      <c r="N1950" t="s">
        <v>11629</v>
      </c>
      <c r="O1950" s="1">
        <v>42705</v>
      </c>
      <c r="Q1950" t="s">
        <v>11681</v>
      </c>
      <c r="R1950" t="s">
        <v>73</v>
      </c>
      <c r="S1950">
        <v>10</v>
      </c>
      <c r="T1950">
        <v>27320</v>
      </c>
      <c r="U1950">
        <v>27139</v>
      </c>
      <c r="V1950">
        <v>0</v>
      </c>
      <c r="W1950" t="s">
        <v>11680</v>
      </c>
      <c r="X1950">
        <v>0</v>
      </c>
    </row>
    <row r="1951" spans="1:25">
      <c r="A1951" t="s">
        <v>8921</v>
      </c>
      <c r="B1951">
        <v>1</v>
      </c>
      <c r="C1951">
        <v>0</v>
      </c>
      <c r="D1951">
        <v>0</v>
      </c>
      <c r="E1951">
        <v>0</v>
      </c>
      <c r="F1951">
        <v>0</v>
      </c>
      <c r="G1951">
        <v>0</v>
      </c>
      <c r="H1951">
        <v>0</v>
      </c>
      <c r="I1951">
        <v>0</v>
      </c>
      <c r="J1951">
        <v>2017</v>
      </c>
      <c r="K1951" t="s">
        <v>623</v>
      </c>
      <c r="L1951" t="s">
        <v>9016</v>
      </c>
      <c r="M1951" t="s">
        <v>11636</v>
      </c>
      <c r="N1951" t="s">
        <v>11629</v>
      </c>
      <c r="O1951" s="1">
        <v>42004</v>
      </c>
      <c r="Q1951" t="s">
        <v>11681</v>
      </c>
      <c r="R1951" t="s">
        <v>73</v>
      </c>
      <c r="S1951">
        <v>2</v>
      </c>
      <c r="T1951">
        <v>3504</v>
      </c>
      <c r="U1951">
        <v>3504</v>
      </c>
      <c r="V1951">
        <v>0</v>
      </c>
      <c r="W1951" t="s">
        <v>11680</v>
      </c>
      <c r="X1951">
        <v>0</v>
      </c>
    </row>
    <row r="1952" spans="1:25">
      <c r="A1952" t="s">
        <v>8921</v>
      </c>
      <c r="B1952">
        <v>1</v>
      </c>
      <c r="C1952">
        <v>0</v>
      </c>
      <c r="D1952">
        <v>0</v>
      </c>
      <c r="E1952">
        <v>0</v>
      </c>
      <c r="F1952">
        <v>0</v>
      </c>
      <c r="G1952">
        <v>0</v>
      </c>
      <c r="H1952">
        <v>0</v>
      </c>
      <c r="I1952">
        <v>0</v>
      </c>
      <c r="J1952">
        <v>2017</v>
      </c>
      <c r="K1952" t="s">
        <v>623</v>
      </c>
      <c r="L1952" t="s">
        <v>9014</v>
      </c>
      <c r="M1952" t="s">
        <v>11636</v>
      </c>
      <c r="N1952" t="s">
        <v>11629</v>
      </c>
      <c r="O1952" s="1">
        <v>42004</v>
      </c>
      <c r="Q1952" t="s">
        <v>11681</v>
      </c>
      <c r="R1952" t="s">
        <v>73</v>
      </c>
      <c r="S1952">
        <v>2</v>
      </c>
      <c r="T1952">
        <v>3504</v>
      </c>
      <c r="U1952">
        <v>3504</v>
      </c>
      <c r="V1952">
        <v>0</v>
      </c>
      <c r="W1952" t="s">
        <v>11680</v>
      </c>
      <c r="X1952">
        <v>0</v>
      </c>
    </row>
    <row r="1953" spans="1:25">
      <c r="A1953" t="s">
        <v>8921</v>
      </c>
      <c r="B1953">
        <v>1</v>
      </c>
      <c r="C1953">
        <v>0</v>
      </c>
      <c r="D1953">
        <v>0</v>
      </c>
      <c r="E1953">
        <v>0</v>
      </c>
      <c r="F1953">
        <v>0</v>
      </c>
      <c r="G1953">
        <v>0</v>
      </c>
      <c r="H1953">
        <v>0</v>
      </c>
      <c r="I1953">
        <v>0</v>
      </c>
      <c r="J1953">
        <v>2017</v>
      </c>
      <c r="K1953" t="s">
        <v>623</v>
      </c>
      <c r="L1953" t="s">
        <v>9012</v>
      </c>
      <c r="M1953" t="s">
        <v>11636</v>
      </c>
      <c r="N1953" t="s">
        <v>11629</v>
      </c>
      <c r="O1953" s="1">
        <v>42004</v>
      </c>
      <c r="Q1953" t="s">
        <v>11681</v>
      </c>
      <c r="R1953" t="s">
        <v>73</v>
      </c>
      <c r="S1953">
        <v>2</v>
      </c>
      <c r="T1953">
        <v>3504</v>
      </c>
      <c r="U1953">
        <v>3504</v>
      </c>
      <c r="V1953">
        <v>0</v>
      </c>
      <c r="W1953" t="s">
        <v>11680</v>
      </c>
      <c r="X1953">
        <v>0</v>
      </c>
    </row>
    <row r="1954" spans="1:25">
      <c r="A1954" t="s">
        <v>8921</v>
      </c>
      <c r="B1954">
        <v>1</v>
      </c>
      <c r="C1954">
        <v>0</v>
      </c>
      <c r="D1954">
        <v>0</v>
      </c>
      <c r="E1954">
        <v>0</v>
      </c>
      <c r="F1954">
        <v>0</v>
      </c>
      <c r="G1954">
        <v>0</v>
      </c>
      <c r="H1954">
        <v>0</v>
      </c>
      <c r="I1954">
        <v>0</v>
      </c>
      <c r="J1954">
        <v>2017</v>
      </c>
      <c r="K1954" t="s">
        <v>623</v>
      </c>
      <c r="L1954" t="s">
        <v>6019</v>
      </c>
      <c r="M1954" t="s">
        <v>11636</v>
      </c>
      <c r="N1954" t="s">
        <v>11629</v>
      </c>
      <c r="O1954" s="1">
        <v>42125</v>
      </c>
      <c r="Q1954" t="s">
        <v>11681</v>
      </c>
      <c r="R1954" t="s">
        <v>73</v>
      </c>
      <c r="S1954">
        <v>1.5</v>
      </c>
      <c r="T1954">
        <v>3626</v>
      </c>
      <c r="U1954">
        <v>3626</v>
      </c>
      <c r="V1954">
        <v>0</v>
      </c>
      <c r="W1954" t="s">
        <v>11680</v>
      </c>
      <c r="X1954">
        <v>0</v>
      </c>
      <c r="Y1954" t="s">
        <v>11625</v>
      </c>
    </row>
    <row r="1955" spans="1:25">
      <c r="A1955" t="s">
        <v>8921</v>
      </c>
      <c r="B1955">
        <v>1</v>
      </c>
      <c r="C1955">
        <v>0</v>
      </c>
      <c r="D1955">
        <v>0</v>
      </c>
      <c r="E1955">
        <v>0</v>
      </c>
      <c r="F1955">
        <v>0</v>
      </c>
      <c r="G1955">
        <v>0</v>
      </c>
      <c r="H1955">
        <v>0</v>
      </c>
      <c r="I1955">
        <v>0</v>
      </c>
      <c r="J1955">
        <v>2017</v>
      </c>
      <c r="K1955" t="s">
        <v>623</v>
      </c>
      <c r="L1955" t="s">
        <v>9009</v>
      </c>
      <c r="M1955" t="s">
        <v>11636</v>
      </c>
      <c r="N1955" t="s">
        <v>11629</v>
      </c>
      <c r="O1955" s="1">
        <v>41639</v>
      </c>
      <c r="Q1955" t="s">
        <v>11681</v>
      </c>
      <c r="R1955" t="s">
        <v>73</v>
      </c>
      <c r="S1955">
        <v>1.5</v>
      </c>
      <c r="T1955">
        <v>1971</v>
      </c>
      <c r="U1955">
        <v>1971</v>
      </c>
      <c r="V1955">
        <v>0</v>
      </c>
      <c r="W1955" t="s">
        <v>11680</v>
      </c>
      <c r="X1955">
        <v>0</v>
      </c>
    </row>
    <row r="1956" spans="1:25">
      <c r="A1956" t="s">
        <v>8921</v>
      </c>
      <c r="B1956">
        <v>1</v>
      </c>
      <c r="C1956">
        <v>0</v>
      </c>
      <c r="D1956">
        <v>0</v>
      </c>
      <c r="E1956">
        <v>0</v>
      </c>
      <c r="F1956">
        <v>0</v>
      </c>
      <c r="G1956">
        <v>0</v>
      </c>
      <c r="H1956">
        <v>0</v>
      </c>
      <c r="I1956">
        <v>0</v>
      </c>
      <c r="J1956">
        <v>2017</v>
      </c>
      <c r="K1956" t="s">
        <v>623</v>
      </c>
      <c r="L1956" t="s">
        <v>9007</v>
      </c>
      <c r="M1956" t="s">
        <v>11636</v>
      </c>
      <c r="N1956" t="s">
        <v>11629</v>
      </c>
      <c r="O1956" s="1">
        <v>41639</v>
      </c>
      <c r="Q1956" t="s">
        <v>11681</v>
      </c>
      <c r="R1956" t="s">
        <v>73</v>
      </c>
      <c r="S1956">
        <v>1.5</v>
      </c>
      <c r="T1956">
        <v>1971</v>
      </c>
      <c r="U1956">
        <v>1971</v>
      </c>
      <c r="V1956">
        <v>0</v>
      </c>
      <c r="W1956" t="s">
        <v>11680</v>
      </c>
      <c r="X1956">
        <v>0</v>
      </c>
    </row>
    <row r="1957" spans="1:25">
      <c r="A1957" t="s">
        <v>8921</v>
      </c>
      <c r="B1957">
        <v>1</v>
      </c>
      <c r="C1957">
        <v>0</v>
      </c>
      <c r="D1957">
        <v>0</v>
      </c>
      <c r="E1957">
        <v>0</v>
      </c>
      <c r="F1957">
        <v>0</v>
      </c>
      <c r="G1957">
        <v>0</v>
      </c>
      <c r="H1957">
        <v>0</v>
      </c>
      <c r="I1957">
        <v>0</v>
      </c>
      <c r="J1957">
        <v>2017</v>
      </c>
      <c r="K1957" t="s">
        <v>623</v>
      </c>
      <c r="L1957" t="s">
        <v>9005</v>
      </c>
      <c r="M1957" t="s">
        <v>11636</v>
      </c>
      <c r="N1957" t="s">
        <v>11629</v>
      </c>
      <c r="O1957" s="1">
        <v>41639</v>
      </c>
      <c r="Q1957" t="s">
        <v>11681</v>
      </c>
      <c r="R1957" t="s">
        <v>73</v>
      </c>
      <c r="S1957">
        <v>1.5</v>
      </c>
      <c r="T1957">
        <v>1971</v>
      </c>
      <c r="U1957">
        <v>1971</v>
      </c>
      <c r="V1957">
        <v>0</v>
      </c>
      <c r="W1957" t="s">
        <v>11680</v>
      </c>
      <c r="X1957">
        <v>0</v>
      </c>
    </row>
    <row r="1958" spans="1:25">
      <c r="A1958" t="s">
        <v>8921</v>
      </c>
      <c r="B1958">
        <v>1</v>
      </c>
      <c r="C1958">
        <v>0</v>
      </c>
      <c r="D1958">
        <v>0</v>
      </c>
      <c r="E1958">
        <v>0</v>
      </c>
      <c r="F1958">
        <v>0</v>
      </c>
      <c r="G1958">
        <v>0</v>
      </c>
      <c r="H1958">
        <v>0</v>
      </c>
      <c r="I1958">
        <v>0</v>
      </c>
      <c r="J1958">
        <v>2017</v>
      </c>
      <c r="K1958" t="s">
        <v>623</v>
      </c>
      <c r="L1958" t="s">
        <v>7686</v>
      </c>
      <c r="M1958" t="s">
        <v>11636</v>
      </c>
      <c r="N1958" t="s">
        <v>11629</v>
      </c>
      <c r="O1958" s="1">
        <v>41944</v>
      </c>
      <c r="Q1958" t="s">
        <v>11681</v>
      </c>
      <c r="R1958" t="s">
        <v>73</v>
      </c>
      <c r="S1958">
        <v>1.5</v>
      </c>
      <c r="T1958">
        <v>3709</v>
      </c>
      <c r="U1958">
        <v>3698</v>
      </c>
      <c r="V1958">
        <v>0</v>
      </c>
      <c r="W1958" t="s">
        <v>11680</v>
      </c>
      <c r="X1958">
        <v>0</v>
      </c>
      <c r="Y1958" t="s">
        <v>11625</v>
      </c>
    </row>
    <row r="1959" spans="1:25">
      <c r="A1959" t="s">
        <v>8921</v>
      </c>
      <c r="B1959">
        <v>1</v>
      </c>
      <c r="C1959">
        <v>0</v>
      </c>
      <c r="D1959">
        <v>0</v>
      </c>
      <c r="E1959">
        <v>0</v>
      </c>
      <c r="F1959">
        <v>0</v>
      </c>
      <c r="G1959">
        <v>0</v>
      </c>
      <c r="H1959">
        <v>0</v>
      </c>
      <c r="I1959">
        <v>0</v>
      </c>
      <c r="J1959">
        <v>2017</v>
      </c>
      <c r="K1959" t="s">
        <v>623</v>
      </c>
      <c r="L1959" t="s">
        <v>9002</v>
      </c>
      <c r="M1959" t="s">
        <v>11636</v>
      </c>
      <c r="N1959" t="s">
        <v>11629</v>
      </c>
      <c r="O1959" s="1">
        <v>42004</v>
      </c>
      <c r="Q1959" t="s">
        <v>11681</v>
      </c>
      <c r="R1959" t="s">
        <v>73</v>
      </c>
      <c r="S1959">
        <v>1.5</v>
      </c>
      <c r="T1959">
        <v>2628</v>
      </c>
      <c r="U1959">
        <v>2628</v>
      </c>
      <c r="V1959">
        <v>0</v>
      </c>
      <c r="W1959" t="s">
        <v>11680</v>
      </c>
      <c r="X1959">
        <v>0</v>
      </c>
    </row>
    <row r="1960" spans="1:25">
      <c r="A1960" t="s">
        <v>8921</v>
      </c>
      <c r="B1960">
        <v>1</v>
      </c>
      <c r="C1960">
        <v>0</v>
      </c>
      <c r="D1960">
        <v>0</v>
      </c>
      <c r="E1960">
        <v>0</v>
      </c>
      <c r="F1960">
        <v>0</v>
      </c>
      <c r="G1960">
        <v>0</v>
      </c>
      <c r="H1960">
        <v>0</v>
      </c>
      <c r="I1960">
        <v>0</v>
      </c>
      <c r="J1960">
        <v>2017</v>
      </c>
      <c r="K1960" t="s">
        <v>623</v>
      </c>
      <c r="L1960" t="s">
        <v>6529</v>
      </c>
      <c r="M1960" t="s">
        <v>11690</v>
      </c>
      <c r="N1960" t="s">
        <v>11629</v>
      </c>
      <c r="O1960" s="1">
        <v>41944</v>
      </c>
      <c r="Q1960" t="s">
        <v>11681</v>
      </c>
      <c r="R1960" t="s">
        <v>73</v>
      </c>
      <c r="S1960">
        <v>1.5</v>
      </c>
      <c r="T1960">
        <v>3536</v>
      </c>
      <c r="U1960">
        <v>3525</v>
      </c>
      <c r="V1960">
        <v>0</v>
      </c>
      <c r="W1960" t="s">
        <v>11680</v>
      </c>
      <c r="X1960">
        <v>0</v>
      </c>
      <c r="Y1960" t="s">
        <v>11625</v>
      </c>
    </row>
    <row r="1961" spans="1:25">
      <c r="A1961" t="s">
        <v>8921</v>
      </c>
      <c r="B1961">
        <v>1</v>
      </c>
      <c r="C1961">
        <v>0</v>
      </c>
      <c r="D1961">
        <v>0</v>
      </c>
      <c r="E1961">
        <v>0</v>
      </c>
      <c r="F1961">
        <v>0</v>
      </c>
      <c r="G1961">
        <v>0</v>
      </c>
      <c r="H1961">
        <v>0</v>
      </c>
      <c r="I1961">
        <v>0</v>
      </c>
      <c r="J1961">
        <v>2017</v>
      </c>
      <c r="K1961" t="s">
        <v>623</v>
      </c>
      <c r="L1961" t="s">
        <v>6716</v>
      </c>
      <c r="M1961" t="s">
        <v>11689</v>
      </c>
      <c r="N1961" t="s">
        <v>11629</v>
      </c>
      <c r="O1961" s="1">
        <v>41609</v>
      </c>
      <c r="Q1961" t="s">
        <v>11681</v>
      </c>
      <c r="R1961" t="s">
        <v>73</v>
      </c>
      <c r="S1961">
        <v>1.5</v>
      </c>
      <c r="T1961">
        <v>4136</v>
      </c>
      <c r="U1961">
        <v>4136</v>
      </c>
      <c r="V1961">
        <v>0</v>
      </c>
      <c r="W1961" t="s">
        <v>11680</v>
      </c>
      <c r="X1961">
        <v>0</v>
      </c>
      <c r="Y1961" t="s">
        <v>11625</v>
      </c>
    </row>
    <row r="1962" spans="1:25">
      <c r="A1962" t="s">
        <v>8921</v>
      </c>
      <c r="B1962">
        <v>1</v>
      </c>
      <c r="C1962">
        <v>0</v>
      </c>
      <c r="D1962">
        <v>0</v>
      </c>
      <c r="E1962">
        <v>0</v>
      </c>
      <c r="F1962">
        <v>0</v>
      </c>
      <c r="G1962">
        <v>0</v>
      </c>
      <c r="H1962">
        <v>0</v>
      </c>
      <c r="I1962">
        <v>0</v>
      </c>
      <c r="J1962">
        <v>2017</v>
      </c>
      <c r="K1962" t="s">
        <v>623</v>
      </c>
      <c r="L1962" t="s">
        <v>6971</v>
      </c>
      <c r="M1962" t="s">
        <v>11636</v>
      </c>
      <c r="N1962" t="s">
        <v>11629</v>
      </c>
      <c r="O1962" s="1">
        <v>41609</v>
      </c>
      <c r="Q1962" t="s">
        <v>11681</v>
      </c>
      <c r="R1962" t="s">
        <v>73</v>
      </c>
      <c r="S1962">
        <v>1.5</v>
      </c>
      <c r="T1962">
        <v>4273</v>
      </c>
      <c r="U1962">
        <v>4273</v>
      </c>
      <c r="V1962">
        <v>0</v>
      </c>
      <c r="W1962" t="s">
        <v>11680</v>
      </c>
      <c r="X1962">
        <v>0</v>
      </c>
      <c r="Y1962" t="s">
        <v>11625</v>
      </c>
    </row>
    <row r="1963" spans="1:25">
      <c r="A1963" t="s">
        <v>8921</v>
      </c>
      <c r="B1963">
        <v>1</v>
      </c>
      <c r="C1963">
        <v>0</v>
      </c>
      <c r="D1963">
        <v>0</v>
      </c>
      <c r="E1963">
        <v>0</v>
      </c>
      <c r="F1963">
        <v>0</v>
      </c>
      <c r="G1963">
        <v>0</v>
      </c>
      <c r="H1963">
        <v>0</v>
      </c>
      <c r="I1963">
        <v>0</v>
      </c>
      <c r="J1963">
        <v>2017</v>
      </c>
      <c r="K1963" t="s">
        <v>623</v>
      </c>
      <c r="L1963" t="s">
        <v>6975</v>
      </c>
      <c r="M1963" t="s">
        <v>11636</v>
      </c>
      <c r="N1963" t="s">
        <v>11629</v>
      </c>
      <c r="O1963" s="1">
        <v>41466</v>
      </c>
      <c r="Q1963" t="s">
        <v>11681</v>
      </c>
      <c r="R1963" t="s">
        <v>73</v>
      </c>
      <c r="S1963">
        <v>1.5</v>
      </c>
      <c r="T1963">
        <v>2628</v>
      </c>
      <c r="U1963">
        <v>2628</v>
      </c>
      <c r="V1963">
        <v>0</v>
      </c>
      <c r="W1963" t="s">
        <v>11680</v>
      </c>
      <c r="X1963">
        <v>0</v>
      </c>
    </row>
    <row r="1964" spans="1:25">
      <c r="A1964" t="s">
        <v>8921</v>
      </c>
      <c r="B1964">
        <v>1</v>
      </c>
      <c r="C1964">
        <v>0</v>
      </c>
      <c r="D1964">
        <v>0</v>
      </c>
      <c r="E1964">
        <v>0</v>
      </c>
      <c r="F1964">
        <v>0</v>
      </c>
      <c r="G1964">
        <v>0</v>
      </c>
      <c r="H1964">
        <v>0</v>
      </c>
      <c r="I1964">
        <v>0</v>
      </c>
      <c r="J1964">
        <v>2017</v>
      </c>
      <c r="K1964" t="s">
        <v>623</v>
      </c>
      <c r="L1964" t="s">
        <v>7057</v>
      </c>
      <c r="M1964" t="s">
        <v>11636</v>
      </c>
      <c r="N1964" t="s">
        <v>11629</v>
      </c>
      <c r="O1964" s="1">
        <v>41609</v>
      </c>
      <c r="Q1964" t="s">
        <v>11681</v>
      </c>
      <c r="R1964" t="s">
        <v>73</v>
      </c>
      <c r="S1964">
        <v>1.5</v>
      </c>
      <c r="T1964">
        <v>3521</v>
      </c>
      <c r="U1964">
        <v>3521</v>
      </c>
      <c r="V1964">
        <v>0</v>
      </c>
      <c r="W1964" t="s">
        <v>11680</v>
      </c>
      <c r="X1964">
        <v>0</v>
      </c>
      <c r="Y1964" t="s">
        <v>11625</v>
      </c>
    </row>
    <row r="1965" spans="1:25">
      <c r="A1965" t="s">
        <v>8921</v>
      </c>
      <c r="B1965">
        <v>1</v>
      </c>
      <c r="C1965">
        <v>0</v>
      </c>
      <c r="D1965">
        <v>0</v>
      </c>
      <c r="E1965">
        <v>0</v>
      </c>
      <c r="F1965">
        <v>0</v>
      </c>
      <c r="G1965">
        <v>0</v>
      </c>
      <c r="H1965">
        <v>0</v>
      </c>
      <c r="I1965">
        <v>0</v>
      </c>
      <c r="J1965">
        <v>2017</v>
      </c>
      <c r="K1965" t="s">
        <v>623</v>
      </c>
      <c r="L1965" t="s">
        <v>7121</v>
      </c>
      <c r="M1965" t="s">
        <v>11636</v>
      </c>
      <c r="N1965" t="s">
        <v>11629</v>
      </c>
      <c r="O1965" s="1">
        <v>41609</v>
      </c>
      <c r="Q1965" t="s">
        <v>11681</v>
      </c>
      <c r="R1965" t="s">
        <v>73</v>
      </c>
      <c r="S1965">
        <v>1.5</v>
      </c>
      <c r="T1965">
        <v>4350</v>
      </c>
      <c r="U1965">
        <v>4350</v>
      </c>
      <c r="V1965">
        <v>0</v>
      </c>
      <c r="W1965" t="s">
        <v>11680</v>
      </c>
      <c r="X1965">
        <v>0</v>
      </c>
      <c r="Y1965" t="s">
        <v>11625</v>
      </c>
    </row>
    <row r="1966" spans="1:25">
      <c r="A1966" t="s">
        <v>8921</v>
      </c>
      <c r="B1966">
        <v>1</v>
      </c>
      <c r="C1966">
        <v>0</v>
      </c>
      <c r="D1966">
        <v>0</v>
      </c>
      <c r="E1966">
        <v>0</v>
      </c>
      <c r="F1966">
        <v>0</v>
      </c>
      <c r="G1966">
        <v>0</v>
      </c>
      <c r="H1966">
        <v>0</v>
      </c>
      <c r="I1966">
        <v>0</v>
      </c>
      <c r="J1966">
        <v>2017</v>
      </c>
      <c r="K1966" t="s">
        <v>623</v>
      </c>
      <c r="L1966" t="s">
        <v>8999</v>
      </c>
      <c r="M1966" t="s">
        <v>11636</v>
      </c>
      <c r="N1966" t="s">
        <v>11629</v>
      </c>
      <c r="O1966" s="1">
        <v>42004</v>
      </c>
      <c r="Q1966" t="s">
        <v>11681</v>
      </c>
      <c r="R1966" t="s">
        <v>73</v>
      </c>
      <c r="S1966">
        <v>1.5</v>
      </c>
      <c r="T1966">
        <v>2628</v>
      </c>
      <c r="U1966">
        <v>2628</v>
      </c>
      <c r="V1966">
        <v>0</v>
      </c>
      <c r="W1966" t="s">
        <v>11680</v>
      </c>
      <c r="X1966">
        <v>0</v>
      </c>
    </row>
    <row r="1967" spans="1:25">
      <c r="A1967" t="s">
        <v>8921</v>
      </c>
      <c r="B1967">
        <v>1</v>
      </c>
      <c r="C1967">
        <v>0</v>
      </c>
      <c r="D1967">
        <v>0</v>
      </c>
      <c r="E1967">
        <v>0</v>
      </c>
      <c r="F1967">
        <v>0</v>
      </c>
      <c r="G1967">
        <v>0</v>
      </c>
      <c r="H1967">
        <v>0</v>
      </c>
      <c r="I1967">
        <v>0</v>
      </c>
      <c r="J1967">
        <v>2017</v>
      </c>
      <c r="K1967" t="s">
        <v>623</v>
      </c>
      <c r="L1967" t="s">
        <v>7011</v>
      </c>
      <c r="M1967" t="s">
        <v>11636</v>
      </c>
      <c r="N1967" t="s">
        <v>11629</v>
      </c>
      <c r="O1967" s="1">
        <v>42004</v>
      </c>
      <c r="Q1967" t="s">
        <v>11681</v>
      </c>
      <c r="R1967" t="s">
        <v>73</v>
      </c>
      <c r="S1967">
        <v>1</v>
      </c>
      <c r="T1967">
        <v>1752</v>
      </c>
      <c r="U1967">
        <v>1752</v>
      </c>
      <c r="V1967">
        <v>0</v>
      </c>
      <c r="W1967" t="s">
        <v>11680</v>
      </c>
      <c r="X1967">
        <v>0</v>
      </c>
    </row>
    <row r="1968" spans="1:25">
      <c r="A1968" t="s">
        <v>8921</v>
      </c>
      <c r="B1968">
        <v>1</v>
      </c>
      <c r="C1968">
        <v>0</v>
      </c>
      <c r="D1968">
        <v>0</v>
      </c>
      <c r="E1968">
        <v>0</v>
      </c>
      <c r="F1968">
        <v>0</v>
      </c>
      <c r="G1968">
        <v>0</v>
      </c>
      <c r="H1968">
        <v>0</v>
      </c>
      <c r="I1968">
        <v>0</v>
      </c>
      <c r="J1968">
        <v>2017</v>
      </c>
      <c r="K1968" t="s">
        <v>623</v>
      </c>
      <c r="L1968" t="s">
        <v>8996</v>
      </c>
      <c r="M1968" t="s">
        <v>11636</v>
      </c>
      <c r="N1968" t="s">
        <v>11629</v>
      </c>
      <c r="O1968" s="1">
        <v>42004</v>
      </c>
      <c r="Q1968" t="s">
        <v>11681</v>
      </c>
      <c r="R1968" t="s">
        <v>73</v>
      </c>
      <c r="S1968">
        <v>1</v>
      </c>
      <c r="T1968">
        <v>1752</v>
      </c>
      <c r="U1968">
        <v>1752</v>
      </c>
      <c r="V1968">
        <v>0</v>
      </c>
      <c r="W1968" t="s">
        <v>11680</v>
      </c>
      <c r="X1968">
        <v>0</v>
      </c>
    </row>
    <row r="1969" spans="1:25">
      <c r="A1969" t="s">
        <v>8921</v>
      </c>
      <c r="B1969">
        <v>1</v>
      </c>
      <c r="C1969">
        <v>0</v>
      </c>
      <c r="D1969">
        <v>0</v>
      </c>
      <c r="E1969">
        <v>0</v>
      </c>
      <c r="F1969">
        <v>0</v>
      </c>
      <c r="G1969">
        <v>0</v>
      </c>
      <c r="H1969">
        <v>0</v>
      </c>
      <c r="I1969">
        <v>0</v>
      </c>
      <c r="J1969">
        <v>2017</v>
      </c>
      <c r="K1969" t="s">
        <v>623</v>
      </c>
      <c r="L1969" t="s">
        <v>7688</v>
      </c>
      <c r="M1969" t="s">
        <v>11636</v>
      </c>
      <c r="N1969" t="s">
        <v>11629</v>
      </c>
      <c r="O1969" s="1">
        <v>41953</v>
      </c>
      <c r="Q1969" t="s">
        <v>11681</v>
      </c>
      <c r="R1969" t="s">
        <v>73</v>
      </c>
      <c r="S1969">
        <v>1.5</v>
      </c>
      <c r="T1969">
        <v>3702</v>
      </c>
      <c r="U1969">
        <v>3690</v>
      </c>
      <c r="V1969">
        <v>0</v>
      </c>
      <c r="W1969" t="s">
        <v>11680</v>
      </c>
      <c r="X1969">
        <v>0</v>
      </c>
      <c r="Y1969" t="s">
        <v>11625</v>
      </c>
    </row>
    <row r="1970" spans="1:25">
      <c r="A1970" t="s">
        <v>8921</v>
      </c>
      <c r="B1970">
        <v>1</v>
      </c>
      <c r="C1970">
        <v>0</v>
      </c>
      <c r="D1970">
        <v>0</v>
      </c>
      <c r="E1970">
        <v>0</v>
      </c>
      <c r="F1970">
        <v>0</v>
      </c>
      <c r="G1970">
        <v>0</v>
      </c>
      <c r="H1970">
        <v>0</v>
      </c>
      <c r="I1970">
        <v>0</v>
      </c>
      <c r="J1970">
        <v>2017</v>
      </c>
      <c r="K1970" t="s">
        <v>623</v>
      </c>
      <c r="L1970" t="s">
        <v>6429</v>
      </c>
      <c r="M1970">
        <v>1</v>
      </c>
      <c r="N1970" t="s">
        <v>11629</v>
      </c>
      <c r="O1970" s="1">
        <v>41943</v>
      </c>
      <c r="Q1970" t="s">
        <v>11681</v>
      </c>
      <c r="R1970" t="s">
        <v>73</v>
      </c>
      <c r="S1970">
        <v>6.5</v>
      </c>
      <c r="T1970">
        <v>13437</v>
      </c>
      <c r="U1970">
        <v>13437</v>
      </c>
      <c r="V1970">
        <v>0</v>
      </c>
      <c r="W1970" t="s">
        <v>11680</v>
      </c>
      <c r="X1970">
        <v>0</v>
      </c>
      <c r="Y1970" t="s">
        <v>11625</v>
      </c>
    </row>
    <row r="1971" spans="1:25">
      <c r="A1971" t="s">
        <v>8921</v>
      </c>
      <c r="B1971">
        <v>1</v>
      </c>
      <c r="C1971">
        <v>0</v>
      </c>
      <c r="D1971">
        <v>0</v>
      </c>
      <c r="E1971">
        <v>0</v>
      </c>
      <c r="F1971">
        <v>0</v>
      </c>
      <c r="G1971">
        <v>0</v>
      </c>
      <c r="H1971">
        <v>0</v>
      </c>
      <c r="I1971">
        <v>0</v>
      </c>
      <c r="J1971">
        <v>2017</v>
      </c>
      <c r="K1971" t="s">
        <v>623</v>
      </c>
      <c r="L1971" t="s">
        <v>8993</v>
      </c>
      <c r="M1971" t="s">
        <v>11636</v>
      </c>
      <c r="N1971" t="s">
        <v>11629</v>
      </c>
      <c r="O1971" s="1">
        <v>41698</v>
      </c>
      <c r="Q1971" t="s">
        <v>11681</v>
      </c>
      <c r="R1971" t="s">
        <v>73</v>
      </c>
      <c r="S1971">
        <v>3.5</v>
      </c>
      <c r="T1971">
        <v>4599</v>
      </c>
      <c r="U1971">
        <v>4599</v>
      </c>
      <c r="V1971">
        <v>0</v>
      </c>
      <c r="W1971" t="s">
        <v>11680</v>
      </c>
      <c r="X1971">
        <v>0</v>
      </c>
    </row>
    <row r="1972" spans="1:25">
      <c r="A1972" t="s">
        <v>8921</v>
      </c>
      <c r="B1972">
        <v>1</v>
      </c>
      <c r="C1972">
        <v>0</v>
      </c>
      <c r="D1972">
        <v>0</v>
      </c>
      <c r="E1972">
        <v>0</v>
      </c>
      <c r="F1972">
        <v>0</v>
      </c>
      <c r="G1972">
        <v>0</v>
      </c>
      <c r="H1972">
        <v>0</v>
      </c>
      <c r="I1972">
        <v>0</v>
      </c>
      <c r="J1972">
        <v>2017</v>
      </c>
      <c r="K1972" t="s">
        <v>623</v>
      </c>
      <c r="L1972" t="s">
        <v>8991</v>
      </c>
      <c r="M1972" t="s">
        <v>11636</v>
      </c>
      <c r="N1972" t="s">
        <v>11629</v>
      </c>
      <c r="O1972" s="1">
        <v>41639</v>
      </c>
      <c r="Q1972" t="s">
        <v>11681</v>
      </c>
      <c r="R1972" t="s">
        <v>73</v>
      </c>
      <c r="S1972">
        <v>1.5</v>
      </c>
      <c r="T1972">
        <v>1971</v>
      </c>
      <c r="U1972">
        <v>1971</v>
      </c>
      <c r="V1972">
        <v>0</v>
      </c>
      <c r="W1972" t="s">
        <v>11680</v>
      </c>
      <c r="X1972">
        <v>0</v>
      </c>
    </row>
    <row r="1973" spans="1:25">
      <c r="A1973" t="s">
        <v>8921</v>
      </c>
      <c r="B1973">
        <v>1</v>
      </c>
      <c r="C1973">
        <v>0</v>
      </c>
      <c r="D1973">
        <v>0</v>
      </c>
      <c r="E1973">
        <v>0</v>
      </c>
      <c r="F1973">
        <v>0</v>
      </c>
      <c r="G1973">
        <v>0</v>
      </c>
      <c r="H1973">
        <v>0</v>
      </c>
      <c r="I1973">
        <v>0</v>
      </c>
      <c r="J1973">
        <v>2017</v>
      </c>
      <c r="K1973" t="s">
        <v>623</v>
      </c>
      <c r="L1973" t="s">
        <v>8989</v>
      </c>
      <c r="M1973">
        <v>1</v>
      </c>
      <c r="N1973" t="s">
        <v>11629</v>
      </c>
      <c r="O1973" s="1">
        <v>42004</v>
      </c>
      <c r="Q1973" t="s">
        <v>11681</v>
      </c>
      <c r="R1973" t="s">
        <v>73</v>
      </c>
      <c r="S1973">
        <v>2</v>
      </c>
      <c r="T1973">
        <v>3504</v>
      </c>
      <c r="U1973">
        <v>3504</v>
      </c>
      <c r="V1973">
        <v>0</v>
      </c>
      <c r="W1973" t="s">
        <v>11680</v>
      </c>
      <c r="X1973">
        <v>0</v>
      </c>
    </row>
    <row r="1974" spans="1:25">
      <c r="A1974" t="s">
        <v>8921</v>
      </c>
      <c r="B1974">
        <v>1</v>
      </c>
      <c r="C1974">
        <v>0</v>
      </c>
      <c r="D1974">
        <v>0</v>
      </c>
      <c r="E1974">
        <v>0</v>
      </c>
      <c r="F1974">
        <v>0</v>
      </c>
      <c r="G1974">
        <v>0</v>
      </c>
      <c r="H1974">
        <v>0</v>
      </c>
      <c r="I1974">
        <v>0</v>
      </c>
      <c r="J1974">
        <v>2017</v>
      </c>
      <c r="K1974" t="s">
        <v>623</v>
      </c>
      <c r="L1974" t="s">
        <v>8987</v>
      </c>
      <c r="M1974" t="s">
        <v>11636</v>
      </c>
      <c r="N1974" t="s">
        <v>11629</v>
      </c>
      <c r="O1974" s="1">
        <v>41639</v>
      </c>
      <c r="Q1974" t="s">
        <v>11681</v>
      </c>
      <c r="R1974" t="s">
        <v>73</v>
      </c>
      <c r="S1974">
        <v>1.5</v>
      </c>
      <c r="T1974">
        <v>1971</v>
      </c>
      <c r="U1974">
        <v>1971</v>
      </c>
      <c r="V1974">
        <v>0</v>
      </c>
      <c r="W1974" t="s">
        <v>11680</v>
      </c>
      <c r="X1974">
        <v>0</v>
      </c>
    </row>
    <row r="1975" spans="1:25">
      <c r="A1975" t="s">
        <v>8921</v>
      </c>
      <c r="B1975">
        <v>1</v>
      </c>
      <c r="C1975">
        <v>0</v>
      </c>
      <c r="D1975">
        <v>0</v>
      </c>
      <c r="E1975">
        <v>0</v>
      </c>
      <c r="F1975">
        <v>0</v>
      </c>
      <c r="G1975">
        <v>0</v>
      </c>
      <c r="H1975">
        <v>0</v>
      </c>
      <c r="I1975">
        <v>0</v>
      </c>
      <c r="J1975">
        <v>2017</v>
      </c>
      <c r="K1975" t="s">
        <v>623</v>
      </c>
      <c r="L1975" t="s">
        <v>7702</v>
      </c>
      <c r="M1975" t="s">
        <v>11636</v>
      </c>
      <c r="N1975" t="s">
        <v>11629</v>
      </c>
      <c r="O1975" s="1">
        <v>41703</v>
      </c>
      <c r="Q1975" t="s">
        <v>11681</v>
      </c>
      <c r="R1975" t="s">
        <v>73</v>
      </c>
      <c r="S1975">
        <v>1.5</v>
      </c>
      <c r="T1975">
        <v>3973</v>
      </c>
      <c r="U1975">
        <v>3973</v>
      </c>
      <c r="V1975">
        <v>0</v>
      </c>
      <c r="W1975" t="s">
        <v>11680</v>
      </c>
      <c r="X1975">
        <v>0</v>
      </c>
      <c r="Y1975" t="s">
        <v>11625</v>
      </c>
    </row>
    <row r="1976" spans="1:25">
      <c r="A1976" t="s">
        <v>8921</v>
      </c>
      <c r="B1976">
        <v>1</v>
      </c>
      <c r="C1976">
        <v>0</v>
      </c>
      <c r="D1976">
        <v>0</v>
      </c>
      <c r="E1976">
        <v>0</v>
      </c>
      <c r="F1976">
        <v>0</v>
      </c>
      <c r="G1976">
        <v>0</v>
      </c>
      <c r="H1976">
        <v>0</v>
      </c>
      <c r="I1976">
        <v>0</v>
      </c>
      <c r="J1976">
        <v>2017</v>
      </c>
      <c r="K1976" t="s">
        <v>623</v>
      </c>
      <c r="L1976" t="s">
        <v>8983</v>
      </c>
      <c r="M1976" t="s">
        <v>11636</v>
      </c>
      <c r="N1976" t="s">
        <v>11629</v>
      </c>
      <c r="O1976" s="1">
        <v>41639</v>
      </c>
      <c r="Q1976" t="s">
        <v>11681</v>
      </c>
      <c r="R1976" t="s">
        <v>73</v>
      </c>
      <c r="S1976">
        <v>1.5</v>
      </c>
      <c r="T1976">
        <v>1971</v>
      </c>
      <c r="U1976">
        <v>1971</v>
      </c>
      <c r="V1976">
        <v>0</v>
      </c>
      <c r="W1976" t="s">
        <v>11680</v>
      </c>
      <c r="X1976">
        <v>0</v>
      </c>
    </row>
    <row r="1977" spans="1:25">
      <c r="A1977" t="s">
        <v>8921</v>
      </c>
      <c r="B1977">
        <v>1</v>
      </c>
      <c r="C1977">
        <v>0</v>
      </c>
      <c r="D1977">
        <v>0</v>
      </c>
      <c r="E1977">
        <v>0</v>
      </c>
      <c r="F1977">
        <v>0</v>
      </c>
      <c r="G1977">
        <v>0</v>
      </c>
      <c r="H1977">
        <v>0</v>
      </c>
      <c r="I1977">
        <v>0</v>
      </c>
      <c r="J1977">
        <v>2017</v>
      </c>
      <c r="K1977" t="s">
        <v>623</v>
      </c>
      <c r="L1977" t="s">
        <v>7810</v>
      </c>
      <c r="M1977" t="s">
        <v>11636</v>
      </c>
      <c r="N1977" t="s">
        <v>11629</v>
      </c>
      <c r="O1977" s="1">
        <v>41639</v>
      </c>
      <c r="Q1977" t="s">
        <v>11681</v>
      </c>
      <c r="R1977" t="s">
        <v>73</v>
      </c>
      <c r="S1977">
        <v>1</v>
      </c>
      <c r="T1977">
        <v>1314</v>
      </c>
      <c r="U1977">
        <v>1314</v>
      </c>
      <c r="V1977">
        <v>0</v>
      </c>
      <c r="W1977" t="s">
        <v>11680</v>
      </c>
      <c r="X1977">
        <v>0</v>
      </c>
    </row>
    <row r="1978" spans="1:25">
      <c r="A1978" t="s">
        <v>8921</v>
      </c>
      <c r="B1978">
        <v>1</v>
      </c>
      <c r="C1978">
        <v>0</v>
      </c>
      <c r="D1978">
        <v>0</v>
      </c>
      <c r="E1978">
        <v>0</v>
      </c>
      <c r="F1978">
        <v>0</v>
      </c>
      <c r="G1978">
        <v>0</v>
      </c>
      <c r="H1978">
        <v>0</v>
      </c>
      <c r="I1978">
        <v>0</v>
      </c>
      <c r="J1978">
        <v>2017</v>
      </c>
      <c r="K1978" t="s">
        <v>623</v>
      </c>
      <c r="L1978" t="s">
        <v>8980</v>
      </c>
      <c r="M1978" t="s">
        <v>11636</v>
      </c>
      <c r="N1978" t="s">
        <v>11629</v>
      </c>
      <c r="O1978" s="1">
        <v>41639</v>
      </c>
      <c r="Q1978" t="s">
        <v>11681</v>
      </c>
      <c r="R1978" t="s">
        <v>73</v>
      </c>
      <c r="S1978">
        <v>1</v>
      </c>
      <c r="T1978">
        <v>1314</v>
      </c>
      <c r="U1978">
        <v>1314</v>
      </c>
      <c r="V1978">
        <v>0</v>
      </c>
      <c r="W1978" t="s">
        <v>11680</v>
      </c>
      <c r="X1978">
        <v>0</v>
      </c>
    </row>
    <row r="1979" spans="1:25">
      <c r="A1979" t="s">
        <v>8921</v>
      </c>
      <c r="B1979">
        <v>1</v>
      </c>
      <c r="C1979">
        <v>0</v>
      </c>
      <c r="D1979">
        <v>0</v>
      </c>
      <c r="E1979">
        <v>0</v>
      </c>
      <c r="F1979">
        <v>0</v>
      </c>
      <c r="G1979">
        <v>0</v>
      </c>
      <c r="H1979">
        <v>0</v>
      </c>
      <c r="I1979">
        <v>0</v>
      </c>
      <c r="J1979">
        <v>2017</v>
      </c>
      <c r="K1979" t="s">
        <v>623</v>
      </c>
      <c r="L1979" t="s">
        <v>7813</v>
      </c>
      <c r="M1979" t="s">
        <v>11636</v>
      </c>
      <c r="N1979" t="s">
        <v>11629</v>
      </c>
      <c r="O1979" s="1">
        <v>41639</v>
      </c>
      <c r="Q1979" t="s">
        <v>11681</v>
      </c>
      <c r="R1979" t="s">
        <v>73</v>
      </c>
      <c r="S1979">
        <v>0.75</v>
      </c>
      <c r="T1979">
        <v>985</v>
      </c>
      <c r="U1979">
        <v>985</v>
      </c>
      <c r="V1979">
        <v>0</v>
      </c>
      <c r="W1979" t="s">
        <v>11680</v>
      </c>
      <c r="X1979">
        <v>0</v>
      </c>
    </row>
    <row r="1980" spans="1:25">
      <c r="A1980" t="s">
        <v>8921</v>
      </c>
      <c r="B1980">
        <v>1</v>
      </c>
      <c r="C1980">
        <v>0</v>
      </c>
      <c r="D1980">
        <v>0</v>
      </c>
      <c r="E1980">
        <v>0</v>
      </c>
      <c r="F1980">
        <v>0</v>
      </c>
      <c r="G1980">
        <v>0</v>
      </c>
      <c r="H1980">
        <v>0</v>
      </c>
      <c r="I1980">
        <v>0</v>
      </c>
      <c r="J1980">
        <v>2017</v>
      </c>
      <c r="K1980" t="s">
        <v>623</v>
      </c>
      <c r="L1980" t="s">
        <v>7826</v>
      </c>
      <c r="M1980" t="s">
        <v>11636</v>
      </c>
      <c r="N1980" t="s">
        <v>11629</v>
      </c>
      <c r="O1980" s="1">
        <v>41639</v>
      </c>
      <c r="Q1980" t="s">
        <v>11681</v>
      </c>
      <c r="R1980" t="s">
        <v>73</v>
      </c>
      <c r="S1980">
        <v>0.75</v>
      </c>
      <c r="T1980">
        <v>985</v>
      </c>
      <c r="U1980">
        <v>985</v>
      </c>
      <c r="V1980">
        <v>0</v>
      </c>
      <c r="W1980" t="s">
        <v>11680</v>
      </c>
      <c r="X1980">
        <v>0</v>
      </c>
    </row>
    <row r="1981" spans="1:25">
      <c r="A1981" t="s">
        <v>8921</v>
      </c>
      <c r="B1981">
        <v>1</v>
      </c>
      <c r="C1981">
        <v>0</v>
      </c>
      <c r="D1981">
        <v>0</v>
      </c>
      <c r="E1981">
        <v>0</v>
      </c>
      <c r="F1981">
        <v>0</v>
      </c>
      <c r="G1981">
        <v>0</v>
      </c>
      <c r="H1981">
        <v>0</v>
      </c>
      <c r="I1981">
        <v>0</v>
      </c>
      <c r="J1981">
        <v>2017</v>
      </c>
      <c r="K1981" t="s">
        <v>623</v>
      </c>
      <c r="L1981" t="s">
        <v>8976</v>
      </c>
      <c r="M1981" t="s">
        <v>11636</v>
      </c>
      <c r="N1981" t="s">
        <v>11629</v>
      </c>
      <c r="O1981" s="1">
        <v>41639</v>
      </c>
      <c r="Q1981" t="s">
        <v>11681</v>
      </c>
      <c r="R1981" t="s">
        <v>73</v>
      </c>
      <c r="S1981">
        <v>0.5</v>
      </c>
      <c r="T1981">
        <v>657</v>
      </c>
      <c r="U1981">
        <v>657</v>
      </c>
      <c r="V1981">
        <v>0</v>
      </c>
      <c r="W1981" t="s">
        <v>11680</v>
      </c>
      <c r="X1981">
        <v>0</v>
      </c>
    </row>
    <row r="1982" spans="1:25">
      <c r="A1982" t="s">
        <v>8921</v>
      </c>
      <c r="B1982">
        <v>1</v>
      </c>
      <c r="C1982">
        <v>0</v>
      </c>
      <c r="D1982">
        <v>0</v>
      </c>
      <c r="E1982">
        <v>0</v>
      </c>
      <c r="F1982">
        <v>0</v>
      </c>
      <c r="G1982">
        <v>0</v>
      </c>
      <c r="H1982">
        <v>0</v>
      </c>
      <c r="I1982">
        <v>0</v>
      </c>
      <c r="J1982">
        <v>2017</v>
      </c>
      <c r="K1982" t="s">
        <v>623</v>
      </c>
      <c r="L1982" t="s">
        <v>8974</v>
      </c>
      <c r="M1982" t="s">
        <v>11636</v>
      </c>
      <c r="N1982" t="s">
        <v>11629</v>
      </c>
      <c r="O1982" s="1">
        <v>41639</v>
      </c>
      <c r="Q1982" t="s">
        <v>11681</v>
      </c>
      <c r="R1982" t="s">
        <v>73</v>
      </c>
      <c r="S1982">
        <v>0.25</v>
      </c>
      <c r="T1982">
        <v>328</v>
      </c>
      <c r="U1982">
        <v>328</v>
      </c>
      <c r="V1982">
        <v>0</v>
      </c>
      <c r="W1982" t="s">
        <v>11680</v>
      </c>
      <c r="X1982">
        <v>0</v>
      </c>
    </row>
    <row r="1983" spans="1:25">
      <c r="A1983" t="s">
        <v>8921</v>
      </c>
      <c r="B1983">
        <v>1</v>
      </c>
      <c r="C1983">
        <v>0</v>
      </c>
      <c r="D1983">
        <v>0</v>
      </c>
      <c r="E1983">
        <v>0</v>
      </c>
      <c r="F1983">
        <v>0</v>
      </c>
      <c r="G1983">
        <v>0</v>
      </c>
      <c r="H1983">
        <v>0</v>
      </c>
      <c r="I1983">
        <v>0</v>
      </c>
      <c r="J1983">
        <v>2017</v>
      </c>
      <c r="K1983" t="s">
        <v>623</v>
      </c>
      <c r="L1983" t="s">
        <v>8972</v>
      </c>
      <c r="M1983" t="s">
        <v>11636</v>
      </c>
      <c r="N1983" t="s">
        <v>11629</v>
      </c>
      <c r="O1983" s="1">
        <v>41639</v>
      </c>
      <c r="Q1983" t="s">
        <v>11681</v>
      </c>
      <c r="R1983" t="s">
        <v>73</v>
      </c>
      <c r="S1983">
        <v>1.5</v>
      </c>
      <c r="T1983">
        <v>7690</v>
      </c>
      <c r="U1983">
        <v>7690</v>
      </c>
      <c r="V1983">
        <v>0</v>
      </c>
      <c r="W1983" t="s">
        <v>11680</v>
      </c>
      <c r="X1983">
        <v>0</v>
      </c>
      <c r="Y1983" t="s">
        <v>11625</v>
      </c>
    </row>
    <row r="1984" spans="1:25">
      <c r="A1984" t="s">
        <v>8921</v>
      </c>
      <c r="B1984">
        <v>1</v>
      </c>
      <c r="C1984">
        <v>0</v>
      </c>
      <c r="D1984">
        <v>0</v>
      </c>
      <c r="E1984">
        <v>0</v>
      </c>
      <c r="F1984">
        <v>0</v>
      </c>
      <c r="G1984">
        <v>0</v>
      </c>
      <c r="H1984">
        <v>0</v>
      </c>
      <c r="I1984">
        <v>0</v>
      </c>
      <c r="J1984">
        <v>2017</v>
      </c>
      <c r="K1984" t="s">
        <v>623</v>
      </c>
      <c r="L1984" t="s">
        <v>8970</v>
      </c>
      <c r="M1984" t="s">
        <v>11636</v>
      </c>
      <c r="N1984" t="s">
        <v>11629</v>
      </c>
      <c r="O1984" s="1">
        <v>41639</v>
      </c>
      <c r="Q1984" t="s">
        <v>11681</v>
      </c>
      <c r="R1984" t="s">
        <v>73</v>
      </c>
      <c r="S1984">
        <v>1.5</v>
      </c>
      <c r="T1984">
        <v>1971</v>
      </c>
      <c r="U1984">
        <v>1971</v>
      </c>
      <c r="V1984">
        <v>0</v>
      </c>
      <c r="W1984" t="s">
        <v>11680</v>
      </c>
      <c r="X1984">
        <v>0</v>
      </c>
    </row>
    <row r="1985" spans="1:25">
      <c r="A1985" t="s">
        <v>8921</v>
      </c>
      <c r="B1985">
        <v>1</v>
      </c>
      <c r="C1985">
        <v>0</v>
      </c>
      <c r="D1985">
        <v>0</v>
      </c>
      <c r="E1985">
        <v>0</v>
      </c>
      <c r="F1985">
        <v>0</v>
      </c>
      <c r="G1985">
        <v>0</v>
      </c>
      <c r="H1985">
        <v>0</v>
      </c>
      <c r="I1985">
        <v>0</v>
      </c>
      <c r="J1985">
        <v>2017</v>
      </c>
      <c r="K1985" t="s">
        <v>623</v>
      </c>
      <c r="L1985" t="s">
        <v>7828</v>
      </c>
      <c r="M1985" t="s">
        <v>11636</v>
      </c>
      <c r="N1985" t="s">
        <v>11629</v>
      </c>
      <c r="O1985" s="1">
        <v>41639</v>
      </c>
      <c r="Q1985" t="s">
        <v>11681</v>
      </c>
      <c r="R1985" t="s">
        <v>73</v>
      </c>
      <c r="S1985">
        <v>1</v>
      </c>
      <c r="T1985">
        <v>1314</v>
      </c>
      <c r="U1985">
        <v>1314</v>
      </c>
      <c r="V1985">
        <v>0</v>
      </c>
      <c r="W1985" t="s">
        <v>11680</v>
      </c>
      <c r="X1985">
        <v>0</v>
      </c>
    </row>
    <row r="1986" spans="1:25">
      <c r="A1986" t="s">
        <v>8921</v>
      </c>
      <c r="B1986">
        <v>1</v>
      </c>
      <c r="C1986">
        <v>0</v>
      </c>
      <c r="D1986">
        <v>0</v>
      </c>
      <c r="E1986">
        <v>0</v>
      </c>
      <c r="F1986">
        <v>0</v>
      </c>
      <c r="G1986">
        <v>0</v>
      </c>
      <c r="H1986">
        <v>0</v>
      </c>
      <c r="I1986">
        <v>0</v>
      </c>
      <c r="J1986">
        <v>2017</v>
      </c>
      <c r="K1986" t="s">
        <v>623</v>
      </c>
      <c r="L1986" t="s">
        <v>8967</v>
      </c>
      <c r="M1986" t="s">
        <v>11636</v>
      </c>
      <c r="N1986" t="s">
        <v>11629</v>
      </c>
      <c r="O1986" s="1">
        <v>41639</v>
      </c>
      <c r="Q1986" t="s">
        <v>11681</v>
      </c>
      <c r="R1986" t="s">
        <v>73</v>
      </c>
      <c r="S1986">
        <v>1.5</v>
      </c>
      <c r="T1986">
        <v>1971</v>
      </c>
      <c r="U1986">
        <v>1971</v>
      </c>
      <c r="V1986">
        <v>0</v>
      </c>
      <c r="W1986" t="s">
        <v>11680</v>
      </c>
      <c r="X1986">
        <v>0</v>
      </c>
    </row>
    <row r="1987" spans="1:25">
      <c r="A1987" t="s">
        <v>8921</v>
      </c>
      <c r="B1987">
        <v>1</v>
      </c>
      <c r="C1987">
        <v>0</v>
      </c>
      <c r="D1987">
        <v>0</v>
      </c>
      <c r="E1987">
        <v>0</v>
      </c>
      <c r="F1987">
        <v>0</v>
      </c>
      <c r="G1987">
        <v>0</v>
      </c>
      <c r="H1987">
        <v>0</v>
      </c>
      <c r="I1987">
        <v>0</v>
      </c>
      <c r="J1987">
        <v>2017</v>
      </c>
      <c r="K1987" t="s">
        <v>623</v>
      </c>
      <c r="L1987" t="s">
        <v>8965</v>
      </c>
      <c r="M1987" t="s">
        <v>11636</v>
      </c>
      <c r="N1987" t="s">
        <v>11629</v>
      </c>
      <c r="O1987" s="1">
        <v>41639</v>
      </c>
      <c r="Q1987" t="s">
        <v>11681</v>
      </c>
      <c r="R1987" t="s">
        <v>73</v>
      </c>
      <c r="S1987">
        <v>1.5</v>
      </c>
      <c r="T1987">
        <v>2943</v>
      </c>
      <c r="U1987">
        <v>2943</v>
      </c>
      <c r="V1987">
        <v>0</v>
      </c>
      <c r="W1987" t="s">
        <v>11680</v>
      </c>
      <c r="X1987">
        <v>0</v>
      </c>
    </row>
    <row r="1988" spans="1:25">
      <c r="A1988" t="s">
        <v>8921</v>
      </c>
      <c r="B1988">
        <v>1</v>
      </c>
      <c r="C1988">
        <v>0</v>
      </c>
      <c r="D1988">
        <v>0</v>
      </c>
      <c r="E1988">
        <v>0</v>
      </c>
      <c r="F1988">
        <v>0</v>
      </c>
      <c r="G1988">
        <v>0</v>
      </c>
      <c r="H1988">
        <v>0</v>
      </c>
      <c r="I1988">
        <v>0</v>
      </c>
      <c r="J1988">
        <v>2017</v>
      </c>
      <c r="K1988" t="s">
        <v>623</v>
      </c>
      <c r="L1988" t="s">
        <v>8963</v>
      </c>
      <c r="M1988" t="s">
        <v>11636</v>
      </c>
      <c r="N1988" t="s">
        <v>11629</v>
      </c>
      <c r="O1988" s="1">
        <v>41639</v>
      </c>
      <c r="Q1988" t="s">
        <v>11681</v>
      </c>
      <c r="R1988" t="s">
        <v>73</v>
      </c>
      <c r="S1988">
        <v>1.5</v>
      </c>
      <c r="T1988">
        <v>1971</v>
      </c>
      <c r="U1988">
        <v>1971</v>
      </c>
      <c r="V1988">
        <v>0</v>
      </c>
      <c r="W1988" t="s">
        <v>11680</v>
      </c>
      <c r="X1988">
        <v>0</v>
      </c>
    </row>
    <row r="1989" spans="1:25">
      <c r="A1989" t="s">
        <v>8921</v>
      </c>
      <c r="B1989">
        <v>1</v>
      </c>
      <c r="C1989">
        <v>0</v>
      </c>
      <c r="D1989">
        <v>0</v>
      </c>
      <c r="E1989">
        <v>0</v>
      </c>
      <c r="F1989">
        <v>0</v>
      </c>
      <c r="G1989">
        <v>0</v>
      </c>
      <c r="H1989">
        <v>0</v>
      </c>
      <c r="I1989">
        <v>0</v>
      </c>
      <c r="J1989">
        <v>2017</v>
      </c>
      <c r="K1989" t="s">
        <v>623</v>
      </c>
      <c r="L1989" t="s">
        <v>8961</v>
      </c>
      <c r="M1989" t="s">
        <v>11636</v>
      </c>
      <c r="N1989" t="s">
        <v>11629</v>
      </c>
      <c r="O1989" s="1">
        <v>41639</v>
      </c>
      <c r="Q1989" t="s">
        <v>11681</v>
      </c>
      <c r="R1989" t="s">
        <v>73</v>
      </c>
      <c r="S1989">
        <v>1.5</v>
      </c>
      <c r="T1989">
        <v>1971</v>
      </c>
      <c r="U1989">
        <v>1971</v>
      </c>
      <c r="V1989">
        <v>0</v>
      </c>
      <c r="W1989" t="s">
        <v>11680</v>
      </c>
      <c r="X1989">
        <v>0</v>
      </c>
    </row>
    <row r="1990" spans="1:25">
      <c r="A1990" t="s">
        <v>8921</v>
      </c>
      <c r="B1990">
        <v>1</v>
      </c>
      <c r="C1990">
        <v>0</v>
      </c>
      <c r="D1990">
        <v>0</v>
      </c>
      <c r="E1990">
        <v>0</v>
      </c>
      <c r="F1990">
        <v>0</v>
      </c>
      <c r="G1990">
        <v>0</v>
      </c>
      <c r="H1990">
        <v>0</v>
      </c>
      <c r="I1990">
        <v>0</v>
      </c>
      <c r="J1990">
        <v>2017</v>
      </c>
      <c r="K1990" t="s">
        <v>623</v>
      </c>
      <c r="L1990" t="s">
        <v>8959</v>
      </c>
      <c r="M1990" t="s">
        <v>11636</v>
      </c>
      <c r="N1990" t="s">
        <v>11629</v>
      </c>
      <c r="O1990" s="1">
        <v>41639</v>
      </c>
      <c r="Q1990" t="s">
        <v>11681</v>
      </c>
      <c r="R1990" t="s">
        <v>73</v>
      </c>
      <c r="S1990">
        <v>1.5</v>
      </c>
      <c r="T1990">
        <v>1971</v>
      </c>
      <c r="U1990">
        <v>1971</v>
      </c>
      <c r="V1990">
        <v>0</v>
      </c>
      <c r="W1990" t="s">
        <v>11680</v>
      </c>
      <c r="X1990">
        <v>0</v>
      </c>
    </row>
    <row r="1991" spans="1:25">
      <c r="A1991" t="s">
        <v>8921</v>
      </c>
      <c r="B1991">
        <v>1</v>
      </c>
      <c r="C1991">
        <v>0</v>
      </c>
      <c r="D1991">
        <v>0</v>
      </c>
      <c r="E1991">
        <v>0</v>
      </c>
      <c r="F1991">
        <v>0</v>
      </c>
      <c r="G1991">
        <v>0</v>
      </c>
      <c r="H1991">
        <v>0</v>
      </c>
      <c r="I1991">
        <v>0</v>
      </c>
      <c r="J1991">
        <v>2017</v>
      </c>
      <c r="K1991" t="s">
        <v>623</v>
      </c>
      <c r="L1991" t="s">
        <v>8957</v>
      </c>
      <c r="M1991" t="s">
        <v>11636</v>
      </c>
      <c r="N1991" t="s">
        <v>11629</v>
      </c>
      <c r="O1991" s="1">
        <v>41639</v>
      </c>
      <c r="Q1991" t="s">
        <v>11681</v>
      </c>
      <c r="R1991" t="s">
        <v>73</v>
      </c>
      <c r="S1991">
        <v>0.31</v>
      </c>
      <c r="T1991">
        <v>401</v>
      </c>
      <c r="U1991">
        <v>401</v>
      </c>
      <c r="V1991">
        <v>0</v>
      </c>
      <c r="W1991" t="s">
        <v>11680</v>
      </c>
      <c r="X1991">
        <v>0</v>
      </c>
    </row>
    <row r="1992" spans="1:25">
      <c r="A1992" t="s">
        <v>8921</v>
      </c>
      <c r="B1992">
        <v>1</v>
      </c>
      <c r="C1992">
        <v>0</v>
      </c>
      <c r="D1992">
        <v>0</v>
      </c>
      <c r="E1992">
        <v>0</v>
      </c>
      <c r="F1992">
        <v>0</v>
      </c>
      <c r="G1992">
        <v>0</v>
      </c>
      <c r="H1992">
        <v>0</v>
      </c>
      <c r="I1992">
        <v>0</v>
      </c>
      <c r="J1992">
        <v>2017</v>
      </c>
      <c r="K1992" t="s">
        <v>623</v>
      </c>
      <c r="L1992" t="s">
        <v>6024</v>
      </c>
      <c r="M1992" t="s">
        <v>11636</v>
      </c>
      <c r="N1992" t="s">
        <v>11629</v>
      </c>
      <c r="O1992" s="1">
        <v>41639</v>
      </c>
      <c r="Q1992" t="s">
        <v>11681</v>
      </c>
      <c r="R1992" t="s">
        <v>73</v>
      </c>
      <c r="S1992">
        <v>1.25</v>
      </c>
      <c r="T1992">
        <v>2646</v>
      </c>
      <c r="U1992">
        <v>2646</v>
      </c>
      <c r="V1992">
        <v>0</v>
      </c>
      <c r="W1992" t="s">
        <v>11680</v>
      </c>
      <c r="X1992">
        <v>0</v>
      </c>
      <c r="Y1992" t="s">
        <v>11625</v>
      </c>
    </row>
    <row r="1993" spans="1:25">
      <c r="A1993" t="s">
        <v>8921</v>
      </c>
      <c r="B1993">
        <v>1</v>
      </c>
      <c r="C1993">
        <v>0</v>
      </c>
      <c r="D1993">
        <v>0</v>
      </c>
      <c r="E1993">
        <v>0</v>
      </c>
      <c r="F1993">
        <v>0</v>
      </c>
      <c r="G1993">
        <v>0</v>
      </c>
      <c r="H1993">
        <v>0</v>
      </c>
      <c r="I1993">
        <v>0</v>
      </c>
      <c r="J1993">
        <v>2017</v>
      </c>
      <c r="K1993" t="s">
        <v>623</v>
      </c>
      <c r="L1993" t="s">
        <v>7837</v>
      </c>
      <c r="M1993" t="s">
        <v>11636</v>
      </c>
      <c r="N1993" t="s">
        <v>11629</v>
      </c>
      <c r="O1993" s="1">
        <v>41639</v>
      </c>
      <c r="Q1993" t="s">
        <v>11681</v>
      </c>
      <c r="R1993" t="s">
        <v>73</v>
      </c>
      <c r="S1993">
        <v>0.5</v>
      </c>
      <c r="T1993">
        <v>657</v>
      </c>
      <c r="U1993">
        <v>657</v>
      </c>
      <c r="V1993">
        <v>0</v>
      </c>
      <c r="W1993" t="s">
        <v>11680</v>
      </c>
      <c r="X1993">
        <v>0</v>
      </c>
    </row>
    <row r="1994" spans="1:25">
      <c r="A1994" t="s">
        <v>8921</v>
      </c>
      <c r="B1994">
        <v>1</v>
      </c>
      <c r="C1994">
        <v>0</v>
      </c>
      <c r="D1994">
        <v>0</v>
      </c>
      <c r="E1994">
        <v>0</v>
      </c>
      <c r="F1994">
        <v>0</v>
      </c>
      <c r="G1994">
        <v>0</v>
      </c>
      <c r="H1994">
        <v>0</v>
      </c>
      <c r="I1994">
        <v>0</v>
      </c>
      <c r="J1994">
        <v>2017</v>
      </c>
      <c r="K1994" t="s">
        <v>623</v>
      </c>
      <c r="L1994" t="s">
        <v>8953</v>
      </c>
      <c r="M1994" t="s">
        <v>11636</v>
      </c>
      <c r="N1994" t="s">
        <v>11629</v>
      </c>
      <c r="O1994" s="1">
        <v>41639</v>
      </c>
      <c r="Q1994" t="s">
        <v>11681</v>
      </c>
      <c r="R1994" t="s">
        <v>73</v>
      </c>
      <c r="S1994">
        <v>1.5</v>
      </c>
      <c r="T1994">
        <v>1971</v>
      </c>
      <c r="U1994">
        <v>1971</v>
      </c>
      <c r="V1994">
        <v>0</v>
      </c>
      <c r="W1994" t="s">
        <v>11680</v>
      </c>
      <c r="X1994">
        <v>0</v>
      </c>
    </row>
    <row r="1995" spans="1:25">
      <c r="A1995" t="s">
        <v>8921</v>
      </c>
      <c r="B1995">
        <v>1</v>
      </c>
      <c r="C1995">
        <v>0</v>
      </c>
      <c r="D1995">
        <v>0</v>
      </c>
      <c r="E1995">
        <v>0</v>
      </c>
      <c r="F1995">
        <v>0</v>
      </c>
      <c r="G1995">
        <v>0</v>
      </c>
      <c r="H1995">
        <v>0</v>
      </c>
      <c r="I1995">
        <v>0</v>
      </c>
      <c r="J1995">
        <v>2017</v>
      </c>
      <c r="K1995" t="s">
        <v>623</v>
      </c>
      <c r="L1995" t="s">
        <v>8951</v>
      </c>
      <c r="M1995" t="s">
        <v>11636</v>
      </c>
      <c r="N1995" t="s">
        <v>11629</v>
      </c>
      <c r="O1995" s="1">
        <v>41639</v>
      </c>
      <c r="Q1995" t="s">
        <v>11681</v>
      </c>
      <c r="R1995" t="s">
        <v>73</v>
      </c>
      <c r="S1995">
        <v>1.5</v>
      </c>
      <c r="T1995">
        <v>1971</v>
      </c>
      <c r="U1995">
        <v>1971</v>
      </c>
      <c r="V1995">
        <v>0</v>
      </c>
      <c r="W1995" t="s">
        <v>11680</v>
      </c>
      <c r="X1995">
        <v>0</v>
      </c>
    </row>
    <row r="1996" spans="1:25">
      <c r="A1996" t="s">
        <v>8921</v>
      </c>
      <c r="B1996">
        <v>1</v>
      </c>
      <c r="C1996">
        <v>0</v>
      </c>
      <c r="D1996">
        <v>0</v>
      </c>
      <c r="E1996">
        <v>0</v>
      </c>
      <c r="F1996">
        <v>0</v>
      </c>
      <c r="G1996">
        <v>0</v>
      </c>
      <c r="H1996">
        <v>0</v>
      </c>
      <c r="I1996">
        <v>0</v>
      </c>
      <c r="J1996">
        <v>2017</v>
      </c>
      <c r="K1996" t="s">
        <v>623</v>
      </c>
      <c r="L1996" t="s">
        <v>8949</v>
      </c>
      <c r="M1996" t="s">
        <v>11636</v>
      </c>
      <c r="N1996" t="s">
        <v>11629</v>
      </c>
      <c r="O1996" s="1">
        <v>41639</v>
      </c>
      <c r="Q1996" t="s">
        <v>11681</v>
      </c>
      <c r="R1996" t="s">
        <v>73</v>
      </c>
      <c r="S1996">
        <v>1</v>
      </c>
      <c r="T1996">
        <v>1314</v>
      </c>
      <c r="U1996">
        <v>1314</v>
      </c>
      <c r="V1996">
        <v>0</v>
      </c>
      <c r="W1996" t="s">
        <v>11680</v>
      </c>
      <c r="X1996">
        <v>0</v>
      </c>
    </row>
    <row r="1997" spans="1:25">
      <c r="A1997" t="s">
        <v>8921</v>
      </c>
      <c r="B1997">
        <v>1</v>
      </c>
      <c r="C1997">
        <v>0</v>
      </c>
      <c r="D1997">
        <v>0</v>
      </c>
      <c r="E1997">
        <v>0</v>
      </c>
      <c r="F1997">
        <v>0</v>
      </c>
      <c r="G1997">
        <v>0</v>
      </c>
      <c r="H1997">
        <v>0</v>
      </c>
      <c r="I1997">
        <v>0</v>
      </c>
      <c r="J1997">
        <v>2017</v>
      </c>
      <c r="K1997" t="s">
        <v>623</v>
      </c>
      <c r="L1997" t="s">
        <v>8947</v>
      </c>
      <c r="M1997" t="s">
        <v>11636</v>
      </c>
      <c r="N1997" t="s">
        <v>11629</v>
      </c>
      <c r="O1997" s="1">
        <v>41639</v>
      </c>
      <c r="Q1997" t="s">
        <v>11681</v>
      </c>
      <c r="R1997" t="s">
        <v>73</v>
      </c>
      <c r="S1997">
        <v>1</v>
      </c>
      <c r="T1997">
        <v>1314</v>
      </c>
      <c r="U1997">
        <v>1314</v>
      </c>
      <c r="V1997">
        <v>0</v>
      </c>
      <c r="W1997" t="s">
        <v>11680</v>
      </c>
      <c r="X1997">
        <v>0</v>
      </c>
    </row>
    <row r="1998" spans="1:25">
      <c r="A1998" t="s">
        <v>8921</v>
      </c>
      <c r="B1998">
        <v>1</v>
      </c>
      <c r="C1998">
        <v>0</v>
      </c>
      <c r="D1998">
        <v>0</v>
      </c>
      <c r="E1998">
        <v>0</v>
      </c>
      <c r="F1998">
        <v>0</v>
      </c>
      <c r="G1998">
        <v>0</v>
      </c>
      <c r="H1998">
        <v>0</v>
      </c>
      <c r="I1998">
        <v>0</v>
      </c>
      <c r="J1998">
        <v>2017</v>
      </c>
      <c r="K1998" t="s">
        <v>623</v>
      </c>
      <c r="L1998" t="s">
        <v>7834</v>
      </c>
      <c r="M1998" t="s">
        <v>11636</v>
      </c>
      <c r="N1998" t="s">
        <v>11629</v>
      </c>
      <c r="O1998" s="1">
        <v>41639</v>
      </c>
      <c r="Q1998" t="s">
        <v>11681</v>
      </c>
      <c r="R1998" t="s">
        <v>73</v>
      </c>
      <c r="S1998">
        <v>0.75</v>
      </c>
      <c r="T1998">
        <v>985</v>
      </c>
      <c r="U1998">
        <v>985</v>
      </c>
      <c r="V1998">
        <v>0</v>
      </c>
      <c r="W1998" t="s">
        <v>11680</v>
      </c>
      <c r="X1998">
        <v>0</v>
      </c>
    </row>
    <row r="1999" spans="1:25">
      <c r="A1999" t="s">
        <v>8921</v>
      </c>
      <c r="B1999">
        <v>1</v>
      </c>
      <c r="C1999">
        <v>0</v>
      </c>
      <c r="D1999">
        <v>0</v>
      </c>
      <c r="E1999">
        <v>0</v>
      </c>
      <c r="F1999">
        <v>0</v>
      </c>
      <c r="G1999">
        <v>0</v>
      </c>
      <c r="H1999">
        <v>0</v>
      </c>
      <c r="I1999">
        <v>0</v>
      </c>
      <c r="J1999">
        <v>2017</v>
      </c>
      <c r="K1999" t="s">
        <v>623</v>
      </c>
      <c r="L1999" t="s">
        <v>8944</v>
      </c>
      <c r="M1999" t="s">
        <v>11636</v>
      </c>
      <c r="N1999" t="s">
        <v>11629</v>
      </c>
      <c r="O1999" s="1">
        <v>41639</v>
      </c>
      <c r="Q1999" t="s">
        <v>11681</v>
      </c>
      <c r="R1999" t="s">
        <v>73</v>
      </c>
      <c r="S1999">
        <v>0.5</v>
      </c>
      <c r="T1999">
        <v>657</v>
      </c>
      <c r="U1999">
        <v>657</v>
      </c>
      <c r="V1999">
        <v>0</v>
      </c>
      <c r="W1999" t="s">
        <v>11680</v>
      </c>
      <c r="X1999">
        <v>0</v>
      </c>
    </row>
    <row r="2000" spans="1:25">
      <c r="A2000" t="s">
        <v>8921</v>
      </c>
      <c r="B2000">
        <v>1</v>
      </c>
      <c r="C2000">
        <v>0</v>
      </c>
      <c r="D2000">
        <v>0</v>
      </c>
      <c r="E2000">
        <v>0</v>
      </c>
      <c r="F2000">
        <v>0</v>
      </c>
      <c r="G2000">
        <v>0</v>
      </c>
      <c r="H2000">
        <v>0</v>
      </c>
      <c r="I2000">
        <v>0</v>
      </c>
      <c r="J2000">
        <v>2017</v>
      </c>
      <c r="K2000" t="s">
        <v>623</v>
      </c>
      <c r="L2000" t="s">
        <v>7815</v>
      </c>
      <c r="M2000" t="s">
        <v>11636</v>
      </c>
      <c r="N2000" t="s">
        <v>11629</v>
      </c>
      <c r="O2000" s="1">
        <v>41639</v>
      </c>
      <c r="Q2000" t="s">
        <v>11681</v>
      </c>
      <c r="R2000" t="s">
        <v>73</v>
      </c>
      <c r="S2000">
        <v>0.5</v>
      </c>
      <c r="T2000">
        <v>657</v>
      </c>
      <c r="U2000">
        <v>657</v>
      </c>
      <c r="V2000">
        <v>0</v>
      </c>
      <c r="W2000" t="s">
        <v>11680</v>
      </c>
      <c r="X2000">
        <v>0</v>
      </c>
    </row>
    <row r="2001" spans="1:25">
      <c r="A2001" t="s">
        <v>8921</v>
      </c>
      <c r="B2001">
        <v>1</v>
      </c>
      <c r="C2001">
        <v>0</v>
      </c>
      <c r="D2001">
        <v>0</v>
      </c>
      <c r="E2001">
        <v>0</v>
      </c>
      <c r="F2001">
        <v>0</v>
      </c>
      <c r="G2001">
        <v>0</v>
      </c>
      <c r="H2001">
        <v>0</v>
      </c>
      <c r="I2001">
        <v>0</v>
      </c>
      <c r="J2001">
        <v>2017</v>
      </c>
      <c r="K2001" t="s">
        <v>623</v>
      </c>
      <c r="L2001" t="s">
        <v>7808</v>
      </c>
      <c r="M2001" t="s">
        <v>11636</v>
      </c>
      <c r="N2001" t="s">
        <v>11629</v>
      </c>
      <c r="O2001" s="1">
        <v>41639</v>
      </c>
      <c r="Q2001" t="s">
        <v>11681</v>
      </c>
      <c r="R2001" t="s">
        <v>73</v>
      </c>
      <c r="S2001">
        <v>0.25</v>
      </c>
      <c r="T2001">
        <v>328</v>
      </c>
      <c r="U2001">
        <v>328</v>
      </c>
      <c r="V2001">
        <v>0</v>
      </c>
      <c r="W2001" t="s">
        <v>11680</v>
      </c>
      <c r="X2001">
        <v>0</v>
      </c>
    </row>
    <row r="2002" spans="1:25">
      <c r="A2002" t="s">
        <v>8921</v>
      </c>
      <c r="B2002">
        <v>1</v>
      </c>
      <c r="C2002">
        <v>0</v>
      </c>
      <c r="D2002">
        <v>0</v>
      </c>
      <c r="E2002">
        <v>0</v>
      </c>
      <c r="F2002">
        <v>0</v>
      </c>
      <c r="G2002">
        <v>0</v>
      </c>
      <c r="H2002">
        <v>0</v>
      </c>
      <c r="I2002">
        <v>0</v>
      </c>
      <c r="J2002">
        <v>2017</v>
      </c>
      <c r="K2002" t="s">
        <v>623</v>
      </c>
      <c r="L2002" t="s">
        <v>8940</v>
      </c>
      <c r="M2002" t="s">
        <v>11636</v>
      </c>
      <c r="N2002" t="s">
        <v>11629</v>
      </c>
      <c r="O2002" s="1">
        <v>41639</v>
      </c>
      <c r="Q2002" t="s">
        <v>11681</v>
      </c>
      <c r="R2002" t="s">
        <v>73</v>
      </c>
      <c r="S2002">
        <v>1.5</v>
      </c>
      <c r="T2002">
        <v>1971</v>
      </c>
      <c r="U2002">
        <v>1971</v>
      </c>
      <c r="V2002">
        <v>0</v>
      </c>
      <c r="W2002" t="s">
        <v>11680</v>
      </c>
      <c r="X2002">
        <v>0</v>
      </c>
    </row>
    <row r="2003" spans="1:25">
      <c r="A2003" t="s">
        <v>8921</v>
      </c>
      <c r="B2003">
        <v>1</v>
      </c>
      <c r="C2003">
        <v>0</v>
      </c>
      <c r="D2003">
        <v>0</v>
      </c>
      <c r="E2003">
        <v>0</v>
      </c>
      <c r="F2003">
        <v>0</v>
      </c>
      <c r="G2003">
        <v>0</v>
      </c>
      <c r="H2003">
        <v>0</v>
      </c>
      <c r="I2003">
        <v>0</v>
      </c>
      <c r="J2003">
        <v>2017</v>
      </c>
      <c r="K2003" t="s">
        <v>623</v>
      </c>
      <c r="L2003" t="s">
        <v>8938</v>
      </c>
      <c r="M2003" t="s">
        <v>11636</v>
      </c>
      <c r="N2003" t="s">
        <v>11629</v>
      </c>
      <c r="O2003" s="1">
        <v>41639</v>
      </c>
      <c r="Q2003" t="s">
        <v>11681</v>
      </c>
      <c r="R2003" t="s">
        <v>73</v>
      </c>
      <c r="S2003">
        <v>1.5</v>
      </c>
      <c r="T2003">
        <v>1971</v>
      </c>
      <c r="U2003">
        <v>1971</v>
      </c>
      <c r="V2003">
        <v>0</v>
      </c>
      <c r="W2003" t="s">
        <v>11680</v>
      </c>
      <c r="X2003">
        <v>0</v>
      </c>
    </row>
    <row r="2004" spans="1:25">
      <c r="A2004" t="s">
        <v>8921</v>
      </c>
      <c r="B2004">
        <v>1</v>
      </c>
      <c r="C2004">
        <v>0</v>
      </c>
      <c r="D2004">
        <v>0</v>
      </c>
      <c r="E2004">
        <v>0</v>
      </c>
      <c r="F2004">
        <v>0</v>
      </c>
      <c r="G2004">
        <v>0</v>
      </c>
      <c r="H2004">
        <v>0</v>
      </c>
      <c r="I2004">
        <v>0</v>
      </c>
      <c r="J2004">
        <v>2017</v>
      </c>
      <c r="K2004" t="s">
        <v>623</v>
      </c>
      <c r="L2004" t="s">
        <v>8936</v>
      </c>
      <c r="M2004" t="s">
        <v>11636</v>
      </c>
      <c r="N2004" t="s">
        <v>11629</v>
      </c>
      <c r="O2004" s="1">
        <v>41639</v>
      </c>
      <c r="Q2004" t="s">
        <v>11681</v>
      </c>
      <c r="R2004" t="s">
        <v>73</v>
      </c>
      <c r="S2004">
        <v>1.5</v>
      </c>
      <c r="T2004">
        <v>1971</v>
      </c>
      <c r="U2004">
        <v>1971</v>
      </c>
      <c r="V2004">
        <v>0</v>
      </c>
      <c r="W2004" t="s">
        <v>11680</v>
      </c>
      <c r="X2004">
        <v>0</v>
      </c>
    </row>
    <row r="2005" spans="1:25">
      <c r="A2005" t="s">
        <v>8921</v>
      </c>
      <c r="B2005">
        <v>1</v>
      </c>
      <c r="C2005">
        <v>0</v>
      </c>
      <c r="D2005">
        <v>0</v>
      </c>
      <c r="E2005">
        <v>0</v>
      </c>
      <c r="F2005">
        <v>0</v>
      </c>
      <c r="G2005">
        <v>0</v>
      </c>
      <c r="H2005">
        <v>0</v>
      </c>
      <c r="I2005">
        <v>0</v>
      </c>
      <c r="J2005">
        <v>2017</v>
      </c>
      <c r="K2005" t="s">
        <v>623</v>
      </c>
      <c r="L2005" t="s">
        <v>8934</v>
      </c>
      <c r="M2005" t="s">
        <v>11636</v>
      </c>
      <c r="N2005" t="s">
        <v>11629</v>
      </c>
      <c r="O2005" s="1">
        <v>41639</v>
      </c>
      <c r="Q2005" t="s">
        <v>11681</v>
      </c>
      <c r="R2005" t="s">
        <v>73</v>
      </c>
      <c r="S2005">
        <v>1.5</v>
      </c>
      <c r="T2005">
        <v>1971</v>
      </c>
      <c r="U2005">
        <v>1971</v>
      </c>
      <c r="V2005">
        <v>0</v>
      </c>
      <c r="W2005" t="s">
        <v>11680</v>
      </c>
      <c r="X2005">
        <v>0</v>
      </c>
    </row>
    <row r="2006" spans="1:25">
      <c r="A2006" t="s">
        <v>8921</v>
      </c>
      <c r="B2006">
        <v>1</v>
      </c>
      <c r="C2006">
        <v>0</v>
      </c>
      <c r="D2006">
        <v>0</v>
      </c>
      <c r="E2006">
        <v>0</v>
      </c>
      <c r="F2006">
        <v>0</v>
      </c>
      <c r="G2006">
        <v>0</v>
      </c>
      <c r="H2006">
        <v>0</v>
      </c>
      <c r="I2006">
        <v>0</v>
      </c>
      <c r="J2006">
        <v>2017</v>
      </c>
      <c r="K2006" t="s">
        <v>623</v>
      </c>
      <c r="L2006" t="s">
        <v>8932</v>
      </c>
      <c r="M2006" t="s">
        <v>11636</v>
      </c>
      <c r="N2006" t="s">
        <v>11629</v>
      </c>
      <c r="O2006" s="1">
        <v>41639</v>
      </c>
      <c r="Q2006" t="s">
        <v>11681</v>
      </c>
      <c r="R2006" t="s">
        <v>73</v>
      </c>
      <c r="S2006">
        <v>1.5</v>
      </c>
      <c r="T2006">
        <v>1971</v>
      </c>
      <c r="U2006">
        <v>1971</v>
      </c>
      <c r="V2006">
        <v>0</v>
      </c>
      <c r="W2006" t="s">
        <v>11680</v>
      </c>
      <c r="X2006">
        <v>0</v>
      </c>
    </row>
    <row r="2007" spans="1:25">
      <c r="A2007" t="s">
        <v>8921</v>
      </c>
      <c r="B2007">
        <v>1</v>
      </c>
      <c r="C2007">
        <v>0</v>
      </c>
      <c r="D2007">
        <v>0</v>
      </c>
      <c r="E2007">
        <v>0</v>
      </c>
      <c r="F2007">
        <v>0</v>
      </c>
      <c r="G2007">
        <v>0</v>
      </c>
      <c r="H2007">
        <v>0</v>
      </c>
      <c r="I2007">
        <v>0</v>
      </c>
      <c r="J2007">
        <v>2017</v>
      </c>
      <c r="K2007" t="s">
        <v>623</v>
      </c>
      <c r="L2007" t="s">
        <v>8930</v>
      </c>
      <c r="M2007" t="s">
        <v>11636</v>
      </c>
      <c r="N2007" t="s">
        <v>11629</v>
      </c>
      <c r="O2007" s="1">
        <v>41639</v>
      </c>
      <c r="Q2007" t="s">
        <v>11681</v>
      </c>
      <c r="R2007" t="s">
        <v>73</v>
      </c>
      <c r="S2007">
        <v>1.5</v>
      </c>
      <c r="T2007">
        <v>1971</v>
      </c>
      <c r="U2007">
        <v>1971</v>
      </c>
      <c r="V2007">
        <v>0</v>
      </c>
      <c r="W2007" t="s">
        <v>11680</v>
      </c>
      <c r="X2007">
        <v>0</v>
      </c>
    </row>
    <row r="2008" spans="1:25">
      <c r="A2008" t="s">
        <v>8921</v>
      </c>
      <c r="B2008">
        <v>1</v>
      </c>
      <c r="C2008">
        <v>0</v>
      </c>
      <c r="D2008">
        <v>0</v>
      </c>
      <c r="E2008">
        <v>0</v>
      </c>
      <c r="F2008">
        <v>0</v>
      </c>
      <c r="G2008">
        <v>0</v>
      </c>
      <c r="H2008">
        <v>0</v>
      </c>
      <c r="I2008">
        <v>0</v>
      </c>
      <c r="J2008">
        <v>2017</v>
      </c>
      <c r="K2008" t="s">
        <v>623</v>
      </c>
      <c r="L2008" t="s">
        <v>8928</v>
      </c>
      <c r="M2008" t="s">
        <v>11636</v>
      </c>
      <c r="N2008" t="s">
        <v>11629</v>
      </c>
      <c r="O2008" s="1">
        <v>41639</v>
      </c>
      <c r="Q2008" t="s">
        <v>11681</v>
      </c>
      <c r="R2008" t="s">
        <v>73</v>
      </c>
      <c r="S2008">
        <v>1.5</v>
      </c>
      <c r="T2008">
        <v>1971</v>
      </c>
      <c r="U2008">
        <v>1971</v>
      </c>
      <c r="V2008">
        <v>0</v>
      </c>
      <c r="W2008" t="s">
        <v>11680</v>
      </c>
      <c r="X2008">
        <v>0</v>
      </c>
    </row>
    <row r="2009" spans="1:25">
      <c r="A2009" t="s">
        <v>8921</v>
      </c>
      <c r="B2009">
        <v>1</v>
      </c>
      <c r="C2009">
        <v>0</v>
      </c>
      <c r="D2009">
        <v>0</v>
      </c>
      <c r="E2009">
        <v>0</v>
      </c>
      <c r="F2009">
        <v>0</v>
      </c>
      <c r="G2009">
        <v>0</v>
      </c>
      <c r="H2009">
        <v>0</v>
      </c>
      <c r="I2009">
        <v>0</v>
      </c>
      <c r="J2009">
        <v>2017</v>
      </c>
      <c r="K2009" t="s">
        <v>623</v>
      </c>
      <c r="L2009" t="s">
        <v>8926</v>
      </c>
      <c r="M2009" t="s">
        <v>11636</v>
      </c>
      <c r="N2009" t="s">
        <v>11629</v>
      </c>
      <c r="O2009" s="1">
        <v>41639</v>
      </c>
      <c r="Q2009" t="s">
        <v>11681</v>
      </c>
      <c r="R2009" t="s">
        <v>73</v>
      </c>
      <c r="S2009">
        <v>1.5</v>
      </c>
      <c r="T2009">
        <v>1971</v>
      </c>
      <c r="U2009">
        <v>1971</v>
      </c>
      <c r="V2009">
        <v>0</v>
      </c>
      <c r="W2009" t="s">
        <v>11680</v>
      </c>
      <c r="X2009">
        <v>0</v>
      </c>
    </row>
    <row r="2010" spans="1:25">
      <c r="A2010" t="s">
        <v>8921</v>
      </c>
      <c r="B2010">
        <v>1</v>
      </c>
      <c r="C2010">
        <v>0</v>
      </c>
      <c r="D2010">
        <v>0</v>
      </c>
      <c r="E2010">
        <v>0</v>
      </c>
      <c r="F2010">
        <v>0</v>
      </c>
      <c r="G2010">
        <v>0</v>
      </c>
      <c r="H2010">
        <v>0</v>
      </c>
      <c r="I2010">
        <v>0</v>
      </c>
      <c r="J2010">
        <v>2017</v>
      </c>
      <c r="K2010" t="s">
        <v>623</v>
      </c>
      <c r="L2010" t="s">
        <v>6563</v>
      </c>
      <c r="M2010">
        <v>1</v>
      </c>
      <c r="N2010" t="s">
        <v>11629</v>
      </c>
      <c r="O2010" s="1">
        <v>41974</v>
      </c>
      <c r="Q2010" t="s">
        <v>11681</v>
      </c>
      <c r="R2010" t="s">
        <v>73</v>
      </c>
      <c r="S2010">
        <v>4</v>
      </c>
      <c r="T2010">
        <v>9147</v>
      </c>
      <c r="U2010">
        <v>9147</v>
      </c>
      <c r="V2010">
        <v>0</v>
      </c>
      <c r="W2010" t="s">
        <v>11680</v>
      </c>
      <c r="X2010">
        <v>0</v>
      </c>
      <c r="Y2010" t="s">
        <v>11625</v>
      </c>
    </row>
    <row r="2011" spans="1:25">
      <c r="A2011" t="s">
        <v>8921</v>
      </c>
      <c r="B2011">
        <v>1</v>
      </c>
      <c r="C2011">
        <v>0</v>
      </c>
      <c r="D2011">
        <v>0</v>
      </c>
      <c r="E2011">
        <v>0</v>
      </c>
      <c r="F2011">
        <v>0</v>
      </c>
      <c r="G2011">
        <v>0</v>
      </c>
      <c r="H2011">
        <v>0</v>
      </c>
      <c r="I2011">
        <v>0</v>
      </c>
      <c r="J2011">
        <v>2017</v>
      </c>
      <c r="K2011" t="s">
        <v>623</v>
      </c>
      <c r="L2011" t="s">
        <v>7133</v>
      </c>
      <c r="M2011">
        <v>1</v>
      </c>
      <c r="N2011" t="s">
        <v>11629</v>
      </c>
      <c r="O2011" s="1">
        <v>41974</v>
      </c>
      <c r="Q2011" t="s">
        <v>11681</v>
      </c>
      <c r="R2011" t="s">
        <v>73</v>
      </c>
      <c r="S2011">
        <v>2</v>
      </c>
      <c r="T2011">
        <v>4757</v>
      </c>
      <c r="U2011">
        <v>4757</v>
      </c>
      <c r="V2011">
        <v>0</v>
      </c>
      <c r="W2011" t="s">
        <v>11680</v>
      </c>
      <c r="X2011">
        <v>0</v>
      </c>
      <c r="Y2011" t="s">
        <v>11625</v>
      </c>
    </row>
    <row r="2012" spans="1:25">
      <c r="A2012" t="s">
        <v>8921</v>
      </c>
      <c r="B2012">
        <v>1</v>
      </c>
      <c r="C2012">
        <v>0</v>
      </c>
      <c r="D2012">
        <v>0</v>
      </c>
      <c r="E2012">
        <v>0</v>
      </c>
      <c r="F2012">
        <v>0</v>
      </c>
      <c r="G2012">
        <v>0</v>
      </c>
      <c r="H2012">
        <v>0</v>
      </c>
      <c r="I2012">
        <v>0</v>
      </c>
      <c r="J2012">
        <v>2017</v>
      </c>
      <c r="K2012" t="s">
        <v>623</v>
      </c>
      <c r="L2012" t="s">
        <v>6688</v>
      </c>
      <c r="M2012" t="s">
        <v>11688</v>
      </c>
      <c r="N2012" t="s">
        <v>11629</v>
      </c>
      <c r="O2012" s="1">
        <v>41437</v>
      </c>
      <c r="Q2012" t="s">
        <v>11681</v>
      </c>
      <c r="R2012" t="s">
        <v>73</v>
      </c>
      <c r="S2012">
        <v>12</v>
      </c>
      <c r="T2012">
        <v>33336</v>
      </c>
      <c r="U2012">
        <v>32972</v>
      </c>
      <c r="V2012">
        <v>0</v>
      </c>
      <c r="W2012" t="s">
        <v>11680</v>
      </c>
      <c r="X2012">
        <v>0</v>
      </c>
      <c r="Y2012" t="s">
        <v>11625</v>
      </c>
    </row>
    <row r="2013" spans="1:25">
      <c r="A2013" t="s">
        <v>8921</v>
      </c>
      <c r="B2013">
        <v>1</v>
      </c>
      <c r="C2013">
        <v>0</v>
      </c>
      <c r="D2013">
        <v>0</v>
      </c>
      <c r="E2013">
        <v>0</v>
      </c>
      <c r="F2013">
        <v>0</v>
      </c>
      <c r="G2013">
        <v>0</v>
      </c>
      <c r="H2013">
        <v>0</v>
      </c>
      <c r="I2013">
        <v>0</v>
      </c>
      <c r="J2013">
        <v>2017</v>
      </c>
      <c r="K2013" t="s">
        <v>623</v>
      </c>
      <c r="L2013" t="s">
        <v>6690</v>
      </c>
      <c r="M2013" t="s">
        <v>11687</v>
      </c>
      <c r="N2013" t="s">
        <v>11629</v>
      </c>
      <c r="O2013" s="1">
        <v>41436</v>
      </c>
      <c r="Q2013" t="s">
        <v>11681</v>
      </c>
      <c r="R2013" t="s">
        <v>73</v>
      </c>
      <c r="S2013">
        <v>9</v>
      </c>
      <c r="T2013">
        <v>26848</v>
      </c>
      <c r="U2013">
        <v>25620</v>
      </c>
      <c r="V2013">
        <v>0</v>
      </c>
      <c r="W2013" t="s">
        <v>11680</v>
      </c>
      <c r="X2013">
        <v>0</v>
      </c>
      <c r="Y2013" t="s">
        <v>11625</v>
      </c>
    </row>
    <row r="2014" spans="1:25">
      <c r="A2014" t="s">
        <v>8921</v>
      </c>
      <c r="B2014">
        <v>1</v>
      </c>
      <c r="C2014">
        <v>0</v>
      </c>
      <c r="D2014">
        <v>0</v>
      </c>
      <c r="E2014">
        <v>0</v>
      </c>
      <c r="F2014">
        <v>0</v>
      </c>
      <c r="G2014">
        <v>0</v>
      </c>
      <c r="H2014">
        <v>0</v>
      </c>
      <c r="I2014">
        <v>0</v>
      </c>
      <c r="J2014">
        <v>2017</v>
      </c>
      <c r="K2014" t="s">
        <v>623</v>
      </c>
      <c r="L2014" t="s">
        <v>6753</v>
      </c>
      <c r="M2014">
        <v>1</v>
      </c>
      <c r="N2014" t="s">
        <v>11629</v>
      </c>
      <c r="O2014" s="1">
        <v>41642</v>
      </c>
      <c r="Q2014" t="s">
        <v>11681</v>
      </c>
      <c r="R2014" t="s">
        <v>73</v>
      </c>
      <c r="S2014">
        <v>1.5</v>
      </c>
      <c r="T2014">
        <v>3332</v>
      </c>
      <c r="U2014">
        <v>3332</v>
      </c>
      <c r="V2014">
        <v>0</v>
      </c>
      <c r="W2014" t="s">
        <v>11680</v>
      </c>
      <c r="X2014">
        <v>0</v>
      </c>
      <c r="Y2014" t="s">
        <v>11625</v>
      </c>
    </row>
    <row r="2015" spans="1:25">
      <c r="A2015" t="s">
        <v>8921</v>
      </c>
      <c r="B2015">
        <v>1</v>
      </c>
      <c r="C2015">
        <v>0</v>
      </c>
      <c r="D2015">
        <v>0</v>
      </c>
      <c r="E2015">
        <v>0</v>
      </c>
      <c r="F2015">
        <v>0</v>
      </c>
      <c r="G2015">
        <v>0</v>
      </c>
      <c r="H2015">
        <v>0</v>
      </c>
      <c r="I2015">
        <v>0</v>
      </c>
      <c r="J2015">
        <v>2017</v>
      </c>
      <c r="K2015" t="s">
        <v>623</v>
      </c>
      <c r="L2015" t="s">
        <v>6803</v>
      </c>
      <c r="M2015" t="s">
        <v>11636</v>
      </c>
      <c r="N2015" t="s">
        <v>11629</v>
      </c>
      <c r="O2015" s="1">
        <v>41991</v>
      </c>
      <c r="Q2015" t="s">
        <v>11681</v>
      </c>
      <c r="R2015" t="s">
        <v>73</v>
      </c>
      <c r="S2015">
        <v>5</v>
      </c>
      <c r="T2015">
        <v>12903</v>
      </c>
      <c r="U2015">
        <v>12836</v>
      </c>
      <c r="V2015">
        <v>0</v>
      </c>
      <c r="W2015" t="s">
        <v>11680</v>
      </c>
      <c r="X2015">
        <v>0</v>
      </c>
      <c r="Y2015" t="s">
        <v>11625</v>
      </c>
    </row>
    <row r="2016" spans="1:25">
      <c r="A2016" t="s">
        <v>8921</v>
      </c>
      <c r="B2016">
        <v>1</v>
      </c>
      <c r="C2016">
        <v>0</v>
      </c>
      <c r="D2016">
        <v>0</v>
      </c>
      <c r="E2016">
        <v>0</v>
      </c>
      <c r="F2016">
        <v>0</v>
      </c>
      <c r="G2016">
        <v>0</v>
      </c>
      <c r="H2016">
        <v>0</v>
      </c>
      <c r="I2016">
        <v>0</v>
      </c>
      <c r="J2016">
        <v>2017</v>
      </c>
      <c r="K2016" t="s">
        <v>623</v>
      </c>
      <c r="L2016" t="s">
        <v>6330</v>
      </c>
      <c r="M2016">
        <v>1</v>
      </c>
      <c r="N2016" t="s">
        <v>11629</v>
      </c>
      <c r="O2016" s="1">
        <v>41642</v>
      </c>
      <c r="Q2016" t="s">
        <v>11681</v>
      </c>
      <c r="R2016" t="s">
        <v>73</v>
      </c>
      <c r="S2016">
        <v>1.23</v>
      </c>
      <c r="T2016">
        <v>2136</v>
      </c>
      <c r="U2016">
        <v>2136</v>
      </c>
      <c r="V2016">
        <v>0</v>
      </c>
      <c r="W2016" t="s">
        <v>11680</v>
      </c>
      <c r="X2016">
        <v>0</v>
      </c>
      <c r="Y2016" t="s">
        <v>11625</v>
      </c>
    </row>
    <row r="2017" spans="1:25">
      <c r="A2017" t="s">
        <v>8921</v>
      </c>
      <c r="B2017">
        <v>1</v>
      </c>
      <c r="C2017">
        <v>0</v>
      </c>
      <c r="D2017">
        <v>0</v>
      </c>
      <c r="E2017">
        <v>0</v>
      </c>
      <c r="F2017">
        <v>0</v>
      </c>
      <c r="G2017">
        <v>0</v>
      </c>
      <c r="H2017">
        <v>0</v>
      </c>
      <c r="I2017">
        <v>0</v>
      </c>
      <c r="J2017">
        <v>2017</v>
      </c>
      <c r="K2017" t="s">
        <v>623</v>
      </c>
      <c r="L2017" t="s">
        <v>6807</v>
      </c>
      <c r="M2017" t="s">
        <v>11636</v>
      </c>
      <c r="N2017" t="s">
        <v>11629</v>
      </c>
      <c r="O2017" s="1">
        <v>41988</v>
      </c>
      <c r="Q2017" t="s">
        <v>11681</v>
      </c>
      <c r="R2017" t="s">
        <v>73</v>
      </c>
      <c r="S2017">
        <v>5</v>
      </c>
      <c r="T2017">
        <v>12879</v>
      </c>
      <c r="U2017">
        <v>12841</v>
      </c>
      <c r="V2017">
        <v>0</v>
      </c>
      <c r="W2017" t="s">
        <v>11680</v>
      </c>
      <c r="X2017">
        <v>0</v>
      </c>
      <c r="Y2017" t="s">
        <v>11625</v>
      </c>
    </row>
    <row r="2018" spans="1:25">
      <c r="A2018" t="s">
        <v>8921</v>
      </c>
      <c r="B2018">
        <v>1</v>
      </c>
      <c r="C2018">
        <v>0</v>
      </c>
      <c r="D2018">
        <v>0</v>
      </c>
      <c r="E2018">
        <v>0</v>
      </c>
      <c r="F2018">
        <v>0</v>
      </c>
      <c r="G2018">
        <v>0</v>
      </c>
      <c r="H2018">
        <v>0</v>
      </c>
      <c r="I2018">
        <v>0</v>
      </c>
      <c r="J2018">
        <v>2017</v>
      </c>
      <c r="K2018" t="s">
        <v>623</v>
      </c>
      <c r="L2018" t="s">
        <v>8920</v>
      </c>
      <c r="M2018">
        <v>1</v>
      </c>
      <c r="N2018" t="s">
        <v>11629</v>
      </c>
      <c r="O2018" s="1">
        <v>41996</v>
      </c>
      <c r="Q2018" t="s">
        <v>11681</v>
      </c>
      <c r="R2018" t="s">
        <v>73</v>
      </c>
      <c r="S2018">
        <v>20</v>
      </c>
      <c r="T2018">
        <v>49971</v>
      </c>
      <c r="U2018">
        <v>49686</v>
      </c>
      <c r="V2018">
        <v>0</v>
      </c>
      <c r="W2018" t="s">
        <v>11680</v>
      </c>
      <c r="X2018">
        <v>0</v>
      </c>
      <c r="Y2018" t="s">
        <v>11625</v>
      </c>
    </row>
    <row r="2019" spans="1:25">
      <c r="A2019" t="s">
        <v>8921</v>
      </c>
      <c r="B2019">
        <v>1</v>
      </c>
      <c r="C2019">
        <v>0</v>
      </c>
      <c r="D2019">
        <v>0</v>
      </c>
      <c r="E2019">
        <v>0</v>
      </c>
      <c r="F2019">
        <v>0</v>
      </c>
      <c r="G2019">
        <v>0</v>
      </c>
      <c r="H2019">
        <v>0</v>
      </c>
      <c r="I2019">
        <v>0</v>
      </c>
      <c r="J2019">
        <v>2017</v>
      </c>
      <c r="K2019" t="s">
        <v>50</v>
      </c>
      <c r="L2019" t="s">
        <v>8699</v>
      </c>
      <c r="M2019" t="s">
        <v>11686</v>
      </c>
      <c r="N2019" t="s">
        <v>11629</v>
      </c>
      <c r="O2019" s="1">
        <v>41088</v>
      </c>
      <c r="Q2019" t="s">
        <v>11681</v>
      </c>
      <c r="R2019" t="s">
        <v>73</v>
      </c>
      <c r="S2019">
        <v>10</v>
      </c>
      <c r="T2019">
        <v>20228</v>
      </c>
      <c r="U2019">
        <v>19321</v>
      </c>
      <c r="V2019">
        <v>0</v>
      </c>
      <c r="W2019" t="s">
        <v>11680</v>
      </c>
      <c r="X2019">
        <v>0</v>
      </c>
      <c r="Y2019" t="s">
        <v>11625</v>
      </c>
    </row>
    <row r="2020" spans="1:25">
      <c r="A2020" t="s">
        <v>8921</v>
      </c>
      <c r="B2020">
        <v>1</v>
      </c>
      <c r="C2020">
        <v>0</v>
      </c>
      <c r="D2020">
        <v>0</v>
      </c>
      <c r="E2020">
        <v>0</v>
      </c>
      <c r="F2020">
        <v>0</v>
      </c>
      <c r="G2020">
        <v>0</v>
      </c>
      <c r="H2020">
        <v>0</v>
      </c>
      <c r="I2020">
        <v>0</v>
      </c>
      <c r="J2020">
        <v>2017</v>
      </c>
      <c r="K2020" t="s">
        <v>50</v>
      </c>
      <c r="L2020" t="s">
        <v>8699</v>
      </c>
      <c r="M2020" t="s">
        <v>11685</v>
      </c>
      <c r="N2020" t="s">
        <v>11629</v>
      </c>
      <c r="O2020" s="1">
        <v>41088</v>
      </c>
      <c r="Q2020" t="s">
        <v>11681</v>
      </c>
      <c r="R2020" t="s">
        <v>73</v>
      </c>
      <c r="S2020">
        <v>48</v>
      </c>
      <c r="T2020">
        <v>104213</v>
      </c>
      <c r="U2020">
        <v>101204</v>
      </c>
      <c r="V2020">
        <v>0</v>
      </c>
      <c r="W2020" t="s">
        <v>11680</v>
      </c>
      <c r="X2020">
        <v>0</v>
      </c>
      <c r="Y2020" t="s">
        <v>11625</v>
      </c>
    </row>
    <row r="2021" spans="1:25">
      <c r="A2021" t="s">
        <v>8921</v>
      </c>
      <c r="B2021">
        <v>1</v>
      </c>
      <c r="C2021">
        <v>0</v>
      </c>
      <c r="D2021">
        <v>0</v>
      </c>
      <c r="E2021">
        <v>0</v>
      </c>
      <c r="F2021">
        <v>0</v>
      </c>
      <c r="G2021">
        <v>0</v>
      </c>
      <c r="H2021">
        <v>0</v>
      </c>
      <c r="I2021">
        <v>0</v>
      </c>
      <c r="J2021">
        <v>2017</v>
      </c>
      <c r="K2021" t="s">
        <v>50</v>
      </c>
      <c r="L2021" t="s">
        <v>8704</v>
      </c>
      <c r="M2021" t="s">
        <v>11684</v>
      </c>
      <c r="N2021" t="s">
        <v>11629</v>
      </c>
      <c r="O2021" s="1">
        <v>41088</v>
      </c>
      <c r="Q2021" t="s">
        <v>11681</v>
      </c>
      <c r="R2021" t="s">
        <v>73</v>
      </c>
      <c r="S2021">
        <v>155</v>
      </c>
      <c r="T2021">
        <v>370943</v>
      </c>
      <c r="U2021">
        <v>366361</v>
      </c>
      <c r="V2021">
        <v>0</v>
      </c>
      <c r="W2021" t="s">
        <v>11680</v>
      </c>
      <c r="X2021">
        <v>0</v>
      </c>
      <c r="Y2021" t="s">
        <v>11625</v>
      </c>
    </row>
    <row r="2022" spans="1:25">
      <c r="A2022" t="s">
        <v>8921</v>
      </c>
      <c r="B2022">
        <v>1</v>
      </c>
      <c r="C2022">
        <v>0</v>
      </c>
      <c r="D2022">
        <v>0</v>
      </c>
      <c r="E2022">
        <v>0</v>
      </c>
      <c r="F2022">
        <v>0</v>
      </c>
      <c r="G2022">
        <v>0</v>
      </c>
      <c r="H2022">
        <v>0</v>
      </c>
      <c r="I2022">
        <v>0</v>
      </c>
      <c r="J2022">
        <v>2017</v>
      </c>
      <c r="K2022" t="s">
        <v>50</v>
      </c>
      <c r="L2022" t="s">
        <v>8706</v>
      </c>
      <c r="M2022" t="s">
        <v>11683</v>
      </c>
      <c r="N2022" t="s">
        <v>11629</v>
      </c>
      <c r="O2022" s="1">
        <v>41771</v>
      </c>
      <c r="Q2022" t="s">
        <v>11681</v>
      </c>
      <c r="R2022" t="s">
        <v>73</v>
      </c>
      <c r="S2022">
        <v>255</v>
      </c>
      <c r="T2022">
        <v>612618</v>
      </c>
      <c r="U2022">
        <v>607761</v>
      </c>
      <c r="V2022">
        <v>0</v>
      </c>
      <c r="W2022" t="s">
        <v>11680</v>
      </c>
      <c r="X2022">
        <v>0</v>
      </c>
      <c r="Y2022" t="s">
        <v>11625</v>
      </c>
    </row>
    <row r="2023" spans="1:25">
      <c r="A2023" t="s">
        <v>8921</v>
      </c>
      <c r="B2023">
        <v>1</v>
      </c>
      <c r="C2023">
        <v>0</v>
      </c>
      <c r="D2023">
        <v>0</v>
      </c>
      <c r="E2023">
        <v>0</v>
      </c>
      <c r="F2023">
        <v>0</v>
      </c>
      <c r="G2023">
        <v>0</v>
      </c>
      <c r="H2023">
        <v>0</v>
      </c>
      <c r="I2023">
        <v>0</v>
      </c>
      <c r="J2023">
        <v>2017</v>
      </c>
      <c r="K2023" t="s">
        <v>50</v>
      </c>
      <c r="L2023" t="s">
        <v>8751</v>
      </c>
      <c r="M2023" t="s">
        <v>11636</v>
      </c>
      <c r="N2023" t="s">
        <v>11629</v>
      </c>
      <c r="O2023" s="1">
        <v>42278</v>
      </c>
      <c r="Q2023" t="s">
        <v>11681</v>
      </c>
      <c r="R2023" t="s">
        <v>73</v>
      </c>
      <c r="S2023">
        <v>250</v>
      </c>
      <c r="T2023">
        <v>734004</v>
      </c>
      <c r="U2023">
        <v>711159</v>
      </c>
      <c r="V2023">
        <v>0</v>
      </c>
      <c r="W2023" t="s">
        <v>11680</v>
      </c>
      <c r="X2023">
        <v>0</v>
      </c>
      <c r="Y2023" t="s">
        <v>11625</v>
      </c>
    </row>
    <row r="2024" spans="1:25">
      <c r="A2024" t="s">
        <v>8921</v>
      </c>
      <c r="B2024">
        <v>1</v>
      </c>
      <c r="C2024">
        <v>0</v>
      </c>
      <c r="D2024">
        <v>0</v>
      </c>
      <c r="E2024">
        <v>0</v>
      </c>
      <c r="F2024">
        <v>0</v>
      </c>
      <c r="G2024">
        <v>0</v>
      </c>
      <c r="H2024">
        <v>0</v>
      </c>
      <c r="I2024">
        <v>0</v>
      </c>
      <c r="J2024">
        <v>2017</v>
      </c>
      <c r="K2024" t="s">
        <v>50</v>
      </c>
      <c r="L2024" t="s">
        <v>8708</v>
      </c>
      <c r="M2024" t="s">
        <v>11682</v>
      </c>
      <c r="N2024" t="s">
        <v>11629</v>
      </c>
      <c r="O2024" s="1">
        <v>42644</v>
      </c>
      <c r="Q2024" t="s">
        <v>11681</v>
      </c>
      <c r="R2024" t="s">
        <v>73</v>
      </c>
      <c r="S2024">
        <v>93.6</v>
      </c>
      <c r="T2024">
        <v>251279</v>
      </c>
      <c r="U2024">
        <v>249015</v>
      </c>
      <c r="V2024">
        <v>0</v>
      </c>
      <c r="W2024" t="s">
        <v>11680</v>
      </c>
      <c r="X2024">
        <v>0</v>
      </c>
    </row>
    <row r="2025" spans="1:25">
      <c r="A2025" t="s">
        <v>8896</v>
      </c>
      <c r="B2025">
        <v>1</v>
      </c>
      <c r="C2025">
        <v>0</v>
      </c>
      <c r="D2025">
        <v>0</v>
      </c>
      <c r="E2025">
        <v>0</v>
      </c>
      <c r="F2025">
        <v>0</v>
      </c>
      <c r="G2025">
        <v>0</v>
      </c>
      <c r="H2025">
        <v>0</v>
      </c>
      <c r="I2025">
        <v>0</v>
      </c>
      <c r="J2025">
        <v>2017</v>
      </c>
      <c r="K2025" t="s">
        <v>623</v>
      </c>
      <c r="L2025" t="s">
        <v>7725</v>
      </c>
      <c r="M2025" t="s">
        <v>11679</v>
      </c>
      <c r="N2025" t="s">
        <v>11645</v>
      </c>
      <c r="O2025" s="1">
        <v>32478</v>
      </c>
      <c r="Q2025" t="s">
        <v>11635</v>
      </c>
      <c r="R2025" t="s">
        <v>11634</v>
      </c>
      <c r="S2025">
        <v>14.4</v>
      </c>
      <c r="T2025">
        <v>0.12</v>
      </c>
      <c r="U2025">
        <v>0.12</v>
      </c>
      <c r="V2025">
        <v>0</v>
      </c>
      <c r="W2025" t="s">
        <v>11633</v>
      </c>
      <c r="X2025">
        <v>0</v>
      </c>
      <c r="Y2025" t="s">
        <v>11625</v>
      </c>
    </row>
    <row r="2026" spans="1:25">
      <c r="A2026" t="s">
        <v>8896</v>
      </c>
      <c r="B2026">
        <v>1</v>
      </c>
      <c r="C2026">
        <v>0</v>
      </c>
      <c r="D2026">
        <v>0</v>
      </c>
      <c r="E2026">
        <v>0</v>
      </c>
      <c r="F2026">
        <v>0</v>
      </c>
      <c r="G2026">
        <v>0</v>
      </c>
      <c r="H2026">
        <v>0</v>
      </c>
      <c r="I2026">
        <v>0</v>
      </c>
      <c r="J2026">
        <v>2017</v>
      </c>
      <c r="K2026" t="s">
        <v>623</v>
      </c>
      <c r="L2026" t="s">
        <v>7725</v>
      </c>
      <c r="M2026" t="s">
        <v>11678</v>
      </c>
      <c r="N2026" t="s">
        <v>11645</v>
      </c>
      <c r="O2026" s="1">
        <v>32478</v>
      </c>
      <c r="Q2026" t="s">
        <v>11635</v>
      </c>
      <c r="R2026" t="s">
        <v>11634</v>
      </c>
      <c r="S2026">
        <v>14.4</v>
      </c>
      <c r="T2026">
        <v>0.12</v>
      </c>
      <c r="U2026">
        <v>0.12</v>
      </c>
      <c r="V2026">
        <v>0</v>
      </c>
      <c r="W2026" t="s">
        <v>11633</v>
      </c>
      <c r="X2026">
        <v>0</v>
      </c>
      <c r="Y2026" t="s">
        <v>11625</v>
      </c>
    </row>
    <row r="2027" spans="1:25">
      <c r="A2027" t="s">
        <v>8896</v>
      </c>
      <c r="B2027">
        <v>1</v>
      </c>
      <c r="C2027">
        <v>0</v>
      </c>
      <c r="D2027">
        <v>0</v>
      </c>
      <c r="E2027">
        <v>0</v>
      </c>
      <c r="F2027">
        <v>0</v>
      </c>
      <c r="G2027">
        <v>0</v>
      </c>
      <c r="H2027">
        <v>0</v>
      </c>
      <c r="I2027">
        <v>0</v>
      </c>
      <c r="J2027">
        <v>2017</v>
      </c>
      <c r="K2027" t="s">
        <v>623</v>
      </c>
      <c r="L2027" t="s">
        <v>6403</v>
      </c>
      <c r="M2027">
        <v>7</v>
      </c>
      <c r="N2027" t="s">
        <v>11629</v>
      </c>
      <c r="O2027" s="1">
        <v>32581</v>
      </c>
      <c r="Q2027" t="s">
        <v>11635</v>
      </c>
      <c r="R2027" t="s">
        <v>11634</v>
      </c>
      <c r="S2027">
        <v>33.33</v>
      </c>
      <c r="T2027">
        <v>142900</v>
      </c>
      <c r="U2027">
        <v>110689</v>
      </c>
      <c r="V2027">
        <v>0</v>
      </c>
      <c r="W2027" t="s">
        <v>11633</v>
      </c>
      <c r="X2027">
        <v>0</v>
      </c>
      <c r="Y2027" t="s">
        <v>11625</v>
      </c>
    </row>
    <row r="2028" spans="1:25">
      <c r="A2028" t="s">
        <v>8896</v>
      </c>
      <c r="B2028">
        <v>1</v>
      </c>
      <c r="C2028">
        <v>0</v>
      </c>
      <c r="D2028">
        <v>0</v>
      </c>
      <c r="E2028">
        <v>0</v>
      </c>
      <c r="F2028">
        <v>0</v>
      </c>
      <c r="G2028">
        <v>0</v>
      </c>
      <c r="H2028">
        <v>0</v>
      </c>
      <c r="I2028">
        <v>0</v>
      </c>
      <c r="J2028">
        <v>2017</v>
      </c>
      <c r="K2028" t="s">
        <v>623</v>
      </c>
      <c r="L2028" t="s">
        <v>6403</v>
      </c>
      <c r="M2028">
        <v>8</v>
      </c>
      <c r="N2028" t="s">
        <v>11629</v>
      </c>
      <c r="O2028" s="1">
        <v>32610</v>
      </c>
      <c r="Q2028" t="s">
        <v>11635</v>
      </c>
      <c r="R2028" t="s">
        <v>11634</v>
      </c>
      <c r="S2028">
        <v>33.33</v>
      </c>
      <c r="T2028">
        <v>14997.08</v>
      </c>
      <c r="U2028">
        <v>13646.08</v>
      </c>
      <c r="V2028">
        <v>0</v>
      </c>
      <c r="W2028" t="s">
        <v>11633</v>
      </c>
      <c r="X2028">
        <v>0</v>
      </c>
      <c r="Y2028" t="s">
        <v>11625</v>
      </c>
    </row>
    <row r="2029" spans="1:25">
      <c r="A2029" t="s">
        <v>8896</v>
      </c>
      <c r="B2029">
        <v>1</v>
      </c>
      <c r="C2029">
        <v>0</v>
      </c>
      <c r="D2029">
        <v>0</v>
      </c>
      <c r="E2029">
        <v>0</v>
      </c>
      <c r="F2029">
        <v>0</v>
      </c>
      <c r="G2029">
        <v>0</v>
      </c>
      <c r="H2029">
        <v>0</v>
      </c>
      <c r="I2029">
        <v>0</v>
      </c>
      <c r="J2029">
        <v>2017</v>
      </c>
      <c r="K2029" t="s">
        <v>623</v>
      </c>
      <c r="L2029" t="s">
        <v>6403</v>
      </c>
      <c r="M2029">
        <v>9</v>
      </c>
      <c r="N2029" t="s">
        <v>11629</v>
      </c>
      <c r="O2029" s="1">
        <v>32738</v>
      </c>
      <c r="Q2029" t="s">
        <v>11635</v>
      </c>
      <c r="R2029" t="s">
        <v>11634</v>
      </c>
      <c r="S2029">
        <v>33.33</v>
      </c>
      <c r="T2029">
        <v>174234</v>
      </c>
      <c r="U2029">
        <v>147869</v>
      </c>
      <c r="V2029">
        <v>0</v>
      </c>
      <c r="W2029" t="s">
        <v>11633</v>
      </c>
      <c r="X2029">
        <v>0</v>
      </c>
      <c r="Y2029" t="s">
        <v>11625</v>
      </c>
    </row>
    <row r="2030" spans="1:25">
      <c r="A2030" t="s">
        <v>8896</v>
      </c>
      <c r="B2030">
        <v>1</v>
      </c>
      <c r="C2030">
        <v>0</v>
      </c>
      <c r="D2030">
        <v>0</v>
      </c>
      <c r="E2030">
        <v>0</v>
      </c>
      <c r="F2030">
        <v>0</v>
      </c>
      <c r="G2030">
        <v>0</v>
      </c>
      <c r="H2030">
        <v>0</v>
      </c>
      <c r="I2030">
        <v>0</v>
      </c>
      <c r="J2030">
        <v>2017</v>
      </c>
      <c r="K2030" t="s">
        <v>623</v>
      </c>
      <c r="L2030" t="s">
        <v>6406</v>
      </c>
      <c r="M2030">
        <v>1</v>
      </c>
      <c r="N2030" t="s">
        <v>11629</v>
      </c>
      <c r="O2030" s="1">
        <v>32008</v>
      </c>
      <c r="Q2030" t="s">
        <v>11635</v>
      </c>
      <c r="R2030" t="s">
        <v>11634</v>
      </c>
      <c r="S2030">
        <v>35.770000000000003</v>
      </c>
      <c r="T2030">
        <v>159245</v>
      </c>
      <c r="U2030">
        <v>132052</v>
      </c>
      <c r="V2030">
        <v>0</v>
      </c>
      <c r="W2030" t="s">
        <v>11633</v>
      </c>
      <c r="X2030">
        <v>0</v>
      </c>
      <c r="Y2030" t="s">
        <v>11625</v>
      </c>
    </row>
    <row r="2031" spans="1:25">
      <c r="A2031" t="s">
        <v>8896</v>
      </c>
      <c r="B2031">
        <v>1</v>
      </c>
      <c r="C2031">
        <v>0</v>
      </c>
      <c r="D2031">
        <v>0</v>
      </c>
      <c r="E2031">
        <v>0</v>
      </c>
      <c r="F2031">
        <v>0</v>
      </c>
      <c r="G2031">
        <v>0</v>
      </c>
      <c r="H2031">
        <v>0</v>
      </c>
      <c r="I2031">
        <v>0</v>
      </c>
      <c r="J2031">
        <v>2017</v>
      </c>
      <c r="K2031" t="s">
        <v>623</v>
      </c>
      <c r="L2031" t="s">
        <v>6406</v>
      </c>
      <c r="M2031">
        <v>2</v>
      </c>
      <c r="N2031" t="s">
        <v>11629</v>
      </c>
      <c r="O2031" s="1">
        <v>32498</v>
      </c>
      <c r="Q2031" t="s">
        <v>11635</v>
      </c>
      <c r="R2031" t="s">
        <v>11634</v>
      </c>
      <c r="S2031">
        <v>33.33</v>
      </c>
      <c r="T2031">
        <v>189830</v>
      </c>
      <c r="U2031">
        <v>172733</v>
      </c>
      <c r="V2031">
        <v>0</v>
      </c>
      <c r="W2031" t="s">
        <v>11633</v>
      </c>
      <c r="X2031">
        <v>0</v>
      </c>
      <c r="Y2031" t="s">
        <v>11625</v>
      </c>
    </row>
    <row r="2032" spans="1:25">
      <c r="A2032" t="s">
        <v>8896</v>
      </c>
      <c r="B2032">
        <v>1</v>
      </c>
      <c r="C2032">
        <v>0</v>
      </c>
      <c r="D2032">
        <v>0</v>
      </c>
      <c r="E2032">
        <v>0</v>
      </c>
      <c r="F2032">
        <v>0</v>
      </c>
      <c r="G2032">
        <v>0</v>
      </c>
      <c r="H2032">
        <v>0</v>
      </c>
      <c r="I2032">
        <v>0</v>
      </c>
      <c r="J2032">
        <v>2017</v>
      </c>
      <c r="K2032" t="s">
        <v>623</v>
      </c>
      <c r="L2032" t="s">
        <v>6406</v>
      </c>
      <c r="M2032">
        <v>3</v>
      </c>
      <c r="N2032" t="s">
        <v>11629</v>
      </c>
      <c r="O2032" s="1">
        <v>32498</v>
      </c>
      <c r="Q2032" t="s">
        <v>11635</v>
      </c>
      <c r="R2032" t="s">
        <v>11634</v>
      </c>
      <c r="S2032">
        <v>33.33</v>
      </c>
      <c r="T2032">
        <v>185840</v>
      </c>
      <c r="U2032">
        <v>170545</v>
      </c>
      <c r="V2032">
        <v>0</v>
      </c>
      <c r="W2032" t="s">
        <v>11633</v>
      </c>
      <c r="X2032">
        <v>0</v>
      </c>
      <c r="Y2032" t="s">
        <v>11625</v>
      </c>
    </row>
    <row r="2033" spans="1:25">
      <c r="A2033" t="s">
        <v>8896</v>
      </c>
      <c r="B2033">
        <v>1</v>
      </c>
      <c r="C2033">
        <v>0</v>
      </c>
      <c r="D2033">
        <v>0</v>
      </c>
      <c r="E2033">
        <v>0</v>
      </c>
      <c r="F2033">
        <v>0</v>
      </c>
      <c r="G2033">
        <v>0</v>
      </c>
      <c r="H2033">
        <v>0</v>
      </c>
      <c r="I2033">
        <v>0</v>
      </c>
      <c r="J2033">
        <v>2017</v>
      </c>
      <c r="K2033" t="s">
        <v>623</v>
      </c>
      <c r="L2033" t="s">
        <v>6409</v>
      </c>
      <c r="M2033">
        <v>4</v>
      </c>
      <c r="N2033" t="s">
        <v>11629</v>
      </c>
      <c r="O2033" s="1">
        <v>32886</v>
      </c>
      <c r="Q2033" t="s">
        <v>11635</v>
      </c>
      <c r="R2033" t="s">
        <v>11634</v>
      </c>
      <c r="S2033">
        <v>33.33</v>
      </c>
      <c r="T2033">
        <v>138545</v>
      </c>
      <c r="U2033">
        <v>119134</v>
      </c>
      <c r="V2033">
        <v>0</v>
      </c>
      <c r="W2033" t="s">
        <v>11633</v>
      </c>
      <c r="X2033">
        <v>0</v>
      </c>
      <c r="Y2033" t="s">
        <v>11625</v>
      </c>
    </row>
    <row r="2034" spans="1:25">
      <c r="A2034" t="s">
        <v>8896</v>
      </c>
      <c r="B2034">
        <v>1</v>
      </c>
      <c r="C2034">
        <v>0</v>
      </c>
      <c r="D2034">
        <v>0</v>
      </c>
      <c r="E2034">
        <v>0</v>
      </c>
      <c r="F2034">
        <v>0</v>
      </c>
      <c r="G2034">
        <v>0</v>
      </c>
      <c r="H2034">
        <v>0</v>
      </c>
      <c r="I2034">
        <v>0</v>
      </c>
      <c r="J2034">
        <v>2017</v>
      </c>
      <c r="K2034" t="s">
        <v>623</v>
      </c>
      <c r="L2034" t="s">
        <v>6409</v>
      </c>
      <c r="M2034">
        <v>5</v>
      </c>
      <c r="N2034" t="s">
        <v>11629</v>
      </c>
      <c r="O2034" s="1">
        <v>32894</v>
      </c>
      <c r="Q2034" t="s">
        <v>11635</v>
      </c>
      <c r="R2034" t="s">
        <v>11634</v>
      </c>
      <c r="S2034">
        <v>33.33</v>
      </c>
      <c r="T2034">
        <v>173013</v>
      </c>
      <c r="U2034">
        <v>140458</v>
      </c>
      <c r="V2034">
        <v>0</v>
      </c>
      <c r="W2034" t="s">
        <v>11633</v>
      </c>
      <c r="X2034">
        <v>0</v>
      </c>
      <c r="Y2034" t="s">
        <v>11625</v>
      </c>
    </row>
    <row r="2035" spans="1:25">
      <c r="A2035" t="s">
        <v>8896</v>
      </c>
      <c r="B2035">
        <v>1</v>
      </c>
      <c r="C2035">
        <v>0</v>
      </c>
      <c r="D2035">
        <v>0</v>
      </c>
      <c r="E2035">
        <v>0</v>
      </c>
      <c r="F2035">
        <v>0</v>
      </c>
      <c r="G2035">
        <v>0</v>
      </c>
      <c r="H2035">
        <v>0</v>
      </c>
      <c r="I2035">
        <v>0</v>
      </c>
      <c r="J2035">
        <v>2017</v>
      </c>
      <c r="K2035" t="s">
        <v>623</v>
      </c>
      <c r="L2035" t="s">
        <v>6409</v>
      </c>
      <c r="M2035">
        <v>6</v>
      </c>
      <c r="N2035" t="s">
        <v>11629</v>
      </c>
      <c r="O2035" s="1">
        <v>32930</v>
      </c>
      <c r="Q2035" t="s">
        <v>11635</v>
      </c>
      <c r="R2035" t="s">
        <v>11634</v>
      </c>
      <c r="S2035">
        <v>33.33</v>
      </c>
      <c r="T2035">
        <v>163356</v>
      </c>
      <c r="U2035">
        <v>147534</v>
      </c>
      <c r="V2035">
        <v>0</v>
      </c>
      <c r="W2035" t="s">
        <v>11633</v>
      </c>
      <c r="X2035">
        <v>0</v>
      </c>
      <c r="Y2035" t="s">
        <v>11625</v>
      </c>
    </row>
    <row r="2036" spans="1:25">
      <c r="A2036" t="s">
        <v>8896</v>
      </c>
      <c r="B2036">
        <v>1</v>
      </c>
      <c r="C2036">
        <v>0</v>
      </c>
      <c r="D2036">
        <v>0</v>
      </c>
      <c r="E2036">
        <v>0</v>
      </c>
      <c r="F2036">
        <v>0</v>
      </c>
      <c r="G2036">
        <v>0</v>
      </c>
      <c r="H2036">
        <v>0</v>
      </c>
      <c r="I2036">
        <v>0</v>
      </c>
      <c r="J2036">
        <v>2017</v>
      </c>
      <c r="K2036" t="s">
        <v>623</v>
      </c>
      <c r="L2036" t="s">
        <v>6426</v>
      </c>
      <c r="M2036" t="s">
        <v>11651</v>
      </c>
      <c r="N2036" t="s">
        <v>11629</v>
      </c>
      <c r="O2036" s="1">
        <v>32417</v>
      </c>
      <c r="Q2036" t="s">
        <v>11635</v>
      </c>
      <c r="R2036" t="s">
        <v>11634</v>
      </c>
      <c r="S2036">
        <v>35.799999999999997</v>
      </c>
      <c r="T2036">
        <v>330657</v>
      </c>
      <c r="U2036">
        <v>299590</v>
      </c>
      <c r="V2036">
        <v>0</v>
      </c>
      <c r="W2036" t="s">
        <v>11633</v>
      </c>
      <c r="X2036">
        <v>0</v>
      </c>
      <c r="Y2036" t="s">
        <v>11625</v>
      </c>
    </row>
    <row r="2037" spans="1:25">
      <c r="A2037" t="s">
        <v>8896</v>
      </c>
      <c r="B2037">
        <v>1</v>
      </c>
      <c r="C2037">
        <v>0</v>
      </c>
      <c r="D2037">
        <v>0</v>
      </c>
      <c r="E2037">
        <v>0</v>
      </c>
      <c r="F2037">
        <v>0</v>
      </c>
      <c r="G2037">
        <v>0</v>
      </c>
      <c r="H2037">
        <v>0</v>
      </c>
      <c r="I2037">
        <v>0</v>
      </c>
      <c r="J2037">
        <v>2017</v>
      </c>
      <c r="K2037" t="s">
        <v>623</v>
      </c>
      <c r="L2037" t="s">
        <v>6747</v>
      </c>
      <c r="M2037" t="s">
        <v>11651</v>
      </c>
      <c r="N2037" t="s">
        <v>11629</v>
      </c>
      <c r="O2037" s="1">
        <v>32448</v>
      </c>
      <c r="Q2037" t="s">
        <v>11635</v>
      </c>
      <c r="R2037" t="s">
        <v>11634</v>
      </c>
      <c r="S2037">
        <v>35.799999999999997</v>
      </c>
      <c r="T2037">
        <v>322676</v>
      </c>
      <c r="U2037">
        <v>286533</v>
      </c>
      <c r="V2037">
        <v>0</v>
      </c>
      <c r="W2037" t="s">
        <v>11633</v>
      </c>
      <c r="X2037">
        <v>0</v>
      </c>
      <c r="Y2037" t="s">
        <v>11625</v>
      </c>
    </row>
    <row r="2038" spans="1:25">
      <c r="A2038" t="s">
        <v>8896</v>
      </c>
      <c r="B2038">
        <v>1</v>
      </c>
      <c r="C2038">
        <v>0</v>
      </c>
      <c r="D2038">
        <v>0</v>
      </c>
      <c r="E2038">
        <v>0</v>
      </c>
      <c r="F2038">
        <v>0</v>
      </c>
      <c r="G2038">
        <v>0</v>
      </c>
      <c r="H2038">
        <v>0</v>
      </c>
      <c r="I2038">
        <v>0</v>
      </c>
      <c r="J2038">
        <v>2017</v>
      </c>
      <c r="K2038" t="s">
        <v>623</v>
      </c>
      <c r="L2038" t="s">
        <v>7283</v>
      </c>
      <c r="M2038">
        <v>4100</v>
      </c>
      <c r="N2038" t="s">
        <v>11629</v>
      </c>
      <c r="O2038" s="1">
        <v>35551</v>
      </c>
      <c r="Q2038" t="s">
        <v>11635</v>
      </c>
      <c r="R2038" t="s">
        <v>11634</v>
      </c>
      <c r="S2038">
        <v>47.5</v>
      </c>
      <c r="T2038">
        <v>336365</v>
      </c>
      <c r="U2038">
        <v>312949</v>
      </c>
      <c r="V2038">
        <v>0</v>
      </c>
      <c r="W2038" t="s">
        <v>11633</v>
      </c>
      <c r="X2038">
        <v>0</v>
      </c>
      <c r="Y2038" t="s">
        <v>11625</v>
      </c>
    </row>
    <row r="2039" spans="1:25">
      <c r="A2039" t="s">
        <v>8896</v>
      </c>
      <c r="B2039">
        <v>1</v>
      </c>
      <c r="C2039">
        <v>0</v>
      </c>
      <c r="D2039">
        <v>0</v>
      </c>
      <c r="E2039">
        <v>0</v>
      </c>
      <c r="F2039">
        <v>0</v>
      </c>
      <c r="G2039">
        <v>0</v>
      </c>
      <c r="H2039">
        <v>0</v>
      </c>
      <c r="I2039">
        <v>0</v>
      </c>
      <c r="J2039">
        <v>2017</v>
      </c>
      <c r="K2039" t="s">
        <v>623</v>
      </c>
      <c r="L2039" t="s">
        <v>7285</v>
      </c>
      <c r="M2039" t="s">
        <v>11677</v>
      </c>
      <c r="N2039" t="s">
        <v>11629</v>
      </c>
      <c r="O2039" s="1">
        <v>36678</v>
      </c>
      <c r="Q2039" t="s">
        <v>11635</v>
      </c>
      <c r="R2039" t="s">
        <v>11634</v>
      </c>
      <c r="S2039">
        <v>58.3</v>
      </c>
      <c r="T2039">
        <v>379416</v>
      </c>
      <c r="U2039">
        <v>334771</v>
      </c>
      <c r="V2039">
        <v>0</v>
      </c>
      <c r="W2039" t="s">
        <v>11633</v>
      </c>
      <c r="X2039">
        <v>0</v>
      </c>
      <c r="Y2039" t="s">
        <v>11625</v>
      </c>
    </row>
    <row r="2040" spans="1:25">
      <c r="A2040" t="s">
        <v>8896</v>
      </c>
      <c r="B2040">
        <v>1</v>
      </c>
      <c r="C2040">
        <v>0</v>
      </c>
      <c r="D2040">
        <v>0</v>
      </c>
      <c r="E2040">
        <v>0</v>
      </c>
      <c r="F2040">
        <v>0</v>
      </c>
      <c r="G2040">
        <v>0</v>
      </c>
      <c r="H2040">
        <v>0</v>
      </c>
      <c r="I2040">
        <v>0</v>
      </c>
      <c r="J2040">
        <v>2017</v>
      </c>
      <c r="K2040" t="s">
        <v>623</v>
      </c>
      <c r="L2040" t="s">
        <v>6578</v>
      </c>
      <c r="M2040" t="s">
        <v>11676</v>
      </c>
      <c r="N2040" t="s">
        <v>11629</v>
      </c>
      <c r="O2040" s="1">
        <v>32599</v>
      </c>
      <c r="Q2040" t="s">
        <v>11635</v>
      </c>
      <c r="R2040" t="s">
        <v>11634</v>
      </c>
      <c r="S2040">
        <v>18.5</v>
      </c>
      <c r="T2040">
        <v>0.12</v>
      </c>
      <c r="U2040">
        <v>0.12</v>
      </c>
      <c r="V2040">
        <v>0</v>
      </c>
      <c r="W2040" t="s">
        <v>11633</v>
      </c>
      <c r="X2040">
        <v>0</v>
      </c>
      <c r="Y2040" t="s">
        <v>11625</v>
      </c>
    </row>
    <row r="2041" spans="1:25">
      <c r="A2041" t="s">
        <v>8896</v>
      </c>
      <c r="B2041">
        <v>1</v>
      </c>
      <c r="C2041">
        <v>0</v>
      </c>
      <c r="D2041">
        <v>0</v>
      </c>
      <c r="E2041">
        <v>0</v>
      </c>
      <c r="F2041">
        <v>0</v>
      </c>
      <c r="G2041">
        <v>0</v>
      </c>
      <c r="H2041">
        <v>0</v>
      </c>
      <c r="I2041">
        <v>0</v>
      </c>
      <c r="J2041">
        <v>2017</v>
      </c>
      <c r="K2041" t="s">
        <v>623</v>
      </c>
      <c r="L2041" t="s">
        <v>6580</v>
      </c>
      <c r="M2041" t="s">
        <v>11675</v>
      </c>
      <c r="N2041" t="s">
        <v>11629</v>
      </c>
      <c r="O2041" s="1">
        <v>32629</v>
      </c>
      <c r="Q2041" t="s">
        <v>11635</v>
      </c>
      <c r="R2041" t="s">
        <v>11634</v>
      </c>
      <c r="S2041">
        <v>26.5</v>
      </c>
      <c r="T2041">
        <v>158662</v>
      </c>
      <c r="U2041">
        <v>110795</v>
      </c>
      <c r="V2041">
        <v>0</v>
      </c>
      <c r="W2041" t="s">
        <v>11633</v>
      </c>
      <c r="X2041">
        <v>0</v>
      </c>
      <c r="Y2041" t="s">
        <v>249</v>
      </c>
    </row>
    <row r="2042" spans="1:25">
      <c r="A2042" t="s">
        <v>8896</v>
      </c>
      <c r="B2042">
        <v>1</v>
      </c>
      <c r="C2042">
        <v>0</v>
      </c>
      <c r="D2042">
        <v>0</v>
      </c>
      <c r="E2042">
        <v>0</v>
      </c>
      <c r="F2042">
        <v>0</v>
      </c>
      <c r="G2042">
        <v>0</v>
      </c>
      <c r="H2042">
        <v>0</v>
      </c>
      <c r="I2042">
        <v>0</v>
      </c>
      <c r="J2042">
        <v>2017</v>
      </c>
      <c r="K2042" t="s">
        <v>623</v>
      </c>
      <c r="L2042" t="s">
        <v>6067</v>
      </c>
      <c r="M2042" t="s">
        <v>11674</v>
      </c>
      <c r="N2042" t="s">
        <v>11629</v>
      </c>
      <c r="O2042" s="1">
        <v>32629</v>
      </c>
      <c r="Q2042" t="s">
        <v>11635</v>
      </c>
      <c r="R2042" t="s">
        <v>11634</v>
      </c>
      <c r="S2042">
        <v>11.2</v>
      </c>
      <c r="T2042">
        <v>61811</v>
      </c>
      <c r="U2042">
        <v>58029</v>
      </c>
      <c r="V2042">
        <v>0</v>
      </c>
      <c r="W2042" t="s">
        <v>11633</v>
      </c>
      <c r="X2042">
        <v>0</v>
      </c>
      <c r="Y2042" t="s">
        <v>11625</v>
      </c>
    </row>
    <row r="2043" spans="1:25">
      <c r="A2043" t="s">
        <v>8896</v>
      </c>
      <c r="B2043">
        <v>1</v>
      </c>
      <c r="C2043">
        <v>0</v>
      </c>
      <c r="D2043">
        <v>0</v>
      </c>
      <c r="E2043">
        <v>0</v>
      </c>
      <c r="F2043">
        <v>0</v>
      </c>
      <c r="G2043">
        <v>0</v>
      </c>
      <c r="H2043">
        <v>0</v>
      </c>
      <c r="I2043">
        <v>0</v>
      </c>
      <c r="J2043">
        <v>2017</v>
      </c>
      <c r="K2043" t="s">
        <v>623</v>
      </c>
      <c r="L2043" t="s">
        <v>6067</v>
      </c>
      <c r="M2043" t="s">
        <v>11673</v>
      </c>
      <c r="N2043" t="s">
        <v>11629</v>
      </c>
      <c r="O2043" s="1">
        <v>32629</v>
      </c>
      <c r="Q2043" t="s">
        <v>11635</v>
      </c>
      <c r="R2043" t="s">
        <v>11634</v>
      </c>
      <c r="S2043">
        <v>11.2</v>
      </c>
      <c r="T2043">
        <v>61318</v>
      </c>
      <c r="U2043">
        <v>57561</v>
      </c>
      <c r="V2043">
        <v>0</v>
      </c>
      <c r="W2043" t="s">
        <v>11633</v>
      </c>
      <c r="X2043">
        <v>0</v>
      </c>
      <c r="Y2043" t="s">
        <v>11625</v>
      </c>
    </row>
    <row r="2044" spans="1:25">
      <c r="A2044" t="s">
        <v>8896</v>
      </c>
      <c r="B2044">
        <v>1</v>
      </c>
      <c r="C2044">
        <v>0</v>
      </c>
      <c r="D2044">
        <v>0</v>
      </c>
      <c r="E2044">
        <v>0</v>
      </c>
      <c r="F2044">
        <v>0</v>
      </c>
      <c r="G2044">
        <v>0</v>
      </c>
      <c r="H2044">
        <v>0</v>
      </c>
      <c r="I2044">
        <v>0</v>
      </c>
      <c r="J2044">
        <v>2017</v>
      </c>
      <c r="K2044" t="s">
        <v>623</v>
      </c>
      <c r="L2044" t="s">
        <v>7138</v>
      </c>
      <c r="M2044" t="s">
        <v>11672</v>
      </c>
      <c r="N2044" t="s">
        <v>11629</v>
      </c>
      <c r="O2044" s="1">
        <v>31048</v>
      </c>
      <c r="Q2044" t="s">
        <v>11635</v>
      </c>
      <c r="R2044" t="s">
        <v>11634</v>
      </c>
      <c r="S2044">
        <v>120</v>
      </c>
      <c r="T2044">
        <v>446965</v>
      </c>
      <c r="U2044">
        <v>391256</v>
      </c>
      <c r="V2044">
        <v>0</v>
      </c>
      <c r="W2044" t="s">
        <v>11633</v>
      </c>
      <c r="X2044">
        <v>0</v>
      </c>
      <c r="Y2044" t="s">
        <v>11625</v>
      </c>
    </row>
    <row r="2045" spans="1:25">
      <c r="A2045" t="s">
        <v>8896</v>
      </c>
      <c r="B2045">
        <v>1</v>
      </c>
      <c r="C2045">
        <v>0</v>
      </c>
      <c r="D2045">
        <v>0</v>
      </c>
      <c r="E2045">
        <v>0</v>
      </c>
      <c r="F2045">
        <v>0</v>
      </c>
      <c r="G2045">
        <v>0</v>
      </c>
      <c r="H2045">
        <v>0</v>
      </c>
      <c r="I2045">
        <v>0</v>
      </c>
      <c r="J2045">
        <v>2017</v>
      </c>
      <c r="K2045" t="s">
        <v>623</v>
      </c>
      <c r="L2045" t="s">
        <v>6801</v>
      </c>
      <c r="M2045" t="s">
        <v>11671</v>
      </c>
      <c r="N2045" t="s">
        <v>11629</v>
      </c>
      <c r="O2045" s="1">
        <v>29952</v>
      </c>
      <c r="Q2045" t="s">
        <v>11635</v>
      </c>
      <c r="R2045" t="s">
        <v>11634</v>
      </c>
      <c r="S2045">
        <v>120</v>
      </c>
      <c r="T2045">
        <v>526879</v>
      </c>
      <c r="U2045">
        <v>475020</v>
      </c>
      <c r="V2045">
        <v>0</v>
      </c>
      <c r="W2045" t="s">
        <v>11633</v>
      </c>
      <c r="X2045">
        <v>0</v>
      </c>
      <c r="Y2045" t="s">
        <v>11625</v>
      </c>
    </row>
    <row r="2046" spans="1:25">
      <c r="A2046" t="s">
        <v>8896</v>
      </c>
      <c r="B2046">
        <v>1</v>
      </c>
      <c r="C2046">
        <v>0</v>
      </c>
      <c r="D2046">
        <v>0</v>
      </c>
      <c r="E2046">
        <v>0</v>
      </c>
      <c r="F2046">
        <v>0</v>
      </c>
      <c r="G2046">
        <v>0</v>
      </c>
      <c r="H2046">
        <v>0</v>
      </c>
      <c r="I2046">
        <v>0</v>
      </c>
      <c r="J2046">
        <v>2017</v>
      </c>
      <c r="K2046" t="s">
        <v>623</v>
      </c>
      <c r="L2046" t="s">
        <v>7407</v>
      </c>
      <c r="M2046" t="s">
        <v>11670</v>
      </c>
      <c r="N2046" t="s">
        <v>11629</v>
      </c>
      <c r="O2046" s="1">
        <v>30317</v>
      </c>
      <c r="Q2046" t="s">
        <v>11635</v>
      </c>
      <c r="R2046" t="s">
        <v>11634</v>
      </c>
      <c r="S2046">
        <v>120</v>
      </c>
      <c r="T2046">
        <v>451113</v>
      </c>
      <c r="U2046">
        <v>354465</v>
      </c>
      <c r="V2046">
        <v>0</v>
      </c>
      <c r="W2046" t="s">
        <v>11633</v>
      </c>
      <c r="X2046">
        <v>0</v>
      </c>
      <c r="Y2046" t="s">
        <v>11625</v>
      </c>
    </row>
    <row r="2047" spans="1:25">
      <c r="A2047" t="s">
        <v>8896</v>
      </c>
      <c r="B2047">
        <v>1</v>
      </c>
      <c r="C2047">
        <v>0</v>
      </c>
      <c r="D2047">
        <v>0</v>
      </c>
      <c r="E2047">
        <v>0</v>
      </c>
      <c r="F2047">
        <v>0</v>
      </c>
      <c r="G2047">
        <v>0</v>
      </c>
      <c r="H2047">
        <v>0</v>
      </c>
      <c r="I2047">
        <v>0</v>
      </c>
      <c r="J2047">
        <v>2017</v>
      </c>
      <c r="K2047" t="s">
        <v>623</v>
      </c>
      <c r="L2047" t="s">
        <v>6626</v>
      </c>
      <c r="M2047" t="s">
        <v>11669</v>
      </c>
      <c r="N2047" t="s">
        <v>11629</v>
      </c>
      <c r="O2047" s="1">
        <v>31321</v>
      </c>
      <c r="Q2047" t="s">
        <v>11635</v>
      </c>
      <c r="R2047" t="s">
        <v>11634</v>
      </c>
      <c r="S2047">
        <v>120</v>
      </c>
      <c r="T2047">
        <v>343676</v>
      </c>
      <c r="U2047">
        <v>312276</v>
      </c>
      <c r="V2047">
        <v>0</v>
      </c>
      <c r="W2047" t="s">
        <v>11633</v>
      </c>
      <c r="X2047">
        <v>0</v>
      </c>
      <c r="Y2047" t="s">
        <v>11625</v>
      </c>
    </row>
    <row r="2048" spans="1:25">
      <c r="A2048" t="s">
        <v>8896</v>
      </c>
      <c r="B2048">
        <v>1</v>
      </c>
      <c r="C2048">
        <v>0</v>
      </c>
      <c r="D2048">
        <v>0</v>
      </c>
      <c r="E2048">
        <v>0</v>
      </c>
      <c r="F2048">
        <v>0</v>
      </c>
      <c r="G2048">
        <v>0</v>
      </c>
      <c r="H2048">
        <v>0</v>
      </c>
      <c r="I2048">
        <v>0</v>
      </c>
      <c r="J2048">
        <v>2017</v>
      </c>
      <c r="K2048" t="s">
        <v>623</v>
      </c>
      <c r="L2048" t="s">
        <v>6670</v>
      </c>
      <c r="M2048">
        <v>1</v>
      </c>
      <c r="N2048" t="s">
        <v>11629</v>
      </c>
      <c r="O2048" s="1">
        <v>31260</v>
      </c>
      <c r="Q2048" t="s">
        <v>11635</v>
      </c>
      <c r="R2048" t="s">
        <v>11634</v>
      </c>
      <c r="S2048">
        <v>52</v>
      </c>
      <c r="T2048">
        <v>360453</v>
      </c>
      <c r="U2048">
        <v>297714</v>
      </c>
      <c r="V2048">
        <v>0</v>
      </c>
      <c r="W2048" t="s">
        <v>11633</v>
      </c>
      <c r="X2048">
        <v>0</v>
      </c>
      <c r="Y2048" t="s">
        <v>11625</v>
      </c>
    </row>
    <row r="2049" spans="1:25">
      <c r="A2049" t="s">
        <v>8896</v>
      </c>
      <c r="B2049">
        <v>1</v>
      </c>
      <c r="C2049">
        <v>0</v>
      </c>
      <c r="D2049">
        <v>0</v>
      </c>
      <c r="E2049">
        <v>0</v>
      </c>
      <c r="F2049">
        <v>0</v>
      </c>
      <c r="G2049">
        <v>0</v>
      </c>
      <c r="H2049">
        <v>0</v>
      </c>
      <c r="I2049">
        <v>0</v>
      </c>
      <c r="J2049">
        <v>2017</v>
      </c>
      <c r="K2049" t="s">
        <v>623</v>
      </c>
      <c r="L2049" t="s">
        <v>6670</v>
      </c>
      <c r="M2049" t="s">
        <v>11668</v>
      </c>
      <c r="N2049" t="s">
        <v>11629</v>
      </c>
      <c r="O2049" s="1">
        <v>38879</v>
      </c>
      <c r="Q2049" t="s">
        <v>11635</v>
      </c>
      <c r="R2049" t="s">
        <v>11634</v>
      </c>
      <c r="S2049">
        <v>3.5</v>
      </c>
      <c r="T2049">
        <v>15759.99</v>
      </c>
      <c r="U2049">
        <v>4550</v>
      </c>
      <c r="V2049">
        <v>0</v>
      </c>
      <c r="W2049" t="s">
        <v>11633</v>
      </c>
      <c r="X2049">
        <v>0</v>
      </c>
      <c r="Y2049" t="s">
        <v>11625</v>
      </c>
    </row>
    <row r="2050" spans="1:25">
      <c r="A2050" t="s">
        <v>8896</v>
      </c>
      <c r="B2050">
        <v>1</v>
      </c>
      <c r="C2050">
        <v>0</v>
      </c>
      <c r="D2050">
        <v>0</v>
      </c>
      <c r="E2050">
        <v>0</v>
      </c>
      <c r="F2050">
        <v>0</v>
      </c>
      <c r="G2050">
        <v>0</v>
      </c>
      <c r="H2050">
        <v>0</v>
      </c>
      <c r="I2050">
        <v>0</v>
      </c>
      <c r="J2050">
        <v>2017</v>
      </c>
      <c r="K2050" t="s">
        <v>623</v>
      </c>
      <c r="L2050" t="s">
        <v>6670</v>
      </c>
      <c r="M2050" t="s">
        <v>11667</v>
      </c>
      <c r="N2050" t="s">
        <v>11629</v>
      </c>
      <c r="O2050" s="1">
        <v>38879</v>
      </c>
      <c r="Q2050" t="s">
        <v>11635</v>
      </c>
      <c r="R2050" t="s">
        <v>11634</v>
      </c>
      <c r="S2050">
        <v>7</v>
      </c>
      <c r="T2050">
        <v>31520</v>
      </c>
      <c r="U2050">
        <v>9100</v>
      </c>
      <c r="V2050">
        <v>0</v>
      </c>
      <c r="W2050" t="s">
        <v>11633</v>
      </c>
      <c r="X2050">
        <v>0</v>
      </c>
      <c r="Y2050" t="s">
        <v>11625</v>
      </c>
    </row>
    <row r="2051" spans="1:25">
      <c r="A2051" t="s">
        <v>8896</v>
      </c>
      <c r="B2051">
        <v>1</v>
      </c>
      <c r="C2051">
        <v>0</v>
      </c>
      <c r="D2051">
        <v>0</v>
      </c>
      <c r="E2051">
        <v>0</v>
      </c>
      <c r="F2051">
        <v>0</v>
      </c>
      <c r="G2051">
        <v>0</v>
      </c>
      <c r="H2051">
        <v>0</v>
      </c>
      <c r="I2051">
        <v>0</v>
      </c>
      <c r="J2051">
        <v>2017</v>
      </c>
      <c r="K2051" t="s">
        <v>623</v>
      </c>
      <c r="L2051" t="s">
        <v>6749</v>
      </c>
      <c r="M2051" t="s">
        <v>11651</v>
      </c>
      <c r="N2051" t="s">
        <v>11629</v>
      </c>
      <c r="O2051" s="1">
        <v>32448</v>
      </c>
      <c r="Q2051" t="s">
        <v>11635</v>
      </c>
      <c r="R2051" t="s">
        <v>11634</v>
      </c>
      <c r="S2051">
        <v>35.799999999999997</v>
      </c>
      <c r="T2051">
        <v>402188</v>
      </c>
      <c r="U2051">
        <v>363615</v>
      </c>
      <c r="V2051">
        <v>0</v>
      </c>
      <c r="W2051" t="s">
        <v>11633</v>
      </c>
      <c r="X2051">
        <v>0</v>
      </c>
      <c r="Y2051" t="s">
        <v>11625</v>
      </c>
    </row>
    <row r="2052" spans="1:25">
      <c r="A2052" t="s">
        <v>8896</v>
      </c>
      <c r="B2052">
        <v>1</v>
      </c>
      <c r="C2052">
        <v>0</v>
      </c>
      <c r="D2052">
        <v>0</v>
      </c>
      <c r="E2052">
        <v>0</v>
      </c>
      <c r="F2052">
        <v>0</v>
      </c>
      <c r="G2052">
        <v>0</v>
      </c>
      <c r="H2052">
        <v>0</v>
      </c>
      <c r="I2052">
        <v>0</v>
      </c>
      <c r="J2052">
        <v>2017</v>
      </c>
      <c r="K2052" t="s">
        <v>623</v>
      </c>
      <c r="L2052" t="s">
        <v>6852</v>
      </c>
      <c r="M2052" t="s">
        <v>11666</v>
      </c>
      <c r="N2052" t="s">
        <v>11629</v>
      </c>
      <c r="O2052" s="1">
        <v>30987</v>
      </c>
      <c r="Q2052" t="s">
        <v>11635</v>
      </c>
      <c r="R2052" t="s">
        <v>11634</v>
      </c>
      <c r="S2052">
        <v>5</v>
      </c>
      <c r="T2052">
        <v>36218</v>
      </c>
      <c r="U2052">
        <v>27537</v>
      </c>
      <c r="V2052">
        <v>0</v>
      </c>
      <c r="W2052" t="s">
        <v>11633</v>
      </c>
      <c r="X2052">
        <v>0</v>
      </c>
      <c r="Y2052" t="s">
        <v>11625</v>
      </c>
    </row>
    <row r="2053" spans="1:25">
      <c r="A2053" t="s">
        <v>8896</v>
      </c>
      <c r="B2053">
        <v>1</v>
      </c>
      <c r="C2053">
        <v>0</v>
      </c>
      <c r="D2053">
        <v>0</v>
      </c>
      <c r="E2053">
        <v>0</v>
      </c>
      <c r="F2053">
        <v>0</v>
      </c>
      <c r="G2053">
        <v>0</v>
      </c>
      <c r="H2053">
        <v>0</v>
      </c>
      <c r="I2053">
        <v>0</v>
      </c>
      <c r="J2053">
        <v>2017</v>
      </c>
      <c r="K2053" t="s">
        <v>623</v>
      </c>
      <c r="L2053" t="s">
        <v>6852</v>
      </c>
      <c r="M2053" t="s">
        <v>11665</v>
      </c>
      <c r="N2053" t="s">
        <v>11629</v>
      </c>
      <c r="O2053" s="1">
        <v>30987</v>
      </c>
      <c r="Q2053" t="s">
        <v>11635</v>
      </c>
      <c r="R2053" t="s">
        <v>11634</v>
      </c>
      <c r="S2053">
        <v>5</v>
      </c>
      <c r="T2053">
        <v>35991</v>
      </c>
      <c r="U2053">
        <v>29419</v>
      </c>
      <c r="V2053">
        <v>0</v>
      </c>
      <c r="W2053" t="s">
        <v>11633</v>
      </c>
      <c r="X2053">
        <v>0</v>
      </c>
      <c r="Y2053" t="s">
        <v>11625</v>
      </c>
    </row>
    <row r="2054" spans="1:25">
      <c r="A2054" t="s">
        <v>8896</v>
      </c>
      <c r="B2054">
        <v>1</v>
      </c>
      <c r="C2054">
        <v>0</v>
      </c>
      <c r="D2054">
        <v>0</v>
      </c>
      <c r="E2054">
        <v>0</v>
      </c>
      <c r="F2054">
        <v>0</v>
      </c>
      <c r="G2054">
        <v>0</v>
      </c>
      <c r="H2054">
        <v>0</v>
      </c>
      <c r="I2054">
        <v>0</v>
      </c>
      <c r="J2054">
        <v>2017</v>
      </c>
      <c r="K2054" t="s">
        <v>623</v>
      </c>
      <c r="L2054" t="s">
        <v>6856</v>
      </c>
      <c r="M2054" t="s">
        <v>11664</v>
      </c>
      <c r="N2054" t="s">
        <v>11629</v>
      </c>
      <c r="O2054" s="1">
        <v>33208</v>
      </c>
      <c r="Q2054" t="s">
        <v>11635</v>
      </c>
      <c r="R2054" t="s">
        <v>11634</v>
      </c>
      <c r="S2054">
        <v>5</v>
      </c>
      <c r="T2054">
        <v>40083</v>
      </c>
      <c r="U2054">
        <v>22756</v>
      </c>
      <c r="V2054">
        <v>0</v>
      </c>
      <c r="W2054" t="s">
        <v>11633</v>
      </c>
      <c r="X2054">
        <v>0</v>
      </c>
      <c r="Y2054" t="s">
        <v>11625</v>
      </c>
    </row>
    <row r="2055" spans="1:25">
      <c r="A2055" t="s">
        <v>8896</v>
      </c>
      <c r="B2055">
        <v>1</v>
      </c>
      <c r="C2055">
        <v>0</v>
      </c>
      <c r="D2055">
        <v>0</v>
      </c>
      <c r="E2055">
        <v>0</v>
      </c>
      <c r="F2055">
        <v>0</v>
      </c>
      <c r="G2055">
        <v>0</v>
      </c>
      <c r="H2055">
        <v>0</v>
      </c>
      <c r="I2055">
        <v>0</v>
      </c>
      <c r="J2055">
        <v>2017</v>
      </c>
      <c r="K2055" t="s">
        <v>623</v>
      </c>
      <c r="L2055" t="s">
        <v>6856</v>
      </c>
      <c r="M2055" t="s">
        <v>11663</v>
      </c>
      <c r="N2055" t="s">
        <v>11629</v>
      </c>
      <c r="O2055" s="1">
        <v>33208</v>
      </c>
      <c r="Q2055" t="s">
        <v>11635</v>
      </c>
      <c r="R2055" t="s">
        <v>11634</v>
      </c>
      <c r="S2055">
        <v>5</v>
      </c>
      <c r="T2055">
        <v>27745.02</v>
      </c>
      <c r="U2055">
        <v>15165.02</v>
      </c>
      <c r="V2055">
        <v>0</v>
      </c>
      <c r="W2055" t="s">
        <v>11633</v>
      </c>
      <c r="X2055">
        <v>0</v>
      </c>
      <c r="Y2055" t="s">
        <v>11625</v>
      </c>
    </row>
    <row r="2056" spans="1:25">
      <c r="A2056" t="s">
        <v>8896</v>
      </c>
      <c r="B2056">
        <v>1</v>
      </c>
      <c r="C2056">
        <v>0</v>
      </c>
      <c r="D2056">
        <v>0</v>
      </c>
      <c r="E2056">
        <v>0</v>
      </c>
      <c r="F2056">
        <v>0</v>
      </c>
      <c r="G2056">
        <v>0</v>
      </c>
      <c r="H2056">
        <v>0</v>
      </c>
      <c r="I2056">
        <v>0</v>
      </c>
      <c r="J2056">
        <v>2017</v>
      </c>
      <c r="K2056" t="s">
        <v>623</v>
      </c>
      <c r="L2056" t="s">
        <v>6856</v>
      </c>
      <c r="M2056" t="s">
        <v>11662</v>
      </c>
      <c r="N2056" t="s">
        <v>11629</v>
      </c>
      <c r="O2056" s="1">
        <v>33208</v>
      </c>
      <c r="Q2056" t="s">
        <v>11635</v>
      </c>
      <c r="R2056" t="s">
        <v>11634</v>
      </c>
      <c r="S2056">
        <v>5</v>
      </c>
      <c r="T2056">
        <v>42984</v>
      </c>
      <c r="U2056">
        <v>24245</v>
      </c>
      <c r="V2056">
        <v>0</v>
      </c>
      <c r="W2056" t="s">
        <v>11633</v>
      </c>
      <c r="X2056">
        <v>0</v>
      </c>
      <c r="Y2056" t="s">
        <v>11625</v>
      </c>
    </row>
    <row r="2057" spans="1:25">
      <c r="A2057" t="s">
        <v>8896</v>
      </c>
      <c r="B2057">
        <v>1</v>
      </c>
      <c r="C2057">
        <v>0</v>
      </c>
      <c r="D2057">
        <v>0</v>
      </c>
      <c r="E2057">
        <v>0</v>
      </c>
      <c r="F2057">
        <v>0</v>
      </c>
      <c r="G2057">
        <v>0</v>
      </c>
      <c r="H2057">
        <v>0</v>
      </c>
      <c r="I2057">
        <v>0</v>
      </c>
      <c r="J2057">
        <v>2017</v>
      </c>
      <c r="K2057" t="s">
        <v>623</v>
      </c>
      <c r="L2057" t="s">
        <v>7104</v>
      </c>
      <c r="M2057" t="s">
        <v>11664</v>
      </c>
      <c r="N2057" t="s">
        <v>11629</v>
      </c>
      <c r="O2057" s="1">
        <v>33208</v>
      </c>
      <c r="Q2057" t="s">
        <v>11635</v>
      </c>
      <c r="R2057" t="s">
        <v>11634</v>
      </c>
      <c r="S2057">
        <v>5</v>
      </c>
      <c r="T2057">
        <v>41998</v>
      </c>
      <c r="U2057">
        <v>29689</v>
      </c>
      <c r="V2057">
        <v>0</v>
      </c>
      <c r="W2057" t="s">
        <v>11633</v>
      </c>
      <c r="X2057">
        <v>0</v>
      </c>
      <c r="Y2057" t="s">
        <v>11625</v>
      </c>
    </row>
    <row r="2058" spans="1:25">
      <c r="A2058" t="s">
        <v>8896</v>
      </c>
      <c r="B2058">
        <v>1</v>
      </c>
      <c r="C2058">
        <v>0</v>
      </c>
      <c r="D2058">
        <v>0</v>
      </c>
      <c r="E2058">
        <v>0</v>
      </c>
      <c r="F2058">
        <v>0</v>
      </c>
      <c r="G2058">
        <v>0</v>
      </c>
      <c r="H2058">
        <v>0</v>
      </c>
      <c r="I2058">
        <v>0</v>
      </c>
      <c r="J2058">
        <v>2017</v>
      </c>
      <c r="K2058" t="s">
        <v>623</v>
      </c>
      <c r="L2058" t="s">
        <v>7104</v>
      </c>
      <c r="M2058" t="s">
        <v>11663</v>
      </c>
      <c r="N2058" t="s">
        <v>11629</v>
      </c>
      <c r="O2058" s="1">
        <v>33208</v>
      </c>
      <c r="Q2058" t="s">
        <v>11635</v>
      </c>
      <c r="R2058" t="s">
        <v>11634</v>
      </c>
      <c r="S2058">
        <v>5</v>
      </c>
      <c r="T2058">
        <v>46276</v>
      </c>
      <c r="U2058">
        <v>32890</v>
      </c>
      <c r="V2058">
        <v>0</v>
      </c>
      <c r="W2058" t="s">
        <v>11633</v>
      </c>
      <c r="X2058">
        <v>0</v>
      </c>
      <c r="Y2058" t="s">
        <v>11625</v>
      </c>
    </row>
    <row r="2059" spans="1:25">
      <c r="A2059" t="s">
        <v>8896</v>
      </c>
      <c r="B2059">
        <v>1</v>
      </c>
      <c r="C2059">
        <v>0</v>
      </c>
      <c r="D2059">
        <v>0</v>
      </c>
      <c r="E2059">
        <v>0</v>
      </c>
      <c r="F2059">
        <v>0</v>
      </c>
      <c r="G2059">
        <v>0</v>
      </c>
      <c r="H2059">
        <v>0</v>
      </c>
      <c r="I2059">
        <v>0</v>
      </c>
      <c r="J2059">
        <v>2017</v>
      </c>
      <c r="K2059" t="s">
        <v>623</v>
      </c>
      <c r="L2059" t="s">
        <v>7104</v>
      </c>
      <c r="M2059" t="s">
        <v>11662</v>
      </c>
      <c r="N2059" t="s">
        <v>11629</v>
      </c>
      <c r="O2059" s="1">
        <v>33208</v>
      </c>
      <c r="Q2059" t="s">
        <v>11635</v>
      </c>
      <c r="R2059" t="s">
        <v>11634</v>
      </c>
      <c r="S2059">
        <v>5</v>
      </c>
      <c r="T2059">
        <v>48953</v>
      </c>
      <c r="U2059">
        <v>34746</v>
      </c>
      <c r="V2059">
        <v>0</v>
      </c>
      <c r="W2059" t="s">
        <v>11633</v>
      </c>
      <c r="X2059">
        <v>0</v>
      </c>
      <c r="Y2059" t="s">
        <v>11625</v>
      </c>
    </row>
    <row r="2060" spans="1:25">
      <c r="A2060" t="s">
        <v>8896</v>
      </c>
      <c r="B2060">
        <v>1</v>
      </c>
      <c r="C2060">
        <v>0</v>
      </c>
      <c r="D2060">
        <v>0</v>
      </c>
      <c r="E2060">
        <v>0</v>
      </c>
      <c r="F2060">
        <v>0</v>
      </c>
      <c r="G2060">
        <v>0</v>
      </c>
      <c r="H2060">
        <v>0</v>
      </c>
      <c r="I2060">
        <v>0</v>
      </c>
      <c r="J2060">
        <v>2017</v>
      </c>
      <c r="K2060" t="s">
        <v>623</v>
      </c>
      <c r="L2060" t="s">
        <v>6585</v>
      </c>
      <c r="M2060">
        <v>1</v>
      </c>
      <c r="N2060" t="s">
        <v>11629</v>
      </c>
      <c r="O2060" s="1">
        <v>30317</v>
      </c>
      <c r="Q2060" t="s">
        <v>11635</v>
      </c>
      <c r="R2060" t="s">
        <v>11634</v>
      </c>
      <c r="S2060">
        <v>55</v>
      </c>
      <c r="T2060">
        <v>243909</v>
      </c>
      <c r="U2060">
        <v>225112</v>
      </c>
      <c r="V2060">
        <v>0</v>
      </c>
      <c r="W2060" t="s">
        <v>11633</v>
      </c>
      <c r="X2060">
        <v>0</v>
      </c>
      <c r="Y2060" t="s">
        <v>11625</v>
      </c>
    </row>
    <row r="2061" spans="1:25">
      <c r="A2061" t="s">
        <v>8896</v>
      </c>
      <c r="B2061">
        <v>1</v>
      </c>
      <c r="C2061">
        <v>0</v>
      </c>
      <c r="D2061">
        <v>0</v>
      </c>
      <c r="E2061">
        <v>0</v>
      </c>
      <c r="F2061">
        <v>0</v>
      </c>
      <c r="G2061">
        <v>0</v>
      </c>
      <c r="H2061">
        <v>0</v>
      </c>
      <c r="I2061">
        <v>0</v>
      </c>
      <c r="J2061">
        <v>2017</v>
      </c>
      <c r="K2061" t="s">
        <v>623</v>
      </c>
      <c r="L2061" t="s">
        <v>6585</v>
      </c>
      <c r="M2061">
        <v>2</v>
      </c>
      <c r="N2061" t="s">
        <v>11629</v>
      </c>
      <c r="O2061" s="1">
        <v>30317</v>
      </c>
      <c r="Q2061" t="s">
        <v>11635</v>
      </c>
      <c r="R2061" t="s">
        <v>11634</v>
      </c>
      <c r="S2061">
        <v>55</v>
      </c>
      <c r="T2061">
        <v>224412.01</v>
      </c>
      <c r="U2061">
        <v>191937.01</v>
      </c>
      <c r="V2061">
        <v>0</v>
      </c>
      <c r="W2061" t="s">
        <v>11633</v>
      </c>
      <c r="X2061">
        <v>0</v>
      </c>
      <c r="Y2061" t="s">
        <v>11625</v>
      </c>
    </row>
    <row r="2062" spans="1:25">
      <c r="A2062" t="s">
        <v>8896</v>
      </c>
      <c r="B2062">
        <v>1</v>
      </c>
      <c r="C2062">
        <v>0</v>
      </c>
      <c r="D2062">
        <v>0</v>
      </c>
      <c r="E2062">
        <v>0</v>
      </c>
      <c r="F2062">
        <v>0</v>
      </c>
      <c r="G2062">
        <v>0</v>
      </c>
      <c r="H2062">
        <v>0</v>
      </c>
      <c r="I2062">
        <v>0</v>
      </c>
      <c r="J2062">
        <v>2017</v>
      </c>
      <c r="K2062" t="s">
        <v>623</v>
      </c>
      <c r="L2062" t="s">
        <v>6587</v>
      </c>
      <c r="M2062">
        <v>3</v>
      </c>
      <c r="N2062" t="s">
        <v>11661</v>
      </c>
      <c r="O2062" s="1">
        <v>31048</v>
      </c>
      <c r="Q2062" t="s">
        <v>11635</v>
      </c>
      <c r="R2062" t="s">
        <v>11634</v>
      </c>
      <c r="S2062">
        <v>55</v>
      </c>
      <c r="T2062">
        <v>19</v>
      </c>
      <c r="U2062">
        <v>2.11</v>
      </c>
      <c r="V2062">
        <v>0</v>
      </c>
      <c r="W2062" t="s">
        <v>11633</v>
      </c>
      <c r="X2062">
        <v>0</v>
      </c>
      <c r="Y2062" t="s">
        <v>11625</v>
      </c>
    </row>
    <row r="2063" spans="1:25">
      <c r="A2063" t="s">
        <v>8896</v>
      </c>
      <c r="B2063">
        <v>1</v>
      </c>
      <c r="C2063">
        <v>0</v>
      </c>
      <c r="D2063">
        <v>0</v>
      </c>
      <c r="E2063">
        <v>0</v>
      </c>
      <c r="F2063">
        <v>0</v>
      </c>
      <c r="G2063">
        <v>0</v>
      </c>
      <c r="H2063">
        <v>0</v>
      </c>
      <c r="I2063">
        <v>0</v>
      </c>
      <c r="J2063">
        <v>2017</v>
      </c>
      <c r="K2063" t="s">
        <v>623</v>
      </c>
      <c r="L2063" t="s">
        <v>6587</v>
      </c>
      <c r="M2063">
        <v>4</v>
      </c>
      <c r="N2063" t="s">
        <v>11629</v>
      </c>
      <c r="O2063" s="1">
        <v>31533</v>
      </c>
      <c r="Q2063" t="s">
        <v>11635</v>
      </c>
      <c r="R2063" t="s">
        <v>11634</v>
      </c>
      <c r="S2063">
        <v>55</v>
      </c>
      <c r="T2063">
        <v>374294</v>
      </c>
      <c r="U2063">
        <v>355349</v>
      </c>
      <c r="V2063">
        <v>0</v>
      </c>
      <c r="W2063" t="s">
        <v>11633</v>
      </c>
      <c r="X2063">
        <v>0</v>
      </c>
      <c r="Y2063" t="s">
        <v>11625</v>
      </c>
    </row>
    <row r="2064" spans="1:25">
      <c r="A2064" t="s">
        <v>8896</v>
      </c>
      <c r="B2064">
        <v>1</v>
      </c>
      <c r="C2064">
        <v>0</v>
      </c>
      <c r="D2064">
        <v>0</v>
      </c>
      <c r="E2064">
        <v>0</v>
      </c>
      <c r="F2064">
        <v>0</v>
      </c>
      <c r="G2064">
        <v>0</v>
      </c>
      <c r="H2064">
        <v>0</v>
      </c>
      <c r="I2064">
        <v>0</v>
      </c>
      <c r="J2064">
        <v>2017</v>
      </c>
      <c r="K2064" t="s">
        <v>623</v>
      </c>
      <c r="L2064" t="s">
        <v>7043</v>
      </c>
      <c r="M2064" t="s">
        <v>11660</v>
      </c>
      <c r="N2064" t="s">
        <v>11629</v>
      </c>
      <c r="O2064" s="1">
        <v>32112</v>
      </c>
      <c r="Q2064" t="s">
        <v>11635</v>
      </c>
      <c r="R2064" t="s">
        <v>11634</v>
      </c>
      <c r="S2064">
        <v>24</v>
      </c>
      <c r="T2064">
        <v>183804</v>
      </c>
      <c r="U2064">
        <v>137053</v>
      </c>
      <c r="V2064">
        <v>0</v>
      </c>
      <c r="W2064" t="s">
        <v>11633</v>
      </c>
      <c r="X2064">
        <v>0</v>
      </c>
      <c r="Y2064" t="s">
        <v>11625</v>
      </c>
    </row>
    <row r="2065" spans="1:25">
      <c r="A2065" t="s">
        <v>8896</v>
      </c>
      <c r="B2065">
        <v>1</v>
      </c>
      <c r="C2065">
        <v>0</v>
      </c>
      <c r="D2065">
        <v>0</v>
      </c>
      <c r="E2065">
        <v>0</v>
      </c>
      <c r="F2065">
        <v>0</v>
      </c>
      <c r="G2065">
        <v>0</v>
      </c>
      <c r="H2065">
        <v>0</v>
      </c>
      <c r="I2065">
        <v>0</v>
      </c>
      <c r="J2065">
        <v>2017</v>
      </c>
      <c r="K2065" t="s">
        <v>623</v>
      </c>
      <c r="L2065" t="s">
        <v>7426</v>
      </c>
      <c r="M2065" t="s">
        <v>11659</v>
      </c>
      <c r="N2065" t="s">
        <v>11629</v>
      </c>
      <c r="O2065" s="1">
        <v>30651</v>
      </c>
      <c r="Q2065" t="s">
        <v>11635</v>
      </c>
      <c r="R2065" t="s">
        <v>11634</v>
      </c>
      <c r="S2065">
        <v>78</v>
      </c>
      <c r="T2065">
        <v>472797</v>
      </c>
      <c r="U2065">
        <v>421669</v>
      </c>
      <c r="V2065">
        <v>0</v>
      </c>
      <c r="W2065" t="s">
        <v>11633</v>
      </c>
      <c r="X2065">
        <v>0</v>
      </c>
      <c r="Y2065" t="s">
        <v>11625</v>
      </c>
    </row>
    <row r="2066" spans="1:25">
      <c r="A2066" t="s">
        <v>8896</v>
      </c>
      <c r="B2066">
        <v>1</v>
      </c>
      <c r="C2066">
        <v>0</v>
      </c>
      <c r="D2066">
        <v>0</v>
      </c>
      <c r="E2066">
        <v>0</v>
      </c>
      <c r="F2066">
        <v>0</v>
      </c>
      <c r="G2066">
        <v>0</v>
      </c>
      <c r="H2066">
        <v>0</v>
      </c>
      <c r="I2066">
        <v>0</v>
      </c>
      <c r="J2066">
        <v>2017</v>
      </c>
      <c r="K2066" t="s">
        <v>623</v>
      </c>
      <c r="L2066" t="s">
        <v>7277</v>
      </c>
      <c r="M2066" t="s">
        <v>11658</v>
      </c>
      <c r="N2066" t="s">
        <v>11629</v>
      </c>
      <c r="O2066" s="1">
        <v>30133</v>
      </c>
      <c r="Q2066" t="s">
        <v>11635</v>
      </c>
      <c r="R2066" t="s">
        <v>11634</v>
      </c>
      <c r="S2066">
        <v>10.25</v>
      </c>
      <c r="T2066">
        <v>74970</v>
      </c>
      <c r="U2066">
        <v>71376</v>
      </c>
      <c r="V2066">
        <v>0</v>
      </c>
      <c r="W2066" t="s">
        <v>11633</v>
      </c>
      <c r="X2066">
        <v>0</v>
      </c>
      <c r="Y2066" t="s">
        <v>11625</v>
      </c>
    </row>
    <row r="2067" spans="1:25">
      <c r="A2067" t="s">
        <v>8896</v>
      </c>
      <c r="B2067">
        <v>1</v>
      </c>
      <c r="C2067">
        <v>0</v>
      </c>
      <c r="D2067">
        <v>0</v>
      </c>
      <c r="E2067">
        <v>0</v>
      </c>
      <c r="F2067">
        <v>0</v>
      </c>
      <c r="G2067">
        <v>0</v>
      </c>
      <c r="H2067">
        <v>0</v>
      </c>
      <c r="I2067">
        <v>0</v>
      </c>
      <c r="J2067">
        <v>2017</v>
      </c>
      <c r="K2067" t="s">
        <v>623</v>
      </c>
      <c r="L2067" t="s">
        <v>7279</v>
      </c>
      <c r="M2067" t="s">
        <v>11651</v>
      </c>
      <c r="N2067" t="s">
        <v>11629</v>
      </c>
      <c r="O2067" s="1">
        <v>32933</v>
      </c>
      <c r="Q2067" t="s">
        <v>11635</v>
      </c>
      <c r="R2067" t="s">
        <v>11634</v>
      </c>
      <c r="S2067">
        <v>10</v>
      </c>
      <c r="T2067">
        <v>56610</v>
      </c>
      <c r="U2067">
        <v>51206</v>
      </c>
      <c r="V2067">
        <v>0</v>
      </c>
      <c r="W2067" t="s">
        <v>11633</v>
      </c>
      <c r="X2067">
        <v>0</v>
      </c>
      <c r="Y2067" t="s">
        <v>11625</v>
      </c>
    </row>
    <row r="2068" spans="1:25">
      <c r="A2068" t="s">
        <v>8896</v>
      </c>
      <c r="B2068">
        <v>1</v>
      </c>
      <c r="C2068">
        <v>0</v>
      </c>
      <c r="D2068">
        <v>0</v>
      </c>
      <c r="E2068">
        <v>0</v>
      </c>
      <c r="F2068">
        <v>0</v>
      </c>
      <c r="G2068">
        <v>0</v>
      </c>
      <c r="H2068">
        <v>0</v>
      </c>
      <c r="I2068">
        <v>0</v>
      </c>
      <c r="J2068">
        <v>2017</v>
      </c>
      <c r="K2068" t="s">
        <v>623</v>
      </c>
      <c r="L2068" t="s">
        <v>7279</v>
      </c>
      <c r="M2068" t="s">
        <v>11650</v>
      </c>
      <c r="N2068" t="s">
        <v>11629</v>
      </c>
      <c r="O2068" s="1">
        <v>32933</v>
      </c>
      <c r="Q2068" t="s">
        <v>11635</v>
      </c>
      <c r="R2068" t="s">
        <v>11634</v>
      </c>
      <c r="S2068">
        <v>5.7</v>
      </c>
      <c r="T2068">
        <v>32262</v>
      </c>
      <c r="U2068">
        <v>29182</v>
      </c>
      <c r="V2068">
        <v>0</v>
      </c>
      <c r="W2068" t="s">
        <v>11633</v>
      </c>
      <c r="X2068">
        <v>0</v>
      </c>
      <c r="Y2068" t="s">
        <v>11625</v>
      </c>
    </row>
    <row r="2069" spans="1:25">
      <c r="A2069" t="s">
        <v>8896</v>
      </c>
      <c r="B2069">
        <v>1</v>
      </c>
      <c r="C2069">
        <v>0</v>
      </c>
      <c r="D2069">
        <v>0</v>
      </c>
      <c r="E2069">
        <v>0</v>
      </c>
      <c r="F2069">
        <v>0</v>
      </c>
      <c r="G2069">
        <v>0</v>
      </c>
      <c r="H2069">
        <v>0</v>
      </c>
      <c r="I2069">
        <v>0</v>
      </c>
      <c r="J2069">
        <v>2017</v>
      </c>
      <c r="K2069" t="s">
        <v>623</v>
      </c>
      <c r="L2069" t="s">
        <v>7279</v>
      </c>
      <c r="M2069" t="s">
        <v>11657</v>
      </c>
      <c r="N2069" t="s">
        <v>11629</v>
      </c>
      <c r="O2069" s="1">
        <v>32933</v>
      </c>
      <c r="Q2069" t="s">
        <v>11635</v>
      </c>
      <c r="R2069" t="s">
        <v>11634</v>
      </c>
      <c r="S2069">
        <v>4</v>
      </c>
      <c r="T2069">
        <v>22645</v>
      </c>
      <c r="U2069">
        <v>20485</v>
      </c>
      <c r="V2069">
        <v>0</v>
      </c>
      <c r="W2069" t="s">
        <v>11633</v>
      </c>
      <c r="X2069">
        <v>0</v>
      </c>
      <c r="Y2069" t="s">
        <v>11625</v>
      </c>
    </row>
    <row r="2070" spans="1:25">
      <c r="A2070" t="s">
        <v>8896</v>
      </c>
      <c r="B2070">
        <v>1</v>
      </c>
      <c r="C2070">
        <v>0</v>
      </c>
      <c r="D2070">
        <v>0</v>
      </c>
      <c r="E2070">
        <v>0</v>
      </c>
      <c r="F2070">
        <v>0</v>
      </c>
      <c r="G2070">
        <v>0</v>
      </c>
      <c r="H2070">
        <v>0</v>
      </c>
      <c r="I2070">
        <v>0</v>
      </c>
      <c r="J2070">
        <v>2017</v>
      </c>
      <c r="K2070" t="s">
        <v>623</v>
      </c>
      <c r="L2070" t="s">
        <v>7281</v>
      </c>
      <c r="M2070" t="s">
        <v>11651</v>
      </c>
      <c r="N2070" t="s">
        <v>11629</v>
      </c>
      <c r="O2070" s="1">
        <v>32540</v>
      </c>
      <c r="Q2070" t="s">
        <v>11635</v>
      </c>
      <c r="R2070" t="s">
        <v>11634</v>
      </c>
      <c r="S2070">
        <v>53.97</v>
      </c>
      <c r="T2070">
        <v>370464</v>
      </c>
      <c r="U2070">
        <v>347259</v>
      </c>
      <c r="V2070">
        <v>0</v>
      </c>
      <c r="W2070" t="s">
        <v>11633</v>
      </c>
      <c r="X2070">
        <v>0</v>
      </c>
      <c r="Y2070" t="s">
        <v>11625</v>
      </c>
    </row>
    <row r="2071" spans="1:25">
      <c r="A2071" t="s">
        <v>8896</v>
      </c>
      <c r="B2071">
        <v>1</v>
      </c>
      <c r="C2071">
        <v>0</v>
      </c>
      <c r="D2071">
        <v>0</v>
      </c>
      <c r="E2071">
        <v>0</v>
      </c>
      <c r="F2071">
        <v>0</v>
      </c>
      <c r="G2071">
        <v>0</v>
      </c>
      <c r="H2071">
        <v>0</v>
      </c>
      <c r="I2071">
        <v>0</v>
      </c>
      <c r="J2071">
        <v>2017</v>
      </c>
      <c r="K2071" t="s">
        <v>623</v>
      </c>
      <c r="L2071" t="s">
        <v>6263</v>
      </c>
      <c r="M2071" t="s">
        <v>11656</v>
      </c>
      <c r="N2071" t="s">
        <v>11629</v>
      </c>
      <c r="O2071" s="1">
        <v>30742</v>
      </c>
      <c r="Q2071" t="s">
        <v>11635</v>
      </c>
      <c r="R2071" t="s">
        <v>11634</v>
      </c>
      <c r="S2071">
        <v>48.5</v>
      </c>
      <c r="T2071">
        <v>251715</v>
      </c>
      <c r="U2071">
        <v>231065</v>
      </c>
      <c r="V2071">
        <v>0</v>
      </c>
      <c r="W2071" t="s">
        <v>11633</v>
      </c>
      <c r="X2071">
        <v>0</v>
      </c>
      <c r="Y2071" t="s">
        <v>11625</v>
      </c>
    </row>
    <row r="2072" spans="1:25">
      <c r="A2072" t="s">
        <v>8896</v>
      </c>
      <c r="B2072">
        <v>1</v>
      </c>
      <c r="C2072">
        <v>0</v>
      </c>
      <c r="D2072">
        <v>0</v>
      </c>
      <c r="E2072">
        <v>0</v>
      </c>
      <c r="F2072">
        <v>0</v>
      </c>
      <c r="G2072">
        <v>0</v>
      </c>
      <c r="H2072">
        <v>0</v>
      </c>
      <c r="I2072">
        <v>0</v>
      </c>
      <c r="J2072">
        <v>2017</v>
      </c>
      <c r="K2072" t="s">
        <v>623</v>
      </c>
      <c r="L2072" t="s">
        <v>6263</v>
      </c>
      <c r="M2072" t="s">
        <v>11655</v>
      </c>
      <c r="N2072" t="s">
        <v>11629</v>
      </c>
      <c r="O2072" s="1">
        <v>30742</v>
      </c>
      <c r="Q2072" t="s">
        <v>11635</v>
      </c>
      <c r="R2072" t="s">
        <v>11634</v>
      </c>
      <c r="S2072">
        <v>48.5</v>
      </c>
      <c r="T2072">
        <v>258866</v>
      </c>
      <c r="U2072">
        <v>237667</v>
      </c>
      <c r="V2072">
        <v>0</v>
      </c>
      <c r="W2072" t="s">
        <v>11633</v>
      </c>
      <c r="X2072">
        <v>0</v>
      </c>
      <c r="Y2072" t="s">
        <v>11625</v>
      </c>
    </row>
    <row r="2073" spans="1:25">
      <c r="A2073" t="s">
        <v>8896</v>
      </c>
      <c r="B2073">
        <v>1</v>
      </c>
      <c r="C2073">
        <v>0</v>
      </c>
      <c r="D2073">
        <v>0</v>
      </c>
      <c r="E2073">
        <v>0</v>
      </c>
      <c r="F2073">
        <v>0</v>
      </c>
      <c r="G2073">
        <v>0</v>
      </c>
      <c r="H2073">
        <v>0</v>
      </c>
      <c r="I2073">
        <v>0</v>
      </c>
      <c r="J2073">
        <v>2017</v>
      </c>
      <c r="K2073" t="s">
        <v>623</v>
      </c>
      <c r="L2073" t="s">
        <v>7330</v>
      </c>
      <c r="M2073" t="s">
        <v>11654</v>
      </c>
      <c r="N2073" t="s">
        <v>11629</v>
      </c>
      <c r="O2073" s="1">
        <v>34121</v>
      </c>
      <c r="Q2073" t="s">
        <v>11635</v>
      </c>
      <c r="R2073" t="s">
        <v>11634</v>
      </c>
      <c r="S2073">
        <v>48</v>
      </c>
      <c r="T2073">
        <v>239014</v>
      </c>
      <c r="U2073">
        <v>144281</v>
      </c>
      <c r="V2073">
        <v>0</v>
      </c>
      <c r="W2073" t="s">
        <v>11633</v>
      </c>
      <c r="X2073">
        <v>0</v>
      </c>
      <c r="Y2073" t="s">
        <v>11625</v>
      </c>
    </row>
    <row r="2074" spans="1:25">
      <c r="A2074" t="s">
        <v>8896</v>
      </c>
      <c r="B2074">
        <v>1</v>
      </c>
      <c r="C2074">
        <v>0</v>
      </c>
      <c r="D2074">
        <v>0</v>
      </c>
      <c r="E2074">
        <v>0</v>
      </c>
      <c r="F2074">
        <v>0</v>
      </c>
      <c r="G2074">
        <v>0</v>
      </c>
      <c r="H2074">
        <v>0</v>
      </c>
      <c r="I2074">
        <v>0</v>
      </c>
      <c r="J2074">
        <v>2017</v>
      </c>
      <c r="K2074" t="s">
        <v>623</v>
      </c>
      <c r="L2074" t="s">
        <v>7330</v>
      </c>
      <c r="M2074" t="s">
        <v>11653</v>
      </c>
      <c r="N2074" t="s">
        <v>11629</v>
      </c>
      <c r="O2074" s="1">
        <v>38742</v>
      </c>
      <c r="Q2074" t="s">
        <v>11635</v>
      </c>
      <c r="R2074" t="s">
        <v>11634</v>
      </c>
      <c r="S2074">
        <v>16</v>
      </c>
      <c r="T2074">
        <v>90552</v>
      </c>
      <c r="U2074">
        <v>29510</v>
      </c>
      <c r="V2074">
        <v>0</v>
      </c>
      <c r="W2074" t="s">
        <v>11633</v>
      </c>
      <c r="X2074">
        <v>0</v>
      </c>
      <c r="Y2074" t="s">
        <v>11625</v>
      </c>
    </row>
    <row r="2075" spans="1:25">
      <c r="A2075" t="s">
        <v>8896</v>
      </c>
      <c r="B2075">
        <v>1</v>
      </c>
      <c r="C2075">
        <v>0</v>
      </c>
      <c r="D2075">
        <v>0</v>
      </c>
      <c r="E2075">
        <v>0</v>
      </c>
      <c r="F2075">
        <v>0</v>
      </c>
      <c r="G2075">
        <v>0</v>
      </c>
      <c r="H2075">
        <v>0</v>
      </c>
      <c r="I2075">
        <v>0</v>
      </c>
      <c r="J2075">
        <v>2017</v>
      </c>
      <c r="K2075" t="s">
        <v>623</v>
      </c>
      <c r="L2075" t="s">
        <v>7330</v>
      </c>
      <c r="M2075" t="s">
        <v>11652</v>
      </c>
      <c r="N2075" t="s">
        <v>11629</v>
      </c>
      <c r="O2075" s="1">
        <v>39542</v>
      </c>
      <c r="Q2075" t="s">
        <v>11635</v>
      </c>
      <c r="R2075" t="s">
        <v>11634</v>
      </c>
      <c r="S2075">
        <v>16</v>
      </c>
      <c r="T2075">
        <v>119490</v>
      </c>
      <c r="U2075">
        <v>112448</v>
      </c>
      <c r="V2075">
        <v>0</v>
      </c>
      <c r="W2075" t="s">
        <v>11633</v>
      </c>
      <c r="X2075">
        <v>0</v>
      </c>
      <c r="Y2075" t="s">
        <v>11625</v>
      </c>
    </row>
    <row r="2076" spans="1:25">
      <c r="A2076" t="s">
        <v>8896</v>
      </c>
      <c r="B2076">
        <v>1</v>
      </c>
      <c r="C2076">
        <v>0</v>
      </c>
      <c r="D2076">
        <v>0</v>
      </c>
      <c r="E2076">
        <v>0</v>
      </c>
      <c r="F2076">
        <v>0</v>
      </c>
      <c r="G2076">
        <v>0</v>
      </c>
      <c r="H2076">
        <v>0</v>
      </c>
      <c r="I2076">
        <v>0</v>
      </c>
      <c r="J2076">
        <v>2017</v>
      </c>
      <c r="K2076" t="s">
        <v>623</v>
      </c>
      <c r="L2076" t="s">
        <v>7706</v>
      </c>
      <c r="M2076" t="s">
        <v>11651</v>
      </c>
      <c r="N2076" t="s">
        <v>11629</v>
      </c>
      <c r="O2076" s="1">
        <v>31382</v>
      </c>
      <c r="Q2076" t="s">
        <v>11635</v>
      </c>
      <c r="R2076" t="s">
        <v>11634</v>
      </c>
      <c r="S2076">
        <v>30.16</v>
      </c>
      <c r="T2076">
        <v>290786</v>
      </c>
      <c r="U2076">
        <v>250369</v>
      </c>
      <c r="V2076">
        <v>0</v>
      </c>
      <c r="W2076" t="s">
        <v>11633</v>
      </c>
      <c r="X2076">
        <v>0</v>
      </c>
      <c r="Y2076" t="s">
        <v>11625</v>
      </c>
    </row>
    <row r="2077" spans="1:25">
      <c r="A2077" t="s">
        <v>8896</v>
      </c>
      <c r="B2077">
        <v>1</v>
      </c>
      <c r="C2077">
        <v>0</v>
      </c>
      <c r="D2077">
        <v>0</v>
      </c>
      <c r="E2077">
        <v>0</v>
      </c>
      <c r="F2077">
        <v>0</v>
      </c>
      <c r="G2077">
        <v>0</v>
      </c>
      <c r="H2077">
        <v>0</v>
      </c>
      <c r="I2077">
        <v>0</v>
      </c>
      <c r="J2077">
        <v>2017</v>
      </c>
      <c r="K2077" t="s">
        <v>623</v>
      </c>
      <c r="L2077" t="s">
        <v>7706</v>
      </c>
      <c r="M2077" t="s">
        <v>11650</v>
      </c>
      <c r="N2077" t="s">
        <v>11629</v>
      </c>
      <c r="O2077" s="1">
        <v>31382</v>
      </c>
      <c r="Q2077" t="s">
        <v>11635</v>
      </c>
      <c r="R2077" t="s">
        <v>11634</v>
      </c>
      <c r="S2077">
        <v>9.56</v>
      </c>
      <c r="T2077">
        <v>69990</v>
      </c>
      <c r="U2077">
        <v>60175</v>
      </c>
      <c r="V2077">
        <v>0</v>
      </c>
      <c r="W2077" t="s">
        <v>11633</v>
      </c>
      <c r="X2077">
        <v>0</v>
      </c>
      <c r="Y2077" t="s">
        <v>11625</v>
      </c>
    </row>
    <row r="2078" spans="1:25">
      <c r="A2078" t="s">
        <v>8896</v>
      </c>
      <c r="B2078">
        <v>1</v>
      </c>
      <c r="C2078">
        <v>0</v>
      </c>
      <c r="D2078">
        <v>0</v>
      </c>
      <c r="E2078">
        <v>0</v>
      </c>
      <c r="F2078">
        <v>0</v>
      </c>
      <c r="G2078">
        <v>0</v>
      </c>
      <c r="H2078">
        <v>0</v>
      </c>
      <c r="I2078">
        <v>0</v>
      </c>
      <c r="J2078">
        <v>2017</v>
      </c>
      <c r="K2078" t="s">
        <v>623</v>
      </c>
      <c r="L2078" t="s">
        <v>6868</v>
      </c>
      <c r="M2078" t="s">
        <v>11649</v>
      </c>
      <c r="N2078" t="s">
        <v>11629</v>
      </c>
      <c r="O2078" s="1">
        <v>26268</v>
      </c>
      <c r="Q2078" t="s">
        <v>11635</v>
      </c>
      <c r="R2078" t="s">
        <v>11634</v>
      </c>
      <c r="S2078">
        <v>55</v>
      </c>
      <c r="T2078">
        <v>349310</v>
      </c>
      <c r="U2078">
        <v>333762</v>
      </c>
      <c r="V2078">
        <v>0</v>
      </c>
      <c r="W2078" t="s">
        <v>11633</v>
      </c>
      <c r="X2078">
        <v>0</v>
      </c>
      <c r="Y2078" t="s">
        <v>11625</v>
      </c>
    </row>
    <row r="2079" spans="1:25">
      <c r="A2079" t="s">
        <v>8896</v>
      </c>
      <c r="B2079">
        <v>1</v>
      </c>
      <c r="C2079">
        <v>0</v>
      </c>
      <c r="D2079">
        <v>0</v>
      </c>
      <c r="E2079">
        <v>0</v>
      </c>
      <c r="F2079">
        <v>0</v>
      </c>
      <c r="G2079">
        <v>0</v>
      </c>
      <c r="H2079">
        <v>0</v>
      </c>
      <c r="I2079">
        <v>0</v>
      </c>
      <c r="J2079">
        <v>2017</v>
      </c>
      <c r="K2079" t="s">
        <v>623</v>
      </c>
      <c r="L2079" t="s">
        <v>6868</v>
      </c>
      <c r="M2079" t="s">
        <v>11648</v>
      </c>
      <c r="N2079" t="s">
        <v>11629</v>
      </c>
      <c r="O2079" s="1">
        <v>26268</v>
      </c>
      <c r="Q2079" t="s">
        <v>11635</v>
      </c>
      <c r="R2079" t="s">
        <v>11634</v>
      </c>
      <c r="S2079">
        <v>55</v>
      </c>
      <c r="T2079">
        <v>362421</v>
      </c>
      <c r="U2079">
        <v>346288</v>
      </c>
      <c r="V2079">
        <v>0</v>
      </c>
      <c r="W2079" t="s">
        <v>11633</v>
      </c>
      <c r="X2079">
        <v>0</v>
      </c>
      <c r="Y2079" t="s">
        <v>11625</v>
      </c>
    </row>
    <row r="2080" spans="1:25">
      <c r="A2080" t="s">
        <v>8896</v>
      </c>
      <c r="B2080">
        <v>1</v>
      </c>
      <c r="C2080">
        <v>0</v>
      </c>
      <c r="D2080">
        <v>0</v>
      </c>
      <c r="E2080">
        <v>0</v>
      </c>
      <c r="F2080">
        <v>0</v>
      </c>
      <c r="G2080">
        <v>0</v>
      </c>
      <c r="H2080">
        <v>0</v>
      </c>
      <c r="I2080">
        <v>0</v>
      </c>
      <c r="J2080">
        <v>2017</v>
      </c>
      <c r="K2080" t="s">
        <v>623</v>
      </c>
      <c r="L2080" t="s">
        <v>7224</v>
      </c>
      <c r="M2080" t="s">
        <v>11647</v>
      </c>
      <c r="N2080" t="s">
        <v>11629</v>
      </c>
      <c r="O2080" s="1">
        <v>26299</v>
      </c>
      <c r="Q2080" t="s">
        <v>11635</v>
      </c>
      <c r="R2080" t="s">
        <v>11634</v>
      </c>
      <c r="S2080">
        <v>55</v>
      </c>
      <c r="T2080">
        <v>349534</v>
      </c>
      <c r="U2080">
        <v>330522</v>
      </c>
      <c r="V2080">
        <v>0</v>
      </c>
      <c r="W2080" t="s">
        <v>11633</v>
      </c>
      <c r="X2080">
        <v>0</v>
      </c>
      <c r="Y2080" t="s">
        <v>11625</v>
      </c>
    </row>
    <row r="2081" spans="1:25">
      <c r="A2081" t="s">
        <v>8896</v>
      </c>
      <c r="B2081">
        <v>1</v>
      </c>
      <c r="C2081">
        <v>0</v>
      </c>
      <c r="D2081">
        <v>0</v>
      </c>
      <c r="E2081">
        <v>0</v>
      </c>
      <c r="F2081">
        <v>0</v>
      </c>
      <c r="G2081">
        <v>0</v>
      </c>
      <c r="H2081">
        <v>0</v>
      </c>
      <c r="I2081">
        <v>0</v>
      </c>
      <c r="J2081">
        <v>2017</v>
      </c>
      <c r="K2081" t="s">
        <v>623</v>
      </c>
      <c r="L2081" t="s">
        <v>7224</v>
      </c>
      <c r="M2081" t="s">
        <v>11646</v>
      </c>
      <c r="N2081" t="s">
        <v>11629</v>
      </c>
      <c r="O2081" s="1">
        <v>26299</v>
      </c>
      <c r="Q2081" t="s">
        <v>11635</v>
      </c>
      <c r="R2081" t="s">
        <v>11634</v>
      </c>
      <c r="S2081">
        <v>55</v>
      </c>
      <c r="T2081">
        <v>348669</v>
      </c>
      <c r="U2081">
        <v>329703</v>
      </c>
      <c r="V2081">
        <v>0</v>
      </c>
      <c r="W2081" t="s">
        <v>11633</v>
      </c>
      <c r="X2081">
        <v>0</v>
      </c>
      <c r="Y2081" t="s">
        <v>11625</v>
      </c>
    </row>
    <row r="2082" spans="1:25">
      <c r="A2082" t="s">
        <v>8896</v>
      </c>
      <c r="B2082">
        <v>1</v>
      </c>
      <c r="C2082">
        <v>0</v>
      </c>
      <c r="D2082">
        <v>0</v>
      </c>
      <c r="E2082">
        <v>0</v>
      </c>
      <c r="F2082">
        <v>0</v>
      </c>
      <c r="G2082">
        <v>0</v>
      </c>
      <c r="H2082">
        <v>0</v>
      </c>
      <c r="I2082">
        <v>0</v>
      </c>
      <c r="J2082">
        <v>2017</v>
      </c>
      <c r="K2082" t="s">
        <v>623</v>
      </c>
      <c r="L2082" t="s">
        <v>6480</v>
      </c>
      <c r="M2082" t="s">
        <v>11644</v>
      </c>
      <c r="N2082" t="s">
        <v>11629</v>
      </c>
      <c r="O2082" s="1">
        <v>27395</v>
      </c>
      <c r="Q2082" t="s">
        <v>11635</v>
      </c>
      <c r="R2082" t="s">
        <v>11634</v>
      </c>
      <c r="S2082">
        <v>110</v>
      </c>
      <c r="T2082">
        <v>650832</v>
      </c>
      <c r="U2082">
        <v>611038</v>
      </c>
      <c r="V2082">
        <v>0</v>
      </c>
      <c r="W2082" t="s">
        <v>11633</v>
      </c>
      <c r="X2082">
        <v>0</v>
      </c>
      <c r="Y2082" t="s">
        <v>11625</v>
      </c>
    </row>
    <row r="2083" spans="1:25">
      <c r="A2083" t="s">
        <v>8896</v>
      </c>
      <c r="B2083">
        <v>1</v>
      </c>
      <c r="C2083">
        <v>0</v>
      </c>
      <c r="D2083">
        <v>0</v>
      </c>
      <c r="E2083">
        <v>0</v>
      </c>
      <c r="F2083">
        <v>0</v>
      </c>
      <c r="G2083">
        <v>0</v>
      </c>
      <c r="H2083">
        <v>0</v>
      </c>
      <c r="I2083">
        <v>0</v>
      </c>
      <c r="J2083">
        <v>2017</v>
      </c>
      <c r="K2083" t="s">
        <v>623</v>
      </c>
      <c r="L2083" t="s">
        <v>6349</v>
      </c>
      <c r="M2083" t="s">
        <v>11643</v>
      </c>
      <c r="N2083" t="s">
        <v>11629</v>
      </c>
      <c r="O2083" s="1">
        <v>28856</v>
      </c>
      <c r="Q2083" t="s">
        <v>11635</v>
      </c>
      <c r="R2083" t="s">
        <v>11634</v>
      </c>
      <c r="S2083">
        <v>110</v>
      </c>
      <c r="T2083">
        <v>420181</v>
      </c>
      <c r="U2083">
        <v>390847</v>
      </c>
      <c r="V2083">
        <v>0</v>
      </c>
      <c r="W2083" t="s">
        <v>11633</v>
      </c>
      <c r="X2083">
        <v>0</v>
      </c>
      <c r="Y2083" t="s">
        <v>11625</v>
      </c>
    </row>
    <row r="2084" spans="1:25">
      <c r="A2084" t="s">
        <v>8896</v>
      </c>
      <c r="B2084">
        <v>1</v>
      </c>
      <c r="C2084">
        <v>0</v>
      </c>
      <c r="D2084">
        <v>0</v>
      </c>
      <c r="E2084">
        <v>0</v>
      </c>
      <c r="F2084">
        <v>0</v>
      </c>
      <c r="G2084">
        <v>0</v>
      </c>
      <c r="H2084">
        <v>0</v>
      </c>
      <c r="I2084">
        <v>0</v>
      </c>
      <c r="J2084">
        <v>2017</v>
      </c>
      <c r="K2084" t="s">
        <v>623</v>
      </c>
      <c r="L2084" t="s">
        <v>6198</v>
      </c>
      <c r="M2084" t="s">
        <v>11642</v>
      </c>
      <c r="N2084" t="s">
        <v>11629</v>
      </c>
      <c r="O2084" s="1">
        <v>29221</v>
      </c>
      <c r="Q2084" t="s">
        <v>11635</v>
      </c>
      <c r="R2084" t="s">
        <v>11634</v>
      </c>
      <c r="S2084">
        <v>95</v>
      </c>
      <c r="T2084">
        <v>407218</v>
      </c>
      <c r="U2084">
        <v>372407</v>
      </c>
      <c r="V2084">
        <v>0</v>
      </c>
      <c r="W2084" t="s">
        <v>11633</v>
      </c>
      <c r="X2084">
        <v>0</v>
      </c>
      <c r="Y2084" t="s">
        <v>11625</v>
      </c>
    </row>
    <row r="2085" spans="1:25">
      <c r="A2085" t="s">
        <v>8896</v>
      </c>
      <c r="B2085">
        <v>1</v>
      </c>
      <c r="C2085">
        <v>0</v>
      </c>
      <c r="D2085">
        <v>0</v>
      </c>
      <c r="E2085">
        <v>0</v>
      </c>
      <c r="F2085">
        <v>0</v>
      </c>
      <c r="G2085">
        <v>0</v>
      </c>
      <c r="H2085">
        <v>0</v>
      </c>
      <c r="I2085">
        <v>0</v>
      </c>
      <c r="J2085">
        <v>2017</v>
      </c>
      <c r="K2085" t="s">
        <v>623</v>
      </c>
      <c r="L2085" t="s">
        <v>7557</v>
      </c>
      <c r="M2085" t="s">
        <v>11641</v>
      </c>
      <c r="N2085" t="s">
        <v>11629</v>
      </c>
      <c r="O2085" s="1">
        <v>29221</v>
      </c>
      <c r="Q2085" t="s">
        <v>11635</v>
      </c>
      <c r="R2085" t="s">
        <v>11634</v>
      </c>
      <c r="S2085">
        <v>117.5</v>
      </c>
      <c r="T2085">
        <v>453062</v>
      </c>
      <c r="U2085">
        <v>420072</v>
      </c>
      <c r="V2085">
        <v>0</v>
      </c>
      <c r="W2085" t="s">
        <v>11633</v>
      </c>
      <c r="X2085">
        <v>0</v>
      </c>
      <c r="Y2085" t="s">
        <v>11625</v>
      </c>
    </row>
    <row r="2086" spans="1:25">
      <c r="A2086" t="s">
        <v>8896</v>
      </c>
      <c r="B2086">
        <v>1</v>
      </c>
      <c r="C2086">
        <v>0</v>
      </c>
      <c r="D2086">
        <v>0</v>
      </c>
      <c r="E2086">
        <v>0</v>
      </c>
      <c r="F2086">
        <v>0</v>
      </c>
      <c r="G2086">
        <v>0</v>
      </c>
      <c r="H2086">
        <v>0</v>
      </c>
      <c r="I2086">
        <v>0</v>
      </c>
      <c r="J2086">
        <v>2017</v>
      </c>
      <c r="K2086" t="s">
        <v>623</v>
      </c>
      <c r="L2086" t="s">
        <v>7044</v>
      </c>
      <c r="M2086" t="s">
        <v>11640</v>
      </c>
      <c r="N2086" t="s">
        <v>11629</v>
      </c>
      <c r="O2086" s="1">
        <v>31747</v>
      </c>
      <c r="Q2086" t="s">
        <v>11635</v>
      </c>
      <c r="R2086" t="s">
        <v>11634</v>
      </c>
      <c r="S2086">
        <v>24.4</v>
      </c>
      <c r="T2086">
        <v>155877</v>
      </c>
      <c r="U2086">
        <v>103533</v>
      </c>
      <c r="V2086">
        <v>0</v>
      </c>
      <c r="W2086" t="s">
        <v>11633</v>
      </c>
      <c r="X2086">
        <v>0</v>
      </c>
      <c r="Y2086" t="s">
        <v>11625</v>
      </c>
    </row>
    <row r="2087" spans="1:25">
      <c r="A2087" t="s">
        <v>8896</v>
      </c>
      <c r="B2087">
        <v>1</v>
      </c>
      <c r="C2087">
        <v>0</v>
      </c>
      <c r="D2087">
        <v>0</v>
      </c>
      <c r="E2087">
        <v>0</v>
      </c>
      <c r="F2087">
        <v>0</v>
      </c>
      <c r="G2087">
        <v>0</v>
      </c>
      <c r="H2087">
        <v>0</v>
      </c>
      <c r="I2087">
        <v>0</v>
      </c>
      <c r="J2087">
        <v>2017</v>
      </c>
      <c r="K2087" t="s">
        <v>623</v>
      </c>
      <c r="L2087" t="s">
        <v>8901</v>
      </c>
      <c r="M2087" t="s">
        <v>11638</v>
      </c>
      <c r="N2087" t="s">
        <v>11629</v>
      </c>
      <c r="O2087" s="1">
        <v>32478</v>
      </c>
      <c r="Q2087" t="s">
        <v>11635</v>
      </c>
      <c r="R2087" t="s">
        <v>11634</v>
      </c>
      <c r="S2087">
        <v>14.4</v>
      </c>
      <c r="T2087">
        <v>0.12</v>
      </c>
      <c r="U2087">
        <v>0.12</v>
      </c>
      <c r="V2087">
        <v>0</v>
      </c>
      <c r="W2087" t="s">
        <v>11633</v>
      </c>
      <c r="X2087">
        <v>0</v>
      </c>
      <c r="Y2087" t="s">
        <v>11625</v>
      </c>
    </row>
    <row r="2088" spans="1:25">
      <c r="A2088" t="s">
        <v>8896</v>
      </c>
      <c r="B2088">
        <v>1</v>
      </c>
      <c r="C2088">
        <v>0</v>
      </c>
      <c r="D2088">
        <v>0</v>
      </c>
      <c r="E2088">
        <v>0</v>
      </c>
      <c r="F2088">
        <v>0</v>
      </c>
      <c r="G2088">
        <v>0</v>
      </c>
      <c r="H2088">
        <v>0</v>
      </c>
      <c r="I2088">
        <v>0</v>
      </c>
      <c r="J2088">
        <v>2017</v>
      </c>
      <c r="K2088" t="s">
        <v>623</v>
      </c>
      <c r="L2088" t="s">
        <v>7042</v>
      </c>
      <c r="M2088" t="s">
        <v>4856</v>
      </c>
      <c r="N2088" t="s">
        <v>11629</v>
      </c>
      <c r="O2088" s="1">
        <v>32843</v>
      </c>
      <c r="Q2088" t="s">
        <v>11635</v>
      </c>
      <c r="R2088" t="s">
        <v>11634</v>
      </c>
      <c r="S2088">
        <v>14.4</v>
      </c>
      <c r="T2088">
        <v>0.12</v>
      </c>
      <c r="U2088">
        <v>0.12</v>
      </c>
      <c r="V2088">
        <v>0</v>
      </c>
      <c r="W2088" t="s">
        <v>11633</v>
      </c>
      <c r="X2088">
        <v>0</v>
      </c>
      <c r="Y2088" t="s">
        <v>11625</v>
      </c>
    </row>
    <row r="2089" spans="1:25">
      <c r="A2089" t="s">
        <v>8896</v>
      </c>
      <c r="B2089">
        <v>1</v>
      </c>
      <c r="C2089">
        <v>0</v>
      </c>
      <c r="D2089">
        <v>0</v>
      </c>
      <c r="E2089">
        <v>0</v>
      </c>
      <c r="F2089">
        <v>0</v>
      </c>
      <c r="G2089">
        <v>0</v>
      </c>
      <c r="H2089">
        <v>0</v>
      </c>
      <c r="I2089">
        <v>0</v>
      </c>
      <c r="J2089">
        <v>2017</v>
      </c>
      <c r="K2089" t="s">
        <v>623</v>
      </c>
      <c r="L2089" t="s">
        <v>6295</v>
      </c>
      <c r="M2089">
        <v>1</v>
      </c>
      <c r="N2089" t="s">
        <v>11629</v>
      </c>
      <c r="O2089" s="1">
        <v>36733</v>
      </c>
      <c r="Q2089" t="s">
        <v>11635</v>
      </c>
      <c r="R2089" t="s">
        <v>11634</v>
      </c>
      <c r="S2089">
        <v>11.5</v>
      </c>
      <c r="T2089">
        <v>73464</v>
      </c>
      <c r="U2089">
        <v>73078</v>
      </c>
      <c r="V2089">
        <v>0</v>
      </c>
      <c r="W2089" t="s">
        <v>11633</v>
      </c>
      <c r="X2089">
        <v>0</v>
      </c>
      <c r="Y2089" t="s">
        <v>11625</v>
      </c>
    </row>
    <row r="2090" spans="1:25">
      <c r="A2090" t="s">
        <v>8896</v>
      </c>
      <c r="B2090">
        <v>1</v>
      </c>
      <c r="C2090">
        <v>0</v>
      </c>
      <c r="D2090">
        <v>0</v>
      </c>
      <c r="E2090">
        <v>0</v>
      </c>
      <c r="F2090">
        <v>0</v>
      </c>
      <c r="G2090">
        <v>0</v>
      </c>
      <c r="H2090">
        <v>0</v>
      </c>
      <c r="I2090">
        <v>0</v>
      </c>
      <c r="J2090">
        <v>2017</v>
      </c>
      <c r="K2090" t="s">
        <v>623</v>
      </c>
      <c r="L2090" t="s">
        <v>6218</v>
      </c>
      <c r="M2090">
        <v>1</v>
      </c>
      <c r="N2090" t="s">
        <v>11637</v>
      </c>
      <c r="O2090" s="1">
        <v>31079</v>
      </c>
      <c r="Q2090" t="s">
        <v>11635</v>
      </c>
      <c r="R2090" t="s">
        <v>11634</v>
      </c>
      <c r="S2090">
        <v>55</v>
      </c>
      <c r="T2090">
        <v>0.09</v>
      </c>
      <c r="U2090">
        <v>0.09</v>
      </c>
      <c r="V2090">
        <v>0</v>
      </c>
      <c r="W2090" t="s">
        <v>11633</v>
      </c>
      <c r="X2090">
        <v>0</v>
      </c>
      <c r="Y2090" t="s">
        <v>11625</v>
      </c>
    </row>
    <row r="2091" spans="1:25">
      <c r="A2091" t="s">
        <v>8896</v>
      </c>
      <c r="B2091">
        <v>1</v>
      </c>
      <c r="C2091">
        <v>0</v>
      </c>
      <c r="D2091">
        <v>0</v>
      </c>
      <c r="E2091">
        <v>0</v>
      </c>
      <c r="F2091">
        <v>0</v>
      </c>
      <c r="G2091">
        <v>0</v>
      </c>
      <c r="H2091">
        <v>0</v>
      </c>
      <c r="I2091">
        <v>0</v>
      </c>
      <c r="J2091">
        <v>2017</v>
      </c>
      <c r="K2091" t="s">
        <v>623</v>
      </c>
      <c r="L2091" t="s">
        <v>6987</v>
      </c>
      <c r="M2091">
        <v>1</v>
      </c>
      <c r="N2091" t="s">
        <v>11629</v>
      </c>
      <c r="O2091" s="1">
        <v>39814</v>
      </c>
      <c r="Q2091" t="s">
        <v>11635</v>
      </c>
      <c r="R2091" t="s">
        <v>11634</v>
      </c>
      <c r="S2091">
        <v>49.9</v>
      </c>
      <c r="T2091">
        <v>96706</v>
      </c>
      <c r="U2091">
        <v>54144</v>
      </c>
      <c r="V2091">
        <v>0</v>
      </c>
      <c r="W2091" t="s">
        <v>11633</v>
      </c>
      <c r="X2091">
        <v>0</v>
      </c>
      <c r="Y2091" t="s">
        <v>11625</v>
      </c>
    </row>
    <row r="2092" spans="1:25">
      <c r="A2092" t="s">
        <v>8896</v>
      </c>
      <c r="B2092">
        <v>1</v>
      </c>
      <c r="C2092">
        <v>0</v>
      </c>
      <c r="D2092">
        <v>0</v>
      </c>
      <c r="E2092">
        <v>0</v>
      </c>
      <c r="F2092">
        <v>0</v>
      </c>
      <c r="G2092">
        <v>0</v>
      </c>
      <c r="H2092">
        <v>0</v>
      </c>
      <c r="I2092">
        <v>0</v>
      </c>
      <c r="J2092">
        <v>2017</v>
      </c>
      <c r="K2092" t="s">
        <v>623</v>
      </c>
      <c r="L2092" t="s">
        <v>6751</v>
      </c>
      <c r="M2092">
        <v>1</v>
      </c>
      <c r="N2092" t="s">
        <v>11629</v>
      </c>
      <c r="O2092" s="1">
        <v>40977</v>
      </c>
      <c r="Q2092" t="s">
        <v>11635</v>
      </c>
      <c r="R2092" t="s">
        <v>11634</v>
      </c>
      <c r="S2092">
        <v>55</v>
      </c>
      <c r="T2092">
        <v>465638</v>
      </c>
      <c r="U2092">
        <v>424267</v>
      </c>
      <c r="V2092">
        <v>0</v>
      </c>
      <c r="W2092" t="s">
        <v>11633</v>
      </c>
      <c r="X2092">
        <v>0</v>
      </c>
      <c r="Y2092" t="s">
        <v>11625</v>
      </c>
    </row>
    <row r="2093" spans="1:25">
      <c r="A2093" t="s">
        <v>8896</v>
      </c>
      <c r="B2093">
        <v>1</v>
      </c>
      <c r="C2093">
        <v>0</v>
      </c>
      <c r="D2093">
        <v>0</v>
      </c>
      <c r="E2093">
        <v>0</v>
      </c>
      <c r="F2093">
        <v>0</v>
      </c>
      <c r="G2093">
        <v>0</v>
      </c>
      <c r="H2093">
        <v>0</v>
      </c>
      <c r="I2093">
        <v>0</v>
      </c>
      <c r="J2093">
        <v>2017</v>
      </c>
      <c r="K2093" t="s">
        <v>50</v>
      </c>
      <c r="L2093" t="s">
        <v>8754</v>
      </c>
      <c r="M2093" t="s">
        <v>11636</v>
      </c>
      <c r="N2093" t="s">
        <v>11629</v>
      </c>
      <c r="O2093" s="1">
        <v>31963</v>
      </c>
      <c r="Q2093" t="s">
        <v>11635</v>
      </c>
      <c r="R2093" t="s">
        <v>11634</v>
      </c>
      <c r="S2093">
        <v>64.7</v>
      </c>
      <c r="T2093">
        <v>549416</v>
      </c>
      <c r="U2093">
        <v>488985</v>
      </c>
      <c r="V2093">
        <v>0</v>
      </c>
      <c r="W2093" t="s">
        <v>11633</v>
      </c>
      <c r="X2093">
        <v>0</v>
      </c>
      <c r="Y2093" t="s">
        <v>11625</v>
      </c>
    </row>
    <row r="2094" spans="1:25">
      <c r="A2094" t="s">
        <v>8834</v>
      </c>
      <c r="B2094">
        <v>1</v>
      </c>
      <c r="C2094">
        <v>0</v>
      </c>
      <c r="D2094">
        <v>0</v>
      </c>
      <c r="E2094">
        <v>0</v>
      </c>
      <c r="F2094">
        <v>0</v>
      </c>
      <c r="G2094">
        <v>0</v>
      </c>
      <c r="H2094">
        <v>0</v>
      </c>
      <c r="I2094">
        <v>0</v>
      </c>
      <c r="J2094">
        <v>2017</v>
      </c>
      <c r="K2094" t="s">
        <v>623</v>
      </c>
      <c r="L2094" t="s">
        <v>6250</v>
      </c>
      <c r="M2094" t="s">
        <v>11631</v>
      </c>
      <c r="N2094" t="s">
        <v>11629</v>
      </c>
      <c r="O2094" s="1">
        <v>31019</v>
      </c>
      <c r="Q2094" t="s">
        <v>11628</v>
      </c>
      <c r="R2094" t="s">
        <v>11627</v>
      </c>
      <c r="S2094">
        <v>40.92</v>
      </c>
      <c r="T2094">
        <v>116822.12</v>
      </c>
      <c r="U2094">
        <v>116822.12</v>
      </c>
      <c r="V2094">
        <v>0</v>
      </c>
      <c r="W2094" t="s">
        <v>11626</v>
      </c>
      <c r="X2094">
        <v>0</v>
      </c>
    </row>
    <row r="2095" spans="1:25">
      <c r="A2095" t="s">
        <v>8834</v>
      </c>
      <c r="B2095">
        <v>1</v>
      </c>
      <c r="C2095">
        <v>0</v>
      </c>
      <c r="D2095">
        <v>0</v>
      </c>
      <c r="E2095">
        <v>0</v>
      </c>
      <c r="F2095">
        <v>0</v>
      </c>
      <c r="G2095">
        <v>0</v>
      </c>
      <c r="H2095">
        <v>0</v>
      </c>
      <c r="I2095">
        <v>0</v>
      </c>
      <c r="J2095">
        <v>2017</v>
      </c>
      <c r="K2095" t="s">
        <v>623</v>
      </c>
      <c r="L2095" t="s">
        <v>6921</v>
      </c>
      <c r="M2095" t="s">
        <v>11631</v>
      </c>
      <c r="N2095" t="s">
        <v>11629</v>
      </c>
      <c r="O2095" s="1">
        <v>30126</v>
      </c>
      <c r="Q2095" t="s">
        <v>11628</v>
      </c>
      <c r="R2095" t="s">
        <v>11627</v>
      </c>
      <c r="S2095">
        <v>4</v>
      </c>
      <c r="T2095">
        <v>0.01</v>
      </c>
      <c r="U2095">
        <v>0.01</v>
      </c>
      <c r="V2095">
        <v>0</v>
      </c>
      <c r="W2095" t="s">
        <v>11626</v>
      </c>
      <c r="X2095">
        <v>0</v>
      </c>
    </row>
    <row r="2096" spans="1:25">
      <c r="A2096" t="s">
        <v>8834</v>
      </c>
      <c r="B2096">
        <v>1</v>
      </c>
      <c r="C2096">
        <v>0</v>
      </c>
      <c r="D2096">
        <v>0</v>
      </c>
      <c r="E2096">
        <v>0</v>
      </c>
      <c r="F2096">
        <v>0</v>
      </c>
      <c r="G2096">
        <v>0</v>
      </c>
      <c r="H2096">
        <v>0</v>
      </c>
      <c r="I2096">
        <v>0</v>
      </c>
      <c r="J2096">
        <v>2017</v>
      </c>
      <c r="K2096" t="s">
        <v>623</v>
      </c>
      <c r="L2096" t="s">
        <v>6887</v>
      </c>
      <c r="M2096" t="s">
        <v>11631</v>
      </c>
      <c r="N2096" t="s">
        <v>11629</v>
      </c>
      <c r="O2096" s="1">
        <v>31015</v>
      </c>
      <c r="Q2096" t="s">
        <v>11628</v>
      </c>
      <c r="R2096" t="s">
        <v>11627</v>
      </c>
      <c r="S2096">
        <v>29.9</v>
      </c>
      <c r="T2096">
        <v>5211</v>
      </c>
      <c r="U2096">
        <v>5211</v>
      </c>
      <c r="V2096">
        <v>0</v>
      </c>
      <c r="W2096" t="s">
        <v>11626</v>
      </c>
      <c r="X2096">
        <v>0</v>
      </c>
    </row>
    <row r="2097" spans="1:24">
      <c r="A2097" t="s">
        <v>8834</v>
      </c>
      <c r="B2097">
        <v>1</v>
      </c>
      <c r="C2097">
        <v>0</v>
      </c>
      <c r="D2097">
        <v>0</v>
      </c>
      <c r="E2097">
        <v>0</v>
      </c>
      <c r="F2097">
        <v>0</v>
      </c>
      <c r="G2097">
        <v>0</v>
      </c>
      <c r="H2097">
        <v>0</v>
      </c>
      <c r="I2097">
        <v>0</v>
      </c>
      <c r="J2097">
        <v>2017</v>
      </c>
      <c r="K2097" t="s">
        <v>623</v>
      </c>
      <c r="L2097" t="s">
        <v>7288</v>
      </c>
      <c r="M2097" t="s">
        <v>11631</v>
      </c>
      <c r="N2097" t="s">
        <v>11629</v>
      </c>
      <c r="O2097" s="1">
        <v>30376</v>
      </c>
      <c r="Q2097" t="s">
        <v>11628</v>
      </c>
      <c r="R2097" t="s">
        <v>11627</v>
      </c>
      <c r="S2097">
        <v>30.9</v>
      </c>
      <c r="T2097">
        <v>86019.24</v>
      </c>
      <c r="U2097">
        <v>86019.24</v>
      </c>
      <c r="V2097">
        <v>0</v>
      </c>
      <c r="W2097" t="s">
        <v>11626</v>
      </c>
      <c r="X2097">
        <v>0</v>
      </c>
    </row>
    <row r="2098" spans="1:24">
      <c r="A2098" t="s">
        <v>8834</v>
      </c>
      <c r="B2098">
        <v>1</v>
      </c>
      <c r="C2098">
        <v>0</v>
      </c>
      <c r="D2098">
        <v>0</v>
      </c>
      <c r="E2098">
        <v>0</v>
      </c>
      <c r="F2098">
        <v>0</v>
      </c>
      <c r="G2098">
        <v>0</v>
      </c>
      <c r="H2098">
        <v>0</v>
      </c>
      <c r="I2098">
        <v>0</v>
      </c>
      <c r="J2098">
        <v>2017</v>
      </c>
      <c r="K2098" t="s">
        <v>623</v>
      </c>
      <c r="L2098" t="s">
        <v>7780</v>
      </c>
      <c r="M2098" t="s">
        <v>11631</v>
      </c>
      <c r="N2098" t="s">
        <v>11629</v>
      </c>
      <c r="O2098" s="1">
        <v>30314</v>
      </c>
      <c r="Q2098" t="s">
        <v>11628</v>
      </c>
      <c r="R2098" t="s">
        <v>11627</v>
      </c>
      <c r="S2098">
        <v>7.46</v>
      </c>
      <c r="T2098">
        <v>16900.5</v>
      </c>
      <c r="U2098">
        <v>16900.5</v>
      </c>
      <c r="V2098">
        <v>0</v>
      </c>
      <c r="W2098" t="s">
        <v>11626</v>
      </c>
      <c r="X2098">
        <v>0</v>
      </c>
    </row>
    <row r="2099" spans="1:24">
      <c r="A2099" t="s">
        <v>8834</v>
      </c>
      <c r="B2099">
        <v>1</v>
      </c>
      <c r="C2099">
        <v>0</v>
      </c>
      <c r="D2099">
        <v>0</v>
      </c>
      <c r="E2099">
        <v>0</v>
      </c>
      <c r="F2099">
        <v>0</v>
      </c>
      <c r="G2099">
        <v>0</v>
      </c>
      <c r="H2099">
        <v>0</v>
      </c>
      <c r="I2099">
        <v>0</v>
      </c>
      <c r="J2099">
        <v>2017</v>
      </c>
      <c r="K2099" t="s">
        <v>623</v>
      </c>
      <c r="L2099" t="s">
        <v>7228</v>
      </c>
      <c r="M2099" t="s">
        <v>11631</v>
      </c>
      <c r="N2099" t="s">
        <v>11629</v>
      </c>
      <c r="O2099" s="1">
        <v>30681</v>
      </c>
      <c r="Q2099" t="s">
        <v>11628</v>
      </c>
      <c r="R2099" t="s">
        <v>11627</v>
      </c>
      <c r="S2099">
        <v>46.86</v>
      </c>
      <c r="T2099">
        <v>144091.24</v>
      </c>
      <c r="U2099">
        <v>144091.24</v>
      </c>
      <c r="V2099">
        <v>0</v>
      </c>
      <c r="W2099" t="s">
        <v>11626</v>
      </c>
      <c r="X2099">
        <v>0</v>
      </c>
    </row>
    <row r="2100" spans="1:24">
      <c r="A2100" t="s">
        <v>8834</v>
      </c>
      <c r="B2100">
        <v>1</v>
      </c>
      <c r="C2100">
        <v>0</v>
      </c>
      <c r="D2100">
        <v>0</v>
      </c>
      <c r="E2100">
        <v>0</v>
      </c>
      <c r="F2100">
        <v>0</v>
      </c>
      <c r="G2100">
        <v>0</v>
      </c>
      <c r="H2100">
        <v>0</v>
      </c>
      <c r="I2100">
        <v>0</v>
      </c>
      <c r="J2100">
        <v>2017</v>
      </c>
      <c r="K2100" t="s">
        <v>623</v>
      </c>
      <c r="L2100" t="s">
        <v>6519</v>
      </c>
      <c r="M2100" t="s">
        <v>11631</v>
      </c>
      <c r="N2100" t="s">
        <v>11629</v>
      </c>
      <c r="O2100" s="1">
        <v>31412</v>
      </c>
      <c r="Q2100" t="s">
        <v>11628</v>
      </c>
      <c r="R2100" t="s">
        <v>11627</v>
      </c>
      <c r="S2100">
        <v>25.24</v>
      </c>
      <c r="T2100">
        <v>37103</v>
      </c>
      <c r="U2100">
        <v>37103</v>
      </c>
      <c r="V2100">
        <v>0</v>
      </c>
      <c r="W2100" t="s">
        <v>11626</v>
      </c>
      <c r="X2100">
        <v>0</v>
      </c>
    </row>
    <row r="2101" spans="1:24">
      <c r="A2101" t="s">
        <v>8834</v>
      </c>
      <c r="B2101">
        <v>1</v>
      </c>
      <c r="C2101">
        <v>0</v>
      </c>
      <c r="D2101">
        <v>0</v>
      </c>
      <c r="E2101">
        <v>0</v>
      </c>
      <c r="F2101">
        <v>0</v>
      </c>
      <c r="G2101">
        <v>0</v>
      </c>
      <c r="H2101">
        <v>0</v>
      </c>
      <c r="I2101">
        <v>0</v>
      </c>
      <c r="J2101">
        <v>2017</v>
      </c>
      <c r="K2101" t="s">
        <v>623</v>
      </c>
      <c r="L2101" t="s">
        <v>7631</v>
      </c>
      <c r="M2101" t="s">
        <v>11631</v>
      </c>
      <c r="N2101" t="s">
        <v>11629</v>
      </c>
      <c r="O2101" s="1">
        <v>31656</v>
      </c>
      <c r="Q2101" t="s">
        <v>11628</v>
      </c>
      <c r="R2101" t="s">
        <v>11627</v>
      </c>
      <c r="S2101">
        <v>28.28</v>
      </c>
      <c r="T2101">
        <v>55586.05</v>
      </c>
      <c r="U2101">
        <v>55586.05</v>
      </c>
      <c r="V2101">
        <v>0</v>
      </c>
      <c r="W2101" t="s">
        <v>11626</v>
      </c>
      <c r="X2101">
        <v>0</v>
      </c>
    </row>
    <row r="2102" spans="1:24">
      <c r="A2102" t="s">
        <v>8834</v>
      </c>
      <c r="B2102">
        <v>1</v>
      </c>
      <c r="C2102">
        <v>0</v>
      </c>
      <c r="D2102">
        <v>0</v>
      </c>
      <c r="E2102">
        <v>0</v>
      </c>
      <c r="F2102">
        <v>0</v>
      </c>
      <c r="G2102">
        <v>0</v>
      </c>
      <c r="H2102">
        <v>0</v>
      </c>
      <c r="I2102">
        <v>0</v>
      </c>
      <c r="J2102">
        <v>2017</v>
      </c>
      <c r="K2102" t="s">
        <v>623</v>
      </c>
      <c r="L2102" t="s">
        <v>7774</v>
      </c>
      <c r="M2102" t="s">
        <v>11631</v>
      </c>
      <c r="N2102" t="s">
        <v>11629</v>
      </c>
      <c r="O2102" s="1">
        <v>30713</v>
      </c>
      <c r="Q2102" t="s">
        <v>11628</v>
      </c>
      <c r="R2102" t="s">
        <v>11627</v>
      </c>
      <c r="S2102">
        <v>6.34</v>
      </c>
      <c r="T2102">
        <v>7611.16</v>
      </c>
      <c r="U2102">
        <v>7611.16</v>
      </c>
      <c r="V2102">
        <v>0</v>
      </c>
      <c r="W2102" t="s">
        <v>11626</v>
      </c>
      <c r="X2102">
        <v>0</v>
      </c>
    </row>
    <row r="2103" spans="1:24">
      <c r="A2103" t="s">
        <v>8834</v>
      </c>
      <c r="B2103">
        <v>1</v>
      </c>
      <c r="C2103">
        <v>0</v>
      </c>
      <c r="D2103">
        <v>0</v>
      </c>
      <c r="E2103">
        <v>0</v>
      </c>
      <c r="F2103">
        <v>0</v>
      </c>
      <c r="G2103">
        <v>0</v>
      </c>
      <c r="H2103">
        <v>0</v>
      </c>
      <c r="I2103">
        <v>0</v>
      </c>
      <c r="J2103">
        <v>2017</v>
      </c>
      <c r="K2103" t="s">
        <v>623</v>
      </c>
      <c r="L2103" t="s">
        <v>7776</v>
      </c>
      <c r="M2103" t="s">
        <v>11631</v>
      </c>
      <c r="N2103" t="s">
        <v>11629</v>
      </c>
      <c r="O2103" s="1">
        <v>30926</v>
      </c>
      <c r="Q2103" t="s">
        <v>11628</v>
      </c>
      <c r="R2103" t="s">
        <v>11627</v>
      </c>
      <c r="S2103">
        <v>6.66</v>
      </c>
      <c r="T2103">
        <v>8818.24</v>
      </c>
      <c r="U2103">
        <v>8818.24</v>
      </c>
      <c r="V2103">
        <v>0</v>
      </c>
      <c r="W2103" t="s">
        <v>11626</v>
      </c>
      <c r="X2103">
        <v>0</v>
      </c>
    </row>
    <row r="2104" spans="1:24">
      <c r="A2104" t="s">
        <v>8834</v>
      </c>
      <c r="B2104">
        <v>1</v>
      </c>
      <c r="C2104">
        <v>0</v>
      </c>
      <c r="D2104">
        <v>0</v>
      </c>
      <c r="E2104">
        <v>0</v>
      </c>
      <c r="F2104">
        <v>0</v>
      </c>
      <c r="G2104">
        <v>0</v>
      </c>
      <c r="H2104">
        <v>0</v>
      </c>
      <c r="I2104">
        <v>0</v>
      </c>
      <c r="J2104">
        <v>2017</v>
      </c>
      <c r="K2104" t="s">
        <v>623</v>
      </c>
      <c r="L2104" t="s">
        <v>7777</v>
      </c>
      <c r="M2104" t="s">
        <v>11631</v>
      </c>
      <c r="N2104" t="s">
        <v>11629</v>
      </c>
      <c r="O2104" s="1">
        <v>31017</v>
      </c>
      <c r="Q2104" t="s">
        <v>11628</v>
      </c>
      <c r="R2104" t="s">
        <v>11627</v>
      </c>
      <c r="S2104">
        <v>4.5</v>
      </c>
      <c r="T2104">
        <v>4842.46</v>
      </c>
      <c r="U2104">
        <v>4842.46</v>
      </c>
      <c r="V2104">
        <v>0</v>
      </c>
      <c r="W2104" t="s">
        <v>11626</v>
      </c>
      <c r="X2104">
        <v>0</v>
      </c>
    </row>
    <row r="2105" spans="1:24">
      <c r="A2105" t="s">
        <v>8834</v>
      </c>
      <c r="B2105">
        <v>1</v>
      </c>
      <c r="C2105">
        <v>0</v>
      </c>
      <c r="D2105">
        <v>0</v>
      </c>
      <c r="E2105">
        <v>0</v>
      </c>
      <c r="F2105">
        <v>0</v>
      </c>
      <c r="G2105">
        <v>0</v>
      </c>
      <c r="H2105">
        <v>0</v>
      </c>
      <c r="I2105">
        <v>0</v>
      </c>
      <c r="J2105">
        <v>2017</v>
      </c>
      <c r="K2105" t="s">
        <v>623</v>
      </c>
      <c r="L2105" t="s">
        <v>7778</v>
      </c>
      <c r="M2105" t="s">
        <v>11631</v>
      </c>
      <c r="N2105" t="s">
        <v>11629</v>
      </c>
      <c r="O2105" s="1">
        <v>31337</v>
      </c>
      <c r="Q2105" t="s">
        <v>11628</v>
      </c>
      <c r="R2105" t="s">
        <v>11627</v>
      </c>
      <c r="S2105">
        <v>6.34</v>
      </c>
      <c r="T2105">
        <v>8538.44</v>
      </c>
      <c r="U2105">
        <v>8538.44</v>
      </c>
      <c r="V2105">
        <v>0</v>
      </c>
      <c r="W2105" t="s">
        <v>11626</v>
      </c>
      <c r="X2105">
        <v>0</v>
      </c>
    </row>
    <row r="2106" spans="1:24">
      <c r="A2106" t="s">
        <v>8834</v>
      </c>
      <c r="B2106">
        <v>1</v>
      </c>
      <c r="C2106">
        <v>0</v>
      </c>
      <c r="D2106">
        <v>0</v>
      </c>
      <c r="E2106">
        <v>0</v>
      </c>
      <c r="F2106">
        <v>0</v>
      </c>
      <c r="G2106">
        <v>0</v>
      </c>
      <c r="H2106">
        <v>0</v>
      </c>
      <c r="I2106">
        <v>0</v>
      </c>
      <c r="J2106">
        <v>2017</v>
      </c>
      <c r="K2106" t="s">
        <v>623</v>
      </c>
      <c r="L2106" t="s">
        <v>6030</v>
      </c>
      <c r="M2106" t="s">
        <v>11631</v>
      </c>
      <c r="N2106" t="s">
        <v>11629</v>
      </c>
      <c r="O2106" s="1">
        <v>31364</v>
      </c>
      <c r="Q2106" t="s">
        <v>11628</v>
      </c>
      <c r="R2106" t="s">
        <v>11627</v>
      </c>
      <c r="S2106">
        <v>14.13</v>
      </c>
      <c r="T2106">
        <v>16381.16</v>
      </c>
      <c r="U2106">
        <v>16381.16</v>
      </c>
      <c r="V2106">
        <v>0</v>
      </c>
      <c r="W2106" t="s">
        <v>11626</v>
      </c>
      <c r="X2106">
        <v>0</v>
      </c>
    </row>
    <row r="2107" spans="1:24">
      <c r="A2107" t="s">
        <v>8834</v>
      </c>
      <c r="B2107">
        <v>1</v>
      </c>
      <c r="C2107">
        <v>0</v>
      </c>
      <c r="D2107">
        <v>0</v>
      </c>
      <c r="E2107">
        <v>0</v>
      </c>
      <c r="F2107">
        <v>0</v>
      </c>
      <c r="G2107">
        <v>0</v>
      </c>
      <c r="H2107">
        <v>0</v>
      </c>
      <c r="I2107">
        <v>0</v>
      </c>
      <c r="J2107">
        <v>2017</v>
      </c>
      <c r="K2107" t="s">
        <v>623</v>
      </c>
      <c r="L2107" t="s">
        <v>6033</v>
      </c>
      <c r="M2107" t="s">
        <v>11631</v>
      </c>
      <c r="N2107" t="s">
        <v>11629</v>
      </c>
      <c r="O2107" s="1">
        <v>31386</v>
      </c>
      <c r="Q2107" t="s">
        <v>11628</v>
      </c>
      <c r="R2107" t="s">
        <v>11627</v>
      </c>
      <c r="S2107">
        <v>21.15</v>
      </c>
      <c r="T2107">
        <v>19491.57</v>
      </c>
      <c r="U2107">
        <v>19491.57</v>
      </c>
      <c r="V2107">
        <v>0</v>
      </c>
      <c r="W2107" t="s">
        <v>11626</v>
      </c>
      <c r="X2107">
        <v>0</v>
      </c>
    </row>
    <row r="2108" spans="1:24">
      <c r="A2108" t="s">
        <v>8834</v>
      </c>
      <c r="B2108">
        <v>1</v>
      </c>
      <c r="C2108">
        <v>0</v>
      </c>
      <c r="D2108">
        <v>0</v>
      </c>
      <c r="E2108">
        <v>0</v>
      </c>
      <c r="F2108">
        <v>0</v>
      </c>
      <c r="G2108">
        <v>0</v>
      </c>
      <c r="H2108">
        <v>0</v>
      </c>
      <c r="I2108">
        <v>0</v>
      </c>
      <c r="J2108">
        <v>2017</v>
      </c>
      <c r="K2108" t="s">
        <v>623</v>
      </c>
      <c r="L2108" t="s">
        <v>7087</v>
      </c>
      <c r="M2108" t="s">
        <v>11631</v>
      </c>
      <c r="N2108" t="s">
        <v>11629</v>
      </c>
      <c r="O2108" s="1">
        <v>31057</v>
      </c>
      <c r="Q2108" t="s">
        <v>11628</v>
      </c>
      <c r="R2108" t="s">
        <v>11627</v>
      </c>
      <c r="S2108">
        <v>2.1</v>
      </c>
      <c r="T2108">
        <v>0.01</v>
      </c>
      <c r="U2108">
        <v>0.01</v>
      </c>
      <c r="V2108">
        <v>0</v>
      </c>
      <c r="W2108" t="s">
        <v>11626</v>
      </c>
      <c r="X2108">
        <v>0</v>
      </c>
    </row>
    <row r="2109" spans="1:24">
      <c r="A2109" t="s">
        <v>8834</v>
      </c>
      <c r="B2109">
        <v>1</v>
      </c>
      <c r="C2109">
        <v>0</v>
      </c>
      <c r="D2109">
        <v>0</v>
      </c>
      <c r="E2109">
        <v>0</v>
      </c>
      <c r="F2109">
        <v>0</v>
      </c>
      <c r="G2109">
        <v>0</v>
      </c>
      <c r="H2109">
        <v>0</v>
      </c>
      <c r="I2109">
        <v>0</v>
      </c>
      <c r="J2109">
        <v>2017</v>
      </c>
      <c r="K2109" t="s">
        <v>623</v>
      </c>
      <c r="L2109" t="s">
        <v>6483</v>
      </c>
      <c r="M2109" t="s">
        <v>11631</v>
      </c>
      <c r="N2109" t="s">
        <v>11629</v>
      </c>
      <c r="O2109" s="1">
        <v>31054</v>
      </c>
      <c r="Q2109" t="s">
        <v>11628</v>
      </c>
      <c r="R2109" t="s">
        <v>11627</v>
      </c>
      <c r="S2109">
        <v>3</v>
      </c>
      <c r="T2109">
        <v>6615.12</v>
      </c>
      <c r="U2109">
        <v>6615.12</v>
      </c>
      <c r="V2109">
        <v>0</v>
      </c>
      <c r="W2109" t="s">
        <v>11626</v>
      </c>
      <c r="X2109">
        <v>0</v>
      </c>
    </row>
    <row r="2110" spans="1:24">
      <c r="A2110" t="s">
        <v>8834</v>
      </c>
      <c r="B2110">
        <v>1</v>
      </c>
      <c r="C2110">
        <v>0</v>
      </c>
      <c r="D2110">
        <v>0</v>
      </c>
      <c r="E2110">
        <v>0</v>
      </c>
      <c r="F2110">
        <v>0</v>
      </c>
      <c r="G2110">
        <v>0</v>
      </c>
      <c r="H2110">
        <v>0</v>
      </c>
      <c r="I2110">
        <v>0</v>
      </c>
      <c r="J2110">
        <v>2017</v>
      </c>
      <c r="K2110" t="s">
        <v>623</v>
      </c>
      <c r="L2110" t="s">
        <v>7290</v>
      </c>
      <c r="M2110" t="s">
        <v>11631</v>
      </c>
      <c r="N2110" t="s">
        <v>11629</v>
      </c>
      <c r="O2110" s="1">
        <v>31375</v>
      </c>
      <c r="Q2110" t="s">
        <v>11628</v>
      </c>
      <c r="R2110" t="s">
        <v>11627</v>
      </c>
      <c r="S2110">
        <v>43.4</v>
      </c>
      <c r="T2110">
        <v>110548.6</v>
      </c>
      <c r="U2110">
        <v>110548.6</v>
      </c>
      <c r="V2110">
        <v>0</v>
      </c>
      <c r="W2110" t="s">
        <v>11626</v>
      </c>
      <c r="X2110">
        <v>0</v>
      </c>
    </row>
    <row r="2111" spans="1:24">
      <c r="A2111" t="s">
        <v>8834</v>
      </c>
      <c r="B2111">
        <v>1</v>
      </c>
      <c r="C2111">
        <v>0</v>
      </c>
      <c r="D2111">
        <v>0</v>
      </c>
      <c r="E2111">
        <v>0</v>
      </c>
      <c r="F2111">
        <v>0</v>
      </c>
      <c r="G2111">
        <v>0</v>
      </c>
      <c r="H2111">
        <v>0</v>
      </c>
      <c r="I2111">
        <v>0</v>
      </c>
      <c r="J2111">
        <v>2017</v>
      </c>
      <c r="K2111" t="s">
        <v>623</v>
      </c>
      <c r="L2111" t="s">
        <v>7766</v>
      </c>
      <c r="M2111" t="s">
        <v>11631</v>
      </c>
      <c r="N2111" t="s">
        <v>11629</v>
      </c>
      <c r="O2111" s="1">
        <v>31046</v>
      </c>
      <c r="Q2111" t="s">
        <v>11628</v>
      </c>
      <c r="R2111" t="s">
        <v>11627</v>
      </c>
      <c r="S2111">
        <v>8.7100000000000009</v>
      </c>
      <c r="T2111">
        <v>14071.8</v>
      </c>
      <c r="U2111">
        <v>14071.8</v>
      </c>
      <c r="V2111">
        <v>0</v>
      </c>
      <c r="W2111" t="s">
        <v>11626</v>
      </c>
      <c r="X2111">
        <v>0</v>
      </c>
    </row>
    <row r="2112" spans="1:24">
      <c r="A2112" t="s">
        <v>8834</v>
      </c>
      <c r="B2112">
        <v>1</v>
      </c>
      <c r="C2112">
        <v>0</v>
      </c>
      <c r="D2112">
        <v>0</v>
      </c>
      <c r="E2112">
        <v>0</v>
      </c>
      <c r="F2112">
        <v>0</v>
      </c>
      <c r="G2112">
        <v>0</v>
      </c>
      <c r="H2112">
        <v>0</v>
      </c>
      <c r="I2112">
        <v>0</v>
      </c>
      <c r="J2112">
        <v>2017</v>
      </c>
      <c r="K2112" t="s">
        <v>623</v>
      </c>
      <c r="L2112" t="s">
        <v>6762</v>
      </c>
      <c r="M2112" t="s">
        <v>11631</v>
      </c>
      <c r="N2112" t="s">
        <v>11629</v>
      </c>
      <c r="O2112" s="1">
        <v>34335</v>
      </c>
      <c r="Q2112" t="s">
        <v>11628</v>
      </c>
      <c r="R2112" t="s">
        <v>11627</v>
      </c>
      <c r="S2112">
        <v>11.7</v>
      </c>
      <c r="T2112">
        <v>27253</v>
      </c>
      <c r="U2112">
        <v>27253</v>
      </c>
      <c r="V2112">
        <v>0</v>
      </c>
      <c r="W2112" t="s">
        <v>11626</v>
      </c>
      <c r="X2112">
        <v>0</v>
      </c>
    </row>
    <row r="2113" spans="1:24">
      <c r="A2113" t="s">
        <v>8834</v>
      </c>
      <c r="B2113">
        <v>1</v>
      </c>
      <c r="C2113">
        <v>0</v>
      </c>
      <c r="D2113">
        <v>0</v>
      </c>
      <c r="E2113">
        <v>0</v>
      </c>
      <c r="F2113">
        <v>0</v>
      </c>
      <c r="G2113">
        <v>0</v>
      </c>
      <c r="H2113">
        <v>0</v>
      </c>
      <c r="I2113">
        <v>0</v>
      </c>
      <c r="J2113">
        <v>2017</v>
      </c>
      <c r="K2113" t="s">
        <v>623</v>
      </c>
      <c r="L2113" t="s">
        <v>7402</v>
      </c>
      <c r="M2113" t="s">
        <v>11631</v>
      </c>
      <c r="N2113" t="s">
        <v>11629</v>
      </c>
      <c r="O2113" s="1">
        <v>33441</v>
      </c>
      <c r="Q2113" t="s">
        <v>11628</v>
      </c>
      <c r="R2113" t="s">
        <v>11627</v>
      </c>
      <c r="S2113">
        <v>69.75</v>
      </c>
      <c r="T2113">
        <v>141988.89000000001</v>
      </c>
      <c r="U2113">
        <v>141988.89000000001</v>
      </c>
      <c r="V2113">
        <v>0</v>
      </c>
      <c r="W2113" t="s">
        <v>11626</v>
      </c>
      <c r="X2113">
        <v>0</v>
      </c>
    </row>
    <row r="2114" spans="1:24">
      <c r="A2114" t="s">
        <v>8834</v>
      </c>
      <c r="B2114">
        <v>1</v>
      </c>
      <c r="C2114">
        <v>0</v>
      </c>
      <c r="D2114">
        <v>0</v>
      </c>
      <c r="E2114">
        <v>0</v>
      </c>
      <c r="F2114">
        <v>0</v>
      </c>
      <c r="G2114">
        <v>0</v>
      </c>
      <c r="H2114">
        <v>0</v>
      </c>
      <c r="I2114">
        <v>0</v>
      </c>
      <c r="J2114">
        <v>2017</v>
      </c>
      <c r="K2114" t="s">
        <v>623</v>
      </c>
      <c r="L2114" t="s">
        <v>6117</v>
      </c>
      <c r="M2114" t="s">
        <v>11631</v>
      </c>
      <c r="N2114" t="s">
        <v>11629</v>
      </c>
      <c r="O2114" s="1">
        <v>31399</v>
      </c>
      <c r="Q2114" t="s">
        <v>11628</v>
      </c>
      <c r="R2114" t="s">
        <v>11627</v>
      </c>
      <c r="S2114">
        <v>18.22</v>
      </c>
      <c r="T2114">
        <v>21521.8</v>
      </c>
      <c r="U2114">
        <v>21521.8</v>
      </c>
      <c r="V2114">
        <v>0</v>
      </c>
      <c r="W2114" t="s">
        <v>11626</v>
      </c>
      <c r="X2114">
        <v>0</v>
      </c>
    </row>
    <row r="2115" spans="1:24">
      <c r="A2115" t="s">
        <v>8834</v>
      </c>
      <c r="B2115">
        <v>1</v>
      </c>
      <c r="C2115">
        <v>0</v>
      </c>
      <c r="D2115">
        <v>0</v>
      </c>
      <c r="E2115">
        <v>0</v>
      </c>
      <c r="F2115">
        <v>0</v>
      </c>
      <c r="G2115">
        <v>0</v>
      </c>
      <c r="H2115">
        <v>0</v>
      </c>
      <c r="I2115">
        <v>0</v>
      </c>
      <c r="J2115">
        <v>2017</v>
      </c>
      <c r="K2115" t="s">
        <v>623</v>
      </c>
      <c r="L2115" t="s">
        <v>7225</v>
      </c>
      <c r="M2115" t="s">
        <v>11631</v>
      </c>
      <c r="N2115" t="s">
        <v>11629</v>
      </c>
      <c r="O2115" s="1">
        <v>32143</v>
      </c>
      <c r="Q2115" t="s">
        <v>11628</v>
      </c>
      <c r="R2115" t="s">
        <v>11627</v>
      </c>
      <c r="S2115">
        <v>28.5</v>
      </c>
      <c r="T2115">
        <v>48345.56</v>
      </c>
      <c r="U2115">
        <v>48345.56</v>
      </c>
      <c r="V2115">
        <v>0</v>
      </c>
      <c r="W2115" t="s">
        <v>11626</v>
      </c>
      <c r="X2115">
        <v>0</v>
      </c>
    </row>
    <row r="2116" spans="1:24">
      <c r="A2116" t="s">
        <v>8834</v>
      </c>
      <c r="B2116">
        <v>1</v>
      </c>
      <c r="C2116">
        <v>0</v>
      </c>
      <c r="D2116">
        <v>0</v>
      </c>
      <c r="E2116">
        <v>0</v>
      </c>
      <c r="F2116">
        <v>0</v>
      </c>
      <c r="G2116">
        <v>0</v>
      </c>
      <c r="H2116">
        <v>0</v>
      </c>
      <c r="I2116">
        <v>0</v>
      </c>
      <c r="J2116">
        <v>2017</v>
      </c>
      <c r="K2116" t="s">
        <v>623</v>
      </c>
      <c r="L2116" t="s">
        <v>6640</v>
      </c>
      <c r="M2116" t="s">
        <v>11631</v>
      </c>
      <c r="N2116" t="s">
        <v>11629</v>
      </c>
      <c r="O2116" s="1">
        <v>32976</v>
      </c>
      <c r="Q2116" t="s">
        <v>11628</v>
      </c>
      <c r="R2116" t="s">
        <v>11627</v>
      </c>
      <c r="S2116">
        <v>16.2</v>
      </c>
      <c r="T2116">
        <v>25271.5</v>
      </c>
      <c r="U2116">
        <v>25271.5</v>
      </c>
      <c r="V2116">
        <v>0</v>
      </c>
      <c r="W2116" t="s">
        <v>11626</v>
      </c>
      <c r="X2116">
        <v>0</v>
      </c>
    </row>
    <row r="2117" spans="1:24">
      <c r="A2117" t="s">
        <v>8834</v>
      </c>
      <c r="B2117">
        <v>1</v>
      </c>
      <c r="C2117">
        <v>0</v>
      </c>
      <c r="D2117">
        <v>0</v>
      </c>
      <c r="E2117">
        <v>0</v>
      </c>
      <c r="F2117">
        <v>0</v>
      </c>
      <c r="G2117">
        <v>0</v>
      </c>
      <c r="H2117">
        <v>0</v>
      </c>
      <c r="I2117">
        <v>0</v>
      </c>
      <c r="J2117">
        <v>2017</v>
      </c>
      <c r="K2117" t="s">
        <v>623</v>
      </c>
      <c r="L2117" t="s">
        <v>7783</v>
      </c>
      <c r="M2117" t="s">
        <v>11631</v>
      </c>
      <c r="N2117" t="s">
        <v>11629</v>
      </c>
      <c r="O2117" s="1">
        <v>31408</v>
      </c>
      <c r="Q2117" t="s">
        <v>11628</v>
      </c>
      <c r="R2117" t="s">
        <v>11627</v>
      </c>
      <c r="S2117">
        <v>7.81</v>
      </c>
      <c r="T2117">
        <v>18268.02</v>
      </c>
      <c r="U2117">
        <v>18268.02</v>
      </c>
      <c r="V2117">
        <v>0</v>
      </c>
      <c r="W2117" t="s">
        <v>11626</v>
      </c>
      <c r="X2117">
        <v>0</v>
      </c>
    </row>
    <row r="2118" spans="1:24">
      <c r="A2118" t="s">
        <v>8834</v>
      </c>
      <c r="B2118">
        <v>1</v>
      </c>
      <c r="C2118">
        <v>0</v>
      </c>
      <c r="D2118">
        <v>0</v>
      </c>
      <c r="E2118">
        <v>0</v>
      </c>
      <c r="F2118">
        <v>0</v>
      </c>
      <c r="G2118">
        <v>0</v>
      </c>
      <c r="H2118">
        <v>0</v>
      </c>
      <c r="I2118">
        <v>0</v>
      </c>
      <c r="J2118">
        <v>2017</v>
      </c>
      <c r="K2118" t="s">
        <v>623</v>
      </c>
      <c r="L2118" t="s">
        <v>7696</v>
      </c>
      <c r="M2118" t="s">
        <v>11631</v>
      </c>
      <c r="N2118" t="s">
        <v>11629</v>
      </c>
      <c r="O2118" s="1">
        <v>32875</v>
      </c>
      <c r="Q2118" t="s">
        <v>11628</v>
      </c>
      <c r="R2118" t="s">
        <v>11627</v>
      </c>
      <c r="S2118">
        <v>20.69</v>
      </c>
      <c r="T2118">
        <v>31492.97</v>
      </c>
      <c r="U2118">
        <v>31492.97</v>
      </c>
      <c r="V2118">
        <v>0</v>
      </c>
      <c r="W2118" t="s">
        <v>11626</v>
      </c>
      <c r="X2118">
        <v>0</v>
      </c>
    </row>
    <row r="2119" spans="1:24">
      <c r="A2119" t="s">
        <v>8834</v>
      </c>
      <c r="B2119">
        <v>1</v>
      </c>
      <c r="C2119">
        <v>0</v>
      </c>
      <c r="D2119">
        <v>0</v>
      </c>
      <c r="E2119">
        <v>0</v>
      </c>
      <c r="F2119">
        <v>0</v>
      </c>
      <c r="G2119">
        <v>0</v>
      </c>
      <c r="H2119">
        <v>0</v>
      </c>
      <c r="I2119">
        <v>0</v>
      </c>
      <c r="J2119">
        <v>2017</v>
      </c>
      <c r="K2119" t="s">
        <v>623</v>
      </c>
      <c r="L2119" t="s">
        <v>7627</v>
      </c>
      <c r="M2119" t="s">
        <v>11631</v>
      </c>
      <c r="N2119" t="s">
        <v>11629</v>
      </c>
      <c r="O2119" s="1">
        <v>31938</v>
      </c>
      <c r="Q2119" t="s">
        <v>11628</v>
      </c>
      <c r="R2119" t="s">
        <v>11627</v>
      </c>
      <c r="S2119">
        <v>16.91</v>
      </c>
      <c r="T2119">
        <v>24458.02</v>
      </c>
      <c r="U2119">
        <v>24458.02</v>
      </c>
      <c r="V2119">
        <v>0</v>
      </c>
      <c r="W2119" t="s">
        <v>11626</v>
      </c>
      <c r="X2119">
        <v>0</v>
      </c>
    </row>
    <row r="2120" spans="1:24">
      <c r="A2120" t="s">
        <v>8834</v>
      </c>
      <c r="B2120">
        <v>1</v>
      </c>
      <c r="C2120">
        <v>0</v>
      </c>
      <c r="D2120">
        <v>0</v>
      </c>
      <c r="E2120">
        <v>0</v>
      </c>
      <c r="F2120">
        <v>0</v>
      </c>
      <c r="G2120">
        <v>0</v>
      </c>
      <c r="H2120">
        <v>0</v>
      </c>
      <c r="I2120">
        <v>0</v>
      </c>
      <c r="J2120">
        <v>2017</v>
      </c>
      <c r="K2120" t="s">
        <v>623</v>
      </c>
      <c r="L2120" t="s">
        <v>7779</v>
      </c>
      <c r="M2120" t="s">
        <v>11631</v>
      </c>
      <c r="N2120" t="s">
        <v>11629</v>
      </c>
      <c r="O2120" s="1">
        <v>31709</v>
      </c>
      <c r="Q2120" t="s">
        <v>11628</v>
      </c>
      <c r="R2120" t="s">
        <v>11627</v>
      </c>
      <c r="S2120">
        <v>6.32</v>
      </c>
      <c r="T2120">
        <v>7334.59</v>
      </c>
      <c r="U2120">
        <v>7334.59</v>
      </c>
      <c r="V2120">
        <v>0</v>
      </c>
      <c r="W2120" t="s">
        <v>11626</v>
      </c>
      <c r="X2120">
        <v>0</v>
      </c>
    </row>
    <row r="2121" spans="1:24">
      <c r="A2121" t="s">
        <v>8834</v>
      </c>
      <c r="B2121">
        <v>1</v>
      </c>
      <c r="C2121">
        <v>0</v>
      </c>
      <c r="D2121">
        <v>0</v>
      </c>
      <c r="E2121">
        <v>0</v>
      </c>
      <c r="F2121">
        <v>0</v>
      </c>
      <c r="G2121">
        <v>0</v>
      </c>
      <c r="H2121">
        <v>0</v>
      </c>
      <c r="I2121">
        <v>0</v>
      </c>
      <c r="J2121">
        <v>2017</v>
      </c>
      <c r="K2121" t="s">
        <v>623</v>
      </c>
      <c r="L2121" t="s">
        <v>7070</v>
      </c>
      <c r="M2121" t="s">
        <v>11631</v>
      </c>
      <c r="N2121" t="s">
        <v>11629</v>
      </c>
      <c r="O2121" s="1">
        <v>31382</v>
      </c>
      <c r="Q2121" t="s">
        <v>11628</v>
      </c>
      <c r="R2121" t="s">
        <v>11627</v>
      </c>
      <c r="S2121">
        <v>19.170000000000002</v>
      </c>
      <c r="T2121">
        <v>31822.73</v>
      </c>
      <c r="U2121">
        <v>31822.73</v>
      </c>
      <c r="V2121">
        <v>0</v>
      </c>
      <c r="W2121" t="s">
        <v>11626</v>
      </c>
      <c r="X2121">
        <v>0</v>
      </c>
    </row>
    <row r="2122" spans="1:24">
      <c r="A2122" t="s">
        <v>8834</v>
      </c>
      <c r="B2122">
        <v>1</v>
      </c>
      <c r="C2122">
        <v>0</v>
      </c>
      <c r="D2122">
        <v>0</v>
      </c>
      <c r="E2122">
        <v>0</v>
      </c>
      <c r="F2122">
        <v>0</v>
      </c>
      <c r="G2122">
        <v>0</v>
      </c>
      <c r="H2122">
        <v>0</v>
      </c>
      <c r="I2122">
        <v>0</v>
      </c>
      <c r="J2122">
        <v>2017</v>
      </c>
      <c r="K2122" t="s">
        <v>623</v>
      </c>
      <c r="L2122" t="s">
        <v>6925</v>
      </c>
      <c r="M2122" t="s">
        <v>11631</v>
      </c>
      <c r="N2122" t="s">
        <v>11629</v>
      </c>
      <c r="O2122" s="1">
        <v>32964</v>
      </c>
      <c r="Q2122" t="s">
        <v>11628</v>
      </c>
      <c r="R2122" t="s">
        <v>11627</v>
      </c>
      <c r="S2122">
        <v>23.5</v>
      </c>
      <c r="T2122">
        <v>56668.13</v>
      </c>
      <c r="U2122">
        <v>56668.13</v>
      </c>
      <c r="V2122">
        <v>0</v>
      </c>
      <c r="W2122" t="s">
        <v>11626</v>
      </c>
      <c r="X2122">
        <v>0</v>
      </c>
    </row>
    <row r="2123" spans="1:24">
      <c r="A2123" t="s">
        <v>8834</v>
      </c>
      <c r="B2123">
        <v>1</v>
      </c>
      <c r="C2123">
        <v>0</v>
      </c>
      <c r="D2123">
        <v>0</v>
      </c>
      <c r="E2123">
        <v>0</v>
      </c>
      <c r="F2123">
        <v>0</v>
      </c>
      <c r="G2123">
        <v>0</v>
      </c>
      <c r="H2123">
        <v>0</v>
      </c>
      <c r="I2123">
        <v>0</v>
      </c>
      <c r="J2123">
        <v>2017</v>
      </c>
      <c r="K2123" t="s">
        <v>623</v>
      </c>
      <c r="L2123" t="s">
        <v>6923</v>
      </c>
      <c r="M2123" t="s">
        <v>11631</v>
      </c>
      <c r="N2123" t="s">
        <v>11629</v>
      </c>
      <c r="O2123" s="1">
        <v>32843</v>
      </c>
      <c r="Q2123" t="s">
        <v>11628</v>
      </c>
      <c r="R2123" t="s">
        <v>11627</v>
      </c>
      <c r="S2123">
        <v>83.55</v>
      </c>
      <c r="T2123">
        <v>105087.53</v>
      </c>
      <c r="U2123">
        <v>105087.53</v>
      </c>
      <c r="V2123">
        <v>0</v>
      </c>
      <c r="W2123" t="s">
        <v>11626</v>
      </c>
      <c r="X2123">
        <v>0</v>
      </c>
    </row>
    <row r="2124" spans="1:24">
      <c r="A2124" t="s">
        <v>8834</v>
      </c>
      <c r="B2124">
        <v>1</v>
      </c>
      <c r="C2124">
        <v>0</v>
      </c>
      <c r="D2124">
        <v>0</v>
      </c>
      <c r="E2124">
        <v>0</v>
      </c>
      <c r="F2124">
        <v>0</v>
      </c>
      <c r="G2124">
        <v>0</v>
      </c>
      <c r="H2124">
        <v>0</v>
      </c>
      <c r="I2124">
        <v>0</v>
      </c>
      <c r="J2124">
        <v>2017</v>
      </c>
      <c r="K2124" t="s">
        <v>623</v>
      </c>
      <c r="L2124" t="s">
        <v>7796</v>
      </c>
      <c r="M2124" t="s">
        <v>11631</v>
      </c>
      <c r="N2124" t="s">
        <v>11629</v>
      </c>
      <c r="O2124" s="1">
        <v>31768</v>
      </c>
      <c r="Q2124" t="s">
        <v>11628</v>
      </c>
      <c r="R2124" t="s">
        <v>11627</v>
      </c>
      <c r="S2124">
        <v>2.1800000000000002</v>
      </c>
      <c r="T2124">
        <v>2043.91</v>
      </c>
      <c r="U2124">
        <v>2043.91</v>
      </c>
      <c r="V2124">
        <v>0</v>
      </c>
      <c r="W2124" t="s">
        <v>11626</v>
      </c>
      <c r="X2124">
        <v>0</v>
      </c>
    </row>
    <row r="2125" spans="1:24">
      <c r="A2125" t="s">
        <v>8834</v>
      </c>
      <c r="B2125">
        <v>1</v>
      </c>
      <c r="C2125">
        <v>0</v>
      </c>
      <c r="D2125">
        <v>0</v>
      </c>
      <c r="E2125">
        <v>0</v>
      </c>
      <c r="F2125">
        <v>0</v>
      </c>
      <c r="G2125">
        <v>0</v>
      </c>
      <c r="H2125">
        <v>0</v>
      </c>
      <c r="I2125">
        <v>0</v>
      </c>
      <c r="J2125">
        <v>2017</v>
      </c>
      <c r="K2125" t="s">
        <v>623</v>
      </c>
      <c r="L2125" t="s">
        <v>7014</v>
      </c>
      <c r="M2125" t="s">
        <v>11631</v>
      </c>
      <c r="N2125" t="s">
        <v>11629</v>
      </c>
      <c r="O2125" s="1">
        <v>31453</v>
      </c>
      <c r="Q2125" t="s">
        <v>11628</v>
      </c>
      <c r="R2125" t="s">
        <v>11627</v>
      </c>
      <c r="S2125">
        <v>31.5</v>
      </c>
      <c r="T2125">
        <v>62261.38</v>
      </c>
      <c r="U2125">
        <v>62261.38</v>
      </c>
      <c r="V2125">
        <v>0</v>
      </c>
      <c r="W2125" t="s">
        <v>11626</v>
      </c>
      <c r="X2125">
        <v>0</v>
      </c>
    </row>
    <row r="2126" spans="1:24">
      <c r="A2126" t="s">
        <v>8834</v>
      </c>
      <c r="B2126">
        <v>1</v>
      </c>
      <c r="C2126">
        <v>0</v>
      </c>
      <c r="D2126">
        <v>0</v>
      </c>
      <c r="E2126">
        <v>0</v>
      </c>
      <c r="F2126">
        <v>0</v>
      </c>
      <c r="G2126">
        <v>0</v>
      </c>
      <c r="H2126">
        <v>0</v>
      </c>
      <c r="I2126">
        <v>0</v>
      </c>
      <c r="J2126">
        <v>2017</v>
      </c>
      <c r="K2126" t="s">
        <v>623</v>
      </c>
      <c r="L2126" t="s">
        <v>7770</v>
      </c>
      <c r="M2126" t="s">
        <v>11631</v>
      </c>
      <c r="N2126" t="s">
        <v>11629</v>
      </c>
      <c r="O2126" s="1">
        <v>33326</v>
      </c>
      <c r="Q2126" t="s">
        <v>11628</v>
      </c>
      <c r="R2126" t="s">
        <v>11627</v>
      </c>
      <c r="S2126">
        <v>19.96</v>
      </c>
      <c r="T2126">
        <v>48640.82</v>
      </c>
      <c r="U2126">
        <v>48640.82</v>
      </c>
      <c r="V2126">
        <v>0</v>
      </c>
      <c r="W2126" t="s">
        <v>11626</v>
      </c>
      <c r="X2126">
        <v>0</v>
      </c>
    </row>
    <row r="2127" spans="1:24">
      <c r="A2127" t="s">
        <v>8834</v>
      </c>
      <c r="B2127">
        <v>1</v>
      </c>
      <c r="C2127">
        <v>0</v>
      </c>
      <c r="D2127">
        <v>0</v>
      </c>
      <c r="E2127">
        <v>0</v>
      </c>
      <c r="F2127">
        <v>0</v>
      </c>
      <c r="G2127">
        <v>0</v>
      </c>
      <c r="H2127">
        <v>0</v>
      </c>
      <c r="I2127">
        <v>0</v>
      </c>
      <c r="J2127">
        <v>2017</v>
      </c>
      <c r="K2127" t="s">
        <v>623</v>
      </c>
      <c r="L2127" t="s">
        <v>6723</v>
      </c>
      <c r="M2127" t="s">
        <v>11631</v>
      </c>
      <c r="N2127" t="s">
        <v>11629</v>
      </c>
      <c r="O2127" s="1">
        <v>32308</v>
      </c>
      <c r="Q2127" t="s">
        <v>11628</v>
      </c>
      <c r="R2127" t="s">
        <v>11627</v>
      </c>
      <c r="S2127">
        <v>18.43</v>
      </c>
      <c r="T2127">
        <v>20957.03</v>
      </c>
      <c r="U2127">
        <v>20957.03</v>
      </c>
      <c r="V2127">
        <v>0</v>
      </c>
      <c r="W2127" t="s">
        <v>11626</v>
      </c>
      <c r="X2127">
        <v>0</v>
      </c>
    </row>
    <row r="2128" spans="1:24">
      <c r="A2128" t="s">
        <v>8834</v>
      </c>
      <c r="B2128">
        <v>1</v>
      </c>
      <c r="C2128">
        <v>0</v>
      </c>
      <c r="D2128">
        <v>0</v>
      </c>
      <c r="E2128">
        <v>0</v>
      </c>
      <c r="F2128">
        <v>0</v>
      </c>
      <c r="G2128">
        <v>0</v>
      </c>
      <c r="H2128">
        <v>0</v>
      </c>
      <c r="I2128">
        <v>0</v>
      </c>
      <c r="J2128">
        <v>2017</v>
      </c>
      <c r="K2128" t="s">
        <v>623</v>
      </c>
      <c r="L2128" t="s">
        <v>6685</v>
      </c>
      <c r="M2128" t="s">
        <v>11631</v>
      </c>
      <c r="N2128" t="s">
        <v>11629</v>
      </c>
      <c r="O2128" s="1">
        <v>37978</v>
      </c>
      <c r="Q2128" t="s">
        <v>11628</v>
      </c>
      <c r="R2128" t="s">
        <v>11627</v>
      </c>
      <c r="S2128">
        <v>162</v>
      </c>
      <c r="T2128">
        <v>306853.44</v>
      </c>
      <c r="U2128">
        <v>306853.44</v>
      </c>
      <c r="V2128">
        <v>0</v>
      </c>
      <c r="W2128" t="s">
        <v>11626</v>
      </c>
      <c r="X2128">
        <v>0</v>
      </c>
    </row>
    <row r="2129" spans="1:24">
      <c r="A2129" t="s">
        <v>8834</v>
      </c>
      <c r="B2129">
        <v>1</v>
      </c>
      <c r="C2129">
        <v>0</v>
      </c>
      <c r="D2129">
        <v>0</v>
      </c>
      <c r="E2129">
        <v>0</v>
      </c>
      <c r="F2129">
        <v>0</v>
      </c>
      <c r="G2129">
        <v>0</v>
      </c>
      <c r="H2129">
        <v>0</v>
      </c>
      <c r="I2129">
        <v>0</v>
      </c>
      <c r="J2129">
        <v>2017</v>
      </c>
      <c r="K2129" t="s">
        <v>623</v>
      </c>
      <c r="L2129" t="s">
        <v>7413</v>
      </c>
      <c r="M2129" t="s">
        <v>11631</v>
      </c>
      <c r="N2129" t="s">
        <v>11629</v>
      </c>
      <c r="O2129" s="1">
        <v>41017</v>
      </c>
      <c r="Q2129" t="s">
        <v>11628</v>
      </c>
      <c r="R2129" t="s">
        <v>11627</v>
      </c>
      <c r="S2129">
        <v>127.8</v>
      </c>
      <c r="T2129">
        <v>332367.59999999998</v>
      </c>
      <c r="U2129">
        <v>332367.59999999998</v>
      </c>
      <c r="V2129">
        <v>0</v>
      </c>
      <c r="W2129" t="s">
        <v>11626</v>
      </c>
      <c r="X2129">
        <v>0</v>
      </c>
    </row>
    <row r="2130" spans="1:24">
      <c r="A2130" t="s">
        <v>8834</v>
      </c>
      <c r="B2130">
        <v>1</v>
      </c>
      <c r="C2130">
        <v>0</v>
      </c>
      <c r="D2130">
        <v>0</v>
      </c>
      <c r="E2130">
        <v>0</v>
      </c>
      <c r="F2130">
        <v>0</v>
      </c>
      <c r="G2130">
        <v>0</v>
      </c>
      <c r="H2130">
        <v>0</v>
      </c>
      <c r="I2130">
        <v>0</v>
      </c>
      <c r="J2130">
        <v>2017</v>
      </c>
      <c r="K2130" t="s">
        <v>623</v>
      </c>
      <c r="L2130" t="s">
        <v>7411</v>
      </c>
      <c r="M2130" t="s">
        <v>11631</v>
      </c>
      <c r="N2130" t="s">
        <v>11629</v>
      </c>
      <c r="O2130" s="1">
        <v>32872</v>
      </c>
      <c r="Q2130" t="s">
        <v>11628</v>
      </c>
      <c r="R2130" t="s">
        <v>11627</v>
      </c>
      <c r="S2130">
        <v>102.18</v>
      </c>
      <c r="T2130">
        <v>200409.39</v>
      </c>
      <c r="U2130">
        <v>200409.39</v>
      </c>
      <c r="V2130">
        <v>0</v>
      </c>
      <c r="W2130" t="s">
        <v>11626</v>
      </c>
      <c r="X2130">
        <v>0</v>
      </c>
    </row>
    <row r="2131" spans="1:24">
      <c r="A2131" t="s">
        <v>8834</v>
      </c>
      <c r="B2131">
        <v>1</v>
      </c>
      <c r="C2131">
        <v>0</v>
      </c>
      <c r="D2131">
        <v>0</v>
      </c>
      <c r="E2131">
        <v>0</v>
      </c>
      <c r="F2131">
        <v>0</v>
      </c>
      <c r="G2131">
        <v>0</v>
      </c>
      <c r="H2131">
        <v>0</v>
      </c>
      <c r="I2131">
        <v>0</v>
      </c>
      <c r="J2131">
        <v>2017</v>
      </c>
      <c r="K2131" t="s">
        <v>623</v>
      </c>
      <c r="L2131" t="s">
        <v>7373</v>
      </c>
      <c r="M2131" t="s">
        <v>11631</v>
      </c>
      <c r="N2131" t="s">
        <v>11629</v>
      </c>
      <c r="O2131" s="1">
        <v>32872</v>
      </c>
      <c r="Q2131" t="s">
        <v>11628</v>
      </c>
      <c r="R2131" t="s">
        <v>11627</v>
      </c>
      <c r="S2131">
        <v>150</v>
      </c>
      <c r="T2131">
        <v>354640.05</v>
      </c>
      <c r="U2131">
        <v>354640.05</v>
      </c>
      <c r="V2131">
        <v>0</v>
      </c>
      <c r="W2131" t="s">
        <v>11626</v>
      </c>
      <c r="X2131">
        <v>0</v>
      </c>
    </row>
    <row r="2132" spans="1:24">
      <c r="A2132" t="s">
        <v>8834</v>
      </c>
      <c r="B2132">
        <v>1</v>
      </c>
      <c r="C2132">
        <v>0</v>
      </c>
      <c r="D2132">
        <v>0</v>
      </c>
      <c r="E2132">
        <v>0</v>
      </c>
      <c r="F2132">
        <v>0</v>
      </c>
      <c r="G2132">
        <v>0</v>
      </c>
      <c r="H2132">
        <v>0</v>
      </c>
      <c r="I2132">
        <v>0</v>
      </c>
      <c r="J2132">
        <v>2017</v>
      </c>
      <c r="K2132" t="s">
        <v>623</v>
      </c>
      <c r="L2132" t="s">
        <v>6790</v>
      </c>
      <c r="M2132" t="s">
        <v>11631</v>
      </c>
      <c r="N2132" t="s">
        <v>11629</v>
      </c>
      <c r="O2132" s="1">
        <v>31778</v>
      </c>
      <c r="Q2132" t="s">
        <v>11628</v>
      </c>
      <c r="R2132" t="s">
        <v>11627</v>
      </c>
      <c r="S2132">
        <v>50</v>
      </c>
      <c r="T2132">
        <v>118316.59</v>
      </c>
      <c r="U2132">
        <v>118316.59</v>
      </c>
      <c r="V2132">
        <v>0</v>
      </c>
      <c r="W2132" t="s">
        <v>11626</v>
      </c>
      <c r="X2132">
        <v>0</v>
      </c>
    </row>
    <row r="2133" spans="1:24">
      <c r="A2133" t="s">
        <v>8834</v>
      </c>
      <c r="B2133">
        <v>1</v>
      </c>
      <c r="C2133">
        <v>0</v>
      </c>
      <c r="D2133">
        <v>0</v>
      </c>
      <c r="E2133">
        <v>0</v>
      </c>
      <c r="F2133">
        <v>0</v>
      </c>
      <c r="G2133">
        <v>0</v>
      </c>
      <c r="H2133">
        <v>0</v>
      </c>
      <c r="I2133">
        <v>0</v>
      </c>
      <c r="J2133">
        <v>2017</v>
      </c>
      <c r="K2133" t="s">
        <v>623</v>
      </c>
      <c r="L2133" t="s">
        <v>6957</v>
      </c>
      <c r="M2133" t="s">
        <v>11631</v>
      </c>
      <c r="N2133" t="s">
        <v>11629</v>
      </c>
      <c r="O2133" s="1">
        <v>37956</v>
      </c>
      <c r="Q2133" t="s">
        <v>11628</v>
      </c>
      <c r="R2133" t="s">
        <v>11627</v>
      </c>
      <c r="S2133">
        <v>22.44</v>
      </c>
      <c r="T2133">
        <v>63396.58</v>
      </c>
      <c r="U2133">
        <v>63396.58</v>
      </c>
      <c r="V2133">
        <v>0</v>
      </c>
      <c r="W2133" t="s">
        <v>11626</v>
      </c>
      <c r="X2133">
        <v>0</v>
      </c>
    </row>
    <row r="2134" spans="1:24">
      <c r="A2134" t="s">
        <v>8834</v>
      </c>
      <c r="B2134">
        <v>1</v>
      </c>
      <c r="C2134">
        <v>0</v>
      </c>
      <c r="D2134">
        <v>0</v>
      </c>
      <c r="E2134">
        <v>0</v>
      </c>
      <c r="F2134">
        <v>0</v>
      </c>
      <c r="G2134">
        <v>0</v>
      </c>
      <c r="H2134">
        <v>0</v>
      </c>
      <c r="I2134">
        <v>0</v>
      </c>
      <c r="J2134">
        <v>2017</v>
      </c>
      <c r="K2134" t="s">
        <v>623</v>
      </c>
      <c r="L2134" t="s">
        <v>7760</v>
      </c>
      <c r="M2134" t="s">
        <v>11631</v>
      </c>
      <c r="N2134" t="s">
        <v>11629</v>
      </c>
      <c r="O2134" s="1">
        <v>30773</v>
      </c>
      <c r="Q2134" t="s">
        <v>11628</v>
      </c>
      <c r="R2134" t="s">
        <v>11627</v>
      </c>
      <c r="S2134">
        <v>61.5</v>
      </c>
      <c r="T2134">
        <v>165042</v>
      </c>
      <c r="U2134">
        <v>165042</v>
      </c>
      <c r="V2134">
        <v>0</v>
      </c>
      <c r="W2134" t="s">
        <v>11626</v>
      </c>
      <c r="X2134">
        <v>0</v>
      </c>
    </row>
    <row r="2135" spans="1:24">
      <c r="A2135" t="s">
        <v>8834</v>
      </c>
      <c r="B2135">
        <v>1</v>
      </c>
      <c r="C2135">
        <v>0</v>
      </c>
      <c r="D2135">
        <v>0</v>
      </c>
      <c r="E2135">
        <v>0</v>
      </c>
      <c r="F2135">
        <v>0</v>
      </c>
      <c r="G2135">
        <v>0</v>
      </c>
      <c r="H2135">
        <v>0</v>
      </c>
      <c r="I2135">
        <v>0</v>
      </c>
      <c r="J2135">
        <v>2017</v>
      </c>
      <c r="K2135" t="s">
        <v>623</v>
      </c>
      <c r="L2135" t="s">
        <v>6458</v>
      </c>
      <c r="M2135" t="s">
        <v>11631</v>
      </c>
      <c r="N2135" t="s">
        <v>11629</v>
      </c>
      <c r="O2135" s="1">
        <v>32843</v>
      </c>
      <c r="Q2135" t="s">
        <v>11628</v>
      </c>
      <c r="R2135" t="s">
        <v>11627</v>
      </c>
      <c r="S2135">
        <v>45</v>
      </c>
      <c r="T2135">
        <v>125165.2</v>
      </c>
      <c r="U2135">
        <v>125165.2</v>
      </c>
      <c r="V2135">
        <v>0</v>
      </c>
      <c r="W2135" t="s">
        <v>11626</v>
      </c>
      <c r="X2135">
        <v>0</v>
      </c>
    </row>
    <row r="2136" spans="1:24">
      <c r="A2136" t="s">
        <v>8834</v>
      </c>
      <c r="B2136">
        <v>1</v>
      </c>
      <c r="C2136">
        <v>0</v>
      </c>
      <c r="D2136">
        <v>0</v>
      </c>
      <c r="E2136">
        <v>0</v>
      </c>
      <c r="F2136">
        <v>0</v>
      </c>
      <c r="G2136">
        <v>0</v>
      </c>
      <c r="H2136">
        <v>0</v>
      </c>
      <c r="I2136">
        <v>0</v>
      </c>
      <c r="J2136">
        <v>2017</v>
      </c>
      <c r="K2136" t="s">
        <v>623</v>
      </c>
      <c r="L2136" t="s">
        <v>6446</v>
      </c>
      <c r="M2136" t="s">
        <v>11631</v>
      </c>
      <c r="N2136" t="s">
        <v>11629</v>
      </c>
      <c r="O2136" s="1">
        <v>31413</v>
      </c>
      <c r="Q2136" t="s">
        <v>11628</v>
      </c>
      <c r="R2136" t="s">
        <v>11627</v>
      </c>
      <c r="S2136">
        <v>6.48</v>
      </c>
      <c r="T2136">
        <v>8308.1</v>
      </c>
      <c r="U2136">
        <v>8308.1</v>
      </c>
      <c r="V2136">
        <v>0</v>
      </c>
      <c r="W2136" t="s">
        <v>11626</v>
      </c>
      <c r="X2136">
        <v>0</v>
      </c>
    </row>
    <row r="2137" spans="1:24">
      <c r="A2137" t="s">
        <v>8834</v>
      </c>
      <c r="B2137">
        <v>1</v>
      </c>
      <c r="C2137">
        <v>0</v>
      </c>
      <c r="D2137">
        <v>0</v>
      </c>
      <c r="E2137">
        <v>0</v>
      </c>
      <c r="F2137">
        <v>0</v>
      </c>
      <c r="G2137">
        <v>0</v>
      </c>
      <c r="H2137">
        <v>0</v>
      </c>
      <c r="I2137">
        <v>0</v>
      </c>
      <c r="J2137">
        <v>2017</v>
      </c>
      <c r="K2137" t="s">
        <v>623</v>
      </c>
      <c r="L2137" t="s">
        <v>6448</v>
      </c>
      <c r="M2137" t="s">
        <v>11631</v>
      </c>
      <c r="N2137" t="s">
        <v>11629</v>
      </c>
      <c r="O2137" s="1">
        <v>31413</v>
      </c>
      <c r="Q2137" t="s">
        <v>11628</v>
      </c>
      <c r="R2137" t="s">
        <v>11627</v>
      </c>
      <c r="S2137">
        <v>4.17</v>
      </c>
      <c r="T2137">
        <v>4346.68</v>
      </c>
      <c r="U2137">
        <v>4346.68</v>
      </c>
      <c r="V2137">
        <v>0</v>
      </c>
      <c r="W2137" t="s">
        <v>11626</v>
      </c>
      <c r="X2137">
        <v>0</v>
      </c>
    </row>
    <row r="2138" spans="1:24">
      <c r="A2138" t="s">
        <v>8834</v>
      </c>
      <c r="B2138">
        <v>1</v>
      </c>
      <c r="C2138">
        <v>0</v>
      </c>
      <c r="D2138">
        <v>0</v>
      </c>
      <c r="E2138">
        <v>0</v>
      </c>
      <c r="F2138">
        <v>0</v>
      </c>
      <c r="G2138">
        <v>0</v>
      </c>
      <c r="H2138">
        <v>0</v>
      </c>
      <c r="I2138">
        <v>0</v>
      </c>
      <c r="J2138">
        <v>2017</v>
      </c>
      <c r="K2138" t="s">
        <v>623</v>
      </c>
      <c r="L2138" t="s">
        <v>7066</v>
      </c>
      <c r="M2138" t="s">
        <v>11631</v>
      </c>
      <c r="N2138" t="s">
        <v>11629</v>
      </c>
      <c r="O2138" s="1">
        <v>30803</v>
      </c>
      <c r="Q2138" t="s">
        <v>11628</v>
      </c>
      <c r="R2138" t="s">
        <v>11627</v>
      </c>
      <c r="S2138">
        <v>143.5</v>
      </c>
      <c r="T2138">
        <v>309710.99</v>
      </c>
      <c r="U2138">
        <v>309710.99</v>
      </c>
      <c r="V2138">
        <v>0</v>
      </c>
      <c r="W2138" t="s">
        <v>11626</v>
      </c>
      <c r="X2138">
        <v>0</v>
      </c>
    </row>
    <row r="2139" spans="1:24">
      <c r="A2139" t="s">
        <v>8834</v>
      </c>
      <c r="B2139">
        <v>1</v>
      </c>
      <c r="C2139">
        <v>0</v>
      </c>
      <c r="D2139">
        <v>0</v>
      </c>
      <c r="E2139">
        <v>0</v>
      </c>
      <c r="F2139">
        <v>0</v>
      </c>
      <c r="G2139">
        <v>0</v>
      </c>
      <c r="H2139">
        <v>0</v>
      </c>
      <c r="I2139">
        <v>0</v>
      </c>
      <c r="J2139">
        <v>2017</v>
      </c>
      <c r="K2139" t="s">
        <v>623</v>
      </c>
      <c r="L2139" t="s">
        <v>7093</v>
      </c>
      <c r="M2139" t="s">
        <v>11631</v>
      </c>
      <c r="N2139" t="s">
        <v>11629</v>
      </c>
      <c r="O2139" s="1">
        <v>39965</v>
      </c>
      <c r="Q2139" t="s">
        <v>11628</v>
      </c>
      <c r="R2139" t="s">
        <v>11627</v>
      </c>
      <c r="S2139">
        <v>135</v>
      </c>
      <c r="T2139">
        <v>277813.53999999998</v>
      </c>
      <c r="U2139">
        <v>277813.53999999998</v>
      </c>
      <c r="V2139">
        <v>0</v>
      </c>
      <c r="W2139" t="s">
        <v>11626</v>
      </c>
      <c r="X2139">
        <v>0</v>
      </c>
    </row>
    <row r="2140" spans="1:24">
      <c r="A2140" t="s">
        <v>8834</v>
      </c>
      <c r="B2140">
        <v>1</v>
      </c>
      <c r="C2140">
        <v>0</v>
      </c>
      <c r="D2140">
        <v>0</v>
      </c>
      <c r="E2140">
        <v>0</v>
      </c>
      <c r="F2140">
        <v>0</v>
      </c>
      <c r="G2140">
        <v>0</v>
      </c>
      <c r="H2140">
        <v>0</v>
      </c>
      <c r="I2140">
        <v>0</v>
      </c>
      <c r="J2140">
        <v>2017</v>
      </c>
      <c r="K2140" t="s">
        <v>623</v>
      </c>
      <c r="L2140" t="s">
        <v>6660</v>
      </c>
      <c r="M2140" t="s">
        <v>11631</v>
      </c>
      <c r="N2140" t="s">
        <v>11629</v>
      </c>
      <c r="O2140" s="1">
        <v>40526</v>
      </c>
      <c r="Q2140" t="s">
        <v>11628</v>
      </c>
      <c r="R2140" t="s">
        <v>11627</v>
      </c>
      <c r="S2140">
        <v>101.2</v>
      </c>
      <c r="T2140">
        <v>292430</v>
      </c>
      <c r="U2140">
        <v>292430</v>
      </c>
      <c r="V2140">
        <v>0</v>
      </c>
      <c r="W2140" t="s">
        <v>11626</v>
      </c>
      <c r="X2140">
        <v>0</v>
      </c>
    </row>
    <row r="2141" spans="1:24">
      <c r="A2141" t="s">
        <v>8834</v>
      </c>
      <c r="B2141">
        <v>1</v>
      </c>
      <c r="C2141">
        <v>0</v>
      </c>
      <c r="D2141">
        <v>0</v>
      </c>
      <c r="E2141">
        <v>0</v>
      </c>
      <c r="F2141">
        <v>0</v>
      </c>
      <c r="G2141">
        <v>0</v>
      </c>
      <c r="H2141">
        <v>0</v>
      </c>
      <c r="I2141">
        <v>0</v>
      </c>
      <c r="J2141">
        <v>2017</v>
      </c>
      <c r="K2141" t="s">
        <v>623</v>
      </c>
      <c r="L2141" t="s">
        <v>6082</v>
      </c>
      <c r="M2141" t="s">
        <v>11631</v>
      </c>
      <c r="N2141" t="s">
        <v>11629</v>
      </c>
      <c r="O2141" s="1">
        <v>40549</v>
      </c>
      <c r="Q2141" t="s">
        <v>11628</v>
      </c>
      <c r="R2141" t="s">
        <v>11627</v>
      </c>
      <c r="S2141">
        <v>150</v>
      </c>
      <c r="T2141">
        <v>369964.45</v>
      </c>
      <c r="U2141">
        <v>369964.45</v>
      </c>
      <c r="V2141">
        <v>0</v>
      </c>
      <c r="W2141" t="s">
        <v>11626</v>
      </c>
      <c r="X2141">
        <v>0</v>
      </c>
    </row>
    <row r="2142" spans="1:24">
      <c r="A2142" t="s">
        <v>8834</v>
      </c>
      <c r="B2142">
        <v>1</v>
      </c>
      <c r="C2142">
        <v>0</v>
      </c>
      <c r="D2142">
        <v>0</v>
      </c>
      <c r="E2142">
        <v>0</v>
      </c>
      <c r="F2142">
        <v>0</v>
      </c>
      <c r="G2142">
        <v>0</v>
      </c>
      <c r="H2142">
        <v>0</v>
      </c>
      <c r="I2142">
        <v>0</v>
      </c>
      <c r="J2142">
        <v>2017</v>
      </c>
      <c r="K2142" t="s">
        <v>623</v>
      </c>
      <c r="L2142" t="s">
        <v>6545</v>
      </c>
      <c r="M2142" t="s">
        <v>11631</v>
      </c>
      <c r="N2142" t="s">
        <v>11629</v>
      </c>
      <c r="O2142" s="1">
        <v>40571</v>
      </c>
      <c r="Q2142" t="s">
        <v>11628</v>
      </c>
      <c r="R2142" t="s">
        <v>11627</v>
      </c>
      <c r="S2142">
        <v>36.799999999999997</v>
      </c>
      <c r="T2142">
        <v>88736</v>
      </c>
      <c r="U2142">
        <v>88736</v>
      </c>
      <c r="V2142">
        <v>0</v>
      </c>
      <c r="W2142" t="s">
        <v>11626</v>
      </c>
      <c r="X2142">
        <v>0</v>
      </c>
    </row>
    <row r="2143" spans="1:24">
      <c r="A2143" t="s">
        <v>8834</v>
      </c>
      <c r="B2143">
        <v>1</v>
      </c>
      <c r="C2143">
        <v>0</v>
      </c>
      <c r="D2143">
        <v>0</v>
      </c>
      <c r="E2143">
        <v>0</v>
      </c>
      <c r="F2143">
        <v>0</v>
      </c>
      <c r="G2143">
        <v>0</v>
      </c>
      <c r="H2143">
        <v>0</v>
      </c>
      <c r="I2143">
        <v>0</v>
      </c>
      <c r="J2143">
        <v>2017</v>
      </c>
      <c r="K2143" t="s">
        <v>623</v>
      </c>
      <c r="L2143" t="s">
        <v>6085</v>
      </c>
      <c r="M2143" t="s">
        <v>11631</v>
      </c>
      <c r="N2143" t="s">
        <v>11629</v>
      </c>
      <c r="O2143" s="1">
        <v>40544</v>
      </c>
      <c r="Q2143" t="s">
        <v>11628</v>
      </c>
      <c r="R2143" t="s">
        <v>11627</v>
      </c>
      <c r="S2143">
        <v>150</v>
      </c>
      <c r="T2143">
        <v>326078.73</v>
      </c>
      <c r="U2143">
        <v>326078.73</v>
      </c>
      <c r="V2143">
        <v>0</v>
      </c>
      <c r="W2143" t="s">
        <v>11626</v>
      </c>
      <c r="X2143">
        <v>0</v>
      </c>
    </row>
    <row r="2144" spans="1:24">
      <c r="A2144" t="s">
        <v>8834</v>
      </c>
      <c r="B2144">
        <v>1</v>
      </c>
      <c r="C2144">
        <v>0</v>
      </c>
      <c r="D2144">
        <v>0</v>
      </c>
      <c r="E2144">
        <v>0</v>
      </c>
      <c r="F2144">
        <v>0</v>
      </c>
      <c r="G2144">
        <v>0</v>
      </c>
      <c r="H2144">
        <v>0</v>
      </c>
      <c r="I2144">
        <v>0</v>
      </c>
      <c r="J2144">
        <v>2017</v>
      </c>
      <c r="K2144" t="s">
        <v>623</v>
      </c>
      <c r="L2144" t="s">
        <v>6453</v>
      </c>
      <c r="M2144" t="s">
        <v>11631</v>
      </c>
      <c r="N2144" t="s">
        <v>11629</v>
      </c>
      <c r="O2144" s="1">
        <v>31778</v>
      </c>
      <c r="Q2144" t="s">
        <v>11628</v>
      </c>
      <c r="R2144" t="s">
        <v>11627</v>
      </c>
      <c r="S2144">
        <v>22.25</v>
      </c>
      <c r="T2144">
        <v>32645.98</v>
      </c>
      <c r="U2144">
        <v>32645.98</v>
      </c>
      <c r="V2144">
        <v>0</v>
      </c>
      <c r="W2144" t="s">
        <v>11626</v>
      </c>
      <c r="X2144">
        <v>0</v>
      </c>
    </row>
    <row r="2145" spans="1:24">
      <c r="A2145" t="s">
        <v>8834</v>
      </c>
      <c r="B2145">
        <v>1</v>
      </c>
      <c r="C2145">
        <v>0</v>
      </c>
      <c r="D2145">
        <v>0</v>
      </c>
      <c r="E2145">
        <v>0</v>
      </c>
      <c r="F2145">
        <v>0</v>
      </c>
      <c r="G2145">
        <v>0</v>
      </c>
      <c r="H2145">
        <v>0</v>
      </c>
      <c r="I2145">
        <v>0</v>
      </c>
      <c r="J2145">
        <v>2017</v>
      </c>
      <c r="K2145" t="s">
        <v>623</v>
      </c>
      <c r="L2145" t="s">
        <v>6491</v>
      </c>
      <c r="M2145" t="s">
        <v>11631</v>
      </c>
      <c r="N2145" t="s">
        <v>11629</v>
      </c>
      <c r="O2145" s="1">
        <v>32874</v>
      </c>
      <c r="Q2145" t="s">
        <v>11628</v>
      </c>
      <c r="R2145" t="s">
        <v>11627</v>
      </c>
      <c r="S2145">
        <v>15.5</v>
      </c>
      <c r="T2145">
        <v>23308.34</v>
      </c>
      <c r="U2145">
        <v>23308.34</v>
      </c>
      <c r="V2145">
        <v>0</v>
      </c>
      <c r="W2145" t="s">
        <v>11626</v>
      </c>
      <c r="X2145">
        <v>0</v>
      </c>
    </row>
    <row r="2146" spans="1:24">
      <c r="A2146" t="s">
        <v>8834</v>
      </c>
      <c r="B2146">
        <v>1</v>
      </c>
      <c r="C2146">
        <v>0</v>
      </c>
      <c r="D2146">
        <v>0</v>
      </c>
      <c r="E2146">
        <v>0</v>
      </c>
      <c r="F2146">
        <v>0</v>
      </c>
      <c r="G2146">
        <v>0</v>
      </c>
      <c r="H2146">
        <v>0</v>
      </c>
      <c r="I2146">
        <v>0</v>
      </c>
      <c r="J2146">
        <v>2017</v>
      </c>
      <c r="K2146" t="s">
        <v>623</v>
      </c>
      <c r="L2146" t="s">
        <v>7384</v>
      </c>
      <c r="M2146" t="s">
        <v>11631</v>
      </c>
      <c r="N2146" t="s">
        <v>11629</v>
      </c>
      <c r="O2146" s="1">
        <v>39853</v>
      </c>
      <c r="Q2146" t="s">
        <v>11628</v>
      </c>
      <c r="R2146" t="s">
        <v>11627</v>
      </c>
      <c r="S2146">
        <v>153.75</v>
      </c>
      <c r="T2146">
        <v>376604.59</v>
      </c>
      <c r="U2146">
        <v>376604.59</v>
      </c>
      <c r="V2146">
        <v>0</v>
      </c>
      <c r="W2146" t="s">
        <v>11626</v>
      </c>
      <c r="X2146">
        <v>0</v>
      </c>
    </row>
    <row r="2147" spans="1:24">
      <c r="A2147" t="s">
        <v>8834</v>
      </c>
      <c r="B2147">
        <v>1</v>
      </c>
      <c r="C2147">
        <v>0</v>
      </c>
      <c r="D2147">
        <v>0</v>
      </c>
      <c r="E2147">
        <v>0</v>
      </c>
      <c r="F2147">
        <v>0</v>
      </c>
      <c r="G2147">
        <v>0</v>
      </c>
      <c r="H2147">
        <v>0</v>
      </c>
      <c r="I2147">
        <v>0</v>
      </c>
      <c r="J2147">
        <v>2017</v>
      </c>
      <c r="K2147" t="s">
        <v>623</v>
      </c>
      <c r="L2147" t="s">
        <v>7022</v>
      </c>
      <c r="M2147" t="s">
        <v>11631</v>
      </c>
      <c r="N2147" t="s">
        <v>11629</v>
      </c>
      <c r="O2147" s="1">
        <v>38758</v>
      </c>
      <c r="Q2147" t="s">
        <v>11628</v>
      </c>
      <c r="R2147" t="s">
        <v>11627</v>
      </c>
      <c r="S2147">
        <v>60</v>
      </c>
      <c r="T2147">
        <v>174020.29</v>
      </c>
      <c r="U2147">
        <v>174020.29</v>
      </c>
      <c r="V2147">
        <v>0</v>
      </c>
      <c r="W2147" t="s">
        <v>11626</v>
      </c>
      <c r="X2147">
        <v>0</v>
      </c>
    </row>
    <row r="2148" spans="1:24">
      <c r="A2148" t="s">
        <v>8834</v>
      </c>
      <c r="B2148">
        <v>1</v>
      </c>
      <c r="C2148">
        <v>0</v>
      </c>
      <c r="D2148">
        <v>0</v>
      </c>
      <c r="E2148">
        <v>0</v>
      </c>
      <c r="F2148">
        <v>0</v>
      </c>
      <c r="G2148">
        <v>0</v>
      </c>
      <c r="H2148">
        <v>0</v>
      </c>
      <c r="I2148">
        <v>0</v>
      </c>
      <c r="J2148">
        <v>2017</v>
      </c>
      <c r="K2148" t="s">
        <v>623</v>
      </c>
      <c r="L2148" t="s">
        <v>6451</v>
      </c>
      <c r="M2148" t="s">
        <v>11631</v>
      </c>
      <c r="N2148" t="s">
        <v>11629</v>
      </c>
      <c r="O2148" s="1">
        <v>31778</v>
      </c>
      <c r="Q2148" t="s">
        <v>11628</v>
      </c>
      <c r="R2148" t="s">
        <v>11627</v>
      </c>
      <c r="S2148">
        <v>7.99</v>
      </c>
      <c r="T2148">
        <v>10748</v>
      </c>
      <c r="U2148">
        <v>10748</v>
      </c>
      <c r="V2148">
        <v>0</v>
      </c>
      <c r="W2148" t="s">
        <v>11626</v>
      </c>
      <c r="X2148">
        <v>0</v>
      </c>
    </row>
    <row r="2149" spans="1:24">
      <c r="A2149" t="s">
        <v>8834</v>
      </c>
      <c r="B2149">
        <v>1</v>
      </c>
      <c r="C2149">
        <v>0</v>
      </c>
      <c r="D2149">
        <v>0</v>
      </c>
      <c r="E2149">
        <v>0</v>
      </c>
      <c r="F2149">
        <v>0</v>
      </c>
      <c r="G2149">
        <v>0</v>
      </c>
      <c r="H2149">
        <v>0</v>
      </c>
      <c r="I2149">
        <v>0</v>
      </c>
      <c r="J2149">
        <v>2017</v>
      </c>
      <c r="K2149" t="s">
        <v>623</v>
      </c>
      <c r="L2149" t="s">
        <v>6088</v>
      </c>
      <c r="M2149" t="s">
        <v>11631</v>
      </c>
      <c r="N2149" t="s">
        <v>11629</v>
      </c>
      <c r="O2149" s="1">
        <v>40588</v>
      </c>
      <c r="Q2149" t="s">
        <v>11628</v>
      </c>
      <c r="R2149" t="s">
        <v>11627</v>
      </c>
      <c r="S2149">
        <v>150</v>
      </c>
      <c r="T2149">
        <v>350657.85</v>
      </c>
      <c r="U2149">
        <v>350657.85</v>
      </c>
      <c r="V2149">
        <v>0</v>
      </c>
      <c r="W2149" t="s">
        <v>11626</v>
      </c>
      <c r="X2149">
        <v>0</v>
      </c>
    </row>
    <row r="2150" spans="1:24">
      <c r="A2150" t="s">
        <v>8834</v>
      </c>
      <c r="B2150">
        <v>1</v>
      </c>
      <c r="C2150">
        <v>0</v>
      </c>
      <c r="D2150">
        <v>0</v>
      </c>
      <c r="E2150">
        <v>0</v>
      </c>
      <c r="F2150">
        <v>0</v>
      </c>
      <c r="G2150">
        <v>0</v>
      </c>
      <c r="H2150">
        <v>0</v>
      </c>
      <c r="I2150">
        <v>0</v>
      </c>
      <c r="J2150">
        <v>2017</v>
      </c>
      <c r="K2150" t="s">
        <v>623</v>
      </c>
      <c r="L2150" t="s">
        <v>6091</v>
      </c>
      <c r="M2150" t="s">
        <v>11631</v>
      </c>
      <c r="N2150" t="s">
        <v>11629</v>
      </c>
      <c r="O2150" s="1">
        <v>40617</v>
      </c>
      <c r="Q2150" t="s">
        <v>11628</v>
      </c>
      <c r="R2150" t="s">
        <v>11627</v>
      </c>
      <c r="S2150">
        <v>102</v>
      </c>
      <c r="T2150">
        <v>164311.19</v>
      </c>
      <c r="U2150">
        <v>164311.19</v>
      </c>
      <c r="V2150">
        <v>0</v>
      </c>
      <c r="W2150" t="s">
        <v>11626</v>
      </c>
      <c r="X2150">
        <v>0</v>
      </c>
    </row>
    <row r="2151" spans="1:24">
      <c r="A2151" t="s">
        <v>8834</v>
      </c>
      <c r="B2151">
        <v>1</v>
      </c>
      <c r="C2151">
        <v>0</v>
      </c>
      <c r="D2151">
        <v>0</v>
      </c>
      <c r="E2151">
        <v>0</v>
      </c>
      <c r="F2151">
        <v>0</v>
      </c>
      <c r="G2151">
        <v>0</v>
      </c>
      <c r="H2151">
        <v>0</v>
      </c>
      <c r="I2151">
        <v>0</v>
      </c>
      <c r="J2151">
        <v>2017</v>
      </c>
      <c r="K2151" t="s">
        <v>623</v>
      </c>
      <c r="L2151" t="s">
        <v>6096</v>
      </c>
      <c r="M2151" t="s">
        <v>11631</v>
      </c>
      <c r="N2151" t="s">
        <v>11629</v>
      </c>
      <c r="O2151" s="1">
        <v>40655</v>
      </c>
      <c r="Q2151" t="s">
        <v>11628</v>
      </c>
      <c r="R2151" t="s">
        <v>11627</v>
      </c>
      <c r="S2151">
        <v>168</v>
      </c>
      <c r="T2151">
        <v>265960.05</v>
      </c>
      <c r="U2151">
        <v>265960.05</v>
      </c>
      <c r="V2151">
        <v>0</v>
      </c>
      <c r="W2151" t="s">
        <v>11626</v>
      </c>
      <c r="X2151">
        <v>0</v>
      </c>
    </row>
    <row r="2152" spans="1:24">
      <c r="A2152" t="s">
        <v>8834</v>
      </c>
      <c r="B2152">
        <v>1</v>
      </c>
      <c r="C2152">
        <v>0</v>
      </c>
      <c r="D2152">
        <v>0</v>
      </c>
      <c r="E2152">
        <v>0</v>
      </c>
      <c r="F2152">
        <v>0</v>
      </c>
      <c r="G2152">
        <v>0</v>
      </c>
      <c r="H2152">
        <v>0</v>
      </c>
      <c r="I2152">
        <v>0</v>
      </c>
      <c r="J2152">
        <v>2017</v>
      </c>
      <c r="K2152" t="s">
        <v>623</v>
      </c>
      <c r="L2152" t="s">
        <v>6595</v>
      </c>
      <c r="M2152" t="s">
        <v>11631</v>
      </c>
      <c r="N2152" t="s">
        <v>11629</v>
      </c>
      <c r="O2152" s="1">
        <v>32873</v>
      </c>
      <c r="Q2152" t="s">
        <v>11628</v>
      </c>
      <c r="R2152" t="s">
        <v>11627</v>
      </c>
      <c r="S2152">
        <v>1</v>
      </c>
      <c r="T2152">
        <v>3698.02</v>
      </c>
      <c r="U2152">
        <v>3698.02</v>
      </c>
      <c r="V2152">
        <v>0</v>
      </c>
      <c r="W2152" t="s">
        <v>11626</v>
      </c>
      <c r="X2152">
        <v>0</v>
      </c>
    </row>
    <row r="2153" spans="1:24">
      <c r="A2153" t="s">
        <v>8834</v>
      </c>
      <c r="B2153">
        <v>1</v>
      </c>
      <c r="C2153">
        <v>0</v>
      </c>
      <c r="D2153">
        <v>0</v>
      </c>
      <c r="E2153">
        <v>0</v>
      </c>
      <c r="F2153">
        <v>0</v>
      </c>
      <c r="G2153">
        <v>0</v>
      </c>
      <c r="H2153">
        <v>0</v>
      </c>
      <c r="I2153">
        <v>0</v>
      </c>
      <c r="J2153">
        <v>2017</v>
      </c>
      <c r="K2153" t="s">
        <v>623</v>
      </c>
      <c r="L2153" t="s">
        <v>6495</v>
      </c>
      <c r="M2153" t="s">
        <v>11631</v>
      </c>
      <c r="N2153" t="s">
        <v>11629</v>
      </c>
      <c r="O2153" s="1">
        <v>41129</v>
      </c>
      <c r="Q2153" t="s">
        <v>11628</v>
      </c>
      <c r="R2153" t="s">
        <v>11627</v>
      </c>
      <c r="S2153">
        <v>20</v>
      </c>
      <c r="T2153">
        <v>42857.74</v>
      </c>
      <c r="U2153">
        <v>42857.74</v>
      </c>
      <c r="V2153">
        <v>0</v>
      </c>
      <c r="W2153" t="s">
        <v>11626</v>
      </c>
      <c r="X2153">
        <v>0</v>
      </c>
    </row>
    <row r="2154" spans="1:24">
      <c r="A2154" t="s">
        <v>8834</v>
      </c>
      <c r="B2154">
        <v>1</v>
      </c>
      <c r="C2154">
        <v>0</v>
      </c>
      <c r="D2154">
        <v>0</v>
      </c>
      <c r="E2154">
        <v>0</v>
      </c>
      <c r="F2154">
        <v>0</v>
      </c>
      <c r="G2154">
        <v>0</v>
      </c>
      <c r="H2154">
        <v>0</v>
      </c>
      <c r="I2154">
        <v>0</v>
      </c>
      <c r="J2154">
        <v>2017</v>
      </c>
      <c r="K2154" t="s">
        <v>623</v>
      </c>
      <c r="L2154" t="s">
        <v>6942</v>
      </c>
      <c r="M2154" t="s">
        <v>11631</v>
      </c>
      <c r="N2154" t="s">
        <v>11629</v>
      </c>
      <c r="O2154" s="1">
        <v>40955</v>
      </c>
      <c r="Q2154" t="s">
        <v>11628</v>
      </c>
      <c r="R2154" t="s">
        <v>11627</v>
      </c>
      <c r="S2154">
        <v>78.2</v>
      </c>
      <c r="T2154">
        <v>178426</v>
      </c>
      <c r="U2154">
        <v>178426</v>
      </c>
      <c r="V2154">
        <v>0</v>
      </c>
      <c r="W2154" t="s">
        <v>11626</v>
      </c>
      <c r="X2154">
        <v>0</v>
      </c>
    </row>
    <row r="2155" spans="1:24">
      <c r="A2155" t="s">
        <v>8834</v>
      </c>
      <c r="B2155">
        <v>1</v>
      </c>
      <c r="C2155">
        <v>0</v>
      </c>
      <c r="D2155">
        <v>0</v>
      </c>
      <c r="E2155">
        <v>0</v>
      </c>
      <c r="F2155">
        <v>0</v>
      </c>
      <c r="G2155">
        <v>0</v>
      </c>
      <c r="H2155">
        <v>0</v>
      </c>
      <c r="I2155">
        <v>0</v>
      </c>
      <c r="J2155">
        <v>2017</v>
      </c>
      <c r="K2155" t="s">
        <v>623</v>
      </c>
      <c r="L2155" t="s">
        <v>6099</v>
      </c>
      <c r="M2155" t="s">
        <v>11631</v>
      </c>
      <c r="N2155" t="s">
        <v>11629</v>
      </c>
      <c r="O2155" s="1">
        <v>40939</v>
      </c>
      <c r="Q2155" t="s">
        <v>11628</v>
      </c>
      <c r="R2155" t="s">
        <v>11627</v>
      </c>
      <c r="S2155">
        <v>150</v>
      </c>
      <c r="T2155">
        <v>251380.37</v>
      </c>
      <c r="U2155">
        <v>251380.37</v>
      </c>
      <c r="V2155">
        <v>0</v>
      </c>
      <c r="W2155" t="s">
        <v>11626</v>
      </c>
      <c r="X2155">
        <v>0</v>
      </c>
    </row>
    <row r="2156" spans="1:24">
      <c r="A2156" t="s">
        <v>8834</v>
      </c>
      <c r="B2156">
        <v>1</v>
      </c>
      <c r="C2156">
        <v>0</v>
      </c>
      <c r="D2156">
        <v>0</v>
      </c>
      <c r="E2156">
        <v>0</v>
      </c>
      <c r="F2156">
        <v>0</v>
      </c>
      <c r="G2156">
        <v>0</v>
      </c>
      <c r="H2156">
        <v>0</v>
      </c>
      <c r="I2156">
        <v>0</v>
      </c>
      <c r="J2156">
        <v>2017</v>
      </c>
      <c r="K2156" t="s">
        <v>623</v>
      </c>
      <c r="L2156" t="s">
        <v>7667</v>
      </c>
      <c r="M2156" t="s">
        <v>11631</v>
      </c>
      <c r="N2156" t="s">
        <v>11629</v>
      </c>
      <c r="O2156" s="1">
        <v>40584</v>
      </c>
      <c r="Q2156" t="s">
        <v>11628</v>
      </c>
      <c r="R2156" t="s">
        <v>11627</v>
      </c>
      <c r="S2156">
        <v>78.2</v>
      </c>
      <c r="T2156">
        <v>233404</v>
      </c>
      <c r="U2156">
        <v>233404</v>
      </c>
      <c r="V2156">
        <v>0</v>
      </c>
      <c r="W2156" t="s">
        <v>11626</v>
      </c>
      <c r="X2156">
        <v>0</v>
      </c>
    </row>
    <row r="2157" spans="1:24">
      <c r="A2157" t="s">
        <v>8834</v>
      </c>
      <c r="B2157">
        <v>1</v>
      </c>
      <c r="C2157">
        <v>0</v>
      </c>
      <c r="D2157">
        <v>0</v>
      </c>
      <c r="E2157">
        <v>0</v>
      </c>
      <c r="F2157">
        <v>0</v>
      </c>
      <c r="G2157">
        <v>0</v>
      </c>
      <c r="H2157">
        <v>0</v>
      </c>
      <c r="I2157">
        <v>0</v>
      </c>
      <c r="J2157">
        <v>2017</v>
      </c>
      <c r="K2157" t="s">
        <v>623</v>
      </c>
      <c r="L2157" t="s">
        <v>7616</v>
      </c>
      <c r="M2157" t="s">
        <v>11631</v>
      </c>
      <c r="N2157" t="s">
        <v>11629</v>
      </c>
      <c r="O2157" s="1">
        <v>40452</v>
      </c>
      <c r="Q2157" t="s">
        <v>11628</v>
      </c>
      <c r="R2157" t="s">
        <v>11627</v>
      </c>
      <c r="S2157">
        <v>1.5</v>
      </c>
      <c r="T2157">
        <v>1829.33</v>
      </c>
      <c r="U2157">
        <v>1829.33</v>
      </c>
      <c r="V2157">
        <v>0</v>
      </c>
      <c r="W2157" t="s">
        <v>11626</v>
      </c>
      <c r="X2157">
        <v>0</v>
      </c>
    </row>
    <row r="2158" spans="1:24">
      <c r="A2158" t="s">
        <v>8834</v>
      </c>
      <c r="B2158">
        <v>1</v>
      </c>
      <c r="C2158">
        <v>0</v>
      </c>
      <c r="D2158">
        <v>0</v>
      </c>
      <c r="E2158">
        <v>0</v>
      </c>
      <c r="F2158">
        <v>0</v>
      </c>
      <c r="G2158">
        <v>0</v>
      </c>
      <c r="H2158">
        <v>0</v>
      </c>
      <c r="I2158">
        <v>0</v>
      </c>
      <c r="J2158">
        <v>2017</v>
      </c>
      <c r="K2158" t="s">
        <v>623</v>
      </c>
      <c r="L2158" t="s">
        <v>7275</v>
      </c>
      <c r="M2158" t="s">
        <v>11631</v>
      </c>
      <c r="N2158" t="s">
        <v>11629</v>
      </c>
      <c r="O2158" s="1">
        <v>40695</v>
      </c>
      <c r="Q2158" t="s">
        <v>11628</v>
      </c>
      <c r="R2158" t="s">
        <v>11627</v>
      </c>
      <c r="S2158">
        <v>2</v>
      </c>
      <c r="T2158">
        <v>2912.09</v>
      </c>
      <c r="U2158">
        <v>2912.09</v>
      </c>
      <c r="V2158">
        <v>0</v>
      </c>
      <c r="W2158" t="s">
        <v>11626</v>
      </c>
      <c r="X2158">
        <v>0</v>
      </c>
    </row>
    <row r="2159" spans="1:24">
      <c r="A2159" t="s">
        <v>8834</v>
      </c>
      <c r="B2159">
        <v>1</v>
      </c>
      <c r="C2159">
        <v>0</v>
      </c>
      <c r="D2159">
        <v>0</v>
      </c>
      <c r="E2159">
        <v>0</v>
      </c>
      <c r="F2159">
        <v>0</v>
      </c>
      <c r="G2159">
        <v>0</v>
      </c>
      <c r="H2159">
        <v>0</v>
      </c>
      <c r="I2159">
        <v>0</v>
      </c>
      <c r="J2159">
        <v>2017</v>
      </c>
      <c r="K2159" t="s">
        <v>623</v>
      </c>
      <c r="L2159" t="s">
        <v>6704</v>
      </c>
      <c r="M2159" t="s">
        <v>11631</v>
      </c>
      <c r="N2159" t="s">
        <v>11629</v>
      </c>
      <c r="O2159" s="1">
        <v>40878</v>
      </c>
      <c r="Q2159" t="s">
        <v>11628</v>
      </c>
      <c r="R2159" t="s">
        <v>11627</v>
      </c>
      <c r="S2159">
        <v>1</v>
      </c>
      <c r="T2159">
        <v>474.28</v>
      </c>
      <c r="U2159">
        <v>474.28</v>
      </c>
      <c r="V2159">
        <v>0</v>
      </c>
      <c r="W2159" t="s">
        <v>11626</v>
      </c>
      <c r="X2159">
        <v>0</v>
      </c>
    </row>
    <row r="2160" spans="1:24">
      <c r="A2160" t="s">
        <v>8834</v>
      </c>
      <c r="B2160">
        <v>1</v>
      </c>
      <c r="C2160">
        <v>0</v>
      </c>
      <c r="D2160">
        <v>0</v>
      </c>
      <c r="E2160">
        <v>0</v>
      </c>
      <c r="F2160">
        <v>0</v>
      </c>
      <c r="G2160">
        <v>0</v>
      </c>
      <c r="H2160">
        <v>0</v>
      </c>
      <c r="I2160">
        <v>0</v>
      </c>
      <c r="J2160">
        <v>2017</v>
      </c>
      <c r="K2160" t="s">
        <v>623</v>
      </c>
      <c r="L2160" t="s">
        <v>6138</v>
      </c>
      <c r="M2160" t="s">
        <v>11631</v>
      </c>
      <c r="N2160" t="s">
        <v>11629</v>
      </c>
      <c r="O2160" s="1">
        <v>40848</v>
      </c>
      <c r="Q2160" t="s">
        <v>11628</v>
      </c>
      <c r="R2160" t="s">
        <v>11627</v>
      </c>
      <c r="S2160">
        <v>1.5</v>
      </c>
      <c r="T2160">
        <v>2947.87</v>
      </c>
      <c r="U2160">
        <v>2947.87</v>
      </c>
      <c r="V2160">
        <v>0</v>
      </c>
      <c r="W2160" t="s">
        <v>11626</v>
      </c>
      <c r="X2160">
        <v>0</v>
      </c>
    </row>
    <row r="2161" spans="1:24">
      <c r="A2161" t="s">
        <v>8834</v>
      </c>
      <c r="B2161">
        <v>1</v>
      </c>
      <c r="C2161">
        <v>0</v>
      </c>
      <c r="D2161">
        <v>0</v>
      </c>
      <c r="E2161">
        <v>0</v>
      </c>
      <c r="F2161">
        <v>0</v>
      </c>
      <c r="G2161">
        <v>0</v>
      </c>
      <c r="H2161">
        <v>0</v>
      </c>
      <c r="I2161">
        <v>0</v>
      </c>
      <c r="J2161">
        <v>2017</v>
      </c>
      <c r="K2161" t="s">
        <v>623</v>
      </c>
      <c r="L2161" t="s">
        <v>6315</v>
      </c>
      <c r="M2161" t="s">
        <v>11631</v>
      </c>
      <c r="N2161" t="s">
        <v>11629</v>
      </c>
      <c r="O2161" s="1">
        <v>40787</v>
      </c>
      <c r="Q2161" t="s">
        <v>11628</v>
      </c>
      <c r="R2161" t="s">
        <v>11627</v>
      </c>
      <c r="S2161">
        <v>1</v>
      </c>
      <c r="T2161">
        <v>1830.61</v>
      </c>
      <c r="U2161">
        <v>1830.61</v>
      </c>
      <c r="V2161">
        <v>0</v>
      </c>
      <c r="W2161" t="s">
        <v>11626</v>
      </c>
      <c r="X2161">
        <v>0</v>
      </c>
    </row>
    <row r="2162" spans="1:24">
      <c r="A2162" t="s">
        <v>8834</v>
      </c>
      <c r="B2162">
        <v>1</v>
      </c>
      <c r="C2162">
        <v>0</v>
      </c>
      <c r="D2162">
        <v>0</v>
      </c>
      <c r="E2162">
        <v>0</v>
      </c>
      <c r="F2162">
        <v>0</v>
      </c>
      <c r="G2162">
        <v>0</v>
      </c>
      <c r="H2162">
        <v>0</v>
      </c>
      <c r="I2162">
        <v>0</v>
      </c>
      <c r="J2162">
        <v>2017</v>
      </c>
      <c r="K2162" t="s">
        <v>623</v>
      </c>
      <c r="L2162" t="s">
        <v>7714</v>
      </c>
      <c r="M2162" t="s">
        <v>11631</v>
      </c>
      <c r="N2162" t="s">
        <v>11629</v>
      </c>
      <c r="O2162" s="1">
        <v>41153</v>
      </c>
      <c r="Q2162" t="s">
        <v>11628</v>
      </c>
      <c r="R2162" t="s">
        <v>11627</v>
      </c>
      <c r="S2162">
        <v>1</v>
      </c>
      <c r="T2162">
        <v>2130.69</v>
      </c>
      <c r="U2162">
        <v>2130.69</v>
      </c>
      <c r="V2162">
        <v>0</v>
      </c>
      <c r="W2162" t="s">
        <v>11626</v>
      </c>
      <c r="X2162">
        <v>0</v>
      </c>
    </row>
    <row r="2163" spans="1:24">
      <c r="A2163" t="s">
        <v>8834</v>
      </c>
      <c r="B2163">
        <v>1</v>
      </c>
      <c r="C2163">
        <v>0</v>
      </c>
      <c r="D2163">
        <v>0</v>
      </c>
      <c r="E2163">
        <v>0</v>
      </c>
      <c r="F2163">
        <v>0</v>
      </c>
      <c r="G2163">
        <v>0</v>
      </c>
      <c r="H2163">
        <v>0</v>
      </c>
      <c r="I2163">
        <v>0</v>
      </c>
      <c r="J2163">
        <v>2017</v>
      </c>
      <c r="K2163" t="s">
        <v>623</v>
      </c>
      <c r="L2163" t="s">
        <v>7259</v>
      </c>
      <c r="M2163" t="s">
        <v>11631</v>
      </c>
      <c r="N2163" t="s">
        <v>11629</v>
      </c>
      <c r="O2163" s="1">
        <v>41244</v>
      </c>
      <c r="Q2163" t="s">
        <v>11628</v>
      </c>
      <c r="R2163" t="s">
        <v>11627</v>
      </c>
      <c r="S2163">
        <v>2</v>
      </c>
      <c r="T2163">
        <v>9089.09</v>
      </c>
      <c r="U2163">
        <v>9089.09</v>
      </c>
      <c r="V2163">
        <v>0</v>
      </c>
      <c r="W2163" t="s">
        <v>11626</v>
      </c>
      <c r="X2163">
        <v>0</v>
      </c>
    </row>
    <row r="2164" spans="1:24">
      <c r="A2164" t="s">
        <v>8834</v>
      </c>
      <c r="B2164">
        <v>1</v>
      </c>
      <c r="C2164">
        <v>0</v>
      </c>
      <c r="D2164">
        <v>0</v>
      </c>
      <c r="E2164">
        <v>0</v>
      </c>
      <c r="F2164">
        <v>0</v>
      </c>
      <c r="G2164">
        <v>0</v>
      </c>
      <c r="H2164">
        <v>0</v>
      </c>
      <c r="I2164">
        <v>0</v>
      </c>
      <c r="J2164">
        <v>2017</v>
      </c>
      <c r="K2164" t="s">
        <v>623</v>
      </c>
      <c r="L2164" t="s">
        <v>6974</v>
      </c>
      <c r="M2164" t="s">
        <v>11631</v>
      </c>
      <c r="N2164" t="s">
        <v>11629</v>
      </c>
      <c r="O2164" s="1">
        <v>41214</v>
      </c>
      <c r="Q2164" t="s">
        <v>11628</v>
      </c>
      <c r="R2164" t="s">
        <v>11627</v>
      </c>
      <c r="S2164">
        <v>3.24</v>
      </c>
      <c r="T2164">
        <v>13048.91</v>
      </c>
      <c r="U2164">
        <v>13048.91</v>
      </c>
      <c r="V2164">
        <v>0</v>
      </c>
      <c r="W2164" t="s">
        <v>11626</v>
      </c>
      <c r="X2164">
        <v>0</v>
      </c>
    </row>
    <row r="2165" spans="1:24">
      <c r="A2165" t="s">
        <v>8834</v>
      </c>
      <c r="B2165">
        <v>1</v>
      </c>
      <c r="C2165">
        <v>0</v>
      </c>
      <c r="D2165">
        <v>0</v>
      </c>
      <c r="E2165">
        <v>0</v>
      </c>
      <c r="F2165">
        <v>0</v>
      </c>
      <c r="G2165">
        <v>0</v>
      </c>
      <c r="H2165">
        <v>0</v>
      </c>
      <c r="I2165">
        <v>0</v>
      </c>
      <c r="J2165">
        <v>2017</v>
      </c>
      <c r="K2165" t="s">
        <v>623</v>
      </c>
      <c r="L2165" t="s">
        <v>6312</v>
      </c>
      <c r="M2165" t="s">
        <v>11631</v>
      </c>
      <c r="N2165" t="s">
        <v>11629</v>
      </c>
      <c r="O2165" s="1">
        <v>41214</v>
      </c>
      <c r="Q2165" t="s">
        <v>11628</v>
      </c>
      <c r="R2165" t="s">
        <v>11627</v>
      </c>
      <c r="S2165">
        <v>3</v>
      </c>
      <c r="T2165">
        <v>3383.29</v>
      </c>
      <c r="U2165">
        <v>3383.29</v>
      </c>
      <c r="V2165">
        <v>0</v>
      </c>
      <c r="W2165" t="s">
        <v>11626</v>
      </c>
      <c r="X2165">
        <v>0</v>
      </c>
    </row>
    <row r="2166" spans="1:24">
      <c r="A2166" t="s">
        <v>8834</v>
      </c>
      <c r="B2166">
        <v>1</v>
      </c>
      <c r="C2166">
        <v>0</v>
      </c>
      <c r="D2166">
        <v>0</v>
      </c>
      <c r="E2166">
        <v>0</v>
      </c>
      <c r="F2166">
        <v>0</v>
      </c>
      <c r="G2166">
        <v>0</v>
      </c>
      <c r="H2166">
        <v>0</v>
      </c>
      <c r="I2166">
        <v>0</v>
      </c>
      <c r="J2166">
        <v>2017</v>
      </c>
      <c r="K2166" t="s">
        <v>623</v>
      </c>
      <c r="L2166" t="s">
        <v>6318</v>
      </c>
      <c r="M2166" t="s">
        <v>11631</v>
      </c>
      <c r="N2166" t="s">
        <v>11629</v>
      </c>
      <c r="O2166" s="1">
        <v>41244</v>
      </c>
      <c r="Q2166" t="s">
        <v>11628</v>
      </c>
      <c r="R2166" t="s">
        <v>11627</v>
      </c>
      <c r="S2166">
        <v>3.24</v>
      </c>
      <c r="T2166">
        <v>3084.91</v>
      </c>
      <c r="U2166">
        <v>3084.91</v>
      </c>
      <c r="V2166">
        <v>0</v>
      </c>
      <c r="W2166" t="s">
        <v>11626</v>
      </c>
      <c r="X2166">
        <v>0</v>
      </c>
    </row>
    <row r="2167" spans="1:24">
      <c r="A2167" t="s">
        <v>8834</v>
      </c>
      <c r="B2167">
        <v>1</v>
      </c>
      <c r="C2167">
        <v>0</v>
      </c>
      <c r="D2167">
        <v>0</v>
      </c>
      <c r="E2167">
        <v>0</v>
      </c>
      <c r="F2167">
        <v>0</v>
      </c>
      <c r="G2167">
        <v>0</v>
      </c>
      <c r="H2167">
        <v>0</v>
      </c>
      <c r="I2167">
        <v>0</v>
      </c>
      <c r="J2167">
        <v>2017</v>
      </c>
      <c r="K2167" t="s">
        <v>623</v>
      </c>
      <c r="L2167" t="s">
        <v>7602</v>
      </c>
      <c r="M2167" t="s">
        <v>11631</v>
      </c>
      <c r="N2167" t="s">
        <v>11629</v>
      </c>
      <c r="O2167" s="1">
        <v>41244</v>
      </c>
      <c r="Q2167" t="s">
        <v>11628</v>
      </c>
      <c r="R2167" t="s">
        <v>11627</v>
      </c>
      <c r="S2167">
        <v>1</v>
      </c>
      <c r="T2167">
        <v>1549.71</v>
      </c>
      <c r="U2167">
        <v>1549.71</v>
      </c>
      <c r="V2167">
        <v>0</v>
      </c>
      <c r="W2167" t="s">
        <v>11626</v>
      </c>
      <c r="X2167">
        <v>0</v>
      </c>
    </row>
    <row r="2168" spans="1:24">
      <c r="A2168" t="s">
        <v>8834</v>
      </c>
      <c r="B2168">
        <v>1</v>
      </c>
      <c r="C2168">
        <v>0</v>
      </c>
      <c r="D2168">
        <v>0</v>
      </c>
      <c r="E2168">
        <v>0</v>
      </c>
      <c r="F2168">
        <v>0</v>
      </c>
      <c r="G2168">
        <v>0</v>
      </c>
      <c r="H2168">
        <v>0</v>
      </c>
      <c r="I2168">
        <v>0</v>
      </c>
      <c r="J2168">
        <v>2017</v>
      </c>
      <c r="K2168" t="s">
        <v>623</v>
      </c>
      <c r="L2168" t="s">
        <v>6966</v>
      </c>
      <c r="M2168" t="s">
        <v>11631</v>
      </c>
      <c r="N2168" t="s">
        <v>11629</v>
      </c>
      <c r="O2168" s="1">
        <v>40985</v>
      </c>
      <c r="Q2168" t="s">
        <v>11628</v>
      </c>
      <c r="R2168" t="s">
        <v>11627</v>
      </c>
      <c r="S2168">
        <v>150</v>
      </c>
      <c r="T2168">
        <v>289375.57</v>
      </c>
      <c r="U2168">
        <v>289375.57</v>
      </c>
      <c r="V2168">
        <v>0</v>
      </c>
      <c r="W2168" t="s">
        <v>11626</v>
      </c>
      <c r="X2168">
        <v>0</v>
      </c>
    </row>
    <row r="2169" spans="1:24">
      <c r="A2169" t="s">
        <v>8834</v>
      </c>
      <c r="B2169">
        <v>1</v>
      </c>
      <c r="C2169">
        <v>0</v>
      </c>
      <c r="D2169">
        <v>0</v>
      </c>
      <c r="E2169">
        <v>0</v>
      </c>
      <c r="F2169">
        <v>0</v>
      </c>
      <c r="G2169">
        <v>0</v>
      </c>
      <c r="H2169">
        <v>0</v>
      </c>
      <c r="I2169">
        <v>0</v>
      </c>
      <c r="J2169">
        <v>2017</v>
      </c>
      <c r="K2169" t="s">
        <v>623</v>
      </c>
      <c r="L2169" t="s">
        <v>6272</v>
      </c>
      <c r="M2169" t="s">
        <v>11631</v>
      </c>
      <c r="N2169" t="s">
        <v>11629</v>
      </c>
      <c r="O2169" s="1">
        <v>41983</v>
      </c>
      <c r="Q2169" t="s">
        <v>11628</v>
      </c>
      <c r="R2169" t="s">
        <v>11627</v>
      </c>
      <c r="S2169">
        <v>59.67</v>
      </c>
      <c r="T2169">
        <v>167738.13</v>
      </c>
      <c r="U2169">
        <v>167738.13</v>
      </c>
      <c r="V2169">
        <v>0</v>
      </c>
      <c r="W2169" t="s">
        <v>11626</v>
      </c>
      <c r="X2169">
        <v>0</v>
      </c>
    </row>
    <row r="2170" spans="1:24">
      <c r="A2170" t="s">
        <v>8834</v>
      </c>
      <c r="B2170">
        <v>1</v>
      </c>
      <c r="C2170">
        <v>0</v>
      </c>
      <c r="D2170">
        <v>0</v>
      </c>
      <c r="E2170">
        <v>0</v>
      </c>
      <c r="F2170">
        <v>0</v>
      </c>
      <c r="G2170">
        <v>0</v>
      </c>
      <c r="H2170">
        <v>0</v>
      </c>
      <c r="I2170">
        <v>0</v>
      </c>
      <c r="J2170">
        <v>2017</v>
      </c>
      <c r="K2170" t="s">
        <v>623</v>
      </c>
      <c r="L2170" t="s">
        <v>6371</v>
      </c>
      <c r="M2170" t="s">
        <v>11631</v>
      </c>
      <c r="N2170" t="s">
        <v>11629</v>
      </c>
      <c r="O2170" s="1">
        <v>40997</v>
      </c>
      <c r="Q2170" t="s">
        <v>11628</v>
      </c>
      <c r="R2170" t="s">
        <v>11627</v>
      </c>
      <c r="S2170">
        <v>102</v>
      </c>
      <c r="T2170">
        <v>261391.96</v>
      </c>
      <c r="U2170">
        <v>261391.96</v>
      </c>
      <c r="V2170">
        <v>0</v>
      </c>
      <c r="W2170" t="s">
        <v>11626</v>
      </c>
      <c r="X2170">
        <v>0</v>
      </c>
    </row>
    <row r="2171" spans="1:24">
      <c r="A2171" t="s">
        <v>8834</v>
      </c>
      <c r="B2171">
        <v>1</v>
      </c>
      <c r="C2171">
        <v>0</v>
      </c>
      <c r="D2171">
        <v>0</v>
      </c>
      <c r="E2171">
        <v>0</v>
      </c>
      <c r="F2171">
        <v>0</v>
      </c>
      <c r="G2171">
        <v>0</v>
      </c>
      <c r="H2171">
        <v>0</v>
      </c>
      <c r="I2171">
        <v>0</v>
      </c>
      <c r="J2171">
        <v>2017</v>
      </c>
      <c r="K2171" t="s">
        <v>623</v>
      </c>
      <c r="L2171" t="s">
        <v>7028</v>
      </c>
      <c r="M2171" t="s">
        <v>11631</v>
      </c>
      <c r="N2171" t="s">
        <v>11629</v>
      </c>
      <c r="O2171" s="1">
        <v>41271</v>
      </c>
      <c r="Q2171" t="s">
        <v>11628</v>
      </c>
      <c r="R2171" t="s">
        <v>11627</v>
      </c>
      <c r="S2171">
        <v>265.44</v>
      </c>
      <c r="T2171">
        <v>541953</v>
      </c>
      <c r="U2171">
        <v>541953</v>
      </c>
      <c r="V2171">
        <v>0</v>
      </c>
      <c r="W2171" t="s">
        <v>11626</v>
      </c>
      <c r="X2171">
        <v>0</v>
      </c>
    </row>
    <row r="2172" spans="1:24">
      <c r="A2172" t="s">
        <v>8834</v>
      </c>
      <c r="B2172">
        <v>1</v>
      </c>
      <c r="C2172">
        <v>0</v>
      </c>
      <c r="D2172">
        <v>0</v>
      </c>
      <c r="E2172">
        <v>0</v>
      </c>
      <c r="F2172">
        <v>0</v>
      </c>
      <c r="G2172">
        <v>0</v>
      </c>
      <c r="H2172">
        <v>0</v>
      </c>
      <c r="I2172">
        <v>0</v>
      </c>
      <c r="J2172">
        <v>2017</v>
      </c>
      <c r="K2172" t="s">
        <v>623</v>
      </c>
      <c r="L2172" t="s">
        <v>7711</v>
      </c>
      <c r="M2172" t="s">
        <v>11631</v>
      </c>
      <c r="N2172" t="s">
        <v>11629</v>
      </c>
      <c r="O2172" s="1">
        <v>41267</v>
      </c>
      <c r="Q2172" t="s">
        <v>11628</v>
      </c>
      <c r="R2172" t="s">
        <v>11627</v>
      </c>
      <c r="S2172">
        <v>6</v>
      </c>
      <c r="T2172">
        <v>17614.580000000002</v>
      </c>
      <c r="U2172">
        <v>17614.580000000002</v>
      </c>
      <c r="V2172">
        <v>0</v>
      </c>
      <c r="W2172" t="s">
        <v>11626</v>
      </c>
      <c r="X2172">
        <v>0</v>
      </c>
    </row>
    <row r="2173" spans="1:24">
      <c r="A2173" t="s">
        <v>8834</v>
      </c>
      <c r="B2173">
        <v>1</v>
      </c>
      <c r="C2173">
        <v>0</v>
      </c>
      <c r="D2173">
        <v>0</v>
      </c>
      <c r="E2173">
        <v>0</v>
      </c>
      <c r="F2173">
        <v>0</v>
      </c>
      <c r="G2173">
        <v>0</v>
      </c>
      <c r="H2173">
        <v>0</v>
      </c>
      <c r="I2173">
        <v>0</v>
      </c>
      <c r="J2173">
        <v>2017</v>
      </c>
      <c r="K2173" t="s">
        <v>623</v>
      </c>
      <c r="L2173" t="s">
        <v>7000</v>
      </c>
      <c r="M2173" t="s">
        <v>11631</v>
      </c>
      <c r="N2173" t="s">
        <v>11629</v>
      </c>
      <c r="O2173" s="1">
        <v>41249</v>
      </c>
      <c r="Q2173" t="s">
        <v>11628</v>
      </c>
      <c r="R2173" t="s">
        <v>11627</v>
      </c>
      <c r="S2173">
        <v>162</v>
      </c>
      <c r="T2173">
        <v>485691.16</v>
      </c>
      <c r="U2173">
        <v>485691.16</v>
      </c>
      <c r="V2173">
        <v>0</v>
      </c>
      <c r="W2173" t="s">
        <v>11626</v>
      </c>
      <c r="X2173">
        <v>0</v>
      </c>
    </row>
    <row r="2174" spans="1:24">
      <c r="A2174" t="s">
        <v>8834</v>
      </c>
      <c r="B2174">
        <v>1</v>
      </c>
      <c r="C2174">
        <v>0</v>
      </c>
      <c r="D2174">
        <v>0</v>
      </c>
      <c r="E2174">
        <v>0</v>
      </c>
      <c r="F2174">
        <v>0</v>
      </c>
      <c r="G2174">
        <v>0</v>
      </c>
      <c r="H2174">
        <v>0</v>
      </c>
      <c r="I2174">
        <v>0</v>
      </c>
      <c r="J2174">
        <v>2017</v>
      </c>
      <c r="K2174" t="s">
        <v>623</v>
      </c>
      <c r="L2174" t="s">
        <v>7096</v>
      </c>
      <c r="M2174" t="s">
        <v>11631</v>
      </c>
      <c r="N2174" t="s">
        <v>11629</v>
      </c>
      <c r="O2174" s="1">
        <v>41294</v>
      </c>
      <c r="Q2174" t="s">
        <v>11628</v>
      </c>
      <c r="R2174" t="s">
        <v>11627</v>
      </c>
      <c r="S2174">
        <v>168</v>
      </c>
      <c r="T2174">
        <v>319580.53999999998</v>
      </c>
      <c r="U2174">
        <v>319580.53999999998</v>
      </c>
      <c r="V2174">
        <v>0</v>
      </c>
      <c r="W2174" t="s">
        <v>11626</v>
      </c>
      <c r="X2174">
        <v>0</v>
      </c>
    </row>
    <row r="2175" spans="1:24">
      <c r="A2175" t="s">
        <v>8834</v>
      </c>
      <c r="B2175">
        <v>1</v>
      </c>
      <c r="C2175">
        <v>0</v>
      </c>
      <c r="D2175">
        <v>0</v>
      </c>
      <c r="E2175">
        <v>0</v>
      </c>
      <c r="F2175">
        <v>0</v>
      </c>
      <c r="G2175">
        <v>0</v>
      </c>
      <c r="H2175">
        <v>0</v>
      </c>
      <c r="I2175">
        <v>0</v>
      </c>
      <c r="J2175">
        <v>2017</v>
      </c>
      <c r="K2175" t="s">
        <v>623</v>
      </c>
      <c r="L2175" t="s">
        <v>7099</v>
      </c>
      <c r="M2175" t="s">
        <v>11631</v>
      </c>
      <c r="N2175" t="s">
        <v>11629</v>
      </c>
      <c r="O2175" s="1">
        <v>41294</v>
      </c>
      <c r="Q2175" t="s">
        <v>11628</v>
      </c>
      <c r="R2175" t="s">
        <v>11627</v>
      </c>
      <c r="S2175">
        <v>132</v>
      </c>
      <c r="T2175">
        <v>230441.31</v>
      </c>
      <c r="U2175">
        <v>230441.31</v>
      </c>
      <c r="V2175">
        <v>0</v>
      </c>
      <c r="W2175" t="s">
        <v>11626</v>
      </c>
      <c r="X2175">
        <v>0</v>
      </c>
    </row>
    <row r="2176" spans="1:24">
      <c r="A2176" t="s">
        <v>8834</v>
      </c>
      <c r="B2176">
        <v>1</v>
      </c>
      <c r="C2176">
        <v>0</v>
      </c>
      <c r="D2176">
        <v>0</v>
      </c>
      <c r="E2176">
        <v>0</v>
      </c>
      <c r="F2176">
        <v>0</v>
      </c>
      <c r="G2176">
        <v>0</v>
      </c>
      <c r="H2176">
        <v>0</v>
      </c>
      <c r="I2176">
        <v>0</v>
      </c>
      <c r="J2176">
        <v>2017</v>
      </c>
      <c r="K2176" t="s">
        <v>623</v>
      </c>
      <c r="L2176" t="s">
        <v>7793</v>
      </c>
      <c r="M2176" t="s">
        <v>11631</v>
      </c>
      <c r="N2176" t="s">
        <v>11629</v>
      </c>
      <c r="O2176" s="1">
        <v>40935</v>
      </c>
      <c r="Q2176" t="s">
        <v>11628</v>
      </c>
      <c r="R2176" t="s">
        <v>11627</v>
      </c>
      <c r="S2176">
        <v>120</v>
      </c>
      <c r="T2176">
        <v>285383.96999999997</v>
      </c>
      <c r="U2176">
        <v>285383.96999999997</v>
      </c>
      <c r="V2176">
        <v>0</v>
      </c>
      <c r="W2176" t="s">
        <v>11626</v>
      </c>
      <c r="X2176">
        <v>0</v>
      </c>
    </row>
    <row r="2177" spans="1:24">
      <c r="A2177" t="s">
        <v>8834</v>
      </c>
      <c r="B2177">
        <v>1</v>
      </c>
      <c r="C2177">
        <v>0</v>
      </c>
      <c r="D2177">
        <v>0</v>
      </c>
      <c r="E2177">
        <v>0</v>
      </c>
      <c r="F2177">
        <v>0</v>
      </c>
      <c r="G2177">
        <v>0</v>
      </c>
      <c r="H2177">
        <v>0</v>
      </c>
      <c r="I2177">
        <v>0</v>
      </c>
      <c r="J2177">
        <v>2017</v>
      </c>
      <c r="K2177" t="s">
        <v>623</v>
      </c>
      <c r="L2177" t="s">
        <v>6859</v>
      </c>
      <c r="M2177" t="s">
        <v>11631</v>
      </c>
      <c r="N2177" t="s">
        <v>11629</v>
      </c>
      <c r="O2177" s="1">
        <v>41263</v>
      </c>
      <c r="Q2177" t="s">
        <v>11628</v>
      </c>
      <c r="R2177" t="s">
        <v>11627</v>
      </c>
      <c r="S2177">
        <v>189</v>
      </c>
      <c r="T2177">
        <v>504558.22</v>
      </c>
      <c r="U2177">
        <v>504558.22</v>
      </c>
      <c r="V2177">
        <v>0</v>
      </c>
      <c r="W2177" t="s">
        <v>11626</v>
      </c>
      <c r="X2177">
        <v>0</v>
      </c>
    </row>
    <row r="2178" spans="1:24">
      <c r="A2178" t="s">
        <v>8834</v>
      </c>
      <c r="B2178">
        <v>1</v>
      </c>
      <c r="C2178">
        <v>0</v>
      </c>
      <c r="D2178">
        <v>0</v>
      </c>
      <c r="E2178">
        <v>0</v>
      </c>
      <c r="F2178">
        <v>0</v>
      </c>
      <c r="G2178">
        <v>0</v>
      </c>
      <c r="H2178">
        <v>0</v>
      </c>
      <c r="I2178">
        <v>0</v>
      </c>
      <c r="J2178">
        <v>2017</v>
      </c>
      <c r="K2178" t="s">
        <v>623</v>
      </c>
      <c r="L2178" t="s">
        <v>7376</v>
      </c>
      <c r="M2178" t="s">
        <v>11631</v>
      </c>
      <c r="N2178" t="s">
        <v>11629</v>
      </c>
      <c r="O2178" s="1">
        <v>40899</v>
      </c>
      <c r="Q2178" t="s">
        <v>11628</v>
      </c>
      <c r="R2178" t="s">
        <v>11627</v>
      </c>
      <c r="S2178">
        <v>102.5</v>
      </c>
      <c r="T2178">
        <v>250577.82</v>
      </c>
      <c r="U2178">
        <v>250577.82</v>
      </c>
      <c r="V2178">
        <v>0</v>
      </c>
      <c r="W2178" t="s">
        <v>11626</v>
      </c>
      <c r="X2178">
        <v>0</v>
      </c>
    </row>
    <row r="2179" spans="1:24">
      <c r="A2179" t="s">
        <v>8834</v>
      </c>
      <c r="B2179">
        <v>1</v>
      </c>
      <c r="C2179">
        <v>0</v>
      </c>
      <c r="D2179">
        <v>0</v>
      </c>
      <c r="E2179">
        <v>0</v>
      </c>
      <c r="F2179">
        <v>0</v>
      </c>
      <c r="G2179">
        <v>0</v>
      </c>
      <c r="H2179">
        <v>0</v>
      </c>
      <c r="I2179">
        <v>0</v>
      </c>
      <c r="J2179">
        <v>2017</v>
      </c>
      <c r="K2179" t="s">
        <v>623</v>
      </c>
      <c r="L2179" t="s">
        <v>7380</v>
      </c>
      <c r="M2179" t="s">
        <v>11631</v>
      </c>
      <c r="N2179" t="s">
        <v>11629</v>
      </c>
      <c r="O2179" s="1">
        <v>41250</v>
      </c>
      <c r="Q2179" t="s">
        <v>11628</v>
      </c>
      <c r="R2179" t="s">
        <v>11627</v>
      </c>
      <c r="S2179">
        <v>102.5</v>
      </c>
      <c r="T2179">
        <v>268221.06</v>
      </c>
      <c r="U2179">
        <v>268221.06</v>
      </c>
      <c r="V2179">
        <v>0</v>
      </c>
      <c r="W2179" t="s">
        <v>11626</v>
      </c>
      <c r="X2179">
        <v>0</v>
      </c>
    </row>
    <row r="2180" spans="1:24">
      <c r="A2180" t="s">
        <v>8834</v>
      </c>
      <c r="B2180">
        <v>1</v>
      </c>
      <c r="C2180">
        <v>0</v>
      </c>
      <c r="D2180">
        <v>0</v>
      </c>
      <c r="E2180">
        <v>0</v>
      </c>
      <c r="F2180">
        <v>0</v>
      </c>
      <c r="G2180">
        <v>0</v>
      </c>
      <c r="H2180">
        <v>0</v>
      </c>
      <c r="I2180">
        <v>0</v>
      </c>
      <c r="J2180">
        <v>2017</v>
      </c>
      <c r="K2180" t="s">
        <v>623</v>
      </c>
      <c r="L2180" t="s">
        <v>6441</v>
      </c>
      <c r="M2180" t="s">
        <v>11631</v>
      </c>
      <c r="N2180" t="s">
        <v>11629</v>
      </c>
      <c r="O2180" s="1">
        <v>38341</v>
      </c>
      <c r="Q2180" t="s">
        <v>11628</v>
      </c>
      <c r="R2180" t="s">
        <v>11627</v>
      </c>
      <c r="S2180">
        <v>17.98</v>
      </c>
      <c r="T2180">
        <v>61056</v>
      </c>
      <c r="U2180">
        <v>61056</v>
      </c>
      <c r="V2180">
        <v>0</v>
      </c>
      <c r="W2180" t="s">
        <v>11626</v>
      </c>
      <c r="X2180">
        <v>0</v>
      </c>
    </row>
    <row r="2181" spans="1:24">
      <c r="A2181" t="s">
        <v>8834</v>
      </c>
      <c r="B2181">
        <v>1</v>
      </c>
      <c r="C2181">
        <v>0</v>
      </c>
      <c r="D2181">
        <v>0</v>
      </c>
      <c r="E2181">
        <v>0</v>
      </c>
      <c r="F2181">
        <v>0</v>
      </c>
      <c r="G2181">
        <v>0</v>
      </c>
      <c r="H2181">
        <v>0</v>
      </c>
      <c r="I2181">
        <v>0</v>
      </c>
      <c r="J2181">
        <v>2017</v>
      </c>
      <c r="K2181" t="s">
        <v>623</v>
      </c>
      <c r="L2181" t="s">
        <v>6236</v>
      </c>
      <c r="M2181" t="s">
        <v>11631</v>
      </c>
      <c r="N2181" t="s">
        <v>11629</v>
      </c>
      <c r="O2181" s="1">
        <v>30674</v>
      </c>
      <c r="Q2181" t="s">
        <v>11628</v>
      </c>
      <c r="R2181" t="s">
        <v>11627</v>
      </c>
      <c r="S2181">
        <v>38</v>
      </c>
      <c r="T2181">
        <v>86415.61</v>
      </c>
      <c r="U2181">
        <v>86415.61</v>
      </c>
      <c r="V2181">
        <v>0</v>
      </c>
      <c r="W2181" t="s">
        <v>11626</v>
      </c>
      <c r="X2181">
        <v>0</v>
      </c>
    </row>
    <row r="2182" spans="1:24">
      <c r="A2182" t="s">
        <v>8834</v>
      </c>
      <c r="B2182">
        <v>1</v>
      </c>
      <c r="C2182">
        <v>0</v>
      </c>
      <c r="D2182">
        <v>0</v>
      </c>
      <c r="E2182">
        <v>0</v>
      </c>
      <c r="F2182">
        <v>0</v>
      </c>
      <c r="G2182">
        <v>0</v>
      </c>
      <c r="H2182">
        <v>0</v>
      </c>
      <c r="I2182">
        <v>0</v>
      </c>
      <c r="J2182">
        <v>2017</v>
      </c>
      <c r="K2182" t="s">
        <v>623</v>
      </c>
      <c r="L2182" t="s">
        <v>6960</v>
      </c>
      <c r="M2182" t="s">
        <v>11631</v>
      </c>
      <c r="N2182" t="s">
        <v>11629</v>
      </c>
      <c r="O2182" s="1">
        <v>40962</v>
      </c>
      <c r="Q2182" t="s">
        <v>11628</v>
      </c>
      <c r="R2182" t="s">
        <v>11627</v>
      </c>
      <c r="S2182">
        <v>49</v>
      </c>
      <c r="T2182">
        <v>128855.57</v>
      </c>
      <c r="U2182">
        <v>128855.57</v>
      </c>
      <c r="V2182">
        <v>0</v>
      </c>
      <c r="W2182" t="s">
        <v>11626</v>
      </c>
      <c r="X2182">
        <v>0</v>
      </c>
    </row>
    <row r="2183" spans="1:24">
      <c r="A2183" t="s">
        <v>8834</v>
      </c>
      <c r="B2183">
        <v>1</v>
      </c>
      <c r="C2183">
        <v>0</v>
      </c>
      <c r="D2183">
        <v>0</v>
      </c>
      <c r="E2183">
        <v>0</v>
      </c>
      <c r="F2183">
        <v>0</v>
      </c>
      <c r="G2183">
        <v>0</v>
      </c>
      <c r="H2183">
        <v>0</v>
      </c>
      <c r="I2183">
        <v>0</v>
      </c>
      <c r="J2183">
        <v>2017</v>
      </c>
      <c r="K2183" t="s">
        <v>623</v>
      </c>
      <c r="L2183" t="s">
        <v>7795</v>
      </c>
      <c r="M2183" t="s">
        <v>11631</v>
      </c>
      <c r="N2183" t="s">
        <v>11629</v>
      </c>
      <c r="O2183" s="1">
        <v>37985</v>
      </c>
      <c r="Q2183" t="s">
        <v>11628</v>
      </c>
      <c r="R2183" t="s">
        <v>11627</v>
      </c>
      <c r="S2183">
        <v>1.32</v>
      </c>
      <c r="T2183">
        <v>3542.22</v>
      </c>
      <c r="U2183">
        <v>3542.22</v>
      </c>
      <c r="V2183">
        <v>0</v>
      </c>
      <c r="W2183" t="s">
        <v>11626</v>
      </c>
      <c r="X2183">
        <v>0</v>
      </c>
    </row>
    <row r="2184" spans="1:24">
      <c r="A2184" t="s">
        <v>8834</v>
      </c>
      <c r="B2184">
        <v>1</v>
      </c>
      <c r="C2184">
        <v>0</v>
      </c>
      <c r="D2184">
        <v>0</v>
      </c>
      <c r="E2184">
        <v>0</v>
      </c>
      <c r="F2184">
        <v>0</v>
      </c>
      <c r="G2184">
        <v>0</v>
      </c>
      <c r="H2184">
        <v>0</v>
      </c>
      <c r="I2184">
        <v>0</v>
      </c>
      <c r="J2184">
        <v>2017</v>
      </c>
      <c r="K2184" t="s">
        <v>623</v>
      </c>
      <c r="L2184" t="s">
        <v>7252</v>
      </c>
      <c r="M2184" t="s">
        <v>11631</v>
      </c>
      <c r="N2184" t="s">
        <v>11629</v>
      </c>
      <c r="O2184" s="1">
        <v>42125</v>
      </c>
      <c r="Q2184" t="s">
        <v>11628</v>
      </c>
      <c r="R2184" t="s">
        <v>11627</v>
      </c>
      <c r="S2184">
        <v>99</v>
      </c>
      <c r="T2184">
        <v>334682.81</v>
      </c>
      <c r="U2184">
        <v>334682.81</v>
      </c>
      <c r="V2184">
        <v>0</v>
      </c>
      <c r="W2184" t="s">
        <v>11626</v>
      </c>
      <c r="X2184">
        <v>0</v>
      </c>
    </row>
    <row r="2185" spans="1:24">
      <c r="A2185" t="s">
        <v>8834</v>
      </c>
      <c r="B2185">
        <v>1</v>
      </c>
      <c r="C2185">
        <v>0</v>
      </c>
      <c r="D2185">
        <v>0</v>
      </c>
      <c r="E2185">
        <v>0</v>
      </c>
      <c r="F2185">
        <v>0</v>
      </c>
      <c r="G2185">
        <v>0</v>
      </c>
      <c r="H2185">
        <v>0</v>
      </c>
      <c r="I2185">
        <v>0</v>
      </c>
      <c r="J2185">
        <v>2017</v>
      </c>
      <c r="K2185" t="s">
        <v>623</v>
      </c>
      <c r="L2185" t="s">
        <v>6476</v>
      </c>
      <c r="M2185" t="s">
        <v>11631</v>
      </c>
      <c r="N2185" t="s">
        <v>11629</v>
      </c>
      <c r="O2185" s="1">
        <v>30317</v>
      </c>
      <c r="Q2185" t="s">
        <v>11628</v>
      </c>
      <c r="R2185" t="s">
        <v>11627</v>
      </c>
      <c r="S2185">
        <v>9.5</v>
      </c>
      <c r="T2185">
        <v>16607.71</v>
      </c>
      <c r="U2185">
        <v>16607.71</v>
      </c>
      <c r="V2185">
        <v>0</v>
      </c>
      <c r="W2185" t="s">
        <v>11626</v>
      </c>
      <c r="X2185">
        <v>0</v>
      </c>
    </row>
    <row r="2186" spans="1:24">
      <c r="A2186" t="s">
        <v>8834</v>
      </c>
      <c r="B2186">
        <v>1</v>
      </c>
      <c r="C2186">
        <v>0</v>
      </c>
      <c r="D2186">
        <v>0</v>
      </c>
      <c r="E2186">
        <v>0</v>
      </c>
      <c r="F2186">
        <v>0</v>
      </c>
      <c r="G2186">
        <v>0</v>
      </c>
      <c r="H2186">
        <v>0</v>
      </c>
      <c r="I2186">
        <v>0</v>
      </c>
      <c r="J2186">
        <v>2017</v>
      </c>
      <c r="K2186" t="s">
        <v>623</v>
      </c>
      <c r="L2186" t="s">
        <v>6567</v>
      </c>
      <c r="M2186" t="s">
        <v>11631</v>
      </c>
      <c r="N2186" t="s">
        <v>11629</v>
      </c>
      <c r="O2186" s="1">
        <v>39966</v>
      </c>
      <c r="Q2186" t="s">
        <v>11628</v>
      </c>
      <c r="R2186" t="s">
        <v>11627</v>
      </c>
      <c r="S2186">
        <v>6.5</v>
      </c>
      <c r="T2186">
        <v>17232.189999999999</v>
      </c>
      <c r="U2186">
        <v>17232.189999999999</v>
      </c>
      <c r="V2186">
        <v>0</v>
      </c>
      <c r="W2186" t="s">
        <v>11626</v>
      </c>
      <c r="X2186">
        <v>0</v>
      </c>
    </row>
    <row r="2187" spans="1:24">
      <c r="A2187" t="s">
        <v>8834</v>
      </c>
      <c r="B2187">
        <v>1</v>
      </c>
      <c r="C2187">
        <v>0</v>
      </c>
      <c r="D2187">
        <v>0</v>
      </c>
      <c r="E2187">
        <v>0</v>
      </c>
      <c r="F2187">
        <v>0</v>
      </c>
      <c r="G2187">
        <v>0</v>
      </c>
      <c r="H2187">
        <v>0</v>
      </c>
      <c r="I2187">
        <v>0</v>
      </c>
      <c r="J2187">
        <v>2017</v>
      </c>
      <c r="K2187" t="s">
        <v>623</v>
      </c>
      <c r="L2187" t="s">
        <v>6102</v>
      </c>
      <c r="M2187" t="s">
        <v>11631</v>
      </c>
      <c r="N2187" t="s">
        <v>11629</v>
      </c>
      <c r="O2187" s="1">
        <v>32873</v>
      </c>
      <c r="Q2187" t="s">
        <v>11628</v>
      </c>
      <c r="R2187" t="s">
        <v>11627</v>
      </c>
      <c r="S2187">
        <v>136.80000000000001</v>
      </c>
      <c r="T2187">
        <v>343480.25</v>
      </c>
      <c r="U2187">
        <v>343480.25</v>
      </c>
      <c r="V2187">
        <v>0</v>
      </c>
      <c r="W2187" t="s">
        <v>11626</v>
      </c>
      <c r="X2187">
        <v>0</v>
      </c>
    </row>
    <row r="2188" spans="1:24">
      <c r="A2188" t="s">
        <v>8834</v>
      </c>
      <c r="B2188">
        <v>1</v>
      </c>
      <c r="C2188">
        <v>0</v>
      </c>
      <c r="D2188">
        <v>0</v>
      </c>
      <c r="E2188">
        <v>0</v>
      </c>
      <c r="F2188">
        <v>0</v>
      </c>
      <c r="G2188">
        <v>0</v>
      </c>
      <c r="H2188">
        <v>0</v>
      </c>
      <c r="I2188">
        <v>0</v>
      </c>
      <c r="J2188">
        <v>2017</v>
      </c>
      <c r="K2188" t="s">
        <v>623</v>
      </c>
      <c r="L2188" t="s">
        <v>6105</v>
      </c>
      <c r="M2188" t="s">
        <v>11631</v>
      </c>
      <c r="N2188" t="s">
        <v>11629</v>
      </c>
      <c r="O2188" s="1">
        <v>32873</v>
      </c>
      <c r="Q2188" t="s">
        <v>11628</v>
      </c>
      <c r="R2188" t="s">
        <v>11627</v>
      </c>
      <c r="S2188">
        <v>89.65</v>
      </c>
      <c r="T2188">
        <v>237245.96</v>
      </c>
      <c r="U2188">
        <v>237245.96</v>
      </c>
      <c r="V2188">
        <v>0</v>
      </c>
      <c r="W2188" t="s">
        <v>11626</v>
      </c>
      <c r="X2188">
        <v>0</v>
      </c>
    </row>
    <row r="2189" spans="1:24">
      <c r="A2189" t="s">
        <v>8834</v>
      </c>
      <c r="B2189">
        <v>1</v>
      </c>
      <c r="C2189">
        <v>0</v>
      </c>
      <c r="D2189">
        <v>0</v>
      </c>
      <c r="E2189">
        <v>0</v>
      </c>
      <c r="F2189">
        <v>0</v>
      </c>
      <c r="G2189">
        <v>0</v>
      </c>
      <c r="H2189">
        <v>0</v>
      </c>
      <c r="I2189">
        <v>0</v>
      </c>
      <c r="J2189">
        <v>2017</v>
      </c>
      <c r="K2189" t="s">
        <v>623</v>
      </c>
      <c r="L2189" t="s">
        <v>6927</v>
      </c>
      <c r="M2189" t="s">
        <v>11631</v>
      </c>
      <c r="N2189" t="s">
        <v>11629</v>
      </c>
      <c r="O2189" s="1">
        <v>31048</v>
      </c>
      <c r="Q2189" t="s">
        <v>11628</v>
      </c>
      <c r="R2189" t="s">
        <v>11627</v>
      </c>
      <c r="S2189">
        <v>29</v>
      </c>
      <c r="T2189">
        <v>70584.350000000006</v>
      </c>
      <c r="U2189">
        <v>70584.350000000006</v>
      </c>
      <c r="V2189">
        <v>0</v>
      </c>
      <c r="W2189" t="s">
        <v>11626</v>
      </c>
      <c r="X2189">
        <v>0</v>
      </c>
    </row>
    <row r="2190" spans="1:24">
      <c r="A2190" t="s">
        <v>8834</v>
      </c>
      <c r="B2190">
        <v>1</v>
      </c>
      <c r="C2190">
        <v>0</v>
      </c>
      <c r="D2190">
        <v>0</v>
      </c>
      <c r="E2190">
        <v>0</v>
      </c>
      <c r="F2190">
        <v>0</v>
      </c>
      <c r="G2190">
        <v>0</v>
      </c>
      <c r="H2190">
        <v>0</v>
      </c>
      <c r="I2190">
        <v>0</v>
      </c>
      <c r="J2190">
        <v>2017</v>
      </c>
      <c r="K2190" t="s">
        <v>623</v>
      </c>
      <c r="L2190" t="s">
        <v>6929</v>
      </c>
      <c r="M2190" t="s">
        <v>11631</v>
      </c>
      <c r="N2190" t="s">
        <v>11629</v>
      </c>
      <c r="O2190" s="1">
        <v>40595</v>
      </c>
      <c r="Q2190" t="s">
        <v>11628</v>
      </c>
      <c r="R2190" t="s">
        <v>11627</v>
      </c>
      <c r="S2190">
        <v>22.5</v>
      </c>
      <c r="T2190">
        <v>56622.46</v>
      </c>
      <c r="U2190">
        <v>56622.46</v>
      </c>
      <c r="V2190">
        <v>0</v>
      </c>
      <c r="W2190" t="s">
        <v>11626</v>
      </c>
      <c r="X2190">
        <v>0</v>
      </c>
    </row>
    <row r="2191" spans="1:24">
      <c r="A2191" t="s">
        <v>8834</v>
      </c>
      <c r="B2191">
        <v>1</v>
      </c>
      <c r="C2191">
        <v>0</v>
      </c>
      <c r="D2191">
        <v>0</v>
      </c>
      <c r="E2191">
        <v>0</v>
      </c>
      <c r="F2191">
        <v>0</v>
      </c>
      <c r="G2191">
        <v>0</v>
      </c>
      <c r="H2191">
        <v>0</v>
      </c>
      <c r="I2191">
        <v>0</v>
      </c>
      <c r="J2191">
        <v>2017</v>
      </c>
      <c r="K2191" t="s">
        <v>623</v>
      </c>
      <c r="L2191" t="s">
        <v>6384</v>
      </c>
      <c r="M2191" t="s">
        <v>11631</v>
      </c>
      <c r="N2191" t="s">
        <v>11629</v>
      </c>
      <c r="O2191" s="1">
        <v>30651</v>
      </c>
      <c r="Q2191" t="s">
        <v>11628</v>
      </c>
      <c r="R2191" t="s">
        <v>11627</v>
      </c>
      <c r="S2191">
        <v>6.53</v>
      </c>
      <c r="T2191">
        <v>12553.49</v>
      </c>
      <c r="U2191">
        <v>12553.49</v>
      </c>
      <c r="V2191">
        <v>0</v>
      </c>
      <c r="W2191" t="s">
        <v>11626</v>
      </c>
      <c r="X2191">
        <v>0</v>
      </c>
    </row>
    <row r="2192" spans="1:24">
      <c r="A2192" t="s">
        <v>8834</v>
      </c>
      <c r="B2192">
        <v>1</v>
      </c>
      <c r="C2192">
        <v>0</v>
      </c>
      <c r="D2192">
        <v>0</v>
      </c>
      <c r="E2192">
        <v>0</v>
      </c>
      <c r="F2192">
        <v>0</v>
      </c>
      <c r="G2192">
        <v>0</v>
      </c>
      <c r="H2192">
        <v>0</v>
      </c>
      <c r="I2192">
        <v>0</v>
      </c>
      <c r="J2192">
        <v>2017</v>
      </c>
      <c r="K2192" t="s">
        <v>623</v>
      </c>
      <c r="L2192" t="s">
        <v>7292</v>
      </c>
      <c r="M2192" t="s">
        <v>11631</v>
      </c>
      <c r="N2192" t="s">
        <v>11629</v>
      </c>
      <c r="O2192" s="1">
        <v>32873</v>
      </c>
      <c r="Q2192" t="s">
        <v>11628</v>
      </c>
      <c r="R2192" t="s">
        <v>11627</v>
      </c>
      <c r="S2192">
        <v>49.5</v>
      </c>
      <c r="T2192">
        <v>167064</v>
      </c>
      <c r="U2192">
        <v>167064</v>
      </c>
      <c r="V2192">
        <v>0</v>
      </c>
      <c r="W2192" t="s">
        <v>11626</v>
      </c>
      <c r="X2192">
        <v>0</v>
      </c>
    </row>
    <row r="2193" spans="1:25">
      <c r="A2193" t="s">
        <v>8834</v>
      </c>
      <c r="B2193">
        <v>1</v>
      </c>
      <c r="C2193">
        <v>0</v>
      </c>
      <c r="D2193">
        <v>0</v>
      </c>
      <c r="E2193">
        <v>0</v>
      </c>
      <c r="F2193">
        <v>0</v>
      </c>
      <c r="G2193">
        <v>0</v>
      </c>
      <c r="H2193">
        <v>0</v>
      </c>
      <c r="I2193">
        <v>0</v>
      </c>
      <c r="J2193">
        <v>2017</v>
      </c>
      <c r="K2193" t="s">
        <v>623</v>
      </c>
      <c r="L2193" t="s">
        <v>7633</v>
      </c>
      <c r="M2193" t="s">
        <v>11631</v>
      </c>
      <c r="N2193" t="s">
        <v>11629</v>
      </c>
      <c r="O2193" s="1">
        <v>29952</v>
      </c>
      <c r="Q2193" t="s">
        <v>11628</v>
      </c>
      <c r="R2193" t="s">
        <v>11627</v>
      </c>
      <c r="S2193">
        <v>6.66</v>
      </c>
      <c r="T2193">
        <v>9983.11</v>
      </c>
      <c r="U2193">
        <v>9983.11</v>
      </c>
      <c r="V2193">
        <v>0</v>
      </c>
      <c r="W2193" t="s">
        <v>11626</v>
      </c>
      <c r="X2193">
        <v>0</v>
      </c>
    </row>
    <row r="2194" spans="1:25">
      <c r="A2194" t="s">
        <v>8834</v>
      </c>
      <c r="B2194">
        <v>1</v>
      </c>
      <c r="C2194">
        <v>0</v>
      </c>
      <c r="D2194">
        <v>0</v>
      </c>
      <c r="E2194">
        <v>0</v>
      </c>
      <c r="F2194">
        <v>0</v>
      </c>
      <c r="G2194">
        <v>0</v>
      </c>
      <c r="H2194">
        <v>0</v>
      </c>
      <c r="I2194">
        <v>0</v>
      </c>
      <c r="J2194">
        <v>2017</v>
      </c>
      <c r="K2194" t="s">
        <v>623</v>
      </c>
      <c r="L2194" t="s">
        <v>6951</v>
      </c>
      <c r="M2194" t="s">
        <v>11631</v>
      </c>
      <c r="N2194" t="s">
        <v>11629</v>
      </c>
      <c r="O2194" s="1">
        <v>36974</v>
      </c>
      <c r="Q2194" t="s">
        <v>11628</v>
      </c>
      <c r="R2194" t="s">
        <v>11627</v>
      </c>
      <c r="S2194">
        <v>44.4</v>
      </c>
      <c r="T2194">
        <v>104526.53</v>
      </c>
      <c r="U2194">
        <v>104526.53</v>
      </c>
      <c r="V2194">
        <v>0</v>
      </c>
      <c r="W2194" t="s">
        <v>11626</v>
      </c>
      <c r="X2194">
        <v>0</v>
      </c>
    </row>
    <row r="2195" spans="1:25">
      <c r="A2195" t="s">
        <v>8834</v>
      </c>
      <c r="B2195">
        <v>1</v>
      </c>
      <c r="C2195">
        <v>0</v>
      </c>
      <c r="D2195">
        <v>0</v>
      </c>
      <c r="E2195">
        <v>0</v>
      </c>
      <c r="F2195">
        <v>0</v>
      </c>
      <c r="G2195">
        <v>0</v>
      </c>
      <c r="H2195">
        <v>0</v>
      </c>
      <c r="I2195">
        <v>0</v>
      </c>
      <c r="J2195">
        <v>2017</v>
      </c>
      <c r="K2195" t="s">
        <v>623</v>
      </c>
      <c r="L2195" t="s">
        <v>6955</v>
      </c>
      <c r="M2195" t="s">
        <v>11631</v>
      </c>
      <c r="N2195" t="s">
        <v>11629</v>
      </c>
      <c r="O2195" s="1">
        <v>37151</v>
      </c>
      <c r="Q2195" t="s">
        <v>11628</v>
      </c>
      <c r="R2195" t="s">
        <v>11627</v>
      </c>
      <c r="S2195">
        <v>22.2</v>
      </c>
      <c r="T2195">
        <v>51725.86</v>
      </c>
      <c r="U2195">
        <v>51725.86</v>
      </c>
      <c r="V2195">
        <v>0</v>
      </c>
      <c r="W2195" t="s">
        <v>11626</v>
      </c>
      <c r="X2195">
        <v>0</v>
      </c>
    </row>
    <row r="2196" spans="1:25">
      <c r="A2196" t="s">
        <v>8834</v>
      </c>
      <c r="B2196">
        <v>1</v>
      </c>
      <c r="C2196">
        <v>0</v>
      </c>
      <c r="D2196">
        <v>0</v>
      </c>
      <c r="E2196">
        <v>0</v>
      </c>
      <c r="F2196">
        <v>0</v>
      </c>
      <c r="G2196">
        <v>0</v>
      </c>
      <c r="H2196">
        <v>0</v>
      </c>
      <c r="I2196">
        <v>0</v>
      </c>
      <c r="J2196">
        <v>2017</v>
      </c>
      <c r="K2196" t="s">
        <v>623</v>
      </c>
      <c r="L2196" t="s">
        <v>6247</v>
      </c>
      <c r="M2196" t="s">
        <v>11631</v>
      </c>
      <c r="N2196" t="s">
        <v>11629</v>
      </c>
      <c r="O2196" s="1">
        <v>31019</v>
      </c>
      <c r="Q2196" t="s">
        <v>11628</v>
      </c>
      <c r="R2196" t="s">
        <v>11627</v>
      </c>
      <c r="S2196">
        <v>38.85</v>
      </c>
      <c r="T2196">
        <v>62757.78</v>
      </c>
      <c r="U2196">
        <v>62757.78</v>
      </c>
      <c r="V2196">
        <v>0</v>
      </c>
      <c r="W2196" t="s">
        <v>11626</v>
      </c>
      <c r="X2196">
        <v>0</v>
      </c>
    </row>
    <row r="2197" spans="1:25">
      <c r="A2197" t="s">
        <v>8834</v>
      </c>
      <c r="B2197">
        <v>1</v>
      </c>
      <c r="C2197">
        <v>0</v>
      </c>
      <c r="D2197">
        <v>0</v>
      </c>
      <c r="E2197">
        <v>0</v>
      </c>
      <c r="F2197">
        <v>0</v>
      </c>
      <c r="G2197">
        <v>0</v>
      </c>
      <c r="H2197">
        <v>0</v>
      </c>
      <c r="I2197">
        <v>0</v>
      </c>
      <c r="J2197">
        <v>2017</v>
      </c>
      <c r="K2197" t="s">
        <v>623</v>
      </c>
      <c r="L2197" t="s">
        <v>6342</v>
      </c>
      <c r="M2197" t="s">
        <v>11631</v>
      </c>
      <c r="N2197" t="s">
        <v>11629</v>
      </c>
      <c r="O2197" s="1">
        <v>32873</v>
      </c>
      <c r="Q2197" t="s">
        <v>11628</v>
      </c>
      <c r="R2197" t="s">
        <v>11627</v>
      </c>
      <c r="S2197">
        <v>1</v>
      </c>
      <c r="T2197">
        <v>4024.21</v>
      </c>
      <c r="U2197">
        <v>4024.21</v>
      </c>
      <c r="V2197">
        <v>0</v>
      </c>
      <c r="W2197" t="s">
        <v>11626</v>
      </c>
      <c r="X2197">
        <v>0</v>
      </c>
    </row>
    <row r="2198" spans="1:25">
      <c r="A2198" t="s">
        <v>8834</v>
      </c>
      <c r="B2198">
        <v>1</v>
      </c>
      <c r="C2198">
        <v>0</v>
      </c>
      <c r="D2198">
        <v>0</v>
      </c>
      <c r="E2198">
        <v>0</v>
      </c>
      <c r="F2198">
        <v>0</v>
      </c>
      <c r="G2198">
        <v>0</v>
      </c>
      <c r="H2198">
        <v>0</v>
      </c>
      <c r="I2198">
        <v>0</v>
      </c>
      <c r="J2198">
        <v>2017</v>
      </c>
      <c r="K2198" t="s">
        <v>623</v>
      </c>
      <c r="L2198" t="s">
        <v>6141</v>
      </c>
      <c r="M2198" t="s">
        <v>11631</v>
      </c>
      <c r="N2198" t="s">
        <v>11629</v>
      </c>
      <c r="O2198" s="1">
        <v>32873</v>
      </c>
      <c r="Q2198" t="s">
        <v>11628</v>
      </c>
      <c r="R2198" t="s">
        <v>11627</v>
      </c>
      <c r="S2198">
        <v>1.6</v>
      </c>
      <c r="T2198">
        <v>3614.48</v>
      </c>
      <c r="U2198">
        <v>3614.48</v>
      </c>
      <c r="V2198">
        <v>0</v>
      </c>
      <c r="W2198" t="s">
        <v>11626</v>
      </c>
      <c r="X2198">
        <v>0</v>
      </c>
    </row>
    <row r="2199" spans="1:25">
      <c r="A2199" t="s">
        <v>8834</v>
      </c>
      <c r="B2199">
        <v>1</v>
      </c>
      <c r="C2199">
        <v>0</v>
      </c>
      <c r="D2199">
        <v>0</v>
      </c>
      <c r="E2199">
        <v>0</v>
      </c>
      <c r="F2199">
        <v>0</v>
      </c>
      <c r="G2199">
        <v>0</v>
      </c>
      <c r="H2199">
        <v>0</v>
      </c>
      <c r="I2199">
        <v>0</v>
      </c>
      <c r="J2199">
        <v>2017</v>
      </c>
      <c r="K2199" t="s">
        <v>623</v>
      </c>
      <c r="L2199" t="s">
        <v>7614</v>
      </c>
      <c r="M2199" t="s">
        <v>11631</v>
      </c>
      <c r="N2199" t="s">
        <v>11629</v>
      </c>
      <c r="O2199" s="1">
        <v>32873</v>
      </c>
      <c r="Q2199" t="s">
        <v>11628</v>
      </c>
      <c r="R2199" t="s">
        <v>11627</v>
      </c>
      <c r="S2199">
        <v>1</v>
      </c>
      <c r="T2199">
        <v>3661.5</v>
      </c>
      <c r="U2199">
        <v>3661.5</v>
      </c>
      <c r="V2199">
        <v>0</v>
      </c>
      <c r="W2199" t="s">
        <v>11626</v>
      </c>
      <c r="X2199">
        <v>0</v>
      </c>
    </row>
    <row r="2200" spans="1:25">
      <c r="A2200" t="s">
        <v>8834</v>
      </c>
      <c r="B2200">
        <v>1</v>
      </c>
      <c r="C2200">
        <v>0</v>
      </c>
      <c r="D2200">
        <v>0</v>
      </c>
      <c r="E2200">
        <v>0</v>
      </c>
      <c r="F2200">
        <v>0</v>
      </c>
      <c r="G2200">
        <v>0</v>
      </c>
      <c r="H2200">
        <v>0</v>
      </c>
      <c r="I2200">
        <v>0</v>
      </c>
      <c r="J2200">
        <v>2017</v>
      </c>
      <c r="K2200" t="s">
        <v>623</v>
      </c>
      <c r="L2200" t="s">
        <v>7244</v>
      </c>
      <c r="M2200" t="s">
        <v>11631</v>
      </c>
      <c r="N2200" t="s">
        <v>11629</v>
      </c>
      <c r="O2200" s="1">
        <v>32873</v>
      </c>
      <c r="Q2200" t="s">
        <v>11628</v>
      </c>
      <c r="R2200" t="s">
        <v>11627</v>
      </c>
      <c r="S2200">
        <v>79.2</v>
      </c>
      <c r="T2200">
        <v>251067.24</v>
      </c>
      <c r="U2200">
        <v>251067.24</v>
      </c>
      <c r="V2200">
        <v>0</v>
      </c>
      <c r="W2200" t="s">
        <v>11626</v>
      </c>
      <c r="X2200">
        <v>0</v>
      </c>
    </row>
    <row r="2201" spans="1:25">
      <c r="A2201" t="s">
        <v>8834</v>
      </c>
      <c r="B2201">
        <v>1</v>
      </c>
      <c r="C2201">
        <v>0</v>
      </c>
      <c r="D2201">
        <v>0</v>
      </c>
      <c r="E2201">
        <v>0</v>
      </c>
      <c r="F2201">
        <v>0</v>
      </c>
      <c r="G2201">
        <v>0</v>
      </c>
      <c r="H2201">
        <v>0</v>
      </c>
      <c r="I2201">
        <v>0</v>
      </c>
      <c r="J2201">
        <v>2017</v>
      </c>
      <c r="K2201" t="s">
        <v>623</v>
      </c>
      <c r="L2201" t="s">
        <v>7248</v>
      </c>
      <c r="M2201" t="s">
        <v>11631</v>
      </c>
      <c r="N2201" t="s">
        <v>11629</v>
      </c>
      <c r="O2201" s="1">
        <v>32873</v>
      </c>
      <c r="Q2201" t="s">
        <v>11628</v>
      </c>
      <c r="R2201" t="s">
        <v>11627</v>
      </c>
      <c r="S2201">
        <v>19.8</v>
      </c>
      <c r="T2201">
        <v>54593.16</v>
      </c>
      <c r="U2201">
        <v>54593.16</v>
      </c>
      <c r="V2201">
        <v>0</v>
      </c>
      <c r="W2201" t="s">
        <v>11626</v>
      </c>
      <c r="X2201">
        <v>0</v>
      </c>
    </row>
    <row r="2202" spans="1:25">
      <c r="A2202" t="s">
        <v>8834</v>
      </c>
      <c r="B2202">
        <v>1</v>
      </c>
      <c r="C2202">
        <v>0</v>
      </c>
      <c r="D2202">
        <v>0</v>
      </c>
      <c r="E2202">
        <v>0</v>
      </c>
      <c r="F2202">
        <v>0</v>
      </c>
      <c r="G2202">
        <v>0</v>
      </c>
      <c r="H2202">
        <v>0</v>
      </c>
      <c r="I2202">
        <v>0</v>
      </c>
      <c r="J2202">
        <v>2017</v>
      </c>
      <c r="K2202" t="s">
        <v>623</v>
      </c>
      <c r="L2202" t="s">
        <v>6598</v>
      </c>
      <c r="M2202" t="s">
        <v>11631</v>
      </c>
      <c r="N2202" t="s">
        <v>11629</v>
      </c>
      <c r="O2202" s="1">
        <v>42339</v>
      </c>
      <c r="Q2202" t="s">
        <v>11628</v>
      </c>
      <c r="R2202" t="s">
        <v>11627</v>
      </c>
      <c r="S2202">
        <v>85.92</v>
      </c>
      <c r="T2202">
        <v>280310</v>
      </c>
      <c r="U2202">
        <v>280310</v>
      </c>
      <c r="V2202">
        <v>0</v>
      </c>
      <c r="W2202" t="s">
        <v>11626</v>
      </c>
      <c r="X2202">
        <v>0</v>
      </c>
    </row>
    <row r="2203" spans="1:25">
      <c r="A2203" t="s">
        <v>8834</v>
      </c>
      <c r="B2203">
        <v>1</v>
      </c>
      <c r="C2203">
        <v>0</v>
      </c>
      <c r="D2203">
        <v>0</v>
      </c>
      <c r="E2203">
        <v>0</v>
      </c>
      <c r="F2203">
        <v>0</v>
      </c>
      <c r="G2203">
        <v>0</v>
      </c>
      <c r="H2203">
        <v>0</v>
      </c>
      <c r="I2203">
        <v>0</v>
      </c>
      <c r="J2203">
        <v>2017</v>
      </c>
      <c r="K2203" t="s">
        <v>623</v>
      </c>
      <c r="L2203" t="s">
        <v>6375</v>
      </c>
      <c r="M2203" t="s">
        <v>11631</v>
      </c>
      <c r="N2203" t="s">
        <v>11629</v>
      </c>
      <c r="O2203" s="1">
        <v>42370</v>
      </c>
      <c r="Q2203" t="s">
        <v>11628</v>
      </c>
      <c r="R2203" t="s">
        <v>11627</v>
      </c>
      <c r="S2203">
        <v>15</v>
      </c>
      <c r="T2203">
        <v>45973.760000000002</v>
      </c>
      <c r="U2203">
        <v>45973.760000000002</v>
      </c>
      <c r="V2203">
        <v>0</v>
      </c>
      <c r="W2203" t="s">
        <v>11626</v>
      </c>
      <c r="X2203">
        <v>0</v>
      </c>
    </row>
    <row r="2204" spans="1:25">
      <c r="A2204" t="s">
        <v>8834</v>
      </c>
      <c r="B2204">
        <v>1</v>
      </c>
      <c r="C2204">
        <v>0</v>
      </c>
      <c r="D2204">
        <v>0</v>
      </c>
      <c r="E2204">
        <v>0</v>
      </c>
      <c r="F2204">
        <v>0</v>
      </c>
      <c r="G2204">
        <v>0</v>
      </c>
      <c r="H2204">
        <v>0</v>
      </c>
      <c r="I2204">
        <v>0</v>
      </c>
      <c r="J2204">
        <v>2017</v>
      </c>
      <c r="K2204" t="s">
        <v>623</v>
      </c>
      <c r="L2204" t="s">
        <v>8000</v>
      </c>
      <c r="M2204" t="s">
        <v>11631</v>
      </c>
      <c r="N2204" t="s">
        <v>11629</v>
      </c>
      <c r="O2204" s="1">
        <v>42993</v>
      </c>
      <c r="Q2204" t="s">
        <v>11628</v>
      </c>
      <c r="R2204" t="s">
        <v>11627</v>
      </c>
      <c r="S2204">
        <v>1.85</v>
      </c>
      <c r="T2204">
        <v>845.46</v>
      </c>
      <c r="U2204">
        <v>845.46</v>
      </c>
      <c r="V2204">
        <v>0</v>
      </c>
      <c r="W2204" t="s">
        <v>11626</v>
      </c>
      <c r="X2204">
        <v>0</v>
      </c>
    </row>
    <row r="2205" spans="1:25">
      <c r="A2205" t="s">
        <v>8834</v>
      </c>
      <c r="B2205">
        <v>1</v>
      </c>
      <c r="C2205">
        <v>0</v>
      </c>
      <c r="D2205">
        <v>0</v>
      </c>
      <c r="E2205">
        <v>0</v>
      </c>
      <c r="F2205">
        <v>0</v>
      </c>
      <c r="G2205">
        <v>0</v>
      </c>
      <c r="H2205">
        <v>0</v>
      </c>
      <c r="I2205">
        <v>0</v>
      </c>
      <c r="J2205">
        <v>2017</v>
      </c>
      <c r="K2205" t="s">
        <v>10674</v>
      </c>
      <c r="L2205" t="s">
        <v>8716</v>
      </c>
      <c r="M2205" t="s">
        <v>11630</v>
      </c>
      <c r="N2205" t="s">
        <v>11629</v>
      </c>
      <c r="O2205" s="1">
        <v>42090</v>
      </c>
      <c r="Q2205" t="s">
        <v>11628</v>
      </c>
      <c r="R2205" t="s">
        <v>11627</v>
      </c>
      <c r="S2205">
        <v>155.1</v>
      </c>
      <c r="T2205">
        <v>453321</v>
      </c>
      <c r="U2205">
        <v>443382</v>
      </c>
      <c r="V2205">
        <v>0</v>
      </c>
      <c r="W2205" t="s">
        <v>11626</v>
      </c>
      <c r="X2205">
        <v>0</v>
      </c>
      <c r="Y2205" t="s">
        <v>11625</v>
      </c>
    </row>
    <row r="2206" spans="1:25">
      <c r="A2206" t="s">
        <v>8834</v>
      </c>
      <c r="B2206">
        <v>1</v>
      </c>
      <c r="C2206">
        <v>0</v>
      </c>
      <c r="D2206">
        <v>0</v>
      </c>
      <c r="E2206">
        <v>0</v>
      </c>
      <c r="F2206">
        <v>0</v>
      </c>
      <c r="G2206">
        <v>0</v>
      </c>
      <c r="H2206">
        <v>0</v>
      </c>
      <c r="I2206">
        <v>0</v>
      </c>
      <c r="J2206">
        <v>2017</v>
      </c>
      <c r="K2206" t="s">
        <v>51</v>
      </c>
      <c r="L2206" t="s">
        <v>8738</v>
      </c>
      <c r="M2206" t="s">
        <v>5763</v>
      </c>
      <c r="N2206" t="s">
        <v>11629</v>
      </c>
      <c r="O2206" s="1">
        <v>40133</v>
      </c>
      <c r="Q2206" t="s">
        <v>11628</v>
      </c>
      <c r="R2206" t="s">
        <v>11627</v>
      </c>
      <c r="S2206">
        <v>203.5</v>
      </c>
      <c r="T2206">
        <v>469456</v>
      </c>
      <c r="U2206">
        <v>442501</v>
      </c>
      <c r="V2206">
        <v>0</v>
      </c>
      <c r="W2206" t="s">
        <v>11626</v>
      </c>
      <c r="X2206">
        <v>0</v>
      </c>
      <c r="Y2206" t="s">
        <v>11625</v>
      </c>
    </row>
    <row r="2207" spans="1:25">
      <c r="A2207" t="s">
        <v>8834</v>
      </c>
      <c r="B2207">
        <v>1</v>
      </c>
      <c r="C2207">
        <v>0</v>
      </c>
      <c r="D2207">
        <v>0</v>
      </c>
      <c r="E2207">
        <v>0</v>
      </c>
      <c r="F2207">
        <v>0</v>
      </c>
      <c r="G2207">
        <v>0</v>
      </c>
      <c r="H2207">
        <v>0</v>
      </c>
      <c r="I2207">
        <v>0</v>
      </c>
      <c r="J2207">
        <v>2017</v>
      </c>
      <c r="K2207" t="s">
        <v>51</v>
      </c>
      <c r="L2207" t="s">
        <v>8739</v>
      </c>
      <c r="M2207" t="s">
        <v>5765</v>
      </c>
      <c r="N2207" t="s">
        <v>11629</v>
      </c>
      <c r="O2207" s="1">
        <v>40339</v>
      </c>
      <c r="Q2207" t="s">
        <v>11628</v>
      </c>
      <c r="R2207" t="s">
        <v>11627</v>
      </c>
      <c r="S2207">
        <v>100.5</v>
      </c>
      <c r="T2207">
        <v>246025</v>
      </c>
      <c r="U2207">
        <v>246025</v>
      </c>
      <c r="V2207">
        <v>0</v>
      </c>
      <c r="W2207" t="s">
        <v>11626</v>
      </c>
      <c r="X2207">
        <v>0</v>
      </c>
      <c r="Y2207" t="s">
        <v>11625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79"/>
  <sheetViews>
    <sheetView workbookViewId="0">
      <selection activeCell="C200" sqref="C200"/>
    </sheetView>
  </sheetViews>
  <sheetFormatPr defaultRowHeight="15"/>
  <cols>
    <col min="1" max="1" width="9.140625" style="19"/>
    <col min="2" max="2" width="13.42578125" style="19" customWidth="1"/>
    <col min="3" max="3" width="70.7109375" style="19" bestFit="1" customWidth="1"/>
    <col min="4" max="4" width="11" style="19" customWidth="1"/>
    <col min="5" max="5" width="18.42578125" style="19" customWidth="1"/>
    <col min="6" max="6" width="12.85546875" style="19" customWidth="1"/>
    <col min="7" max="7" width="14" style="19" customWidth="1"/>
    <col min="8" max="8" width="16.42578125" style="19" customWidth="1"/>
    <col min="9" max="9" width="27.7109375" style="19" customWidth="1"/>
    <col min="10" max="10" width="20.42578125" style="19" customWidth="1"/>
    <col min="11" max="11" width="13.28515625" style="19" customWidth="1"/>
    <col min="12" max="12" width="15.5703125" style="19" customWidth="1"/>
    <col min="13" max="13" width="19.7109375" style="19" customWidth="1"/>
    <col min="14" max="14" width="15.42578125" style="19" customWidth="1"/>
    <col min="15" max="15" width="19.5703125" style="19" customWidth="1"/>
    <col min="16" max="16384" width="9.140625" style="19"/>
  </cols>
  <sheetData>
    <row r="1" spans="1:15">
      <c r="A1" s="19" t="s">
        <v>17347</v>
      </c>
      <c r="B1" s="19" t="s">
        <v>17346</v>
      </c>
      <c r="C1" s="19" t="s">
        <v>4320</v>
      </c>
      <c r="D1" s="19" t="s">
        <v>4312</v>
      </c>
      <c r="E1" s="19" t="s">
        <v>17345</v>
      </c>
      <c r="F1" s="19" t="s">
        <v>17344</v>
      </c>
      <c r="G1" s="19" t="s">
        <v>17343</v>
      </c>
      <c r="H1" s="19" t="s">
        <v>17342</v>
      </c>
      <c r="I1" s="19" t="s">
        <v>17341</v>
      </c>
      <c r="J1" s="19" t="s">
        <v>17340</v>
      </c>
      <c r="K1" s="19" t="s">
        <v>17339</v>
      </c>
      <c r="L1" s="19" t="s">
        <v>17338</v>
      </c>
      <c r="M1" s="19" t="s">
        <v>17337</v>
      </c>
      <c r="N1" s="19" t="s">
        <v>17336</v>
      </c>
      <c r="O1" s="19" t="s">
        <v>17335</v>
      </c>
    </row>
    <row r="2" spans="1:15">
      <c r="B2" s="19" t="s">
        <v>10651</v>
      </c>
      <c r="C2" s="19" t="s">
        <v>13267</v>
      </c>
      <c r="D2" s="19" t="str">
        <f t="shared" ref="D2:D65" si="0">CONCATENATE(A2,B2)</f>
        <v>C</v>
      </c>
      <c r="E2" s="19" t="s">
        <v>12309</v>
      </c>
      <c r="F2" s="19" t="s">
        <v>12797</v>
      </c>
      <c r="G2" s="19" t="s">
        <v>612</v>
      </c>
      <c r="H2" s="19" t="s">
        <v>12307</v>
      </c>
      <c r="I2" s="1">
        <v>44348</v>
      </c>
      <c r="J2" s="19">
        <v>200</v>
      </c>
      <c r="K2" s="19" t="s">
        <v>73</v>
      </c>
      <c r="L2" s="175">
        <v>42900.31527777778</v>
      </c>
      <c r="M2" s="19" t="s">
        <v>12791</v>
      </c>
      <c r="N2" s="19" t="s">
        <v>17334</v>
      </c>
      <c r="O2" s="19" t="s">
        <v>12577</v>
      </c>
    </row>
    <row r="3" spans="1:15">
      <c r="B3" s="19" t="s">
        <v>11748</v>
      </c>
      <c r="C3" s="19" t="s">
        <v>12606</v>
      </c>
      <c r="D3" s="19" t="str">
        <f t="shared" si="0"/>
        <v>A</v>
      </c>
      <c r="E3" s="19" t="s">
        <v>12313</v>
      </c>
      <c r="F3" s="19" t="s">
        <v>10850</v>
      </c>
      <c r="G3" s="19" t="s">
        <v>612</v>
      </c>
      <c r="H3" s="19" t="s">
        <v>12307</v>
      </c>
      <c r="I3" s="1">
        <v>41964</v>
      </c>
      <c r="J3" s="19">
        <v>1</v>
      </c>
      <c r="K3" s="19" t="s">
        <v>0</v>
      </c>
      <c r="L3" s="175">
        <v>43028.556944444441</v>
      </c>
      <c r="M3" s="19" t="s">
        <v>12612</v>
      </c>
      <c r="N3" s="19" t="s">
        <v>12604</v>
      </c>
      <c r="O3" s="19" t="s">
        <v>12577</v>
      </c>
    </row>
    <row r="4" spans="1:15">
      <c r="B4" s="19" t="s">
        <v>10651</v>
      </c>
      <c r="C4" s="19" t="s">
        <v>17333</v>
      </c>
      <c r="D4" s="19" t="str">
        <f t="shared" si="0"/>
        <v>C</v>
      </c>
      <c r="E4" s="19" t="s">
        <v>12309</v>
      </c>
      <c r="F4" s="19" t="s">
        <v>10833</v>
      </c>
      <c r="G4" s="19" t="s">
        <v>612</v>
      </c>
      <c r="H4" s="19" t="s">
        <v>12307</v>
      </c>
      <c r="I4" s="1">
        <v>43278</v>
      </c>
      <c r="J4" s="19">
        <v>1.028</v>
      </c>
      <c r="K4" s="19" t="s">
        <v>46</v>
      </c>
      <c r="L4" s="175">
        <v>43034.45</v>
      </c>
      <c r="M4" s="19" t="s">
        <v>12612</v>
      </c>
      <c r="N4" s="19" t="s">
        <v>17333</v>
      </c>
      <c r="O4" s="19" t="s">
        <v>12577</v>
      </c>
    </row>
    <row r="5" spans="1:15">
      <c r="B5" s="19" t="s">
        <v>10651</v>
      </c>
      <c r="C5" s="19" t="s">
        <v>12448</v>
      </c>
      <c r="D5" s="19" t="str">
        <f t="shared" si="0"/>
        <v>C</v>
      </c>
      <c r="E5" s="19" t="s">
        <v>12309</v>
      </c>
      <c r="F5" s="19" t="s">
        <v>11027</v>
      </c>
      <c r="G5" s="19" t="s">
        <v>612</v>
      </c>
      <c r="H5" s="19" t="s">
        <v>12307</v>
      </c>
      <c r="I5" s="1">
        <v>43104</v>
      </c>
      <c r="J5" s="19">
        <v>89.9</v>
      </c>
      <c r="K5" s="19" t="s">
        <v>73</v>
      </c>
      <c r="L5" s="175">
        <v>43103.626388888886</v>
      </c>
      <c r="M5" s="19" t="s">
        <v>12447</v>
      </c>
      <c r="N5" s="19" t="s">
        <v>17332</v>
      </c>
      <c r="O5" s="19" t="s">
        <v>12577</v>
      </c>
    </row>
    <row r="6" spans="1:15">
      <c r="B6" s="19" t="s">
        <v>11748</v>
      </c>
      <c r="C6" s="19" t="s">
        <v>16699</v>
      </c>
      <c r="D6" s="19" t="str">
        <f t="shared" si="0"/>
        <v>A</v>
      </c>
      <c r="E6" s="19" t="s">
        <v>12313</v>
      </c>
      <c r="F6" s="19" t="s">
        <v>11535</v>
      </c>
      <c r="G6" s="19" t="s">
        <v>612</v>
      </c>
      <c r="H6" s="19" t="s">
        <v>12307</v>
      </c>
      <c r="I6" s="1">
        <v>43210</v>
      </c>
      <c r="J6" s="19">
        <v>20</v>
      </c>
      <c r="K6" s="19" t="s">
        <v>0</v>
      </c>
      <c r="L6" s="175">
        <v>43234.534722222219</v>
      </c>
      <c r="M6" s="19" t="s">
        <v>16698</v>
      </c>
      <c r="N6" s="19" t="s">
        <v>16697</v>
      </c>
      <c r="O6" s="19" t="s">
        <v>12577</v>
      </c>
    </row>
    <row r="7" spans="1:15">
      <c r="B7" s="19" t="s">
        <v>10651</v>
      </c>
      <c r="C7" s="19" t="s">
        <v>17331</v>
      </c>
      <c r="D7" s="19" t="str">
        <f t="shared" si="0"/>
        <v>C</v>
      </c>
      <c r="E7" s="19" t="s">
        <v>12309</v>
      </c>
      <c r="F7" s="19" t="s">
        <v>14399</v>
      </c>
      <c r="G7" s="19" t="s">
        <v>612</v>
      </c>
      <c r="H7" s="19" t="s">
        <v>12307</v>
      </c>
      <c r="I7" s="1">
        <v>44561</v>
      </c>
      <c r="J7" s="19">
        <v>100</v>
      </c>
      <c r="K7" s="19" t="s">
        <v>73</v>
      </c>
      <c r="L7" s="175">
        <v>43271.424305555556</v>
      </c>
      <c r="M7" s="19" t="s">
        <v>12306</v>
      </c>
      <c r="N7" s="19" t="s">
        <v>17330</v>
      </c>
      <c r="O7" s="19" t="s">
        <v>12304</v>
      </c>
    </row>
    <row r="8" spans="1:15">
      <c r="B8" s="19" t="s">
        <v>10651</v>
      </c>
      <c r="C8" s="19" t="s">
        <v>5863</v>
      </c>
      <c r="D8" s="19" t="str">
        <f t="shared" si="0"/>
        <v>C</v>
      </c>
      <c r="E8" s="19" t="s">
        <v>12309</v>
      </c>
      <c r="F8" s="19" t="s">
        <v>10750</v>
      </c>
      <c r="G8" s="19" t="s">
        <v>859</v>
      </c>
      <c r="H8" s="19" t="s">
        <v>12307</v>
      </c>
      <c r="I8" s="1">
        <v>44196</v>
      </c>
      <c r="J8" s="19">
        <v>37</v>
      </c>
      <c r="K8" s="19" t="s">
        <v>3</v>
      </c>
      <c r="L8" s="175">
        <v>42768.335416666669</v>
      </c>
      <c r="M8" s="19" t="s">
        <v>8899</v>
      </c>
      <c r="N8" s="19" t="s">
        <v>12999</v>
      </c>
      <c r="O8" s="19" t="s">
        <v>12577</v>
      </c>
    </row>
    <row r="9" spans="1:15">
      <c r="B9" s="19" t="s">
        <v>11748</v>
      </c>
      <c r="C9" s="19" t="s">
        <v>12981</v>
      </c>
      <c r="D9" s="19" t="str">
        <f t="shared" si="0"/>
        <v>A</v>
      </c>
      <c r="E9" s="19" t="s">
        <v>12313</v>
      </c>
      <c r="F9" s="19" t="s">
        <v>12980</v>
      </c>
      <c r="G9" s="19" t="s">
        <v>859</v>
      </c>
      <c r="H9" s="19" t="s">
        <v>12307</v>
      </c>
      <c r="I9" s="1">
        <v>39173</v>
      </c>
      <c r="J9" s="19">
        <v>21.5</v>
      </c>
      <c r="K9" s="19" t="s">
        <v>3</v>
      </c>
      <c r="L9" s="175">
        <v>42768.366666666669</v>
      </c>
      <c r="M9" s="19" t="s">
        <v>8899</v>
      </c>
      <c r="N9" s="19" t="s">
        <v>12979</v>
      </c>
      <c r="O9" s="19" t="s">
        <v>12577</v>
      </c>
    </row>
    <row r="10" spans="1:15">
      <c r="B10" s="19" t="s">
        <v>10651</v>
      </c>
      <c r="C10" s="19" t="s">
        <v>17329</v>
      </c>
      <c r="D10" s="19" t="str">
        <f t="shared" si="0"/>
        <v>C</v>
      </c>
      <c r="E10" s="19" t="s">
        <v>12309</v>
      </c>
      <c r="F10" s="19" t="s">
        <v>10954</v>
      </c>
      <c r="G10" s="19" t="s">
        <v>612</v>
      </c>
      <c r="H10" s="19" t="s">
        <v>12307</v>
      </c>
      <c r="I10" s="1">
        <v>43465</v>
      </c>
      <c r="J10" s="19">
        <v>150</v>
      </c>
      <c r="K10" s="19" t="s">
        <v>73</v>
      </c>
      <c r="L10" s="175">
        <v>43194.62777777778</v>
      </c>
      <c r="M10" s="19" t="s">
        <v>4698</v>
      </c>
      <c r="N10" s="19" t="s">
        <v>17329</v>
      </c>
      <c r="O10" s="19" t="s">
        <v>12577</v>
      </c>
    </row>
    <row r="11" spans="1:15">
      <c r="B11" s="19" t="s">
        <v>11748</v>
      </c>
      <c r="C11" s="19" t="s">
        <v>17328</v>
      </c>
      <c r="D11" s="19" t="str">
        <f t="shared" si="0"/>
        <v>A</v>
      </c>
      <c r="E11" s="19" t="s">
        <v>12313</v>
      </c>
      <c r="F11" s="19" t="s">
        <v>5986</v>
      </c>
      <c r="G11" s="19" t="s">
        <v>612</v>
      </c>
      <c r="H11" s="19" t="s">
        <v>12307</v>
      </c>
      <c r="I11" s="1">
        <v>42797</v>
      </c>
      <c r="J11" s="19">
        <v>30</v>
      </c>
      <c r="K11" s="19" t="s">
        <v>73</v>
      </c>
      <c r="L11" s="175">
        <v>43272.42083333333</v>
      </c>
      <c r="M11" s="19" t="s">
        <v>1835</v>
      </c>
      <c r="N11" s="19" t="s">
        <v>1835</v>
      </c>
      <c r="O11" s="19" t="s">
        <v>14397</v>
      </c>
    </row>
    <row r="12" spans="1:15">
      <c r="B12" s="19" t="s">
        <v>11748</v>
      </c>
      <c r="C12" s="19" t="s">
        <v>17327</v>
      </c>
      <c r="D12" s="19" t="str">
        <f t="shared" si="0"/>
        <v>A</v>
      </c>
      <c r="E12" s="19" t="s">
        <v>12313</v>
      </c>
      <c r="F12" s="19" t="s">
        <v>11535</v>
      </c>
      <c r="G12" s="19" t="s">
        <v>612</v>
      </c>
      <c r="H12" s="19" t="s">
        <v>12307</v>
      </c>
      <c r="I12" s="1">
        <v>43210</v>
      </c>
      <c r="J12" s="19">
        <v>20</v>
      </c>
      <c r="K12" s="19" t="s">
        <v>0</v>
      </c>
      <c r="L12" s="175">
        <v>43234.586805555555</v>
      </c>
      <c r="M12" s="19" t="s">
        <v>16698</v>
      </c>
      <c r="N12" s="19" t="s">
        <v>16697</v>
      </c>
      <c r="O12" s="19" t="s">
        <v>12577</v>
      </c>
    </row>
    <row r="13" spans="1:15">
      <c r="B13" s="19" t="s">
        <v>10651</v>
      </c>
      <c r="C13" s="19" t="s">
        <v>5929</v>
      </c>
      <c r="D13" s="19" t="str">
        <f t="shared" si="0"/>
        <v>C</v>
      </c>
      <c r="E13" s="19" t="s">
        <v>12309</v>
      </c>
      <c r="F13" s="19" t="s">
        <v>10750</v>
      </c>
      <c r="G13" s="19" t="s">
        <v>859</v>
      </c>
      <c r="H13" s="19" t="s">
        <v>12307</v>
      </c>
      <c r="I13" s="1">
        <v>44196</v>
      </c>
      <c r="J13" s="19">
        <v>37</v>
      </c>
      <c r="K13" s="19" t="s">
        <v>3</v>
      </c>
      <c r="L13" s="175">
        <v>42768.336805555555</v>
      </c>
      <c r="M13" s="19" t="s">
        <v>8899</v>
      </c>
      <c r="N13" s="19" t="s">
        <v>12988</v>
      </c>
      <c r="O13" s="19" t="s">
        <v>12577</v>
      </c>
    </row>
    <row r="14" spans="1:15">
      <c r="B14" s="19" t="s">
        <v>11748</v>
      </c>
      <c r="C14" s="19" t="s">
        <v>13500</v>
      </c>
      <c r="D14" s="19" t="str">
        <f t="shared" si="0"/>
        <v>A</v>
      </c>
      <c r="E14" s="19" t="s">
        <v>12313</v>
      </c>
      <c r="F14" s="19" t="s">
        <v>10946</v>
      </c>
      <c r="G14" s="19" t="s">
        <v>612</v>
      </c>
      <c r="H14" s="19" t="s">
        <v>12307</v>
      </c>
      <c r="I14" s="1">
        <v>42938</v>
      </c>
      <c r="J14" s="19">
        <v>20</v>
      </c>
      <c r="K14" s="19" t="s">
        <v>73</v>
      </c>
      <c r="L14" s="175">
        <v>42968.636111111111</v>
      </c>
      <c r="M14" s="19" t="s">
        <v>13499</v>
      </c>
      <c r="N14" s="19" t="s">
        <v>13499</v>
      </c>
      <c r="O14" s="19" t="s">
        <v>12577</v>
      </c>
    </row>
    <row r="15" spans="1:15">
      <c r="B15" s="19" t="s">
        <v>11748</v>
      </c>
      <c r="C15" s="19" t="s">
        <v>12682</v>
      </c>
      <c r="D15" s="19" t="str">
        <f t="shared" si="0"/>
        <v>A</v>
      </c>
      <c r="E15" s="19" t="s">
        <v>12313</v>
      </c>
      <c r="F15" s="19" t="s">
        <v>11459</v>
      </c>
      <c r="G15" s="19" t="s">
        <v>612</v>
      </c>
      <c r="H15" s="19" t="s">
        <v>12307</v>
      </c>
      <c r="I15" s="1">
        <v>42922</v>
      </c>
      <c r="J15" s="19">
        <v>6.0999999999999999E-2</v>
      </c>
      <c r="K15" s="19" t="s">
        <v>73</v>
      </c>
      <c r="L15" s="175">
        <v>42968.56527777778</v>
      </c>
      <c r="M15" s="19" t="s">
        <v>12315</v>
      </c>
      <c r="N15" s="19" t="s">
        <v>12344</v>
      </c>
      <c r="O15" s="19" t="s">
        <v>12577</v>
      </c>
    </row>
    <row r="16" spans="1:15">
      <c r="B16" s="19" t="s">
        <v>10651</v>
      </c>
      <c r="C16" s="19" t="s">
        <v>17326</v>
      </c>
      <c r="D16" s="19" t="str">
        <f t="shared" si="0"/>
        <v>C</v>
      </c>
      <c r="E16" s="19" t="s">
        <v>12309</v>
      </c>
      <c r="F16" s="19" t="s">
        <v>17320</v>
      </c>
      <c r="G16" s="19" t="s">
        <v>612</v>
      </c>
      <c r="H16" s="19" t="s">
        <v>12307</v>
      </c>
      <c r="I16" s="1">
        <v>43830</v>
      </c>
      <c r="J16" s="19">
        <v>80</v>
      </c>
      <c r="K16" s="19" t="s">
        <v>4</v>
      </c>
      <c r="L16" s="175">
        <v>43251.371527777781</v>
      </c>
      <c r="M16" s="19" t="s">
        <v>4394</v>
      </c>
      <c r="N16" s="19" t="s">
        <v>17325</v>
      </c>
      <c r="O16" s="19" t="s">
        <v>12577</v>
      </c>
    </row>
    <row r="17" spans="1:15">
      <c r="B17" s="19" t="s">
        <v>10651</v>
      </c>
      <c r="C17" s="19" t="s">
        <v>17326</v>
      </c>
      <c r="D17" s="19" t="str">
        <f t="shared" si="0"/>
        <v>C</v>
      </c>
      <c r="E17" s="19" t="s">
        <v>12309</v>
      </c>
      <c r="F17" s="19" t="s">
        <v>5818</v>
      </c>
      <c r="G17" s="19" t="s">
        <v>612</v>
      </c>
      <c r="H17" s="19" t="s">
        <v>12307</v>
      </c>
      <c r="I17" s="1">
        <v>43830</v>
      </c>
      <c r="J17" s="19">
        <v>80</v>
      </c>
      <c r="K17" s="19" t="s">
        <v>4</v>
      </c>
      <c r="L17" s="175">
        <v>43251.381249999999</v>
      </c>
      <c r="M17" s="19" t="s">
        <v>4394</v>
      </c>
      <c r="N17" s="19" t="s">
        <v>17325</v>
      </c>
      <c r="O17" s="19" t="s">
        <v>14397</v>
      </c>
    </row>
    <row r="18" spans="1:15">
      <c r="B18" s="19" t="s">
        <v>10651</v>
      </c>
      <c r="C18" s="19" t="s">
        <v>17324</v>
      </c>
      <c r="D18" s="19" t="str">
        <f t="shared" si="0"/>
        <v>C</v>
      </c>
      <c r="E18" s="19" t="s">
        <v>12309</v>
      </c>
      <c r="F18" s="19" t="s">
        <v>5818</v>
      </c>
      <c r="G18" s="19" t="s">
        <v>1096</v>
      </c>
      <c r="H18" s="19" t="s">
        <v>12307</v>
      </c>
      <c r="I18" s="1">
        <v>43830</v>
      </c>
      <c r="J18" s="19">
        <v>17.5</v>
      </c>
      <c r="K18" s="19" t="s">
        <v>4</v>
      </c>
      <c r="L18" s="175">
        <v>43251.411111111112</v>
      </c>
      <c r="M18" s="19" t="s">
        <v>4394</v>
      </c>
      <c r="N18" s="19" t="s">
        <v>17323</v>
      </c>
      <c r="O18" s="19" t="s">
        <v>14397</v>
      </c>
    </row>
    <row r="19" spans="1:15">
      <c r="B19" s="19" t="s">
        <v>11748</v>
      </c>
      <c r="C19" s="19" t="s">
        <v>17322</v>
      </c>
      <c r="D19" s="19" t="str">
        <f t="shared" si="0"/>
        <v>A</v>
      </c>
      <c r="E19" s="19" t="s">
        <v>12313</v>
      </c>
      <c r="F19" s="19" t="s">
        <v>11033</v>
      </c>
      <c r="G19" s="19" t="s">
        <v>612</v>
      </c>
      <c r="H19" s="19" t="s">
        <v>12307</v>
      </c>
      <c r="I19" s="1">
        <v>42947</v>
      </c>
      <c r="J19" s="19">
        <v>2.1869999999999998</v>
      </c>
      <c r="K19" s="19" t="s">
        <v>73</v>
      </c>
      <c r="L19" s="175">
        <v>43105.464583333334</v>
      </c>
      <c r="M19" s="19" t="s">
        <v>5199</v>
      </c>
      <c r="N19" s="19" t="s">
        <v>17321</v>
      </c>
      <c r="O19" s="19" t="s">
        <v>12577</v>
      </c>
    </row>
    <row r="20" spans="1:15">
      <c r="B20" s="19" t="s">
        <v>11748</v>
      </c>
      <c r="C20" s="19" t="s">
        <v>12726</v>
      </c>
      <c r="D20" s="19" t="str">
        <f t="shared" si="0"/>
        <v>A</v>
      </c>
      <c r="E20" s="19" t="s">
        <v>12313</v>
      </c>
      <c r="F20" s="19" t="s">
        <v>10769</v>
      </c>
      <c r="G20" s="19" t="s">
        <v>612</v>
      </c>
      <c r="H20" s="19" t="s">
        <v>12307</v>
      </c>
      <c r="I20" s="1">
        <v>42916</v>
      </c>
      <c r="J20" s="19">
        <v>0.187</v>
      </c>
      <c r="K20" s="19" t="s">
        <v>73</v>
      </c>
      <c r="L20" s="175">
        <v>42935.684027777781</v>
      </c>
      <c r="M20" s="19" t="s">
        <v>12502</v>
      </c>
      <c r="N20" s="19" t="s">
        <v>12502</v>
      </c>
      <c r="O20" s="19" t="s">
        <v>12577</v>
      </c>
    </row>
    <row r="21" spans="1:15">
      <c r="B21" s="19" t="s">
        <v>10651</v>
      </c>
      <c r="C21" s="19" t="s">
        <v>13789</v>
      </c>
      <c r="D21" s="19" t="str">
        <f t="shared" si="0"/>
        <v>C</v>
      </c>
      <c r="E21" s="19" t="s">
        <v>12309</v>
      </c>
      <c r="F21" s="19" t="s">
        <v>12658</v>
      </c>
      <c r="G21" s="19" t="s">
        <v>612</v>
      </c>
      <c r="H21" s="19" t="s">
        <v>12307</v>
      </c>
      <c r="I21" s="1">
        <v>43100</v>
      </c>
      <c r="J21" s="19">
        <v>20.5</v>
      </c>
      <c r="K21" s="19" t="s">
        <v>73</v>
      </c>
      <c r="L21" s="175">
        <v>42954.388194444444</v>
      </c>
      <c r="M21" s="19" t="s">
        <v>12983</v>
      </c>
      <c r="N21" s="19" t="s">
        <v>13788</v>
      </c>
      <c r="O21" s="19" t="s">
        <v>12577</v>
      </c>
    </row>
    <row r="22" spans="1:15">
      <c r="B22" s="19" t="s">
        <v>10651</v>
      </c>
      <c r="C22" s="19" t="s">
        <v>12338</v>
      </c>
      <c r="D22" s="19" t="str">
        <f t="shared" si="0"/>
        <v>C</v>
      </c>
      <c r="E22" s="19" t="s">
        <v>12309</v>
      </c>
      <c r="F22" s="19" t="s">
        <v>11162</v>
      </c>
      <c r="G22" s="19" t="s">
        <v>612</v>
      </c>
      <c r="H22" s="19" t="s">
        <v>12307</v>
      </c>
      <c r="I22" s="1">
        <v>43312</v>
      </c>
      <c r="J22" s="19">
        <v>0.38729999999999998</v>
      </c>
      <c r="K22" s="19" t="s">
        <v>73</v>
      </c>
      <c r="L22" s="175">
        <v>43242.566666666666</v>
      </c>
      <c r="M22" s="19" t="s">
        <v>12329</v>
      </c>
      <c r="N22" s="19" t="s">
        <v>12332</v>
      </c>
      <c r="O22" s="19" t="s">
        <v>12577</v>
      </c>
    </row>
    <row r="23" spans="1:15">
      <c r="B23" s="19" t="s">
        <v>10651</v>
      </c>
      <c r="C23" s="19" t="s">
        <v>17319</v>
      </c>
      <c r="D23" s="19" t="str">
        <f t="shared" si="0"/>
        <v>C</v>
      </c>
      <c r="E23" s="19" t="s">
        <v>12309</v>
      </c>
      <c r="F23" s="19" t="s">
        <v>17320</v>
      </c>
      <c r="G23" s="19" t="s">
        <v>612</v>
      </c>
      <c r="H23" s="19" t="s">
        <v>12307</v>
      </c>
      <c r="K23" s="19" t="s">
        <v>4</v>
      </c>
      <c r="M23" s="19" t="s">
        <v>4394</v>
      </c>
      <c r="O23" s="19" t="s">
        <v>12577</v>
      </c>
    </row>
    <row r="24" spans="1:15">
      <c r="B24" s="19" t="s">
        <v>10651</v>
      </c>
      <c r="C24" s="19" t="s">
        <v>17319</v>
      </c>
      <c r="D24" s="19" t="str">
        <f t="shared" si="0"/>
        <v>C</v>
      </c>
      <c r="E24" s="19" t="s">
        <v>12309</v>
      </c>
      <c r="F24" s="19" t="s">
        <v>5818</v>
      </c>
      <c r="G24" s="19" t="s">
        <v>1096</v>
      </c>
      <c r="H24" s="19" t="s">
        <v>12307</v>
      </c>
      <c r="I24" s="1">
        <v>43830</v>
      </c>
      <c r="J24" s="19">
        <v>13</v>
      </c>
      <c r="K24" s="19" t="s">
        <v>4</v>
      </c>
      <c r="L24" s="175">
        <v>43251.385416666664</v>
      </c>
      <c r="M24" s="19" t="s">
        <v>4394</v>
      </c>
      <c r="N24" s="19" t="s">
        <v>17318</v>
      </c>
      <c r="O24" s="19" t="s">
        <v>14397</v>
      </c>
    </row>
    <row r="25" spans="1:15">
      <c r="B25" s="19" t="s">
        <v>10651</v>
      </c>
      <c r="C25" s="19" t="s">
        <v>17317</v>
      </c>
      <c r="D25" s="19" t="str">
        <f t="shared" si="0"/>
        <v>C</v>
      </c>
      <c r="E25" s="19" t="s">
        <v>12309</v>
      </c>
      <c r="F25" s="19" t="s">
        <v>5818</v>
      </c>
      <c r="G25" s="19" t="s">
        <v>1096</v>
      </c>
      <c r="H25" s="19" t="s">
        <v>12307</v>
      </c>
      <c r="I25" s="1">
        <v>43830</v>
      </c>
      <c r="J25" s="19">
        <v>19</v>
      </c>
      <c r="K25" s="19" t="s">
        <v>4</v>
      </c>
      <c r="L25" s="175">
        <v>43251.415277777778</v>
      </c>
      <c r="M25" s="19" t="s">
        <v>4394</v>
      </c>
      <c r="N25" s="19" t="s">
        <v>17316</v>
      </c>
      <c r="O25" s="19" t="s">
        <v>12304</v>
      </c>
    </row>
    <row r="26" spans="1:15">
      <c r="B26" s="19" t="s">
        <v>10651</v>
      </c>
      <c r="C26" s="19" t="s">
        <v>17315</v>
      </c>
      <c r="D26" s="19" t="str">
        <f t="shared" si="0"/>
        <v>C</v>
      </c>
      <c r="E26" s="19" t="s">
        <v>12309</v>
      </c>
      <c r="F26" s="19" t="s">
        <v>10977</v>
      </c>
      <c r="G26" s="19" t="s">
        <v>612</v>
      </c>
      <c r="H26" s="19" t="s">
        <v>12307</v>
      </c>
      <c r="I26" s="1">
        <v>44109</v>
      </c>
      <c r="J26" s="19">
        <v>26.5</v>
      </c>
      <c r="K26" s="19" t="s">
        <v>73</v>
      </c>
      <c r="L26" s="175">
        <v>43271.824305555558</v>
      </c>
      <c r="M26" s="19" t="s">
        <v>13293</v>
      </c>
      <c r="N26" s="19" t="s">
        <v>17314</v>
      </c>
      <c r="O26" s="19" t="s">
        <v>12304</v>
      </c>
    </row>
    <row r="27" spans="1:15">
      <c r="A27" s="19">
        <v>60000</v>
      </c>
      <c r="B27" s="19" t="s">
        <v>10651</v>
      </c>
      <c r="C27" s="19" t="s">
        <v>17313</v>
      </c>
      <c r="D27" s="19" t="str">
        <f t="shared" si="0"/>
        <v>60000C</v>
      </c>
      <c r="E27" s="19" t="s">
        <v>12309</v>
      </c>
      <c r="F27" s="19" t="s">
        <v>5424</v>
      </c>
      <c r="G27" s="19" t="s">
        <v>612</v>
      </c>
      <c r="H27" s="19" t="s">
        <v>12307</v>
      </c>
      <c r="I27" s="1">
        <v>40513</v>
      </c>
      <c r="J27" s="19">
        <v>65</v>
      </c>
      <c r="K27" s="19" t="s">
        <v>3</v>
      </c>
      <c r="L27" s="1">
        <v>38182</v>
      </c>
      <c r="M27" s="19" t="s">
        <v>13113</v>
      </c>
      <c r="N27" s="19" t="s">
        <v>17311</v>
      </c>
      <c r="O27" s="19" t="s">
        <v>12577</v>
      </c>
    </row>
    <row r="28" spans="1:15">
      <c r="A28" s="19">
        <v>60001</v>
      </c>
      <c r="B28" s="19" t="s">
        <v>10651</v>
      </c>
      <c r="C28" s="19" t="s">
        <v>17312</v>
      </c>
      <c r="D28" s="19" t="str">
        <f t="shared" si="0"/>
        <v>60001C</v>
      </c>
      <c r="E28" s="19" t="s">
        <v>12309</v>
      </c>
      <c r="F28" s="19" t="s">
        <v>5424</v>
      </c>
      <c r="G28" s="19" t="s">
        <v>612</v>
      </c>
      <c r="H28" s="19" t="s">
        <v>12307</v>
      </c>
      <c r="I28" s="1">
        <v>40878</v>
      </c>
      <c r="J28" s="19">
        <v>65</v>
      </c>
      <c r="K28" s="19" t="s">
        <v>3</v>
      </c>
      <c r="L28" s="1">
        <v>38182</v>
      </c>
      <c r="M28" s="19" t="s">
        <v>13113</v>
      </c>
      <c r="N28" s="19" t="s">
        <v>17311</v>
      </c>
      <c r="O28" s="19" t="s">
        <v>12577</v>
      </c>
    </row>
    <row r="29" spans="1:15">
      <c r="A29" s="19">
        <v>60002</v>
      </c>
      <c r="B29" s="19" t="s">
        <v>11748</v>
      </c>
      <c r="C29" s="19" t="s">
        <v>17310</v>
      </c>
      <c r="D29" s="19" t="str">
        <f t="shared" si="0"/>
        <v>60002A</v>
      </c>
      <c r="E29" s="19" t="s">
        <v>12313</v>
      </c>
      <c r="F29" s="19" t="s">
        <v>10753</v>
      </c>
      <c r="G29" s="19" t="s">
        <v>612</v>
      </c>
      <c r="H29" s="19" t="s">
        <v>12307</v>
      </c>
      <c r="I29" s="1">
        <v>26268</v>
      </c>
      <c r="J29" s="19">
        <v>110</v>
      </c>
      <c r="K29" s="19" t="s">
        <v>3</v>
      </c>
      <c r="L29" s="1">
        <v>38152</v>
      </c>
      <c r="M29" s="19" t="s">
        <v>4359</v>
      </c>
      <c r="N29" s="19" t="s">
        <v>4359</v>
      </c>
      <c r="O29" s="19" t="s">
        <v>12318</v>
      </c>
    </row>
    <row r="30" spans="1:15">
      <c r="A30" s="19">
        <v>60003</v>
      </c>
      <c r="B30" s="19" t="s">
        <v>11748</v>
      </c>
      <c r="C30" s="19" t="s">
        <v>17309</v>
      </c>
      <c r="D30" s="19" t="str">
        <f t="shared" si="0"/>
        <v>60003A</v>
      </c>
      <c r="E30" s="19" t="s">
        <v>12313</v>
      </c>
      <c r="F30" s="19" t="s">
        <v>10753</v>
      </c>
      <c r="G30" s="19" t="s">
        <v>612</v>
      </c>
      <c r="H30" s="19" t="s">
        <v>12307</v>
      </c>
      <c r="I30" s="1">
        <v>26299</v>
      </c>
      <c r="J30" s="19">
        <v>110</v>
      </c>
      <c r="K30" s="19" t="s">
        <v>3</v>
      </c>
      <c r="L30" s="1">
        <v>38163</v>
      </c>
      <c r="M30" s="19" t="s">
        <v>4359</v>
      </c>
      <c r="N30" s="19" t="s">
        <v>4359</v>
      </c>
      <c r="O30" s="19" t="s">
        <v>12318</v>
      </c>
    </row>
    <row r="31" spans="1:15">
      <c r="A31" s="19">
        <v>60004</v>
      </c>
      <c r="B31" s="19" t="s">
        <v>11748</v>
      </c>
      <c r="C31" s="19" t="s">
        <v>17308</v>
      </c>
      <c r="D31" s="19" t="str">
        <f t="shared" si="0"/>
        <v>60004A</v>
      </c>
      <c r="E31" s="19" t="s">
        <v>12313</v>
      </c>
      <c r="F31" s="19" t="s">
        <v>10753</v>
      </c>
      <c r="G31" s="19" t="s">
        <v>612</v>
      </c>
      <c r="H31" s="19" t="s">
        <v>12307</v>
      </c>
      <c r="I31" s="1">
        <v>28856</v>
      </c>
      <c r="J31" s="19">
        <v>77</v>
      </c>
      <c r="K31" s="19" t="s">
        <v>3</v>
      </c>
      <c r="L31" s="1">
        <v>38152</v>
      </c>
      <c r="M31" s="19" t="s">
        <v>4359</v>
      </c>
      <c r="N31" s="19" t="s">
        <v>4359</v>
      </c>
      <c r="O31" s="19" t="s">
        <v>12318</v>
      </c>
    </row>
    <row r="32" spans="1:15">
      <c r="A32" s="19">
        <v>60005</v>
      </c>
      <c r="B32" s="19" t="s">
        <v>11748</v>
      </c>
      <c r="C32" s="19" t="s">
        <v>17307</v>
      </c>
      <c r="D32" s="19" t="str">
        <f t="shared" si="0"/>
        <v>60005A</v>
      </c>
      <c r="E32" s="19" t="s">
        <v>12313</v>
      </c>
      <c r="F32" s="19" t="s">
        <v>10753</v>
      </c>
      <c r="G32" s="19" t="s">
        <v>612</v>
      </c>
      <c r="H32" s="19" t="s">
        <v>12307</v>
      </c>
      <c r="I32" s="1">
        <v>29221</v>
      </c>
      <c r="J32" s="19">
        <v>102</v>
      </c>
      <c r="K32" s="19" t="s">
        <v>3</v>
      </c>
      <c r="L32" s="1">
        <v>38152</v>
      </c>
      <c r="M32" s="19" t="s">
        <v>4359</v>
      </c>
      <c r="N32" s="19" t="s">
        <v>4359</v>
      </c>
      <c r="O32" s="19" t="s">
        <v>12318</v>
      </c>
    </row>
    <row r="33" spans="1:15">
      <c r="A33" s="19">
        <v>60006</v>
      </c>
      <c r="B33" s="19" t="s">
        <v>11748</v>
      </c>
      <c r="C33" s="19" t="s">
        <v>17306</v>
      </c>
      <c r="D33" s="19" t="str">
        <f t="shared" si="0"/>
        <v>60006A</v>
      </c>
      <c r="E33" s="19" t="s">
        <v>12313</v>
      </c>
      <c r="F33" s="19" t="s">
        <v>10753</v>
      </c>
      <c r="G33" s="19" t="s">
        <v>612</v>
      </c>
      <c r="H33" s="19" t="s">
        <v>12307</v>
      </c>
      <c r="I33" s="1">
        <v>31048</v>
      </c>
      <c r="J33" s="19">
        <v>119</v>
      </c>
      <c r="K33" s="19" t="s">
        <v>3</v>
      </c>
      <c r="L33" s="1">
        <v>38152</v>
      </c>
      <c r="M33" s="19" t="s">
        <v>4359</v>
      </c>
      <c r="N33" s="19" t="s">
        <v>4359</v>
      </c>
      <c r="O33" s="19" t="s">
        <v>12318</v>
      </c>
    </row>
    <row r="34" spans="1:15">
      <c r="A34" s="19">
        <v>60007</v>
      </c>
      <c r="B34" s="19" t="s">
        <v>11748</v>
      </c>
      <c r="C34" s="19" t="s">
        <v>17305</v>
      </c>
      <c r="D34" s="19" t="str">
        <f t="shared" si="0"/>
        <v>60007A</v>
      </c>
      <c r="E34" s="19" t="s">
        <v>12313</v>
      </c>
      <c r="F34" s="19" t="s">
        <v>10753</v>
      </c>
      <c r="G34" s="19" t="s">
        <v>612</v>
      </c>
      <c r="H34" s="19" t="s">
        <v>12307</v>
      </c>
      <c r="I34" s="1">
        <v>29952</v>
      </c>
      <c r="J34" s="19">
        <v>84</v>
      </c>
      <c r="K34" s="19" t="s">
        <v>3</v>
      </c>
      <c r="L34" s="1">
        <v>38152</v>
      </c>
      <c r="M34" s="19" t="s">
        <v>4359</v>
      </c>
      <c r="N34" s="19" t="s">
        <v>4359</v>
      </c>
      <c r="O34" s="19" t="s">
        <v>12318</v>
      </c>
    </row>
    <row r="35" spans="1:15">
      <c r="A35" s="19">
        <v>60008</v>
      </c>
      <c r="B35" s="19" t="s">
        <v>11748</v>
      </c>
      <c r="C35" s="19" t="s">
        <v>17304</v>
      </c>
      <c r="D35" s="19" t="str">
        <f t="shared" si="0"/>
        <v>60008A</v>
      </c>
      <c r="E35" s="19" t="s">
        <v>12313</v>
      </c>
      <c r="F35" s="19" t="s">
        <v>10753</v>
      </c>
      <c r="G35" s="19" t="s">
        <v>612</v>
      </c>
      <c r="H35" s="19" t="s">
        <v>12307</v>
      </c>
      <c r="I35" s="1">
        <v>30317</v>
      </c>
      <c r="J35" s="19">
        <v>119</v>
      </c>
      <c r="K35" s="19" t="s">
        <v>3</v>
      </c>
      <c r="L35" s="1">
        <v>38152</v>
      </c>
      <c r="M35" s="19" t="s">
        <v>4359</v>
      </c>
      <c r="N35" s="19" t="s">
        <v>4359</v>
      </c>
      <c r="O35" s="19" t="s">
        <v>12318</v>
      </c>
    </row>
    <row r="36" spans="1:15">
      <c r="A36" s="19">
        <v>60009</v>
      </c>
      <c r="B36" s="19" t="s">
        <v>11748</v>
      </c>
      <c r="C36" s="19" t="s">
        <v>17303</v>
      </c>
      <c r="D36" s="19" t="str">
        <f t="shared" si="0"/>
        <v>60009A</v>
      </c>
      <c r="E36" s="19" t="s">
        <v>12313</v>
      </c>
      <c r="F36" s="19" t="s">
        <v>10753</v>
      </c>
      <c r="G36" s="19" t="s">
        <v>612</v>
      </c>
      <c r="H36" s="19" t="s">
        <v>12307</v>
      </c>
      <c r="I36" s="1">
        <v>31048</v>
      </c>
      <c r="J36" s="19">
        <v>84</v>
      </c>
      <c r="K36" s="19" t="s">
        <v>3</v>
      </c>
      <c r="L36" s="1">
        <v>38152</v>
      </c>
      <c r="M36" s="19" t="s">
        <v>4359</v>
      </c>
      <c r="N36" s="19" t="s">
        <v>4359</v>
      </c>
      <c r="O36" s="19" t="s">
        <v>12318</v>
      </c>
    </row>
    <row r="37" spans="1:15">
      <c r="A37" s="19">
        <v>60010</v>
      </c>
      <c r="B37" s="19" t="s">
        <v>11748</v>
      </c>
      <c r="C37" s="19" t="s">
        <v>17302</v>
      </c>
      <c r="D37" s="19" t="str">
        <f t="shared" si="0"/>
        <v>60010A</v>
      </c>
      <c r="E37" s="19" t="s">
        <v>12313</v>
      </c>
      <c r="F37" s="19" t="s">
        <v>10753</v>
      </c>
      <c r="G37" s="19" t="s">
        <v>612</v>
      </c>
      <c r="H37" s="19" t="s">
        <v>12307</v>
      </c>
      <c r="I37" s="1">
        <v>30651</v>
      </c>
      <c r="J37" s="19">
        <v>78</v>
      </c>
      <c r="K37" s="19" t="s">
        <v>3</v>
      </c>
      <c r="L37" s="1">
        <v>38152</v>
      </c>
      <c r="M37" s="19" t="s">
        <v>4359</v>
      </c>
      <c r="N37" s="19" t="s">
        <v>4359</v>
      </c>
      <c r="O37" s="19" t="s">
        <v>12318</v>
      </c>
    </row>
    <row r="38" spans="1:15">
      <c r="A38" s="19">
        <v>60011</v>
      </c>
      <c r="B38" s="19" t="s">
        <v>11748</v>
      </c>
      <c r="C38" s="19" t="s">
        <v>3812</v>
      </c>
      <c r="D38" s="19" t="str">
        <f t="shared" si="0"/>
        <v>60011A</v>
      </c>
      <c r="E38" s="19" t="s">
        <v>12313</v>
      </c>
      <c r="F38" s="19" t="s">
        <v>11528</v>
      </c>
      <c r="G38" s="19" t="s">
        <v>612</v>
      </c>
      <c r="H38" s="19" t="s">
        <v>12307</v>
      </c>
      <c r="I38" s="1">
        <v>32508</v>
      </c>
      <c r="J38" s="19">
        <v>1.8</v>
      </c>
      <c r="K38" s="19" t="s">
        <v>46</v>
      </c>
      <c r="L38" s="1">
        <v>38194</v>
      </c>
      <c r="M38" s="19" t="s">
        <v>16120</v>
      </c>
      <c r="N38" s="19" t="s">
        <v>16120</v>
      </c>
      <c r="O38" s="19" t="s">
        <v>12318</v>
      </c>
    </row>
    <row r="39" spans="1:15">
      <c r="A39" s="19">
        <v>60012</v>
      </c>
      <c r="B39" s="19" t="s">
        <v>10651</v>
      </c>
      <c r="C39" s="19" t="s">
        <v>17301</v>
      </c>
      <c r="D39" s="19" t="str">
        <f t="shared" si="0"/>
        <v>60012C</v>
      </c>
      <c r="E39" s="19" t="s">
        <v>12309</v>
      </c>
      <c r="F39" s="19" t="s">
        <v>10753</v>
      </c>
      <c r="G39" s="19" t="s">
        <v>612</v>
      </c>
      <c r="H39" s="19" t="s">
        <v>12307</v>
      </c>
      <c r="I39" s="1">
        <v>39814</v>
      </c>
      <c r="J39" s="19">
        <v>25</v>
      </c>
      <c r="K39" s="19" t="s">
        <v>3</v>
      </c>
      <c r="L39" s="1">
        <v>38194</v>
      </c>
      <c r="M39" s="19" t="s">
        <v>13113</v>
      </c>
      <c r="N39" s="19" t="s">
        <v>4359</v>
      </c>
      <c r="O39" s="19" t="s">
        <v>12577</v>
      </c>
    </row>
    <row r="40" spans="1:15">
      <c r="A40" s="19">
        <v>60013</v>
      </c>
      <c r="B40" s="19" t="s">
        <v>10651</v>
      </c>
      <c r="C40" s="19" t="s">
        <v>17300</v>
      </c>
      <c r="D40" s="19" t="str">
        <f t="shared" si="0"/>
        <v>60013C</v>
      </c>
      <c r="E40" s="19" t="s">
        <v>12309</v>
      </c>
      <c r="F40" s="19" t="s">
        <v>10753</v>
      </c>
      <c r="G40" s="19" t="s">
        <v>612</v>
      </c>
      <c r="H40" s="19" t="s">
        <v>12307</v>
      </c>
      <c r="I40" s="1">
        <v>39448</v>
      </c>
      <c r="J40" s="19">
        <v>25</v>
      </c>
      <c r="K40" s="19" t="s">
        <v>3</v>
      </c>
      <c r="L40" s="1">
        <v>38194</v>
      </c>
      <c r="M40" s="19" t="s">
        <v>13113</v>
      </c>
      <c r="N40" s="19" t="s">
        <v>4359</v>
      </c>
      <c r="O40" s="19" t="s">
        <v>12577</v>
      </c>
    </row>
    <row r="41" spans="1:15">
      <c r="A41" s="19">
        <v>60014</v>
      </c>
      <c r="B41" s="19" t="s">
        <v>10651</v>
      </c>
      <c r="C41" s="19" t="s">
        <v>17299</v>
      </c>
      <c r="D41" s="19" t="str">
        <f t="shared" si="0"/>
        <v>60014C</v>
      </c>
      <c r="E41" s="19" t="s">
        <v>12309</v>
      </c>
      <c r="F41" s="19" t="s">
        <v>10753</v>
      </c>
      <c r="G41" s="19" t="s">
        <v>612</v>
      </c>
      <c r="H41" s="19" t="s">
        <v>12307</v>
      </c>
      <c r="I41" s="1">
        <v>40179</v>
      </c>
      <c r="J41" s="19">
        <v>25</v>
      </c>
      <c r="K41" s="19" t="s">
        <v>3</v>
      </c>
      <c r="L41" s="1">
        <v>38194</v>
      </c>
      <c r="M41" s="19" t="s">
        <v>13113</v>
      </c>
      <c r="N41" s="19" t="s">
        <v>4359</v>
      </c>
      <c r="O41" s="19" t="s">
        <v>12577</v>
      </c>
    </row>
    <row r="42" spans="1:15">
      <c r="A42" s="19">
        <v>60015</v>
      </c>
      <c r="B42" s="19" t="s">
        <v>10651</v>
      </c>
      <c r="C42" s="19" t="s">
        <v>17298</v>
      </c>
      <c r="D42" s="19" t="str">
        <f t="shared" si="0"/>
        <v>60015C</v>
      </c>
      <c r="E42" s="19" t="s">
        <v>12309</v>
      </c>
      <c r="F42" s="19" t="s">
        <v>10753</v>
      </c>
      <c r="G42" s="19" t="s">
        <v>612</v>
      </c>
      <c r="H42" s="19" t="s">
        <v>12307</v>
      </c>
      <c r="I42" s="1">
        <v>39448</v>
      </c>
      <c r="J42" s="19">
        <v>25</v>
      </c>
      <c r="K42" s="19" t="s">
        <v>3</v>
      </c>
      <c r="L42" s="1">
        <v>38194</v>
      </c>
      <c r="M42" s="19" t="s">
        <v>13113</v>
      </c>
      <c r="N42" s="19" t="s">
        <v>4359</v>
      </c>
      <c r="O42" s="19" t="s">
        <v>12577</v>
      </c>
    </row>
    <row r="43" spans="1:15">
      <c r="A43" s="19">
        <v>60016</v>
      </c>
      <c r="B43" s="19" t="s">
        <v>10651</v>
      </c>
      <c r="C43" s="19" t="s">
        <v>17297</v>
      </c>
      <c r="D43" s="19" t="str">
        <f t="shared" si="0"/>
        <v>60016C</v>
      </c>
      <c r="E43" s="19" t="s">
        <v>12309</v>
      </c>
      <c r="F43" s="19" t="s">
        <v>10753</v>
      </c>
      <c r="G43" s="19" t="s">
        <v>612</v>
      </c>
      <c r="H43" s="19" t="s">
        <v>12307</v>
      </c>
      <c r="I43" s="1">
        <v>40544</v>
      </c>
      <c r="J43" s="19">
        <v>25</v>
      </c>
      <c r="K43" s="19" t="s">
        <v>3</v>
      </c>
      <c r="L43" s="1">
        <v>38194</v>
      </c>
      <c r="M43" s="19" t="s">
        <v>13113</v>
      </c>
      <c r="N43" s="19" t="s">
        <v>4359</v>
      </c>
      <c r="O43" s="19" t="s">
        <v>12577</v>
      </c>
    </row>
    <row r="44" spans="1:15">
      <c r="A44" s="19">
        <v>60017</v>
      </c>
      <c r="B44" s="19" t="s">
        <v>10651</v>
      </c>
      <c r="C44" s="19" t="s">
        <v>17296</v>
      </c>
      <c r="D44" s="19" t="str">
        <f t="shared" si="0"/>
        <v>60017C</v>
      </c>
      <c r="E44" s="19" t="s">
        <v>12309</v>
      </c>
      <c r="F44" s="19" t="s">
        <v>1704</v>
      </c>
      <c r="G44" s="19" t="s">
        <v>612</v>
      </c>
      <c r="H44" s="19" t="s">
        <v>12307</v>
      </c>
      <c r="I44" s="1">
        <v>39083</v>
      </c>
      <c r="J44" s="19">
        <v>101</v>
      </c>
      <c r="K44" s="19" t="s">
        <v>13550</v>
      </c>
      <c r="L44" s="1">
        <v>38201</v>
      </c>
      <c r="M44" s="19" t="s">
        <v>13113</v>
      </c>
      <c r="O44" s="19" t="s">
        <v>12935</v>
      </c>
    </row>
    <row r="45" spans="1:15">
      <c r="A45" s="19">
        <v>60018</v>
      </c>
      <c r="B45" s="19" t="s">
        <v>10651</v>
      </c>
      <c r="C45" s="19" t="s">
        <v>17295</v>
      </c>
      <c r="D45" s="19" t="str">
        <f t="shared" si="0"/>
        <v>60018C</v>
      </c>
      <c r="E45" s="19" t="s">
        <v>12309</v>
      </c>
      <c r="F45" s="19" t="s">
        <v>12617</v>
      </c>
      <c r="G45" s="19" t="s">
        <v>612</v>
      </c>
      <c r="H45" s="19" t="s">
        <v>12307</v>
      </c>
      <c r="I45" s="1">
        <v>41275</v>
      </c>
      <c r="J45" s="19">
        <v>217</v>
      </c>
      <c r="K45" s="19" t="s">
        <v>15256</v>
      </c>
      <c r="L45" s="1">
        <v>38187</v>
      </c>
      <c r="M45" s="19" t="s">
        <v>13113</v>
      </c>
      <c r="O45" s="19" t="s">
        <v>12577</v>
      </c>
    </row>
    <row r="46" spans="1:15">
      <c r="A46" s="19">
        <v>60019</v>
      </c>
      <c r="B46" s="19" t="s">
        <v>10651</v>
      </c>
      <c r="C46" s="19" t="s">
        <v>17294</v>
      </c>
      <c r="D46" s="19" t="str">
        <f t="shared" si="0"/>
        <v>60019C</v>
      </c>
      <c r="E46" s="19" t="s">
        <v>12309</v>
      </c>
      <c r="F46" s="19" t="s">
        <v>10988</v>
      </c>
      <c r="G46" s="19" t="s">
        <v>612</v>
      </c>
      <c r="H46" s="19" t="s">
        <v>12307</v>
      </c>
      <c r="I46" s="1">
        <v>38899</v>
      </c>
      <c r="J46" s="19">
        <v>51</v>
      </c>
      <c r="K46" s="19" t="s">
        <v>14955</v>
      </c>
      <c r="L46" s="1">
        <v>38169</v>
      </c>
      <c r="M46" s="19" t="s">
        <v>13113</v>
      </c>
      <c r="N46" s="19" t="s">
        <v>17293</v>
      </c>
      <c r="O46" s="19" t="s">
        <v>12577</v>
      </c>
    </row>
    <row r="47" spans="1:15">
      <c r="A47" s="19">
        <v>60020</v>
      </c>
      <c r="B47" s="19" t="s">
        <v>11748</v>
      </c>
      <c r="C47" s="19" t="s">
        <v>17292</v>
      </c>
      <c r="D47" s="19" t="str">
        <f t="shared" si="0"/>
        <v>60020A</v>
      </c>
      <c r="E47" s="19" t="s">
        <v>12313</v>
      </c>
      <c r="F47" s="19" t="s">
        <v>10688</v>
      </c>
      <c r="G47" s="19" t="s">
        <v>612</v>
      </c>
      <c r="H47" s="19" t="s">
        <v>12307</v>
      </c>
      <c r="I47" s="1">
        <v>35855</v>
      </c>
      <c r="J47" s="19">
        <v>18.2</v>
      </c>
      <c r="K47" s="19" t="s">
        <v>0</v>
      </c>
      <c r="L47" s="1">
        <v>38210</v>
      </c>
      <c r="M47" s="19" t="s">
        <v>13113</v>
      </c>
      <c r="N47" s="19" t="s">
        <v>17291</v>
      </c>
      <c r="O47" s="19" t="s">
        <v>12318</v>
      </c>
    </row>
    <row r="48" spans="1:15">
      <c r="A48" s="19">
        <v>60021</v>
      </c>
      <c r="B48" s="19" t="s">
        <v>11748</v>
      </c>
      <c r="C48" s="19" t="s">
        <v>17290</v>
      </c>
      <c r="D48" s="19" t="str">
        <f t="shared" si="0"/>
        <v>60021A</v>
      </c>
      <c r="E48" s="19" t="s">
        <v>12313</v>
      </c>
      <c r="F48" s="19" t="s">
        <v>450</v>
      </c>
      <c r="G48" s="19" t="s">
        <v>612</v>
      </c>
      <c r="H48" s="19" t="s">
        <v>12307</v>
      </c>
      <c r="I48" s="1">
        <v>32843</v>
      </c>
      <c r="J48" s="19">
        <v>13.5</v>
      </c>
      <c r="K48" s="19" t="s">
        <v>0</v>
      </c>
      <c r="L48" s="1">
        <v>38219</v>
      </c>
      <c r="M48" s="19" t="s">
        <v>13113</v>
      </c>
      <c r="N48" s="19" t="s">
        <v>17289</v>
      </c>
      <c r="O48" s="19" t="s">
        <v>12935</v>
      </c>
    </row>
    <row r="49" spans="1:15">
      <c r="A49" s="19">
        <v>60022</v>
      </c>
      <c r="B49" s="19" t="s">
        <v>11748</v>
      </c>
      <c r="C49" s="19" t="s">
        <v>17288</v>
      </c>
      <c r="D49" s="19" t="str">
        <f t="shared" si="0"/>
        <v>60022A</v>
      </c>
      <c r="E49" s="19" t="s">
        <v>12313</v>
      </c>
      <c r="F49" s="19" t="s">
        <v>11469</v>
      </c>
      <c r="G49" s="19" t="s">
        <v>612</v>
      </c>
      <c r="H49" s="19" t="s">
        <v>12307</v>
      </c>
      <c r="I49" s="1">
        <v>39904</v>
      </c>
      <c r="J49" s="19">
        <v>11.4</v>
      </c>
      <c r="K49" s="19" t="s">
        <v>46</v>
      </c>
      <c r="L49" s="1">
        <v>38215</v>
      </c>
      <c r="M49" s="19" t="s">
        <v>17287</v>
      </c>
      <c r="N49" s="19" t="s">
        <v>17287</v>
      </c>
      <c r="O49" s="19" t="s">
        <v>12318</v>
      </c>
    </row>
    <row r="50" spans="1:15">
      <c r="A50" s="19">
        <v>60023</v>
      </c>
      <c r="B50" s="19" t="s">
        <v>11748</v>
      </c>
      <c r="C50" s="19" t="s">
        <v>17286</v>
      </c>
      <c r="D50" s="19" t="str">
        <f t="shared" si="0"/>
        <v>60023A</v>
      </c>
      <c r="E50" s="19" t="s">
        <v>12313</v>
      </c>
      <c r="F50" s="19" t="s">
        <v>11478</v>
      </c>
      <c r="G50" s="19" t="s">
        <v>612</v>
      </c>
      <c r="H50" s="19" t="s">
        <v>12307</v>
      </c>
      <c r="I50" s="1">
        <v>38195</v>
      </c>
      <c r="J50" s="19">
        <v>1.5</v>
      </c>
      <c r="K50" s="19" t="s">
        <v>243</v>
      </c>
      <c r="L50" s="1">
        <v>38218</v>
      </c>
      <c r="M50" s="19" t="s">
        <v>13113</v>
      </c>
      <c r="O50" s="19" t="s">
        <v>12935</v>
      </c>
    </row>
    <row r="51" spans="1:15">
      <c r="A51" s="19">
        <v>60024</v>
      </c>
      <c r="B51" s="19" t="s">
        <v>10651</v>
      </c>
      <c r="C51" s="19" t="s">
        <v>17285</v>
      </c>
      <c r="D51" s="19" t="str">
        <f t="shared" si="0"/>
        <v>60024C</v>
      </c>
      <c r="E51" s="19" t="s">
        <v>12309</v>
      </c>
      <c r="F51" s="19" t="s">
        <v>11101</v>
      </c>
      <c r="G51" s="19" t="s">
        <v>612</v>
      </c>
      <c r="H51" s="19" t="s">
        <v>12307</v>
      </c>
      <c r="I51" s="1">
        <v>39995</v>
      </c>
      <c r="J51" s="19">
        <v>1.3</v>
      </c>
      <c r="K51" s="19" t="s">
        <v>13196</v>
      </c>
      <c r="L51" s="1">
        <v>38222</v>
      </c>
      <c r="M51" s="19" t="s">
        <v>13113</v>
      </c>
      <c r="N51" s="19" t="s">
        <v>5681</v>
      </c>
      <c r="O51" s="19" t="s">
        <v>12577</v>
      </c>
    </row>
    <row r="52" spans="1:15">
      <c r="A52" s="19">
        <v>60025</v>
      </c>
      <c r="B52" s="19" t="s">
        <v>11748</v>
      </c>
      <c r="C52" s="19" t="s">
        <v>17284</v>
      </c>
      <c r="D52" s="19" t="str">
        <f t="shared" si="0"/>
        <v>60025A</v>
      </c>
      <c r="E52" s="19" t="s">
        <v>12313</v>
      </c>
      <c r="F52" s="19" t="s">
        <v>10753</v>
      </c>
      <c r="G52" s="19" t="s">
        <v>612</v>
      </c>
      <c r="H52" s="19" t="s">
        <v>12307</v>
      </c>
      <c r="I52" s="1">
        <v>37408</v>
      </c>
      <c r="J52" s="19">
        <v>74.400000000000006</v>
      </c>
      <c r="K52" s="19" t="s">
        <v>3</v>
      </c>
      <c r="L52" s="1">
        <v>38265</v>
      </c>
      <c r="M52" s="19" t="s">
        <v>4359</v>
      </c>
      <c r="N52" s="19" t="s">
        <v>4359</v>
      </c>
      <c r="O52" s="19" t="s">
        <v>12318</v>
      </c>
    </row>
    <row r="53" spans="1:15">
      <c r="A53" s="19">
        <v>60026</v>
      </c>
      <c r="B53" s="19" t="s">
        <v>11748</v>
      </c>
      <c r="C53" s="19" t="s">
        <v>17283</v>
      </c>
      <c r="D53" s="19" t="str">
        <f t="shared" si="0"/>
        <v>60026A</v>
      </c>
      <c r="E53" s="19" t="s">
        <v>12313</v>
      </c>
      <c r="F53" s="19" t="s">
        <v>10753</v>
      </c>
      <c r="G53" s="19" t="s">
        <v>612</v>
      </c>
      <c r="H53" s="19" t="s">
        <v>12307</v>
      </c>
      <c r="I53" s="1">
        <v>37377</v>
      </c>
      <c r="J53" s="19">
        <v>74.400000000000006</v>
      </c>
      <c r="K53" s="19" t="s">
        <v>3</v>
      </c>
      <c r="L53" s="1">
        <v>38152</v>
      </c>
      <c r="M53" s="19" t="s">
        <v>4359</v>
      </c>
      <c r="N53" s="19" t="s">
        <v>4359</v>
      </c>
      <c r="O53" s="19" t="s">
        <v>12318</v>
      </c>
    </row>
    <row r="54" spans="1:15">
      <c r="A54" s="19">
        <v>60027</v>
      </c>
      <c r="B54" s="19" t="s">
        <v>11748</v>
      </c>
      <c r="C54" s="19" t="s">
        <v>17282</v>
      </c>
      <c r="D54" s="19" t="str">
        <f t="shared" si="0"/>
        <v>60027A</v>
      </c>
      <c r="E54" s="19" t="s">
        <v>12313</v>
      </c>
      <c r="F54" s="19" t="s">
        <v>10684</v>
      </c>
      <c r="G54" s="19" t="s">
        <v>612</v>
      </c>
      <c r="H54" s="19" t="s">
        <v>12307</v>
      </c>
      <c r="I54" s="1">
        <v>31503</v>
      </c>
      <c r="J54" s="19">
        <v>14</v>
      </c>
      <c r="K54" s="19" t="s">
        <v>4</v>
      </c>
      <c r="L54" s="1">
        <v>38279</v>
      </c>
      <c r="M54" s="19" t="s">
        <v>13113</v>
      </c>
      <c r="N54" s="19" t="s">
        <v>16893</v>
      </c>
      <c r="O54" s="19" t="s">
        <v>12935</v>
      </c>
    </row>
    <row r="55" spans="1:15">
      <c r="A55" s="19">
        <v>60028</v>
      </c>
      <c r="B55" s="19" t="s">
        <v>11748</v>
      </c>
      <c r="C55" s="19" t="s">
        <v>17281</v>
      </c>
      <c r="D55" s="19" t="str">
        <f t="shared" si="0"/>
        <v>60028A</v>
      </c>
      <c r="E55" s="19" t="s">
        <v>12313</v>
      </c>
      <c r="F55" s="19" t="s">
        <v>10684</v>
      </c>
      <c r="G55" s="19" t="s">
        <v>612</v>
      </c>
      <c r="H55" s="19" t="s">
        <v>12307</v>
      </c>
      <c r="I55" s="1">
        <v>31412</v>
      </c>
      <c r="J55" s="19">
        <v>3</v>
      </c>
      <c r="K55" s="19" t="s">
        <v>4</v>
      </c>
      <c r="L55" s="1">
        <v>38279</v>
      </c>
      <c r="M55" s="19" t="s">
        <v>4373</v>
      </c>
      <c r="N55" s="19" t="s">
        <v>16893</v>
      </c>
      <c r="O55" s="19" t="s">
        <v>12318</v>
      </c>
    </row>
    <row r="56" spans="1:15">
      <c r="A56" s="19">
        <v>60029</v>
      </c>
      <c r="B56" s="19" t="s">
        <v>11748</v>
      </c>
      <c r="C56" s="19" t="s">
        <v>17280</v>
      </c>
      <c r="D56" s="19" t="str">
        <f t="shared" si="0"/>
        <v>60029A</v>
      </c>
      <c r="E56" s="19" t="s">
        <v>12313</v>
      </c>
      <c r="F56" s="19" t="s">
        <v>10684</v>
      </c>
      <c r="G56" s="19" t="s">
        <v>612</v>
      </c>
      <c r="H56" s="19" t="s">
        <v>12307</v>
      </c>
      <c r="I56" s="1">
        <v>31048</v>
      </c>
      <c r="J56" s="19">
        <v>7.5</v>
      </c>
      <c r="K56" s="19" t="s">
        <v>4</v>
      </c>
      <c r="L56" s="1">
        <v>38279</v>
      </c>
      <c r="M56" s="19" t="s">
        <v>4373</v>
      </c>
      <c r="N56" s="19" t="s">
        <v>16893</v>
      </c>
      <c r="O56" s="19" t="s">
        <v>12318</v>
      </c>
    </row>
    <row r="57" spans="1:15">
      <c r="A57" s="19">
        <v>60030</v>
      </c>
      <c r="B57" s="19" t="s">
        <v>11748</v>
      </c>
      <c r="C57" s="19" t="s">
        <v>17279</v>
      </c>
      <c r="D57" s="19" t="str">
        <f t="shared" si="0"/>
        <v>60030A</v>
      </c>
      <c r="E57" s="19" t="s">
        <v>12313</v>
      </c>
      <c r="F57" s="19" t="s">
        <v>10698</v>
      </c>
      <c r="G57" s="19" t="s">
        <v>612</v>
      </c>
      <c r="H57" s="19" t="s">
        <v>12307</v>
      </c>
      <c r="I57" s="1">
        <v>38352</v>
      </c>
      <c r="J57" s="19">
        <v>18</v>
      </c>
      <c r="K57" s="19" t="s">
        <v>4</v>
      </c>
      <c r="L57" s="1">
        <v>38310</v>
      </c>
      <c r="M57" s="19" t="s">
        <v>12468</v>
      </c>
      <c r="N57" s="19" t="s">
        <v>17279</v>
      </c>
      <c r="O57" s="19" t="s">
        <v>12318</v>
      </c>
    </row>
    <row r="58" spans="1:15">
      <c r="A58" s="19">
        <v>60031</v>
      </c>
      <c r="B58" s="19" t="s">
        <v>11748</v>
      </c>
      <c r="C58" s="19" t="s">
        <v>17278</v>
      </c>
      <c r="D58" s="19" t="str">
        <f t="shared" si="0"/>
        <v>60031A</v>
      </c>
      <c r="E58" s="19" t="s">
        <v>12313</v>
      </c>
      <c r="F58" s="19" t="s">
        <v>660</v>
      </c>
      <c r="G58" s="19" t="s">
        <v>612</v>
      </c>
      <c r="H58" s="19" t="s">
        <v>12307</v>
      </c>
      <c r="I58" s="1">
        <v>38687</v>
      </c>
      <c r="J58" s="19">
        <v>5</v>
      </c>
      <c r="K58" s="19" t="s">
        <v>15498</v>
      </c>
      <c r="L58" s="1">
        <v>38296</v>
      </c>
      <c r="M58" s="19" t="s">
        <v>13113</v>
      </c>
      <c r="N58" s="19" t="s">
        <v>17277</v>
      </c>
      <c r="O58" s="19" t="s">
        <v>12935</v>
      </c>
    </row>
    <row r="59" spans="1:15">
      <c r="A59" s="19">
        <v>60032</v>
      </c>
      <c r="B59" s="19" t="s">
        <v>11748</v>
      </c>
      <c r="C59" s="19" t="s">
        <v>17276</v>
      </c>
      <c r="D59" s="19" t="str">
        <f t="shared" si="0"/>
        <v>60032A</v>
      </c>
      <c r="E59" s="19" t="s">
        <v>12313</v>
      </c>
      <c r="F59" s="19" t="s">
        <v>11054</v>
      </c>
      <c r="G59" s="19" t="s">
        <v>612</v>
      </c>
      <c r="H59" s="19" t="s">
        <v>12307</v>
      </c>
      <c r="I59" s="1">
        <v>3916</v>
      </c>
      <c r="J59" s="19">
        <v>12.8</v>
      </c>
      <c r="K59" s="19" t="s">
        <v>13196</v>
      </c>
      <c r="L59" s="1">
        <v>38342</v>
      </c>
      <c r="M59" s="19" t="s">
        <v>14340</v>
      </c>
      <c r="N59" s="19" t="s">
        <v>5278</v>
      </c>
      <c r="O59" s="19" t="s">
        <v>12318</v>
      </c>
    </row>
    <row r="60" spans="1:15">
      <c r="A60" s="19">
        <v>60033</v>
      </c>
      <c r="B60" s="19" t="s">
        <v>11748</v>
      </c>
      <c r="C60" s="19" t="s">
        <v>17275</v>
      </c>
      <c r="D60" s="19" t="str">
        <f t="shared" si="0"/>
        <v>60033A</v>
      </c>
      <c r="E60" s="19" t="s">
        <v>12313</v>
      </c>
      <c r="F60" s="19" t="s">
        <v>5396</v>
      </c>
      <c r="G60" s="19" t="s">
        <v>612</v>
      </c>
      <c r="H60" s="19" t="s">
        <v>12307</v>
      </c>
      <c r="I60" s="1">
        <v>1042</v>
      </c>
      <c r="J60" s="19">
        <v>1</v>
      </c>
      <c r="K60" s="19" t="s">
        <v>13196</v>
      </c>
      <c r="L60" s="1">
        <v>38342</v>
      </c>
      <c r="M60" s="19" t="s">
        <v>14340</v>
      </c>
      <c r="N60" s="19" t="s">
        <v>5278</v>
      </c>
      <c r="O60" s="19" t="s">
        <v>12318</v>
      </c>
    </row>
    <row r="61" spans="1:15">
      <c r="A61" s="19">
        <v>60034</v>
      </c>
      <c r="B61" s="19" t="s">
        <v>11748</v>
      </c>
      <c r="C61" s="19" t="s">
        <v>17274</v>
      </c>
      <c r="D61" s="19" t="str">
        <f t="shared" si="0"/>
        <v>60034A</v>
      </c>
      <c r="E61" s="19" t="s">
        <v>12313</v>
      </c>
      <c r="F61" s="19" t="s">
        <v>10923</v>
      </c>
      <c r="G61" s="19" t="s">
        <v>612</v>
      </c>
      <c r="H61" s="19" t="s">
        <v>12307</v>
      </c>
      <c r="I61" s="1">
        <v>122</v>
      </c>
      <c r="J61" s="19">
        <v>6.4</v>
      </c>
      <c r="K61" s="19" t="s">
        <v>13196</v>
      </c>
      <c r="L61" s="1">
        <v>38342</v>
      </c>
      <c r="M61" s="19" t="s">
        <v>14340</v>
      </c>
      <c r="N61" s="19" t="s">
        <v>5278</v>
      </c>
      <c r="O61" s="19" t="s">
        <v>12318</v>
      </c>
    </row>
    <row r="62" spans="1:15">
      <c r="A62" s="19">
        <v>60035</v>
      </c>
      <c r="B62" s="19" t="s">
        <v>11748</v>
      </c>
      <c r="C62" s="19" t="s">
        <v>17273</v>
      </c>
      <c r="D62" s="19" t="str">
        <f t="shared" si="0"/>
        <v>60035A</v>
      </c>
      <c r="E62" s="19" t="s">
        <v>12313</v>
      </c>
      <c r="F62" s="19" t="s">
        <v>11057</v>
      </c>
      <c r="G62" s="19" t="s">
        <v>612</v>
      </c>
      <c r="H62" s="19" t="s">
        <v>12307</v>
      </c>
      <c r="I62" s="1">
        <v>23823</v>
      </c>
      <c r="J62" s="19">
        <v>7.02</v>
      </c>
      <c r="K62" s="19" t="s">
        <v>13196</v>
      </c>
      <c r="L62" s="1">
        <v>38342</v>
      </c>
      <c r="M62" s="19" t="s">
        <v>14340</v>
      </c>
      <c r="N62" s="19" t="s">
        <v>5278</v>
      </c>
      <c r="O62" s="19" t="s">
        <v>12318</v>
      </c>
    </row>
    <row r="63" spans="1:15">
      <c r="A63" s="19">
        <v>60036</v>
      </c>
      <c r="B63" s="19" t="s">
        <v>11748</v>
      </c>
      <c r="C63" s="19" t="s">
        <v>17272</v>
      </c>
      <c r="D63" s="19" t="str">
        <f t="shared" si="0"/>
        <v>60036A</v>
      </c>
      <c r="E63" s="19" t="s">
        <v>12313</v>
      </c>
      <c r="F63" s="19" t="s">
        <v>10874</v>
      </c>
      <c r="G63" s="19" t="s">
        <v>612</v>
      </c>
      <c r="H63" s="19" t="s">
        <v>12307</v>
      </c>
      <c r="I63" s="1">
        <v>2915</v>
      </c>
      <c r="J63" s="19">
        <v>1</v>
      </c>
      <c r="K63" s="19" t="s">
        <v>13196</v>
      </c>
      <c r="L63" s="1">
        <v>38342</v>
      </c>
      <c r="M63" s="19" t="s">
        <v>13113</v>
      </c>
      <c r="N63" s="19" t="s">
        <v>5278</v>
      </c>
      <c r="O63" s="19" t="s">
        <v>15730</v>
      </c>
    </row>
    <row r="64" spans="1:15">
      <c r="A64" s="19">
        <v>60037</v>
      </c>
      <c r="B64" s="19" t="s">
        <v>11748</v>
      </c>
      <c r="C64" s="19" t="s">
        <v>17271</v>
      </c>
      <c r="D64" s="19" t="str">
        <f t="shared" si="0"/>
        <v>60037A</v>
      </c>
      <c r="E64" s="19" t="s">
        <v>12313</v>
      </c>
      <c r="F64" s="19" t="s">
        <v>11075</v>
      </c>
      <c r="G64" s="19" t="s">
        <v>612</v>
      </c>
      <c r="H64" s="19" t="s">
        <v>12307</v>
      </c>
      <c r="I64" s="1">
        <v>29025</v>
      </c>
      <c r="J64" s="19">
        <v>12.2</v>
      </c>
      <c r="K64" s="19" t="s">
        <v>13196</v>
      </c>
      <c r="L64" s="1">
        <v>38342</v>
      </c>
      <c r="M64" s="19" t="s">
        <v>14340</v>
      </c>
      <c r="N64" s="19" t="s">
        <v>5278</v>
      </c>
      <c r="O64" s="19" t="s">
        <v>12318</v>
      </c>
    </row>
    <row r="65" spans="1:15">
      <c r="A65" s="19">
        <v>60038</v>
      </c>
      <c r="B65" s="19" t="s">
        <v>11748</v>
      </c>
      <c r="C65" s="19" t="s">
        <v>17270</v>
      </c>
      <c r="D65" s="19" t="str">
        <f t="shared" si="0"/>
        <v>60038A</v>
      </c>
      <c r="E65" s="19" t="s">
        <v>12313</v>
      </c>
      <c r="F65" s="19" t="s">
        <v>11151</v>
      </c>
      <c r="G65" s="19" t="s">
        <v>612</v>
      </c>
      <c r="H65" s="19" t="s">
        <v>12307</v>
      </c>
      <c r="I65" s="1">
        <v>2558</v>
      </c>
      <c r="J65" s="19">
        <v>1.44</v>
      </c>
      <c r="K65" s="19" t="s">
        <v>13196</v>
      </c>
      <c r="L65" s="1">
        <v>38342</v>
      </c>
      <c r="M65" s="19" t="s">
        <v>14340</v>
      </c>
      <c r="N65" s="19" t="s">
        <v>5278</v>
      </c>
      <c r="O65" s="19" t="s">
        <v>12318</v>
      </c>
    </row>
    <row r="66" spans="1:15">
      <c r="A66" s="19">
        <v>60039</v>
      </c>
      <c r="B66" s="19" t="s">
        <v>11748</v>
      </c>
      <c r="C66" s="19" t="s">
        <v>17269</v>
      </c>
      <c r="D66" s="19" t="str">
        <f t="shared" ref="D66:D129" si="1">CONCATENATE(A66,B66)</f>
        <v>60039A</v>
      </c>
      <c r="E66" s="19" t="s">
        <v>12313</v>
      </c>
      <c r="F66" s="19" t="s">
        <v>11054</v>
      </c>
      <c r="G66" s="19" t="s">
        <v>612</v>
      </c>
      <c r="H66" s="19" t="s">
        <v>12307</v>
      </c>
      <c r="I66" s="1">
        <v>7125</v>
      </c>
      <c r="J66" s="19">
        <v>0.99</v>
      </c>
      <c r="K66" s="19" t="s">
        <v>13196</v>
      </c>
      <c r="L66" s="1">
        <v>38342</v>
      </c>
      <c r="M66" s="19" t="s">
        <v>14340</v>
      </c>
      <c r="N66" s="19" t="s">
        <v>5278</v>
      </c>
      <c r="O66" s="19" t="s">
        <v>12318</v>
      </c>
    </row>
    <row r="67" spans="1:15">
      <c r="A67" s="19">
        <v>60040</v>
      </c>
      <c r="B67" s="19" t="s">
        <v>11748</v>
      </c>
      <c r="C67" s="19" t="s">
        <v>17268</v>
      </c>
      <c r="D67" s="19" t="str">
        <f t="shared" si="1"/>
        <v>60040A</v>
      </c>
      <c r="E67" s="19" t="s">
        <v>12313</v>
      </c>
      <c r="F67" s="19" t="s">
        <v>11104</v>
      </c>
      <c r="G67" s="19" t="s">
        <v>612</v>
      </c>
      <c r="H67" s="19" t="s">
        <v>12307</v>
      </c>
      <c r="I67" s="1">
        <v>3049</v>
      </c>
      <c r="J67" s="19">
        <v>5.5</v>
      </c>
      <c r="K67" s="19" t="s">
        <v>13196</v>
      </c>
      <c r="L67" s="1">
        <v>38342</v>
      </c>
      <c r="M67" s="19" t="s">
        <v>14340</v>
      </c>
      <c r="N67" s="19" t="s">
        <v>5278</v>
      </c>
      <c r="O67" s="19" t="s">
        <v>12318</v>
      </c>
    </row>
    <row r="68" spans="1:15">
      <c r="A68" s="19">
        <v>60041</v>
      </c>
      <c r="B68" s="19" t="s">
        <v>11748</v>
      </c>
      <c r="C68" s="19" t="s">
        <v>17267</v>
      </c>
      <c r="D68" s="19" t="str">
        <f t="shared" si="1"/>
        <v>60041A</v>
      </c>
      <c r="E68" s="19" t="s">
        <v>12313</v>
      </c>
      <c r="F68" s="19" t="s">
        <v>11141</v>
      </c>
      <c r="G68" s="19" t="s">
        <v>612</v>
      </c>
      <c r="H68" s="19" t="s">
        <v>12307</v>
      </c>
      <c r="I68" s="1">
        <v>23070</v>
      </c>
      <c r="J68" s="19">
        <v>18.5</v>
      </c>
      <c r="K68" s="19" t="s">
        <v>13196</v>
      </c>
      <c r="L68" s="1">
        <v>38342</v>
      </c>
      <c r="M68" s="19" t="s">
        <v>14340</v>
      </c>
      <c r="N68" s="19" t="s">
        <v>5278</v>
      </c>
      <c r="O68" s="19" t="s">
        <v>12318</v>
      </c>
    </row>
    <row r="69" spans="1:15">
      <c r="A69" s="19">
        <v>60042</v>
      </c>
      <c r="B69" s="19" t="s">
        <v>11748</v>
      </c>
      <c r="C69" s="19" t="s">
        <v>17266</v>
      </c>
      <c r="D69" s="19" t="str">
        <f t="shared" si="1"/>
        <v>60042A</v>
      </c>
      <c r="E69" s="19" t="s">
        <v>12313</v>
      </c>
      <c r="F69" s="19" t="s">
        <v>5396</v>
      </c>
      <c r="G69" s="19" t="s">
        <v>612</v>
      </c>
      <c r="H69" s="19" t="s">
        <v>12307</v>
      </c>
      <c r="I69" s="1">
        <v>15794</v>
      </c>
      <c r="J69" s="19">
        <v>22</v>
      </c>
      <c r="K69" s="19" t="s">
        <v>13196</v>
      </c>
      <c r="L69" s="1">
        <v>38342</v>
      </c>
      <c r="M69" s="19" t="s">
        <v>14340</v>
      </c>
      <c r="N69" s="19" t="s">
        <v>5278</v>
      </c>
      <c r="O69" s="19" t="s">
        <v>12318</v>
      </c>
    </row>
    <row r="70" spans="1:15">
      <c r="A70" s="19">
        <v>60043</v>
      </c>
      <c r="B70" s="19" t="s">
        <v>11748</v>
      </c>
      <c r="C70" s="19" t="s">
        <v>17265</v>
      </c>
      <c r="D70" s="19" t="str">
        <f t="shared" si="1"/>
        <v>60043A</v>
      </c>
      <c r="E70" s="19" t="s">
        <v>12313</v>
      </c>
      <c r="F70" s="19" t="s">
        <v>11055</v>
      </c>
      <c r="G70" s="19" t="s">
        <v>612</v>
      </c>
      <c r="H70" s="19" t="s">
        <v>12307</v>
      </c>
      <c r="I70" s="1">
        <v>6188</v>
      </c>
      <c r="J70" s="19">
        <v>12</v>
      </c>
      <c r="K70" s="19" t="s">
        <v>13196</v>
      </c>
      <c r="L70" s="1">
        <v>38342</v>
      </c>
      <c r="M70" s="19" t="s">
        <v>14340</v>
      </c>
      <c r="N70" s="19" t="s">
        <v>5278</v>
      </c>
      <c r="O70" s="19" t="s">
        <v>12318</v>
      </c>
    </row>
    <row r="71" spans="1:15">
      <c r="A71" s="19">
        <v>60044</v>
      </c>
      <c r="B71" s="19" t="s">
        <v>11748</v>
      </c>
      <c r="C71" s="19" t="s">
        <v>17264</v>
      </c>
      <c r="D71" s="19" t="str">
        <f t="shared" si="1"/>
        <v>60044A</v>
      </c>
      <c r="E71" s="19" t="s">
        <v>12313</v>
      </c>
      <c r="F71" s="19" t="s">
        <v>17263</v>
      </c>
      <c r="G71" s="19" t="s">
        <v>612</v>
      </c>
      <c r="H71" s="19" t="s">
        <v>12307</v>
      </c>
      <c r="I71" s="1">
        <v>7672</v>
      </c>
      <c r="J71" s="19">
        <v>5.39</v>
      </c>
      <c r="K71" s="19" t="s">
        <v>13196</v>
      </c>
      <c r="L71" s="1">
        <v>38342</v>
      </c>
      <c r="M71" s="19" t="s">
        <v>14340</v>
      </c>
      <c r="N71" s="19" t="s">
        <v>5278</v>
      </c>
      <c r="O71" s="19" t="s">
        <v>12318</v>
      </c>
    </row>
    <row r="72" spans="1:15">
      <c r="A72" s="19">
        <v>60045</v>
      </c>
      <c r="B72" s="19" t="s">
        <v>11748</v>
      </c>
      <c r="C72" s="19" t="s">
        <v>17262</v>
      </c>
      <c r="D72" s="19" t="str">
        <f t="shared" si="1"/>
        <v>60045A</v>
      </c>
      <c r="E72" s="19" t="s">
        <v>12313</v>
      </c>
      <c r="F72" s="19" t="s">
        <v>10710</v>
      </c>
      <c r="G72" s="19" t="s">
        <v>612</v>
      </c>
      <c r="H72" s="19" t="s">
        <v>12307</v>
      </c>
      <c r="I72" s="1">
        <v>7905</v>
      </c>
      <c r="J72" s="19">
        <v>10</v>
      </c>
      <c r="K72" s="19" t="s">
        <v>13196</v>
      </c>
      <c r="L72" s="1">
        <v>38342</v>
      </c>
      <c r="M72" s="19" t="s">
        <v>14340</v>
      </c>
      <c r="N72" s="19" t="s">
        <v>5278</v>
      </c>
      <c r="O72" s="19" t="s">
        <v>12318</v>
      </c>
    </row>
    <row r="73" spans="1:15">
      <c r="A73" s="19">
        <v>60046</v>
      </c>
      <c r="B73" s="19" t="s">
        <v>11748</v>
      </c>
      <c r="C73" s="19" t="s">
        <v>17261</v>
      </c>
      <c r="D73" s="19" t="str">
        <f t="shared" si="1"/>
        <v>60046A</v>
      </c>
      <c r="E73" s="19" t="s">
        <v>12313</v>
      </c>
      <c r="F73" s="19" t="s">
        <v>10710</v>
      </c>
      <c r="G73" s="19" t="s">
        <v>612</v>
      </c>
      <c r="H73" s="19" t="s">
        <v>12307</v>
      </c>
      <c r="I73" s="1">
        <v>7942</v>
      </c>
      <c r="J73" s="19">
        <v>10</v>
      </c>
      <c r="K73" s="19" t="s">
        <v>13196</v>
      </c>
      <c r="L73" s="1">
        <v>38342</v>
      </c>
      <c r="M73" s="19" t="s">
        <v>14340</v>
      </c>
      <c r="N73" s="19" t="s">
        <v>5278</v>
      </c>
      <c r="O73" s="19" t="s">
        <v>12318</v>
      </c>
    </row>
    <row r="74" spans="1:15">
      <c r="A74" s="19">
        <v>60047</v>
      </c>
      <c r="B74" s="19" t="s">
        <v>11748</v>
      </c>
      <c r="C74" s="19" t="s">
        <v>17260</v>
      </c>
      <c r="D74" s="19" t="str">
        <f t="shared" si="1"/>
        <v>60047A</v>
      </c>
      <c r="E74" s="19" t="s">
        <v>12313</v>
      </c>
      <c r="F74" s="19" t="s">
        <v>11075</v>
      </c>
      <c r="G74" s="19" t="s">
        <v>612</v>
      </c>
      <c r="H74" s="19" t="s">
        <v>12307</v>
      </c>
      <c r="I74" s="1">
        <v>29137</v>
      </c>
      <c r="J74" s="19">
        <v>7.65</v>
      </c>
      <c r="K74" s="19" t="s">
        <v>13196</v>
      </c>
      <c r="L74" s="1">
        <v>38342</v>
      </c>
      <c r="M74" s="19" t="s">
        <v>14340</v>
      </c>
      <c r="N74" s="19" t="s">
        <v>5278</v>
      </c>
      <c r="O74" s="19" t="s">
        <v>12318</v>
      </c>
    </row>
    <row r="75" spans="1:15">
      <c r="A75" s="19">
        <v>60048</v>
      </c>
      <c r="B75" s="19" t="s">
        <v>11748</v>
      </c>
      <c r="C75" s="19" t="s">
        <v>17259</v>
      </c>
      <c r="D75" s="19" t="str">
        <f t="shared" si="1"/>
        <v>60048A</v>
      </c>
      <c r="E75" s="19" t="s">
        <v>12313</v>
      </c>
      <c r="F75" s="19" t="s">
        <v>10842</v>
      </c>
      <c r="G75" s="19" t="s">
        <v>612</v>
      </c>
      <c r="H75" s="19" t="s">
        <v>12307</v>
      </c>
      <c r="I75" s="1">
        <v>7891</v>
      </c>
      <c r="J75" s="19">
        <v>9.5399999999999991</v>
      </c>
      <c r="K75" s="19" t="s">
        <v>13196</v>
      </c>
      <c r="L75" s="1">
        <v>38342</v>
      </c>
      <c r="M75" s="19" t="s">
        <v>14340</v>
      </c>
      <c r="N75" s="19" t="s">
        <v>5278</v>
      </c>
      <c r="O75" s="19" t="s">
        <v>12318</v>
      </c>
    </row>
    <row r="76" spans="1:15">
      <c r="A76" s="19">
        <v>60049</v>
      </c>
      <c r="B76" s="19" t="s">
        <v>11748</v>
      </c>
      <c r="C76" s="19" t="s">
        <v>17258</v>
      </c>
      <c r="D76" s="19" t="str">
        <f t="shared" si="1"/>
        <v>60049A</v>
      </c>
      <c r="E76" s="19" t="s">
        <v>12313</v>
      </c>
      <c r="F76" s="19" t="s">
        <v>11098</v>
      </c>
      <c r="G76" s="19" t="s">
        <v>612</v>
      </c>
      <c r="H76" s="19" t="s">
        <v>12307</v>
      </c>
      <c r="I76" s="1">
        <v>1370</v>
      </c>
      <c r="J76" s="19">
        <v>3</v>
      </c>
      <c r="K76" s="19" t="s">
        <v>13196</v>
      </c>
      <c r="L76" s="1">
        <v>38342</v>
      </c>
      <c r="M76" s="19" t="s">
        <v>14340</v>
      </c>
      <c r="N76" s="19" t="s">
        <v>5278</v>
      </c>
      <c r="O76" s="19" t="s">
        <v>12318</v>
      </c>
    </row>
    <row r="77" spans="1:15">
      <c r="A77" s="19">
        <v>60050</v>
      </c>
      <c r="B77" s="19" t="s">
        <v>11748</v>
      </c>
      <c r="C77" s="19" t="s">
        <v>17257</v>
      </c>
      <c r="D77" s="19" t="str">
        <f t="shared" si="1"/>
        <v>60050A</v>
      </c>
      <c r="E77" s="19" t="s">
        <v>12313</v>
      </c>
      <c r="F77" s="19" t="s">
        <v>10874</v>
      </c>
      <c r="G77" s="19" t="s">
        <v>612</v>
      </c>
      <c r="H77" s="19" t="s">
        <v>12307</v>
      </c>
      <c r="I77" s="1">
        <v>2405</v>
      </c>
      <c r="J77" s="19">
        <v>2</v>
      </c>
      <c r="K77" s="19" t="s">
        <v>13196</v>
      </c>
      <c r="L77" s="1">
        <v>38342</v>
      </c>
      <c r="M77" s="19" t="s">
        <v>14340</v>
      </c>
      <c r="N77" s="19" t="s">
        <v>5278</v>
      </c>
      <c r="O77" s="19" t="s">
        <v>12318</v>
      </c>
    </row>
    <row r="78" spans="1:15">
      <c r="A78" s="19">
        <v>60051</v>
      </c>
      <c r="B78" s="19" t="s">
        <v>11748</v>
      </c>
      <c r="C78" s="19" t="s">
        <v>17256</v>
      </c>
      <c r="D78" s="19" t="str">
        <f t="shared" si="1"/>
        <v>60051A</v>
      </c>
      <c r="E78" s="19" t="s">
        <v>12313</v>
      </c>
      <c r="F78" s="19" t="s">
        <v>11110</v>
      </c>
      <c r="G78" s="19" t="s">
        <v>612</v>
      </c>
      <c r="H78" s="19" t="s">
        <v>12307</v>
      </c>
      <c r="I78" s="1">
        <v>11160</v>
      </c>
      <c r="J78" s="19">
        <v>3.4</v>
      </c>
      <c r="K78" s="19" t="s">
        <v>13196</v>
      </c>
      <c r="L78" s="1">
        <v>38342</v>
      </c>
      <c r="M78" s="19" t="s">
        <v>55</v>
      </c>
      <c r="N78" s="19" t="s">
        <v>55</v>
      </c>
      <c r="O78" s="19" t="s">
        <v>12318</v>
      </c>
    </row>
    <row r="79" spans="1:15">
      <c r="A79" s="19">
        <v>60052</v>
      </c>
      <c r="B79" s="19" t="s">
        <v>11748</v>
      </c>
      <c r="C79" s="19" t="s">
        <v>17255</v>
      </c>
      <c r="D79" s="19" t="str">
        <f t="shared" si="1"/>
        <v>60052A</v>
      </c>
      <c r="E79" s="19" t="s">
        <v>12313</v>
      </c>
      <c r="F79" s="19" t="s">
        <v>11103</v>
      </c>
      <c r="G79" s="19" t="s">
        <v>612</v>
      </c>
      <c r="H79" s="19" t="s">
        <v>12307</v>
      </c>
      <c r="I79" s="1">
        <v>15704</v>
      </c>
      <c r="J79" s="19">
        <v>9.4</v>
      </c>
      <c r="K79" s="19" t="s">
        <v>13196</v>
      </c>
      <c r="L79" s="1">
        <v>38342</v>
      </c>
      <c r="M79" s="19" t="s">
        <v>14340</v>
      </c>
      <c r="N79" s="19" t="s">
        <v>5278</v>
      </c>
      <c r="O79" s="19" t="s">
        <v>12318</v>
      </c>
    </row>
    <row r="80" spans="1:15">
      <c r="A80" s="19">
        <v>60053</v>
      </c>
      <c r="B80" s="19" t="s">
        <v>11748</v>
      </c>
      <c r="C80" s="19" t="s">
        <v>17254</v>
      </c>
      <c r="D80" s="19" t="str">
        <f t="shared" si="1"/>
        <v>60053A</v>
      </c>
      <c r="E80" s="19" t="s">
        <v>12313</v>
      </c>
      <c r="F80" s="19" t="s">
        <v>11055</v>
      </c>
      <c r="G80" s="19" t="s">
        <v>612</v>
      </c>
      <c r="H80" s="19" t="s">
        <v>12307</v>
      </c>
      <c r="I80" s="1">
        <v>31713</v>
      </c>
      <c r="J80" s="19">
        <v>12.7</v>
      </c>
      <c r="K80" s="19" t="s">
        <v>13196</v>
      </c>
      <c r="L80" s="1">
        <v>38342</v>
      </c>
      <c r="M80" s="19" t="s">
        <v>14340</v>
      </c>
      <c r="N80" s="19" t="s">
        <v>5278</v>
      </c>
      <c r="O80" s="19" t="s">
        <v>12318</v>
      </c>
    </row>
    <row r="81" spans="1:15">
      <c r="A81" s="19">
        <v>60054</v>
      </c>
      <c r="B81" s="19" t="s">
        <v>11748</v>
      </c>
      <c r="C81" s="19" t="s">
        <v>17253</v>
      </c>
      <c r="D81" s="19" t="str">
        <f t="shared" si="1"/>
        <v>60054A</v>
      </c>
      <c r="E81" s="19" t="s">
        <v>12313</v>
      </c>
      <c r="F81" s="19" t="s">
        <v>11065</v>
      </c>
      <c r="G81" s="19" t="s">
        <v>612</v>
      </c>
      <c r="H81" s="19" t="s">
        <v>12307</v>
      </c>
      <c r="I81" s="1">
        <v>14661</v>
      </c>
      <c r="J81" s="19">
        <v>1.6</v>
      </c>
      <c r="K81" s="19" t="s">
        <v>13196</v>
      </c>
      <c r="L81" s="1">
        <v>38342</v>
      </c>
      <c r="M81" s="19" t="s">
        <v>14340</v>
      </c>
      <c r="N81" s="19" t="s">
        <v>5278</v>
      </c>
      <c r="O81" s="19" t="s">
        <v>12318</v>
      </c>
    </row>
    <row r="82" spans="1:15">
      <c r="A82" s="19">
        <v>60055</v>
      </c>
      <c r="B82" s="19" t="s">
        <v>11748</v>
      </c>
      <c r="C82" s="19" t="s">
        <v>17252</v>
      </c>
      <c r="D82" s="19" t="str">
        <f t="shared" si="1"/>
        <v>60055A</v>
      </c>
      <c r="E82" s="19" t="s">
        <v>12313</v>
      </c>
      <c r="F82" s="19" t="s">
        <v>5598</v>
      </c>
      <c r="G82" s="19" t="s">
        <v>612</v>
      </c>
      <c r="H82" s="19" t="s">
        <v>12307</v>
      </c>
      <c r="I82" s="1">
        <v>3014</v>
      </c>
      <c r="J82" s="19">
        <v>9.4600000000000009</v>
      </c>
      <c r="K82" s="19" t="s">
        <v>13196</v>
      </c>
      <c r="L82" s="1">
        <v>38342</v>
      </c>
      <c r="M82" s="19" t="s">
        <v>14340</v>
      </c>
      <c r="N82" s="19" t="s">
        <v>5278</v>
      </c>
      <c r="O82" s="19" t="s">
        <v>12318</v>
      </c>
    </row>
    <row r="83" spans="1:15">
      <c r="A83" s="19">
        <v>60056</v>
      </c>
      <c r="B83" s="19" t="s">
        <v>11748</v>
      </c>
      <c r="C83" s="19" t="s">
        <v>17251</v>
      </c>
      <c r="D83" s="19" t="str">
        <f t="shared" si="1"/>
        <v>60056A</v>
      </c>
      <c r="E83" s="19" t="s">
        <v>12313</v>
      </c>
      <c r="F83" s="19" t="s">
        <v>11054</v>
      </c>
      <c r="G83" s="19" t="s">
        <v>612</v>
      </c>
      <c r="H83" s="19" t="s">
        <v>12307</v>
      </c>
      <c r="I83" s="1">
        <v>7011</v>
      </c>
      <c r="J83" s="19">
        <v>0.42</v>
      </c>
      <c r="K83" s="19" t="s">
        <v>13196</v>
      </c>
      <c r="L83" s="1">
        <v>38342</v>
      </c>
      <c r="M83" s="19" t="s">
        <v>14340</v>
      </c>
      <c r="N83" s="19" t="s">
        <v>5278</v>
      </c>
      <c r="O83" s="19" t="s">
        <v>12318</v>
      </c>
    </row>
    <row r="84" spans="1:15">
      <c r="A84" s="19">
        <v>60057</v>
      </c>
      <c r="B84" s="19" t="s">
        <v>11748</v>
      </c>
      <c r="C84" s="19" t="s">
        <v>17250</v>
      </c>
      <c r="D84" s="19" t="str">
        <f t="shared" si="1"/>
        <v>60057A</v>
      </c>
      <c r="E84" s="19" t="s">
        <v>12313</v>
      </c>
      <c r="F84" s="19" t="s">
        <v>11054</v>
      </c>
      <c r="G84" s="19" t="s">
        <v>612</v>
      </c>
      <c r="H84" s="19" t="s">
        <v>12307</v>
      </c>
      <c r="I84" s="1">
        <v>6482</v>
      </c>
      <c r="J84" s="19">
        <v>2.88</v>
      </c>
      <c r="K84" s="19" t="s">
        <v>13196</v>
      </c>
      <c r="L84" s="1">
        <v>38342</v>
      </c>
      <c r="M84" s="19" t="s">
        <v>14340</v>
      </c>
      <c r="N84" s="19" t="s">
        <v>5278</v>
      </c>
      <c r="O84" s="19" t="s">
        <v>12318</v>
      </c>
    </row>
    <row r="85" spans="1:15">
      <c r="A85" s="19">
        <v>60058</v>
      </c>
      <c r="B85" s="19" t="s">
        <v>11748</v>
      </c>
      <c r="C85" s="19" t="s">
        <v>17249</v>
      </c>
      <c r="D85" s="19" t="str">
        <f t="shared" si="1"/>
        <v>60058A</v>
      </c>
      <c r="E85" s="19" t="s">
        <v>12313</v>
      </c>
      <c r="F85" s="19" t="s">
        <v>11054</v>
      </c>
      <c r="G85" s="19" t="s">
        <v>612</v>
      </c>
      <c r="H85" s="19" t="s">
        <v>12307</v>
      </c>
      <c r="I85" s="1">
        <v>8661</v>
      </c>
      <c r="J85" s="19">
        <v>4</v>
      </c>
      <c r="K85" s="19" t="s">
        <v>13196</v>
      </c>
      <c r="L85" s="1">
        <v>38342</v>
      </c>
      <c r="M85" s="19" t="s">
        <v>14340</v>
      </c>
      <c r="N85" s="19" t="s">
        <v>5278</v>
      </c>
      <c r="O85" s="19" t="s">
        <v>12318</v>
      </c>
    </row>
    <row r="86" spans="1:15">
      <c r="A86" s="19">
        <v>60059</v>
      </c>
      <c r="B86" s="19" t="s">
        <v>11748</v>
      </c>
      <c r="C86" s="19" t="s">
        <v>17248</v>
      </c>
      <c r="D86" s="19" t="str">
        <f t="shared" si="1"/>
        <v>60059A</v>
      </c>
      <c r="E86" s="19" t="s">
        <v>12313</v>
      </c>
      <c r="F86" s="19" t="s">
        <v>11075</v>
      </c>
      <c r="G86" s="19" t="s">
        <v>612</v>
      </c>
      <c r="H86" s="19" t="s">
        <v>12307</v>
      </c>
      <c r="I86" s="1">
        <v>29197</v>
      </c>
      <c r="J86" s="19">
        <v>6.75</v>
      </c>
      <c r="K86" s="19" t="s">
        <v>13196</v>
      </c>
      <c r="L86" s="1">
        <v>38342</v>
      </c>
      <c r="M86" s="19" t="s">
        <v>14340</v>
      </c>
      <c r="N86" s="19" t="s">
        <v>5278</v>
      </c>
      <c r="O86" s="19" t="s">
        <v>12318</v>
      </c>
    </row>
    <row r="87" spans="1:15">
      <c r="A87" s="19">
        <v>60060</v>
      </c>
      <c r="B87" s="19" t="s">
        <v>11748</v>
      </c>
      <c r="C87" s="19" t="s">
        <v>17247</v>
      </c>
      <c r="D87" s="19" t="str">
        <f t="shared" si="1"/>
        <v>60060A</v>
      </c>
      <c r="E87" s="19" t="s">
        <v>12313</v>
      </c>
      <c r="F87" s="19" t="s">
        <v>11074</v>
      </c>
      <c r="G87" s="19" t="s">
        <v>612</v>
      </c>
      <c r="H87" s="19" t="s">
        <v>12307</v>
      </c>
      <c r="I87" s="1">
        <v>10356</v>
      </c>
      <c r="J87" s="19">
        <v>7.04</v>
      </c>
      <c r="K87" s="19" t="s">
        <v>13196</v>
      </c>
      <c r="L87" s="1">
        <v>38342</v>
      </c>
      <c r="M87" s="19" t="s">
        <v>14340</v>
      </c>
      <c r="N87" s="19" t="s">
        <v>5278</v>
      </c>
      <c r="O87" s="19" t="s">
        <v>12318</v>
      </c>
    </row>
    <row r="88" spans="1:15">
      <c r="A88" s="19">
        <v>60061</v>
      </c>
      <c r="B88" s="19" t="s">
        <v>11748</v>
      </c>
      <c r="C88" s="19" t="s">
        <v>17246</v>
      </c>
      <c r="D88" s="19" t="str">
        <f t="shared" si="1"/>
        <v>60061A</v>
      </c>
      <c r="E88" s="19" t="s">
        <v>12313</v>
      </c>
      <c r="F88" s="19" t="s">
        <v>11074</v>
      </c>
      <c r="G88" s="19" t="s">
        <v>612</v>
      </c>
      <c r="H88" s="19" t="s">
        <v>12307</v>
      </c>
      <c r="I88" s="1">
        <v>10425</v>
      </c>
      <c r="J88" s="19">
        <v>3.7</v>
      </c>
      <c r="K88" s="19" t="s">
        <v>13196</v>
      </c>
      <c r="L88" s="1">
        <v>38342</v>
      </c>
      <c r="M88" s="19" t="s">
        <v>14340</v>
      </c>
      <c r="N88" s="19" t="s">
        <v>5278</v>
      </c>
      <c r="O88" s="19" t="s">
        <v>12318</v>
      </c>
    </row>
    <row r="89" spans="1:15">
      <c r="A89" s="19">
        <v>60062</v>
      </c>
      <c r="B89" s="19" t="s">
        <v>11748</v>
      </c>
      <c r="C89" s="19" t="s">
        <v>17245</v>
      </c>
      <c r="D89" s="19" t="str">
        <f t="shared" si="1"/>
        <v>60062A</v>
      </c>
      <c r="E89" s="19" t="s">
        <v>12313</v>
      </c>
      <c r="F89" s="19" t="s">
        <v>11074</v>
      </c>
      <c r="G89" s="19" t="s">
        <v>612</v>
      </c>
      <c r="H89" s="19" t="s">
        <v>12307</v>
      </c>
      <c r="I89" s="1">
        <v>10279</v>
      </c>
      <c r="J89" s="19">
        <v>6.61</v>
      </c>
      <c r="K89" s="19" t="s">
        <v>13196</v>
      </c>
      <c r="L89" s="1">
        <v>38342</v>
      </c>
      <c r="M89" s="19" t="s">
        <v>14340</v>
      </c>
      <c r="N89" s="19" t="s">
        <v>5278</v>
      </c>
      <c r="O89" s="19" t="s">
        <v>12318</v>
      </c>
    </row>
    <row r="90" spans="1:15">
      <c r="A90" s="19">
        <v>60063</v>
      </c>
      <c r="B90" s="19" t="s">
        <v>11748</v>
      </c>
      <c r="C90" s="19" t="s">
        <v>17244</v>
      </c>
      <c r="D90" s="19" t="str">
        <f t="shared" si="1"/>
        <v>60063A</v>
      </c>
      <c r="E90" s="19" t="s">
        <v>12313</v>
      </c>
      <c r="F90" s="19" t="s">
        <v>11073</v>
      </c>
      <c r="G90" s="19" t="s">
        <v>612</v>
      </c>
      <c r="H90" s="19" t="s">
        <v>12307</v>
      </c>
      <c r="I90" s="1">
        <v>7930</v>
      </c>
      <c r="J90" s="19">
        <v>6</v>
      </c>
      <c r="K90" s="19" t="s">
        <v>13196</v>
      </c>
      <c r="L90" s="1">
        <v>38342</v>
      </c>
      <c r="M90" s="19" t="s">
        <v>14340</v>
      </c>
      <c r="N90" s="19" t="s">
        <v>5278</v>
      </c>
      <c r="O90" s="19" t="s">
        <v>12318</v>
      </c>
    </row>
    <row r="91" spans="1:15">
      <c r="A91" s="19">
        <v>60064</v>
      </c>
      <c r="B91" s="19" t="s">
        <v>11748</v>
      </c>
      <c r="C91" s="19" t="s">
        <v>17243</v>
      </c>
      <c r="D91" s="19" t="str">
        <f t="shared" si="1"/>
        <v>60064A</v>
      </c>
      <c r="E91" s="19" t="s">
        <v>12313</v>
      </c>
      <c r="F91" s="19" t="s">
        <v>11141</v>
      </c>
      <c r="G91" s="19" t="s">
        <v>612</v>
      </c>
      <c r="H91" s="19" t="s">
        <v>12307</v>
      </c>
      <c r="I91" s="1">
        <v>31524</v>
      </c>
      <c r="J91" s="19">
        <v>1.8</v>
      </c>
      <c r="K91" s="19" t="s">
        <v>13196</v>
      </c>
      <c r="L91" s="1">
        <v>38342</v>
      </c>
      <c r="M91" s="19" t="s">
        <v>14340</v>
      </c>
      <c r="N91" s="19" t="s">
        <v>5278</v>
      </c>
      <c r="O91" s="19" t="s">
        <v>12318</v>
      </c>
    </row>
    <row r="92" spans="1:15">
      <c r="A92" s="19">
        <v>60065</v>
      </c>
      <c r="B92" s="19" t="s">
        <v>11748</v>
      </c>
      <c r="C92" s="19" t="s">
        <v>17242</v>
      </c>
      <c r="D92" s="19" t="str">
        <f t="shared" si="1"/>
        <v>60065A</v>
      </c>
      <c r="E92" s="19" t="s">
        <v>12313</v>
      </c>
      <c r="F92" s="19" t="s">
        <v>11066</v>
      </c>
      <c r="G92" s="19" t="s">
        <v>612</v>
      </c>
      <c r="H92" s="19" t="s">
        <v>12307</v>
      </c>
      <c r="I92" s="1">
        <v>5135</v>
      </c>
      <c r="J92" s="19">
        <v>4.5</v>
      </c>
      <c r="K92" s="19" t="s">
        <v>13196</v>
      </c>
      <c r="L92" s="1">
        <v>38342</v>
      </c>
      <c r="M92" s="19" t="s">
        <v>14340</v>
      </c>
      <c r="N92" s="19" t="s">
        <v>5278</v>
      </c>
      <c r="O92" s="19" t="s">
        <v>12318</v>
      </c>
    </row>
    <row r="93" spans="1:15">
      <c r="A93" s="19">
        <v>60066</v>
      </c>
      <c r="B93" s="19" t="s">
        <v>11748</v>
      </c>
      <c r="C93" s="19" t="s">
        <v>17241</v>
      </c>
      <c r="D93" s="19" t="str">
        <f t="shared" si="1"/>
        <v>60066A</v>
      </c>
      <c r="E93" s="19" t="s">
        <v>12313</v>
      </c>
      <c r="F93" s="19" t="s">
        <v>11075</v>
      </c>
      <c r="G93" s="19" t="s">
        <v>612</v>
      </c>
      <c r="H93" s="19" t="s">
        <v>12307</v>
      </c>
      <c r="I93" s="1">
        <v>29315</v>
      </c>
      <c r="J93" s="19">
        <v>8.5500000000000007</v>
      </c>
      <c r="K93" s="19" t="s">
        <v>13196</v>
      </c>
      <c r="L93" s="1">
        <v>38342</v>
      </c>
      <c r="M93" s="19" t="s">
        <v>14340</v>
      </c>
      <c r="N93" s="19" t="s">
        <v>5278</v>
      </c>
      <c r="O93" s="19" t="s">
        <v>12318</v>
      </c>
    </row>
    <row r="94" spans="1:15">
      <c r="A94" s="19">
        <v>60067</v>
      </c>
      <c r="B94" s="19" t="s">
        <v>11748</v>
      </c>
      <c r="C94" s="19" t="s">
        <v>17240</v>
      </c>
      <c r="D94" s="19" t="str">
        <f t="shared" si="1"/>
        <v>60067A</v>
      </c>
      <c r="E94" s="19" t="s">
        <v>12313</v>
      </c>
      <c r="F94" s="19" t="s">
        <v>11075</v>
      </c>
      <c r="G94" s="19" t="s">
        <v>612</v>
      </c>
      <c r="H94" s="19" t="s">
        <v>12307</v>
      </c>
      <c r="I94" s="1">
        <v>29889</v>
      </c>
      <c r="J94" s="19">
        <v>0.95</v>
      </c>
      <c r="K94" s="19" t="s">
        <v>13196</v>
      </c>
      <c r="L94" s="1">
        <v>38342</v>
      </c>
      <c r="M94" s="19" t="s">
        <v>14340</v>
      </c>
      <c r="N94" s="19" t="s">
        <v>5278</v>
      </c>
      <c r="O94" s="19" t="s">
        <v>12318</v>
      </c>
    </row>
    <row r="95" spans="1:15">
      <c r="A95" s="19">
        <v>60068</v>
      </c>
      <c r="B95" s="19" t="s">
        <v>11748</v>
      </c>
      <c r="C95" s="19" t="s">
        <v>17239</v>
      </c>
      <c r="D95" s="19" t="str">
        <f t="shared" si="1"/>
        <v>60068A</v>
      </c>
      <c r="E95" s="19" t="s">
        <v>12313</v>
      </c>
      <c r="F95" s="19" t="s">
        <v>468</v>
      </c>
      <c r="G95" s="19" t="s">
        <v>612</v>
      </c>
      <c r="H95" s="19" t="s">
        <v>12307</v>
      </c>
      <c r="I95" s="1">
        <v>17858</v>
      </c>
      <c r="J95" s="19">
        <v>13.6</v>
      </c>
      <c r="K95" s="19" t="s">
        <v>13196</v>
      </c>
      <c r="L95" s="1">
        <v>38342</v>
      </c>
      <c r="M95" s="19" t="s">
        <v>14340</v>
      </c>
      <c r="N95" s="19" t="s">
        <v>5278</v>
      </c>
      <c r="O95" s="19" t="s">
        <v>12318</v>
      </c>
    </row>
    <row r="96" spans="1:15">
      <c r="A96" s="19">
        <v>60069</v>
      </c>
      <c r="B96" s="19" t="s">
        <v>11748</v>
      </c>
      <c r="C96" s="19" t="s">
        <v>17238</v>
      </c>
      <c r="D96" s="19" t="str">
        <f t="shared" si="1"/>
        <v>60069A</v>
      </c>
      <c r="E96" s="19" t="s">
        <v>12313</v>
      </c>
      <c r="F96" s="19" t="s">
        <v>11055</v>
      </c>
      <c r="G96" s="19" t="s">
        <v>612</v>
      </c>
      <c r="H96" s="19" t="s">
        <v>12307</v>
      </c>
      <c r="I96" s="1">
        <v>10291</v>
      </c>
      <c r="J96" s="19">
        <v>12</v>
      </c>
      <c r="K96" s="19" t="s">
        <v>13196</v>
      </c>
      <c r="L96" s="1">
        <v>38342</v>
      </c>
      <c r="M96" s="19" t="s">
        <v>14340</v>
      </c>
      <c r="N96" s="19" t="s">
        <v>5278</v>
      </c>
      <c r="O96" s="19" t="s">
        <v>12318</v>
      </c>
    </row>
    <row r="97" spans="1:15">
      <c r="A97" s="19">
        <v>60070</v>
      </c>
      <c r="B97" s="19" t="s">
        <v>11748</v>
      </c>
      <c r="C97" s="19" t="s">
        <v>17237</v>
      </c>
      <c r="D97" s="19" t="str">
        <f t="shared" si="1"/>
        <v>60070A</v>
      </c>
      <c r="E97" s="19" t="s">
        <v>12313</v>
      </c>
      <c r="F97" s="19" t="s">
        <v>11055</v>
      </c>
      <c r="G97" s="19" t="s">
        <v>612</v>
      </c>
      <c r="H97" s="19" t="s">
        <v>12307</v>
      </c>
      <c r="I97" s="1">
        <v>31758</v>
      </c>
      <c r="J97" s="19">
        <v>2.87</v>
      </c>
      <c r="K97" s="19" t="s">
        <v>13196</v>
      </c>
      <c r="L97" s="1">
        <v>38342</v>
      </c>
      <c r="M97" s="19" t="s">
        <v>14340</v>
      </c>
      <c r="N97" s="19" t="s">
        <v>5278</v>
      </c>
      <c r="O97" s="19" t="s">
        <v>12318</v>
      </c>
    </row>
    <row r="98" spans="1:15">
      <c r="A98" s="19">
        <v>60071</v>
      </c>
      <c r="B98" s="19" t="s">
        <v>11748</v>
      </c>
      <c r="C98" s="19" t="s">
        <v>17236</v>
      </c>
      <c r="D98" s="19" t="str">
        <f t="shared" si="1"/>
        <v>60071A</v>
      </c>
      <c r="E98" s="19" t="s">
        <v>12313</v>
      </c>
      <c r="F98" s="19" t="s">
        <v>10844</v>
      </c>
      <c r="G98" s="19" t="s">
        <v>612</v>
      </c>
      <c r="H98" s="19" t="s">
        <v>12307</v>
      </c>
      <c r="I98" s="1">
        <v>21337</v>
      </c>
      <c r="J98" s="19">
        <v>25.9</v>
      </c>
      <c r="K98" s="19" t="s">
        <v>13196</v>
      </c>
      <c r="L98" s="1">
        <v>38348</v>
      </c>
      <c r="M98" s="19" t="s">
        <v>13113</v>
      </c>
      <c r="N98" s="19" t="s">
        <v>17235</v>
      </c>
      <c r="O98" s="19" t="s">
        <v>12318</v>
      </c>
    </row>
    <row r="99" spans="1:15">
      <c r="A99" s="19">
        <v>60072</v>
      </c>
      <c r="B99" s="19" t="s">
        <v>11748</v>
      </c>
      <c r="C99" s="19" t="s">
        <v>17234</v>
      </c>
      <c r="D99" s="19" t="str">
        <f t="shared" si="1"/>
        <v>60072A</v>
      </c>
      <c r="E99" s="19" t="s">
        <v>12313</v>
      </c>
      <c r="F99" s="19" t="s">
        <v>17098</v>
      </c>
      <c r="G99" s="19" t="s">
        <v>612</v>
      </c>
      <c r="H99" s="19" t="s">
        <v>12307</v>
      </c>
      <c r="I99" s="1">
        <v>20821</v>
      </c>
      <c r="J99" s="19">
        <v>11.5</v>
      </c>
      <c r="K99" s="19" t="s">
        <v>13196</v>
      </c>
      <c r="L99" s="1">
        <v>38348</v>
      </c>
      <c r="M99" s="19" t="s">
        <v>13113</v>
      </c>
      <c r="N99" s="19" t="s">
        <v>17233</v>
      </c>
      <c r="O99" s="19" t="s">
        <v>12318</v>
      </c>
    </row>
    <row r="100" spans="1:15">
      <c r="A100" s="19">
        <v>60073</v>
      </c>
      <c r="B100" s="19" t="s">
        <v>11748</v>
      </c>
      <c r="C100" s="19" t="s">
        <v>4450</v>
      </c>
      <c r="D100" s="19" t="str">
        <f t="shared" si="1"/>
        <v>60073A</v>
      </c>
      <c r="E100" s="19" t="s">
        <v>12313</v>
      </c>
      <c r="F100" s="19" t="s">
        <v>10710</v>
      </c>
      <c r="G100" s="19" t="s">
        <v>612</v>
      </c>
      <c r="H100" s="19" t="s">
        <v>12307</v>
      </c>
      <c r="I100" s="1">
        <v>32798</v>
      </c>
      <c r="J100" s="19">
        <v>31</v>
      </c>
      <c r="K100" s="19" t="s">
        <v>0</v>
      </c>
      <c r="L100" s="1">
        <v>38338</v>
      </c>
      <c r="M100" s="19" t="s">
        <v>4450</v>
      </c>
      <c r="N100" s="19" t="s">
        <v>17232</v>
      </c>
      <c r="O100" s="19" t="s">
        <v>12318</v>
      </c>
    </row>
    <row r="101" spans="1:15">
      <c r="A101" s="19">
        <v>60074</v>
      </c>
      <c r="B101" s="19" t="s">
        <v>11748</v>
      </c>
      <c r="C101" s="19" t="s">
        <v>17231</v>
      </c>
      <c r="D101" s="19" t="str">
        <f t="shared" si="1"/>
        <v>60074A</v>
      </c>
      <c r="E101" s="19" t="s">
        <v>12313</v>
      </c>
      <c r="F101" s="19" t="s">
        <v>11570</v>
      </c>
      <c r="G101" s="19" t="s">
        <v>612</v>
      </c>
      <c r="H101" s="19" t="s">
        <v>12307</v>
      </c>
      <c r="I101" s="1">
        <v>31382</v>
      </c>
      <c r="J101" s="19">
        <v>12</v>
      </c>
      <c r="K101" s="19" t="s">
        <v>0</v>
      </c>
      <c r="L101" s="1">
        <v>38338</v>
      </c>
      <c r="M101" s="19" t="s">
        <v>4525</v>
      </c>
      <c r="N101" s="19" t="s">
        <v>17231</v>
      </c>
      <c r="O101" s="19" t="s">
        <v>12318</v>
      </c>
    </row>
    <row r="102" spans="1:15">
      <c r="A102" s="19">
        <v>60075</v>
      </c>
      <c r="B102" s="19" t="s">
        <v>10565</v>
      </c>
      <c r="C102" s="19" t="s">
        <v>17230</v>
      </c>
      <c r="D102" s="19" t="str">
        <f t="shared" si="1"/>
        <v>60075E</v>
      </c>
      <c r="E102" s="19" t="s">
        <v>16376</v>
      </c>
      <c r="F102" s="19" t="s">
        <v>1981</v>
      </c>
      <c r="G102" s="19" t="s">
        <v>612</v>
      </c>
      <c r="H102" s="19" t="s">
        <v>12307</v>
      </c>
      <c r="I102" s="1">
        <v>29550</v>
      </c>
      <c r="J102" s="19">
        <v>4.5</v>
      </c>
      <c r="K102" s="19" t="s">
        <v>0</v>
      </c>
      <c r="L102" s="1">
        <v>38338</v>
      </c>
      <c r="M102" s="19" t="s">
        <v>13113</v>
      </c>
      <c r="N102" s="19" t="s">
        <v>5278</v>
      </c>
      <c r="O102" s="19" t="s">
        <v>12935</v>
      </c>
    </row>
    <row r="103" spans="1:15">
      <c r="A103" s="19">
        <v>60076</v>
      </c>
      <c r="B103" s="19" t="s">
        <v>11748</v>
      </c>
      <c r="C103" s="19" t="s">
        <v>4604</v>
      </c>
      <c r="D103" s="19" t="str">
        <f t="shared" si="1"/>
        <v>60076A</v>
      </c>
      <c r="E103" s="19" t="s">
        <v>12313</v>
      </c>
      <c r="F103" s="19" t="s">
        <v>11551</v>
      </c>
      <c r="G103" s="19" t="s">
        <v>612</v>
      </c>
      <c r="H103" s="19" t="s">
        <v>12307</v>
      </c>
      <c r="I103" s="1">
        <v>31670</v>
      </c>
      <c r="J103" s="19">
        <v>18.8</v>
      </c>
      <c r="K103" s="19" t="s">
        <v>0</v>
      </c>
      <c r="L103" s="175">
        <v>42760.550694444442</v>
      </c>
      <c r="M103" s="19" t="s">
        <v>17229</v>
      </c>
      <c r="N103" s="19" t="s">
        <v>17228</v>
      </c>
      <c r="O103" s="19" t="s">
        <v>12318</v>
      </c>
    </row>
    <row r="104" spans="1:15">
      <c r="A104" s="19">
        <v>60077</v>
      </c>
      <c r="B104" s="19" t="s">
        <v>11748</v>
      </c>
      <c r="C104" s="19" t="s">
        <v>17227</v>
      </c>
      <c r="D104" s="19" t="str">
        <f t="shared" si="1"/>
        <v>60077A</v>
      </c>
      <c r="E104" s="19" t="s">
        <v>12313</v>
      </c>
      <c r="F104" s="19" t="s">
        <v>10762</v>
      </c>
      <c r="G104" s="19" t="s">
        <v>612</v>
      </c>
      <c r="H104" s="19" t="s">
        <v>12307</v>
      </c>
      <c r="I104" s="1">
        <v>31413</v>
      </c>
      <c r="J104" s="19">
        <v>35</v>
      </c>
      <c r="K104" s="19" t="s">
        <v>0</v>
      </c>
      <c r="L104" s="1">
        <v>38338</v>
      </c>
      <c r="M104" s="19" t="s">
        <v>17227</v>
      </c>
      <c r="N104" s="19" t="s">
        <v>17227</v>
      </c>
      <c r="O104" s="19" t="s">
        <v>12318</v>
      </c>
    </row>
    <row r="105" spans="1:15">
      <c r="A105" s="19">
        <v>60078</v>
      </c>
      <c r="B105" s="19" t="s">
        <v>10565</v>
      </c>
      <c r="C105" s="19" t="s">
        <v>17226</v>
      </c>
      <c r="D105" s="19" t="str">
        <f t="shared" si="1"/>
        <v>60078E</v>
      </c>
      <c r="E105" s="19" t="s">
        <v>16376</v>
      </c>
      <c r="F105" s="19" t="s">
        <v>10981</v>
      </c>
      <c r="G105" s="19" t="s">
        <v>612</v>
      </c>
      <c r="H105" s="19" t="s">
        <v>12307</v>
      </c>
      <c r="I105" s="1">
        <v>32688</v>
      </c>
      <c r="J105" s="19">
        <v>25</v>
      </c>
      <c r="K105" s="19" t="s">
        <v>0</v>
      </c>
      <c r="L105" s="1">
        <v>38338</v>
      </c>
      <c r="M105" s="19" t="s">
        <v>13113</v>
      </c>
      <c r="N105" s="19" t="s">
        <v>17225</v>
      </c>
      <c r="O105" s="19" t="s">
        <v>12935</v>
      </c>
    </row>
    <row r="106" spans="1:15">
      <c r="A106" s="19">
        <v>60079</v>
      </c>
      <c r="B106" s="19" t="s">
        <v>10565</v>
      </c>
      <c r="C106" s="19" t="s">
        <v>17224</v>
      </c>
      <c r="D106" s="19" t="str">
        <f t="shared" si="1"/>
        <v>60079E</v>
      </c>
      <c r="E106" s="19" t="s">
        <v>16376</v>
      </c>
      <c r="F106" s="19" t="s">
        <v>10710</v>
      </c>
      <c r="G106" s="19" t="s">
        <v>612</v>
      </c>
      <c r="H106" s="19" t="s">
        <v>12307</v>
      </c>
      <c r="I106" s="1">
        <v>30909</v>
      </c>
      <c r="J106" s="19">
        <v>9.75</v>
      </c>
      <c r="K106" s="19" t="s">
        <v>0</v>
      </c>
      <c r="L106" s="1">
        <v>38338</v>
      </c>
      <c r="M106" s="19" t="s">
        <v>13113</v>
      </c>
      <c r="N106" s="19" t="s">
        <v>5278</v>
      </c>
      <c r="O106" s="19" t="s">
        <v>12935</v>
      </c>
    </row>
    <row r="107" spans="1:15">
      <c r="A107" s="19">
        <v>60080</v>
      </c>
      <c r="B107" s="19" t="s">
        <v>11748</v>
      </c>
      <c r="C107" s="19" t="s">
        <v>17223</v>
      </c>
      <c r="D107" s="19" t="str">
        <f t="shared" si="1"/>
        <v>60080A</v>
      </c>
      <c r="E107" s="19" t="s">
        <v>12313</v>
      </c>
      <c r="F107" s="19" t="s">
        <v>10844</v>
      </c>
      <c r="G107" s="19" t="s">
        <v>612</v>
      </c>
      <c r="H107" s="19" t="s">
        <v>12307</v>
      </c>
      <c r="I107" s="1">
        <v>31199</v>
      </c>
      <c r="J107" s="19">
        <v>25</v>
      </c>
      <c r="K107" s="19" t="s">
        <v>0</v>
      </c>
      <c r="L107" s="1">
        <v>38338</v>
      </c>
      <c r="M107" s="19" t="s">
        <v>3806</v>
      </c>
      <c r="N107" s="19" t="s">
        <v>17222</v>
      </c>
      <c r="O107" s="19" t="s">
        <v>12318</v>
      </c>
    </row>
    <row r="108" spans="1:15">
      <c r="A108" s="19">
        <v>60081</v>
      </c>
      <c r="B108" s="19" t="s">
        <v>10565</v>
      </c>
      <c r="C108" s="19" t="s">
        <v>17221</v>
      </c>
      <c r="D108" s="19" t="str">
        <f t="shared" si="1"/>
        <v>60081E</v>
      </c>
      <c r="E108" s="19" t="s">
        <v>16376</v>
      </c>
      <c r="F108" s="19" t="s">
        <v>11543</v>
      </c>
      <c r="G108" s="19" t="s">
        <v>612</v>
      </c>
      <c r="H108" s="19" t="s">
        <v>12307</v>
      </c>
      <c r="I108" s="1">
        <v>30966</v>
      </c>
      <c r="J108" s="19">
        <v>11.4</v>
      </c>
      <c r="K108" s="19" t="s">
        <v>0</v>
      </c>
      <c r="L108" s="1">
        <v>38338</v>
      </c>
      <c r="M108" s="19" t="s">
        <v>13113</v>
      </c>
      <c r="N108" s="19" t="s">
        <v>5278</v>
      </c>
      <c r="O108" s="19" t="s">
        <v>12935</v>
      </c>
    </row>
    <row r="109" spans="1:15">
      <c r="A109" s="19">
        <v>60082</v>
      </c>
      <c r="B109" s="19" t="s">
        <v>10565</v>
      </c>
      <c r="C109" s="19" t="s">
        <v>17220</v>
      </c>
      <c r="D109" s="19" t="str">
        <f t="shared" si="1"/>
        <v>60082E</v>
      </c>
      <c r="E109" s="19" t="s">
        <v>16376</v>
      </c>
      <c r="F109" s="19" t="s">
        <v>10874</v>
      </c>
      <c r="G109" s="19" t="s">
        <v>612</v>
      </c>
      <c r="H109" s="19" t="s">
        <v>12307</v>
      </c>
      <c r="I109" s="1">
        <v>31316</v>
      </c>
      <c r="J109" s="19">
        <v>18</v>
      </c>
      <c r="K109" s="19" t="s">
        <v>0</v>
      </c>
      <c r="L109" s="1">
        <v>38338</v>
      </c>
      <c r="M109" s="19" t="s">
        <v>13113</v>
      </c>
      <c r="N109" s="19" t="s">
        <v>17219</v>
      </c>
      <c r="O109" s="19" t="s">
        <v>12935</v>
      </c>
    </row>
    <row r="110" spans="1:15">
      <c r="A110" s="19">
        <v>60083</v>
      </c>
      <c r="B110" s="19" t="s">
        <v>11748</v>
      </c>
      <c r="C110" s="19" t="s">
        <v>17218</v>
      </c>
      <c r="D110" s="19" t="str">
        <f t="shared" si="1"/>
        <v>60083A</v>
      </c>
      <c r="E110" s="19" t="s">
        <v>12313</v>
      </c>
      <c r="F110" s="19" t="s">
        <v>5002</v>
      </c>
      <c r="G110" s="19" t="s">
        <v>612</v>
      </c>
      <c r="H110" s="19" t="s">
        <v>12307</v>
      </c>
      <c r="I110" s="1">
        <v>32203</v>
      </c>
      <c r="J110" s="19">
        <v>32.5</v>
      </c>
      <c r="K110" s="19" t="s">
        <v>0</v>
      </c>
      <c r="L110" s="1">
        <v>38338</v>
      </c>
      <c r="M110" s="19" t="s">
        <v>17217</v>
      </c>
      <c r="N110" s="19" t="s">
        <v>17217</v>
      </c>
      <c r="O110" s="19" t="s">
        <v>12318</v>
      </c>
    </row>
    <row r="111" spans="1:15">
      <c r="A111" s="19">
        <v>60084</v>
      </c>
      <c r="B111" s="19" t="s">
        <v>11748</v>
      </c>
      <c r="C111" s="19" t="s">
        <v>9</v>
      </c>
      <c r="D111" s="19" t="str">
        <f t="shared" si="1"/>
        <v>60084A</v>
      </c>
      <c r="E111" s="19" t="s">
        <v>12313</v>
      </c>
      <c r="F111" s="19" t="s">
        <v>10833</v>
      </c>
      <c r="G111" s="19" t="s">
        <v>612</v>
      </c>
      <c r="H111" s="19" t="s">
        <v>12307</v>
      </c>
      <c r="I111" s="1">
        <v>32344</v>
      </c>
      <c r="J111" s="19">
        <v>28</v>
      </c>
      <c r="K111" s="19" t="s">
        <v>0</v>
      </c>
      <c r="L111" s="1">
        <v>38338</v>
      </c>
      <c r="M111" s="19" t="s">
        <v>10627</v>
      </c>
      <c r="N111" s="19" t="s">
        <v>9</v>
      </c>
      <c r="O111" s="19" t="s">
        <v>12318</v>
      </c>
    </row>
    <row r="112" spans="1:15">
      <c r="A112" s="19">
        <v>60085</v>
      </c>
      <c r="B112" s="19" t="s">
        <v>11748</v>
      </c>
      <c r="C112" s="19" t="s">
        <v>8</v>
      </c>
      <c r="D112" s="19" t="str">
        <f t="shared" si="1"/>
        <v>60085A</v>
      </c>
      <c r="E112" s="19" t="s">
        <v>12313</v>
      </c>
      <c r="F112" s="19" t="s">
        <v>11468</v>
      </c>
      <c r="G112" s="19" t="s">
        <v>612</v>
      </c>
      <c r="H112" s="19" t="s">
        <v>12307</v>
      </c>
      <c r="I112" s="1">
        <v>32668</v>
      </c>
      <c r="J112" s="19">
        <v>27.9</v>
      </c>
      <c r="K112" s="19" t="s">
        <v>0</v>
      </c>
      <c r="L112" s="1">
        <v>38338</v>
      </c>
      <c r="M112" s="19" t="s">
        <v>10627</v>
      </c>
      <c r="N112" s="19" t="s">
        <v>8</v>
      </c>
      <c r="O112" s="19" t="s">
        <v>12318</v>
      </c>
    </row>
    <row r="113" spans="1:15">
      <c r="A113" s="19">
        <v>60086</v>
      </c>
      <c r="B113" s="19" t="s">
        <v>11748</v>
      </c>
      <c r="C113" s="19" t="s">
        <v>17216</v>
      </c>
      <c r="D113" s="19" t="str">
        <f t="shared" si="1"/>
        <v>60086A</v>
      </c>
      <c r="E113" s="19" t="s">
        <v>12313</v>
      </c>
      <c r="F113" s="19" t="s">
        <v>11157</v>
      </c>
      <c r="G113" s="19" t="s">
        <v>612</v>
      </c>
      <c r="H113" s="19" t="s">
        <v>12307</v>
      </c>
      <c r="I113" s="1">
        <v>35827</v>
      </c>
      <c r="J113" s="19">
        <v>5</v>
      </c>
      <c r="K113" s="19" t="s">
        <v>0</v>
      </c>
      <c r="L113" s="1">
        <v>38338</v>
      </c>
      <c r="M113" s="19" t="s">
        <v>13113</v>
      </c>
      <c r="N113" s="19" t="s">
        <v>15870</v>
      </c>
      <c r="O113" s="19" t="s">
        <v>15730</v>
      </c>
    </row>
    <row r="114" spans="1:15">
      <c r="A114" s="19">
        <v>60087</v>
      </c>
      <c r="B114" s="19" t="s">
        <v>11748</v>
      </c>
      <c r="C114" s="19" t="s">
        <v>17215</v>
      </c>
      <c r="D114" s="19" t="str">
        <f t="shared" si="1"/>
        <v>60087A</v>
      </c>
      <c r="E114" s="19" t="s">
        <v>12313</v>
      </c>
      <c r="F114" s="19" t="s">
        <v>10710</v>
      </c>
      <c r="G114" s="19" t="s">
        <v>612</v>
      </c>
      <c r="H114" s="19" t="s">
        <v>12307</v>
      </c>
      <c r="I114" s="1">
        <v>31720</v>
      </c>
      <c r="J114" s="19">
        <v>20</v>
      </c>
      <c r="K114" s="19" t="s">
        <v>0</v>
      </c>
      <c r="L114" s="1">
        <v>38338</v>
      </c>
      <c r="M114" s="19" t="s">
        <v>15870</v>
      </c>
      <c r="N114" s="19" t="s">
        <v>15870</v>
      </c>
      <c r="O114" s="19" t="s">
        <v>12318</v>
      </c>
    </row>
    <row r="115" spans="1:15">
      <c r="A115" s="19">
        <v>60088</v>
      </c>
      <c r="B115" s="19" t="s">
        <v>11748</v>
      </c>
      <c r="C115" s="19" t="s">
        <v>17214</v>
      </c>
      <c r="D115" s="19" t="str">
        <f t="shared" si="1"/>
        <v>60088A</v>
      </c>
      <c r="E115" s="19" t="s">
        <v>12313</v>
      </c>
      <c r="F115" s="19" t="s">
        <v>11468</v>
      </c>
      <c r="G115" s="19" t="s">
        <v>612</v>
      </c>
      <c r="H115" s="19" t="s">
        <v>12307</v>
      </c>
      <c r="I115" s="1">
        <v>38047</v>
      </c>
      <c r="J115" s="19">
        <v>19.2</v>
      </c>
      <c r="K115" s="19" t="s">
        <v>0</v>
      </c>
      <c r="L115" s="1">
        <v>38338</v>
      </c>
      <c r="M115" s="19" t="s">
        <v>15870</v>
      </c>
      <c r="N115" s="19" t="s">
        <v>15870</v>
      </c>
      <c r="O115" s="19" t="s">
        <v>12318</v>
      </c>
    </row>
    <row r="116" spans="1:15">
      <c r="A116" s="19">
        <v>60089</v>
      </c>
      <c r="B116" s="19" t="s">
        <v>11748</v>
      </c>
      <c r="C116" s="19" t="s">
        <v>3798</v>
      </c>
      <c r="D116" s="19" t="str">
        <f t="shared" si="1"/>
        <v>60089A</v>
      </c>
      <c r="E116" s="19" t="s">
        <v>12313</v>
      </c>
      <c r="F116" s="19" t="s">
        <v>11135</v>
      </c>
      <c r="G116" s="19" t="s">
        <v>612</v>
      </c>
      <c r="H116" s="19" t="s">
        <v>12307</v>
      </c>
      <c r="I116" s="1">
        <v>31760</v>
      </c>
      <c r="J116" s="19">
        <v>35.270000000000003</v>
      </c>
      <c r="K116" s="19" t="s">
        <v>0</v>
      </c>
      <c r="L116" s="1">
        <v>38338</v>
      </c>
      <c r="M116" s="19" t="s">
        <v>15870</v>
      </c>
      <c r="N116" s="19" t="s">
        <v>15870</v>
      </c>
      <c r="O116" s="19" t="s">
        <v>12331</v>
      </c>
    </row>
    <row r="117" spans="1:15">
      <c r="A117" s="19">
        <v>60090</v>
      </c>
      <c r="B117" s="19" t="s">
        <v>10565</v>
      </c>
      <c r="C117" s="19" t="s">
        <v>17213</v>
      </c>
      <c r="D117" s="19" t="str">
        <f t="shared" si="1"/>
        <v>60090E</v>
      </c>
      <c r="E117" s="19" t="s">
        <v>16376</v>
      </c>
      <c r="F117" s="19" t="s">
        <v>11135</v>
      </c>
      <c r="G117" s="19" t="s">
        <v>612</v>
      </c>
      <c r="H117" s="19" t="s">
        <v>12307</v>
      </c>
      <c r="I117" s="1">
        <v>29864</v>
      </c>
      <c r="J117" s="19">
        <v>15</v>
      </c>
      <c r="K117" s="19" t="s">
        <v>0</v>
      </c>
      <c r="L117" s="1">
        <v>38338</v>
      </c>
      <c r="M117" s="19" t="s">
        <v>13113</v>
      </c>
      <c r="N117" s="19" t="s">
        <v>5278</v>
      </c>
      <c r="O117" s="19" t="s">
        <v>12935</v>
      </c>
    </row>
    <row r="118" spans="1:15">
      <c r="A118" s="19">
        <v>60091</v>
      </c>
      <c r="B118" s="19" t="s">
        <v>10565</v>
      </c>
      <c r="C118" s="19" t="s">
        <v>17212</v>
      </c>
      <c r="D118" s="19" t="str">
        <f t="shared" si="1"/>
        <v>60091E</v>
      </c>
      <c r="E118" s="19" t="s">
        <v>16376</v>
      </c>
      <c r="F118" s="19" t="s">
        <v>10698</v>
      </c>
      <c r="G118" s="19" t="s">
        <v>612</v>
      </c>
      <c r="H118" s="19" t="s">
        <v>12307</v>
      </c>
      <c r="I118" s="1">
        <v>32989</v>
      </c>
      <c r="J118" s="19">
        <v>21</v>
      </c>
      <c r="K118" s="19" t="s">
        <v>0</v>
      </c>
      <c r="L118" s="1">
        <v>38338</v>
      </c>
      <c r="M118" s="19" t="s">
        <v>14340</v>
      </c>
      <c r="N118" s="19" t="s">
        <v>17211</v>
      </c>
      <c r="O118" s="19" t="s">
        <v>12318</v>
      </c>
    </row>
    <row r="119" spans="1:15">
      <c r="A119" s="19">
        <v>60092</v>
      </c>
      <c r="B119" s="19" t="s">
        <v>11748</v>
      </c>
      <c r="C119" s="19" t="s">
        <v>17210</v>
      </c>
      <c r="D119" s="19" t="str">
        <f t="shared" si="1"/>
        <v>60092A</v>
      </c>
      <c r="E119" s="19" t="s">
        <v>12313</v>
      </c>
      <c r="F119" s="19" t="s">
        <v>11526</v>
      </c>
      <c r="G119" s="19" t="s">
        <v>612</v>
      </c>
      <c r="H119" s="19" t="s">
        <v>12307</v>
      </c>
      <c r="I119" s="1">
        <v>32591</v>
      </c>
      <c r="J119" s="19">
        <v>28.6</v>
      </c>
      <c r="K119" s="19" t="s">
        <v>0</v>
      </c>
      <c r="L119" s="1">
        <v>38338</v>
      </c>
      <c r="M119" s="19" t="s">
        <v>17209</v>
      </c>
      <c r="N119" s="19" t="s">
        <v>17208</v>
      </c>
      <c r="O119" s="19" t="s">
        <v>12318</v>
      </c>
    </row>
    <row r="120" spans="1:15">
      <c r="A120" s="19">
        <v>60093</v>
      </c>
      <c r="B120" s="19" t="s">
        <v>11748</v>
      </c>
      <c r="C120" s="19" t="s">
        <v>17207</v>
      </c>
      <c r="D120" s="19" t="str">
        <f t="shared" si="1"/>
        <v>60093A</v>
      </c>
      <c r="E120" s="19" t="s">
        <v>12313</v>
      </c>
      <c r="F120" s="19" t="s">
        <v>11157</v>
      </c>
      <c r="G120" s="19" t="s">
        <v>612</v>
      </c>
      <c r="H120" s="19" t="s">
        <v>12307</v>
      </c>
      <c r="I120" s="1">
        <v>30317</v>
      </c>
      <c r="J120" s="19">
        <v>5.8</v>
      </c>
      <c r="K120" s="19" t="s">
        <v>0</v>
      </c>
      <c r="L120" s="1">
        <v>38338</v>
      </c>
      <c r="M120" s="19" t="s">
        <v>13113</v>
      </c>
      <c r="O120" s="19" t="s">
        <v>15730</v>
      </c>
    </row>
    <row r="121" spans="1:15">
      <c r="A121" s="19">
        <v>60094</v>
      </c>
      <c r="B121" s="19" t="s">
        <v>11748</v>
      </c>
      <c r="C121" s="19" t="s">
        <v>5209</v>
      </c>
      <c r="D121" s="19" t="str">
        <f t="shared" si="1"/>
        <v>60094A</v>
      </c>
      <c r="E121" s="19" t="s">
        <v>12313</v>
      </c>
      <c r="F121" s="19" t="s">
        <v>11157</v>
      </c>
      <c r="G121" s="19" t="s">
        <v>612</v>
      </c>
      <c r="H121" s="19" t="s">
        <v>12307</v>
      </c>
      <c r="I121" s="1">
        <v>32051</v>
      </c>
      <c r="J121" s="19">
        <v>54.9</v>
      </c>
      <c r="K121" s="19" t="s">
        <v>0</v>
      </c>
      <c r="L121" s="1">
        <v>38338</v>
      </c>
      <c r="M121" s="19" t="s">
        <v>17206</v>
      </c>
      <c r="N121" s="19" t="s">
        <v>17205</v>
      </c>
      <c r="O121" s="19" t="s">
        <v>12318</v>
      </c>
    </row>
    <row r="122" spans="1:15">
      <c r="A122" s="19">
        <v>60095</v>
      </c>
      <c r="B122" s="19" t="s">
        <v>11748</v>
      </c>
      <c r="C122" s="19" t="s">
        <v>17204</v>
      </c>
      <c r="D122" s="19" t="str">
        <f t="shared" si="1"/>
        <v>60095A</v>
      </c>
      <c r="E122" s="19" t="s">
        <v>12313</v>
      </c>
      <c r="F122" s="19" t="s">
        <v>10881</v>
      </c>
      <c r="G122" s="19" t="s">
        <v>612</v>
      </c>
      <c r="H122" s="19" t="s">
        <v>12307</v>
      </c>
      <c r="I122" s="1">
        <v>32751</v>
      </c>
      <c r="J122" s="19">
        <v>28</v>
      </c>
      <c r="K122" s="19" t="s">
        <v>0</v>
      </c>
      <c r="L122" s="1">
        <v>39232</v>
      </c>
      <c r="M122" s="19" t="s">
        <v>16129</v>
      </c>
      <c r="N122" s="19" t="s">
        <v>17203</v>
      </c>
      <c r="O122" s="19" t="s">
        <v>12318</v>
      </c>
    </row>
    <row r="123" spans="1:15">
      <c r="A123" s="19">
        <v>60096</v>
      </c>
      <c r="B123" s="19" t="s">
        <v>10565</v>
      </c>
      <c r="C123" s="19" t="s">
        <v>17202</v>
      </c>
      <c r="D123" s="19" t="str">
        <f t="shared" si="1"/>
        <v>60096E</v>
      </c>
      <c r="E123" s="19" t="s">
        <v>16376</v>
      </c>
      <c r="F123" s="19" t="s">
        <v>10699</v>
      </c>
      <c r="G123" s="19" t="s">
        <v>612</v>
      </c>
      <c r="H123" s="19" t="s">
        <v>12307</v>
      </c>
      <c r="I123" s="1">
        <v>32632</v>
      </c>
      <c r="J123" s="19">
        <v>6</v>
      </c>
      <c r="K123" s="19" t="s">
        <v>243</v>
      </c>
      <c r="L123" s="1">
        <v>38338</v>
      </c>
      <c r="M123" s="19" t="s">
        <v>14340</v>
      </c>
      <c r="N123" s="19" t="s">
        <v>4954</v>
      </c>
      <c r="O123" s="19" t="s">
        <v>12318</v>
      </c>
    </row>
    <row r="124" spans="1:15">
      <c r="A124" s="19">
        <v>60097</v>
      </c>
      <c r="B124" s="19" t="s">
        <v>11748</v>
      </c>
      <c r="C124" s="19" t="s">
        <v>17201</v>
      </c>
      <c r="D124" s="19" t="str">
        <f t="shared" si="1"/>
        <v>60097A</v>
      </c>
      <c r="E124" s="19" t="s">
        <v>12313</v>
      </c>
      <c r="F124" s="19" t="s">
        <v>11478</v>
      </c>
      <c r="G124" s="19" t="s">
        <v>612</v>
      </c>
      <c r="H124" s="19" t="s">
        <v>12307</v>
      </c>
      <c r="I124" s="1">
        <v>34089</v>
      </c>
      <c r="J124" s="19">
        <v>6.4</v>
      </c>
      <c r="K124" s="19" t="s">
        <v>46</v>
      </c>
      <c r="L124" s="1">
        <v>41535</v>
      </c>
      <c r="M124" s="19" t="s">
        <v>13113</v>
      </c>
      <c r="N124" s="19" t="s">
        <v>4510</v>
      </c>
      <c r="O124" s="19" t="s">
        <v>12318</v>
      </c>
    </row>
    <row r="125" spans="1:15">
      <c r="A125" s="19">
        <v>60098</v>
      </c>
      <c r="B125" s="19" t="s">
        <v>10565</v>
      </c>
      <c r="C125" s="19" t="s">
        <v>17200</v>
      </c>
      <c r="D125" s="19" t="str">
        <f t="shared" si="1"/>
        <v>60098E</v>
      </c>
      <c r="E125" s="19" t="s">
        <v>16376</v>
      </c>
      <c r="F125" s="19" t="s">
        <v>10897</v>
      </c>
      <c r="G125" s="19" t="s">
        <v>612</v>
      </c>
      <c r="H125" s="19" t="s">
        <v>12307</v>
      </c>
      <c r="I125" s="1">
        <v>31726</v>
      </c>
      <c r="J125" s="19">
        <v>1.5</v>
      </c>
      <c r="K125" s="19" t="s">
        <v>243</v>
      </c>
      <c r="L125" s="1">
        <v>38338</v>
      </c>
      <c r="M125" s="19" t="s">
        <v>13113</v>
      </c>
      <c r="N125" s="19" t="s">
        <v>5278</v>
      </c>
      <c r="O125" s="19" t="s">
        <v>12935</v>
      </c>
    </row>
    <row r="126" spans="1:15">
      <c r="A126" s="19">
        <v>60099</v>
      </c>
      <c r="B126" s="19" t="s">
        <v>10565</v>
      </c>
      <c r="C126" s="19" t="s">
        <v>17199</v>
      </c>
      <c r="D126" s="19" t="str">
        <f t="shared" si="1"/>
        <v>60099E</v>
      </c>
      <c r="E126" s="19" t="s">
        <v>16376</v>
      </c>
      <c r="F126" s="19" t="s">
        <v>10846</v>
      </c>
      <c r="G126" s="19" t="s">
        <v>612</v>
      </c>
      <c r="H126" s="19" t="s">
        <v>12307</v>
      </c>
      <c r="I126" s="1">
        <v>31707</v>
      </c>
      <c r="J126" s="19">
        <v>2</v>
      </c>
      <c r="K126" s="19" t="s">
        <v>243</v>
      </c>
      <c r="L126" s="1">
        <v>38338</v>
      </c>
      <c r="M126" s="19" t="s">
        <v>13113</v>
      </c>
      <c r="N126" s="19" t="s">
        <v>5278</v>
      </c>
      <c r="O126" s="19" t="s">
        <v>12935</v>
      </c>
    </row>
    <row r="127" spans="1:15">
      <c r="A127" s="19">
        <v>60100</v>
      </c>
      <c r="B127" s="19" t="s">
        <v>10565</v>
      </c>
      <c r="C127" s="19" t="s">
        <v>17198</v>
      </c>
      <c r="D127" s="19" t="str">
        <f t="shared" si="1"/>
        <v>60100E</v>
      </c>
      <c r="E127" s="19" t="s">
        <v>16376</v>
      </c>
      <c r="F127" s="19" t="s">
        <v>1981</v>
      </c>
      <c r="G127" s="19" t="s">
        <v>612</v>
      </c>
      <c r="H127" s="19" t="s">
        <v>12307</v>
      </c>
      <c r="I127" s="1">
        <v>31378</v>
      </c>
      <c r="J127" s="19">
        <v>0.8</v>
      </c>
      <c r="K127" s="19" t="s">
        <v>243</v>
      </c>
      <c r="L127" s="1">
        <v>38338</v>
      </c>
      <c r="M127" s="19" t="s">
        <v>13113</v>
      </c>
      <c r="N127" s="19" t="s">
        <v>5278</v>
      </c>
      <c r="O127" s="19" t="s">
        <v>12935</v>
      </c>
    </row>
    <row r="128" spans="1:15">
      <c r="A128" s="19">
        <v>60101</v>
      </c>
      <c r="B128" s="19" t="s">
        <v>11748</v>
      </c>
      <c r="C128" s="19" t="s">
        <v>17197</v>
      </c>
      <c r="D128" s="19" t="str">
        <f t="shared" si="1"/>
        <v>60101A</v>
      </c>
      <c r="E128" s="19" t="s">
        <v>12313</v>
      </c>
      <c r="F128" s="19" t="s">
        <v>10911</v>
      </c>
      <c r="G128" s="19" t="s">
        <v>612</v>
      </c>
      <c r="H128" s="19" t="s">
        <v>12307</v>
      </c>
      <c r="I128" s="1">
        <v>31625</v>
      </c>
      <c r="J128" s="19">
        <v>6.6</v>
      </c>
      <c r="K128" s="19" t="s">
        <v>46</v>
      </c>
      <c r="L128" s="1">
        <v>38338</v>
      </c>
      <c r="M128" s="19" t="s">
        <v>926</v>
      </c>
      <c r="N128" s="19" t="s">
        <v>926</v>
      </c>
      <c r="O128" s="19" t="s">
        <v>12318</v>
      </c>
    </row>
    <row r="129" spans="1:15">
      <c r="A129" s="19">
        <v>60102</v>
      </c>
      <c r="B129" s="19" t="s">
        <v>11748</v>
      </c>
      <c r="C129" s="19" t="s">
        <v>17196</v>
      </c>
      <c r="D129" s="19" t="str">
        <f t="shared" si="1"/>
        <v>60102A</v>
      </c>
      <c r="E129" s="19" t="s">
        <v>12313</v>
      </c>
      <c r="F129" s="19" t="s">
        <v>10899</v>
      </c>
      <c r="G129" s="19" t="s">
        <v>612</v>
      </c>
      <c r="H129" s="19" t="s">
        <v>12307</v>
      </c>
      <c r="I129" s="1">
        <v>31408</v>
      </c>
      <c r="J129" s="19">
        <v>1.5</v>
      </c>
      <c r="K129" s="19" t="s">
        <v>46</v>
      </c>
      <c r="L129" s="1">
        <v>38338</v>
      </c>
      <c r="M129" s="19" t="s">
        <v>16120</v>
      </c>
      <c r="N129" s="19" t="s">
        <v>16120</v>
      </c>
      <c r="O129" s="19" t="s">
        <v>12318</v>
      </c>
    </row>
    <row r="130" spans="1:15">
      <c r="A130" s="19">
        <v>60103</v>
      </c>
      <c r="B130" s="19" t="s">
        <v>11748</v>
      </c>
      <c r="C130" s="19" t="s">
        <v>17195</v>
      </c>
      <c r="D130" s="19" t="str">
        <f t="shared" ref="D130:D193" si="2">CONCATENATE(A130,B130)</f>
        <v>60103A</v>
      </c>
      <c r="E130" s="19" t="s">
        <v>12313</v>
      </c>
      <c r="F130" s="19" t="s">
        <v>10847</v>
      </c>
      <c r="G130" s="19" t="s">
        <v>612</v>
      </c>
      <c r="H130" s="19" t="s">
        <v>12307</v>
      </c>
      <c r="I130" s="1">
        <v>30651</v>
      </c>
      <c r="J130" s="19">
        <v>2.6</v>
      </c>
      <c r="K130" s="19" t="s">
        <v>46</v>
      </c>
      <c r="L130" s="1">
        <v>38338</v>
      </c>
      <c r="M130" s="19" t="s">
        <v>16120</v>
      </c>
      <c r="N130" s="19" t="s">
        <v>17194</v>
      </c>
      <c r="O130" s="19" t="s">
        <v>12318</v>
      </c>
    </row>
    <row r="131" spans="1:15">
      <c r="A131" s="19">
        <v>60104</v>
      </c>
      <c r="B131" s="19" t="s">
        <v>11748</v>
      </c>
      <c r="C131" s="19" t="s">
        <v>17193</v>
      </c>
      <c r="D131" s="19" t="str">
        <f t="shared" si="2"/>
        <v>60104A</v>
      </c>
      <c r="E131" s="19" t="s">
        <v>12313</v>
      </c>
      <c r="F131" s="19" t="s">
        <v>11311</v>
      </c>
      <c r="G131" s="19" t="s">
        <v>612</v>
      </c>
      <c r="H131" s="19" t="s">
        <v>12307</v>
      </c>
      <c r="I131" s="1">
        <v>30286</v>
      </c>
      <c r="J131" s="19">
        <v>2</v>
      </c>
      <c r="K131" s="19" t="s">
        <v>46</v>
      </c>
      <c r="L131" s="1">
        <v>38338</v>
      </c>
      <c r="M131" s="19" t="s">
        <v>16120</v>
      </c>
      <c r="N131" s="19" t="s">
        <v>16120</v>
      </c>
      <c r="O131" s="19" t="s">
        <v>12318</v>
      </c>
    </row>
    <row r="132" spans="1:15">
      <c r="A132" s="19">
        <v>60105</v>
      </c>
      <c r="B132" s="19" t="s">
        <v>11748</v>
      </c>
      <c r="C132" s="19" t="s">
        <v>17192</v>
      </c>
      <c r="D132" s="19" t="str">
        <f t="shared" si="2"/>
        <v>60105A</v>
      </c>
      <c r="E132" s="19" t="s">
        <v>12313</v>
      </c>
      <c r="F132" s="19" t="s">
        <v>17191</v>
      </c>
      <c r="G132" s="19" t="s">
        <v>612</v>
      </c>
      <c r="H132" s="19" t="s">
        <v>12307</v>
      </c>
      <c r="I132" s="1">
        <v>32843</v>
      </c>
      <c r="J132" s="19">
        <v>5.4</v>
      </c>
      <c r="K132" s="19" t="s">
        <v>46</v>
      </c>
      <c r="L132" s="1">
        <v>38338</v>
      </c>
      <c r="M132" s="19" t="s">
        <v>13113</v>
      </c>
      <c r="N132" s="19" t="s">
        <v>16120</v>
      </c>
      <c r="O132" s="19" t="s">
        <v>12935</v>
      </c>
    </row>
    <row r="133" spans="1:15">
      <c r="A133" s="19">
        <v>60106</v>
      </c>
      <c r="B133" s="19" t="s">
        <v>11748</v>
      </c>
      <c r="C133" s="19" t="s">
        <v>17190</v>
      </c>
      <c r="D133" s="19" t="str">
        <f t="shared" si="2"/>
        <v>60106A</v>
      </c>
      <c r="E133" s="19" t="s">
        <v>12313</v>
      </c>
      <c r="F133" s="19" t="s">
        <v>10870</v>
      </c>
      <c r="G133" s="19" t="s">
        <v>612</v>
      </c>
      <c r="H133" s="19" t="s">
        <v>12307</v>
      </c>
      <c r="I133" s="1">
        <v>32469</v>
      </c>
      <c r="J133" s="19">
        <v>0.93</v>
      </c>
      <c r="K133" s="19" t="s">
        <v>243</v>
      </c>
      <c r="L133" s="1">
        <v>38338</v>
      </c>
      <c r="M133" s="19" t="s">
        <v>13113</v>
      </c>
      <c r="N133" s="19" t="s">
        <v>17189</v>
      </c>
      <c r="O133" s="19" t="s">
        <v>15730</v>
      </c>
    </row>
    <row r="134" spans="1:15">
      <c r="A134" s="19">
        <v>60107</v>
      </c>
      <c r="B134" s="19" t="s">
        <v>11748</v>
      </c>
      <c r="C134" s="19" t="s">
        <v>17188</v>
      </c>
      <c r="D134" s="19" t="str">
        <f t="shared" si="2"/>
        <v>60107A</v>
      </c>
      <c r="E134" s="19" t="s">
        <v>12313</v>
      </c>
      <c r="F134" s="19" t="s">
        <v>10912</v>
      </c>
      <c r="G134" s="19" t="s">
        <v>612</v>
      </c>
      <c r="H134" s="19" t="s">
        <v>12307</v>
      </c>
      <c r="I134" s="1">
        <v>30680</v>
      </c>
      <c r="J134" s="19">
        <v>5.0599999999999996</v>
      </c>
      <c r="K134" s="19" t="s">
        <v>46</v>
      </c>
      <c r="L134" s="1">
        <v>38338</v>
      </c>
      <c r="M134" s="19" t="s">
        <v>13113</v>
      </c>
      <c r="N134" s="19" t="s">
        <v>17188</v>
      </c>
      <c r="O134" s="19" t="s">
        <v>12318</v>
      </c>
    </row>
    <row r="135" spans="1:15">
      <c r="A135" s="19">
        <v>60108</v>
      </c>
      <c r="B135" s="19" t="s">
        <v>10565</v>
      </c>
      <c r="C135" s="19" t="s">
        <v>17187</v>
      </c>
      <c r="D135" s="19" t="str">
        <f t="shared" si="2"/>
        <v>60108E</v>
      </c>
      <c r="E135" s="19" t="s">
        <v>16376</v>
      </c>
      <c r="F135" s="19" t="s">
        <v>10912</v>
      </c>
      <c r="G135" s="19" t="s">
        <v>612</v>
      </c>
      <c r="H135" s="19" t="s">
        <v>12307</v>
      </c>
      <c r="I135" s="1">
        <v>32381</v>
      </c>
      <c r="J135" s="19">
        <v>1.74</v>
      </c>
      <c r="K135" s="19" t="s">
        <v>15256</v>
      </c>
      <c r="L135" s="1">
        <v>38338</v>
      </c>
      <c r="M135" s="19" t="s">
        <v>13113</v>
      </c>
      <c r="N135" s="19" t="s">
        <v>5278</v>
      </c>
      <c r="O135" s="19" t="s">
        <v>12577</v>
      </c>
    </row>
    <row r="136" spans="1:15">
      <c r="A136" s="19">
        <v>60109</v>
      </c>
      <c r="B136" s="19" t="s">
        <v>10565</v>
      </c>
      <c r="C136" s="19" t="s">
        <v>17186</v>
      </c>
      <c r="D136" s="19" t="str">
        <f t="shared" si="2"/>
        <v>60109E</v>
      </c>
      <c r="E136" s="19" t="s">
        <v>16376</v>
      </c>
      <c r="F136" s="19" t="s">
        <v>434</v>
      </c>
      <c r="G136" s="19" t="s">
        <v>612</v>
      </c>
      <c r="H136" s="19" t="s">
        <v>12307</v>
      </c>
      <c r="I136" s="1">
        <v>33037</v>
      </c>
      <c r="J136" s="19">
        <v>2</v>
      </c>
      <c r="K136" s="19" t="s">
        <v>243</v>
      </c>
      <c r="L136" s="1">
        <v>38338</v>
      </c>
      <c r="M136" s="19" t="s">
        <v>13113</v>
      </c>
      <c r="N136" s="19" t="s">
        <v>5278</v>
      </c>
      <c r="O136" s="19" t="s">
        <v>12935</v>
      </c>
    </row>
    <row r="137" spans="1:15">
      <c r="A137" s="19">
        <v>60110</v>
      </c>
      <c r="B137" s="19" t="s">
        <v>11748</v>
      </c>
      <c r="C137" s="19" t="s">
        <v>5093</v>
      </c>
      <c r="D137" s="19" t="str">
        <f t="shared" si="2"/>
        <v>60110A</v>
      </c>
      <c r="E137" s="19" t="s">
        <v>12313</v>
      </c>
      <c r="F137" s="19" t="s">
        <v>11491</v>
      </c>
      <c r="G137" s="19" t="s">
        <v>612</v>
      </c>
      <c r="H137" s="19" t="s">
        <v>12307</v>
      </c>
      <c r="I137" s="1">
        <v>32524</v>
      </c>
      <c r="J137" s="19">
        <v>22</v>
      </c>
      <c r="K137" s="19" t="s">
        <v>16572</v>
      </c>
      <c r="L137" s="1">
        <v>38338</v>
      </c>
      <c r="M137" s="19" t="s">
        <v>17185</v>
      </c>
      <c r="N137" s="19" t="s">
        <v>5094</v>
      </c>
      <c r="O137" s="19" t="s">
        <v>12318</v>
      </c>
    </row>
    <row r="138" spans="1:15">
      <c r="A138" s="19">
        <v>60111</v>
      </c>
      <c r="B138" s="19" t="s">
        <v>11748</v>
      </c>
      <c r="C138" s="19" t="s">
        <v>17184</v>
      </c>
      <c r="D138" s="19" t="str">
        <f t="shared" si="2"/>
        <v>60111A</v>
      </c>
      <c r="E138" s="19" t="s">
        <v>12313</v>
      </c>
      <c r="F138" s="19" t="s">
        <v>10762</v>
      </c>
      <c r="G138" s="19" t="s">
        <v>612</v>
      </c>
      <c r="H138" s="19" t="s">
        <v>12307</v>
      </c>
      <c r="I138" s="1">
        <v>32397</v>
      </c>
      <c r="J138" s="19">
        <v>2.2000000000000002</v>
      </c>
      <c r="K138" s="19" t="s">
        <v>3</v>
      </c>
      <c r="L138" s="1">
        <v>38338</v>
      </c>
      <c r="M138" s="19" t="s">
        <v>13113</v>
      </c>
      <c r="N138" s="19" t="s">
        <v>5823</v>
      </c>
      <c r="O138" s="19" t="s">
        <v>12318</v>
      </c>
    </row>
    <row r="139" spans="1:15">
      <c r="A139" s="19">
        <v>60112</v>
      </c>
      <c r="B139" s="19" t="s">
        <v>11748</v>
      </c>
      <c r="C139" s="19" t="s">
        <v>17183</v>
      </c>
      <c r="D139" s="19" t="str">
        <f t="shared" si="2"/>
        <v>60112A</v>
      </c>
      <c r="E139" s="19" t="s">
        <v>12313</v>
      </c>
      <c r="F139" s="19" t="s">
        <v>10753</v>
      </c>
      <c r="G139" s="19" t="s">
        <v>612</v>
      </c>
      <c r="H139" s="19" t="s">
        <v>12307</v>
      </c>
      <c r="I139" s="1">
        <v>32387</v>
      </c>
      <c r="J139" s="19">
        <v>20</v>
      </c>
      <c r="K139" s="19" t="s">
        <v>3</v>
      </c>
      <c r="L139" s="1">
        <v>38338</v>
      </c>
      <c r="M139" s="19" t="s">
        <v>13113</v>
      </c>
      <c r="N139" s="19" t="s">
        <v>4359</v>
      </c>
      <c r="O139" s="19" t="s">
        <v>15730</v>
      </c>
    </row>
    <row r="140" spans="1:15">
      <c r="A140" s="19">
        <v>60113</v>
      </c>
      <c r="B140" s="19" t="s">
        <v>11748</v>
      </c>
      <c r="C140" s="19" t="s">
        <v>17182</v>
      </c>
      <c r="D140" s="19" t="str">
        <f t="shared" si="2"/>
        <v>60113A</v>
      </c>
      <c r="E140" s="19" t="s">
        <v>12313</v>
      </c>
      <c r="F140" s="19" t="s">
        <v>10753</v>
      </c>
      <c r="G140" s="19" t="s">
        <v>612</v>
      </c>
      <c r="H140" s="19" t="s">
        <v>12307</v>
      </c>
      <c r="I140" s="1">
        <v>32387</v>
      </c>
      <c r="J140" s="19">
        <v>10</v>
      </c>
      <c r="K140" s="19" t="s">
        <v>3</v>
      </c>
      <c r="L140" s="1">
        <v>38338</v>
      </c>
      <c r="M140" s="19" t="s">
        <v>13113</v>
      </c>
      <c r="N140" s="19" t="s">
        <v>4359</v>
      </c>
      <c r="O140" s="19" t="s">
        <v>12577</v>
      </c>
    </row>
    <row r="141" spans="1:15">
      <c r="A141" s="19">
        <v>60114</v>
      </c>
      <c r="B141" s="19" t="s">
        <v>11748</v>
      </c>
      <c r="C141" s="19" t="s">
        <v>17181</v>
      </c>
      <c r="D141" s="19" t="str">
        <f t="shared" si="2"/>
        <v>60114A</v>
      </c>
      <c r="E141" s="19" t="s">
        <v>12313</v>
      </c>
      <c r="F141" s="19" t="s">
        <v>10753</v>
      </c>
      <c r="G141" s="19" t="s">
        <v>612</v>
      </c>
      <c r="H141" s="19" t="s">
        <v>12307</v>
      </c>
      <c r="I141" s="1">
        <v>32478</v>
      </c>
      <c r="J141" s="19">
        <v>30</v>
      </c>
      <c r="K141" s="19" t="s">
        <v>3</v>
      </c>
      <c r="L141" s="1">
        <v>38338</v>
      </c>
      <c r="M141" s="19" t="s">
        <v>4359</v>
      </c>
      <c r="N141" s="19" t="s">
        <v>4359</v>
      </c>
      <c r="O141" s="19" t="s">
        <v>15730</v>
      </c>
    </row>
    <row r="142" spans="1:15">
      <c r="A142" s="19">
        <v>60115</v>
      </c>
      <c r="B142" s="19" t="s">
        <v>11748</v>
      </c>
      <c r="C142" s="19" t="s">
        <v>17180</v>
      </c>
      <c r="D142" s="19" t="str">
        <f t="shared" si="2"/>
        <v>60115A</v>
      </c>
      <c r="E142" s="19" t="s">
        <v>12313</v>
      </c>
      <c r="F142" s="19" t="s">
        <v>10753</v>
      </c>
      <c r="G142" s="19" t="s">
        <v>612</v>
      </c>
      <c r="H142" s="19" t="s">
        <v>12307</v>
      </c>
      <c r="I142" s="1">
        <v>32629</v>
      </c>
      <c r="J142" s="19">
        <v>20</v>
      </c>
      <c r="K142" s="19" t="s">
        <v>3</v>
      </c>
      <c r="L142" s="1">
        <v>38338</v>
      </c>
      <c r="M142" s="19" t="s">
        <v>4359</v>
      </c>
      <c r="N142" s="19" t="s">
        <v>4359</v>
      </c>
      <c r="O142" s="19" t="s">
        <v>12318</v>
      </c>
    </row>
    <row r="143" spans="1:15">
      <c r="A143" s="19">
        <v>60116</v>
      </c>
      <c r="B143" s="19" t="s">
        <v>11748</v>
      </c>
      <c r="C143" s="19" t="s">
        <v>17179</v>
      </c>
      <c r="D143" s="19" t="str">
        <f t="shared" si="2"/>
        <v>60116A</v>
      </c>
      <c r="E143" s="19" t="s">
        <v>12313</v>
      </c>
      <c r="F143" s="19" t="s">
        <v>10753</v>
      </c>
      <c r="G143" s="19" t="s">
        <v>612</v>
      </c>
      <c r="H143" s="19" t="s">
        <v>12307</v>
      </c>
      <c r="I143" s="1">
        <v>32629</v>
      </c>
      <c r="J143" s="19">
        <v>10</v>
      </c>
      <c r="K143" s="19" t="s">
        <v>3</v>
      </c>
      <c r="L143" s="1">
        <v>38338</v>
      </c>
      <c r="M143" s="19" t="s">
        <v>13113</v>
      </c>
      <c r="N143" s="19" t="s">
        <v>4359</v>
      </c>
      <c r="O143" s="19" t="s">
        <v>12577</v>
      </c>
    </row>
    <row r="144" spans="1:15">
      <c r="A144" s="19">
        <v>60117</v>
      </c>
      <c r="B144" s="19" t="s">
        <v>11748</v>
      </c>
      <c r="C144" s="19" t="s">
        <v>17178</v>
      </c>
      <c r="D144" s="19" t="str">
        <f t="shared" si="2"/>
        <v>60117A</v>
      </c>
      <c r="E144" s="19" t="s">
        <v>12313</v>
      </c>
      <c r="F144" s="19" t="s">
        <v>10753</v>
      </c>
      <c r="G144" s="19" t="s">
        <v>612</v>
      </c>
      <c r="H144" s="19" t="s">
        <v>12307</v>
      </c>
      <c r="I144" s="1">
        <v>30742</v>
      </c>
      <c r="J144" s="19">
        <v>80</v>
      </c>
      <c r="K144" s="19" t="s">
        <v>3</v>
      </c>
      <c r="L144" s="1">
        <v>38338</v>
      </c>
      <c r="M144" s="19" t="s">
        <v>4359</v>
      </c>
      <c r="N144" s="19" t="s">
        <v>4359</v>
      </c>
      <c r="O144" s="19" t="s">
        <v>12318</v>
      </c>
    </row>
    <row r="145" spans="1:15">
      <c r="A145" s="19">
        <v>60118</v>
      </c>
      <c r="B145" s="19" t="s">
        <v>11748</v>
      </c>
      <c r="C145" s="19" t="s">
        <v>17177</v>
      </c>
      <c r="D145" s="19" t="str">
        <f t="shared" si="2"/>
        <v>60118A</v>
      </c>
      <c r="E145" s="19" t="s">
        <v>12313</v>
      </c>
      <c r="F145" s="19" t="s">
        <v>10698</v>
      </c>
      <c r="G145" s="19" t="s">
        <v>612</v>
      </c>
      <c r="H145" s="19" t="s">
        <v>12307</v>
      </c>
      <c r="I145" s="1">
        <v>31138</v>
      </c>
      <c r="J145" s="19">
        <v>10.9</v>
      </c>
      <c r="K145" s="19" t="s">
        <v>4</v>
      </c>
      <c r="L145" s="1">
        <v>38338</v>
      </c>
      <c r="M145" s="19" t="s">
        <v>13113</v>
      </c>
      <c r="N145" s="19" t="s">
        <v>13451</v>
      </c>
      <c r="O145" s="19" t="s">
        <v>12318</v>
      </c>
    </row>
    <row r="146" spans="1:15">
      <c r="A146" s="19">
        <v>60119</v>
      </c>
      <c r="B146" s="19" t="s">
        <v>10565</v>
      </c>
      <c r="C146" s="19" t="s">
        <v>17176</v>
      </c>
      <c r="D146" s="19" t="str">
        <f t="shared" si="2"/>
        <v>60119E</v>
      </c>
      <c r="E146" s="19" t="s">
        <v>16376</v>
      </c>
      <c r="F146" s="19" t="s">
        <v>10699</v>
      </c>
      <c r="G146" s="19" t="s">
        <v>612</v>
      </c>
      <c r="H146" s="19" t="s">
        <v>12307</v>
      </c>
      <c r="I146" s="1">
        <v>31148</v>
      </c>
      <c r="J146" s="19">
        <v>4.05</v>
      </c>
      <c r="K146" s="19" t="s">
        <v>4</v>
      </c>
      <c r="L146" s="1">
        <v>38338</v>
      </c>
      <c r="M146" s="19" t="s">
        <v>13113</v>
      </c>
      <c r="N146" s="19" t="s">
        <v>17172</v>
      </c>
      <c r="O146" s="19" t="s">
        <v>12577</v>
      </c>
    </row>
    <row r="147" spans="1:15">
      <c r="A147" s="19">
        <v>60120</v>
      </c>
      <c r="B147" s="19" t="s">
        <v>10565</v>
      </c>
      <c r="C147" s="19" t="s">
        <v>17175</v>
      </c>
      <c r="D147" s="19" t="str">
        <f t="shared" si="2"/>
        <v>60120E</v>
      </c>
      <c r="E147" s="19" t="s">
        <v>16376</v>
      </c>
      <c r="F147" s="19" t="s">
        <v>10699</v>
      </c>
      <c r="G147" s="19" t="s">
        <v>612</v>
      </c>
      <c r="H147" s="19" t="s">
        <v>12307</v>
      </c>
      <c r="I147" s="1">
        <v>31778</v>
      </c>
      <c r="J147" s="19">
        <v>19</v>
      </c>
      <c r="K147" s="19" t="s">
        <v>4</v>
      </c>
      <c r="L147" s="1">
        <v>38338</v>
      </c>
      <c r="M147" s="19" t="s">
        <v>13113</v>
      </c>
      <c r="N147" s="19" t="s">
        <v>17172</v>
      </c>
      <c r="O147" s="19" t="s">
        <v>12577</v>
      </c>
    </row>
    <row r="148" spans="1:15">
      <c r="A148" s="19">
        <v>60121</v>
      </c>
      <c r="B148" s="19" t="s">
        <v>10565</v>
      </c>
      <c r="C148" s="19" t="s">
        <v>17174</v>
      </c>
      <c r="D148" s="19" t="str">
        <f t="shared" si="2"/>
        <v>60121E</v>
      </c>
      <c r="E148" s="19" t="s">
        <v>16376</v>
      </c>
      <c r="F148" s="19" t="s">
        <v>10698</v>
      </c>
      <c r="G148" s="19" t="s">
        <v>612</v>
      </c>
      <c r="H148" s="19" t="s">
        <v>12307</v>
      </c>
      <c r="I148" s="1">
        <v>31148</v>
      </c>
      <c r="J148" s="19">
        <v>18.96</v>
      </c>
      <c r="K148" s="19" t="s">
        <v>4</v>
      </c>
      <c r="L148" s="1">
        <v>38338</v>
      </c>
      <c r="M148" s="19" t="s">
        <v>13113</v>
      </c>
      <c r="N148" s="19" t="s">
        <v>5278</v>
      </c>
      <c r="O148" s="19" t="s">
        <v>12935</v>
      </c>
    </row>
    <row r="149" spans="1:15">
      <c r="A149" s="19">
        <v>60122</v>
      </c>
      <c r="B149" s="19" t="s">
        <v>10565</v>
      </c>
      <c r="C149" s="19" t="s">
        <v>17173</v>
      </c>
      <c r="D149" s="19" t="str">
        <f t="shared" si="2"/>
        <v>60122E</v>
      </c>
      <c r="E149" s="19" t="s">
        <v>16376</v>
      </c>
      <c r="F149" s="19" t="s">
        <v>10699</v>
      </c>
      <c r="G149" s="19" t="s">
        <v>612</v>
      </c>
      <c r="H149" s="19" t="s">
        <v>12307</v>
      </c>
      <c r="I149" s="1">
        <v>31778</v>
      </c>
      <c r="J149" s="19">
        <v>19</v>
      </c>
      <c r="K149" s="19" t="s">
        <v>4</v>
      </c>
      <c r="L149" s="1">
        <v>38338</v>
      </c>
      <c r="M149" s="19" t="s">
        <v>14340</v>
      </c>
      <c r="N149" s="19" t="s">
        <v>17172</v>
      </c>
      <c r="O149" s="19" t="s">
        <v>12935</v>
      </c>
    </row>
    <row r="150" spans="1:15">
      <c r="A150" s="19">
        <v>60123</v>
      </c>
      <c r="B150" s="19" t="s">
        <v>10565</v>
      </c>
      <c r="C150" s="19" t="s">
        <v>17171</v>
      </c>
      <c r="D150" s="19" t="str">
        <f t="shared" si="2"/>
        <v>60123E</v>
      </c>
      <c r="E150" s="19" t="s">
        <v>16376</v>
      </c>
      <c r="F150" s="19" t="s">
        <v>10699</v>
      </c>
      <c r="G150" s="19" t="s">
        <v>612</v>
      </c>
      <c r="H150" s="19" t="s">
        <v>12307</v>
      </c>
      <c r="I150" s="1">
        <v>30690</v>
      </c>
      <c r="J150" s="19">
        <v>8.48</v>
      </c>
      <c r="K150" s="19" t="s">
        <v>4</v>
      </c>
      <c r="L150" s="1">
        <v>38338</v>
      </c>
      <c r="M150" s="19" t="s">
        <v>13113</v>
      </c>
      <c r="N150" s="19" t="s">
        <v>5278</v>
      </c>
      <c r="O150" s="19" t="s">
        <v>12577</v>
      </c>
    </row>
    <row r="151" spans="1:15">
      <c r="A151" s="19">
        <v>60124</v>
      </c>
      <c r="B151" s="19" t="s">
        <v>11748</v>
      </c>
      <c r="C151" s="19" t="s">
        <v>17170</v>
      </c>
      <c r="D151" s="19" t="str">
        <f t="shared" si="2"/>
        <v>60124A</v>
      </c>
      <c r="E151" s="19" t="s">
        <v>12313</v>
      </c>
      <c r="F151" s="19" t="s">
        <v>14399</v>
      </c>
      <c r="G151" s="19" t="s">
        <v>612</v>
      </c>
      <c r="H151" s="19" t="s">
        <v>12307</v>
      </c>
      <c r="I151" s="1">
        <v>39141</v>
      </c>
      <c r="J151" s="19">
        <v>38</v>
      </c>
      <c r="K151" s="19" t="s">
        <v>4</v>
      </c>
      <c r="L151" s="1">
        <v>38338</v>
      </c>
      <c r="M151" s="19" t="s">
        <v>13113</v>
      </c>
      <c r="N151" s="19" t="s">
        <v>17169</v>
      </c>
      <c r="O151" s="19" t="s">
        <v>12318</v>
      </c>
    </row>
    <row r="152" spans="1:15">
      <c r="A152" s="19">
        <v>60125</v>
      </c>
      <c r="B152" s="19" t="s">
        <v>10565</v>
      </c>
      <c r="C152" s="19" t="s">
        <v>17168</v>
      </c>
      <c r="D152" s="19" t="str">
        <f t="shared" si="2"/>
        <v>60125E</v>
      </c>
      <c r="E152" s="19" t="s">
        <v>16376</v>
      </c>
      <c r="F152" s="19" t="s">
        <v>10699</v>
      </c>
      <c r="G152" s="19" t="s">
        <v>612</v>
      </c>
      <c r="H152" s="19" t="s">
        <v>12307</v>
      </c>
      <c r="I152" s="1">
        <v>32874</v>
      </c>
      <c r="J152" s="19">
        <v>10</v>
      </c>
      <c r="K152" s="19" t="s">
        <v>4</v>
      </c>
      <c r="L152" s="1">
        <v>38338</v>
      </c>
      <c r="M152" s="19" t="s">
        <v>14340</v>
      </c>
      <c r="N152" s="19" t="s">
        <v>17155</v>
      </c>
      <c r="O152" s="19" t="s">
        <v>12318</v>
      </c>
    </row>
    <row r="153" spans="1:15">
      <c r="A153" s="19">
        <v>60126</v>
      </c>
      <c r="B153" s="19" t="s">
        <v>10565</v>
      </c>
      <c r="C153" s="19" t="s">
        <v>17167</v>
      </c>
      <c r="D153" s="19" t="str">
        <f t="shared" si="2"/>
        <v>60126E</v>
      </c>
      <c r="E153" s="19" t="s">
        <v>16376</v>
      </c>
      <c r="F153" s="19" t="s">
        <v>10698</v>
      </c>
      <c r="G153" s="19" t="s">
        <v>612</v>
      </c>
      <c r="H153" s="19" t="s">
        <v>12307</v>
      </c>
      <c r="I153" s="1">
        <v>32143</v>
      </c>
      <c r="J153" s="19">
        <v>43.1</v>
      </c>
      <c r="K153" s="19" t="s">
        <v>4</v>
      </c>
      <c r="L153" s="1">
        <v>38338</v>
      </c>
      <c r="M153" s="19" t="s">
        <v>13113</v>
      </c>
      <c r="N153" s="19" t="s">
        <v>5876</v>
      </c>
      <c r="O153" s="19" t="s">
        <v>12577</v>
      </c>
    </row>
    <row r="154" spans="1:15">
      <c r="A154" s="19">
        <v>60127</v>
      </c>
      <c r="B154" s="19" t="s">
        <v>10565</v>
      </c>
      <c r="C154" s="19" t="s">
        <v>17166</v>
      </c>
      <c r="D154" s="19" t="str">
        <f t="shared" si="2"/>
        <v>60127E</v>
      </c>
      <c r="E154" s="19" t="s">
        <v>16376</v>
      </c>
      <c r="F154" s="19" t="s">
        <v>10698</v>
      </c>
      <c r="G154" s="19" t="s">
        <v>612</v>
      </c>
      <c r="H154" s="19" t="s">
        <v>12307</v>
      </c>
      <c r="I154" s="1">
        <v>32234</v>
      </c>
      <c r="J154" s="19">
        <v>30</v>
      </c>
      <c r="K154" s="19" t="s">
        <v>4</v>
      </c>
      <c r="L154" s="1">
        <v>38338</v>
      </c>
      <c r="M154" s="19" t="s">
        <v>13113</v>
      </c>
      <c r="N154" s="19" t="s">
        <v>5278</v>
      </c>
      <c r="O154" s="19" t="s">
        <v>12935</v>
      </c>
    </row>
    <row r="155" spans="1:15">
      <c r="A155" s="19">
        <v>60128</v>
      </c>
      <c r="B155" s="19" t="s">
        <v>10565</v>
      </c>
      <c r="C155" s="19" t="s">
        <v>17165</v>
      </c>
      <c r="D155" s="19" t="str">
        <f t="shared" si="2"/>
        <v>60128E</v>
      </c>
      <c r="E155" s="19" t="s">
        <v>16376</v>
      </c>
      <c r="F155" s="19" t="s">
        <v>10698</v>
      </c>
      <c r="G155" s="19" t="s">
        <v>612</v>
      </c>
      <c r="H155" s="19" t="s">
        <v>12307</v>
      </c>
      <c r="I155" s="1">
        <v>32875</v>
      </c>
      <c r="J155" s="19">
        <v>11.9</v>
      </c>
      <c r="K155" s="19" t="s">
        <v>4</v>
      </c>
      <c r="L155" s="1">
        <v>38338</v>
      </c>
      <c r="M155" s="19" t="s">
        <v>13113</v>
      </c>
      <c r="N155" s="19" t="s">
        <v>5278</v>
      </c>
      <c r="O155" s="19" t="s">
        <v>12935</v>
      </c>
    </row>
    <row r="156" spans="1:15">
      <c r="A156" s="19">
        <v>60129</v>
      </c>
      <c r="B156" s="19" t="s">
        <v>10565</v>
      </c>
      <c r="C156" s="19" t="s">
        <v>17164</v>
      </c>
      <c r="D156" s="19" t="str">
        <f t="shared" si="2"/>
        <v>60129E</v>
      </c>
      <c r="E156" s="19" t="s">
        <v>16376</v>
      </c>
      <c r="F156" s="19" t="s">
        <v>10699</v>
      </c>
      <c r="G156" s="19" t="s">
        <v>612</v>
      </c>
      <c r="H156" s="19" t="s">
        <v>12307</v>
      </c>
      <c r="I156" s="1">
        <v>33239</v>
      </c>
      <c r="J156" s="19">
        <v>15</v>
      </c>
      <c r="K156" s="19" t="s">
        <v>4</v>
      </c>
      <c r="L156" s="1">
        <v>38338</v>
      </c>
      <c r="M156" s="19" t="s">
        <v>13113</v>
      </c>
      <c r="N156" s="19" t="s">
        <v>5876</v>
      </c>
      <c r="O156" s="19" t="s">
        <v>12577</v>
      </c>
    </row>
    <row r="157" spans="1:15">
      <c r="A157" s="19">
        <v>60130</v>
      </c>
      <c r="B157" s="19" t="s">
        <v>10565</v>
      </c>
      <c r="C157" s="19" t="s">
        <v>17163</v>
      </c>
      <c r="D157" s="19" t="str">
        <f t="shared" si="2"/>
        <v>60130E</v>
      </c>
      <c r="E157" s="19" t="s">
        <v>16376</v>
      </c>
      <c r="F157" s="19" t="s">
        <v>10699</v>
      </c>
      <c r="G157" s="19" t="s">
        <v>612</v>
      </c>
      <c r="H157" s="19" t="s">
        <v>12307</v>
      </c>
      <c r="I157" s="1">
        <v>31413</v>
      </c>
      <c r="J157" s="19">
        <v>144.1</v>
      </c>
      <c r="K157" s="19" t="s">
        <v>4</v>
      </c>
      <c r="L157" s="1">
        <v>38338</v>
      </c>
      <c r="M157" s="19" t="s">
        <v>13113</v>
      </c>
      <c r="N157" s="19" t="s">
        <v>5876</v>
      </c>
      <c r="O157" s="19" t="s">
        <v>12577</v>
      </c>
    </row>
    <row r="158" spans="1:15">
      <c r="A158" s="19">
        <v>60131</v>
      </c>
      <c r="B158" s="19" t="s">
        <v>10565</v>
      </c>
      <c r="C158" s="19" t="s">
        <v>17162</v>
      </c>
      <c r="D158" s="19" t="str">
        <f t="shared" si="2"/>
        <v>60131E</v>
      </c>
      <c r="E158" s="19" t="s">
        <v>16376</v>
      </c>
      <c r="F158" s="19" t="s">
        <v>10698</v>
      </c>
      <c r="G158" s="19" t="s">
        <v>612</v>
      </c>
      <c r="H158" s="19" t="s">
        <v>12307</v>
      </c>
      <c r="I158" s="1">
        <v>31782</v>
      </c>
      <c r="J158" s="19">
        <v>10.8</v>
      </c>
      <c r="K158" s="19" t="s">
        <v>4</v>
      </c>
      <c r="L158" s="1">
        <v>38338</v>
      </c>
      <c r="M158" s="19" t="s">
        <v>13113</v>
      </c>
      <c r="N158" s="19" t="s">
        <v>5876</v>
      </c>
      <c r="O158" s="19" t="s">
        <v>12577</v>
      </c>
    </row>
    <row r="159" spans="1:15">
      <c r="A159" s="19">
        <v>60132</v>
      </c>
      <c r="B159" s="19" t="s">
        <v>10565</v>
      </c>
      <c r="C159" s="19" t="s">
        <v>17161</v>
      </c>
      <c r="D159" s="19" t="str">
        <f t="shared" si="2"/>
        <v>60132E</v>
      </c>
      <c r="E159" s="19" t="s">
        <v>16376</v>
      </c>
      <c r="F159" s="19" t="s">
        <v>10698</v>
      </c>
      <c r="G159" s="19" t="s">
        <v>612</v>
      </c>
      <c r="H159" s="19" t="s">
        <v>12307</v>
      </c>
      <c r="I159" s="1">
        <v>32234</v>
      </c>
      <c r="J159" s="19">
        <v>30.4</v>
      </c>
      <c r="K159" s="19" t="s">
        <v>4</v>
      </c>
      <c r="L159" s="1">
        <v>38338</v>
      </c>
      <c r="M159" s="19" t="s">
        <v>13113</v>
      </c>
      <c r="N159" s="19" t="s">
        <v>5278</v>
      </c>
      <c r="O159" s="19" t="s">
        <v>12935</v>
      </c>
    </row>
    <row r="160" spans="1:15">
      <c r="A160" s="19">
        <v>60133</v>
      </c>
      <c r="B160" s="19" t="s">
        <v>10565</v>
      </c>
      <c r="C160" s="19" t="s">
        <v>17160</v>
      </c>
      <c r="D160" s="19" t="str">
        <f t="shared" si="2"/>
        <v>60133E</v>
      </c>
      <c r="E160" s="19" t="s">
        <v>16376</v>
      </c>
      <c r="F160" s="19" t="s">
        <v>10698</v>
      </c>
      <c r="G160" s="19" t="s">
        <v>612</v>
      </c>
      <c r="H160" s="19" t="s">
        <v>12307</v>
      </c>
      <c r="I160" s="1">
        <v>32204</v>
      </c>
      <c r="J160" s="19">
        <v>5.9</v>
      </c>
      <c r="K160" s="19" t="s">
        <v>4</v>
      </c>
      <c r="L160" s="1">
        <v>38338</v>
      </c>
      <c r="M160" s="19" t="s">
        <v>13113</v>
      </c>
      <c r="N160" s="19" t="s">
        <v>5876</v>
      </c>
      <c r="O160" s="19" t="s">
        <v>12577</v>
      </c>
    </row>
    <row r="161" spans="1:15">
      <c r="A161" s="19">
        <v>60134</v>
      </c>
      <c r="B161" s="19" t="s">
        <v>10565</v>
      </c>
      <c r="C161" s="19" t="s">
        <v>17159</v>
      </c>
      <c r="D161" s="19" t="str">
        <f t="shared" si="2"/>
        <v>60134E</v>
      </c>
      <c r="E161" s="19" t="s">
        <v>16376</v>
      </c>
      <c r="F161" s="19" t="s">
        <v>10698</v>
      </c>
      <c r="G161" s="19" t="s">
        <v>612</v>
      </c>
      <c r="H161" s="19" t="s">
        <v>12307</v>
      </c>
      <c r="I161" s="1">
        <v>32234</v>
      </c>
      <c r="J161" s="19">
        <v>19.899999999999999</v>
      </c>
      <c r="K161" s="19" t="s">
        <v>4</v>
      </c>
      <c r="L161" s="1">
        <v>38338</v>
      </c>
      <c r="M161" s="19" t="s">
        <v>13113</v>
      </c>
      <c r="N161" s="19" t="s">
        <v>5278</v>
      </c>
      <c r="O161" s="19" t="s">
        <v>12935</v>
      </c>
    </row>
    <row r="162" spans="1:15">
      <c r="A162" s="19">
        <v>60135</v>
      </c>
      <c r="B162" s="19" t="s">
        <v>10565</v>
      </c>
      <c r="C162" s="19" t="s">
        <v>17158</v>
      </c>
      <c r="D162" s="19" t="str">
        <f t="shared" si="2"/>
        <v>60135E</v>
      </c>
      <c r="E162" s="19" t="s">
        <v>16376</v>
      </c>
      <c r="F162" s="19" t="s">
        <v>10699</v>
      </c>
      <c r="G162" s="19" t="s">
        <v>612</v>
      </c>
      <c r="H162" s="19" t="s">
        <v>12307</v>
      </c>
      <c r="I162" s="1">
        <v>32874</v>
      </c>
      <c r="J162" s="19">
        <v>0.7</v>
      </c>
      <c r="K162" s="19" t="s">
        <v>4</v>
      </c>
      <c r="L162" s="1">
        <v>38338</v>
      </c>
      <c r="M162" s="19" t="s">
        <v>14340</v>
      </c>
      <c r="N162" s="19" t="s">
        <v>17155</v>
      </c>
      <c r="O162" s="19" t="s">
        <v>12318</v>
      </c>
    </row>
    <row r="163" spans="1:15">
      <c r="A163" s="19">
        <v>60136</v>
      </c>
      <c r="B163" s="19" t="s">
        <v>10565</v>
      </c>
      <c r="C163" s="19" t="s">
        <v>17157</v>
      </c>
      <c r="D163" s="19" t="str">
        <f t="shared" si="2"/>
        <v>60136E</v>
      </c>
      <c r="E163" s="19" t="s">
        <v>16376</v>
      </c>
      <c r="F163" s="19" t="s">
        <v>10699</v>
      </c>
      <c r="G163" s="19" t="s">
        <v>612</v>
      </c>
      <c r="H163" s="19" t="s">
        <v>12307</v>
      </c>
      <c r="I163" s="1">
        <v>33239</v>
      </c>
      <c r="J163" s="19">
        <v>6.5</v>
      </c>
      <c r="K163" s="19" t="s">
        <v>4</v>
      </c>
      <c r="L163" s="1">
        <v>38338</v>
      </c>
      <c r="M163" s="19" t="s">
        <v>14340</v>
      </c>
      <c r="N163" s="19" t="s">
        <v>17155</v>
      </c>
      <c r="O163" s="19" t="s">
        <v>12318</v>
      </c>
    </row>
    <row r="164" spans="1:15">
      <c r="A164" s="19">
        <v>60137</v>
      </c>
      <c r="B164" s="19" t="s">
        <v>10565</v>
      </c>
      <c r="C164" s="19" t="s">
        <v>17156</v>
      </c>
      <c r="D164" s="19" t="str">
        <f t="shared" si="2"/>
        <v>60137E</v>
      </c>
      <c r="E164" s="19" t="s">
        <v>16376</v>
      </c>
      <c r="F164" s="19" t="s">
        <v>10699</v>
      </c>
      <c r="G164" s="19" t="s">
        <v>612</v>
      </c>
      <c r="H164" s="19" t="s">
        <v>12307</v>
      </c>
      <c r="I164" s="1">
        <v>33239</v>
      </c>
      <c r="J164" s="19">
        <v>1.5</v>
      </c>
      <c r="K164" s="19" t="s">
        <v>4</v>
      </c>
      <c r="L164" s="1">
        <v>38338</v>
      </c>
      <c r="M164" s="19" t="s">
        <v>14340</v>
      </c>
      <c r="N164" s="19" t="s">
        <v>17155</v>
      </c>
      <c r="O164" s="19" t="s">
        <v>12318</v>
      </c>
    </row>
    <row r="165" spans="1:15">
      <c r="A165" s="19">
        <v>60138</v>
      </c>
      <c r="B165" s="19" t="s">
        <v>11748</v>
      </c>
      <c r="C165" s="19" t="s">
        <v>17154</v>
      </c>
      <c r="D165" s="19" t="str">
        <f t="shared" si="2"/>
        <v>60138A</v>
      </c>
      <c r="E165" s="19" t="s">
        <v>12313</v>
      </c>
      <c r="F165" s="19" t="s">
        <v>17153</v>
      </c>
      <c r="G165" s="19" t="s">
        <v>612</v>
      </c>
      <c r="H165" s="19" t="s">
        <v>12307</v>
      </c>
      <c r="I165" s="1">
        <v>31868</v>
      </c>
      <c r="J165" s="19">
        <v>34.1</v>
      </c>
      <c r="K165" s="19" t="s">
        <v>4</v>
      </c>
      <c r="L165" s="1">
        <v>38338</v>
      </c>
      <c r="M165" s="19" t="s">
        <v>13113</v>
      </c>
      <c r="N165" s="19" t="s">
        <v>17152</v>
      </c>
      <c r="O165" s="19" t="s">
        <v>12318</v>
      </c>
    </row>
    <row r="166" spans="1:15">
      <c r="A166" s="19">
        <v>60139</v>
      </c>
      <c r="B166" s="19" t="s">
        <v>10565</v>
      </c>
      <c r="C166" s="19" t="s">
        <v>8865</v>
      </c>
      <c r="D166" s="19" t="str">
        <f t="shared" si="2"/>
        <v>60139E</v>
      </c>
      <c r="E166" s="19" t="s">
        <v>16376</v>
      </c>
      <c r="F166" s="19" t="s">
        <v>10713</v>
      </c>
      <c r="G166" s="19" t="s">
        <v>612</v>
      </c>
      <c r="H166" s="19" t="s">
        <v>12307</v>
      </c>
      <c r="I166" s="1">
        <v>32308</v>
      </c>
      <c r="J166" s="19">
        <v>16</v>
      </c>
      <c r="K166" s="19" t="s">
        <v>4</v>
      </c>
      <c r="L166" s="1">
        <v>38338</v>
      </c>
      <c r="M166" s="19" t="s">
        <v>14340</v>
      </c>
      <c r="N166" s="19" t="s">
        <v>4695</v>
      </c>
      <c r="O166" s="19" t="s">
        <v>12318</v>
      </c>
    </row>
    <row r="167" spans="1:15">
      <c r="A167" s="19">
        <v>60140</v>
      </c>
      <c r="B167" s="19" t="s">
        <v>10565</v>
      </c>
      <c r="C167" s="19" t="s">
        <v>17151</v>
      </c>
      <c r="D167" s="19" t="str">
        <f t="shared" si="2"/>
        <v>60140E</v>
      </c>
      <c r="E167" s="19" t="s">
        <v>16376</v>
      </c>
      <c r="F167" s="19" t="s">
        <v>14399</v>
      </c>
      <c r="G167" s="19" t="s">
        <v>612</v>
      </c>
      <c r="H167" s="19" t="s">
        <v>12307</v>
      </c>
      <c r="I167" s="1">
        <v>31416</v>
      </c>
      <c r="J167" s="19">
        <v>15.5</v>
      </c>
      <c r="K167" s="19" t="s">
        <v>4</v>
      </c>
      <c r="L167" s="1">
        <v>38338</v>
      </c>
      <c r="M167" s="19" t="s">
        <v>13113</v>
      </c>
      <c r="N167" s="19" t="s">
        <v>17150</v>
      </c>
      <c r="O167" s="19" t="s">
        <v>15730</v>
      </c>
    </row>
    <row r="168" spans="1:15">
      <c r="A168" s="19">
        <v>60141</v>
      </c>
      <c r="B168" s="19" t="s">
        <v>10565</v>
      </c>
      <c r="C168" s="19" t="s">
        <v>17149</v>
      </c>
      <c r="D168" s="19" t="str">
        <f t="shared" si="2"/>
        <v>60141E</v>
      </c>
      <c r="E168" s="19" t="s">
        <v>16376</v>
      </c>
      <c r="F168" s="19" t="s">
        <v>10698</v>
      </c>
      <c r="G168" s="19" t="s">
        <v>612</v>
      </c>
      <c r="H168" s="19" t="s">
        <v>12307</v>
      </c>
      <c r="I168" s="1">
        <v>31139</v>
      </c>
      <c r="J168" s="19">
        <v>22</v>
      </c>
      <c r="K168" s="19" t="s">
        <v>4</v>
      </c>
      <c r="L168" s="1">
        <v>38338</v>
      </c>
      <c r="M168" s="19" t="s">
        <v>13113</v>
      </c>
      <c r="N168" s="19" t="s">
        <v>17148</v>
      </c>
      <c r="O168" s="19" t="s">
        <v>12935</v>
      </c>
    </row>
    <row r="169" spans="1:15">
      <c r="A169" s="19">
        <v>60142</v>
      </c>
      <c r="B169" s="19" t="s">
        <v>10565</v>
      </c>
      <c r="C169" s="19" t="s">
        <v>17147</v>
      </c>
      <c r="D169" s="19" t="str">
        <f t="shared" si="2"/>
        <v>60142E</v>
      </c>
      <c r="E169" s="19" t="s">
        <v>16376</v>
      </c>
      <c r="F169" s="19" t="s">
        <v>10698</v>
      </c>
      <c r="G169" s="19" t="s">
        <v>612</v>
      </c>
      <c r="H169" s="19" t="s">
        <v>12307</v>
      </c>
      <c r="I169" s="1">
        <v>30338</v>
      </c>
      <c r="J169" s="19">
        <v>5.76</v>
      </c>
      <c r="K169" s="19" t="s">
        <v>4</v>
      </c>
      <c r="L169" s="1">
        <v>38338</v>
      </c>
      <c r="M169" s="19" t="s">
        <v>13113</v>
      </c>
      <c r="N169" s="19" t="s">
        <v>13451</v>
      </c>
      <c r="O169" s="19" t="s">
        <v>12935</v>
      </c>
    </row>
    <row r="170" spans="1:15">
      <c r="A170" s="19">
        <v>60143</v>
      </c>
      <c r="B170" s="19" t="s">
        <v>10565</v>
      </c>
      <c r="C170" s="19" t="s">
        <v>17146</v>
      </c>
      <c r="D170" s="19" t="str">
        <f t="shared" si="2"/>
        <v>60143E</v>
      </c>
      <c r="E170" s="19" t="s">
        <v>16376</v>
      </c>
      <c r="F170" s="19" t="s">
        <v>10698</v>
      </c>
      <c r="G170" s="19" t="s">
        <v>612</v>
      </c>
      <c r="H170" s="19" t="s">
        <v>12307</v>
      </c>
      <c r="I170" s="1">
        <v>30338</v>
      </c>
      <c r="J170" s="19">
        <v>1.5</v>
      </c>
      <c r="K170" s="19" t="s">
        <v>4</v>
      </c>
      <c r="L170" s="1">
        <v>38338</v>
      </c>
      <c r="M170" s="19" t="s">
        <v>13113</v>
      </c>
      <c r="N170" s="19" t="s">
        <v>13451</v>
      </c>
      <c r="O170" s="19" t="s">
        <v>12935</v>
      </c>
    </row>
    <row r="171" spans="1:15">
      <c r="A171" s="19">
        <v>60144</v>
      </c>
      <c r="B171" s="19" t="s">
        <v>10565</v>
      </c>
      <c r="C171" s="19" t="s">
        <v>17145</v>
      </c>
      <c r="D171" s="19" t="str">
        <f t="shared" si="2"/>
        <v>60144E</v>
      </c>
      <c r="E171" s="19" t="s">
        <v>16376</v>
      </c>
      <c r="F171" s="19" t="s">
        <v>10698</v>
      </c>
      <c r="G171" s="19" t="s">
        <v>612</v>
      </c>
      <c r="H171" s="19" t="s">
        <v>12307</v>
      </c>
      <c r="I171" s="1">
        <v>30338</v>
      </c>
      <c r="J171" s="19">
        <v>6.5000000000000002E-2</v>
      </c>
      <c r="K171" s="19" t="s">
        <v>4</v>
      </c>
      <c r="L171" s="1">
        <v>38338</v>
      </c>
      <c r="M171" s="19" t="s">
        <v>13113</v>
      </c>
      <c r="N171" s="19" t="s">
        <v>13451</v>
      </c>
      <c r="O171" s="19" t="s">
        <v>12935</v>
      </c>
    </row>
    <row r="172" spans="1:15">
      <c r="A172" s="19">
        <v>60145</v>
      </c>
      <c r="B172" s="19" t="s">
        <v>10565</v>
      </c>
      <c r="C172" s="19" t="s">
        <v>17144</v>
      </c>
      <c r="D172" s="19" t="str">
        <f t="shared" si="2"/>
        <v>60145E</v>
      </c>
      <c r="E172" s="19" t="s">
        <v>16376</v>
      </c>
      <c r="F172" s="19" t="s">
        <v>10698</v>
      </c>
      <c r="G172" s="19" t="s">
        <v>612</v>
      </c>
      <c r="H172" s="19" t="s">
        <v>12307</v>
      </c>
      <c r="I172" s="1">
        <v>30338</v>
      </c>
      <c r="J172" s="19">
        <v>0.71499999999999997</v>
      </c>
      <c r="K172" s="19" t="s">
        <v>4</v>
      </c>
      <c r="L172" s="1">
        <v>38338</v>
      </c>
      <c r="M172" s="19" t="s">
        <v>13113</v>
      </c>
      <c r="N172" s="19" t="s">
        <v>13451</v>
      </c>
      <c r="O172" s="19" t="s">
        <v>12935</v>
      </c>
    </row>
    <row r="173" spans="1:15">
      <c r="A173" s="19">
        <v>60146</v>
      </c>
      <c r="B173" s="19" t="s">
        <v>10565</v>
      </c>
      <c r="C173" s="19" t="s">
        <v>17143</v>
      </c>
      <c r="D173" s="19" t="str">
        <f t="shared" si="2"/>
        <v>60146E</v>
      </c>
      <c r="E173" s="19" t="s">
        <v>16376</v>
      </c>
      <c r="F173" s="19" t="s">
        <v>10698</v>
      </c>
      <c r="G173" s="19" t="s">
        <v>612</v>
      </c>
      <c r="H173" s="19" t="s">
        <v>12307</v>
      </c>
      <c r="I173" s="1">
        <v>30338</v>
      </c>
      <c r="J173" s="19">
        <v>1.69</v>
      </c>
      <c r="K173" s="19" t="s">
        <v>4</v>
      </c>
      <c r="L173" s="1">
        <v>38338</v>
      </c>
      <c r="M173" s="19" t="s">
        <v>13113</v>
      </c>
      <c r="N173" s="19" t="s">
        <v>13451</v>
      </c>
      <c r="O173" s="19" t="s">
        <v>12935</v>
      </c>
    </row>
    <row r="174" spans="1:15">
      <c r="A174" s="19">
        <v>60147</v>
      </c>
      <c r="B174" s="19" t="s">
        <v>10565</v>
      </c>
      <c r="C174" s="19" t="s">
        <v>17142</v>
      </c>
      <c r="D174" s="19" t="str">
        <f t="shared" si="2"/>
        <v>60147E</v>
      </c>
      <c r="E174" s="19" t="s">
        <v>16376</v>
      </c>
      <c r="F174" s="19" t="s">
        <v>10698</v>
      </c>
      <c r="G174" s="19" t="s">
        <v>612</v>
      </c>
      <c r="H174" s="19" t="s">
        <v>12307</v>
      </c>
      <c r="I174" s="1">
        <v>30338</v>
      </c>
      <c r="J174" s="19">
        <v>2.7</v>
      </c>
      <c r="K174" s="19" t="s">
        <v>4</v>
      </c>
      <c r="L174" s="1">
        <v>38338</v>
      </c>
      <c r="M174" s="19" t="s">
        <v>13113</v>
      </c>
      <c r="N174" s="19" t="s">
        <v>13451</v>
      </c>
      <c r="O174" s="19" t="s">
        <v>12935</v>
      </c>
    </row>
    <row r="175" spans="1:15">
      <c r="A175" s="19">
        <v>60148</v>
      </c>
      <c r="B175" s="19" t="s">
        <v>10565</v>
      </c>
      <c r="C175" s="19" t="s">
        <v>17141</v>
      </c>
      <c r="D175" s="19" t="str">
        <f t="shared" si="2"/>
        <v>60148E</v>
      </c>
      <c r="E175" s="19" t="s">
        <v>16376</v>
      </c>
      <c r="F175" s="19" t="s">
        <v>10699</v>
      </c>
      <c r="G175" s="19" t="s">
        <v>612</v>
      </c>
      <c r="H175" s="19" t="s">
        <v>12307</v>
      </c>
      <c r="I175" s="1">
        <v>31416</v>
      </c>
      <c r="J175" s="19">
        <v>28</v>
      </c>
      <c r="K175" s="19" t="s">
        <v>4</v>
      </c>
      <c r="L175" s="1">
        <v>38338</v>
      </c>
      <c r="M175" s="19" t="s">
        <v>13113</v>
      </c>
      <c r="N175" s="19" t="s">
        <v>17140</v>
      </c>
      <c r="O175" s="19" t="s">
        <v>12935</v>
      </c>
    </row>
    <row r="176" spans="1:15">
      <c r="A176" s="19">
        <v>60149</v>
      </c>
      <c r="B176" s="19" t="s">
        <v>11748</v>
      </c>
      <c r="C176" s="19" t="s">
        <v>17139</v>
      </c>
      <c r="D176" s="19" t="str">
        <f t="shared" si="2"/>
        <v>60149A</v>
      </c>
      <c r="E176" s="19" t="s">
        <v>12313</v>
      </c>
      <c r="F176" s="19" t="s">
        <v>10698</v>
      </c>
      <c r="G176" s="19" t="s">
        <v>612</v>
      </c>
      <c r="H176" s="19" t="s">
        <v>12307</v>
      </c>
      <c r="I176" s="1">
        <v>31411</v>
      </c>
      <c r="J176" s="19">
        <v>18</v>
      </c>
      <c r="K176" s="19" t="s">
        <v>4</v>
      </c>
      <c r="L176" s="1">
        <v>41639</v>
      </c>
      <c r="M176" s="19" t="s">
        <v>4394</v>
      </c>
      <c r="N176" s="19" t="s">
        <v>17138</v>
      </c>
      <c r="O176" s="19" t="s">
        <v>12318</v>
      </c>
    </row>
    <row r="177" spans="1:15">
      <c r="A177" s="19">
        <v>60150</v>
      </c>
      <c r="B177" s="19" t="s">
        <v>11748</v>
      </c>
      <c r="C177" s="19" t="s">
        <v>5624</v>
      </c>
      <c r="D177" s="19" t="str">
        <f t="shared" si="2"/>
        <v>60150A</v>
      </c>
      <c r="E177" s="19" t="s">
        <v>12313</v>
      </c>
      <c r="F177" s="19" t="s">
        <v>10713</v>
      </c>
      <c r="G177" s="19" t="s">
        <v>612</v>
      </c>
      <c r="H177" s="19" t="s">
        <v>12307</v>
      </c>
      <c r="I177" s="1">
        <v>31444</v>
      </c>
      <c r="J177" s="19">
        <v>0.67500000000000004</v>
      </c>
      <c r="K177" s="19" t="s">
        <v>13196</v>
      </c>
      <c r="L177" s="1">
        <v>38338</v>
      </c>
      <c r="M177" s="19" t="s">
        <v>13113</v>
      </c>
      <c r="N177" s="19" t="s">
        <v>17137</v>
      </c>
      <c r="O177" s="19" t="s">
        <v>12318</v>
      </c>
    </row>
    <row r="178" spans="1:15">
      <c r="A178" s="19">
        <v>60151</v>
      </c>
      <c r="B178" s="19" t="s">
        <v>11748</v>
      </c>
      <c r="C178" s="19" t="s">
        <v>5694</v>
      </c>
      <c r="D178" s="19" t="str">
        <f t="shared" si="2"/>
        <v>60151A</v>
      </c>
      <c r="E178" s="19" t="s">
        <v>12313</v>
      </c>
      <c r="F178" s="19" t="s">
        <v>10713</v>
      </c>
      <c r="G178" s="19" t="s">
        <v>612</v>
      </c>
      <c r="H178" s="19" t="s">
        <v>12307</v>
      </c>
      <c r="I178" s="1">
        <v>31444</v>
      </c>
      <c r="J178" s="19">
        <v>1</v>
      </c>
      <c r="K178" s="19" t="s">
        <v>13196</v>
      </c>
      <c r="L178" s="1">
        <v>38338</v>
      </c>
      <c r="M178" s="19" t="s">
        <v>13113</v>
      </c>
      <c r="N178" s="19" t="s">
        <v>17137</v>
      </c>
      <c r="O178" s="19" t="s">
        <v>12318</v>
      </c>
    </row>
    <row r="179" spans="1:15">
      <c r="A179" s="19">
        <v>60152</v>
      </c>
      <c r="B179" s="19" t="s">
        <v>11748</v>
      </c>
      <c r="C179" s="19" t="s">
        <v>17136</v>
      </c>
      <c r="D179" s="19" t="str">
        <f t="shared" si="2"/>
        <v>60152A</v>
      </c>
      <c r="E179" s="19" t="s">
        <v>12313</v>
      </c>
      <c r="F179" s="19" t="s">
        <v>11059</v>
      </c>
      <c r="G179" s="19" t="s">
        <v>612</v>
      </c>
      <c r="H179" s="19" t="s">
        <v>12307</v>
      </c>
      <c r="I179" s="1">
        <v>32500</v>
      </c>
      <c r="J179" s="19">
        <v>1.4950000000000001</v>
      </c>
      <c r="K179" s="19" t="s">
        <v>13196</v>
      </c>
      <c r="L179" s="1">
        <v>38338</v>
      </c>
      <c r="M179" s="19" t="s">
        <v>13113</v>
      </c>
      <c r="N179" s="19" t="s">
        <v>17135</v>
      </c>
      <c r="O179" s="19" t="s">
        <v>12318</v>
      </c>
    </row>
    <row r="180" spans="1:15">
      <c r="A180" s="19">
        <v>60153</v>
      </c>
      <c r="B180" s="19" t="s">
        <v>11748</v>
      </c>
      <c r="C180" s="19" t="s">
        <v>17134</v>
      </c>
      <c r="D180" s="19" t="str">
        <f t="shared" si="2"/>
        <v>60153A</v>
      </c>
      <c r="E180" s="19" t="s">
        <v>12313</v>
      </c>
      <c r="F180" s="19" t="s">
        <v>11095</v>
      </c>
      <c r="G180" s="19" t="s">
        <v>612</v>
      </c>
      <c r="H180" s="19" t="s">
        <v>12307</v>
      </c>
      <c r="I180" s="1">
        <v>31517</v>
      </c>
      <c r="J180" s="19">
        <v>2.8</v>
      </c>
      <c r="K180" s="19" t="s">
        <v>13196</v>
      </c>
      <c r="L180" s="1">
        <v>40330</v>
      </c>
      <c r="M180" s="19" t="s">
        <v>42</v>
      </c>
      <c r="N180" s="19" t="s">
        <v>5519</v>
      </c>
      <c r="O180" s="19" t="s">
        <v>12318</v>
      </c>
    </row>
    <row r="181" spans="1:15">
      <c r="A181" s="19">
        <v>60154</v>
      </c>
      <c r="B181" s="19" t="s">
        <v>10565</v>
      </c>
      <c r="C181" s="19" t="s">
        <v>5568</v>
      </c>
      <c r="D181" s="19" t="str">
        <f t="shared" si="2"/>
        <v>60154E</v>
      </c>
      <c r="E181" s="19" t="s">
        <v>16376</v>
      </c>
      <c r="F181" s="19" t="s">
        <v>11091</v>
      </c>
      <c r="G181" s="19" t="s">
        <v>612</v>
      </c>
      <c r="H181" s="19" t="s">
        <v>12307</v>
      </c>
      <c r="I181" s="1">
        <v>31836</v>
      </c>
      <c r="J181" s="19">
        <v>2.6</v>
      </c>
      <c r="K181" s="19" t="s">
        <v>13196</v>
      </c>
      <c r="L181" s="1">
        <v>38338</v>
      </c>
      <c r="M181" s="19" t="s">
        <v>14340</v>
      </c>
      <c r="N181" s="19" t="s">
        <v>9881</v>
      </c>
      <c r="O181" s="19" t="s">
        <v>12318</v>
      </c>
    </row>
    <row r="182" spans="1:15">
      <c r="A182" s="19">
        <v>60155</v>
      </c>
      <c r="B182" s="19" t="s">
        <v>10565</v>
      </c>
      <c r="C182" s="19" t="s">
        <v>17133</v>
      </c>
      <c r="D182" s="19" t="str">
        <f t="shared" si="2"/>
        <v>60155E</v>
      </c>
      <c r="E182" s="19" t="s">
        <v>16376</v>
      </c>
      <c r="F182" s="19" t="s">
        <v>5598</v>
      </c>
      <c r="G182" s="19" t="s">
        <v>612</v>
      </c>
      <c r="H182" s="19" t="s">
        <v>12307</v>
      </c>
      <c r="I182" s="1">
        <v>32050</v>
      </c>
      <c r="J182" s="19">
        <v>0.4</v>
      </c>
      <c r="K182" s="19" t="s">
        <v>13196</v>
      </c>
      <c r="L182" s="1">
        <v>38338</v>
      </c>
      <c r="M182" s="19" t="s">
        <v>14340</v>
      </c>
      <c r="N182" s="19" t="s">
        <v>17132</v>
      </c>
      <c r="O182" s="19" t="s">
        <v>12318</v>
      </c>
    </row>
    <row r="183" spans="1:15">
      <c r="A183" s="19">
        <v>60156</v>
      </c>
      <c r="B183" s="19" t="s">
        <v>11748</v>
      </c>
      <c r="C183" s="19" t="s">
        <v>17131</v>
      </c>
      <c r="D183" s="19" t="str">
        <f t="shared" si="2"/>
        <v>60156A</v>
      </c>
      <c r="E183" s="19" t="s">
        <v>12313</v>
      </c>
      <c r="F183" s="19" t="s">
        <v>11049</v>
      </c>
      <c r="G183" s="19" t="s">
        <v>612</v>
      </c>
      <c r="H183" s="19" t="s">
        <v>12307</v>
      </c>
      <c r="I183" s="1">
        <v>31413</v>
      </c>
      <c r="J183" s="19">
        <v>18.399999999999999</v>
      </c>
      <c r="K183" s="19" t="s">
        <v>13196</v>
      </c>
      <c r="L183" s="1">
        <v>42276</v>
      </c>
      <c r="M183" s="19" t="s">
        <v>5495</v>
      </c>
      <c r="N183" s="19" t="s">
        <v>5495</v>
      </c>
      <c r="O183" s="19" t="s">
        <v>12318</v>
      </c>
    </row>
    <row r="184" spans="1:15">
      <c r="A184" s="19">
        <v>60157</v>
      </c>
      <c r="B184" s="19" t="s">
        <v>11748</v>
      </c>
      <c r="C184" s="19" t="s">
        <v>17130</v>
      </c>
      <c r="D184" s="19" t="str">
        <f t="shared" si="2"/>
        <v>60157A</v>
      </c>
      <c r="E184" s="19" t="s">
        <v>12313</v>
      </c>
      <c r="F184" s="19" t="s">
        <v>11050</v>
      </c>
      <c r="G184" s="19" t="s">
        <v>612</v>
      </c>
      <c r="H184" s="19" t="s">
        <v>12307</v>
      </c>
      <c r="I184" s="1">
        <v>32609</v>
      </c>
      <c r="J184" s="19">
        <v>6.1</v>
      </c>
      <c r="K184" s="19" t="s">
        <v>13196</v>
      </c>
      <c r="L184" s="1">
        <v>38338</v>
      </c>
      <c r="M184" s="19" t="s">
        <v>17128</v>
      </c>
      <c r="N184" s="19" t="s">
        <v>17128</v>
      </c>
      <c r="O184" s="19" t="s">
        <v>12318</v>
      </c>
    </row>
    <row r="185" spans="1:15">
      <c r="A185" s="19">
        <v>60158</v>
      </c>
      <c r="B185" s="19" t="s">
        <v>11748</v>
      </c>
      <c r="C185" s="19" t="s">
        <v>17129</v>
      </c>
      <c r="D185" s="19" t="str">
        <f t="shared" si="2"/>
        <v>60158A</v>
      </c>
      <c r="E185" s="19" t="s">
        <v>12313</v>
      </c>
      <c r="F185" s="19" t="s">
        <v>11050</v>
      </c>
      <c r="G185" s="19" t="s">
        <v>612</v>
      </c>
      <c r="H185" s="19" t="s">
        <v>12307</v>
      </c>
      <c r="I185" s="1">
        <v>32613</v>
      </c>
      <c r="J185" s="19">
        <v>8.6999999999999993</v>
      </c>
      <c r="K185" s="19" t="s">
        <v>13196</v>
      </c>
      <c r="L185" s="1">
        <v>38338</v>
      </c>
      <c r="M185" s="19" t="s">
        <v>17128</v>
      </c>
      <c r="N185" s="19" t="s">
        <v>17128</v>
      </c>
      <c r="O185" s="19" t="s">
        <v>12318</v>
      </c>
    </row>
    <row r="186" spans="1:15">
      <c r="A186" s="19">
        <v>60159</v>
      </c>
      <c r="B186" s="19" t="s">
        <v>11748</v>
      </c>
      <c r="C186" s="19" t="s">
        <v>5557</v>
      </c>
      <c r="D186" s="19" t="str">
        <f t="shared" si="2"/>
        <v>60159A</v>
      </c>
      <c r="E186" s="19" t="s">
        <v>12313</v>
      </c>
      <c r="F186" s="19" t="s">
        <v>17127</v>
      </c>
      <c r="G186" s="19" t="s">
        <v>612</v>
      </c>
      <c r="H186" s="19" t="s">
        <v>12307</v>
      </c>
      <c r="I186" s="1">
        <v>30416</v>
      </c>
      <c r="J186" s="19">
        <v>2</v>
      </c>
      <c r="K186" s="19" t="s">
        <v>13196</v>
      </c>
      <c r="L186" s="1">
        <v>38338</v>
      </c>
      <c r="M186" s="19" t="s">
        <v>14340</v>
      </c>
      <c r="N186" s="19" t="s">
        <v>5501</v>
      </c>
      <c r="O186" s="19" t="s">
        <v>12318</v>
      </c>
    </row>
    <row r="187" spans="1:15">
      <c r="A187" s="19">
        <v>60160</v>
      </c>
      <c r="B187" s="19" t="s">
        <v>10565</v>
      </c>
      <c r="C187" s="19" t="s">
        <v>5487</v>
      </c>
      <c r="D187" s="19" t="str">
        <f t="shared" si="2"/>
        <v>60160E</v>
      </c>
      <c r="E187" s="19" t="s">
        <v>16376</v>
      </c>
      <c r="F187" s="19" t="s">
        <v>17126</v>
      </c>
      <c r="G187" s="19" t="s">
        <v>612</v>
      </c>
      <c r="H187" s="19" t="s">
        <v>12307</v>
      </c>
      <c r="I187" s="1">
        <v>33679</v>
      </c>
      <c r="J187" s="19">
        <v>14.4</v>
      </c>
      <c r="K187" s="19" t="s">
        <v>13196</v>
      </c>
      <c r="L187" s="1">
        <v>38338</v>
      </c>
      <c r="M187" s="19" t="s">
        <v>14340</v>
      </c>
      <c r="N187" s="19" t="s">
        <v>17125</v>
      </c>
      <c r="O187" s="19" t="s">
        <v>12318</v>
      </c>
    </row>
    <row r="188" spans="1:15">
      <c r="A188" s="19">
        <v>60161</v>
      </c>
      <c r="B188" s="19" t="s">
        <v>11748</v>
      </c>
      <c r="C188" s="19" t="s">
        <v>17124</v>
      </c>
      <c r="D188" s="19" t="str">
        <f t="shared" si="2"/>
        <v>60161A</v>
      </c>
      <c r="E188" s="19" t="s">
        <v>12313</v>
      </c>
      <c r="F188" s="19" t="s">
        <v>17123</v>
      </c>
      <c r="G188" s="19" t="s">
        <v>612</v>
      </c>
      <c r="H188" s="19" t="s">
        <v>12307</v>
      </c>
      <c r="I188" s="1">
        <v>30574</v>
      </c>
      <c r="J188" s="19">
        <v>2.9</v>
      </c>
      <c r="K188" s="19" t="s">
        <v>13196</v>
      </c>
      <c r="L188" s="1">
        <v>38338</v>
      </c>
      <c r="M188" s="19" t="s">
        <v>16933</v>
      </c>
      <c r="N188" s="19" t="s">
        <v>17122</v>
      </c>
      <c r="O188" s="19" t="s">
        <v>12318</v>
      </c>
    </row>
    <row r="189" spans="1:15">
      <c r="A189" s="19">
        <v>60162</v>
      </c>
      <c r="B189" s="19" t="s">
        <v>10565</v>
      </c>
      <c r="C189" s="19" t="s">
        <v>17121</v>
      </c>
      <c r="D189" s="19" t="str">
        <f t="shared" si="2"/>
        <v>60162E</v>
      </c>
      <c r="E189" s="19" t="s">
        <v>16376</v>
      </c>
      <c r="F189" s="19" t="s">
        <v>10842</v>
      </c>
      <c r="G189" s="19" t="s">
        <v>612</v>
      </c>
      <c r="H189" s="19" t="s">
        <v>12307</v>
      </c>
      <c r="I189" s="1">
        <v>32646</v>
      </c>
      <c r="J189" s="19">
        <v>16</v>
      </c>
      <c r="K189" s="19" t="s">
        <v>13196</v>
      </c>
      <c r="L189" s="1">
        <v>38338</v>
      </c>
      <c r="M189" s="19" t="s">
        <v>14340</v>
      </c>
      <c r="N189" s="19" t="s">
        <v>9820</v>
      </c>
      <c r="O189" s="19" t="s">
        <v>12318</v>
      </c>
    </row>
    <row r="190" spans="1:15">
      <c r="A190" s="19">
        <v>60163</v>
      </c>
      <c r="B190" s="19" t="s">
        <v>11748</v>
      </c>
      <c r="C190" s="19" t="s">
        <v>17120</v>
      </c>
      <c r="D190" s="19" t="str">
        <f t="shared" si="2"/>
        <v>60163A</v>
      </c>
      <c r="E190" s="19" t="s">
        <v>12313</v>
      </c>
      <c r="F190" s="19" t="s">
        <v>10852</v>
      </c>
      <c r="G190" s="19" t="s">
        <v>612</v>
      </c>
      <c r="H190" s="19" t="s">
        <v>12307</v>
      </c>
      <c r="I190" s="1">
        <v>30921</v>
      </c>
      <c r="J190" s="19">
        <v>2.125</v>
      </c>
      <c r="K190" s="19" t="s">
        <v>13196</v>
      </c>
      <c r="L190" s="1">
        <v>38338</v>
      </c>
      <c r="M190" s="19" t="s">
        <v>17050</v>
      </c>
      <c r="N190" s="19" t="s">
        <v>17049</v>
      </c>
      <c r="O190" s="19" t="s">
        <v>12318</v>
      </c>
    </row>
    <row r="191" spans="1:15">
      <c r="A191" s="19">
        <v>60164</v>
      </c>
      <c r="B191" s="19" t="s">
        <v>11748</v>
      </c>
      <c r="C191" s="19" t="s">
        <v>17119</v>
      </c>
      <c r="D191" s="19" t="str">
        <f t="shared" si="2"/>
        <v>60164A</v>
      </c>
      <c r="E191" s="19" t="s">
        <v>12313</v>
      </c>
      <c r="F191" s="19" t="s">
        <v>11113</v>
      </c>
      <c r="G191" s="19" t="s">
        <v>612</v>
      </c>
      <c r="H191" s="19" t="s">
        <v>12307</v>
      </c>
      <c r="I191" s="1">
        <v>32484</v>
      </c>
      <c r="J191" s="19">
        <v>29.9</v>
      </c>
      <c r="K191" s="19" t="s">
        <v>13196</v>
      </c>
      <c r="L191" s="1">
        <v>38338</v>
      </c>
      <c r="M191" s="19" t="s">
        <v>4373</v>
      </c>
      <c r="N191" s="19" t="s">
        <v>17118</v>
      </c>
      <c r="O191" s="19" t="s">
        <v>12318</v>
      </c>
    </row>
    <row r="192" spans="1:15">
      <c r="A192" s="19">
        <v>60165</v>
      </c>
      <c r="B192" s="19" t="s">
        <v>11748</v>
      </c>
      <c r="C192" s="19" t="s">
        <v>17117</v>
      </c>
      <c r="D192" s="19" t="str">
        <f t="shared" si="2"/>
        <v>60165A</v>
      </c>
      <c r="E192" s="19" t="s">
        <v>12313</v>
      </c>
      <c r="F192" s="19" t="s">
        <v>10710</v>
      </c>
      <c r="G192" s="19" t="s">
        <v>612</v>
      </c>
      <c r="H192" s="19" t="s">
        <v>12307</v>
      </c>
      <c r="I192" s="1">
        <v>31830</v>
      </c>
      <c r="J192" s="19">
        <v>1.8</v>
      </c>
      <c r="K192" s="19" t="s">
        <v>12609</v>
      </c>
      <c r="L192" s="1">
        <v>38338</v>
      </c>
      <c r="M192" s="19" t="s">
        <v>15594</v>
      </c>
      <c r="N192" s="19" t="s">
        <v>5512</v>
      </c>
      <c r="O192" s="19" t="s">
        <v>12318</v>
      </c>
    </row>
    <row r="193" spans="1:15">
      <c r="A193" s="19">
        <v>60166</v>
      </c>
      <c r="B193" s="19" t="s">
        <v>11748</v>
      </c>
      <c r="C193" s="19" t="s">
        <v>17116</v>
      </c>
      <c r="D193" s="19" t="str">
        <f t="shared" si="2"/>
        <v>60166A</v>
      </c>
      <c r="E193" s="19" t="s">
        <v>12313</v>
      </c>
      <c r="F193" s="19" t="s">
        <v>17115</v>
      </c>
      <c r="G193" s="19" t="s">
        <v>612</v>
      </c>
      <c r="H193" s="19" t="s">
        <v>12307</v>
      </c>
      <c r="I193" s="1">
        <v>31751</v>
      </c>
      <c r="J193" s="19">
        <v>6.8</v>
      </c>
      <c r="K193" s="19" t="s">
        <v>13196</v>
      </c>
      <c r="L193" s="1">
        <v>38338</v>
      </c>
      <c r="M193" s="19" t="s">
        <v>15594</v>
      </c>
      <c r="N193" s="19" t="s">
        <v>5512</v>
      </c>
      <c r="O193" s="19" t="s">
        <v>12318</v>
      </c>
    </row>
    <row r="194" spans="1:15">
      <c r="A194" s="19">
        <v>60167</v>
      </c>
      <c r="B194" s="19" t="s">
        <v>11748</v>
      </c>
      <c r="C194" s="19" t="s">
        <v>17114</v>
      </c>
      <c r="D194" s="19" t="str">
        <f t="shared" ref="D194:D257" si="3">CONCATENATE(A194,B194)</f>
        <v>60167A</v>
      </c>
      <c r="E194" s="19" t="s">
        <v>12313</v>
      </c>
      <c r="F194" s="19" t="s">
        <v>11091</v>
      </c>
      <c r="G194" s="19" t="s">
        <v>612</v>
      </c>
      <c r="H194" s="19" t="s">
        <v>12307</v>
      </c>
      <c r="I194" s="1">
        <v>31751</v>
      </c>
      <c r="J194" s="19">
        <v>2</v>
      </c>
      <c r="K194" s="19" t="s">
        <v>13196</v>
      </c>
      <c r="L194" s="1">
        <v>38338</v>
      </c>
      <c r="M194" s="19" t="s">
        <v>15594</v>
      </c>
      <c r="N194" s="19" t="s">
        <v>5512</v>
      </c>
      <c r="O194" s="19" t="s">
        <v>12318</v>
      </c>
    </row>
    <row r="195" spans="1:15">
      <c r="A195" s="19">
        <v>60168</v>
      </c>
      <c r="B195" s="19" t="s">
        <v>11748</v>
      </c>
      <c r="C195" s="19" t="s">
        <v>5561</v>
      </c>
      <c r="D195" s="19" t="str">
        <f t="shared" si="3"/>
        <v>60168A</v>
      </c>
      <c r="E195" s="19" t="s">
        <v>12313</v>
      </c>
      <c r="F195" s="19" t="s">
        <v>10712</v>
      </c>
      <c r="G195" s="19" t="s">
        <v>612</v>
      </c>
      <c r="H195" s="19" t="s">
        <v>12307</v>
      </c>
      <c r="I195" s="1">
        <v>30062</v>
      </c>
      <c r="J195" s="19">
        <v>2.69</v>
      </c>
      <c r="K195" s="19" t="s">
        <v>13196</v>
      </c>
      <c r="L195" s="1">
        <v>39668</v>
      </c>
      <c r="M195" s="19" t="s">
        <v>55</v>
      </c>
      <c r="N195" s="19" t="s">
        <v>55</v>
      </c>
      <c r="O195" s="19" t="s">
        <v>12318</v>
      </c>
    </row>
    <row r="196" spans="1:15">
      <c r="A196" s="19">
        <v>60169</v>
      </c>
      <c r="B196" s="19" t="s">
        <v>11748</v>
      </c>
      <c r="C196" s="19" t="s">
        <v>17113</v>
      </c>
      <c r="D196" s="19" t="str">
        <f t="shared" si="3"/>
        <v>60169A</v>
      </c>
      <c r="E196" s="19" t="s">
        <v>12313</v>
      </c>
      <c r="F196" s="19" t="s">
        <v>11107</v>
      </c>
      <c r="G196" s="19" t="s">
        <v>612</v>
      </c>
      <c r="H196" s="19" t="s">
        <v>12307</v>
      </c>
      <c r="I196" s="1">
        <v>31971</v>
      </c>
      <c r="J196" s="19">
        <v>4.351</v>
      </c>
      <c r="K196" s="19" t="s">
        <v>13196</v>
      </c>
      <c r="L196" s="1">
        <v>38338</v>
      </c>
      <c r="M196" s="19" t="s">
        <v>5576</v>
      </c>
      <c r="N196" s="19" t="s">
        <v>5576</v>
      </c>
      <c r="O196" s="19" t="s">
        <v>12318</v>
      </c>
    </row>
    <row r="197" spans="1:15">
      <c r="A197" s="19">
        <v>60170</v>
      </c>
      <c r="B197" s="19" t="s">
        <v>10565</v>
      </c>
      <c r="C197" s="19" t="s">
        <v>17112</v>
      </c>
      <c r="D197" s="19" t="str">
        <f t="shared" si="3"/>
        <v>60170E</v>
      </c>
      <c r="E197" s="19" t="s">
        <v>16376</v>
      </c>
      <c r="F197" s="19" t="s">
        <v>11092</v>
      </c>
      <c r="G197" s="19" t="s">
        <v>612</v>
      </c>
      <c r="H197" s="19" t="s">
        <v>12307</v>
      </c>
      <c r="I197" s="1">
        <v>32496</v>
      </c>
      <c r="J197" s="19">
        <v>1.1000000000000001</v>
      </c>
      <c r="K197" s="19" t="s">
        <v>13196</v>
      </c>
      <c r="L197" s="1">
        <v>38338</v>
      </c>
      <c r="M197" s="19" t="s">
        <v>14340</v>
      </c>
      <c r="N197" s="19" t="s">
        <v>17111</v>
      </c>
      <c r="O197" s="19" t="s">
        <v>12318</v>
      </c>
    </row>
    <row r="198" spans="1:15">
      <c r="A198" s="19">
        <v>60171</v>
      </c>
      <c r="B198" s="19" t="s">
        <v>11748</v>
      </c>
      <c r="C198" s="19" t="s">
        <v>17110</v>
      </c>
      <c r="D198" s="19" t="str">
        <f t="shared" si="3"/>
        <v>60171A</v>
      </c>
      <c r="E198" s="19" t="s">
        <v>12313</v>
      </c>
      <c r="F198" s="19" t="s">
        <v>11104</v>
      </c>
      <c r="G198" s="19" t="s">
        <v>612</v>
      </c>
      <c r="H198" s="19" t="s">
        <v>12307</v>
      </c>
      <c r="I198" s="1">
        <v>31643</v>
      </c>
      <c r="J198" s="19">
        <v>3.6</v>
      </c>
      <c r="K198" s="19" t="s">
        <v>13196</v>
      </c>
      <c r="L198" s="1">
        <v>38338</v>
      </c>
      <c r="M198" s="19" t="s">
        <v>5422</v>
      </c>
      <c r="N198" s="19" t="s">
        <v>5422</v>
      </c>
      <c r="O198" s="19" t="s">
        <v>12318</v>
      </c>
    </row>
    <row r="199" spans="1:15">
      <c r="A199" s="19">
        <v>60172</v>
      </c>
      <c r="B199" s="19" t="s">
        <v>11748</v>
      </c>
      <c r="C199" s="19" t="s">
        <v>17109</v>
      </c>
      <c r="D199" s="19" t="str">
        <f t="shared" si="3"/>
        <v>60172A</v>
      </c>
      <c r="E199" s="19" t="s">
        <v>12313</v>
      </c>
      <c r="F199" s="19" t="s">
        <v>11103</v>
      </c>
      <c r="G199" s="19" t="s">
        <v>612</v>
      </c>
      <c r="H199" s="19" t="s">
        <v>12307</v>
      </c>
      <c r="I199" s="1">
        <v>30798</v>
      </c>
      <c r="J199" s="19">
        <v>1.5</v>
      </c>
      <c r="K199" s="19" t="s">
        <v>13196</v>
      </c>
      <c r="L199" s="1">
        <v>38338</v>
      </c>
      <c r="M199" s="19" t="s">
        <v>5422</v>
      </c>
      <c r="N199" s="19" t="s">
        <v>5422</v>
      </c>
      <c r="O199" s="19" t="s">
        <v>12318</v>
      </c>
    </row>
    <row r="200" spans="1:15">
      <c r="A200" s="19">
        <v>60173</v>
      </c>
      <c r="B200" s="19" t="s">
        <v>11748</v>
      </c>
      <c r="C200" s="19" t="s">
        <v>5633</v>
      </c>
      <c r="D200" s="19" t="str">
        <f t="shared" si="3"/>
        <v>60173A</v>
      </c>
      <c r="E200" s="19" t="s">
        <v>12313</v>
      </c>
      <c r="F200" s="19" t="s">
        <v>11104</v>
      </c>
      <c r="G200" s="19" t="s">
        <v>612</v>
      </c>
      <c r="H200" s="19" t="s">
        <v>12307</v>
      </c>
      <c r="I200" s="1">
        <v>31030</v>
      </c>
      <c r="J200" s="19">
        <v>0.85</v>
      </c>
      <c r="K200" s="19" t="s">
        <v>13196</v>
      </c>
      <c r="L200" s="1">
        <v>38338</v>
      </c>
      <c r="M200" s="19" t="s">
        <v>5422</v>
      </c>
      <c r="N200" s="19" t="s">
        <v>5422</v>
      </c>
      <c r="O200" s="19" t="s">
        <v>12318</v>
      </c>
    </row>
    <row r="201" spans="1:15">
      <c r="A201" s="19">
        <v>60174</v>
      </c>
      <c r="B201" s="19" t="s">
        <v>10565</v>
      </c>
      <c r="C201" s="19" t="s">
        <v>5662</v>
      </c>
      <c r="D201" s="19" t="str">
        <f t="shared" si="3"/>
        <v>60174E</v>
      </c>
      <c r="E201" s="19" t="s">
        <v>16376</v>
      </c>
      <c r="F201" s="19" t="s">
        <v>11069</v>
      </c>
      <c r="G201" s="19" t="s">
        <v>612</v>
      </c>
      <c r="H201" s="19" t="s">
        <v>12307</v>
      </c>
      <c r="I201" s="1">
        <v>31044</v>
      </c>
      <c r="J201" s="19">
        <v>1.3</v>
      </c>
      <c r="K201" s="19" t="s">
        <v>13196</v>
      </c>
      <c r="L201" s="1">
        <v>38338</v>
      </c>
      <c r="M201" s="19" t="s">
        <v>13113</v>
      </c>
      <c r="N201" s="19" t="s">
        <v>5278</v>
      </c>
      <c r="O201" s="19" t="s">
        <v>12577</v>
      </c>
    </row>
    <row r="202" spans="1:15">
      <c r="A202" s="19">
        <v>60175</v>
      </c>
      <c r="B202" s="19" t="s">
        <v>10565</v>
      </c>
      <c r="C202" s="19" t="s">
        <v>17108</v>
      </c>
      <c r="D202" s="19" t="str">
        <f t="shared" si="3"/>
        <v>60175E</v>
      </c>
      <c r="E202" s="19" t="s">
        <v>16376</v>
      </c>
      <c r="F202" s="19" t="s">
        <v>11098</v>
      </c>
      <c r="G202" s="19" t="s">
        <v>612</v>
      </c>
      <c r="H202" s="19" t="s">
        <v>12307</v>
      </c>
      <c r="I202" s="1">
        <v>32876</v>
      </c>
      <c r="J202" s="19">
        <v>5</v>
      </c>
      <c r="K202" s="19" t="s">
        <v>13196</v>
      </c>
      <c r="L202" s="1">
        <v>38338</v>
      </c>
      <c r="M202" s="19" t="s">
        <v>14340</v>
      </c>
      <c r="N202" s="19" t="s">
        <v>17108</v>
      </c>
      <c r="O202" s="19" t="s">
        <v>12318</v>
      </c>
    </row>
    <row r="203" spans="1:15">
      <c r="A203" s="19">
        <v>60176</v>
      </c>
      <c r="B203" s="19" t="s">
        <v>11748</v>
      </c>
      <c r="C203" s="19" t="s">
        <v>9795</v>
      </c>
      <c r="D203" s="19" t="str">
        <f t="shared" si="3"/>
        <v>60176A</v>
      </c>
      <c r="E203" s="19" t="s">
        <v>12313</v>
      </c>
      <c r="F203" s="19" t="s">
        <v>11057</v>
      </c>
      <c r="G203" s="19" t="s">
        <v>612</v>
      </c>
      <c r="H203" s="19" t="s">
        <v>12307</v>
      </c>
      <c r="I203" s="1">
        <v>31503</v>
      </c>
      <c r="J203" s="19">
        <v>3</v>
      </c>
      <c r="K203" s="19" t="s">
        <v>13196</v>
      </c>
      <c r="L203" s="1">
        <v>38338</v>
      </c>
      <c r="M203" s="19" t="s">
        <v>13113</v>
      </c>
      <c r="N203" s="19" t="s">
        <v>17100</v>
      </c>
      <c r="O203" s="19" t="s">
        <v>12318</v>
      </c>
    </row>
    <row r="204" spans="1:15">
      <c r="A204" s="19">
        <v>60177</v>
      </c>
      <c r="B204" s="19" t="s">
        <v>10565</v>
      </c>
      <c r="C204" s="19" t="s">
        <v>5426</v>
      </c>
      <c r="D204" s="19" t="str">
        <f t="shared" si="3"/>
        <v>60177E</v>
      </c>
      <c r="E204" s="19" t="s">
        <v>16376</v>
      </c>
      <c r="F204" s="19" t="s">
        <v>10710</v>
      </c>
      <c r="G204" s="19" t="s">
        <v>612</v>
      </c>
      <c r="H204" s="19" t="s">
        <v>12307</v>
      </c>
      <c r="I204" s="1">
        <v>32960</v>
      </c>
      <c r="J204" s="19">
        <v>3</v>
      </c>
      <c r="K204" s="19" t="s">
        <v>13196</v>
      </c>
      <c r="L204" s="1">
        <v>38338</v>
      </c>
      <c r="M204" s="19" t="s">
        <v>14340</v>
      </c>
      <c r="N204" s="19" t="s">
        <v>5427</v>
      </c>
      <c r="O204" s="19" t="s">
        <v>12318</v>
      </c>
    </row>
    <row r="205" spans="1:15">
      <c r="A205" s="19">
        <v>60178</v>
      </c>
      <c r="B205" s="19" t="s">
        <v>10565</v>
      </c>
      <c r="C205" s="19" t="s">
        <v>5449</v>
      </c>
      <c r="D205" s="19" t="str">
        <f t="shared" si="3"/>
        <v>60178E</v>
      </c>
      <c r="E205" s="19" t="s">
        <v>16376</v>
      </c>
      <c r="F205" s="19" t="s">
        <v>11091</v>
      </c>
      <c r="G205" s="19" t="s">
        <v>612</v>
      </c>
      <c r="H205" s="19" t="s">
        <v>12307</v>
      </c>
      <c r="I205" s="1">
        <v>32924</v>
      </c>
      <c r="J205" s="19">
        <v>5</v>
      </c>
      <c r="K205" s="19" t="s">
        <v>13196</v>
      </c>
      <c r="L205" s="1">
        <v>38338</v>
      </c>
      <c r="M205" s="19" t="s">
        <v>14340</v>
      </c>
      <c r="N205" s="19" t="s">
        <v>5427</v>
      </c>
      <c r="O205" s="19" t="s">
        <v>12318</v>
      </c>
    </row>
    <row r="206" spans="1:15">
      <c r="A206" s="19">
        <v>60179</v>
      </c>
      <c r="B206" s="19" t="s">
        <v>11748</v>
      </c>
      <c r="C206" s="19" t="s">
        <v>5552</v>
      </c>
      <c r="D206" s="19" t="str">
        <f t="shared" si="3"/>
        <v>60179A</v>
      </c>
      <c r="E206" s="19" t="s">
        <v>12313</v>
      </c>
      <c r="F206" s="19" t="s">
        <v>11111</v>
      </c>
      <c r="G206" s="19" t="s">
        <v>612</v>
      </c>
      <c r="H206" s="19" t="s">
        <v>12307</v>
      </c>
      <c r="I206" s="1">
        <v>32509</v>
      </c>
      <c r="J206" s="19">
        <v>1.1000000000000001</v>
      </c>
      <c r="K206" s="19" t="s">
        <v>13196</v>
      </c>
      <c r="L206" s="1">
        <v>38338</v>
      </c>
      <c r="M206" s="19" t="s">
        <v>9859</v>
      </c>
      <c r="N206" s="19" t="s">
        <v>5427</v>
      </c>
      <c r="O206" s="19" t="s">
        <v>12318</v>
      </c>
    </row>
    <row r="207" spans="1:15">
      <c r="A207" s="19">
        <v>60180</v>
      </c>
      <c r="B207" s="19" t="s">
        <v>11748</v>
      </c>
      <c r="C207" s="19" t="s">
        <v>5554</v>
      </c>
      <c r="D207" s="19" t="str">
        <f t="shared" si="3"/>
        <v>60180A</v>
      </c>
      <c r="E207" s="19" t="s">
        <v>12313</v>
      </c>
      <c r="F207" s="19" t="s">
        <v>11111</v>
      </c>
      <c r="G207" s="19" t="s">
        <v>612</v>
      </c>
      <c r="H207" s="19" t="s">
        <v>12307</v>
      </c>
      <c r="I207" s="1">
        <v>32509</v>
      </c>
      <c r="J207" s="19">
        <v>0.45</v>
      </c>
      <c r="K207" s="19" t="s">
        <v>13196</v>
      </c>
      <c r="L207" s="1">
        <v>38338</v>
      </c>
      <c r="M207" s="19" t="s">
        <v>9859</v>
      </c>
      <c r="N207" s="19" t="s">
        <v>5427</v>
      </c>
      <c r="O207" s="19" t="s">
        <v>12318</v>
      </c>
    </row>
    <row r="208" spans="1:15">
      <c r="A208" s="19">
        <v>60181</v>
      </c>
      <c r="B208" s="19" t="s">
        <v>10565</v>
      </c>
      <c r="C208" s="19" t="s">
        <v>9860</v>
      </c>
      <c r="D208" s="19" t="str">
        <f t="shared" si="3"/>
        <v>60181E</v>
      </c>
      <c r="E208" s="19" t="s">
        <v>16376</v>
      </c>
      <c r="F208" s="19" t="s">
        <v>17107</v>
      </c>
      <c r="G208" s="19" t="s">
        <v>612</v>
      </c>
      <c r="H208" s="19" t="s">
        <v>12307</v>
      </c>
      <c r="I208" s="1">
        <v>32929</v>
      </c>
      <c r="J208" s="19">
        <v>1.1000000000000001</v>
      </c>
      <c r="K208" s="19" t="s">
        <v>13196</v>
      </c>
      <c r="L208" s="1">
        <v>38338</v>
      </c>
      <c r="M208" s="19" t="s">
        <v>14340</v>
      </c>
      <c r="N208" s="19" t="s">
        <v>5427</v>
      </c>
      <c r="O208" s="19" t="s">
        <v>12318</v>
      </c>
    </row>
    <row r="209" spans="1:15">
      <c r="A209" s="19">
        <v>60182</v>
      </c>
      <c r="B209" s="19" t="s">
        <v>10565</v>
      </c>
      <c r="C209" s="19" t="s">
        <v>5685</v>
      </c>
      <c r="D209" s="19" t="str">
        <f t="shared" si="3"/>
        <v>60182E</v>
      </c>
      <c r="E209" s="19" t="s">
        <v>16376</v>
      </c>
      <c r="F209" s="19" t="s">
        <v>10909</v>
      </c>
      <c r="G209" s="19" t="s">
        <v>612</v>
      </c>
      <c r="H209" s="19" t="s">
        <v>12307</v>
      </c>
      <c r="J209" s="19">
        <v>2.6</v>
      </c>
      <c r="K209" s="19" t="s">
        <v>13196</v>
      </c>
      <c r="L209" s="1">
        <v>38338</v>
      </c>
      <c r="M209" s="19" t="s">
        <v>13113</v>
      </c>
      <c r="N209" s="19" t="s">
        <v>5278</v>
      </c>
      <c r="O209" s="19" t="s">
        <v>12935</v>
      </c>
    </row>
    <row r="210" spans="1:15">
      <c r="A210" s="19">
        <v>60183</v>
      </c>
      <c r="B210" s="19" t="s">
        <v>11748</v>
      </c>
      <c r="C210" s="19" t="s">
        <v>17106</v>
      </c>
      <c r="D210" s="19" t="str">
        <f t="shared" si="3"/>
        <v>60183A</v>
      </c>
      <c r="E210" s="19" t="s">
        <v>12313</v>
      </c>
      <c r="F210" s="19" t="s">
        <v>10872</v>
      </c>
      <c r="G210" s="19" t="s">
        <v>612</v>
      </c>
      <c r="H210" s="19" t="s">
        <v>12307</v>
      </c>
      <c r="I210" s="1">
        <v>30380</v>
      </c>
      <c r="J210" s="19">
        <v>5.0350000000000001</v>
      </c>
      <c r="K210" s="19" t="s">
        <v>13196</v>
      </c>
      <c r="L210" s="1">
        <v>39668</v>
      </c>
      <c r="M210" s="19" t="s">
        <v>15651</v>
      </c>
      <c r="N210" s="19" t="s">
        <v>15651</v>
      </c>
      <c r="O210" s="19" t="s">
        <v>12318</v>
      </c>
    </row>
    <row r="211" spans="1:15">
      <c r="A211" s="19">
        <v>60184</v>
      </c>
      <c r="B211" s="19" t="s">
        <v>11748</v>
      </c>
      <c r="C211" s="19" t="s">
        <v>17105</v>
      </c>
      <c r="D211" s="19" t="str">
        <f t="shared" si="3"/>
        <v>60184A</v>
      </c>
      <c r="E211" s="19" t="s">
        <v>12313</v>
      </c>
      <c r="F211" s="19" t="s">
        <v>10872</v>
      </c>
      <c r="G211" s="19" t="s">
        <v>612</v>
      </c>
      <c r="H211" s="19" t="s">
        <v>12307</v>
      </c>
      <c r="I211" s="1">
        <v>30062</v>
      </c>
      <c r="J211" s="19">
        <v>2.85</v>
      </c>
      <c r="K211" s="19" t="s">
        <v>13196</v>
      </c>
      <c r="L211" s="1">
        <v>39668</v>
      </c>
      <c r="M211" s="19" t="s">
        <v>15651</v>
      </c>
      <c r="N211" s="19" t="s">
        <v>15651</v>
      </c>
      <c r="O211" s="19" t="s">
        <v>12318</v>
      </c>
    </row>
    <row r="212" spans="1:15">
      <c r="A212" s="19">
        <v>60185</v>
      </c>
      <c r="B212" s="19" t="s">
        <v>10565</v>
      </c>
      <c r="C212" s="19" t="s">
        <v>17104</v>
      </c>
      <c r="D212" s="19" t="str">
        <f t="shared" si="3"/>
        <v>60185E</v>
      </c>
      <c r="E212" s="19" t="s">
        <v>16376</v>
      </c>
      <c r="F212" s="19" t="s">
        <v>10874</v>
      </c>
      <c r="G212" s="19" t="s">
        <v>612</v>
      </c>
      <c r="H212" s="19" t="s">
        <v>12307</v>
      </c>
      <c r="I212" s="1">
        <v>32552</v>
      </c>
      <c r="J212" s="19">
        <v>1.1000000000000001</v>
      </c>
      <c r="K212" s="19" t="s">
        <v>13196</v>
      </c>
      <c r="L212" s="1">
        <v>38338</v>
      </c>
      <c r="M212" s="19" t="s">
        <v>14340</v>
      </c>
      <c r="N212" s="19" t="s">
        <v>17102</v>
      </c>
      <c r="O212" s="19" t="s">
        <v>12318</v>
      </c>
    </row>
    <row r="213" spans="1:15">
      <c r="A213" s="19">
        <v>60186</v>
      </c>
      <c r="B213" s="19" t="s">
        <v>11748</v>
      </c>
      <c r="C213" s="19" t="s">
        <v>17103</v>
      </c>
      <c r="D213" s="19" t="str">
        <f t="shared" si="3"/>
        <v>60186A</v>
      </c>
      <c r="E213" s="19" t="s">
        <v>12313</v>
      </c>
      <c r="F213" s="19" t="s">
        <v>11069</v>
      </c>
      <c r="G213" s="19" t="s">
        <v>612</v>
      </c>
      <c r="H213" s="19" t="s">
        <v>12307</v>
      </c>
      <c r="I213" s="1">
        <v>32869</v>
      </c>
      <c r="J213" s="19">
        <v>5</v>
      </c>
      <c r="K213" s="19" t="s">
        <v>13196</v>
      </c>
      <c r="L213" s="1">
        <v>38338</v>
      </c>
      <c r="M213" s="19" t="s">
        <v>17102</v>
      </c>
      <c r="O213" s="19" t="s">
        <v>12318</v>
      </c>
    </row>
    <row r="214" spans="1:15">
      <c r="A214" s="19">
        <v>60187</v>
      </c>
      <c r="B214" s="19" t="s">
        <v>11748</v>
      </c>
      <c r="C214" s="19" t="s">
        <v>17101</v>
      </c>
      <c r="D214" s="19" t="str">
        <f t="shared" si="3"/>
        <v>60187A</v>
      </c>
      <c r="E214" s="19" t="s">
        <v>12313</v>
      </c>
      <c r="F214" s="19" t="s">
        <v>11070</v>
      </c>
      <c r="G214" s="19" t="s">
        <v>612</v>
      </c>
      <c r="H214" s="19" t="s">
        <v>12307</v>
      </c>
      <c r="I214" s="1">
        <v>32874</v>
      </c>
      <c r="J214" s="19">
        <v>3.2</v>
      </c>
      <c r="K214" s="19" t="s">
        <v>13196</v>
      </c>
      <c r="L214" s="1">
        <v>38338</v>
      </c>
      <c r="M214" s="19" t="s">
        <v>13113</v>
      </c>
      <c r="N214" s="19" t="s">
        <v>17100</v>
      </c>
      <c r="O214" s="19" t="s">
        <v>12318</v>
      </c>
    </row>
    <row r="215" spans="1:15">
      <c r="A215" s="19">
        <v>60188</v>
      </c>
      <c r="B215" s="19" t="s">
        <v>10565</v>
      </c>
      <c r="C215" s="19" t="s">
        <v>17099</v>
      </c>
      <c r="D215" s="19" t="str">
        <f t="shared" si="3"/>
        <v>60188E</v>
      </c>
      <c r="E215" s="19" t="s">
        <v>16376</v>
      </c>
      <c r="F215" s="19" t="s">
        <v>17098</v>
      </c>
      <c r="G215" s="19" t="s">
        <v>612</v>
      </c>
      <c r="H215" s="19" t="s">
        <v>12307</v>
      </c>
      <c r="I215" s="1">
        <v>31551</v>
      </c>
      <c r="J215" s="19">
        <v>16.2</v>
      </c>
      <c r="K215" s="19" t="s">
        <v>13196</v>
      </c>
      <c r="L215" s="1">
        <v>38338</v>
      </c>
      <c r="M215" s="19" t="s">
        <v>14340</v>
      </c>
      <c r="N215" s="19" t="s">
        <v>9768</v>
      </c>
      <c r="O215" s="19" t="s">
        <v>12935</v>
      </c>
    </row>
    <row r="216" spans="1:15">
      <c r="A216" s="19">
        <v>60189</v>
      </c>
      <c r="B216" s="19" t="s">
        <v>10565</v>
      </c>
      <c r="C216" s="19" t="s">
        <v>5458</v>
      </c>
      <c r="D216" s="19" t="str">
        <f t="shared" si="3"/>
        <v>60189E</v>
      </c>
      <c r="E216" s="19" t="s">
        <v>16376</v>
      </c>
      <c r="F216" s="19" t="s">
        <v>11099</v>
      </c>
      <c r="G216" s="19" t="s">
        <v>612</v>
      </c>
      <c r="H216" s="19" t="s">
        <v>12307</v>
      </c>
      <c r="I216" s="1">
        <v>32902</v>
      </c>
      <c r="J216" s="19">
        <v>2</v>
      </c>
      <c r="K216" s="19" t="s">
        <v>13196</v>
      </c>
      <c r="L216" s="1">
        <v>38338</v>
      </c>
      <c r="M216" s="19" t="s">
        <v>14340</v>
      </c>
      <c r="N216" s="19" t="s">
        <v>5483</v>
      </c>
      <c r="O216" s="19" t="s">
        <v>12318</v>
      </c>
    </row>
    <row r="217" spans="1:15">
      <c r="A217" s="19">
        <v>60190</v>
      </c>
      <c r="B217" s="19" t="s">
        <v>11748</v>
      </c>
      <c r="C217" s="19" t="s">
        <v>17097</v>
      </c>
      <c r="D217" s="19" t="str">
        <f t="shared" si="3"/>
        <v>60190A</v>
      </c>
      <c r="E217" s="19" t="s">
        <v>12313</v>
      </c>
      <c r="F217" s="19" t="s">
        <v>10878</v>
      </c>
      <c r="G217" s="19" t="s">
        <v>612</v>
      </c>
      <c r="H217" s="19" t="s">
        <v>12307</v>
      </c>
      <c r="I217" s="1">
        <v>33992</v>
      </c>
      <c r="J217" s="19">
        <v>0.55000000000000004</v>
      </c>
      <c r="K217" s="19" t="s">
        <v>46</v>
      </c>
      <c r="L217" s="1">
        <v>38338</v>
      </c>
      <c r="M217" s="19" t="s">
        <v>17096</v>
      </c>
      <c r="N217" s="19" t="s">
        <v>17096</v>
      </c>
      <c r="O217" s="19" t="s">
        <v>12318</v>
      </c>
    </row>
    <row r="218" spans="1:15">
      <c r="A218" s="19">
        <v>60191</v>
      </c>
      <c r="B218" s="19" t="s">
        <v>10565</v>
      </c>
      <c r="C218" s="19" t="s">
        <v>17095</v>
      </c>
      <c r="D218" s="19" t="str">
        <f t="shared" si="3"/>
        <v>60191E</v>
      </c>
      <c r="E218" s="19" t="s">
        <v>16376</v>
      </c>
      <c r="F218" s="19" t="s">
        <v>17094</v>
      </c>
      <c r="G218" s="19" t="s">
        <v>612</v>
      </c>
      <c r="H218" s="19" t="s">
        <v>12307</v>
      </c>
      <c r="I218" s="1">
        <v>30258</v>
      </c>
      <c r="J218" s="19">
        <v>8.5000000000000006E-2</v>
      </c>
      <c r="K218" s="19" t="s">
        <v>46</v>
      </c>
      <c r="L218" s="1">
        <v>38338</v>
      </c>
      <c r="M218" s="19" t="s">
        <v>13113</v>
      </c>
      <c r="N218" s="19" t="s">
        <v>5278</v>
      </c>
      <c r="O218" s="19" t="s">
        <v>12935</v>
      </c>
    </row>
    <row r="219" spans="1:15">
      <c r="A219" s="19">
        <v>60192</v>
      </c>
      <c r="B219" s="19" t="s">
        <v>10565</v>
      </c>
      <c r="C219" s="19" t="s">
        <v>17093</v>
      </c>
      <c r="D219" s="19" t="str">
        <f t="shared" si="3"/>
        <v>60192E</v>
      </c>
      <c r="E219" s="19" t="s">
        <v>16376</v>
      </c>
      <c r="F219" s="19" t="s">
        <v>10770</v>
      </c>
      <c r="G219" s="19" t="s">
        <v>612</v>
      </c>
      <c r="H219" s="19" t="s">
        <v>12307</v>
      </c>
      <c r="I219" s="1">
        <v>33563</v>
      </c>
      <c r="J219" s="19">
        <v>0.1</v>
      </c>
      <c r="K219" s="19" t="s">
        <v>15256</v>
      </c>
      <c r="L219" s="1">
        <v>38338</v>
      </c>
      <c r="M219" s="19" t="s">
        <v>13113</v>
      </c>
      <c r="N219" s="19" t="s">
        <v>5278</v>
      </c>
      <c r="O219" s="19" t="s">
        <v>12935</v>
      </c>
    </row>
    <row r="220" spans="1:15">
      <c r="A220" s="19">
        <v>60193</v>
      </c>
      <c r="B220" s="19" t="s">
        <v>11748</v>
      </c>
      <c r="C220" s="19" t="s">
        <v>17092</v>
      </c>
      <c r="D220" s="19" t="str">
        <f t="shared" si="3"/>
        <v>60193A</v>
      </c>
      <c r="E220" s="19" t="s">
        <v>12313</v>
      </c>
      <c r="F220" s="19" t="s">
        <v>10762</v>
      </c>
      <c r="G220" s="19" t="s">
        <v>612</v>
      </c>
      <c r="H220" s="19" t="s">
        <v>12307</v>
      </c>
      <c r="I220" s="1">
        <v>31048</v>
      </c>
      <c r="J220" s="19">
        <v>0.7</v>
      </c>
      <c r="K220" s="19" t="s">
        <v>3</v>
      </c>
      <c r="L220" s="1">
        <v>38338</v>
      </c>
      <c r="M220" s="19" t="s">
        <v>13113</v>
      </c>
      <c r="N220" s="19" t="s">
        <v>17091</v>
      </c>
      <c r="O220" s="19" t="s">
        <v>12318</v>
      </c>
    </row>
    <row r="221" spans="1:15">
      <c r="A221" s="19">
        <v>60194</v>
      </c>
      <c r="B221" s="19" t="s">
        <v>11748</v>
      </c>
      <c r="C221" s="19" t="s">
        <v>17089</v>
      </c>
      <c r="D221" s="19" t="str">
        <f t="shared" si="3"/>
        <v>60194A</v>
      </c>
      <c r="E221" s="19" t="s">
        <v>12313</v>
      </c>
      <c r="F221" s="19" t="s">
        <v>17090</v>
      </c>
      <c r="G221" s="19" t="s">
        <v>612</v>
      </c>
      <c r="H221" s="19" t="s">
        <v>12307</v>
      </c>
      <c r="I221" s="1">
        <v>31775</v>
      </c>
      <c r="J221" s="19">
        <v>0.33500000000000002</v>
      </c>
      <c r="K221" s="19" t="s">
        <v>13196</v>
      </c>
      <c r="L221" s="1">
        <v>38338</v>
      </c>
      <c r="M221" s="19" t="s">
        <v>17089</v>
      </c>
      <c r="N221" s="19" t="s">
        <v>5400</v>
      </c>
      <c r="O221" s="19" t="s">
        <v>12318</v>
      </c>
    </row>
    <row r="222" spans="1:15">
      <c r="A222" s="19">
        <v>60195</v>
      </c>
      <c r="B222" s="19" t="s">
        <v>11748</v>
      </c>
      <c r="C222" s="19" t="s">
        <v>17088</v>
      </c>
      <c r="D222" s="19" t="str">
        <f t="shared" si="3"/>
        <v>60195A</v>
      </c>
      <c r="E222" s="19" t="s">
        <v>12313</v>
      </c>
      <c r="F222" s="19" t="s">
        <v>11075</v>
      </c>
      <c r="G222" s="19" t="s">
        <v>612</v>
      </c>
      <c r="H222" s="19" t="s">
        <v>12307</v>
      </c>
      <c r="I222" s="1">
        <v>30097</v>
      </c>
      <c r="J222" s="19">
        <v>0.63</v>
      </c>
      <c r="K222" s="19" t="s">
        <v>13196</v>
      </c>
      <c r="L222" s="1">
        <v>38338</v>
      </c>
      <c r="M222" s="19" t="s">
        <v>13113</v>
      </c>
      <c r="N222" s="19" t="s">
        <v>17087</v>
      </c>
      <c r="O222" s="19" t="s">
        <v>12318</v>
      </c>
    </row>
    <row r="223" spans="1:15">
      <c r="A223" s="19">
        <v>60196</v>
      </c>
      <c r="B223" s="19" t="s">
        <v>10565</v>
      </c>
      <c r="C223" s="19" t="s">
        <v>5697</v>
      </c>
      <c r="D223" s="19" t="str">
        <f t="shared" si="3"/>
        <v>60196E</v>
      </c>
      <c r="E223" s="19" t="s">
        <v>16376</v>
      </c>
      <c r="F223" s="19" t="s">
        <v>17086</v>
      </c>
      <c r="G223" s="19" t="s">
        <v>612</v>
      </c>
      <c r="H223" s="19" t="s">
        <v>12307</v>
      </c>
      <c r="I223" s="1">
        <v>31373</v>
      </c>
      <c r="J223" s="19">
        <v>0.04</v>
      </c>
      <c r="K223" s="19" t="s">
        <v>13196</v>
      </c>
      <c r="L223" s="1">
        <v>38338</v>
      </c>
      <c r="M223" s="19" t="s">
        <v>14340</v>
      </c>
      <c r="N223" s="19" t="s">
        <v>5697</v>
      </c>
      <c r="O223" s="19" t="s">
        <v>12318</v>
      </c>
    </row>
    <row r="224" spans="1:15">
      <c r="A224" s="19">
        <v>60197</v>
      </c>
      <c r="B224" s="19" t="s">
        <v>11748</v>
      </c>
      <c r="C224" s="19" t="s">
        <v>17085</v>
      </c>
      <c r="D224" s="19" t="str">
        <f t="shared" si="3"/>
        <v>60197A</v>
      </c>
      <c r="E224" s="19" t="s">
        <v>12313</v>
      </c>
      <c r="F224" s="19" t="s">
        <v>11101</v>
      </c>
      <c r="G224" s="19" t="s">
        <v>612</v>
      </c>
      <c r="H224" s="19" t="s">
        <v>12307</v>
      </c>
      <c r="I224" s="1">
        <v>30862</v>
      </c>
      <c r="J224" s="19">
        <v>0.995</v>
      </c>
      <c r="K224" s="19" t="s">
        <v>13196</v>
      </c>
      <c r="L224" s="1">
        <v>38338</v>
      </c>
      <c r="M224" s="19" t="s">
        <v>13113</v>
      </c>
      <c r="N224" s="19" t="s">
        <v>5681</v>
      </c>
      <c r="O224" s="19" t="s">
        <v>12318</v>
      </c>
    </row>
    <row r="225" spans="1:15">
      <c r="A225" s="19">
        <v>60198</v>
      </c>
      <c r="B225" s="19" t="s">
        <v>11748</v>
      </c>
      <c r="C225" s="19" t="s">
        <v>17084</v>
      </c>
      <c r="D225" s="19" t="str">
        <f t="shared" si="3"/>
        <v>60198A</v>
      </c>
      <c r="E225" s="19" t="s">
        <v>12313</v>
      </c>
      <c r="F225" s="19" t="s">
        <v>17081</v>
      </c>
      <c r="G225" s="19" t="s">
        <v>612</v>
      </c>
      <c r="H225" s="19" t="s">
        <v>12307</v>
      </c>
      <c r="I225" s="1">
        <v>31520</v>
      </c>
      <c r="J225" s="19">
        <v>0.09</v>
      </c>
      <c r="K225" s="19" t="s">
        <v>12609</v>
      </c>
      <c r="L225" s="1">
        <v>38338</v>
      </c>
      <c r="M225" s="19" t="s">
        <v>13113</v>
      </c>
      <c r="N225" s="19" t="s">
        <v>17032</v>
      </c>
      <c r="O225" s="19" t="s">
        <v>12318</v>
      </c>
    </row>
    <row r="226" spans="1:15">
      <c r="A226" s="19">
        <v>60199</v>
      </c>
      <c r="B226" s="19" t="s">
        <v>11748</v>
      </c>
      <c r="C226" s="19" t="s">
        <v>17083</v>
      </c>
      <c r="D226" s="19" t="str">
        <f t="shared" si="3"/>
        <v>60199A</v>
      </c>
      <c r="E226" s="19" t="s">
        <v>12313</v>
      </c>
      <c r="F226" s="19" t="s">
        <v>17081</v>
      </c>
      <c r="G226" s="19" t="s">
        <v>612</v>
      </c>
      <c r="H226" s="19" t="s">
        <v>12307</v>
      </c>
      <c r="I226" s="1">
        <v>31520</v>
      </c>
      <c r="J226" s="19">
        <v>0.09</v>
      </c>
      <c r="K226" s="19" t="s">
        <v>12609</v>
      </c>
      <c r="L226" s="1">
        <v>38338</v>
      </c>
      <c r="M226" s="19" t="s">
        <v>13113</v>
      </c>
      <c r="N226" s="19" t="s">
        <v>17032</v>
      </c>
      <c r="O226" s="19" t="s">
        <v>12318</v>
      </c>
    </row>
    <row r="227" spans="1:15">
      <c r="A227" s="19">
        <v>60200</v>
      </c>
      <c r="B227" s="19" t="s">
        <v>11748</v>
      </c>
      <c r="C227" s="19" t="s">
        <v>17082</v>
      </c>
      <c r="D227" s="19" t="str">
        <f t="shared" si="3"/>
        <v>60200A</v>
      </c>
      <c r="E227" s="19" t="s">
        <v>12313</v>
      </c>
      <c r="F227" s="19" t="s">
        <v>17081</v>
      </c>
      <c r="G227" s="19" t="s">
        <v>612</v>
      </c>
      <c r="H227" s="19" t="s">
        <v>12307</v>
      </c>
      <c r="I227" s="1">
        <v>31520</v>
      </c>
      <c r="J227" s="19">
        <v>0.09</v>
      </c>
      <c r="K227" s="19" t="s">
        <v>12609</v>
      </c>
      <c r="L227" s="1">
        <v>38338</v>
      </c>
      <c r="M227" s="19" t="s">
        <v>13113</v>
      </c>
      <c r="N227" s="19" t="s">
        <v>17032</v>
      </c>
      <c r="O227" s="19" t="s">
        <v>12318</v>
      </c>
    </row>
    <row r="228" spans="1:15">
      <c r="A228" s="19">
        <v>60201</v>
      </c>
      <c r="B228" s="19" t="s">
        <v>11748</v>
      </c>
      <c r="C228" s="19" t="s">
        <v>5433</v>
      </c>
      <c r="D228" s="19" t="str">
        <f t="shared" si="3"/>
        <v>60201A</v>
      </c>
      <c r="E228" s="19" t="s">
        <v>12313</v>
      </c>
      <c r="F228" s="19" t="s">
        <v>10712</v>
      </c>
      <c r="G228" s="19" t="s">
        <v>612</v>
      </c>
      <c r="H228" s="19" t="s">
        <v>12307</v>
      </c>
      <c r="I228" s="1">
        <v>30256</v>
      </c>
      <c r="J228" s="19">
        <v>0.9</v>
      </c>
      <c r="K228" s="19" t="s">
        <v>13196</v>
      </c>
      <c r="L228" s="1">
        <v>38338</v>
      </c>
      <c r="M228" s="19" t="s">
        <v>55</v>
      </c>
      <c r="N228" s="19" t="s">
        <v>55</v>
      </c>
      <c r="O228" s="19" t="s">
        <v>12318</v>
      </c>
    </row>
    <row r="229" spans="1:15">
      <c r="A229" s="19">
        <v>60202</v>
      </c>
      <c r="B229" s="19" t="s">
        <v>10565</v>
      </c>
      <c r="C229" s="19" t="s">
        <v>5436</v>
      </c>
      <c r="D229" s="19" t="str">
        <f t="shared" si="3"/>
        <v>60202E</v>
      </c>
      <c r="E229" s="19" t="s">
        <v>16376</v>
      </c>
      <c r="F229" s="19" t="s">
        <v>11050</v>
      </c>
      <c r="G229" s="19" t="s">
        <v>612</v>
      </c>
      <c r="H229" s="19" t="s">
        <v>12307</v>
      </c>
      <c r="I229" s="1">
        <v>31456</v>
      </c>
      <c r="J229" s="19">
        <v>7.4999999999999997E-2</v>
      </c>
      <c r="K229" s="19" t="s">
        <v>13196</v>
      </c>
      <c r="L229" s="1">
        <v>38338</v>
      </c>
      <c r="M229" s="19" t="s">
        <v>14340</v>
      </c>
      <c r="N229" s="19" t="s">
        <v>5436</v>
      </c>
      <c r="O229" s="19" t="s">
        <v>12318</v>
      </c>
    </row>
    <row r="230" spans="1:15">
      <c r="A230" s="19">
        <v>60203</v>
      </c>
      <c r="B230" s="19" t="s">
        <v>10565</v>
      </c>
      <c r="C230" s="19" t="s">
        <v>17080</v>
      </c>
      <c r="D230" s="19" t="str">
        <f t="shared" si="3"/>
        <v>60203E</v>
      </c>
      <c r="E230" s="19" t="s">
        <v>16376</v>
      </c>
      <c r="F230" s="19" t="s">
        <v>10778</v>
      </c>
      <c r="G230" s="19" t="s">
        <v>612</v>
      </c>
      <c r="H230" s="19" t="s">
        <v>12307</v>
      </c>
      <c r="I230" s="1">
        <v>31204</v>
      </c>
      <c r="J230" s="19">
        <v>0.78200000000000003</v>
      </c>
      <c r="K230" s="19" t="s">
        <v>13196</v>
      </c>
      <c r="L230" s="1">
        <v>38338</v>
      </c>
      <c r="M230" s="19" t="s">
        <v>13113</v>
      </c>
      <c r="N230" s="19" t="s">
        <v>5278</v>
      </c>
      <c r="O230" s="19" t="s">
        <v>12577</v>
      </c>
    </row>
    <row r="231" spans="1:15">
      <c r="A231" s="19">
        <v>60204</v>
      </c>
      <c r="B231" s="19" t="s">
        <v>10565</v>
      </c>
      <c r="C231" s="19" t="s">
        <v>17079</v>
      </c>
      <c r="D231" s="19" t="str">
        <f t="shared" si="3"/>
        <v>60204E</v>
      </c>
      <c r="E231" s="19" t="s">
        <v>16376</v>
      </c>
      <c r="F231" s="19" t="s">
        <v>10876</v>
      </c>
      <c r="G231" s="19" t="s">
        <v>612</v>
      </c>
      <c r="H231" s="19" t="s">
        <v>12307</v>
      </c>
      <c r="I231" s="1">
        <v>31274</v>
      </c>
      <c r="J231" s="19">
        <v>0.06</v>
      </c>
      <c r="K231" s="19" t="s">
        <v>13196</v>
      </c>
      <c r="L231" s="1">
        <v>38338</v>
      </c>
      <c r="M231" s="19" t="s">
        <v>13113</v>
      </c>
      <c r="N231" s="19" t="s">
        <v>5278</v>
      </c>
      <c r="O231" s="19" t="s">
        <v>12935</v>
      </c>
    </row>
    <row r="232" spans="1:15">
      <c r="A232" s="19">
        <v>60205</v>
      </c>
      <c r="B232" s="19" t="s">
        <v>10565</v>
      </c>
      <c r="C232" s="19" t="s">
        <v>17078</v>
      </c>
      <c r="D232" s="19" t="str">
        <f t="shared" si="3"/>
        <v>60205E</v>
      </c>
      <c r="E232" s="19" t="s">
        <v>16376</v>
      </c>
      <c r="F232" s="19" t="s">
        <v>17077</v>
      </c>
      <c r="G232" s="19" t="s">
        <v>612</v>
      </c>
      <c r="H232" s="19" t="s">
        <v>12307</v>
      </c>
      <c r="I232" s="1">
        <v>33926</v>
      </c>
      <c r="J232" s="19">
        <v>0.1</v>
      </c>
      <c r="K232" s="19" t="s">
        <v>13196</v>
      </c>
      <c r="L232" s="1">
        <v>38338</v>
      </c>
      <c r="M232" s="19" t="s">
        <v>14340</v>
      </c>
      <c r="N232" s="19" t="s">
        <v>17076</v>
      </c>
      <c r="O232" s="19" t="s">
        <v>12318</v>
      </c>
    </row>
    <row r="233" spans="1:15">
      <c r="A233" s="19">
        <v>60206</v>
      </c>
      <c r="B233" s="19" t="s">
        <v>11748</v>
      </c>
      <c r="C233" s="19" t="s">
        <v>17075</v>
      </c>
      <c r="D233" s="19" t="str">
        <f t="shared" si="3"/>
        <v>60206A</v>
      </c>
      <c r="E233" s="19" t="s">
        <v>12313</v>
      </c>
      <c r="F233" s="19" t="s">
        <v>11075</v>
      </c>
      <c r="G233" s="19" t="s">
        <v>612</v>
      </c>
      <c r="H233" s="19" t="s">
        <v>12307</v>
      </c>
      <c r="I233" s="1">
        <v>30454</v>
      </c>
      <c r="J233" s="19">
        <v>0.75</v>
      </c>
      <c r="K233" s="19" t="s">
        <v>13196</v>
      </c>
      <c r="L233" s="1">
        <v>38338</v>
      </c>
      <c r="M233" s="19" t="s">
        <v>13113</v>
      </c>
      <c r="N233" s="19" t="s">
        <v>44</v>
      </c>
      <c r="O233" s="19" t="s">
        <v>12318</v>
      </c>
    </row>
    <row r="234" spans="1:15">
      <c r="A234" s="19">
        <v>60207</v>
      </c>
      <c r="B234" s="19" t="s">
        <v>11748</v>
      </c>
      <c r="C234" s="19" t="s">
        <v>5475</v>
      </c>
      <c r="D234" s="19" t="str">
        <f t="shared" si="3"/>
        <v>60207A</v>
      </c>
      <c r="E234" s="19" t="s">
        <v>12313</v>
      </c>
      <c r="F234" s="19" t="s">
        <v>5598</v>
      </c>
      <c r="G234" s="19" t="s">
        <v>612</v>
      </c>
      <c r="H234" s="19" t="s">
        <v>12307</v>
      </c>
      <c r="I234" s="1">
        <v>30498</v>
      </c>
      <c r="J234" s="19">
        <v>0.36</v>
      </c>
      <c r="K234" s="19" t="s">
        <v>13196</v>
      </c>
      <c r="L234" s="1">
        <v>41694</v>
      </c>
      <c r="M234" s="19" t="s">
        <v>13113</v>
      </c>
      <c r="N234" s="19" t="s">
        <v>17074</v>
      </c>
      <c r="O234" s="19" t="s">
        <v>12318</v>
      </c>
    </row>
    <row r="235" spans="1:15">
      <c r="A235" s="19">
        <v>60208</v>
      </c>
      <c r="B235" s="19" t="s">
        <v>10565</v>
      </c>
      <c r="C235" s="19" t="s">
        <v>5472</v>
      </c>
      <c r="D235" s="19" t="str">
        <f t="shared" si="3"/>
        <v>60208E</v>
      </c>
      <c r="E235" s="19" t="s">
        <v>16376</v>
      </c>
      <c r="F235" s="19" t="s">
        <v>17073</v>
      </c>
      <c r="G235" s="19" t="s">
        <v>612</v>
      </c>
      <c r="H235" s="19" t="s">
        <v>12307</v>
      </c>
      <c r="I235" s="1">
        <v>31404</v>
      </c>
      <c r="J235" s="19">
        <v>0.55000000000000004</v>
      </c>
      <c r="K235" s="19" t="s">
        <v>13196</v>
      </c>
      <c r="L235" s="1">
        <v>38338</v>
      </c>
      <c r="M235" s="19" t="s">
        <v>14340</v>
      </c>
      <c r="N235" s="19" t="s">
        <v>17072</v>
      </c>
      <c r="O235" s="19" t="s">
        <v>12318</v>
      </c>
    </row>
    <row r="236" spans="1:15">
      <c r="A236" s="19">
        <v>60209</v>
      </c>
      <c r="B236" s="19" t="s">
        <v>10565</v>
      </c>
      <c r="C236" s="19" t="s">
        <v>17071</v>
      </c>
      <c r="D236" s="19" t="str">
        <f t="shared" si="3"/>
        <v>60209E</v>
      </c>
      <c r="E236" s="19" t="s">
        <v>16376</v>
      </c>
      <c r="F236" s="19" t="s">
        <v>11135</v>
      </c>
      <c r="G236" s="19" t="s">
        <v>612</v>
      </c>
      <c r="H236" s="19" t="s">
        <v>12307</v>
      </c>
      <c r="I236" s="1">
        <v>31143</v>
      </c>
      <c r="J236" s="19">
        <v>0.27500000000000002</v>
      </c>
      <c r="K236" s="19" t="s">
        <v>13196</v>
      </c>
      <c r="L236" s="1">
        <v>38338</v>
      </c>
      <c r="M236" s="19" t="s">
        <v>14340</v>
      </c>
      <c r="N236" s="19" t="s">
        <v>17070</v>
      </c>
      <c r="O236" s="19" t="s">
        <v>12318</v>
      </c>
    </row>
    <row r="237" spans="1:15">
      <c r="A237" s="19">
        <v>60210</v>
      </c>
      <c r="B237" s="19" t="s">
        <v>11748</v>
      </c>
      <c r="C237" s="19" t="s">
        <v>17069</v>
      </c>
      <c r="D237" s="19" t="str">
        <f t="shared" si="3"/>
        <v>60210A</v>
      </c>
      <c r="E237" s="19" t="s">
        <v>12313</v>
      </c>
      <c r="F237" s="19" t="s">
        <v>10712</v>
      </c>
      <c r="G237" s="19" t="s">
        <v>612</v>
      </c>
      <c r="H237" s="19" t="s">
        <v>12307</v>
      </c>
      <c r="I237" s="1">
        <v>30530</v>
      </c>
      <c r="J237" s="19">
        <v>0.9</v>
      </c>
      <c r="K237" s="19" t="s">
        <v>13196</v>
      </c>
      <c r="L237" s="1">
        <v>38338</v>
      </c>
      <c r="M237" s="19" t="s">
        <v>55</v>
      </c>
      <c r="N237" s="19" t="s">
        <v>55</v>
      </c>
      <c r="O237" s="19" t="s">
        <v>12318</v>
      </c>
    </row>
    <row r="238" spans="1:15">
      <c r="A238" s="19">
        <v>60211</v>
      </c>
      <c r="B238" s="19" t="s">
        <v>10565</v>
      </c>
      <c r="C238" s="19" t="s">
        <v>5484</v>
      </c>
      <c r="D238" s="19" t="str">
        <f t="shared" si="3"/>
        <v>60211E</v>
      </c>
      <c r="E238" s="19" t="s">
        <v>16376</v>
      </c>
      <c r="F238" s="19" t="s">
        <v>17068</v>
      </c>
      <c r="G238" s="19" t="s">
        <v>612</v>
      </c>
      <c r="H238" s="19" t="s">
        <v>12307</v>
      </c>
      <c r="I238" s="1">
        <v>32625</v>
      </c>
      <c r="J238" s="19">
        <v>0.99</v>
      </c>
      <c r="K238" s="19" t="s">
        <v>13196</v>
      </c>
      <c r="L238" s="1">
        <v>38338</v>
      </c>
      <c r="M238" s="19" t="s">
        <v>14340</v>
      </c>
      <c r="N238" s="19" t="s">
        <v>17067</v>
      </c>
      <c r="O238" s="19" t="s">
        <v>12318</v>
      </c>
    </row>
    <row r="239" spans="1:15">
      <c r="A239" s="19">
        <v>60212</v>
      </c>
      <c r="B239" s="19" t="s">
        <v>10565</v>
      </c>
      <c r="C239" s="19" t="s">
        <v>17066</v>
      </c>
      <c r="D239" s="19" t="str">
        <f t="shared" si="3"/>
        <v>60212E</v>
      </c>
      <c r="E239" s="19" t="s">
        <v>16376</v>
      </c>
      <c r="F239" s="19" t="s">
        <v>14382</v>
      </c>
      <c r="G239" s="19" t="s">
        <v>612</v>
      </c>
      <c r="H239" s="19" t="s">
        <v>12307</v>
      </c>
      <c r="I239" s="1">
        <v>31261</v>
      </c>
      <c r="J239" s="19">
        <v>9.2999999999999999E-2</v>
      </c>
      <c r="K239" s="19" t="s">
        <v>13196</v>
      </c>
      <c r="L239" s="1">
        <v>38338</v>
      </c>
      <c r="M239" s="19" t="s">
        <v>13113</v>
      </c>
      <c r="N239" s="19" t="s">
        <v>5278</v>
      </c>
      <c r="O239" s="19" t="s">
        <v>15730</v>
      </c>
    </row>
    <row r="240" spans="1:15">
      <c r="A240" s="19">
        <v>60213</v>
      </c>
      <c r="B240" s="19" t="s">
        <v>10565</v>
      </c>
      <c r="C240" s="19" t="s">
        <v>17065</v>
      </c>
      <c r="D240" s="19" t="str">
        <f t="shared" si="3"/>
        <v>60213E</v>
      </c>
      <c r="E240" s="19" t="s">
        <v>16376</v>
      </c>
      <c r="F240" s="19" t="s">
        <v>11526</v>
      </c>
      <c r="G240" s="19" t="s">
        <v>612</v>
      </c>
      <c r="H240" s="19" t="s">
        <v>12307</v>
      </c>
      <c r="I240" s="1">
        <v>30456</v>
      </c>
      <c r="J240" s="19">
        <v>0.115</v>
      </c>
      <c r="K240" s="19" t="s">
        <v>13196</v>
      </c>
      <c r="L240" s="1">
        <v>38338</v>
      </c>
      <c r="M240" s="19" t="s">
        <v>13113</v>
      </c>
      <c r="N240" s="19" t="s">
        <v>5278</v>
      </c>
      <c r="O240" s="19" t="s">
        <v>15730</v>
      </c>
    </row>
    <row r="241" spans="1:15">
      <c r="A241" s="19">
        <v>60214</v>
      </c>
      <c r="B241" s="19" t="s">
        <v>11748</v>
      </c>
      <c r="C241" s="19" t="s">
        <v>5507</v>
      </c>
      <c r="D241" s="19" t="str">
        <f t="shared" si="3"/>
        <v>60214A</v>
      </c>
      <c r="E241" s="19" t="s">
        <v>12313</v>
      </c>
      <c r="F241" s="19" t="s">
        <v>5598</v>
      </c>
      <c r="G241" s="19" t="s">
        <v>612</v>
      </c>
      <c r="H241" s="19" t="s">
        <v>12307</v>
      </c>
      <c r="I241" s="1">
        <v>37257</v>
      </c>
      <c r="J241" s="19">
        <v>0.33</v>
      </c>
      <c r="K241" s="19" t="s">
        <v>13196</v>
      </c>
      <c r="L241" s="1">
        <v>38338</v>
      </c>
      <c r="M241" s="19" t="s">
        <v>13113</v>
      </c>
      <c r="N241" s="19" t="s">
        <v>5507</v>
      </c>
      <c r="O241" s="19" t="s">
        <v>12318</v>
      </c>
    </row>
    <row r="242" spans="1:15">
      <c r="A242" s="19">
        <v>60215</v>
      </c>
      <c r="B242" s="19" t="s">
        <v>10565</v>
      </c>
      <c r="C242" s="19" t="s">
        <v>5510</v>
      </c>
      <c r="D242" s="19" t="str">
        <f t="shared" si="3"/>
        <v>60215E</v>
      </c>
      <c r="E242" s="19" t="s">
        <v>16376</v>
      </c>
      <c r="F242" s="19" t="s">
        <v>11111</v>
      </c>
      <c r="G242" s="19" t="s">
        <v>612</v>
      </c>
      <c r="H242" s="19" t="s">
        <v>12307</v>
      </c>
      <c r="I242" s="1">
        <v>30294</v>
      </c>
      <c r="J242" s="19">
        <v>0.1</v>
      </c>
      <c r="K242" s="19" t="s">
        <v>13196</v>
      </c>
      <c r="L242" s="1">
        <v>38338</v>
      </c>
      <c r="M242" s="19" t="s">
        <v>14340</v>
      </c>
      <c r="N242" s="19" t="s">
        <v>17064</v>
      </c>
      <c r="O242" s="19" t="s">
        <v>12318</v>
      </c>
    </row>
    <row r="243" spans="1:15">
      <c r="A243" s="19">
        <v>60216</v>
      </c>
      <c r="B243" s="19" t="s">
        <v>11748</v>
      </c>
      <c r="C243" s="19" t="s">
        <v>5614</v>
      </c>
      <c r="D243" s="19" t="str">
        <f t="shared" si="3"/>
        <v>60216A</v>
      </c>
      <c r="E243" s="19" t="s">
        <v>12313</v>
      </c>
      <c r="F243" s="19" t="s">
        <v>11050</v>
      </c>
      <c r="G243" s="19" t="s">
        <v>612</v>
      </c>
      <c r="H243" s="19" t="s">
        <v>12307</v>
      </c>
      <c r="I243" s="1">
        <v>31014</v>
      </c>
      <c r="J243" s="19">
        <v>0.59399999999999997</v>
      </c>
      <c r="K243" s="19" t="s">
        <v>13196</v>
      </c>
      <c r="L243" s="1">
        <v>38338</v>
      </c>
      <c r="M243" s="19" t="s">
        <v>13113</v>
      </c>
      <c r="N243" s="19" t="s">
        <v>17063</v>
      </c>
      <c r="O243" s="19" t="s">
        <v>12318</v>
      </c>
    </row>
    <row r="244" spans="1:15">
      <c r="A244" s="19">
        <v>60217</v>
      </c>
      <c r="B244" s="19" t="s">
        <v>11748</v>
      </c>
      <c r="C244" s="19" t="s">
        <v>5526</v>
      </c>
      <c r="D244" s="19" t="str">
        <f t="shared" si="3"/>
        <v>60217A</v>
      </c>
      <c r="E244" s="19" t="s">
        <v>12313</v>
      </c>
      <c r="F244" s="19" t="s">
        <v>11350</v>
      </c>
      <c r="G244" s="19" t="s">
        <v>612</v>
      </c>
      <c r="H244" s="19" t="s">
        <v>12307</v>
      </c>
      <c r="I244" s="1">
        <v>30195</v>
      </c>
      <c r="J244" s="19">
        <v>0.45500000000000002</v>
      </c>
      <c r="K244" s="19" t="s">
        <v>13196</v>
      </c>
      <c r="L244" s="1">
        <v>38338</v>
      </c>
      <c r="M244" s="19" t="s">
        <v>13113</v>
      </c>
      <c r="N244" s="19" t="s">
        <v>5526</v>
      </c>
      <c r="O244" s="19" t="s">
        <v>12318</v>
      </c>
    </row>
    <row r="245" spans="1:15">
      <c r="A245" s="19">
        <v>60218</v>
      </c>
      <c r="B245" s="19" t="s">
        <v>10565</v>
      </c>
      <c r="C245" s="19" t="s">
        <v>5527</v>
      </c>
      <c r="D245" s="19" t="str">
        <f t="shared" si="3"/>
        <v>60218E</v>
      </c>
      <c r="E245" s="19" t="s">
        <v>16376</v>
      </c>
      <c r="F245" s="19" t="s">
        <v>17062</v>
      </c>
      <c r="G245" s="19" t="s">
        <v>612</v>
      </c>
      <c r="H245" s="19" t="s">
        <v>12307</v>
      </c>
      <c r="I245" s="1">
        <v>30698</v>
      </c>
      <c r="J245" s="19">
        <v>1.4999999999999999E-2</v>
      </c>
      <c r="K245" s="19" t="s">
        <v>13196</v>
      </c>
      <c r="L245" s="1">
        <v>38338</v>
      </c>
      <c r="M245" s="19" t="s">
        <v>14340</v>
      </c>
      <c r="N245" s="19" t="s">
        <v>5527</v>
      </c>
      <c r="O245" s="19" t="s">
        <v>12318</v>
      </c>
    </row>
    <row r="246" spans="1:15">
      <c r="A246" s="19">
        <v>60219</v>
      </c>
      <c r="B246" s="19" t="s">
        <v>10565</v>
      </c>
      <c r="C246" s="19" t="s">
        <v>5528</v>
      </c>
      <c r="D246" s="19" t="str">
        <f t="shared" si="3"/>
        <v>60219E</v>
      </c>
      <c r="E246" s="19" t="s">
        <v>16376</v>
      </c>
      <c r="F246" s="19" t="s">
        <v>17061</v>
      </c>
      <c r="G246" s="19" t="s">
        <v>612</v>
      </c>
      <c r="H246" s="19" t="s">
        <v>12307</v>
      </c>
      <c r="I246" s="1">
        <v>33409</v>
      </c>
      <c r="J246" s="19">
        <v>2.5000000000000001E-3</v>
      </c>
      <c r="K246" s="19" t="s">
        <v>13196</v>
      </c>
      <c r="L246" s="1">
        <v>38338</v>
      </c>
      <c r="M246" s="19" t="s">
        <v>14340</v>
      </c>
      <c r="N246" s="19" t="s">
        <v>17060</v>
      </c>
      <c r="O246" s="19" t="s">
        <v>12318</v>
      </c>
    </row>
    <row r="247" spans="1:15">
      <c r="A247" s="19">
        <v>60220</v>
      </c>
      <c r="B247" s="19" t="s">
        <v>10565</v>
      </c>
      <c r="C247" s="19" t="s">
        <v>5529</v>
      </c>
      <c r="D247" s="19" t="str">
        <f t="shared" si="3"/>
        <v>60220E</v>
      </c>
      <c r="E247" s="19" t="s">
        <v>16376</v>
      </c>
      <c r="F247" s="19" t="s">
        <v>14143</v>
      </c>
      <c r="G247" s="19" t="s">
        <v>612</v>
      </c>
      <c r="H247" s="19" t="s">
        <v>12307</v>
      </c>
      <c r="I247" s="1">
        <v>31898</v>
      </c>
      <c r="J247" s="19">
        <v>8.5000000000000006E-2</v>
      </c>
      <c r="K247" s="19" t="s">
        <v>13196</v>
      </c>
      <c r="L247" s="1">
        <v>38338</v>
      </c>
      <c r="M247" s="19" t="s">
        <v>14340</v>
      </c>
      <c r="N247" s="19" t="s">
        <v>17059</v>
      </c>
      <c r="O247" s="19" t="s">
        <v>12318</v>
      </c>
    </row>
    <row r="248" spans="1:15">
      <c r="A248" s="19">
        <v>60221</v>
      </c>
      <c r="B248" s="19" t="s">
        <v>10565</v>
      </c>
      <c r="C248" s="19" t="s">
        <v>17058</v>
      </c>
      <c r="D248" s="19" t="str">
        <f t="shared" si="3"/>
        <v>60221E</v>
      </c>
      <c r="E248" s="19" t="s">
        <v>16376</v>
      </c>
      <c r="F248" s="19" t="s">
        <v>10934</v>
      </c>
      <c r="G248" s="19" t="s">
        <v>612</v>
      </c>
      <c r="H248" s="19" t="s">
        <v>12307</v>
      </c>
      <c r="I248" s="1">
        <v>33104</v>
      </c>
      <c r="J248" s="19">
        <v>1</v>
      </c>
      <c r="K248" s="19" t="s">
        <v>13196</v>
      </c>
      <c r="L248" s="1">
        <v>38338</v>
      </c>
      <c r="M248" s="19" t="s">
        <v>14340</v>
      </c>
      <c r="N248" s="19" t="s">
        <v>17057</v>
      </c>
      <c r="O248" s="19" t="s">
        <v>12318</v>
      </c>
    </row>
    <row r="249" spans="1:15">
      <c r="A249" s="19">
        <v>60222</v>
      </c>
      <c r="B249" s="19" t="s">
        <v>11748</v>
      </c>
      <c r="C249" s="19" t="s">
        <v>17056</v>
      </c>
      <c r="D249" s="19" t="str">
        <f t="shared" si="3"/>
        <v>60222A</v>
      </c>
      <c r="E249" s="19" t="s">
        <v>12313</v>
      </c>
      <c r="F249" s="19" t="s">
        <v>17055</v>
      </c>
      <c r="G249" s="19" t="s">
        <v>612</v>
      </c>
      <c r="H249" s="19" t="s">
        <v>12307</v>
      </c>
      <c r="I249" s="1">
        <v>31554</v>
      </c>
      <c r="J249" s="19">
        <v>0.99</v>
      </c>
      <c r="K249" s="19" t="s">
        <v>13196</v>
      </c>
      <c r="L249" s="1">
        <v>38338</v>
      </c>
      <c r="M249" s="19" t="s">
        <v>13113</v>
      </c>
      <c r="N249" s="19" t="s">
        <v>17054</v>
      </c>
      <c r="O249" s="19" t="s">
        <v>12318</v>
      </c>
    </row>
    <row r="250" spans="1:15">
      <c r="A250" s="19">
        <v>60223</v>
      </c>
      <c r="B250" s="19" t="s">
        <v>10565</v>
      </c>
      <c r="C250" s="19" t="s">
        <v>5551</v>
      </c>
      <c r="D250" s="19" t="str">
        <f t="shared" si="3"/>
        <v>60223E</v>
      </c>
      <c r="E250" s="19" t="s">
        <v>16376</v>
      </c>
      <c r="F250" s="19" t="s">
        <v>11092</v>
      </c>
      <c r="G250" s="19" t="s">
        <v>612</v>
      </c>
      <c r="H250" s="19" t="s">
        <v>12307</v>
      </c>
      <c r="I250" s="1">
        <v>30624</v>
      </c>
      <c r="J250" s="19">
        <v>0.3</v>
      </c>
      <c r="K250" s="19" t="s">
        <v>13196</v>
      </c>
      <c r="L250" s="1">
        <v>38338</v>
      </c>
      <c r="M250" s="19" t="s">
        <v>14340</v>
      </c>
      <c r="N250" s="19" t="s">
        <v>5551</v>
      </c>
      <c r="O250" s="19" t="s">
        <v>12318</v>
      </c>
    </row>
    <row r="251" spans="1:15">
      <c r="A251" s="19">
        <v>60224</v>
      </c>
      <c r="B251" s="19" t="s">
        <v>11748</v>
      </c>
      <c r="C251" s="19" t="s">
        <v>17053</v>
      </c>
      <c r="D251" s="19" t="str">
        <f t="shared" si="3"/>
        <v>60224A</v>
      </c>
      <c r="E251" s="19" t="s">
        <v>12313</v>
      </c>
      <c r="F251" s="19" t="s">
        <v>10853</v>
      </c>
      <c r="G251" s="19" t="s">
        <v>612</v>
      </c>
      <c r="H251" s="19" t="s">
        <v>12307</v>
      </c>
      <c r="I251" s="1">
        <v>31513</v>
      </c>
      <c r="J251" s="19">
        <v>0.56299999999999994</v>
      </c>
      <c r="K251" s="19" t="s">
        <v>13196</v>
      </c>
      <c r="L251" s="1">
        <v>38338</v>
      </c>
      <c r="M251" s="19" t="s">
        <v>17050</v>
      </c>
      <c r="N251" s="19" t="s">
        <v>17049</v>
      </c>
      <c r="O251" s="19" t="s">
        <v>12318</v>
      </c>
    </row>
    <row r="252" spans="1:15">
      <c r="A252" s="19">
        <v>60225</v>
      </c>
      <c r="B252" s="19" t="s">
        <v>11748</v>
      </c>
      <c r="C252" s="19" t="s">
        <v>17052</v>
      </c>
      <c r="D252" s="19" t="str">
        <f t="shared" si="3"/>
        <v>60225A</v>
      </c>
      <c r="E252" s="19" t="s">
        <v>12313</v>
      </c>
      <c r="F252" s="19" t="s">
        <v>10853</v>
      </c>
      <c r="G252" s="19" t="s">
        <v>612</v>
      </c>
      <c r="H252" s="19" t="s">
        <v>12307</v>
      </c>
      <c r="I252" s="1">
        <v>31503</v>
      </c>
      <c r="J252" s="19">
        <v>0.92500000000000004</v>
      </c>
      <c r="K252" s="19" t="s">
        <v>13196</v>
      </c>
      <c r="L252" s="1">
        <v>38338</v>
      </c>
      <c r="M252" s="19" t="s">
        <v>17050</v>
      </c>
      <c r="N252" s="19" t="s">
        <v>17049</v>
      </c>
      <c r="O252" s="19" t="s">
        <v>12318</v>
      </c>
    </row>
    <row r="253" spans="1:15">
      <c r="A253" s="19">
        <v>60226</v>
      </c>
      <c r="B253" s="19" t="s">
        <v>11748</v>
      </c>
      <c r="C253" s="19" t="s">
        <v>17051</v>
      </c>
      <c r="D253" s="19" t="str">
        <f t="shared" si="3"/>
        <v>60226A</v>
      </c>
      <c r="E253" s="19" t="s">
        <v>12313</v>
      </c>
      <c r="F253" s="19" t="s">
        <v>10853</v>
      </c>
      <c r="G253" s="19" t="s">
        <v>612</v>
      </c>
      <c r="H253" s="19" t="s">
        <v>12307</v>
      </c>
      <c r="I253" s="1">
        <v>31518</v>
      </c>
      <c r="J253" s="19">
        <v>0.42399999999999999</v>
      </c>
      <c r="K253" s="19" t="s">
        <v>13196</v>
      </c>
      <c r="L253" s="1">
        <v>38338</v>
      </c>
      <c r="M253" s="19" t="s">
        <v>17050</v>
      </c>
      <c r="N253" s="19" t="s">
        <v>17049</v>
      </c>
      <c r="O253" s="19" t="s">
        <v>12318</v>
      </c>
    </row>
    <row r="254" spans="1:15">
      <c r="A254" s="19">
        <v>60227</v>
      </c>
      <c r="B254" s="19" t="s">
        <v>11748</v>
      </c>
      <c r="C254" s="19" t="s">
        <v>17048</v>
      </c>
      <c r="D254" s="19" t="str">
        <f t="shared" si="3"/>
        <v>60227A</v>
      </c>
      <c r="E254" s="19" t="s">
        <v>12313</v>
      </c>
      <c r="F254" s="19" t="s">
        <v>17029</v>
      </c>
      <c r="G254" s="19" t="s">
        <v>612</v>
      </c>
      <c r="H254" s="19" t="s">
        <v>12307</v>
      </c>
      <c r="I254" s="1">
        <v>31464</v>
      </c>
      <c r="J254" s="19">
        <v>1</v>
      </c>
      <c r="K254" s="19" t="s">
        <v>13196</v>
      </c>
      <c r="L254" s="1">
        <v>38338</v>
      </c>
      <c r="M254" s="19" t="s">
        <v>15594</v>
      </c>
      <c r="N254" s="19" t="s">
        <v>5409</v>
      </c>
      <c r="O254" s="19" t="s">
        <v>12318</v>
      </c>
    </row>
    <row r="255" spans="1:15">
      <c r="A255" s="19">
        <v>60228</v>
      </c>
      <c r="B255" s="19" t="s">
        <v>11748</v>
      </c>
      <c r="C255" s="19" t="s">
        <v>5499</v>
      </c>
      <c r="D255" s="19" t="str">
        <f t="shared" si="3"/>
        <v>60228A</v>
      </c>
      <c r="E255" s="19" t="s">
        <v>12313</v>
      </c>
      <c r="F255" s="19" t="s">
        <v>10710</v>
      </c>
      <c r="G255" s="19" t="s">
        <v>612</v>
      </c>
      <c r="H255" s="19" t="s">
        <v>12307</v>
      </c>
      <c r="I255" s="1">
        <v>30414</v>
      </c>
      <c r="J255" s="19">
        <v>0.28000000000000003</v>
      </c>
      <c r="K255" s="19" t="s">
        <v>13196</v>
      </c>
      <c r="L255" s="1">
        <v>42262</v>
      </c>
      <c r="M255" s="19" t="s">
        <v>13113</v>
      </c>
      <c r="N255" s="19" t="s">
        <v>17047</v>
      </c>
      <c r="O255" s="19" t="s">
        <v>12318</v>
      </c>
    </row>
    <row r="256" spans="1:15">
      <c r="A256" s="19">
        <v>60229</v>
      </c>
      <c r="B256" s="19" t="s">
        <v>11748</v>
      </c>
      <c r="C256" s="19" t="s">
        <v>17046</v>
      </c>
      <c r="D256" s="19" t="str">
        <f t="shared" si="3"/>
        <v>60229A</v>
      </c>
      <c r="E256" s="19" t="s">
        <v>12313</v>
      </c>
      <c r="F256" s="19" t="s">
        <v>11092</v>
      </c>
      <c r="G256" s="19" t="s">
        <v>612</v>
      </c>
      <c r="H256" s="19" t="s">
        <v>12307</v>
      </c>
      <c r="I256" s="1">
        <v>32004</v>
      </c>
      <c r="J256" s="19">
        <v>0.6</v>
      </c>
      <c r="K256" s="19" t="s">
        <v>13196</v>
      </c>
      <c r="L256" s="1">
        <v>38338</v>
      </c>
      <c r="M256" s="19" t="s">
        <v>15594</v>
      </c>
      <c r="N256" s="19" t="s">
        <v>5512</v>
      </c>
      <c r="O256" s="19" t="s">
        <v>12318</v>
      </c>
    </row>
    <row r="257" spans="1:15">
      <c r="A257" s="19">
        <v>60230</v>
      </c>
      <c r="B257" s="19" t="s">
        <v>11748</v>
      </c>
      <c r="C257" s="19" t="s">
        <v>17045</v>
      </c>
      <c r="D257" s="19" t="str">
        <f t="shared" si="3"/>
        <v>60230A</v>
      </c>
      <c r="E257" s="19" t="s">
        <v>12313</v>
      </c>
      <c r="F257" s="19" t="s">
        <v>17044</v>
      </c>
      <c r="G257" s="19" t="s">
        <v>612</v>
      </c>
      <c r="H257" s="19" t="s">
        <v>12307</v>
      </c>
      <c r="I257" s="1">
        <v>32582</v>
      </c>
      <c r="J257" s="19">
        <v>0.995</v>
      </c>
      <c r="K257" s="19" t="s">
        <v>13196</v>
      </c>
      <c r="L257" s="1">
        <v>38338</v>
      </c>
      <c r="M257" s="19" t="s">
        <v>13113</v>
      </c>
      <c r="N257" s="19" t="s">
        <v>17043</v>
      </c>
      <c r="O257" s="19" t="s">
        <v>12318</v>
      </c>
    </row>
    <row r="258" spans="1:15">
      <c r="A258" s="19">
        <v>60231</v>
      </c>
      <c r="B258" s="19" t="s">
        <v>10565</v>
      </c>
      <c r="C258" s="19" t="s">
        <v>17042</v>
      </c>
      <c r="D258" s="19" t="str">
        <f t="shared" ref="D258:D321" si="4">CONCATENATE(A258,B258)</f>
        <v>60231E</v>
      </c>
      <c r="E258" s="19" t="s">
        <v>16376</v>
      </c>
      <c r="F258" s="19" t="s">
        <v>11103</v>
      </c>
      <c r="G258" s="19" t="s">
        <v>612</v>
      </c>
      <c r="H258" s="19" t="s">
        <v>12307</v>
      </c>
      <c r="I258" s="1">
        <v>32226</v>
      </c>
      <c r="J258" s="19">
        <v>0.33</v>
      </c>
      <c r="K258" s="19" t="s">
        <v>13196</v>
      </c>
      <c r="L258" s="1">
        <v>38338</v>
      </c>
      <c r="M258" s="19" t="s">
        <v>13113</v>
      </c>
      <c r="N258" s="19" t="s">
        <v>5278</v>
      </c>
      <c r="O258" s="19" t="s">
        <v>12935</v>
      </c>
    </row>
    <row r="259" spans="1:15">
      <c r="A259" s="19">
        <v>60232</v>
      </c>
      <c r="B259" s="19" t="s">
        <v>11748</v>
      </c>
      <c r="C259" s="19" t="s">
        <v>17041</v>
      </c>
      <c r="D259" s="19" t="str">
        <f t="shared" si="4"/>
        <v>60232A</v>
      </c>
      <c r="E259" s="19" t="s">
        <v>12313</v>
      </c>
      <c r="F259" s="19" t="s">
        <v>11049</v>
      </c>
      <c r="G259" s="19" t="s">
        <v>612</v>
      </c>
      <c r="H259" s="19" t="s">
        <v>12307</v>
      </c>
      <c r="I259" s="1">
        <v>33108</v>
      </c>
      <c r="J259" s="19">
        <v>0.51</v>
      </c>
      <c r="K259" s="19" t="s">
        <v>13196</v>
      </c>
      <c r="L259" s="1">
        <v>38338</v>
      </c>
      <c r="M259" s="19" t="s">
        <v>13113</v>
      </c>
      <c r="N259" s="19" t="s">
        <v>17040</v>
      </c>
      <c r="O259" s="19" t="s">
        <v>12318</v>
      </c>
    </row>
    <row r="260" spans="1:15">
      <c r="A260" s="19">
        <v>60233</v>
      </c>
      <c r="B260" s="19" t="s">
        <v>10565</v>
      </c>
      <c r="C260" s="19" t="s">
        <v>17039</v>
      </c>
      <c r="D260" s="19" t="str">
        <f t="shared" si="4"/>
        <v>60233E</v>
      </c>
      <c r="E260" s="19" t="s">
        <v>16376</v>
      </c>
      <c r="F260" s="19" t="s">
        <v>17038</v>
      </c>
      <c r="G260" s="19" t="s">
        <v>612</v>
      </c>
      <c r="H260" s="19" t="s">
        <v>12307</v>
      </c>
      <c r="I260" s="1">
        <v>30682</v>
      </c>
      <c r="J260" s="19">
        <v>0.97499999999999998</v>
      </c>
      <c r="K260" s="19" t="s">
        <v>13196</v>
      </c>
      <c r="L260" s="1">
        <v>38338</v>
      </c>
      <c r="M260" s="19" t="s">
        <v>13113</v>
      </c>
      <c r="N260" s="19" t="s">
        <v>5278</v>
      </c>
      <c r="O260" s="19" t="s">
        <v>12577</v>
      </c>
    </row>
    <row r="261" spans="1:15">
      <c r="A261" s="19">
        <v>60234</v>
      </c>
      <c r="B261" s="19" t="s">
        <v>11748</v>
      </c>
      <c r="C261" s="19" t="s">
        <v>5491</v>
      </c>
      <c r="D261" s="19" t="str">
        <f t="shared" si="4"/>
        <v>60234A</v>
      </c>
      <c r="E261" s="19" t="s">
        <v>12313</v>
      </c>
      <c r="F261" s="19" t="s">
        <v>11089</v>
      </c>
      <c r="G261" s="19" t="s">
        <v>612</v>
      </c>
      <c r="H261" s="19" t="s">
        <v>12307</v>
      </c>
      <c r="I261" s="1">
        <v>30436</v>
      </c>
      <c r="J261" s="19">
        <v>0.72499999999999998</v>
      </c>
      <c r="K261" s="19" t="s">
        <v>13196</v>
      </c>
      <c r="L261" s="1">
        <v>38338</v>
      </c>
      <c r="M261" s="19" t="s">
        <v>5491</v>
      </c>
      <c r="N261" s="19" t="s">
        <v>5491</v>
      </c>
      <c r="O261" s="19" t="s">
        <v>12318</v>
      </c>
    </row>
    <row r="262" spans="1:15">
      <c r="A262" s="19">
        <v>60235</v>
      </c>
      <c r="B262" s="19" t="s">
        <v>10565</v>
      </c>
      <c r="C262" s="19" t="s">
        <v>17037</v>
      </c>
      <c r="D262" s="19" t="str">
        <f t="shared" si="4"/>
        <v>60235E</v>
      </c>
      <c r="E262" s="19" t="s">
        <v>16376</v>
      </c>
      <c r="F262" s="19" t="s">
        <v>11075</v>
      </c>
      <c r="G262" s="19" t="s">
        <v>612</v>
      </c>
      <c r="H262" s="19" t="s">
        <v>12307</v>
      </c>
      <c r="I262" s="1">
        <v>30141</v>
      </c>
      <c r="J262" s="19">
        <v>0.03</v>
      </c>
      <c r="K262" s="19" t="s">
        <v>13196</v>
      </c>
      <c r="L262" s="1">
        <v>38338</v>
      </c>
      <c r="M262" s="19" t="s">
        <v>14340</v>
      </c>
      <c r="N262" s="19" t="s">
        <v>17036</v>
      </c>
      <c r="O262" s="19" t="s">
        <v>12318</v>
      </c>
    </row>
    <row r="263" spans="1:15">
      <c r="A263" s="19">
        <v>60236</v>
      </c>
      <c r="B263" s="19" t="s">
        <v>10565</v>
      </c>
      <c r="C263" s="19" t="s">
        <v>5611</v>
      </c>
      <c r="D263" s="19" t="str">
        <f t="shared" si="4"/>
        <v>60236E</v>
      </c>
      <c r="E263" s="19" t="s">
        <v>16376</v>
      </c>
      <c r="F263" s="19" t="s">
        <v>17035</v>
      </c>
      <c r="G263" s="19" t="s">
        <v>612</v>
      </c>
      <c r="H263" s="19" t="s">
        <v>12307</v>
      </c>
      <c r="I263" s="1">
        <v>31468</v>
      </c>
      <c r="J263" s="19">
        <v>0.7</v>
      </c>
      <c r="K263" s="19" t="s">
        <v>13196</v>
      </c>
      <c r="L263" s="1">
        <v>38338</v>
      </c>
      <c r="M263" s="19" t="s">
        <v>14340</v>
      </c>
      <c r="N263" s="19" t="s">
        <v>5611</v>
      </c>
      <c r="O263" s="19" t="s">
        <v>12318</v>
      </c>
    </row>
    <row r="264" spans="1:15">
      <c r="A264" s="19">
        <v>60237</v>
      </c>
      <c r="B264" s="19" t="s">
        <v>10565</v>
      </c>
      <c r="C264" s="19" t="s">
        <v>5628</v>
      </c>
      <c r="D264" s="19" t="str">
        <f t="shared" si="4"/>
        <v>60237E</v>
      </c>
      <c r="E264" s="19" t="s">
        <v>16376</v>
      </c>
      <c r="F264" s="19" t="s">
        <v>10913</v>
      </c>
      <c r="G264" s="19" t="s">
        <v>612</v>
      </c>
      <c r="H264" s="19" t="s">
        <v>12307</v>
      </c>
      <c r="I264" s="1">
        <v>32478</v>
      </c>
      <c r="J264" s="19">
        <v>0.8</v>
      </c>
      <c r="K264" s="19" t="s">
        <v>13196</v>
      </c>
      <c r="L264" s="1">
        <v>38338</v>
      </c>
      <c r="M264" s="19" t="s">
        <v>14340</v>
      </c>
      <c r="N264" s="19" t="s">
        <v>17034</v>
      </c>
      <c r="O264" s="19" t="s">
        <v>12318</v>
      </c>
    </row>
    <row r="265" spans="1:15">
      <c r="A265" s="19">
        <v>60238</v>
      </c>
      <c r="B265" s="19" t="s">
        <v>11748</v>
      </c>
      <c r="C265" s="19" t="s">
        <v>5632</v>
      </c>
      <c r="D265" s="19" t="str">
        <f t="shared" si="4"/>
        <v>60238A</v>
      </c>
      <c r="E265" s="19" t="s">
        <v>12313</v>
      </c>
      <c r="F265" s="19" t="s">
        <v>17033</v>
      </c>
      <c r="G265" s="19" t="s">
        <v>612</v>
      </c>
      <c r="H265" s="19" t="s">
        <v>12307</v>
      </c>
      <c r="I265" s="1">
        <v>31461</v>
      </c>
      <c r="J265" s="19">
        <v>0.23</v>
      </c>
      <c r="K265" s="19" t="s">
        <v>13196</v>
      </c>
      <c r="L265" s="1">
        <v>38338</v>
      </c>
      <c r="M265" s="19" t="s">
        <v>13113</v>
      </c>
      <c r="N265" s="19" t="s">
        <v>17032</v>
      </c>
      <c r="O265" s="19" t="s">
        <v>12318</v>
      </c>
    </row>
    <row r="266" spans="1:15">
      <c r="A266" s="19">
        <v>60239</v>
      </c>
      <c r="B266" s="19" t="s">
        <v>11748</v>
      </c>
      <c r="C266" s="19" t="s">
        <v>17031</v>
      </c>
      <c r="D266" s="19" t="str">
        <f t="shared" si="4"/>
        <v>60239A</v>
      </c>
      <c r="E266" s="19" t="s">
        <v>12313</v>
      </c>
      <c r="F266" s="19" t="s">
        <v>17022</v>
      </c>
      <c r="G266" s="19" t="s">
        <v>612</v>
      </c>
      <c r="H266" s="19" t="s">
        <v>12307</v>
      </c>
      <c r="I266" s="1">
        <v>31079</v>
      </c>
      <c r="J266" s="19">
        <v>0.3</v>
      </c>
      <c r="K266" s="19" t="s">
        <v>13196</v>
      </c>
      <c r="L266" s="1">
        <v>38338</v>
      </c>
      <c r="M266" s="19" t="s">
        <v>13113</v>
      </c>
      <c r="N266" s="19" t="s">
        <v>5654</v>
      </c>
      <c r="O266" s="19" t="s">
        <v>12318</v>
      </c>
    </row>
    <row r="267" spans="1:15">
      <c r="A267" s="19">
        <v>60240</v>
      </c>
      <c r="B267" s="19" t="s">
        <v>11748</v>
      </c>
      <c r="C267" s="19" t="s">
        <v>17030</v>
      </c>
      <c r="D267" s="19" t="str">
        <f t="shared" si="4"/>
        <v>60240A</v>
      </c>
      <c r="E267" s="19" t="s">
        <v>12313</v>
      </c>
      <c r="F267" s="19" t="s">
        <v>17029</v>
      </c>
      <c r="G267" s="19" t="s">
        <v>612</v>
      </c>
      <c r="H267" s="19" t="s">
        <v>12307</v>
      </c>
      <c r="I267" s="1">
        <v>30690</v>
      </c>
      <c r="J267" s="19">
        <v>0.2</v>
      </c>
      <c r="K267" s="19" t="s">
        <v>13196</v>
      </c>
      <c r="L267" s="1">
        <v>38338</v>
      </c>
      <c r="M267" s="19" t="s">
        <v>13113</v>
      </c>
      <c r="N267" s="19" t="s">
        <v>5654</v>
      </c>
      <c r="O267" s="19" t="s">
        <v>12318</v>
      </c>
    </row>
    <row r="268" spans="1:15">
      <c r="A268" s="19">
        <v>60241</v>
      </c>
      <c r="B268" s="19" t="s">
        <v>10565</v>
      </c>
      <c r="C268" s="19" t="s">
        <v>17028</v>
      </c>
      <c r="D268" s="19" t="str">
        <f t="shared" si="4"/>
        <v>60241E</v>
      </c>
      <c r="E268" s="19" t="s">
        <v>16376</v>
      </c>
      <c r="F268" s="19" t="s">
        <v>11103</v>
      </c>
      <c r="G268" s="19" t="s">
        <v>612</v>
      </c>
      <c r="H268" s="19" t="s">
        <v>12307</v>
      </c>
      <c r="I268" s="1">
        <v>30133</v>
      </c>
      <c r="J268" s="19">
        <v>1.4999999999999999E-2</v>
      </c>
      <c r="K268" s="19" t="s">
        <v>13196</v>
      </c>
      <c r="L268" s="1">
        <v>38338</v>
      </c>
      <c r="M268" s="19" t="s">
        <v>13113</v>
      </c>
      <c r="N268" s="19" t="s">
        <v>5278</v>
      </c>
      <c r="O268" s="19" t="s">
        <v>12577</v>
      </c>
    </row>
    <row r="269" spans="1:15">
      <c r="A269" s="19">
        <v>60242</v>
      </c>
      <c r="B269" s="19" t="s">
        <v>10565</v>
      </c>
      <c r="C269" s="19" t="s">
        <v>17027</v>
      </c>
      <c r="D269" s="19" t="str">
        <f t="shared" si="4"/>
        <v>60242E</v>
      </c>
      <c r="E269" s="19" t="s">
        <v>16376</v>
      </c>
      <c r="F269" s="19" t="s">
        <v>11089</v>
      </c>
      <c r="G269" s="19" t="s">
        <v>612</v>
      </c>
      <c r="H269" s="19" t="s">
        <v>12307</v>
      </c>
      <c r="I269" s="1">
        <v>32153</v>
      </c>
      <c r="J269" s="19">
        <v>0.20799999999999999</v>
      </c>
      <c r="K269" s="19" t="s">
        <v>13196</v>
      </c>
      <c r="L269" s="1">
        <v>38338</v>
      </c>
      <c r="M269" s="19" t="s">
        <v>13113</v>
      </c>
      <c r="N269" s="19" t="s">
        <v>5278</v>
      </c>
      <c r="O269" s="19" t="s">
        <v>12935</v>
      </c>
    </row>
    <row r="270" spans="1:15">
      <c r="A270" s="19">
        <v>60243</v>
      </c>
      <c r="B270" s="19" t="s">
        <v>11748</v>
      </c>
      <c r="C270" s="19" t="s">
        <v>17026</v>
      </c>
      <c r="D270" s="19" t="str">
        <f t="shared" si="4"/>
        <v>60243A</v>
      </c>
      <c r="E270" s="19" t="s">
        <v>12313</v>
      </c>
      <c r="F270" s="19" t="s">
        <v>17025</v>
      </c>
      <c r="G270" s="19" t="s">
        <v>612</v>
      </c>
      <c r="H270" s="19" t="s">
        <v>12307</v>
      </c>
      <c r="I270" s="1">
        <v>31152</v>
      </c>
      <c r="J270" s="19">
        <v>0.39500000000000002</v>
      </c>
      <c r="K270" s="19" t="s">
        <v>13196</v>
      </c>
      <c r="L270" s="1">
        <v>38338</v>
      </c>
      <c r="M270" s="19" t="s">
        <v>5678</v>
      </c>
      <c r="N270" s="19" t="s">
        <v>5678</v>
      </c>
      <c r="O270" s="19" t="s">
        <v>12318</v>
      </c>
    </row>
    <row r="271" spans="1:15">
      <c r="A271" s="19">
        <v>60244</v>
      </c>
      <c r="B271" s="19" t="s">
        <v>10565</v>
      </c>
      <c r="C271" s="19" t="s">
        <v>17024</v>
      </c>
      <c r="D271" s="19" t="str">
        <f t="shared" si="4"/>
        <v>60244E</v>
      </c>
      <c r="E271" s="19" t="s">
        <v>16376</v>
      </c>
      <c r="F271" s="19" t="s">
        <v>11151</v>
      </c>
      <c r="G271" s="19" t="s">
        <v>612</v>
      </c>
      <c r="H271" s="19" t="s">
        <v>12307</v>
      </c>
      <c r="I271" s="1">
        <v>30603</v>
      </c>
      <c r="J271" s="19">
        <v>0.1</v>
      </c>
      <c r="K271" s="19" t="s">
        <v>13196</v>
      </c>
      <c r="L271" s="1">
        <v>38338</v>
      </c>
      <c r="M271" s="19" t="s">
        <v>14340</v>
      </c>
      <c r="N271" s="19" t="s">
        <v>17024</v>
      </c>
      <c r="O271" s="19" t="s">
        <v>12318</v>
      </c>
    </row>
    <row r="272" spans="1:15">
      <c r="A272" s="19">
        <v>60245</v>
      </c>
      <c r="B272" s="19" t="s">
        <v>10565</v>
      </c>
      <c r="C272" s="19" t="s">
        <v>17023</v>
      </c>
      <c r="D272" s="19" t="str">
        <f t="shared" si="4"/>
        <v>60245E</v>
      </c>
      <c r="E272" s="19" t="s">
        <v>16376</v>
      </c>
      <c r="F272" s="19" t="s">
        <v>17022</v>
      </c>
      <c r="G272" s="19" t="s">
        <v>612</v>
      </c>
      <c r="H272" s="19" t="s">
        <v>12307</v>
      </c>
      <c r="I272" s="1">
        <v>30655</v>
      </c>
      <c r="J272" s="19">
        <v>2.8000000000000001E-2</v>
      </c>
      <c r="K272" s="19" t="s">
        <v>13196</v>
      </c>
      <c r="L272" s="1">
        <v>38338</v>
      </c>
      <c r="M272" s="19" t="s">
        <v>13113</v>
      </c>
      <c r="N272" s="19" t="s">
        <v>5278</v>
      </c>
      <c r="O272" s="19" t="s">
        <v>12577</v>
      </c>
    </row>
    <row r="273" spans="1:15">
      <c r="A273" s="19">
        <v>60246</v>
      </c>
      <c r="B273" s="19" t="s">
        <v>11748</v>
      </c>
      <c r="C273" s="19" t="s">
        <v>5653</v>
      </c>
      <c r="D273" s="19" t="str">
        <f t="shared" si="4"/>
        <v>60246A</v>
      </c>
      <c r="E273" s="19" t="s">
        <v>12313</v>
      </c>
      <c r="F273" s="19" t="s">
        <v>11070</v>
      </c>
      <c r="G273" s="19" t="s">
        <v>612</v>
      </c>
      <c r="H273" s="19" t="s">
        <v>12307</v>
      </c>
      <c r="I273" s="1">
        <v>31223</v>
      </c>
      <c r="J273" s="19">
        <v>0.15</v>
      </c>
      <c r="K273" s="19" t="s">
        <v>13196</v>
      </c>
      <c r="L273" s="1">
        <v>38338</v>
      </c>
      <c r="M273" s="19" t="s">
        <v>5654</v>
      </c>
      <c r="N273" s="19" t="s">
        <v>5654</v>
      </c>
      <c r="O273" s="19" t="s">
        <v>12318</v>
      </c>
    </row>
    <row r="274" spans="1:15">
      <c r="A274" s="19">
        <v>60247</v>
      </c>
      <c r="B274" s="19" t="s">
        <v>10565</v>
      </c>
      <c r="C274" s="19" t="s">
        <v>5655</v>
      </c>
      <c r="D274" s="19" t="str">
        <f t="shared" si="4"/>
        <v>60247E</v>
      </c>
      <c r="E274" s="19" t="s">
        <v>16376</v>
      </c>
      <c r="F274" s="19" t="s">
        <v>11055</v>
      </c>
      <c r="G274" s="19" t="s">
        <v>612</v>
      </c>
      <c r="H274" s="19" t="s">
        <v>12307</v>
      </c>
      <c r="I274" s="1">
        <v>31404</v>
      </c>
      <c r="J274" s="19">
        <v>0.1</v>
      </c>
      <c r="K274" s="19" t="s">
        <v>13196</v>
      </c>
      <c r="L274" s="1">
        <v>38338</v>
      </c>
      <c r="M274" s="19" t="s">
        <v>14340</v>
      </c>
      <c r="N274" s="19" t="s">
        <v>17021</v>
      </c>
      <c r="O274" s="19" t="s">
        <v>12318</v>
      </c>
    </row>
    <row r="275" spans="1:15">
      <c r="A275" s="19">
        <v>60248</v>
      </c>
      <c r="B275" s="19" t="s">
        <v>11748</v>
      </c>
      <c r="C275" s="19" t="s">
        <v>17020</v>
      </c>
      <c r="D275" s="19" t="str">
        <f t="shared" si="4"/>
        <v>60248A</v>
      </c>
      <c r="E275" s="19" t="s">
        <v>12313</v>
      </c>
      <c r="F275" s="19" t="s">
        <v>11098</v>
      </c>
      <c r="G275" s="19" t="s">
        <v>612</v>
      </c>
      <c r="H275" s="19" t="s">
        <v>12307</v>
      </c>
      <c r="I275" s="1">
        <v>30970</v>
      </c>
      <c r="J275" s="19">
        <v>0.52200000000000002</v>
      </c>
      <c r="K275" s="19" t="s">
        <v>12609</v>
      </c>
      <c r="L275" s="1">
        <v>38338</v>
      </c>
      <c r="M275" s="19" t="s">
        <v>13113</v>
      </c>
      <c r="N275" s="19" t="s">
        <v>17020</v>
      </c>
      <c r="O275" s="19" t="s">
        <v>12318</v>
      </c>
    </row>
    <row r="276" spans="1:15">
      <c r="A276" s="19">
        <v>60249</v>
      </c>
      <c r="B276" s="19" t="s">
        <v>10565</v>
      </c>
      <c r="C276" s="19" t="s">
        <v>5665</v>
      </c>
      <c r="D276" s="19" t="str">
        <f t="shared" si="4"/>
        <v>60249E</v>
      </c>
      <c r="E276" s="19" t="s">
        <v>16376</v>
      </c>
      <c r="F276" s="19" t="s">
        <v>11069</v>
      </c>
      <c r="G276" s="19" t="s">
        <v>612</v>
      </c>
      <c r="H276" s="19" t="s">
        <v>12307</v>
      </c>
      <c r="I276" s="1">
        <v>30277</v>
      </c>
      <c r="J276" s="19">
        <v>2.5000000000000001E-2</v>
      </c>
      <c r="K276" s="19" t="s">
        <v>13196</v>
      </c>
      <c r="L276" s="1">
        <v>38338</v>
      </c>
      <c r="M276" s="19" t="s">
        <v>14340</v>
      </c>
      <c r="N276" s="19" t="s">
        <v>5665</v>
      </c>
      <c r="O276" s="19" t="s">
        <v>12318</v>
      </c>
    </row>
    <row r="277" spans="1:15">
      <c r="A277" s="19">
        <v>60250</v>
      </c>
      <c r="B277" s="19" t="s">
        <v>11748</v>
      </c>
      <c r="C277" s="19" t="s">
        <v>5686</v>
      </c>
      <c r="D277" s="19" t="str">
        <f t="shared" si="4"/>
        <v>60250A</v>
      </c>
      <c r="E277" s="19" t="s">
        <v>12313</v>
      </c>
      <c r="F277" s="19" t="s">
        <v>13506</v>
      </c>
      <c r="G277" s="19" t="s">
        <v>612</v>
      </c>
      <c r="H277" s="19" t="s">
        <v>12307</v>
      </c>
      <c r="I277" s="1">
        <v>30763</v>
      </c>
      <c r="J277" s="19">
        <v>0.97499999999999998</v>
      </c>
      <c r="K277" s="19" t="s">
        <v>13196</v>
      </c>
      <c r="L277" s="1">
        <v>38338</v>
      </c>
      <c r="M277" s="19" t="s">
        <v>13113</v>
      </c>
      <c r="N277" s="19" t="s">
        <v>17019</v>
      </c>
      <c r="O277" s="19" t="s">
        <v>12318</v>
      </c>
    </row>
    <row r="278" spans="1:15">
      <c r="A278" s="19">
        <v>60251</v>
      </c>
      <c r="B278" s="19" t="s">
        <v>10565</v>
      </c>
      <c r="C278" s="19" t="s">
        <v>17018</v>
      </c>
      <c r="D278" s="19" t="str">
        <f t="shared" si="4"/>
        <v>60251E</v>
      </c>
      <c r="E278" s="19" t="s">
        <v>16376</v>
      </c>
      <c r="F278" s="19" t="s">
        <v>10923</v>
      </c>
      <c r="G278" s="19" t="s">
        <v>612</v>
      </c>
      <c r="H278" s="19" t="s">
        <v>12307</v>
      </c>
      <c r="I278" s="1">
        <v>30342</v>
      </c>
      <c r="J278" s="19">
        <v>0.3</v>
      </c>
      <c r="K278" s="19" t="s">
        <v>13196</v>
      </c>
      <c r="L278" s="1">
        <v>38338</v>
      </c>
      <c r="M278" s="19" t="s">
        <v>13113</v>
      </c>
      <c r="N278" s="19" t="s">
        <v>5278</v>
      </c>
      <c r="O278" s="19" t="s">
        <v>12935</v>
      </c>
    </row>
    <row r="279" spans="1:15">
      <c r="A279" s="19">
        <v>60252</v>
      </c>
      <c r="B279" s="19" t="s">
        <v>11748</v>
      </c>
      <c r="C279" s="19" t="s">
        <v>17017</v>
      </c>
      <c r="D279" s="19" t="str">
        <f t="shared" si="4"/>
        <v>60252A</v>
      </c>
      <c r="E279" s="19" t="s">
        <v>12313</v>
      </c>
      <c r="F279" s="19" t="s">
        <v>11102</v>
      </c>
      <c r="G279" s="19" t="s">
        <v>612</v>
      </c>
      <c r="H279" s="19" t="s">
        <v>12307</v>
      </c>
      <c r="I279" s="1">
        <v>31685</v>
      </c>
      <c r="J279" s="19">
        <v>0.15</v>
      </c>
      <c r="K279" s="19" t="s">
        <v>13196</v>
      </c>
      <c r="L279" s="1">
        <v>38338</v>
      </c>
      <c r="M279" s="19" t="s">
        <v>13113</v>
      </c>
      <c r="N279" s="19" t="s">
        <v>5483</v>
      </c>
      <c r="O279" s="19" t="s">
        <v>12318</v>
      </c>
    </row>
    <row r="280" spans="1:15">
      <c r="A280" s="19">
        <v>60253</v>
      </c>
      <c r="B280" s="19" t="s">
        <v>10565</v>
      </c>
      <c r="C280" s="19" t="s">
        <v>17016</v>
      </c>
      <c r="D280" s="19" t="str">
        <f t="shared" si="4"/>
        <v>60253E</v>
      </c>
      <c r="E280" s="19" t="s">
        <v>16376</v>
      </c>
      <c r="F280" s="19" t="s">
        <v>10898</v>
      </c>
      <c r="G280" s="19" t="s">
        <v>612</v>
      </c>
      <c r="H280" s="19" t="s">
        <v>12307</v>
      </c>
      <c r="I280" s="1">
        <v>31422</v>
      </c>
      <c r="J280" s="19">
        <v>9.8000000000000004E-2</v>
      </c>
      <c r="K280" s="19" t="s">
        <v>243</v>
      </c>
      <c r="L280" s="1">
        <v>38338</v>
      </c>
      <c r="M280" s="19" t="s">
        <v>13113</v>
      </c>
      <c r="N280" s="19" t="s">
        <v>5278</v>
      </c>
      <c r="O280" s="19" t="s">
        <v>12577</v>
      </c>
    </row>
    <row r="281" spans="1:15">
      <c r="A281" s="19">
        <v>60254</v>
      </c>
      <c r="B281" s="19" t="s">
        <v>10565</v>
      </c>
      <c r="C281" s="19" t="s">
        <v>17015</v>
      </c>
      <c r="D281" s="19" t="str">
        <f t="shared" si="4"/>
        <v>60254E</v>
      </c>
      <c r="E281" s="19" t="s">
        <v>16376</v>
      </c>
      <c r="F281" s="19" t="s">
        <v>10911</v>
      </c>
      <c r="G281" s="19" t="s">
        <v>612</v>
      </c>
      <c r="H281" s="19" t="s">
        <v>12307</v>
      </c>
      <c r="I281" s="1">
        <v>34213</v>
      </c>
      <c r="J281" s="19">
        <v>3.0000000000000001E-3</v>
      </c>
      <c r="K281" s="19" t="s">
        <v>73</v>
      </c>
      <c r="L281" s="1">
        <v>38338</v>
      </c>
      <c r="M281" s="19" t="s">
        <v>13113</v>
      </c>
      <c r="N281" s="19" t="s">
        <v>5278</v>
      </c>
      <c r="O281" s="19" t="s">
        <v>12935</v>
      </c>
    </row>
    <row r="282" spans="1:15">
      <c r="A282" s="19">
        <v>60255</v>
      </c>
      <c r="B282" s="19" t="s">
        <v>10565</v>
      </c>
      <c r="C282" s="19" t="s">
        <v>17014</v>
      </c>
      <c r="D282" s="19" t="str">
        <f t="shared" si="4"/>
        <v>60255E</v>
      </c>
      <c r="E282" s="19" t="s">
        <v>16376</v>
      </c>
      <c r="F282" s="19" t="s">
        <v>10898</v>
      </c>
      <c r="G282" s="19" t="s">
        <v>612</v>
      </c>
      <c r="H282" s="19" t="s">
        <v>12307</v>
      </c>
      <c r="I282" s="1">
        <v>34075</v>
      </c>
      <c r="J282" s="19">
        <v>7.0000000000000001E-3</v>
      </c>
      <c r="K282" s="19" t="s">
        <v>73</v>
      </c>
      <c r="L282" s="1">
        <v>38338</v>
      </c>
      <c r="M282" s="19" t="s">
        <v>14340</v>
      </c>
      <c r="N282" s="19" t="s">
        <v>17013</v>
      </c>
      <c r="O282" s="19" t="s">
        <v>12318</v>
      </c>
    </row>
    <row r="283" spans="1:15">
      <c r="A283" s="19">
        <v>60256</v>
      </c>
      <c r="B283" s="19" t="s">
        <v>11748</v>
      </c>
      <c r="C283" s="19" t="s">
        <v>17012</v>
      </c>
      <c r="D283" s="19" t="str">
        <f t="shared" si="4"/>
        <v>60256A</v>
      </c>
      <c r="E283" s="19" t="s">
        <v>12313</v>
      </c>
      <c r="F283" s="19" t="s">
        <v>17011</v>
      </c>
      <c r="G283" s="19" t="s">
        <v>612</v>
      </c>
      <c r="H283" s="19" t="s">
        <v>12307</v>
      </c>
      <c r="I283" s="1">
        <v>36586</v>
      </c>
      <c r="J283" s="19">
        <v>1.2999999999999999E-2</v>
      </c>
      <c r="K283" s="19" t="s">
        <v>73</v>
      </c>
      <c r="L283" s="1">
        <v>38338</v>
      </c>
      <c r="M283" s="19" t="s">
        <v>13113</v>
      </c>
      <c r="N283" s="19" t="s">
        <v>17010</v>
      </c>
      <c r="O283" s="19" t="s">
        <v>12318</v>
      </c>
    </row>
    <row r="284" spans="1:15">
      <c r="A284" s="19">
        <v>60257</v>
      </c>
      <c r="B284" s="19" t="s">
        <v>10565</v>
      </c>
      <c r="C284" s="19" t="s">
        <v>17009</v>
      </c>
      <c r="D284" s="19" t="str">
        <f t="shared" si="4"/>
        <v>60257E</v>
      </c>
      <c r="E284" s="19" t="s">
        <v>16376</v>
      </c>
      <c r="F284" s="19" t="s">
        <v>10699</v>
      </c>
      <c r="G284" s="19" t="s">
        <v>612</v>
      </c>
      <c r="H284" s="19" t="s">
        <v>12307</v>
      </c>
      <c r="I284" s="1">
        <v>30165</v>
      </c>
      <c r="J284" s="19">
        <v>0.01</v>
      </c>
      <c r="K284" s="19" t="s">
        <v>4</v>
      </c>
      <c r="L284" s="1">
        <v>38338</v>
      </c>
      <c r="M284" s="19" t="s">
        <v>14340</v>
      </c>
      <c r="N284" s="19" t="s">
        <v>17009</v>
      </c>
      <c r="O284" s="19" t="s">
        <v>12318</v>
      </c>
    </row>
    <row r="285" spans="1:15">
      <c r="A285" s="19">
        <v>60258</v>
      </c>
      <c r="B285" s="19" t="s">
        <v>10565</v>
      </c>
      <c r="C285" s="19" t="s">
        <v>17008</v>
      </c>
      <c r="D285" s="19" t="str">
        <f t="shared" si="4"/>
        <v>60258E</v>
      </c>
      <c r="E285" s="19" t="s">
        <v>16376</v>
      </c>
      <c r="F285" s="19" t="s">
        <v>11191</v>
      </c>
      <c r="G285" s="19" t="s">
        <v>612</v>
      </c>
      <c r="H285" s="19" t="s">
        <v>12307</v>
      </c>
      <c r="I285" s="1">
        <v>30834</v>
      </c>
      <c r="J285" s="19">
        <v>0.01</v>
      </c>
      <c r="K285" s="19" t="s">
        <v>4</v>
      </c>
      <c r="L285" s="1">
        <v>38338</v>
      </c>
      <c r="M285" s="19" t="s">
        <v>13113</v>
      </c>
      <c r="N285" s="19" t="s">
        <v>5278</v>
      </c>
      <c r="O285" s="19" t="s">
        <v>12577</v>
      </c>
    </row>
    <row r="286" spans="1:15">
      <c r="A286" s="19">
        <v>60259</v>
      </c>
      <c r="B286" s="19" t="s">
        <v>10565</v>
      </c>
      <c r="C286" s="19" t="s">
        <v>17007</v>
      </c>
      <c r="D286" s="19" t="str">
        <f t="shared" si="4"/>
        <v>60259E</v>
      </c>
      <c r="E286" s="19" t="s">
        <v>16376</v>
      </c>
      <c r="F286" s="19" t="s">
        <v>10699</v>
      </c>
      <c r="G286" s="19" t="s">
        <v>612</v>
      </c>
      <c r="H286" s="19" t="s">
        <v>12307</v>
      </c>
      <c r="I286" s="1">
        <v>37257</v>
      </c>
      <c r="J286" s="19">
        <v>0.01</v>
      </c>
      <c r="K286" s="19" t="s">
        <v>4</v>
      </c>
      <c r="L286" s="1">
        <v>38338</v>
      </c>
      <c r="M286" s="19" t="s">
        <v>13113</v>
      </c>
      <c r="N286" s="19" t="s">
        <v>5278</v>
      </c>
      <c r="O286" s="19" t="s">
        <v>12577</v>
      </c>
    </row>
    <row r="287" spans="1:15">
      <c r="A287" s="19">
        <v>60260</v>
      </c>
      <c r="B287" s="19" t="s">
        <v>10565</v>
      </c>
      <c r="C287" s="19" t="s">
        <v>17006</v>
      </c>
      <c r="D287" s="19" t="str">
        <f t="shared" si="4"/>
        <v>60260E</v>
      </c>
      <c r="E287" s="19" t="s">
        <v>16376</v>
      </c>
      <c r="F287" s="19" t="s">
        <v>10898</v>
      </c>
      <c r="G287" s="19" t="s">
        <v>612</v>
      </c>
      <c r="H287" s="19" t="s">
        <v>12307</v>
      </c>
      <c r="I287" s="1">
        <v>30902</v>
      </c>
      <c r="J287" s="19">
        <v>4.0000000000000001E-3</v>
      </c>
      <c r="K287" s="19" t="s">
        <v>4</v>
      </c>
      <c r="L287" s="1">
        <v>38338</v>
      </c>
      <c r="M287" s="19" t="s">
        <v>13113</v>
      </c>
      <c r="N287" s="19" t="s">
        <v>5278</v>
      </c>
      <c r="O287" s="19" t="s">
        <v>12577</v>
      </c>
    </row>
    <row r="288" spans="1:15">
      <c r="A288" s="19">
        <v>60261</v>
      </c>
      <c r="B288" s="19" t="s">
        <v>10565</v>
      </c>
      <c r="C288" s="19" t="s">
        <v>17005</v>
      </c>
      <c r="D288" s="19" t="str">
        <f t="shared" si="4"/>
        <v>60261E</v>
      </c>
      <c r="E288" s="19" t="s">
        <v>16376</v>
      </c>
      <c r="K288" s="19" t="s">
        <v>4</v>
      </c>
      <c r="L288" s="1">
        <v>38338</v>
      </c>
      <c r="M288" s="19" t="s">
        <v>13113</v>
      </c>
      <c r="N288" s="19" t="s">
        <v>5278</v>
      </c>
      <c r="O288" s="19" t="s">
        <v>12577</v>
      </c>
    </row>
    <row r="289" spans="1:15">
      <c r="A289" s="19">
        <v>60262</v>
      </c>
      <c r="B289" s="19" t="s">
        <v>10565</v>
      </c>
      <c r="C289" s="19" t="s">
        <v>17004</v>
      </c>
      <c r="D289" s="19" t="str">
        <f t="shared" si="4"/>
        <v>60262E</v>
      </c>
      <c r="E289" s="19" t="s">
        <v>16376</v>
      </c>
      <c r="F289" s="19" t="s">
        <v>10690</v>
      </c>
      <c r="G289" s="19" t="s">
        <v>612</v>
      </c>
      <c r="H289" s="19" t="s">
        <v>12307</v>
      </c>
      <c r="I289" s="1">
        <v>30305</v>
      </c>
      <c r="J289" s="19">
        <v>0.01</v>
      </c>
      <c r="K289" s="19" t="s">
        <v>4</v>
      </c>
      <c r="L289" s="1">
        <v>38338</v>
      </c>
      <c r="M289" s="19" t="s">
        <v>13113</v>
      </c>
      <c r="N289" s="19" t="s">
        <v>5278</v>
      </c>
      <c r="O289" s="19" t="s">
        <v>12577</v>
      </c>
    </row>
    <row r="290" spans="1:15">
      <c r="A290" s="19">
        <v>60263</v>
      </c>
      <c r="B290" s="19" t="s">
        <v>11748</v>
      </c>
      <c r="C290" s="19" t="s">
        <v>17003</v>
      </c>
      <c r="D290" s="19" t="str">
        <f t="shared" si="4"/>
        <v>60263A</v>
      </c>
      <c r="E290" s="19" t="s">
        <v>12313</v>
      </c>
      <c r="F290" s="19" t="s">
        <v>11110</v>
      </c>
      <c r="G290" s="19" t="s">
        <v>612</v>
      </c>
      <c r="H290" s="19" t="s">
        <v>12307</v>
      </c>
      <c r="I290" s="1">
        <v>24654</v>
      </c>
      <c r="J290" s="19">
        <v>9</v>
      </c>
      <c r="K290" s="19" t="s">
        <v>13196</v>
      </c>
      <c r="L290" s="1">
        <v>38338</v>
      </c>
      <c r="M290" s="19" t="s">
        <v>55</v>
      </c>
      <c r="N290" s="19" t="s">
        <v>55</v>
      </c>
      <c r="O290" s="19" t="s">
        <v>12318</v>
      </c>
    </row>
    <row r="291" spans="1:15">
      <c r="A291" s="19">
        <v>60264</v>
      </c>
      <c r="B291" s="19" t="s">
        <v>11748</v>
      </c>
      <c r="C291" s="19" t="s">
        <v>17002</v>
      </c>
      <c r="D291" s="19" t="str">
        <f t="shared" si="4"/>
        <v>60264A</v>
      </c>
      <c r="E291" s="19" t="s">
        <v>12313</v>
      </c>
      <c r="F291" s="19" t="s">
        <v>11104</v>
      </c>
      <c r="G291" s="19" t="s">
        <v>612</v>
      </c>
      <c r="H291" s="19" t="s">
        <v>12307</v>
      </c>
      <c r="I291" s="1">
        <v>24067</v>
      </c>
      <c r="J291" s="19">
        <v>24.57</v>
      </c>
      <c r="K291" s="19" t="s">
        <v>13196</v>
      </c>
      <c r="L291" s="1">
        <v>38338</v>
      </c>
      <c r="M291" s="19" t="s">
        <v>5422</v>
      </c>
      <c r="N291" s="19" t="s">
        <v>5422</v>
      </c>
      <c r="O291" s="19" t="s">
        <v>12318</v>
      </c>
    </row>
    <row r="292" spans="1:15">
      <c r="A292" s="19">
        <v>60265</v>
      </c>
      <c r="B292" s="19" t="s">
        <v>11748</v>
      </c>
      <c r="C292" s="19" t="s">
        <v>17001</v>
      </c>
      <c r="D292" s="19" t="str">
        <f t="shared" si="4"/>
        <v>60265A</v>
      </c>
      <c r="E292" s="19" t="s">
        <v>12313</v>
      </c>
      <c r="F292" s="19" t="s">
        <v>11103</v>
      </c>
      <c r="G292" s="19" t="s">
        <v>612</v>
      </c>
      <c r="H292" s="19" t="s">
        <v>12307</v>
      </c>
      <c r="I292" s="1">
        <v>29453</v>
      </c>
      <c r="J292" s="19">
        <v>12.15</v>
      </c>
      <c r="K292" s="19" t="s">
        <v>13196</v>
      </c>
      <c r="L292" s="1">
        <v>38338</v>
      </c>
      <c r="M292" s="19" t="s">
        <v>5422</v>
      </c>
      <c r="N292" s="19" t="s">
        <v>5422</v>
      </c>
      <c r="O292" s="19" t="s">
        <v>12318</v>
      </c>
    </row>
    <row r="293" spans="1:15">
      <c r="A293" s="19">
        <v>60266</v>
      </c>
      <c r="B293" s="19" t="s">
        <v>11748</v>
      </c>
      <c r="C293" s="19" t="s">
        <v>17000</v>
      </c>
      <c r="D293" s="19" t="str">
        <f t="shared" si="4"/>
        <v>60266A</v>
      </c>
      <c r="E293" s="19" t="s">
        <v>12313</v>
      </c>
      <c r="F293" s="19" t="s">
        <v>10874</v>
      </c>
      <c r="G293" s="19" t="s">
        <v>612</v>
      </c>
      <c r="H293" s="19" t="s">
        <v>12307</v>
      </c>
      <c r="I293" s="1">
        <v>23012</v>
      </c>
      <c r="J293" s="19">
        <v>10</v>
      </c>
      <c r="K293" s="19" t="s">
        <v>13196</v>
      </c>
      <c r="L293" s="1">
        <v>38338</v>
      </c>
      <c r="M293" s="19" t="s">
        <v>13113</v>
      </c>
      <c r="N293" s="19" t="s">
        <v>16997</v>
      </c>
      <c r="O293" s="19" t="s">
        <v>12318</v>
      </c>
    </row>
    <row r="294" spans="1:15">
      <c r="A294" s="19">
        <v>60267</v>
      </c>
      <c r="B294" s="19" t="s">
        <v>11748</v>
      </c>
      <c r="C294" s="19" t="s">
        <v>16999</v>
      </c>
      <c r="D294" s="19" t="str">
        <f t="shared" si="4"/>
        <v>60267A</v>
      </c>
      <c r="E294" s="19" t="s">
        <v>12313</v>
      </c>
      <c r="F294" s="19" t="s">
        <v>16998</v>
      </c>
      <c r="G294" s="19" t="s">
        <v>612</v>
      </c>
      <c r="H294" s="19" t="s">
        <v>12307</v>
      </c>
      <c r="I294" s="1">
        <v>30621</v>
      </c>
      <c r="J294" s="19">
        <v>12.15</v>
      </c>
      <c r="K294" s="19" t="s">
        <v>13196</v>
      </c>
      <c r="L294" s="1">
        <v>38338</v>
      </c>
      <c r="M294" s="19" t="s">
        <v>13113</v>
      </c>
      <c r="N294" s="19" t="s">
        <v>16997</v>
      </c>
      <c r="O294" s="19" t="s">
        <v>12318</v>
      </c>
    </row>
    <row r="295" spans="1:15">
      <c r="A295" s="19">
        <v>60268</v>
      </c>
      <c r="B295" s="19" t="s">
        <v>11748</v>
      </c>
      <c r="C295" s="19" t="s">
        <v>16996</v>
      </c>
      <c r="D295" s="19" t="str">
        <f t="shared" si="4"/>
        <v>60268A</v>
      </c>
      <c r="E295" s="19" t="s">
        <v>12313</v>
      </c>
      <c r="F295" s="19" t="s">
        <v>11089</v>
      </c>
      <c r="G295" s="19" t="s">
        <v>612</v>
      </c>
      <c r="H295" s="19" t="s">
        <v>12307</v>
      </c>
      <c r="I295" s="1">
        <v>24381</v>
      </c>
      <c r="J295" s="19">
        <v>15.3</v>
      </c>
      <c r="K295" s="19" t="s">
        <v>13196</v>
      </c>
      <c r="L295" s="1">
        <v>38338</v>
      </c>
      <c r="M295" s="19" t="s">
        <v>5491</v>
      </c>
      <c r="N295" s="19" t="s">
        <v>5491</v>
      </c>
      <c r="O295" s="19" t="s">
        <v>12318</v>
      </c>
    </row>
    <row r="296" spans="1:15">
      <c r="A296" s="19">
        <v>60269</v>
      </c>
      <c r="B296" s="19" t="s">
        <v>11748</v>
      </c>
      <c r="C296" s="19" t="s">
        <v>16995</v>
      </c>
      <c r="D296" s="19" t="str">
        <f t="shared" si="4"/>
        <v>60269A</v>
      </c>
      <c r="E296" s="19" t="s">
        <v>12313</v>
      </c>
      <c r="F296" s="19" t="s">
        <v>11089</v>
      </c>
      <c r="G296" s="19" t="s">
        <v>612</v>
      </c>
      <c r="H296" s="19" t="s">
        <v>12307</v>
      </c>
      <c r="I296" s="1">
        <v>24381</v>
      </c>
      <c r="J296" s="19">
        <v>6</v>
      </c>
      <c r="K296" s="19" t="s">
        <v>13196</v>
      </c>
      <c r="L296" s="1">
        <v>38338</v>
      </c>
      <c r="M296" s="19" t="s">
        <v>5491</v>
      </c>
      <c r="N296" s="19" t="s">
        <v>5491</v>
      </c>
      <c r="O296" s="19" t="s">
        <v>12318</v>
      </c>
    </row>
    <row r="297" spans="1:15">
      <c r="A297" s="19">
        <v>60270</v>
      </c>
      <c r="B297" s="19" t="s">
        <v>10565</v>
      </c>
      <c r="C297" s="19" t="s">
        <v>16994</v>
      </c>
      <c r="D297" s="19" t="str">
        <f t="shared" si="4"/>
        <v>60270E</v>
      </c>
      <c r="E297" s="19" t="s">
        <v>16376</v>
      </c>
      <c r="F297" s="19" t="s">
        <v>11106</v>
      </c>
      <c r="G297" s="19" t="s">
        <v>612</v>
      </c>
      <c r="H297" s="19" t="s">
        <v>12307</v>
      </c>
      <c r="I297" s="1">
        <v>29830</v>
      </c>
      <c r="J297" s="19">
        <v>11.9</v>
      </c>
      <c r="K297" s="19" t="s">
        <v>13196</v>
      </c>
      <c r="L297" s="1">
        <v>38338</v>
      </c>
      <c r="M297" s="19" t="s">
        <v>14340</v>
      </c>
      <c r="N297" s="19" t="s">
        <v>5571</v>
      </c>
      <c r="O297" s="19" t="s">
        <v>12318</v>
      </c>
    </row>
    <row r="298" spans="1:15">
      <c r="A298" s="19">
        <v>60271</v>
      </c>
      <c r="B298" s="19" t="s">
        <v>11748</v>
      </c>
      <c r="C298" s="19" t="s">
        <v>16993</v>
      </c>
      <c r="D298" s="19" t="str">
        <f t="shared" si="4"/>
        <v>60271A</v>
      </c>
      <c r="E298" s="19" t="s">
        <v>12313</v>
      </c>
      <c r="F298" s="19" t="s">
        <v>10976</v>
      </c>
      <c r="G298" s="19" t="s">
        <v>612</v>
      </c>
      <c r="H298" s="19" t="s">
        <v>12307</v>
      </c>
      <c r="I298" s="1">
        <v>34486</v>
      </c>
      <c r="J298" s="19">
        <v>23.9</v>
      </c>
      <c r="K298" s="19" t="s">
        <v>12609</v>
      </c>
      <c r="L298" s="1">
        <v>38338</v>
      </c>
      <c r="M298" s="19" t="s">
        <v>12608</v>
      </c>
      <c r="N298" s="19" t="s">
        <v>16214</v>
      </c>
      <c r="O298" s="19" t="s">
        <v>12318</v>
      </c>
    </row>
    <row r="299" spans="1:15">
      <c r="A299" s="19">
        <v>60272</v>
      </c>
      <c r="B299" s="19" t="s">
        <v>11748</v>
      </c>
      <c r="C299" s="19" t="s">
        <v>16992</v>
      </c>
      <c r="D299" s="19" t="str">
        <f t="shared" si="4"/>
        <v>60272A</v>
      </c>
      <c r="E299" s="19" t="s">
        <v>12313</v>
      </c>
      <c r="F299" s="19" t="s">
        <v>11009</v>
      </c>
      <c r="G299" s="19" t="s">
        <v>612</v>
      </c>
      <c r="H299" s="19" t="s">
        <v>12307</v>
      </c>
      <c r="I299" s="1">
        <v>31323</v>
      </c>
      <c r="J299" s="19">
        <v>12</v>
      </c>
      <c r="K299" s="19" t="s">
        <v>0</v>
      </c>
      <c r="L299" s="1">
        <v>38338</v>
      </c>
      <c r="M299" s="19" t="s">
        <v>10642</v>
      </c>
      <c r="N299" s="19" t="s">
        <v>16991</v>
      </c>
      <c r="O299" s="19" t="s">
        <v>12318</v>
      </c>
    </row>
    <row r="300" spans="1:15">
      <c r="A300" s="19">
        <v>60273</v>
      </c>
      <c r="B300" s="19" t="s">
        <v>11748</v>
      </c>
      <c r="C300" s="19" t="s">
        <v>10637</v>
      </c>
      <c r="D300" s="19" t="str">
        <f t="shared" si="4"/>
        <v>60273A</v>
      </c>
      <c r="E300" s="19" t="s">
        <v>12313</v>
      </c>
      <c r="F300" s="19" t="s">
        <v>10947</v>
      </c>
      <c r="G300" s="19" t="s">
        <v>612</v>
      </c>
      <c r="H300" s="19" t="s">
        <v>12307</v>
      </c>
      <c r="I300" s="1">
        <v>32690</v>
      </c>
      <c r="J300" s="19">
        <v>28.5</v>
      </c>
      <c r="K300" s="19" t="s">
        <v>0</v>
      </c>
      <c r="L300" s="1">
        <v>38338</v>
      </c>
      <c r="M300" s="19" t="s">
        <v>13113</v>
      </c>
      <c r="N300" s="19" t="s">
        <v>16990</v>
      </c>
      <c r="O300" s="19" t="s">
        <v>12318</v>
      </c>
    </row>
    <row r="301" spans="1:15">
      <c r="A301" s="19">
        <v>60274</v>
      </c>
      <c r="B301" s="19" t="s">
        <v>11748</v>
      </c>
      <c r="C301" s="19" t="s">
        <v>16989</v>
      </c>
      <c r="D301" s="19" t="str">
        <f t="shared" si="4"/>
        <v>60274A</v>
      </c>
      <c r="E301" s="19" t="s">
        <v>12313</v>
      </c>
      <c r="F301" s="19" t="s">
        <v>11138</v>
      </c>
      <c r="G301" s="19" t="s">
        <v>612</v>
      </c>
      <c r="H301" s="19" t="s">
        <v>12307</v>
      </c>
      <c r="I301" s="1">
        <v>31472</v>
      </c>
      <c r="J301" s="19">
        <v>9.375</v>
      </c>
      <c r="K301" s="19" t="s">
        <v>0</v>
      </c>
      <c r="L301" s="1">
        <v>38338</v>
      </c>
      <c r="M301" s="19" t="s">
        <v>13113</v>
      </c>
      <c r="N301" s="19" t="s">
        <v>16989</v>
      </c>
      <c r="O301" s="19" t="s">
        <v>12318</v>
      </c>
    </row>
    <row r="302" spans="1:15">
      <c r="A302" s="19">
        <v>60275</v>
      </c>
      <c r="B302" s="19" t="s">
        <v>10565</v>
      </c>
      <c r="C302" s="19" t="s">
        <v>16988</v>
      </c>
      <c r="D302" s="19" t="str">
        <f t="shared" si="4"/>
        <v>60275E</v>
      </c>
      <c r="E302" s="19" t="s">
        <v>16376</v>
      </c>
      <c r="F302" s="19" t="s">
        <v>11157</v>
      </c>
      <c r="G302" s="19" t="s">
        <v>612</v>
      </c>
      <c r="H302" s="19" t="s">
        <v>12307</v>
      </c>
      <c r="I302" s="1">
        <v>32874</v>
      </c>
      <c r="J302" s="19">
        <v>3</v>
      </c>
      <c r="K302" s="19" t="s">
        <v>0</v>
      </c>
      <c r="L302" s="1">
        <v>38338</v>
      </c>
      <c r="M302" s="19" t="s">
        <v>13113</v>
      </c>
      <c r="N302" s="19" t="s">
        <v>5278</v>
      </c>
      <c r="O302" s="19" t="s">
        <v>12577</v>
      </c>
    </row>
    <row r="303" spans="1:15">
      <c r="A303" s="19">
        <v>60276</v>
      </c>
      <c r="B303" s="19" t="s">
        <v>11748</v>
      </c>
      <c r="C303" s="19" t="s">
        <v>16987</v>
      </c>
      <c r="D303" s="19" t="str">
        <f t="shared" si="4"/>
        <v>60276A</v>
      </c>
      <c r="E303" s="19" t="s">
        <v>12313</v>
      </c>
      <c r="F303" s="19" t="s">
        <v>9932</v>
      </c>
      <c r="G303" s="19" t="s">
        <v>612</v>
      </c>
      <c r="H303" s="19" t="s">
        <v>12307</v>
      </c>
      <c r="I303" s="1">
        <v>31353</v>
      </c>
      <c r="J303" s="19">
        <v>1.4</v>
      </c>
      <c r="K303" s="19" t="s">
        <v>13196</v>
      </c>
      <c r="L303" s="1">
        <v>38365</v>
      </c>
      <c r="M303" s="19" t="s">
        <v>14340</v>
      </c>
      <c r="N303" s="19" t="s">
        <v>5278</v>
      </c>
      <c r="O303" s="19" t="s">
        <v>12318</v>
      </c>
    </row>
    <row r="304" spans="1:15">
      <c r="A304" s="19">
        <v>60277</v>
      </c>
      <c r="B304" s="19" t="s">
        <v>11748</v>
      </c>
      <c r="C304" s="19" t="s">
        <v>16986</v>
      </c>
      <c r="D304" s="19" t="str">
        <f t="shared" si="4"/>
        <v>60277A</v>
      </c>
      <c r="E304" s="19" t="s">
        <v>12313</v>
      </c>
      <c r="F304" s="19" t="s">
        <v>10859</v>
      </c>
      <c r="G304" s="19" t="s">
        <v>612</v>
      </c>
      <c r="H304" s="19" t="s">
        <v>12307</v>
      </c>
      <c r="I304" s="1">
        <v>37566</v>
      </c>
      <c r="J304" s="19">
        <v>1.6</v>
      </c>
      <c r="K304" s="19" t="s">
        <v>578</v>
      </c>
      <c r="L304" s="1">
        <v>39804</v>
      </c>
      <c r="M304" s="19" t="s">
        <v>13113</v>
      </c>
      <c r="N304" s="19" t="s">
        <v>16986</v>
      </c>
      <c r="O304" s="19" t="s">
        <v>12935</v>
      </c>
    </row>
    <row r="305" spans="1:15">
      <c r="A305" s="19">
        <v>60278</v>
      </c>
      <c r="B305" s="19" t="s">
        <v>10565</v>
      </c>
      <c r="C305" s="19" t="s">
        <v>16985</v>
      </c>
      <c r="D305" s="19" t="str">
        <f t="shared" si="4"/>
        <v>60278E</v>
      </c>
      <c r="E305" s="19" t="s">
        <v>16376</v>
      </c>
      <c r="F305" s="19" t="s">
        <v>10975</v>
      </c>
      <c r="G305" s="19" t="s">
        <v>612</v>
      </c>
      <c r="H305" s="19" t="s">
        <v>12307</v>
      </c>
      <c r="I305" s="1">
        <v>31031</v>
      </c>
      <c r="J305" s="19">
        <v>5.625</v>
      </c>
      <c r="K305" s="19" t="s">
        <v>243</v>
      </c>
      <c r="L305" s="1">
        <v>38441</v>
      </c>
      <c r="M305" s="19" t="s">
        <v>14547</v>
      </c>
      <c r="N305" s="19" t="s">
        <v>5064</v>
      </c>
      <c r="O305" s="19" t="s">
        <v>12577</v>
      </c>
    </row>
    <row r="306" spans="1:15">
      <c r="A306" s="19">
        <v>60279</v>
      </c>
      <c r="B306" s="19" t="s">
        <v>11748</v>
      </c>
      <c r="C306" s="19" t="s">
        <v>16037</v>
      </c>
      <c r="D306" s="19" t="str">
        <f t="shared" si="4"/>
        <v>60279A</v>
      </c>
      <c r="E306" s="19" t="s">
        <v>12313</v>
      </c>
      <c r="F306" s="19" t="s">
        <v>10770</v>
      </c>
      <c r="G306" s="19" t="s">
        <v>612</v>
      </c>
      <c r="H306" s="19" t="s">
        <v>12307</v>
      </c>
      <c r="I306" s="1">
        <v>30337</v>
      </c>
      <c r="J306" s="19">
        <v>7.4999999999999997E-2</v>
      </c>
      <c r="K306" s="19" t="s">
        <v>46</v>
      </c>
      <c r="L306" s="1">
        <v>38441</v>
      </c>
      <c r="M306" s="19" t="s">
        <v>14547</v>
      </c>
      <c r="O306" s="19" t="s">
        <v>12935</v>
      </c>
    </row>
    <row r="307" spans="1:15">
      <c r="A307" s="19">
        <v>60280</v>
      </c>
      <c r="B307" s="19" t="s">
        <v>10565</v>
      </c>
      <c r="C307" s="19" t="s">
        <v>16984</v>
      </c>
      <c r="D307" s="19" t="str">
        <f t="shared" si="4"/>
        <v>60280E</v>
      </c>
      <c r="E307" s="19" t="s">
        <v>16376</v>
      </c>
      <c r="F307" s="19" t="s">
        <v>11459</v>
      </c>
      <c r="G307" s="19" t="s">
        <v>612</v>
      </c>
      <c r="H307" s="19" t="s">
        <v>12307</v>
      </c>
      <c r="I307" s="1">
        <v>30642</v>
      </c>
      <c r="J307" s="19">
        <v>3.9</v>
      </c>
      <c r="K307" s="19" t="s">
        <v>243</v>
      </c>
      <c r="L307" s="1">
        <v>38441</v>
      </c>
      <c r="M307" s="19" t="s">
        <v>14547</v>
      </c>
      <c r="N307" s="19" t="s">
        <v>5064</v>
      </c>
      <c r="O307" s="19" t="s">
        <v>12935</v>
      </c>
    </row>
    <row r="308" spans="1:15">
      <c r="A308" s="19">
        <v>60281</v>
      </c>
      <c r="B308" s="19" t="s">
        <v>11748</v>
      </c>
      <c r="C308" s="19" t="s">
        <v>16983</v>
      </c>
      <c r="D308" s="19" t="str">
        <f t="shared" si="4"/>
        <v>60281A</v>
      </c>
      <c r="E308" s="19" t="s">
        <v>12313</v>
      </c>
      <c r="F308" s="19" t="s">
        <v>11222</v>
      </c>
      <c r="G308" s="19" t="s">
        <v>612</v>
      </c>
      <c r="H308" s="19" t="s">
        <v>12307</v>
      </c>
      <c r="I308" s="1">
        <v>31382</v>
      </c>
      <c r="J308" s="19">
        <v>5.4</v>
      </c>
      <c r="K308" s="19" t="s">
        <v>46</v>
      </c>
      <c r="L308" s="1">
        <v>38441</v>
      </c>
      <c r="M308" s="19" t="s">
        <v>16982</v>
      </c>
      <c r="N308" s="19" t="s">
        <v>16982</v>
      </c>
      <c r="O308" s="19" t="s">
        <v>12318</v>
      </c>
    </row>
    <row r="309" spans="1:15">
      <c r="A309" s="19">
        <v>60282</v>
      </c>
      <c r="B309" s="19" t="s">
        <v>10565</v>
      </c>
      <c r="C309" s="19" t="s">
        <v>16981</v>
      </c>
      <c r="D309" s="19" t="str">
        <f t="shared" si="4"/>
        <v>60282E</v>
      </c>
      <c r="E309" s="19" t="s">
        <v>16376</v>
      </c>
      <c r="F309" s="19" t="s">
        <v>11136</v>
      </c>
      <c r="G309" s="19" t="s">
        <v>612</v>
      </c>
      <c r="H309" s="19" t="s">
        <v>12307</v>
      </c>
      <c r="I309" s="1">
        <v>31544</v>
      </c>
      <c r="J309" s="19">
        <v>12</v>
      </c>
      <c r="K309" s="19" t="s">
        <v>243</v>
      </c>
      <c r="L309" s="1">
        <v>38441</v>
      </c>
      <c r="M309" s="19" t="s">
        <v>14547</v>
      </c>
      <c r="N309" s="19" t="s">
        <v>5064</v>
      </c>
      <c r="O309" s="19" t="s">
        <v>12577</v>
      </c>
    </row>
    <row r="310" spans="1:15">
      <c r="A310" s="19">
        <v>60283</v>
      </c>
      <c r="B310" s="19" t="s">
        <v>10651</v>
      </c>
      <c r="C310" s="19" t="s">
        <v>16980</v>
      </c>
      <c r="D310" s="19" t="str">
        <f t="shared" si="4"/>
        <v>60283C</v>
      </c>
      <c r="E310" s="19" t="s">
        <v>12309</v>
      </c>
      <c r="F310" s="19" t="s">
        <v>5986</v>
      </c>
      <c r="G310" s="19" t="s">
        <v>612</v>
      </c>
      <c r="H310" s="19" t="s">
        <v>12307</v>
      </c>
      <c r="I310" s="1">
        <v>42581</v>
      </c>
      <c r="J310" s="19">
        <v>1</v>
      </c>
      <c r="K310" s="19" t="s">
        <v>46</v>
      </c>
      <c r="L310" s="1">
        <v>42545</v>
      </c>
      <c r="M310" s="19" t="s">
        <v>16979</v>
      </c>
      <c r="N310" s="19" t="s">
        <v>5926</v>
      </c>
      <c r="O310" s="19" t="s">
        <v>12318</v>
      </c>
    </row>
    <row r="311" spans="1:15">
      <c r="A311" s="19">
        <v>60284</v>
      </c>
      <c r="B311" s="19" t="s">
        <v>11748</v>
      </c>
      <c r="C311" s="19" t="s">
        <v>4816</v>
      </c>
      <c r="D311" s="19" t="str">
        <f t="shared" si="4"/>
        <v>60284A</v>
      </c>
      <c r="E311" s="19" t="s">
        <v>12313</v>
      </c>
      <c r="F311" s="19" t="s">
        <v>10703</v>
      </c>
      <c r="G311" s="19" t="s">
        <v>612</v>
      </c>
      <c r="H311" s="19" t="s">
        <v>12307</v>
      </c>
      <c r="I311" s="1">
        <v>37135</v>
      </c>
      <c r="J311" s="19">
        <v>44.4</v>
      </c>
      <c r="K311" s="19" t="s">
        <v>4</v>
      </c>
      <c r="L311" s="1">
        <v>38441</v>
      </c>
      <c r="M311" s="19" t="s">
        <v>13113</v>
      </c>
      <c r="N311" s="19" t="s">
        <v>16978</v>
      </c>
      <c r="O311" s="19" t="s">
        <v>12318</v>
      </c>
    </row>
    <row r="312" spans="1:15">
      <c r="A312" s="19">
        <v>60285</v>
      </c>
      <c r="B312" s="19" t="s">
        <v>11748</v>
      </c>
      <c r="C312" s="19" t="s">
        <v>4818</v>
      </c>
      <c r="D312" s="19" t="str">
        <f t="shared" si="4"/>
        <v>60285A</v>
      </c>
      <c r="E312" s="19" t="s">
        <v>12313</v>
      </c>
      <c r="F312" s="19" t="s">
        <v>10703</v>
      </c>
      <c r="G312" s="19" t="s">
        <v>612</v>
      </c>
      <c r="H312" s="19" t="s">
        <v>12307</v>
      </c>
      <c r="I312" s="1">
        <v>37135</v>
      </c>
      <c r="J312" s="19">
        <v>22.2</v>
      </c>
      <c r="K312" s="19" t="s">
        <v>4</v>
      </c>
      <c r="L312" s="1">
        <v>38441</v>
      </c>
      <c r="M312" s="19" t="s">
        <v>13113</v>
      </c>
      <c r="N312" s="19" t="s">
        <v>16978</v>
      </c>
      <c r="O312" s="19" t="s">
        <v>12318</v>
      </c>
    </row>
    <row r="313" spans="1:15">
      <c r="A313" s="19">
        <v>60286</v>
      </c>
      <c r="B313" s="19" t="s">
        <v>10565</v>
      </c>
      <c r="C313" s="19" t="s">
        <v>16552</v>
      </c>
      <c r="D313" s="19" t="str">
        <f t="shared" si="4"/>
        <v>60286E</v>
      </c>
      <c r="E313" s="19" t="s">
        <v>16376</v>
      </c>
      <c r="F313" s="19" t="s">
        <v>11569</v>
      </c>
      <c r="G313" s="19" t="s">
        <v>612</v>
      </c>
      <c r="H313" s="19" t="s">
        <v>12307</v>
      </c>
      <c r="I313" s="1">
        <v>33592</v>
      </c>
      <c r="J313" s="19">
        <v>49.9</v>
      </c>
      <c r="K313" s="19" t="s">
        <v>0</v>
      </c>
      <c r="L313" s="1">
        <v>38441</v>
      </c>
      <c r="M313" s="19" t="s">
        <v>14547</v>
      </c>
      <c r="N313" s="19" t="s">
        <v>5064</v>
      </c>
      <c r="O313" s="19" t="s">
        <v>12935</v>
      </c>
    </row>
    <row r="314" spans="1:15">
      <c r="A314" s="19">
        <v>60287</v>
      </c>
      <c r="B314" s="19" t="s">
        <v>10565</v>
      </c>
      <c r="C314" s="19" t="s">
        <v>16977</v>
      </c>
      <c r="D314" s="19" t="str">
        <f t="shared" si="4"/>
        <v>60287E</v>
      </c>
      <c r="E314" s="19" t="s">
        <v>16376</v>
      </c>
      <c r="F314" s="19" t="s">
        <v>19</v>
      </c>
      <c r="G314" s="19" t="s">
        <v>612</v>
      </c>
      <c r="H314" s="19" t="s">
        <v>12307</v>
      </c>
      <c r="I314" s="1">
        <v>31475</v>
      </c>
      <c r="J314" s="19">
        <v>5.2</v>
      </c>
      <c r="K314" s="19" t="s">
        <v>243</v>
      </c>
      <c r="L314" s="1">
        <v>38441</v>
      </c>
      <c r="M314" s="19" t="s">
        <v>14547</v>
      </c>
      <c r="N314" s="19" t="s">
        <v>5064</v>
      </c>
      <c r="O314" s="19" t="s">
        <v>12577</v>
      </c>
    </row>
    <row r="315" spans="1:15">
      <c r="A315" s="19">
        <v>60288</v>
      </c>
      <c r="B315" s="19" t="s">
        <v>10651</v>
      </c>
      <c r="C315" s="19" t="s">
        <v>16976</v>
      </c>
      <c r="D315" s="19" t="str">
        <f t="shared" si="4"/>
        <v>60288C</v>
      </c>
      <c r="E315" s="19" t="s">
        <v>12309</v>
      </c>
      <c r="F315" s="19" t="s">
        <v>10213</v>
      </c>
      <c r="G315" s="19" t="s">
        <v>612</v>
      </c>
      <c r="H315" s="19" t="s">
        <v>12307</v>
      </c>
      <c r="I315" s="1">
        <v>43556</v>
      </c>
      <c r="J315" s="19">
        <v>3</v>
      </c>
      <c r="K315" s="19" t="s">
        <v>46</v>
      </c>
      <c r="L315" s="1">
        <v>43109</v>
      </c>
      <c r="M315" s="19" t="s">
        <v>16975</v>
      </c>
      <c r="N315" s="19" t="s">
        <v>16975</v>
      </c>
      <c r="O315" s="19" t="s">
        <v>12304</v>
      </c>
    </row>
    <row r="316" spans="1:15">
      <c r="A316" s="19">
        <v>60289</v>
      </c>
      <c r="B316" s="19" t="s">
        <v>10565</v>
      </c>
      <c r="C316" s="19" t="s">
        <v>16974</v>
      </c>
      <c r="D316" s="19" t="str">
        <f t="shared" si="4"/>
        <v>60289E</v>
      </c>
      <c r="E316" s="19" t="s">
        <v>16376</v>
      </c>
      <c r="F316" s="19" t="s">
        <v>11510</v>
      </c>
      <c r="G316" s="19" t="s">
        <v>612</v>
      </c>
      <c r="H316" s="19" t="s">
        <v>12307</v>
      </c>
      <c r="I316" s="1">
        <v>32283</v>
      </c>
      <c r="J316" s="19">
        <v>13</v>
      </c>
      <c r="K316" s="19" t="s">
        <v>243</v>
      </c>
      <c r="L316" s="1">
        <v>38441</v>
      </c>
      <c r="M316" s="19" t="s">
        <v>14547</v>
      </c>
      <c r="N316" s="19" t="s">
        <v>5064</v>
      </c>
      <c r="O316" s="19" t="s">
        <v>12577</v>
      </c>
    </row>
    <row r="317" spans="1:15">
      <c r="A317" s="19">
        <v>60290</v>
      </c>
      <c r="B317" s="19" t="s">
        <v>11748</v>
      </c>
      <c r="C317" s="19" t="s">
        <v>1978</v>
      </c>
      <c r="D317" s="19" t="str">
        <f t="shared" si="4"/>
        <v>60290A</v>
      </c>
      <c r="E317" s="19" t="s">
        <v>12313</v>
      </c>
      <c r="F317" s="19" t="s">
        <v>4691</v>
      </c>
      <c r="G317" s="19" t="s">
        <v>612</v>
      </c>
      <c r="H317" s="19" t="s">
        <v>12307</v>
      </c>
      <c r="I317" s="1">
        <v>31778</v>
      </c>
      <c r="J317" s="19">
        <v>52.8</v>
      </c>
      <c r="K317" s="19" t="s">
        <v>46</v>
      </c>
      <c r="L317" s="1">
        <v>38441</v>
      </c>
      <c r="M317" s="19" t="s">
        <v>16275</v>
      </c>
      <c r="N317" s="19" t="s">
        <v>10590</v>
      </c>
      <c r="O317" s="19" t="s">
        <v>12318</v>
      </c>
    </row>
    <row r="318" spans="1:15">
      <c r="A318" s="19">
        <v>60291</v>
      </c>
      <c r="B318" s="19" t="s">
        <v>10565</v>
      </c>
      <c r="C318" s="19" t="s">
        <v>16973</v>
      </c>
      <c r="D318" s="19" t="str">
        <f t="shared" si="4"/>
        <v>60291E</v>
      </c>
      <c r="E318" s="19" t="s">
        <v>16376</v>
      </c>
      <c r="F318" s="19" t="s">
        <v>10684</v>
      </c>
      <c r="G318" s="19" t="s">
        <v>612</v>
      </c>
      <c r="H318" s="19" t="s">
        <v>12307</v>
      </c>
      <c r="I318" s="1">
        <v>33326</v>
      </c>
      <c r="J318" s="19">
        <v>21.795000000000002</v>
      </c>
      <c r="K318" s="19" t="s">
        <v>4</v>
      </c>
      <c r="L318" s="1">
        <v>38441</v>
      </c>
      <c r="M318" s="19" t="s">
        <v>14547</v>
      </c>
      <c r="N318" s="19" t="s">
        <v>5064</v>
      </c>
      <c r="O318" s="19" t="s">
        <v>12935</v>
      </c>
    </row>
    <row r="319" spans="1:15">
      <c r="A319" s="19">
        <v>60292</v>
      </c>
      <c r="B319" s="19" t="s">
        <v>11748</v>
      </c>
      <c r="C319" s="19" t="s">
        <v>16972</v>
      </c>
      <c r="D319" s="19" t="str">
        <f t="shared" si="4"/>
        <v>60292A</v>
      </c>
      <c r="E319" s="19" t="s">
        <v>12313</v>
      </c>
      <c r="F319" s="19" t="s">
        <v>19</v>
      </c>
      <c r="G319" s="19" t="s">
        <v>612</v>
      </c>
      <c r="H319" s="19" t="s">
        <v>12307</v>
      </c>
      <c r="I319" s="1">
        <v>38322</v>
      </c>
      <c r="J319" s="19">
        <v>3.9</v>
      </c>
      <c r="K319" s="19" t="s">
        <v>46</v>
      </c>
      <c r="L319" s="1">
        <v>38441</v>
      </c>
      <c r="M319" s="19" t="s">
        <v>13113</v>
      </c>
      <c r="N319" s="19" t="s">
        <v>16970</v>
      </c>
      <c r="O319" s="19" t="s">
        <v>12318</v>
      </c>
    </row>
    <row r="320" spans="1:15">
      <c r="A320" s="19">
        <v>60293</v>
      </c>
      <c r="B320" s="19" t="s">
        <v>11748</v>
      </c>
      <c r="C320" s="19" t="s">
        <v>16971</v>
      </c>
      <c r="D320" s="19" t="str">
        <f t="shared" si="4"/>
        <v>60293A</v>
      </c>
      <c r="E320" s="19" t="s">
        <v>12313</v>
      </c>
      <c r="F320" s="19" t="s">
        <v>11471</v>
      </c>
      <c r="G320" s="19" t="s">
        <v>612</v>
      </c>
      <c r="H320" s="19" t="s">
        <v>12307</v>
      </c>
      <c r="I320" s="1">
        <v>38322</v>
      </c>
      <c r="J320" s="19">
        <v>2.6</v>
      </c>
      <c r="K320" s="19" t="s">
        <v>46</v>
      </c>
      <c r="L320" s="1">
        <v>38441</v>
      </c>
      <c r="M320" s="19" t="s">
        <v>13113</v>
      </c>
      <c r="N320" s="19" t="s">
        <v>16970</v>
      </c>
      <c r="O320" s="19" t="s">
        <v>12318</v>
      </c>
    </row>
    <row r="321" spans="1:15">
      <c r="A321" s="19">
        <v>60294</v>
      </c>
      <c r="B321" s="19" t="s">
        <v>10565</v>
      </c>
      <c r="C321" s="19" t="s">
        <v>4888</v>
      </c>
      <c r="D321" s="19" t="str">
        <f t="shared" si="4"/>
        <v>60294E</v>
      </c>
      <c r="E321" s="19" t="s">
        <v>16376</v>
      </c>
      <c r="F321" s="19" t="s">
        <v>11379</v>
      </c>
      <c r="G321" s="19" t="s">
        <v>612</v>
      </c>
      <c r="H321" s="19" t="s">
        <v>12307</v>
      </c>
      <c r="I321" s="1">
        <v>34177</v>
      </c>
      <c r="J321" s="19">
        <v>12</v>
      </c>
      <c r="K321" s="19" t="s">
        <v>46</v>
      </c>
      <c r="L321" s="1">
        <v>38441</v>
      </c>
      <c r="M321" s="19" t="s">
        <v>14547</v>
      </c>
      <c r="N321" s="19" t="s">
        <v>4888</v>
      </c>
      <c r="O321" s="19" t="s">
        <v>12318</v>
      </c>
    </row>
    <row r="322" spans="1:15">
      <c r="A322" s="19">
        <v>60295</v>
      </c>
      <c r="B322" s="19" t="s">
        <v>11748</v>
      </c>
      <c r="C322" s="19" t="s">
        <v>5316</v>
      </c>
      <c r="D322" s="19" t="str">
        <f t="shared" ref="D322:D385" si="5">CONCATENATE(A322,B322)</f>
        <v>60295A</v>
      </c>
      <c r="E322" s="19" t="s">
        <v>12313</v>
      </c>
      <c r="F322" s="19" t="s">
        <v>11025</v>
      </c>
      <c r="G322" s="19" t="s">
        <v>612</v>
      </c>
      <c r="H322" s="19" t="s">
        <v>12307</v>
      </c>
      <c r="I322" s="1">
        <v>33966</v>
      </c>
      <c r="J322" s="19">
        <v>0.57999999999999996</v>
      </c>
      <c r="K322" s="19" t="s">
        <v>46</v>
      </c>
      <c r="L322" s="1">
        <v>38441</v>
      </c>
      <c r="M322" s="19" t="s">
        <v>3751</v>
      </c>
      <c r="N322" s="19" t="s">
        <v>3751</v>
      </c>
      <c r="O322" s="19" t="s">
        <v>12318</v>
      </c>
    </row>
    <row r="323" spans="1:15">
      <c r="A323" s="19">
        <v>60296</v>
      </c>
      <c r="B323" s="19" t="s">
        <v>10565</v>
      </c>
      <c r="C323" s="19" t="s">
        <v>16969</v>
      </c>
      <c r="D323" s="19" t="str">
        <f t="shared" si="5"/>
        <v>60296E</v>
      </c>
      <c r="E323" s="19" t="s">
        <v>16376</v>
      </c>
      <c r="F323" s="19" t="s">
        <v>15828</v>
      </c>
      <c r="G323" s="19" t="s">
        <v>612</v>
      </c>
      <c r="H323" s="19" t="s">
        <v>12307</v>
      </c>
      <c r="I323" s="1">
        <v>31868</v>
      </c>
      <c r="J323" s="19">
        <v>0.25</v>
      </c>
      <c r="K323" s="19" t="s">
        <v>0</v>
      </c>
      <c r="L323" s="1">
        <v>38441</v>
      </c>
      <c r="M323" s="19" t="s">
        <v>14547</v>
      </c>
      <c r="N323" s="19" t="s">
        <v>5064</v>
      </c>
      <c r="O323" s="19" t="s">
        <v>12935</v>
      </c>
    </row>
    <row r="324" spans="1:15">
      <c r="A324" s="19">
        <v>60297</v>
      </c>
      <c r="B324" s="19" t="s">
        <v>10565</v>
      </c>
      <c r="C324" s="19" t="s">
        <v>4797</v>
      </c>
      <c r="D324" s="19" t="str">
        <f t="shared" si="5"/>
        <v>60297E</v>
      </c>
      <c r="E324" s="19" t="s">
        <v>16376</v>
      </c>
      <c r="F324" s="19" t="s">
        <v>10914</v>
      </c>
      <c r="G324" s="19" t="s">
        <v>612</v>
      </c>
      <c r="H324" s="19" t="s">
        <v>12307</v>
      </c>
      <c r="I324" s="1">
        <v>35923</v>
      </c>
      <c r="J324" s="19">
        <v>1.9</v>
      </c>
      <c r="K324" s="19" t="s">
        <v>0</v>
      </c>
      <c r="L324" s="1">
        <v>38441</v>
      </c>
      <c r="M324" s="19" t="s">
        <v>14547</v>
      </c>
      <c r="N324" s="19" t="s">
        <v>5064</v>
      </c>
      <c r="O324" s="19" t="s">
        <v>12935</v>
      </c>
    </row>
    <row r="325" spans="1:15">
      <c r="A325" s="19">
        <v>60298</v>
      </c>
      <c r="B325" s="19" t="s">
        <v>11748</v>
      </c>
      <c r="C325" s="19" t="s">
        <v>4796</v>
      </c>
      <c r="D325" s="19" t="str">
        <f t="shared" si="5"/>
        <v>60298A</v>
      </c>
      <c r="E325" s="19" t="s">
        <v>12313</v>
      </c>
      <c r="F325" s="19" t="s">
        <v>11324</v>
      </c>
      <c r="G325" s="19" t="s">
        <v>612</v>
      </c>
      <c r="H325" s="19" t="s">
        <v>12307</v>
      </c>
      <c r="I325" s="1">
        <v>36768</v>
      </c>
      <c r="J325" s="19">
        <v>3</v>
      </c>
      <c r="K325" s="19" t="s">
        <v>46</v>
      </c>
      <c r="L325" s="1">
        <v>38441</v>
      </c>
      <c r="M325" s="19" t="s">
        <v>16120</v>
      </c>
      <c r="N325" s="19" t="s">
        <v>4796</v>
      </c>
      <c r="O325" s="19" t="s">
        <v>12318</v>
      </c>
    </row>
    <row r="326" spans="1:15">
      <c r="A326" s="19">
        <v>60299</v>
      </c>
      <c r="B326" s="19" t="s">
        <v>10565</v>
      </c>
      <c r="C326" s="19" t="s">
        <v>11</v>
      </c>
      <c r="D326" s="19" t="str">
        <f t="shared" si="5"/>
        <v>60299E</v>
      </c>
      <c r="E326" s="19" t="s">
        <v>16376</v>
      </c>
      <c r="F326" s="19" t="s">
        <v>11483</v>
      </c>
      <c r="G326" s="19" t="s">
        <v>612</v>
      </c>
      <c r="H326" s="19" t="s">
        <v>12307</v>
      </c>
      <c r="I326" s="1">
        <v>36165</v>
      </c>
      <c r="J326" s="19">
        <v>6</v>
      </c>
      <c r="K326" s="19" t="s">
        <v>243</v>
      </c>
      <c r="L326" s="1">
        <v>38441</v>
      </c>
      <c r="M326" s="19" t="s">
        <v>14547</v>
      </c>
      <c r="N326" s="19" t="s">
        <v>5064</v>
      </c>
      <c r="O326" s="19" t="s">
        <v>12935</v>
      </c>
    </row>
    <row r="327" spans="1:15">
      <c r="A327" s="19">
        <v>60300</v>
      </c>
      <c r="B327" s="19" t="s">
        <v>10565</v>
      </c>
      <c r="C327" s="19" t="s">
        <v>16968</v>
      </c>
      <c r="D327" s="19" t="str">
        <f t="shared" si="5"/>
        <v>60300E</v>
      </c>
      <c r="E327" s="19" t="s">
        <v>16376</v>
      </c>
      <c r="F327" s="19" t="s">
        <v>10881</v>
      </c>
      <c r="G327" s="19" t="s">
        <v>612</v>
      </c>
      <c r="H327" s="19" t="s">
        <v>12307</v>
      </c>
      <c r="I327" s="1">
        <v>35490</v>
      </c>
      <c r="J327" s="19">
        <v>2.4500000000000002</v>
      </c>
      <c r="K327" s="19" t="s">
        <v>243</v>
      </c>
      <c r="L327" s="1">
        <v>38441</v>
      </c>
      <c r="M327" s="19" t="s">
        <v>14547</v>
      </c>
      <c r="N327" s="19" t="s">
        <v>5064</v>
      </c>
      <c r="O327" s="19" t="s">
        <v>12935</v>
      </c>
    </row>
    <row r="328" spans="1:15">
      <c r="A328" s="19">
        <v>60301</v>
      </c>
      <c r="B328" s="19" t="s">
        <v>10565</v>
      </c>
      <c r="C328" s="19" t="s">
        <v>16967</v>
      </c>
      <c r="D328" s="19" t="str">
        <f t="shared" si="5"/>
        <v>60301E</v>
      </c>
      <c r="E328" s="19" t="s">
        <v>16376</v>
      </c>
      <c r="F328" s="19" t="s">
        <v>10770</v>
      </c>
      <c r="G328" s="19" t="s">
        <v>612</v>
      </c>
      <c r="H328" s="19" t="s">
        <v>12307</v>
      </c>
      <c r="I328" s="1">
        <v>36511</v>
      </c>
      <c r="J328" s="19">
        <v>0.6</v>
      </c>
      <c r="K328" s="19" t="s">
        <v>243</v>
      </c>
      <c r="L328" s="1">
        <v>38441</v>
      </c>
      <c r="M328" s="19" t="s">
        <v>14547</v>
      </c>
      <c r="N328" s="19" t="s">
        <v>5064</v>
      </c>
      <c r="O328" s="19" t="s">
        <v>12577</v>
      </c>
    </row>
    <row r="329" spans="1:15">
      <c r="A329" s="19">
        <v>60302</v>
      </c>
      <c r="B329" s="19" t="s">
        <v>10565</v>
      </c>
      <c r="C329" s="19" t="s">
        <v>16966</v>
      </c>
      <c r="D329" s="19" t="str">
        <f t="shared" si="5"/>
        <v>60302E</v>
      </c>
      <c r="E329" s="19" t="s">
        <v>16376</v>
      </c>
      <c r="F329" s="19" t="s">
        <v>11490</v>
      </c>
      <c r="G329" s="19" t="s">
        <v>612</v>
      </c>
      <c r="H329" s="19" t="s">
        <v>12307</v>
      </c>
      <c r="I329" s="1">
        <v>35343</v>
      </c>
      <c r="J329" s="19">
        <v>6.5</v>
      </c>
      <c r="K329" s="19" t="s">
        <v>243</v>
      </c>
      <c r="L329" s="1">
        <v>38441</v>
      </c>
      <c r="M329" s="19" t="s">
        <v>14547</v>
      </c>
      <c r="N329" s="19" t="s">
        <v>5064</v>
      </c>
      <c r="O329" s="19" t="s">
        <v>12935</v>
      </c>
    </row>
    <row r="330" spans="1:15">
      <c r="A330" s="19">
        <v>60303</v>
      </c>
      <c r="B330" s="19" t="s">
        <v>10565</v>
      </c>
      <c r="C330" s="19" t="s">
        <v>16965</v>
      </c>
      <c r="D330" s="19" t="str">
        <f t="shared" si="5"/>
        <v>60303E</v>
      </c>
      <c r="E330" s="19" t="s">
        <v>16376</v>
      </c>
      <c r="F330" s="19" t="s">
        <v>11490</v>
      </c>
      <c r="G330" s="19" t="s">
        <v>612</v>
      </c>
      <c r="H330" s="19" t="s">
        <v>12307</v>
      </c>
      <c r="I330" s="1">
        <v>35343</v>
      </c>
      <c r="J330" s="19">
        <v>6.5</v>
      </c>
      <c r="K330" s="19" t="s">
        <v>243</v>
      </c>
      <c r="L330" s="1">
        <v>38441</v>
      </c>
      <c r="M330" s="19" t="s">
        <v>14547</v>
      </c>
      <c r="N330" s="19" t="s">
        <v>5064</v>
      </c>
      <c r="O330" s="19" t="s">
        <v>12935</v>
      </c>
    </row>
    <row r="331" spans="1:15">
      <c r="A331" s="19">
        <v>60304</v>
      </c>
      <c r="B331" s="19" t="s">
        <v>10565</v>
      </c>
      <c r="C331" s="19" t="s">
        <v>97</v>
      </c>
      <c r="D331" s="19" t="str">
        <f t="shared" si="5"/>
        <v>60304E</v>
      </c>
      <c r="E331" s="19" t="s">
        <v>16376</v>
      </c>
      <c r="F331" s="19" t="s">
        <v>11460</v>
      </c>
      <c r="G331" s="19" t="s">
        <v>612</v>
      </c>
      <c r="H331" s="19" t="s">
        <v>12307</v>
      </c>
      <c r="I331" s="1">
        <v>38232</v>
      </c>
      <c r="J331" s="19">
        <v>0</v>
      </c>
      <c r="K331" s="19" t="s">
        <v>243</v>
      </c>
      <c r="L331" s="1">
        <v>38441</v>
      </c>
      <c r="M331" s="19" t="s">
        <v>14547</v>
      </c>
      <c r="N331" s="19" t="s">
        <v>5064</v>
      </c>
      <c r="O331" s="19" t="s">
        <v>12935</v>
      </c>
    </row>
    <row r="332" spans="1:15">
      <c r="A332" s="19">
        <v>60305</v>
      </c>
      <c r="B332" s="19" t="s">
        <v>11748</v>
      </c>
      <c r="C332" s="19" t="s">
        <v>16964</v>
      </c>
      <c r="D332" s="19" t="str">
        <f t="shared" si="5"/>
        <v>60305A</v>
      </c>
      <c r="E332" s="19" t="s">
        <v>12313</v>
      </c>
      <c r="F332" s="19" t="s">
        <v>16954</v>
      </c>
      <c r="G332" s="19" t="s">
        <v>612</v>
      </c>
      <c r="H332" s="19" t="s">
        <v>12307</v>
      </c>
      <c r="I332" s="1">
        <v>31260</v>
      </c>
      <c r="J332" s="19">
        <v>52</v>
      </c>
      <c r="K332" s="19" t="s">
        <v>3</v>
      </c>
      <c r="L332" s="1">
        <v>38441</v>
      </c>
      <c r="M332" s="19" t="s">
        <v>8899</v>
      </c>
      <c r="N332" s="19" t="s">
        <v>16694</v>
      </c>
      <c r="O332" s="19" t="s">
        <v>12318</v>
      </c>
    </row>
    <row r="333" spans="1:15">
      <c r="A333" s="19">
        <v>60306</v>
      </c>
      <c r="B333" s="19" t="s">
        <v>11748</v>
      </c>
      <c r="C333" s="19" t="s">
        <v>16963</v>
      </c>
      <c r="D333" s="19" t="str">
        <f t="shared" si="5"/>
        <v>60306A</v>
      </c>
      <c r="E333" s="19" t="s">
        <v>12313</v>
      </c>
      <c r="F333" s="19" t="s">
        <v>10758</v>
      </c>
      <c r="G333" s="19" t="s">
        <v>612</v>
      </c>
      <c r="H333" s="19" t="s">
        <v>12307</v>
      </c>
      <c r="I333" s="1">
        <v>31105</v>
      </c>
      <c r="J333" s="19">
        <v>10</v>
      </c>
      <c r="K333" s="19" t="s">
        <v>3</v>
      </c>
      <c r="L333" s="1">
        <v>38441</v>
      </c>
      <c r="M333" s="19" t="s">
        <v>8899</v>
      </c>
      <c r="N333" s="19" t="s">
        <v>16956</v>
      </c>
      <c r="O333" s="19" t="s">
        <v>12318</v>
      </c>
    </row>
    <row r="334" spans="1:15">
      <c r="A334" s="19">
        <v>60307</v>
      </c>
      <c r="B334" s="19" t="s">
        <v>10565</v>
      </c>
      <c r="C334" s="19" t="s">
        <v>884</v>
      </c>
      <c r="D334" s="19" t="str">
        <f t="shared" si="5"/>
        <v>60307E</v>
      </c>
      <c r="E334" s="19" t="s">
        <v>16376</v>
      </c>
      <c r="F334" s="19" t="s">
        <v>10746</v>
      </c>
      <c r="G334" s="19" t="s">
        <v>612</v>
      </c>
      <c r="H334" s="19" t="s">
        <v>12307</v>
      </c>
      <c r="I334" s="1">
        <v>32431</v>
      </c>
      <c r="J334" s="19">
        <v>42</v>
      </c>
      <c r="K334" s="19" t="s">
        <v>3</v>
      </c>
      <c r="L334" s="1">
        <v>38441</v>
      </c>
      <c r="M334" s="19" t="s">
        <v>14547</v>
      </c>
      <c r="N334" s="19" t="s">
        <v>16962</v>
      </c>
      <c r="O334" s="19" t="s">
        <v>12318</v>
      </c>
    </row>
    <row r="335" spans="1:15">
      <c r="A335" s="19">
        <v>60308</v>
      </c>
      <c r="B335" s="19" t="s">
        <v>11748</v>
      </c>
      <c r="C335" s="19" t="s">
        <v>16961</v>
      </c>
      <c r="D335" s="19" t="str">
        <f t="shared" si="5"/>
        <v>60308A</v>
      </c>
      <c r="E335" s="19" t="s">
        <v>12313</v>
      </c>
      <c r="F335" s="19" t="s">
        <v>10746</v>
      </c>
      <c r="G335" s="19" t="s">
        <v>612</v>
      </c>
      <c r="H335" s="19" t="s">
        <v>12307</v>
      </c>
      <c r="I335" s="1">
        <v>31387</v>
      </c>
      <c r="J335" s="19">
        <v>39.6</v>
      </c>
      <c r="K335" s="19" t="s">
        <v>3</v>
      </c>
      <c r="L335" s="1">
        <v>38441</v>
      </c>
      <c r="M335" s="19" t="s">
        <v>13113</v>
      </c>
      <c r="N335" s="19" t="s">
        <v>16960</v>
      </c>
      <c r="O335" s="19" t="s">
        <v>12318</v>
      </c>
    </row>
    <row r="336" spans="1:15">
      <c r="A336" s="19">
        <v>60309</v>
      </c>
      <c r="B336" s="19" t="s">
        <v>11748</v>
      </c>
      <c r="C336" s="19" t="s">
        <v>864</v>
      </c>
      <c r="D336" s="19" t="str">
        <f t="shared" si="5"/>
        <v>60309A</v>
      </c>
      <c r="E336" s="19" t="s">
        <v>12313</v>
      </c>
      <c r="F336" s="19" t="s">
        <v>10760</v>
      </c>
      <c r="G336" s="19" t="s">
        <v>612</v>
      </c>
      <c r="H336" s="19" t="s">
        <v>12307</v>
      </c>
      <c r="I336" s="1">
        <v>31971</v>
      </c>
      <c r="J336" s="19">
        <v>85</v>
      </c>
      <c r="K336" s="19" t="s">
        <v>3</v>
      </c>
      <c r="L336" s="1">
        <v>38441</v>
      </c>
      <c r="M336" s="19" t="s">
        <v>13113</v>
      </c>
      <c r="N336" s="19" t="s">
        <v>16951</v>
      </c>
      <c r="O336" s="19" t="s">
        <v>12318</v>
      </c>
    </row>
    <row r="337" spans="1:15">
      <c r="A337" s="19">
        <v>60310</v>
      </c>
      <c r="B337" s="19" t="s">
        <v>10565</v>
      </c>
      <c r="C337" s="19" t="s">
        <v>943</v>
      </c>
      <c r="D337" s="19" t="str">
        <f t="shared" si="5"/>
        <v>60310E</v>
      </c>
      <c r="E337" s="19" t="s">
        <v>16376</v>
      </c>
      <c r="F337" s="19" t="s">
        <v>10746</v>
      </c>
      <c r="G337" s="19" t="s">
        <v>612</v>
      </c>
      <c r="H337" s="19" t="s">
        <v>12307</v>
      </c>
      <c r="I337" s="1">
        <v>32482</v>
      </c>
      <c r="J337" s="19">
        <v>42</v>
      </c>
      <c r="K337" s="19" t="s">
        <v>3</v>
      </c>
      <c r="L337" s="1">
        <v>38441</v>
      </c>
      <c r="M337" s="19" t="s">
        <v>14547</v>
      </c>
      <c r="N337" s="19" t="s">
        <v>16959</v>
      </c>
      <c r="O337" s="19" t="s">
        <v>12318</v>
      </c>
    </row>
    <row r="338" spans="1:15">
      <c r="A338" s="19">
        <v>60311</v>
      </c>
      <c r="B338" s="19" t="s">
        <v>10565</v>
      </c>
      <c r="C338" s="19" t="s">
        <v>1313</v>
      </c>
      <c r="D338" s="19" t="str">
        <f t="shared" si="5"/>
        <v>60311E</v>
      </c>
      <c r="E338" s="19" t="s">
        <v>16376</v>
      </c>
      <c r="F338" s="19" t="s">
        <v>10751</v>
      </c>
      <c r="G338" s="19" t="s">
        <v>612</v>
      </c>
      <c r="H338" s="19" t="s">
        <v>12307</v>
      </c>
      <c r="I338" s="1">
        <v>31761</v>
      </c>
      <c r="J338" s="19">
        <v>38</v>
      </c>
      <c r="K338" s="19" t="s">
        <v>3</v>
      </c>
      <c r="L338" s="1">
        <v>38441</v>
      </c>
      <c r="M338" s="19" t="s">
        <v>8899</v>
      </c>
      <c r="N338" s="19" t="s">
        <v>5064</v>
      </c>
      <c r="O338" s="19" t="s">
        <v>12935</v>
      </c>
    </row>
    <row r="339" spans="1:15">
      <c r="A339" s="19">
        <v>60312</v>
      </c>
      <c r="B339" s="19" t="s">
        <v>10565</v>
      </c>
      <c r="C339" s="19" t="s">
        <v>4857</v>
      </c>
      <c r="D339" s="19" t="str">
        <f t="shared" si="5"/>
        <v>60312E</v>
      </c>
      <c r="E339" s="19" t="s">
        <v>16376</v>
      </c>
      <c r="F339" s="19" t="s">
        <v>10751</v>
      </c>
      <c r="G339" s="19" t="s">
        <v>612</v>
      </c>
      <c r="H339" s="19" t="s">
        <v>12307</v>
      </c>
      <c r="I339" s="1">
        <v>32142</v>
      </c>
      <c r="J339" s="19">
        <v>18.5</v>
      </c>
      <c r="K339" s="19" t="s">
        <v>3</v>
      </c>
      <c r="L339" s="1">
        <v>38441</v>
      </c>
      <c r="M339" s="19" t="s">
        <v>8899</v>
      </c>
      <c r="N339" s="19" t="s">
        <v>5064</v>
      </c>
      <c r="O339" s="19" t="s">
        <v>12935</v>
      </c>
    </row>
    <row r="340" spans="1:15">
      <c r="A340" s="19">
        <v>60313</v>
      </c>
      <c r="B340" s="19" t="s">
        <v>11748</v>
      </c>
      <c r="C340" s="19" t="s">
        <v>1632</v>
      </c>
      <c r="D340" s="19" t="str">
        <f t="shared" si="5"/>
        <v>60313A</v>
      </c>
      <c r="E340" s="19" t="s">
        <v>12313</v>
      </c>
      <c r="F340" s="19" t="s">
        <v>10750</v>
      </c>
      <c r="G340" s="19" t="s">
        <v>859</v>
      </c>
      <c r="H340" s="19" t="s">
        <v>12307</v>
      </c>
      <c r="I340" s="1">
        <v>32308</v>
      </c>
      <c r="J340" s="19">
        <v>67.23</v>
      </c>
      <c r="K340" s="19" t="s">
        <v>3</v>
      </c>
      <c r="L340" s="1">
        <v>38441</v>
      </c>
      <c r="M340" s="19" t="s">
        <v>14547</v>
      </c>
      <c r="O340" s="19" t="s">
        <v>12577</v>
      </c>
    </row>
    <row r="341" spans="1:15">
      <c r="A341" s="19">
        <v>60314</v>
      </c>
      <c r="B341" s="19" t="s">
        <v>10565</v>
      </c>
      <c r="C341" s="19" t="s">
        <v>16958</v>
      </c>
      <c r="D341" s="19" t="str">
        <f t="shared" si="5"/>
        <v>60314E</v>
      </c>
      <c r="E341" s="19" t="s">
        <v>16376</v>
      </c>
      <c r="F341" s="19" t="s">
        <v>11382</v>
      </c>
      <c r="G341" s="19" t="s">
        <v>859</v>
      </c>
      <c r="H341" s="19" t="s">
        <v>12307</v>
      </c>
      <c r="I341" s="1">
        <v>31631</v>
      </c>
      <c r="J341" s="19">
        <v>12.5</v>
      </c>
      <c r="K341" s="19" t="s">
        <v>3</v>
      </c>
      <c r="L341" s="1">
        <v>38441</v>
      </c>
      <c r="M341" s="19" t="s">
        <v>14547</v>
      </c>
      <c r="N341" s="19" t="s">
        <v>5064</v>
      </c>
      <c r="O341" s="19" t="s">
        <v>12935</v>
      </c>
    </row>
    <row r="342" spans="1:15">
      <c r="A342" s="19">
        <v>60315</v>
      </c>
      <c r="B342" s="19" t="s">
        <v>11748</v>
      </c>
      <c r="C342" s="19" t="s">
        <v>16957</v>
      </c>
      <c r="D342" s="19" t="str">
        <f t="shared" si="5"/>
        <v>60315A</v>
      </c>
      <c r="E342" s="19" t="s">
        <v>12313</v>
      </c>
      <c r="F342" s="19" t="s">
        <v>10758</v>
      </c>
      <c r="G342" s="19" t="s">
        <v>612</v>
      </c>
      <c r="H342" s="19" t="s">
        <v>12307</v>
      </c>
      <c r="I342" s="1">
        <v>33235</v>
      </c>
      <c r="J342" s="19">
        <v>15</v>
      </c>
      <c r="K342" s="19" t="s">
        <v>3</v>
      </c>
      <c r="L342" s="1">
        <v>38441</v>
      </c>
      <c r="M342" s="19" t="s">
        <v>8899</v>
      </c>
      <c r="N342" s="19" t="s">
        <v>16956</v>
      </c>
      <c r="O342" s="19" t="s">
        <v>12318</v>
      </c>
    </row>
    <row r="343" spans="1:15">
      <c r="A343" s="19">
        <v>60316</v>
      </c>
      <c r="B343" s="19" t="s">
        <v>11748</v>
      </c>
      <c r="C343" s="19" t="s">
        <v>16955</v>
      </c>
      <c r="D343" s="19" t="str">
        <f t="shared" si="5"/>
        <v>60316A</v>
      </c>
      <c r="E343" s="19" t="s">
        <v>12313</v>
      </c>
      <c r="F343" s="19" t="s">
        <v>16954</v>
      </c>
      <c r="G343" s="19" t="s">
        <v>612</v>
      </c>
      <c r="H343" s="19" t="s">
        <v>12307</v>
      </c>
      <c r="I343" s="1">
        <v>34141</v>
      </c>
      <c r="J343" s="19">
        <v>37</v>
      </c>
      <c r="K343" s="19" t="s">
        <v>3</v>
      </c>
      <c r="L343" s="1">
        <v>38441</v>
      </c>
      <c r="M343" s="19" t="s">
        <v>8899</v>
      </c>
      <c r="O343" s="19" t="s">
        <v>12318</v>
      </c>
    </row>
    <row r="344" spans="1:15">
      <c r="A344" s="19">
        <v>60317</v>
      </c>
      <c r="B344" s="19" t="s">
        <v>11748</v>
      </c>
      <c r="C344" s="19" t="s">
        <v>1450</v>
      </c>
      <c r="D344" s="19" t="str">
        <f t="shared" si="5"/>
        <v>60317A</v>
      </c>
      <c r="E344" s="19" t="s">
        <v>12313</v>
      </c>
      <c r="F344" s="19" t="s">
        <v>10746</v>
      </c>
      <c r="G344" s="19" t="s">
        <v>612</v>
      </c>
      <c r="H344" s="19" t="s">
        <v>12307</v>
      </c>
      <c r="I344" s="1">
        <v>32540</v>
      </c>
      <c r="J344" s="19">
        <v>53.9</v>
      </c>
      <c r="K344" s="19" t="s">
        <v>3</v>
      </c>
      <c r="L344" s="1">
        <v>38441</v>
      </c>
      <c r="M344" s="19" t="s">
        <v>14547</v>
      </c>
      <c r="N344" s="19" t="s">
        <v>16950</v>
      </c>
      <c r="O344" s="19" t="s">
        <v>12318</v>
      </c>
    </row>
    <row r="345" spans="1:15">
      <c r="A345" s="19">
        <v>60318</v>
      </c>
      <c r="B345" s="19" t="s">
        <v>10565</v>
      </c>
      <c r="C345" s="19" t="s">
        <v>1149</v>
      </c>
      <c r="D345" s="19" t="str">
        <f t="shared" si="5"/>
        <v>60318E</v>
      </c>
      <c r="E345" s="19" t="s">
        <v>16376</v>
      </c>
      <c r="F345" s="19" t="s">
        <v>10746</v>
      </c>
      <c r="G345" s="19" t="s">
        <v>612</v>
      </c>
      <c r="H345" s="19" t="s">
        <v>12307</v>
      </c>
      <c r="I345" s="1">
        <v>32819</v>
      </c>
      <c r="J345" s="19">
        <v>42</v>
      </c>
      <c r="K345" s="19" t="s">
        <v>3</v>
      </c>
      <c r="L345" s="1">
        <v>38441</v>
      </c>
      <c r="M345" s="19" t="s">
        <v>14547</v>
      </c>
      <c r="N345" s="19" t="s">
        <v>16953</v>
      </c>
      <c r="O345" s="19" t="s">
        <v>12318</v>
      </c>
    </row>
    <row r="346" spans="1:15">
      <c r="A346" s="19">
        <v>60319</v>
      </c>
      <c r="B346" s="19" t="s">
        <v>11748</v>
      </c>
      <c r="C346" s="19" t="s">
        <v>1202</v>
      </c>
      <c r="D346" s="19" t="str">
        <f t="shared" si="5"/>
        <v>60319A</v>
      </c>
      <c r="E346" s="19" t="s">
        <v>12313</v>
      </c>
      <c r="F346" s="19" t="s">
        <v>10758</v>
      </c>
      <c r="G346" s="19" t="s">
        <v>612</v>
      </c>
      <c r="H346" s="19" t="s">
        <v>12307</v>
      </c>
      <c r="I346" s="1">
        <v>33214</v>
      </c>
      <c r="J346" s="19">
        <v>15</v>
      </c>
      <c r="K346" s="19" t="s">
        <v>3</v>
      </c>
      <c r="L346" s="1">
        <v>38441</v>
      </c>
      <c r="M346" s="19" t="s">
        <v>8899</v>
      </c>
      <c r="O346" s="19" t="s">
        <v>12318</v>
      </c>
    </row>
    <row r="347" spans="1:15">
      <c r="A347" s="19">
        <v>60320</v>
      </c>
      <c r="B347" s="19" t="s">
        <v>10565</v>
      </c>
      <c r="C347" s="19" t="s">
        <v>1452</v>
      </c>
      <c r="D347" s="19" t="str">
        <f t="shared" si="5"/>
        <v>60320E</v>
      </c>
      <c r="E347" s="19" t="s">
        <v>16376</v>
      </c>
      <c r="F347" s="19" t="s">
        <v>10746</v>
      </c>
      <c r="G347" s="19" t="s">
        <v>612</v>
      </c>
      <c r="H347" s="19" t="s">
        <v>12307</v>
      </c>
      <c r="I347" s="1">
        <v>32941</v>
      </c>
      <c r="J347" s="19">
        <v>20</v>
      </c>
      <c r="K347" s="19" t="s">
        <v>3</v>
      </c>
      <c r="L347" s="1">
        <v>38441</v>
      </c>
      <c r="M347" s="19" t="s">
        <v>14547</v>
      </c>
      <c r="N347" s="19" t="s">
        <v>16952</v>
      </c>
      <c r="O347" s="19" t="s">
        <v>12318</v>
      </c>
    </row>
    <row r="348" spans="1:15">
      <c r="A348" s="19">
        <v>60321</v>
      </c>
      <c r="B348" s="19" t="s">
        <v>11748</v>
      </c>
      <c r="C348" s="19" t="s">
        <v>14</v>
      </c>
      <c r="D348" s="19" t="str">
        <f t="shared" si="5"/>
        <v>60321A</v>
      </c>
      <c r="E348" s="19" t="s">
        <v>12313</v>
      </c>
      <c r="F348" s="19" t="s">
        <v>10760</v>
      </c>
      <c r="G348" s="19" t="s">
        <v>612</v>
      </c>
      <c r="H348" s="19" t="s">
        <v>12307</v>
      </c>
      <c r="I348" s="1">
        <v>32865</v>
      </c>
      <c r="J348" s="19">
        <v>90</v>
      </c>
      <c r="K348" s="19" t="s">
        <v>3</v>
      </c>
      <c r="L348" s="1">
        <v>38441</v>
      </c>
      <c r="M348" s="19" t="s">
        <v>13113</v>
      </c>
      <c r="N348" s="19" t="s">
        <v>16951</v>
      </c>
      <c r="O348" s="19" t="s">
        <v>12318</v>
      </c>
    </row>
    <row r="349" spans="1:15">
      <c r="A349" s="19">
        <v>60322</v>
      </c>
      <c r="B349" s="19" t="s">
        <v>11748</v>
      </c>
      <c r="C349" s="19" t="s">
        <v>13</v>
      </c>
      <c r="D349" s="19" t="str">
        <f t="shared" si="5"/>
        <v>60322A</v>
      </c>
      <c r="E349" s="19" t="s">
        <v>12313</v>
      </c>
      <c r="F349" s="19" t="s">
        <v>10760</v>
      </c>
      <c r="G349" s="19" t="s">
        <v>612</v>
      </c>
      <c r="H349" s="19" t="s">
        <v>12307</v>
      </c>
      <c r="I349" s="1">
        <v>32482</v>
      </c>
      <c r="J349" s="19">
        <v>96.6</v>
      </c>
      <c r="K349" s="19" t="s">
        <v>3</v>
      </c>
      <c r="L349" s="1">
        <v>38441</v>
      </c>
      <c r="M349" s="19" t="s">
        <v>13113</v>
      </c>
      <c r="N349" s="19" t="s">
        <v>16951</v>
      </c>
      <c r="O349" s="19" t="s">
        <v>12318</v>
      </c>
    </row>
    <row r="350" spans="1:15">
      <c r="A350" s="19">
        <v>60323</v>
      </c>
      <c r="B350" s="19" t="s">
        <v>11748</v>
      </c>
      <c r="C350" s="19" t="s">
        <v>1449</v>
      </c>
      <c r="D350" s="19" t="str">
        <f t="shared" si="5"/>
        <v>60323A</v>
      </c>
      <c r="E350" s="19" t="s">
        <v>12313</v>
      </c>
      <c r="F350" s="19" t="s">
        <v>10746</v>
      </c>
      <c r="G350" s="19" t="s">
        <v>612</v>
      </c>
      <c r="H350" s="19" t="s">
        <v>12307</v>
      </c>
      <c r="I350" s="1">
        <v>31959</v>
      </c>
      <c r="J350" s="19">
        <v>10</v>
      </c>
      <c r="K350" s="19" t="s">
        <v>3</v>
      </c>
      <c r="L350" s="1">
        <v>38441</v>
      </c>
      <c r="M350" s="19" t="s">
        <v>14547</v>
      </c>
      <c r="N350" s="19" t="s">
        <v>16950</v>
      </c>
      <c r="O350" s="19" t="s">
        <v>12318</v>
      </c>
    </row>
    <row r="351" spans="1:15">
      <c r="A351" s="19">
        <v>60324</v>
      </c>
      <c r="B351" s="19" t="s">
        <v>11748</v>
      </c>
      <c r="C351" s="19" t="s">
        <v>1451</v>
      </c>
      <c r="D351" s="19" t="str">
        <f t="shared" si="5"/>
        <v>60324A</v>
      </c>
      <c r="E351" s="19" t="s">
        <v>12313</v>
      </c>
      <c r="F351" s="19" t="s">
        <v>10746</v>
      </c>
      <c r="G351" s="19" t="s">
        <v>612</v>
      </c>
      <c r="H351" s="19" t="s">
        <v>12307</v>
      </c>
      <c r="I351" s="1">
        <v>35194</v>
      </c>
      <c r="J351" s="19">
        <v>47.5</v>
      </c>
      <c r="K351" s="19" t="s">
        <v>3</v>
      </c>
      <c r="L351" s="1">
        <v>38441</v>
      </c>
      <c r="M351" s="19" t="s">
        <v>14547</v>
      </c>
      <c r="N351" s="19" t="s">
        <v>16950</v>
      </c>
      <c r="O351" s="19" t="s">
        <v>12318</v>
      </c>
    </row>
    <row r="352" spans="1:15">
      <c r="A352" s="19">
        <v>60325</v>
      </c>
      <c r="B352" s="19" t="s">
        <v>10565</v>
      </c>
      <c r="C352" s="19" t="s">
        <v>14871</v>
      </c>
      <c r="D352" s="19" t="str">
        <f t="shared" si="5"/>
        <v>60325E</v>
      </c>
      <c r="E352" s="19" t="s">
        <v>16376</v>
      </c>
      <c r="F352" s="19" t="s">
        <v>10753</v>
      </c>
      <c r="G352" s="19" t="s">
        <v>612</v>
      </c>
      <c r="H352" s="19" t="s">
        <v>12307</v>
      </c>
      <c r="I352" s="1">
        <v>37742</v>
      </c>
      <c r="J352" s="19">
        <v>200</v>
      </c>
      <c r="K352" s="19" t="s">
        <v>3</v>
      </c>
      <c r="L352" s="1">
        <v>38441</v>
      </c>
      <c r="M352" s="19" t="s">
        <v>14547</v>
      </c>
      <c r="N352" s="19" t="s">
        <v>5064</v>
      </c>
      <c r="O352" s="19" t="s">
        <v>12935</v>
      </c>
    </row>
    <row r="353" spans="1:15">
      <c r="A353" s="19">
        <v>60326</v>
      </c>
      <c r="B353" s="19" t="s">
        <v>10565</v>
      </c>
      <c r="C353" s="19" t="s">
        <v>488</v>
      </c>
      <c r="D353" s="19" t="str">
        <f t="shared" si="5"/>
        <v>60326E</v>
      </c>
      <c r="E353" s="19" t="s">
        <v>16376</v>
      </c>
      <c r="F353" s="19" t="s">
        <v>11061</v>
      </c>
      <c r="G353" s="19" t="s">
        <v>612</v>
      </c>
      <c r="H353" s="19" t="s">
        <v>12307</v>
      </c>
      <c r="I353" s="1">
        <v>30072</v>
      </c>
      <c r="J353" s="19">
        <v>0.35</v>
      </c>
      <c r="K353" s="19" t="s">
        <v>13196</v>
      </c>
      <c r="L353" s="1">
        <v>38441</v>
      </c>
      <c r="M353" s="19" t="s">
        <v>14547</v>
      </c>
      <c r="N353" s="19" t="s">
        <v>488</v>
      </c>
      <c r="O353" s="19" t="s">
        <v>12318</v>
      </c>
    </row>
    <row r="354" spans="1:15">
      <c r="A354" s="19">
        <v>60327</v>
      </c>
      <c r="B354" s="19" t="s">
        <v>10565</v>
      </c>
      <c r="C354" s="19" t="s">
        <v>58</v>
      </c>
      <c r="D354" s="19" t="str">
        <f t="shared" si="5"/>
        <v>60327E</v>
      </c>
      <c r="E354" s="19" t="s">
        <v>16376</v>
      </c>
      <c r="F354" s="19" t="s">
        <v>5986</v>
      </c>
      <c r="G354" s="19" t="s">
        <v>612</v>
      </c>
      <c r="H354" s="19" t="s">
        <v>12307</v>
      </c>
      <c r="I354" s="1">
        <v>28907</v>
      </c>
      <c r="J354" s="19">
        <v>47.2</v>
      </c>
      <c r="K354" s="19" t="s">
        <v>13196</v>
      </c>
      <c r="L354" s="1">
        <v>38441</v>
      </c>
      <c r="M354" s="19" t="s">
        <v>14547</v>
      </c>
      <c r="N354" s="19" t="s">
        <v>5064</v>
      </c>
      <c r="O354" s="19" t="s">
        <v>12935</v>
      </c>
    </row>
    <row r="355" spans="1:15">
      <c r="A355" s="19">
        <v>60328</v>
      </c>
      <c r="B355" s="19" t="s">
        <v>11748</v>
      </c>
      <c r="C355" s="19" t="s">
        <v>596</v>
      </c>
      <c r="D355" s="19" t="str">
        <f t="shared" si="5"/>
        <v>60328A</v>
      </c>
      <c r="E355" s="19" t="s">
        <v>12313</v>
      </c>
      <c r="F355" s="19" t="s">
        <v>11061</v>
      </c>
      <c r="G355" s="19" t="s">
        <v>612</v>
      </c>
      <c r="H355" s="19" t="s">
        <v>12307</v>
      </c>
      <c r="I355" s="1">
        <v>30160</v>
      </c>
      <c r="J355" s="19">
        <v>2.9000000000000001E-2</v>
      </c>
      <c r="K355" s="19" t="s">
        <v>13196</v>
      </c>
      <c r="L355" s="1">
        <v>38441</v>
      </c>
      <c r="M355" s="19" t="s">
        <v>13113</v>
      </c>
      <c r="N355" s="19" t="s">
        <v>16949</v>
      </c>
      <c r="O355" s="19" t="s">
        <v>12318</v>
      </c>
    </row>
    <row r="356" spans="1:15">
      <c r="A356" s="19">
        <v>60329</v>
      </c>
      <c r="B356" s="19" t="s">
        <v>11748</v>
      </c>
      <c r="C356" s="19" t="s">
        <v>180</v>
      </c>
      <c r="D356" s="19" t="str">
        <f t="shared" si="5"/>
        <v>60329A</v>
      </c>
      <c r="E356" s="19" t="s">
        <v>12313</v>
      </c>
      <c r="F356" s="19" t="s">
        <v>11061</v>
      </c>
      <c r="G356" s="19" t="s">
        <v>612</v>
      </c>
      <c r="H356" s="19" t="s">
        <v>12307</v>
      </c>
      <c r="I356" s="1">
        <v>30511</v>
      </c>
      <c r="J356" s="19">
        <v>0.94799999999999995</v>
      </c>
      <c r="K356" s="19" t="s">
        <v>13196</v>
      </c>
      <c r="L356" s="1">
        <v>38441</v>
      </c>
      <c r="M356" s="19" t="s">
        <v>14547</v>
      </c>
      <c r="N356" s="19" t="s">
        <v>16948</v>
      </c>
      <c r="O356" s="19" t="s">
        <v>12318</v>
      </c>
    </row>
    <row r="357" spans="1:15">
      <c r="A357" s="19">
        <v>60330</v>
      </c>
      <c r="B357" s="19" t="s">
        <v>11748</v>
      </c>
      <c r="C357" s="19" t="s">
        <v>178</v>
      </c>
      <c r="D357" s="19" t="str">
        <f t="shared" si="5"/>
        <v>60330A</v>
      </c>
      <c r="E357" s="19" t="s">
        <v>12313</v>
      </c>
      <c r="F357" s="19" t="s">
        <v>16947</v>
      </c>
      <c r="G357" s="19" t="s">
        <v>612</v>
      </c>
      <c r="H357" s="19" t="s">
        <v>12307</v>
      </c>
      <c r="I357" s="1">
        <v>30225</v>
      </c>
      <c r="J357" s="19">
        <v>0.55000000000000004</v>
      </c>
      <c r="K357" s="19" t="s">
        <v>12609</v>
      </c>
      <c r="L357" s="1">
        <v>38441</v>
      </c>
      <c r="M357" s="19" t="s">
        <v>5444</v>
      </c>
      <c r="N357" s="19" t="s">
        <v>57</v>
      </c>
      <c r="O357" s="19" t="s">
        <v>12318</v>
      </c>
    </row>
    <row r="358" spans="1:15">
      <c r="A358" s="19">
        <v>60331</v>
      </c>
      <c r="B358" s="19" t="s">
        <v>11748</v>
      </c>
      <c r="C358" s="19" t="s">
        <v>16946</v>
      </c>
      <c r="D358" s="19" t="str">
        <f t="shared" si="5"/>
        <v>60331A</v>
      </c>
      <c r="E358" s="19" t="s">
        <v>12313</v>
      </c>
      <c r="F358" s="19" t="s">
        <v>11082</v>
      </c>
      <c r="G358" s="19" t="s">
        <v>612</v>
      </c>
      <c r="H358" s="19" t="s">
        <v>12307</v>
      </c>
      <c r="I358" s="1">
        <v>31594</v>
      </c>
      <c r="J358" s="19">
        <v>1.05</v>
      </c>
      <c r="K358" s="19" t="s">
        <v>13196</v>
      </c>
      <c r="L358" s="1">
        <v>38441</v>
      </c>
      <c r="M358" s="19" t="s">
        <v>13113</v>
      </c>
      <c r="N358" s="19" t="s">
        <v>5617</v>
      </c>
      <c r="O358" s="19" t="s">
        <v>12318</v>
      </c>
    </row>
    <row r="359" spans="1:15">
      <c r="A359" s="19">
        <v>60332</v>
      </c>
      <c r="B359" s="19" t="s">
        <v>10565</v>
      </c>
      <c r="C359" s="19" t="s">
        <v>490</v>
      </c>
      <c r="D359" s="19" t="str">
        <f t="shared" si="5"/>
        <v>60332E</v>
      </c>
      <c r="E359" s="19" t="s">
        <v>16376</v>
      </c>
      <c r="F359" s="19" t="s">
        <v>10691</v>
      </c>
      <c r="G359" s="19" t="s">
        <v>612</v>
      </c>
      <c r="H359" s="19" t="s">
        <v>12307</v>
      </c>
      <c r="I359" s="1">
        <v>30498</v>
      </c>
      <c r="J359" s="19">
        <v>0.17799999999999999</v>
      </c>
      <c r="K359" s="19" t="s">
        <v>13196</v>
      </c>
      <c r="L359" s="1">
        <v>38441</v>
      </c>
      <c r="M359" s="19" t="s">
        <v>14547</v>
      </c>
      <c r="N359" s="19" t="s">
        <v>490</v>
      </c>
      <c r="O359" s="19" t="s">
        <v>12318</v>
      </c>
    </row>
    <row r="360" spans="1:15">
      <c r="A360" s="19">
        <v>60333</v>
      </c>
      <c r="B360" s="19" t="s">
        <v>11748</v>
      </c>
      <c r="C360" s="19" t="s">
        <v>5658</v>
      </c>
      <c r="D360" s="19" t="str">
        <f t="shared" si="5"/>
        <v>60333A</v>
      </c>
      <c r="E360" s="19" t="s">
        <v>12313</v>
      </c>
      <c r="F360" s="19" t="s">
        <v>10213</v>
      </c>
      <c r="G360" s="19" t="s">
        <v>612</v>
      </c>
      <c r="H360" s="19" t="s">
        <v>12307</v>
      </c>
      <c r="I360" s="1">
        <v>30972</v>
      </c>
      <c r="J360" s="19">
        <v>0.125</v>
      </c>
      <c r="K360" s="19" t="s">
        <v>12609</v>
      </c>
      <c r="L360" s="1">
        <v>42069</v>
      </c>
      <c r="M360" s="19" t="s">
        <v>13113</v>
      </c>
      <c r="N360" s="19" t="s">
        <v>16945</v>
      </c>
      <c r="O360" s="19" t="s">
        <v>12318</v>
      </c>
    </row>
    <row r="361" spans="1:15">
      <c r="A361" s="19">
        <v>60334</v>
      </c>
      <c r="B361" s="19" t="s">
        <v>10565</v>
      </c>
      <c r="C361" s="19" t="s">
        <v>16944</v>
      </c>
      <c r="D361" s="19" t="str">
        <f t="shared" si="5"/>
        <v>60334E</v>
      </c>
      <c r="E361" s="19" t="s">
        <v>16376</v>
      </c>
      <c r="F361" s="19" t="s">
        <v>11180</v>
      </c>
      <c r="G361" s="19" t="s">
        <v>612</v>
      </c>
      <c r="H361" s="19" t="s">
        <v>12307</v>
      </c>
      <c r="I361" s="1">
        <v>30773</v>
      </c>
      <c r="J361" s="19">
        <v>0.191</v>
      </c>
      <c r="K361" s="19" t="s">
        <v>13196</v>
      </c>
      <c r="L361" s="1">
        <v>38441</v>
      </c>
      <c r="M361" s="19" t="s">
        <v>14547</v>
      </c>
      <c r="N361" s="19" t="s">
        <v>5064</v>
      </c>
      <c r="O361" s="19" t="s">
        <v>12577</v>
      </c>
    </row>
    <row r="362" spans="1:15">
      <c r="A362" s="19">
        <v>60335</v>
      </c>
      <c r="B362" s="19" t="s">
        <v>11748</v>
      </c>
      <c r="C362" s="19" t="s">
        <v>16943</v>
      </c>
      <c r="D362" s="19" t="str">
        <f t="shared" si="5"/>
        <v>60335A</v>
      </c>
      <c r="E362" s="19" t="s">
        <v>12313</v>
      </c>
      <c r="F362" s="19" t="s">
        <v>11162</v>
      </c>
      <c r="G362" s="19" t="s">
        <v>612</v>
      </c>
      <c r="H362" s="19" t="s">
        <v>12307</v>
      </c>
      <c r="I362" s="1">
        <v>30956</v>
      </c>
      <c r="J362" s="19">
        <v>1.25</v>
      </c>
      <c r="K362" s="19" t="s">
        <v>12609</v>
      </c>
      <c r="L362" s="1">
        <v>38441</v>
      </c>
      <c r="M362" s="19" t="s">
        <v>5444</v>
      </c>
      <c r="N362" s="19" t="s">
        <v>57</v>
      </c>
      <c r="O362" s="19" t="s">
        <v>12318</v>
      </c>
    </row>
    <row r="363" spans="1:15">
      <c r="A363" s="19">
        <v>60336</v>
      </c>
      <c r="B363" s="19" t="s">
        <v>11748</v>
      </c>
      <c r="C363" s="19" t="s">
        <v>16942</v>
      </c>
      <c r="D363" s="19" t="str">
        <f t="shared" si="5"/>
        <v>60336A</v>
      </c>
      <c r="E363" s="19" t="s">
        <v>12313</v>
      </c>
      <c r="F363" s="19" t="s">
        <v>10704</v>
      </c>
      <c r="G363" s="19" t="s">
        <v>612</v>
      </c>
      <c r="H363" s="19" t="s">
        <v>12307</v>
      </c>
      <c r="I363" s="1">
        <v>31513</v>
      </c>
      <c r="J363" s="19">
        <v>1.375</v>
      </c>
      <c r="K363" s="19" t="s">
        <v>13196</v>
      </c>
      <c r="L363" s="1">
        <v>38441</v>
      </c>
      <c r="M363" s="19" t="s">
        <v>59</v>
      </c>
      <c r="N363" s="19" t="s">
        <v>16941</v>
      </c>
      <c r="O363" s="19" t="s">
        <v>12318</v>
      </c>
    </row>
    <row r="364" spans="1:15">
      <c r="A364" s="19">
        <v>60337</v>
      </c>
      <c r="B364" s="19" t="s">
        <v>11748</v>
      </c>
      <c r="C364" s="19" t="s">
        <v>5642</v>
      </c>
      <c r="D364" s="19" t="str">
        <f t="shared" si="5"/>
        <v>60337A</v>
      </c>
      <c r="E364" s="19" t="s">
        <v>12313</v>
      </c>
      <c r="F364" s="19" t="s">
        <v>15495</v>
      </c>
      <c r="G364" s="19" t="s">
        <v>612</v>
      </c>
      <c r="H364" s="19" t="s">
        <v>12307</v>
      </c>
      <c r="I364" s="1">
        <v>32175</v>
      </c>
      <c r="J364" s="19">
        <v>0.36099999999999999</v>
      </c>
      <c r="K364" s="19" t="s">
        <v>13196</v>
      </c>
      <c r="L364" s="1">
        <v>38441</v>
      </c>
      <c r="M364" s="19" t="s">
        <v>14547</v>
      </c>
      <c r="N364" s="19" t="s">
        <v>59</v>
      </c>
      <c r="O364" s="19" t="s">
        <v>12318</v>
      </c>
    </row>
    <row r="365" spans="1:15">
      <c r="A365" s="19">
        <v>60338</v>
      </c>
      <c r="B365" s="19" t="s">
        <v>11748</v>
      </c>
      <c r="C365" s="19" t="s">
        <v>1601</v>
      </c>
      <c r="D365" s="19" t="str">
        <f t="shared" si="5"/>
        <v>60338A</v>
      </c>
      <c r="E365" s="19" t="s">
        <v>12313</v>
      </c>
      <c r="F365" s="19" t="s">
        <v>10967</v>
      </c>
      <c r="G365" s="19" t="s">
        <v>612</v>
      </c>
      <c r="H365" s="19" t="s">
        <v>12307</v>
      </c>
      <c r="I365" s="1">
        <v>32845</v>
      </c>
      <c r="J365" s="19">
        <v>1.5</v>
      </c>
      <c r="K365" s="19" t="s">
        <v>13196</v>
      </c>
      <c r="L365" s="1">
        <v>38441</v>
      </c>
      <c r="M365" s="19" t="s">
        <v>13113</v>
      </c>
      <c r="N365" s="19" t="s">
        <v>16940</v>
      </c>
      <c r="O365" s="19" t="s">
        <v>12318</v>
      </c>
    </row>
    <row r="366" spans="1:15">
      <c r="A366" s="19">
        <v>60339</v>
      </c>
      <c r="B366" s="19" t="s">
        <v>11748</v>
      </c>
      <c r="C366" s="19" t="s">
        <v>16939</v>
      </c>
      <c r="D366" s="19" t="str">
        <f t="shared" si="5"/>
        <v>60339A</v>
      </c>
      <c r="E366" s="19" t="s">
        <v>12313</v>
      </c>
      <c r="F366" s="19" t="s">
        <v>16</v>
      </c>
      <c r="G366" s="19" t="s">
        <v>612</v>
      </c>
      <c r="H366" s="19" t="s">
        <v>12307</v>
      </c>
      <c r="I366" s="1">
        <v>32067</v>
      </c>
      <c r="J366" s="19">
        <v>4.9749999999999996</v>
      </c>
      <c r="K366" s="19" t="s">
        <v>13196</v>
      </c>
      <c r="L366" s="1">
        <v>38441</v>
      </c>
      <c r="M366" s="19" t="s">
        <v>16938</v>
      </c>
      <c r="N366" s="19" t="s">
        <v>9789</v>
      </c>
      <c r="O366" s="19" t="s">
        <v>12318</v>
      </c>
    </row>
    <row r="367" spans="1:15">
      <c r="A367" s="19">
        <v>60340</v>
      </c>
      <c r="B367" s="19" t="s">
        <v>10565</v>
      </c>
      <c r="C367" s="19" t="s">
        <v>493</v>
      </c>
      <c r="D367" s="19" t="str">
        <f t="shared" si="5"/>
        <v>60340E</v>
      </c>
      <c r="E367" s="19" t="s">
        <v>16376</v>
      </c>
      <c r="F367" s="19" t="s">
        <v>16937</v>
      </c>
      <c r="G367" s="19" t="s">
        <v>612</v>
      </c>
      <c r="H367" s="19" t="s">
        <v>12307</v>
      </c>
      <c r="I367" s="1">
        <v>32834</v>
      </c>
      <c r="J367" s="19">
        <v>0.35</v>
      </c>
      <c r="K367" s="19" t="s">
        <v>12609</v>
      </c>
      <c r="L367" s="1">
        <v>38441</v>
      </c>
      <c r="M367" s="19" t="s">
        <v>14547</v>
      </c>
      <c r="N367" s="19" t="s">
        <v>5456</v>
      </c>
      <c r="O367" s="19" t="s">
        <v>12318</v>
      </c>
    </row>
    <row r="368" spans="1:15">
      <c r="A368" s="19">
        <v>60341</v>
      </c>
      <c r="B368" s="19" t="s">
        <v>11748</v>
      </c>
      <c r="C368" s="19" t="s">
        <v>3700</v>
      </c>
      <c r="D368" s="19" t="str">
        <f t="shared" si="5"/>
        <v>60341A</v>
      </c>
      <c r="E368" s="19" t="s">
        <v>12313</v>
      </c>
      <c r="F368" s="19" t="s">
        <v>11061</v>
      </c>
      <c r="G368" s="19" t="s">
        <v>612</v>
      </c>
      <c r="H368" s="19" t="s">
        <v>12307</v>
      </c>
      <c r="I368" s="1">
        <v>31527</v>
      </c>
      <c r="J368" s="19">
        <v>0.155</v>
      </c>
      <c r="K368" s="19" t="s">
        <v>13196</v>
      </c>
      <c r="L368" s="1">
        <v>38441</v>
      </c>
      <c r="M368" s="19" t="s">
        <v>16936</v>
      </c>
      <c r="N368" s="19" t="s">
        <v>3700</v>
      </c>
      <c r="O368" s="19" t="s">
        <v>12318</v>
      </c>
    </row>
    <row r="369" spans="1:15">
      <c r="A369" s="19">
        <v>60342</v>
      </c>
      <c r="B369" s="19" t="s">
        <v>11748</v>
      </c>
      <c r="C369" s="19" t="s">
        <v>1100</v>
      </c>
      <c r="D369" s="19" t="str">
        <f t="shared" si="5"/>
        <v>60342A</v>
      </c>
      <c r="E369" s="19" t="s">
        <v>12313</v>
      </c>
      <c r="F369" s="19" t="s">
        <v>11160</v>
      </c>
      <c r="G369" s="19" t="s">
        <v>612</v>
      </c>
      <c r="H369" s="19" t="s">
        <v>12307</v>
      </c>
      <c r="I369" s="1">
        <v>33215</v>
      </c>
      <c r="J369" s="19">
        <v>11.95</v>
      </c>
      <c r="K369" s="19" t="s">
        <v>13196</v>
      </c>
      <c r="L369" s="1">
        <v>38441</v>
      </c>
      <c r="M369" s="19" t="s">
        <v>15594</v>
      </c>
      <c r="N369" s="19" t="s">
        <v>16935</v>
      </c>
      <c r="O369" s="19" t="s">
        <v>12318</v>
      </c>
    </row>
    <row r="370" spans="1:15">
      <c r="A370" s="19">
        <v>60343</v>
      </c>
      <c r="B370" s="19" t="s">
        <v>11748</v>
      </c>
      <c r="C370" s="19" t="s">
        <v>1642</v>
      </c>
      <c r="D370" s="19" t="str">
        <f t="shared" si="5"/>
        <v>60343A</v>
      </c>
      <c r="E370" s="19" t="s">
        <v>12313</v>
      </c>
      <c r="F370" s="19" t="s">
        <v>10966</v>
      </c>
      <c r="G370" s="19" t="s">
        <v>612</v>
      </c>
      <c r="H370" s="19" t="s">
        <v>12307</v>
      </c>
      <c r="I370" s="1">
        <v>31869</v>
      </c>
      <c r="J370" s="19">
        <v>0.2</v>
      </c>
      <c r="K370" s="19" t="s">
        <v>12609</v>
      </c>
      <c r="L370" s="1">
        <v>38441</v>
      </c>
      <c r="M370" s="19" t="s">
        <v>16933</v>
      </c>
      <c r="N370" s="19" t="s">
        <v>16932</v>
      </c>
      <c r="O370" s="19" t="s">
        <v>12318</v>
      </c>
    </row>
    <row r="371" spans="1:15">
      <c r="A371" s="19">
        <v>60344</v>
      </c>
      <c r="B371" s="19" t="s">
        <v>11748</v>
      </c>
      <c r="C371" s="19" t="s">
        <v>5663</v>
      </c>
      <c r="D371" s="19" t="str">
        <f t="shared" si="5"/>
        <v>60344A</v>
      </c>
      <c r="E371" s="19" t="s">
        <v>12313</v>
      </c>
      <c r="F371" s="19" t="s">
        <v>13025</v>
      </c>
      <c r="G371" s="19" t="s">
        <v>612</v>
      </c>
      <c r="H371" s="19" t="s">
        <v>12307</v>
      </c>
      <c r="I371" s="1">
        <v>31880</v>
      </c>
      <c r="J371" s="19">
        <v>0.52</v>
      </c>
      <c r="K371" s="19" t="s">
        <v>12609</v>
      </c>
      <c r="L371" s="1">
        <v>38441</v>
      </c>
      <c r="M371" s="19" t="s">
        <v>16933</v>
      </c>
      <c r="N371" s="19" t="s">
        <v>16934</v>
      </c>
      <c r="O371" s="19" t="s">
        <v>12318</v>
      </c>
    </row>
    <row r="372" spans="1:15">
      <c r="A372" s="19">
        <v>60345</v>
      </c>
      <c r="B372" s="19" t="s">
        <v>11748</v>
      </c>
      <c r="C372" s="19" t="s">
        <v>1643</v>
      </c>
      <c r="D372" s="19" t="str">
        <f t="shared" si="5"/>
        <v>60345A</v>
      </c>
      <c r="E372" s="19" t="s">
        <v>12313</v>
      </c>
      <c r="F372" s="19" t="s">
        <v>10966</v>
      </c>
      <c r="G372" s="19" t="s">
        <v>612</v>
      </c>
      <c r="H372" s="19" t="s">
        <v>12307</v>
      </c>
      <c r="I372" s="1">
        <v>31870</v>
      </c>
      <c r="J372" s="19">
        <v>0.35</v>
      </c>
      <c r="K372" s="19" t="s">
        <v>12609</v>
      </c>
      <c r="L372" s="1">
        <v>38441</v>
      </c>
      <c r="M372" s="19" t="s">
        <v>16933</v>
      </c>
      <c r="N372" s="19" t="s">
        <v>16932</v>
      </c>
      <c r="O372" s="19" t="s">
        <v>12318</v>
      </c>
    </row>
    <row r="373" spans="1:15">
      <c r="A373" s="19">
        <v>60346</v>
      </c>
      <c r="B373" s="19" t="s">
        <v>10565</v>
      </c>
      <c r="C373" s="19" t="s">
        <v>60</v>
      </c>
      <c r="D373" s="19" t="str">
        <f t="shared" si="5"/>
        <v>60346E</v>
      </c>
      <c r="E373" s="19" t="s">
        <v>16376</v>
      </c>
      <c r="F373" s="19" t="s">
        <v>10914</v>
      </c>
      <c r="G373" s="19" t="s">
        <v>612</v>
      </c>
      <c r="H373" s="19" t="s">
        <v>12307</v>
      </c>
      <c r="I373" s="1">
        <v>32948</v>
      </c>
      <c r="J373" s="19">
        <v>17</v>
      </c>
      <c r="K373" s="19" t="s">
        <v>13196</v>
      </c>
      <c r="L373" s="1">
        <v>38441</v>
      </c>
      <c r="M373" s="19" t="s">
        <v>14547</v>
      </c>
      <c r="N373" s="19" t="s">
        <v>60</v>
      </c>
      <c r="O373" s="19" t="s">
        <v>12318</v>
      </c>
    </row>
    <row r="374" spans="1:15">
      <c r="A374" s="19">
        <v>60347</v>
      </c>
      <c r="B374" s="19" t="s">
        <v>10565</v>
      </c>
      <c r="C374" s="19" t="s">
        <v>1356</v>
      </c>
      <c r="D374" s="19" t="str">
        <f t="shared" si="5"/>
        <v>60347E</v>
      </c>
      <c r="E374" s="19" t="s">
        <v>16376</v>
      </c>
      <c r="F374" s="19" t="s">
        <v>16931</v>
      </c>
      <c r="G374" s="19" t="s">
        <v>612</v>
      </c>
      <c r="H374" s="19" t="s">
        <v>12307</v>
      </c>
      <c r="I374" s="1">
        <v>32525</v>
      </c>
      <c r="J374" s="19">
        <v>0.13</v>
      </c>
      <c r="K374" s="19" t="s">
        <v>12609</v>
      </c>
      <c r="L374" s="1">
        <v>38441</v>
      </c>
      <c r="M374" s="19" t="s">
        <v>14547</v>
      </c>
      <c r="N374" s="19" t="s">
        <v>16930</v>
      </c>
      <c r="O374" s="19" t="s">
        <v>12318</v>
      </c>
    </row>
    <row r="375" spans="1:15">
      <c r="A375" s="19">
        <v>60348</v>
      </c>
      <c r="B375" s="19" t="s">
        <v>11748</v>
      </c>
      <c r="C375" s="19" t="s">
        <v>5629</v>
      </c>
      <c r="D375" s="19" t="str">
        <f t="shared" si="5"/>
        <v>60348A</v>
      </c>
      <c r="E375" s="19" t="s">
        <v>12313</v>
      </c>
      <c r="F375" s="19" t="s">
        <v>11163</v>
      </c>
      <c r="G375" s="19" t="s">
        <v>612</v>
      </c>
      <c r="H375" s="19" t="s">
        <v>12307</v>
      </c>
      <c r="I375" s="1">
        <v>31594</v>
      </c>
      <c r="J375" s="19">
        <v>0.25</v>
      </c>
      <c r="K375" s="19" t="s">
        <v>12609</v>
      </c>
      <c r="L375" s="1">
        <v>38441</v>
      </c>
      <c r="M375" s="19" t="s">
        <v>5444</v>
      </c>
      <c r="N375" s="19" t="s">
        <v>57</v>
      </c>
      <c r="O375" s="19" t="s">
        <v>12318</v>
      </c>
    </row>
    <row r="376" spans="1:15">
      <c r="A376" s="19">
        <v>60349</v>
      </c>
      <c r="B376" s="19" t="s">
        <v>10565</v>
      </c>
      <c r="C376" s="19" t="s">
        <v>832</v>
      </c>
      <c r="D376" s="19" t="str">
        <f t="shared" si="5"/>
        <v>60349E</v>
      </c>
      <c r="E376" s="19" t="s">
        <v>16376</v>
      </c>
      <c r="F376" s="19" t="s">
        <v>11182</v>
      </c>
      <c r="G376" s="19" t="s">
        <v>612</v>
      </c>
      <c r="H376" s="19" t="s">
        <v>12307</v>
      </c>
      <c r="I376" s="1">
        <v>31228</v>
      </c>
      <c r="J376" s="19">
        <v>0.19500000000000001</v>
      </c>
      <c r="K376" s="19" t="s">
        <v>12609</v>
      </c>
      <c r="L376" s="1">
        <v>38441</v>
      </c>
      <c r="M376" s="19" t="s">
        <v>14547</v>
      </c>
      <c r="N376" s="19" t="s">
        <v>16929</v>
      </c>
      <c r="O376" s="19" t="s">
        <v>12318</v>
      </c>
    </row>
    <row r="377" spans="1:15">
      <c r="A377" s="19">
        <v>60350</v>
      </c>
      <c r="B377" s="19" t="s">
        <v>11748</v>
      </c>
      <c r="C377" s="19" t="s">
        <v>5676</v>
      </c>
      <c r="D377" s="19" t="str">
        <f t="shared" si="5"/>
        <v>60350A</v>
      </c>
      <c r="E377" s="19" t="s">
        <v>12313</v>
      </c>
      <c r="F377" s="19" t="s">
        <v>11324</v>
      </c>
      <c r="G377" s="19" t="s">
        <v>612</v>
      </c>
      <c r="H377" s="19" t="s">
        <v>12307</v>
      </c>
      <c r="I377" s="1">
        <v>31533</v>
      </c>
      <c r="J377" s="19">
        <v>0.25</v>
      </c>
      <c r="K377" s="19" t="s">
        <v>12609</v>
      </c>
      <c r="L377" s="1">
        <v>41654</v>
      </c>
      <c r="M377" s="19" t="s">
        <v>13113</v>
      </c>
      <c r="N377" s="19" t="s">
        <v>483</v>
      </c>
      <c r="O377" s="19" t="s">
        <v>12318</v>
      </c>
    </row>
    <row r="378" spans="1:15">
      <c r="A378" s="19">
        <v>60351</v>
      </c>
      <c r="B378" s="19" t="s">
        <v>10565</v>
      </c>
      <c r="C378" s="19" t="s">
        <v>1696</v>
      </c>
      <c r="D378" s="19" t="str">
        <f t="shared" si="5"/>
        <v>60351E</v>
      </c>
      <c r="E378" s="19" t="s">
        <v>16376</v>
      </c>
      <c r="F378" s="19" t="s">
        <v>11062</v>
      </c>
      <c r="G378" s="19" t="s">
        <v>612</v>
      </c>
      <c r="H378" s="19" t="s">
        <v>12307</v>
      </c>
      <c r="I378" s="1">
        <v>31929</v>
      </c>
      <c r="J378" s="19">
        <v>0.93500000000000005</v>
      </c>
      <c r="K378" s="19" t="s">
        <v>13196</v>
      </c>
      <c r="L378" s="1">
        <v>38441</v>
      </c>
      <c r="M378" s="19" t="s">
        <v>14547</v>
      </c>
      <c r="N378" s="19" t="s">
        <v>1696</v>
      </c>
      <c r="O378" s="19" t="s">
        <v>12318</v>
      </c>
    </row>
    <row r="379" spans="1:15">
      <c r="A379" s="19">
        <v>60352</v>
      </c>
      <c r="B379" s="19" t="s">
        <v>11748</v>
      </c>
      <c r="C379" s="19" t="s">
        <v>3680</v>
      </c>
      <c r="D379" s="19" t="str">
        <f t="shared" si="5"/>
        <v>60352A</v>
      </c>
      <c r="E379" s="19" t="s">
        <v>12313</v>
      </c>
      <c r="F379" s="19" t="s">
        <v>5412</v>
      </c>
      <c r="G379" s="19" t="s">
        <v>612</v>
      </c>
      <c r="H379" s="19" t="s">
        <v>12307</v>
      </c>
      <c r="I379" s="1">
        <v>32469</v>
      </c>
      <c r="J379" s="19">
        <v>0.1</v>
      </c>
      <c r="K379" s="19" t="s">
        <v>13196</v>
      </c>
      <c r="L379" s="1">
        <v>38441</v>
      </c>
      <c r="M379" s="19" t="s">
        <v>14547</v>
      </c>
      <c r="N379" s="19" t="s">
        <v>16928</v>
      </c>
      <c r="O379" s="19" t="s">
        <v>12318</v>
      </c>
    </row>
    <row r="380" spans="1:15">
      <c r="A380" s="19">
        <v>60353</v>
      </c>
      <c r="B380" s="19" t="s">
        <v>10565</v>
      </c>
      <c r="C380" s="19" t="s">
        <v>3677</v>
      </c>
      <c r="D380" s="19" t="str">
        <f t="shared" si="5"/>
        <v>60353E</v>
      </c>
      <c r="E380" s="19" t="s">
        <v>16376</v>
      </c>
      <c r="F380" s="19" t="s">
        <v>11163</v>
      </c>
      <c r="G380" s="19" t="s">
        <v>612</v>
      </c>
      <c r="H380" s="19" t="s">
        <v>12307</v>
      </c>
      <c r="I380" s="1">
        <v>31939</v>
      </c>
      <c r="J380" s="19">
        <v>0.15</v>
      </c>
      <c r="K380" s="19" t="s">
        <v>13196</v>
      </c>
      <c r="L380" s="1">
        <v>38441</v>
      </c>
      <c r="M380" s="19" t="s">
        <v>14547</v>
      </c>
      <c r="N380" s="19" t="s">
        <v>3677</v>
      </c>
      <c r="O380" s="19" t="s">
        <v>12318</v>
      </c>
    </row>
    <row r="381" spans="1:15">
      <c r="A381" s="19">
        <v>60354</v>
      </c>
      <c r="B381" s="19" t="s">
        <v>10565</v>
      </c>
      <c r="C381" s="19" t="s">
        <v>1454</v>
      </c>
      <c r="D381" s="19" t="str">
        <f t="shared" si="5"/>
        <v>60354E</v>
      </c>
      <c r="E381" s="19" t="s">
        <v>16376</v>
      </c>
      <c r="F381" s="19" t="s">
        <v>10691</v>
      </c>
      <c r="G381" s="19" t="s">
        <v>612</v>
      </c>
      <c r="H381" s="19" t="s">
        <v>12307</v>
      </c>
      <c r="I381" s="1">
        <v>32065</v>
      </c>
      <c r="J381" s="19">
        <v>7.4999999999999997E-2</v>
      </c>
      <c r="K381" s="19" t="s">
        <v>12609</v>
      </c>
      <c r="L381" s="1">
        <v>38441</v>
      </c>
      <c r="M381" s="19" t="s">
        <v>14547</v>
      </c>
      <c r="N381" s="19" t="s">
        <v>490</v>
      </c>
      <c r="O381" s="19" t="s">
        <v>12318</v>
      </c>
    </row>
    <row r="382" spans="1:15">
      <c r="A382" s="19">
        <v>60355</v>
      </c>
      <c r="B382" s="19" t="s">
        <v>10565</v>
      </c>
      <c r="C382" s="19" t="s">
        <v>3672</v>
      </c>
      <c r="D382" s="19" t="str">
        <f t="shared" si="5"/>
        <v>60355E</v>
      </c>
      <c r="E382" s="19" t="s">
        <v>16376</v>
      </c>
      <c r="F382" s="19" t="s">
        <v>11150</v>
      </c>
      <c r="G382" s="19" t="s">
        <v>612</v>
      </c>
      <c r="H382" s="19" t="s">
        <v>12307</v>
      </c>
      <c r="I382" s="1">
        <v>31766</v>
      </c>
      <c r="J382" s="19">
        <v>0.4</v>
      </c>
      <c r="K382" s="19" t="s">
        <v>12609</v>
      </c>
      <c r="L382" s="1">
        <v>38441</v>
      </c>
      <c r="M382" s="19" t="s">
        <v>14547</v>
      </c>
      <c r="N382" s="19" t="s">
        <v>5695</v>
      </c>
      <c r="O382" s="19" t="s">
        <v>12318</v>
      </c>
    </row>
    <row r="383" spans="1:15">
      <c r="A383" s="19">
        <v>60356</v>
      </c>
      <c r="B383" s="19" t="s">
        <v>11748</v>
      </c>
      <c r="C383" s="19" t="s">
        <v>495</v>
      </c>
      <c r="D383" s="19" t="str">
        <f t="shared" si="5"/>
        <v>60356A</v>
      </c>
      <c r="E383" s="19" t="s">
        <v>12313</v>
      </c>
      <c r="F383" s="19" t="s">
        <v>13761</v>
      </c>
      <c r="G383" s="19" t="s">
        <v>612</v>
      </c>
      <c r="H383" s="19" t="s">
        <v>12307</v>
      </c>
      <c r="I383" s="1">
        <v>32630</v>
      </c>
      <c r="J383" s="19">
        <v>0.86499999999999999</v>
      </c>
      <c r="K383" s="19" t="s">
        <v>12609</v>
      </c>
      <c r="L383" s="1">
        <v>38441</v>
      </c>
      <c r="M383" s="19" t="s">
        <v>13113</v>
      </c>
      <c r="N383" s="19" t="s">
        <v>495</v>
      </c>
      <c r="O383" s="19" t="s">
        <v>12318</v>
      </c>
    </row>
    <row r="384" spans="1:15">
      <c r="A384" s="19">
        <v>60357</v>
      </c>
      <c r="B384" s="19" t="s">
        <v>10565</v>
      </c>
      <c r="C384" s="19" t="s">
        <v>485</v>
      </c>
      <c r="D384" s="19" t="str">
        <f t="shared" si="5"/>
        <v>60357E</v>
      </c>
      <c r="E384" s="19" t="s">
        <v>16376</v>
      </c>
      <c r="F384" s="19" t="s">
        <v>11097</v>
      </c>
      <c r="G384" s="19" t="s">
        <v>612</v>
      </c>
      <c r="H384" s="19" t="s">
        <v>12307</v>
      </c>
      <c r="I384" s="1">
        <v>34572</v>
      </c>
      <c r="J384" s="19">
        <v>0.224</v>
      </c>
      <c r="K384" s="19" t="s">
        <v>12609</v>
      </c>
      <c r="L384" s="1">
        <v>38441</v>
      </c>
      <c r="M384" s="19" t="s">
        <v>14547</v>
      </c>
      <c r="N384" s="19" t="s">
        <v>5587</v>
      </c>
      <c r="O384" s="19" t="s">
        <v>12318</v>
      </c>
    </row>
    <row r="385" spans="1:15">
      <c r="A385" s="19">
        <v>60358</v>
      </c>
      <c r="B385" s="19" t="s">
        <v>11748</v>
      </c>
      <c r="C385" s="19" t="s">
        <v>16927</v>
      </c>
      <c r="D385" s="19" t="str">
        <f t="shared" si="5"/>
        <v>60358A</v>
      </c>
      <c r="E385" s="19" t="s">
        <v>12313</v>
      </c>
      <c r="F385" s="19" t="s">
        <v>11163</v>
      </c>
      <c r="G385" s="19" t="s">
        <v>612</v>
      </c>
      <c r="H385" s="19" t="s">
        <v>12307</v>
      </c>
      <c r="I385" s="1">
        <v>34121</v>
      </c>
      <c r="J385" s="19">
        <v>1</v>
      </c>
      <c r="K385" s="19" t="s">
        <v>12609</v>
      </c>
      <c r="L385" s="1">
        <v>38441</v>
      </c>
      <c r="M385" s="19" t="s">
        <v>5444</v>
      </c>
      <c r="N385" s="19" t="s">
        <v>57</v>
      </c>
      <c r="O385" s="19" t="s">
        <v>12318</v>
      </c>
    </row>
    <row r="386" spans="1:15">
      <c r="A386" s="19">
        <v>60359</v>
      </c>
      <c r="B386" s="19" t="s">
        <v>10565</v>
      </c>
      <c r="C386" s="19" t="s">
        <v>16926</v>
      </c>
      <c r="D386" s="19" t="str">
        <f t="shared" ref="D386:D449" si="6">CONCATENATE(A386,B386)</f>
        <v>60359E</v>
      </c>
      <c r="E386" s="19" t="s">
        <v>16376</v>
      </c>
      <c r="F386" s="19" t="s">
        <v>11229</v>
      </c>
      <c r="G386" s="19" t="s">
        <v>612</v>
      </c>
      <c r="H386" s="19" t="s">
        <v>12307</v>
      </c>
      <c r="I386" s="1">
        <v>30988</v>
      </c>
      <c r="J386" s="19">
        <v>43.8</v>
      </c>
      <c r="K386" s="19" t="s">
        <v>13550</v>
      </c>
      <c r="L386" s="1">
        <v>38441</v>
      </c>
      <c r="M386" s="19" t="s">
        <v>14547</v>
      </c>
      <c r="N386" s="19" t="s">
        <v>16925</v>
      </c>
      <c r="O386" s="19" t="s">
        <v>12935</v>
      </c>
    </row>
    <row r="387" spans="1:15">
      <c r="A387" s="19">
        <v>60360</v>
      </c>
      <c r="B387" s="19" t="s">
        <v>11748</v>
      </c>
      <c r="C387" s="19" t="s">
        <v>16924</v>
      </c>
      <c r="D387" s="19" t="str">
        <f t="shared" si="6"/>
        <v>60360A</v>
      </c>
      <c r="E387" s="19" t="s">
        <v>12313</v>
      </c>
      <c r="F387" s="19" t="s">
        <v>11271</v>
      </c>
      <c r="G387" s="19" t="s">
        <v>612</v>
      </c>
      <c r="H387" s="19" t="s">
        <v>12307</v>
      </c>
      <c r="I387" s="1">
        <v>31764</v>
      </c>
      <c r="J387" s="19">
        <v>34.200000000000003</v>
      </c>
      <c r="K387" s="19" t="s">
        <v>13550</v>
      </c>
      <c r="L387" s="1">
        <v>38441</v>
      </c>
      <c r="M387" s="19" t="s">
        <v>16923</v>
      </c>
      <c r="N387" s="19" t="s">
        <v>16923</v>
      </c>
      <c r="O387" s="19" t="s">
        <v>12318</v>
      </c>
    </row>
    <row r="388" spans="1:15">
      <c r="A388" s="19">
        <v>60361</v>
      </c>
      <c r="B388" s="19" t="s">
        <v>11748</v>
      </c>
      <c r="C388" s="19" t="s">
        <v>16922</v>
      </c>
      <c r="D388" s="19" t="str">
        <f t="shared" si="6"/>
        <v>60361A</v>
      </c>
      <c r="E388" s="19" t="s">
        <v>12313</v>
      </c>
      <c r="F388" s="19" t="s">
        <v>11271</v>
      </c>
      <c r="G388" s="19" t="s">
        <v>612</v>
      </c>
      <c r="H388" s="19" t="s">
        <v>12307</v>
      </c>
      <c r="I388" s="1">
        <v>31769</v>
      </c>
      <c r="J388" s="19">
        <v>34.200000000000003</v>
      </c>
      <c r="K388" s="19" t="s">
        <v>13550</v>
      </c>
      <c r="L388" s="1">
        <v>38441</v>
      </c>
      <c r="M388" s="19" t="s">
        <v>16921</v>
      </c>
      <c r="N388" s="19" t="s">
        <v>16921</v>
      </c>
      <c r="O388" s="19" t="s">
        <v>12318</v>
      </c>
    </row>
    <row r="389" spans="1:15">
      <c r="A389" s="19">
        <v>60362</v>
      </c>
      <c r="B389" s="19" t="s">
        <v>11748</v>
      </c>
      <c r="C389" s="19" t="s">
        <v>1190</v>
      </c>
      <c r="D389" s="19" t="str">
        <f t="shared" si="6"/>
        <v>60362A</v>
      </c>
      <c r="E389" s="19" t="s">
        <v>12313</v>
      </c>
      <c r="F389" s="19" t="s">
        <v>11271</v>
      </c>
      <c r="G389" s="19" t="s">
        <v>612</v>
      </c>
      <c r="H389" s="19" t="s">
        <v>12307</v>
      </c>
      <c r="I389" s="1">
        <v>32049</v>
      </c>
      <c r="J389" s="19">
        <v>34.200000000000003</v>
      </c>
      <c r="K389" s="19" t="s">
        <v>13550</v>
      </c>
      <c r="L389" s="1">
        <v>38441</v>
      </c>
      <c r="M389" s="19" t="s">
        <v>16920</v>
      </c>
      <c r="N389" s="19" t="s">
        <v>1190</v>
      </c>
      <c r="O389" s="19" t="s">
        <v>12318</v>
      </c>
    </row>
    <row r="390" spans="1:15">
      <c r="A390" s="19">
        <v>60363</v>
      </c>
      <c r="B390" s="19" t="s">
        <v>10565</v>
      </c>
      <c r="C390" s="19" t="s">
        <v>1191</v>
      </c>
      <c r="D390" s="19" t="str">
        <f t="shared" si="6"/>
        <v>60363E</v>
      </c>
      <c r="E390" s="19" t="s">
        <v>16376</v>
      </c>
      <c r="F390" s="19" t="s">
        <v>11271</v>
      </c>
      <c r="G390" s="19" t="s">
        <v>612</v>
      </c>
      <c r="H390" s="19" t="s">
        <v>12307</v>
      </c>
      <c r="I390" s="1">
        <v>32502</v>
      </c>
      <c r="J390" s="19">
        <v>35</v>
      </c>
      <c r="K390" s="19" t="s">
        <v>13550</v>
      </c>
      <c r="L390" s="1">
        <v>38441</v>
      </c>
      <c r="M390" s="19" t="s">
        <v>16920</v>
      </c>
      <c r="N390" s="19" t="s">
        <v>1191</v>
      </c>
      <c r="O390" s="19" t="s">
        <v>12318</v>
      </c>
    </row>
    <row r="391" spans="1:15">
      <c r="A391" s="19">
        <v>60364</v>
      </c>
      <c r="B391" s="19" t="s">
        <v>10565</v>
      </c>
      <c r="C391" s="19" t="s">
        <v>1192</v>
      </c>
      <c r="D391" s="19" t="str">
        <f t="shared" si="6"/>
        <v>60364E</v>
      </c>
      <c r="E391" s="19" t="s">
        <v>16376</v>
      </c>
      <c r="F391" s="19" t="s">
        <v>11271</v>
      </c>
      <c r="G391" s="19" t="s">
        <v>612</v>
      </c>
      <c r="H391" s="19" t="s">
        <v>12307</v>
      </c>
      <c r="I391" s="1">
        <v>32506</v>
      </c>
      <c r="J391" s="19">
        <v>35</v>
      </c>
      <c r="K391" s="19" t="s">
        <v>13550</v>
      </c>
      <c r="L391" s="1">
        <v>38441</v>
      </c>
      <c r="M391" s="19" t="s">
        <v>16920</v>
      </c>
      <c r="N391" s="19" t="s">
        <v>1192</v>
      </c>
      <c r="O391" s="19" t="s">
        <v>12318</v>
      </c>
    </row>
    <row r="392" spans="1:15">
      <c r="A392" s="19">
        <v>60365</v>
      </c>
      <c r="B392" s="19" t="s">
        <v>10565</v>
      </c>
      <c r="C392" s="19" t="s">
        <v>1193</v>
      </c>
      <c r="D392" s="19" t="str">
        <f t="shared" si="6"/>
        <v>60365E</v>
      </c>
      <c r="E392" s="19" t="s">
        <v>16376</v>
      </c>
      <c r="F392" s="19" t="s">
        <v>11041</v>
      </c>
      <c r="G392" s="19" t="s">
        <v>612</v>
      </c>
      <c r="H392" s="19" t="s">
        <v>12307</v>
      </c>
      <c r="I392" s="1">
        <v>32871</v>
      </c>
      <c r="J392" s="19">
        <v>80</v>
      </c>
      <c r="K392" s="19" t="s">
        <v>13550</v>
      </c>
      <c r="L392" s="1">
        <v>38441</v>
      </c>
      <c r="M392" s="19" t="s">
        <v>16920</v>
      </c>
      <c r="N392" s="19" t="s">
        <v>1193</v>
      </c>
      <c r="O392" s="19" t="s">
        <v>12318</v>
      </c>
    </row>
    <row r="393" spans="1:15">
      <c r="A393" s="19">
        <v>60366</v>
      </c>
      <c r="B393" s="19" t="s">
        <v>10565</v>
      </c>
      <c r="C393" s="19" t="s">
        <v>1189</v>
      </c>
      <c r="D393" s="19" t="str">
        <f t="shared" si="6"/>
        <v>60366E</v>
      </c>
      <c r="E393" s="19" t="s">
        <v>16376</v>
      </c>
      <c r="F393" s="19" t="s">
        <v>11041</v>
      </c>
      <c r="G393" s="19" t="s">
        <v>612</v>
      </c>
      <c r="H393" s="19" t="s">
        <v>12307</v>
      </c>
      <c r="I393" s="1">
        <v>33157</v>
      </c>
      <c r="J393" s="19">
        <v>80</v>
      </c>
      <c r="K393" s="19" t="s">
        <v>13550</v>
      </c>
      <c r="L393" s="1">
        <v>38441</v>
      </c>
      <c r="M393" s="19" t="s">
        <v>16920</v>
      </c>
      <c r="N393" s="19" t="s">
        <v>1189</v>
      </c>
      <c r="O393" s="19" t="s">
        <v>12318</v>
      </c>
    </row>
    <row r="394" spans="1:15">
      <c r="A394" s="19">
        <v>60367</v>
      </c>
      <c r="B394" s="19" t="s">
        <v>10565</v>
      </c>
      <c r="C394" s="19" t="s">
        <v>16919</v>
      </c>
      <c r="D394" s="19" t="str">
        <f t="shared" si="6"/>
        <v>60367E</v>
      </c>
      <c r="E394" s="19" t="s">
        <v>16376</v>
      </c>
      <c r="F394" s="19" t="s">
        <v>11284</v>
      </c>
      <c r="G394" s="19" t="s">
        <v>612</v>
      </c>
      <c r="H394" s="19" t="s">
        <v>12307</v>
      </c>
      <c r="I394" s="1">
        <v>37419</v>
      </c>
      <c r="J394" s="19">
        <v>4.4999999999999998E-2</v>
      </c>
      <c r="K394" s="19" t="s">
        <v>73</v>
      </c>
      <c r="L394" s="1">
        <v>38441</v>
      </c>
      <c r="M394" s="19" t="s">
        <v>14547</v>
      </c>
      <c r="N394" s="19" t="s">
        <v>5064</v>
      </c>
      <c r="O394" s="19" t="s">
        <v>12935</v>
      </c>
    </row>
    <row r="395" spans="1:15">
      <c r="A395" s="19">
        <v>60368</v>
      </c>
      <c r="B395" s="19" t="s">
        <v>11748</v>
      </c>
      <c r="C395" s="19" t="s">
        <v>16918</v>
      </c>
      <c r="D395" s="19" t="str">
        <f t="shared" si="6"/>
        <v>60368A</v>
      </c>
      <c r="E395" s="19" t="s">
        <v>12313</v>
      </c>
      <c r="F395" s="19" t="s">
        <v>753</v>
      </c>
      <c r="G395" s="19" t="s">
        <v>612</v>
      </c>
      <c r="H395" s="19" t="s">
        <v>12307</v>
      </c>
      <c r="I395" s="1">
        <v>31047</v>
      </c>
      <c r="J395" s="19">
        <v>39.700000000000003</v>
      </c>
      <c r="K395" s="19" t="s">
        <v>4</v>
      </c>
      <c r="L395" s="1">
        <v>38441</v>
      </c>
      <c r="M395" s="19" t="s">
        <v>12468</v>
      </c>
      <c r="N395" s="19" t="s">
        <v>16917</v>
      </c>
      <c r="O395" s="19" t="s">
        <v>12318</v>
      </c>
    </row>
    <row r="396" spans="1:15">
      <c r="A396" s="19">
        <v>60369</v>
      </c>
      <c r="B396" s="19" t="s">
        <v>11748</v>
      </c>
      <c r="C396" s="19" t="s">
        <v>1236</v>
      </c>
      <c r="D396" s="19" t="str">
        <f t="shared" si="6"/>
        <v>60369A</v>
      </c>
      <c r="E396" s="19" t="s">
        <v>12313</v>
      </c>
      <c r="F396" s="19" t="s">
        <v>10684</v>
      </c>
      <c r="G396" s="19" t="s">
        <v>612</v>
      </c>
      <c r="H396" s="19" t="s">
        <v>12307</v>
      </c>
      <c r="I396" s="1">
        <v>32674</v>
      </c>
      <c r="J396" s="19">
        <v>4</v>
      </c>
      <c r="K396" s="19" t="s">
        <v>4</v>
      </c>
      <c r="L396" s="1">
        <v>38441</v>
      </c>
      <c r="M396" s="19" t="s">
        <v>13113</v>
      </c>
      <c r="N396" s="19" t="s">
        <v>1236</v>
      </c>
      <c r="O396" s="19" t="s">
        <v>12318</v>
      </c>
    </row>
    <row r="397" spans="1:15">
      <c r="A397" s="19">
        <v>60370</v>
      </c>
      <c r="B397" s="19" t="s">
        <v>11748</v>
      </c>
      <c r="C397" s="19" t="s">
        <v>16916</v>
      </c>
      <c r="D397" s="19" t="str">
        <f t="shared" si="6"/>
        <v>60370A</v>
      </c>
      <c r="E397" s="19" t="s">
        <v>12313</v>
      </c>
      <c r="F397" s="19" t="s">
        <v>10745</v>
      </c>
      <c r="G397" s="19" t="s">
        <v>612</v>
      </c>
      <c r="H397" s="19" t="s">
        <v>12307</v>
      </c>
      <c r="I397" s="1">
        <v>31015</v>
      </c>
      <c r="J397" s="19">
        <v>30</v>
      </c>
      <c r="K397" s="19" t="s">
        <v>4</v>
      </c>
      <c r="L397" s="1">
        <v>38441</v>
      </c>
      <c r="M397" s="19" t="s">
        <v>4373</v>
      </c>
      <c r="N397" s="19" t="s">
        <v>3952</v>
      </c>
      <c r="O397" s="19" t="s">
        <v>12318</v>
      </c>
    </row>
    <row r="398" spans="1:15">
      <c r="A398" s="19">
        <v>60371</v>
      </c>
      <c r="B398" s="19" t="s">
        <v>11748</v>
      </c>
      <c r="C398" s="19" t="s">
        <v>1464</v>
      </c>
      <c r="D398" s="19" t="str">
        <f t="shared" si="6"/>
        <v>60371A</v>
      </c>
      <c r="E398" s="19" t="s">
        <v>12313</v>
      </c>
      <c r="F398" s="19" t="s">
        <v>10745</v>
      </c>
      <c r="G398" s="19" t="s">
        <v>612</v>
      </c>
      <c r="H398" s="19" t="s">
        <v>12307</v>
      </c>
      <c r="I398" s="1">
        <v>30376</v>
      </c>
      <c r="J398" s="19">
        <v>31</v>
      </c>
      <c r="K398" s="19" t="s">
        <v>4</v>
      </c>
      <c r="L398" s="1">
        <v>40911</v>
      </c>
      <c r="M398" s="19" t="s">
        <v>16886</v>
      </c>
      <c r="N398" s="19" t="s">
        <v>16915</v>
      </c>
      <c r="O398" s="19" t="s">
        <v>12318</v>
      </c>
    </row>
    <row r="399" spans="1:15">
      <c r="A399" s="19">
        <v>60372</v>
      </c>
      <c r="B399" s="19" t="s">
        <v>11748</v>
      </c>
      <c r="C399" s="19" t="s">
        <v>16914</v>
      </c>
      <c r="D399" s="19" t="str">
        <f t="shared" si="6"/>
        <v>60372A</v>
      </c>
      <c r="E399" s="19" t="s">
        <v>12313</v>
      </c>
      <c r="F399" s="19" t="s">
        <v>10686</v>
      </c>
      <c r="G399" s="19" t="s">
        <v>612</v>
      </c>
      <c r="H399" s="19" t="s">
        <v>12307</v>
      </c>
      <c r="I399" s="1">
        <v>30314</v>
      </c>
      <c r="J399" s="19">
        <v>7.4550000000000001</v>
      </c>
      <c r="K399" s="19" t="s">
        <v>4</v>
      </c>
      <c r="L399" s="1">
        <v>38441</v>
      </c>
      <c r="M399" s="19" t="s">
        <v>16875</v>
      </c>
      <c r="N399" s="19" t="s">
        <v>16913</v>
      </c>
      <c r="O399" s="19" t="s">
        <v>12318</v>
      </c>
    </row>
    <row r="400" spans="1:15">
      <c r="A400" s="19">
        <v>60373</v>
      </c>
      <c r="B400" s="19" t="s">
        <v>10565</v>
      </c>
      <c r="C400" s="19" t="s">
        <v>1784</v>
      </c>
      <c r="D400" s="19" t="str">
        <f t="shared" si="6"/>
        <v>60373E</v>
      </c>
      <c r="E400" s="19" t="s">
        <v>16376</v>
      </c>
      <c r="F400" s="19" t="s">
        <v>10684</v>
      </c>
      <c r="G400" s="19" t="s">
        <v>612</v>
      </c>
      <c r="H400" s="19" t="s">
        <v>12307</v>
      </c>
      <c r="I400" s="1">
        <v>30313</v>
      </c>
      <c r="J400" s="19">
        <v>2.4</v>
      </c>
      <c r="K400" s="19" t="s">
        <v>4</v>
      </c>
      <c r="L400" s="1">
        <v>38441</v>
      </c>
      <c r="M400" s="19" t="s">
        <v>14547</v>
      </c>
      <c r="N400" s="19" t="s">
        <v>16912</v>
      </c>
      <c r="O400" s="19" t="s">
        <v>12318</v>
      </c>
    </row>
    <row r="401" spans="1:15">
      <c r="A401" s="19">
        <v>60374</v>
      </c>
      <c r="B401" s="19" t="s">
        <v>11748</v>
      </c>
      <c r="C401" s="19" t="s">
        <v>16911</v>
      </c>
      <c r="D401" s="19" t="str">
        <f t="shared" si="6"/>
        <v>60374A</v>
      </c>
      <c r="E401" s="19" t="s">
        <v>12313</v>
      </c>
      <c r="F401" s="19" t="s">
        <v>10686</v>
      </c>
      <c r="G401" s="19" t="s">
        <v>612</v>
      </c>
      <c r="H401" s="19" t="s">
        <v>12307</v>
      </c>
      <c r="I401" s="1">
        <v>30707</v>
      </c>
      <c r="J401" s="19">
        <v>3.5</v>
      </c>
      <c r="K401" s="19" t="s">
        <v>4</v>
      </c>
      <c r="L401" s="1">
        <v>38441</v>
      </c>
      <c r="M401" s="19" t="s">
        <v>12600</v>
      </c>
      <c r="N401" s="19" t="s">
        <v>2030</v>
      </c>
      <c r="O401" s="19" t="s">
        <v>12318</v>
      </c>
    </row>
    <row r="402" spans="1:15">
      <c r="A402" s="19">
        <v>60375</v>
      </c>
      <c r="B402" s="19" t="s">
        <v>11748</v>
      </c>
      <c r="C402" s="19" t="s">
        <v>16910</v>
      </c>
      <c r="D402" s="19" t="str">
        <f t="shared" si="6"/>
        <v>60375A</v>
      </c>
      <c r="E402" s="19" t="s">
        <v>12313</v>
      </c>
      <c r="F402" s="19" t="s">
        <v>10686</v>
      </c>
      <c r="G402" s="19" t="s">
        <v>612</v>
      </c>
      <c r="H402" s="19" t="s">
        <v>12307</v>
      </c>
      <c r="I402" s="1">
        <v>30681</v>
      </c>
      <c r="J402" s="19">
        <v>65</v>
      </c>
      <c r="K402" s="19" t="s">
        <v>4</v>
      </c>
      <c r="L402" s="1">
        <v>38441</v>
      </c>
      <c r="M402" s="19" t="s">
        <v>14547</v>
      </c>
      <c r="N402" s="19" t="s">
        <v>1427</v>
      </c>
      <c r="O402" s="19" t="s">
        <v>12577</v>
      </c>
    </row>
    <row r="403" spans="1:15">
      <c r="A403" s="19">
        <v>60376</v>
      </c>
      <c r="B403" s="19" t="s">
        <v>10565</v>
      </c>
      <c r="C403" s="19" t="s">
        <v>16909</v>
      </c>
      <c r="D403" s="19" t="str">
        <f t="shared" si="6"/>
        <v>60376E</v>
      </c>
      <c r="E403" s="19" t="s">
        <v>16376</v>
      </c>
      <c r="F403" s="19" t="s">
        <v>10684</v>
      </c>
      <c r="G403" s="19" t="s">
        <v>612</v>
      </c>
      <c r="H403" s="19" t="s">
        <v>12307</v>
      </c>
      <c r="I403" s="1">
        <v>30651</v>
      </c>
      <c r="J403" s="19">
        <v>7.5</v>
      </c>
      <c r="K403" s="19" t="s">
        <v>4</v>
      </c>
      <c r="L403" s="1">
        <v>38441</v>
      </c>
      <c r="M403" s="19" t="s">
        <v>14547</v>
      </c>
      <c r="N403" s="19" t="s">
        <v>5064</v>
      </c>
      <c r="O403" s="19" t="s">
        <v>12935</v>
      </c>
    </row>
    <row r="404" spans="1:15">
      <c r="A404" s="19">
        <v>60377</v>
      </c>
      <c r="B404" s="19" t="s">
        <v>11748</v>
      </c>
      <c r="C404" s="19" t="s">
        <v>16908</v>
      </c>
      <c r="D404" s="19" t="str">
        <f t="shared" si="6"/>
        <v>60377A</v>
      </c>
      <c r="E404" s="19" t="s">
        <v>12313</v>
      </c>
      <c r="F404" s="19" t="s">
        <v>10704</v>
      </c>
      <c r="G404" s="19" t="s">
        <v>612</v>
      </c>
      <c r="H404" s="19" t="s">
        <v>12307</v>
      </c>
      <c r="I404" s="1">
        <v>40954</v>
      </c>
      <c r="J404" s="19">
        <v>9</v>
      </c>
      <c r="K404" s="19" t="s">
        <v>4</v>
      </c>
      <c r="L404" s="1">
        <v>40756</v>
      </c>
      <c r="M404" s="19" t="s">
        <v>12468</v>
      </c>
      <c r="N404" s="19" t="s">
        <v>16856</v>
      </c>
      <c r="O404" s="19" t="s">
        <v>12318</v>
      </c>
    </row>
    <row r="405" spans="1:15">
      <c r="A405" s="19">
        <v>60378</v>
      </c>
      <c r="B405" s="19" t="s">
        <v>11748</v>
      </c>
      <c r="C405" s="19" t="s">
        <v>16907</v>
      </c>
      <c r="D405" s="19" t="str">
        <f t="shared" si="6"/>
        <v>60378A</v>
      </c>
      <c r="E405" s="19" t="s">
        <v>12313</v>
      </c>
      <c r="F405" s="19" t="s">
        <v>10727</v>
      </c>
      <c r="G405" s="19" t="s">
        <v>612</v>
      </c>
      <c r="H405" s="19" t="s">
        <v>12307</v>
      </c>
      <c r="I405" s="1">
        <v>31412</v>
      </c>
      <c r="J405" s="19">
        <v>9.4350000000000005</v>
      </c>
      <c r="K405" s="19" t="s">
        <v>4</v>
      </c>
      <c r="L405" s="1">
        <v>38441</v>
      </c>
      <c r="M405" s="19" t="s">
        <v>13466</v>
      </c>
      <c r="N405" s="19" t="s">
        <v>13465</v>
      </c>
      <c r="O405" s="19" t="s">
        <v>12318</v>
      </c>
    </row>
    <row r="406" spans="1:15">
      <c r="A406" s="19">
        <v>60379</v>
      </c>
      <c r="B406" s="19" t="s">
        <v>11748</v>
      </c>
      <c r="C406" s="19" t="s">
        <v>16906</v>
      </c>
      <c r="D406" s="19" t="str">
        <f t="shared" si="6"/>
        <v>60379A</v>
      </c>
      <c r="E406" s="19" t="s">
        <v>12313</v>
      </c>
      <c r="F406" s="19" t="s">
        <v>10704</v>
      </c>
      <c r="G406" s="19" t="s">
        <v>612</v>
      </c>
      <c r="H406" s="19" t="s">
        <v>12307</v>
      </c>
      <c r="I406" s="1">
        <v>40954</v>
      </c>
      <c r="J406" s="19">
        <v>16.5</v>
      </c>
      <c r="K406" s="19" t="s">
        <v>4</v>
      </c>
      <c r="L406" s="1">
        <v>40756</v>
      </c>
      <c r="M406" s="19" t="s">
        <v>12468</v>
      </c>
      <c r="N406" s="19" t="s">
        <v>16856</v>
      </c>
      <c r="O406" s="19" t="s">
        <v>12318</v>
      </c>
    </row>
    <row r="407" spans="1:15">
      <c r="A407" s="19">
        <v>60380</v>
      </c>
      <c r="B407" s="19" t="s">
        <v>11748</v>
      </c>
      <c r="C407" s="19" t="s">
        <v>16905</v>
      </c>
      <c r="D407" s="19" t="str">
        <f t="shared" si="6"/>
        <v>60380A</v>
      </c>
      <c r="E407" s="19" t="s">
        <v>12313</v>
      </c>
      <c r="F407" s="19" t="s">
        <v>10686</v>
      </c>
      <c r="G407" s="19" t="s">
        <v>612</v>
      </c>
      <c r="H407" s="19" t="s">
        <v>12307</v>
      </c>
      <c r="I407" s="1">
        <v>31761</v>
      </c>
      <c r="J407" s="19">
        <v>55.868000000000002</v>
      </c>
      <c r="K407" s="19" t="s">
        <v>4</v>
      </c>
      <c r="L407" s="1">
        <v>38441</v>
      </c>
      <c r="M407" s="19" t="s">
        <v>14547</v>
      </c>
      <c r="N407" s="19" t="s">
        <v>16904</v>
      </c>
      <c r="O407" s="19" t="s">
        <v>12577</v>
      </c>
    </row>
    <row r="408" spans="1:15">
      <c r="A408" s="19">
        <v>60381</v>
      </c>
      <c r="B408" s="19" t="s">
        <v>11748</v>
      </c>
      <c r="C408" s="19" t="s">
        <v>16903</v>
      </c>
      <c r="D408" s="19" t="str">
        <f t="shared" si="6"/>
        <v>60381A</v>
      </c>
      <c r="E408" s="19" t="s">
        <v>12313</v>
      </c>
      <c r="F408" s="19" t="s">
        <v>10684</v>
      </c>
      <c r="G408" s="19" t="s">
        <v>612</v>
      </c>
      <c r="H408" s="19" t="s">
        <v>12307</v>
      </c>
      <c r="I408" s="1">
        <v>30787</v>
      </c>
      <c r="J408" s="19">
        <v>6.335</v>
      </c>
      <c r="K408" s="19" t="s">
        <v>4</v>
      </c>
      <c r="L408" s="1">
        <v>38441</v>
      </c>
      <c r="M408" s="19" t="s">
        <v>16865</v>
      </c>
      <c r="N408" s="19" t="s">
        <v>16864</v>
      </c>
      <c r="O408" s="19" t="s">
        <v>12318</v>
      </c>
    </row>
    <row r="409" spans="1:15">
      <c r="A409" s="19">
        <v>60382</v>
      </c>
      <c r="B409" s="19" t="s">
        <v>11748</v>
      </c>
      <c r="C409" s="19" t="s">
        <v>16902</v>
      </c>
      <c r="D409" s="19" t="str">
        <f t="shared" si="6"/>
        <v>60382A</v>
      </c>
      <c r="E409" s="19" t="s">
        <v>12313</v>
      </c>
      <c r="F409" s="19" t="s">
        <v>10684</v>
      </c>
      <c r="G409" s="19" t="s">
        <v>612</v>
      </c>
      <c r="H409" s="19" t="s">
        <v>12307</v>
      </c>
      <c r="I409" s="1">
        <v>30926</v>
      </c>
      <c r="J409" s="19">
        <v>6.66</v>
      </c>
      <c r="K409" s="19" t="s">
        <v>4</v>
      </c>
      <c r="L409" s="1">
        <v>38441</v>
      </c>
      <c r="M409" s="19" t="s">
        <v>16865</v>
      </c>
      <c r="N409" s="19" t="s">
        <v>16864</v>
      </c>
      <c r="O409" s="19" t="s">
        <v>12318</v>
      </c>
    </row>
    <row r="410" spans="1:15">
      <c r="A410" s="19">
        <v>60383</v>
      </c>
      <c r="B410" s="19" t="s">
        <v>11748</v>
      </c>
      <c r="C410" s="19" t="s">
        <v>16901</v>
      </c>
      <c r="D410" s="19" t="str">
        <f t="shared" si="6"/>
        <v>60383A</v>
      </c>
      <c r="E410" s="19" t="s">
        <v>12313</v>
      </c>
      <c r="F410" s="19" t="s">
        <v>10684</v>
      </c>
      <c r="G410" s="19" t="s">
        <v>612</v>
      </c>
      <c r="H410" s="19" t="s">
        <v>12307</v>
      </c>
      <c r="I410" s="1">
        <v>31017</v>
      </c>
      <c r="J410" s="19">
        <v>4.5</v>
      </c>
      <c r="K410" s="19" t="s">
        <v>4</v>
      </c>
      <c r="L410" s="1">
        <v>38441</v>
      </c>
      <c r="M410" s="19" t="s">
        <v>16865</v>
      </c>
      <c r="N410" s="19" t="s">
        <v>16864</v>
      </c>
      <c r="O410" s="19" t="s">
        <v>12318</v>
      </c>
    </row>
    <row r="411" spans="1:15">
      <c r="A411" s="19">
        <v>60384</v>
      </c>
      <c r="B411" s="19" t="s">
        <v>11748</v>
      </c>
      <c r="C411" s="19" t="s">
        <v>16900</v>
      </c>
      <c r="D411" s="19" t="str">
        <f t="shared" si="6"/>
        <v>60384A</v>
      </c>
      <c r="E411" s="19" t="s">
        <v>12313</v>
      </c>
      <c r="F411" s="19" t="s">
        <v>10684</v>
      </c>
      <c r="G411" s="19" t="s">
        <v>612</v>
      </c>
      <c r="H411" s="19" t="s">
        <v>12307</v>
      </c>
      <c r="I411" s="1">
        <v>31220</v>
      </c>
      <c r="J411" s="19">
        <v>6.34</v>
      </c>
      <c r="K411" s="19" t="s">
        <v>4</v>
      </c>
      <c r="L411" s="1">
        <v>38441</v>
      </c>
      <c r="M411" s="19" t="s">
        <v>16865</v>
      </c>
      <c r="N411" s="19" t="s">
        <v>16864</v>
      </c>
      <c r="O411" s="19" t="s">
        <v>12318</v>
      </c>
    </row>
    <row r="412" spans="1:15">
      <c r="A412" s="19">
        <v>60385</v>
      </c>
      <c r="B412" s="19" t="s">
        <v>11748</v>
      </c>
      <c r="C412" s="19" t="s">
        <v>16899</v>
      </c>
      <c r="D412" s="19" t="str">
        <f t="shared" si="6"/>
        <v>60385A</v>
      </c>
      <c r="E412" s="19" t="s">
        <v>12313</v>
      </c>
      <c r="F412" s="19" t="s">
        <v>10684</v>
      </c>
      <c r="G412" s="19" t="s">
        <v>612</v>
      </c>
      <c r="H412" s="19" t="s">
        <v>12307</v>
      </c>
      <c r="I412" s="1">
        <v>31364</v>
      </c>
      <c r="J412" s="19">
        <v>14.4</v>
      </c>
      <c r="K412" s="19" t="s">
        <v>4</v>
      </c>
      <c r="L412" s="1">
        <v>38441</v>
      </c>
      <c r="M412" s="19" t="s">
        <v>13113</v>
      </c>
      <c r="N412" s="19" t="s">
        <v>16897</v>
      </c>
      <c r="O412" s="19" t="s">
        <v>12318</v>
      </c>
    </row>
    <row r="413" spans="1:15">
      <c r="A413" s="19">
        <v>60386</v>
      </c>
      <c r="B413" s="19" t="s">
        <v>11748</v>
      </c>
      <c r="C413" s="19" t="s">
        <v>16898</v>
      </c>
      <c r="D413" s="19" t="str">
        <f t="shared" si="6"/>
        <v>60386A</v>
      </c>
      <c r="E413" s="19" t="s">
        <v>12313</v>
      </c>
      <c r="F413" s="19" t="s">
        <v>10684</v>
      </c>
      <c r="G413" s="19" t="s">
        <v>612</v>
      </c>
      <c r="H413" s="19" t="s">
        <v>12307</v>
      </c>
      <c r="I413" s="1">
        <v>31364</v>
      </c>
      <c r="J413" s="19">
        <v>21.6</v>
      </c>
      <c r="K413" s="19" t="s">
        <v>4</v>
      </c>
      <c r="L413" s="1">
        <v>38441</v>
      </c>
      <c r="M413" s="19" t="s">
        <v>13113</v>
      </c>
      <c r="N413" s="19" t="s">
        <v>16897</v>
      </c>
      <c r="O413" s="19" t="s">
        <v>12318</v>
      </c>
    </row>
    <row r="414" spans="1:15">
      <c r="A414" s="19">
        <v>60387</v>
      </c>
      <c r="B414" s="19" t="s">
        <v>10565</v>
      </c>
      <c r="C414" s="19" t="s">
        <v>16896</v>
      </c>
      <c r="D414" s="19" t="str">
        <f t="shared" si="6"/>
        <v>60387E</v>
      </c>
      <c r="E414" s="19" t="s">
        <v>16376</v>
      </c>
      <c r="F414" s="19" t="s">
        <v>10704</v>
      </c>
      <c r="G414" s="19" t="s">
        <v>612</v>
      </c>
      <c r="H414" s="19" t="s">
        <v>12307</v>
      </c>
      <c r="I414" s="1">
        <v>31057</v>
      </c>
      <c r="J414" s="19">
        <v>13.51</v>
      </c>
      <c r="K414" s="19" t="s">
        <v>4</v>
      </c>
      <c r="L414" s="1">
        <v>38441</v>
      </c>
      <c r="M414" s="19" t="s">
        <v>14547</v>
      </c>
      <c r="N414" s="19" t="s">
        <v>16896</v>
      </c>
      <c r="O414" s="19" t="s">
        <v>12935</v>
      </c>
    </row>
    <row r="415" spans="1:15">
      <c r="A415" s="19">
        <v>60388</v>
      </c>
      <c r="B415" s="19" t="s">
        <v>11748</v>
      </c>
      <c r="C415" s="19" t="s">
        <v>16895</v>
      </c>
      <c r="D415" s="19" t="str">
        <f t="shared" si="6"/>
        <v>60388A</v>
      </c>
      <c r="E415" s="19" t="s">
        <v>12313</v>
      </c>
      <c r="F415" s="19" t="s">
        <v>10704</v>
      </c>
      <c r="G415" s="19" t="s">
        <v>612</v>
      </c>
      <c r="H415" s="19" t="s">
        <v>12307</v>
      </c>
      <c r="I415" s="1">
        <v>31054</v>
      </c>
      <c r="J415" s="19">
        <v>3</v>
      </c>
      <c r="K415" s="19" t="s">
        <v>4</v>
      </c>
      <c r="L415" s="1">
        <v>38441</v>
      </c>
      <c r="M415" s="19" t="s">
        <v>13113</v>
      </c>
      <c r="N415" s="19" t="s">
        <v>13330</v>
      </c>
      <c r="O415" s="19" t="s">
        <v>12318</v>
      </c>
    </row>
    <row r="416" spans="1:15">
      <c r="A416" s="19">
        <v>60389</v>
      </c>
      <c r="B416" s="19" t="s">
        <v>11748</v>
      </c>
      <c r="C416" s="19" t="s">
        <v>903</v>
      </c>
      <c r="D416" s="19" t="str">
        <f t="shared" si="6"/>
        <v>60389A</v>
      </c>
      <c r="E416" s="19" t="s">
        <v>12313</v>
      </c>
      <c r="F416" s="19" t="s">
        <v>10704</v>
      </c>
      <c r="G416" s="19" t="s">
        <v>612</v>
      </c>
      <c r="H416" s="19" t="s">
        <v>12307</v>
      </c>
      <c r="I416" s="1">
        <v>31778</v>
      </c>
      <c r="J416" s="19">
        <v>11.7</v>
      </c>
      <c r="K416" s="19" t="s">
        <v>4</v>
      </c>
      <c r="L416" s="1">
        <v>42657</v>
      </c>
      <c r="M416" s="19" t="s">
        <v>12600</v>
      </c>
      <c r="N416" s="19" t="s">
        <v>16894</v>
      </c>
      <c r="O416" s="19" t="s">
        <v>12318</v>
      </c>
    </row>
    <row r="417" spans="1:15">
      <c r="A417" s="19">
        <v>60390</v>
      </c>
      <c r="B417" s="19" t="s">
        <v>10565</v>
      </c>
      <c r="C417" s="19" t="s">
        <v>16893</v>
      </c>
      <c r="D417" s="19" t="str">
        <f t="shared" si="6"/>
        <v>60390E</v>
      </c>
      <c r="E417" s="19" t="s">
        <v>16376</v>
      </c>
      <c r="F417" s="19" t="s">
        <v>10684</v>
      </c>
      <c r="G417" s="19" t="s">
        <v>612</v>
      </c>
      <c r="H417" s="19" t="s">
        <v>12307</v>
      </c>
      <c r="I417" s="1">
        <v>31387</v>
      </c>
      <c r="J417" s="19">
        <v>3</v>
      </c>
      <c r="K417" s="19" t="s">
        <v>4</v>
      </c>
      <c r="L417" s="1">
        <v>38441</v>
      </c>
      <c r="M417" s="19" t="s">
        <v>14547</v>
      </c>
      <c r="N417" s="19" t="s">
        <v>5064</v>
      </c>
      <c r="O417" s="19" t="s">
        <v>12935</v>
      </c>
    </row>
    <row r="418" spans="1:15">
      <c r="A418" s="19">
        <v>60391</v>
      </c>
      <c r="B418" s="19" t="s">
        <v>11748</v>
      </c>
      <c r="C418" s="19" t="s">
        <v>126</v>
      </c>
      <c r="D418" s="19" t="str">
        <f t="shared" si="6"/>
        <v>60391A</v>
      </c>
      <c r="E418" s="19" t="s">
        <v>12313</v>
      </c>
      <c r="F418" s="19" t="s">
        <v>16892</v>
      </c>
      <c r="G418" s="19" t="s">
        <v>612</v>
      </c>
      <c r="H418" s="19" t="s">
        <v>12307</v>
      </c>
      <c r="I418" s="1">
        <v>31121</v>
      </c>
      <c r="J418" s="19">
        <v>20</v>
      </c>
      <c r="K418" s="19" t="s">
        <v>4</v>
      </c>
      <c r="L418" s="1">
        <v>38441</v>
      </c>
      <c r="M418" s="19" t="s">
        <v>126</v>
      </c>
      <c r="N418" s="19" t="s">
        <v>126</v>
      </c>
      <c r="O418" s="19" t="s">
        <v>12318</v>
      </c>
    </row>
    <row r="419" spans="1:15">
      <c r="A419" s="19">
        <v>60392</v>
      </c>
      <c r="B419" s="19" t="s">
        <v>11748</v>
      </c>
      <c r="C419" s="19" t="s">
        <v>4474</v>
      </c>
      <c r="D419" s="19" t="str">
        <f t="shared" si="6"/>
        <v>60392A</v>
      </c>
      <c r="E419" s="19" t="s">
        <v>12313</v>
      </c>
      <c r="F419" s="19" t="s">
        <v>10686</v>
      </c>
      <c r="G419" s="19" t="s">
        <v>612</v>
      </c>
      <c r="H419" s="19" t="s">
        <v>12307</v>
      </c>
      <c r="I419" s="1">
        <v>31002</v>
      </c>
      <c r="J419" s="19">
        <v>47.12</v>
      </c>
      <c r="K419" s="19" t="s">
        <v>4</v>
      </c>
      <c r="L419" s="1">
        <v>38441</v>
      </c>
      <c r="M419" s="19" t="s">
        <v>12600</v>
      </c>
      <c r="N419" s="19" t="s">
        <v>16891</v>
      </c>
      <c r="O419" s="19" t="s">
        <v>12318</v>
      </c>
    </row>
    <row r="420" spans="1:15">
      <c r="A420" s="19">
        <v>60393</v>
      </c>
      <c r="B420" s="19" t="s">
        <v>11748</v>
      </c>
      <c r="C420" s="19" t="s">
        <v>16890</v>
      </c>
      <c r="D420" s="19" t="str">
        <f t="shared" si="6"/>
        <v>60393A</v>
      </c>
      <c r="E420" s="19" t="s">
        <v>12313</v>
      </c>
      <c r="F420" s="19" t="s">
        <v>10704</v>
      </c>
      <c r="G420" s="19" t="s">
        <v>612</v>
      </c>
      <c r="H420" s="19" t="s">
        <v>12307</v>
      </c>
      <c r="I420" s="1">
        <v>31375</v>
      </c>
      <c r="J420" s="19">
        <v>9.8000000000000007</v>
      </c>
      <c r="K420" s="19" t="s">
        <v>4</v>
      </c>
      <c r="L420" s="1">
        <v>38441</v>
      </c>
      <c r="M420" s="19" t="s">
        <v>13113</v>
      </c>
      <c r="N420" s="19" t="s">
        <v>16889</v>
      </c>
      <c r="O420" s="19" t="s">
        <v>12318</v>
      </c>
    </row>
    <row r="421" spans="1:15">
      <c r="A421" s="19">
        <v>60394</v>
      </c>
      <c r="B421" s="19" t="s">
        <v>10565</v>
      </c>
      <c r="C421" s="19" t="s">
        <v>16888</v>
      </c>
      <c r="D421" s="19" t="str">
        <f t="shared" si="6"/>
        <v>60394E</v>
      </c>
      <c r="E421" s="19" t="s">
        <v>16376</v>
      </c>
      <c r="F421" s="19" t="s">
        <v>10684</v>
      </c>
      <c r="G421" s="19" t="s">
        <v>612</v>
      </c>
      <c r="H421" s="19" t="s">
        <v>12307</v>
      </c>
      <c r="I421" s="1">
        <v>31046</v>
      </c>
      <c r="J421" s="19">
        <v>9</v>
      </c>
      <c r="K421" s="19" t="s">
        <v>4</v>
      </c>
      <c r="L421" s="1">
        <v>38441</v>
      </c>
      <c r="M421" s="19" t="s">
        <v>14547</v>
      </c>
      <c r="N421" s="19" t="s">
        <v>5064</v>
      </c>
      <c r="O421" s="19" t="s">
        <v>12577</v>
      </c>
    </row>
    <row r="422" spans="1:15">
      <c r="A422" s="19">
        <v>60395</v>
      </c>
      <c r="B422" s="19" t="s">
        <v>11748</v>
      </c>
      <c r="C422" s="19" t="s">
        <v>5946</v>
      </c>
      <c r="D422" s="19" t="str">
        <f t="shared" si="6"/>
        <v>60395A</v>
      </c>
      <c r="E422" s="19" t="s">
        <v>12313</v>
      </c>
      <c r="F422" s="19" t="s">
        <v>10684</v>
      </c>
      <c r="G422" s="19" t="s">
        <v>612</v>
      </c>
      <c r="H422" s="19" t="s">
        <v>12307</v>
      </c>
      <c r="I422" s="1">
        <v>31199</v>
      </c>
      <c r="J422" s="19">
        <v>4.5</v>
      </c>
      <c r="K422" s="19" t="s">
        <v>4</v>
      </c>
      <c r="L422" s="1">
        <v>38441</v>
      </c>
      <c r="M422" s="19" t="s">
        <v>4373</v>
      </c>
      <c r="N422" s="19" t="s">
        <v>16887</v>
      </c>
      <c r="O422" s="19" t="s">
        <v>12577</v>
      </c>
    </row>
    <row r="423" spans="1:15">
      <c r="A423" s="19">
        <v>60396</v>
      </c>
      <c r="B423" s="19" t="s">
        <v>11748</v>
      </c>
      <c r="C423" s="19" t="s">
        <v>4716</v>
      </c>
      <c r="D423" s="19" t="str">
        <f t="shared" si="6"/>
        <v>60396A</v>
      </c>
      <c r="E423" s="19" t="s">
        <v>12313</v>
      </c>
      <c r="F423" s="19" t="s">
        <v>10703</v>
      </c>
      <c r="G423" s="19" t="s">
        <v>612</v>
      </c>
      <c r="H423" s="19" t="s">
        <v>12307</v>
      </c>
      <c r="I423" s="1">
        <v>31078</v>
      </c>
      <c r="J423" s="19">
        <v>12</v>
      </c>
      <c r="K423" s="19" t="s">
        <v>4</v>
      </c>
      <c r="L423" s="1">
        <v>38441</v>
      </c>
      <c r="M423" s="19" t="s">
        <v>16886</v>
      </c>
      <c r="N423" s="19" t="s">
        <v>16885</v>
      </c>
      <c r="O423" s="19" t="s">
        <v>12318</v>
      </c>
    </row>
    <row r="424" spans="1:15">
      <c r="A424" s="19">
        <v>60397</v>
      </c>
      <c r="B424" s="19" t="s">
        <v>10565</v>
      </c>
      <c r="C424" s="19" t="s">
        <v>892</v>
      </c>
      <c r="D424" s="19" t="str">
        <f t="shared" si="6"/>
        <v>60397E</v>
      </c>
      <c r="E424" s="19" t="s">
        <v>16376</v>
      </c>
      <c r="F424" s="19" t="s">
        <v>10686</v>
      </c>
      <c r="G424" s="19" t="s">
        <v>612</v>
      </c>
      <c r="H424" s="19" t="s">
        <v>12307</v>
      </c>
      <c r="I424" s="1">
        <v>32813</v>
      </c>
      <c r="J424" s="19">
        <v>48</v>
      </c>
      <c r="K424" s="19" t="s">
        <v>4</v>
      </c>
      <c r="L424" s="1">
        <v>38441</v>
      </c>
      <c r="M424" s="19" t="s">
        <v>14547</v>
      </c>
      <c r="N424" s="19" t="s">
        <v>892</v>
      </c>
      <c r="O424" s="19" t="s">
        <v>12577</v>
      </c>
    </row>
    <row r="425" spans="1:15">
      <c r="A425" s="19">
        <v>60398</v>
      </c>
      <c r="B425" s="19" t="s">
        <v>10565</v>
      </c>
      <c r="C425" s="19" t="s">
        <v>16884</v>
      </c>
      <c r="D425" s="19" t="str">
        <f t="shared" si="6"/>
        <v>60398E</v>
      </c>
      <c r="E425" s="19" t="s">
        <v>16376</v>
      </c>
      <c r="F425" s="19" t="s">
        <v>10680</v>
      </c>
      <c r="G425" s="19" t="s">
        <v>612</v>
      </c>
      <c r="H425" s="19" t="s">
        <v>12307</v>
      </c>
      <c r="I425" s="1">
        <v>31156</v>
      </c>
      <c r="J425" s="19">
        <v>28</v>
      </c>
      <c r="K425" s="19" t="s">
        <v>4</v>
      </c>
      <c r="L425" s="1">
        <v>38441</v>
      </c>
      <c r="M425" s="19" t="s">
        <v>14547</v>
      </c>
      <c r="N425" s="19" t="s">
        <v>5064</v>
      </c>
      <c r="O425" s="19" t="s">
        <v>12935</v>
      </c>
    </row>
    <row r="426" spans="1:15">
      <c r="A426" s="19">
        <v>60399</v>
      </c>
      <c r="B426" s="19" t="s">
        <v>11748</v>
      </c>
      <c r="C426" s="19" t="s">
        <v>1534</v>
      </c>
      <c r="D426" s="19" t="str">
        <f t="shared" si="6"/>
        <v>60399A</v>
      </c>
      <c r="E426" s="19" t="s">
        <v>12313</v>
      </c>
      <c r="F426" s="19" t="s">
        <v>10684</v>
      </c>
      <c r="G426" s="19" t="s">
        <v>612</v>
      </c>
      <c r="H426" s="19" t="s">
        <v>12307</v>
      </c>
      <c r="I426" s="1">
        <v>33441</v>
      </c>
      <c r="J426" s="19">
        <v>36.774999999999999</v>
      </c>
      <c r="K426" s="19" t="s">
        <v>4</v>
      </c>
      <c r="L426" s="1">
        <v>38441</v>
      </c>
      <c r="M426" s="19" t="s">
        <v>13113</v>
      </c>
      <c r="N426" s="19" t="s">
        <v>16883</v>
      </c>
      <c r="O426" s="19" t="s">
        <v>12318</v>
      </c>
    </row>
    <row r="427" spans="1:15">
      <c r="A427" s="19">
        <v>60400</v>
      </c>
      <c r="B427" s="19" t="s">
        <v>11748</v>
      </c>
      <c r="C427" s="19" t="s">
        <v>1535</v>
      </c>
      <c r="D427" s="19" t="str">
        <f t="shared" si="6"/>
        <v>60400A</v>
      </c>
      <c r="E427" s="19" t="s">
        <v>12313</v>
      </c>
      <c r="F427" s="19" t="s">
        <v>10684</v>
      </c>
      <c r="G427" s="19" t="s">
        <v>612</v>
      </c>
      <c r="H427" s="19" t="s">
        <v>12307</v>
      </c>
      <c r="I427" s="1">
        <v>33389</v>
      </c>
      <c r="J427" s="19">
        <v>19.8</v>
      </c>
      <c r="K427" s="19" t="s">
        <v>4</v>
      </c>
      <c r="L427" s="1">
        <v>38441</v>
      </c>
      <c r="M427" s="19" t="s">
        <v>13113</v>
      </c>
      <c r="N427" s="19" t="s">
        <v>16883</v>
      </c>
      <c r="O427" s="19" t="s">
        <v>12318</v>
      </c>
    </row>
    <row r="428" spans="1:15">
      <c r="A428" s="19">
        <v>60401</v>
      </c>
      <c r="B428" s="19" t="s">
        <v>11748</v>
      </c>
      <c r="C428" s="19" t="s">
        <v>1536</v>
      </c>
      <c r="D428" s="19" t="str">
        <f t="shared" si="6"/>
        <v>60401A</v>
      </c>
      <c r="E428" s="19" t="s">
        <v>12313</v>
      </c>
      <c r="F428" s="19" t="s">
        <v>10684</v>
      </c>
      <c r="G428" s="19" t="s">
        <v>612</v>
      </c>
      <c r="H428" s="19" t="s">
        <v>12307</v>
      </c>
      <c r="I428" s="1">
        <v>33283</v>
      </c>
      <c r="J428" s="19">
        <v>20.925000000000001</v>
      </c>
      <c r="K428" s="19" t="s">
        <v>4</v>
      </c>
      <c r="L428" s="1">
        <v>38441</v>
      </c>
      <c r="M428" s="19" t="s">
        <v>13113</v>
      </c>
      <c r="N428" s="19" t="s">
        <v>16883</v>
      </c>
      <c r="O428" s="19" t="s">
        <v>12318</v>
      </c>
    </row>
    <row r="429" spans="1:15">
      <c r="A429" s="19">
        <v>60402</v>
      </c>
      <c r="B429" s="19" t="s">
        <v>11748</v>
      </c>
      <c r="C429" s="19" t="s">
        <v>16882</v>
      </c>
      <c r="D429" s="19" t="str">
        <f t="shared" si="6"/>
        <v>60402A</v>
      </c>
      <c r="E429" s="19" t="s">
        <v>12313</v>
      </c>
      <c r="F429" s="19" t="s">
        <v>10703</v>
      </c>
      <c r="G429" s="19" t="s">
        <v>612</v>
      </c>
      <c r="H429" s="19" t="s">
        <v>12307</v>
      </c>
      <c r="I429" s="1">
        <v>31399</v>
      </c>
      <c r="J429" s="19">
        <v>34.9</v>
      </c>
      <c r="K429" s="19" t="s">
        <v>4</v>
      </c>
      <c r="L429" s="1">
        <v>38441</v>
      </c>
      <c r="M429" s="19" t="s">
        <v>12600</v>
      </c>
      <c r="N429" s="19" t="s">
        <v>4379</v>
      </c>
      <c r="O429" s="19" t="s">
        <v>12318</v>
      </c>
    </row>
    <row r="430" spans="1:15">
      <c r="A430" s="19">
        <v>60403</v>
      </c>
      <c r="B430" s="19" t="s">
        <v>11748</v>
      </c>
      <c r="C430" s="19" t="s">
        <v>16881</v>
      </c>
      <c r="D430" s="19" t="str">
        <f t="shared" si="6"/>
        <v>60403A</v>
      </c>
      <c r="E430" s="19" t="s">
        <v>12313</v>
      </c>
      <c r="F430" s="19" t="s">
        <v>10703</v>
      </c>
      <c r="G430" s="19" t="s">
        <v>612</v>
      </c>
      <c r="H430" s="19" t="s">
        <v>12307</v>
      </c>
      <c r="I430" s="1">
        <v>31399</v>
      </c>
      <c r="J430" s="19">
        <v>15.063000000000001</v>
      </c>
      <c r="K430" s="19" t="s">
        <v>4</v>
      </c>
      <c r="L430" s="1">
        <v>38441</v>
      </c>
      <c r="M430" s="19" t="s">
        <v>12600</v>
      </c>
      <c r="N430" s="19" t="s">
        <v>4379</v>
      </c>
      <c r="O430" s="19" t="s">
        <v>12318</v>
      </c>
    </row>
    <row r="431" spans="1:15">
      <c r="A431" s="19">
        <v>60404</v>
      </c>
      <c r="B431" s="19" t="s">
        <v>10565</v>
      </c>
      <c r="C431" s="19" t="s">
        <v>16880</v>
      </c>
      <c r="D431" s="19" t="str">
        <f t="shared" si="6"/>
        <v>60404E</v>
      </c>
      <c r="E431" s="19" t="s">
        <v>16376</v>
      </c>
      <c r="F431" s="19" t="s">
        <v>10684</v>
      </c>
      <c r="G431" s="19" t="s">
        <v>612</v>
      </c>
      <c r="H431" s="19" t="s">
        <v>12307</v>
      </c>
      <c r="I431" s="1">
        <v>31524</v>
      </c>
      <c r="J431" s="19">
        <v>14</v>
      </c>
      <c r="K431" s="19" t="s">
        <v>4</v>
      </c>
      <c r="L431" s="1">
        <v>38441</v>
      </c>
      <c r="M431" s="19" t="s">
        <v>14547</v>
      </c>
      <c r="N431" s="19" t="s">
        <v>5064</v>
      </c>
      <c r="O431" s="19" t="s">
        <v>12935</v>
      </c>
    </row>
    <row r="432" spans="1:15">
      <c r="A432" s="19">
        <v>60405</v>
      </c>
      <c r="B432" s="19" t="s">
        <v>10565</v>
      </c>
      <c r="C432" s="19" t="s">
        <v>643</v>
      </c>
      <c r="D432" s="19" t="str">
        <f t="shared" si="6"/>
        <v>60405E</v>
      </c>
      <c r="E432" s="19" t="s">
        <v>16376</v>
      </c>
      <c r="F432" s="19" t="s">
        <v>15495</v>
      </c>
      <c r="G432" s="19" t="s">
        <v>612</v>
      </c>
      <c r="H432" s="19" t="s">
        <v>12307</v>
      </c>
      <c r="I432" s="1">
        <v>32508</v>
      </c>
      <c r="J432" s="19">
        <v>27</v>
      </c>
      <c r="K432" s="19" t="s">
        <v>4</v>
      </c>
      <c r="L432" s="1">
        <v>38441</v>
      </c>
      <c r="M432" s="19" t="s">
        <v>14547</v>
      </c>
      <c r="N432" s="19" t="s">
        <v>16879</v>
      </c>
      <c r="O432" s="19" t="s">
        <v>12318</v>
      </c>
    </row>
    <row r="433" spans="1:15">
      <c r="A433" s="19">
        <v>60406</v>
      </c>
      <c r="B433" s="19" t="s">
        <v>11748</v>
      </c>
      <c r="C433" s="19" t="s">
        <v>16878</v>
      </c>
      <c r="D433" s="19" t="str">
        <f t="shared" si="6"/>
        <v>60406A</v>
      </c>
      <c r="E433" s="19" t="s">
        <v>12313</v>
      </c>
      <c r="F433" s="19" t="s">
        <v>10686</v>
      </c>
      <c r="G433" s="19" t="s">
        <v>612</v>
      </c>
      <c r="H433" s="19" t="s">
        <v>12307</v>
      </c>
      <c r="I433" s="1">
        <v>31411</v>
      </c>
      <c r="J433" s="19">
        <v>12.76</v>
      </c>
      <c r="K433" s="19" t="s">
        <v>4</v>
      </c>
      <c r="L433" s="1">
        <v>38441</v>
      </c>
      <c r="M433" s="19" t="s">
        <v>13113</v>
      </c>
      <c r="N433" s="19" t="s">
        <v>16877</v>
      </c>
      <c r="O433" s="19" t="s">
        <v>12318</v>
      </c>
    </row>
    <row r="434" spans="1:15">
      <c r="A434" s="19">
        <v>60407</v>
      </c>
      <c r="B434" s="19" t="s">
        <v>11748</v>
      </c>
      <c r="C434" s="19" t="s">
        <v>1429</v>
      </c>
      <c r="D434" s="19" t="str">
        <f t="shared" si="6"/>
        <v>60407A</v>
      </c>
      <c r="E434" s="19" t="s">
        <v>12313</v>
      </c>
      <c r="F434" s="19" t="s">
        <v>10686</v>
      </c>
      <c r="G434" s="19" t="s">
        <v>612</v>
      </c>
      <c r="H434" s="19" t="s">
        <v>12307</v>
      </c>
      <c r="I434" s="1">
        <v>32143</v>
      </c>
      <c r="J434" s="19">
        <v>28</v>
      </c>
      <c r="K434" s="19" t="s">
        <v>4</v>
      </c>
      <c r="L434" s="1">
        <v>38441</v>
      </c>
      <c r="M434" s="19" t="s">
        <v>14547</v>
      </c>
      <c r="N434" s="19" t="s">
        <v>1427</v>
      </c>
      <c r="O434" s="19" t="s">
        <v>12318</v>
      </c>
    </row>
    <row r="435" spans="1:15">
      <c r="A435" s="19">
        <v>60408</v>
      </c>
      <c r="B435" s="19" t="s">
        <v>11748</v>
      </c>
      <c r="C435" s="19" t="s">
        <v>16876</v>
      </c>
      <c r="D435" s="19" t="str">
        <f t="shared" si="6"/>
        <v>60408A</v>
      </c>
      <c r="E435" s="19" t="s">
        <v>12313</v>
      </c>
      <c r="F435" s="19" t="s">
        <v>10704</v>
      </c>
      <c r="G435" s="19" t="s">
        <v>612</v>
      </c>
      <c r="H435" s="19" t="s">
        <v>12307</v>
      </c>
      <c r="I435" s="1">
        <v>31382</v>
      </c>
      <c r="J435" s="19">
        <v>18.95</v>
      </c>
      <c r="K435" s="19" t="s">
        <v>4</v>
      </c>
      <c r="L435" s="1">
        <v>38441</v>
      </c>
      <c r="M435" s="19" t="s">
        <v>13113</v>
      </c>
      <c r="N435" s="19" t="s">
        <v>4379</v>
      </c>
      <c r="O435" s="19" t="s">
        <v>12577</v>
      </c>
    </row>
    <row r="436" spans="1:15">
      <c r="A436" s="19">
        <v>60409</v>
      </c>
      <c r="B436" s="19" t="s">
        <v>10565</v>
      </c>
      <c r="C436" s="19" t="s">
        <v>924</v>
      </c>
      <c r="D436" s="19" t="str">
        <f t="shared" si="6"/>
        <v>60409E</v>
      </c>
      <c r="E436" s="19" t="s">
        <v>16376</v>
      </c>
      <c r="F436" s="19" t="s">
        <v>10703</v>
      </c>
      <c r="G436" s="19" t="s">
        <v>612</v>
      </c>
      <c r="H436" s="19" t="s">
        <v>12307</v>
      </c>
      <c r="I436" s="1">
        <v>32976</v>
      </c>
      <c r="J436" s="19">
        <v>8</v>
      </c>
      <c r="K436" s="19" t="s">
        <v>4</v>
      </c>
      <c r="L436" s="1">
        <v>38441</v>
      </c>
      <c r="M436" s="19" t="s">
        <v>14547</v>
      </c>
      <c r="N436" s="19" t="s">
        <v>924</v>
      </c>
      <c r="O436" s="19" t="s">
        <v>12318</v>
      </c>
    </row>
    <row r="437" spans="1:15">
      <c r="A437" s="19">
        <v>60410</v>
      </c>
      <c r="B437" s="19" t="s">
        <v>11748</v>
      </c>
      <c r="C437" s="19" t="s">
        <v>1773</v>
      </c>
      <c r="D437" s="19" t="str">
        <f t="shared" si="6"/>
        <v>60410A</v>
      </c>
      <c r="E437" s="19" t="s">
        <v>12313</v>
      </c>
      <c r="F437" s="19" t="s">
        <v>10703</v>
      </c>
      <c r="G437" s="19" t="s">
        <v>612</v>
      </c>
      <c r="H437" s="19" t="s">
        <v>12307</v>
      </c>
      <c r="I437" s="1">
        <v>31412</v>
      </c>
      <c r="J437" s="19">
        <v>16.207000000000001</v>
      </c>
      <c r="K437" s="19" t="s">
        <v>4</v>
      </c>
      <c r="L437" s="1">
        <v>38441</v>
      </c>
      <c r="M437" s="19" t="s">
        <v>13113</v>
      </c>
      <c r="N437" s="19" t="s">
        <v>4379</v>
      </c>
      <c r="O437" s="19" t="s">
        <v>12318</v>
      </c>
    </row>
    <row r="438" spans="1:15">
      <c r="A438" s="19">
        <v>60411</v>
      </c>
      <c r="B438" s="19" t="s">
        <v>11748</v>
      </c>
      <c r="C438" s="19" t="s">
        <v>1783</v>
      </c>
      <c r="D438" s="19" t="str">
        <f t="shared" si="6"/>
        <v>60411A</v>
      </c>
      <c r="E438" s="19" t="s">
        <v>12313</v>
      </c>
      <c r="F438" s="19" t="s">
        <v>10686</v>
      </c>
      <c r="G438" s="19" t="s">
        <v>612</v>
      </c>
      <c r="H438" s="19" t="s">
        <v>12307</v>
      </c>
      <c r="I438" s="1">
        <v>31408</v>
      </c>
      <c r="J438" s="19">
        <v>7.81</v>
      </c>
      <c r="K438" s="19" t="s">
        <v>4</v>
      </c>
      <c r="L438" s="1">
        <v>38441</v>
      </c>
      <c r="M438" s="19" t="s">
        <v>16875</v>
      </c>
      <c r="N438" s="19" t="s">
        <v>16874</v>
      </c>
      <c r="O438" s="19" t="s">
        <v>12318</v>
      </c>
    </row>
    <row r="439" spans="1:15">
      <c r="A439" s="19">
        <v>60412</v>
      </c>
      <c r="B439" s="19" t="s">
        <v>11748</v>
      </c>
      <c r="C439" s="19" t="s">
        <v>16873</v>
      </c>
      <c r="D439" s="19" t="str">
        <f t="shared" si="6"/>
        <v>60412A</v>
      </c>
      <c r="E439" s="19" t="s">
        <v>12313</v>
      </c>
      <c r="F439" s="19" t="s">
        <v>10704</v>
      </c>
      <c r="G439" s="19" t="s">
        <v>612</v>
      </c>
      <c r="H439" s="19" t="s">
        <v>12307</v>
      </c>
      <c r="I439" s="1">
        <v>40954</v>
      </c>
      <c r="J439" s="19">
        <v>6</v>
      </c>
      <c r="K439" s="19" t="s">
        <v>4</v>
      </c>
      <c r="L439" s="1">
        <v>40756</v>
      </c>
      <c r="M439" s="19" t="s">
        <v>12468</v>
      </c>
      <c r="N439" s="19" t="s">
        <v>16856</v>
      </c>
      <c r="O439" s="19" t="s">
        <v>12318</v>
      </c>
    </row>
    <row r="440" spans="1:15">
      <c r="A440" s="19">
        <v>60413</v>
      </c>
      <c r="B440" s="19" t="s">
        <v>10565</v>
      </c>
      <c r="C440" s="19" t="s">
        <v>1728</v>
      </c>
      <c r="D440" s="19" t="str">
        <f t="shared" si="6"/>
        <v>60413E</v>
      </c>
      <c r="E440" s="19" t="s">
        <v>16376</v>
      </c>
      <c r="F440" s="19" t="s">
        <v>10684</v>
      </c>
      <c r="G440" s="19" t="s">
        <v>612</v>
      </c>
      <c r="H440" s="19" t="s">
        <v>12307</v>
      </c>
      <c r="I440" s="1">
        <v>32949</v>
      </c>
      <c r="J440" s="19">
        <v>6.9749999999999996</v>
      </c>
      <c r="K440" s="19" t="s">
        <v>4</v>
      </c>
      <c r="L440" s="1">
        <v>38441</v>
      </c>
      <c r="M440" s="19" t="s">
        <v>14547</v>
      </c>
      <c r="N440" s="19" t="s">
        <v>16872</v>
      </c>
      <c r="O440" s="19" t="s">
        <v>12318</v>
      </c>
    </row>
    <row r="441" spans="1:15">
      <c r="A441" s="19">
        <v>60414</v>
      </c>
      <c r="B441" s="19" t="s">
        <v>10565</v>
      </c>
      <c r="C441" s="19" t="s">
        <v>1729</v>
      </c>
      <c r="D441" s="19" t="str">
        <f t="shared" si="6"/>
        <v>60414E</v>
      </c>
      <c r="E441" s="19" t="s">
        <v>16376</v>
      </c>
      <c r="F441" s="19" t="s">
        <v>10684</v>
      </c>
      <c r="G441" s="19" t="s">
        <v>612</v>
      </c>
      <c r="H441" s="19" t="s">
        <v>12307</v>
      </c>
      <c r="I441" s="1">
        <v>32875</v>
      </c>
      <c r="J441" s="19">
        <v>6.9749999999999996</v>
      </c>
      <c r="K441" s="19" t="s">
        <v>4</v>
      </c>
      <c r="L441" s="1">
        <v>38441</v>
      </c>
      <c r="M441" s="19" t="s">
        <v>14547</v>
      </c>
      <c r="N441" s="19" t="s">
        <v>16872</v>
      </c>
      <c r="O441" s="19" t="s">
        <v>12318</v>
      </c>
    </row>
    <row r="442" spans="1:15">
      <c r="A442" s="19">
        <v>60415</v>
      </c>
      <c r="B442" s="19" t="s">
        <v>10565</v>
      </c>
      <c r="C442" s="19" t="s">
        <v>1730</v>
      </c>
      <c r="D442" s="19" t="str">
        <f t="shared" si="6"/>
        <v>60415E</v>
      </c>
      <c r="E442" s="19" t="s">
        <v>16376</v>
      </c>
      <c r="F442" s="19" t="s">
        <v>10684</v>
      </c>
      <c r="G442" s="19" t="s">
        <v>612</v>
      </c>
      <c r="H442" s="19" t="s">
        <v>12307</v>
      </c>
      <c r="I442" s="1">
        <v>32974</v>
      </c>
      <c r="J442" s="19">
        <v>6.9749999999999996</v>
      </c>
      <c r="K442" s="19" t="s">
        <v>4</v>
      </c>
      <c r="L442" s="1">
        <v>38441</v>
      </c>
      <c r="M442" s="19" t="s">
        <v>14547</v>
      </c>
      <c r="N442" s="19" t="s">
        <v>16872</v>
      </c>
      <c r="O442" s="19" t="s">
        <v>12318</v>
      </c>
    </row>
    <row r="443" spans="1:15">
      <c r="A443" s="19">
        <v>60416</v>
      </c>
      <c r="B443" s="19" t="s">
        <v>11748</v>
      </c>
      <c r="C443" s="19" t="s">
        <v>16871</v>
      </c>
      <c r="D443" s="19" t="str">
        <f t="shared" si="6"/>
        <v>60416A</v>
      </c>
      <c r="E443" s="19" t="s">
        <v>12313</v>
      </c>
      <c r="F443" s="19" t="s">
        <v>10684</v>
      </c>
      <c r="G443" s="19" t="s">
        <v>612</v>
      </c>
      <c r="H443" s="19" t="s">
        <v>12307</v>
      </c>
      <c r="I443" s="1">
        <v>31938</v>
      </c>
      <c r="J443" s="19">
        <v>4.9400000000000004</v>
      </c>
      <c r="K443" s="19" t="s">
        <v>4</v>
      </c>
      <c r="L443" s="1">
        <v>38441</v>
      </c>
      <c r="M443" s="19" t="s">
        <v>12600</v>
      </c>
      <c r="N443" s="19" t="s">
        <v>16867</v>
      </c>
      <c r="O443" s="19" t="s">
        <v>12318</v>
      </c>
    </row>
    <row r="444" spans="1:15">
      <c r="A444" s="19">
        <v>60417</v>
      </c>
      <c r="B444" s="19" t="s">
        <v>11748</v>
      </c>
      <c r="C444" s="19" t="s">
        <v>16870</v>
      </c>
      <c r="D444" s="19" t="str">
        <f t="shared" si="6"/>
        <v>60417A</v>
      </c>
      <c r="E444" s="19" t="s">
        <v>12313</v>
      </c>
      <c r="F444" s="19" t="s">
        <v>10684</v>
      </c>
      <c r="G444" s="19" t="s">
        <v>612</v>
      </c>
      <c r="H444" s="19" t="s">
        <v>12307</v>
      </c>
      <c r="I444" s="1">
        <v>31958</v>
      </c>
      <c r="J444" s="19">
        <v>4.2050000000000001</v>
      </c>
      <c r="K444" s="19" t="s">
        <v>4</v>
      </c>
      <c r="L444" s="1">
        <v>38441</v>
      </c>
      <c r="M444" s="19" t="s">
        <v>12600</v>
      </c>
      <c r="N444" s="19" t="s">
        <v>16867</v>
      </c>
      <c r="O444" s="19" t="s">
        <v>12318</v>
      </c>
    </row>
    <row r="445" spans="1:15">
      <c r="A445" s="19">
        <v>60418</v>
      </c>
      <c r="B445" s="19" t="s">
        <v>11748</v>
      </c>
      <c r="C445" s="19" t="s">
        <v>16869</v>
      </c>
      <c r="D445" s="19" t="str">
        <f t="shared" si="6"/>
        <v>60418A</v>
      </c>
      <c r="E445" s="19" t="s">
        <v>12313</v>
      </c>
      <c r="F445" s="19" t="s">
        <v>10684</v>
      </c>
      <c r="G445" s="19" t="s">
        <v>612</v>
      </c>
      <c r="H445" s="19" t="s">
        <v>12307</v>
      </c>
      <c r="I445" s="1">
        <v>31967</v>
      </c>
      <c r="J445" s="19">
        <v>5.46</v>
      </c>
      <c r="K445" s="19" t="s">
        <v>4</v>
      </c>
      <c r="L445" s="1">
        <v>38441</v>
      </c>
      <c r="M445" s="19" t="s">
        <v>12600</v>
      </c>
      <c r="N445" s="19" t="s">
        <v>16867</v>
      </c>
      <c r="O445" s="19" t="s">
        <v>12318</v>
      </c>
    </row>
    <row r="446" spans="1:15">
      <c r="A446" s="19">
        <v>60419</v>
      </c>
      <c r="B446" s="19" t="s">
        <v>11748</v>
      </c>
      <c r="C446" s="19" t="s">
        <v>16868</v>
      </c>
      <c r="D446" s="19" t="str">
        <f t="shared" si="6"/>
        <v>60419A</v>
      </c>
      <c r="E446" s="19" t="s">
        <v>12313</v>
      </c>
      <c r="F446" s="19" t="s">
        <v>10684</v>
      </c>
      <c r="G446" s="19" t="s">
        <v>612</v>
      </c>
      <c r="H446" s="19" t="s">
        <v>12307</v>
      </c>
      <c r="I446" s="1">
        <v>31958</v>
      </c>
      <c r="J446" s="19">
        <v>4.95</v>
      </c>
      <c r="K446" s="19" t="s">
        <v>4</v>
      </c>
      <c r="L446" s="1">
        <v>38441</v>
      </c>
      <c r="M446" s="19" t="s">
        <v>12600</v>
      </c>
      <c r="N446" s="19" t="s">
        <v>16867</v>
      </c>
      <c r="O446" s="19" t="s">
        <v>12318</v>
      </c>
    </row>
    <row r="447" spans="1:15">
      <c r="A447" s="19">
        <v>60420</v>
      </c>
      <c r="B447" s="19" t="s">
        <v>11748</v>
      </c>
      <c r="C447" s="19" t="s">
        <v>16866</v>
      </c>
      <c r="D447" s="19" t="str">
        <f t="shared" si="6"/>
        <v>60420A</v>
      </c>
      <c r="E447" s="19" t="s">
        <v>12313</v>
      </c>
      <c r="F447" s="19" t="s">
        <v>10684</v>
      </c>
      <c r="G447" s="19" t="s">
        <v>612</v>
      </c>
      <c r="H447" s="19" t="s">
        <v>12307</v>
      </c>
      <c r="I447" s="1">
        <v>31436</v>
      </c>
      <c r="J447" s="19">
        <v>6.3150000000000004</v>
      </c>
      <c r="K447" s="19" t="s">
        <v>4</v>
      </c>
      <c r="L447" s="1">
        <v>38441</v>
      </c>
      <c r="M447" s="19" t="s">
        <v>16865</v>
      </c>
      <c r="N447" s="19" t="s">
        <v>16864</v>
      </c>
      <c r="O447" s="19" t="s">
        <v>12318</v>
      </c>
    </row>
    <row r="448" spans="1:15">
      <c r="A448" s="19">
        <v>60421</v>
      </c>
      <c r="B448" s="19" t="s">
        <v>11748</v>
      </c>
      <c r="C448" s="19" t="s">
        <v>16863</v>
      </c>
      <c r="D448" s="19" t="str">
        <f t="shared" si="6"/>
        <v>60421A</v>
      </c>
      <c r="E448" s="19" t="s">
        <v>12313</v>
      </c>
      <c r="F448" s="19" t="s">
        <v>10727</v>
      </c>
      <c r="G448" s="19" t="s">
        <v>612</v>
      </c>
      <c r="H448" s="19" t="s">
        <v>12307</v>
      </c>
      <c r="I448" s="1">
        <v>31382</v>
      </c>
      <c r="J448" s="19">
        <v>19.045000000000002</v>
      </c>
      <c r="K448" s="19" t="s">
        <v>4</v>
      </c>
      <c r="L448" s="1">
        <v>38441</v>
      </c>
      <c r="M448" s="19" t="s">
        <v>4874</v>
      </c>
      <c r="N448" s="19" t="s">
        <v>16862</v>
      </c>
      <c r="O448" s="19" t="s">
        <v>12318</v>
      </c>
    </row>
    <row r="449" spans="1:15">
      <c r="A449" s="19">
        <v>60422</v>
      </c>
      <c r="B449" s="19" t="s">
        <v>10565</v>
      </c>
      <c r="C449" s="19" t="s">
        <v>893</v>
      </c>
      <c r="D449" s="19" t="str">
        <f t="shared" si="6"/>
        <v>60422E</v>
      </c>
      <c r="E449" s="19" t="s">
        <v>16376</v>
      </c>
      <c r="F449" s="19" t="s">
        <v>10686</v>
      </c>
      <c r="G449" s="19" t="s">
        <v>612</v>
      </c>
      <c r="H449" s="19" t="s">
        <v>12307</v>
      </c>
      <c r="I449" s="1">
        <v>33102</v>
      </c>
      <c r="J449" s="19">
        <v>75</v>
      </c>
      <c r="K449" s="19" t="s">
        <v>4</v>
      </c>
      <c r="L449" s="1">
        <v>38441</v>
      </c>
      <c r="M449" s="19" t="s">
        <v>14547</v>
      </c>
      <c r="N449" s="19" t="s">
        <v>893</v>
      </c>
      <c r="O449" s="19" t="s">
        <v>12577</v>
      </c>
    </row>
    <row r="450" spans="1:15">
      <c r="A450" s="19">
        <v>60423</v>
      </c>
      <c r="B450" s="19" t="s">
        <v>10565</v>
      </c>
      <c r="C450" s="19" t="s">
        <v>891</v>
      </c>
      <c r="D450" s="19" t="str">
        <f t="shared" ref="D450:D513" si="7">CONCATENATE(A450,B450)</f>
        <v>60423E</v>
      </c>
      <c r="E450" s="19" t="s">
        <v>16376</v>
      </c>
      <c r="F450" s="19" t="s">
        <v>10686</v>
      </c>
      <c r="G450" s="19" t="s">
        <v>612</v>
      </c>
      <c r="H450" s="19" t="s">
        <v>12307</v>
      </c>
      <c r="I450" s="1">
        <v>32813</v>
      </c>
      <c r="J450" s="19">
        <v>40.5</v>
      </c>
      <c r="K450" s="19" t="s">
        <v>4</v>
      </c>
      <c r="L450" s="1">
        <v>38441</v>
      </c>
      <c r="M450" s="19" t="s">
        <v>14547</v>
      </c>
      <c r="N450" s="19" t="s">
        <v>891</v>
      </c>
      <c r="O450" s="19" t="s">
        <v>12577</v>
      </c>
    </row>
    <row r="451" spans="1:15">
      <c r="A451" s="19">
        <v>60424</v>
      </c>
      <c r="B451" s="19" t="s">
        <v>11748</v>
      </c>
      <c r="C451" s="19" t="s">
        <v>16861</v>
      </c>
      <c r="D451" s="19" t="str">
        <f t="shared" si="7"/>
        <v>60424A</v>
      </c>
      <c r="E451" s="19" t="s">
        <v>12313</v>
      </c>
      <c r="F451" s="19" t="s">
        <v>10704</v>
      </c>
      <c r="G451" s="19" t="s">
        <v>612</v>
      </c>
      <c r="H451" s="19" t="s">
        <v>12307</v>
      </c>
      <c r="I451" s="1">
        <v>40954</v>
      </c>
      <c r="J451" s="19">
        <v>10.5</v>
      </c>
      <c r="K451" s="19" t="s">
        <v>4</v>
      </c>
      <c r="L451" s="1">
        <v>40756</v>
      </c>
      <c r="M451" s="19" t="s">
        <v>12468</v>
      </c>
      <c r="N451" s="19" t="s">
        <v>16856</v>
      </c>
      <c r="O451" s="19" t="s">
        <v>12318</v>
      </c>
    </row>
    <row r="452" spans="1:15">
      <c r="A452" s="19">
        <v>60425</v>
      </c>
      <c r="B452" s="19" t="s">
        <v>10565</v>
      </c>
      <c r="C452" s="19" t="s">
        <v>16860</v>
      </c>
      <c r="D452" s="19" t="str">
        <f t="shared" si="7"/>
        <v>60425E</v>
      </c>
      <c r="E452" s="19" t="s">
        <v>16376</v>
      </c>
      <c r="F452" s="19" t="s">
        <v>15828</v>
      </c>
      <c r="G452" s="19" t="s">
        <v>612</v>
      </c>
      <c r="H452" s="19" t="s">
        <v>12307</v>
      </c>
      <c r="I452" s="1">
        <v>30348</v>
      </c>
      <c r="J452" s="19">
        <v>2.5000000000000001E-2</v>
      </c>
      <c r="K452" s="19" t="s">
        <v>4</v>
      </c>
      <c r="L452" s="1">
        <v>38441</v>
      </c>
      <c r="M452" s="19" t="s">
        <v>14547</v>
      </c>
      <c r="N452" s="19" t="s">
        <v>5064</v>
      </c>
      <c r="O452" s="19" t="s">
        <v>12577</v>
      </c>
    </row>
    <row r="453" spans="1:15">
      <c r="A453" s="19">
        <v>60426</v>
      </c>
      <c r="B453" s="19" t="s">
        <v>10565</v>
      </c>
      <c r="C453" s="19" t="s">
        <v>16859</v>
      </c>
      <c r="D453" s="19" t="str">
        <f t="shared" si="7"/>
        <v>60426E</v>
      </c>
      <c r="E453" s="19" t="s">
        <v>16376</v>
      </c>
      <c r="F453" s="19" t="s">
        <v>16858</v>
      </c>
      <c r="G453" s="19" t="s">
        <v>612</v>
      </c>
      <c r="H453" s="19" t="s">
        <v>12307</v>
      </c>
      <c r="I453" s="1">
        <v>30407</v>
      </c>
      <c r="J453" s="19">
        <v>0.05</v>
      </c>
      <c r="K453" s="19" t="s">
        <v>4</v>
      </c>
      <c r="L453" s="1">
        <v>38441</v>
      </c>
      <c r="M453" s="19" t="s">
        <v>14547</v>
      </c>
      <c r="N453" s="19" t="s">
        <v>5064</v>
      </c>
      <c r="O453" s="19" t="s">
        <v>12577</v>
      </c>
    </row>
    <row r="454" spans="1:15">
      <c r="A454" s="19">
        <v>60427</v>
      </c>
      <c r="B454" s="19" t="s">
        <v>10565</v>
      </c>
      <c r="C454" s="19" t="s">
        <v>16857</v>
      </c>
      <c r="D454" s="19" t="str">
        <f t="shared" si="7"/>
        <v>60427E</v>
      </c>
      <c r="E454" s="19" t="s">
        <v>16376</v>
      </c>
      <c r="F454" s="19" t="s">
        <v>10767</v>
      </c>
      <c r="G454" s="19" t="s">
        <v>612</v>
      </c>
      <c r="H454" s="19" t="s">
        <v>12307</v>
      </c>
      <c r="I454" s="1">
        <v>30072</v>
      </c>
      <c r="J454" s="19">
        <v>0.01</v>
      </c>
      <c r="K454" s="19" t="s">
        <v>4</v>
      </c>
      <c r="L454" s="1">
        <v>38441</v>
      </c>
      <c r="M454" s="19" t="s">
        <v>14547</v>
      </c>
      <c r="N454" s="19" t="s">
        <v>5064</v>
      </c>
      <c r="O454" s="19" t="s">
        <v>12577</v>
      </c>
    </row>
    <row r="455" spans="1:15">
      <c r="A455" s="19">
        <v>60428</v>
      </c>
      <c r="B455" s="19" t="s">
        <v>11748</v>
      </c>
      <c r="C455" s="19" t="s">
        <v>1461</v>
      </c>
      <c r="D455" s="19" t="str">
        <f t="shared" si="7"/>
        <v>60428A</v>
      </c>
      <c r="E455" s="19" t="s">
        <v>12313</v>
      </c>
      <c r="F455" s="19" t="s">
        <v>10704</v>
      </c>
      <c r="G455" s="19" t="s">
        <v>612</v>
      </c>
      <c r="H455" s="19" t="s">
        <v>12307</v>
      </c>
      <c r="I455" s="1">
        <v>40954</v>
      </c>
      <c r="J455" s="19">
        <v>7.5</v>
      </c>
      <c r="K455" s="19" t="s">
        <v>4</v>
      </c>
      <c r="L455" s="1">
        <v>40756</v>
      </c>
      <c r="M455" s="19" t="s">
        <v>12468</v>
      </c>
      <c r="N455" s="19" t="s">
        <v>16856</v>
      </c>
      <c r="O455" s="19" t="s">
        <v>12318</v>
      </c>
    </row>
    <row r="456" spans="1:15">
      <c r="A456" s="19">
        <v>60429</v>
      </c>
      <c r="B456" s="19" t="s">
        <v>11748</v>
      </c>
      <c r="C456" s="19" t="s">
        <v>16855</v>
      </c>
      <c r="D456" s="19" t="str">
        <f t="shared" si="7"/>
        <v>60429A</v>
      </c>
      <c r="E456" s="19" t="s">
        <v>12313</v>
      </c>
      <c r="F456" s="19" t="s">
        <v>10684</v>
      </c>
      <c r="G456" s="19" t="s">
        <v>612</v>
      </c>
      <c r="H456" s="19" t="s">
        <v>12307</v>
      </c>
      <c r="I456" s="1">
        <v>31453</v>
      </c>
      <c r="J456" s="19">
        <v>27.873999999999999</v>
      </c>
      <c r="K456" s="19" t="s">
        <v>4</v>
      </c>
      <c r="L456" s="1">
        <v>38441</v>
      </c>
      <c r="M456" s="19" t="s">
        <v>14547</v>
      </c>
      <c r="N456" s="19" t="s">
        <v>2030</v>
      </c>
      <c r="O456" s="19" t="s">
        <v>12577</v>
      </c>
    </row>
    <row r="457" spans="1:15">
      <c r="A457" s="19">
        <v>60430</v>
      </c>
      <c r="B457" s="19" t="s">
        <v>11748</v>
      </c>
      <c r="C457" s="19" t="s">
        <v>4819</v>
      </c>
      <c r="D457" s="19" t="str">
        <f t="shared" si="7"/>
        <v>60430A</v>
      </c>
      <c r="E457" s="19" t="s">
        <v>12313</v>
      </c>
      <c r="F457" s="19" t="s">
        <v>10703</v>
      </c>
      <c r="G457" s="19" t="s">
        <v>612</v>
      </c>
      <c r="H457" s="19" t="s">
        <v>12307</v>
      </c>
      <c r="I457" s="1">
        <v>37958</v>
      </c>
      <c r="J457" s="19">
        <v>22.44</v>
      </c>
      <c r="K457" s="19" t="s">
        <v>4</v>
      </c>
      <c r="L457" s="1">
        <v>38429</v>
      </c>
      <c r="M457" s="19" t="s">
        <v>12586</v>
      </c>
      <c r="N457" s="19" t="s">
        <v>4819</v>
      </c>
      <c r="O457" s="19" t="s">
        <v>12318</v>
      </c>
    </row>
    <row r="458" spans="1:15">
      <c r="A458" s="19">
        <v>60431</v>
      </c>
      <c r="B458" s="19" t="s">
        <v>11748</v>
      </c>
      <c r="C458" s="19" t="s">
        <v>16854</v>
      </c>
      <c r="D458" s="19" t="str">
        <f t="shared" si="7"/>
        <v>60431A</v>
      </c>
      <c r="E458" s="19" t="s">
        <v>12313</v>
      </c>
      <c r="F458" s="19" t="s">
        <v>10964</v>
      </c>
      <c r="G458" s="19" t="s">
        <v>612</v>
      </c>
      <c r="H458" s="19" t="s">
        <v>12307</v>
      </c>
      <c r="I458" s="1">
        <v>32843</v>
      </c>
      <c r="J458" s="19">
        <v>49.5</v>
      </c>
      <c r="K458" s="19" t="s">
        <v>0</v>
      </c>
      <c r="L458" s="1">
        <v>38429</v>
      </c>
      <c r="M458" s="19" t="s">
        <v>13113</v>
      </c>
      <c r="O458" s="19" t="s">
        <v>12935</v>
      </c>
    </row>
    <row r="459" spans="1:15">
      <c r="A459" s="19">
        <v>60432</v>
      </c>
      <c r="B459" s="19" t="s">
        <v>11748</v>
      </c>
      <c r="C459" s="19" t="s">
        <v>16853</v>
      </c>
      <c r="D459" s="19" t="str">
        <f t="shared" si="7"/>
        <v>60432A</v>
      </c>
      <c r="E459" s="19" t="s">
        <v>12313</v>
      </c>
      <c r="F459" s="19" t="s">
        <v>10783</v>
      </c>
      <c r="G459" s="19" t="s">
        <v>612</v>
      </c>
      <c r="H459" s="19" t="s">
        <v>12307</v>
      </c>
      <c r="I459" s="1">
        <v>38709</v>
      </c>
      <c r="J459" s="19">
        <v>50</v>
      </c>
      <c r="K459" s="19" t="s">
        <v>4</v>
      </c>
      <c r="L459" s="1">
        <v>38457</v>
      </c>
      <c r="M459" s="19" t="s">
        <v>13113</v>
      </c>
      <c r="N459" s="19" t="s">
        <v>3571</v>
      </c>
      <c r="O459" s="19" t="s">
        <v>12318</v>
      </c>
    </row>
    <row r="460" spans="1:15">
      <c r="A460" s="19">
        <v>60433</v>
      </c>
      <c r="B460" s="19" t="s">
        <v>11748</v>
      </c>
      <c r="C460" s="19" t="s">
        <v>16852</v>
      </c>
      <c r="D460" s="19" t="str">
        <f t="shared" si="7"/>
        <v>60433A</v>
      </c>
      <c r="E460" s="19" t="s">
        <v>12313</v>
      </c>
      <c r="F460" s="19" t="s">
        <v>10988</v>
      </c>
      <c r="G460" s="19" t="s">
        <v>612</v>
      </c>
      <c r="H460" s="19" t="s">
        <v>12307</v>
      </c>
      <c r="I460" s="1">
        <v>31747</v>
      </c>
      <c r="J460" s="19">
        <v>1.875</v>
      </c>
      <c r="K460" s="19" t="s">
        <v>46</v>
      </c>
      <c r="L460" s="1">
        <v>38476</v>
      </c>
      <c r="M460" s="19" t="s">
        <v>14374</v>
      </c>
      <c r="N460" s="19" t="s">
        <v>14374</v>
      </c>
      <c r="O460" s="19" t="s">
        <v>12318</v>
      </c>
    </row>
    <row r="461" spans="1:15">
      <c r="A461" s="19">
        <v>60434</v>
      </c>
      <c r="B461" s="19" t="s">
        <v>11748</v>
      </c>
      <c r="C461" s="19" t="s">
        <v>16851</v>
      </c>
      <c r="D461" s="19" t="str">
        <f t="shared" si="7"/>
        <v>60434A</v>
      </c>
      <c r="E461" s="19" t="s">
        <v>12313</v>
      </c>
      <c r="F461" s="19" t="s">
        <v>10988</v>
      </c>
      <c r="G461" s="19" t="s">
        <v>612</v>
      </c>
      <c r="H461" s="19" t="s">
        <v>12307</v>
      </c>
      <c r="I461" s="1">
        <v>33208</v>
      </c>
      <c r="J461" s="19">
        <v>1.875</v>
      </c>
      <c r="K461" s="19" t="s">
        <v>46</v>
      </c>
      <c r="L461" s="1">
        <v>41555</v>
      </c>
      <c r="M461" s="19" t="s">
        <v>14374</v>
      </c>
      <c r="N461" s="19" t="s">
        <v>14374</v>
      </c>
      <c r="O461" s="19" t="s">
        <v>12318</v>
      </c>
    </row>
    <row r="462" spans="1:15">
      <c r="A462" s="19">
        <v>60435</v>
      </c>
      <c r="B462" s="19" t="s">
        <v>11748</v>
      </c>
      <c r="C462" s="19" t="s">
        <v>3565</v>
      </c>
      <c r="D462" s="19" t="str">
        <f t="shared" si="7"/>
        <v>60435A</v>
      </c>
      <c r="E462" s="19" t="s">
        <v>12313</v>
      </c>
      <c r="F462" s="19" t="s">
        <v>4987</v>
      </c>
      <c r="G462" s="19" t="s">
        <v>612</v>
      </c>
      <c r="H462" s="19" t="s">
        <v>12307</v>
      </c>
      <c r="I462" s="1">
        <v>32994</v>
      </c>
      <c r="J462" s="19">
        <v>1.8</v>
      </c>
      <c r="K462" s="19" t="s">
        <v>46</v>
      </c>
      <c r="L462" s="1">
        <v>38447</v>
      </c>
      <c r="M462" s="19" t="s">
        <v>16120</v>
      </c>
      <c r="N462" s="19" t="s">
        <v>3565</v>
      </c>
      <c r="O462" s="19" t="s">
        <v>12318</v>
      </c>
    </row>
    <row r="463" spans="1:15">
      <c r="A463" s="19">
        <v>60436</v>
      </c>
      <c r="B463" s="19" t="s">
        <v>10565</v>
      </c>
      <c r="C463" s="19" t="s">
        <v>16850</v>
      </c>
      <c r="D463" s="19" t="str">
        <f t="shared" si="7"/>
        <v>60436E</v>
      </c>
      <c r="E463" s="19" t="s">
        <v>16376</v>
      </c>
      <c r="F463" s="19" t="s">
        <v>11528</v>
      </c>
      <c r="G463" s="19" t="s">
        <v>612</v>
      </c>
      <c r="H463" s="19" t="s">
        <v>12307</v>
      </c>
      <c r="I463" s="1">
        <v>32508</v>
      </c>
      <c r="J463" s="19">
        <v>1.875</v>
      </c>
      <c r="K463" s="19" t="s">
        <v>243</v>
      </c>
      <c r="L463" s="1">
        <v>38447</v>
      </c>
      <c r="M463" s="19" t="s">
        <v>13113</v>
      </c>
      <c r="O463" s="19" t="s">
        <v>12935</v>
      </c>
    </row>
    <row r="464" spans="1:15">
      <c r="A464" s="19">
        <v>60437</v>
      </c>
      <c r="B464" s="19" t="s">
        <v>10565</v>
      </c>
      <c r="C464" s="19" t="s">
        <v>11170</v>
      </c>
      <c r="D464" s="19" t="str">
        <f t="shared" si="7"/>
        <v>60437E</v>
      </c>
      <c r="E464" s="19" t="s">
        <v>16376</v>
      </c>
      <c r="F464" s="19" t="s">
        <v>11169</v>
      </c>
      <c r="G464" s="19" t="s">
        <v>612</v>
      </c>
      <c r="H464" s="19" t="s">
        <v>12307</v>
      </c>
      <c r="I464" s="1">
        <v>31167</v>
      </c>
      <c r="J464" s="19">
        <v>1.99</v>
      </c>
      <c r="K464" s="19" t="s">
        <v>12609</v>
      </c>
      <c r="L464" s="1">
        <v>38447</v>
      </c>
      <c r="M464" s="19" t="s">
        <v>13113</v>
      </c>
      <c r="O464" s="19" t="s">
        <v>12577</v>
      </c>
    </row>
    <row r="465" spans="1:15">
      <c r="A465" s="19">
        <v>60438</v>
      </c>
      <c r="B465" s="19" t="s">
        <v>11748</v>
      </c>
      <c r="C465" s="19" t="s">
        <v>16849</v>
      </c>
      <c r="D465" s="19" t="str">
        <f t="shared" si="7"/>
        <v>60438A</v>
      </c>
      <c r="E465" s="19" t="s">
        <v>12313</v>
      </c>
      <c r="F465" s="19" t="s">
        <v>16848</v>
      </c>
      <c r="G465" s="19" t="s">
        <v>612</v>
      </c>
      <c r="H465" s="19" t="s">
        <v>12307</v>
      </c>
      <c r="I465" s="1">
        <v>31959</v>
      </c>
      <c r="J465" s="19">
        <v>1.4850000000000001</v>
      </c>
      <c r="K465" s="19" t="s">
        <v>12609</v>
      </c>
      <c r="L465" s="1">
        <v>38447</v>
      </c>
      <c r="M465" s="19" t="s">
        <v>16847</v>
      </c>
      <c r="N465" s="19" t="s">
        <v>16847</v>
      </c>
      <c r="O465" s="19" t="s">
        <v>12318</v>
      </c>
    </row>
    <row r="466" spans="1:15">
      <c r="A466" s="19">
        <v>60439</v>
      </c>
      <c r="B466" s="19" t="s">
        <v>11748</v>
      </c>
      <c r="C466" s="19" t="s">
        <v>16846</v>
      </c>
      <c r="D466" s="19" t="str">
        <f t="shared" si="7"/>
        <v>60439A</v>
      </c>
      <c r="E466" s="19" t="s">
        <v>12313</v>
      </c>
      <c r="F466" s="19" t="s">
        <v>11051</v>
      </c>
      <c r="G466" s="19" t="s">
        <v>612</v>
      </c>
      <c r="H466" s="19" t="s">
        <v>12307</v>
      </c>
      <c r="I466" s="1">
        <v>34437</v>
      </c>
      <c r="J466" s="19">
        <v>1.5</v>
      </c>
      <c r="K466" s="19" t="s">
        <v>12609</v>
      </c>
      <c r="L466" s="1">
        <v>38447</v>
      </c>
      <c r="M466" s="19" t="s">
        <v>12733</v>
      </c>
      <c r="N466" s="19" t="s">
        <v>5405</v>
      </c>
      <c r="O466" s="19" t="s">
        <v>12318</v>
      </c>
    </row>
    <row r="467" spans="1:15">
      <c r="A467" s="19">
        <v>60440</v>
      </c>
      <c r="B467" s="19" t="s">
        <v>10565</v>
      </c>
      <c r="C467" s="19" t="s">
        <v>16845</v>
      </c>
      <c r="D467" s="19" t="str">
        <f t="shared" si="7"/>
        <v>60440E</v>
      </c>
      <c r="E467" s="19" t="s">
        <v>16376</v>
      </c>
      <c r="F467" s="19" t="s">
        <v>10701</v>
      </c>
      <c r="G467" s="19" t="s">
        <v>612</v>
      </c>
      <c r="H467" s="19" t="s">
        <v>12307</v>
      </c>
      <c r="I467" s="1">
        <v>31152</v>
      </c>
      <c r="J467" s="19">
        <v>0.8</v>
      </c>
      <c r="K467" s="19" t="s">
        <v>12609</v>
      </c>
      <c r="L467" s="1">
        <v>38447</v>
      </c>
      <c r="M467" s="19" t="s">
        <v>13113</v>
      </c>
      <c r="O467" s="19" t="s">
        <v>12577</v>
      </c>
    </row>
    <row r="468" spans="1:15">
      <c r="A468" s="19">
        <v>60441</v>
      </c>
      <c r="B468" s="19" t="s">
        <v>11748</v>
      </c>
      <c r="C468" s="19" t="s">
        <v>127</v>
      </c>
      <c r="D468" s="19" t="str">
        <f t="shared" si="7"/>
        <v>60441A</v>
      </c>
      <c r="E468" s="19" t="s">
        <v>12313</v>
      </c>
      <c r="F468" s="19" t="s">
        <v>14430</v>
      </c>
      <c r="G468" s="19" t="s">
        <v>612</v>
      </c>
      <c r="H468" s="19" t="s">
        <v>12307</v>
      </c>
      <c r="I468" s="1">
        <v>32448</v>
      </c>
      <c r="J468" s="19">
        <v>0.45</v>
      </c>
      <c r="K468" s="19" t="s">
        <v>12609</v>
      </c>
      <c r="L468" s="1">
        <v>38447</v>
      </c>
      <c r="M468" s="19" t="s">
        <v>13113</v>
      </c>
      <c r="N468" s="19" t="s">
        <v>127</v>
      </c>
      <c r="O468" s="19" t="s">
        <v>12318</v>
      </c>
    </row>
    <row r="469" spans="1:15">
      <c r="A469" s="19">
        <v>60442</v>
      </c>
      <c r="B469" s="19" t="s">
        <v>11748</v>
      </c>
      <c r="C469" s="19" t="s">
        <v>16844</v>
      </c>
      <c r="D469" s="19" t="str">
        <f t="shared" si="7"/>
        <v>60442A</v>
      </c>
      <c r="E469" s="19" t="s">
        <v>12313</v>
      </c>
      <c r="F469" s="19" t="s">
        <v>10985</v>
      </c>
      <c r="G469" s="19" t="s">
        <v>612</v>
      </c>
      <c r="H469" s="19" t="s">
        <v>12307</v>
      </c>
      <c r="I469" s="1">
        <v>31396</v>
      </c>
      <c r="J469" s="19">
        <v>0.35</v>
      </c>
      <c r="K469" s="19" t="s">
        <v>12609</v>
      </c>
      <c r="L469" s="1">
        <v>38447</v>
      </c>
      <c r="M469" s="19" t="s">
        <v>12733</v>
      </c>
      <c r="N469" s="19" t="s">
        <v>16843</v>
      </c>
      <c r="O469" s="19" t="s">
        <v>12318</v>
      </c>
    </row>
    <row r="470" spans="1:15">
      <c r="A470" s="19">
        <v>60443</v>
      </c>
      <c r="B470" s="19" t="s">
        <v>11748</v>
      </c>
      <c r="C470" s="19" t="s">
        <v>3556</v>
      </c>
      <c r="D470" s="19" t="str">
        <f t="shared" si="7"/>
        <v>60443A</v>
      </c>
      <c r="E470" s="19" t="s">
        <v>12313</v>
      </c>
      <c r="F470" s="19" t="s">
        <v>16813</v>
      </c>
      <c r="G470" s="19" t="s">
        <v>612</v>
      </c>
      <c r="H470" s="19" t="s">
        <v>12307</v>
      </c>
      <c r="I470" s="1">
        <v>36312</v>
      </c>
      <c r="J470" s="19">
        <v>15.75</v>
      </c>
      <c r="K470" s="19" t="s">
        <v>4</v>
      </c>
      <c r="L470" s="1">
        <v>38475</v>
      </c>
      <c r="M470" s="19" t="s">
        <v>12468</v>
      </c>
      <c r="N470" s="19" t="s">
        <v>3556</v>
      </c>
      <c r="O470" s="19" t="s">
        <v>12318</v>
      </c>
    </row>
    <row r="471" spans="1:15">
      <c r="A471" s="19">
        <v>60444</v>
      </c>
      <c r="B471" s="19" t="s">
        <v>11748</v>
      </c>
      <c r="C471" s="19" t="s">
        <v>727</v>
      </c>
      <c r="D471" s="19" t="str">
        <f t="shared" si="7"/>
        <v>60444A</v>
      </c>
      <c r="E471" s="19" t="s">
        <v>12313</v>
      </c>
      <c r="F471" s="19" t="s">
        <v>11061</v>
      </c>
      <c r="G471" s="19" t="s">
        <v>612</v>
      </c>
      <c r="H471" s="19" t="s">
        <v>12307</v>
      </c>
      <c r="I471" s="1">
        <v>2923</v>
      </c>
      <c r="J471" s="19">
        <v>7.32</v>
      </c>
      <c r="K471" s="19" t="s">
        <v>13196</v>
      </c>
      <c r="L471" s="1">
        <v>38510</v>
      </c>
      <c r="M471" s="19" t="s">
        <v>14547</v>
      </c>
      <c r="N471" s="19" t="s">
        <v>5064</v>
      </c>
      <c r="O471" s="19" t="s">
        <v>12318</v>
      </c>
    </row>
    <row r="472" spans="1:15">
      <c r="A472" s="19">
        <v>60445</v>
      </c>
      <c r="B472" s="19" t="s">
        <v>11748</v>
      </c>
      <c r="C472" s="19" t="s">
        <v>5898</v>
      </c>
      <c r="D472" s="19" t="str">
        <f t="shared" si="7"/>
        <v>60445A</v>
      </c>
      <c r="E472" s="19" t="s">
        <v>12313</v>
      </c>
      <c r="F472" s="19" t="s">
        <v>10704</v>
      </c>
      <c r="G472" s="19" t="s">
        <v>612</v>
      </c>
      <c r="H472" s="19" t="s">
        <v>12307</v>
      </c>
      <c r="I472" s="1">
        <v>36329</v>
      </c>
      <c r="J472" s="19">
        <v>2.1</v>
      </c>
      <c r="K472" s="19" t="s">
        <v>4</v>
      </c>
      <c r="L472" s="1">
        <v>38496</v>
      </c>
      <c r="M472" s="19" t="s">
        <v>12586</v>
      </c>
      <c r="N472" s="19" t="s">
        <v>16842</v>
      </c>
      <c r="O472" s="19" t="s">
        <v>12318</v>
      </c>
    </row>
    <row r="473" spans="1:15">
      <c r="A473" s="19">
        <v>60446</v>
      </c>
      <c r="B473" s="19" t="s">
        <v>11748</v>
      </c>
      <c r="C473" s="19" t="s">
        <v>728</v>
      </c>
      <c r="D473" s="19" t="str">
        <f t="shared" si="7"/>
        <v>60446A</v>
      </c>
      <c r="E473" s="19" t="s">
        <v>12313</v>
      </c>
      <c r="F473" s="19" t="s">
        <v>11061</v>
      </c>
      <c r="G473" s="19" t="s">
        <v>612</v>
      </c>
      <c r="H473" s="19" t="s">
        <v>12307</v>
      </c>
      <c r="I473" s="1">
        <v>4901</v>
      </c>
      <c r="J473" s="19">
        <v>8.25</v>
      </c>
      <c r="K473" s="19" t="s">
        <v>13196</v>
      </c>
      <c r="L473" s="1">
        <v>38483</v>
      </c>
      <c r="M473" s="19" t="s">
        <v>14547</v>
      </c>
      <c r="N473" s="19" t="s">
        <v>5064</v>
      </c>
      <c r="O473" s="19" t="s">
        <v>12318</v>
      </c>
    </row>
    <row r="474" spans="1:15">
      <c r="A474" s="19">
        <v>60447</v>
      </c>
      <c r="B474" s="19" t="s">
        <v>11748</v>
      </c>
      <c r="C474" s="19" t="s">
        <v>729</v>
      </c>
      <c r="D474" s="19" t="str">
        <f t="shared" si="7"/>
        <v>60447A</v>
      </c>
      <c r="E474" s="19" t="s">
        <v>12313</v>
      </c>
      <c r="F474" s="19" t="s">
        <v>11061</v>
      </c>
      <c r="G474" s="19" t="s">
        <v>612</v>
      </c>
      <c r="H474" s="19" t="s">
        <v>12307</v>
      </c>
      <c r="I474" s="1">
        <v>1828</v>
      </c>
      <c r="J474" s="19">
        <v>8.1489999999999991</v>
      </c>
      <c r="K474" s="19" t="s">
        <v>13196</v>
      </c>
      <c r="L474" s="1">
        <v>38483</v>
      </c>
      <c r="M474" s="19" t="s">
        <v>14547</v>
      </c>
      <c r="N474" s="19" t="s">
        <v>5064</v>
      </c>
      <c r="O474" s="19" t="s">
        <v>12318</v>
      </c>
    </row>
    <row r="475" spans="1:15">
      <c r="A475" s="19">
        <v>60448</v>
      </c>
      <c r="B475" s="19" t="s">
        <v>11748</v>
      </c>
      <c r="C475" s="19" t="s">
        <v>730</v>
      </c>
      <c r="D475" s="19" t="str">
        <f t="shared" si="7"/>
        <v>60448A</v>
      </c>
      <c r="E475" s="19" t="s">
        <v>12313</v>
      </c>
      <c r="F475" s="19" t="s">
        <v>11061</v>
      </c>
      <c r="G475" s="19" t="s">
        <v>612</v>
      </c>
      <c r="H475" s="19" t="s">
        <v>12307</v>
      </c>
      <c r="I475" s="1">
        <v>7092</v>
      </c>
      <c r="J475" s="19">
        <v>4.532</v>
      </c>
      <c r="K475" s="19" t="s">
        <v>13196</v>
      </c>
      <c r="L475" s="1">
        <v>38483</v>
      </c>
      <c r="M475" s="19" t="s">
        <v>14547</v>
      </c>
      <c r="N475" s="19" t="s">
        <v>5064</v>
      </c>
      <c r="O475" s="19" t="s">
        <v>12318</v>
      </c>
    </row>
    <row r="476" spans="1:15">
      <c r="A476" s="19">
        <v>60449</v>
      </c>
      <c r="B476" s="19" t="s">
        <v>11748</v>
      </c>
      <c r="C476" s="19" t="s">
        <v>731</v>
      </c>
      <c r="D476" s="19" t="str">
        <f t="shared" si="7"/>
        <v>60449A</v>
      </c>
      <c r="E476" s="19" t="s">
        <v>12313</v>
      </c>
      <c r="F476" s="19" t="s">
        <v>11061</v>
      </c>
      <c r="G476" s="19" t="s">
        <v>612</v>
      </c>
      <c r="H476" s="19" t="s">
        <v>12307</v>
      </c>
      <c r="I476" s="1">
        <v>4750</v>
      </c>
      <c r="J476" s="19">
        <v>1.6</v>
      </c>
      <c r="K476" s="19" t="s">
        <v>13196</v>
      </c>
      <c r="L476" s="1">
        <v>38483</v>
      </c>
      <c r="M476" s="19" t="s">
        <v>14547</v>
      </c>
      <c r="N476" s="19" t="s">
        <v>5064</v>
      </c>
      <c r="O476" s="19" t="s">
        <v>12318</v>
      </c>
    </row>
    <row r="477" spans="1:15">
      <c r="A477" s="19">
        <v>60450</v>
      </c>
      <c r="B477" s="19" t="s">
        <v>11748</v>
      </c>
      <c r="C477" s="19" t="s">
        <v>17</v>
      </c>
      <c r="D477" s="19" t="str">
        <f t="shared" si="7"/>
        <v>60450A</v>
      </c>
      <c r="E477" s="19" t="s">
        <v>12313</v>
      </c>
      <c r="F477" s="19" t="s">
        <v>11160</v>
      </c>
      <c r="G477" s="19" t="s">
        <v>612</v>
      </c>
      <c r="H477" s="19" t="s">
        <v>12307</v>
      </c>
      <c r="I477" s="1">
        <v>1462</v>
      </c>
      <c r="J477" s="19">
        <v>12</v>
      </c>
      <c r="K477" s="19" t="s">
        <v>13196</v>
      </c>
      <c r="L477" s="1">
        <v>38483</v>
      </c>
      <c r="M477" s="19" t="s">
        <v>14547</v>
      </c>
      <c r="N477" s="19" t="s">
        <v>5064</v>
      </c>
      <c r="O477" s="19" t="s">
        <v>12318</v>
      </c>
    </row>
    <row r="478" spans="1:15">
      <c r="A478" s="19">
        <v>60451</v>
      </c>
      <c r="B478" s="19" t="s">
        <v>11748</v>
      </c>
      <c r="C478" s="19" t="s">
        <v>21</v>
      </c>
      <c r="D478" s="19" t="str">
        <f t="shared" si="7"/>
        <v>60451A</v>
      </c>
      <c r="E478" s="19" t="s">
        <v>12313</v>
      </c>
      <c r="F478" s="19" t="s">
        <v>11023</v>
      </c>
      <c r="G478" s="19" t="s">
        <v>612</v>
      </c>
      <c r="H478" s="19" t="s">
        <v>12307</v>
      </c>
      <c r="I478" s="1">
        <v>6545</v>
      </c>
      <c r="J478" s="19">
        <v>2.95</v>
      </c>
      <c r="K478" s="19" t="s">
        <v>13196</v>
      </c>
      <c r="L478" s="1">
        <v>38483</v>
      </c>
      <c r="M478" s="19" t="s">
        <v>14547</v>
      </c>
      <c r="N478" s="19" t="s">
        <v>5064</v>
      </c>
      <c r="O478" s="19" t="s">
        <v>12318</v>
      </c>
    </row>
    <row r="479" spans="1:15">
      <c r="A479" s="19">
        <v>60452</v>
      </c>
      <c r="B479" s="19" t="s">
        <v>11748</v>
      </c>
      <c r="C479" s="19" t="s">
        <v>1113</v>
      </c>
      <c r="D479" s="19" t="str">
        <f t="shared" si="7"/>
        <v>60452A</v>
      </c>
      <c r="E479" s="19" t="s">
        <v>12313</v>
      </c>
      <c r="F479" s="19" t="s">
        <v>11124</v>
      </c>
      <c r="G479" s="19" t="s">
        <v>612</v>
      </c>
      <c r="H479" s="19" t="s">
        <v>12307</v>
      </c>
      <c r="I479" s="1">
        <v>10714</v>
      </c>
      <c r="J479" s="19">
        <v>2.25</v>
      </c>
      <c r="K479" s="19" t="s">
        <v>13196</v>
      </c>
      <c r="L479" s="1">
        <v>38483</v>
      </c>
      <c r="M479" s="19" t="s">
        <v>14547</v>
      </c>
      <c r="N479" s="19" t="s">
        <v>5064</v>
      </c>
      <c r="O479" s="19" t="s">
        <v>12318</v>
      </c>
    </row>
    <row r="480" spans="1:15">
      <c r="A480" s="19">
        <v>60453</v>
      </c>
      <c r="B480" s="19" t="s">
        <v>11748</v>
      </c>
      <c r="C480" s="19" t="s">
        <v>1114</v>
      </c>
      <c r="D480" s="19" t="str">
        <f t="shared" si="7"/>
        <v>60453A</v>
      </c>
      <c r="E480" s="19" t="s">
        <v>12313</v>
      </c>
      <c r="F480" s="19" t="s">
        <v>11124</v>
      </c>
      <c r="G480" s="19" t="s">
        <v>612</v>
      </c>
      <c r="H480" s="19" t="s">
        <v>12307</v>
      </c>
      <c r="I480" s="1">
        <v>10594</v>
      </c>
      <c r="J480" s="19">
        <v>1.8</v>
      </c>
      <c r="K480" s="19" t="s">
        <v>13196</v>
      </c>
      <c r="L480" s="1">
        <v>38483</v>
      </c>
      <c r="M480" s="19" t="s">
        <v>14547</v>
      </c>
      <c r="N480" s="19" t="s">
        <v>5064</v>
      </c>
      <c r="O480" s="19" t="s">
        <v>12318</v>
      </c>
    </row>
    <row r="481" spans="1:15">
      <c r="A481" s="19">
        <v>60454</v>
      </c>
      <c r="B481" s="19" t="s">
        <v>11748</v>
      </c>
      <c r="C481" s="19" t="s">
        <v>1115</v>
      </c>
      <c r="D481" s="19" t="str">
        <f t="shared" si="7"/>
        <v>60454A</v>
      </c>
      <c r="E481" s="19" t="s">
        <v>12313</v>
      </c>
      <c r="F481" s="19" t="s">
        <v>11124</v>
      </c>
      <c r="G481" s="19" t="s">
        <v>612</v>
      </c>
      <c r="H481" s="19" t="s">
        <v>12307</v>
      </c>
      <c r="I481" s="1">
        <v>4750</v>
      </c>
      <c r="J481" s="19">
        <v>4.8</v>
      </c>
      <c r="K481" s="19" t="s">
        <v>13196</v>
      </c>
      <c r="L481" s="1">
        <v>38483</v>
      </c>
      <c r="M481" s="19" t="s">
        <v>14547</v>
      </c>
      <c r="N481" s="19" t="s">
        <v>5064</v>
      </c>
      <c r="O481" s="19" t="s">
        <v>12318</v>
      </c>
    </row>
    <row r="482" spans="1:15">
      <c r="A482" s="19">
        <v>60455</v>
      </c>
      <c r="B482" s="19" t="s">
        <v>11748</v>
      </c>
      <c r="C482" s="19" t="s">
        <v>1118</v>
      </c>
      <c r="D482" s="19" t="str">
        <f t="shared" si="7"/>
        <v>60455A</v>
      </c>
      <c r="E482" s="19" t="s">
        <v>12313</v>
      </c>
      <c r="F482" s="19" t="s">
        <v>10842</v>
      </c>
      <c r="G482" s="19" t="s">
        <v>612</v>
      </c>
      <c r="H482" s="19" t="s">
        <v>12307</v>
      </c>
      <c r="I482" s="1">
        <v>2739</v>
      </c>
      <c r="J482" s="19">
        <v>26.28</v>
      </c>
      <c r="K482" s="19" t="s">
        <v>13196</v>
      </c>
      <c r="L482" s="1">
        <v>38483</v>
      </c>
      <c r="M482" s="19" t="s">
        <v>14547</v>
      </c>
      <c r="N482" s="19" t="s">
        <v>5064</v>
      </c>
      <c r="O482" s="19" t="s">
        <v>12318</v>
      </c>
    </row>
    <row r="483" spans="1:15">
      <c r="A483" s="19">
        <v>60456</v>
      </c>
      <c r="B483" s="19" t="s">
        <v>11748</v>
      </c>
      <c r="C483" s="19" t="s">
        <v>26</v>
      </c>
      <c r="D483" s="19" t="str">
        <f t="shared" si="7"/>
        <v>60456A</v>
      </c>
      <c r="E483" s="19" t="s">
        <v>12313</v>
      </c>
      <c r="F483" s="19" t="s">
        <v>11090</v>
      </c>
      <c r="G483" s="19" t="s">
        <v>612</v>
      </c>
      <c r="H483" s="19" t="s">
        <v>12307</v>
      </c>
      <c r="I483" s="1">
        <v>4019</v>
      </c>
      <c r="J483" s="19">
        <v>3</v>
      </c>
      <c r="K483" s="19" t="s">
        <v>13196</v>
      </c>
      <c r="L483" s="1">
        <v>38483</v>
      </c>
      <c r="M483" s="19" t="s">
        <v>14547</v>
      </c>
      <c r="N483" s="19" t="s">
        <v>5064</v>
      </c>
      <c r="O483" s="19" t="s">
        <v>12318</v>
      </c>
    </row>
    <row r="484" spans="1:15">
      <c r="A484" s="19">
        <v>60457</v>
      </c>
      <c r="B484" s="19" t="s">
        <v>11748</v>
      </c>
      <c r="C484" s="19" t="s">
        <v>27</v>
      </c>
      <c r="D484" s="19" t="str">
        <f t="shared" si="7"/>
        <v>60457A</v>
      </c>
      <c r="E484" s="19" t="s">
        <v>12313</v>
      </c>
      <c r="F484" s="19" t="s">
        <v>27</v>
      </c>
      <c r="G484" s="19" t="s">
        <v>612</v>
      </c>
      <c r="H484" s="19" t="s">
        <v>12307</v>
      </c>
      <c r="I484" s="1">
        <v>1462</v>
      </c>
      <c r="J484" s="19">
        <v>0.5</v>
      </c>
      <c r="K484" s="19" t="s">
        <v>13196</v>
      </c>
      <c r="L484" s="1">
        <v>38483</v>
      </c>
      <c r="M484" s="19" t="s">
        <v>14547</v>
      </c>
      <c r="N484" s="19" t="s">
        <v>5064</v>
      </c>
      <c r="O484" s="19" t="s">
        <v>12318</v>
      </c>
    </row>
    <row r="485" spans="1:15">
      <c r="A485" s="19">
        <v>60458</v>
      </c>
      <c r="B485" s="19" t="s">
        <v>11748</v>
      </c>
      <c r="C485" s="19" t="s">
        <v>1228</v>
      </c>
      <c r="D485" s="19" t="str">
        <f t="shared" si="7"/>
        <v>60458A</v>
      </c>
      <c r="E485" s="19" t="s">
        <v>12313</v>
      </c>
      <c r="F485" s="19" t="s">
        <v>11108</v>
      </c>
      <c r="G485" s="19" t="s">
        <v>612</v>
      </c>
      <c r="H485" s="19" t="s">
        <v>12307</v>
      </c>
      <c r="I485" s="19" t="s">
        <v>16841</v>
      </c>
      <c r="J485" s="19">
        <v>0.8</v>
      </c>
      <c r="K485" s="19" t="s">
        <v>13196</v>
      </c>
      <c r="L485" s="1">
        <v>38483</v>
      </c>
      <c r="M485" s="19" t="s">
        <v>14547</v>
      </c>
      <c r="N485" s="19" t="s">
        <v>5064</v>
      </c>
      <c r="O485" s="19" t="s">
        <v>12318</v>
      </c>
    </row>
    <row r="486" spans="1:15">
      <c r="A486" s="19">
        <v>60459</v>
      </c>
      <c r="B486" s="19" t="s">
        <v>11748</v>
      </c>
      <c r="C486" s="19" t="s">
        <v>68</v>
      </c>
      <c r="D486" s="19" t="str">
        <f t="shared" si="7"/>
        <v>60459A</v>
      </c>
      <c r="E486" s="19" t="s">
        <v>12313</v>
      </c>
      <c r="F486" s="19" t="s">
        <v>11108</v>
      </c>
      <c r="G486" s="19" t="s">
        <v>612</v>
      </c>
      <c r="H486" s="19" t="s">
        <v>12307</v>
      </c>
      <c r="I486" s="1">
        <v>1097</v>
      </c>
      <c r="J486" s="19">
        <v>3</v>
      </c>
      <c r="K486" s="19" t="s">
        <v>13196</v>
      </c>
      <c r="L486" s="1">
        <v>38483</v>
      </c>
      <c r="M486" s="19" t="s">
        <v>14547</v>
      </c>
      <c r="N486" s="19" t="s">
        <v>5064</v>
      </c>
      <c r="O486" s="19" t="s">
        <v>12318</v>
      </c>
    </row>
    <row r="487" spans="1:15">
      <c r="A487" s="19">
        <v>60460</v>
      </c>
      <c r="B487" s="19" t="s">
        <v>11748</v>
      </c>
      <c r="C487" s="19" t="s">
        <v>1305</v>
      </c>
      <c r="D487" s="19" t="str">
        <f t="shared" si="7"/>
        <v>60460A</v>
      </c>
      <c r="E487" s="19" t="s">
        <v>12313</v>
      </c>
      <c r="F487" s="19" t="s">
        <v>13025</v>
      </c>
      <c r="G487" s="19" t="s">
        <v>612</v>
      </c>
      <c r="H487" s="19" t="s">
        <v>12307</v>
      </c>
      <c r="I487" s="1">
        <v>732</v>
      </c>
      <c r="J487" s="19">
        <v>0.6</v>
      </c>
      <c r="K487" s="19" t="s">
        <v>13196</v>
      </c>
      <c r="L487" s="1">
        <v>38483</v>
      </c>
      <c r="M487" s="19" t="s">
        <v>14547</v>
      </c>
      <c r="N487" s="19" t="s">
        <v>5064</v>
      </c>
      <c r="O487" s="19" t="s">
        <v>12318</v>
      </c>
    </row>
    <row r="488" spans="1:15">
      <c r="A488" s="19">
        <v>60461</v>
      </c>
      <c r="B488" s="19" t="s">
        <v>11748</v>
      </c>
      <c r="C488" s="19" t="s">
        <v>1306</v>
      </c>
      <c r="D488" s="19" t="str">
        <f t="shared" si="7"/>
        <v>60461A</v>
      </c>
      <c r="E488" s="19" t="s">
        <v>12313</v>
      </c>
      <c r="F488" s="19" t="s">
        <v>13025</v>
      </c>
      <c r="G488" s="19" t="s">
        <v>612</v>
      </c>
      <c r="H488" s="19" t="s">
        <v>12307</v>
      </c>
      <c r="I488" s="1">
        <v>22647</v>
      </c>
      <c r="J488" s="19">
        <v>0.32</v>
      </c>
      <c r="K488" s="19" t="s">
        <v>13196</v>
      </c>
      <c r="L488" s="1">
        <v>38483</v>
      </c>
      <c r="M488" s="19" t="s">
        <v>14547</v>
      </c>
      <c r="N488" s="19" t="s">
        <v>5064</v>
      </c>
      <c r="O488" s="19" t="s">
        <v>12318</v>
      </c>
    </row>
    <row r="489" spans="1:15">
      <c r="A489" s="19">
        <v>60462</v>
      </c>
      <c r="B489" s="19" t="s">
        <v>11748</v>
      </c>
      <c r="C489" s="19" t="s">
        <v>29</v>
      </c>
      <c r="D489" s="19" t="str">
        <f t="shared" si="7"/>
        <v>60462A</v>
      </c>
      <c r="E489" s="19" t="s">
        <v>12313</v>
      </c>
      <c r="F489" s="19" t="s">
        <v>11090</v>
      </c>
      <c r="G489" s="19" t="s">
        <v>612</v>
      </c>
      <c r="H489" s="19" t="s">
        <v>12307</v>
      </c>
      <c r="I489" s="1">
        <v>8888</v>
      </c>
      <c r="J489" s="19">
        <v>11.25</v>
      </c>
      <c r="K489" s="19" t="s">
        <v>13196</v>
      </c>
      <c r="L489" s="1">
        <v>38483</v>
      </c>
      <c r="M489" s="19" t="s">
        <v>14547</v>
      </c>
      <c r="N489" s="19" t="s">
        <v>5064</v>
      </c>
      <c r="O489" s="19" t="s">
        <v>12318</v>
      </c>
    </row>
    <row r="490" spans="1:15">
      <c r="A490" s="19">
        <v>60463</v>
      </c>
      <c r="B490" s="19" t="s">
        <v>11748</v>
      </c>
      <c r="C490" s="19" t="s">
        <v>33</v>
      </c>
      <c r="D490" s="19" t="str">
        <f t="shared" si="7"/>
        <v>60463A</v>
      </c>
      <c r="E490" s="19" t="s">
        <v>12313</v>
      </c>
      <c r="F490" s="19" t="s">
        <v>11132</v>
      </c>
      <c r="G490" s="19" t="s">
        <v>612</v>
      </c>
      <c r="H490" s="19" t="s">
        <v>12307</v>
      </c>
      <c r="I490" s="1">
        <v>20455</v>
      </c>
      <c r="J490" s="19">
        <v>10.8</v>
      </c>
      <c r="K490" s="19" t="s">
        <v>13196</v>
      </c>
      <c r="L490" s="1">
        <v>38483</v>
      </c>
      <c r="M490" s="19" t="s">
        <v>14547</v>
      </c>
      <c r="N490" s="19" t="s">
        <v>5064</v>
      </c>
      <c r="O490" s="19" t="s">
        <v>12318</v>
      </c>
    </row>
    <row r="491" spans="1:15">
      <c r="A491" s="19">
        <v>60464</v>
      </c>
      <c r="B491" s="19" t="s">
        <v>11748</v>
      </c>
      <c r="C491" s="19" t="s">
        <v>30</v>
      </c>
      <c r="D491" s="19" t="str">
        <f t="shared" si="7"/>
        <v>60464A</v>
      </c>
      <c r="E491" s="19" t="s">
        <v>12313</v>
      </c>
      <c r="F491" s="19" t="s">
        <v>11086</v>
      </c>
      <c r="G491" s="19" t="s">
        <v>612</v>
      </c>
      <c r="H491" s="19" t="s">
        <v>12307</v>
      </c>
      <c r="I491" s="1">
        <v>6119</v>
      </c>
      <c r="J491" s="19">
        <v>13.010999999999999</v>
      </c>
      <c r="K491" s="19" t="s">
        <v>13196</v>
      </c>
      <c r="L491" s="1">
        <v>38483</v>
      </c>
      <c r="M491" s="19" t="s">
        <v>14547</v>
      </c>
      <c r="N491" s="19" t="s">
        <v>5064</v>
      </c>
      <c r="O491" s="19" t="s">
        <v>12318</v>
      </c>
    </row>
    <row r="492" spans="1:15">
      <c r="A492" s="19">
        <v>60465</v>
      </c>
      <c r="B492" s="19" t="s">
        <v>11748</v>
      </c>
      <c r="C492" s="19" t="s">
        <v>1477</v>
      </c>
      <c r="D492" s="19" t="str">
        <f t="shared" si="7"/>
        <v>60465A</v>
      </c>
      <c r="E492" s="19" t="s">
        <v>12313</v>
      </c>
      <c r="F492" s="19" t="s">
        <v>10994</v>
      </c>
      <c r="G492" s="19" t="s">
        <v>612</v>
      </c>
      <c r="H492" s="19" t="s">
        <v>12307</v>
      </c>
      <c r="I492" s="19" t="s">
        <v>16840</v>
      </c>
      <c r="J492" s="19">
        <v>3.2</v>
      </c>
      <c r="K492" s="19" t="s">
        <v>13196</v>
      </c>
      <c r="L492" s="1">
        <v>38483</v>
      </c>
      <c r="M492" s="19" t="s">
        <v>14547</v>
      </c>
      <c r="N492" s="19" t="s">
        <v>5064</v>
      </c>
      <c r="O492" s="19" t="s">
        <v>12318</v>
      </c>
    </row>
    <row r="493" spans="1:15">
      <c r="A493" s="19">
        <v>60466</v>
      </c>
      <c r="B493" s="19" t="s">
        <v>11748</v>
      </c>
      <c r="C493" s="19" t="s">
        <v>16839</v>
      </c>
      <c r="D493" s="19" t="str">
        <f t="shared" si="7"/>
        <v>60466A</v>
      </c>
      <c r="E493" s="19" t="s">
        <v>12313</v>
      </c>
      <c r="F493" s="19" t="s">
        <v>10994</v>
      </c>
      <c r="G493" s="19" t="s">
        <v>612</v>
      </c>
      <c r="H493" s="19" t="s">
        <v>12307</v>
      </c>
      <c r="I493" s="1">
        <v>36404</v>
      </c>
      <c r="J493" s="19">
        <v>3.1</v>
      </c>
      <c r="K493" s="19" t="s">
        <v>13196</v>
      </c>
      <c r="L493" s="1">
        <v>38483</v>
      </c>
      <c r="M493" s="19" t="s">
        <v>14547</v>
      </c>
      <c r="N493" s="19" t="s">
        <v>5064</v>
      </c>
      <c r="O493" s="19" t="s">
        <v>12318</v>
      </c>
    </row>
    <row r="494" spans="1:15">
      <c r="A494" s="19">
        <v>60467</v>
      </c>
      <c r="B494" s="19" t="s">
        <v>11748</v>
      </c>
      <c r="C494" s="19" t="s">
        <v>16838</v>
      </c>
      <c r="D494" s="19" t="str">
        <f t="shared" si="7"/>
        <v>60467A</v>
      </c>
      <c r="E494" s="19" t="s">
        <v>12313</v>
      </c>
      <c r="F494" s="19" t="s">
        <v>13025</v>
      </c>
      <c r="G494" s="19" t="s">
        <v>612</v>
      </c>
      <c r="H494" s="19" t="s">
        <v>12307</v>
      </c>
      <c r="I494" s="1">
        <v>8037</v>
      </c>
      <c r="J494" s="19">
        <v>0.48</v>
      </c>
      <c r="K494" s="19" t="s">
        <v>13196</v>
      </c>
      <c r="L494" s="1">
        <v>38483</v>
      </c>
      <c r="M494" s="19" t="s">
        <v>14547</v>
      </c>
      <c r="N494" s="19" t="s">
        <v>5064</v>
      </c>
      <c r="O494" s="19" t="s">
        <v>12318</v>
      </c>
    </row>
    <row r="495" spans="1:15">
      <c r="A495" s="19">
        <v>60468</v>
      </c>
      <c r="B495" s="19" t="s">
        <v>11748</v>
      </c>
      <c r="C495" s="19" t="s">
        <v>34</v>
      </c>
      <c r="D495" s="19" t="str">
        <f t="shared" si="7"/>
        <v>60468A</v>
      </c>
      <c r="E495" s="19" t="s">
        <v>12313</v>
      </c>
      <c r="F495" s="19" t="s">
        <v>11066</v>
      </c>
      <c r="G495" s="19" t="s">
        <v>612</v>
      </c>
      <c r="H495" s="19" t="s">
        <v>12307</v>
      </c>
      <c r="I495" s="1">
        <v>3532</v>
      </c>
      <c r="J495" s="19">
        <v>2.52</v>
      </c>
      <c r="K495" s="19" t="s">
        <v>13196</v>
      </c>
      <c r="L495" s="1">
        <v>38483</v>
      </c>
      <c r="M495" s="19" t="s">
        <v>14547</v>
      </c>
      <c r="N495" s="19" t="s">
        <v>5064</v>
      </c>
      <c r="O495" s="19" t="s">
        <v>12318</v>
      </c>
    </row>
    <row r="496" spans="1:15">
      <c r="A496" s="19">
        <v>60469</v>
      </c>
      <c r="B496" s="19" t="s">
        <v>11748</v>
      </c>
      <c r="C496" s="19" t="s">
        <v>16837</v>
      </c>
      <c r="D496" s="19" t="str">
        <f t="shared" si="7"/>
        <v>60469A</v>
      </c>
      <c r="E496" s="19" t="s">
        <v>12313</v>
      </c>
      <c r="F496" s="19" t="s">
        <v>10881</v>
      </c>
      <c r="G496" s="19" t="s">
        <v>612</v>
      </c>
      <c r="H496" s="19" t="s">
        <v>12307</v>
      </c>
      <c r="I496" s="1">
        <v>36161</v>
      </c>
      <c r="J496" s="19">
        <v>2.8</v>
      </c>
      <c r="K496" s="19" t="s">
        <v>46</v>
      </c>
      <c r="L496" s="1">
        <v>38597</v>
      </c>
      <c r="M496" s="19" t="s">
        <v>16120</v>
      </c>
      <c r="N496" s="19" t="s">
        <v>2052</v>
      </c>
      <c r="O496" s="19" t="s">
        <v>12318</v>
      </c>
    </row>
    <row r="497" spans="1:15">
      <c r="A497" s="19">
        <v>60470</v>
      </c>
      <c r="B497" s="19" t="s">
        <v>11748</v>
      </c>
      <c r="C497" s="19" t="s">
        <v>16836</v>
      </c>
      <c r="D497" s="19" t="str">
        <f t="shared" si="7"/>
        <v>60470A</v>
      </c>
      <c r="E497" s="19" t="s">
        <v>12313</v>
      </c>
      <c r="F497" s="19" t="s">
        <v>10701</v>
      </c>
      <c r="G497" s="19" t="s">
        <v>612</v>
      </c>
      <c r="H497" s="19" t="s">
        <v>12307</v>
      </c>
      <c r="I497" s="1">
        <v>39105</v>
      </c>
      <c r="J497" s="19">
        <v>4.6509999999999998</v>
      </c>
      <c r="K497" s="19" t="s">
        <v>12609</v>
      </c>
      <c r="L497" s="1">
        <v>38604</v>
      </c>
      <c r="M497" s="19" t="s">
        <v>5601</v>
      </c>
      <c r="N497" s="19" t="s">
        <v>5601</v>
      </c>
      <c r="O497" s="19" t="s">
        <v>12318</v>
      </c>
    </row>
    <row r="498" spans="1:15">
      <c r="A498" s="19">
        <v>60471</v>
      </c>
      <c r="B498" s="19" t="s">
        <v>11748</v>
      </c>
      <c r="C498" s="19" t="s">
        <v>16835</v>
      </c>
      <c r="D498" s="19" t="str">
        <f t="shared" si="7"/>
        <v>60471A</v>
      </c>
      <c r="E498" s="19" t="s">
        <v>12313</v>
      </c>
      <c r="F498" s="19" t="s">
        <v>10853</v>
      </c>
      <c r="G498" s="19" t="s">
        <v>612</v>
      </c>
      <c r="H498" s="19" t="s">
        <v>12307</v>
      </c>
      <c r="I498" s="1">
        <v>32905</v>
      </c>
      <c r="J498" s="19">
        <v>12.5</v>
      </c>
      <c r="K498" s="19" t="s">
        <v>0</v>
      </c>
      <c r="L498" s="1">
        <v>38618</v>
      </c>
      <c r="M498" s="19" t="s">
        <v>16833</v>
      </c>
      <c r="N498" s="19" t="s">
        <v>16832</v>
      </c>
      <c r="O498" s="19" t="s">
        <v>12318</v>
      </c>
    </row>
    <row r="499" spans="1:15">
      <c r="A499" s="19">
        <v>60472</v>
      </c>
      <c r="B499" s="19" t="s">
        <v>10651</v>
      </c>
      <c r="C499" s="19" t="s">
        <v>16834</v>
      </c>
      <c r="D499" s="19" t="str">
        <f t="shared" si="7"/>
        <v>60472C</v>
      </c>
      <c r="E499" s="19" t="s">
        <v>12309</v>
      </c>
      <c r="F499" s="19" t="s">
        <v>10988</v>
      </c>
      <c r="G499" s="19" t="s">
        <v>612</v>
      </c>
      <c r="H499" s="19" t="s">
        <v>12307</v>
      </c>
      <c r="I499" s="1">
        <v>38716</v>
      </c>
      <c r="J499" s="19">
        <v>3.75</v>
      </c>
      <c r="K499" s="19" t="s">
        <v>243</v>
      </c>
      <c r="L499" s="1">
        <v>38603</v>
      </c>
      <c r="M499" s="19" t="s">
        <v>13113</v>
      </c>
      <c r="N499" s="19" t="s">
        <v>4861</v>
      </c>
      <c r="O499" s="19" t="s">
        <v>12935</v>
      </c>
    </row>
    <row r="500" spans="1:15">
      <c r="A500" s="19">
        <v>60473</v>
      </c>
      <c r="B500" s="19" t="s">
        <v>11748</v>
      </c>
      <c r="C500" s="19" t="s">
        <v>11573</v>
      </c>
      <c r="D500" s="19" t="str">
        <f t="shared" si="7"/>
        <v>60473A</v>
      </c>
      <c r="E500" s="19" t="s">
        <v>12313</v>
      </c>
      <c r="F500" s="19" t="s">
        <v>11573</v>
      </c>
      <c r="G500" s="19" t="s">
        <v>612</v>
      </c>
      <c r="H500" s="19" t="s">
        <v>12307</v>
      </c>
      <c r="I500" s="1">
        <v>32417</v>
      </c>
      <c r="J500" s="19">
        <v>12.5</v>
      </c>
      <c r="K500" s="19" t="s">
        <v>0</v>
      </c>
      <c r="L500" s="1">
        <v>38618</v>
      </c>
      <c r="M500" s="19" t="s">
        <v>16833</v>
      </c>
      <c r="N500" s="19" t="s">
        <v>16832</v>
      </c>
      <c r="O500" s="19" t="s">
        <v>12318</v>
      </c>
    </row>
    <row r="501" spans="1:15">
      <c r="A501" s="19">
        <v>60474</v>
      </c>
      <c r="B501" s="19" t="s">
        <v>10651</v>
      </c>
      <c r="C501" s="19" t="s">
        <v>16831</v>
      </c>
      <c r="D501" s="19" t="str">
        <f t="shared" si="7"/>
        <v>60474C</v>
      </c>
      <c r="E501" s="19" t="s">
        <v>12309</v>
      </c>
      <c r="F501" s="19" t="s">
        <v>10947</v>
      </c>
      <c r="G501" s="19" t="s">
        <v>612</v>
      </c>
      <c r="H501" s="19" t="s">
        <v>12307</v>
      </c>
      <c r="I501" s="1">
        <v>39417</v>
      </c>
      <c r="J501" s="19">
        <v>5</v>
      </c>
      <c r="K501" s="19" t="s">
        <v>73</v>
      </c>
      <c r="L501" s="1">
        <v>38565</v>
      </c>
      <c r="M501" s="19" t="s">
        <v>13113</v>
      </c>
      <c r="N501" s="19" t="s">
        <v>16820</v>
      </c>
      <c r="O501" s="19" t="s">
        <v>12935</v>
      </c>
    </row>
    <row r="502" spans="1:15">
      <c r="A502" s="19">
        <v>60475</v>
      </c>
      <c r="B502" s="19" t="s">
        <v>11748</v>
      </c>
      <c r="C502" s="19" t="s">
        <v>4471</v>
      </c>
      <c r="D502" s="19" t="str">
        <f t="shared" si="7"/>
        <v>60475A</v>
      </c>
      <c r="E502" s="19" t="s">
        <v>12313</v>
      </c>
      <c r="F502" s="19" t="s">
        <v>10981</v>
      </c>
      <c r="G502" s="19" t="s">
        <v>612</v>
      </c>
      <c r="H502" s="19" t="s">
        <v>12307</v>
      </c>
      <c r="I502" s="1">
        <v>40298</v>
      </c>
      <c r="J502" s="19">
        <v>5</v>
      </c>
      <c r="K502" s="19" t="s">
        <v>73</v>
      </c>
      <c r="L502" s="1">
        <v>38614</v>
      </c>
      <c r="M502" s="19" t="s">
        <v>13113</v>
      </c>
      <c r="N502" s="19" t="s">
        <v>16830</v>
      </c>
      <c r="O502" s="19" t="s">
        <v>12318</v>
      </c>
    </row>
    <row r="503" spans="1:15">
      <c r="A503" s="19">
        <v>60476</v>
      </c>
      <c r="B503" s="19" t="s">
        <v>10651</v>
      </c>
      <c r="C503" s="19" t="s">
        <v>16829</v>
      </c>
      <c r="D503" s="19" t="str">
        <f t="shared" si="7"/>
        <v>60476C</v>
      </c>
      <c r="E503" s="19" t="s">
        <v>12309</v>
      </c>
      <c r="F503" s="19" t="s">
        <v>11465</v>
      </c>
      <c r="G503" s="19" t="s">
        <v>612</v>
      </c>
      <c r="H503" s="19" t="s">
        <v>12307</v>
      </c>
      <c r="J503" s="19">
        <v>120</v>
      </c>
      <c r="K503" s="19" t="s">
        <v>3</v>
      </c>
      <c r="L503" s="1">
        <v>38614</v>
      </c>
      <c r="M503" s="19" t="s">
        <v>13113</v>
      </c>
      <c r="N503" s="19" t="s">
        <v>16828</v>
      </c>
      <c r="O503" s="19" t="s">
        <v>12577</v>
      </c>
    </row>
    <row r="504" spans="1:15">
      <c r="A504" s="19">
        <v>60477</v>
      </c>
      <c r="B504" s="19" t="s">
        <v>10651</v>
      </c>
      <c r="C504" s="19" t="s">
        <v>16827</v>
      </c>
      <c r="D504" s="19" t="str">
        <f t="shared" si="7"/>
        <v>60477C</v>
      </c>
      <c r="E504" s="19" t="s">
        <v>12309</v>
      </c>
      <c r="F504" s="19" t="s">
        <v>557</v>
      </c>
      <c r="G504" s="19" t="s">
        <v>719</v>
      </c>
      <c r="H504" s="19" t="s">
        <v>12307</v>
      </c>
      <c r="J504" s="19">
        <v>120</v>
      </c>
      <c r="K504" s="19" t="s">
        <v>3</v>
      </c>
      <c r="L504" s="1">
        <v>38614</v>
      </c>
      <c r="M504" s="19" t="s">
        <v>13113</v>
      </c>
      <c r="N504" s="19" t="s">
        <v>16826</v>
      </c>
      <c r="O504" s="19" t="s">
        <v>12577</v>
      </c>
    </row>
    <row r="505" spans="1:15">
      <c r="A505" s="19">
        <v>60478</v>
      </c>
      <c r="B505" s="19" t="s">
        <v>11748</v>
      </c>
      <c r="C505" s="19" t="s">
        <v>10611</v>
      </c>
      <c r="D505" s="19" t="str">
        <f t="shared" si="7"/>
        <v>60478A</v>
      </c>
      <c r="E505" s="19" t="s">
        <v>12313</v>
      </c>
      <c r="F505" s="19" t="s">
        <v>11490</v>
      </c>
      <c r="G505" s="19" t="s">
        <v>612</v>
      </c>
      <c r="H505" s="19" t="s">
        <v>12307</v>
      </c>
      <c r="I505" s="1">
        <v>36267</v>
      </c>
      <c r="J505" s="19">
        <v>11.7</v>
      </c>
      <c r="K505" s="19" t="s">
        <v>46</v>
      </c>
      <c r="L505" s="1">
        <v>38603</v>
      </c>
      <c r="M505" s="19" t="s">
        <v>16120</v>
      </c>
      <c r="N505" s="19" t="s">
        <v>10611</v>
      </c>
      <c r="O505" s="19" t="s">
        <v>12318</v>
      </c>
    </row>
    <row r="506" spans="1:15">
      <c r="A506" s="19">
        <v>60479</v>
      </c>
      <c r="B506" s="19" t="s">
        <v>11748</v>
      </c>
      <c r="C506" s="19" t="s">
        <v>4797</v>
      </c>
      <c r="D506" s="19" t="str">
        <f t="shared" si="7"/>
        <v>60479A</v>
      </c>
      <c r="E506" s="19" t="s">
        <v>12313</v>
      </c>
      <c r="F506" s="19" t="s">
        <v>10914</v>
      </c>
      <c r="G506" s="19" t="s">
        <v>612</v>
      </c>
      <c r="H506" s="19" t="s">
        <v>12307</v>
      </c>
      <c r="I506" s="1">
        <v>35916</v>
      </c>
      <c r="J506" s="19">
        <v>1.8</v>
      </c>
      <c r="K506" s="19" t="s">
        <v>46</v>
      </c>
      <c r="L506" s="1">
        <v>38603</v>
      </c>
      <c r="M506" s="19" t="s">
        <v>16825</v>
      </c>
      <c r="N506" s="19" t="s">
        <v>4797</v>
      </c>
      <c r="O506" s="19" t="s">
        <v>12318</v>
      </c>
    </row>
    <row r="507" spans="1:15">
      <c r="A507" s="19">
        <v>60480</v>
      </c>
      <c r="B507" s="19" t="s">
        <v>11748</v>
      </c>
      <c r="C507" s="19" t="s">
        <v>11</v>
      </c>
      <c r="D507" s="19" t="str">
        <f t="shared" si="7"/>
        <v>60480A</v>
      </c>
      <c r="E507" s="19" t="s">
        <v>12313</v>
      </c>
      <c r="F507" s="19" t="s">
        <v>11483</v>
      </c>
      <c r="G507" s="19" t="s">
        <v>612</v>
      </c>
      <c r="H507" s="19" t="s">
        <v>12307</v>
      </c>
      <c r="I507" s="1">
        <v>36130</v>
      </c>
      <c r="J507" s="19">
        <v>6</v>
      </c>
      <c r="K507" s="19" t="s">
        <v>46</v>
      </c>
      <c r="L507" s="1">
        <v>38616</v>
      </c>
      <c r="M507" s="19" t="s">
        <v>16120</v>
      </c>
      <c r="N507" s="19" t="s">
        <v>11</v>
      </c>
      <c r="O507" s="19" t="s">
        <v>12318</v>
      </c>
    </row>
    <row r="508" spans="1:15">
      <c r="A508" s="19">
        <v>60481</v>
      </c>
      <c r="B508" s="19" t="s">
        <v>11748</v>
      </c>
      <c r="C508" s="19" t="s">
        <v>16824</v>
      </c>
      <c r="D508" s="19" t="str">
        <f t="shared" si="7"/>
        <v>60481A</v>
      </c>
      <c r="E508" s="19" t="s">
        <v>12313</v>
      </c>
      <c r="F508" s="19" t="s">
        <v>10701</v>
      </c>
      <c r="G508" s="19" t="s">
        <v>612</v>
      </c>
      <c r="H508" s="19" t="s">
        <v>12307</v>
      </c>
      <c r="I508" s="1">
        <v>35622</v>
      </c>
      <c r="J508" s="19">
        <v>6.5</v>
      </c>
      <c r="K508" s="19" t="s">
        <v>46</v>
      </c>
      <c r="L508" s="1">
        <v>38616</v>
      </c>
      <c r="M508" s="19" t="s">
        <v>16120</v>
      </c>
      <c r="N508" s="19" t="s">
        <v>16822</v>
      </c>
      <c r="O508" s="19" t="s">
        <v>12318</v>
      </c>
    </row>
    <row r="509" spans="1:15">
      <c r="A509" s="19">
        <v>60482</v>
      </c>
      <c r="B509" s="19" t="s">
        <v>11748</v>
      </c>
      <c r="C509" s="19" t="s">
        <v>16823</v>
      </c>
      <c r="D509" s="19" t="str">
        <f t="shared" si="7"/>
        <v>60482A</v>
      </c>
      <c r="E509" s="19" t="s">
        <v>12313</v>
      </c>
      <c r="F509" s="19" t="s">
        <v>10701</v>
      </c>
      <c r="G509" s="19" t="s">
        <v>612</v>
      </c>
      <c r="H509" s="19" t="s">
        <v>12307</v>
      </c>
      <c r="I509" s="1">
        <v>36221</v>
      </c>
      <c r="J509" s="19">
        <v>3.8</v>
      </c>
      <c r="K509" s="19" t="s">
        <v>46</v>
      </c>
      <c r="L509" s="1">
        <v>38616</v>
      </c>
      <c r="M509" s="19" t="s">
        <v>16120</v>
      </c>
      <c r="N509" s="19" t="s">
        <v>16822</v>
      </c>
      <c r="O509" s="19" t="s">
        <v>12318</v>
      </c>
    </row>
    <row r="510" spans="1:15">
      <c r="A510" s="19">
        <v>60483</v>
      </c>
      <c r="B510" s="19" t="s">
        <v>10651</v>
      </c>
      <c r="C510" s="19" t="s">
        <v>16821</v>
      </c>
      <c r="D510" s="19" t="str">
        <f t="shared" si="7"/>
        <v>60483C</v>
      </c>
      <c r="E510" s="19" t="s">
        <v>12309</v>
      </c>
      <c r="F510" s="19" t="s">
        <v>16813</v>
      </c>
      <c r="G510" s="19" t="s">
        <v>612</v>
      </c>
      <c r="H510" s="19" t="s">
        <v>12307</v>
      </c>
      <c r="I510" s="1">
        <v>39417</v>
      </c>
      <c r="J510" s="19">
        <v>5</v>
      </c>
      <c r="K510" s="19" t="s">
        <v>73</v>
      </c>
      <c r="L510" s="1">
        <v>38565</v>
      </c>
      <c r="M510" s="19" t="s">
        <v>13113</v>
      </c>
      <c r="N510" s="19" t="s">
        <v>16820</v>
      </c>
      <c r="O510" s="19" t="s">
        <v>12935</v>
      </c>
    </row>
    <row r="511" spans="1:15">
      <c r="A511" s="19">
        <v>60484</v>
      </c>
      <c r="B511" s="19" t="s">
        <v>10651</v>
      </c>
      <c r="C511" s="19" t="s">
        <v>16819</v>
      </c>
      <c r="D511" s="19" t="str">
        <f t="shared" si="7"/>
        <v>60484C</v>
      </c>
      <c r="E511" s="19" t="s">
        <v>12309</v>
      </c>
      <c r="F511" s="19" t="s">
        <v>10686</v>
      </c>
      <c r="G511" s="19" t="s">
        <v>612</v>
      </c>
      <c r="H511" s="19" t="s">
        <v>12307</v>
      </c>
      <c r="I511" s="1">
        <v>39783</v>
      </c>
      <c r="J511" s="19">
        <v>200</v>
      </c>
      <c r="K511" s="19" t="s">
        <v>4</v>
      </c>
      <c r="L511" s="1">
        <v>38642</v>
      </c>
      <c r="M511" s="19" t="s">
        <v>13113</v>
      </c>
      <c r="N511" s="19" t="s">
        <v>16818</v>
      </c>
      <c r="O511" s="19" t="s">
        <v>12935</v>
      </c>
    </row>
    <row r="512" spans="1:15">
      <c r="A512" s="19">
        <v>60485</v>
      </c>
      <c r="B512" s="19" t="s">
        <v>11748</v>
      </c>
      <c r="C512" s="19" t="s">
        <v>16817</v>
      </c>
      <c r="D512" s="19" t="str">
        <f t="shared" si="7"/>
        <v>60485A</v>
      </c>
      <c r="E512" s="19" t="s">
        <v>12313</v>
      </c>
      <c r="F512" s="19" t="s">
        <v>16816</v>
      </c>
      <c r="G512" s="19" t="s">
        <v>612</v>
      </c>
      <c r="H512" s="19" t="s">
        <v>12307</v>
      </c>
      <c r="I512" s="1">
        <v>32599</v>
      </c>
      <c r="J512" s="19">
        <v>21.315999999999999</v>
      </c>
      <c r="K512" s="19" t="s">
        <v>46</v>
      </c>
      <c r="L512" s="1">
        <v>39288</v>
      </c>
      <c r="M512" s="19" t="s">
        <v>16120</v>
      </c>
      <c r="N512" s="19" t="s">
        <v>16815</v>
      </c>
      <c r="O512" s="19" t="s">
        <v>12318</v>
      </c>
    </row>
    <row r="513" spans="1:15">
      <c r="A513" s="19">
        <v>60486</v>
      </c>
      <c r="B513" s="19" t="s">
        <v>11748</v>
      </c>
      <c r="C513" s="19" t="s">
        <v>16814</v>
      </c>
      <c r="D513" s="19" t="str">
        <f t="shared" si="7"/>
        <v>60486A</v>
      </c>
      <c r="E513" s="19" t="s">
        <v>12313</v>
      </c>
      <c r="F513" s="19" t="s">
        <v>11528</v>
      </c>
      <c r="G513" s="19" t="s">
        <v>612</v>
      </c>
      <c r="H513" s="19" t="s">
        <v>12307</v>
      </c>
      <c r="I513" s="1">
        <v>38182</v>
      </c>
      <c r="J513" s="19">
        <v>3</v>
      </c>
      <c r="K513" s="19" t="s">
        <v>46</v>
      </c>
      <c r="L513" s="1">
        <v>38658</v>
      </c>
      <c r="M513" s="19" t="s">
        <v>16120</v>
      </c>
      <c r="N513" s="19" t="s">
        <v>16120</v>
      </c>
      <c r="O513" s="19" t="s">
        <v>12318</v>
      </c>
    </row>
    <row r="514" spans="1:15">
      <c r="A514" s="19">
        <v>60487</v>
      </c>
      <c r="B514" s="19" t="s">
        <v>11748</v>
      </c>
      <c r="C514" s="19" t="s">
        <v>1242</v>
      </c>
      <c r="D514" s="19" t="str">
        <f t="shared" ref="D514:D577" si="8">CONCATENATE(A514,B514)</f>
        <v>60487A</v>
      </c>
      <c r="E514" s="19" t="s">
        <v>12313</v>
      </c>
      <c r="F514" s="19" t="s">
        <v>16813</v>
      </c>
      <c r="G514" s="19" t="s">
        <v>612</v>
      </c>
      <c r="H514" s="19" t="s">
        <v>12307</v>
      </c>
      <c r="I514" s="1">
        <v>40962</v>
      </c>
      <c r="J514" s="19">
        <v>49</v>
      </c>
      <c r="K514" s="19" t="s">
        <v>4</v>
      </c>
      <c r="L514" s="1">
        <v>38661</v>
      </c>
      <c r="M514" s="19" t="s">
        <v>13113</v>
      </c>
      <c r="N514" s="19" t="s">
        <v>16812</v>
      </c>
      <c r="O514" s="19" t="s">
        <v>12318</v>
      </c>
    </row>
    <row r="515" spans="1:15">
      <c r="A515" s="19">
        <v>60488</v>
      </c>
      <c r="B515" s="19" t="s">
        <v>11748</v>
      </c>
      <c r="C515" s="19" t="s">
        <v>1525</v>
      </c>
      <c r="D515" s="19" t="str">
        <f t="shared" si="8"/>
        <v>60488A</v>
      </c>
      <c r="E515" s="19" t="s">
        <v>12313</v>
      </c>
      <c r="F515" s="19" t="s">
        <v>14957</v>
      </c>
      <c r="G515" s="19" t="s">
        <v>612</v>
      </c>
      <c r="H515" s="19" t="s">
        <v>12307</v>
      </c>
      <c r="I515" s="1">
        <v>38807</v>
      </c>
      <c r="J515" s="19">
        <v>150</v>
      </c>
      <c r="K515" s="19" t="s">
        <v>4</v>
      </c>
      <c r="L515" s="1">
        <v>38672</v>
      </c>
      <c r="M515" s="19" t="s">
        <v>12586</v>
      </c>
      <c r="N515" s="19" t="s">
        <v>14712</v>
      </c>
      <c r="O515" s="19" t="s">
        <v>12318</v>
      </c>
    </row>
    <row r="516" spans="1:15">
      <c r="A516" s="19">
        <v>60489</v>
      </c>
      <c r="B516" s="19" t="s">
        <v>11748</v>
      </c>
      <c r="C516" s="19" t="s">
        <v>4849</v>
      </c>
      <c r="D516" s="19" t="str">
        <f t="shared" si="8"/>
        <v>60489A</v>
      </c>
      <c r="E516" s="19" t="s">
        <v>12313</v>
      </c>
      <c r="F516" s="19" t="s">
        <v>10686</v>
      </c>
      <c r="G516" s="19" t="s">
        <v>612</v>
      </c>
      <c r="H516" s="19" t="s">
        <v>12307</v>
      </c>
      <c r="I516" s="1">
        <v>38346</v>
      </c>
      <c r="J516" s="19">
        <v>60</v>
      </c>
      <c r="K516" s="19" t="s">
        <v>4</v>
      </c>
      <c r="L516" s="1">
        <v>38758</v>
      </c>
      <c r="M516" s="19" t="s">
        <v>15220</v>
      </c>
      <c r="N516" s="19" t="s">
        <v>16811</v>
      </c>
      <c r="O516" s="19" t="s">
        <v>12318</v>
      </c>
    </row>
    <row r="517" spans="1:15">
      <c r="A517" s="19">
        <v>60490</v>
      </c>
      <c r="B517" s="19" t="s">
        <v>10651</v>
      </c>
      <c r="C517" s="19" t="s">
        <v>16809</v>
      </c>
      <c r="D517" s="19" t="str">
        <f t="shared" si="8"/>
        <v>60490C</v>
      </c>
      <c r="E517" s="19" t="s">
        <v>12309</v>
      </c>
      <c r="F517" s="19" t="s">
        <v>16810</v>
      </c>
      <c r="G517" s="19" t="s">
        <v>612</v>
      </c>
      <c r="H517" s="19" t="s">
        <v>12307</v>
      </c>
      <c r="I517" s="1">
        <v>39814</v>
      </c>
      <c r="J517" s="19">
        <v>53</v>
      </c>
      <c r="K517" s="19" t="s">
        <v>3</v>
      </c>
      <c r="L517" s="1">
        <v>38744</v>
      </c>
      <c r="M517" s="19" t="s">
        <v>13113</v>
      </c>
      <c r="N517" s="19" t="s">
        <v>16809</v>
      </c>
      <c r="O517" s="19" t="s">
        <v>12935</v>
      </c>
    </row>
    <row r="518" spans="1:15">
      <c r="A518" s="19">
        <v>60491</v>
      </c>
      <c r="B518" s="19" t="s">
        <v>10651</v>
      </c>
      <c r="C518" s="19" t="s">
        <v>16808</v>
      </c>
      <c r="D518" s="19" t="str">
        <f t="shared" si="8"/>
        <v>60491C</v>
      </c>
      <c r="E518" s="19" t="s">
        <v>12309</v>
      </c>
      <c r="F518" s="19" t="s">
        <v>12390</v>
      </c>
      <c r="G518" s="19" t="s">
        <v>612</v>
      </c>
      <c r="H518" s="19" t="s">
        <v>12307</v>
      </c>
      <c r="I518" s="1">
        <v>39600</v>
      </c>
      <c r="J518" s="19">
        <v>25</v>
      </c>
      <c r="K518" s="19" t="s">
        <v>0</v>
      </c>
      <c r="L518" s="1">
        <v>38770</v>
      </c>
      <c r="M518" s="19" t="s">
        <v>13113</v>
      </c>
      <c r="N518" s="19" t="s">
        <v>16807</v>
      </c>
      <c r="O518" s="19" t="s">
        <v>12935</v>
      </c>
    </row>
    <row r="519" spans="1:15">
      <c r="A519" s="19">
        <v>60492</v>
      </c>
      <c r="B519" s="19" t="s">
        <v>11748</v>
      </c>
      <c r="C519" s="19" t="s">
        <v>16806</v>
      </c>
      <c r="D519" s="19" t="str">
        <f t="shared" si="8"/>
        <v>60492A</v>
      </c>
      <c r="E519" s="19" t="s">
        <v>12313</v>
      </c>
      <c r="F519" s="19" t="s">
        <v>11577</v>
      </c>
      <c r="G519" s="19" t="s">
        <v>612</v>
      </c>
      <c r="H519" s="19" t="s">
        <v>12307</v>
      </c>
      <c r="I519" s="1">
        <v>30498</v>
      </c>
      <c r="J519" s="19">
        <v>7.5</v>
      </c>
      <c r="K519" s="19" t="s">
        <v>0</v>
      </c>
      <c r="L519" s="1">
        <v>38769</v>
      </c>
      <c r="M519" s="19" t="s">
        <v>13113</v>
      </c>
      <c r="N519" s="19" t="s">
        <v>11580</v>
      </c>
      <c r="O519" s="19" t="s">
        <v>12318</v>
      </c>
    </row>
    <row r="520" spans="1:15">
      <c r="A520" s="19">
        <v>60493</v>
      </c>
      <c r="B520" s="19" t="s">
        <v>10651</v>
      </c>
      <c r="C520" s="19" t="s">
        <v>16805</v>
      </c>
      <c r="D520" s="19" t="str">
        <f t="shared" si="8"/>
        <v>60493C</v>
      </c>
      <c r="E520" s="19" t="s">
        <v>12309</v>
      </c>
      <c r="F520" s="19" t="s">
        <v>16804</v>
      </c>
      <c r="G520" s="19" t="s">
        <v>14458</v>
      </c>
      <c r="H520" s="19" t="s">
        <v>12307</v>
      </c>
      <c r="I520" s="1">
        <v>43465</v>
      </c>
      <c r="J520" s="19">
        <v>15</v>
      </c>
      <c r="K520" s="19" t="s">
        <v>13196</v>
      </c>
      <c r="L520" s="1">
        <v>38775</v>
      </c>
      <c r="M520" s="19" t="s">
        <v>13113</v>
      </c>
      <c r="N520" s="19" t="s">
        <v>16803</v>
      </c>
      <c r="O520" s="19" t="s">
        <v>12318</v>
      </c>
    </row>
    <row r="521" spans="1:15">
      <c r="A521" s="19">
        <v>60494</v>
      </c>
      <c r="B521" s="19" t="s">
        <v>10651</v>
      </c>
      <c r="C521" s="19" t="s">
        <v>16802</v>
      </c>
      <c r="D521" s="19" t="str">
        <f t="shared" si="8"/>
        <v>60494C</v>
      </c>
      <c r="E521" s="19" t="s">
        <v>12309</v>
      </c>
      <c r="F521" s="19" t="s">
        <v>16801</v>
      </c>
      <c r="G521" s="19" t="s">
        <v>612</v>
      </c>
      <c r="H521" s="19" t="s">
        <v>12307</v>
      </c>
      <c r="I521" s="1">
        <v>44196</v>
      </c>
      <c r="J521" s="19">
        <v>20</v>
      </c>
      <c r="K521" s="19" t="s">
        <v>3</v>
      </c>
      <c r="L521" s="1">
        <v>38818</v>
      </c>
      <c r="M521" s="19" t="s">
        <v>13113</v>
      </c>
      <c r="N521" s="19" t="s">
        <v>16800</v>
      </c>
      <c r="O521" s="19" t="s">
        <v>12318</v>
      </c>
    </row>
    <row r="522" spans="1:15">
      <c r="A522" s="19">
        <v>60495</v>
      </c>
      <c r="B522" s="19" t="s">
        <v>11748</v>
      </c>
      <c r="C522" s="19" t="s">
        <v>16799</v>
      </c>
      <c r="D522" s="19" t="str">
        <f t="shared" si="8"/>
        <v>60495A</v>
      </c>
      <c r="E522" s="19" t="s">
        <v>12313</v>
      </c>
      <c r="F522" s="19" t="s">
        <v>16798</v>
      </c>
      <c r="G522" s="19" t="s">
        <v>1382</v>
      </c>
      <c r="H522" s="19" t="s">
        <v>12307</v>
      </c>
      <c r="I522" s="1">
        <v>30317</v>
      </c>
      <c r="J522" s="19">
        <v>57.9</v>
      </c>
      <c r="K522" s="19" t="s">
        <v>0</v>
      </c>
      <c r="L522" s="1">
        <v>41130</v>
      </c>
      <c r="M522" s="19" t="s">
        <v>16793</v>
      </c>
      <c r="N522" s="19" t="s">
        <v>16793</v>
      </c>
      <c r="O522" s="19" t="s">
        <v>12318</v>
      </c>
    </row>
    <row r="523" spans="1:15">
      <c r="A523" s="19">
        <v>60496</v>
      </c>
      <c r="B523" s="19" t="s">
        <v>11748</v>
      </c>
      <c r="C523" s="19" t="s">
        <v>4053</v>
      </c>
      <c r="D523" s="19" t="str">
        <f t="shared" si="8"/>
        <v>60496A</v>
      </c>
      <c r="E523" s="19" t="s">
        <v>12313</v>
      </c>
      <c r="F523" s="19" t="s">
        <v>16794</v>
      </c>
      <c r="G523" s="19" t="s">
        <v>1382</v>
      </c>
      <c r="H523" s="19" t="s">
        <v>12307</v>
      </c>
      <c r="I523" s="19" t="s">
        <v>16797</v>
      </c>
      <c r="J523" s="19">
        <v>14.8</v>
      </c>
      <c r="K523" s="19" t="s">
        <v>13196</v>
      </c>
      <c r="L523" s="1">
        <v>41130</v>
      </c>
      <c r="M523" s="19" t="s">
        <v>16793</v>
      </c>
      <c r="N523" s="19" t="s">
        <v>16793</v>
      </c>
      <c r="O523" s="19" t="s">
        <v>12318</v>
      </c>
    </row>
    <row r="524" spans="1:15">
      <c r="A524" s="19">
        <v>60497</v>
      </c>
      <c r="B524" s="19" t="s">
        <v>11748</v>
      </c>
      <c r="C524" s="19" t="s">
        <v>4054</v>
      </c>
      <c r="D524" s="19" t="str">
        <f t="shared" si="8"/>
        <v>60497A</v>
      </c>
      <c r="E524" s="19" t="s">
        <v>12313</v>
      </c>
      <c r="F524" s="19" t="s">
        <v>16794</v>
      </c>
      <c r="G524" s="19" t="s">
        <v>1382</v>
      </c>
      <c r="H524" s="19" t="s">
        <v>12307</v>
      </c>
      <c r="I524" s="1">
        <v>3835</v>
      </c>
      <c r="J524" s="19">
        <v>37.6</v>
      </c>
      <c r="K524" s="19" t="s">
        <v>16796</v>
      </c>
      <c r="L524" s="1">
        <v>41130</v>
      </c>
      <c r="M524" s="19" t="s">
        <v>16793</v>
      </c>
      <c r="N524" s="19" t="s">
        <v>16793</v>
      </c>
      <c r="O524" s="19" t="s">
        <v>12318</v>
      </c>
    </row>
    <row r="525" spans="1:15">
      <c r="A525" s="19">
        <v>60498</v>
      </c>
      <c r="B525" s="19" t="s">
        <v>11748</v>
      </c>
      <c r="C525" s="19" t="s">
        <v>4060</v>
      </c>
      <c r="D525" s="19" t="str">
        <f t="shared" si="8"/>
        <v>60498A</v>
      </c>
      <c r="E525" s="19" t="s">
        <v>12313</v>
      </c>
      <c r="F525" s="19" t="s">
        <v>16795</v>
      </c>
      <c r="G525" s="19" t="s">
        <v>580</v>
      </c>
      <c r="H525" s="19" t="s">
        <v>12307</v>
      </c>
      <c r="I525" s="1">
        <v>2527</v>
      </c>
      <c r="J525" s="19">
        <v>14.5</v>
      </c>
      <c r="K525" s="19" t="s">
        <v>13196</v>
      </c>
      <c r="L525" s="1">
        <v>41130</v>
      </c>
      <c r="M525" s="19" t="s">
        <v>16793</v>
      </c>
      <c r="N525" s="19" t="s">
        <v>16793</v>
      </c>
      <c r="O525" s="19" t="s">
        <v>12318</v>
      </c>
    </row>
    <row r="526" spans="1:15">
      <c r="A526" s="19">
        <v>60499</v>
      </c>
      <c r="B526" s="19" t="s">
        <v>11748</v>
      </c>
      <c r="C526" s="19" t="s">
        <v>4068</v>
      </c>
      <c r="D526" s="19" t="str">
        <f t="shared" si="8"/>
        <v>60499A</v>
      </c>
      <c r="E526" s="19" t="s">
        <v>12313</v>
      </c>
      <c r="F526" s="19" t="s">
        <v>16794</v>
      </c>
      <c r="G526" s="19" t="s">
        <v>1382</v>
      </c>
      <c r="H526" s="19" t="s">
        <v>12307</v>
      </c>
      <c r="I526" s="1">
        <v>8127</v>
      </c>
      <c r="J526" s="19">
        <v>10.199999999999999</v>
      </c>
      <c r="K526" s="19" t="s">
        <v>13196</v>
      </c>
      <c r="L526" s="1">
        <v>41130</v>
      </c>
      <c r="M526" s="19" t="s">
        <v>16793</v>
      </c>
      <c r="N526" s="19" t="s">
        <v>16793</v>
      </c>
      <c r="O526" s="19" t="s">
        <v>12318</v>
      </c>
    </row>
    <row r="527" spans="1:15">
      <c r="A527" s="19">
        <v>60500</v>
      </c>
      <c r="B527" s="19" t="s">
        <v>10651</v>
      </c>
      <c r="C527" s="19" t="s">
        <v>16792</v>
      </c>
      <c r="D527" s="19" t="str">
        <f t="shared" si="8"/>
        <v>60500C</v>
      </c>
      <c r="E527" s="19" t="s">
        <v>12309</v>
      </c>
      <c r="F527" s="19" t="s">
        <v>16791</v>
      </c>
      <c r="G527" s="19" t="s">
        <v>859</v>
      </c>
      <c r="H527" s="19" t="s">
        <v>12307</v>
      </c>
      <c r="I527" s="1">
        <v>41609</v>
      </c>
      <c r="J527" s="19">
        <v>120</v>
      </c>
      <c r="K527" s="19" t="s">
        <v>3</v>
      </c>
      <c r="L527" s="1">
        <v>40133</v>
      </c>
      <c r="M527" s="19" t="s">
        <v>13113</v>
      </c>
      <c r="N527" s="19" t="s">
        <v>16790</v>
      </c>
      <c r="O527" s="19" t="s">
        <v>12935</v>
      </c>
    </row>
    <row r="528" spans="1:15">
      <c r="A528" s="19">
        <v>60501</v>
      </c>
      <c r="B528" s="19" t="s">
        <v>11748</v>
      </c>
      <c r="C528" s="19" t="s">
        <v>5187</v>
      </c>
      <c r="D528" s="19" t="str">
        <f t="shared" si="8"/>
        <v>60501A</v>
      </c>
      <c r="E528" s="19" t="s">
        <v>12313</v>
      </c>
      <c r="F528" s="19" t="s">
        <v>11465</v>
      </c>
      <c r="G528" s="19" t="s">
        <v>612</v>
      </c>
      <c r="H528" s="19" t="s">
        <v>12307</v>
      </c>
      <c r="I528" s="1">
        <v>40515</v>
      </c>
      <c r="J528" s="19">
        <v>10</v>
      </c>
      <c r="K528" s="19" t="s">
        <v>0</v>
      </c>
      <c r="L528" s="1">
        <v>38863</v>
      </c>
      <c r="M528" s="19" t="s">
        <v>5188</v>
      </c>
      <c r="N528" s="19" t="s">
        <v>5188</v>
      </c>
      <c r="O528" s="19" t="s">
        <v>12318</v>
      </c>
    </row>
    <row r="529" spans="1:15">
      <c r="A529" s="19">
        <v>60502</v>
      </c>
      <c r="B529" s="19" t="s">
        <v>11748</v>
      </c>
      <c r="C529" s="19" t="s">
        <v>9771</v>
      </c>
      <c r="D529" s="19" t="str">
        <f t="shared" si="8"/>
        <v>60502A</v>
      </c>
      <c r="E529" s="19" t="s">
        <v>12313</v>
      </c>
      <c r="F529" s="19" t="s">
        <v>11069</v>
      </c>
      <c r="G529" s="19" t="s">
        <v>612</v>
      </c>
      <c r="H529" s="19" t="s">
        <v>12307</v>
      </c>
      <c r="I529" s="1">
        <v>31045</v>
      </c>
      <c r="J529" s="19">
        <v>1.3</v>
      </c>
      <c r="K529" s="19" t="s">
        <v>13196</v>
      </c>
      <c r="L529" s="1">
        <v>38783</v>
      </c>
      <c r="M529" s="19" t="s">
        <v>13113</v>
      </c>
      <c r="N529" s="19" t="s">
        <v>16789</v>
      </c>
      <c r="O529" s="19" t="s">
        <v>12318</v>
      </c>
    </row>
    <row r="530" spans="1:15">
      <c r="A530" s="19">
        <v>60503</v>
      </c>
      <c r="B530" s="19" t="s">
        <v>10651</v>
      </c>
      <c r="C530" s="19" t="s">
        <v>16788</v>
      </c>
      <c r="D530" s="19" t="str">
        <f t="shared" si="8"/>
        <v>60503C</v>
      </c>
      <c r="E530" s="19" t="s">
        <v>12309</v>
      </c>
      <c r="F530" s="19" t="s">
        <v>10701</v>
      </c>
      <c r="G530" s="19" t="s">
        <v>612</v>
      </c>
      <c r="H530" s="19" t="s">
        <v>12307</v>
      </c>
      <c r="I530" s="1">
        <v>39783</v>
      </c>
      <c r="J530" s="19">
        <v>27</v>
      </c>
      <c r="K530" s="19" t="s">
        <v>0</v>
      </c>
      <c r="L530" s="1">
        <v>38894</v>
      </c>
      <c r="M530" s="19" t="s">
        <v>13113</v>
      </c>
      <c r="N530" s="19" t="s">
        <v>16788</v>
      </c>
      <c r="O530" s="19" t="s">
        <v>12935</v>
      </c>
    </row>
    <row r="531" spans="1:15">
      <c r="A531" s="19">
        <v>60504</v>
      </c>
      <c r="B531" s="19" t="s">
        <v>10651</v>
      </c>
      <c r="C531" s="19" t="s">
        <v>16787</v>
      </c>
      <c r="D531" s="19" t="str">
        <f t="shared" si="8"/>
        <v>60504C</v>
      </c>
      <c r="E531" s="19" t="s">
        <v>12309</v>
      </c>
      <c r="F531" s="19" t="s">
        <v>10960</v>
      </c>
      <c r="G531" s="19" t="s">
        <v>612</v>
      </c>
      <c r="H531" s="19" t="s">
        <v>12307</v>
      </c>
      <c r="I531" s="1">
        <v>40544</v>
      </c>
      <c r="J531" s="19">
        <v>850</v>
      </c>
      <c r="K531" s="19" t="s">
        <v>13550</v>
      </c>
      <c r="L531" s="1">
        <v>40051</v>
      </c>
      <c r="M531" s="19" t="s">
        <v>13113</v>
      </c>
      <c r="N531" s="19" t="s">
        <v>16786</v>
      </c>
      <c r="O531" s="19" t="s">
        <v>12935</v>
      </c>
    </row>
    <row r="532" spans="1:15">
      <c r="A532" s="19">
        <v>60505</v>
      </c>
      <c r="B532" s="19" t="s">
        <v>11748</v>
      </c>
      <c r="C532" s="19" t="s">
        <v>16785</v>
      </c>
      <c r="D532" s="19" t="str">
        <f t="shared" si="8"/>
        <v>60505A</v>
      </c>
      <c r="E532" s="19" t="s">
        <v>12313</v>
      </c>
      <c r="F532" s="19" t="s">
        <v>11023</v>
      </c>
      <c r="G532" s="19" t="s">
        <v>612</v>
      </c>
      <c r="H532" s="19" t="s">
        <v>12307</v>
      </c>
      <c r="I532" s="1">
        <v>37732</v>
      </c>
      <c r="J532" s="19">
        <v>2.5</v>
      </c>
      <c r="K532" s="19" t="s">
        <v>46</v>
      </c>
      <c r="L532" s="1">
        <v>38895</v>
      </c>
      <c r="M532" s="19" t="s">
        <v>16120</v>
      </c>
      <c r="N532" s="19" t="s">
        <v>16784</v>
      </c>
      <c r="O532" s="19" t="s">
        <v>12318</v>
      </c>
    </row>
    <row r="533" spans="1:15">
      <c r="A533" s="19">
        <v>60506</v>
      </c>
      <c r="B533" s="19" t="s">
        <v>11748</v>
      </c>
      <c r="C533" s="19" t="s">
        <v>16783</v>
      </c>
      <c r="D533" s="19" t="str">
        <f t="shared" si="8"/>
        <v>60506A</v>
      </c>
      <c r="E533" s="19" t="s">
        <v>12313</v>
      </c>
      <c r="F533" s="19" t="s">
        <v>13245</v>
      </c>
      <c r="G533" s="19" t="s">
        <v>612</v>
      </c>
      <c r="H533" s="19" t="s">
        <v>12307</v>
      </c>
      <c r="I533" s="1">
        <v>37819</v>
      </c>
      <c r="J533" s="19">
        <v>2.5</v>
      </c>
      <c r="K533" s="19" t="s">
        <v>46</v>
      </c>
      <c r="L533" s="1">
        <v>38895</v>
      </c>
      <c r="M533" s="19" t="s">
        <v>16120</v>
      </c>
      <c r="N533" s="19" t="s">
        <v>16782</v>
      </c>
      <c r="O533" s="19" t="s">
        <v>12318</v>
      </c>
    </row>
    <row r="534" spans="1:15">
      <c r="A534" s="19">
        <v>60507</v>
      </c>
      <c r="B534" s="19" t="s">
        <v>11748</v>
      </c>
      <c r="C534" s="19" t="s">
        <v>16781</v>
      </c>
      <c r="D534" s="19" t="str">
        <f t="shared" si="8"/>
        <v>60507A</v>
      </c>
      <c r="E534" s="19" t="s">
        <v>12313</v>
      </c>
      <c r="F534" s="19" t="s">
        <v>16779</v>
      </c>
      <c r="G534" s="19" t="s">
        <v>719</v>
      </c>
      <c r="H534" s="19" t="s">
        <v>12307</v>
      </c>
      <c r="I534" s="1">
        <v>19511</v>
      </c>
      <c r="J534" s="19">
        <v>15</v>
      </c>
      <c r="K534" s="19" t="s">
        <v>13196</v>
      </c>
      <c r="L534" s="1">
        <v>38917</v>
      </c>
      <c r="M534" s="19" t="s">
        <v>43</v>
      </c>
      <c r="N534" s="19" t="s">
        <v>43</v>
      </c>
      <c r="O534" s="19" t="s">
        <v>12318</v>
      </c>
    </row>
    <row r="535" spans="1:15">
      <c r="A535" s="19">
        <v>60508</v>
      </c>
      <c r="B535" s="19" t="s">
        <v>11748</v>
      </c>
      <c r="C535" s="19" t="s">
        <v>16780</v>
      </c>
      <c r="D535" s="19" t="str">
        <f t="shared" si="8"/>
        <v>60508A</v>
      </c>
      <c r="E535" s="19" t="s">
        <v>12313</v>
      </c>
      <c r="F535" s="19" t="s">
        <v>16779</v>
      </c>
      <c r="G535" s="19" t="s">
        <v>719</v>
      </c>
      <c r="H535" s="19" t="s">
        <v>12307</v>
      </c>
      <c r="I535" s="1">
        <v>19664</v>
      </c>
      <c r="J535" s="19">
        <v>26</v>
      </c>
      <c r="K535" s="19" t="s">
        <v>13196</v>
      </c>
      <c r="L535" s="1">
        <v>38917</v>
      </c>
      <c r="M535" s="19" t="s">
        <v>43</v>
      </c>
      <c r="N535" s="19" t="s">
        <v>43</v>
      </c>
      <c r="O535" s="19" t="s">
        <v>12318</v>
      </c>
    </row>
    <row r="536" spans="1:15">
      <c r="A536" s="19">
        <v>60509</v>
      </c>
      <c r="B536" s="19" t="s">
        <v>11748</v>
      </c>
      <c r="C536" s="19" t="s">
        <v>560</v>
      </c>
      <c r="D536" s="19" t="str">
        <f t="shared" si="8"/>
        <v>60509A</v>
      </c>
      <c r="E536" s="19" t="s">
        <v>12313</v>
      </c>
      <c r="F536" s="19" t="s">
        <v>560</v>
      </c>
      <c r="G536" s="19" t="s">
        <v>719</v>
      </c>
      <c r="H536" s="19" t="s">
        <v>12307</v>
      </c>
      <c r="I536" s="1">
        <v>21125</v>
      </c>
      <c r="J536" s="19">
        <v>2.8</v>
      </c>
      <c r="K536" s="19" t="s">
        <v>12609</v>
      </c>
      <c r="L536" s="1">
        <v>38917</v>
      </c>
      <c r="M536" s="19" t="s">
        <v>43</v>
      </c>
      <c r="N536" s="19" t="s">
        <v>43</v>
      </c>
      <c r="O536" s="19" t="s">
        <v>12318</v>
      </c>
    </row>
    <row r="537" spans="1:15">
      <c r="A537" s="19">
        <v>60510</v>
      </c>
      <c r="B537" s="19" t="s">
        <v>10651</v>
      </c>
      <c r="C537" s="19" t="s">
        <v>16778</v>
      </c>
      <c r="D537" s="19" t="str">
        <f t="shared" si="8"/>
        <v>60510C</v>
      </c>
      <c r="E537" s="19" t="s">
        <v>12309</v>
      </c>
      <c r="F537" s="19" t="s">
        <v>16777</v>
      </c>
      <c r="G537" s="19" t="s">
        <v>719</v>
      </c>
      <c r="H537" s="19" t="s">
        <v>12307</v>
      </c>
      <c r="I537" s="1">
        <v>41061</v>
      </c>
      <c r="J537" s="19">
        <v>41</v>
      </c>
      <c r="K537" s="19" t="s">
        <v>0</v>
      </c>
      <c r="L537" s="1">
        <v>38895</v>
      </c>
      <c r="M537" s="19" t="s">
        <v>13113</v>
      </c>
      <c r="N537" s="19" t="s">
        <v>5188</v>
      </c>
      <c r="O537" s="19" t="s">
        <v>12577</v>
      </c>
    </row>
    <row r="538" spans="1:15">
      <c r="A538" s="19">
        <v>60511</v>
      </c>
      <c r="B538" s="19" t="s">
        <v>10651</v>
      </c>
      <c r="C538" s="19" t="s">
        <v>16776</v>
      </c>
      <c r="D538" s="19" t="str">
        <f t="shared" si="8"/>
        <v>60511C</v>
      </c>
      <c r="E538" s="19" t="s">
        <v>12309</v>
      </c>
      <c r="F538" s="19" t="s">
        <v>11183</v>
      </c>
      <c r="G538" s="19" t="s">
        <v>612</v>
      </c>
      <c r="H538" s="19" t="s">
        <v>12307</v>
      </c>
      <c r="I538" s="1">
        <v>40148</v>
      </c>
      <c r="J538" s="19">
        <v>200</v>
      </c>
      <c r="K538" s="19" t="s">
        <v>4</v>
      </c>
      <c r="L538" s="1">
        <v>38924</v>
      </c>
      <c r="M538" s="19" t="s">
        <v>13113</v>
      </c>
      <c r="N538" s="19" t="s">
        <v>16775</v>
      </c>
      <c r="O538" s="19" t="s">
        <v>12935</v>
      </c>
    </row>
    <row r="539" spans="1:15">
      <c r="A539" s="19">
        <v>60512</v>
      </c>
      <c r="B539" s="19" t="s">
        <v>10651</v>
      </c>
      <c r="C539" s="19" t="s">
        <v>16774</v>
      </c>
      <c r="D539" s="19" t="str">
        <f t="shared" si="8"/>
        <v>60512C</v>
      </c>
      <c r="E539" s="19" t="s">
        <v>12309</v>
      </c>
      <c r="F539" s="19" t="s">
        <v>10842</v>
      </c>
      <c r="G539" s="19" t="s">
        <v>612</v>
      </c>
      <c r="H539" s="19" t="s">
        <v>12307</v>
      </c>
      <c r="I539" s="1">
        <v>40087</v>
      </c>
      <c r="J539" s="19">
        <v>1</v>
      </c>
      <c r="K539" s="19" t="s">
        <v>73</v>
      </c>
      <c r="L539" s="1">
        <v>38932</v>
      </c>
      <c r="M539" s="19" t="s">
        <v>13113</v>
      </c>
      <c r="N539" s="19" t="s">
        <v>16773</v>
      </c>
      <c r="O539" s="19" t="s">
        <v>12935</v>
      </c>
    </row>
    <row r="540" spans="1:15">
      <c r="A540" s="19">
        <v>60513</v>
      </c>
      <c r="B540" s="19" t="s">
        <v>11748</v>
      </c>
      <c r="C540" s="19" t="s">
        <v>465</v>
      </c>
      <c r="D540" s="19" t="str">
        <f t="shared" si="8"/>
        <v>60513A</v>
      </c>
      <c r="E540" s="19" t="s">
        <v>12313</v>
      </c>
      <c r="F540" s="19" t="s">
        <v>16771</v>
      </c>
      <c r="G540" s="19" t="s">
        <v>719</v>
      </c>
      <c r="H540" s="19" t="s">
        <v>12307</v>
      </c>
      <c r="I540" s="1">
        <v>19146</v>
      </c>
      <c r="J540" s="19">
        <v>11</v>
      </c>
      <c r="K540" s="19" t="s">
        <v>13196</v>
      </c>
      <c r="L540" s="1">
        <v>39006</v>
      </c>
      <c r="M540" s="19" t="s">
        <v>43</v>
      </c>
      <c r="N540" s="19" t="s">
        <v>43</v>
      </c>
      <c r="O540" s="19" t="s">
        <v>12318</v>
      </c>
    </row>
    <row r="541" spans="1:15">
      <c r="A541" s="19">
        <v>60514</v>
      </c>
      <c r="B541" s="19" t="s">
        <v>11748</v>
      </c>
      <c r="C541" s="19" t="s">
        <v>16772</v>
      </c>
      <c r="D541" s="19" t="str">
        <f t="shared" si="8"/>
        <v>60514A</v>
      </c>
      <c r="E541" s="19" t="s">
        <v>12313</v>
      </c>
      <c r="F541" s="19" t="s">
        <v>16748</v>
      </c>
      <c r="G541" s="19" t="s">
        <v>719</v>
      </c>
      <c r="H541" s="19" t="s">
        <v>12307</v>
      </c>
      <c r="I541" s="1">
        <v>11780</v>
      </c>
      <c r="J541" s="19">
        <v>7.2</v>
      </c>
      <c r="K541" s="19" t="s">
        <v>13196</v>
      </c>
      <c r="L541" s="1">
        <v>38917</v>
      </c>
      <c r="M541" s="19" t="s">
        <v>43</v>
      </c>
      <c r="N541" s="19" t="s">
        <v>43</v>
      </c>
      <c r="O541" s="19" t="s">
        <v>12318</v>
      </c>
    </row>
    <row r="542" spans="1:15">
      <c r="A542" s="19">
        <v>60515</v>
      </c>
      <c r="B542" s="19" t="s">
        <v>11748</v>
      </c>
      <c r="C542" s="19" t="s">
        <v>469</v>
      </c>
      <c r="D542" s="19" t="str">
        <f t="shared" si="8"/>
        <v>60515A</v>
      </c>
      <c r="E542" s="19" t="s">
        <v>12313</v>
      </c>
      <c r="F542" s="19" t="s">
        <v>16771</v>
      </c>
      <c r="G542" s="19" t="s">
        <v>719</v>
      </c>
      <c r="H542" s="19" t="s">
        <v>12307</v>
      </c>
      <c r="I542" s="1">
        <v>18810</v>
      </c>
      <c r="J542" s="19">
        <v>18</v>
      </c>
      <c r="K542" s="19" t="s">
        <v>13196</v>
      </c>
      <c r="L542" s="1">
        <v>38917</v>
      </c>
      <c r="M542" s="19" t="s">
        <v>43</v>
      </c>
      <c r="N542" s="19" t="s">
        <v>43</v>
      </c>
      <c r="O542" s="19" t="s">
        <v>12318</v>
      </c>
    </row>
    <row r="543" spans="1:15">
      <c r="A543" s="19">
        <v>60516</v>
      </c>
      <c r="B543" s="19" t="s">
        <v>11748</v>
      </c>
      <c r="C543" s="19" t="s">
        <v>470</v>
      </c>
      <c r="D543" s="19" t="str">
        <f t="shared" si="8"/>
        <v>60516A</v>
      </c>
      <c r="E543" s="19" t="s">
        <v>12313</v>
      </c>
      <c r="F543" s="19" t="s">
        <v>16771</v>
      </c>
      <c r="G543" s="19" t="s">
        <v>719</v>
      </c>
      <c r="H543" s="19" t="s">
        <v>12307</v>
      </c>
      <c r="I543" s="1">
        <v>19054</v>
      </c>
      <c r="J543" s="19">
        <v>11</v>
      </c>
      <c r="K543" s="19" t="s">
        <v>13196</v>
      </c>
      <c r="L543" s="1">
        <v>38917</v>
      </c>
      <c r="M543" s="19" t="s">
        <v>43</v>
      </c>
      <c r="N543" s="19" t="s">
        <v>43</v>
      </c>
      <c r="O543" s="19" t="s">
        <v>12318</v>
      </c>
    </row>
    <row r="544" spans="1:15">
      <c r="A544" s="19">
        <v>60517</v>
      </c>
      <c r="B544" s="19" t="s">
        <v>11748</v>
      </c>
      <c r="C544" s="19" t="s">
        <v>575</v>
      </c>
      <c r="D544" s="19" t="str">
        <f t="shared" si="8"/>
        <v>60517A</v>
      </c>
      <c r="E544" s="19" t="s">
        <v>12313</v>
      </c>
      <c r="F544" s="19" t="s">
        <v>16770</v>
      </c>
      <c r="G544" s="19" t="s">
        <v>719</v>
      </c>
      <c r="H544" s="19" t="s">
        <v>12307</v>
      </c>
      <c r="I544" s="1">
        <v>17899</v>
      </c>
      <c r="J544" s="19">
        <v>1.1000000000000001</v>
      </c>
      <c r="K544" s="19" t="s">
        <v>13196</v>
      </c>
      <c r="L544" s="1">
        <v>38917</v>
      </c>
      <c r="M544" s="19" t="s">
        <v>43</v>
      </c>
      <c r="N544" s="19" t="s">
        <v>43</v>
      </c>
      <c r="O544" s="19" t="s">
        <v>12318</v>
      </c>
    </row>
    <row r="545" spans="1:15">
      <c r="A545" s="19">
        <v>60518</v>
      </c>
      <c r="B545" s="19" t="s">
        <v>10651</v>
      </c>
      <c r="C545" s="19" t="s">
        <v>16769</v>
      </c>
      <c r="D545" s="19" t="str">
        <f t="shared" si="8"/>
        <v>60518C</v>
      </c>
      <c r="E545" s="19" t="s">
        <v>12309</v>
      </c>
      <c r="F545" s="19" t="s">
        <v>10675</v>
      </c>
      <c r="G545" s="19" t="s">
        <v>15908</v>
      </c>
      <c r="H545" s="19" t="s">
        <v>944</v>
      </c>
      <c r="I545" s="1">
        <v>40817</v>
      </c>
      <c r="J545" s="19">
        <v>500</v>
      </c>
      <c r="K545" s="19" t="s">
        <v>4</v>
      </c>
      <c r="L545" s="1">
        <v>38989</v>
      </c>
      <c r="M545" s="19" t="s">
        <v>13113</v>
      </c>
      <c r="N545" s="19" t="s">
        <v>16768</v>
      </c>
      <c r="O545" s="19" t="s">
        <v>12935</v>
      </c>
    </row>
    <row r="546" spans="1:15">
      <c r="A546" s="19">
        <v>60519</v>
      </c>
      <c r="B546" s="19" t="s">
        <v>11748</v>
      </c>
      <c r="C546" s="19" t="s">
        <v>16767</v>
      </c>
      <c r="D546" s="19" t="str">
        <f t="shared" si="8"/>
        <v>60519A</v>
      </c>
      <c r="E546" s="19" t="s">
        <v>12313</v>
      </c>
      <c r="F546" s="19" t="s">
        <v>10675</v>
      </c>
      <c r="G546" s="19" t="s">
        <v>15908</v>
      </c>
      <c r="H546" s="19" t="s">
        <v>944</v>
      </c>
      <c r="I546" s="1">
        <v>42160</v>
      </c>
      <c r="J546" s="19">
        <v>155.1</v>
      </c>
      <c r="K546" s="19" t="s">
        <v>4</v>
      </c>
      <c r="L546" s="1">
        <v>38971</v>
      </c>
      <c r="M546" s="19" t="s">
        <v>16766</v>
      </c>
      <c r="N546" s="19" t="s">
        <v>16765</v>
      </c>
      <c r="O546" s="19" t="s">
        <v>12318</v>
      </c>
    </row>
    <row r="547" spans="1:15">
      <c r="A547" s="19">
        <v>60520</v>
      </c>
      <c r="B547" s="19" t="s">
        <v>11748</v>
      </c>
      <c r="C547" s="19" t="s">
        <v>16764</v>
      </c>
      <c r="D547" s="19" t="str">
        <f t="shared" si="8"/>
        <v>60520A</v>
      </c>
      <c r="E547" s="19" t="s">
        <v>12313</v>
      </c>
      <c r="F547" s="19" t="s">
        <v>10864</v>
      </c>
      <c r="G547" s="19" t="s">
        <v>612</v>
      </c>
      <c r="H547" s="19" t="s">
        <v>12307</v>
      </c>
      <c r="I547" s="1">
        <v>14611</v>
      </c>
      <c r="J547" s="19">
        <v>1.4</v>
      </c>
      <c r="K547" s="19" t="s">
        <v>12609</v>
      </c>
      <c r="L547" s="1">
        <v>38825</v>
      </c>
      <c r="M547" s="19" t="s">
        <v>16762</v>
      </c>
      <c r="N547" s="19" t="s">
        <v>16762</v>
      </c>
      <c r="O547" s="19" t="s">
        <v>12318</v>
      </c>
    </row>
    <row r="548" spans="1:15">
      <c r="A548" s="19">
        <v>60521</v>
      </c>
      <c r="B548" s="19" t="s">
        <v>11748</v>
      </c>
      <c r="C548" s="19" t="s">
        <v>16763</v>
      </c>
      <c r="D548" s="19" t="str">
        <f t="shared" si="8"/>
        <v>60521A</v>
      </c>
      <c r="E548" s="19" t="s">
        <v>12313</v>
      </c>
      <c r="F548" s="19" t="s">
        <v>5574</v>
      </c>
      <c r="G548" s="19" t="s">
        <v>612</v>
      </c>
      <c r="H548" s="19" t="s">
        <v>12307</v>
      </c>
      <c r="I548" s="1">
        <v>19725</v>
      </c>
      <c r="J548" s="19">
        <v>3.6</v>
      </c>
      <c r="K548" s="19" t="s">
        <v>12609</v>
      </c>
      <c r="L548" s="1">
        <v>38826</v>
      </c>
      <c r="M548" s="19" t="s">
        <v>16762</v>
      </c>
      <c r="N548" s="19" t="s">
        <v>16762</v>
      </c>
      <c r="O548" s="19" t="s">
        <v>12318</v>
      </c>
    </row>
    <row r="549" spans="1:15">
      <c r="A549" s="19">
        <v>60522</v>
      </c>
      <c r="B549" s="19" t="s">
        <v>11748</v>
      </c>
      <c r="C549" s="19" t="s">
        <v>557</v>
      </c>
      <c r="D549" s="19" t="str">
        <f t="shared" si="8"/>
        <v>60522A</v>
      </c>
      <c r="E549" s="19" t="s">
        <v>12313</v>
      </c>
      <c r="F549" s="19" t="s">
        <v>557</v>
      </c>
      <c r="G549" s="19" t="s">
        <v>719</v>
      </c>
      <c r="H549" s="19" t="s">
        <v>12307</v>
      </c>
      <c r="I549" s="1">
        <v>4750</v>
      </c>
      <c r="J549" s="19">
        <v>1.1000000000000001</v>
      </c>
      <c r="K549" s="19" t="s">
        <v>13196</v>
      </c>
      <c r="L549" s="1">
        <v>39009</v>
      </c>
      <c r="M549" s="19" t="s">
        <v>43</v>
      </c>
      <c r="N549" s="19" t="s">
        <v>43</v>
      </c>
      <c r="O549" s="19" t="s">
        <v>12318</v>
      </c>
    </row>
    <row r="550" spans="1:15">
      <c r="A550" s="19">
        <v>60523</v>
      </c>
      <c r="B550" s="19" t="s">
        <v>11748</v>
      </c>
      <c r="C550" s="19" t="s">
        <v>16761</v>
      </c>
      <c r="D550" s="19" t="str">
        <f t="shared" si="8"/>
        <v>60523A</v>
      </c>
      <c r="E550" s="19" t="s">
        <v>12313</v>
      </c>
      <c r="F550" s="19" t="s">
        <v>16760</v>
      </c>
      <c r="G550" s="19" t="s">
        <v>1382</v>
      </c>
      <c r="H550" s="19" t="s">
        <v>12307</v>
      </c>
      <c r="I550" s="1">
        <v>4840</v>
      </c>
      <c r="J550" s="19">
        <v>9.6</v>
      </c>
      <c r="K550" s="19" t="s">
        <v>13196</v>
      </c>
      <c r="L550" s="1">
        <v>39009</v>
      </c>
      <c r="M550" s="19" t="s">
        <v>13113</v>
      </c>
      <c r="N550" s="19" t="s">
        <v>43</v>
      </c>
      <c r="O550" s="19" t="s">
        <v>15730</v>
      </c>
    </row>
    <row r="551" spans="1:15">
      <c r="A551" s="19">
        <v>60524</v>
      </c>
      <c r="B551" s="19" t="s">
        <v>11748</v>
      </c>
      <c r="C551" s="19" t="s">
        <v>16759</v>
      </c>
      <c r="D551" s="19" t="str">
        <f t="shared" si="8"/>
        <v>60524A</v>
      </c>
      <c r="E551" s="19" t="s">
        <v>12313</v>
      </c>
      <c r="F551" s="19" t="s">
        <v>12382</v>
      </c>
      <c r="G551" s="19" t="s">
        <v>719</v>
      </c>
      <c r="H551" s="19" t="s">
        <v>12307</v>
      </c>
      <c r="I551" s="1">
        <v>8980</v>
      </c>
      <c r="J551" s="19">
        <v>3.2</v>
      </c>
      <c r="K551" s="19" t="s">
        <v>13196</v>
      </c>
      <c r="L551" s="1">
        <v>39009</v>
      </c>
      <c r="M551" s="19" t="s">
        <v>43</v>
      </c>
      <c r="N551" s="19" t="s">
        <v>43</v>
      </c>
      <c r="O551" s="19" t="s">
        <v>12318</v>
      </c>
    </row>
    <row r="552" spans="1:15">
      <c r="A552" s="19">
        <v>60525</v>
      </c>
      <c r="B552" s="19" t="s">
        <v>10651</v>
      </c>
      <c r="C552" s="19" t="s">
        <v>16758</v>
      </c>
      <c r="D552" s="19" t="str">
        <f t="shared" si="8"/>
        <v>60525C</v>
      </c>
      <c r="E552" s="19" t="s">
        <v>12309</v>
      </c>
      <c r="F552" s="19" t="s">
        <v>11041</v>
      </c>
      <c r="G552" s="19" t="s">
        <v>612</v>
      </c>
      <c r="H552" s="19" t="s">
        <v>12307</v>
      </c>
      <c r="I552" s="1">
        <v>39814</v>
      </c>
      <c r="J552" s="19">
        <v>88.2</v>
      </c>
      <c r="K552" s="19" t="s">
        <v>13550</v>
      </c>
      <c r="L552" s="1">
        <v>38945</v>
      </c>
      <c r="M552" s="19" t="s">
        <v>13113</v>
      </c>
      <c r="N552" s="19" t="s">
        <v>16756</v>
      </c>
      <c r="O552" s="19" t="s">
        <v>12935</v>
      </c>
    </row>
    <row r="553" spans="1:15">
      <c r="A553" s="19">
        <v>60526</v>
      </c>
      <c r="B553" s="19" t="s">
        <v>10651</v>
      </c>
      <c r="C553" s="19" t="s">
        <v>16757</v>
      </c>
      <c r="D553" s="19" t="str">
        <f t="shared" si="8"/>
        <v>60526C</v>
      </c>
      <c r="E553" s="19" t="s">
        <v>12309</v>
      </c>
      <c r="F553" s="19" t="s">
        <v>11041</v>
      </c>
      <c r="G553" s="19" t="s">
        <v>612</v>
      </c>
      <c r="H553" s="19" t="s">
        <v>12307</v>
      </c>
      <c r="I553" s="1">
        <v>39814</v>
      </c>
      <c r="J553" s="19">
        <v>88.2</v>
      </c>
      <c r="K553" s="19" t="s">
        <v>13550</v>
      </c>
      <c r="L553" s="1">
        <v>38936</v>
      </c>
      <c r="M553" s="19" t="s">
        <v>13113</v>
      </c>
      <c r="N553" s="19" t="s">
        <v>16756</v>
      </c>
      <c r="O553" s="19" t="s">
        <v>12935</v>
      </c>
    </row>
    <row r="554" spans="1:15">
      <c r="A554" s="19">
        <v>60527</v>
      </c>
      <c r="B554" s="19" t="s">
        <v>10651</v>
      </c>
      <c r="C554" s="19" t="s">
        <v>16755</v>
      </c>
      <c r="D554" s="19" t="str">
        <f t="shared" si="8"/>
        <v>60527C</v>
      </c>
      <c r="E554" s="19" t="s">
        <v>12309</v>
      </c>
      <c r="F554" s="19" t="s">
        <v>16327</v>
      </c>
      <c r="G554" s="19" t="s">
        <v>612</v>
      </c>
      <c r="H554" s="19" t="s">
        <v>12307</v>
      </c>
      <c r="I554" s="1">
        <v>43289</v>
      </c>
      <c r="J554" s="19">
        <v>30</v>
      </c>
      <c r="K554" s="19" t="s">
        <v>3</v>
      </c>
      <c r="L554" s="1">
        <v>42397</v>
      </c>
      <c r="M554" s="19" t="s">
        <v>13113</v>
      </c>
      <c r="N554" s="19" t="s">
        <v>16754</v>
      </c>
      <c r="O554" s="19" t="s">
        <v>12318</v>
      </c>
    </row>
    <row r="555" spans="1:15">
      <c r="A555" s="19">
        <v>60528</v>
      </c>
      <c r="B555" s="19" t="s">
        <v>10651</v>
      </c>
      <c r="C555" s="19" t="s">
        <v>16753</v>
      </c>
      <c r="D555" s="19" t="str">
        <f t="shared" si="8"/>
        <v>60528C</v>
      </c>
      <c r="E555" s="19" t="s">
        <v>12309</v>
      </c>
      <c r="F555" s="19" t="s">
        <v>16752</v>
      </c>
      <c r="G555" s="19" t="s">
        <v>612</v>
      </c>
      <c r="H555" s="19" t="s">
        <v>12307</v>
      </c>
      <c r="I555" s="1">
        <v>39783</v>
      </c>
      <c r="J555" s="19">
        <v>200</v>
      </c>
      <c r="K555" s="19" t="s">
        <v>4</v>
      </c>
      <c r="L555" s="1">
        <v>38976</v>
      </c>
      <c r="M555" s="19" t="s">
        <v>13113</v>
      </c>
      <c r="N555" s="19" t="s">
        <v>16416</v>
      </c>
      <c r="O555" s="19" t="s">
        <v>12935</v>
      </c>
    </row>
    <row r="556" spans="1:15">
      <c r="A556" s="19">
        <v>60529</v>
      </c>
      <c r="B556" s="19" t="s">
        <v>11748</v>
      </c>
      <c r="C556" s="19" t="s">
        <v>16751</v>
      </c>
      <c r="D556" s="19" t="str">
        <f t="shared" si="8"/>
        <v>60529A</v>
      </c>
      <c r="E556" s="19" t="s">
        <v>12313</v>
      </c>
      <c r="F556" s="19" t="s">
        <v>15575</v>
      </c>
      <c r="G556" s="19" t="s">
        <v>719</v>
      </c>
      <c r="H556" s="19" t="s">
        <v>12307</v>
      </c>
      <c r="I556" s="1">
        <v>8522</v>
      </c>
      <c r="J556" s="19">
        <v>6</v>
      </c>
      <c r="K556" s="19" t="s">
        <v>13196</v>
      </c>
      <c r="L556" s="1">
        <v>39009</v>
      </c>
      <c r="M556" s="19" t="s">
        <v>13113</v>
      </c>
      <c r="N556" s="19" t="s">
        <v>43</v>
      </c>
      <c r="O556" s="19" t="s">
        <v>15730</v>
      </c>
    </row>
    <row r="557" spans="1:15">
      <c r="A557" s="19">
        <v>60530</v>
      </c>
      <c r="B557" s="19" t="s">
        <v>11748</v>
      </c>
      <c r="C557" s="19" t="s">
        <v>16750</v>
      </c>
      <c r="D557" s="19" t="str">
        <f t="shared" si="8"/>
        <v>60530A</v>
      </c>
      <c r="E557" s="19" t="s">
        <v>12313</v>
      </c>
      <c r="F557" s="19" t="s">
        <v>16748</v>
      </c>
      <c r="G557" s="19" t="s">
        <v>719</v>
      </c>
      <c r="H557" s="19" t="s">
        <v>12307</v>
      </c>
      <c r="I557" s="1">
        <v>4384</v>
      </c>
      <c r="J557" s="19">
        <v>3.8</v>
      </c>
      <c r="K557" s="19" t="s">
        <v>13196</v>
      </c>
      <c r="L557" s="1">
        <v>39009</v>
      </c>
      <c r="M557" s="19" t="s">
        <v>43</v>
      </c>
      <c r="N557" s="19" t="s">
        <v>43</v>
      </c>
      <c r="O557" s="19" t="s">
        <v>12318</v>
      </c>
    </row>
    <row r="558" spans="1:15">
      <c r="A558" s="19">
        <v>60531</v>
      </c>
      <c r="B558" s="19" t="s">
        <v>11748</v>
      </c>
      <c r="C558" s="19" t="s">
        <v>16749</v>
      </c>
      <c r="D558" s="19" t="str">
        <f t="shared" si="8"/>
        <v>60531A</v>
      </c>
      <c r="E558" s="19" t="s">
        <v>12313</v>
      </c>
      <c r="F558" s="19" t="s">
        <v>16748</v>
      </c>
      <c r="G558" s="19" t="s">
        <v>719</v>
      </c>
      <c r="H558" s="19" t="s">
        <v>12307</v>
      </c>
      <c r="I558" s="1">
        <v>16377</v>
      </c>
      <c r="J558" s="19">
        <v>1</v>
      </c>
      <c r="K558" s="19" t="s">
        <v>13196</v>
      </c>
      <c r="L558" s="1">
        <v>39009</v>
      </c>
      <c r="M558" s="19" t="s">
        <v>43</v>
      </c>
      <c r="N558" s="19" t="s">
        <v>43</v>
      </c>
      <c r="O558" s="19" t="s">
        <v>12318</v>
      </c>
    </row>
    <row r="559" spans="1:15">
      <c r="A559" s="19">
        <v>60532</v>
      </c>
      <c r="B559" s="19" t="s">
        <v>11748</v>
      </c>
      <c r="C559" s="19" t="s">
        <v>15295</v>
      </c>
      <c r="D559" s="19" t="str">
        <f t="shared" si="8"/>
        <v>60532A</v>
      </c>
      <c r="E559" s="19" t="s">
        <v>12313</v>
      </c>
      <c r="F559" s="19" t="s">
        <v>12382</v>
      </c>
      <c r="G559" s="19" t="s">
        <v>719</v>
      </c>
      <c r="H559" s="19" t="s">
        <v>12307</v>
      </c>
      <c r="I559" s="1">
        <v>2923</v>
      </c>
      <c r="J559" s="19">
        <v>0.6</v>
      </c>
      <c r="K559" s="19" t="s">
        <v>13196</v>
      </c>
      <c r="L559" s="1">
        <v>39009</v>
      </c>
      <c r="M559" s="19" t="s">
        <v>43</v>
      </c>
      <c r="N559" s="19" t="s">
        <v>43</v>
      </c>
      <c r="O559" s="19" t="s">
        <v>12318</v>
      </c>
    </row>
    <row r="560" spans="1:15">
      <c r="A560" s="19">
        <v>60533</v>
      </c>
      <c r="B560" s="19" t="s">
        <v>11748</v>
      </c>
      <c r="C560" s="19" t="s">
        <v>16747</v>
      </c>
      <c r="D560" s="19" t="str">
        <f t="shared" si="8"/>
        <v>60533A</v>
      </c>
      <c r="E560" s="19" t="s">
        <v>12313</v>
      </c>
      <c r="F560" s="19" t="s">
        <v>5547</v>
      </c>
      <c r="G560" s="19" t="s">
        <v>580</v>
      </c>
      <c r="H560" s="19" t="s">
        <v>12307</v>
      </c>
      <c r="I560" s="1">
        <v>29556</v>
      </c>
      <c r="J560" s="19">
        <v>95.4</v>
      </c>
      <c r="K560" s="19" t="s">
        <v>0</v>
      </c>
      <c r="L560" s="1">
        <v>41107</v>
      </c>
      <c r="M560" s="19" t="s">
        <v>16746</v>
      </c>
      <c r="N560" s="19" t="s">
        <v>16746</v>
      </c>
      <c r="O560" s="19" t="s">
        <v>12318</v>
      </c>
    </row>
    <row r="561" spans="1:15">
      <c r="A561" s="19">
        <v>60534</v>
      </c>
      <c r="B561" s="19" t="s">
        <v>10651</v>
      </c>
      <c r="C561" s="19" t="s">
        <v>16745</v>
      </c>
      <c r="D561" s="19" t="str">
        <f t="shared" si="8"/>
        <v>60534C</v>
      </c>
      <c r="E561" s="19" t="s">
        <v>12309</v>
      </c>
      <c r="F561" s="19" t="s">
        <v>10847</v>
      </c>
      <c r="G561" s="19" t="s">
        <v>612</v>
      </c>
      <c r="H561" s="19" t="s">
        <v>12307</v>
      </c>
      <c r="I561" s="1">
        <v>40360</v>
      </c>
      <c r="J561" s="19">
        <v>50</v>
      </c>
      <c r="K561" s="19" t="s">
        <v>0</v>
      </c>
      <c r="L561" s="1">
        <v>39017</v>
      </c>
      <c r="M561" s="19" t="s">
        <v>13113</v>
      </c>
      <c r="N561" s="19" t="s">
        <v>16744</v>
      </c>
      <c r="O561" s="19" t="s">
        <v>12935</v>
      </c>
    </row>
    <row r="562" spans="1:15">
      <c r="A562" s="19">
        <v>60535</v>
      </c>
      <c r="B562" s="19" t="s">
        <v>11748</v>
      </c>
      <c r="C562" s="19" t="s">
        <v>16743</v>
      </c>
      <c r="D562" s="19" t="str">
        <f t="shared" si="8"/>
        <v>60535A</v>
      </c>
      <c r="E562" s="19" t="s">
        <v>12313</v>
      </c>
      <c r="F562" s="19" t="s">
        <v>16742</v>
      </c>
      <c r="G562" s="19" t="s">
        <v>612</v>
      </c>
      <c r="H562" s="19" t="s">
        <v>12307</v>
      </c>
      <c r="I562" s="1">
        <v>30498</v>
      </c>
      <c r="J562" s="19">
        <v>10.8</v>
      </c>
      <c r="K562" s="19" t="s">
        <v>13196</v>
      </c>
      <c r="L562" s="1">
        <v>39017</v>
      </c>
      <c r="M562" s="19" t="s">
        <v>926</v>
      </c>
      <c r="N562" s="19" t="s">
        <v>926</v>
      </c>
      <c r="O562" s="19" t="s">
        <v>12318</v>
      </c>
    </row>
    <row r="563" spans="1:15">
      <c r="A563" s="19">
        <v>60536</v>
      </c>
      <c r="B563" s="19" t="s">
        <v>11748</v>
      </c>
      <c r="C563" s="19" t="s">
        <v>5589</v>
      </c>
      <c r="D563" s="19" t="str">
        <f t="shared" si="8"/>
        <v>60536A</v>
      </c>
      <c r="E563" s="19" t="s">
        <v>12313</v>
      </c>
      <c r="F563" s="19" t="s">
        <v>11095</v>
      </c>
      <c r="G563" s="19" t="s">
        <v>612</v>
      </c>
      <c r="H563" s="19" t="s">
        <v>12307</v>
      </c>
      <c r="I563" s="1">
        <v>11140</v>
      </c>
      <c r="J563" s="19">
        <v>23.6</v>
      </c>
      <c r="K563" s="19" t="s">
        <v>13196</v>
      </c>
      <c r="L563" s="1">
        <v>38992</v>
      </c>
      <c r="M563" s="19" t="s">
        <v>926</v>
      </c>
      <c r="N563" s="19" t="s">
        <v>926</v>
      </c>
      <c r="O563" s="19" t="s">
        <v>12318</v>
      </c>
    </row>
    <row r="564" spans="1:15">
      <c r="A564" s="19">
        <v>60537</v>
      </c>
      <c r="B564" s="19" t="s">
        <v>11748</v>
      </c>
      <c r="C564" s="19" t="s">
        <v>5446</v>
      </c>
      <c r="D564" s="19" t="str">
        <f t="shared" si="8"/>
        <v>60537A</v>
      </c>
      <c r="E564" s="19" t="s">
        <v>12313</v>
      </c>
      <c r="F564" s="19" t="s">
        <v>11126</v>
      </c>
      <c r="G564" s="19" t="s">
        <v>612</v>
      </c>
      <c r="H564" s="19" t="s">
        <v>12307</v>
      </c>
      <c r="I564" s="1">
        <v>6576</v>
      </c>
      <c r="J564" s="19">
        <v>20</v>
      </c>
      <c r="K564" s="19" t="s">
        <v>13196</v>
      </c>
      <c r="L564" s="1">
        <v>39022</v>
      </c>
      <c r="M564" s="19" t="s">
        <v>43</v>
      </c>
      <c r="N564" s="19" t="s">
        <v>43</v>
      </c>
      <c r="O564" s="19" t="s">
        <v>12318</v>
      </c>
    </row>
    <row r="565" spans="1:15">
      <c r="A565" s="19">
        <v>60538</v>
      </c>
      <c r="B565" s="19" t="s">
        <v>11748</v>
      </c>
      <c r="C565" s="19" t="s">
        <v>5447</v>
      </c>
      <c r="D565" s="19" t="str">
        <f t="shared" si="8"/>
        <v>60538A</v>
      </c>
      <c r="E565" s="19" t="s">
        <v>12313</v>
      </c>
      <c r="F565" s="19" t="s">
        <v>11126</v>
      </c>
      <c r="G565" s="19" t="s">
        <v>612</v>
      </c>
      <c r="H565" s="19" t="s">
        <v>12307</v>
      </c>
      <c r="I565" s="1">
        <v>9314</v>
      </c>
      <c r="J565" s="19">
        <v>27</v>
      </c>
      <c r="K565" s="19" t="s">
        <v>13196</v>
      </c>
      <c r="L565" s="1">
        <v>39022</v>
      </c>
      <c r="M565" s="19" t="s">
        <v>43</v>
      </c>
      <c r="N565" s="19" t="s">
        <v>43</v>
      </c>
      <c r="O565" s="19" t="s">
        <v>12318</v>
      </c>
    </row>
    <row r="566" spans="1:15">
      <c r="A566" s="19">
        <v>60539</v>
      </c>
      <c r="B566" s="19" t="s">
        <v>11748</v>
      </c>
      <c r="C566" s="19" t="s">
        <v>20</v>
      </c>
      <c r="D566" s="19" t="str">
        <f t="shared" si="8"/>
        <v>60539A</v>
      </c>
      <c r="E566" s="19" t="s">
        <v>12313</v>
      </c>
      <c r="F566" s="19" t="s">
        <v>11126</v>
      </c>
      <c r="G566" s="19" t="s">
        <v>612</v>
      </c>
      <c r="H566" s="19" t="s">
        <v>12307</v>
      </c>
      <c r="I566" s="1">
        <v>1340</v>
      </c>
      <c r="J566" s="19">
        <v>2.2000000000000002</v>
      </c>
      <c r="K566" s="19" t="s">
        <v>13196</v>
      </c>
      <c r="L566" s="1">
        <v>39231</v>
      </c>
      <c r="M566" s="19" t="s">
        <v>43</v>
      </c>
      <c r="N566" s="19" t="s">
        <v>43</v>
      </c>
      <c r="O566" s="19" t="s">
        <v>12318</v>
      </c>
    </row>
    <row r="567" spans="1:15">
      <c r="A567" s="19">
        <v>60540</v>
      </c>
      <c r="B567" s="19" t="s">
        <v>11748</v>
      </c>
      <c r="C567" s="19" t="s">
        <v>24</v>
      </c>
      <c r="D567" s="19" t="str">
        <f t="shared" si="8"/>
        <v>60540A</v>
      </c>
      <c r="E567" s="19" t="s">
        <v>12313</v>
      </c>
      <c r="F567" s="19" t="s">
        <v>11126</v>
      </c>
      <c r="G567" s="19" t="s">
        <v>612</v>
      </c>
      <c r="H567" s="19" t="s">
        <v>12307</v>
      </c>
      <c r="I567" s="1">
        <v>22678</v>
      </c>
      <c r="J567" s="19">
        <v>18</v>
      </c>
      <c r="K567" s="19" t="s">
        <v>13196</v>
      </c>
      <c r="L567" s="1">
        <v>39022</v>
      </c>
      <c r="M567" s="19" t="s">
        <v>43</v>
      </c>
      <c r="N567" s="19" t="s">
        <v>43</v>
      </c>
      <c r="O567" s="19" t="s">
        <v>12318</v>
      </c>
    </row>
    <row r="568" spans="1:15">
      <c r="A568" s="19">
        <v>60541</v>
      </c>
      <c r="B568" s="19" t="s">
        <v>10651</v>
      </c>
      <c r="C568" s="19" t="s">
        <v>16741</v>
      </c>
      <c r="D568" s="19" t="str">
        <f t="shared" si="8"/>
        <v>60541C</v>
      </c>
      <c r="E568" s="19" t="s">
        <v>12309</v>
      </c>
      <c r="F568" s="19" t="s">
        <v>14399</v>
      </c>
      <c r="G568" s="19" t="s">
        <v>612</v>
      </c>
      <c r="H568" s="19" t="s">
        <v>12307</v>
      </c>
      <c r="I568" s="1">
        <v>39661</v>
      </c>
      <c r="J568" s="19">
        <v>2</v>
      </c>
      <c r="K568" s="19" t="s">
        <v>73</v>
      </c>
      <c r="L568" s="1">
        <v>38971</v>
      </c>
      <c r="M568" s="19" t="s">
        <v>13113</v>
      </c>
      <c r="N568" s="19" t="s">
        <v>16740</v>
      </c>
      <c r="O568" s="19" t="s">
        <v>12935</v>
      </c>
    </row>
    <row r="569" spans="1:15">
      <c r="A569" s="19">
        <v>60542</v>
      </c>
      <c r="B569" s="19" t="s">
        <v>11748</v>
      </c>
      <c r="C569" s="19" t="s">
        <v>904</v>
      </c>
      <c r="D569" s="19" t="str">
        <f t="shared" si="8"/>
        <v>60542A</v>
      </c>
      <c r="E569" s="19" t="s">
        <v>12313</v>
      </c>
      <c r="F569" s="19" t="s">
        <v>10703</v>
      </c>
      <c r="G569" s="19" t="s">
        <v>612</v>
      </c>
      <c r="H569" s="19" t="s">
        <v>12307</v>
      </c>
      <c r="I569" s="1">
        <v>39522</v>
      </c>
      <c r="J569" s="19">
        <v>45</v>
      </c>
      <c r="K569" s="19" t="s">
        <v>4</v>
      </c>
      <c r="L569" s="1">
        <v>39034</v>
      </c>
      <c r="M569" s="19" t="s">
        <v>12586</v>
      </c>
      <c r="N569" s="19" t="s">
        <v>16739</v>
      </c>
      <c r="O569" s="19" t="s">
        <v>12318</v>
      </c>
    </row>
    <row r="570" spans="1:15">
      <c r="A570" s="19">
        <v>60543</v>
      </c>
      <c r="B570" s="19" t="s">
        <v>11748</v>
      </c>
      <c r="C570" s="19" t="s">
        <v>16738</v>
      </c>
      <c r="D570" s="19" t="str">
        <f t="shared" si="8"/>
        <v>60543A</v>
      </c>
      <c r="E570" s="19" t="s">
        <v>12313</v>
      </c>
      <c r="F570" s="19" t="s">
        <v>14957</v>
      </c>
      <c r="G570" s="19" t="s">
        <v>612</v>
      </c>
      <c r="H570" s="19" t="s">
        <v>12307</v>
      </c>
      <c r="I570" s="1">
        <v>40491</v>
      </c>
      <c r="J570" s="19">
        <v>36.799999999999997</v>
      </c>
      <c r="K570" s="19" t="s">
        <v>4</v>
      </c>
      <c r="L570" s="1">
        <v>39072</v>
      </c>
      <c r="M570" s="19" t="s">
        <v>12468</v>
      </c>
      <c r="N570" s="19" t="s">
        <v>16737</v>
      </c>
      <c r="O570" s="19" t="s">
        <v>12318</v>
      </c>
    </row>
    <row r="571" spans="1:15">
      <c r="A571" s="19">
        <v>60544</v>
      </c>
      <c r="B571" s="19" t="s">
        <v>10565</v>
      </c>
      <c r="C571" s="19" t="s">
        <v>9867</v>
      </c>
      <c r="D571" s="19" t="str">
        <f t="shared" si="8"/>
        <v>60544E</v>
      </c>
      <c r="E571" s="19" t="s">
        <v>16376</v>
      </c>
      <c r="F571" s="19" t="s">
        <v>11136</v>
      </c>
      <c r="G571" s="19" t="s">
        <v>612</v>
      </c>
      <c r="H571" s="19" t="s">
        <v>12307</v>
      </c>
      <c r="I571" s="1">
        <v>29190</v>
      </c>
      <c r="J571" s="19">
        <v>1</v>
      </c>
      <c r="K571" s="19" t="s">
        <v>13196</v>
      </c>
      <c r="L571" s="1">
        <v>39141</v>
      </c>
      <c r="M571" s="19" t="s">
        <v>14547</v>
      </c>
      <c r="N571" s="19" t="s">
        <v>5064</v>
      </c>
      <c r="O571" s="19" t="s">
        <v>12935</v>
      </c>
    </row>
    <row r="572" spans="1:15">
      <c r="A572" s="19">
        <v>60545</v>
      </c>
      <c r="B572" s="19" t="s">
        <v>11748</v>
      </c>
      <c r="C572" s="19" t="s">
        <v>16736</v>
      </c>
      <c r="D572" s="19" t="str">
        <f t="shared" si="8"/>
        <v>60545A</v>
      </c>
      <c r="E572" s="19" t="s">
        <v>12313</v>
      </c>
      <c r="F572" s="19" t="s">
        <v>128</v>
      </c>
      <c r="G572" s="19" t="s">
        <v>612</v>
      </c>
      <c r="H572" s="19" t="s">
        <v>12307</v>
      </c>
      <c r="I572" s="1">
        <v>29434</v>
      </c>
      <c r="J572" s="19">
        <v>4.9000000000000004</v>
      </c>
      <c r="K572" s="19" t="s">
        <v>12609</v>
      </c>
      <c r="L572" s="1">
        <v>43032</v>
      </c>
      <c r="M572" s="19" t="s">
        <v>12608</v>
      </c>
      <c r="N572" s="19" t="s">
        <v>12607</v>
      </c>
      <c r="O572" s="19" t="s">
        <v>12318</v>
      </c>
    </row>
    <row r="573" spans="1:15">
      <c r="A573" s="19">
        <v>60546</v>
      </c>
      <c r="B573" s="19" t="s">
        <v>10565</v>
      </c>
      <c r="C573" s="19" t="s">
        <v>5485</v>
      </c>
      <c r="D573" s="19" t="str">
        <f t="shared" si="8"/>
        <v>60546E</v>
      </c>
      <c r="E573" s="19" t="s">
        <v>16376</v>
      </c>
      <c r="F573" s="19" t="s">
        <v>11056</v>
      </c>
      <c r="G573" s="19" t="s">
        <v>612</v>
      </c>
      <c r="H573" s="19" t="s">
        <v>12307</v>
      </c>
      <c r="I573" s="1">
        <v>29677</v>
      </c>
      <c r="J573" s="19">
        <v>9.0299999999999994</v>
      </c>
      <c r="K573" s="19" t="s">
        <v>13196</v>
      </c>
      <c r="L573" s="1">
        <v>39141</v>
      </c>
      <c r="M573" s="19" t="s">
        <v>14547</v>
      </c>
      <c r="N573" s="19" t="s">
        <v>5064</v>
      </c>
      <c r="O573" s="19" t="s">
        <v>12935</v>
      </c>
    </row>
    <row r="574" spans="1:15">
      <c r="A574" s="19">
        <v>60547</v>
      </c>
      <c r="B574" s="19" t="s">
        <v>11748</v>
      </c>
      <c r="C574" s="19" t="s">
        <v>16735</v>
      </c>
      <c r="D574" s="19" t="str">
        <f t="shared" si="8"/>
        <v>60547A</v>
      </c>
      <c r="E574" s="19" t="s">
        <v>12313</v>
      </c>
      <c r="F574" s="19" t="s">
        <v>11082</v>
      </c>
      <c r="G574" s="19" t="s">
        <v>612</v>
      </c>
      <c r="H574" s="19" t="s">
        <v>12307</v>
      </c>
      <c r="I574" s="1">
        <v>29738</v>
      </c>
      <c r="J574" s="19">
        <v>9.92</v>
      </c>
      <c r="K574" s="19" t="s">
        <v>12609</v>
      </c>
      <c r="L574" s="1">
        <v>43032</v>
      </c>
      <c r="M574" s="19" t="s">
        <v>12608</v>
      </c>
      <c r="N574" s="19" t="s">
        <v>12607</v>
      </c>
      <c r="O574" s="19" t="s">
        <v>12318</v>
      </c>
    </row>
    <row r="575" spans="1:15">
      <c r="A575" s="19">
        <v>60548</v>
      </c>
      <c r="B575" s="19" t="s">
        <v>11748</v>
      </c>
      <c r="C575" s="19" t="s">
        <v>16734</v>
      </c>
      <c r="D575" s="19" t="str">
        <f t="shared" si="8"/>
        <v>60548A</v>
      </c>
      <c r="E575" s="19" t="s">
        <v>12313</v>
      </c>
      <c r="F575" s="19" t="s">
        <v>9748</v>
      </c>
      <c r="G575" s="19" t="s">
        <v>612</v>
      </c>
      <c r="H575" s="19" t="s">
        <v>12307</v>
      </c>
      <c r="I575" s="1">
        <v>29908</v>
      </c>
      <c r="J575" s="19">
        <v>5.09</v>
      </c>
      <c r="K575" s="19" t="s">
        <v>12609</v>
      </c>
      <c r="L575" s="1">
        <v>43032</v>
      </c>
      <c r="M575" s="19" t="s">
        <v>12608</v>
      </c>
      <c r="N575" s="19" t="s">
        <v>12607</v>
      </c>
      <c r="O575" s="19" t="s">
        <v>12318</v>
      </c>
    </row>
    <row r="576" spans="1:15">
      <c r="A576" s="19">
        <v>60549</v>
      </c>
      <c r="B576" s="19" t="s">
        <v>10565</v>
      </c>
      <c r="C576" s="19" t="s">
        <v>16733</v>
      </c>
      <c r="D576" s="19" t="str">
        <f t="shared" si="8"/>
        <v>60549E</v>
      </c>
      <c r="E576" s="19" t="s">
        <v>16376</v>
      </c>
      <c r="F576" s="19" t="s">
        <v>16732</v>
      </c>
      <c r="G576" s="19" t="s">
        <v>612</v>
      </c>
      <c r="H576" s="19" t="s">
        <v>12307</v>
      </c>
      <c r="I576" s="1">
        <v>31594</v>
      </c>
      <c r="J576" s="19">
        <v>15</v>
      </c>
      <c r="K576" s="19" t="s">
        <v>13196</v>
      </c>
      <c r="L576" s="1">
        <v>39141</v>
      </c>
      <c r="M576" s="19" t="s">
        <v>14547</v>
      </c>
      <c r="N576" s="19" t="s">
        <v>5064</v>
      </c>
      <c r="O576" s="19" t="s">
        <v>12935</v>
      </c>
    </row>
    <row r="577" spans="1:15">
      <c r="A577" s="19">
        <v>60550</v>
      </c>
      <c r="B577" s="19" t="s">
        <v>11748</v>
      </c>
      <c r="C577" s="19" t="s">
        <v>16731</v>
      </c>
      <c r="D577" s="19" t="str">
        <f t="shared" si="8"/>
        <v>60550A</v>
      </c>
      <c r="E577" s="19" t="s">
        <v>12313</v>
      </c>
      <c r="F577" s="19" t="s">
        <v>13205</v>
      </c>
      <c r="G577" s="19" t="s">
        <v>612</v>
      </c>
      <c r="H577" s="19" t="s">
        <v>12307</v>
      </c>
      <c r="I577" s="1">
        <v>37096</v>
      </c>
      <c r="J577" s="19">
        <v>7.0000000000000007E-2</v>
      </c>
      <c r="K577" s="19" t="s">
        <v>243</v>
      </c>
      <c r="L577" s="1">
        <v>39140</v>
      </c>
      <c r="M577" s="19" t="s">
        <v>13113</v>
      </c>
      <c r="N577" s="19" t="s">
        <v>16730</v>
      </c>
      <c r="O577" s="19" t="s">
        <v>12577</v>
      </c>
    </row>
    <row r="578" spans="1:15">
      <c r="A578" s="19">
        <v>60551</v>
      </c>
      <c r="B578" s="19" t="s">
        <v>11748</v>
      </c>
      <c r="C578" s="19" t="s">
        <v>16729</v>
      </c>
      <c r="D578" s="19" t="str">
        <f t="shared" ref="D578:D641" si="9">CONCATENATE(A578,B578)</f>
        <v>60551A</v>
      </c>
      <c r="E578" s="19" t="s">
        <v>12313</v>
      </c>
      <c r="F578" s="19" t="s">
        <v>10701</v>
      </c>
      <c r="G578" s="19" t="s">
        <v>612</v>
      </c>
      <c r="H578" s="19" t="s">
        <v>12307</v>
      </c>
      <c r="I578" s="1">
        <v>31199</v>
      </c>
      <c r="J578" s="19">
        <v>4.57</v>
      </c>
      <c r="K578" s="19" t="s">
        <v>46</v>
      </c>
      <c r="L578" s="1">
        <v>39142</v>
      </c>
      <c r="M578" s="19" t="s">
        <v>16728</v>
      </c>
      <c r="N578" s="19" t="s">
        <v>4833</v>
      </c>
      <c r="O578" s="19" t="s">
        <v>12318</v>
      </c>
    </row>
    <row r="579" spans="1:15">
      <c r="A579" s="19">
        <v>60552</v>
      </c>
      <c r="B579" s="19" t="s">
        <v>11748</v>
      </c>
      <c r="C579" s="19" t="s">
        <v>16727</v>
      </c>
      <c r="D579" s="19" t="str">
        <f t="shared" si="9"/>
        <v>60552A</v>
      </c>
      <c r="E579" s="19" t="s">
        <v>12313</v>
      </c>
      <c r="F579" s="19" t="s">
        <v>11479</v>
      </c>
      <c r="G579" s="19" t="s">
        <v>612</v>
      </c>
      <c r="H579" s="19" t="s">
        <v>12307</v>
      </c>
      <c r="I579" s="1">
        <v>36251</v>
      </c>
      <c r="J579" s="19">
        <v>6.1</v>
      </c>
      <c r="K579" s="19" t="s">
        <v>46</v>
      </c>
      <c r="L579" s="1">
        <v>39143</v>
      </c>
      <c r="M579" s="19" t="s">
        <v>16120</v>
      </c>
      <c r="N579" s="19" t="s">
        <v>3488</v>
      </c>
      <c r="O579" s="19" t="s">
        <v>12318</v>
      </c>
    </row>
    <row r="580" spans="1:15">
      <c r="A580" s="19">
        <v>60553</v>
      </c>
      <c r="B580" s="19" t="s">
        <v>11748</v>
      </c>
      <c r="C580" s="19" t="s">
        <v>5778</v>
      </c>
      <c r="D580" s="19" t="str">
        <f t="shared" si="9"/>
        <v>60553A</v>
      </c>
      <c r="E580" s="19" t="s">
        <v>12313</v>
      </c>
      <c r="F580" s="19" t="s">
        <v>10958</v>
      </c>
      <c r="G580" s="19" t="s">
        <v>719</v>
      </c>
      <c r="H580" s="19" t="s">
        <v>12307</v>
      </c>
      <c r="I580" s="1">
        <v>39783</v>
      </c>
      <c r="J580" s="19">
        <v>102.9</v>
      </c>
      <c r="K580" s="19" t="s">
        <v>4</v>
      </c>
      <c r="L580" s="1">
        <v>39228</v>
      </c>
      <c r="M580" s="19" t="s">
        <v>13113</v>
      </c>
      <c r="N580" s="19" t="s">
        <v>16726</v>
      </c>
      <c r="O580" s="19" t="s">
        <v>12318</v>
      </c>
    </row>
    <row r="581" spans="1:15">
      <c r="A581" s="19">
        <v>60554</v>
      </c>
      <c r="B581" s="19" t="s">
        <v>10651</v>
      </c>
      <c r="C581" s="19" t="s">
        <v>16725</v>
      </c>
      <c r="D581" s="19" t="str">
        <f t="shared" si="9"/>
        <v>60554C</v>
      </c>
      <c r="E581" s="19" t="s">
        <v>12309</v>
      </c>
      <c r="F581" s="19" t="s">
        <v>10788</v>
      </c>
      <c r="G581" s="19" t="s">
        <v>612</v>
      </c>
      <c r="H581" s="19" t="s">
        <v>12307</v>
      </c>
      <c r="J581" s="19">
        <v>49</v>
      </c>
      <c r="K581" s="19" t="s">
        <v>0</v>
      </c>
      <c r="L581" s="1">
        <v>39178</v>
      </c>
      <c r="M581" s="19" t="s">
        <v>13113</v>
      </c>
      <c r="N581" s="19" t="s">
        <v>16719</v>
      </c>
      <c r="O581" s="19" t="s">
        <v>12935</v>
      </c>
    </row>
    <row r="582" spans="1:15">
      <c r="A582" s="19">
        <v>60555</v>
      </c>
      <c r="B582" s="19" t="s">
        <v>10651</v>
      </c>
      <c r="C582" s="19" t="s">
        <v>16724</v>
      </c>
      <c r="D582" s="19" t="str">
        <f t="shared" si="9"/>
        <v>60555C</v>
      </c>
      <c r="E582" s="19" t="s">
        <v>12309</v>
      </c>
      <c r="F582" s="19" t="s">
        <v>10493</v>
      </c>
      <c r="G582" s="19" t="s">
        <v>612</v>
      </c>
      <c r="H582" s="19" t="s">
        <v>12307</v>
      </c>
      <c r="K582" s="19" t="s">
        <v>0</v>
      </c>
      <c r="L582" s="1">
        <v>39178</v>
      </c>
      <c r="M582" s="19" t="s">
        <v>13113</v>
      </c>
      <c r="N582" s="19" t="s">
        <v>16719</v>
      </c>
      <c r="O582" s="19" t="s">
        <v>12935</v>
      </c>
    </row>
    <row r="583" spans="1:15">
      <c r="A583" s="19">
        <v>60556</v>
      </c>
      <c r="B583" s="19" t="s">
        <v>10651</v>
      </c>
      <c r="C583" s="19" t="s">
        <v>16723</v>
      </c>
      <c r="D583" s="19" t="str">
        <f t="shared" si="9"/>
        <v>60556C</v>
      </c>
      <c r="E583" s="19" t="s">
        <v>12309</v>
      </c>
      <c r="F583" s="19" t="s">
        <v>631</v>
      </c>
      <c r="G583" s="19" t="s">
        <v>612</v>
      </c>
      <c r="H583" s="19" t="s">
        <v>12307</v>
      </c>
      <c r="I583" s="1">
        <v>40848</v>
      </c>
      <c r="J583" s="19">
        <v>49</v>
      </c>
      <c r="K583" s="19" t="s">
        <v>15498</v>
      </c>
      <c r="L583" s="1">
        <v>39178</v>
      </c>
      <c r="M583" s="19" t="s">
        <v>13113</v>
      </c>
      <c r="N583" s="19" t="s">
        <v>16716</v>
      </c>
      <c r="O583" s="19" t="s">
        <v>12935</v>
      </c>
    </row>
    <row r="584" spans="1:15">
      <c r="A584" s="19">
        <v>60557</v>
      </c>
      <c r="B584" s="19" t="s">
        <v>10651</v>
      </c>
      <c r="C584" s="19" t="s">
        <v>16722</v>
      </c>
      <c r="D584" s="19" t="str">
        <f t="shared" si="9"/>
        <v>60557C</v>
      </c>
      <c r="E584" s="19" t="s">
        <v>12309</v>
      </c>
      <c r="F584" s="19" t="s">
        <v>16721</v>
      </c>
      <c r="G584" s="19" t="s">
        <v>612</v>
      </c>
      <c r="H584" s="19" t="s">
        <v>12307</v>
      </c>
      <c r="I584" s="1">
        <v>40848</v>
      </c>
      <c r="J584" s="19">
        <v>49</v>
      </c>
      <c r="K584" s="19" t="s">
        <v>15498</v>
      </c>
      <c r="L584" s="1">
        <v>39178</v>
      </c>
      <c r="M584" s="19" t="s">
        <v>13113</v>
      </c>
      <c r="N584" s="19" t="s">
        <v>16716</v>
      </c>
      <c r="O584" s="19" t="s">
        <v>12935</v>
      </c>
    </row>
    <row r="585" spans="1:15">
      <c r="A585" s="19">
        <v>60558</v>
      </c>
      <c r="B585" s="19" t="s">
        <v>10651</v>
      </c>
      <c r="C585" s="19" t="s">
        <v>16720</v>
      </c>
      <c r="D585" s="19" t="str">
        <f t="shared" si="9"/>
        <v>60558C</v>
      </c>
      <c r="E585" s="19" t="s">
        <v>12309</v>
      </c>
      <c r="F585" s="19" t="s">
        <v>15425</v>
      </c>
      <c r="G585" s="19" t="s">
        <v>612</v>
      </c>
      <c r="H585" s="19" t="s">
        <v>12307</v>
      </c>
      <c r="J585" s="19">
        <v>49</v>
      </c>
      <c r="K585" s="19" t="s">
        <v>0</v>
      </c>
      <c r="L585" s="1">
        <v>39178</v>
      </c>
      <c r="M585" s="19" t="s">
        <v>13113</v>
      </c>
      <c r="N585" s="19" t="s">
        <v>16719</v>
      </c>
      <c r="O585" s="19" t="s">
        <v>12935</v>
      </c>
    </row>
    <row r="586" spans="1:15">
      <c r="A586" s="19">
        <v>60559</v>
      </c>
      <c r="B586" s="19" t="s">
        <v>10651</v>
      </c>
      <c r="C586" s="19" t="s">
        <v>16718</v>
      </c>
      <c r="D586" s="19" t="str">
        <f t="shared" si="9"/>
        <v>60559C</v>
      </c>
      <c r="E586" s="19" t="s">
        <v>12309</v>
      </c>
      <c r="F586" s="19" t="s">
        <v>11235</v>
      </c>
      <c r="G586" s="19" t="s">
        <v>612</v>
      </c>
      <c r="H586" s="19" t="s">
        <v>12307</v>
      </c>
      <c r="I586" s="1">
        <v>40848</v>
      </c>
      <c r="J586" s="19">
        <v>49</v>
      </c>
      <c r="K586" s="19" t="s">
        <v>15498</v>
      </c>
      <c r="L586" s="1">
        <v>39178</v>
      </c>
      <c r="M586" s="19" t="s">
        <v>13113</v>
      </c>
      <c r="N586" s="19" t="s">
        <v>16716</v>
      </c>
      <c r="O586" s="19" t="s">
        <v>12935</v>
      </c>
    </row>
    <row r="587" spans="1:15">
      <c r="A587" s="19">
        <v>60560</v>
      </c>
      <c r="B587" s="19" t="s">
        <v>10651</v>
      </c>
      <c r="C587" s="19" t="s">
        <v>16717</v>
      </c>
      <c r="D587" s="19" t="str">
        <f t="shared" si="9"/>
        <v>60560C</v>
      </c>
      <c r="E587" s="19" t="s">
        <v>12309</v>
      </c>
      <c r="F587" s="19" t="s">
        <v>128</v>
      </c>
      <c r="G587" s="19" t="s">
        <v>612</v>
      </c>
      <c r="H587" s="19" t="s">
        <v>12307</v>
      </c>
      <c r="I587" s="1">
        <v>40848</v>
      </c>
      <c r="J587" s="19">
        <v>49</v>
      </c>
      <c r="K587" s="19" t="s">
        <v>15498</v>
      </c>
      <c r="L587" s="1">
        <v>39178</v>
      </c>
      <c r="M587" s="19" t="s">
        <v>13113</v>
      </c>
      <c r="N587" s="19" t="s">
        <v>16716</v>
      </c>
      <c r="O587" s="19" t="s">
        <v>12935</v>
      </c>
    </row>
    <row r="588" spans="1:15">
      <c r="A588" s="19">
        <v>60561</v>
      </c>
      <c r="B588" s="19" t="s">
        <v>11748</v>
      </c>
      <c r="C588" s="19" t="s">
        <v>16715</v>
      </c>
      <c r="D588" s="19" t="str">
        <f t="shared" si="9"/>
        <v>60561A</v>
      </c>
      <c r="E588" s="19" t="s">
        <v>12313</v>
      </c>
      <c r="F588" s="19" t="s">
        <v>16713</v>
      </c>
      <c r="G588" s="19" t="s">
        <v>1367</v>
      </c>
      <c r="H588" s="19" t="s">
        <v>12307</v>
      </c>
      <c r="I588" s="1">
        <v>36272</v>
      </c>
      <c r="J588" s="19">
        <v>40.799999999999997</v>
      </c>
      <c r="K588" s="19" t="s">
        <v>4</v>
      </c>
      <c r="L588" s="1">
        <v>39178</v>
      </c>
      <c r="M588" s="19" t="s">
        <v>43</v>
      </c>
      <c r="N588" s="19" t="s">
        <v>43</v>
      </c>
      <c r="O588" s="19" t="s">
        <v>12318</v>
      </c>
    </row>
    <row r="589" spans="1:15">
      <c r="A589" s="19">
        <v>60562</v>
      </c>
      <c r="B589" s="19" t="s">
        <v>11748</v>
      </c>
      <c r="C589" s="19" t="s">
        <v>5758</v>
      </c>
      <c r="D589" s="19" t="str">
        <f t="shared" si="9"/>
        <v>60562A</v>
      </c>
      <c r="E589" s="19" t="s">
        <v>12313</v>
      </c>
      <c r="F589" s="19" t="s">
        <v>10958</v>
      </c>
      <c r="G589" s="19" t="s">
        <v>719</v>
      </c>
      <c r="H589" s="19" t="s">
        <v>12307</v>
      </c>
      <c r="I589" s="1">
        <v>38974</v>
      </c>
      <c r="J589" s="19">
        <v>100.5</v>
      </c>
      <c r="K589" s="19" t="s">
        <v>4</v>
      </c>
      <c r="L589" s="1">
        <v>39178</v>
      </c>
      <c r="M589" s="19" t="s">
        <v>43</v>
      </c>
      <c r="N589" s="19" t="s">
        <v>43</v>
      </c>
      <c r="O589" s="19" t="s">
        <v>12318</v>
      </c>
    </row>
    <row r="590" spans="1:15">
      <c r="A590" s="19">
        <v>60563</v>
      </c>
      <c r="B590" s="19" t="s">
        <v>10565</v>
      </c>
      <c r="C590" s="19" t="s">
        <v>16714</v>
      </c>
      <c r="D590" s="19" t="str">
        <f t="shared" si="9"/>
        <v>60563E</v>
      </c>
      <c r="E590" s="19" t="s">
        <v>16376</v>
      </c>
      <c r="F590" s="19" t="s">
        <v>16713</v>
      </c>
      <c r="G590" s="19" t="s">
        <v>1367</v>
      </c>
      <c r="H590" s="19" t="s">
        <v>12307</v>
      </c>
      <c r="I590" s="1">
        <v>37203</v>
      </c>
      <c r="J590" s="19">
        <v>50</v>
      </c>
      <c r="K590" s="19" t="s">
        <v>4</v>
      </c>
      <c r="L590" s="1">
        <v>39178</v>
      </c>
      <c r="M590" s="19" t="s">
        <v>43</v>
      </c>
      <c r="N590" s="19" t="s">
        <v>16712</v>
      </c>
      <c r="O590" s="19" t="s">
        <v>12318</v>
      </c>
    </row>
    <row r="591" spans="1:15">
      <c r="A591" s="19">
        <v>60564</v>
      </c>
      <c r="B591" s="19" t="s">
        <v>11748</v>
      </c>
      <c r="C591" s="19" t="s">
        <v>16711</v>
      </c>
      <c r="D591" s="19" t="str">
        <f t="shared" si="9"/>
        <v>60564A</v>
      </c>
      <c r="E591" s="19" t="s">
        <v>12313</v>
      </c>
      <c r="F591" s="19" t="s">
        <v>16710</v>
      </c>
      <c r="G591" s="19" t="s">
        <v>580</v>
      </c>
      <c r="H591" s="19" t="s">
        <v>12307</v>
      </c>
      <c r="I591" s="1">
        <v>38760</v>
      </c>
      <c r="J591" s="19">
        <v>64.5</v>
      </c>
      <c r="K591" s="19" t="s">
        <v>4</v>
      </c>
      <c r="L591" s="1">
        <v>39240</v>
      </c>
      <c r="M591" s="19" t="s">
        <v>43</v>
      </c>
      <c r="O591" s="19" t="s">
        <v>12318</v>
      </c>
    </row>
    <row r="592" spans="1:15">
      <c r="A592" s="19">
        <v>60565</v>
      </c>
      <c r="B592" s="19" t="s">
        <v>10565</v>
      </c>
      <c r="C592" s="19" t="s">
        <v>16709</v>
      </c>
      <c r="D592" s="19" t="str">
        <f t="shared" si="9"/>
        <v>60565E</v>
      </c>
      <c r="E592" s="19" t="s">
        <v>16376</v>
      </c>
      <c r="F592" s="19" t="s">
        <v>16708</v>
      </c>
      <c r="G592" s="19" t="s">
        <v>719</v>
      </c>
      <c r="H592" s="19" t="s">
        <v>12307</v>
      </c>
      <c r="I592" s="1">
        <v>37977</v>
      </c>
      <c r="J592" s="19">
        <v>41</v>
      </c>
      <c r="K592" s="19" t="s">
        <v>4</v>
      </c>
      <c r="L592" s="1">
        <v>39178</v>
      </c>
      <c r="M592" s="19" t="s">
        <v>13113</v>
      </c>
      <c r="O592" s="19" t="s">
        <v>12577</v>
      </c>
    </row>
    <row r="593" spans="1:15">
      <c r="A593" s="19">
        <v>60566</v>
      </c>
      <c r="B593" s="19" t="s">
        <v>10651</v>
      </c>
      <c r="C593" s="19" t="s">
        <v>16707</v>
      </c>
      <c r="D593" s="19" t="str">
        <f t="shared" si="9"/>
        <v>60566C</v>
      </c>
      <c r="E593" s="19" t="s">
        <v>12309</v>
      </c>
      <c r="F593" s="19" t="s">
        <v>10969</v>
      </c>
      <c r="G593" s="19" t="s">
        <v>612</v>
      </c>
      <c r="H593" s="19" t="s">
        <v>12307</v>
      </c>
      <c r="I593" s="1">
        <v>40817</v>
      </c>
      <c r="J593" s="19">
        <v>709</v>
      </c>
      <c r="K593" s="19" t="s">
        <v>13550</v>
      </c>
      <c r="L593" s="1">
        <v>39178</v>
      </c>
      <c r="M593" s="19" t="s">
        <v>13113</v>
      </c>
      <c r="N593" s="19" t="s">
        <v>15325</v>
      </c>
      <c r="O593" s="19" t="s">
        <v>12935</v>
      </c>
    </row>
    <row r="594" spans="1:15">
      <c r="A594" s="19">
        <v>60567</v>
      </c>
      <c r="B594" s="19" t="s">
        <v>11748</v>
      </c>
      <c r="C594" s="19" t="s">
        <v>16706</v>
      </c>
      <c r="D594" s="19" t="str">
        <f t="shared" si="9"/>
        <v>60567A</v>
      </c>
      <c r="E594" s="19" t="s">
        <v>12313</v>
      </c>
      <c r="F594" s="19" t="s">
        <v>14450</v>
      </c>
      <c r="G594" s="19" t="s">
        <v>612</v>
      </c>
      <c r="H594" s="19" t="s">
        <v>12307</v>
      </c>
      <c r="I594" s="1">
        <v>39667</v>
      </c>
      <c r="J594" s="19">
        <v>0.38</v>
      </c>
      <c r="K594" s="19" t="s">
        <v>12609</v>
      </c>
      <c r="L594" s="1">
        <v>39203</v>
      </c>
      <c r="M594" s="19" t="s">
        <v>13113</v>
      </c>
      <c r="N594" s="19" t="s">
        <v>16704</v>
      </c>
      <c r="O594" s="19" t="s">
        <v>12318</v>
      </c>
    </row>
    <row r="595" spans="1:15">
      <c r="A595" s="19">
        <v>60568</v>
      </c>
      <c r="B595" s="19" t="s">
        <v>11748</v>
      </c>
      <c r="C595" s="19" t="s">
        <v>16705</v>
      </c>
      <c r="D595" s="19" t="str">
        <f t="shared" si="9"/>
        <v>60568A</v>
      </c>
      <c r="E595" s="19" t="s">
        <v>12313</v>
      </c>
      <c r="F595" s="19" t="s">
        <v>14450</v>
      </c>
      <c r="G595" s="19" t="s">
        <v>612</v>
      </c>
      <c r="H595" s="19" t="s">
        <v>12307</v>
      </c>
      <c r="I595" s="1">
        <v>39955</v>
      </c>
      <c r="J595" s="19">
        <v>0.57999999999999996</v>
      </c>
      <c r="K595" s="19" t="s">
        <v>12609</v>
      </c>
      <c r="L595" s="1">
        <v>39203</v>
      </c>
      <c r="M595" s="19" t="s">
        <v>13113</v>
      </c>
      <c r="N595" s="19" t="s">
        <v>16704</v>
      </c>
      <c r="O595" s="19" t="s">
        <v>12318</v>
      </c>
    </row>
    <row r="596" spans="1:15">
      <c r="A596" s="19">
        <v>60569</v>
      </c>
      <c r="B596" s="19" t="s">
        <v>10651</v>
      </c>
      <c r="C596" s="19" t="s">
        <v>16703</v>
      </c>
      <c r="D596" s="19" t="str">
        <f t="shared" si="9"/>
        <v>60569C</v>
      </c>
      <c r="E596" s="19" t="s">
        <v>12309</v>
      </c>
      <c r="F596" s="19" t="s">
        <v>16702</v>
      </c>
      <c r="G596" s="19" t="s">
        <v>612</v>
      </c>
      <c r="H596" s="19" t="s">
        <v>12307</v>
      </c>
      <c r="I596" s="1">
        <v>41167</v>
      </c>
      <c r="J596" s="19">
        <v>2</v>
      </c>
      <c r="K596" s="19" t="s">
        <v>16701</v>
      </c>
      <c r="L596" s="1">
        <v>39112</v>
      </c>
      <c r="M596" s="19" t="s">
        <v>13113</v>
      </c>
      <c r="N596" s="19" t="s">
        <v>16700</v>
      </c>
      <c r="O596" s="19" t="s">
        <v>12935</v>
      </c>
    </row>
    <row r="597" spans="1:15">
      <c r="A597" s="19">
        <v>60570</v>
      </c>
      <c r="B597" s="19" t="s">
        <v>11748</v>
      </c>
      <c r="C597" s="19" t="s">
        <v>16699</v>
      </c>
      <c r="D597" s="19" t="str">
        <f t="shared" si="9"/>
        <v>60570A</v>
      </c>
      <c r="E597" s="19" t="s">
        <v>12313</v>
      </c>
      <c r="F597" s="19" t="s">
        <v>11535</v>
      </c>
      <c r="G597" s="19" t="s">
        <v>612</v>
      </c>
      <c r="H597" s="19" t="s">
        <v>12307</v>
      </c>
      <c r="I597" s="1">
        <v>43210</v>
      </c>
      <c r="J597" s="19">
        <v>20</v>
      </c>
      <c r="K597" s="19" t="s">
        <v>0</v>
      </c>
      <c r="L597" s="1">
        <v>42835</v>
      </c>
      <c r="M597" s="19" t="s">
        <v>16698</v>
      </c>
      <c r="N597" s="19" t="s">
        <v>16697</v>
      </c>
      <c r="O597" s="19" t="s">
        <v>12318</v>
      </c>
    </row>
    <row r="598" spans="1:15">
      <c r="A598" s="19">
        <v>60571</v>
      </c>
      <c r="B598" s="19" t="s">
        <v>11748</v>
      </c>
      <c r="C598" s="19" t="s">
        <v>16696</v>
      </c>
      <c r="D598" s="19" t="str">
        <f t="shared" si="9"/>
        <v>60571A</v>
      </c>
      <c r="E598" s="19" t="s">
        <v>12313</v>
      </c>
      <c r="F598" s="19" t="s">
        <v>10988</v>
      </c>
      <c r="G598" s="19" t="s">
        <v>612</v>
      </c>
      <c r="H598" s="19" t="s">
        <v>12307</v>
      </c>
      <c r="I598" s="1">
        <v>39142</v>
      </c>
      <c r="J598" s="19">
        <v>3.75</v>
      </c>
      <c r="K598" s="19" t="s">
        <v>46</v>
      </c>
      <c r="L598" s="1">
        <v>39192</v>
      </c>
      <c r="M598" s="19" t="s">
        <v>14374</v>
      </c>
      <c r="N598" s="19" t="s">
        <v>14374</v>
      </c>
      <c r="O598" s="19" t="s">
        <v>12318</v>
      </c>
    </row>
    <row r="599" spans="1:15">
      <c r="A599" s="19">
        <v>60572</v>
      </c>
      <c r="B599" s="19" t="s">
        <v>11748</v>
      </c>
      <c r="C599" s="19" t="s">
        <v>16695</v>
      </c>
      <c r="D599" s="19" t="str">
        <f t="shared" si="9"/>
        <v>60572A</v>
      </c>
      <c r="E599" s="19" t="s">
        <v>12313</v>
      </c>
      <c r="F599" s="19" t="s">
        <v>10756</v>
      </c>
      <c r="G599" s="19" t="s">
        <v>612</v>
      </c>
      <c r="H599" s="19" t="s">
        <v>12307</v>
      </c>
      <c r="I599" s="1">
        <v>38879</v>
      </c>
      <c r="J599" s="19">
        <v>10.5</v>
      </c>
      <c r="K599" s="19" t="s">
        <v>3</v>
      </c>
      <c r="L599" s="1">
        <v>42156</v>
      </c>
      <c r="M599" s="19" t="s">
        <v>8899</v>
      </c>
      <c r="N599" s="19" t="s">
        <v>16694</v>
      </c>
      <c r="O599" s="19" t="s">
        <v>12318</v>
      </c>
    </row>
    <row r="600" spans="1:15">
      <c r="A600" s="19">
        <v>60573</v>
      </c>
      <c r="B600" s="19" t="s">
        <v>11748</v>
      </c>
      <c r="C600" s="19" t="s">
        <v>16693</v>
      </c>
      <c r="D600" s="19" t="str">
        <f t="shared" si="9"/>
        <v>60573A</v>
      </c>
      <c r="E600" s="19" t="s">
        <v>12313</v>
      </c>
      <c r="F600" s="19" t="s">
        <v>10756</v>
      </c>
      <c r="G600" s="19" t="s">
        <v>612</v>
      </c>
      <c r="H600" s="19" t="s">
        <v>12307</v>
      </c>
      <c r="I600" s="1">
        <v>39539</v>
      </c>
      <c r="J600" s="19">
        <v>16</v>
      </c>
      <c r="K600" s="19" t="s">
        <v>3</v>
      </c>
      <c r="L600" s="1">
        <v>39139</v>
      </c>
      <c r="M600" s="19" t="s">
        <v>8899</v>
      </c>
      <c r="N600" s="19" t="s">
        <v>16692</v>
      </c>
      <c r="O600" s="19" t="s">
        <v>12318</v>
      </c>
    </row>
    <row r="601" spans="1:15">
      <c r="A601" s="19">
        <v>60574</v>
      </c>
      <c r="B601" s="19" t="s">
        <v>10651</v>
      </c>
      <c r="C601" s="19" t="s">
        <v>16691</v>
      </c>
      <c r="D601" s="19" t="str">
        <f t="shared" si="9"/>
        <v>60574C</v>
      </c>
      <c r="E601" s="19" t="s">
        <v>12309</v>
      </c>
      <c r="F601" s="19" t="s">
        <v>10688</v>
      </c>
      <c r="G601" s="19" t="s">
        <v>612</v>
      </c>
      <c r="H601" s="19" t="s">
        <v>12307</v>
      </c>
      <c r="I601" s="1">
        <v>31778</v>
      </c>
      <c r="J601" s="19">
        <v>18</v>
      </c>
      <c r="K601" s="19" t="s">
        <v>0</v>
      </c>
      <c r="L601" s="1">
        <v>39290</v>
      </c>
      <c r="M601" s="19" t="s">
        <v>13113</v>
      </c>
      <c r="N601" s="19" t="s">
        <v>16690</v>
      </c>
      <c r="O601" s="19" t="s">
        <v>12935</v>
      </c>
    </row>
    <row r="602" spans="1:15">
      <c r="A602" s="19">
        <v>60575</v>
      </c>
      <c r="B602" s="19" t="s">
        <v>10651</v>
      </c>
      <c r="C602" s="19" t="s">
        <v>16689</v>
      </c>
      <c r="D602" s="19" t="str">
        <f t="shared" si="9"/>
        <v>60575C</v>
      </c>
      <c r="E602" s="19" t="s">
        <v>12309</v>
      </c>
      <c r="F602" s="19" t="s">
        <v>11041</v>
      </c>
      <c r="G602" s="19" t="s">
        <v>612</v>
      </c>
      <c r="H602" s="19" t="s">
        <v>12307</v>
      </c>
      <c r="I602" s="1">
        <v>40513</v>
      </c>
      <c r="J602" s="19">
        <v>300</v>
      </c>
      <c r="K602" s="19" t="s">
        <v>13550</v>
      </c>
      <c r="L602" s="1">
        <v>39182</v>
      </c>
      <c r="M602" s="19" t="s">
        <v>13113</v>
      </c>
      <c r="N602" s="19" t="s">
        <v>16688</v>
      </c>
      <c r="O602" s="19" t="s">
        <v>12935</v>
      </c>
    </row>
    <row r="603" spans="1:15">
      <c r="A603" s="19">
        <v>60576</v>
      </c>
      <c r="B603" s="19" t="s">
        <v>11748</v>
      </c>
      <c r="C603" s="19" t="s">
        <v>16687</v>
      </c>
      <c r="D603" s="19" t="str">
        <f t="shared" si="9"/>
        <v>60576A</v>
      </c>
      <c r="E603" s="19" t="s">
        <v>12313</v>
      </c>
      <c r="F603" s="19" t="s">
        <v>11065</v>
      </c>
      <c r="G603" s="19" t="s">
        <v>612</v>
      </c>
      <c r="H603" s="19" t="s">
        <v>12307</v>
      </c>
      <c r="I603" s="1">
        <v>36923</v>
      </c>
      <c r="J603" s="19">
        <v>10.9</v>
      </c>
      <c r="K603" s="19" t="s">
        <v>0</v>
      </c>
      <c r="L603" s="1">
        <v>39195</v>
      </c>
      <c r="M603" s="19" t="s">
        <v>15870</v>
      </c>
      <c r="N603" s="19" t="s">
        <v>15870</v>
      </c>
      <c r="O603" s="19" t="s">
        <v>12304</v>
      </c>
    </row>
    <row r="604" spans="1:15">
      <c r="A604" s="19">
        <v>60577</v>
      </c>
      <c r="B604" s="19" t="s">
        <v>11748</v>
      </c>
      <c r="C604" s="19" t="s">
        <v>16686</v>
      </c>
      <c r="D604" s="19" t="str">
        <f t="shared" si="9"/>
        <v>60577A</v>
      </c>
      <c r="E604" s="19" t="s">
        <v>12313</v>
      </c>
      <c r="F604" s="19" t="s">
        <v>16685</v>
      </c>
      <c r="G604" s="19" t="s">
        <v>1096</v>
      </c>
      <c r="H604" s="19" t="s">
        <v>12307</v>
      </c>
      <c r="I604" s="1">
        <v>2558</v>
      </c>
      <c r="J604" s="19">
        <v>0.95</v>
      </c>
      <c r="K604" s="19" t="s">
        <v>13196</v>
      </c>
      <c r="L604" s="1">
        <v>39240</v>
      </c>
      <c r="M604" s="19" t="s">
        <v>43</v>
      </c>
      <c r="N604" s="19" t="s">
        <v>43</v>
      </c>
      <c r="O604" s="19" t="s">
        <v>12318</v>
      </c>
    </row>
    <row r="605" spans="1:15">
      <c r="A605" s="19">
        <v>60578</v>
      </c>
      <c r="B605" s="19" t="s">
        <v>11748</v>
      </c>
      <c r="C605" s="19" t="s">
        <v>462</v>
      </c>
      <c r="D605" s="19" t="str">
        <f t="shared" si="9"/>
        <v>60578A</v>
      </c>
      <c r="E605" s="19" t="s">
        <v>12313</v>
      </c>
      <c r="F605" s="19" t="s">
        <v>10873</v>
      </c>
      <c r="G605" s="19" t="s">
        <v>1096</v>
      </c>
      <c r="H605" s="19" t="s">
        <v>12307</v>
      </c>
      <c r="I605" s="1">
        <v>6211</v>
      </c>
      <c r="J605" s="19">
        <v>6.85</v>
      </c>
      <c r="K605" s="19" t="s">
        <v>13196</v>
      </c>
      <c r="L605" s="1">
        <v>39240</v>
      </c>
      <c r="M605" s="19" t="s">
        <v>43</v>
      </c>
      <c r="N605" s="19" t="s">
        <v>43</v>
      </c>
      <c r="O605" s="19" t="s">
        <v>12318</v>
      </c>
    </row>
    <row r="606" spans="1:15">
      <c r="A606" s="19">
        <v>60579</v>
      </c>
      <c r="B606" s="19" t="s">
        <v>11748</v>
      </c>
      <c r="C606" s="19" t="s">
        <v>463</v>
      </c>
      <c r="D606" s="19" t="str">
        <f t="shared" si="9"/>
        <v>60579A</v>
      </c>
      <c r="E606" s="19" t="s">
        <v>12313</v>
      </c>
      <c r="F606" s="19" t="s">
        <v>463</v>
      </c>
      <c r="G606" s="19" t="s">
        <v>14458</v>
      </c>
      <c r="H606" s="19" t="s">
        <v>12307</v>
      </c>
      <c r="I606" s="1">
        <v>3654</v>
      </c>
      <c r="J606" s="19">
        <v>4.1500000000000004</v>
      </c>
      <c r="K606" s="19" t="s">
        <v>13196</v>
      </c>
      <c r="L606" s="1">
        <v>39240</v>
      </c>
      <c r="M606" s="19" t="s">
        <v>43</v>
      </c>
      <c r="N606" s="19" t="s">
        <v>43</v>
      </c>
      <c r="O606" s="19" t="s">
        <v>12318</v>
      </c>
    </row>
    <row r="607" spans="1:15">
      <c r="A607" s="19">
        <v>60580</v>
      </c>
      <c r="B607" s="19" t="s">
        <v>11748</v>
      </c>
      <c r="C607" s="19" t="s">
        <v>16684</v>
      </c>
      <c r="D607" s="19" t="str">
        <f t="shared" si="9"/>
        <v>60580A</v>
      </c>
      <c r="E607" s="19" t="s">
        <v>12313</v>
      </c>
      <c r="F607" s="19" t="s">
        <v>12374</v>
      </c>
      <c r="G607" s="19" t="s">
        <v>719</v>
      </c>
      <c r="H607" s="19" t="s">
        <v>12307</v>
      </c>
      <c r="I607" s="1">
        <v>4750</v>
      </c>
      <c r="J607" s="19">
        <v>1</v>
      </c>
      <c r="K607" s="19" t="s">
        <v>13196</v>
      </c>
      <c r="L607" s="1">
        <v>39240</v>
      </c>
      <c r="M607" s="19" t="s">
        <v>43</v>
      </c>
      <c r="N607" s="19" t="s">
        <v>43</v>
      </c>
      <c r="O607" s="19" t="s">
        <v>12318</v>
      </c>
    </row>
    <row r="608" spans="1:15">
      <c r="A608" s="19">
        <v>60581</v>
      </c>
      <c r="B608" s="19" t="s">
        <v>11748</v>
      </c>
      <c r="C608" s="19" t="s">
        <v>878</v>
      </c>
      <c r="D608" s="19" t="str">
        <f t="shared" si="9"/>
        <v>60581A</v>
      </c>
      <c r="E608" s="19" t="s">
        <v>12313</v>
      </c>
      <c r="F608" s="19" t="s">
        <v>16683</v>
      </c>
      <c r="G608" s="19" t="s">
        <v>1096</v>
      </c>
      <c r="H608" s="19" t="s">
        <v>12307</v>
      </c>
      <c r="I608" s="1">
        <v>9863</v>
      </c>
      <c r="J608" s="19">
        <v>30</v>
      </c>
      <c r="K608" s="19" t="s">
        <v>13196</v>
      </c>
      <c r="L608" s="1">
        <v>39240</v>
      </c>
      <c r="M608" s="19" t="s">
        <v>43</v>
      </c>
      <c r="N608" s="19" t="s">
        <v>43</v>
      </c>
      <c r="O608" s="19" t="s">
        <v>12318</v>
      </c>
    </row>
    <row r="609" spans="1:15">
      <c r="A609" s="19">
        <v>60582</v>
      </c>
      <c r="B609" s="19" t="s">
        <v>11748</v>
      </c>
      <c r="C609" s="19" t="s">
        <v>16682</v>
      </c>
      <c r="D609" s="19" t="str">
        <f t="shared" si="9"/>
        <v>60582A</v>
      </c>
      <c r="E609" s="19" t="s">
        <v>12313</v>
      </c>
      <c r="F609" s="19" t="s">
        <v>16682</v>
      </c>
      <c r="G609" s="19" t="s">
        <v>1096</v>
      </c>
      <c r="H609" s="19" t="s">
        <v>12307</v>
      </c>
      <c r="I609" s="1">
        <v>8037</v>
      </c>
      <c r="J609" s="19">
        <v>0.16</v>
      </c>
      <c r="K609" s="19" t="s">
        <v>13196</v>
      </c>
      <c r="L609" s="1">
        <v>39240</v>
      </c>
      <c r="M609" s="19" t="s">
        <v>43</v>
      </c>
      <c r="N609" s="19" t="s">
        <v>43</v>
      </c>
      <c r="O609" s="19" t="s">
        <v>12318</v>
      </c>
    </row>
    <row r="610" spans="1:15">
      <c r="A610" s="19">
        <v>60583</v>
      </c>
      <c r="B610" s="19" t="s">
        <v>11748</v>
      </c>
      <c r="C610" s="19" t="s">
        <v>561</v>
      </c>
      <c r="D610" s="19" t="str">
        <f t="shared" si="9"/>
        <v>60583A</v>
      </c>
      <c r="E610" s="19" t="s">
        <v>12313</v>
      </c>
      <c r="F610" s="19" t="s">
        <v>15592</v>
      </c>
      <c r="G610" s="19" t="s">
        <v>1096</v>
      </c>
      <c r="H610" s="19" t="s">
        <v>12307</v>
      </c>
      <c r="I610" s="19" t="s">
        <v>16681</v>
      </c>
      <c r="J610" s="19">
        <v>2</v>
      </c>
      <c r="K610" s="19" t="s">
        <v>13196</v>
      </c>
      <c r="L610" s="1">
        <v>39240</v>
      </c>
      <c r="M610" s="19" t="s">
        <v>43</v>
      </c>
      <c r="N610" s="19" t="s">
        <v>43</v>
      </c>
      <c r="O610" s="19" t="s">
        <v>12318</v>
      </c>
    </row>
    <row r="611" spans="1:15">
      <c r="A611" s="19">
        <v>60584</v>
      </c>
      <c r="B611" s="19" t="s">
        <v>11748</v>
      </c>
      <c r="C611" s="19" t="s">
        <v>1045</v>
      </c>
      <c r="D611" s="19" t="str">
        <f t="shared" si="9"/>
        <v>60584A</v>
      </c>
      <c r="E611" s="19" t="s">
        <v>12313</v>
      </c>
      <c r="F611" s="19" t="s">
        <v>1725</v>
      </c>
      <c r="G611" s="19" t="s">
        <v>1096</v>
      </c>
      <c r="H611" s="19" t="s">
        <v>12307</v>
      </c>
      <c r="I611" s="19" t="s">
        <v>16681</v>
      </c>
      <c r="J611" s="19">
        <v>0.75</v>
      </c>
      <c r="K611" s="19" t="s">
        <v>13196</v>
      </c>
      <c r="L611" s="1">
        <v>39240</v>
      </c>
      <c r="M611" s="19" t="s">
        <v>43</v>
      </c>
      <c r="N611" s="19" t="s">
        <v>43</v>
      </c>
      <c r="O611" s="19" t="s">
        <v>12318</v>
      </c>
    </row>
    <row r="612" spans="1:15">
      <c r="A612" s="19">
        <v>60585</v>
      </c>
      <c r="B612" s="19" t="s">
        <v>11748</v>
      </c>
      <c r="C612" s="19" t="s">
        <v>467</v>
      </c>
      <c r="D612" s="19" t="str">
        <f t="shared" si="9"/>
        <v>60585A</v>
      </c>
      <c r="E612" s="19" t="s">
        <v>12313</v>
      </c>
      <c r="F612" s="19" t="s">
        <v>16680</v>
      </c>
      <c r="G612" s="19" t="s">
        <v>580</v>
      </c>
      <c r="H612" s="19" t="s">
        <v>12307</v>
      </c>
      <c r="I612" s="1">
        <v>5480</v>
      </c>
      <c r="J612" s="19">
        <v>30</v>
      </c>
      <c r="K612" s="19" t="s">
        <v>13196</v>
      </c>
      <c r="L612" s="1">
        <v>39240</v>
      </c>
      <c r="M612" s="19" t="s">
        <v>43</v>
      </c>
      <c r="N612" s="19" t="s">
        <v>43</v>
      </c>
      <c r="O612" s="19" t="s">
        <v>12318</v>
      </c>
    </row>
    <row r="613" spans="1:15">
      <c r="A613" s="19">
        <v>60586</v>
      </c>
      <c r="B613" s="19" t="s">
        <v>11748</v>
      </c>
      <c r="C613" s="19" t="s">
        <v>564</v>
      </c>
      <c r="D613" s="19" t="str">
        <f t="shared" si="9"/>
        <v>60586A</v>
      </c>
      <c r="E613" s="19" t="s">
        <v>12313</v>
      </c>
      <c r="F613" s="19" t="s">
        <v>564</v>
      </c>
      <c r="G613" s="19" t="s">
        <v>580</v>
      </c>
      <c r="H613" s="19" t="s">
        <v>12307</v>
      </c>
      <c r="I613" s="1">
        <v>3654</v>
      </c>
      <c r="J613" s="19">
        <v>0.72</v>
      </c>
      <c r="K613" s="19" t="s">
        <v>13196</v>
      </c>
      <c r="L613" s="1">
        <v>39240</v>
      </c>
      <c r="M613" s="19" t="s">
        <v>43</v>
      </c>
      <c r="N613" s="19" t="s">
        <v>43</v>
      </c>
      <c r="O613" s="19" t="s">
        <v>12318</v>
      </c>
    </row>
    <row r="614" spans="1:15">
      <c r="A614" s="19">
        <v>60587</v>
      </c>
      <c r="B614" s="19" t="s">
        <v>11748</v>
      </c>
      <c r="C614" s="19" t="s">
        <v>468</v>
      </c>
      <c r="D614" s="19" t="str">
        <f t="shared" si="9"/>
        <v>60587A</v>
      </c>
      <c r="E614" s="19" t="s">
        <v>12313</v>
      </c>
      <c r="F614" s="19" t="s">
        <v>468</v>
      </c>
      <c r="G614" s="19" t="s">
        <v>1096</v>
      </c>
      <c r="H614" s="19" t="s">
        <v>12307</v>
      </c>
      <c r="I614" s="1">
        <v>5115</v>
      </c>
      <c r="J614" s="19">
        <v>5</v>
      </c>
      <c r="K614" s="19" t="s">
        <v>13196</v>
      </c>
      <c r="L614" s="1">
        <v>39240</v>
      </c>
      <c r="M614" s="19" t="s">
        <v>43</v>
      </c>
      <c r="N614" s="19" t="s">
        <v>43</v>
      </c>
      <c r="O614" s="19" t="s">
        <v>12318</v>
      </c>
    </row>
    <row r="615" spans="1:15">
      <c r="A615" s="19">
        <v>60588</v>
      </c>
      <c r="B615" s="19" t="s">
        <v>11748</v>
      </c>
      <c r="C615" s="19" t="s">
        <v>1475</v>
      </c>
      <c r="D615" s="19" t="str">
        <f t="shared" si="9"/>
        <v>60588A</v>
      </c>
      <c r="E615" s="19" t="s">
        <v>12313</v>
      </c>
      <c r="F615" s="19" t="s">
        <v>1725</v>
      </c>
      <c r="G615" s="19" t="s">
        <v>1096</v>
      </c>
      <c r="H615" s="19" t="s">
        <v>12307</v>
      </c>
      <c r="I615" s="1">
        <v>9498</v>
      </c>
      <c r="J615" s="19">
        <v>0.8</v>
      </c>
      <c r="K615" s="19" t="s">
        <v>13196</v>
      </c>
      <c r="L615" s="1">
        <v>39240</v>
      </c>
      <c r="M615" s="19" t="s">
        <v>43</v>
      </c>
      <c r="N615" s="19" t="s">
        <v>43</v>
      </c>
      <c r="O615" s="19" t="s">
        <v>12318</v>
      </c>
    </row>
    <row r="616" spans="1:15">
      <c r="A616" s="19">
        <v>60589</v>
      </c>
      <c r="B616" s="19" t="s">
        <v>11748</v>
      </c>
      <c r="C616" s="19" t="s">
        <v>16679</v>
      </c>
      <c r="D616" s="19" t="str">
        <f t="shared" si="9"/>
        <v>60589A</v>
      </c>
      <c r="E616" s="19" t="s">
        <v>12313</v>
      </c>
      <c r="F616" s="19" t="s">
        <v>16678</v>
      </c>
      <c r="G616" s="19" t="s">
        <v>1096</v>
      </c>
      <c r="H616" s="19" t="s">
        <v>12307</v>
      </c>
      <c r="I616" s="1">
        <v>3654</v>
      </c>
      <c r="J616" s="19">
        <v>1.18</v>
      </c>
      <c r="K616" s="19" t="s">
        <v>13196</v>
      </c>
      <c r="L616" s="1">
        <v>39240</v>
      </c>
      <c r="M616" s="19" t="s">
        <v>43</v>
      </c>
      <c r="N616" s="19" t="s">
        <v>43</v>
      </c>
      <c r="O616" s="19" t="s">
        <v>12318</v>
      </c>
    </row>
    <row r="617" spans="1:15">
      <c r="A617" s="19">
        <v>60590</v>
      </c>
      <c r="B617" s="19" t="s">
        <v>11748</v>
      </c>
      <c r="C617" s="19" t="s">
        <v>571</v>
      </c>
      <c r="D617" s="19" t="str">
        <f t="shared" si="9"/>
        <v>60590A</v>
      </c>
      <c r="E617" s="19" t="s">
        <v>12313</v>
      </c>
      <c r="F617" s="19" t="s">
        <v>470</v>
      </c>
      <c r="G617" s="19" t="s">
        <v>580</v>
      </c>
      <c r="H617" s="19" t="s">
        <v>12307</v>
      </c>
      <c r="I617" s="1">
        <v>8767</v>
      </c>
      <c r="J617" s="19">
        <v>14</v>
      </c>
      <c r="K617" s="19" t="s">
        <v>13196</v>
      </c>
      <c r="L617" s="1">
        <v>39240</v>
      </c>
      <c r="M617" s="19" t="s">
        <v>43</v>
      </c>
      <c r="N617" s="19" t="s">
        <v>43</v>
      </c>
      <c r="O617" s="19" t="s">
        <v>12318</v>
      </c>
    </row>
    <row r="618" spans="1:15">
      <c r="A618" s="19">
        <v>60591</v>
      </c>
      <c r="B618" s="19" t="s">
        <v>11748</v>
      </c>
      <c r="C618" s="19" t="s">
        <v>573</v>
      </c>
      <c r="D618" s="19" t="str">
        <f t="shared" si="9"/>
        <v>60591A</v>
      </c>
      <c r="E618" s="19" t="s">
        <v>12313</v>
      </c>
      <c r="F618" s="19" t="s">
        <v>15592</v>
      </c>
      <c r="G618" s="19" t="s">
        <v>1096</v>
      </c>
      <c r="H618" s="19" t="s">
        <v>12307</v>
      </c>
      <c r="I618" s="1">
        <v>5115</v>
      </c>
      <c r="J618" s="19">
        <v>1</v>
      </c>
      <c r="K618" s="19" t="s">
        <v>13196</v>
      </c>
      <c r="L618" s="1">
        <v>39240</v>
      </c>
      <c r="M618" s="19" t="s">
        <v>43</v>
      </c>
      <c r="N618" s="19" t="s">
        <v>43</v>
      </c>
      <c r="O618" s="19" t="s">
        <v>12318</v>
      </c>
    </row>
    <row r="619" spans="1:15">
      <c r="A619" s="19">
        <v>60592</v>
      </c>
      <c r="B619" s="19" t="s">
        <v>11748</v>
      </c>
      <c r="C619" s="19" t="s">
        <v>16677</v>
      </c>
      <c r="D619" s="19" t="str">
        <f t="shared" si="9"/>
        <v>60592A</v>
      </c>
      <c r="E619" s="19" t="s">
        <v>12313</v>
      </c>
      <c r="F619" s="19" t="s">
        <v>10685</v>
      </c>
      <c r="G619" s="19" t="s">
        <v>1096</v>
      </c>
      <c r="H619" s="19" t="s">
        <v>12307</v>
      </c>
      <c r="I619" s="1">
        <v>2558</v>
      </c>
      <c r="J619" s="19">
        <v>2.52</v>
      </c>
      <c r="K619" s="19" t="s">
        <v>13196</v>
      </c>
      <c r="L619" s="1">
        <v>39240</v>
      </c>
      <c r="M619" s="19" t="s">
        <v>43</v>
      </c>
      <c r="N619" s="19" t="s">
        <v>43</v>
      </c>
      <c r="O619" s="19" t="s">
        <v>12318</v>
      </c>
    </row>
    <row r="620" spans="1:15">
      <c r="A620" s="19">
        <v>60593</v>
      </c>
      <c r="B620" s="19" t="s">
        <v>11748</v>
      </c>
      <c r="C620" s="19" t="s">
        <v>1725</v>
      </c>
      <c r="D620" s="19" t="str">
        <f t="shared" si="9"/>
        <v>60593A</v>
      </c>
      <c r="E620" s="19" t="s">
        <v>12313</v>
      </c>
      <c r="F620" s="19" t="s">
        <v>1725</v>
      </c>
      <c r="G620" s="19" t="s">
        <v>1096</v>
      </c>
      <c r="H620" s="19" t="s">
        <v>12307</v>
      </c>
      <c r="I620" s="1">
        <v>7306</v>
      </c>
      <c r="J620" s="19">
        <v>0.5</v>
      </c>
      <c r="K620" s="19" t="s">
        <v>13196</v>
      </c>
      <c r="L620" s="1">
        <v>39240</v>
      </c>
      <c r="M620" s="19" t="s">
        <v>43</v>
      </c>
      <c r="N620" s="19" t="s">
        <v>43</v>
      </c>
      <c r="O620" s="19" t="s">
        <v>12318</v>
      </c>
    </row>
    <row r="621" spans="1:15">
      <c r="A621" s="19">
        <v>60594</v>
      </c>
      <c r="B621" s="19" t="s">
        <v>11748</v>
      </c>
      <c r="C621" s="19" t="s">
        <v>574</v>
      </c>
      <c r="D621" s="19" t="str">
        <f t="shared" si="9"/>
        <v>60594A</v>
      </c>
      <c r="E621" s="19" t="s">
        <v>12313</v>
      </c>
      <c r="F621" s="19" t="s">
        <v>16676</v>
      </c>
      <c r="G621" s="19" t="s">
        <v>1367</v>
      </c>
      <c r="H621" s="19" t="s">
        <v>12307</v>
      </c>
      <c r="I621" s="1">
        <v>31413</v>
      </c>
      <c r="J621" s="19">
        <v>0.74</v>
      </c>
      <c r="K621" s="19" t="s">
        <v>13196</v>
      </c>
      <c r="L621" s="1">
        <v>39240</v>
      </c>
      <c r="M621" s="19" t="s">
        <v>43</v>
      </c>
      <c r="N621" s="19" t="s">
        <v>43</v>
      </c>
      <c r="O621" s="19" t="s">
        <v>12318</v>
      </c>
    </row>
    <row r="622" spans="1:15">
      <c r="A622" s="19">
        <v>60595</v>
      </c>
      <c r="B622" s="19" t="s">
        <v>11748</v>
      </c>
      <c r="C622" s="19" t="s">
        <v>576</v>
      </c>
      <c r="D622" s="19" t="str">
        <f t="shared" si="9"/>
        <v>60595A</v>
      </c>
      <c r="E622" s="19" t="s">
        <v>12313</v>
      </c>
      <c r="F622" s="19" t="s">
        <v>16675</v>
      </c>
      <c r="G622" s="19" t="s">
        <v>1096</v>
      </c>
      <c r="H622" s="19" t="s">
        <v>12307</v>
      </c>
      <c r="I622" s="1">
        <v>4019</v>
      </c>
      <c r="J622" s="19">
        <v>3.85</v>
      </c>
      <c r="K622" s="19" t="s">
        <v>13196</v>
      </c>
      <c r="L622" s="1">
        <v>39240</v>
      </c>
      <c r="M622" s="19" t="s">
        <v>43</v>
      </c>
      <c r="N622" s="19" t="s">
        <v>43</v>
      </c>
      <c r="O622" s="19" t="s">
        <v>12318</v>
      </c>
    </row>
    <row r="623" spans="1:15">
      <c r="A623" s="19">
        <v>60596</v>
      </c>
      <c r="B623" s="19" t="s">
        <v>11748</v>
      </c>
      <c r="C623" s="19" t="s">
        <v>16674</v>
      </c>
      <c r="D623" s="19" t="str">
        <f t="shared" si="9"/>
        <v>60596A</v>
      </c>
      <c r="E623" s="19" t="s">
        <v>12313</v>
      </c>
      <c r="F623" s="19" t="s">
        <v>16673</v>
      </c>
      <c r="G623" s="19" t="s">
        <v>1382</v>
      </c>
      <c r="H623" s="19" t="s">
        <v>12307</v>
      </c>
      <c r="I623" s="1">
        <v>39195</v>
      </c>
      <c r="J623" s="19">
        <v>28</v>
      </c>
      <c r="K623" s="19" t="s">
        <v>0</v>
      </c>
      <c r="L623" s="1">
        <v>39216</v>
      </c>
      <c r="M623" s="19" t="s">
        <v>15870</v>
      </c>
      <c r="N623" s="19" t="s">
        <v>15870</v>
      </c>
      <c r="O623" s="19" t="s">
        <v>12318</v>
      </c>
    </row>
    <row r="624" spans="1:15">
      <c r="A624" s="19">
        <v>60597</v>
      </c>
      <c r="B624" s="19" t="s">
        <v>11748</v>
      </c>
      <c r="C624" s="19" t="s">
        <v>16672</v>
      </c>
      <c r="D624" s="19" t="str">
        <f t="shared" si="9"/>
        <v>60597A</v>
      </c>
      <c r="E624" s="19" t="s">
        <v>12313</v>
      </c>
      <c r="F624" s="19" t="s">
        <v>16110</v>
      </c>
      <c r="G624" s="19" t="s">
        <v>719</v>
      </c>
      <c r="H624" s="19" t="s">
        <v>12307</v>
      </c>
      <c r="I624" s="1">
        <v>39441</v>
      </c>
      <c r="J624" s="19">
        <v>4.8</v>
      </c>
      <c r="K624" s="19" t="s">
        <v>243</v>
      </c>
      <c r="L624" s="1">
        <v>39826</v>
      </c>
      <c r="M624" s="19" t="s">
        <v>13113</v>
      </c>
      <c r="N624" s="19" t="s">
        <v>16671</v>
      </c>
      <c r="O624" s="19" t="s">
        <v>12935</v>
      </c>
    </row>
    <row r="625" spans="1:15">
      <c r="A625" s="19">
        <v>60598</v>
      </c>
      <c r="B625" s="19" t="s">
        <v>10651</v>
      </c>
      <c r="C625" s="19" t="s">
        <v>16670</v>
      </c>
      <c r="D625" s="19" t="str">
        <f t="shared" si="9"/>
        <v>60598C</v>
      </c>
      <c r="E625" s="19" t="s">
        <v>12309</v>
      </c>
      <c r="F625" s="19" t="s">
        <v>10677</v>
      </c>
      <c r="G625" s="19" t="s">
        <v>14458</v>
      </c>
      <c r="H625" s="19" t="s">
        <v>12307</v>
      </c>
      <c r="I625" s="1">
        <v>39448</v>
      </c>
      <c r="J625" s="19">
        <v>11.1</v>
      </c>
      <c r="K625" s="19" t="s">
        <v>13196</v>
      </c>
      <c r="L625" s="1">
        <v>39211</v>
      </c>
      <c r="M625" s="19" t="s">
        <v>13113</v>
      </c>
      <c r="N625" s="19" t="s">
        <v>16669</v>
      </c>
      <c r="O625" s="19" t="s">
        <v>12577</v>
      </c>
    </row>
    <row r="626" spans="1:15">
      <c r="A626" s="19">
        <v>60599</v>
      </c>
      <c r="B626" s="19" t="s">
        <v>11748</v>
      </c>
      <c r="C626" s="19" t="s">
        <v>16668</v>
      </c>
      <c r="D626" s="19" t="str">
        <f t="shared" si="9"/>
        <v>60599A</v>
      </c>
      <c r="E626" s="19" t="s">
        <v>12313</v>
      </c>
      <c r="F626" s="19" t="s">
        <v>5435</v>
      </c>
      <c r="G626" s="19" t="s">
        <v>1382</v>
      </c>
      <c r="H626" s="19" t="s">
        <v>12307</v>
      </c>
      <c r="I626" s="1">
        <v>40112</v>
      </c>
      <c r="J626" s="19">
        <v>262</v>
      </c>
      <c r="K626" s="19" t="s">
        <v>4</v>
      </c>
      <c r="L626" s="1">
        <v>39276</v>
      </c>
      <c r="M626" s="19" t="s">
        <v>16667</v>
      </c>
      <c r="N626" s="19" t="s">
        <v>16667</v>
      </c>
      <c r="O626" s="19" t="s">
        <v>12318</v>
      </c>
    </row>
    <row r="627" spans="1:15">
      <c r="A627" s="19">
        <v>60600</v>
      </c>
      <c r="B627" s="19" t="s">
        <v>11748</v>
      </c>
      <c r="C627" s="19" t="s">
        <v>5729</v>
      </c>
      <c r="D627" s="19" t="str">
        <f t="shared" si="9"/>
        <v>60600A</v>
      </c>
      <c r="E627" s="19" t="s">
        <v>12313</v>
      </c>
      <c r="F627" s="19" t="s">
        <v>4144</v>
      </c>
      <c r="G627" s="19" t="s">
        <v>459</v>
      </c>
      <c r="H627" s="19" t="s">
        <v>13211</v>
      </c>
      <c r="I627" s="1">
        <v>41603</v>
      </c>
      <c r="J627" s="19">
        <v>99</v>
      </c>
      <c r="K627" s="19" t="s">
        <v>4</v>
      </c>
      <c r="L627" s="1">
        <v>39206</v>
      </c>
      <c r="M627" s="19" t="s">
        <v>14504</v>
      </c>
      <c r="N627" s="19" t="s">
        <v>16666</v>
      </c>
      <c r="O627" s="19" t="s">
        <v>12318</v>
      </c>
    </row>
    <row r="628" spans="1:15">
      <c r="A628" s="19">
        <v>60601</v>
      </c>
      <c r="B628" s="19" t="s">
        <v>11748</v>
      </c>
      <c r="C628" s="19" t="s">
        <v>16665</v>
      </c>
      <c r="D628" s="19" t="str">
        <f t="shared" si="9"/>
        <v>60601A</v>
      </c>
      <c r="E628" s="19" t="s">
        <v>12313</v>
      </c>
      <c r="F628" s="19" t="s">
        <v>11147</v>
      </c>
      <c r="G628" s="19" t="s">
        <v>612</v>
      </c>
      <c r="H628" s="19" t="s">
        <v>12307</v>
      </c>
      <c r="I628" s="1">
        <v>37966</v>
      </c>
      <c r="J628" s="19">
        <v>20</v>
      </c>
      <c r="K628" s="19" t="s">
        <v>13196</v>
      </c>
      <c r="L628" s="1">
        <v>39213</v>
      </c>
      <c r="M628" s="19" t="s">
        <v>13113</v>
      </c>
      <c r="N628" s="19" t="s">
        <v>5478</v>
      </c>
      <c r="O628" s="19" t="s">
        <v>12318</v>
      </c>
    </row>
    <row r="629" spans="1:15">
      <c r="A629" s="19">
        <v>60602</v>
      </c>
      <c r="B629" s="19" t="s">
        <v>11748</v>
      </c>
      <c r="C629" s="19" t="s">
        <v>16664</v>
      </c>
      <c r="D629" s="19" t="str">
        <f t="shared" si="9"/>
        <v>60602A</v>
      </c>
      <c r="E629" s="19" t="s">
        <v>12313</v>
      </c>
      <c r="F629" s="19" t="s">
        <v>10851</v>
      </c>
      <c r="G629" s="19" t="s">
        <v>719</v>
      </c>
      <c r="H629" s="19" t="s">
        <v>12307</v>
      </c>
      <c r="I629" s="1">
        <v>39387</v>
      </c>
      <c r="J629" s="19">
        <v>223.6</v>
      </c>
      <c r="K629" s="19" t="s">
        <v>4</v>
      </c>
      <c r="L629" s="1">
        <v>39638</v>
      </c>
      <c r="M629" s="19" t="s">
        <v>12586</v>
      </c>
      <c r="O629" s="19" t="s">
        <v>12318</v>
      </c>
    </row>
    <row r="630" spans="1:15">
      <c r="A630" s="19">
        <v>60603</v>
      </c>
      <c r="B630" s="19" t="s">
        <v>11748</v>
      </c>
      <c r="C630" s="19" t="s">
        <v>4466</v>
      </c>
      <c r="D630" s="19" t="str">
        <f t="shared" si="9"/>
        <v>60603A</v>
      </c>
      <c r="E630" s="19" t="s">
        <v>12313</v>
      </c>
      <c r="F630" s="19" t="s">
        <v>11020</v>
      </c>
      <c r="G630" s="19" t="s">
        <v>612</v>
      </c>
      <c r="H630" s="19" t="s">
        <v>12307</v>
      </c>
      <c r="I630" s="1">
        <v>41578</v>
      </c>
      <c r="J630" s="19">
        <v>250</v>
      </c>
      <c r="K630" s="19" t="s">
        <v>73</v>
      </c>
      <c r="L630" s="1">
        <v>39297</v>
      </c>
      <c r="M630" s="19" t="s">
        <v>4698</v>
      </c>
      <c r="N630" s="19" t="s">
        <v>16663</v>
      </c>
      <c r="O630" s="19" t="s">
        <v>12318</v>
      </c>
    </row>
    <row r="631" spans="1:15">
      <c r="A631" s="19">
        <v>60604</v>
      </c>
      <c r="B631" s="19" t="s">
        <v>11748</v>
      </c>
      <c r="C631" s="19" t="s">
        <v>16662</v>
      </c>
      <c r="D631" s="19" t="str">
        <f t="shared" si="9"/>
        <v>60604A</v>
      </c>
      <c r="E631" s="19" t="s">
        <v>12313</v>
      </c>
      <c r="F631" s="19" t="s">
        <v>10748</v>
      </c>
      <c r="G631" s="19" t="s">
        <v>612</v>
      </c>
      <c r="H631" s="19" t="s">
        <v>12307</v>
      </c>
      <c r="I631" s="1">
        <v>37256</v>
      </c>
      <c r="J631" s="19">
        <v>55</v>
      </c>
      <c r="K631" s="19" t="s">
        <v>3</v>
      </c>
      <c r="L631" s="1">
        <v>39289</v>
      </c>
      <c r="M631" s="19" t="s">
        <v>13113</v>
      </c>
      <c r="O631" s="19" t="s">
        <v>12318</v>
      </c>
    </row>
    <row r="632" spans="1:15">
      <c r="A632" s="19">
        <v>60605</v>
      </c>
      <c r="B632" s="19" t="s">
        <v>11748</v>
      </c>
      <c r="C632" s="19" t="s">
        <v>4629</v>
      </c>
      <c r="D632" s="19" t="str">
        <f t="shared" si="9"/>
        <v>60605A</v>
      </c>
      <c r="E632" s="19" t="s">
        <v>12313</v>
      </c>
      <c r="F632" s="19" t="s">
        <v>10944</v>
      </c>
      <c r="G632" s="19" t="s">
        <v>612</v>
      </c>
      <c r="H632" s="19" t="s">
        <v>12307</v>
      </c>
      <c r="I632" s="1">
        <v>41705</v>
      </c>
      <c r="J632" s="19">
        <v>250</v>
      </c>
      <c r="K632" s="19" t="s">
        <v>13550</v>
      </c>
      <c r="L632" s="1">
        <v>39272</v>
      </c>
      <c r="M632" s="19" t="s">
        <v>13392</v>
      </c>
      <c r="N632" s="19" t="s">
        <v>4629</v>
      </c>
      <c r="O632" s="19" t="s">
        <v>12318</v>
      </c>
    </row>
    <row r="633" spans="1:15">
      <c r="A633" s="19">
        <v>60606</v>
      </c>
      <c r="B633" s="19" t="s">
        <v>11748</v>
      </c>
      <c r="C633" s="19" t="s">
        <v>16661</v>
      </c>
      <c r="D633" s="19" t="str">
        <f t="shared" si="9"/>
        <v>60606A</v>
      </c>
      <c r="E633" s="19" t="s">
        <v>12313</v>
      </c>
      <c r="F633" s="19" t="s">
        <v>10958</v>
      </c>
      <c r="G633" s="19" t="s">
        <v>719</v>
      </c>
      <c r="H633" s="19" t="s">
        <v>12307</v>
      </c>
      <c r="I633" s="1">
        <v>40809</v>
      </c>
      <c r="J633" s="19">
        <v>265</v>
      </c>
      <c r="K633" s="19" t="s">
        <v>4</v>
      </c>
      <c r="L633" s="1">
        <v>39273</v>
      </c>
      <c r="M633" s="19" t="s">
        <v>15154</v>
      </c>
      <c r="N633" s="19" t="s">
        <v>15153</v>
      </c>
      <c r="O633" s="19" t="s">
        <v>12318</v>
      </c>
    </row>
    <row r="634" spans="1:15">
      <c r="A634" s="19">
        <v>60607</v>
      </c>
      <c r="B634" s="19" t="s">
        <v>11748</v>
      </c>
      <c r="C634" s="19" t="s">
        <v>16660</v>
      </c>
      <c r="D634" s="19" t="str">
        <f t="shared" si="9"/>
        <v>60607A</v>
      </c>
      <c r="E634" s="19" t="s">
        <v>12313</v>
      </c>
      <c r="F634" s="19" t="s">
        <v>11107</v>
      </c>
      <c r="G634" s="19" t="s">
        <v>612</v>
      </c>
      <c r="H634" s="19" t="s">
        <v>12307</v>
      </c>
      <c r="I634" s="1">
        <v>31778</v>
      </c>
      <c r="J634" s="19">
        <v>4.3</v>
      </c>
      <c r="K634" s="19" t="s">
        <v>12609</v>
      </c>
      <c r="L634" s="1">
        <v>39231</v>
      </c>
      <c r="M634" s="19" t="s">
        <v>13113</v>
      </c>
      <c r="N634" s="19" t="s">
        <v>5576</v>
      </c>
      <c r="O634" s="19" t="s">
        <v>12935</v>
      </c>
    </row>
    <row r="635" spans="1:15">
      <c r="A635" s="19">
        <v>60608</v>
      </c>
      <c r="B635" s="19" t="s">
        <v>10651</v>
      </c>
      <c r="C635" s="19" t="s">
        <v>16659</v>
      </c>
      <c r="D635" s="19" t="str">
        <f t="shared" si="9"/>
        <v>60608C</v>
      </c>
      <c r="E635" s="19" t="s">
        <v>12309</v>
      </c>
      <c r="F635" s="19" t="s">
        <v>10684</v>
      </c>
      <c r="G635" s="19" t="s">
        <v>612</v>
      </c>
      <c r="H635" s="19" t="s">
        <v>12307</v>
      </c>
      <c r="I635" s="1">
        <v>39813</v>
      </c>
      <c r="J635" s="19">
        <v>1824</v>
      </c>
      <c r="K635" s="19" t="s">
        <v>4</v>
      </c>
      <c r="L635" s="1">
        <v>39269</v>
      </c>
      <c r="M635" s="19" t="s">
        <v>13113</v>
      </c>
      <c r="N635" s="19" t="s">
        <v>16658</v>
      </c>
      <c r="O635" s="19" t="s">
        <v>12935</v>
      </c>
    </row>
    <row r="636" spans="1:15">
      <c r="A636" s="19">
        <v>60609</v>
      </c>
      <c r="B636" s="19" t="s">
        <v>10651</v>
      </c>
      <c r="C636" s="19" t="s">
        <v>4958</v>
      </c>
      <c r="D636" s="19" t="str">
        <f t="shared" si="9"/>
        <v>60609C</v>
      </c>
      <c r="E636" s="19" t="s">
        <v>12309</v>
      </c>
      <c r="F636" s="19" t="s">
        <v>10686</v>
      </c>
      <c r="G636" s="19" t="s">
        <v>612</v>
      </c>
      <c r="H636" s="19" t="s">
        <v>12307</v>
      </c>
      <c r="I636" s="1">
        <v>39813</v>
      </c>
      <c r="J636" s="19">
        <v>17.600000000000001</v>
      </c>
      <c r="K636" s="19" t="s">
        <v>4</v>
      </c>
      <c r="L636" s="1">
        <v>39269</v>
      </c>
      <c r="M636" s="19" t="s">
        <v>13113</v>
      </c>
      <c r="N636" s="19" t="s">
        <v>16658</v>
      </c>
      <c r="O636" s="19" t="s">
        <v>12935</v>
      </c>
    </row>
    <row r="637" spans="1:15">
      <c r="A637" s="19">
        <v>60610</v>
      </c>
      <c r="B637" s="19" t="s">
        <v>10651</v>
      </c>
      <c r="C637" s="19" t="s">
        <v>16657</v>
      </c>
      <c r="D637" s="19" t="str">
        <f t="shared" si="9"/>
        <v>60610C</v>
      </c>
      <c r="E637" s="19" t="s">
        <v>12309</v>
      </c>
      <c r="F637" s="19" t="s">
        <v>11271</v>
      </c>
      <c r="G637" s="19" t="s">
        <v>612</v>
      </c>
      <c r="H637" s="19" t="s">
        <v>12307</v>
      </c>
      <c r="I637" s="1">
        <v>40087</v>
      </c>
      <c r="J637" s="19">
        <v>17</v>
      </c>
      <c r="K637" s="19" t="s">
        <v>13550</v>
      </c>
      <c r="L637" s="1">
        <v>39350</v>
      </c>
      <c r="M637" s="19" t="s">
        <v>13113</v>
      </c>
      <c r="N637" s="19" t="s">
        <v>16654</v>
      </c>
      <c r="O637" s="19" t="s">
        <v>12935</v>
      </c>
    </row>
    <row r="638" spans="1:15">
      <c r="A638" s="19">
        <v>60611</v>
      </c>
      <c r="B638" s="19" t="s">
        <v>10651</v>
      </c>
      <c r="C638" s="19" t="s">
        <v>16656</v>
      </c>
      <c r="D638" s="19" t="str">
        <f t="shared" si="9"/>
        <v>60611C</v>
      </c>
      <c r="E638" s="19" t="s">
        <v>12309</v>
      </c>
      <c r="F638" s="19" t="s">
        <v>12473</v>
      </c>
      <c r="G638" s="19" t="s">
        <v>612</v>
      </c>
      <c r="H638" s="19" t="s">
        <v>12307</v>
      </c>
      <c r="I638" s="1">
        <v>40087</v>
      </c>
      <c r="J638" s="19">
        <v>52</v>
      </c>
      <c r="K638" s="19" t="s">
        <v>13550</v>
      </c>
      <c r="L638" s="1">
        <v>39350</v>
      </c>
      <c r="M638" s="19" t="s">
        <v>13113</v>
      </c>
      <c r="N638" s="19" t="s">
        <v>16654</v>
      </c>
      <c r="O638" s="19" t="s">
        <v>12935</v>
      </c>
    </row>
    <row r="639" spans="1:15">
      <c r="A639" s="19">
        <v>60612</v>
      </c>
      <c r="B639" s="19" t="s">
        <v>10651</v>
      </c>
      <c r="C639" s="19" t="s">
        <v>16655</v>
      </c>
      <c r="D639" s="19" t="str">
        <f t="shared" si="9"/>
        <v>60612C</v>
      </c>
      <c r="E639" s="19" t="s">
        <v>12309</v>
      </c>
      <c r="F639" s="19" t="s">
        <v>12473</v>
      </c>
      <c r="G639" s="19" t="s">
        <v>612</v>
      </c>
      <c r="H639" s="19" t="s">
        <v>12307</v>
      </c>
      <c r="I639" s="1">
        <v>40087</v>
      </c>
      <c r="J639" s="19">
        <v>52</v>
      </c>
      <c r="K639" s="19" t="s">
        <v>13550</v>
      </c>
      <c r="L639" s="1">
        <v>39350</v>
      </c>
      <c r="M639" s="19" t="s">
        <v>13113</v>
      </c>
      <c r="N639" s="19" t="s">
        <v>16654</v>
      </c>
      <c r="O639" s="19" t="s">
        <v>12935</v>
      </c>
    </row>
    <row r="640" spans="1:15">
      <c r="A640" s="19">
        <v>60613</v>
      </c>
      <c r="B640" s="19" t="s">
        <v>10651</v>
      </c>
      <c r="C640" s="19" t="s">
        <v>16653</v>
      </c>
      <c r="D640" s="19" t="str">
        <f t="shared" si="9"/>
        <v>60613C</v>
      </c>
      <c r="E640" s="19" t="s">
        <v>12309</v>
      </c>
      <c r="F640" s="19" t="s">
        <v>11041</v>
      </c>
      <c r="G640" s="19" t="s">
        <v>612</v>
      </c>
      <c r="H640" s="19" t="s">
        <v>12307</v>
      </c>
      <c r="I640" s="1">
        <v>40087</v>
      </c>
      <c r="J640" s="19">
        <v>9</v>
      </c>
      <c r="K640" s="19" t="s">
        <v>13550</v>
      </c>
      <c r="L640" s="1">
        <v>39350</v>
      </c>
      <c r="M640" s="19" t="s">
        <v>13113</v>
      </c>
      <c r="O640" s="19" t="s">
        <v>12935</v>
      </c>
    </row>
    <row r="641" spans="1:15">
      <c r="A641" s="19">
        <v>60614</v>
      </c>
      <c r="B641" s="19" t="s">
        <v>10651</v>
      </c>
      <c r="C641" s="19" t="s">
        <v>16652</v>
      </c>
      <c r="D641" s="19" t="str">
        <f t="shared" si="9"/>
        <v>60614C</v>
      </c>
      <c r="E641" s="19" t="s">
        <v>12309</v>
      </c>
      <c r="F641" s="19" t="s">
        <v>10894</v>
      </c>
      <c r="G641" s="19" t="s">
        <v>859</v>
      </c>
      <c r="H641" s="19" t="s">
        <v>12307</v>
      </c>
      <c r="I641" s="1">
        <v>40787</v>
      </c>
      <c r="J641" s="19">
        <v>15</v>
      </c>
      <c r="K641" s="19" t="s">
        <v>3</v>
      </c>
      <c r="L641" s="1">
        <v>39281</v>
      </c>
      <c r="M641" s="19" t="s">
        <v>13113</v>
      </c>
      <c r="O641" s="19" t="s">
        <v>12935</v>
      </c>
    </row>
    <row r="642" spans="1:15">
      <c r="A642" s="19">
        <v>60615</v>
      </c>
      <c r="B642" s="19" t="s">
        <v>10651</v>
      </c>
      <c r="C642" s="19" t="s">
        <v>16651</v>
      </c>
      <c r="D642" s="19" t="str">
        <f t="shared" ref="D642:D705" si="10">CONCATENATE(A642,B642)</f>
        <v>60615C</v>
      </c>
      <c r="E642" s="19" t="s">
        <v>12309</v>
      </c>
      <c r="F642" s="19" t="s">
        <v>16651</v>
      </c>
      <c r="G642" s="19" t="s">
        <v>859</v>
      </c>
      <c r="H642" s="19" t="s">
        <v>12307</v>
      </c>
      <c r="I642" s="1">
        <v>40787</v>
      </c>
      <c r="J642" s="19">
        <v>15</v>
      </c>
      <c r="K642" s="19" t="s">
        <v>3</v>
      </c>
      <c r="L642" s="1">
        <v>39281</v>
      </c>
      <c r="M642" s="19" t="s">
        <v>13113</v>
      </c>
      <c r="O642" s="19" t="s">
        <v>12935</v>
      </c>
    </row>
    <row r="643" spans="1:15">
      <c r="A643" s="19">
        <v>60616</v>
      </c>
      <c r="B643" s="19" t="s">
        <v>10651</v>
      </c>
      <c r="C643" s="19" t="s">
        <v>16650</v>
      </c>
      <c r="D643" s="19" t="str">
        <f t="shared" si="10"/>
        <v>60616C</v>
      </c>
      <c r="E643" s="19" t="s">
        <v>12309</v>
      </c>
      <c r="F643" s="19" t="s">
        <v>13284</v>
      </c>
      <c r="G643" s="19" t="s">
        <v>859</v>
      </c>
      <c r="H643" s="19" t="s">
        <v>12307</v>
      </c>
      <c r="I643" s="1">
        <v>39539</v>
      </c>
      <c r="J643" s="19">
        <v>30</v>
      </c>
      <c r="K643" s="19" t="s">
        <v>3</v>
      </c>
      <c r="L643" s="1">
        <v>39286</v>
      </c>
      <c r="M643" s="19" t="s">
        <v>13113</v>
      </c>
      <c r="O643" s="19" t="s">
        <v>12935</v>
      </c>
    </row>
    <row r="644" spans="1:15">
      <c r="A644" s="19">
        <v>60617</v>
      </c>
      <c r="B644" s="19" t="s">
        <v>10651</v>
      </c>
      <c r="C644" s="19" t="s">
        <v>16649</v>
      </c>
      <c r="D644" s="19" t="str">
        <f t="shared" si="10"/>
        <v>60617C</v>
      </c>
      <c r="E644" s="19" t="s">
        <v>12309</v>
      </c>
      <c r="F644" s="19" t="s">
        <v>15670</v>
      </c>
      <c r="G644" s="19" t="s">
        <v>719</v>
      </c>
      <c r="H644" s="19" t="s">
        <v>12307</v>
      </c>
      <c r="I644" s="1">
        <v>43830</v>
      </c>
      <c r="J644" s="19">
        <v>66</v>
      </c>
      <c r="K644" s="19" t="s">
        <v>3</v>
      </c>
      <c r="L644" s="1">
        <v>39170</v>
      </c>
      <c r="M644" s="19" t="s">
        <v>13113</v>
      </c>
      <c r="N644" s="19" t="s">
        <v>16648</v>
      </c>
      <c r="O644" s="19" t="s">
        <v>12318</v>
      </c>
    </row>
    <row r="645" spans="1:15">
      <c r="A645" s="19">
        <v>60618</v>
      </c>
      <c r="B645" s="19" t="s">
        <v>11748</v>
      </c>
      <c r="C645" s="19" t="s">
        <v>1495</v>
      </c>
      <c r="D645" s="19" t="str">
        <f t="shared" si="10"/>
        <v>60618A</v>
      </c>
      <c r="E645" s="19" t="s">
        <v>12313</v>
      </c>
      <c r="F645" s="19" t="s">
        <v>5986</v>
      </c>
      <c r="G645" s="19" t="s">
        <v>612</v>
      </c>
      <c r="H645" s="19" t="s">
        <v>12307</v>
      </c>
      <c r="I645" s="1">
        <v>31199</v>
      </c>
      <c r="J645" s="19">
        <v>8.5399999999999991</v>
      </c>
      <c r="K645" s="19" t="s">
        <v>12609</v>
      </c>
      <c r="L645" s="1">
        <v>38441</v>
      </c>
      <c r="M645" s="19" t="s">
        <v>12608</v>
      </c>
      <c r="N645" s="19" t="s">
        <v>16214</v>
      </c>
      <c r="O645" s="19" t="s">
        <v>12318</v>
      </c>
    </row>
    <row r="646" spans="1:15">
      <c r="A646" s="19">
        <v>60619</v>
      </c>
      <c r="B646" s="19" t="s">
        <v>11748</v>
      </c>
      <c r="C646" s="19" t="s">
        <v>16647</v>
      </c>
      <c r="D646" s="19" t="str">
        <f t="shared" si="10"/>
        <v>60619A</v>
      </c>
      <c r="E646" s="19" t="s">
        <v>12313</v>
      </c>
      <c r="F646" s="19" t="s">
        <v>28</v>
      </c>
      <c r="G646" s="19" t="s">
        <v>612</v>
      </c>
      <c r="H646" s="19" t="s">
        <v>12307</v>
      </c>
      <c r="I646" s="1">
        <v>30437</v>
      </c>
      <c r="J646" s="19">
        <v>7.94</v>
      </c>
      <c r="K646" s="19" t="s">
        <v>12609</v>
      </c>
      <c r="L646" s="1">
        <v>38441</v>
      </c>
      <c r="M646" s="19" t="s">
        <v>12608</v>
      </c>
      <c r="N646" s="19" t="s">
        <v>16214</v>
      </c>
      <c r="O646" s="19" t="s">
        <v>12318</v>
      </c>
    </row>
    <row r="647" spans="1:15">
      <c r="A647" s="19">
        <v>60620</v>
      </c>
      <c r="B647" s="19" t="s">
        <v>11748</v>
      </c>
      <c r="C647" s="19" t="s">
        <v>16646</v>
      </c>
      <c r="D647" s="19" t="str">
        <f t="shared" si="10"/>
        <v>60620A</v>
      </c>
      <c r="E647" s="19" t="s">
        <v>12313</v>
      </c>
      <c r="F647" s="19" t="s">
        <v>11060</v>
      </c>
      <c r="G647" s="19" t="s">
        <v>612</v>
      </c>
      <c r="H647" s="19" t="s">
        <v>12307</v>
      </c>
      <c r="I647" s="1">
        <v>30164</v>
      </c>
      <c r="J647" s="19">
        <v>10.119999999999999</v>
      </c>
      <c r="K647" s="19" t="s">
        <v>12609</v>
      </c>
      <c r="L647" s="1">
        <v>38441</v>
      </c>
      <c r="M647" s="19" t="s">
        <v>12608</v>
      </c>
      <c r="N647" s="19" t="s">
        <v>16214</v>
      </c>
      <c r="O647" s="19" t="s">
        <v>12318</v>
      </c>
    </row>
    <row r="648" spans="1:15">
      <c r="A648" s="19">
        <v>60621</v>
      </c>
      <c r="B648" s="19" t="s">
        <v>11748</v>
      </c>
      <c r="C648" s="19" t="s">
        <v>16645</v>
      </c>
      <c r="D648" s="19" t="str">
        <f t="shared" si="10"/>
        <v>60621A</v>
      </c>
      <c r="E648" s="19" t="s">
        <v>12313</v>
      </c>
      <c r="F648" s="19" t="s">
        <v>19</v>
      </c>
      <c r="G648" s="19" t="s">
        <v>612</v>
      </c>
      <c r="H648" s="19" t="s">
        <v>12307</v>
      </c>
      <c r="I648" s="1">
        <v>30498</v>
      </c>
      <c r="J648" s="19">
        <v>2.85</v>
      </c>
      <c r="K648" s="19" t="s">
        <v>12609</v>
      </c>
      <c r="L648" s="1">
        <v>38441</v>
      </c>
      <c r="M648" s="19" t="s">
        <v>12608</v>
      </c>
      <c r="N648" s="19" t="s">
        <v>16214</v>
      </c>
      <c r="O648" s="19" t="s">
        <v>12318</v>
      </c>
    </row>
    <row r="649" spans="1:15">
      <c r="A649" s="19">
        <v>60622</v>
      </c>
      <c r="B649" s="19" t="s">
        <v>11748</v>
      </c>
      <c r="C649" s="19" t="s">
        <v>16644</v>
      </c>
      <c r="D649" s="19" t="str">
        <f t="shared" si="10"/>
        <v>60622A</v>
      </c>
      <c r="E649" s="19" t="s">
        <v>12313</v>
      </c>
      <c r="F649" s="19" t="s">
        <v>19</v>
      </c>
      <c r="G649" s="19" t="s">
        <v>612</v>
      </c>
      <c r="H649" s="19" t="s">
        <v>12307</v>
      </c>
      <c r="I649" s="1">
        <v>30529</v>
      </c>
      <c r="J649" s="19">
        <v>2.85</v>
      </c>
      <c r="K649" s="19" t="s">
        <v>12609</v>
      </c>
      <c r="L649" s="1">
        <v>38441</v>
      </c>
      <c r="M649" s="19" t="s">
        <v>12608</v>
      </c>
      <c r="N649" s="19" t="s">
        <v>16214</v>
      </c>
      <c r="O649" s="19" t="s">
        <v>12318</v>
      </c>
    </row>
    <row r="650" spans="1:15">
      <c r="A650" s="19">
        <v>60623</v>
      </c>
      <c r="B650" s="19" t="s">
        <v>11748</v>
      </c>
      <c r="C650" s="19" t="s">
        <v>5605</v>
      </c>
      <c r="D650" s="19" t="str">
        <f t="shared" si="10"/>
        <v>60623A</v>
      </c>
      <c r="E650" s="19" t="s">
        <v>12313</v>
      </c>
      <c r="F650" s="19" t="s">
        <v>5606</v>
      </c>
      <c r="G650" s="19" t="s">
        <v>612</v>
      </c>
      <c r="H650" s="19" t="s">
        <v>12307</v>
      </c>
      <c r="I650" s="1">
        <v>30742</v>
      </c>
      <c r="J650" s="19">
        <v>1.91</v>
      </c>
      <c r="K650" s="19" t="s">
        <v>12609</v>
      </c>
      <c r="L650" s="1">
        <v>38441</v>
      </c>
      <c r="M650" s="19" t="s">
        <v>12608</v>
      </c>
      <c r="N650" s="19" t="s">
        <v>16214</v>
      </c>
      <c r="O650" s="19" t="s">
        <v>12318</v>
      </c>
    </row>
    <row r="651" spans="1:15">
      <c r="A651" s="19">
        <v>60624</v>
      </c>
      <c r="B651" s="19" t="s">
        <v>11748</v>
      </c>
      <c r="C651" s="19" t="s">
        <v>16643</v>
      </c>
      <c r="D651" s="19" t="str">
        <f t="shared" si="10"/>
        <v>60624A</v>
      </c>
      <c r="E651" s="19" t="s">
        <v>12313</v>
      </c>
      <c r="F651" s="19" t="s">
        <v>11150</v>
      </c>
      <c r="G651" s="19" t="s">
        <v>612</v>
      </c>
      <c r="H651" s="19" t="s">
        <v>12307</v>
      </c>
      <c r="I651" s="1">
        <v>30773</v>
      </c>
      <c r="J651" s="19">
        <v>3.13</v>
      </c>
      <c r="K651" s="19" t="s">
        <v>12609</v>
      </c>
      <c r="L651" s="1">
        <v>38441</v>
      </c>
      <c r="M651" s="19" t="s">
        <v>12608</v>
      </c>
      <c r="N651" s="19" t="s">
        <v>16214</v>
      </c>
      <c r="O651" s="19" t="s">
        <v>12318</v>
      </c>
    </row>
    <row r="652" spans="1:15">
      <c r="A652" s="19">
        <v>60625</v>
      </c>
      <c r="B652" s="19" t="s">
        <v>11748</v>
      </c>
      <c r="C652" s="19" t="s">
        <v>16642</v>
      </c>
      <c r="D652" s="19" t="str">
        <f t="shared" si="10"/>
        <v>60625A</v>
      </c>
      <c r="E652" s="19" t="s">
        <v>12313</v>
      </c>
      <c r="F652" s="19" t="s">
        <v>10931</v>
      </c>
      <c r="G652" s="19" t="s">
        <v>612</v>
      </c>
      <c r="H652" s="19" t="s">
        <v>12307</v>
      </c>
      <c r="I652" s="1">
        <v>31472</v>
      </c>
      <c r="J652" s="19">
        <v>5.9</v>
      </c>
      <c r="K652" s="19" t="s">
        <v>12609</v>
      </c>
      <c r="L652" s="1">
        <v>38441</v>
      </c>
      <c r="M652" s="19" t="s">
        <v>12608</v>
      </c>
      <c r="N652" s="19" t="s">
        <v>16214</v>
      </c>
      <c r="O652" s="19" t="s">
        <v>12318</v>
      </c>
    </row>
    <row r="653" spans="1:15">
      <c r="A653" s="19">
        <v>60626</v>
      </c>
      <c r="B653" s="19" t="s">
        <v>11748</v>
      </c>
      <c r="C653" s="19" t="s">
        <v>16641</v>
      </c>
      <c r="D653" s="19" t="str">
        <f t="shared" si="10"/>
        <v>60626A</v>
      </c>
      <c r="E653" s="19" t="s">
        <v>12313</v>
      </c>
      <c r="F653" s="19" t="s">
        <v>9748</v>
      </c>
      <c r="G653" s="19" t="s">
        <v>612</v>
      </c>
      <c r="H653" s="19" t="s">
        <v>12307</v>
      </c>
      <c r="I653" s="1">
        <v>31594</v>
      </c>
      <c r="J653" s="19">
        <v>4.0999999999999996</v>
      </c>
      <c r="K653" s="19" t="s">
        <v>12609</v>
      </c>
      <c r="L653" s="1">
        <v>38441</v>
      </c>
      <c r="M653" s="19" t="s">
        <v>12608</v>
      </c>
      <c r="N653" s="19" t="s">
        <v>16214</v>
      </c>
      <c r="O653" s="19" t="s">
        <v>12318</v>
      </c>
    </row>
    <row r="654" spans="1:15">
      <c r="A654" s="19">
        <v>60627</v>
      </c>
      <c r="B654" s="19" t="s">
        <v>10565</v>
      </c>
      <c r="C654" s="19" t="s">
        <v>16640</v>
      </c>
      <c r="D654" s="19" t="str">
        <f t="shared" si="10"/>
        <v>60627E</v>
      </c>
      <c r="E654" s="19" t="s">
        <v>16376</v>
      </c>
      <c r="F654" s="19" t="s">
        <v>1704</v>
      </c>
      <c r="G654" s="19" t="s">
        <v>612</v>
      </c>
      <c r="H654" s="19" t="s">
        <v>12307</v>
      </c>
      <c r="I654" s="1">
        <v>29587</v>
      </c>
      <c r="J654" s="19">
        <v>1E-3</v>
      </c>
      <c r="K654" s="19" t="s">
        <v>73</v>
      </c>
      <c r="L654" s="1">
        <v>39330</v>
      </c>
      <c r="M654" s="19" t="s">
        <v>14547</v>
      </c>
      <c r="O654" s="19" t="s">
        <v>12935</v>
      </c>
    </row>
    <row r="655" spans="1:15">
      <c r="A655" s="19">
        <v>60628</v>
      </c>
      <c r="B655" s="19" t="s">
        <v>11748</v>
      </c>
      <c r="C655" s="19" t="s">
        <v>5286</v>
      </c>
      <c r="D655" s="19" t="str">
        <f t="shared" si="10"/>
        <v>60628A</v>
      </c>
      <c r="E655" s="19" t="s">
        <v>12313</v>
      </c>
      <c r="F655" s="19" t="s">
        <v>638</v>
      </c>
      <c r="G655" s="19" t="s">
        <v>612</v>
      </c>
      <c r="H655" s="19" t="s">
        <v>12307</v>
      </c>
      <c r="I655" s="1">
        <v>39981</v>
      </c>
      <c r="J655" s="19">
        <v>0.3</v>
      </c>
      <c r="K655" s="19" t="s">
        <v>46</v>
      </c>
      <c r="L655" s="1">
        <v>39981</v>
      </c>
      <c r="M655" s="19" t="s">
        <v>13113</v>
      </c>
      <c r="N655" s="19" t="s">
        <v>16639</v>
      </c>
      <c r="O655" s="19" t="s">
        <v>12318</v>
      </c>
    </row>
    <row r="656" spans="1:15">
      <c r="A656" s="19">
        <v>60629</v>
      </c>
      <c r="B656" s="19" t="s">
        <v>10651</v>
      </c>
      <c r="C656" s="19" t="s">
        <v>16638</v>
      </c>
      <c r="D656" s="19" t="str">
        <f t="shared" si="10"/>
        <v>60629C</v>
      </c>
      <c r="E656" s="19" t="s">
        <v>12309</v>
      </c>
      <c r="F656" s="19" t="s">
        <v>10953</v>
      </c>
      <c r="G656" s="19" t="s">
        <v>612</v>
      </c>
      <c r="H656" s="19" t="s">
        <v>12307</v>
      </c>
      <c r="I656" s="1">
        <v>38687</v>
      </c>
      <c r="J656" s="19">
        <v>0.16</v>
      </c>
      <c r="K656" s="19" t="s">
        <v>15256</v>
      </c>
      <c r="L656" s="1">
        <v>39283</v>
      </c>
      <c r="M656" s="19" t="s">
        <v>13113</v>
      </c>
      <c r="O656" s="19" t="s">
        <v>12577</v>
      </c>
    </row>
    <row r="657" spans="1:15">
      <c r="A657" s="19">
        <v>60630</v>
      </c>
      <c r="B657" s="19" t="s">
        <v>10651</v>
      </c>
      <c r="C657" s="19" t="s">
        <v>16637</v>
      </c>
      <c r="D657" s="19" t="str">
        <f t="shared" si="10"/>
        <v>60630C</v>
      </c>
      <c r="E657" s="19" t="s">
        <v>12309</v>
      </c>
      <c r="F657" s="19" t="s">
        <v>14793</v>
      </c>
      <c r="G657" s="19" t="s">
        <v>612</v>
      </c>
      <c r="H657" s="19" t="s">
        <v>12307</v>
      </c>
      <c r="I657" s="1">
        <v>39356</v>
      </c>
      <c r="J657" s="19">
        <v>2.2000000000000002</v>
      </c>
      <c r="K657" s="19" t="s">
        <v>0</v>
      </c>
      <c r="L657" s="1">
        <v>39258</v>
      </c>
      <c r="M657" s="19" t="s">
        <v>13113</v>
      </c>
      <c r="O657" s="19" t="s">
        <v>12935</v>
      </c>
    </row>
    <row r="658" spans="1:15">
      <c r="A658" s="19">
        <v>60631</v>
      </c>
      <c r="B658" s="19" t="s">
        <v>10651</v>
      </c>
      <c r="C658" s="19" t="s">
        <v>16636</v>
      </c>
      <c r="D658" s="19" t="str">
        <f t="shared" si="10"/>
        <v>60631C</v>
      </c>
      <c r="E658" s="19" t="s">
        <v>12309</v>
      </c>
      <c r="F658" s="19" t="s">
        <v>11510</v>
      </c>
      <c r="G658" s="19" t="s">
        <v>612</v>
      </c>
      <c r="H658" s="19" t="s">
        <v>12307</v>
      </c>
      <c r="I658" s="1">
        <v>40162</v>
      </c>
      <c r="J658" s="19">
        <v>1.6</v>
      </c>
      <c r="K658" s="19" t="s">
        <v>243</v>
      </c>
      <c r="L658" s="1">
        <v>39316</v>
      </c>
      <c r="M658" s="19" t="s">
        <v>13113</v>
      </c>
      <c r="N658" s="19" t="s">
        <v>10590</v>
      </c>
      <c r="O658" s="19" t="s">
        <v>12577</v>
      </c>
    </row>
    <row r="659" spans="1:15">
      <c r="A659" s="19">
        <v>60632</v>
      </c>
      <c r="B659" s="19" t="s">
        <v>11748</v>
      </c>
      <c r="C659" s="19" t="s">
        <v>16635</v>
      </c>
      <c r="D659" s="19" t="str">
        <f t="shared" si="10"/>
        <v>60632A</v>
      </c>
      <c r="E659" s="19" t="s">
        <v>12313</v>
      </c>
      <c r="F659" s="19" t="s">
        <v>2659</v>
      </c>
      <c r="G659" s="19" t="s">
        <v>612</v>
      </c>
      <c r="H659" s="19" t="s">
        <v>12307</v>
      </c>
      <c r="I659" s="1">
        <v>38869</v>
      </c>
      <c r="J659" s="19">
        <v>9.9</v>
      </c>
      <c r="K659" s="19" t="s">
        <v>46</v>
      </c>
      <c r="L659" s="1">
        <v>39314</v>
      </c>
      <c r="M659" s="19" t="s">
        <v>16275</v>
      </c>
      <c r="N659" s="19" t="s">
        <v>4459</v>
      </c>
      <c r="O659" s="19" t="s">
        <v>15730</v>
      </c>
    </row>
    <row r="660" spans="1:15">
      <c r="A660" s="19">
        <v>60633</v>
      </c>
      <c r="B660" s="19" t="s">
        <v>11748</v>
      </c>
      <c r="C660" s="19" t="s">
        <v>16634</v>
      </c>
      <c r="D660" s="19" t="str">
        <f t="shared" si="10"/>
        <v>60633A</v>
      </c>
      <c r="E660" s="19" t="s">
        <v>12313</v>
      </c>
      <c r="F660" s="19" t="s">
        <v>11313</v>
      </c>
      <c r="G660" s="19" t="s">
        <v>612</v>
      </c>
      <c r="H660" s="19" t="s">
        <v>12307</v>
      </c>
      <c r="I660" s="1">
        <v>31413</v>
      </c>
      <c r="J660" s="19">
        <v>38.4</v>
      </c>
      <c r="K660" s="19" t="s">
        <v>46</v>
      </c>
      <c r="L660" s="1">
        <v>39314</v>
      </c>
      <c r="M660" s="19" t="s">
        <v>16275</v>
      </c>
      <c r="N660" s="19" t="s">
        <v>4459</v>
      </c>
      <c r="O660" s="19" t="s">
        <v>12318</v>
      </c>
    </row>
    <row r="661" spans="1:15">
      <c r="A661" s="19">
        <v>60634</v>
      </c>
      <c r="B661" s="19" t="s">
        <v>11748</v>
      </c>
      <c r="C661" s="19" t="s">
        <v>5277</v>
      </c>
      <c r="D661" s="19" t="str">
        <f t="shared" si="10"/>
        <v>60634A</v>
      </c>
      <c r="E661" s="19" t="s">
        <v>12313</v>
      </c>
      <c r="F661" s="19" t="s">
        <v>10862</v>
      </c>
      <c r="G661" s="19" t="s">
        <v>612</v>
      </c>
      <c r="H661" s="19" t="s">
        <v>12307</v>
      </c>
      <c r="I661" s="1">
        <v>39266</v>
      </c>
      <c r="J661" s="19">
        <v>0.1227</v>
      </c>
      <c r="K661" s="19" t="s">
        <v>73</v>
      </c>
      <c r="L661" s="1">
        <v>39349</v>
      </c>
      <c r="M661" s="19" t="s">
        <v>14340</v>
      </c>
      <c r="N661" s="19" t="s">
        <v>5278</v>
      </c>
      <c r="O661" s="19" t="s">
        <v>12318</v>
      </c>
    </row>
    <row r="662" spans="1:15">
      <c r="A662" s="19">
        <v>60635</v>
      </c>
      <c r="B662" s="19" t="s">
        <v>11748</v>
      </c>
      <c r="C662" s="19" t="s">
        <v>16633</v>
      </c>
      <c r="D662" s="19" t="str">
        <f t="shared" si="10"/>
        <v>60635A</v>
      </c>
      <c r="E662" s="19" t="s">
        <v>12313</v>
      </c>
      <c r="F662" s="19" t="s">
        <v>10862</v>
      </c>
      <c r="G662" s="19" t="s">
        <v>612</v>
      </c>
      <c r="H662" s="19" t="s">
        <v>12307</v>
      </c>
      <c r="I662" s="1">
        <v>39244</v>
      </c>
      <c r="J662" s="19">
        <v>8.0299999999999996E-2</v>
      </c>
      <c r="K662" s="19" t="s">
        <v>73</v>
      </c>
      <c r="L662" s="1">
        <v>39349</v>
      </c>
      <c r="M662" s="19" t="s">
        <v>14340</v>
      </c>
      <c r="N662" s="19" t="s">
        <v>5278</v>
      </c>
      <c r="O662" s="19" t="s">
        <v>12318</v>
      </c>
    </row>
    <row r="663" spans="1:15">
      <c r="A663" s="19">
        <v>60636</v>
      </c>
      <c r="B663" s="19" t="s">
        <v>11748</v>
      </c>
      <c r="C663" s="19" t="s">
        <v>16632</v>
      </c>
      <c r="D663" s="19" t="str">
        <f t="shared" si="10"/>
        <v>60636A</v>
      </c>
      <c r="E663" s="19" t="s">
        <v>12313</v>
      </c>
      <c r="F663" s="19" t="s">
        <v>10862</v>
      </c>
      <c r="G663" s="19" t="s">
        <v>612</v>
      </c>
      <c r="H663" s="19" t="s">
        <v>12307</v>
      </c>
      <c r="I663" s="1">
        <v>39244</v>
      </c>
      <c r="J663" s="19">
        <v>0.1234</v>
      </c>
      <c r="K663" s="19" t="s">
        <v>73</v>
      </c>
      <c r="L663" s="1">
        <v>39349</v>
      </c>
      <c r="M663" s="19" t="s">
        <v>14340</v>
      </c>
      <c r="N663" s="19" t="s">
        <v>5278</v>
      </c>
      <c r="O663" s="19" t="s">
        <v>12318</v>
      </c>
    </row>
    <row r="664" spans="1:15">
      <c r="A664" s="19">
        <v>60637</v>
      </c>
      <c r="B664" s="19" t="s">
        <v>11748</v>
      </c>
      <c r="C664" s="19" t="s">
        <v>16631</v>
      </c>
      <c r="D664" s="19" t="str">
        <f t="shared" si="10"/>
        <v>60637A</v>
      </c>
      <c r="E664" s="19" t="s">
        <v>12313</v>
      </c>
      <c r="F664" s="19" t="s">
        <v>11382</v>
      </c>
      <c r="G664" s="19" t="s">
        <v>612</v>
      </c>
      <c r="H664" s="19" t="s">
        <v>12307</v>
      </c>
      <c r="I664" s="1">
        <v>20455</v>
      </c>
      <c r="J664" s="19">
        <v>52</v>
      </c>
      <c r="K664" s="19" t="s">
        <v>46</v>
      </c>
      <c r="L664" s="1">
        <v>39349</v>
      </c>
      <c r="M664" s="19" t="s">
        <v>13113</v>
      </c>
      <c r="N664" s="19" t="s">
        <v>5278</v>
      </c>
      <c r="O664" s="19" t="s">
        <v>15730</v>
      </c>
    </row>
    <row r="665" spans="1:15">
      <c r="A665" s="19">
        <v>60638</v>
      </c>
      <c r="B665" s="19" t="s">
        <v>11748</v>
      </c>
      <c r="C665" s="19" t="s">
        <v>16630</v>
      </c>
      <c r="D665" s="19" t="str">
        <f t="shared" si="10"/>
        <v>60638A</v>
      </c>
      <c r="E665" s="19" t="s">
        <v>12313</v>
      </c>
      <c r="F665" s="19" t="s">
        <v>11382</v>
      </c>
      <c r="G665" s="19" t="s">
        <v>612</v>
      </c>
      <c r="H665" s="19" t="s">
        <v>12307</v>
      </c>
      <c r="I665" s="1">
        <v>21186</v>
      </c>
      <c r="J665" s="19">
        <v>53</v>
      </c>
      <c r="K665" s="19" t="s">
        <v>578</v>
      </c>
      <c r="L665" s="1">
        <v>39349</v>
      </c>
      <c r="M665" s="19" t="s">
        <v>13113</v>
      </c>
      <c r="N665" s="19" t="s">
        <v>5278</v>
      </c>
      <c r="O665" s="19" t="s">
        <v>15730</v>
      </c>
    </row>
    <row r="666" spans="1:15">
      <c r="A666" s="19">
        <v>60639</v>
      </c>
      <c r="B666" s="19" t="s">
        <v>11748</v>
      </c>
      <c r="C666" s="19" t="s">
        <v>5030</v>
      </c>
      <c r="D666" s="19" t="str">
        <f t="shared" si="10"/>
        <v>60639A</v>
      </c>
      <c r="E666" s="19" t="s">
        <v>12313</v>
      </c>
      <c r="F666" s="19" t="s">
        <v>14957</v>
      </c>
      <c r="G666" s="19" t="s">
        <v>612</v>
      </c>
      <c r="H666" s="19" t="s">
        <v>12307</v>
      </c>
      <c r="I666" s="1">
        <v>39843</v>
      </c>
      <c r="J666" s="19">
        <v>150</v>
      </c>
      <c r="K666" s="19" t="s">
        <v>4</v>
      </c>
      <c r="L666" s="1">
        <v>39643</v>
      </c>
      <c r="M666" s="19" t="s">
        <v>15220</v>
      </c>
      <c r="O666" s="19" t="s">
        <v>12318</v>
      </c>
    </row>
    <row r="667" spans="1:15">
      <c r="A667" s="19">
        <v>60640</v>
      </c>
      <c r="B667" s="19" t="s">
        <v>11748</v>
      </c>
      <c r="C667" s="19" t="s">
        <v>49</v>
      </c>
      <c r="D667" s="19" t="str">
        <f t="shared" si="10"/>
        <v>60640A</v>
      </c>
      <c r="E667" s="19" t="s">
        <v>12313</v>
      </c>
      <c r="F667" s="19" t="s">
        <v>10747</v>
      </c>
      <c r="G667" s="19" t="s">
        <v>612</v>
      </c>
      <c r="H667" s="19" t="s">
        <v>12307</v>
      </c>
      <c r="I667" s="1">
        <v>40087</v>
      </c>
      <c r="J667" s="19">
        <v>80</v>
      </c>
      <c r="K667" s="19" t="s">
        <v>3</v>
      </c>
      <c r="L667" s="1">
        <v>39366</v>
      </c>
      <c r="M667" s="19" t="s">
        <v>8899</v>
      </c>
      <c r="N667" s="19" t="s">
        <v>16629</v>
      </c>
      <c r="O667" s="19" t="s">
        <v>12318</v>
      </c>
    </row>
    <row r="668" spans="1:15">
      <c r="A668" s="19">
        <v>60641</v>
      </c>
      <c r="B668" s="19" t="s">
        <v>10651</v>
      </c>
      <c r="C668" s="19" t="s">
        <v>16628</v>
      </c>
      <c r="D668" s="19" t="str">
        <f t="shared" si="10"/>
        <v>60641C</v>
      </c>
      <c r="E668" s="19" t="s">
        <v>12309</v>
      </c>
      <c r="F668" s="19" t="s">
        <v>16110</v>
      </c>
      <c r="G668" s="19" t="s">
        <v>719</v>
      </c>
      <c r="H668" s="19" t="s">
        <v>12307</v>
      </c>
      <c r="I668" s="1">
        <v>40695</v>
      </c>
      <c r="J668" s="19">
        <v>45</v>
      </c>
      <c r="K668" s="19" t="s">
        <v>13550</v>
      </c>
      <c r="L668" s="1">
        <v>39419</v>
      </c>
      <c r="M668" s="19" t="s">
        <v>13113</v>
      </c>
      <c r="N668" s="19" t="s">
        <v>16624</v>
      </c>
      <c r="O668" s="19" t="s">
        <v>12577</v>
      </c>
    </row>
    <row r="669" spans="1:15">
      <c r="A669" s="19">
        <v>60642</v>
      </c>
      <c r="B669" s="19" t="s">
        <v>10651</v>
      </c>
      <c r="C669" s="19" t="s">
        <v>16627</v>
      </c>
      <c r="D669" s="19" t="str">
        <f t="shared" si="10"/>
        <v>60642C</v>
      </c>
      <c r="E669" s="19" t="s">
        <v>12309</v>
      </c>
      <c r="F669" s="19" t="s">
        <v>16625</v>
      </c>
      <c r="G669" s="19" t="s">
        <v>1468</v>
      </c>
      <c r="H669" s="19" t="s">
        <v>12307</v>
      </c>
      <c r="I669" s="1">
        <v>40330</v>
      </c>
      <c r="J669" s="19">
        <v>45</v>
      </c>
      <c r="K669" s="19" t="s">
        <v>13550</v>
      </c>
      <c r="L669" s="1">
        <v>39419</v>
      </c>
      <c r="M669" s="19" t="s">
        <v>13113</v>
      </c>
      <c r="N669" s="19" t="s">
        <v>16624</v>
      </c>
      <c r="O669" s="19" t="s">
        <v>12577</v>
      </c>
    </row>
    <row r="670" spans="1:15">
      <c r="A670" s="19">
        <v>60643</v>
      </c>
      <c r="B670" s="19" t="s">
        <v>10651</v>
      </c>
      <c r="C670" s="19" t="s">
        <v>16626</v>
      </c>
      <c r="D670" s="19" t="str">
        <f t="shared" si="10"/>
        <v>60643C</v>
      </c>
      <c r="E670" s="19" t="s">
        <v>12309</v>
      </c>
      <c r="F670" s="19" t="s">
        <v>16625</v>
      </c>
      <c r="G670" s="19" t="s">
        <v>1468</v>
      </c>
      <c r="H670" s="19" t="s">
        <v>12307</v>
      </c>
      <c r="I670" s="1">
        <v>40330</v>
      </c>
      <c r="J670" s="19">
        <v>45</v>
      </c>
      <c r="K670" s="19" t="s">
        <v>13550</v>
      </c>
      <c r="L670" s="1">
        <v>39419</v>
      </c>
      <c r="M670" s="19" t="s">
        <v>13113</v>
      </c>
      <c r="N670" s="19" t="s">
        <v>16624</v>
      </c>
      <c r="O670" s="19" t="s">
        <v>12577</v>
      </c>
    </row>
    <row r="671" spans="1:15">
      <c r="A671" s="19">
        <v>60644</v>
      </c>
      <c r="B671" s="19" t="s">
        <v>10651</v>
      </c>
      <c r="C671" s="19" t="s">
        <v>16623</v>
      </c>
      <c r="D671" s="19" t="str">
        <f t="shared" si="10"/>
        <v>60644C</v>
      </c>
      <c r="E671" s="19" t="s">
        <v>12309</v>
      </c>
      <c r="F671" s="19" t="s">
        <v>11000</v>
      </c>
      <c r="G671" s="19" t="s">
        <v>612</v>
      </c>
      <c r="H671" s="19" t="s">
        <v>12307</v>
      </c>
      <c r="I671" s="1">
        <v>40269</v>
      </c>
      <c r="J671" s="19">
        <v>600</v>
      </c>
      <c r="K671" s="19" t="s">
        <v>73</v>
      </c>
      <c r="L671" s="1">
        <v>39533</v>
      </c>
      <c r="M671" s="19" t="s">
        <v>13113</v>
      </c>
      <c r="N671" s="19" t="s">
        <v>16431</v>
      </c>
      <c r="O671" s="19" t="s">
        <v>12577</v>
      </c>
    </row>
    <row r="672" spans="1:15">
      <c r="A672" s="19">
        <v>60645</v>
      </c>
      <c r="B672" s="19" t="s">
        <v>10651</v>
      </c>
      <c r="C672" s="19" t="s">
        <v>16622</v>
      </c>
      <c r="D672" s="19" t="str">
        <f t="shared" si="10"/>
        <v>60645C</v>
      </c>
      <c r="E672" s="19" t="s">
        <v>12309</v>
      </c>
      <c r="F672" s="19" t="s">
        <v>10873</v>
      </c>
      <c r="G672" s="19" t="s">
        <v>612</v>
      </c>
      <c r="H672" s="19" t="s">
        <v>12307</v>
      </c>
      <c r="I672" s="1">
        <v>40087</v>
      </c>
      <c r="J672" s="19">
        <v>20.399999999999999</v>
      </c>
      <c r="K672" s="19" t="s">
        <v>0</v>
      </c>
      <c r="L672" s="1">
        <v>39293</v>
      </c>
      <c r="M672" s="19" t="s">
        <v>13113</v>
      </c>
      <c r="N672" s="19" t="s">
        <v>16619</v>
      </c>
      <c r="O672" s="19" t="s">
        <v>12935</v>
      </c>
    </row>
    <row r="673" spans="1:15">
      <c r="A673" s="19">
        <v>60646</v>
      </c>
      <c r="B673" s="19" t="s">
        <v>10651</v>
      </c>
      <c r="C673" s="19" t="s">
        <v>16621</v>
      </c>
      <c r="D673" s="19" t="str">
        <f t="shared" si="10"/>
        <v>60646C</v>
      </c>
      <c r="E673" s="19" t="s">
        <v>12309</v>
      </c>
      <c r="F673" s="19" t="s">
        <v>1028</v>
      </c>
      <c r="G673" s="19" t="s">
        <v>612</v>
      </c>
      <c r="H673" s="19" t="s">
        <v>12307</v>
      </c>
      <c r="I673" s="1">
        <v>40087</v>
      </c>
      <c r="J673" s="19">
        <v>20.399999999999999</v>
      </c>
      <c r="K673" s="19" t="s">
        <v>0</v>
      </c>
      <c r="L673" s="1">
        <v>39293</v>
      </c>
      <c r="M673" s="19" t="s">
        <v>13113</v>
      </c>
      <c r="N673" s="19" t="s">
        <v>16619</v>
      </c>
      <c r="O673" s="19" t="s">
        <v>12935</v>
      </c>
    </row>
    <row r="674" spans="1:15">
      <c r="A674" s="19">
        <v>60647</v>
      </c>
      <c r="B674" s="19" t="s">
        <v>10651</v>
      </c>
      <c r="C674" s="19" t="s">
        <v>16620</v>
      </c>
      <c r="D674" s="19" t="str">
        <f t="shared" si="10"/>
        <v>60647C</v>
      </c>
      <c r="E674" s="19" t="s">
        <v>12309</v>
      </c>
      <c r="F674" s="19" t="s">
        <v>10886</v>
      </c>
      <c r="G674" s="19" t="s">
        <v>612</v>
      </c>
      <c r="H674" s="19" t="s">
        <v>12307</v>
      </c>
      <c r="I674" s="1">
        <v>40087</v>
      </c>
      <c r="J674" s="19">
        <v>20.399999999999999</v>
      </c>
      <c r="K674" s="19" t="s">
        <v>0</v>
      </c>
      <c r="L674" s="1">
        <v>39293</v>
      </c>
      <c r="M674" s="19" t="s">
        <v>13113</v>
      </c>
      <c r="N674" s="19" t="s">
        <v>16619</v>
      </c>
      <c r="O674" s="19" t="s">
        <v>12935</v>
      </c>
    </row>
    <row r="675" spans="1:15">
      <c r="A675" s="19">
        <v>60648</v>
      </c>
      <c r="B675" s="19" t="s">
        <v>10651</v>
      </c>
      <c r="C675" s="19" t="s">
        <v>16618</v>
      </c>
      <c r="D675" s="19" t="str">
        <f t="shared" si="10"/>
        <v>60648C</v>
      </c>
      <c r="E675" s="19" t="s">
        <v>12309</v>
      </c>
      <c r="F675" s="19" t="s">
        <v>10668</v>
      </c>
      <c r="G675" s="19" t="s">
        <v>612</v>
      </c>
      <c r="H675" s="19" t="s">
        <v>12307</v>
      </c>
      <c r="I675" s="1">
        <v>40087</v>
      </c>
      <c r="J675" s="19">
        <v>20.399999999999999</v>
      </c>
      <c r="K675" s="19" t="s">
        <v>0</v>
      </c>
      <c r="L675" s="1">
        <v>39321</v>
      </c>
      <c r="M675" s="19" t="s">
        <v>13113</v>
      </c>
      <c r="O675" s="19" t="s">
        <v>12935</v>
      </c>
    </row>
    <row r="676" spans="1:15">
      <c r="A676" s="19">
        <v>60649</v>
      </c>
      <c r="B676" s="19" t="s">
        <v>10651</v>
      </c>
      <c r="C676" s="19" t="s">
        <v>16617</v>
      </c>
      <c r="D676" s="19" t="str">
        <f t="shared" si="10"/>
        <v>60649C</v>
      </c>
      <c r="E676" s="19" t="s">
        <v>12309</v>
      </c>
      <c r="F676" s="19" t="s">
        <v>10692</v>
      </c>
      <c r="G676" s="19" t="s">
        <v>612</v>
      </c>
      <c r="H676" s="19" t="s">
        <v>12307</v>
      </c>
      <c r="I676" s="1">
        <v>40178</v>
      </c>
      <c r="J676" s="19">
        <v>59.8</v>
      </c>
      <c r="K676" s="19" t="s">
        <v>4</v>
      </c>
      <c r="L676" s="1">
        <v>39454</v>
      </c>
      <c r="M676" s="19" t="s">
        <v>13113</v>
      </c>
      <c r="N676" s="19" t="s">
        <v>16616</v>
      </c>
      <c r="O676" s="19" t="s">
        <v>12935</v>
      </c>
    </row>
    <row r="677" spans="1:15">
      <c r="A677" s="19">
        <v>60650</v>
      </c>
      <c r="B677" s="19" t="s">
        <v>11748</v>
      </c>
      <c r="C677" s="19" t="s">
        <v>5229</v>
      </c>
      <c r="D677" s="19" t="str">
        <f t="shared" si="10"/>
        <v>60650A</v>
      </c>
      <c r="E677" s="19" t="s">
        <v>12313</v>
      </c>
      <c r="F677" s="19" t="s">
        <v>10703</v>
      </c>
      <c r="G677" s="19" t="s">
        <v>612</v>
      </c>
      <c r="H677" s="19" t="s">
        <v>12307</v>
      </c>
      <c r="I677" s="1">
        <v>37983</v>
      </c>
      <c r="J677" s="19">
        <v>1.32</v>
      </c>
      <c r="K677" s="19" t="s">
        <v>4</v>
      </c>
      <c r="L677" s="1">
        <v>39455</v>
      </c>
      <c r="M677" s="19" t="s">
        <v>5230</v>
      </c>
      <c r="N677" s="19" t="s">
        <v>16615</v>
      </c>
      <c r="O677" s="19" t="s">
        <v>12318</v>
      </c>
    </row>
    <row r="678" spans="1:15">
      <c r="A678" s="19">
        <v>60651</v>
      </c>
      <c r="B678" s="19" t="s">
        <v>11748</v>
      </c>
      <c r="C678" s="19" t="s">
        <v>16614</v>
      </c>
      <c r="D678" s="19" t="str">
        <f t="shared" si="10"/>
        <v>60651A</v>
      </c>
      <c r="E678" s="19" t="s">
        <v>12313</v>
      </c>
      <c r="F678" s="19" t="s">
        <v>1224</v>
      </c>
      <c r="G678" s="19" t="s">
        <v>1096</v>
      </c>
      <c r="H678" s="19" t="s">
        <v>12307</v>
      </c>
      <c r="I678" s="1">
        <v>39919</v>
      </c>
      <c r="J678" s="19">
        <v>10</v>
      </c>
      <c r="K678" s="19" t="s">
        <v>3</v>
      </c>
      <c r="L678" s="1">
        <v>39489</v>
      </c>
      <c r="M678" s="19" t="s">
        <v>13113</v>
      </c>
      <c r="N678" s="19" t="s">
        <v>16613</v>
      </c>
      <c r="O678" s="19" t="s">
        <v>12318</v>
      </c>
    </row>
    <row r="679" spans="1:15">
      <c r="A679" s="19">
        <v>60652</v>
      </c>
      <c r="B679" s="19" t="s">
        <v>11748</v>
      </c>
      <c r="C679" s="19" t="s">
        <v>9633</v>
      </c>
      <c r="D679" s="19" t="str">
        <f t="shared" si="10"/>
        <v>60652A</v>
      </c>
      <c r="E679" s="19" t="s">
        <v>12313</v>
      </c>
      <c r="F679" s="19" t="s">
        <v>10969</v>
      </c>
      <c r="G679" s="19" t="s">
        <v>612</v>
      </c>
      <c r="H679" s="19" t="s">
        <v>12307</v>
      </c>
      <c r="I679" s="1">
        <v>41572</v>
      </c>
      <c r="J679" s="19">
        <v>147.41999999999999</v>
      </c>
      <c r="K679" s="19" t="s">
        <v>73</v>
      </c>
      <c r="L679" s="1">
        <v>39498</v>
      </c>
      <c r="M679" s="19" t="s">
        <v>4670</v>
      </c>
      <c r="N679" s="19" t="s">
        <v>16612</v>
      </c>
      <c r="O679" s="19" t="s">
        <v>12318</v>
      </c>
    </row>
    <row r="680" spans="1:15">
      <c r="A680" s="19">
        <v>60653</v>
      </c>
      <c r="B680" s="19" t="s">
        <v>10651</v>
      </c>
      <c r="C680" s="19" t="s">
        <v>16611</v>
      </c>
      <c r="D680" s="19" t="str">
        <f t="shared" si="10"/>
        <v>60653C</v>
      </c>
      <c r="E680" s="19" t="s">
        <v>12309</v>
      </c>
      <c r="F680" s="19" t="s">
        <v>10842</v>
      </c>
      <c r="G680" s="19" t="s">
        <v>612</v>
      </c>
      <c r="H680" s="19" t="s">
        <v>12307</v>
      </c>
      <c r="I680" s="1">
        <v>40909</v>
      </c>
      <c r="J680" s="19">
        <v>80</v>
      </c>
      <c r="K680" s="19" t="s">
        <v>13550</v>
      </c>
      <c r="L680" s="1">
        <v>39338</v>
      </c>
      <c r="M680" s="19" t="s">
        <v>13113</v>
      </c>
      <c r="N680" s="19" t="s">
        <v>16596</v>
      </c>
      <c r="O680" s="19" t="s">
        <v>12935</v>
      </c>
    </row>
    <row r="681" spans="1:15">
      <c r="A681" s="19">
        <v>60654</v>
      </c>
      <c r="B681" s="19" t="s">
        <v>11748</v>
      </c>
      <c r="C681" s="19" t="s">
        <v>16610</v>
      </c>
      <c r="D681" s="19" t="str">
        <f t="shared" si="10"/>
        <v>60654A</v>
      </c>
      <c r="E681" s="19" t="s">
        <v>12313</v>
      </c>
      <c r="F681" s="19" t="s">
        <v>14957</v>
      </c>
      <c r="G681" s="19" t="s">
        <v>612</v>
      </c>
      <c r="H681" s="19" t="s">
        <v>12307</v>
      </c>
      <c r="I681" s="1">
        <v>37622</v>
      </c>
      <c r="J681" s="19">
        <v>102</v>
      </c>
      <c r="K681" s="19" t="s">
        <v>4</v>
      </c>
      <c r="L681" s="1">
        <v>39505</v>
      </c>
      <c r="M681" s="19" t="s">
        <v>12</v>
      </c>
      <c r="N681" s="19" t="s">
        <v>12</v>
      </c>
      <c r="O681" s="19" t="s">
        <v>12318</v>
      </c>
    </row>
    <row r="682" spans="1:15">
      <c r="A682" s="19">
        <v>60655</v>
      </c>
      <c r="B682" s="19" t="s">
        <v>11748</v>
      </c>
      <c r="C682" s="19" t="s">
        <v>1296</v>
      </c>
      <c r="D682" s="19" t="str">
        <f t="shared" si="10"/>
        <v>60655A</v>
      </c>
      <c r="E682" s="19" t="s">
        <v>12313</v>
      </c>
      <c r="F682" s="19" t="s">
        <v>10944</v>
      </c>
      <c r="G682" s="19" t="s">
        <v>612</v>
      </c>
      <c r="H682" s="19" t="s">
        <v>12307</v>
      </c>
      <c r="I682" s="1">
        <v>40141</v>
      </c>
      <c r="J682" s="19">
        <v>21</v>
      </c>
      <c r="K682" s="19" t="s">
        <v>73</v>
      </c>
      <c r="L682" s="1">
        <v>39517</v>
      </c>
      <c r="M682" s="19" t="s">
        <v>4698</v>
      </c>
      <c r="N682" s="19" t="s">
        <v>16609</v>
      </c>
      <c r="O682" s="19" t="s">
        <v>12318</v>
      </c>
    </row>
    <row r="683" spans="1:15">
      <c r="A683" s="19">
        <v>60656</v>
      </c>
      <c r="B683" s="19" t="s">
        <v>10651</v>
      </c>
      <c r="C683" s="19" t="s">
        <v>16608</v>
      </c>
      <c r="D683" s="19" t="str">
        <f t="shared" si="10"/>
        <v>60656C</v>
      </c>
      <c r="E683" s="19" t="s">
        <v>12309</v>
      </c>
      <c r="F683" s="19" t="s">
        <v>13284</v>
      </c>
      <c r="G683" s="19" t="s">
        <v>859</v>
      </c>
      <c r="H683" s="19" t="s">
        <v>12307</v>
      </c>
      <c r="I683" s="1">
        <v>40909</v>
      </c>
      <c r="J683" s="19">
        <v>80</v>
      </c>
      <c r="K683" s="19" t="s">
        <v>13550</v>
      </c>
      <c r="L683" s="1">
        <v>39338</v>
      </c>
      <c r="M683" s="19" t="s">
        <v>13113</v>
      </c>
      <c r="N683" s="19" t="s">
        <v>16596</v>
      </c>
      <c r="O683" s="19" t="s">
        <v>12935</v>
      </c>
    </row>
    <row r="684" spans="1:15">
      <c r="A684" s="19">
        <v>60657</v>
      </c>
      <c r="B684" s="19" t="s">
        <v>10651</v>
      </c>
      <c r="C684" s="19" t="s">
        <v>16607</v>
      </c>
      <c r="D684" s="19" t="str">
        <f t="shared" si="10"/>
        <v>60657C</v>
      </c>
      <c r="E684" s="19" t="s">
        <v>12309</v>
      </c>
      <c r="F684" s="19" t="s">
        <v>16606</v>
      </c>
      <c r="G684" s="19" t="s">
        <v>16605</v>
      </c>
      <c r="H684" s="19" t="s">
        <v>12307</v>
      </c>
      <c r="I684" s="1">
        <v>40909</v>
      </c>
      <c r="J684" s="19">
        <v>80</v>
      </c>
      <c r="K684" s="19" t="s">
        <v>13550</v>
      </c>
      <c r="L684" s="1">
        <v>39338</v>
      </c>
      <c r="M684" s="19" t="s">
        <v>13113</v>
      </c>
      <c r="N684" s="19" t="s">
        <v>16596</v>
      </c>
      <c r="O684" s="19" t="s">
        <v>12935</v>
      </c>
    </row>
    <row r="685" spans="1:15">
      <c r="A685" s="19">
        <v>60658</v>
      </c>
      <c r="B685" s="19" t="s">
        <v>10651</v>
      </c>
      <c r="C685" s="19" t="s">
        <v>16604</v>
      </c>
      <c r="D685" s="19" t="str">
        <f t="shared" si="10"/>
        <v>60658C</v>
      </c>
      <c r="E685" s="19" t="s">
        <v>12309</v>
      </c>
      <c r="F685" s="19" t="s">
        <v>10701</v>
      </c>
      <c r="G685" s="19" t="s">
        <v>612</v>
      </c>
      <c r="H685" s="19" t="s">
        <v>12307</v>
      </c>
      <c r="I685" s="1">
        <v>40179</v>
      </c>
      <c r="J685" s="19">
        <v>80</v>
      </c>
      <c r="K685" s="19" t="s">
        <v>13550</v>
      </c>
      <c r="L685" s="1">
        <v>39338</v>
      </c>
      <c r="M685" s="19" t="s">
        <v>13113</v>
      </c>
      <c r="N685" s="19" t="s">
        <v>16596</v>
      </c>
      <c r="O685" s="19" t="s">
        <v>12935</v>
      </c>
    </row>
    <row r="686" spans="1:15">
      <c r="A686" s="19">
        <v>60659</v>
      </c>
      <c r="B686" s="19" t="s">
        <v>10651</v>
      </c>
      <c r="C686" s="19" t="s">
        <v>16603</v>
      </c>
      <c r="D686" s="19" t="str">
        <f t="shared" si="10"/>
        <v>60659C</v>
      </c>
      <c r="E686" s="19" t="s">
        <v>12309</v>
      </c>
      <c r="F686" s="19" t="s">
        <v>10960</v>
      </c>
      <c r="G686" s="19" t="s">
        <v>612</v>
      </c>
      <c r="H686" s="19" t="s">
        <v>12307</v>
      </c>
      <c r="I686" s="1">
        <v>40909</v>
      </c>
      <c r="J686" s="19">
        <v>80</v>
      </c>
      <c r="K686" s="19" t="s">
        <v>13550</v>
      </c>
      <c r="L686" s="1">
        <v>39338</v>
      </c>
      <c r="M686" s="19" t="s">
        <v>13113</v>
      </c>
      <c r="N686" s="19" t="s">
        <v>16596</v>
      </c>
      <c r="O686" s="19" t="s">
        <v>12935</v>
      </c>
    </row>
    <row r="687" spans="1:15">
      <c r="A687" s="19">
        <v>60660</v>
      </c>
      <c r="B687" s="19" t="s">
        <v>10651</v>
      </c>
      <c r="C687" s="19" t="s">
        <v>16602</v>
      </c>
      <c r="D687" s="19" t="str">
        <f t="shared" si="10"/>
        <v>60660C</v>
      </c>
      <c r="E687" s="19" t="s">
        <v>12309</v>
      </c>
      <c r="F687" s="19" t="s">
        <v>16601</v>
      </c>
      <c r="G687" s="19" t="s">
        <v>4309</v>
      </c>
      <c r="H687" s="19" t="s">
        <v>12307</v>
      </c>
      <c r="I687" s="1">
        <v>40179</v>
      </c>
      <c r="J687" s="19">
        <v>80</v>
      </c>
      <c r="K687" s="19" t="s">
        <v>13550</v>
      </c>
      <c r="L687" s="1">
        <v>39338</v>
      </c>
      <c r="M687" s="19" t="s">
        <v>13113</v>
      </c>
      <c r="N687" s="19" t="s">
        <v>16596</v>
      </c>
      <c r="O687" s="19" t="s">
        <v>12935</v>
      </c>
    </row>
    <row r="688" spans="1:15">
      <c r="A688" s="19">
        <v>60661</v>
      </c>
      <c r="B688" s="19" t="s">
        <v>10651</v>
      </c>
      <c r="C688" s="19" t="s">
        <v>16600</v>
      </c>
      <c r="D688" s="19" t="str">
        <f t="shared" si="10"/>
        <v>60661C</v>
      </c>
      <c r="E688" s="19" t="s">
        <v>12309</v>
      </c>
      <c r="F688" s="19" t="s">
        <v>16599</v>
      </c>
      <c r="G688" s="19" t="s">
        <v>1096</v>
      </c>
      <c r="H688" s="19" t="s">
        <v>12307</v>
      </c>
      <c r="I688" s="1">
        <v>40179</v>
      </c>
      <c r="J688" s="19">
        <v>80</v>
      </c>
      <c r="K688" s="19" t="s">
        <v>13550</v>
      </c>
      <c r="L688" s="1">
        <v>39338</v>
      </c>
      <c r="M688" s="19" t="s">
        <v>13113</v>
      </c>
      <c r="N688" s="19" t="s">
        <v>16596</v>
      </c>
      <c r="O688" s="19" t="s">
        <v>12935</v>
      </c>
    </row>
    <row r="689" spans="1:15">
      <c r="A689" s="19">
        <v>60662</v>
      </c>
      <c r="B689" s="19" t="s">
        <v>10651</v>
      </c>
      <c r="C689" s="19" t="s">
        <v>16598</v>
      </c>
      <c r="D689" s="19" t="str">
        <f t="shared" si="10"/>
        <v>60662C</v>
      </c>
      <c r="E689" s="19" t="s">
        <v>12309</v>
      </c>
      <c r="F689" s="19" t="s">
        <v>5591</v>
      </c>
      <c r="G689" s="19" t="s">
        <v>675</v>
      </c>
      <c r="H689" s="19" t="s">
        <v>12307</v>
      </c>
      <c r="I689" s="1">
        <v>40179</v>
      </c>
      <c r="J689" s="19">
        <v>80</v>
      </c>
      <c r="K689" s="19" t="s">
        <v>13550</v>
      </c>
      <c r="L689" s="1">
        <v>39338</v>
      </c>
      <c r="M689" s="19" t="s">
        <v>13113</v>
      </c>
      <c r="N689" s="19" t="s">
        <v>16596</v>
      </c>
      <c r="O689" s="19" t="s">
        <v>12935</v>
      </c>
    </row>
    <row r="690" spans="1:15">
      <c r="A690" s="19">
        <v>60663</v>
      </c>
      <c r="B690" s="19" t="s">
        <v>10651</v>
      </c>
      <c r="C690" s="19" t="s">
        <v>16597</v>
      </c>
      <c r="D690" s="19" t="str">
        <f t="shared" si="10"/>
        <v>60663C</v>
      </c>
      <c r="E690" s="19" t="s">
        <v>12309</v>
      </c>
      <c r="F690" s="19" t="s">
        <v>12489</v>
      </c>
      <c r="G690" s="19" t="s">
        <v>1468</v>
      </c>
      <c r="H690" s="19" t="s">
        <v>12307</v>
      </c>
      <c r="I690" s="1">
        <v>40179</v>
      </c>
      <c r="J690" s="19">
        <v>80</v>
      </c>
      <c r="K690" s="19" t="s">
        <v>13550</v>
      </c>
      <c r="L690" s="1">
        <v>39338</v>
      </c>
      <c r="M690" s="19" t="s">
        <v>13113</v>
      </c>
      <c r="N690" s="19" t="s">
        <v>16596</v>
      </c>
      <c r="O690" s="19" t="s">
        <v>12935</v>
      </c>
    </row>
    <row r="691" spans="1:15">
      <c r="A691" s="19">
        <v>60664</v>
      </c>
      <c r="B691" s="19" t="s">
        <v>11748</v>
      </c>
      <c r="C691" s="19" t="s">
        <v>16595</v>
      </c>
      <c r="D691" s="19" t="str">
        <f t="shared" si="10"/>
        <v>60664A</v>
      </c>
      <c r="E691" s="19" t="s">
        <v>12313</v>
      </c>
      <c r="F691" s="19" t="s">
        <v>12920</v>
      </c>
      <c r="G691" s="19" t="s">
        <v>859</v>
      </c>
      <c r="H691" s="19" t="s">
        <v>12307</v>
      </c>
      <c r="I691" s="1">
        <v>38776</v>
      </c>
      <c r="J691" s="19">
        <v>30</v>
      </c>
      <c r="K691" s="19" t="s">
        <v>3</v>
      </c>
      <c r="L691" s="1">
        <v>39498</v>
      </c>
      <c r="M691" s="19" t="s">
        <v>8899</v>
      </c>
      <c r="N691" s="19" t="s">
        <v>16594</v>
      </c>
      <c r="O691" s="19" t="s">
        <v>12318</v>
      </c>
    </row>
    <row r="692" spans="1:15">
      <c r="A692" s="19">
        <v>60665</v>
      </c>
      <c r="B692" s="19" t="s">
        <v>10651</v>
      </c>
      <c r="C692" s="19" t="s">
        <v>16593</v>
      </c>
      <c r="D692" s="19" t="str">
        <f t="shared" si="10"/>
        <v>60665C</v>
      </c>
      <c r="E692" s="19" t="s">
        <v>12309</v>
      </c>
      <c r="F692" s="19" t="s">
        <v>10746</v>
      </c>
      <c r="G692" s="19" t="s">
        <v>612</v>
      </c>
      <c r="H692" s="19" t="s">
        <v>12307</v>
      </c>
      <c r="I692" s="1">
        <v>41274</v>
      </c>
      <c r="J692" s="19">
        <v>30</v>
      </c>
      <c r="K692" s="19" t="s">
        <v>3</v>
      </c>
      <c r="L692" s="1">
        <v>39513</v>
      </c>
      <c r="M692" s="19" t="s">
        <v>8899</v>
      </c>
      <c r="N692" s="19" t="s">
        <v>16592</v>
      </c>
      <c r="O692" s="19" t="s">
        <v>12577</v>
      </c>
    </row>
    <row r="693" spans="1:15">
      <c r="A693" s="19">
        <v>60666</v>
      </c>
      <c r="B693" s="19" t="s">
        <v>10565</v>
      </c>
      <c r="C693" s="19" t="s">
        <v>16591</v>
      </c>
      <c r="D693" s="19" t="str">
        <f t="shared" si="10"/>
        <v>60666E</v>
      </c>
      <c r="E693" s="19" t="s">
        <v>16376</v>
      </c>
      <c r="F693" s="19" t="s">
        <v>13143</v>
      </c>
      <c r="G693" s="19" t="s">
        <v>859</v>
      </c>
      <c r="H693" s="19" t="s">
        <v>12307</v>
      </c>
      <c r="I693" s="1">
        <v>31586</v>
      </c>
      <c r="J693" s="19">
        <v>0.8</v>
      </c>
      <c r="K693" s="19" t="s">
        <v>3</v>
      </c>
      <c r="L693" s="1">
        <v>39504</v>
      </c>
      <c r="M693" s="19" t="s">
        <v>13113</v>
      </c>
      <c r="N693" s="19" t="s">
        <v>16524</v>
      </c>
      <c r="O693" s="19" t="s">
        <v>12577</v>
      </c>
    </row>
    <row r="694" spans="1:15">
      <c r="A694" s="19">
        <v>60667</v>
      </c>
      <c r="B694" s="19" t="s">
        <v>11748</v>
      </c>
      <c r="C694" s="19" t="s">
        <v>16590</v>
      </c>
      <c r="D694" s="19" t="str">
        <f t="shared" si="10"/>
        <v>60667A</v>
      </c>
      <c r="E694" s="19" t="s">
        <v>12313</v>
      </c>
      <c r="F694" s="19" t="s">
        <v>12920</v>
      </c>
      <c r="G694" s="19" t="s">
        <v>859</v>
      </c>
      <c r="H694" s="19" t="s">
        <v>12307</v>
      </c>
      <c r="I694" s="1">
        <v>32196</v>
      </c>
      <c r="J694" s="19">
        <v>14.4</v>
      </c>
      <c r="K694" s="19" t="s">
        <v>3</v>
      </c>
      <c r="L694" s="1">
        <v>42629</v>
      </c>
      <c r="M694" s="19" t="s">
        <v>8899</v>
      </c>
      <c r="N694" s="19" t="s">
        <v>12919</v>
      </c>
      <c r="O694" s="19" t="s">
        <v>12318</v>
      </c>
    </row>
    <row r="695" spans="1:15">
      <c r="A695" s="19">
        <v>60668</v>
      </c>
      <c r="B695" s="19" t="s">
        <v>10565</v>
      </c>
      <c r="C695" s="19" t="s">
        <v>16589</v>
      </c>
      <c r="D695" s="19" t="str">
        <f t="shared" si="10"/>
        <v>60668E</v>
      </c>
      <c r="E695" s="19" t="s">
        <v>16376</v>
      </c>
      <c r="F695" s="19" t="s">
        <v>16588</v>
      </c>
      <c r="G695" s="19" t="s">
        <v>859</v>
      </c>
      <c r="H695" s="19" t="s">
        <v>12307</v>
      </c>
      <c r="I695" s="1">
        <v>32112</v>
      </c>
      <c r="J695" s="19">
        <v>2.6</v>
      </c>
      <c r="K695" s="19" t="s">
        <v>3</v>
      </c>
      <c r="L695" s="1">
        <v>39504</v>
      </c>
      <c r="M695" s="19" t="s">
        <v>13113</v>
      </c>
      <c r="N695" s="19" t="s">
        <v>16524</v>
      </c>
      <c r="O695" s="19" t="s">
        <v>12577</v>
      </c>
    </row>
    <row r="696" spans="1:15">
      <c r="A696" s="19">
        <v>60669</v>
      </c>
      <c r="B696" s="19" t="s">
        <v>10565</v>
      </c>
      <c r="C696" s="19" t="s">
        <v>16587</v>
      </c>
      <c r="D696" s="19" t="str">
        <f t="shared" si="10"/>
        <v>60669E</v>
      </c>
      <c r="E696" s="19" t="s">
        <v>16376</v>
      </c>
      <c r="F696" s="19" t="s">
        <v>10750</v>
      </c>
      <c r="G696" s="19" t="s">
        <v>859</v>
      </c>
      <c r="H696" s="19" t="s">
        <v>12307</v>
      </c>
      <c r="I696" s="1">
        <v>32629</v>
      </c>
      <c r="J696" s="19">
        <v>12.5</v>
      </c>
      <c r="K696" s="19" t="s">
        <v>3</v>
      </c>
      <c r="L696" s="1">
        <v>39504</v>
      </c>
      <c r="M696" s="19" t="s">
        <v>13113</v>
      </c>
      <c r="N696" s="19" t="s">
        <v>16524</v>
      </c>
      <c r="O696" s="19" t="s">
        <v>12577</v>
      </c>
    </row>
    <row r="697" spans="1:15">
      <c r="A697" s="19">
        <v>60670</v>
      </c>
      <c r="B697" s="19" t="s">
        <v>10565</v>
      </c>
      <c r="C697" s="19" t="s">
        <v>16586</v>
      </c>
      <c r="D697" s="19" t="str">
        <f t="shared" si="10"/>
        <v>60670E</v>
      </c>
      <c r="E697" s="19" t="s">
        <v>16376</v>
      </c>
      <c r="F697" s="19" t="s">
        <v>12920</v>
      </c>
      <c r="G697" s="19" t="s">
        <v>859</v>
      </c>
      <c r="H697" s="19" t="s">
        <v>12307</v>
      </c>
      <c r="I697" s="1">
        <v>31751</v>
      </c>
      <c r="J697" s="19">
        <v>5</v>
      </c>
      <c r="K697" s="19" t="s">
        <v>3</v>
      </c>
      <c r="L697" s="1">
        <v>39504</v>
      </c>
      <c r="M697" s="19" t="s">
        <v>13113</v>
      </c>
      <c r="N697" s="19" t="s">
        <v>16524</v>
      </c>
      <c r="O697" s="19" t="s">
        <v>15730</v>
      </c>
    </row>
    <row r="698" spans="1:15">
      <c r="A698" s="19">
        <v>60671</v>
      </c>
      <c r="B698" s="19" t="s">
        <v>10565</v>
      </c>
      <c r="C698" s="19" t="s">
        <v>16585</v>
      </c>
      <c r="D698" s="19" t="str">
        <f t="shared" si="10"/>
        <v>60671E</v>
      </c>
      <c r="E698" s="19" t="s">
        <v>16376</v>
      </c>
      <c r="F698" s="19" t="s">
        <v>13143</v>
      </c>
      <c r="G698" s="19" t="s">
        <v>859</v>
      </c>
      <c r="H698" s="19" t="s">
        <v>12307</v>
      </c>
      <c r="I698" s="1">
        <v>32295</v>
      </c>
      <c r="J698" s="19">
        <v>0.78</v>
      </c>
      <c r="K698" s="19" t="s">
        <v>3</v>
      </c>
      <c r="L698" s="1">
        <v>39504</v>
      </c>
      <c r="M698" s="19" t="s">
        <v>13113</v>
      </c>
      <c r="N698" s="19" t="s">
        <v>16524</v>
      </c>
      <c r="O698" s="19" t="s">
        <v>12577</v>
      </c>
    </row>
    <row r="699" spans="1:15">
      <c r="A699" s="19">
        <v>60672</v>
      </c>
      <c r="B699" s="19" t="s">
        <v>10565</v>
      </c>
      <c r="C699" s="19" t="s">
        <v>16584</v>
      </c>
      <c r="D699" s="19" t="str">
        <f t="shared" si="10"/>
        <v>60672E</v>
      </c>
      <c r="E699" s="19" t="s">
        <v>16376</v>
      </c>
      <c r="F699" s="19" t="s">
        <v>10750</v>
      </c>
      <c r="G699" s="19" t="s">
        <v>859</v>
      </c>
      <c r="H699" s="19" t="s">
        <v>12307</v>
      </c>
      <c r="I699" s="1">
        <v>33454</v>
      </c>
      <c r="J699" s="19">
        <v>23.1</v>
      </c>
      <c r="K699" s="19" t="s">
        <v>3</v>
      </c>
      <c r="L699" s="1">
        <v>39504</v>
      </c>
      <c r="M699" s="19" t="s">
        <v>13113</v>
      </c>
      <c r="N699" s="19" t="s">
        <v>16524</v>
      </c>
      <c r="O699" s="19" t="s">
        <v>12577</v>
      </c>
    </row>
    <row r="700" spans="1:15">
      <c r="A700" s="19">
        <v>60673</v>
      </c>
      <c r="B700" s="19" t="s">
        <v>10565</v>
      </c>
      <c r="C700" s="19" t="s">
        <v>16583</v>
      </c>
      <c r="D700" s="19" t="str">
        <f t="shared" si="10"/>
        <v>60673E</v>
      </c>
      <c r="E700" s="19" t="s">
        <v>16376</v>
      </c>
      <c r="F700" s="19" t="s">
        <v>12920</v>
      </c>
      <c r="G700" s="19" t="s">
        <v>859</v>
      </c>
      <c r="H700" s="19" t="s">
        <v>12307</v>
      </c>
      <c r="I700" s="1">
        <v>32490</v>
      </c>
      <c r="J700" s="19">
        <v>2</v>
      </c>
      <c r="K700" s="19" t="s">
        <v>3</v>
      </c>
      <c r="L700" s="1">
        <v>39504</v>
      </c>
      <c r="M700" s="19" t="s">
        <v>13113</v>
      </c>
      <c r="N700" s="19" t="s">
        <v>16524</v>
      </c>
      <c r="O700" s="19" t="s">
        <v>12577</v>
      </c>
    </row>
    <row r="701" spans="1:15">
      <c r="A701" s="19">
        <v>60674</v>
      </c>
      <c r="B701" s="19" t="s">
        <v>11748</v>
      </c>
      <c r="C701" s="19" t="s">
        <v>16582</v>
      </c>
      <c r="D701" s="19" t="str">
        <f t="shared" si="10"/>
        <v>60674A</v>
      </c>
      <c r="E701" s="19" t="s">
        <v>12313</v>
      </c>
      <c r="F701" s="19" t="s">
        <v>10750</v>
      </c>
      <c r="G701" s="19" t="s">
        <v>859</v>
      </c>
      <c r="H701" s="19" t="s">
        <v>12307</v>
      </c>
      <c r="I701" s="1">
        <v>33815</v>
      </c>
      <c r="J701" s="19">
        <v>32.9</v>
      </c>
      <c r="K701" s="19" t="s">
        <v>3</v>
      </c>
      <c r="L701" s="1">
        <v>42830</v>
      </c>
      <c r="M701" s="19" t="s">
        <v>8899</v>
      </c>
      <c r="N701" s="19" t="s">
        <v>16581</v>
      </c>
      <c r="O701" s="19" t="s">
        <v>12318</v>
      </c>
    </row>
    <row r="702" spans="1:15">
      <c r="A702" s="19">
        <v>60675</v>
      </c>
      <c r="B702" s="19" t="s">
        <v>11748</v>
      </c>
      <c r="C702" s="19" t="s">
        <v>16580</v>
      </c>
      <c r="D702" s="19" t="str">
        <f t="shared" si="10"/>
        <v>60675A</v>
      </c>
      <c r="E702" s="19" t="s">
        <v>12313</v>
      </c>
      <c r="F702" s="19" t="s">
        <v>12920</v>
      </c>
      <c r="G702" s="19" t="s">
        <v>859</v>
      </c>
      <c r="H702" s="19" t="s">
        <v>12307</v>
      </c>
      <c r="I702" s="1">
        <v>33939</v>
      </c>
      <c r="J702" s="19">
        <v>22.6</v>
      </c>
      <c r="K702" s="19" t="s">
        <v>3</v>
      </c>
      <c r="L702" s="1">
        <v>39504</v>
      </c>
      <c r="M702" s="19" t="s">
        <v>8899</v>
      </c>
      <c r="N702" s="19" t="s">
        <v>16578</v>
      </c>
      <c r="O702" s="19" t="s">
        <v>12318</v>
      </c>
    </row>
    <row r="703" spans="1:15">
      <c r="A703" s="19">
        <v>60676</v>
      </c>
      <c r="B703" s="19" t="s">
        <v>11748</v>
      </c>
      <c r="C703" s="19" t="s">
        <v>16579</v>
      </c>
      <c r="D703" s="19" t="str">
        <f t="shared" si="10"/>
        <v>60676A</v>
      </c>
      <c r="E703" s="19" t="s">
        <v>12313</v>
      </c>
      <c r="F703" s="19" t="s">
        <v>12920</v>
      </c>
      <c r="G703" s="19" t="s">
        <v>859</v>
      </c>
      <c r="H703" s="19" t="s">
        <v>12307</v>
      </c>
      <c r="I703" s="1">
        <v>33939</v>
      </c>
      <c r="J703" s="19">
        <v>22.6</v>
      </c>
      <c r="K703" s="19" t="s">
        <v>3</v>
      </c>
      <c r="L703" s="1">
        <v>39504</v>
      </c>
      <c r="M703" s="19" t="s">
        <v>8899</v>
      </c>
      <c r="N703" s="19" t="s">
        <v>16578</v>
      </c>
      <c r="O703" s="19" t="s">
        <v>12318</v>
      </c>
    </row>
    <row r="704" spans="1:15">
      <c r="A704" s="19">
        <v>60677</v>
      </c>
      <c r="B704" s="19" t="s">
        <v>11748</v>
      </c>
      <c r="C704" s="19" t="s">
        <v>16577</v>
      </c>
      <c r="D704" s="19" t="str">
        <f t="shared" si="10"/>
        <v>60677A</v>
      </c>
      <c r="E704" s="19" t="s">
        <v>12313</v>
      </c>
      <c r="F704" s="19" t="s">
        <v>13070</v>
      </c>
      <c r="G704" s="19" t="s">
        <v>859</v>
      </c>
      <c r="H704" s="19" t="s">
        <v>12307</v>
      </c>
      <c r="I704" s="1">
        <v>31747</v>
      </c>
      <c r="J704" s="19">
        <v>17.7</v>
      </c>
      <c r="K704" s="19" t="s">
        <v>3</v>
      </c>
      <c r="L704" s="1">
        <v>39527</v>
      </c>
      <c r="M704" s="19" t="s">
        <v>13113</v>
      </c>
      <c r="N704" s="19" t="s">
        <v>16577</v>
      </c>
      <c r="O704" s="19" t="s">
        <v>12318</v>
      </c>
    </row>
    <row r="705" spans="1:15">
      <c r="A705" s="19">
        <v>60678</v>
      </c>
      <c r="B705" s="19" t="s">
        <v>10651</v>
      </c>
      <c r="C705" s="19" t="s">
        <v>16576</v>
      </c>
      <c r="D705" s="19" t="str">
        <f t="shared" si="10"/>
        <v>60678C</v>
      </c>
      <c r="E705" s="19" t="s">
        <v>12309</v>
      </c>
      <c r="F705" s="19" t="s">
        <v>16575</v>
      </c>
      <c r="G705" s="19" t="s">
        <v>612</v>
      </c>
      <c r="H705" s="19" t="s">
        <v>12307</v>
      </c>
      <c r="I705" s="1">
        <v>39736</v>
      </c>
      <c r="J705" s="19">
        <v>8.5000000000000006E-3</v>
      </c>
      <c r="K705" s="19" t="s">
        <v>13196</v>
      </c>
      <c r="L705" s="1">
        <v>39478</v>
      </c>
      <c r="M705" s="19" t="s">
        <v>13113</v>
      </c>
      <c r="N705" s="19" t="s">
        <v>16574</v>
      </c>
      <c r="O705" s="19" t="s">
        <v>12935</v>
      </c>
    </row>
    <row r="706" spans="1:15">
      <c r="A706" s="19">
        <v>60679</v>
      </c>
      <c r="B706" s="19" t="s">
        <v>10651</v>
      </c>
      <c r="C706" s="19" t="s">
        <v>16573</v>
      </c>
      <c r="D706" s="19" t="str">
        <f t="shared" ref="D706:D769" si="11">CONCATENATE(A706,B706)</f>
        <v>60679C</v>
      </c>
      <c r="E706" s="19" t="s">
        <v>12309</v>
      </c>
      <c r="F706" s="19" t="s">
        <v>10933</v>
      </c>
      <c r="G706" s="19" t="s">
        <v>612</v>
      </c>
      <c r="H706" s="19" t="s">
        <v>12307</v>
      </c>
      <c r="I706" s="1">
        <v>40148</v>
      </c>
      <c r="J706" s="19">
        <v>7.5</v>
      </c>
      <c r="K706" s="19" t="s">
        <v>16572</v>
      </c>
      <c r="L706" s="1">
        <v>39388</v>
      </c>
      <c r="M706" s="19" t="s">
        <v>13113</v>
      </c>
      <c r="N706" s="19" t="s">
        <v>16571</v>
      </c>
      <c r="O706" s="19" t="s">
        <v>12935</v>
      </c>
    </row>
    <row r="707" spans="1:15">
      <c r="A707" s="19">
        <v>60680</v>
      </c>
      <c r="B707" s="19" t="s">
        <v>11748</v>
      </c>
      <c r="C707" s="19" t="s">
        <v>16570</v>
      </c>
      <c r="D707" s="19" t="str">
        <f t="shared" si="11"/>
        <v>60680A</v>
      </c>
      <c r="E707" s="19" t="s">
        <v>12313</v>
      </c>
      <c r="F707" s="19" t="s">
        <v>724</v>
      </c>
      <c r="G707" s="19" t="s">
        <v>612</v>
      </c>
      <c r="H707" s="19" t="s">
        <v>12307</v>
      </c>
      <c r="I707" s="1">
        <v>36924</v>
      </c>
      <c r="J707" s="19">
        <v>1.2</v>
      </c>
      <c r="K707" s="19" t="s">
        <v>46</v>
      </c>
      <c r="L707" s="1">
        <v>39539</v>
      </c>
      <c r="M707" s="19" t="s">
        <v>13113</v>
      </c>
      <c r="N707" s="19" t="s">
        <v>16569</v>
      </c>
      <c r="O707" s="19" t="s">
        <v>12318</v>
      </c>
    </row>
    <row r="708" spans="1:15">
      <c r="A708" s="19">
        <v>60681</v>
      </c>
      <c r="B708" s="19" t="s">
        <v>10651</v>
      </c>
      <c r="C708" s="19" t="s">
        <v>16568</v>
      </c>
      <c r="D708" s="19" t="str">
        <f t="shared" si="11"/>
        <v>60681C</v>
      </c>
      <c r="E708" s="19" t="s">
        <v>12309</v>
      </c>
      <c r="F708" s="19" t="s">
        <v>9816</v>
      </c>
      <c r="G708" s="19" t="s">
        <v>675</v>
      </c>
      <c r="H708" s="19" t="s">
        <v>12307</v>
      </c>
      <c r="I708" s="1">
        <v>43830</v>
      </c>
      <c r="J708" s="19">
        <v>200</v>
      </c>
      <c r="K708" s="19" t="s">
        <v>13550</v>
      </c>
      <c r="L708" s="1">
        <v>39545</v>
      </c>
      <c r="M708" s="19" t="s">
        <v>16567</v>
      </c>
      <c r="N708" s="19" t="s">
        <v>16566</v>
      </c>
      <c r="O708" s="19" t="s">
        <v>12318</v>
      </c>
    </row>
    <row r="709" spans="1:15">
      <c r="A709" s="19">
        <v>60682</v>
      </c>
      <c r="B709" s="19" t="s">
        <v>11748</v>
      </c>
      <c r="C709" s="19" t="s">
        <v>16565</v>
      </c>
      <c r="D709" s="19" t="str">
        <f t="shared" si="11"/>
        <v>60682A</v>
      </c>
      <c r="E709" s="19" t="s">
        <v>12313</v>
      </c>
      <c r="F709" s="19" t="s">
        <v>10756</v>
      </c>
      <c r="G709" s="19" t="s">
        <v>612</v>
      </c>
      <c r="H709" s="19" t="s">
        <v>12307</v>
      </c>
      <c r="I709" s="1">
        <v>39539</v>
      </c>
      <c r="J709" s="19">
        <v>16</v>
      </c>
      <c r="K709" s="19" t="s">
        <v>3</v>
      </c>
      <c r="L709" s="1">
        <v>39545</v>
      </c>
      <c r="M709" s="19" t="s">
        <v>8899</v>
      </c>
      <c r="N709" s="19" t="s">
        <v>16564</v>
      </c>
      <c r="O709" s="19" t="s">
        <v>12318</v>
      </c>
    </row>
    <row r="710" spans="1:15">
      <c r="A710" s="19">
        <v>60683</v>
      </c>
      <c r="B710" s="19" t="s">
        <v>11748</v>
      </c>
      <c r="C710" s="19" t="s">
        <v>16563</v>
      </c>
      <c r="D710" s="19" t="str">
        <f t="shared" si="11"/>
        <v>60683A</v>
      </c>
      <c r="E710" s="19" t="s">
        <v>12313</v>
      </c>
      <c r="F710" s="19" t="s">
        <v>16561</v>
      </c>
      <c r="G710" s="19" t="s">
        <v>612</v>
      </c>
      <c r="H710" s="19" t="s">
        <v>12307</v>
      </c>
      <c r="I710" s="1">
        <v>24016</v>
      </c>
      <c r="J710" s="19">
        <v>29.5</v>
      </c>
      <c r="K710" s="19" t="s">
        <v>13196</v>
      </c>
      <c r="L710" s="1">
        <v>39547</v>
      </c>
      <c r="M710" s="19" t="s">
        <v>12</v>
      </c>
      <c r="N710" s="19" t="s">
        <v>12</v>
      </c>
      <c r="O710" s="19" t="s">
        <v>12318</v>
      </c>
    </row>
    <row r="711" spans="1:15">
      <c r="A711" s="19">
        <v>60684</v>
      </c>
      <c r="B711" s="19" t="s">
        <v>11748</v>
      </c>
      <c r="C711" s="19" t="s">
        <v>16562</v>
      </c>
      <c r="D711" s="19" t="str">
        <f t="shared" si="11"/>
        <v>60684A</v>
      </c>
      <c r="E711" s="19" t="s">
        <v>12313</v>
      </c>
      <c r="F711" s="19" t="s">
        <v>16561</v>
      </c>
      <c r="G711" s="19" t="s">
        <v>612</v>
      </c>
      <c r="H711" s="19" t="s">
        <v>12307</v>
      </c>
      <c r="I711" s="1">
        <v>31199</v>
      </c>
      <c r="J711" s="19">
        <v>11.5</v>
      </c>
      <c r="K711" s="19" t="s">
        <v>13196</v>
      </c>
      <c r="L711" s="1">
        <v>39547</v>
      </c>
      <c r="M711" s="19" t="s">
        <v>12</v>
      </c>
      <c r="N711" s="19" t="s">
        <v>12</v>
      </c>
      <c r="O711" s="19" t="s">
        <v>12318</v>
      </c>
    </row>
    <row r="712" spans="1:15">
      <c r="A712" s="19">
        <v>60685</v>
      </c>
      <c r="B712" s="19" t="s">
        <v>11748</v>
      </c>
      <c r="C712" s="19" t="s">
        <v>16560</v>
      </c>
      <c r="D712" s="19" t="str">
        <f t="shared" si="11"/>
        <v>60685A</v>
      </c>
      <c r="E712" s="19" t="s">
        <v>12313</v>
      </c>
      <c r="F712" s="19" t="s">
        <v>9909</v>
      </c>
      <c r="G712" s="19" t="s">
        <v>612</v>
      </c>
      <c r="H712" s="19" t="s">
        <v>12307</v>
      </c>
      <c r="I712" s="1">
        <v>30468</v>
      </c>
      <c r="J712" s="19">
        <v>0.48</v>
      </c>
      <c r="K712" s="19" t="s">
        <v>13196</v>
      </c>
      <c r="L712" s="1">
        <v>39547</v>
      </c>
      <c r="M712" s="19" t="s">
        <v>12</v>
      </c>
      <c r="N712" s="19" t="s">
        <v>12</v>
      </c>
      <c r="O712" s="19" t="s">
        <v>12318</v>
      </c>
    </row>
    <row r="713" spans="1:15">
      <c r="A713" s="19">
        <v>60686</v>
      </c>
      <c r="B713" s="19" t="s">
        <v>11748</v>
      </c>
      <c r="C713" s="19" t="s">
        <v>9468</v>
      </c>
      <c r="D713" s="19" t="str">
        <f t="shared" si="11"/>
        <v>60686A</v>
      </c>
      <c r="E713" s="19" t="s">
        <v>12313</v>
      </c>
      <c r="F713" s="19" t="s">
        <v>10943</v>
      </c>
      <c r="G713" s="19" t="s">
        <v>612</v>
      </c>
      <c r="H713" s="19" t="s">
        <v>12307</v>
      </c>
      <c r="I713" s="1">
        <v>30895</v>
      </c>
      <c r="J713" s="19">
        <v>3.2</v>
      </c>
      <c r="K713" s="19" t="s">
        <v>73</v>
      </c>
      <c r="L713" s="1">
        <v>39547</v>
      </c>
      <c r="M713" s="19" t="s">
        <v>12</v>
      </c>
      <c r="N713" s="19" t="s">
        <v>12</v>
      </c>
      <c r="O713" s="19" t="s">
        <v>12318</v>
      </c>
    </row>
    <row r="714" spans="1:15">
      <c r="A714" s="19">
        <v>60687</v>
      </c>
      <c r="B714" s="19" t="s">
        <v>11748</v>
      </c>
      <c r="C714" s="19" t="s">
        <v>5312</v>
      </c>
      <c r="D714" s="19" t="str">
        <f t="shared" si="11"/>
        <v>60687A</v>
      </c>
      <c r="E714" s="19" t="s">
        <v>12313</v>
      </c>
      <c r="F714" s="19" t="s">
        <v>10668</v>
      </c>
      <c r="G714" s="19" t="s">
        <v>612</v>
      </c>
      <c r="H714" s="19" t="s">
        <v>12307</v>
      </c>
      <c r="I714" s="1">
        <v>34486</v>
      </c>
      <c r="J714" s="19">
        <v>0.48499999999999999</v>
      </c>
      <c r="K714" s="19" t="s">
        <v>73</v>
      </c>
      <c r="L714" s="1">
        <v>39547</v>
      </c>
      <c r="M714" s="19" t="s">
        <v>12</v>
      </c>
      <c r="N714" s="19" t="s">
        <v>12</v>
      </c>
      <c r="O714" s="19" t="s">
        <v>12318</v>
      </c>
    </row>
    <row r="715" spans="1:15">
      <c r="A715" s="19">
        <v>60688</v>
      </c>
      <c r="B715" s="19" t="s">
        <v>11748</v>
      </c>
      <c r="C715" s="19" t="s">
        <v>16559</v>
      </c>
      <c r="D715" s="19" t="str">
        <f t="shared" si="11"/>
        <v>60688A</v>
      </c>
      <c r="E715" s="19" t="s">
        <v>12313</v>
      </c>
      <c r="F715" s="19" t="s">
        <v>16558</v>
      </c>
      <c r="G715" s="19" t="s">
        <v>1382</v>
      </c>
      <c r="H715" s="19" t="s">
        <v>12307</v>
      </c>
      <c r="I715" s="1">
        <v>5115</v>
      </c>
      <c r="J715" s="19">
        <v>20</v>
      </c>
      <c r="K715" s="19" t="s">
        <v>13196</v>
      </c>
      <c r="L715" s="1">
        <v>39545</v>
      </c>
      <c r="M715" s="19" t="s">
        <v>13113</v>
      </c>
      <c r="N715" s="19" t="s">
        <v>16555</v>
      </c>
      <c r="O715" s="19" t="s">
        <v>12935</v>
      </c>
    </row>
    <row r="716" spans="1:15">
      <c r="A716" s="19">
        <v>60689</v>
      </c>
      <c r="B716" s="19" t="s">
        <v>11748</v>
      </c>
      <c r="C716" s="19" t="s">
        <v>16557</v>
      </c>
      <c r="D716" s="19" t="str">
        <f t="shared" si="11"/>
        <v>60689A</v>
      </c>
      <c r="E716" s="19" t="s">
        <v>12313</v>
      </c>
      <c r="F716" s="19" t="s">
        <v>16556</v>
      </c>
      <c r="G716" s="19" t="s">
        <v>1382</v>
      </c>
      <c r="H716" s="19" t="s">
        <v>12307</v>
      </c>
      <c r="I716" s="1">
        <v>34700</v>
      </c>
      <c r="J716" s="19">
        <v>16.8</v>
      </c>
      <c r="K716" s="19" t="s">
        <v>13196</v>
      </c>
      <c r="L716" s="1">
        <v>39545</v>
      </c>
      <c r="M716" s="19" t="s">
        <v>13113</v>
      </c>
      <c r="N716" s="19" t="s">
        <v>16555</v>
      </c>
      <c r="O716" s="19" t="s">
        <v>12935</v>
      </c>
    </row>
    <row r="717" spans="1:15">
      <c r="A717" s="19">
        <v>60690</v>
      </c>
      <c r="B717" s="19" t="s">
        <v>11748</v>
      </c>
      <c r="C717" s="19" t="s">
        <v>5839</v>
      </c>
      <c r="D717" s="19" t="str">
        <f t="shared" si="11"/>
        <v>60690A</v>
      </c>
      <c r="E717" s="19" t="s">
        <v>12313</v>
      </c>
      <c r="F717" s="19" t="s">
        <v>5838</v>
      </c>
      <c r="G717" s="19" t="s">
        <v>612</v>
      </c>
      <c r="H717" s="19" t="s">
        <v>12307</v>
      </c>
      <c r="I717" s="1">
        <v>40634</v>
      </c>
      <c r="J717" s="19">
        <v>11.7</v>
      </c>
      <c r="K717" s="19" t="s">
        <v>0</v>
      </c>
      <c r="L717" s="1">
        <v>39561</v>
      </c>
      <c r="M717" s="19" t="s">
        <v>16554</v>
      </c>
      <c r="N717" s="19" t="s">
        <v>16553</v>
      </c>
      <c r="O717" s="19" t="s">
        <v>12318</v>
      </c>
    </row>
    <row r="718" spans="1:15">
      <c r="A718" s="19">
        <v>60691</v>
      </c>
      <c r="B718" s="19" t="s">
        <v>11748</v>
      </c>
      <c r="C718" s="19" t="s">
        <v>48</v>
      </c>
      <c r="D718" s="19" t="str">
        <f t="shared" si="11"/>
        <v>60691A</v>
      </c>
      <c r="E718" s="19" t="s">
        <v>12313</v>
      </c>
      <c r="F718" s="19" t="s">
        <v>16439</v>
      </c>
      <c r="G718" s="19" t="s">
        <v>580</v>
      </c>
      <c r="I718" s="1">
        <v>40471</v>
      </c>
      <c r="J718" s="19">
        <v>124.5</v>
      </c>
      <c r="K718" s="19" t="s">
        <v>4</v>
      </c>
      <c r="L718" s="1">
        <v>39581</v>
      </c>
      <c r="M718" s="19" t="s">
        <v>13113</v>
      </c>
      <c r="N718" s="19" t="s">
        <v>5745</v>
      </c>
      <c r="O718" s="19" t="s">
        <v>12318</v>
      </c>
    </row>
    <row r="719" spans="1:15">
      <c r="A719" s="19">
        <v>60692</v>
      </c>
      <c r="B719" s="19" t="s">
        <v>11748</v>
      </c>
      <c r="C719" s="19" t="s">
        <v>16552</v>
      </c>
      <c r="D719" s="19" t="str">
        <f t="shared" si="11"/>
        <v>60692A</v>
      </c>
      <c r="E719" s="19" t="s">
        <v>12313</v>
      </c>
      <c r="F719" s="19" t="s">
        <v>11569</v>
      </c>
      <c r="G719" s="19" t="s">
        <v>612</v>
      </c>
      <c r="H719" s="19" t="s">
        <v>12307</v>
      </c>
      <c r="I719" s="1">
        <v>33636</v>
      </c>
      <c r="J719" s="19">
        <v>47</v>
      </c>
      <c r="K719" s="19" t="s">
        <v>0</v>
      </c>
      <c r="L719" s="1">
        <v>38447</v>
      </c>
      <c r="M719" s="19" t="s">
        <v>16551</v>
      </c>
      <c r="N719" s="19" t="s">
        <v>16550</v>
      </c>
      <c r="O719" s="19" t="s">
        <v>12318</v>
      </c>
    </row>
    <row r="720" spans="1:15">
      <c r="A720" s="19">
        <v>60693</v>
      </c>
      <c r="B720" s="19" t="s">
        <v>11748</v>
      </c>
      <c r="C720" s="19" t="s">
        <v>16549</v>
      </c>
      <c r="D720" s="19" t="str">
        <f t="shared" si="11"/>
        <v>60693A</v>
      </c>
      <c r="E720" s="19" t="s">
        <v>12313</v>
      </c>
      <c r="F720" s="19" t="s">
        <v>10958</v>
      </c>
      <c r="G720" s="19" t="s">
        <v>719</v>
      </c>
      <c r="H720" s="19" t="s">
        <v>12307</v>
      </c>
      <c r="I720" s="1">
        <v>39843</v>
      </c>
      <c r="J720" s="19">
        <v>98.7</v>
      </c>
      <c r="K720" s="19" t="s">
        <v>4</v>
      </c>
      <c r="L720" s="1">
        <v>39570</v>
      </c>
      <c r="M720" s="19" t="s">
        <v>12586</v>
      </c>
      <c r="N720" s="19" t="s">
        <v>16549</v>
      </c>
      <c r="O720" s="19" t="s">
        <v>12318</v>
      </c>
    </row>
    <row r="721" spans="1:15">
      <c r="A721" s="19">
        <v>60694</v>
      </c>
      <c r="B721" s="19" t="s">
        <v>11748</v>
      </c>
      <c r="C721" s="19" t="s">
        <v>16548</v>
      </c>
      <c r="D721" s="19" t="str">
        <f t="shared" si="11"/>
        <v>60694A</v>
      </c>
      <c r="E721" s="19" t="s">
        <v>12313</v>
      </c>
      <c r="F721" s="19" t="s">
        <v>10851</v>
      </c>
      <c r="G721" s="19" t="s">
        <v>719</v>
      </c>
      <c r="H721" s="19" t="s">
        <v>12307</v>
      </c>
      <c r="I721" s="1">
        <v>39620</v>
      </c>
      <c r="J721" s="19">
        <v>76.5</v>
      </c>
      <c r="K721" s="19" t="s">
        <v>4</v>
      </c>
      <c r="L721" s="1">
        <v>39570</v>
      </c>
      <c r="M721" s="19" t="s">
        <v>12586</v>
      </c>
      <c r="N721" s="19" t="s">
        <v>16547</v>
      </c>
      <c r="O721" s="19" t="s">
        <v>12318</v>
      </c>
    </row>
    <row r="722" spans="1:15">
      <c r="A722" s="19">
        <v>60695</v>
      </c>
      <c r="B722" s="19" t="s">
        <v>11748</v>
      </c>
      <c r="C722" s="19" t="s">
        <v>16546</v>
      </c>
      <c r="D722" s="19" t="str">
        <f t="shared" si="11"/>
        <v>60695A</v>
      </c>
      <c r="E722" s="19" t="s">
        <v>12313</v>
      </c>
      <c r="F722" s="19" t="s">
        <v>10842</v>
      </c>
      <c r="G722" s="19" t="s">
        <v>612</v>
      </c>
      <c r="H722" s="19" t="s">
        <v>12307</v>
      </c>
      <c r="I722" s="1">
        <v>32629</v>
      </c>
      <c r="J722" s="19">
        <v>62</v>
      </c>
      <c r="K722" s="19" t="s">
        <v>0</v>
      </c>
      <c r="L722" s="1">
        <v>39580</v>
      </c>
      <c r="M722" s="19" t="s">
        <v>16129</v>
      </c>
      <c r="N722" s="19" t="s">
        <v>16546</v>
      </c>
      <c r="O722" s="19" t="s">
        <v>12318</v>
      </c>
    </row>
    <row r="723" spans="1:15">
      <c r="A723" s="19">
        <v>60696</v>
      </c>
      <c r="B723" s="19" t="s">
        <v>10565</v>
      </c>
      <c r="C723" s="19" t="s">
        <v>16545</v>
      </c>
      <c r="D723" s="19" t="str">
        <f t="shared" si="11"/>
        <v>60696E</v>
      </c>
      <c r="E723" s="19" t="s">
        <v>16376</v>
      </c>
      <c r="F723" s="19" t="s">
        <v>16544</v>
      </c>
      <c r="G723" s="19" t="s">
        <v>859</v>
      </c>
      <c r="H723" s="19" t="s">
        <v>12307</v>
      </c>
      <c r="I723" s="1">
        <v>31586</v>
      </c>
      <c r="J723" s="19">
        <v>0.75</v>
      </c>
      <c r="K723" s="19" t="s">
        <v>12609</v>
      </c>
      <c r="L723" s="1">
        <v>39504</v>
      </c>
      <c r="M723" s="19" t="s">
        <v>13113</v>
      </c>
      <c r="N723" s="19" t="s">
        <v>16524</v>
      </c>
      <c r="O723" s="19" t="s">
        <v>12577</v>
      </c>
    </row>
    <row r="724" spans="1:15">
      <c r="A724" s="19">
        <v>60697</v>
      </c>
      <c r="B724" s="19" t="s">
        <v>11748</v>
      </c>
      <c r="C724" s="19" t="s">
        <v>16543</v>
      </c>
      <c r="D724" s="19" t="str">
        <f t="shared" si="11"/>
        <v>60697A</v>
      </c>
      <c r="E724" s="19" t="s">
        <v>12313</v>
      </c>
      <c r="F724" s="19" t="s">
        <v>16542</v>
      </c>
      <c r="G724" s="19" t="s">
        <v>1382</v>
      </c>
      <c r="H724" s="19" t="s">
        <v>12307</v>
      </c>
      <c r="I724" s="1">
        <v>39995</v>
      </c>
      <c r="J724" s="19">
        <v>55</v>
      </c>
      <c r="K724" s="19" t="s">
        <v>0</v>
      </c>
      <c r="L724" s="1">
        <v>39601</v>
      </c>
      <c r="M724" s="19" t="s">
        <v>16541</v>
      </c>
      <c r="N724" s="19" t="s">
        <v>16541</v>
      </c>
      <c r="O724" s="19" t="s">
        <v>12318</v>
      </c>
    </row>
    <row r="725" spans="1:15">
      <c r="A725" s="19">
        <v>60698</v>
      </c>
      <c r="B725" s="19" t="s">
        <v>11748</v>
      </c>
      <c r="C725" s="19" t="s">
        <v>16540</v>
      </c>
      <c r="D725" s="19" t="str">
        <f t="shared" si="11"/>
        <v>60698A</v>
      </c>
      <c r="E725" s="19" t="s">
        <v>12313</v>
      </c>
      <c r="F725" s="19" t="s">
        <v>16539</v>
      </c>
      <c r="G725" s="19" t="s">
        <v>1382</v>
      </c>
      <c r="H725" s="19" t="s">
        <v>12307</v>
      </c>
      <c r="I725" s="1">
        <v>39093</v>
      </c>
      <c r="J725" s="19">
        <v>1.2</v>
      </c>
      <c r="K725" s="19" t="s">
        <v>15256</v>
      </c>
      <c r="L725" s="1">
        <v>39945</v>
      </c>
      <c r="M725" s="19" t="s">
        <v>13113</v>
      </c>
      <c r="N725" s="19" t="s">
        <v>16538</v>
      </c>
      <c r="O725" s="19" t="s">
        <v>12577</v>
      </c>
    </row>
    <row r="726" spans="1:15">
      <c r="A726" s="19">
        <v>60699</v>
      </c>
      <c r="B726" s="19" t="s">
        <v>10651</v>
      </c>
      <c r="C726" s="19" t="s">
        <v>16537</v>
      </c>
      <c r="D726" s="19" t="str">
        <f t="shared" si="11"/>
        <v>60699C</v>
      </c>
      <c r="E726" s="19" t="s">
        <v>12309</v>
      </c>
      <c r="F726" s="19" t="s">
        <v>16536</v>
      </c>
      <c r="G726" s="19" t="s">
        <v>15908</v>
      </c>
      <c r="H726" s="19" t="s">
        <v>944</v>
      </c>
      <c r="I726" s="1">
        <v>37773</v>
      </c>
      <c r="J726" s="19">
        <v>625</v>
      </c>
      <c r="K726" s="19" t="s">
        <v>578</v>
      </c>
      <c r="L726" s="1">
        <v>39604</v>
      </c>
      <c r="M726" s="19" t="s">
        <v>13113</v>
      </c>
      <c r="N726" s="19" t="s">
        <v>16535</v>
      </c>
      <c r="O726" s="19" t="s">
        <v>12935</v>
      </c>
    </row>
    <row r="727" spans="1:15">
      <c r="A727" s="19">
        <v>60700</v>
      </c>
      <c r="B727" s="19" t="s">
        <v>10651</v>
      </c>
      <c r="C727" s="19" t="s">
        <v>16534</v>
      </c>
      <c r="D727" s="19" t="str">
        <f t="shared" si="11"/>
        <v>60700C</v>
      </c>
      <c r="E727" s="19" t="s">
        <v>12309</v>
      </c>
      <c r="H727" s="19" t="s">
        <v>944</v>
      </c>
      <c r="I727" s="1">
        <v>40908</v>
      </c>
      <c r="J727" s="19">
        <v>500</v>
      </c>
      <c r="K727" s="19" t="s">
        <v>4</v>
      </c>
      <c r="L727" s="1">
        <v>39602</v>
      </c>
      <c r="M727" s="19" t="s">
        <v>13113</v>
      </c>
      <c r="N727" s="19" t="s">
        <v>16533</v>
      </c>
      <c r="O727" s="19" t="s">
        <v>12935</v>
      </c>
    </row>
    <row r="728" spans="1:15">
      <c r="A728" s="19">
        <v>60701</v>
      </c>
      <c r="B728" s="19" t="s">
        <v>10651</v>
      </c>
      <c r="C728" s="19" t="s">
        <v>16532</v>
      </c>
      <c r="D728" s="19" t="str">
        <f t="shared" si="11"/>
        <v>60701C</v>
      </c>
      <c r="E728" s="19" t="s">
        <v>12309</v>
      </c>
      <c r="F728" s="19" t="s">
        <v>15313</v>
      </c>
      <c r="G728" s="19" t="s">
        <v>612</v>
      </c>
      <c r="H728" s="19" t="s">
        <v>12307</v>
      </c>
      <c r="I728" s="1">
        <v>40909</v>
      </c>
      <c r="J728" s="19">
        <v>20</v>
      </c>
      <c r="K728" s="19" t="s">
        <v>73</v>
      </c>
      <c r="L728" s="1">
        <v>39584</v>
      </c>
      <c r="M728" s="19" t="s">
        <v>13113</v>
      </c>
      <c r="N728" s="19" t="s">
        <v>16531</v>
      </c>
      <c r="O728" s="19" t="s">
        <v>12935</v>
      </c>
    </row>
    <row r="729" spans="1:15">
      <c r="A729" s="19">
        <v>60702</v>
      </c>
      <c r="B729" s="19" t="s">
        <v>10651</v>
      </c>
      <c r="C729" s="19" t="s">
        <v>16530</v>
      </c>
      <c r="D729" s="19" t="str">
        <f t="shared" si="11"/>
        <v>60702C</v>
      </c>
      <c r="E729" s="19" t="s">
        <v>12309</v>
      </c>
      <c r="F729" s="19" t="s">
        <v>10851</v>
      </c>
      <c r="G729" s="19" t="s">
        <v>719</v>
      </c>
      <c r="H729" s="19" t="s">
        <v>12307</v>
      </c>
      <c r="I729" s="1">
        <v>40087</v>
      </c>
      <c r="J729" s="19">
        <v>400</v>
      </c>
      <c r="K729" s="19" t="s">
        <v>4</v>
      </c>
      <c r="L729" s="1">
        <v>39595</v>
      </c>
      <c r="M729" s="19" t="s">
        <v>13113</v>
      </c>
      <c r="N729" s="19" t="s">
        <v>16530</v>
      </c>
      <c r="O729" s="19" t="s">
        <v>12935</v>
      </c>
    </row>
    <row r="730" spans="1:15">
      <c r="A730" s="19">
        <v>60703</v>
      </c>
      <c r="B730" s="19" t="s">
        <v>11748</v>
      </c>
      <c r="C730" s="19" t="s">
        <v>4974</v>
      </c>
      <c r="D730" s="19" t="str">
        <f t="shared" si="11"/>
        <v>60703A</v>
      </c>
      <c r="E730" s="19" t="s">
        <v>12313</v>
      </c>
      <c r="F730" s="19" t="s">
        <v>10883</v>
      </c>
      <c r="G730" s="19" t="s">
        <v>612</v>
      </c>
      <c r="H730" s="19" t="s">
        <v>12307</v>
      </c>
      <c r="I730" s="1">
        <v>39654</v>
      </c>
      <c r="J730" s="19">
        <v>1</v>
      </c>
      <c r="K730" s="19" t="s">
        <v>73</v>
      </c>
      <c r="L730" s="1">
        <v>39608</v>
      </c>
      <c r="M730" s="19" t="s">
        <v>12</v>
      </c>
      <c r="N730" s="19" t="s">
        <v>16529</v>
      </c>
      <c r="O730" s="19" t="s">
        <v>12318</v>
      </c>
    </row>
    <row r="731" spans="1:15">
      <c r="A731" s="19">
        <v>60704</v>
      </c>
      <c r="B731" s="19" t="s">
        <v>10565</v>
      </c>
      <c r="C731" s="19" t="s">
        <v>16528</v>
      </c>
      <c r="D731" s="19" t="str">
        <f t="shared" si="11"/>
        <v>60704E</v>
      </c>
      <c r="E731" s="19" t="s">
        <v>16376</v>
      </c>
      <c r="F731" s="19" t="s">
        <v>16527</v>
      </c>
      <c r="G731" s="19" t="s">
        <v>859</v>
      </c>
      <c r="H731" s="19" t="s">
        <v>12307</v>
      </c>
      <c r="I731" s="1">
        <v>1462</v>
      </c>
      <c r="J731" s="19">
        <v>2.25</v>
      </c>
      <c r="K731" s="19" t="s">
        <v>12609</v>
      </c>
      <c r="L731" s="1">
        <v>39504</v>
      </c>
      <c r="M731" s="19" t="s">
        <v>13113</v>
      </c>
      <c r="N731" s="19" t="s">
        <v>16524</v>
      </c>
      <c r="O731" s="19" t="s">
        <v>12577</v>
      </c>
    </row>
    <row r="732" spans="1:15">
      <c r="A732" s="19">
        <v>60705</v>
      </c>
      <c r="B732" s="19" t="s">
        <v>10565</v>
      </c>
      <c r="C732" s="19" t="s">
        <v>16526</v>
      </c>
      <c r="D732" s="19" t="str">
        <f t="shared" si="11"/>
        <v>60705E</v>
      </c>
      <c r="E732" s="19" t="s">
        <v>16376</v>
      </c>
      <c r="F732" s="19" t="s">
        <v>12920</v>
      </c>
      <c r="G732" s="19" t="s">
        <v>859</v>
      </c>
      <c r="H732" s="19" t="s">
        <v>12307</v>
      </c>
      <c r="I732" s="1">
        <v>3289</v>
      </c>
      <c r="J732" s="19">
        <v>2.15</v>
      </c>
      <c r="K732" s="19" t="s">
        <v>12609</v>
      </c>
      <c r="L732" s="1">
        <v>39504</v>
      </c>
      <c r="M732" s="19" t="s">
        <v>13113</v>
      </c>
      <c r="N732" s="19" t="s">
        <v>16524</v>
      </c>
      <c r="O732" s="19" t="s">
        <v>12577</v>
      </c>
    </row>
    <row r="733" spans="1:15">
      <c r="A733" s="19">
        <v>60706</v>
      </c>
      <c r="B733" s="19" t="s">
        <v>10565</v>
      </c>
      <c r="C733" s="19" t="s">
        <v>16525</v>
      </c>
      <c r="D733" s="19" t="str">
        <f t="shared" si="11"/>
        <v>60706E</v>
      </c>
      <c r="E733" s="19" t="s">
        <v>16376</v>
      </c>
      <c r="F733" s="19" t="s">
        <v>12920</v>
      </c>
      <c r="G733" s="19" t="s">
        <v>859</v>
      </c>
      <c r="H733" s="19" t="s">
        <v>12307</v>
      </c>
      <c r="I733" s="1">
        <v>1828</v>
      </c>
      <c r="J733" s="19">
        <v>2.15</v>
      </c>
      <c r="K733" s="19" t="s">
        <v>12609</v>
      </c>
      <c r="L733" s="1">
        <v>39504</v>
      </c>
      <c r="M733" s="19" t="s">
        <v>13113</v>
      </c>
      <c r="N733" s="19" t="s">
        <v>16524</v>
      </c>
      <c r="O733" s="19" t="s">
        <v>12577</v>
      </c>
    </row>
    <row r="734" spans="1:15">
      <c r="A734" s="19">
        <v>60707</v>
      </c>
      <c r="B734" s="19" t="s">
        <v>11748</v>
      </c>
      <c r="C734" s="19" t="s">
        <v>16523</v>
      </c>
      <c r="D734" s="19" t="str">
        <f t="shared" si="11"/>
        <v>60707A</v>
      </c>
      <c r="E734" s="19" t="s">
        <v>12313</v>
      </c>
      <c r="F734" s="19" t="s">
        <v>21</v>
      </c>
      <c r="G734" s="19" t="s">
        <v>612</v>
      </c>
      <c r="H734" s="19" t="s">
        <v>12307</v>
      </c>
      <c r="I734" s="1">
        <v>39778</v>
      </c>
      <c r="J734" s="19">
        <v>2</v>
      </c>
      <c r="K734" s="19" t="s">
        <v>73</v>
      </c>
      <c r="L734" s="1">
        <v>39596</v>
      </c>
      <c r="M734" s="19" t="s">
        <v>14547</v>
      </c>
      <c r="N734" s="19" t="s">
        <v>5064</v>
      </c>
      <c r="O734" s="19" t="s">
        <v>12318</v>
      </c>
    </row>
    <row r="735" spans="1:15">
      <c r="A735" s="19">
        <v>60708</v>
      </c>
      <c r="B735" s="19" t="s">
        <v>11748</v>
      </c>
      <c r="C735" s="19" t="s">
        <v>16522</v>
      </c>
      <c r="D735" s="19" t="str">
        <f t="shared" si="11"/>
        <v>60708A</v>
      </c>
      <c r="E735" s="19" t="s">
        <v>12313</v>
      </c>
      <c r="F735" s="19" t="s">
        <v>16519</v>
      </c>
      <c r="G735" s="19" t="s">
        <v>14458</v>
      </c>
      <c r="H735" s="19" t="s">
        <v>12307</v>
      </c>
      <c r="I735" s="1">
        <v>39736</v>
      </c>
      <c r="J735" s="19">
        <v>106.5</v>
      </c>
      <c r="K735" s="19" t="s">
        <v>4</v>
      </c>
      <c r="L735" s="1">
        <v>39738</v>
      </c>
      <c r="M735" s="19" t="s">
        <v>16521</v>
      </c>
      <c r="N735" s="19" t="s">
        <v>16521</v>
      </c>
      <c r="O735" s="19" t="s">
        <v>12318</v>
      </c>
    </row>
    <row r="736" spans="1:15">
      <c r="A736" s="19">
        <v>60709</v>
      </c>
      <c r="B736" s="19" t="s">
        <v>11748</v>
      </c>
      <c r="C736" s="19" t="s">
        <v>16520</v>
      </c>
      <c r="D736" s="19" t="str">
        <f t="shared" si="11"/>
        <v>60709A</v>
      </c>
      <c r="E736" s="19" t="s">
        <v>12313</v>
      </c>
      <c r="F736" s="19" t="s">
        <v>16519</v>
      </c>
      <c r="G736" s="19" t="s">
        <v>14458</v>
      </c>
      <c r="H736" s="19" t="s">
        <v>12307</v>
      </c>
      <c r="I736" s="1">
        <v>40026</v>
      </c>
      <c r="J736" s="19">
        <v>103.5</v>
      </c>
      <c r="K736" s="19" t="s">
        <v>4</v>
      </c>
      <c r="L736" s="1">
        <v>39598</v>
      </c>
      <c r="M736" s="19" t="s">
        <v>16518</v>
      </c>
      <c r="N736" s="19" t="s">
        <v>16518</v>
      </c>
      <c r="O736" s="19" t="s">
        <v>12318</v>
      </c>
    </row>
    <row r="737" spans="1:15">
      <c r="A737" s="19">
        <v>60710</v>
      </c>
      <c r="B737" s="19" t="s">
        <v>10651</v>
      </c>
      <c r="C737" s="19" t="s">
        <v>16517</v>
      </c>
      <c r="D737" s="19" t="str">
        <f t="shared" si="11"/>
        <v>60710C</v>
      </c>
      <c r="E737" s="19" t="s">
        <v>12309</v>
      </c>
      <c r="F737" s="19" t="s">
        <v>1128</v>
      </c>
      <c r="G737" s="19" t="s">
        <v>612</v>
      </c>
      <c r="H737" s="19" t="s">
        <v>12307</v>
      </c>
      <c r="I737" s="1">
        <v>33239</v>
      </c>
      <c r="J737" s="19">
        <v>5</v>
      </c>
      <c r="K737" s="19" t="s">
        <v>14955</v>
      </c>
      <c r="L737" s="1">
        <v>39608</v>
      </c>
      <c r="M737" s="19" t="s">
        <v>13113</v>
      </c>
      <c r="N737" s="19" t="s">
        <v>16516</v>
      </c>
      <c r="O737" s="19" t="s">
        <v>12935</v>
      </c>
    </row>
    <row r="738" spans="1:15">
      <c r="A738" s="19">
        <v>60711</v>
      </c>
      <c r="B738" s="19" t="s">
        <v>11748</v>
      </c>
      <c r="C738" s="19" t="s">
        <v>16515</v>
      </c>
      <c r="D738" s="19" t="str">
        <f t="shared" si="11"/>
        <v>60711A</v>
      </c>
      <c r="E738" s="19" t="s">
        <v>12313</v>
      </c>
      <c r="F738" s="19" t="s">
        <v>128</v>
      </c>
      <c r="G738" s="19" t="s">
        <v>612</v>
      </c>
      <c r="H738" s="19" t="s">
        <v>12307</v>
      </c>
      <c r="I738" s="1">
        <v>42611</v>
      </c>
      <c r="J738" s="19">
        <v>1.4</v>
      </c>
      <c r="K738" s="19" t="s">
        <v>13216</v>
      </c>
      <c r="L738" s="1">
        <v>42314</v>
      </c>
      <c r="M738" s="19" t="s">
        <v>16514</v>
      </c>
      <c r="N738" s="19" t="s">
        <v>16513</v>
      </c>
      <c r="O738" s="19" t="s">
        <v>12318</v>
      </c>
    </row>
    <row r="739" spans="1:15">
      <c r="A739" s="19">
        <v>60712</v>
      </c>
      <c r="B739" s="19" t="s">
        <v>11748</v>
      </c>
      <c r="C739" s="19" t="s">
        <v>16512</v>
      </c>
      <c r="D739" s="19" t="str">
        <f t="shared" si="11"/>
        <v>60712A</v>
      </c>
      <c r="E739" s="19" t="s">
        <v>12313</v>
      </c>
      <c r="F739" s="19" t="s">
        <v>16453</v>
      </c>
      <c r="G739" s="19" t="s">
        <v>1382</v>
      </c>
      <c r="H739" s="19" t="s">
        <v>12307</v>
      </c>
      <c r="I739" s="1">
        <v>40455</v>
      </c>
      <c r="J739" s="19">
        <v>90</v>
      </c>
      <c r="K739" s="19" t="s">
        <v>4</v>
      </c>
      <c r="L739" s="1">
        <v>39650</v>
      </c>
      <c r="M739" s="19" t="s">
        <v>13113</v>
      </c>
      <c r="N739" s="19" t="s">
        <v>16511</v>
      </c>
      <c r="O739" s="19" t="s">
        <v>12318</v>
      </c>
    </row>
    <row r="740" spans="1:15">
      <c r="A740" s="19">
        <v>60713</v>
      </c>
      <c r="B740" s="19" t="s">
        <v>11748</v>
      </c>
      <c r="C740" s="19" t="s">
        <v>16510</v>
      </c>
      <c r="D740" s="19" t="str">
        <f t="shared" si="11"/>
        <v>60713A</v>
      </c>
      <c r="E740" s="19" t="s">
        <v>12313</v>
      </c>
      <c r="F740" s="19" t="s">
        <v>10963</v>
      </c>
      <c r="G740" s="19" t="s">
        <v>859</v>
      </c>
      <c r="H740" s="19" t="s">
        <v>12307</v>
      </c>
      <c r="I740" s="1">
        <v>39813</v>
      </c>
      <c r="J740" s="19">
        <v>10.5</v>
      </c>
      <c r="K740" s="19" t="s">
        <v>73</v>
      </c>
      <c r="L740" s="1">
        <v>39650</v>
      </c>
      <c r="M740" s="19" t="s">
        <v>12983</v>
      </c>
      <c r="N740" s="19" t="s">
        <v>16393</v>
      </c>
      <c r="O740" s="19" t="s">
        <v>12318</v>
      </c>
    </row>
    <row r="741" spans="1:15">
      <c r="A741" s="19">
        <v>60714</v>
      </c>
      <c r="B741" s="19" t="s">
        <v>10651</v>
      </c>
      <c r="C741" s="19" t="s">
        <v>16509</v>
      </c>
      <c r="D741" s="19" t="str">
        <f t="shared" si="11"/>
        <v>60714C</v>
      </c>
      <c r="E741" s="19" t="s">
        <v>12309</v>
      </c>
      <c r="F741" s="19" t="s">
        <v>10778</v>
      </c>
      <c r="G741" s="19" t="s">
        <v>612</v>
      </c>
      <c r="H741" s="19" t="s">
        <v>12307</v>
      </c>
      <c r="I741" s="1">
        <v>40908</v>
      </c>
      <c r="J741" s="19">
        <v>45</v>
      </c>
      <c r="K741" s="19" t="s">
        <v>73</v>
      </c>
      <c r="L741" s="1">
        <v>39653</v>
      </c>
      <c r="M741" s="19" t="s">
        <v>13113</v>
      </c>
      <c r="N741" s="19" t="s">
        <v>16508</v>
      </c>
      <c r="O741" s="19" t="s">
        <v>12935</v>
      </c>
    </row>
    <row r="742" spans="1:15">
      <c r="A742" s="19">
        <v>60715</v>
      </c>
      <c r="B742" s="19" t="s">
        <v>10651</v>
      </c>
      <c r="C742" s="19" t="s">
        <v>16507</v>
      </c>
      <c r="D742" s="19" t="str">
        <f t="shared" si="11"/>
        <v>60715C</v>
      </c>
      <c r="E742" s="19" t="s">
        <v>12309</v>
      </c>
      <c r="F742" s="19" t="s">
        <v>16506</v>
      </c>
      <c r="G742" s="19" t="s">
        <v>612</v>
      </c>
      <c r="H742" s="19" t="s">
        <v>12307</v>
      </c>
      <c r="I742" s="1">
        <v>39722</v>
      </c>
      <c r="J742" s="19">
        <v>0.1</v>
      </c>
      <c r="K742" s="19" t="s">
        <v>243</v>
      </c>
      <c r="L742" s="1">
        <v>39657</v>
      </c>
      <c r="M742" s="19" t="s">
        <v>13113</v>
      </c>
      <c r="N742" s="19" t="s">
        <v>16505</v>
      </c>
      <c r="O742" s="19" t="s">
        <v>12577</v>
      </c>
    </row>
    <row r="743" spans="1:15">
      <c r="A743" s="19">
        <v>60716</v>
      </c>
      <c r="B743" s="19" t="s">
        <v>10651</v>
      </c>
      <c r="C743" s="19" t="s">
        <v>16504</v>
      </c>
      <c r="D743" s="19" t="str">
        <f t="shared" si="11"/>
        <v>60716C</v>
      </c>
      <c r="E743" s="19" t="s">
        <v>12309</v>
      </c>
      <c r="F743" s="19" t="s">
        <v>10767</v>
      </c>
      <c r="G743" s="19" t="s">
        <v>612</v>
      </c>
      <c r="H743" s="19" t="s">
        <v>12307</v>
      </c>
      <c r="I743" s="1">
        <v>40181</v>
      </c>
      <c r="J743" s="19">
        <v>240</v>
      </c>
      <c r="K743" s="19" t="s">
        <v>4</v>
      </c>
      <c r="L743" s="1">
        <v>39666</v>
      </c>
      <c r="M743" s="19" t="s">
        <v>13113</v>
      </c>
      <c r="N743" s="19" t="s">
        <v>16503</v>
      </c>
      <c r="O743" s="19" t="s">
        <v>12935</v>
      </c>
    </row>
    <row r="744" spans="1:15">
      <c r="A744" s="19">
        <v>60717</v>
      </c>
      <c r="B744" s="19" t="s">
        <v>11748</v>
      </c>
      <c r="C744" s="19" t="s">
        <v>16502</v>
      </c>
      <c r="D744" s="19" t="str">
        <f t="shared" si="11"/>
        <v>60717A</v>
      </c>
      <c r="E744" s="19" t="s">
        <v>12313</v>
      </c>
      <c r="F744" s="19" t="s">
        <v>16501</v>
      </c>
      <c r="G744" s="19" t="s">
        <v>580</v>
      </c>
      <c r="H744" s="19" t="s">
        <v>12307</v>
      </c>
      <c r="I744" s="1">
        <v>39661</v>
      </c>
      <c r="J744" s="19">
        <v>2.25</v>
      </c>
      <c r="K744" s="19" t="s">
        <v>15256</v>
      </c>
      <c r="L744" s="1">
        <v>39617</v>
      </c>
      <c r="M744" s="19" t="s">
        <v>13113</v>
      </c>
      <c r="N744" s="19" t="s">
        <v>16500</v>
      </c>
      <c r="O744" s="19" t="s">
        <v>12935</v>
      </c>
    </row>
    <row r="745" spans="1:15">
      <c r="A745" s="19">
        <v>60718</v>
      </c>
      <c r="B745" s="19" t="s">
        <v>10651</v>
      </c>
      <c r="C745" s="19" t="s">
        <v>16499</v>
      </c>
      <c r="D745" s="19" t="str">
        <f t="shared" si="11"/>
        <v>60718C</v>
      </c>
      <c r="E745" s="19" t="s">
        <v>12309</v>
      </c>
      <c r="F745" s="19" t="s">
        <v>16498</v>
      </c>
      <c r="G745" s="19" t="s">
        <v>1468</v>
      </c>
      <c r="H745" s="19" t="s">
        <v>12307</v>
      </c>
      <c r="I745" s="1">
        <v>40359</v>
      </c>
      <c r="J745" s="19">
        <v>175</v>
      </c>
      <c r="K745" s="19" t="s">
        <v>13550</v>
      </c>
      <c r="L745" s="1">
        <v>39681</v>
      </c>
      <c r="M745" s="19" t="s">
        <v>13113</v>
      </c>
      <c r="N745" s="19" t="s">
        <v>16497</v>
      </c>
      <c r="O745" s="19" t="s">
        <v>12935</v>
      </c>
    </row>
    <row r="746" spans="1:15">
      <c r="A746" s="19">
        <v>60719</v>
      </c>
      <c r="B746" s="19" t="s">
        <v>10651</v>
      </c>
      <c r="C746" s="19" t="s">
        <v>16496</v>
      </c>
      <c r="D746" s="19" t="str">
        <f t="shared" si="11"/>
        <v>60719C</v>
      </c>
      <c r="E746" s="19" t="s">
        <v>12309</v>
      </c>
      <c r="F746" s="19" t="s">
        <v>16495</v>
      </c>
      <c r="G746" s="19" t="s">
        <v>1468</v>
      </c>
      <c r="H746" s="19" t="s">
        <v>12307</v>
      </c>
      <c r="I746" s="1">
        <v>40330</v>
      </c>
      <c r="J746" s="19">
        <v>37.200000000000003</v>
      </c>
      <c r="K746" s="19" t="s">
        <v>0</v>
      </c>
      <c r="L746" s="1">
        <v>39639</v>
      </c>
      <c r="M746" s="19" t="s">
        <v>13113</v>
      </c>
      <c r="N746" s="19" t="s">
        <v>16494</v>
      </c>
      <c r="O746" s="19" t="s">
        <v>12935</v>
      </c>
    </row>
    <row r="747" spans="1:15">
      <c r="A747" s="19">
        <v>60720</v>
      </c>
      <c r="B747" s="19" t="s">
        <v>10651</v>
      </c>
      <c r="C747" s="19" t="s">
        <v>16493</v>
      </c>
      <c r="D747" s="19" t="str">
        <f t="shared" si="11"/>
        <v>60720C</v>
      </c>
      <c r="E747" s="19" t="s">
        <v>12309</v>
      </c>
      <c r="F747" s="19" t="s">
        <v>10954</v>
      </c>
      <c r="G747" s="19" t="s">
        <v>612</v>
      </c>
      <c r="H747" s="19" t="s">
        <v>12307</v>
      </c>
      <c r="I747" s="1">
        <v>40909</v>
      </c>
      <c r="J747" s="19">
        <v>245</v>
      </c>
      <c r="K747" s="19" t="s">
        <v>13550</v>
      </c>
      <c r="L747" s="1">
        <v>39685</v>
      </c>
      <c r="M747" s="19" t="s">
        <v>13113</v>
      </c>
      <c r="N747" s="19" t="s">
        <v>16492</v>
      </c>
      <c r="O747" s="19" t="s">
        <v>12935</v>
      </c>
    </row>
    <row r="748" spans="1:15">
      <c r="A748" s="19">
        <v>60721</v>
      </c>
      <c r="B748" s="19" t="s">
        <v>11748</v>
      </c>
      <c r="C748" s="19" t="s">
        <v>16491</v>
      </c>
      <c r="D748" s="19" t="str">
        <f t="shared" si="11"/>
        <v>60721A</v>
      </c>
      <c r="E748" s="19" t="s">
        <v>12313</v>
      </c>
      <c r="F748" s="19" t="s">
        <v>16116</v>
      </c>
      <c r="G748" s="19" t="s">
        <v>1382</v>
      </c>
      <c r="H748" s="19" t="s">
        <v>12307</v>
      </c>
      <c r="I748" s="1">
        <v>39318</v>
      </c>
      <c r="J748" s="19">
        <v>204.7</v>
      </c>
      <c r="K748" s="19" t="s">
        <v>4</v>
      </c>
      <c r="L748" s="1">
        <v>39506</v>
      </c>
      <c r="M748" s="19" t="s">
        <v>13113</v>
      </c>
      <c r="N748" s="19" t="s">
        <v>16490</v>
      </c>
      <c r="O748" s="19" t="s">
        <v>12318</v>
      </c>
    </row>
    <row r="749" spans="1:15">
      <c r="A749" s="19">
        <v>60722</v>
      </c>
      <c r="B749" s="19" t="s">
        <v>11748</v>
      </c>
      <c r="C749" s="19" t="s">
        <v>16489</v>
      </c>
      <c r="D749" s="19" t="str">
        <f t="shared" si="11"/>
        <v>60722A</v>
      </c>
      <c r="E749" s="19" t="s">
        <v>12313</v>
      </c>
      <c r="F749" s="19" t="s">
        <v>631</v>
      </c>
      <c r="G749" s="19" t="s">
        <v>612</v>
      </c>
      <c r="H749" s="19" t="s">
        <v>12307</v>
      </c>
      <c r="I749" s="1">
        <v>37742</v>
      </c>
      <c r="J749" s="19">
        <v>1.26</v>
      </c>
      <c r="K749" s="19" t="s">
        <v>46</v>
      </c>
      <c r="L749" s="1">
        <v>39693</v>
      </c>
      <c r="M749" s="19" t="s">
        <v>16120</v>
      </c>
      <c r="N749" s="19" t="s">
        <v>16488</v>
      </c>
      <c r="O749" s="19" t="s">
        <v>12318</v>
      </c>
    </row>
    <row r="750" spans="1:15">
      <c r="A750" s="19">
        <v>60723</v>
      </c>
      <c r="B750" s="19" t="s">
        <v>11748</v>
      </c>
      <c r="C750" s="19" t="s">
        <v>16487</v>
      </c>
      <c r="D750" s="19" t="str">
        <f t="shared" si="11"/>
        <v>60723A</v>
      </c>
      <c r="E750" s="19" t="s">
        <v>12313</v>
      </c>
      <c r="F750" s="19" t="s">
        <v>11350</v>
      </c>
      <c r="G750" s="19" t="s">
        <v>719</v>
      </c>
      <c r="H750" s="19" t="s">
        <v>12307</v>
      </c>
      <c r="I750" s="1">
        <v>39814</v>
      </c>
      <c r="J750" s="19">
        <v>72</v>
      </c>
      <c r="K750" s="19" t="s">
        <v>4</v>
      </c>
      <c r="L750" s="1">
        <v>39696</v>
      </c>
      <c r="M750" s="19" t="s">
        <v>13113</v>
      </c>
      <c r="N750" s="19" t="s">
        <v>16486</v>
      </c>
      <c r="O750" s="19" t="s">
        <v>12318</v>
      </c>
    </row>
    <row r="751" spans="1:15">
      <c r="A751" s="19">
        <v>60724</v>
      </c>
      <c r="B751" s="19" t="s">
        <v>11748</v>
      </c>
      <c r="C751" s="19" t="s">
        <v>16485</v>
      </c>
      <c r="D751" s="19" t="str">
        <f t="shared" si="11"/>
        <v>60724A</v>
      </c>
      <c r="E751" s="19" t="s">
        <v>12313</v>
      </c>
      <c r="F751" s="19" t="s">
        <v>16235</v>
      </c>
      <c r="G751" s="19" t="s">
        <v>719</v>
      </c>
      <c r="H751" s="19" t="s">
        <v>12307</v>
      </c>
      <c r="I751" s="1">
        <v>39857</v>
      </c>
      <c r="J751" s="19">
        <v>100.8</v>
      </c>
      <c r="K751" s="19" t="s">
        <v>4</v>
      </c>
      <c r="L751" s="1">
        <v>39699</v>
      </c>
      <c r="M751" s="19" t="s">
        <v>12586</v>
      </c>
      <c r="N751" s="19" t="s">
        <v>16484</v>
      </c>
      <c r="O751" s="19" t="s">
        <v>12318</v>
      </c>
    </row>
    <row r="752" spans="1:15">
      <c r="A752" s="19">
        <v>60725</v>
      </c>
      <c r="B752" s="19" t="s">
        <v>11748</v>
      </c>
      <c r="C752" s="19" t="s">
        <v>16483</v>
      </c>
      <c r="D752" s="19" t="str">
        <f t="shared" si="11"/>
        <v>60725A</v>
      </c>
      <c r="E752" s="19" t="s">
        <v>12313</v>
      </c>
      <c r="F752" s="19" t="s">
        <v>11510</v>
      </c>
      <c r="G752" s="19" t="s">
        <v>612</v>
      </c>
      <c r="H752" s="19" t="s">
        <v>12307</v>
      </c>
      <c r="I752" s="1">
        <v>32509</v>
      </c>
      <c r="J752" s="19">
        <v>12.5</v>
      </c>
      <c r="K752" s="19" t="s">
        <v>243</v>
      </c>
      <c r="L752" s="1">
        <v>39658</v>
      </c>
      <c r="M752" s="19" t="s">
        <v>13113</v>
      </c>
      <c r="N752" s="19" t="s">
        <v>10590</v>
      </c>
      <c r="O752" s="19" t="s">
        <v>12577</v>
      </c>
    </row>
    <row r="753" spans="1:15">
      <c r="A753" s="19">
        <v>60726</v>
      </c>
      <c r="B753" s="19" t="s">
        <v>11748</v>
      </c>
      <c r="C753" s="19" t="s">
        <v>16482</v>
      </c>
      <c r="D753" s="19" t="str">
        <f t="shared" si="11"/>
        <v>60726A</v>
      </c>
      <c r="E753" s="19" t="s">
        <v>12313</v>
      </c>
      <c r="F753" s="19" t="s">
        <v>10683</v>
      </c>
      <c r="G753" s="19" t="s">
        <v>612</v>
      </c>
      <c r="H753" s="19" t="s">
        <v>12307</v>
      </c>
      <c r="I753" s="1">
        <v>37858</v>
      </c>
      <c r="J753" s="19">
        <v>162</v>
      </c>
      <c r="K753" s="19" t="s">
        <v>4</v>
      </c>
      <c r="L753" s="1">
        <v>39724</v>
      </c>
      <c r="M753" s="19" t="s">
        <v>12468</v>
      </c>
      <c r="N753" s="19" t="s">
        <v>16481</v>
      </c>
      <c r="O753" s="19" t="s">
        <v>12318</v>
      </c>
    </row>
    <row r="754" spans="1:15">
      <c r="A754" s="19">
        <v>60727</v>
      </c>
      <c r="B754" s="19" t="s">
        <v>11748</v>
      </c>
      <c r="C754" s="19" t="s">
        <v>16480</v>
      </c>
      <c r="D754" s="19" t="str">
        <f t="shared" si="11"/>
        <v>60727A</v>
      </c>
      <c r="E754" s="19" t="s">
        <v>12313</v>
      </c>
      <c r="F754" s="19" t="s">
        <v>10842</v>
      </c>
      <c r="G754" s="19" t="s">
        <v>612</v>
      </c>
      <c r="H754" s="19" t="s">
        <v>12307</v>
      </c>
      <c r="I754" s="1">
        <v>39954</v>
      </c>
      <c r="J754" s="19">
        <v>5</v>
      </c>
      <c r="K754" s="19" t="s">
        <v>13550</v>
      </c>
      <c r="L754" s="1">
        <v>39735</v>
      </c>
      <c r="M754" s="19" t="s">
        <v>13113</v>
      </c>
      <c r="N754" s="19" t="s">
        <v>16479</v>
      </c>
      <c r="O754" s="19" t="s">
        <v>12318</v>
      </c>
    </row>
    <row r="755" spans="1:15">
      <c r="A755" s="19">
        <v>60728</v>
      </c>
      <c r="B755" s="19" t="s">
        <v>10651</v>
      </c>
      <c r="C755" s="19" t="s">
        <v>16478</v>
      </c>
      <c r="D755" s="19" t="str">
        <f t="shared" si="11"/>
        <v>60728C</v>
      </c>
      <c r="E755" s="19" t="s">
        <v>12309</v>
      </c>
      <c r="F755" s="19" t="s">
        <v>10707</v>
      </c>
      <c r="G755" s="19" t="s">
        <v>612</v>
      </c>
      <c r="H755" s="19" t="s">
        <v>12307</v>
      </c>
      <c r="I755" s="1">
        <v>39806</v>
      </c>
      <c r="J755" s="19">
        <v>1.6</v>
      </c>
      <c r="K755" s="19" t="s">
        <v>243</v>
      </c>
      <c r="L755" s="1">
        <v>39735</v>
      </c>
      <c r="M755" s="19" t="s">
        <v>13113</v>
      </c>
      <c r="N755" s="19" t="s">
        <v>16477</v>
      </c>
      <c r="O755" s="19" t="s">
        <v>12935</v>
      </c>
    </row>
    <row r="756" spans="1:15">
      <c r="A756" s="19">
        <v>60729</v>
      </c>
      <c r="B756" s="19" t="s">
        <v>11748</v>
      </c>
      <c r="C756" s="19" t="s">
        <v>8727</v>
      </c>
      <c r="D756" s="19" t="str">
        <f t="shared" si="11"/>
        <v>60729A</v>
      </c>
      <c r="E756" s="19" t="s">
        <v>12313</v>
      </c>
      <c r="F756" s="19" t="s">
        <v>13544</v>
      </c>
      <c r="G756" s="19" t="s">
        <v>1382</v>
      </c>
      <c r="H756" s="19" t="s">
        <v>12307</v>
      </c>
      <c r="I756" s="1">
        <v>39297</v>
      </c>
      <c r="J756" s="19">
        <v>140.4</v>
      </c>
      <c r="K756" s="19" t="s">
        <v>4</v>
      </c>
      <c r="L756" s="1">
        <v>39742</v>
      </c>
      <c r="M756" s="19" t="s">
        <v>43</v>
      </c>
      <c r="N756" s="19" t="s">
        <v>43</v>
      </c>
      <c r="O756" s="19" t="s">
        <v>12318</v>
      </c>
    </row>
    <row r="757" spans="1:15">
      <c r="A757" s="19">
        <v>60730</v>
      </c>
      <c r="B757" s="19" t="s">
        <v>11748</v>
      </c>
      <c r="C757" s="19" t="s">
        <v>8728</v>
      </c>
      <c r="D757" s="19" t="str">
        <f t="shared" si="11"/>
        <v>60730A</v>
      </c>
      <c r="E757" s="19" t="s">
        <v>12313</v>
      </c>
      <c r="F757" s="19" t="s">
        <v>13544</v>
      </c>
      <c r="G757" s="19" t="s">
        <v>1382</v>
      </c>
      <c r="H757" s="19" t="s">
        <v>12307</v>
      </c>
      <c r="I757" s="1">
        <v>39629</v>
      </c>
      <c r="J757" s="19">
        <v>70.2</v>
      </c>
      <c r="K757" s="19" t="s">
        <v>4</v>
      </c>
      <c r="L757" s="1">
        <v>39742</v>
      </c>
      <c r="M757" s="19" t="s">
        <v>43</v>
      </c>
      <c r="N757" s="19" t="s">
        <v>43</v>
      </c>
      <c r="O757" s="19" t="s">
        <v>12318</v>
      </c>
    </row>
    <row r="758" spans="1:15">
      <c r="A758" s="19">
        <v>60731</v>
      </c>
      <c r="B758" s="19" t="s">
        <v>10651</v>
      </c>
      <c r="C758" s="19" t="s">
        <v>16476</v>
      </c>
      <c r="D758" s="19" t="str">
        <f t="shared" si="11"/>
        <v>60731C</v>
      </c>
      <c r="E758" s="19" t="s">
        <v>12309</v>
      </c>
      <c r="F758" s="19" t="s">
        <v>1704</v>
      </c>
      <c r="G758" s="19" t="s">
        <v>612</v>
      </c>
      <c r="H758" s="19" t="s">
        <v>12307</v>
      </c>
      <c r="I758" s="1">
        <v>40602</v>
      </c>
      <c r="J758" s="19">
        <v>570</v>
      </c>
      <c r="K758" s="19" t="s">
        <v>13550</v>
      </c>
      <c r="L758" s="1">
        <v>39742</v>
      </c>
      <c r="M758" s="19" t="s">
        <v>13113</v>
      </c>
      <c r="N758" s="19" t="s">
        <v>16475</v>
      </c>
      <c r="O758" s="19" t="s">
        <v>12577</v>
      </c>
    </row>
    <row r="759" spans="1:15">
      <c r="A759" s="19">
        <v>60732</v>
      </c>
      <c r="B759" s="19" t="s">
        <v>11748</v>
      </c>
      <c r="C759" s="19" t="s">
        <v>5354</v>
      </c>
      <c r="D759" s="19" t="str">
        <f t="shared" si="11"/>
        <v>60732A</v>
      </c>
      <c r="E759" s="19" t="s">
        <v>12313</v>
      </c>
      <c r="F759" s="19" t="s">
        <v>10712</v>
      </c>
      <c r="G759" s="19" t="s">
        <v>612</v>
      </c>
      <c r="H759" s="19" t="s">
        <v>12307</v>
      </c>
      <c r="I759" s="1">
        <v>40632</v>
      </c>
      <c r="J759" s="19">
        <v>0.75</v>
      </c>
      <c r="K759" s="19" t="s">
        <v>0</v>
      </c>
      <c r="L759" s="1">
        <v>39717</v>
      </c>
      <c r="M759" s="19" t="s">
        <v>13113</v>
      </c>
      <c r="N759" s="19" t="s">
        <v>5354</v>
      </c>
      <c r="O759" s="19" t="s">
        <v>12318</v>
      </c>
    </row>
    <row r="760" spans="1:15">
      <c r="A760" s="19">
        <v>60733</v>
      </c>
      <c r="B760" s="19" t="s">
        <v>11748</v>
      </c>
      <c r="C760" s="19" t="s">
        <v>5282</v>
      </c>
      <c r="D760" s="19" t="str">
        <f t="shared" si="11"/>
        <v>60733A</v>
      </c>
      <c r="E760" s="19" t="s">
        <v>12313</v>
      </c>
      <c r="F760" s="19" t="s">
        <v>10668</v>
      </c>
      <c r="G760" s="19" t="s">
        <v>612</v>
      </c>
      <c r="H760" s="19" t="s">
        <v>12307</v>
      </c>
      <c r="I760" s="1">
        <v>36526</v>
      </c>
      <c r="J760" s="19">
        <v>0.44</v>
      </c>
      <c r="K760" s="19" t="s">
        <v>73</v>
      </c>
      <c r="L760" s="1">
        <v>39748</v>
      </c>
      <c r="M760" s="19" t="s">
        <v>12</v>
      </c>
      <c r="N760" s="19" t="s">
        <v>12</v>
      </c>
      <c r="O760" s="19" t="s">
        <v>12318</v>
      </c>
    </row>
    <row r="761" spans="1:15">
      <c r="A761" s="19">
        <v>60734</v>
      </c>
      <c r="B761" s="19" t="s">
        <v>11748</v>
      </c>
      <c r="C761" s="19" t="s">
        <v>16474</v>
      </c>
      <c r="D761" s="19" t="str">
        <f t="shared" si="11"/>
        <v>60734A</v>
      </c>
      <c r="E761" s="19" t="s">
        <v>12313</v>
      </c>
      <c r="F761" s="19" t="s">
        <v>11013</v>
      </c>
      <c r="G761" s="19" t="s">
        <v>612</v>
      </c>
      <c r="H761" s="19" t="s">
        <v>12307</v>
      </c>
      <c r="I761" s="1">
        <v>34983</v>
      </c>
      <c r="J761" s="19">
        <v>125</v>
      </c>
      <c r="K761" s="19" t="s">
        <v>46</v>
      </c>
      <c r="L761" s="1">
        <v>39748</v>
      </c>
      <c r="M761" s="19" t="s">
        <v>12</v>
      </c>
      <c r="N761" s="19" t="s">
        <v>16473</v>
      </c>
      <c r="O761" s="19" t="s">
        <v>12318</v>
      </c>
    </row>
    <row r="762" spans="1:15">
      <c r="A762" s="19">
        <v>60735</v>
      </c>
      <c r="B762" s="19" t="s">
        <v>11748</v>
      </c>
      <c r="C762" s="19" t="s">
        <v>16472</v>
      </c>
      <c r="D762" s="19" t="str">
        <f t="shared" si="11"/>
        <v>60735A</v>
      </c>
      <c r="E762" s="19" t="s">
        <v>12313</v>
      </c>
      <c r="F762" s="19" t="s">
        <v>16471</v>
      </c>
      <c r="G762" s="19" t="s">
        <v>1382</v>
      </c>
      <c r="H762" s="19" t="s">
        <v>12307</v>
      </c>
      <c r="I762" s="1">
        <v>38961</v>
      </c>
      <c r="J762" s="19">
        <v>13.6</v>
      </c>
      <c r="K762" s="19" t="s">
        <v>13196</v>
      </c>
      <c r="L762" s="1">
        <v>39500</v>
      </c>
      <c r="M762" s="19" t="s">
        <v>1837</v>
      </c>
      <c r="N762" s="19" t="s">
        <v>10538</v>
      </c>
      <c r="O762" s="19" t="s">
        <v>12318</v>
      </c>
    </row>
    <row r="763" spans="1:15">
      <c r="A763" s="19">
        <v>60736</v>
      </c>
      <c r="B763" s="19" t="s">
        <v>11748</v>
      </c>
      <c r="C763" s="19" t="s">
        <v>754</v>
      </c>
      <c r="D763" s="19" t="str">
        <f t="shared" si="11"/>
        <v>60736A</v>
      </c>
      <c r="E763" s="19" t="s">
        <v>12313</v>
      </c>
      <c r="F763" s="19" t="s">
        <v>753</v>
      </c>
      <c r="G763" s="19" t="s">
        <v>612</v>
      </c>
      <c r="H763" s="19" t="s">
        <v>12307</v>
      </c>
      <c r="I763" s="1">
        <v>37530</v>
      </c>
      <c r="J763" s="19">
        <v>41</v>
      </c>
      <c r="K763" s="19" t="s">
        <v>4</v>
      </c>
      <c r="L763" s="1">
        <v>39771</v>
      </c>
      <c r="M763" s="19" t="s">
        <v>13113</v>
      </c>
      <c r="N763" s="19" t="s">
        <v>16469</v>
      </c>
      <c r="O763" s="19" t="s">
        <v>12318</v>
      </c>
    </row>
    <row r="764" spans="1:15">
      <c r="A764" s="19">
        <v>60737</v>
      </c>
      <c r="B764" s="19" t="s">
        <v>11748</v>
      </c>
      <c r="C764" s="19" t="s">
        <v>16470</v>
      </c>
      <c r="D764" s="19" t="str">
        <f t="shared" si="11"/>
        <v>60737A</v>
      </c>
      <c r="E764" s="19" t="s">
        <v>12313</v>
      </c>
      <c r="F764" s="19" t="s">
        <v>10745</v>
      </c>
      <c r="G764" s="19" t="s">
        <v>612</v>
      </c>
      <c r="H764" s="19" t="s">
        <v>12307</v>
      </c>
      <c r="I764" s="1">
        <v>37561</v>
      </c>
      <c r="J764" s="19">
        <v>61.5</v>
      </c>
      <c r="K764" s="19" t="s">
        <v>4</v>
      </c>
      <c r="L764" s="1">
        <v>39771</v>
      </c>
      <c r="M764" s="19" t="s">
        <v>13113</v>
      </c>
      <c r="N764" s="19" t="s">
        <v>16469</v>
      </c>
      <c r="O764" s="19" t="s">
        <v>12318</v>
      </c>
    </row>
    <row r="765" spans="1:15">
      <c r="A765" s="19">
        <v>60738</v>
      </c>
      <c r="B765" s="19" t="s">
        <v>11748</v>
      </c>
      <c r="C765" s="19" t="s">
        <v>16468</v>
      </c>
      <c r="D765" s="19" t="str">
        <f t="shared" si="11"/>
        <v>60738A</v>
      </c>
      <c r="E765" s="19" t="s">
        <v>12313</v>
      </c>
      <c r="F765" s="19" t="s">
        <v>1889</v>
      </c>
      <c r="G765" s="19" t="s">
        <v>612</v>
      </c>
      <c r="H765" s="19" t="s">
        <v>12307</v>
      </c>
      <c r="I765" s="1">
        <v>39965</v>
      </c>
      <c r="J765" s="19">
        <v>0.71</v>
      </c>
      <c r="K765" s="19" t="s">
        <v>46</v>
      </c>
      <c r="L765" s="1">
        <v>41638</v>
      </c>
      <c r="M765" s="19" t="s">
        <v>13113</v>
      </c>
      <c r="N765" s="19" t="s">
        <v>16467</v>
      </c>
      <c r="O765" s="19" t="s">
        <v>12318</v>
      </c>
    </row>
    <row r="766" spans="1:15">
      <c r="A766" s="19">
        <v>60739</v>
      </c>
      <c r="B766" s="19" t="s">
        <v>11748</v>
      </c>
      <c r="C766" s="19" t="s">
        <v>16466</v>
      </c>
      <c r="D766" s="19" t="str">
        <f t="shared" si="11"/>
        <v>60739A</v>
      </c>
      <c r="E766" s="19" t="s">
        <v>12313</v>
      </c>
      <c r="F766" s="19" t="s">
        <v>16465</v>
      </c>
      <c r="G766" s="19" t="s">
        <v>719</v>
      </c>
      <c r="H766" s="19" t="s">
        <v>12307</v>
      </c>
      <c r="I766" s="1">
        <v>39355</v>
      </c>
      <c r="J766" s="19">
        <v>10</v>
      </c>
      <c r="K766" s="19" t="s">
        <v>0</v>
      </c>
      <c r="L766" s="1">
        <v>39777</v>
      </c>
      <c r="M766" s="19" t="s">
        <v>13113</v>
      </c>
      <c r="N766" s="19" t="s">
        <v>16464</v>
      </c>
      <c r="O766" s="19" t="s">
        <v>12318</v>
      </c>
    </row>
    <row r="767" spans="1:15">
      <c r="A767" s="19">
        <v>60740</v>
      </c>
      <c r="B767" s="19" t="s">
        <v>10651</v>
      </c>
      <c r="C767" s="19" t="s">
        <v>16462</v>
      </c>
      <c r="D767" s="19" t="str">
        <f t="shared" si="11"/>
        <v>60740C</v>
      </c>
      <c r="E767" s="19" t="s">
        <v>12309</v>
      </c>
      <c r="F767" s="19" t="s">
        <v>16463</v>
      </c>
      <c r="G767" s="19" t="s">
        <v>612</v>
      </c>
      <c r="H767" s="19" t="s">
        <v>12307</v>
      </c>
      <c r="I767" s="1">
        <v>40057</v>
      </c>
      <c r="J767" s="19">
        <v>1</v>
      </c>
      <c r="K767" s="19" t="s">
        <v>73</v>
      </c>
      <c r="L767" s="1">
        <v>39783</v>
      </c>
      <c r="M767" s="19" t="s">
        <v>13113</v>
      </c>
      <c r="N767" s="19" t="s">
        <v>16462</v>
      </c>
      <c r="O767" s="19" t="s">
        <v>12935</v>
      </c>
    </row>
    <row r="768" spans="1:15">
      <c r="A768" s="19">
        <v>60741</v>
      </c>
      <c r="B768" s="19" t="s">
        <v>11748</v>
      </c>
      <c r="C768" s="19" t="s">
        <v>16461</v>
      </c>
      <c r="D768" s="19" t="str">
        <f t="shared" si="11"/>
        <v>60741A</v>
      </c>
      <c r="E768" s="19" t="s">
        <v>12313</v>
      </c>
      <c r="F768" s="19" t="s">
        <v>10710</v>
      </c>
      <c r="G768" s="19" t="s">
        <v>612</v>
      </c>
      <c r="H768" s="19" t="s">
        <v>12307</v>
      </c>
      <c r="I768" s="1">
        <v>40526</v>
      </c>
      <c r="J768" s="19">
        <v>101.2</v>
      </c>
      <c r="K768" s="19" t="s">
        <v>4</v>
      </c>
      <c r="L768" s="1">
        <v>39785</v>
      </c>
      <c r="M768" s="19" t="s">
        <v>13210</v>
      </c>
      <c r="N768" s="19" t="s">
        <v>4658</v>
      </c>
      <c r="O768" s="19" t="s">
        <v>12318</v>
      </c>
    </row>
    <row r="769" spans="1:15">
      <c r="A769" s="19">
        <v>60742</v>
      </c>
      <c r="B769" s="19" t="s">
        <v>11748</v>
      </c>
      <c r="C769" s="19" t="s">
        <v>16460</v>
      </c>
      <c r="D769" s="19" t="str">
        <f t="shared" si="11"/>
        <v>60742A</v>
      </c>
      <c r="E769" s="19" t="s">
        <v>12313</v>
      </c>
      <c r="F769" s="19" t="s">
        <v>15604</v>
      </c>
      <c r="G769" s="19" t="s">
        <v>5727</v>
      </c>
      <c r="H769" s="19" t="s">
        <v>13211</v>
      </c>
      <c r="I769" s="1">
        <v>40232</v>
      </c>
      <c r="J769" s="19">
        <v>66</v>
      </c>
      <c r="K769" s="19" t="s">
        <v>4</v>
      </c>
      <c r="L769" s="1">
        <v>39785</v>
      </c>
      <c r="M769" s="19" t="s">
        <v>13113</v>
      </c>
      <c r="N769" s="19" t="s">
        <v>16456</v>
      </c>
      <c r="O769" s="19" t="s">
        <v>12318</v>
      </c>
    </row>
    <row r="770" spans="1:15">
      <c r="A770" s="19">
        <v>60743</v>
      </c>
      <c r="B770" s="19" t="s">
        <v>11748</v>
      </c>
      <c r="C770" s="19" t="s">
        <v>16459</v>
      </c>
      <c r="D770" s="19" t="str">
        <f t="shared" ref="D770:D833" si="12">CONCATENATE(A770,B770)</f>
        <v>60743A</v>
      </c>
      <c r="E770" s="19" t="s">
        <v>12313</v>
      </c>
      <c r="F770" s="19" t="s">
        <v>16458</v>
      </c>
      <c r="G770" s="19" t="s">
        <v>5727</v>
      </c>
      <c r="H770" s="19" t="s">
        <v>13211</v>
      </c>
      <c r="I770" s="1">
        <v>40120</v>
      </c>
      <c r="J770" s="19">
        <v>66</v>
      </c>
      <c r="K770" s="19" t="s">
        <v>4</v>
      </c>
      <c r="L770" s="1">
        <v>39785</v>
      </c>
      <c r="M770" s="19" t="s">
        <v>13113</v>
      </c>
      <c r="N770" s="19" t="s">
        <v>16456</v>
      </c>
      <c r="O770" s="19" t="s">
        <v>12318</v>
      </c>
    </row>
    <row r="771" spans="1:15">
      <c r="A771" s="19">
        <v>60744</v>
      </c>
      <c r="B771" s="19" t="s">
        <v>11748</v>
      </c>
      <c r="C771" s="19" t="s">
        <v>16457</v>
      </c>
      <c r="D771" s="19" t="str">
        <f t="shared" si="12"/>
        <v>60744A</v>
      </c>
      <c r="E771" s="19" t="s">
        <v>12313</v>
      </c>
      <c r="F771" s="19" t="s">
        <v>15604</v>
      </c>
      <c r="G771" s="19" t="s">
        <v>5727</v>
      </c>
      <c r="H771" s="19" t="s">
        <v>13211</v>
      </c>
      <c r="I771" s="1">
        <v>40512</v>
      </c>
      <c r="J771" s="19">
        <v>69</v>
      </c>
      <c r="K771" s="19" t="s">
        <v>4</v>
      </c>
      <c r="L771" s="1">
        <v>39785</v>
      </c>
      <c r="M771" s="19" t="s">
        <v>13113</v>
      </c>
      <c r="N771" s="19" t="s">
        <v>16456</v>
      </c>
      <c r="O771" s="19" t="s">
        <v>12318</v>
      </c>
    </row>
    <row r="772" spans="1:15">
      <c r="A772" s="19">
        <v>60745</v>
      </c>
      <c r="B772" s="19" t="s">
        <v>11748</v>
      </c>
      <c r="C772" s="19" t="s">
        <v>16455</v>
      </c>
      <c r="D772" s="19" t="str">
        <f t="shared" si="12"/>
        <v>60745A</v>
      </c>
      <c r="E772" s="19" t="s">
        <v>12313</v>
      </c>
      <c r="F772" s="19" t="s">
        <v>13544</v>
      </c>
      <c r="G772" s="19" t="s">
        <v>1382</v>
      </c>
      <c r="H772" s="19" t="s">
        <v>12307</v>
      </c>
      <c r="I772" s="1">
        <v>38683</v>
      </c>
      <c r="J772" s="19">
        <v>156.6</v>
      </c>
      <c r="K772" s="19" t="s">
        <v>4</v>
      </c>
      <c r="L772" s="1">
        <v>39778</v>
      </c>
      <c r="M772" s="19" t="s">
        <v>14722</v>
      </c>
      <c r="N772" s="19" t="s">
        <v>14722</v>
      </c>
      <c r="O772" s="19" t="s">
        <v>12318</v>
      </c>
    </row>
    <row r="773" spans="1:15">
      <c r="A773" s="19">
        <v>60746</v>
      </c>
      <c r="B773" s="19" t="s">
        <v>11748</v>
      </c>
      <c r="C773" s="19" t="s">
        <v>16454</v>
      </c>
      <c r="D773" s="19" t="str">
        <f t="shared" si="12"/>
        <v>60746A</v>
      </c>
      <c r="E773" s="19" t="s">
        <v>12313</v>
      </c>
      <c r="F773" s="19" t="s">
        <v>16453</v>
      </c>
      <c r="G773" s="19" t="s">
        <v>1382</v>
      </c>
      <c r="H773" s="19" t="s">
        <v>12307</v>
      </c>
      <c r="I773" s="1">
        <v>39073</v>
      </c>
      <c r="J773" s="19">
        <v>272.60000000000002</v>
      </c>
      <c r="K773" s="19" t="s">
        <v>4</v>
      </c>
      <c r="L773" s="1">
        <v>39778</v>
      </c>
      <c r="M773" s="19" t="s">
        <v>14722</v>
      </c>
      <c r="N773" s="19" t="s">
        <v>14722</v>
      </c>
      <c r="O773" s="19" t="s">
        <v>12318</v>
      </c>
    </row>
    <row r="774" spans="1:15">
      <c r="A774" s="19">
        <v>60747</v>
      </c>
      <c r="B774" s="19" t="s">
        <v>10651</v>
      </c>
      <c r="C774" s="19" t="s">
        <v>16452</v>
      </c>
      <c r="D774" s="19" t="str">
        <f t="shared" si="12"/>
        <v>60747C</v>
      </c>
      <c r="E774" s="19" t="s">
        <v>12309</v>
      </c>
      <c r="F774" s="19" t="s">
        <v>13118</v>
      </c>
      <c r="G774" s="19" t="s">
        <v>612</v>
      </c>
      <c r="H774" s="19" t="s">
        <v>12307</v>
      </c>
      <c r="I774" s="1">
        <v>41213</v>
      </c>
      <c r="J774" s="19">
        <v>20</v>
      </c>
      <c r="K774" s="19" t="s">
        <v>73</v>
      </c>
      <c r="L774" s="1">
        <v>39812</v>
      </c>
      <c r="M774" s="19" t="s">
        <v>13113</v>
      </c>
      <c r="N774" s="19" t="s">
        <v>16452</v>
      </c>
      <c r="O774" s="19" t="s">
        <v>12577</v>
      </c>
    </row>
    <row r="775" spans="1:15">
      <c r="A775" s="19">
        <v>60748</v>
      </c>
      <c r="B775" s="19" t="s">
        <v>10651</v>
      </c>
      <c r="C775" s="19" t="s">
        <v>10038</v>
      </c>
      <c r="D775" s="19" t="str">
        <f t="shared" si="12"/>
        <v>60748C</v>
      </c>
      <c r="E775" s="19" t="s">
        <v>12309</v>
      </c>
      <c r="F775" s="19" t="s">
        <v>11210</v>
      </c>
      <c r="G775" s="19" t="s">
        <v>612</v>
      </c>
      <c r="H775" s="19" t="s">
        <v>12307</v>
      </c>
      <c r="I775" s="1">
        <v>38353</v>
      </c>
      <c r="J775" s="19">
        <v>8.4</v>
      </c>
      <c r="K775" s="19" t="s">
        <v>46</v>
      </c>
      <c r="L775" s="1">
        <v>39805</v>
      </c>
      <c r="M775" s="19" t="s">
        <v>13113</v>
      </c>
      <c r="N775" s="19" t="s">
        <v>16451</v>
      </c>
      <c r="O775" s="19" t="s">
        <v>12577</v>
      </c>
    </row>
    <row r="776" spans="1:15">
      <c r="A776" s="19">
        <v>60749</v>
      </c>
      <c r="B776" s="19" t="s">
        <v>10651</v>
      </c>
      <c r="C776" s="19" t="s">
        <v>16450</v>
      </c>
      <c r="D776" s="19" t="str">
        <f t="shared" si="12"/>
        <v>60749C</v>
      </c>
      <c r="E776" s="19" t="s">
        <v>12309</v>
      </c>
      <c r="F776" s="19" t="s">
        <v>10874</v>
      </c>
      <c r="G776" s="19" t="s">
        <v>612</v>
      </c>
      <c r="H776" s="19" t="s">
        <v>12307</v>
      </c>
      <c r="I776" s="1">
        <v>40179</v>
      </c>
      <c r="J776" s="19">
        <v>1.4</v>
      </c>
      <c r="K776" s="19" t="s">
        <v>13550</v>
      </c>
      <c r="L776" s="1">
        <v>39826</v>
      </c>
      <c r="M776" s="19" t="s">
        <v>13113</v>
      </c>
      <c r="N776" s="19" t="s">
        <v>16449</v>
      </c>
      <c r="O776" s="19" t="s">
        <v>12935</v>
      </c>
    </row>
    <row r="777" spans="1:15">
      <c r="A777" s="19">
        <v>60750</v>
      </c>
      <c r="B777" s="19" t="s">
        <v>11748</v>
      </c>
      <c r="C777" s="19" t="s">
        <v>16448</v>
      </c>
      <c r="D777" s="19" t="str">
        <f t="shared" si="12"/>
        <v>60750A</v>
      </c>
      <c r="E777" s="19" t="s">
        <v>12313</v>
      </c>
      <c r="F777" s="19" t="s">
        <v>10958</v>
      </c>
      <c r="G777" s="19" t="s">
        <v>719</v>
      </c>
      <c r="H777" s="19" t="s">
        <v>12307</v>
      </c>
      <c r="I777" s="1">
        <v>39904</v>
      </c>
      <c r="J777" s="19">
        <v>96.6</v>
      </c>
      <c r="K777" s="19" t="s">
        <v>4</v>
      </c>
      <c r="L777" s="1">
        <v>39794</v>
      </c>
      <c r="M777" s="19" t="s">
        <v>13113</v>
      </c>
      <c r="N777" s="19" t="s">
        <v>16447</v>
      </c>
      <c r="O777" s="19" t="s">
        <v>12318</v>
      </c>
    </row>
    <row r="778" spans="1:15">
      <c r="A778" s="19">
        <v>60751</v>
      </c>
      <c r="B778" s="19" t="s">
        <v>10651</v>
      </c>
      <c r="C778" s="19" t="s">
        <v>16446</v>
      </c>
      <c r="D778" s="19" t="str">
        <f t="shared" si="12"/>
        <v>60751C</v>
      </c>
      <c r="E778" s="19" t="s">
        <v>12309</v>
      </c>
      <c r="F778" s="19" t="s">
        <v>12473</v>
      </c>
      <c r="G778" s="19" t="s">
        <v>612</v>
      </c>
      <c r="H778" s="19" t="s">
        <v>12307</v>
      </c>
      <c r="I778" s="1">
        <v>40086</v>
      </c>
      <c r="J778" s="19">
        <v>30</v>
      </c>
      <c r="K778" s="19" t="s">
        <v>73</v>
      </c>
      <c r="L778" s="1">
        <v>39723</v>
      </c>
      <c r="M778" s="19" t="s">
        <v>13113</v>
      </c>
      <c r="N778" s="19" t="s">
        <v>16242</v>
      </c>
      <c r="O778" s="19" t="s">
        <v>12935</v>
      </c>
    </row>
    <row r="779" spans="1:15">
      <c r="A779" s="19">
        <v>60752</v>
      </c>
      <c r="B779" s="19" t="s">
        <v>10651</v>
      </c>
      <c r="C779" s="19" t="s">
        <v>16445</v>
      </c>
      <c r="D779" s="19" t="str">
        <f t="shared" si="12"/>
        <v>60752C</v>
      </c>
      <c r="E779" s="19" t="s">
        <v>12309</v>
      </c>
      <c r="F779" s="19" t="s">
        <v>11041</v>
      </c>
      <c r="G779" s="19" t="s">
        <v>612</v>
      </c>
      <c r="H779" s="19" t="s">
        <v>12307</v>
      </c>
      <c r="I779" s="1">
        <v>40086</v>
      </c>
      <c r="J779" s="19">
        <v>150</v>
      </c>
      <c r="K779" s="19" t="s">
        <v>73</v>
      </c>
      <c r="L779" s="1">
        <v>39723</v>
      </c>
      <c r="M779" s="19" t="s">
        <v>13113</v>
      </c>
      <c r="N779" s="19" t="s">
        <v>16242</v>
      </c>
      <c r="O779" s="19" t="s">
        <v>12935</v>
      </c>
    </row>
    <row r="780" spans="1:15">
      <c r="A780" s="19">
        <v>60753</v>
      </c>
      <c r="B780" s="19" t="s">
        <v>11748</v>
      </c>
      <c r="C780" s="19" t="s">
        <v>16444</v>
      </c>
      <c r="D780" s="19" t="str">
        <f t="shared" si="12"/>
        <v>60753A</v>
      </c>
      <c r="E780" s="19" t="s">
        <v>12313</v>
      </c>
      <c r="F780" s="19" t="s">
        <v>11163</v>
      </c>
      <c r="G780" s="19" t="s">
        <v>612</v>
      </c>
      <c r="H780" s="19" t="s">
        <v>12307</v>
      </c>
      <c r="I780" s="1">
        <v>40210</v>
      </c>
      <c r="J780" s="19">
        <v>0.98399999999999999</v>
      </c>
      <c r="K780" s="19" t="s">
        <v>73</v>
      </c>
      <c r="L780" s="1">
        <v>41925</v>
      </c>
      <c r="M780" s="19" t="s">
        <v>13113</v>
      </c>
      <c r="N780" s="19" t="s">
        <v>16443</v>
      </c>
      <c r="O780" s="19" t="s">
        <v>12318</v>
      </c>
    </row>
    <row r="781" spans="1:15">
      <c r="A781" s="19">
        <v>60754</v>
      </c>
      <c r="B781" s="19" t="s">
        <v>10651</v>
      </c>
      <c r="C781" s="19" t="s">
        <v>16442</v>
      </c>
      <c r="D781" s="19" t="str">
        <f t="shared" si="12"/>
        <v>60754C</v>
      </c>
      <c r="E781" s="19" t="s">
        <v>12309</v>
      </c>
      <c r="F781" s="19" t="s">
        <v>10767</v>
      </c>
      <c r="G781" s="19" t="s">
        <v>612</v>
      </c>
      <c r="H781" s="19" t="s">
        <v>12307</v>
      </c>
      <c r="I781" s="1">
        <v>42339</v>
      </c>
      <c r="J781" s="19">
        <v>7.5</v>
      </c>
      <c r="K781" s="19" t="s">
        <v>13550</v>
      </c>
      <c r="L781" s="1">
        <v>42215</v>
      </c>
      <c r="M781" s="19" t="s">
        <v>13113</v>
      </c>
      <c r="N781" s="19" t="s">
        <v>16441</v>
      </c>
      <c r="O781" s="19" t="s">
        <v>12577</v>
      </c>
    </row>
    <row r="782" spans="1:15">
      <c r="A782" s="19">
        <v>60755</v>
      </c>
      <c r="B782" s="19" t="s">
        <v>11748</v>
      </c>
      <c r="C782" s="19" t="s">
        <v>4364</v>
      </c>
      <c r="D782" s="19" t="str">
        <f t="shared" si="12"/>
        <v>60755A</v>
      </c>
      <c r="E782" s="19" t="s">
        <v>12313</v>
      </c>
      <c r="F782" s="19" t="s">
        <v>10767</v>
      </c>
      <c r="G782" s="19" t="s">
        <v>612</v>
      </c>
      <c r="H782" s="19" t="s">
        <v>12307</v>
      </c>
      <c r="I782" s="1">
        <v>41292</v>
      </c>
      <c r="J782" s="19">
        <v>66</v>
      </c>
      <c r="K782" s="19" t="s">
        <v>73</v>
      </c>
      <c r="L782" s="1">
        <v>39846</v>
      </c>
      <c r="M782" s="19" t="s">
        <v>4698</v>
      </c>
      <c r="N782" s="19" t="s">
        <v>9651</v>
      </c>
      <c r="O782" s="19" t="s">
        <v>12318</v>
      </c>
    </row>
    <row r="783" spans="1:15">
      <c r="A783" s="19">
        <v>60756</v>
      </c>
      <c r="B783" s="19" t="s">
        <v>10651</v>
      </c>
      <c r="C783" s="19" t="s">
        <v>16440</v>
      </c>
      <c r="D783" s="19" t="str">
        <f t="shared" si="12"/>
        <v>60756C</v>
      </c>
      <c r="E783" s="19" t="s">
        <v>12309</v>
      </c>
      <c r="F783" s="19" t="s">
        <v>16439</v>
      </c>
      <c r="G783" s="19" t="s">
        <v>580</v>
      </c>
      <c r="H783" s="19" t="s">
        <v>12307</v>
      </c>
      <c r="I783" s="1">
        <v>40148</v>
      </c>
      <c r="J783" s="19">
        <v>19.5</v>
      </c>
      <c r="K783" s="19" t="s">
        <v>4</v>
      </c>
      <c r="L783" s="1">
        <v>39846</v>
      </c>
      <c r="M783" s="19" t="s">
        <v>13113</v>
      </c>
      <c r="N783" s="19" t="s">
        <v>16438</v>
      </c>
      <c r="O783" s="19" t="s">
        <v>12935</v>
      </c>
    </row>
    <row r="784" spans="1:15">
      <c r="A784" s="19">
        <v>60757</v>
      </c>
      <c r="B784" s="19" t="s">
        <v>11748</v>
      </c>
      <c r="C784" s="19" t="s">
        <v>1577</v>
      </c>
      <c r="D784" s="19" t="str">
        <f t="shared" si="12"/>
        <v>60757A</v>
      </c>
      <c r="E784" s="19" t="s">
        <v>12313</v>
      </c>
      <c r="F784" s="19" t="s">
        <v>11025</v>
      </c>
      <c r="G784" s="19" t="s">
        <v>612</v>
      </c>
      <c r="H784" s="19" t="s">
        <v>12307</v>
      </c>
      <c r="I784" s="1">
        <v>40115</v>
      </c>
      <c r="J784" s="19">
        <v>1</v>
      </c>
      <c r="K784" s="19" t="s">
        <v>73</v>
      </c>
      <c r="L784" s="1">
        <v>39856</v>
      </c>
      <c r="M784" s="19" t="s">
        <v>14547</v>
      </c>
      <c r="N784" s="19" t="s">
        <v>5064</v>
      </c>
      <c r="O784" s="19" t="s">
        <v>12318</v>
      </c>
    </row>
    <row r="785" spans="1:15">
      <c r="A785" s="19">
        <v>60758</v>
      </c>
      <c r="B785" s="19" t="s">
        <v>14855</v>
      </c>
      <c r="C785" s="19" t="s">
        <v>10027</v>
      </c>
      <c r="D785" s="19" t="str">
        <f t="shared" si="12"/>
        <v>60758F</v>
      </c>
      <c r="E785" s="19" t="s">
        <v>14854</v>
      </c>
      <c r="F785" s="19" t="s">
        <v>11202</v>
      </c>
      <c r="G785" s="19" t="s">
        <v>612</v>
      </c>
      <c r="H785" s="19" t="s">
        <v>12307</v>
      </c>
      <c r="I785" s="1">
        <v>39817</v>
      </c>
      <c r="J785" s="19">
        <v>530</v>
      </c>
      <c r="K785" s="19" t="s">
        <v>46</v>
      </c>
      <c r="L785" s="1">
        <v>39833</v>
      </c>
      <c r="M785" s="19" t="s">
        <v>14340</v>
      </c>
      <c r="N785" s="19" t="s">
        <v>5278</v>
      </c>
      <c r="O785" s="19" t="s">
        <v>12577</v>
      </c>
    </row>
    <row r="786" spans="1:15">
      <c r="A786" s="19">
        <v>60759</v>
      </c>
      <c r="B786" s="19" t="s">
        <v>10651</v>
      </c>
      <c r="C786" s="19" t="s">
        <v>16437</v>
      </c>
      <c r="D786" s="19" t="str">
        <f t="shared" si="12"/>
        <v>60759C</v>
      </c>
      <c r="E786" s="19" t="s">
        <v>12309</v>
      </c>
      <c r="F786" s="19" t="s">
        <v>10684</v>
      </c>
      <c r="G786" s="19" t="s">
        <v>612</v>
      </c>
      <c r="H786" s="19" t="s">
        <v>12307</v>
      </c>
      <c r="I786" s="1">
        <v>40181</v>
      </c>
      <c r="J786" s="19">
        <v>20</v>
      </c>
      <c r="K786" s="19" t="s">
        <v>4</v>
      </c>
      <c r="L786" s="1">
        <v>39856</v>
      </c>
      <c r="M786" s="19" t="s">
        <v>13113</v>
      </c>
      <c r="N786" s="19" t="s">
        <v>16436</v>
      </c>
      <c r="O786" s="19" t="s">
        <v>12935</v>
      </c>
    </row>
    <row r="787" spans="1:15">
      <c r="A787" s="19">
        <v>60760</v>
      </c>
      <c r="B787" s="19" t="s">
        <v>14855</v>
      </c>
      <c r="C787" s="19" t="s">
        <v>10103</v>
      </c>
      <c r="D787" s="19" t="str">
        <f t="shared" si="12"/>
        <v>60760F</v>
      </c>
      <c r="E787" s="19" t="s">
        <v>14854</v>
      </c>
      <c r="F787" s="19" t="s">
        <v>10943</v>
      </c>
      <c r="G787" s="19" t="s">
        <v>612</v>
      </c>
      <c r="H787" s="19" t="s">
        <v>12307</v>
      </c>
      <c r="I787" s="1">
        <v>38772</v>
      </c>
      <c r="J787" s="19">
        <v>530</v>
      </c>
      <c r="K787" s="19" t="s">
        <v>46</v>
      </c>
      <c r="L787" s="1">
        <v>39868</v>
      </c>
      <c r="M787" s="19" t="s">
        <v>12</v>
      </c>
      <c r="N787" s="19" t="s">
        <v>16435</v>
      </c>
      <c r="O787" s="19" t="s">
        <v>12318</v>
      </c>
    </row>
    <row r="788" spans="1:15">
      <c r="A788" s="19">
        <v>60761</v>
      </c>
      <c r="B788" s="19" t="s">
        <v>11748</v>
      </c>
      <c r="C788" s="19" t="s">
        <v>16434</v>
      </c>
      <c r="D788" s="19" t="str">
        <f t="shared" si="12"/>
        <v>60761A</v>
      </c>
      <c r="E788" s="19" t="s">
        <v>12313</v>
      </c>
      <c r="F788" s="19" t="s">
        <v>10701</v>
      </c>
      <c r="G788" s="19" t="s">
        <v>612</v>
      </c>
      <c r="H788" s="19" t="s">
        <v>12307</v>
      </c>
      <c r="I788" s="1">
        <v>39791</v>
      </c>
      <c r="J788" s="19">
        <v>0.504</v>
      </c>
      <c r="K788" s="19" t="s">
        <v>73</v>
      </c>
      <c r="L788" s="1">
        <v>39889</v>
      </c>
      <c r="M788" s="19" t="s">
        <v>12733</v>
      </c>
      <c r="N788" s="19" t="s">
        <v>12733</v>
      </c>
      <c r="O788" s="19" t="s">
        <v>12318</v>
      </c>
    </row>
    <row r="789" spans="1:15">
      <c r="A789" s="19">
        <v>60762</v>
      </c>
      <c r="B789" s="19" t="s">
        <v>11748</v>
      </c>
      <c r="C789" s="19" t="s">
        <v>16433</v>
      </c>
      <c r="D789" s="19" t="str">
        <f t="shared" si="12"/>
        <v>60762A</v>
      </c>
      <c r="E789" s="19" t="s">
        <v>12313</v>
      </c>
      <c r="F789" s="19" t="s">
        <v>10701</v>
      </c>
      <c r="G789" s="19" t="s">
        <v>612</v>
      </c>
      <c r="H789" s="19" t="s">
        <v>12307</v>
      </c>
      <c r="I789" s="1">
        <v>39696</v>
      </c>
      <c r="J789" s="19">
        <v>4.1000000000000002E-2</v>
      </c>
      <c r="K789" s="19" t="s">
        <v>73</v>
      </c>
      <c r="L789" s="1">
        <v>39889</v>
      </c>
      <c r="M789" s="19" t="s">
        <v>12733</v>
      </c>
      <c r="N789" s="19" t="s">
        <v>12733</v>
      </c>
      <c r="O789" s="19" t="s">
        <v>12318</v>
      </c>
    </row>
    <row r="790" spans="1:15">
      <c r="A790" s="19">
        <v>60763</v>
      </c>
      <c r="B790" s="19" t="s">
        <v>10651</v>
      </c>
      <c r="C790" s="19" t="s">
        <v>16432</v>
      </c>
      <c r="D790" s="19" t="str">
        <f t="shared" si="12"/>
        <v>60763C</v>
      </c>
      <c r="E790" s="19" t="s">
        <v>12309</v>
      </c>
      <c r="F790" s="19" t="s">
        <v>14817</v>
      </c>
      <c r="G790" s="19" t="s">
        <v>612</v>
      </c>
      <c r="H790" s="19" t="s">
        <v>12307</v>
      </c>
      <c r="I790" s="1">
        <v>40574</v>
      </c>
      <c r="J790" s="19">
        <v>100</v>
      </c>
      <c r="K790" s="19" t="s">
        <v>73</v>
      </c>
      <c r="L790" s="1">
        <v>39870</v>
      </c>
      <c r="M790" s="19" t="s">
        <v>13113</v>
      </c>
      <c r="N790" s="19" t="s">
        <v>16431</v>
      </c>
      <c r="O790" s="19" t="s">
        <v>12935</v>
      </c>
    </row>
    <row r="791" spans="1:15">
      <c r="A791" s="19">
        <v>60764</v>
      </c>
      <c r="B791" s="19" t="s">
        <v>11748</v>
      </c>
      <c r="C791" s="19" t="s">
        <v>16430</v>
      </c>
      <c r="D791" s="19" t="str">
        <f t="shared" si="12"/>
        <v>60764A</v>
      </c>
      <c r="E791" s="19" t="s">
        <v>12313</v>
      </c>
      <c r="F791" s="19" t="s">
        <v>12920</v>
      </c>
      <c r="G791" s="19" t="s">
        <v>859</v>
      </c>
      <c r="H791" s="19" t="s">
        <v>12307</v>
      </c>
      <c r="I791" s="1">
        <v>39499</v>
      </c>
      <c r="J791" s="19">
        <v>30</v>
      </c>
      <c r="K791" s="19" t="s">
        <v>3</v>
      </c>
      <c r="L791" s="1">
        <v>39871</v>
      </c>
      <c r="M791" s="19" t="s">
        <v>8899</v>
      </c>
      <c r="N791" s="19" t="s">
        <v>16429</v>
      </c>
      <c r="O791" s="19" t="s">
        <v>12318</v>
      </c>
    </row>
    <row r="792" spans="1:15">
      <c r="A792" s="19">
        <v>60765</v>
      </c>
      <c r="B792" s="19" t="s">
        <v>10565</v>
      </c>
      <c r="C792" s="19" t="s">
        <v>16428</v>
      </c>
      <c r="D792" s="19" t="str">
        <f t="shared" si="12"/>
        <v>60765E</v>
      </c>
      <c r="E792" s="19" t="s">
        <v>16376</v>
      </c>
      <c r="F792" s="19" t="s">
        <v>10963</v>
      </c>
      <c r="G792" s="19" t="s">
        <v>859</v>
      </c>
      <c r="H792" s="19" t="s">
        <v>12307</v>
      </c>
      <c r="I792" s="1">
        <v>39260</v>
      </c>
      <c r="J792" s="19">
        <v>64</v>
      </c>
      <c r="K792" s="19" t="s">
        <v>13550</v>
      </c>
      <c r="L792" s="1">
        <v>39870</v>
      </c>
      <c r="M792" s="19" t="s">
        <v>13113</v>
      </c>
      <c r="O792" s="19" t="s">
        <v>12577</v>
      </c>
    </row>
    <row r="793" spans="1:15">
      <c r="A793" s="19">
        <v>60766</v>
      </c>
      <c r="B793" s="19" t="s">
        <v>10651</v>
      </c>
      <c r="C793" s="19" t="s">
        <v>16427</v>
      </c>
      <c r="D793" s="19" t="str">
        <f t="shared" si="12"/>
        <v>60766C</v>
      </c>
      <c r="E793" s="19" t="s">
        <v>12309</v>
      </c>
      <c r="F793" s="19" t="s">
        <v>11023</v>
      </c>
      <c r="G793" s="19" t="s">
        <v>612</v>
      </c>
      <c r="H793" s="19" t="s">
        <v>12307</v>
      </c>
      <c r="I793" s="1">
        <v>40909</v>
      </c>
      <c r="J793" s="19">
        <v>40</v>
      </c>
      <c r="K793" s="19" t="s">
        <v>0</v>
      </c>
      <c r="L793" s="1">
        <v>39862</v>
      </c>
      <c r="M793" s="19" t="s">
        <v>13113</v>
      </c>
      <c r="N793" s="19" t="s">
        <v>16426</v>
      </c>
      <c r="O793" s="19" t="s">
        <v>12935</v>
      </c>
    </row>
    <row r="794" spans="1:15">
      <c r="A794" s="19">
        <v>60767</v>
      </c>
      <c r="B794" s="19" t="s">
        <v>10651</v>
      </c>
      <c r="C794" s="19" t="s">
        <v>16425</v>
      </c>
      <c r="D794" s="19" t="str">
        <f t="shared" si="12"/>
        <v>60767C</v>
      </c>
      <c r="E794" s="19" t="s">
        <v>12309</v>
      </c>
      <c r="F794" s="19" t="s">
        <v>10686</v>
      </c>
      <c r="G794" s="19" t="s">
        <v>612</v>
      </c>
      <c r="H794" s="19" t="s">
        <v>12307</v>
      </c>
      <c r="I794" s="1">
        <v>40603</v>
      </c>
      <c r="J794" s="19">
        <v>20</v>
      </c>
      <c r="K794" s="19" t="s">
        <v>73</v>
      </c>
      <c r="L794" s="1">
        <v>39895</v>
      </c>
      <c r="M794" s="19" t="s">
        <v>13113</v>
      </c>
      <c r="N794" s="19" t="s">
        <v>16416</v>
      </c>
      <c r="O794" s="19" t="s">
        <v>12935</v>
      </c>
    </row>
    <row r="795" spans="1:15">
      <c r="A795" s="19">
        <v>60768</v>
      </c>
      <c r="B795" s="19" t="s">
        <v>10651</v>
      </c>
      <c r="C795" s="19" t="s">
        <v>16424</v>
      </c>
      <c r="D795" s="19" t="str">
        <f t="shared" si="12"/>
        <v>60768C</v>
      </c>
      <c r="E795" s="19" t="s">
        <v>12309</v>
      </c>
      <c r="F795" s="19" t="s">
        <v>16423</v>
      </c>
      <c r="G795" s="19" t="s">
        <v>719</v>
      </c>
      <c r="H795" s="19" t="s">
        <v>12307</v>
      </c>
      <c r="I795" s="1">
        <v>40543</v>
      </c>
      <c r="J795" s="19">
        <v>104</v>
      </c>
      <c r="K795" s="19" t="s">
        <v>4</v>
      </c>
      <c r="L795" s="1">
        <v>39895</v>
      </c>
      <c r="M795" s="19" t="s">
        <v>13113</v>
      </c>
      <c r="N795" s="19" t="s">
        <v>16422</v>
      </c>
      <c r="O795" s="19" t="s">
        <v>12935</v>
      </c>
    </row>
    <row r="796" spans="1:15">
      <c r="A796" s="19">
        <v>60769</v>
      </c>
      <c r="B796" s="19" t="s">
        <v>10651</v>
      </c>
      <c r="C796" s="19" t="s">
        <v>16421</v>
      </c>
      <c r="D796" s="19" t="str">
        <f t="shared" si="12"/>
        <v>60769C</v>
      </c>
      <c r="E796" s="19" t="s">
        <v>12309</v>
      </c>
      <c r="F796" s="19" t="s">
        <v>13146</v>
      </c>
      <c r="G796" s="19" t="s">
        <v>859</v>
      </c>
      <c r="H796" s="19" t="s">
        <v>12307</v>
      </c>
      <c r="I796" s="1">
        <v>40148</v>
      </c>
      <c r="J796" s="19">
        <v>49.5</v>
      </c>
      <c r="K796" s="19" t="s">
        <v>3</v>
      </c>
      <c r="L796" s="1">
        <v>39888</v>
      </c>
      <c r="M796" s="19" t="s">
        <v>13113</v>
      </c>
      <c r="N796" s="19" t="s">
        <v>16420</v>
      </c>
      <c r="O796" s="19" t="s">
        <v>12935</v>
      </c>
    </row>
    <row r="797" spans="1:15">
      <c r="A797" s="19">
        <v>60770</v>
      </c>
      <c r="B797" s="19" t="s">
        <v>11748</v>
      </c>
      <c r="C797" s="19" t="s">
        <v>16419</v>
      </c>
      <c r="D797" s="19" t="str">
        <f t="shared" si="12"/>
        <v>60770A</v>
      </c>
      <c r="E797" s="19" t="s">
        <v>12313</v>
      </c>
      <c r="F797" s="19" t="s">
        <v>11460</v>
      </c>
      <c r="G797" s="19" t="s">
        <v>612</v>
      </c>
      <c r="H797" s="19" t="s">
        <v>12307</v>
      </c>
      <c r="I797" s="1">
        <v>40051</v>
      </c>
      <c r="J797" s="19">
        <v>1.57</v>
      </c>
      <c r="K797" s="19" t="s">
        <v>46</v>
      </c>
      <c r="L797" s="1">
        <v>39855</v>
      </c>
      <c r="M797" s="19" t="s">
        <v>13113</v>
      </c>
      <c r="N797" s="19" t="s">
        <v>97</v>
      </c>
      <c r="O797" s="19" t="s">
        <v>12318</v>
      </c>
    </row>
    <row r="798" spans="1:15">
      <c r="A798" s="19">
        <v>60771</v>
      </c>
      <c r="B798" s="19" t="s">
        <v>10651</v>
      </c>
      <c r="C798" s="19" t="s">
        <v>16418</v>
      </c>
      <c r="D798" s="19" t="str">
        <f t="shared" si="12"/>
        <v>60771C</v>
      </c>
      <c r="E798" s="19" t="s">
        <v>12309</v>
      </c>
      <c r="F798" s="19" t="s">
        <v>10938</v>
      </c>
      <c r="G798" s="19" t="s">
        <v>612</v>
      </c>
      <c r="H798" s="19" t="s">
        <v>12307</v>
      </c>
      <c r="I798" s="1">
        <v>40878</v>
      </c>
      <c r="J798" s="19">
        <v>20</v>
      </c>
      <c r="K798" s="19" t="s">
        <v>73</v>
      </c>
      <c r="L798" s="1">
        <v>39897</v>
      </c>
      <c r="M798" s="19" t="s">
        <v>13113</v>
      </c>
      <c r="N798" s="19" t="s">
        <v>16416</v>
      </c>
      <c r="O798" s="19" t="s">
        <v>12935</v>
      </c>
    </row>
    <row r="799" spans="1:15">
      <c r="A799" s="19">
        <v>60772</v>
      </c>
      <c r="B799" s="19" t="s">
        <v>10651</v>
      </c>
      <c r="C799" s="19" t="s">
        <v>16417</v>
      </c>
      <c r="D799" s="19" t="str">
        <f t="shared" si="12"/>
        <v>60772C</v>
      </c>
      <c r="E799" s="19" t="s">
        <v>12309</v>
      </c>
      <c r="F799" s="19" t="s">
        <v>10938</v>
      </c>
      <c r="G799" s="19" t="s">
        <v>612</v>
      </c>
      <c r="H799" s="19" t="s">
        <v>12307</v>
      </c>
      <c r="I799" s="1">
        <v>40787</v>
      </c>
      <c r="J799" s="19">
        <v>20</v>
      </c>
      <c r="K799" s="19" t="s">
        <v>73</v>
      </c>
      <c r="L799" s="1">
        <v>39897</v>
      </c>
      <c r="M799" s="19" t="s">
        <v>13113</v>
      </c>
      <c r="N799" s="19" t="s">
        <v>16416</v>
      </c>
      <c r="O799" s="19" t="s">
        <v>12935</v>
      </c>
    </row>
    <row r="800" spans="1:15">
      <c r="A800" s="19">
        <v>60773</v>
      </c>
      <c r="B800" s="19" t="s">
        <v>11748</v>
      </c>
      <c r="C800" s="19" t="s">
        <v>4981</v>
      </c>
      <c r="D800" s="19" t="str">
        <f t="shared" si="12"/>
        <v>60773A</v>
      </c>
      <c r="E800" s="19" t="s">
        <v>12313</v>
      </c>
      <c r="F800" s="19" t="s">
        <v>10746</v>
      </c>
      <c r="G800" s="19" t="s">
        <v>612</v>
      </c>
      <c r="H800" s="19" t="s">
        <v>12307</v>
      </c>
      <c r="I800" s="1">
        <v>36678</v>
      </c>
      <c r="J800" s="19">
        <v>49</v>
      </c>
      <c r="K800" s="19" t="s">
        <v>3</v>
      </c>
      <c r="L800" s="1">
        <v>39899</v>
      </c>
      <c r="M800" s="19" t="s">
        <v>13113</v>
      </c>
      <c r="N800" s="19" t="s">
        <v>8913</v>
      </c>
      <c r="O800" s="19" t="s">
        <v>12318</v>
      </c>
    </row>
    <row r="801" spans="1:15">
      <c r="A801" s="19">
        <v>60774</v>
      </c>
      <c r="B801" s="19" t="s">
        <v>10651</v>
      </c>
      <c r="C801" s="19" t="s">
        <v>16415</v>
      </c>
      <c r="D801" s="19" t="str">
        <f t="shared" si="12"/>
        <v>60774C</v>
      </c>
      <c r="E801" s="19" t="s">
        <v>12309</v>
      </c>
      <c r="F801" s="19" t="s">
        <v>16414</v>
      </c>
      <c r="G801" s="19" t="s">
        <v>5727</v>
      </c>
      <c r="H801" s="19" t="s">
        <v>13211</v>
      </c>
      <c r="I801" s="1">
        <v>40057</v>
      </c>
      <c r="J801" s="19">
        <v>9</v>
      </c>
      <c r="K801" s="19" t="s">
        <v>4</v>
      </c>
      <c r="L801" s="1">
        <v>39906</v>
      </c>
      <c r="M801" s="19" t="s">
        <v>13113</v>
      </c>
      <c r="N801" s="19" t="s">
        <v>16413</v>
      </c>
      <c r="O801" s="19" t="s">
        <v>12577</v>
      </c>
    </row>
    <row r="802" spans="1:15">
      <c r="A802" s="19">
        <v>60775</v>
      </c>
      <c r="B802" s="19" t="s">
        <v>11748</v>
      </c>
      <c r="C802" s="19" t="s">
        <v>16412</v>
      </c>
      <c r="D802" s="19" t="str">
        <f t="shared" si="12"/>
        <v>60775A</v>
      </c>
      <c r="E802" s="19" t="s">
        <v>12313</v>
      </c>
      <c r="F802" s="19" t="s">
        <v>16218</v>
      </c>
      <c r="G802" s="19" t="s">
        <v>4309</v>
      </c>
      <c r="H802" s="19" t="s">
        <v>12307</v>
      </c>
      <c r="I802" s="1">
        <v>38758</v>
      </c>
      <c r="J802" s="19">
        <v>60</v>
      </c>
      <c r="K802" s="19" t="s">
        <v>4</v>
      </c>
      <c r="L802" s="1">
        <v>39843</v>
      </c>
      <c r="M802" s="19" t="s">
        <v>13750</v>
      </c>
      <c r="N802" s="19" t="s">
        <v>16411</v>
      </c>
      <c r="O802" s="19" t="s">
        <v>12318</v>
      </c>
    </row>
    <row r="803" spans="1:15">
      <c r="A803" s="19">
        <v>60776</v>
      </c>
      <c r="B803" s="19" t="s">
        <v>11748</v>
      </c>
      <c r="C803" s="19" t="s">
        <v>16410</v>
      </c>
      <c r="D803" s="19" t="str">
        <f t="shared" si="12"/>
        <v>60776A</v>
      </c>
      <c r="E803" s="19" t="s">
        <v>12313</v>
      </c>
      <c r="F803" s="19" t="s">
        <v>16409</v>
      </c>
      <c r="G803" s="19" t="s">
        <v>1382</v>
      </c>
      <c r="H803" s="19" t="s">
        <v>12307</v>
      </c>
      <c r="I803" s="1">
        <v>38749</v>
      </c>
      <c r="J803" s="19">
        <v>199.5</v>
      </c>
      <c r="K803" s="19" t="s">
        <v>4</v>
      </c>
      <c r="L803" s="1">
        <v>39818</v>
      </c>
      <c r="M803" s="19" t="s">
        <v>12586</v>
      </c>
      <c r="N803" s="19" t="s">
        <v>16408</v>
      </c>
      <c r="O803" s="19" t="s">
        <v>12318</v>
      </c>
    </row>
    <row r="804" spans="1:15">
      <c r="A804" s="19">
        <v>60777</v>
      </c>
      <c r="B804" s="19" t="s">
        <v>10565</v>
      </c>
      <c r="C804" s="19" t="s">
        <v>5640</v>
      </c>
      <c r="D804" s="19" t="str">
        <f t="shared" si="12"/>
        <v>60777E</v>
      </c>
      <c r="E804" s="19" t="s">
        <v>16376</v>
      </c>
      <c r="F804" s="19" t="s">
        <v>11077</v>
      </c>
      <c r="G804" s="19" t="s">
        <v>612</v>
      </c>
      <c r="H804" s="19" t="s">
        <v>12307</v>
      </c>
      <c r="I804" s="1">
        <v>32994</v>
      </c>
      <c r="J804" s="19">
        <v>4.2</v>
      </c>
      <c r="K804" s="19" t="s">
        <v>13196</v>
      </c>
      <c r="L804" s="1">
        <v>39930</v>
      </c>
      <c r="M804" s="19" t="s">
        <v>43</v>
      </c>
      <c r="N804" s="19" t="s">
        <v>16407</v>
      </c>
      <c r="O804" s="19" t="s">
        <v>12318</v>
      </c>
    </row>
    <row r="805" spans="1:15">
      <c r="A805" s="19">
        <v>60778</v>
      </c>
      <c r="B805" s="19" t="s">
        <v>10565</v>
      </c>
      <c r="C805" s="19" t="s">
        <v>16406</v>
      </c>
      <c r="D805" s="19" t="str">
        <f t="shared" si="12"/>
        <v>60778E</v>
      </c>
      <c r="E805" s="19" t="s">
        <v>16376</v>
      </c>
      <c r="F805" s="19" t="s">
        <v>11118</v>
      </c>
      <c r="G805" s="19" t="s">
        <v>612</v>
      </c>
      <c r="H805" s="19" t="s">
        <v>12307</v>
      </c>
      <c r="I805" s="1">
        <v>31564</v>
      </c>
      <c r="J805" s="19">
        <v>5</v>
      </c>
      <c r="K805" s="19" t="s">
        <v>13196</v>
      </c>
      <c r="L805" s="1">
        <v>39930</v>
      </c>
      <c r="M805" s="19" t="s">
        <v>43</v>
      </c>
      <c r="N805" s="19" t="s">
        <v>16405</v>
      </c>
      <c r="O805" s="19" t="s">
        <v>12318</v>
      </c>
    </row>
    <row r="806" spans="1:15">
      <c r="A806" s="19">
        <v>60779</v>
      </c>
      <c r="B806" s="19" t="s">
        <v>10565</v>
      </c>
      <c r="C806" s="19" t="s">
        <v>16404</v>
      </c>
      <c r="D806" s="19" t="str">
        <f t="shared" si="12"/>
        <v>60779E</v>
      </c>
      <c r="E806" s="19" t="s">
        <v>16376</v>
      </c>
      <c r="F806" s="19" t="s">
        <v>16403</v>
      </c>
      <c r="G806" s="19" t="s">
        <v>612</v>
      </c>
      <c r="H806" s="19" t="s">
        <v>12307</v>
      </c>
      <c r="I806" s="1">
        <v>31048</v>
      </c>
      <c r="J806" s="19">
        <v>0.1</v>
      </c>
      <c r="K806" s="19" t="s">
        <v>12609</v>
      </c>
      <c r="L806" s="1">
        <v>39930</v>
      </c>
      <c r="M806" s="19" t="s">
        <v>13113</v>
      </c>
      <c r="N806" s="19" t="s">
        <v>43</v>
      </c>
      <c r="O806" s="19" t="s">
        <v>12577</v>
      </c>
    </row>
    <row r="807" spans="1:15">
      <c r="A807" s="19">
        <v>60780</v>
      </c>
      <c r="B807" s="19" t="s">
        <v>10565</v>
      </c>
      <c r="C807" s="19" t="s">
        <v>5419</v>
      </c>
      <c r="D807" s="19" t="str">
        <f t="shared" si="12"/>
        <v>60780E</v>
      </c>
      <c r="E807" s="19" t="s">
        <v>16376</v>
      </c>
      <c r="F807" s="19" t="s">
        <v>11153</v>
      </c>
      <c r="G807" s="19" t="s">
        <v>612</v>
      </c>
      <c r="H807" s="19" t="s">
        <v>12307</v>
      </c>
      <c r="I807" s="1">
        <v>30834</v>
      </c>
      <c r="J807" s="19">
        <v>0.1</v>
      </c>
      <c r="K807" s="19" t="s">
        <v>13196</v>
      </c>
      <c r="L807" s="1">
        <v>39930</v>
      </c>
      <c r="M807" s="19" t="s">
        <v>43</v>
      </c>
      <c r="N807" s="19" t="s">
        <v>16402</v>
      </c>
      <c r="O807" s="19" t="s">
        <v>12318</v>
      </c>
    </row>
    <row r="808" spans="1:15">
      <c r="A808" s="19">
        <v>60781</v>
      </c>
      <c r="B808" s="19" t="s">
        <v>10565</v>
      </c>
      <c r="C808" s="19" t="s">
        <v>5420</v>
      </c>
      <c r="D808" s="19" t="str">
        <f t="shared" si="12"/>
        <v>60781E</v>
      </c>
      <c r="E808" s="19" t="s">
        <v>16376</v>
      </c>
      <c r="F808" s="19" t="s">
        <v>11153</v>
      </c>
      <c r="G808" s="19" t="s">
        <v>612</v>
      </c>
      <c r="H808" s="19" t="s">
        <v>12307</v>
      </c>
      <c r="I808" s="1">
        <v>30834</v>
      </c>
      <c r="J808" s="19">
        <v>0.1</v>
      </c>
      <c r="K808" s="19" t="s">
        <v>13196</v>
      </c>
      <c r="L808" s="1">
        <v>39930</v>
      </c>
      <c r="M808" s="19" t="s">
        <v>43</v>
      </c>
      <c r="N808" s="19" t="s">
        <v>16402</v>
      </c>
      <c r="O808" s="19" t="s">
        <v>12318</v>
      </c>
    </row>
    <row r="809" spans="1:15">
      <c r="A809" s="19">
        <v>60782</v>
      </c>
      <c r="B809" s="19" t="s">
        <v>11748</v>
      </c>
      <c r="C809" s="19" t="s">
        <v>16401</v>
      </c>
      <c r="D809" s="19" t="str">
        <f t="shared" si="12"/>
        <v>60782A</v>
      </c>
      <c r="E809" s="19" t="s">
        <v>12313</v>
      </c>
      <c r="F809" s="19" t="s">
        <v>11126</v>
      </c>
      <c r="G809" s="19" t="s">
        <v>612</v>
      </c>
      <c r="H809" s="19" t="s">
        <v>12307</v>
      </c>
      <c r="I809" s="1">
        <v>31778</v>
      </c>
      <c r="J809" s="19">
        <v>0.05</v>
      </c>
      <c r="K809" s="19" t="s">
        <v>13196</v>
      </c>
      <c r="L809" s="1">
        <v>39930</v>
      </c>
      <c r="M809" s="19" t="s">
        <v>43</v>
      </c>
      <c r="N809" s="19" t="s">
        <v>16400</v>
      </c>
      <c r="O809" s="19" t="s">
        <v>12318</v>
      </c>
    </row>
    <row r="810" spans="1:15">
      <c r="A810" s="19">
        <v>60783</v>
      </c>
      <c r="B810" s="19" t="s">
        <v>10565</v>
      </c>
      <c r="C810" s="19" t="s">
        <v>16399</v>
      </c>
      <c r="D810" s="19" t="str">
        <f t="shared" si="12"/>
        <v>60783E</v>
      </c>
      <c r="E810" s="19" t="s">
        <v>16376</v>
      </c>
      <c r="F810" s="19" t="s">
        <v>16398</v>
      </c>
      <c r="G810" s="19" t="s">
        <v>1096</v>
      </c>
      <c r="H810" s="19" t="s">
        <v>12307</v>
      </c>
      <c r="I810" s="1">
        <v>37940</v>
      </c>
      <c r="J810" s="19">
        <v>0.05</v>
      </c>
      <c r="K810" s="19" t="s">
        <v>15256</v>
      </c>
      <c r="L810" s="1">
        <v>39930</v>
      </c>
      <c r="M810" s="19" t="s">
        <v>13113</v>
      </c>
      <c r="N810" s="19" t="s">
        <v>43</v>
      </c>
      <c r="O810" s="19" t="s">
        <v>12577</v>
      </c>
    </row>
    <row r="811" spans="1:15">
      <c r="A811" s="19">
        <v>60784</v>
      </c>
      <c r="B811" s="19" t="s">
        <v>11748</v>
      </c>
      <c r="C811" s="19" t="s">
        <v>16397</v>
      </c>
      <c r="D811" s="19" t="str">
        <f t="shared" si="12"/>
        <v>60784A</v>
      </c>
      <c r="E811" s="19" t="s">
        <v>12313</v>
      </c>
      <c r="F811" s="19" t="s">
        <v>47</v>
      </c>
      <c r="G811" s="19" t="s">
        <v>1382</v>
      </c>
      <c r="H811" s="19" t="s">
        <v>12307</v>
      </c>
      <c r="I811" s="1">
        <v>31199</v>
      </c>
      <c r="J811" s="19">
        <v>1.5</v>
      </c>
      <c r="K811" s="19" t="s">
        <v>12609</v>
      </c>
      <c r="L811" s="1">
        <v>39930</v>
      </c>
      <c r="M811" s="19" t="s">
        <v>16395</v>
      </c>
      <c r="N811" s="19" t="s">
        <v>16395</v>
      </c>
      <c r="O811" s="19" t="s">
        <v>12318</v>
      </c>
    </row>
    <row r="812" spans="1:15">
      <c r="A812" s="19">
        <v>60785</v>
      </c>
      <c r="B812" s="19" t="s">
        <v>11748</v>
      </c>
      <c r="C812" s="19" t="s">
        <v>16396</v>
      </c>
      <c r="D812" s="19" t="str">
        <f t="shared" si="12"/>
        <v>60785A</v>
      </c>
      <c r="E812" s="19" t="s">
        <v>12313</v>
      </c>
      <c r="F812" s="19" t="s">
        <v>47</v>
      </c>
      <c r="G812" s="19" t="s">
        <v>1382</v>
      </c>
      <c r="H812" s="19" t="s">
        <v>12307</v>
      </c>
      <c r="I812" s="1">
        <v>31199</v>
      </c>
      <c r="J812" s="19">
        <v>1.5</v>
      </c>
      <c r="K812" s="19" t="s">
        <v>12609</v>
      </c>
      <c r="L812" s="1">
        <v>39930</v>
      </c>
      <c r="M812" s="19" t="s">
        <v>16395</v>
      </c>
      <c r="N812" s="19" t="s">
        <v>16395</v>
      </c>
      <c r="O812" s="19" t="s">
        <v>12318</v>
      </c>
    </row>
    <row r="813" spans="1:15">
      <c r="A813" s="19">
        <v>60786</v>
      </c>
      <c r="B813" s="19" t="s">
        <v>11748</v>
      </c>
      <c r="C813" s="19" t="s">
        <v>16394</v>
      </c>
      <c r="D813" s="19" t="str">
        <f t="shared" si="12"/>
        <v>60786A</v>
      </c>
      <c r="E813" s="19" t="s">
        <v>12313</v>
      </c>
      <c r="F813" s="19" t="s">
        <v>10963</v>
      </c>
      <c r="G813" s="19" t="s">
        <v>859</v>
      </c>
      <c r="H813" s="19" t="s">
        <v>12307</v>
      </c>
      <c r="I813" s="1">
        <v>40529</v>
      </c>
      <c r="J813" s="19">
        <v>48</v>
      </c>
      <c r="K813" s="19" t="s">
        <v>73</v>
      </c>
      <c r="L813" s="1">
        <v>39897</v>
      </c>
      <c r="M813" s="19" t="s">
        <v>12983</v>
      </c>
      <c r="N813" s="19" t="s">
        <v>16393</v>
      </c>
      <c r="O813" s="19" t="s">
        <v>12318</v>
      </c>
    </row>
    <row r="814" spans="1:15">
      <c r="A814" s="19">
        <v>60787</v>
      </c>
      <c r="B814" s="19" t="s">
        <v>11748</v>
      </c>
      <c r="C814" s="19" t="s">
        <v>69</v>
      </c>
      <c r="D814" s="19" t="str">
        <f t="shared" si="12"/>
        <v>60787A</v>
      </c>
      <c r="E814" s="19" t="s">
        <v>12313</v>
      </c>
      <c r="F814" s="19" t="s">
        <v>1533</v>
      </c>
      <c r="G814" s="19" t="s">
        <v>612</v>
      </c>
      <c r="H814" s="19" t="s">
        <v>12307</v>
      </c>
      <c r="I814" s="1">
        <v>32038</v>
      </c>
      <c r="J814" s="19">
        <v>4.4000000000000004</v>
      </c>
      <c r="K814" s="19" t="s">
        <v>12609</v>
      </c>
      <c r="L814" s="1">
        <v>39931</v>
      </c>
      <c r="M814" s="19" t="s">
        <v>54</v>
      </c>
      <c r="N814" s="19" t="s">
        <v>16392</v>
      </c>
      <c r="O814" s="19" t="s">
        <v>12318</v>
      </c>
    </row>
    <row r="815" spans="1:15">
      <c r="A815" s="19">
        <v>60788</v>
      </c>
      <c r="B815" s="19" t="s">
        <v>11748</v>
      </c>
      <c r="C815" s="19" t="s">
        <v>15468</v>
      </c>
      <c r="D815" s="19" t="str">
        <f t="shared" si="12"/>
        <v>60788A</v>
      </c>
      <c r="E815" s="19" t="s">
        <v>12313</v>
      </c>
      <c r="F815" s="19" t="s">
        <v>16391</v>
      </c>
      <c r="G815" s="19" t="s">
        <v>1096</v>
      </c>
      <c r="H815" s="19" t="s">
        <v>12307</v>
      </c>
      <c r="I815" s="1">
        <v>38274</v>
      </c>
      <c r="J815" s="19">
        <v>0.5</v>
      </c>
      <c r="K815" s="19" t="s">
        <v>12609</v>
      </c>
      <c r="L815" s="1">
        <v>39945</v>
      </c>
      <c r="M815" s="19" t="s">
        <v>13113</v>
      </c>
      <c r="N815" s="19" t="s">
        <v>15468</v>
      </c>
      <c r="O815" s="19" t="s">
        <v>12318</v>
      </c>
    </row>
    <row r="816" spans="1:15">
      <c r="A816" s="19">
        <v>60789</v>
      </c>
      <c r="B816" s="19" t="s">
        <v>11748</v>
      </c>
      <c r="C816" s="19" t="s">
        <v>16389</v>
      </c>
      <c r="D816" s="19" t="str">
        <f t="shared" si="12"/>
        <v>60789A</v>
      </c>
      <c r="E816" s="19" t="s">
        <v>12313</v>
      </c>
      <c r="F816" s="19" t="s">
        <v>16390</v>
      </c>
      <c r="G816" s="19" t="s">
        <v>1096</v>
      </c>
      <c r="H816" s="19" t="s">
        <v>12307</v>
      </c>
      <c r="I816" s="1">
        <v>38372</v>
      </c>
      <c r="J816" s="19">
        <v>2.5</v>
      </c>
      <c r="K816" s="19" t="s">
        <v>243</v>
      </c>
      <c r="L816" s="1">
        <v>39945</v>
      </c>
      <c r="M816" s="19" t="s">
        <v>13113</v>
      </c>
      <c r="N816" s="19" t="s">
        <v>16389</v>
      </c>
      <c r="O816" s="19" t="s">
        <v>12935</v>
      </c>
    </row>
    <row r="817" spans="1:15">
      <c r="A817" s="19">
        <v>60790</v>
      </c>
      <c r="B817" s="19" t="s">
        <v>11748</v>
      </c>
      <c r="C817" s="19" t="s">
        <v>16388</v>
      </c>
      <c r="D817" s="19" t="str">
        <f t="shared" si="12"/>
        <v>60790A</v>
      </c>
      <c r="E817" s="19" t="s">
        <v>12313</v>
      </c>
      <c r="F817" s="19" t="s">
        <v>10767</v>
      </c>
      <c r="G817" s="19" t="s">
        <v>612</v>
      </c>
      <c r="H817" s="19" t="s">
        <v>12307</v>
      </c>
      <c r="I817" s="1">
        <v>41365</v>
      </c>
      <c r="J817" s="19">
        <v>250.35</v>
      </c>
      <c r="K817" s="19" t="s">
        <v>73</v>
      </c>
      <c r="L817" s="1">
        <v>39951</v>
      </c>
      <c r="M817" s="19" t="s">
        <v>13113</v>
      </c>
      <c r="N817" s="19" t="s">
        <v>16387</v>
      </c>
      <c r="O817" s="19" t="s">
        <v>12318</v>
      </c>
    </row>
    <row r="818" spans="1:15">
      <c r="A818" s="19">
        <v>60791</v>
      </c>
      <c r="B818" s="19" t="s">
        <v>11748</v>
      </c>
      <c r="C818" s="19" t="s">
        <v>563</v>
      </c>
      <c r="D818" s="19" t="str">
        <f t="shared" si="12"/>
        <v>60791A</v>
      </c>
      <c r="E818" s="19" t="s">
        <v>12313</v>
      </c>
      <c r="F818" s="19" t="s">
        <v>1031</v>
      </c>
      <c r="G818" s="19" t="s">
        <v>580</v>
      </c>
      <c r="H818" s="19" t="s">
        <v>12307</v>
      </c>
      <c r="I818" s="1">
        <v>30713</v>
      </c>
      <c r="J818" s="19">
        <v>1.73</v>
      </c>
      <c r="K818" s="19" t="s">
        <v>13196</v>
      </c>
      <c r="L818" s="1">
        <v>39945</v>
      </c>
      <c r="M818" s="19" t="s">
        <v>43</v>
      </c>
      <c r="N818" s="19" t="s">
        <v>43</v>
      </c>
      <c r="O818" s="19" t="s">
        <v>12318</v>
      </c>
    </row>
    <row r="819" spans="1:15">
      <c r="A819" s="19">
        <v>60792</v>
      </c>
      <c r="B819" s="19" t="s">
        <v>11748</v>
      </c>
      <c r="C819" s="19" t="s">
        <v>16386</v>
      </c>
      <c r="D819" s="19" t="str">
        <f t="shared" si="12"/>
        <v>60792A</v>
      </c>
      <c r="E819" s="19" t="s">
        <v>12313</v>
      </c>
      <c r="F819" s="19" t="s">
        <v>16385</v>
      </c>
      <c r="G819" s="19" t="s">
        <v>1096</v>
      </c>
      <c r="H819" s="19" t="s">
        <v>12307</v>
      </c>
      <c r="I819" s="1">
        <v>8037</v>
      </c>
      <c r="J819" s="19">
        <v>10.3</v>
      </c>
      <c r="K819" s="19" t="s">
        <v>13196</v>
      </c>
      <c r="L819" s="1">
        <v>39945</v>
      </c>
      <c r="M819" s="19" t="s">
        <v>13113</v>
      </c>
      <c r="N819" s="19" t="s">
        <v>43</v>
      </c>
      <c r="O819" s="19" t="s">
        <v>12577</v>
      </c>
    </row>
    <row r="820" spans="1:15">
      <c r="A820" s="19">
        <v>60793</v>
      </c>
      <c r="B820" s="19" t="s">
        <v>11748</v>
      </c>
      <c r="C820" s="19" t="s">
        <v>2785</v>
      </c>
      <c r="D820" s="19" t="str">
        <f t="shared" si="12"/>
        <v>60793A</v>
      </c>
      <c r="E820" s="19" t="s">
        <v>12313</v>
      </c>
      <c r="F820" s="19" t="s">
        <v>10862</v>
      </c>
      <c r="G820" s="19" t="s">
        <v>612</v>
      </c>
      <c r="H820" s="19" t="s">
        <v>12307</v>
      </c>
      <c r="I820" s="1">
        <v>40494</v>
      </c>
      <c r="J820" s="19">
        <v>4.5</v>
      </c>
      <c r="K820" s="19" t="s">
        <v>73</v>
      </c>
      <c r="L820" s="1">
        <v>39961</v>
      </c>
      <c r="M820" s="19" t="s">
        <v>13560</v>
      </c>
      <c r="N820" s="19" t="s">
        <v>16384</v>
      </c>
      <c r="O820" s="19" t="s">
        <v>12318</v>
      </c>
    </row>
    <row r="821" spans="1:15">
      <c r="A821" s="19">
        <v>60794</v>
      </c>
      <c r="B821" s="19" t="s">
        <v>11748</v>
      </c>
      <c r="C821" s="19" t="s">
        <v>645</v>
      </c>
      <c r="D821" s="19" t="str">
        <f t="shared" si="12"/>
        <v>60794A</v>
      </c>
      <c r="E821" s="19" t="s">
        <v>12313</v>
      </c>
      <c r="F821" s="19" t="s">
        <v>10686</v>
      </c>
      <c r="G821" s="19" t="s">
        <v>612</v>
      </c>
      <c r="H821" s="19" t="s">
        <v>12307</v>
      </c>
      <c r="I821" s="1">
        <v>40549</v>
      </c>
      <c r="J821" s="19">
        <v>150</v>
      </c>
      <c r="K821" s="19" t="s">
        <v>4</v>
      </c>
      <c r="L821" s="1">
        <v>39948</v>
      </c>
      <c r="M821" s="19" t="s">
        <v>4698</v>
      </c>
      <c r="N821" s="19" t="s">
        <v>16383</v>
      </c>
      <c r="O821" s="19" t="s">
        <v>12318</v>
      </c>
    </row>
    <row r="822" spans="1:15">
      <c r="A822" s="19">
        <v>60795</v>
      </c>
      <c r="B822" s="19" t="s">
        <v>11748</v>
      </c>
      <c r="C822" s="19" t="s">
        <v>646</v>
      </c>
      <c r="D822" s="19" t="str">
        <f t="shared" si="12"/>
        <v>60795A</v>
      </c>
      <c r="E822" s="19" t="s">
        <v>12313</v>
      </c>
      <c r="F822" s="19" t="s">
        <v>10686</v>
      </c>
      <c r="G822" s="19" t="s">
        <v>612</v>
      </c>
      <c r="H822" s="19" t="s">
        <v>12307</v>
      </c>
      <c r="I822" s="1">
        <v>40544</v>
      </c>
      <c r="J822" s="19">
        <v>150</v>
      </c>
      <c r="K822" s="19" t="s">
        <v>73</v>
      </c>
      <c r="L822" s="1">
        <v>39948</v>
      </c>
      <c r="M822" s="19" t="s">
        <v>4698</v>
      </c>
      <c r="N822" s="19" t="s">
        <v>16382</v>
      </c>
      <c r="O822" s="19" t="s">
        <v>12318</v>
      </c>
    </row>
    <row r="823" spans="1:15">
      <c r="A823" s="19">
        <v>60796</v>
      </c>
      <c r="B823" s="19" t="s">
        <v>11748</v>
      </c>
      <c r="C823" s="19" t="s">
        <v>16381</v>
      </c>
      <c r="D823" s="19" t="str">
        <f t="shared" si="12"/>
        <v>60796A</v>
      </c>
      <c r="E823" s="19" t="s">
        <v>12313</v>
      </c>
      <c r="F823" s="19" t="s">
        <v>1031</v>
      </c>
      <c r="G823" s="19" t="s">
        <v>580</v>
      </c>
      <c r="H823" s="19" t="s">
        <v>12307</v>
      </c>
      <c r="I823" s="1">
        <v>6211</v>
      </c>
      <c r="J823" s="19">
        <v>7.5</v>
      </c>
      <c r="K823" s="19" t="s">
        <v>13196</v>
      </c>
      <c r="L823" s="1">
        <v>39965</v>
      </c>
      <c r="M823" s="19" t="s">
        <v>43</v>
      </c>
      <c r="N823" s="19" t="s">
        <v>43</v>
      </c>
      <c r="O823" s="19" t="s">
        <v>12318</v>
      </c>
    </row>
    <row r="824" spans="1:15">
      <c r="A824" s="19">
        <v>60797</v>
      </c>
      <c r="B824" s="19" t="s">
        <v>10565</v>
      </c>
      <c r="C824" s="19" t="s">
        <v>16379</v>
      </c>
      <c r="D824" s="19" t="str">
        <f t="shared" si="12"/>
        <v>60797E</v>
      </c>
      <c r="E824" s="19" t="s">
        <v>16376</v>
      </c>
      <c r="F824" s="19" t="s">
        <v>16379</v>
      </c>
      <c r="G824" s="19" t="s">
        <v>1382</v>
      </c>
      <c r="H824" s="19" t="s">
        <v>12307</v>
      </c>
      <c r="I824" s="1">
        <v>5115</v>
      </c>
      <c r="J824" s="19">
        <v>5</v>
      </c>
      <c r="K824" s="19" t="s">
        <v>12609</v>
      </c>
      <c r="L824" s="1">
        <v>39945</v>
      </c>
      <c r="M824" s="19" t="s">
        <v>13113</v>
      </c>
      <c r="N824" s="19" t="s">
        <v>43</v>
      </c>
      <c r="O824" s="19" t="s">
        <v>12577</v>
      </c>
    </row>
    <row r="825" spans="1:15">
      <c r="A825" s="19">
        <v>60798</v>
      </c>
      <c r="B825" s="19" t="s">
        <v>10565</v>
      </c>
      <c r="C825" s="19" t="s">
        <v>16380</v>
      </c>
      <c r="D825" s="19" t="str">
        <f t="shared" si="12"/>
        <v>60798E</v>
      </c>
      <c r="E825" s="19" t="s">
        <v>16376</v>
      </c>
      <c r="F825" s="19" t="s">
        <v>16379</v>
      </c>
      <c r="G825" s="19" t="s">
        <v>1382</v>
      </c>
      <c r="H825" s="19" t="s">
        <v>12307</v>
      </c>
      <c r="I825" s="1">
        <v>5115</v>
      </c>
      <c r="J825" s="19">
        <v>1.4</v>
      </c>
      <c r="K825" s="19" t="s">
        <v>12609</v>
      </c>
      <c r="L825" s="1">
        <v>39945</v>
      </c>
      <c r="M825" s="19" t="s">
        <v>13113</v>
      </c>
      <c r="N825" s="19" t="s">
        <v>43</v>
      </c>
      <c r="O825" s="19" t="s">
        <v>12577</v>
      </c>
    </row>
    <row r="826" spans="1:15">
      <c r="A826" s="19">
        <v>60799</v>
      </c>
      <c r="B826" s="19" t="s">
        <v>10565</v>
      </c>
      <c r="C826" s="19" t="s">
        <v>16378</v>
      </c>
      <c r="D826" s="19" t="str">
        <f t="shared" si="12"/>
        <v>60799E</v>
      </c>
      <c r="E826" s="19" t="s">
        <v>16376</v>
      </c>
      <c r="F826" s="19" t="s">
        <v>16377</v>
      </c>
      <c r="G826" s="19" t="s">
        <v>1382</v>
      </c>
      <c r="H826" s="19" t="s">
        <v>12307</v>
      </c>
      <c r="I826" s="1">
        <v>32874</v>
      </c>
      <c r="J826" s="19">
        <v>1</v>
      </c>
      <c r="K826" s="19" t="s">
        <v>13196</v>
      </c>
      <c r="L826" s="1">
        <v>39945</v>
      </c>
      <c r="M826" s="19" t="s">
        <v>13113</v>
      </c>
      <c r="N826" s="19" t="s">
        <v>43</v>
      </c>
      <c r="O826" s="19" t="s">
        <v>12577</v>
      </c>
    </row>
    <row r="827" spans="1:15">
      <c r="A827" s="19">
        <v>60800</v>
      </c>
      <c r="B827" s="19" t="s">
        <v>10565</v>
      </c>
      <c r="C827" s="19" t="s">
        <v>16375</v>
      </c>
      <c r="D827" s="19" t="str">
        <f t="shared" si="12"/>
        <v>60800E</v>
      </c>
      <c r="E827" s="19" t="s">
        <v>16376</v>
      </c>
      <c r="F827" s="19" t="s">
        <v>16375</v>
      </c>
      <c r="G827" s="19" t="s">
        <v>580</v>
      </c>
      <c r="H827" s="19" t="s">
        <v>12307</v>
      </c>
      <c r="I827" s="1">
        <v>5480</v>
      </c>
      <c r="J827" s="19">
        <v>0.5</v>
      </c>
      <c r="K827" s="19" t="s">
        <v>12609</v>
      </c>
      <c r="L827" s="1">
        <v>39945</v>
      </c>
      <c r="M827" s="19" t="s">
        <v>13113</v>
      </c>
      <c r="N827" s="19" t="s">
        <v>43</v>
      </c>
      <c r="O827" s="19" t="s">
        <v>12577</v>
      </c>
    </row>
    <row r="828" spans="1:15">
      <c r="A828" s="19">
        <v>60801</v>
      </c>
      <c r="B828" s="19" t="s">
        <v>10651</v>
      </c>
      <c r="C828" s="19" t="s">
        <v>16374</v>
      </c>
      <c r="D828" s="19" t="str">
        <f t="shared" si="12"/>
        <v>60801C</v>
      </c>
      <c r="E828" s="19" t="s">
        <v>12309</v>
      </c>
      <c r="F828" s="19" t="s">
        <v>16373</v>
      </c>
      <c r="G828" s="19" t="s">
        <v>580</v>
      </c>
      <c r="H828" s="19" t="s">
        <v>12307</v>
      </c>
      <c r="I828" s="1">
        <v>40179</v>
      </c>
      <c r="J828" s="19">
        <v>19.8</v>
      </c>
      <c r="K828" s="19" t="s">
        <v>4</v>
      </c>
      <c r="L828" s="1">
        <v>39941</v>
      </c>
      <c r="M828" s="19" t="s">
        <v>13113</v>
      </c>
      <c r="N828" s="19" t="s">
        <v>16372</v>
      </c>
      <c r="O828" s="19" t="s">
        <v>12935</v>
      </c>
    </row>
    <row r="829" spans="1:15">
      <c r="A829" s="19">
        <v>60802</v>
      </c>
      <c r="B829" s="19" t="s">
        <v>11748</v>
      </c>
      <c r="C829" s="19" t="s">
        <v>16371</v>
      </c>
      <c r="D829" s="19" t="str">
        <f t="shared" si="12"/>
        <v>60802A</v>
      </c>
      <c r="E829" s="19" t="s">
        <v>12313</v>
      </c>
      <c r="I829" s="1">
        <v>39867</v>
      </c>
      <c r="J829" s="19">
        <v>6.5</v>
      </c>
      <c r="K829" s="19" t="s">
        <v>4</v>
      </c>
      <c r="L829" s="1">
        <v>39911</v>
      </c>
      <c r="M829" s="19" t="s">
        <v>13113</v>
      </c>
      <c r="O829" s="19" t="s">
        <v>12318</v>
      </c>
    </row>
    <row r="830" spans="1:15">
      <c r="A830" s="19">
        <v>60803</v>
      </c>
      <c r="B830" s="19" t="s">
        <v>11748</v>
      </c>
      <c r="C830" s="19" t="s">
        <v>16370</v>
      </c>
      <c r="D830" s="19" t="str">
        <f t="shared" si="12"/>
        <v>60803A</v>
      </c>
      <c r="E830" s="19" t="s">
        <v>12313</v>
      </c>
      <c r="F830" s="19" t="s">
        <v>16369</v>
      </c>
      <c r="G830" s="19" t="s">
        <v>1382</v>
      </c>
      <c r="H830" s="19" t="s">
        <v>12307</v>
      </c>
      <c r="I830" s="1">
        <v>37522</v>
      </c>
      <c r="J830" s="19">
        <v>32.200000000000003</v>
      </c>
      <c r="K830" s="19" t="s">
        <v>4</v>
      </c>
      <c r="L830" s="1">
        <v>39822</v>
      </c>
      <c r="M830" s="19" t="s">
        <v>13113</v>
      </c>
      <c r="N830" s="19" t="s">
        <v>16368</v>
      </c>
      <c r="O830" s="19" t="s">
        <v>12318</v>
      </c>
    </row>
    <row r="831" spans="1:15">
      <c r="A831" s="19">
        <v>60804</v>
      </c>
      <c r="B831" s="19" t="s">
        <v>11748</v>
      </c>
      <c r="C831" s="19" t="s">
        <v>1022</v>
      </c>
      <c r="D831" s="19" t="str">
        <f t="shared" si="12"/>
        <v>60804A</v>
      </c>
      <c r="E831" s="19" t="s">
        <v>12313</v>
      </c>
      <c r="F831" s="19" t="s">
        <v>558</v>
      </c>
      <c r="G831" s="19" t="s">
        <v>1367</v>
      </c>
      <c r="H831" s="19" t="s">
        <v>12307</v>
      </c>
      <c r="I831" s="1">
        <v>39830</v>
      </c>
      <c r="J831" s="19">
        <v>39</v>
      </c>
      <c r="K831" s="19" t="s">
        <v>4</v>
      </c>
      <c r="L831" s="1">
        <v>39849</v>
      </c>
      <c r="M831" s="19" t="s">
        <v>43</v>
      </c>
      <c r="N831" s="19" t="s">
        <v>43</v>
      </c>
      <c r="O831" s="19" t="s">
        <v>12318</v>
      </c>
    </row>
    <row r="832" spans="1:15">
      <c r="A832" s="19">
        <v>60805</v>
      </c>
      <c r="B832" s="19" t="s">
        <v>11748</v>
      </c>
      <c r="C832" s="19" t="s">
        <v>16367</v>
      </c>
      <c r="D832" s="19" t="str">
        <f t="shared" si="12"/>
        <v>60805A</v>
      </c>
      <c r="E832" s="19" t="s">
        <v>12313</v>
      </c>
      <c r="F832" s="19" t="s">
        <v>558</v>
      </c>
      <c r="G832" s="19" t="s">
        <v>1367</v>
      </c>
      <c r="H832" s="19" t="s">
        <v>12307</v>
      </c>
      <c r="I832" s="1">
        <v>39813</v>
      </c>
      <c r="J832" s="19">
        <v>99</v>
      </c>
      <c r="K832" s="19" t="s">
        <v>4</v>
      </c>
      <c r="L832" s="1">
        <v>39849</v>
      </c>
      <c r="M832" s="19" t="s">
        <v>43</v>
      </c>
      <c r="N832" s="19" t="s">
        <v>43</v>
      </c>
      <c r="O832" s="19" t="s">
        <v>12318</v>
      </c>
    </row>
    <row r="833" spans="1:15">
      <c r="A833" s="19">
        <v>60806</v>
      </c>
      <c r="B833" s="19" t="s">
        <v>11748</v>
      </c>
      <c r="C833" s="19" t="s">
        <v>568</v>
      </c>
      <c r="D833" s="19" t="str">
        <f t="shared" si="12"/>
        <v>60806A</v>
      </c>
      <c r="E833" s="19" t="s">
        <v>12313</v>
      </c>
      <c r="F833" s="19" t="s">
        <v>558</v>
      </c>
      <c r="G833" s="19" t="s">
        <v>1367</v>
      </c>
      <c r="H833" s="19" t="s">
        <v>12307</v>
      </c>
      <c r="I833" s="1">
        <v>39830</v>
      </c>
      <c r="J833" s="19">
        <v>99</v>
      </c>
      <c r="K833" s="19" t="s">
        <v>4</v>
      </c>
      <c r="L833" s="1">
        <v>39839</v>
      </c>
      <c r="M833" s="19" t="s">
        <v>43</v>
      </c>
      <c r="N833" s="19" t="s">
        <v>43</v>
      </c>
      <c r="O833" s="19" t="s">
        <v>12318</v>
      </c>
    </row>
    <row r="834" spans="1:15">
      <c r="A834" s="19">
        <v>60807</v>
      </c>
      <c r="B834" s="19" t="s">
        <v>11748</v>
      </c>
      <c r="C834" s="19" t="s">
        <v>16366</v>
      </c>
      <c r="D834" s="19" t="str">
        <f t="shared" ref="D834:D897" si="13">CONCATENATE(A834,B834)</f>
        <v>60807A</v>
      </c>
      <c r="E834" s="19" t="s">
        <v>12313</v>
      </c>
      <c r="F834" s="19" t="s">
        <v>15813</v>
      </c>
      <c r="G834" s="19" t="s">
        <v>1367</v>
      </c>
      <c r="H834" s="19" t="s">
        <v>12307</v>
      </c>
      <c r="I834" s="1">
        <v>39813</v>
      </c>
      <c r="J834" s="19">
        <v>99</v>
      </c>
      <c r="K834" s="19" t="s">
        <v>4</v>
      </c>
      <c r="L834" s="1">
        <v>39856</v>
      </c>
      <c r="M834" s="19" t="s">
        <v>43</v>
      </c>
      <c r="N834" s="19" t="s">
        <v>43</v>
      </c>
      <c r="O834" s="19" t="s">
        <v>12318</v>
      </c>
    </row>
    <row r="835" spans="1:15">
      <c r="A835" s="19">
        <v>60808</v>
      </c>
      <c r="B835" s="19" t="s">
        <v>11748</v>
      </c>
      <c r="C835" s="19" t="s">
        <v>570</v>
      </c>
      <c r="D835" s="19" t="str">
        <f t="shared" si="13"/>
        <v>60808A</v>
      </c>
      <c r="E835" s="19" t="s">
        <v>12313</v>
      </c>
      <c r="F835" s="19" t="s">
        <v>15813</v>
      </c>
      <c r="G835" s="19" t="s">
        <v>1367</v>
      </c>
      <c r="H835" s="19" t="s">
        <v>12307</v>
      </c>
      <c r="I835" s="1">
        <v>39813</v>
      </c>
      <c r="J835" s="19">
        <v>19.5</v>
      </c>
      <c r="K835" s="19" t="s">
        <v>4</v>
      </c>
      <c r="L835" s="1">
        <v>39856</v>
      </c>
      <c r="M835" s="19" t="s">
        <v>43</v>
      </c>
      <c r="N835" s="19" t="s">
        <v>43</v>
      </c>
      <c r="O835" s="19" t="s">
        <v>12318</v>
      </c>
    </row>
    <row r="836" spans="1:15">
      <c r="A836" s="19">
        <v>60809</v>
      </c>
      <c r="B836" s="19" t="s">
        <v>10651</v>
      </c>
      <c r="C836" s="19" t="s">
        <v>16365</v>
      </c>
      <c r="D836" s="19" t="str">
        <f t="shared" si="13"/>
        <v>60809C</v>
      </c>
      <c r="E836" s="19" t="s">
        <v>12309</v>
      </c>
      <c r="F836" s="19" t="s">
        <v>16364</v>
      </c>
      <c r="G836" s="19" t="s">
        <v>675</v>
      </c>
      <c r="H836" s="19" t="s">
        <v>12307</v>
      </c>
      <c r="I836" s="1">
        <v>41456</v>
      </c>
      <c r="J836" s="19">
        <v>340</v>
      </c>
      <c r="K836" s="19" t="s">
        <v>13550</v>
      </c>
      <c r="L836" s="1">
        <v>39965</v>
      </c>
      <c r="M836" s="19" t="s">
        <v>13113</v>
      </c>
      <c r="N836" s="19" t="s">
        <v>16363</v>
      </c>
      <c r="O836" s="19" t="s">
        <v>12935</v>
      </c>
    </row>
    <row r="837" spans="1:15">
      <c r="A837" s="19">
        <v>60810</v>
      </c>
      <c r="B837" s="19" t="s">
        <v>11748</v>
      </c>
      <c r="C837" s="19" t="s">
        <v>1785</v>
      </c>
      <c r="D837" s="19" t="str">
        <f t="shared" si="13"/>
        <v>60810A</v>
      </c>
      <c r="E837" s="19" t="s">
        <v>12313</v>
      </c>
      <c r="F837" s="19" t="s">
        <v>10684</v>
      </c>
      <c r="G837" s="19" t="s">
        <v>612</v>
      </c>
      <c r="H837" s="19" t="s">
        <v>12307</v>
      </c>
      <c r="I837" s="1">
        <v>40935</v>
      </c>
      <c r="J837" s="19">
        <v>120</v>
      </c>
      <c r="K837" s="19" t="s">
        <v>4</v>
      </c>
      <c r="L837" s="1">
        <v>40000</v>
      </c>
      <c r="M837" s="19" t="s">
        <v>4373</v>
      </c>
      <c r="O837" s="19" t="s">
        <v>12318</v>
      </c>
    </row>
    <row r="838" spans="1:15">
      <c r="A838" s="19">
        <v>60811</v>
      </c>
      <c r="B838" s="19" t="s">
        <v>11748</v>
      </c>
      <c r="C838" s="19" t="s">
        <v>16362</v>
      </c>
      <c r="D838" s="19" t="str">
        <f t="shared" si="13"/>
        <v>60811A</v>
      </c>
      <c r="E838" s="19" t="s">
        <v>12313</v>
      </c>
      <c r="F838" s="19" t="s">
        <v>16359</v>
      </c>
      <c r="G838" s="19" t="s">
        <v>1367</v>
      </c>
      <c r="H838" s="19" t="s">
        <v>12307</v>
      </c>
      <c r="I838" s="1">
        <v>39631</v>
      </c>
      <c r="J838" s="19">
        <v>61</v>
      </c>
      <c r="K838" s="19" t="s">
        <v>4</v>
      </c>
      <c r="L838" s="1">
        <v>39955</v>
      </c>
      <c r="M838" s="19" t="s">
        <v>43</v>
      </c>
      <c r="N838" s="19" t="s">
        <v>16361</v>
      </c>
      <c r="O838" s="19" t="s">
        <v>12318</v>
      </c>
    </row>
    <row r="839" spans="1:15">
      <c r="A839" s="19">
        <v>60812</v>
      </c>
      <c r="B839" s="19" t="s">
        <v>11748</v>
      </c>
      <c r="C839" s="19" t="s">
        <v>16360</v>
      </c>
      <c r="D839" s="19" t="str">
        <f t="shared" si="13"/>
        <v>60812A</v>
      </c>
      <c r="E839" s="19" t="s">
        <v>12313</v>
      </c>
      <c r="F839" s="19" t="s">
        <v>16359</v>
      </c>
      <c r="G839" s="19" t="s">
        <v>1367</v>
      </c>
      <c r="H839" s="19" t="s">
        <v>12307</v>
      </c>
      <c r="I839" s="1">
        <v>39723</v>
      </c>
      <c r="J839" s="19">
        <v>79.5</v>
      </c>
      <c r="K839" s="19" t="s">
        <v>4</v>
      </c>
      <c r="L839" s="1">
        <v>39955</v>
      </c>
      <c r="M839" s="19" t="s">
        <v>43</v>
      </c>
      <c r="N839" s="19" t="s">
        <v>16358</v>
      </c>
      <c r="O839" s="19" t="s">
        <v>12318</v>
      </c>
    </row>
    <row r="840" spans="1:15">
      <c r="A840" s="19">
        <v>60813</v>
      </c>
      <c r="B840" s="19" t="s">
        <v>10651</v>
      </c>
      <c r="C840" s="19" t="s">
        <v>16357</v>
      </c>
      <c r="D840" s="19" t="str">
        <f t="shared" si="13"/>
        <v>60813C</v>
      </c>
      <c r="E840" s="19" t="s">
        <v>12309</v>
      </c>
      <c r="F840" s="19" t="s">
        <v>11228</v>
      </c>
      <c r="G840" s="19" t="s">
        <v>612</v>
      </c>
      <c r="H840" s="19" t="s">
        <v>12307</v>
      </c>
      <c r="J840" s="19">
        <v>20</v>
      </c>
      <c r="K840" s="19" t="s">
        <v>73</v>
      </c>
      <c r="L840" s="1">
        <v>40010</v>
      </c>
      <c r="M840" s="19" t="s">
        <v>13113</v>
      </c>
      <c r="O840" s="19" t="s">
        <v>12577</v>
      </c>
    </row>
    <row r="841" spans="1:15">
      <c r="A841" s="19">
        <v>60814</v>
      </c>
      <c r="B841" s="19" t="s">
        <v>11748</v>
      </c>
      <c r="C841" s="19" t="s">
        <v>5442</v>
      </c>
      <c r="D841" s="19" t="str">
        <f t="shared" si="13"/>
        <v>60814A</v>
      </c>
      <c r="E841" s="19" t="s">
        <v>12313</v>
      </c>
      <c r="F841" s="19" t="s">
        <v>11103</v>
      </c>
      <c r="G841" s="19" t="s">
        <v>612</v>
      </c>
      <c r="H841" s="19" t="s">
        <v>12307</v>
      </c>
      <c r="I841" s="1">
        <v>40072</v>
      </c>
      <c r="J841" s="19">
        <v>0.52200000000000002</v>
      </c>
      <c r="K841" s="19" t="s">
        <v>12609</v>
      </c>
      <c r="L841" s="1">
        <v>40007</v>
      </c>
      <c r="M841" s="19" t="s">
        <v>5422</v>
      </c>
      <c r="N841" s="19" t="s">
        <v>5422</v>
      </c>
      <c r="O841" s="19" t="s">
        <v>12318</v>
      </c>
    </row>
    <row r="842" spans="1:15">
      <c r="A842" s="19">
        <v>60815</v>
      </c>
      <c r="B842" s="19" t="s">
        <v>11748</v>
      </c>
      <c r="C842" s="19" t="s">
        <v>5123</v>
      </c>
      <c r="D842" s="19" t="str">
        <f t="shared" si="13"/>
        <v>60815A</v>
      </c>
      <c r="E842" s="19" t="s">
        <v>12313</v>
      </c>
      <c r="F842" s="19" t="s">
        <v>11084</v>
      </c>
      <c r="G842" s="19" t="s">
        <v>612</v>
      </c>
      <c r="H842" s="19" t="s">
        <v>12307</v>
      </c>
      <c r="I842" s="1">
        <v>41883</v>
      </c>
      <c r="J842" s="19">
        <v>23</v>
      </c>
      <c r="K842" s="19" t="s">
        <v>46</v>
      </c>
      <c r="L842" s="1">
        <v>40015</v>
      </c>
      <c r="M842" s="19" t="s">
        <v>16356</v>
      </c>
      <c r="N842" s="19" t="s">
        <v>16355</v>
      </c>
      <c r="O842" s="19" t="s">
        <v>12318</v>
      </c>
    </row>
    <row r="843" spans="1:15">
      <c r="A843" s="19">
        <v>60816</v>
      </c>
      <c r="B843" s="19" t="s">
        <v>11748</v>
      </c>
      <c r="C843" s="19" t="s">
        <v>16354</v>
      </c>
      <c r="D843" s="19" t="str">
        <f t="shared" si="13"/>
        <v>60816A</v>
      </c>
      <c r="E843" s="19" t="s">
        <v>12313</v>
      </c>
      <c r="F843" s="19" t="s">
        <v>16218</v>
      </c>
      <c r="G843" s="19" t="s">
        <v>4309</v>
      </c>
      <c r="H843" s="19" t="s">
        <v>12307</v>
      </c>
      <c r="I843" s="1">
        <v>39426</v>
      </c>
      <c r="J843" s="19">
        <v>199.5</v>
      </c>
      <c r="K843" s="19" t="s">
        <v>4</v>
      </c>
      <c r="L843" s="1">
        <v>39856</v>
      </c>
      <c r="M843" s="19" t="s">
        <v>13750</v>
      </c>
      <c r="N843" s="19" t="s">
        <v>16353</v>
      </c>
      <c r="O843" s="19" t="s">
        <v>12318</v>
      </c>
    </row>
    <row r="844" spans="1:15">
      <c r="A844" s="19">
        <v>60817</v>
      </c>
      <c r="B844" s="19" t="s">
        <v>11748</v>
      </c>
      <c r="C844" s="19" t="s">
        <v>16352</v>
      </c>
      <c r="D844" s="19" t="str">
        <f t="shared" si="13"/>
        <v>60817A</v>
      </c>
      <c r="E844" s="19" t="s">
        <v>12313</v>
      </c>
      <c r="F844" s="19" t="s">
        <v>16218</v>
      </c>
      <c r="G844" s="19" t="s">
        <v>4309</v>
      </c>
      <c r="H844" s="19" t="s">
        <v>12307</v>
      </c>
      <c r="I844" s="1">
        <v>39426</v>
      </c>
      <c r="J844" s="19">
        <v>201</v>
      </c>
      <c r="K844" s="19" t="s">
        <v>4</v>
      </c>
      <c r="L844" s="1">
        <v>39856</v>
      </c>
      <c r="M844" s="19" t="s">
        <v>13750</v>
      </c>
      <c r="N844" s="19" t="s">
        <v>16351</v>
      </c>
      <c r="O844" s="19" t="s">
        <v>12318</v>
      </c>
    </row>
    <row r="845" spans="1:15">
      <c r="A845" s="19">
        <v>60818</v>
      </c>
      <c r="B845" s="19" t="s">
        <v>11748</v>
      </c>
      <c r="C845" s="19" t="s">
        <v>16350</v>
      </c>
      <c r="D845" s="19" t="str">
        <f t="shared" si="13"/>
        <v>60818A</v>
      </c>
      <c r="E845" s="19" t="s">
        <v>12313</v>
      </c>
      <c r="F845" s="19" t="s">
        <v>16349</v>
      </c>
      <c r="G845" s="19" t="s">
        <v>4309</v>
      </c>
      <c r="H845" s="19" t="s">
        <v>12307</v>
      </c>
      <c r="I845" s="1">
        <v>39273</v>
      </c>
      <c r="J845" s="19">
        <v>75</v>
      </c>
      <c r="K845" s="19" t="s">
        <v>4</v>
      </c>
      <c r="L845" s="1">
        <v>39877</v>
      </c>
      <c r="M845" s="19" t="s">
        <v>13750</v>
      </c>
      <c r="N845" s="19" t="s">
        <v>14712</v>
      </c>
      <c r="O845" s="19" t="s">
        <v>12318</v>
      </c>
    </row>
    <row r="846" spans="1:15">
      <c r="A846" s="19">
        <v>60819</v>
      </c>
      <c r="B846" s="19" t="s">
        <v>11748</v>
      </c>
      <c r="C846" s="19" t="s">
        <v>559</v>
      </c>
      <c r="D846" s="19" t="str">
        <f t="shared" si="13"/>
        <v>60819A</v>
      </c>
      <c r="E846" s="19" t="s">
        <v>12313</v>
      </c>
      <c r="F846" s="19" t="s">
        <v>14789</v>
      </c>
      <c r="G846" s="19" t="s">
        <v>1382</v>
      </c>
      <c r="H846" s="19" t="s">
        <v>12307</v>
      </c>
      <c r="I846" s="1">
        <v>39599</v>
      </c>
      <c r="J846" s="19">
        <v>94</v>
      </c>
      <c r="K846" s="19" t="s">
        <v>4</v>
      </c>
      <c r="L846" s="1">
        <v>39925</v>
      </c>
      <c r="M846" s="19" t="s">
        <v>43</v>
      </c>
      <c r="N846" s="19" t="s">
        <v>43</v>
      </c>
      <c r="O846" s="19" t="s">
        <v>12318</v>
      </c>
    </row>
    <row r="847" spans="1:15">
      <c r="A847" s="19">
        <v>60820</v>
      </c>
      <c r="B847" s="19" t="s">
        <v>11748</v>
      </c>
      <c r="C847" s="19" t="s">
        <v>16348</v>
      </c>
      <c r="D847" s="19" t="str">
        <f t="shared" si="13"/>
        <v>60820A</v>
      </c>
      <c r="E847" s="19" t="s">
        <v>12313</v>
      </c>
      <c r="F847" s="19" t="s">
        <v>1224</v>
      </c>
      <c r="G847" s="19" t="s">
        <v>1096</v>
      </c>
      <c r="H847" s="19" t="s">
        <v>12307</v>
      </c>
      <c r="I847" s="1">
        <v>30864</v>
      </c>
      <c r="J847" s="19">
        <v>26.1</v>
      </c>
      <c r="K847" s="19" t="s">
        <v>3</v>
      </c>
      <c r="L847" s="1">
        <v>39934</v>
      </c>
      <c r="M847" s="19" t="s">
        <v>43</v>
      </c>
      <c r="N847" s="19" t="s">
        <v>43</v>
      </c>
      <c r="O847" s="19" t="s">
        <v>12318</v>
      </c>
    </row>
    <row r="848" spans="1:15">
      <c r="A848" s="19">
        <v>60821</v>
      </c>
      <c r="B848" s="19" t="s">
        <v>11748</v>
      </c>
      <c r="C848" s="19" t="s">
        <v>16347</v>
      </c>
      <c r="D848" s="19" t="str">
        <f t="shared" si="13"/>
        <v>60821A</v>
      </c>
      <c r="E848" s="19" t="s">
        <v>12313</v>
      </c>
      <c r="F848" s="19" t="s">
        <v>1224</v>
      </c>
      <c r="G848" s="19" t="s">
        <v>1096</v>
      </c>
      <c r="H848" s="19" t="s">
        <v>12307</v>
      </c>
      <c r="I848" s="1">
        <v>39387</v>
      </c>
      <c r="J848" s="19">
        <v>12</v>
      </c>
      <c r="K848" s="19" t="s">
        <v>3</v>
      </c>
      <c r="L848" s="1">
        <v>39934</v>
      </c>
      <c r="M848" s="19" t="s">
        <v>43</v>
      </c>
      <c r="N848" s="19" t="s">
        <v>43</v>
      </c>
      <c r="O848" s="19" t="s">
        <v>12318</v>
      </c>
    </row>
    <row r="849" spans="1:15">
      <c r="A849" s="19">
        <v>60822</v>
      </c>
      <c r="B849" s="19" t="s">
        <v>11748</v>
      </c>
      <c r="C849" s="19" t="s">
        <v>16346</v>
      </c>
      <c r="D849" s="19" t="str">
        <f t="shared" si="13"/>
        <v>60822A</v>
      </c>
      <c r="E849" s="19" t="s">
        <v>12313</v>
      </c>
      <c r="F849" s="19" t="s">
        <v>16345</v>
      </c>
      <c r="G849" s="19" t="s">
        <v>4309</v>
      </c>
      <c r="H849" s="19" t="s">
        <v>12307</v>
      </c>
      <c r="I849" s="1">
        <v>39406</v>
      </c>
      <c r="J849" s="19">
        <v>300.5</v>
      </c>
      <c r="K849" s="19" t="s">
        <v>4</v>
      </c>
      <c r="L849" s="1">
        <v>39856</v>
      </c>
      <c r="M849" s="19" t="s">
        <v>13750</v>
      </c>
      <c r="N849" s="19" t="s">
        <v>16344</v>
      </c>
      <c r="O849" s="19" t="s">
        <v>12318</v>
      </c>
    </row>
    <row r="850" spans="1:15">
      <c r="A850" s="19">
        <v>60823</v>
      </c>
      <c r="B850" s="19" t="s">
        <v>11748</v>
      </c>
      <c r="C850" s="19" t="s">
        <v>74</v>
      </c>
      <c r="D850" s="19" t="str">
        <f t="shared" si="13"/>
        <v>60823A</v>
      </c>
      <c r="E850" s="19" t="s">
        <v>12313</v>
      </c>
      <c r="F850" s="19" t="s">
        <v>10686</v>
      </c>
      <c r="G850" s="19" t="s">
        <v>612</v>
      </c>
      <c r="H850" s="19" t="s">
        <v>12307</v>
      </c>
      <c r="I850" s="1">
        <v>41596</v>
      </c>
      <c r="J850" s="19">
        <v>5</v>
      </c>
      <c r="K850" s="19" t="s">
        <v>73</v>
      </c>
      <c r="L850" s="1">
        <v>40029</v>
      </c>
      <c r="M850" s="19" t="s">
        <v>12528</v>
      </c>
      <c r="N850" s="19" t="s">
        <v>16343</v>
      </c>
      <c r="O850" s="19" t="s">
        <v>12318</v>
      </c>
    </row>
    <row r="851" spans="1:15">
      <c r="A851" s="19">
        <v>60824</v>
      </c>
      <c r="B851" s="19" t="s">
        <v>11748</v>
      </c>
      <c r="C851" s="19" t="s">
        <v>16342</v>
      </c>
      <c r="D851" s="19" t="str">
        <f t="shared" si="13"/>
        <v>60824A</v>
      </c>
      <c r="E851" s="19" t="s">
        <v>12313</v>
      </c>
      <c r="F851" s="19" t="s">
        <v>10686</v>
      </c>
      <c r="G851" s="19" t="s">
        <v>612</v>
      </c>
      <c r="H851" s="19" t="s">
        <v>12307</v>
      </c>
      <c r="I851" s="1">
        <v>41984</v>
      </c>
      <c r="J851" s="19">
        <v>45</v>
      </c>
      <c r="K851" s="19" t="s">
        <v>73</v>
      </c>
      <c r="L851" s="1">
        <v>40029</v>
      </c>
      <c r="M851" s="19" t="s">
        <v>12631</v>
      </c>
      <c r="N851" s="19" t="s">
        <v>16341</v>
      </c>
      <c r="O851" s="19" t="s">
        <v>12318</v>
      </c>
    </row>
    <row r="852" spans="1:15">
      <c r="A852" s="19">
        <v>60825</v>
      </c>
      <c r="B852" s="19" t="s">
        <v>11748</v>
      </c>
      <c r="C852" s="19" t="s">
        <v>478</v>
      </c>
      <c r="D852" s="19" t="str">
        <f t="shared" si="13"/>
        <v>60825A</v>
      </c>
      <c r="E852" s="19" t="s">
        <v>12313</v>
      </c>
      <c r="F852" s="19" t="s">
        <v>11061</v>
      </c>
      <c r="G852" s="19" t="s">
        <v>612</v>
      </c>
      <c r="H852" s="19" t="s">
        <v>12307</v>
      </c>
      <c r="I852" s="1">
        <v>41388</v>
      </c>
      <c r="J852" s="19">
        <v>0.25</v>
      </c>
      <c r="K852" s="19" t="s">
        <v>12609</v>
      </c>
      <c r="L852" s="1">
        <v>41880</v>
      </c>
      <c r="M852" s="19" t="s">
        <v>13113</v>
      </c>
      <c r="N852" s="19" t="s">
        <v>5566</v>
      </c>
      <c r="O852" s="19" t="s">
        <v>12318</v>
      </c>
    </row>
    <row r="853" spans="1:15">
      <c r="A853" s="19">
        <v>60826</v>
      </c>
      <c r="B853" s="19" t="s">
        <v>10651</v>
      </c>
      <c r="C853" s="19" t="s">
        <v>16340</v>
      </c>
      <c r="D853" s="19" t="str">
        <f t="shared" si="13"/>
        <v>60826C</v>
      </c>
      <c r="E853" s="19" t="s">
        <v>12309</v>
      </c>
      <c r="F853" s="19" t="s">
        <v>16335</v>
      </c>
      <c r="G853" s="19" t="s">
        <v>675</v>
      </c>
      <c r="H853" s="19" t="s">
        <v>12307</v>
      </c>
      <c r="I853" s="1">
        <v>40878</v>
      </c>
      <c r="J853" s="19">
        <v>260</v>
      </c>
      <c r="K853" s="19" t="s">
        <v>4</v>
      </c>
      <c r="L853" s="1">
        <v>40035</v>
      </c>
      <c r="M853" s="19" t="s">
        <v>13113</v>
      </c>
      <c r="N853" s="19" t="s">
        <v>16339</v>
      </c>
      <c r="O853" s="19" t="s">
        <v>12577</v>
      </c>
    </row>
    <row r="854" spans="1:15">
      <c r="A854" s="19">
        <v>60827</v>
      </c>
      <c r="B854" s="19" t="s">
        <v>10651</v>
      </c>
      <c r="C854" s="19" t="s">
        <v>16338</v>
      </c>
      <c r="D854" s="19" t="str">
        <f t="shared" si="13"/>
        <v>60827C</v>
      </c>
      <c r="E854" s="19" t="s">
        <v>12309</v>
      </c>
      <c r="F854" s="19" t="s">
        <v>16335</v>
      </c>
      <c r="G854" s="19" t="s">
        <v>675</v>
      </c>
      <c r="H854" s="19" t="s">
        <v>12307</v>
      </c>
      <c r="I854" s="1">
        <v>40878</v>
      </c>
      <c r="J854" s="19">
        <v>500</v>
      </c>
      <c r="K854" s="19" t="s">
        <v>4</v>
      </c>
      <c r="L854" s="1">
        <v>40035</v>
      </c>
      <c r="M854" s="19" t="s">
        <v>13113</v>
      </c>
      <c r="N854" s="19" t="s">
        <v>16337</v>
      </c>
      <c r="O854" s="19" t="s">
        <v>12577</v>
      </c>
    </row>
    <row r="855" spans="1:15">
      <c r="A855" s="19">
        <v>60828</v>
      </c>
      <c r="B855" s="19" t="s">
        <v>10651</v>
      </c>
      <c r="C855" s="19" t="s">
        <v>16336</v>
      </c>
      <c r="D855" s="19" t="str">
        <f t="shared" si="13"/>
        <v>60828C</v>
      </c>
      <c r="E855" s="19" t="s">
        <v>12309</v>
      </c>
      <c r="F855" s="19" t="s">
        <v>16335</v>
      </c>
      <c r="G855" s="19" t="s">
        <v>675</v>
      </c>
      <c r="H855" s="19" t="s">
        <v>12307</v>
      </c>
      <c r="I855" s="1">
        <v>40513</v>
      </c>
      <c r="J855" s="19">
        <v>60</v>
      </c>
      <c r="K855" s="19" t="s">
        <v>4</v>
      </c>
      <c r="L855" s="1">
        <v>40035</v>
      </c>
      <c r="M855" s="19" t="s">
        <v>13113</v>
      </c>
      <c r="N855" s="19" t="s">
        <v>16334</v>
      </c>
      <c r="O855" s="19" t="s">
        <v>12577</v>
      </c>
    </row>
    <row r="856" spans="1:15">
      <c r="A856" s="19">
        <v>60829</v>
      </c>
      <c r="B856" s="19" t="s">
        <v>10651</v>
      </c>
      <c r="C856" s="19" t="s">
        <v>16333</v>
      </c>
      <c r="D856" s="19" t="str">
        <f t="shared" si="13"/>
        <v>60829C</v>
      </c>
      <c r="E856" s="19" t="s">
        <v>12309</v>
      </c>
      <c r="F856" s="19" t="s">
        <v>1889</v>
      </c>
      <c r="G856" s="19" t="s">
        <v>612</v>
      </c>
      <c r="H856" s="19" t="s">
        <v>12307</v>
      </c>
      <c r="I856" s="1">
        <v>40908</v>
      </c>
      <c r="J856" s="19">
        <v>30</v>
      </c>
      <c r="K856" s="19" t="s">
        <v>0</v>
      </c>
      <c r="L856" s="1">
        <v>40030</v>
      </c>
      <c r="M856" s="19" t="s">
        <v>13113</v>
      </c>
      <c r="N856" s="19" t="s">
        <v>16332</v>
      </c>
      <c r="O856" s="19" t="s">
        <v>12577</v>
      </c>
    </row>
    <row r="857" spans="1:15">
      <c r="A857" s="19">
        <v>60830</v>
      </c>
      <c r="B857" s="19" t="s">
        <v>10651</v>
      </c>
      <c r="C857" s="19" t="s">
        <v>16331</v>
      </c>
      <c r="D857" s="19" t="str">
        <f t="shared" si="13"/>
        <v>60830C</v>
      </c>
      <c r="E857" s="19" t="s">
        <v>12309</v>
      </c>
      <c r="F857" s="19" t="s">
        <v>15887</v>
      </c>
      <c r="G857" s="19" t="s">
        <v>612</v>
      </c>
      <c r="H857" s="19" t="s">
        <v>12307</v>
      </c>
      <c r="I857" s="1">
        <v>41639</v>
      </c>
      <c r="J857" s="19">
        <v>100.5</v>
      </c>
      <c r="K857" s="19" t="s">
        <v>4</v>
      </c>
      <c r="L857" s="1">
        <v>40024</v>
      </c>
      <c r="M857" s="19" t="s">
        <v>13113</v>
      </c>
      <c r="N857" s="19" t="s">
        <v>16326</v>
      </c>
      <c r="O857" s="19" t="s">
        <v>12935</v>
      </c>
    </row>
    <row r="858" spans="1:15">
      <c r="A858" s="19">
        <v>60831</v>
      </c>
      <c r="B858" s="19" t="s">
        <v>10651</v>
      </c>
      <c r="C858" s="19" t="s">
        <v>16330</v>
      </c>
      <c r="D858" s="19" t="str">
        <f t="shared" si="13"/>
        <v>60831C</v>
      </c>
      <c r="E858" s="19" t="s">
        <v>12309</v>
      </c>
      <c r="F858" s="19" t="s">
        <v>16329</v>
      </c>
      <c r="G858" s="19" t="s">
        <v>612</v>
      </c>
      <c r="H858" s="19" t="s">
        <v>12307</v>
      </c>
      <c r="I858" s="1">
        <v>41639</v>
      </c>
      <c r="J858" s="19">
        <v>151.80000000000001</v>
      </c>
      <c r="K858" s="19" t="s">
        <v>4</v>
      </c>
      <c r="L858" s="1">
        <v>40024</v>
      </c>
      <c r="M858" s="19" t="s">
        <v>13113</v>
      </c>
      <c r="N858" s="19" t="s">
        <v>16326</v>
      </c>
      <c r="O858" s="19" t="s">
        <v>12935</v>
      </c>
    </row>
    <row r="859" spans="1:15">
      <c r="A859" s="19">
        <v>60832</v>
      </c>
      <c r="B859" s="19" t="s">
        <v>10651</v>
      </c>
      <c r="C859" s="19" t="s">
        <v>16328</v>
      </c>
      <c r="D859" s="19" t="str">
        <f t="shared" si="13"/>
        <v>60832C</v>
      </c>
      <c r="E859" s="19" t="s">
        <v>12309</v>
      </c>
      <c r="F859" s="19" t="s">
        <v>16327</v>
      </c>
      <c r="G859" s="19" t="s">
        <v>612</v>
      </c>
      <c r="H859" s="19" t="s">
        <v>12307</v>
      </c>
      <c r="I859" s="1">
        <v>41639</v>
      </c>
      <c r="J859" s="19">
        <v>126</v>
      </c>
      <c r="K859" s="19" t="s">
        <v>4</v>
      </c>
      <c r="L859" s="1">
        <v>40024</v>
      </c>
      <c r="M859" s="19" t="s">
        <v>13113</v>
      </c>
      <c r="N859" s="19" t="s">
        <v>16326</v>
      </c>
      <c r="O859" s="19" t="s">
        <v>12935</v>
      </c>
    </row>
    <row r="860" spans="1:15">
      <c r="A860" s="19">
        <v>60833</v>
      </c>
      <c r="B860" s="19" t="s">
        <v>10651</v>
      </c>
      <c r="C860" s="19" t="s">
        <v>16325</v>
      </c>
      <c r="D860" s="19" t="str">
        <f t="shared" si="13"/>
        <v>60833C</v>
      </c>
      <c r="E860" s="19" t="s">
        <v>12309</v>
      </c>
      <c r="F860" s="19" t="s">
        <v>10710</v>
      </c>
      <c r="G860" s="19" t="s">
        <v>612</v>
      </c>
      <c r="H860" s="19" t="s">
        <v>12307</v>
      </c>
      <c r="I860" s="1">
        <v>41639</v>
      </c>
      <c r="J860" s="19">
        <v>138</v>
      </c>
      <c r="K860" s="19" t="s">
        <v>4</v>
      </c>
      <c r="L860" s="1">
        <v>40024</v>
      </c>
      <c r="M860" s="19" t="s">
        <v>13113</v>
      </c>
      <c r="N860" s="19" t="s">
        <v>15413</v>
      </c>
      <c r="O860" s="19" t="s">
        <v>12577</v>
      </c>
    </row>
    <row r="861" spans="1:15">
      <c r="A861" s="19">
        <v>60834</v>
      </c>
      <c r="B861" s="19" t="s">
        <v>10651</v>
      </c>
      <c r="C861" s="19" t="s">
        <v>16324</v>
      </c>
      <c r="D861" s="19" t="str">
        <f t="shared" si="13"/>
        <v>60834C</v>
      </c>
      <c r="E861" s="19" t="s">
        <v>12309</v>
      </c>
      <c r="F861" s="19" t="s">
        <v>16323</v>
      </c>
      <c r="G861" s="19" t="s">
        <v>675</v>
      </c>
      <c r="H861" s="19" t="s">
        <v>12307</v>
      </c>
      <c r="I861" s="1">
        <v>41609</v>
      </c>
      <c r="J861" s="19">
        <v>160</v>
      </c>
      <c r="K861" s="19" t="s">
        <v>13550</v>
      </c>
      <c r="L861" s="1">
        <v>40038</v>
      </c>
      <c r="M861" s="19" t="s">
        <v>13113</v>
      </c>
      <c r="N861" s="19" t="s">
        <v>16322</v>
      </c>
      <c r="O861" s="19" t="s">
        <v>12935</v>
      </c>
    </row>
    <row r="862" spans="1:15">
      <c r="A862" s="19">
        <v>60835</v>
      </c>
      <c r="B862" s="19" t="s">
        <v>10651</v>
      </c>
      <c r="C862" s="19" t="s">
        <v>16321</v>
      </c>
      <c r="D862" s="19" t="str">
        <f t="shared" si="13"/>
        <v>60835C</v>
      </c>
      <c r="E862" s="19" t="s">
        <v>12309</v>
      </c>
      <c r="F862" s="19" t="s">
        <v>10704</v>
      </c>
      <c r="G862" s="19" t="s">
        <v>612</v>
      </c>
      <c r="H862" s="19" t="s">
        <v>12307</v>
      </c>
      <c r="I862" s="1">
        <v>41122</v>
      </c>
      <c r="J862" s="19">
        <v>9</v>
      </c>
      <c r="K862" s="19" t="s">
        <v>73</v>
      </c>
      <c r="L862" s="1">
        <v>40042</v>
      </c>
      <c r="M862" s="19" t="s">
        <v>13113</v>
      </c>
      <c r="N862" s="19" t="s">
        <v>15123</v>
      </c>
      <c r="O862" s="19" t="s">
        <v>12935</v>
      </c>
    </row>
    <row r="863" spans="1:15">
      <c r="A863" s="19">
        <v>60836</v>
      </c>
      <c r="B863" s="19" t="s">
        <v>10651</v>
      </c>
      <c r="C863" s="19" t="s">
        <v>16320</v>
      </c>
      <c r="D863" s="19" t="str">
        <f t="shared" si="13"/>
        <v>60836C</v>
      </c>
      <c r="E863" s="19" t="s">
        <v>12309</v>
      </c>
      <c r="F863" s="19" t="s">
        <v>10954</v>
      </c>
      <c r="G863" s="19" t="s">
        <v>612</v>
      </c>
      <c r="H863" s="19" t="s">
        <v>12307</v>
      </c>
      <c r="I863" s="1">
        <v>43100</v>
      </c>
      <c r="J863" s="19">
        <v>192</v>
      </c>
      <c r="K863" s="19" t="s">
        <v>73</v>
      </c>
      <c r="L863" s="1">
        <v>40044</v>
      </c>
      <c r="M863" s="19" t="s">
        <v>12507</v>
      </c>
      <c r="N863" s="19" t="s">
        <v>16319</v>
      </c>
      <c r="O863" s="19" t="s">
        <v>12318</v>
      </c>
    </row>
    <row r="864" spans="1:15">
      <c r="A864" s="19">
        <v>60837</v>
      </c>
      <c r="B864" s="19" t="s">
        <v>11748</v>
      </c>
      <c r="C864" s="19" t="s">
        <v>4505</v>
      </c>
      <c r="D864" s="19" t="str">
        <f t="shared" si="13"/>
        <v>60837A</v>
      </c>
      <c r="E864" s="19" t="s">
        <v>12313</v>
      </c>
      <c r="F864" s="19" t="s">
        <v>10845</v>
      </c>
      <c r="G864" s="19" t="s">
        <v>612</v>
      </c>
      <c r="H864" s="19" t="s">
        <v>12307</v>
      </c>
      <c r="I864" s="1">
        <v>41866</v>
      </c>
      <c r="J864" s="19">
        <v>174.8</v>
      </c>
      <c r="K864" s="19" t="s">
        <v>73</v>
      </c>
      <c r="L864" s="1">
        <v>40049</v>
      </c>
      <c r="M864" s="19" t="s">
        <v>13113</v>
      </c>
      <c r="N864" s="19" t="s">
        <v>16318</v>
      </c>
      <c r="O864" s="19" t="s">
        <v>12318</v>
      </c>
    </row>
    <row r="865" spans="1:15">
      <c r="A865" s="19">
        <v>60838</v>
      </c>
      <c r="B865" s="19" t="s">
        <v>11748</v>
      </c>
      <c r="C865" s="19" t="s">
        <v>75</v>
      </c>
      <c r="D865" s="19" t="str">
        <f t="shared" si="13"/>
        <v>60838A</v>
      </c>
      <c r="E865" s="19" t="s">
        <v>12313</v>
      </c>
      <c r="F865" s="19" t="s">
        <v>10788</v>
      </c>
      <c r="G865" s="19" t="s">
        <v>612</v>
      </c>
      <c r="H865" s="19" t="s">
        <v>12307</v>
      </c>
      <c r="I865" s="1">
        <v>41614</v>
      </c>
      <c r="J865" s="19">
        <v>17.5</v>
      </c>
      <c r="K865" s="19" t="s">
        <v>73</v>
      </c>
      <c r="L865" s="1">
        <v>40044</v>
      </c>
      <c r="M865" s="19" t="s">
        <v>12528</v>
      </c>
      <c r="N865" s="19" t="s">
        <v>16317</v>
      </c>
      <c r="O865" s="19" t="s">
        <v>12318</v>
      </c>
    </row>
    <row r="866" spans="1:15">
      <c r="A866" s="19">
        <v>60839</v>
      </c>
      <c r="B866" s="19" t="s">
        <v>10651</v>
      </c>
      <c r="C866" s="19" t="s">
        <v>16316</v>
      </c>
      <c r="D866" s="19" t="str">
        <f t="shared" si="13"/>
        <v>60839C</v>
      </c>
      <c r="E866" s="19" t="s">
        <v>12309</v>
      </c>
      <c r="F866" s="19" t="s">
        <v>16315</v>
      </c>
      <c r="G866" s="19" t="s">
        <v>612</v>
      </c>
      <c r="H866" s="19" t="s">
        <v>12307</v>
      </c>
      <c r="I866" s="1">
        <v>40543</v>
      </c>
      <c r="J866" s="19">
        <v>19.899999999999999</v>
      </c>
      <c r="K866" s="19" t="s">
        <v>73</v>
      </c>
      <c r="L866" s="1">
        <v>40044</v>
      </c>
      <c r="M866" s="19" t="s">
        <v>13113</v>
      </c>
      <c r="N866" s="19" t="s">
        <v>16314</v>
      </c>
      <c r="O866" s="19" t="s">
        <v>12577</v>
      </c>
    </row>
    <row r="867" spans="1:15">
      <c r="A867" s="19">
        <v>60840</v>
      </c>
      <c r="B867" s="19" t="s">
        <v>10651</v>
      </c>
      <c r="C867" s="19" t="s">
        <v>16313</v>
      </c>
      <c r="D867" s="19" t="str">
        <f t="shared" si="13"/>
        <v>60840C</v>
      </c>
      <c r="E867" s="19" t="s">
        <v>12309</v>
      </c>
      <c r="F867" s="19" t="s">
        <v>10684</v>
      </c>
      <c r="G867" s="19" t="s">
        <v>612</v>
      </c>
      <c r="H867" s="19" t="s">
        <v>12307</v>
      </c>
      <c r="I867" s="1">
        <v>40543</v>
      </c>
      <c r="J867" s="19">
        <v>20</v>
      </c>
      <c r="K867" s="19" t="s">
        <v>73</v>
      </c>
      <c r="L867" s="1">
        <v>40044</v>
      </c>
      <c r="M867" s="19" t="s">
        <v>13113</v>
      </c>
      <c r="O867" s="19" t="s">
        <v>12577</v>
      </c>
    </row>
    <row r="868" spans="1:15">
      <c r="A868" s="19">
        <v>60841</v>
      </c>
      <c r="B868" s="19" t="s">
        <v>10651</v>
      </c>
      <c r="C868" s="19" t="s">
        <v>16312</v>
      </c>
      <c r="D868" s="19" t="str">
        <f t="shared" si="13"/>
        <v>60841C</v>
      </c>
      <c r="E868" s="19" t="s">
        <v>12309</v>
      </c>
      <c r="F868" s="19" t="s">
        <v>10954</v>
      </c>
      <c r="G868" s="19" t="s">
        <v>612</v>
      </c>
      <c r="H868" s="19" t="s">
        <v>12307</v>
      </c>
      <c r="I868" s="1">
        <v>40543</v>
      </c>
      <c r="J868" s="19">
        <v>5</v>
      </c>
      <c r="K868" s="19" t="s">
        <v>73</v>
      </c>
      <c r="L868" s="1">
        <v>40044</v>
      </c>
      <c r="M868" s="19" t="s">
        <v>13113</v>
      </c>
      <c r="O868" s="19" t="s">
        <v>12577</v>
      </c>
    </row>
    <row r="869" spans="1:15">
      <c r="A869" s="19">
        <v>60842</v>
      </c>
      <c r="B869" s="19" t="s">
        <v>10651</v>
      </c>
      <c r="C869" s="19" t="s">
        <v>16311</v>
      </c>
      <c r="D869" s="19" t="str">
        <f t="shared" si="13"/>
        <v>60842C</v>
      </c>
      <c r="E869" s="19" t="s">
        <v>12309</v>
      </c>
      <c r="F869" s="19" t="s">
        <v>15828</v>
      </c>
      <c r="G869" s="19" t="s">
        <v>612</v>
      </c>
      <c r="H869" s="19" t="s">
        <v>12307</v>
      </c>
      <c r="I869" s="1">
        <v>40543</v>
      </c>
      <c r="J869" s="19">
        <v>10</v>
      </c>
      <c r="K869" s="19" t="s">
        <v>73</v>
      </c>
      <c r="L869" s="1">
        <v>40044</v>
      </c>
      <c r="M869" s="19" t="s">
        <v>13113</v>
      </c>
      <c r="N869" s="19" t="s">
        <v>16310</v>
      </c>
      <c r="O869" s="19" t="s">
        <v>12577</v>
      </c>
    </row>
    <row r="870" spans="1:15">
      <c r="A870" s="19">
        <v>60843</v>
      </c>
      <c r="B870" s="19" t="s">
        <v>10651</v>
      </c>
      <c r="C870" s="19" t="s">
        <v>10628</v>
      </c>
      <c r="D870" s="19" t="str">
        <f t="shared" si="13"/>
        <v>60843C</v>
      </c>
      <c r="E870" s="19" t="s">
        <v>12309</v>
      </c>
      <c r="F870" s="19" t="s">
        <v>10999</v>
      </c>
      <c r="G870" s="19" t="s">
        <v>612</v>
      </c>
      <c r="H870" s="19" t="s">
        <v>12307</v>
      </c>
      <c r="I870" s="1">
        <v>40543</v>
      </c>
      <c r="J870" s="19">
        <v>5</v>
      </c>
      <c r="K870" s="19" t="s">
        <v>73</v>
      </c>
      <c r="L870" s="1">
        <v>40044</v>
      </c>
      <c r="M870" s="19" t="s">
        <v>13113</v>
      </c>
      <c r="N870" s="19" t="s">
        <v>16309</v>
      </c>
      <c r="O870" s="19" t="s">
        <v>12577</v>
      </c>
    </row>
    <row r="871" spans="1:15">
      <c r="A871" s="19">
        <v>60844</v>
      </c>
      <c r="B871" s="19" t="s">
        <v>10651</v>
      </c>
      <c r="C871" s="19" t="s">
        <v>16308</v>
      </c>
      <c r="D871" s="19" t="str">
        <f t="shared" si="13"/>
        <v>60844C</v>
      </c>
      <c r="E871" s="19" t="s">
        <v>12309</v>
      </c>
      <c r="F871" s="19" t="s">
        <v>10941</v>
      </c>
      <c r="G871" s="19" t="s">
        <v>612</v>
      </c>
      <c r="H871" s="19" t="s">
        <v>12307</v>
      </c>
      <c r="I871" s="1">
        <v>40543</v>
      </c>
      <c r="J871" s="19">
        <v>19.899999999999999</v>
      </c>
      <c r="K871" s="19" t="s">
        <v>73</v>
      </c>
      <c r="L871" s="1">
        <v>40044</v>
      </c>
      <c r="M871" s="19" t="s">
        <v>13113</v>
      </c>
      <c r="N871" s="19" t="s">
        <v>16307</v>
      </c>
      <c r="O871" s="19" t="s">
        <v>12577</v>
      </c>
    </row>
    <row r="872" spans="1:15">
      <c r="A872" s="19">
        <v>60845</v>
      </c>
      <c r="B872" s="19" t="s">
        <v>10651</v>
      </c>
      <c r="C872" s="19" t="s">
        <v>16306</v>
      </c>
      <c r="D872" s="19" t="str">
        <f t="shared" si="13"/>
        <v>60845C</v>
      </c>
      <c r="E872" s="19" t="s">
        <v>12309</v>
      </c>
      <c r="F872" s="19" t="s">
        <v>10692</v>
      </c>
      <c r="G872" s="19" t="s">
        <v>612</v>
      </c>
      <c r="H872" s="19" t="s">
        <v>12307</v>
      </c>
      <c r="I872" s="1">
        <v>40543</v>
      </c>
      <c r="J872" s="19">
        <v>20</v>
      </c>
      <c r="K872" s="19" t="s">
        <v>73</v>
      </c>
      <c r="L872" s="1">
        <v>40044</v>
      </c>
      <c r="M872" s="19" t="s">
        <v>13113</v>
      </c>
      <c r="O872" s="19" t="s">
        <v>12577</v>
      </c>
    </row>
    <row r="873" spans="1:15">
      <c r="A873" s="19">
        <v>60846</v>
      </c>
      <c r="B873" s="19" t="s">
        <v>10651</v>
      </c>
      <c r="C873" s="19" t="s">
        <v>16305</v>
      </c>
      <c r="D873" s="19" t="str">
        <f t="shared" si="13"/>
        <v>60846C</v>
      </c>
      <c r="E873" s="19" t="s">
        <v>12309</v>
      </c>
      <c r="F873" s="19" t="s">
        <v>11000</v>
      </c>
      <c r="G873" s="19" t="s">
        <v>612</v>
      </c>
      <c r="H873" s="19" t="s">
        <v>12307</v>
      </c>
      <c r="I873" s="1">
        <v>40543</v>
      </c>
      <c r="J873" s="19">
        <v>10</v>
      </c>
      <c r="K873" s="19" t="s">
        <v>73</v>
      </c>
      <c r="L873" s="1">
        <v>40044</v>
      </c>
      <c r="M873" s="19" t="s">
        <v>13113</v>
      </c>
      <c r="N873" s="19" t="s">
        <v>16304</v>
      </c>
      <c r="O873" s="19" t="s">
        <v>12577</v>
      </c>
    </row>
    <row r="874" spans="1:15">
      <c r="A874" s="19">
        <v>60847</v>
      </c>
      <c r="B874" s="19" t="s">
        <v>10651</v>
      </c>
      <c r="C874" s="19" t="s">
        <v>16303</v>
      </c>
      <c r="D874" s="19" t="str">
        <f t="shared" si="13"/>
        <v>60847C</v>
      </c>
      <c r="E874" s="19" t="s">
        <v>12309</v>
      </c>
      <c r="F874" s="19" t="s">
        <v>10767</v>
      </c>
      <c r="G874" s="19" t="s">
        <v>612</v>
      </c>
      <c r="H874" s="19" t="s">
        <v>12307</v>
      </c>
      <c r="I874" s="1">
        <v>40543</v>
      </c>
      <c r="J874" s="19">
        <v>19.899999999999999</v>
      </c>
      <c r="K874" s="19" t="s">
        <v>73</v>
      </c>
      <c r="L874" s="1">
        <v>40044</v>
      </c>
      <c r="M874" s="19" t="s">
        <v>13113</v>
      </c>
      <c r="N874" s="19" t="s">
        <v>16302</v>
      </c>
      <c r="O874" s="19" t="s">
        <v>12577</v>
      </c>
    </row>
    <row r="875" spans="1:15">
      <c r="A875" s="19">
        <v>60848</v>
      </c>
      <c r="B875" s="19" t="s">
        <v>11748</v>
      </c>
      <c r="C875" s="19" t="s">
        <v>4807</v>
      </c>
      <c r="D875" s="19" t="str">
        <f t="shared" si="13"/>
        <v>60848A</v>
      </c>
      <c r="E875" s="19" t="s">
        <v>12313</v>
      </c>
      <c r="F875" s="19" t="s">
        <v>11041</v>
      </c>
      <c r="G875" s="19" t="s">
        <v>612</v>
      </c>
      <c r="H875" s="19" t="s">
        <v>12307</v>
      </c>
      <c r="I875" s="1">
        <v>41977</v>
      </c>
      <c r="J875" s="19">
        <v>250</v>
      </c>
      <c r="K875" s="19" t="s">
        <v>13550</v>
      </c>
      <c r="L875" s="1">
        <v>40050</v>
      </c>
      <c r="M875" s="19" t="s">
        <v>13113</v>
      </c>
      <c r="N875" s="19" t="s">
        <v>4808</v>
      </c>
      <c r="O875" s="19" t="s">
        <v>12318</v>
      </c>
    </row>
    <row r="876" spans="1:15">
      <c r="A876" s="19">
        <v>60849</v>
      </c>
      <c r="B876" s="19" t="s">
        <v>10651</v>
      </c>
      <c r="C876" s="19" t="s">
        <v>16301</v>
      </c>
      <c r="D876" s="19" t="str">
        <f t="shared" si="13"/>
        <v>60849C</v>
      </c>
      <c r="E876" s="19" t="s">
        <v>12309</v>
      </c>
      <c r="F876" s="19" t="s">
        <v>16300</v>
      </c>
      <c r="G876" s="19" t="s">
        <v>612</v>
      </c>
      <c r="H876" s="19" t="s">
        <v>12307</v>
      </c>
      <c r="I876" s="1">
        <v>41974</v>
      </c>
      <c r="J876" s="19">
        <v>100</v>
      </c>
      <c r="K876" s="19" t="s">
        <v>73</v>
      </c>
      <c r="L876" s="1">
        <v>40049</v>
      </c>
      <c r="M876" s="19" t="s">
        <v>13113</v>
      </c>
      <c r="N876" s="19" t="s">
        <v>16203</v>
      </c>
      <c r="O876" s="19" t="s">
        <v>12935</v>
      </c>
    </row>
    <row r="877" spans="1:15">
      <c r="A877" s="19">
        <v>60850</v>
      </c>
      <c r="B877" s="19" t="s">
        <v>11748</v>
      </c>
      <c r="C877" s="19" t="s">
        <v>4479</v>
      </c>
      <c r="D877" s="19" t="str">
        <f t="shared" si="13"/>
        <v>60850A</v>
      </c>
      <c r="E877" s="19" t="s">
        <v>12313</v>
      </c>
      <c r="F877" s="19" t="s">
        <v>11012</v>
      </c>
      <c r="G877" s="19" t="s">
        <v>612</v>
      </c>
      <c r="H877" s="19" t="s">
        <v>12307</v>
      </c>
      <c r="I877" s="1">
        <v>41632</v>
      </c>
      <c r="J877" s="19">
        <v>18.5</v>
      </c>
      <c r="K877" s="19" t="s">
        <v>73</v>
      </c>
      <c r="L877" s="1">
        <v>40049</v>
      </c>
      <c r="M877" s="19" t="s">
        <v>13113</v>
      </c>
      <c r="N877" s="19" t="s">
        <v>96</v>
      </c>
      <c r="O877" s="19" t="s">
        <v>12318</v>
      </c>
    </row>
    <row r="878" spans="1:15">
      <c r="A878" s="19">
        <v>60851</v>
      </c>
      <c r="B878" s="19" t="s">
        <v>10651</v>
      </c>
      <c r="C878" s="19" t="s">
        <v>16299</v>
      </c>
      <c r="D878" s="19" t="str">
        <f t="shared" si="13"/>
        <v>60851C</v>
      </c>
      <c r="E878" s="19" t="s">
        <v>12309</v>
      </c>
      <c r="F878" s="19" t="s">
        <v>16298</v>
      </c>
      <c r="G878" s="19" t="s">
        <v>612</v>
      </c>
      <c r="H878" s="19" t="s">
        <v>12307</v>
      </c>
      <c r="I878" s="1">
        <v>42004</v>
      </c>
      <c r="J878" s="19">
        <v>168</v>
      </c>
      <c r="K878" s="19" t="s">
        <v>4</v>
      </c>
      <c r="L878" s="1">
        <v>40045</v>
      </c>
      <c r="M878" s="19" t="s">
        <v>13113</v>
      </c>
      <c r="O878" s="19" t="s">
        <v>12577</v>
      </c>
    </row>
    <row r="879" spans="1:15">
      <c r="A879" s="19">
        <v>60852</v>
      </c>
      <c r="B879" s="19" t="s">
        <v>11748</v>
      </c>
      <c r="C879" s="19" t="s">
        <v>850</v>
      </c>
      <c r="D879" s="19" t="str">
        <f t="shared" si="13"/>
        <v>60852A</v>
      </c>
      <c r="E879" s="19" t="s">
        <v>12313</v>
      </c>
      <c r="F879" s="19" t="s">
        <v>10686</v>
      </c>
      <c r="G879" s="19" t="s">
        <v>612</v>
      </c>
      <c r="H879" s="19" t="s">
        <v>12307</v>
      </c>
      <c r="I879" s="1">
        <v>41983</v>
      </c>
      <c r="J879" s="19">
        <v>15</v>
      </c>
      <c r="K879" s="19" t="s">
        <v>73</v>
      </c>
      <c r="L879" s="1">
        <v>40044</v>
      </c>
      <c r="M879" s="19" t="s">
        <v>12631</v>
      </c>
      <c r="N879" s="19" t="s">
        <v>16297</v>
      </c>
      <c r="O879" s="19" t="s">
        <v>12318</v>
      </c>
    </row>
    <row r="880" spans="1:15">
      <c r="A880" s="19">
        <v>60853</v>
      </c>
      <c r="B880" s="19" t="s">
        <v>11748</v>
      </c>
      <c r="C880" s="19" t="s">
        <v>16296</v>
      </c>
      <c r="D880" s="19" t="str">
        <f t="shared" si="13"/>
        <v>60853A</v>
      </c>
      <c r="E880" s="19" t="s">
        <v>12313</v>
      </c>
      <c r="F880" s="19" t="s">
        <v>10842</v>
      </c>
      <c r="G880" s="19" t="s">
        <v>612</v>
      </c>
      <c r="H880" s="19" t="s">
        <v>12307</v>
      </c>
      <c r="I880" s="1">
        <v>42003</v>
      </c>
      <c r="J880" s="19">
        <v>20</v>
      </c>
      <c r="K880" s="19" t="s">
        <v>73</v>
      </c>
      <c r="L880" s="1">
        <v>40044</v>
      </c>
      <c r="M880" s="19" t="s">
        <v>12631</v>
      </c>
      <c r="N880" s="19" t="s">
        <v>16295</v>
      </c>
      <c r="O880" s="19" t="s">
        <v>12318</v>
      </c>
    </row>
    <row r="881" spans="1:15">
      <c r="A881" s="19">
        <v>60854</v>
      </c>
      <c r="B881" s="19" t="s">
        <v>10651</v>
      </c>
      <c r="C881" s="19" t="s">
        <v>16294</v>
      </c>
      <c r="D881" s="19" t="str">
        <f t="shared" si="13"/>
        <v>60854C</v>
      </c>
      <c r="E881" s="19" t="s">
        <v>12309</v>
      </c>
      <c r="F881" s="19" t="s">
        <v>10842</v>
      </c>
      <c r="G881" s="19" t="s">
        <v>612</v>
      </c>
      <c r="H881" s="19" t="s">
        <v>12307</v>
      </c>
      <c r="I881" s="1">
        <v>40543</v>
      </c>
      <c r="J881" s="19">
        <v>17</v>
      </c>
      <c r="K881" s="19" t="s">
        <v>73</v>
      </c>
      <c r="L881" s="1">
        <v>40044</v>
      </c>
      <c r="M881" s="19" t="s">
        <v>13113</v>
      </c>
      <c r="N881" s="19" t="s">
        <v>16294</v>
      </c>
      <c r="O881" s="19" t="s">
        <v>12577</v>
      </c>
    </row>
    <row r="882" spans="1:15">
      <c r="A882" s="19">
        <v>60855</v>
      </c>
      <c r="B882" s="19" t="s">
        <v>11748</v>
      </c>
      <c r="C882" s="19" t="s">
        <v>4948</v>
      </c>
      <c r="D882" s="19" t="str">
        <f t="shared" si="13"/>
        <v>60855A</v>
      </c>
      <c r="E882" s="19" t="s">
        <v>12313</v>
      </c>
      <c r="F882" s="19" t="s">
        <v>10954</v>
      </c>
      <c r="G882" s="19" t="s">
        <v>612</v>
      </c>
      <c r="H882" s="19" t="s">
        <v>12307</v>
      </c>
      <c r="I882" s="1">
        <v>41631</v>
      </c>
      <c r="J882" s="19">
        <v>20</v>
      </c>
      <c r="K882" s="19" t="s">
        <v>73</v>
      </c>
      <c r="L882" s="1">
        <v>40044</v>
      </c>
      <c r="M882" s="19" t="s">
        <v>12528</v>
      </c>
      <c r="N882" s="19" t="s">
        <v>16293</v>
      </c>
      <c r="O882" s="19" t="s">
        <v>12318</v>
      </c>
    </row>
    <row r="883" spans="1:15">
      <c r="A883" s="19">
        <v>60856</v>
      </c>
      <c r="B883" s="19" t="s">
        <v>11748</v>
      </c>
      <c r="C883" s="19" t="s">
        <v>76</v>
      </c>
      <c r="D883" s="19" t="str">
        <f t="shared" si="13"/>
        <v>60856A</v>
      </c>
      <c r="E883" s="19" t="s">
        <v>12313</v>
      </c>
      <c r="F883" s="19" t="s">
        <v>10954</v>
      </c>
      <c r="G883" s="19" t="s">
        <v>612</v>
      </c>
      <c r="H883" s="19" t="s">
        <v>12307</v>
      </c>
      <c r="I883" s="1">
        <v>41631</v>
      </c>
      <c r="J883" s="19">
        <v>20</v>
      </c>
      <c r="K883" s="19" t="s">
        <v>73</v>
      </c>
      <c r="L883" s="1">
        <v>40044</v>
      </c>
      <c r="M883" s="19" t="s">
        <v>12528</v>
      </c>
      <c r="N883" s="19" t="s">
        <v>16292</v>
      </c>
      <c r="O883" s="19" t="s">
        <v>12318</v>
      </c>
    </row>
    <row r="884" spans="1:15">
      <c r="A884" s="19">
        <v>60857</v>
      </c>
      <c r="B884" s="19" t="s">
        <v>11748</v>
      </c>
      <c r="C884" s="19" t="s">
        <v>16291</v>
      </c>
      <c r="D884" s="19" t="str">
        <f t="shared" si="13"/>
        <v>60857A</v>
      </c>
      <c r="E884" s="19" t="s">
        <v>12313</v>
      </c>
      <c r="F884" s="19" t="s">
        <v>16116</v>
      </c>
      <c r="G884" s="19" t="s">
        <v>1382</v>
      </c>
      <c r="H884" s="19" t="s">
        <v>12307</v>
      </c>
      <c r="I884" s="1">
        <v>40162</v>
      </c>
      <c r="J884" s="19">
        <v>98.9</v>
      </c>
      <c r="K884" s="19" t="s">
        <v>4</v>
      </c>
      <c r="L884" s="1">
        <v>40051</v>
      </c>
      <c r="M884" s="19" t="s">
        <v>13113</v>
      </c>
      <c r="N884" s="19" t="s">
        <v>16291</v>
      </c>
      <c r="O884" s="19" t="s">
        <v>12318</v>
      </c>
    </row>
    <row r="885" spans="1:15">
      <c r="A885" s="19">
        <v>60858</v>
      </c>
      <c r="B885" s="19" t="s">
        <v>10651</v>
      </c>
      <c r="C885" s="19" t="s">
        <v>4880</v>
      </c>
      <c r="D885" s="19" t="str">
        <f t="shared" si="13"/>
        <v>60858C</v>
      </c>
      <c r="E885" s="19" t="s">
        <v>12309</v>
      </c>
      <c r="F885" s="19" t="s">
        <v>16290</v>
      </c>
      <c r="G885" s="19" t="s">
        <v>612</v>
      </c>
      <c r="H885" s="19" t="s">
        <v>12307</v>
      </c>
      <c r="I885" s="1">
        <v>43465</v>
      </c>
      <c r="J885" s="19">
        <v>246.71299999999999</v>
      </c>
      <c r="K885" s="19" t="s">
        <v>73</v>
      </c>
      <c r="L885" s="1">
        <v>42922</v>
      </c>
      <c r="M885" s="19" t="s">
        <v>13714</v>
      </c>
      <c r="N885" s="19" t="s">
        <v>16289</v>
      </c>
      <c r="O885" s="19" t="s">
        <v>12318</v>
      </c>
    </row>
    <row r="886" spans="1:15">
      <c r="A886" s="19">
        <v>60859</v>
      </c>
      <c r="B886" s="19" t="s">
        <v>10651</v>
      </c>
      <c r="C886" s="19" t="s">
        <v>16288</v>
      </c>
      <c r="D886" s="19" t="str">
        <f t="shared" si="13"/>
        <v>60859C</v>
      </c>
      <c r="E886" s="19" t="s">
        <v>12309</v>
      </c>
      <c r="F886" s="19" t="s">
        <v>10883</v>
      </c>
      <c r="G886" s="19" t="s">
        <v>612</v>
      </c>
      <c r="H886" s="19" t="s">
        <v>12307</v>
      </c>
      <c r="I886" s="1">
        <v>40754</v>
      </c>
      <c r="J886" s="19">
        <v>20</v>
      </c>
      <c r="K886" s="19" t="s">
        <v>73</v>
      </c>
      <c r="L886" s="1">
        <v>40049</v>
      </c>
      <c r="M886" s="19" t="s">
        <v>13113</v>
      </c>
      <c r="N886" s="19" t="s">
        <v>15889</v>
      </c>
      <c r="O886" s="19" t="s">
        <v>12577</v>
      </c>
    </row>
    <row r="887" spans="1:15">
      <c r="A887" s="19">
        <v>60860</v>
      </c>
      <c r="B887" s="19" t="s">
        <v>10651</v>
      </c>
      <c r="C887" s="19" t="s">
        <v>16287</v>
      </c>
      <c r="D887" s="19" t="str">
        <f t="shared" si="13"/>
        <v>60860C</v>
      </c>
      <c r="E887" s="19" t="s">
        <v>12309</v>
      </c>
      <c r="F887" s="19" t="s">
        <v>10954</v>
      </c>
      <c r="G887" s="19" t="s">
        <v>612</v>
      </c>
      <c r="H887" s="19" t="s">
        <v>12307</v>
      </c>
      <c r="I887" s="1">
        <v>40725</v>
      </c>
      <c r="J887" s="19">
        <v>19.989999999999998</v>
      </c>
      <c r="K887" s="19" t="s">
        <v>73</v>
      </c>
      <c r="L887" s="1">
        <v>40049</v>
      </c>
      <c r="M887" s="19" t="s">
        <v>13113</v>
      </c>
      <c r="N887" s="19" t="s">
        <v>16286</v>
      </c>
      <c r="O887" s="19" t="s">
        <v>12935</v>
      </c>
    </row>
    <row r="888" spans="1:15">
      <c r="A888" s="19">
        <v>60861</v>
      </c>
      <c r="B888" s="19" t="s">
        <v>10651</v>
      </c>
      <c r="C888" s="19" t="s">
        <v>16285</v>
      </c>
      <c r="D888" s="19" t="str">
        <f t="shared" si="13"/>
        <v>60861C</v>
      </c>
      <c r="E888" s="19" t="s">
        <v>12309</v>
      </c>
      <c r="F888" s="19" t="s">
        <v>12554</v>
      </c>
      <c r="G888" s="19" t="s">
        <v>612</v>
      </c>
      <c r="H888" s="19" t="s">
        <v>12307</v>
      </c>
      <c r="I888" s="1">
        <v>40544</v>
      </c>
      <c r="J888" s="19">
        <v>9</v>
      </c>
      <c r="K888" s="19" t="s">
        <v>73</v>
      </c>
      <c r="L888" s="1">
        <v>40051</v>
      </c>
      <c r="M888" s="19" t="s">
        <v>13113</v>
      </c>
      <c r="N888" s="19" t="s">
        <v>16281</v>
      </c>
      <c r="O888" s="19" t="s">
        <v>12935</v>
      </c>
    </row>
    <row r="889" spans="1:15">
      <c r="A889" s="19">
        <v>60862</v>
      </c>
      <c r="B889" s="19" t="s">
        <v>10651</v>
      </c>
      <c r="C889" s="19" t="s">
        <v>16284</v>
      </c>
      <c r="D889" s="19" t="str">
        <f t="shared" si="13"/>
        <v>60862C</v>
      </c>
      <c r="E889" s="19" t="s">
        <v>12309</v>
      </c>
      <c r="F889" s="19" t="s">
        <v>16283</v>
      </c>
      <c r="G889" s="19" t="s">
        <v>612</v>
      </c>
      <c r="H889" s="19" t="s">
        <v>12307</v>
      </c>
      <c r="I889" s="1">
        <v>40544</v>
      </c>
      <c r="J889" s="19">
        <v>17</v>
      </c>
      <c r="K889" s="19" t="s">
        <v>73</v>
      </c>
      <c r="L889" s="1">
        <v>40051</v>
      </c>
      <c r="M889" s="19" t="s">
        <v>13113</v>
      </c>
      <c r="N889" s="19" t="s">
        <v>16281</v>
      </c>
      <c r="O889" s="19" t="s">
        <v>12935</v>
      </c>
    </row>
    <row r="890" spans="1:15">
      <c r="A890" s="19">
        <v>60863</v>
      </c>
      <c r="B890" s="19" t="s">
        <v>10651</v>
      </c>
      <c r="C890" s="19" t="s">
        <v>16282</v>
      </c>
      <c r="D890" s="19" t="str">
        <f t="shared" si="13"/>
        <v>60863C</v>
      </c>
      <c r="E890" s="19" t="s">
        <v>12309</v>
      </c>
      <c r="F890" s="19" t="s">
        <v>10981</v>
      </c>
      <c r="G890" s="19" t="s">
        <v>612</v>
      </c>
      <c r="H890" s="19" t="s">
        <v>12307</v>
      </c>
      <c r="I890" s="1">
        <v>40544</v>
      </c>
      <c r="J890" s="19">
        <v>13</v>
      </c>
      <c r="K890" s="19" t="s">
        <v>73</v>
      </c>
      <c r="L890" s="1">
        <v>40051</v>
      </c>
      <c r="M890" s="19" t="s">
        <v>13113</v>
      </c>
      <c r="N890" s="19" t="s">
        <v>16281</v>
      </c>
      <c r="O890" s="19" t="s">
        <v>12935</v>
      </c>
    </row>
    <row r="891" spans="1:15">
      <c r="A891" s="19">
        <v>60864</v>
      </c>
      <c r="B891" s="19" t="s">
        <v>10651</v>
      </c>
      <c r="C891" s="19" t="s">
        <v>16280</v>
      </c>
      <c r="D891" s="19" t="str">
        <f t="shared" si="13"/>
        <v>60864C</v>
      </c>
      <c r="E891" s="19" t="s">
        <v>12309</v>
      </c>
      <c r="F891" s="19" t="s">
        <v>14433</v>
      </c>
      <c r="G891" s="19" t="s">
        <v>675</v>
      </c>
      <c r="H891" s="19" t="s">
        <v>12307</v>
      </c>
      <c r="I891" s="1">
        <v>42736</v>
      </c>
      <c r="J891" s="19">
        <v>125</v>
      </c>
      <c r="K891" s="19" t="s">
        <v>73</v>
      </c>
      <c r="L891" s="1">
        <v>40023</v>
      </c>
      <c r="M891" s="19" t="s">
        <v>13113</v>
      </c>
      <c r="N891" s="19" t="s">
        <v>16279</v>
      </c>
      <c r="O891" s="19" t="s">
        <v>12318</v>
      </c>
    </row>
    <row r="892" spans="1:15">
      <c r="A892" s="19">
        <v>60865</v>
      </c>
      <c r="B892" s="19" t="s">
        <v>11748</v>
      </c>
      <c r="C892" s="19" t="s">
        <v>9627</v>
      </c>
      <c r="D892" s="19" t="str">
        <f t="shared" si="13"/>
        <v>60865A</v>
      </c>
      <c r="E892" s="19" t="s">
        <v>12313</v>
      </c>
      <c r="F892" s="19" t="s">
        <v>10958</v>
      </c>
      <c r="G892" s="19" t="s">
        <v>675</v>
      </c>
      <c r="H892" s="19" t="s">
        <v>12307</v>
      </c>
      <c r="I892" s="1">
        <v>41583</v>
      </c>
      <c r="J892" s="19">
        <v>127</v>
      </c>
      <c r="K892" s="19" t="s">
        <v>73</v>
      </c>
      <c r="L892" s="1">
        <v>40023</v>
      </c>
      <c r="M892" s="19" t="s">
        <v>13113</v>
      </c>
      <c r="N892" s="19" t="s">
        <v>16278</v>
      </c>
      <c r="O892" s="19" t="s">
        <v>12318</v>
      </c>
    </row>
    <row r="893" spans="1:15">
      <c r="A893" s="19">
        <v>60866</v>
      </c>
      <c r="B893" s="19" t="s">
        <v>11748</v>
      </c>
      <c r="C893" s="19" t="s">
        <v>16277</v>
      </c>
      <c r="D893" s="19" t="str">
        <f t="shared" si="13"/>
        <v>60866A</v>
      </c>
      <c r="E893" s="19" t="s">
        <v>12313</v>
      </c>
      <c r="F893" s="19" t="s">
        <v>16276</v>
      </c>
      <c r="G893" s="19" t="s">
        <v>612</v>
      </c>
      <c r="H893" s="19" t="s">
        <v>12307</v>
      </c>
      <c r="I893" s="1">
        <v>40371</v>
      </c>
      <c r="J893" s="19">
        <v>13.8</v>
      </c>
      <c r="K893" s="19" t="s">
        <v>46</v>
      </c>
      <c r="L893" s="1">
        <v>40154</v>
      </c>
      <c r="M893" s="19" t="s">
        <v>16275</v>
      </c>
      <c r="N893" s="19" t="s">
        <v>4459</v>
      </c>
      <c r="O893" s="19" t="s">
        <v>12318</v>
      </c>
    </row>
    <row r="894" spans="1:15">
      <c r="A894" s="19">
        <v>60867</v>
      </c>
      <c r="B894" s="19" t="s">
        <v>10651</v>
      </c>
      <c r="C894" s="19" t="s">
        <v>16274</v>
      </c>
      <c r="D894" s="19" t="str">
        <f t="shared" si="13"/>
        <v>60867C</v>
      </c>
      <c r="E894" s="19" t="s">
        <v>12309</v>
      </c>
      <c r="F894" s="19" t="s">
        <v>16273</v>
      </c>
      <c r="G894" s="19" t="s">
        <v>719</v>
      </c>
      <c r="H894" s="19" t="s">
        <v>12307</v>
      </c>
      <c r="I894" s="1">
        <v>31048</v>
      </c>
      <c r="J894" s="19">
        <v>9.375</v>
      </c>
      <c r="K894" s="19" t="s">
        <v>0</v>
      </c>
      <c r="L894" s="1">
        <v>40051</v>
      </c>
      <c r="M894" s="19" t="s">
        <v>13113</v>
      </c>
      <c r="N894" s="19" t="s">
        <v>16270</v>
      </c>
      <c r="O894" s="19" t="s">
        <v>12935</v>
      </c>
    </row>
    <row r="895" spans="1:15">
      <c r="A895" s="19">
        <v>60868</v>
      </c>
      <c r="B895" s="19" t="s">
        <v>11748</v>
      </c>
      <c r="C895" s="19" t="s">
        <v>16272</v>
      </c>
      <c r="D895" s="19" t="str">
        <f t="shared" si="13"/>
        <v>60868A</v>
      </c>
      <c r="E895" s="19" t="s">
        <v>12313</v>
      </c>
      <c r="F895" s="19" t="s">
        <v>16271</v>
      </c>
      <c r="G895" s="19" t="s">
        <v>719</v>
      </c>
      <c r="H895" s="19" t="s">
        <v>12307</v>
      </c>
      <c r="I895" s="1">
        <v>31564</v>
      </c>
      <c r="J895" s="19">
        <v>9.375</v>
      </c>
      <c r="K895" s="19" t="s">
        <v>0</v>
      </c>
      <c r="L895" s="1">
        <v>40051</v>
      </c>
      <c r="M895" s="19" t="s">
        <v>13113</v>
      </c>
      <c r="N895" s="19" t="s">
        <v>16270</v>
      </c>
      <c r="O895" s="19" t="s">
        <v>12318</v>
      </c>
    </row>
    <row r="896" spans="1:15">
      <c r="A896" s="19">
        <v>60869</v>
      </c>
      <c r="B896" s="19" t="s">
        <v>10651</v>
      </c>
      <c r="C896" s="19" t="s">
        <v>16269</v>
      </c>
      <c r="D896" s="19" t="str">
        <f t="shared" si="13"/>
        <v>60869C</v>
      </c>
      <c r="E896" s="19" t="s">
        <v>12309</v>
      </c>
      <c r="F896" s="19" t="s">
        <v>15183</v>
      </c>
      <c r="G896" s="19" t="s">
        <v>612</v>
      </c>
      <c r="H896" s="19" t="s">
        <v>12307</v>
      </c>
      <c r="I896" s="1">
        <v>40664</v>
      </c>
      <c r="J896" s="19">
        <v>20</v>
      </c>
      <c r="K896" s="19" t="s">
        <v>73</v>
      </c>
      <c r="L896" s="1">
        <v>40052</v>
      </c>
      <c r="M896" s="19" t="s">
        <v>13113</v>
      </c>
      <c r="N896" s="19" t="s">
        <v>16268</v>
      </c>
      <c r="O896" s="19" t="s">
        <v>12935</v>
      </c>
    </row>
    <row r="897" spans="1:15">
      <c r="A897" s="19">
        <v>60870</v>
      </c>
      <c r="B897" s="19" t="s">
        <v>10651</v>
      </c>
      <c r="C897" s="19" t="s">
        <v>16267</v>
      </c>
      <c r="D897" s="19" t="str">
        <f t="shared" si="13"/>
        <v>60870C</v>
      </c>
      <c r="E897" s="19" t="s">
        <v>12309</v>
      </c>
      <c r="F897" s="19" t="s">
        <v>16266</v>
      </c>
      <c r="G897" s="19" t="s">
        <v>612</v>
      </c>
      <c r="H897" s="19" t="s">
        <v>12307</v>
      </c>
      <c r="I897" s="1">
        <v>40664</v>
      </c>
      <c r="J897" s="19">
        <v>20</v>
      </c>
      <c r="K897" s="19" t="s">
        <v>73</v>
      </c>
      <c r="L897" s="1">
        <v>40052</v>
      </c>
      <c r="M897" s="19" t="s">
        <v>13113</v>
      </c>
      <c r="N897" s="19" t="s">
        <v>16265</v>
      </c>
      <c r="O897" s="19" t="s">
        <v>12935</v>
      </c>
    </row>
    <row r="898" spans="1:15">
      <c r="A898" s="19">
        <v>60871</v>
      </c>
      <c r="B898" s="19" t="s">
        <v>10651</v>
      </c>
      <c r="C898" s="19" t="s">
        <v>16264</v>
      </c>
      <c r="D898" s="19" t="str">
        <f t="shared" ref="D898:D961" si="14">CONCATENATE(A898,B898)</f>
        <v>60871C</v>
      </c>
      <c r="E898" s="19" t="s">
        <v>12309</v>
      </c>
      <c r="F898" s="19" t="s">
        <v>10765</v>
      </c>
      <c r="G898" s="19" t="s">
        <v>612</v>
      </c>
      <c r="H898" s="19" t="s">
        <v>12307</v>
      </c>
      <c r="I898" s="1">
        <v>40969</v>
      </c>
      <c r="J898" s="19">
        <v>20</v>
      </c>
      <c r="K898" s="19" t="s">
        <v>73</v>
      </c>
      <c r="L898" s="1">
        <v>40052</v>
      </c>
      <c r="M898" s="19" t="s">
        <v>13113</v>
      </c>
      <c r="N898" s="19" t="s">
        <v>16262</v>
      </c>
      <c r="O898" s="19" t="s">
        <v>12577</v>
      </c>
    </row>
    <row r="899" spans="1:15">
      <c r="A899" s="19">
        <v>60872</v>
      </c>
      <c r="B899" s="19" t="s">
        <v>10651</v>
      </c>
      <c r="C899" s="19" t="s">
        <v>16263</v>
      </c>
      <c r="D899" s="19" t="str">
        <f t="shared" si="14"/>
        <v>60872C</v>
      </c>
      <c r="E899" s="19" t="s">
        <v>12309</v>
      </c>
      <c r="F899" s="19" t="s">
        <v>13374</v>
      </c>
      <c r="G899" s="19" t="s">
        <v>612</v>
      </c>
      <c r="H899" s="19" t="s">
        <v>12307</v>
      </c>
      <c r="I899" s="1">
        <v>40969</v>
      </c>
      <c r="J899" s="19">
        <v>20</v>
      </c>
      <c r="K899" s="19" t="s">
        <v>73</v>
      </c>
      <c r="L899" s="1">
        <v>40052</v>
      </c>
      <c r="M899" s="19" t="s">
        <v>13113</v>
      </c>
      <c r="N899" s="19" t="s">
        <v>16262</v>
      </c>
      <c r="O899" s="19" t="s">
        <v>12577</v>
      </c>
    </row>
    <row r="900" spans="1:15">
      <c r="A900" s="19">
        <v>60873</v>
      </c>
      <c r="B900" s="19" t="s">
        <v>10651</v>
      </c>
      <c r="C900" s="19" t="s">
        <v>16261</v>
      </c>
      <c r="D900" s="19" t="str">
        <f t="shared" si="14"/>
        <v>60873C</v>
      </c>
      <c r="E900" s="19" t="s">
        <v>12309</v>
      </c>
      <c r="F900" s="19" t="s">
        <v>10746</v>
      </c>
      <c r="G900" s="19" t="s">
        <v>612</v>
      </c>
      <c r="H900" s="19" t="s">
        <v>12307</v>
      </c>
      <c r="I900" s="1">
        <v>41365</v>
      </c>
      <c r="J900" s="19">
        <v>58</v>
      </c>
      <c r="K900" s="19" t="s">
        <v>0</v>
      </c>
      <c r="L900" s="1">
        <v>40052</v>
      </c>
      <c r="M900" s="19" t="s">
        <v>13113</v>
      </c>
      <c r="N900" s="19" t="s">
        <v>16260</v>
      </c>
      <c r="O900" s="19" t="s">
        <v>12935</v>
      </c>
    </row>
    <row r="901" spans="1:15">
      <c r="A901" s="19">
        <v>60874</v>
      </c>
      <c r="B901" s="19" t="s">
        <v>11748</v>
      </c>
      <c r="C901" s="19" t="s">
        <v>16259</v>
      </c>
      <c r="D901" s="19" t="str">
        <f t="shared" si="14"/>
        <v>60874A</v>
      </c>
      <c r="E901" s="19" t="s">
        <v>12313</v>
      </c>
      <c r="F901" s="19" t="s">
        <v>16258</v>
      </c>
      <c r="G901" s="19" t="s">
        <v>14458</v>
      </c>
      <c r="H901" s="19" t="s">
        <v>12307</v>
      </c>
      <c r="I901" s="1">
        <v>41144</v>
      </c>
      <c r="J901" s="19">
        <v>189</v>
      </c>
      <c r="K901" s="19" t="s">
        <v>4</v>
      </c>
      <c r="L901" s="1">
        <v>41152</v>
      </c>
      <c r="M901" s="19" t="s">
        <v>16257</v>
      </c>
      <c r="N901" s="19" t="s">
        <v>16257</v>
      </c>
      <c r="O901" s="19" t="s">
        <v>12318</v>
      </c>
    </row>
    <row r="902" spans="1:15">
      <c r="A902" s="19">
        <v>60875</v>
      </c>
      <c r="B902" s="19" t="s">
        <v>11748</v>
      </c>
      <c r="C902" s="19" t="s">
        <v>5760</v>
      </c>
      <c r="D902" s="19" t="str">
        <f t="shared" si="14"/>
        <v>60875A</v>
      </c>
      <c r="E902" s="19" t="s">
        <v>12313</v>
      </c>
      <c r="F902" s="19" t="s">
        <v>13284</v>
      </c>
      <c r="G902" s="19" t="s">
        <v>675</v>
      </c>
      <c r="H902" s="19" t="s">
        <v>12307</v>
      </c>
      <c r="I902" s="1">
        <v>41341</v>
      </c>
      <c r="J902" s="19">
        <v>170</v>
      </c>
      <c r="K902" s="19" t="s">
        <v>73</v>
      </c>
      <c r="L902" s="1">
        <v>40053</v>
      </c>
      <c r="M902" s="19" t="s">
        <v>12983</v>
      </c>
      <c r="N902" s="19" t="s">
        <v>16256</v>
      </c>
      <c r="O902" s="19" t="s">
        <v>12318</v>
      </c>
    </row>
    <row r="903" spans="1:15">
      <c r="A903" s="19">
        <v>60876</v>
      </c>
      <c r="B903" s="19" t="s">
        <v>10651</v>
      </c>
      <c r="C903" s="19" t="s">
        <v>16255</v>
      </c>
      <c r="D903" s="19" t="str">
        <f t="shared" si="14"/>
        <v>60876C</v>
      </c>
      <c r="E903" s="19" t="s">
        <v>12309</v>
      </c>
      <c r="F903" s="19" t="s">
        <v>13345</v>
      </c>
      <c r="G903" s="19" t="s">
        <v>612</v>
      </c>
      <c r="H903" s="19" t="s">
        <v>12307</v>
      </c>
      <c r="I903" s="1">
        <v>41455</v>
      </c>
      <c r="J903" s="19">
        <v>250</v>
      </c>
      <c r="K903" s="19" t="s">
        <v>13550</v>
      </c>
      <c r="L903" s="1">
        <v>40056</v>
      </c>
      <c r="M903" s="19" t="s">
        <v>13113</v>
      </c>
      <c r="N903" s="19" t="s">
        <v>16254</v>
      </c>
      <c r="O903" s="19" t="s">
        <v>12935</v>
      </c>
    </row>
    <row r="904" spans="1:15">
      <c r="A904" s="19">
        <v>60877</v>
      </c>
      <c r="B904" s="19" t="s">
        <v>10651</v>
      </c>
      <c r="C904" s="19" t="s">
        <v>16253</v>
      </c>
      <c r="D904" s="19" t="str">
        <f t="shared" si="14"/>
        <v>60877C</v>
      </c>
      <c r="E904" s="19" t="s">
        <v>12309</v>
      </c>
      <c r="F904" s="19" t="s">
        <v>16168</v>
      </c>
      <c r="G904" s="19" t="s">
        <v>612</v>
      </c>
      <c r="H904" s="19" t="s">
        <v>12307</v>
      </c>
      <c r="I904" s="1">
        <v>41455</v>
      </c>
      <c r="J904" s="19">
        <v>500</v>
      </c>
      <c r="K904" s="19" t="s">
        <v>13550</v>
      </c>
      <c r="L904" s="1">
        <v>40056</v>
      </c>
      <c r="M904" s="19" t="s">
        <v>13113</v>
      </c>
      <c r="N904" s="19" t="s">
        <v>16252</v>
      </c>
      <c r="O904" s="19" t="s">
        <v>12935</v>
      </c>
    </row>
    <row r="905" spans="1:15">
      <c r="A905" s="19">
        <v>60878</v>
      </c>
      <c r="B905" s="19" t="s">
        <v>11748</v>
      </c>
      <c r="C905" s="19" t="s">
        <v>16251</v>
      </c>
      <c r="D905" s="19" t="str">
        <f t="shared" si="14"/>
        <v>60878A</v>
      </c>
      <c r="E905" s="19" t="s">
        <v>12313</v>
      </c>
      <c r="F905" s="19" t="s">
        <v>10944</v>
      </c>
      <c r="G905" s="19" t="s">
        <v>612</v>
      </c>
      <c r="H905" s="19" t="s">
        <v>12307</v>
      </c>
      <c r="I905" s="1">
        <v>42438</v>
      </c>
      <c r="J905" s="19">
        <v>110</v>
      </c>
      <c r="K905" s="19" t="s">
        <v>73</v>
      </c>
      <c r="L905" s="1">
        <v>40056</v>
      </c>
      <c r="M905" s="19" t="s">
        <v>13392</v>
      </c>
      <c r="N905" s="19" t="s">
        <v>16251</v>
      </c>
      <c r="O905" s="19" t="s">
        <v>12318</v>
      </c>
    </row>
    <row r="906" spans="1:15">
      <c r="A906" s="19">
        <v>60879</v>
      </c>
      <c r="B906" s="19" t="s">
        <v>11748</v>
      </c>
      <c r="C906" s="19" t="s">
        <v>1578</v>
      </c>
      <c r="D906" s="19" t="str">
        <f t="shared" si="14"/>
        <v>60879A</v>
      </c>
      <c r="E906" s="19" t="s">
        <v>12313</v>
      </c>
      <c r="F906" s="19" t="s">
        <v>11023</v>
      </c>
      <c r="G906" s="19" t="s">
        <v>612</v>
      </c>
      <c r="H906" s="19" t="s">
        <v>12307</v>
      </c>
      <c r="I906" s="1">
        <v>40603</v>
      </c>
      <c r="J906" s="19">
        <v>1</v>
      </c>
      <c r="K906" s="19" t="s">
        <v>73</v>
      </c>
      <c r="L906" s="1">
        <v>40065</v>
      </c>
      <c r="M906" s="19" t="s">
        <v>14547</v>
      </c>
      <c r="N906" s="19" t="s">
        <v>5064</v>
      </c>
      <c r="O906" s="19" t="s">
        <v>12318</v>
      </c>
    </row>
    <row r="907" spans="1:15">
      <c r="A907" s="19">
        <v>60880</v>
      </c>
      <c r="B907" s="19" t="s">
        <v>10651</v>
      </c>
      <c r="C907" s="19" t="s">
        <v>16250</v>
      </c>
      <c r="D907" s="19" t="str">
        <f t="shared" si="14"/>
        <v>60880C</v>
      </c>
      <c r="E907" s="19" t="s">
        <v>12309</v>
      </c>
      <c r="F907" s="19" t="s">
        <v>16249</v>
      </c>
      <c r="G907" s="19" t="s">
        <v>612</v>
      </c>
      <c r="H907" s="19" t="s">
        <v>12307</v>
      </c>
      <c r="I907" s="1">
        <v>42705</v>
      </c>
      <c r="J907" s="19">
        <v>70</v>
      </c>
      <c r="K907" s="19" t="s">
        <v>4</v>
      </c>
      <c r="L907" s="1">
        <v>40065</v>
      </c>
      <c r="M907" s="19" t="s">
        <v>13113</v>
      </c>
      <c r="N907" s="19" t="s">
        <v>16248</v>
      </c>
      <c r="O907" s="19" t="s">
        <v>12935</v>
      </c>
    </row>
    <row r="908" spans="1:15">
      <c r="A908" s="19">
        <v>60881</v>
      </c>
      <c r="B908" s="19" t="s">
        <v>11748</v>
      </c>
      <c r="C908" s="19" t="s">
        <v>5385</v>
      </c>
      <c r="D908" s="19" t="str">
        <f t="shared" si="14"/>
        <v>60881A</v>
      </c>
      <c r="E908" s="19" t="s">
        <v>12313</v>
      </c>
      <c r="F908" s="19" t="s">
        <v>10701</v>
      </c>
      <c r="G908" s="19" t="s">
        <v>612</v>
      </c>
      <c r="H908" s="19" t="s">
        <v>12307</v>
      </c>
      <c r="I908" s="1">
        <v>38163</v>
      </c>
      <c r="J908" s="19">
        <v>0.04</v>
      </c>
      <c r="K908" s="19" t="s">
        <v>73</v>
      </c>
      <c r="L908" s="1">
        <v>40070</v>
      </c>
      <c r="M908" s="19" t="s">
        <v>12733</v>
      </c>
      <c r="N908" s="19" t="s">
        <v>12733</v>
      </c>
      <c r="O908" s="19" t="s">
        <v>12318</v>
      </c>
    </row>
    <row r="909" spans="1:15">
      <c r="A909" s="19">
        <v>60882</v>
      </c>
      <c r="B909" s="19" t="s">
        <v>11748</v>
      </c>
      <c r="C909" s="19" t="s">
        <v>16247</v>
      </c>
      <c r="D909" s="19" t="str">
        <f t="shared" si="14"/>
        <v>60882A</v>
      </c>
      <c r="E909" s="19" t="s">
        <v>12313</v>
      </c>
      <c r="F909" s="19" t="s">
        <v>16246</v>
      </c>
      <c r="G909" s="19" t="s">
        <v>612</v>
      </c>
      <c r="H909" s="19" t="s">
        <v>12307</v>
      </c>
      <c r="I909" s="1">
        <v>39287</v>
      </c>
      <c r="J909" s="19">
        <v>0.05</v>
      </c>
      <c r="K909" s="19" t="s">
        <v>73</v>
      </c>
      <c r="L909" s="1">
        <v>40070</v>
      </c>
      <c r="M909" s="19" t="s">
        <v>12733</v>
      </c>
      <c r="N909" s="19" t="s">
        <v>12733</v>
      </c>
      <c r="O909" s="19" t="s">
        <v>12318</v>
      </c>
    </row>
    <row r="910" spans="1:15">
      <c r="A910" s="19">
        <v>60883</v>
      </c>
      <c r="B910" s="19" t="s">
        <v>11748</v>
      </c>
      <c r="C910" s="19" t="s">
        <v>16245</v>
      </c>
      <c r="D910" s="19" t="str">
        <f t="shared" si="14"/>
        <v>60883A</v>
      </c>
      <c r="E910" s="19" t="s">
        <v>12313</v>
      </c>
      <c r="F910" s="19" t="s">
        <v>4987</v>
      </c>
      <c r="G910" s="19" t="s">
        <v>612</v>
      </c>
      <c r="H910" s="19" t="s">
        <v>12307</v>
      </c>
      <c r="I910" s="1">
        <v>39420</v>
      </c>
      <c r="J910" s="19">
        <v>0.10199999999999999</v>
      </c>
      <c r="K910" s="19" t="s">
        <v>73</v>
      </c>
      <c r="L910" s="1">
        <v>40070</v>
      </c>
      <c r="M910" s="19" t="s">
        <v>12733</v>
      </c>
      <c r="N910" s="19" t="s">
        <v>12733</v>
      </c>
      <c r="O910" s="19" t="s">
        <v>12318</v>
      </c>
    </row>
    <row r="911" spans="1:15">
      <c r="A911" s="19">
        <v>60884</v>
      </c>
      <c r="B911" s="19" t="s">
        <v>11748</v>
      </c>
      <c r="C911" s="19" t="s">
        <v>16244</v>
      </c>
      <c r="D911" s="19" t="str">
        <f t="shared" si="14"/>
        <v>60884A</v>
      </c>
      <c r="E911" s="19" t="s">
        <v>12313</v>
      </c>
      <c r="F911" s="19" t="s">
        <v>11463</v>
      </c>
      <c r="G911" s="19" t="s">
        <v>612</v>
      </c>
      <c r="H911" s="19" t="s">
        <v>12307</v>
      </c>
      <c r="I911" s="1">
        <v>39506</v>
      </c>
      <c r="J911" s="19">
        <v>0.08</v>
      </c>
      <c r="K911" s="19" t="s">
        <v>73</v>
      </c>
      <c r="L911" s="1">
        <v>40070</v>
      </c>
      <c r="M911" s="19" t="s">
        <v>12733</v>
      </c>
      <c r="N911" s="19" t="s">
        <v>12733</v>
      </c>
      <c r="O911" s="19" t="s">
        <v>12318</v>
      </c>
    </row>
    <row r="912" spans="1:15">
      <c r="A912" s="19">
        <v>60885</v>
      </c>
      <c r="B912" s="19" t="s">
        <v>10651</v>
      </c>
      <c r="C912" s="19" t="s">
        <v>16243</v>
      </c>
      <c r="D912" s="19" t="str">
        <f t="shared" si="14"/>
        <v>60885C</v>
      </c>
      <c r="E912" s="19" t="s">
        <v>12309</v>
      </c>
      <c r="F912" s="19" t="s">
        <v>10767</v>
      </c>
      <c r="G912" s="19" t="s">
        <v>612</v>
      </c>
      <c r="H912" s="19" t="s">
        <v>12307</v>
      </c>
      <c r="I912" s="1">
        <v>40451</v>
      </c>
      <c r="J912" s="19">
        <v>10</v>
      </c>
      <c r="K912" s="19" t="s">
        <v>73</v>
      </c>
      <c r="L912" s="1">
        <v>40071</v>
      </c>
      <c r="M912" s="19" t="s">
        <v>13113</v>
      </c>
      <c r="N912" s="19" t="s">
        <v>16242</v>
      </c>
      <c r="O912" s="19" t="s">
        <v>12935</v>
      </c>
    </row>
    <row r="913" spans="1:15">
      <c r="A913" s="19">
        <v>60886</v>
      </c>
      <c r="B913" s="19" t="s">
        <v>11748</v>
      </c>
      <c r="C913" s="19" t="s">
        <v>16241</v>
      </c>
      <c r="D913" s="19" t="str">
        <f t="shared" si="14"/>
        <v>60886A</v>
      </c>
      <c r="E913" s="19" t="s">
        <v>12313</v>
      </c>
      <c r="F913" s="19" t="s">
        <v>10842</v>
      </c>
      <c r="G913" s="19" t="s">
        <v>612</v>
      </c>
      <c r="H913" s="19" t="s">
        <v>12307</v>
      </c>
      <c r="I913" s="1">
        <v>41354</v>
      </c>
      <c r="J913" s="19">
        <v>0.6</v>
      </c>
      <c r="K913" s="19" t="s">
        <v>46</v>
      </c>
      <c r="L913" s="1">
        <v>40078</v>
      </c>
      <c r="M913" s="19" t="s">
        <v>10573</v>
      </c>
      <c r="N913" s="19" t="s">
        <v>16241</v>
      </c>
      <c r="O913" s="19" t="s">
        <v>12318</v>
      </c>
    </row>
    <row r="914" spans="1:15">
      <c r="A914" s="19">
        <v>60887</v>
      </c>
      <c r="B914" s="19" t="s">
        <v>10651</v>
      </c>
      <c r="C914" s="19" t="s">
        <v>16240</v>
      </c>
      <c r="D914" s="19" t="str">
        <f t="shared" si="14"/>
        <v>60887C</v>
      </c>
      <c r="E914" s="19" t="s">
        <v>12309</v>
      </c>
      <c r="F914" s="19" t="s">
        <v>10687</v>
      </c>
      <c r="G914" s="19" t="s">
        <v>612</v>
      </c>
      <c r="H914" s="19" t="s">
        <v>12307</v>
      </c>
      <c r="I914" s="1">
        <v>41274</v>
      </c>
      <c r="J914" s="19">
        <v>19.899999999999999</v>
      </c>
      <c r="K914" s="19" t="s">
        <v>73</v>
      </c>
      <c r="L914" s="1">
        <v>40077</v>
      </c>
      <c r="M914" s="19" t="s">
        <v>13113</v>
      </c>
      <c r="N914" s="19" t="s">
        <v>12715</v>
      </c>
      <c r="O914" s="19" t="s">
        <v>12577</v>
      </c>
    </row>
    <row r="915" spans="1:15">
      <c r="A915" s="19">
        <v>60888</v>
      </c>
      <c r="B915" s="19" t="s">
        <v>10651</v>
      </c>
      <c r="C915" s="19" t="s">
        <v>16239</v>
      </c>
      <c r="D915" s="19" t="str">
        <f t="shared" si="14"/>
        <v>60888C</v>
      </c>
      <c r="E915" s="19" t="s">
        <v>12309</v>
      </c>
      <c r="F915" s="19" t="s">
        <v>10687</v>
      </c>
      <c r="G915" s="19" t="s">
        <v>612</v>
      </c>
      <c r="H915" s="19" t="s">
        <v>12307</v>
      </c>
      <c r="I915" s="1">
        <v>41274</v>
      </c>
      <c r="J915" s="19">
        <v>19.899999999999999</v>
      </c>
      <c r="K915" s="19" t="s">
        <v>73</v>
      </c>
      <c r="L915" s="1">
        <v>40077</v>
      </c>
      <c r="M915" s="19" t="s">
        <v>13113</v>
      </c>
      <c r="N915" s="19" t="s">
        <v>12715</v>
      </c>
      <c r="O915" s="19" t="s">
        <v>12577</v>
      </c>
    </row>
    <row r="916" spans="1:15">
      <c r="A916" s="19">
        <v>60889</v>
      </c>
      <c r="B916" s="19" t="s">
        <v>10651</v>
      </c>
      <c r="C916" s="19" t="s">
        <v>16238</v>
      </c>
      <c r="D916" s="19" t="str">
        <f t="shared" si="14"/>
        <v>60889C</v>
      </c>
      <c r="E916" s="19" t="s">
        <v>12309</v>
      </c>
      <c r="F916" s="19" t="s">
        <v>10687</v>
      </c>
      <c r="G916" s="19" t="s">
        <v>612</v>
      </c>
      <c r="H916" s="19" t="s">
        <v>12307</v>
      </c>
      <c r="I916" s="1">
        <v>41274</v>
      </c>
      <c r="J916" s="19">
        <v>60</v>
      </c>
      <c r="K916" s="19" t="s">
        <v>73</v>
      </c>
      <c r="L916" s="1">
        <v>40081</v>
      </c>
      <c r="M916" s="19" t="s">
        <v>13113</v>
      </c>
      <c r="N916" s="19" t="s">
        <v>16237</v>
      </c>
      <c r="O916" s="19" t="s">
        <v>12577</v>
      </c>
    </row>
    <row r="917" spans="1:15">
      <c r="A917" s="19">
        <v>60890</v>
      </c>
      <c r="B917" s="19" t="s">
        <v>11748</v>
      </c>
      <c r="C917" s="19" t="s">
        <v>16236</v>
      </c>
      <c r="D917" s="19" t="str">
        <f t="shared" si="14"/>
        <v>60890A</v>
      </c>
      <c r="E917" s="19" t="s">
        <v>12313</v>
      </c>
      <c r="F917" s="19" t="s">
        <v>16235</v>
      </c>
      <c r="G917" s="19" t="s">
        <v>719</v>
      </c>
      <c r="H917" s="19" t="s">
        <v>12307</v>
      </c>
      <c r="I917" s="1">
        <v>40235</v>
      </c>
      <c r="J917" s="19">
        <v>98.7</v>
      </c>
      <c r="K917" s="19" t="s">
        <v>4</v>
      </c>
      <c r="L917" s="1">
        <v>40085</v>
      </c>
      <c r="M917" s="19" t="s">
        <v>12586</v>
      </c>
      <c r="N917" s="19" t="s">
        <v>16234</v>
      </c>
      <c r="O917" s="19" t="s">
        <v>12318</v>
      </c>
    </row>
    <row r="918" spans="1:15">
      <c r="A918" s="19">
        <v>60891</v>
      </c>
      <c r="B918" s="19" t="s">
        <v>10651</v>
      </c>
      <c r="C918" s="19" t="s">
        <v>16233</v>
      </c>
      <c r="D918" s="19" t="str">
        <f t="shared" si="14"/>
        <v>60891C</v>
      </c>
      <c r="E918" s="19" t="s">
        <v>12309</v>
      </c>
      <c r="F918" s="19" t="s">
        <v>16232</v>
      </c>
      <c r="G918" s="19" t="s">
        <v>719</v>
      </c>
      <c r="H918" s="19" t="s">
        <v>12307</v>
      </c>
      <c r="I918" s="1">
        <v>42736</v>
      </c>
      <c r="J918" s="19">
        <v>165</v>
      </c>
      <c r="K918" s="19" t="s">
        <v>4</v>
      </c>
      <c r="L918" s="1">
        <v>40091</v>
      </c>
      <c r="M918" s="19" t="s">
        <v>16231</v>
      </c>
      <c r="N918" s="19" t="s">
        <v>16230</v>
      </c>
      <c r="O918" s="19" t="s">
        <v>12318</v>
      </c>
    </row>
    <row r="919" spans="1:15">
      <c r="A919" s="19">
        <v>60892</v>
      </c>
      <c r="B919" s="19" t="s">
        <v>11748</v>
      </c>
      <c r="C919" s="19" t="s">
        <v>16229</v>
      </c>
      <c r="D919" s="19" t="str">
        <f t="shared" si="14"/>
        <v>60892A</v>
      </c>
      <c r="E919" s="19" t="s">
        <v>12313</v>
      </c>
      <c r="F919" s="19" t="s">
        <v>45</v>
      </c>
      <c r="G919" s="19" t="s">
        <v>612</v>
      </c>
      <c r="H919" s="19" t="s">
        <v>12307</v>
      </c>
      <c r="I919" s="1">
        <v>19694</v>
      </c>
      <c r="J919" s="19">
        <v>108</v>
      </c>
      <c r="K919" s="19" t="s">
        <v>46</v>
      </c>
      <c r="L919" s="1">
        <v>40084</v>
      </c>
      <c r="M919" s="19" t="s">
        <v>13987</v>
      </c>
      <c r="N919" s="19" t="s">
        <v>14710</v>
      </c>
      <c r="O919" s="19" t="s">
        <v>12318</v>
      </c>
    </row>
    <row r="920" spans="1:15">
      <c r="A920" s="19">
        <v>60893</v>
      </c>
      <c r="B920" s="19" t="s">
        <v>10651</v>
      </c>
      <c r="C920" s="19" t="s">
        <v>16228</v>
      </c>
      <c r="D920" s="19" t="str">
        <f t="shared" si="14"/>
        <v>60893C</v>
      </c>
      <c r="E920" s="19" t="s">
        <v>12309</v>
      </c>
      <c r="F920" s="19" t="s">
        <v>16227</v>
      </c>
      <c r="G920" s="19" t="s">
        <v>612</v>
      </c>
      <c r="H920" s="19" t="s">
        <v>12307</v>
      </c>
      <c r="I920" s="1">
        <v>40969</v>
      </c>
      <c r="J920" s="19">
        <v>39</v>
      </c>
      <c r="K920" s="19" t="s">
        <v>3</v>
      </c>
      <c r="L920" s="1">
        <v>40091</v>
      </c>
      <c r="M920" s="19" t="s">
        <v>13113</v>
      </c>
      <c r="N920" s="19" t="s">
        <v>16226</v>
      </c>
      <c r="O920" s="19" t="s">
        <v>12935</v>
      </c>
    </row>
    <row r="921" spans="1:15">
      <c r="A921" s="19">
        <v>60894</v>
      </c>
      <c r="B921" s="19" t="s">
        <v>11748</v>
      </c>
      <c r="C921" s="19" t="s">
        <v>16225</v>
      </c>
      <c r="D921" s="19" t="str">
        <f t="shared" si="14"/>
        <v>60894A</v>
      </c>
      <c r="E921" s="19" t="s">
        <v>12313</v>
      </c>
      <c r="F921" s="19" t="s">
        <v>11022</v>
      </c>
      <c r="G921" s="19" t="s">
        <v>675</v>
      </c>
      <c r="H921" s="19" t="s">
        <v>12307</v>
      </c>
      <c r="I921" s="1">
        <v>41813</v>
      </c>
      <c r="J921" s="19">
        <v>315</v>
      </c>
      <c r="K921" s="19" t="s">
        <v>73</v>
      </c>
      <c r="L921" s="1">
        <v>40101</v>
      </c>
      <c r="M921" s="19" t="s">
        <v>4698</v>
      </c>
      <c r="N921" s="19" t="s">
        <v>16224</v>
      </c>
      <c r="O921" s="19" t="s">
        <v>12318</v>
      </c>
    </row>
    <row r="922" spans="1:15">
      <c r="A922" s="19">
        <v>60895</v>
      </c>
      <c r="B922" s="19" t="s">
        <v>11748</v>
      </c>
      <c r="C922" s="19" t="s">
        <v>16223</v>
      </c>
      <c r="D922" s="19" t="str">
        <f t="shared" si="14"/>
        <v>60895A</v>
      </c>
      <c r="E922" s="19" t="s">
        <v>12313</v>
      </c>
      <c r="F922" s="19" t="s">
        <v>11222</v>
      </c>
      <c r="G922" s="19" t="s">
        <v>612</v>
      </c>
      <c r="H922" s="19" t="s">
        <v>12307</v>
      </c>
      <c r="I922" s="1">
        <v>41214</v>
      </c>
      <c r="J922" s="19">
        <v>34</v>
      </c>
      <c r="K922" s="19" t="s">
        <v>46</v>
      </c>
      <c r="L922" s="1">
        <v>40098</v>
      </c>
      <c r="M922" s="19" t="s">
        <v>16222</v>
      </c>
      <c r="N922" s="19" t="s">
        <v>16222</v>
      </c>
      <c r="O922" s="19" t="s">
        <v>12318</v>
      </c>
    </row>
    <row r="923" spans="1:15">
      <c r="A923" s="19">
        <v>60896</v>
      </c>
      <c r="B923" s="19" t="s">
        <v>11748</v>
      </c>
      <c r="C923" s="19" t="s">
        <v>8729</v>
      </c>
      <c r="D923" s="19" t="str">
        <f t="shared" si="14"/>
        <v>60896A</v>
      </c>
      <c r="E923" s="19" t="s">
        <v>12313</v>
      </c>
      <c r="F923" s="19" t="s">
        <v>5781</v>
      </c>
      <c r="G923" s="19" t="s">
        <v>1367</v>
      </c>
      <c r="H923" s="19" t="s">
        <v>12307</v>
      </c>
      <c r="I923" s="1">
        <v>40085</v>
      </c>
      <c r="J923" s="19">
        <v>28.5</v>
      </c>
      <c r="K923" s="19" t="s">
        <v>4</v>
      </c>
      <c r="L923" s="1">
        <v>40098</v>
      </c>
      <c r="M923" s="19" t="s">
        <v>43</v>
      </c>
      <c r="N923" s="19" t="s">
        <v>43</v>
      </c>
      <c r="O923" s="19" t="s">
        <v>12318</v>
      </c>
    </row>
    <row r="924" spans="1:15">
      <c r="A924" s="19">
        <v>60897</v>
      </c>
      <c r="B924" s="19" t="s">
        <v>11748</v>
      </c>
      <c r="C924" s="19" t="s">
        <v>16221</v>
      </c>
      <c r="D924" s="19" t="str">
        <f t="shared" si="14"/>
        <v>60897A</v>
      </c>
      <c r="E924" s="19" t="s">
        <v>12313</v>
      </c>
      <c r="F924" s="19" t="s">
        <v>16218</v>
      </c>
      <c r="G924" s="19" t="s">
        <v>4309</v>
      </c>
      <c r="H924" s="19" t="s">
        <v>12307</v>
      </c>
      <c r="I924" s="1">
        <v>40085</v>
      </c>
      <c r="J924" s="19">
        <v>22.5</v>
      </c>
      <c r="K924" s="19" t="s">
        <v>4</v>
      </c>
      <c r="L924" s="1">
        <v>40100</v>
      </c>
      <c r="M924" s="19" t="s">
        <v>13750</v>
      </c>
      <c r="N924" s="19" t="s">
        <v>16220</v>
      </c>
      <c r="O924" s="19" t="s">
        <v>12318</v>
      </c>
    </row>
    <row r="925" spans="1:15">
      <c r="A925" s="19">
        <v>60898</v>
      </c>
      <c r="B925" s="19" t="s">
        <v>11748</v>
      </c>
      <c r="C925" s="19" t="s">
        <v>16219</v>
      </c>
      <c r="D925" s="19" t="str">
        <f t="shared" si="14"/>
        <v>60898A</v>
      </c>
      <c r="E925" s="19" t="s">
        <v>12313</v>
      </c>
      <c r="F925" s="19" t="s">
        <v>16218</v>
      </c>
      <c r="G925" s="19" t="s">
        <v>4309</v>
      </c>
      <c r="H925" s="19" t="s">
        <v>12307</v>
      </c>
      <c r="I925" s="1">
        <v>40050</v>
      </c>
      <c r="J925" s="19">
        <v>151.80000000000001</v>
      </c>
      <c r="K925" s="19" t="s">
        <v>4</v>
      </c>
      <c r="L925" s="1">
        <v>40093</v>
      </c>
      <c r="M925" s="19" t="s">
        <v>13750</v>
      </c>
      <c r="N925" s="19" t="s">
        <v>16217</v>
      </c>
      <c r="O925" s="19" t="s">
        <v>12318</v>
      </c>
    </row>
    <row r="926" spans="1:15">
      <c r="A926" s="19">
        <v>60899</v>
      </c>
      <c r="B926" s="19" t="s">
        <v>11748</v>
      </c>
      <c r="C926" s="19" t="s">
        <v>562</v>
      </c>
      <c r="D926" s="19" t="str">
        <f t="shared" si="14"/>
        <v>60899A</v>
      </c>
      <c r="E926" s="19" t="s">
        <v>12313</v>
      </c>
      <c r="F926" s="19" t="s">
        <v>5781</v>
      </c>
      <c r="G926" s="19" t="s">
        <v>1367</v>
      </c>
      <c r="H926" s="19" t="s">
        <v>12307</v>
      </c>
      <c r="I926" s="1">
        <v>40069</v>
      </c>
      <c r="J926" s="19">
        <v>99</v>
      </c>
      <c r="K926" s="19" t="s">
        <v>4</v>
      </c>
      <c r="L926" s="1">
        <v>40084</v>
      </c>
      <c r="M926" s="19" t="s">
        <v>43</v>
      </c>
      <c r="N926" s="19" t="s">
        <v>43</v>
      </c>
      <c r="O926" s="19" t="s">
        <v>12318</v>
      </c>
    </row>
    <row r="927" spans="1:15">
      <c r="A927" s="19">
        <v>60900</v>
      </c>
      <c r="B927" s="19" t="s">
        <v>11748</v>
      </c>
      <c r="C927" s="19" t="s">
        <v>5410</v>
      </c>
      <c r="D927" s="19" t="str">
        <f t="shared" si="14"/>
        <v>60900A</v>
      </c>
      <c r="E927" s="19" t="s">
        <v>12313</v>
      </c>
      <c r="F927" s="19" t="s">
        <v>11167</v>
      </c>
      <c r="G927" s="19" t="s">
        <v>612</v>
      </c>
      <c r="H927" s="19" t="s">
        <v>12307</v>
      </c>
      <c r="I927" s="1">
        <v>31199</v>
      </c>
      <c r="J927" s="19">
        <v>4.8</v>
      </c>
      <c r="K927" s="19" t="s">
        <v>13196</v>
      </c>
      <c r="L927" s="1">
        <v>40109</v>
      </c>
      <c r="M927" s="19" t="s">
        <v>13113</v>
      </c>
      <c r="N927" s="19" t="s">
        <v>16216</v>
      </c>
      <c r="O927" s="19" t="s">
        <v>12318</v>
      </c>
    </row>
    <row r="928" spans="1:15">
      <c r="A928" s="19">
        <v>60901</v>
      </c>
      <c r="B928" s="19" t="s">
        <v>11748</v>
      </c>
      <c r="C928" s="19" t="s">
        <v>16215</v>
      </c>
      <c r="D928" s="19" t="str">
        <f t="shared" si="14"/>
        <v>60901A</v>
      </c>
      <c r="E928" s="19" t="s">
        <v>12313</v>
      </c>
      <c r="F928" s="19" t="s">
        <v>11052</v>
      </c>
      <c r="G928" s="19" t="s">
        <v>612</v>
      </c>
      <c r="H928" s="19" t="s">
        <v>12307</v>
      </c>
      <c r="I928" s="1">
        <v>37040</v>
      </c>
      <c r="J928" s="19">
        <v>29.7</v>
      </c>
      <c r="K928" s="19" t="s">
        <v>12609</v>
      </c>
      <c r="L928" s="1">
        <v>40108</v>
      </c>
      <c r="M928" s="19" t="s">
        <v>12608</v>
      </c>
      <c r="N928" s="19" t="s">
        <v>16214</v>
      </c>
      <c r="O928" s="19" t="s">
        <v>12318</v>
      </c>
    </row>
    <row r="929" spans="1:15">
      <c r="A929" s="19">
        <v>60902</v>
      </c>
      <c r="B929" s="19" t="s">
        <v>10651</v>
      </c>
      <c r="C929" s="19" t="s">
        <v>16213</v>
      </c>
      <c r="D929" s="19" t="str">
        <f t="shared" si="14"/>
        <v>60902C</v>
      </c>
      <c r="E929" s="19" t="s">
        <v>12309</v>
      </c>
      <c r="F929" s="19" t="s">
        <v>10684</v>
      </c>
      <c r="G929" s="19" t="s">
        <v>612</v>
      </c>
      <c r="H929" s="19" t="s">
        <v>12307</v>
      </c>
      <c r="I929" s="1">
        <v>40817</v>
      </c>
      <c r="J929" s="19">
        <v>20</v>
      </c>
      <c r="K929" s="19" t="s">
        <v>4</v>
      </c>
      <c r="L929" s="1">
        <v>40113</v>
      </c>
      <c r="M929" s="19" t="s">
        <v>13113</v>
      </c>
      <c r="N929" s="19" t="s">
        <v>16212</v>
      </c>
      <c r="O929" s="19" t="s">
        <v>12935</v>
      </c>
    </row>
    <row r="930" spans="1:15">
      <c r="A930" s="19">
        <v>60903</v>
      </c>
      <c r="B930" s="19" t="s">
        <v>11748</v>
      </c>
      <c r="C930" s="19" t="s">
        <v>16211</v>
      </c>
      <c r="D930" s="19" t="str">
        <f t="shared" si="14"/>
        <v>60903A</v>
      </c>
      <c r="E930" s="19" t="s">
        <v>12313</v>
      </c>
      <c r="F930" s="19" t="s">
        <v>22</v>
      </c>
      <c r="G930" s="19" t="s">
        <v>612</v>
      </c>
      <c r="H930" s="19" t="s">
        <v>12307</v>
      </c>
      <c r="I930" s="1">
        <v>29948</v>
      </c>
      <c r="J930" s="19">
        <v>0.44</v>
      </c>
      <c r="K930" s="19" t="s">
        <v>13196</v>
      </c>
      <c r="L930" s="1">
        <v>40113</v>
      </c>
      <c r="M930" s="19" t="s">
        <v>13113</v>
      </c>
      <c r="N930" s="19" t="s">
        <v>16210</v>
      </c>
      <c r="O930" s="19" t="s">
        <v>12318</v>
      </c>
    </row>
    <row r="931" spans="1:15">
      <c r="A931" s="19">
        <v>60904</v>
      </c>
      <c r="B931" s="19" t="s">
        <v>10651</v>
      </c>
      <c r="C931" s="19" t="s">
        <v>16209</v>
      </c>
      <c r="D931" s="19" t="str">
        <f t="shared" si="14"/>
        <v>60904C</v>
      </c>
      <c r="E931" s="19" t="s">
        <v>12309</v>
      </c>
      <c r="F931" s="19" t="s">
        <v>10942</v>
      </c>
      <c r="G931" s="19" t="s">
        <v>612</v>
      </c>
      <c r="H931" s="19" t="s">
        <v>12307</v>
      </c>
      <c r="I931" s="1">
        <v>40695</v>
      </c>
      <c r="J931" s="19">
        <v>3</v>
      </c>
      <c r="K931" s="19" t="s">
        <v>73</v>
      </c>
      <c r="L931" s="1">
        <v>40116</v>
      </c>
      <c r="M931" s="19" t="s">
        <v>13113</v>
      </c>
      <c r="N931" s="19" t="s">
        <v>16208</v>
      </c>
      <c r="O931" s="19" t="s">
        <v>12935</v>
      </c>
    </row>
    <row r="932" spans="1:15">
      <c r="A932" s="19">
        <v>60905</v>
      </c>
      <c r="B932" s="19" t="s">
        <v>11748</v>
      </c>
      <c r="C932" s="19" t="s">
        <v>10602</v>
      </c>
      <c r="D932" s="19" t="str">
        <f t="shared" si="14"/>
        <v>60905A</v>
      </c>
      <c r="E932" s="19" t="s">
        <v>12313</v>
      </c>
      <c r="F932" s="19" t="s">
        <v>11350</v>
      </c>
      <c r="G932" s="19" t="s">
        <v>612</v>
      </c>
      <c r="H932" s="19" t="s">
        <v>12307</v>
      </c>
      <c r="I932" s="1">
        <v>41244</v>
      </c>
      <c r="J932" s="19">
        <v>22.5</v>
      </c>
      <c r="K932" s="19" t="s">
        <v>0</v>
      </c>
      <c r="L932" s="1">
        <v>41502</v>
      </c>
      <c r="M932" s="19" t="s">
        <v>4444</v>
      </c>
      <c r="N932" s="19" t="s">
        <v>16207</v>
      </c>
      <c r="O932" s="19" t="s">
        <v>12318</v>
      </c>
    </row>
    <row r="933" spans="1:15">
      <c r="A933" s="19">
        <v>60906</v>
      </c>
      <c r="B933" s="19" t="s">
        <v>11748</v>
      </c>
      <c r="C933" s="19" t="s">
        <v>16206</v>
      </c>
      <c r="D933" s="19" t="str">
        <f t="shared" si="14"/>
        <v>60906A</v>
      </c>
      <c r="E933" s="19" t="s">
        <v>12313</v>
      </c>
      <c r="F933" s="19" t="s">
        <v>11013</v>
      </c>
      <c r="G933" s="19" t="s">
        <v>612</v>
      </c>
      <c r="H933" s="19" t="s">
        <v>12307</v>
      </c>
      <c r="I933" s="1">
        <v>39927</v>
      </c>
      <c r="J933" s="19">
        <v>0.21</v>
      </c>
      <c r="K933" s="19" t="s">
        <v>46</v>
      </c>
      <c r="L933" s="1">
        <v>40133</v>
      </c>
      <c r="M933" s="19" t="s">
        <v>12</v>
      </c>
      <c r="N933" s="19" t="s">
        <v>16205</v>
      </c>
      <c r="O933" s="19" t="s">
        <v>12318</v>
      </c>
    </row>
    <row r="934" spans="1:15">
      <c r="A934" s="19">
        <v>60907</v>
      </c>
      <c r="B934" s="19" t="s">
        <v>10651</v>
      </c>
      <c r="C934" s="19" t="s">
        <v>16204</v>
      </c>
      <c r="D934" s="19" t="str">
        <f t="shared" si="14"/>
        <v>60907C</v>
      </c>
      <c r="E934" s="19" t="s">
        <v>12309</v>
      </c>
      <c r="F934" s="19" t="s">
        <v>12428</v>
      </c>
      <c r="G934" s="19" t="s">
        <v>612</v>
      </c>
      <c r="H934" s="19" t="s">
        <v>12307</v>
      </c>
      <c r="I934" s="1">
        <v>41640</v>
      </c>
      <c r="J934" s="19">
        <v>90</v>
      </c>
      <c r="K934" s="19" t="s">
        <v>73</v>
      </c>
      <c r="L934" s="1">
        <v>40122</v>
      </c>
      <c r="M934" s="19" t="s">
        <v>13113</v>
      </c>
      <c r="N934" s="19" t="s">
        <v>16203</v>
      </c>
      <c r="O934" s="19" t="s">
        <v>12577</v>
      </c>
    </row>
    <row r="935" spans="1:15">
      <c r="A935" s="19">
        <v>60908</v>
      </c>
      <c r="B935" s="19" t="s">
        <v>11748</v>
      </c>
      <c r="C935" s="19" t="s">
        <v>16202</v>
      </c>
      <c r="D935" s="19" t="str">
        <f t="shared" si="14"/>
        <v>60908A</v>
      </c>
      <c r="E935" s="19" t="s">
        <v>12313</v>
      </c>
      <c r="F935" s="19" t="s">
        <v>10753</v>
      </c>
      <c r="G935" s="19" t="s">
        <v>612</v>
      </c>
      <c r="H935" s="19" t="s">
        <v>12307</v>
      </c>
      <c r="I935" s="1">
        <v>30317</v>
      </c>
      <c r="J935" s="19">
        <v>110</v>
      </c>
      <c r="K935" s="19" t="s">
        <v>3</v>
      </c>
      <c r="L935" s="1">
        <v>40122</v>
      </c>
      <c r="M935" s="19" t="s">
        <v>4630</v>
      </c>
      <c r="N935" s="19" t="s">
        <v>4630</v>
      </c>
      <c r="O935" s="19" t="s">
        <v>12318</v>
      </c>
    </row>
    <row r="936" spans="1:15">
      <c r="A936" s="19">
        <v>60909</v>
      </c>
      <c r="B936" s="19" t="s">
        <v>11748</v>
      </c>
      <c r="C936" s="19" t="s">
        <v>16201</v>
      </c>
      <c r="D936" s="19" t="str">
        <f t="shared" si="14"/>
        <v>60909A</v>
      </c>
      <c r="E936" s="19" t="s">
        <v>12313</v>
      </c>
      <c r="F936" s="19" t="s">
        <v>10753</v>
      </c>
      <c r="G936" s="19" t="s">
        <v>612</v>
      </c>
      <c r="H936" s="19" t="s">
        <v>12307</v>
      </c>
      <c r="I936" s="1">
        <v>30317</v>
      </c>
      <c r="J936" s="19">
        <v>55</v>
      </c>
      <c r="K936" s="19" t="s">
        <v>3</v>
      </c>
      <c r="L936" s="1">
        <v>40122</v>
      </c>
      <c r="M936" s="19" t="s">
        <v>4630</v>
      </c>
      <c r="N936" s="19" t="s">
        <v>4630</v>
      </c>
      <c r="O936" s="19" t="s">
        <v>12577</v>
      </c>
    </row>
    <row r="937" spans="1:15">
      <c r="A937" s="19">
        <v>60910</v>
      </c>
      <c r="B937" s="19" t="s">
        <v>11748</v>
      </c>
      <c r="C937" s="19" t="s">
        <v>16200</v>
      </c>
      <c r="D937" s="19" t="str">
        <f t="shared" si="14"/>
        <v>60910A</v>
      </c>
      <c r="E937" s="19" t="s">
        <v>12313</v>
      </c>
      <c r="F937" s="19" t="s">
        <v>10753</v>
      </c>
      <c r="G937" s="19" t="s">
        <v>612</v>
      </c>
      <c r="H937" s="19" t="s">
        <v>12307</v>
      </c>
      <c r="I937" s="1">
        <v>31048</v>
      </c>
      <c r="J937" s="19">
        <v>55</v>
      </c>
      <c r="K937" s="19" t="s">
        <v>3</v>
      </c>
      <c r="L937" s="1">
        <v>40122</v>
      </c>
      <c r="M937" s="19" t="s">
        <v>4630</v>
      </c>
      <c r="N937" s="19" t="s">
        <v>4630</v>
      </c>
      <c r="O937" s="19" t="s">
        <v>12318</v>
      </c>
    </row>
    <row r="938" spans="1:15">
      <c r="A938" s="19">
        <v>60911</v>
      </c>
      <c r="B938" s="19" t="s">
        <v>11748</v>
      </c>
      <c r="C938" s="19" t="s">
        <v>16199</v>
      </c>
      <c r="D938" s="19" t="str">
        <f t="shared" si="14"/>
        <v>60911A</v>
      </c>
      <c r="E938" s="19" t="s">
        <v>12313</v>
      </c>
      <c r="F938" s="19" t="s">
        <v>10753</v>
      </c>
      <c r="G938" s="19" t="s">
        <v>612</v>
      </c>
      <c r="H938" s="19" t="s">
        <v>12307</v>
      </c>
      <c r="I938" s="1">
        <v>31533</v>
      </c>
      <c r="J938" s="19">
        <v>55</v>
      </c>
      <c r="K938" s="19" t="s">
        <v>3</v>
      </c>
      <c r="L938" s="1">
        <v>40122</v>
      </c>
      <c r="M938" s="19" t="s">
        <v>4630</v>
      </c>
      <c r="N938" s="19" t="s">
        <v>4630</v>
      </c>
      <c r="O938" s="19" t="s">
        <v>12318</v>
      </c>
    </row>
    <row r="939" spans="1:15">
      <c r="A939" s="19">
        <v>60912</v>
      </c>
      <c r="B939" s="19" t="s">
        <v>11748</v>
      </c>
      <c r="C939" s="19" t="s">
        <v>16198</v>
      </c>
      <c r="D939" s="19" t="str">
        <f t="shared" si="14"/>
        <v>60912A</v>
      </c>
      <c r="E939" s="19" t="s">
        <v>12313</v>
      </c>
      <c r="F939" s="19" t="s">
        <v>10948</v>
      </c>
      <c r="G939" s="19" t="s">
        <v>612</v>
      </c>
      <c r="H939" s="19" t="s">
        <v>12307</v>
      </c>
      <c r="I939" s="1">
        <v>40760</v>
      </c>
      <c r="J939" s="19">
        <v>6</v>
      </c>
      <c r="K939" s="19" t="s">
        <v>73</v>
      </c>
      <c r="L939" s="1">
        <v>40136</v>
      </c>
      <c r="M939" s="19" t="s">
        <v>13113</v>
      </c>
      <c r="N939" s="19" t="s">
        <v>16197</v>
      </c>
      <c r="O939" s="19" t="s">
        <v>12318</v>
      </c>
    </row>
    <row r="940" spans="1:15">
      <c r="A940" s="19">
        <v>60913</v>
      </c>
      <c r="B940" s="19" t="s">
        <v>11748</v>
      </c>
      <c r="C940" s="19" t="s">
        <v>16196</v>
      </c>
      <c r="D940" s="19" t="str">
        <f t="shared" si="14"/>
        <v>60913A</v>
      </c>
      <c r="E940" s="19" t="s">
        <v>12313</v>
      </c>
      <c r="F940" s="19" t="s">
        <v>10948</v>
      </c>
      <c r="G940" s="19" t="s">
        <v>612</v>
      </c>
      <c r="H940" s="19" t="s">
        <v>12307</v>
      </c>
      <c r="I940" s="1">
        <v>40760</v>
      </c>
      <c r="J940" s="19">
        <v>20</v>
      </c>
      <c r="K940" s="19" t="s">
        <v>73</v>
      </c>
      <c r="L940" s="1">
        <v>40136</v>
      </c>
      <c r="M940" s="19" t="s">
        <v>13113</v>
      </c>
      <c r="N940" s="19" t="s">
        <v>5105</v>
      </c>
      <c r="O940" s="19" t="s">
        <v>12318</v>
      </c>
    </row>
    <row r="941" spans="1:15">
      <c r="A941" s="19">
        <v>60914</v>
      </c>
      <c r="B941" s="19" t="s">
        <v>11748</v>
      </c>
      <c r="C941" s="19" t="s">
        <v>4989</v>
      </c>
      <c r="D941" s="19" t="str">
        <f t="shared" si="14"/>
        <v>60914A</v>
      </c>
      <c r="E941" s="19" t="s">
        <v>12313</v>
      </c>
      <c r="F941" s="19" t="s">
        <v>10948</v>
      </c>
      <c r="G941" s="19" t="s">
        <v>612</v>
      </c>
      <c r="H941" s="19" t="s">
        <v>12307</v>
      </c>
      <c r="I941" s="1">
        <v>40760</v>
      </c>
      <c r="J941" s="19">
        <v>19</v>
      </c>
      <c r="K941" s="19" t="s">
        <v>73</v>
      </c>
      <c r="L941" s="1">
        <v>40136</v>
      </c>
      <c r="M941" s="19" t="s">
        <v>13113</v>
      </c>
      <c r="N941" s="19" t="s">
        <v>16195</v>
      </c>
      <c r="O941" s="19" t="s">
        <v>12318</v>
      </c>
    </row>
    <row r="942" spans="1:15">
      <c r="A942" s="19">
        <v>60915</v>
      </c>
      <c r="B942" s="19" t="s">
        <v>11748</v>
      </c>
      <c r="C942" s="19" t="s">
        <v>16194</v>
      </c>
      <c r="D942" s="19" t="str">
        <f t="shared" si="14"/>
        <v>60915A</v>
      </c>
      <c r="E942" s="19" t="s">
        <v>12313</v>
      </c>
      <c r="F942" s="19" t="s">
        <v>16188</v>
      </c>
      <c r="G942" s="19" t="s">
        <v>580</v>
      </c>
      <c r="H942" s="19" t="s">
        <v>12307</v>
      </c>
      <c r="I942" s="1">
        <v>40576</v>
      </c>
      <c r="J942" s="19">
        <v>19.5</v>
      </c>
      <c r="K942" s="19" t="s">
        <v>4</v>
      </c>
      <c r="L942" s="1">
        <v>40140</v>
      </c>
      <c r="M942" s="19" t="s">
        <v>13113</v>
      </c>
      <c r="N942" s="19" t="s">
        <v>16014</v>
      </c>
      <c r="O942" s="19" t="s">
        <v>12318</v>
      </c>
    </row>
    <row r="943" spans="1:15">
      <c r="A943" s="19">
        <v>60916</v>
      </c>
      <c r="B943" s="19" t="s">
        <v>11748</v>
      </c>
      <c r="C943" s="19" t="s">
        <v>16193</v>
      </c>
      <c r="D943" s="19" t="str">
        <f t="shared" si="14"/>
        <v>60916A</v>
      </c>
      <c r="E943" s="19" t="s">
        <v>12313</v>
      </c>
      <c r="F943" s="19" t="s">
        <v>15991</v>
      </c>
      <c r="G943" s="19" t="s">
        <v>580</v>
      </c>
      <c r="H943" s="19" t="s">
        <v>12307</v>
      </c>
      <c r="I943" s="1">
        <v>40543</v>
      </c>
      <c r="J943" s="19">
        <v>22.5</v>
      </c>
      <c r="K943" s="19" t="s">
        <v>4</v>
      </c>
      <c r="L943" s="1">
        <v>40140</v>
      </c>
      <c r="M943" s="19" t="s">
        <v>13113</v>
      </c>
      <c r="N943" s="19" t="s">
        <v>16014</v>
      </c>
      <c r="O943" s="19" t="s">
        <v>12318</v>
      </c>
    </row>
    <row r="944" spans="1:15">
      <c r="A944" s="19">
        <v>60917</v>
      </c>
      <c r="B944" s="19" t="s">
        <v>11748</v>
      </c>
      <c r="C944" s="19" t="s">
        <v>16192</v>
      </c>
      <c r="D944" s="19" t="str">
        <f t="shared" si="14"/>
        <v>60917A</v>
      </c>
      <c r="E944" s="19" t="s">
        <v>12313</v>
      </c>
      <c r="F944" s="19" t="s">
        <v>16188</v>
      </c>
      <c r="G944" s="19" t="s">
        <v>580</v>
      </c>
      <c r="H944" s="19" t="s">
        <v>12307</v>
      </c>
      <c r="I944" s="1">
        <v>40575</v>
      </c>
      <c r="J944" s="19">
        <v>12</v>
      </c>
      <c r="K944" s="19" t="s">
        <v>4</v>
      </c>
      <c r="L944" s="1">
        <v>40140</v>
      </c>
      <c r="M944" s="19" t="s">
        <v>13113</v>
      </c>
      <c r="N944" s="19" t="s">
        <v>16014</v>
      </c>
      <c r="O944" s="19" t="s">
        <v>12318</v>
      </c>
    </row>
    <row r="945" spans="1:15">
      <c r="A945" s="19">
        <v>60918</v>
      </c>
      <c r="B945" s="19" t="s">
        <v>10651</v>
      </c>
      <c r="C945" s="19" t="s">
        <v>16191</v>
      </c>
      <c r="D945" s="19" t="str">
        <f t="shared" si="14"/>
        <v>60918C</v>
      </c>
      <c r="E945" s="19" t="s">
        <v>12309</v>
      </c>
      <c r="F945" s="19" t="s">
        <v>16190</v>
      </c>
      <c r="G945" s="19" t="s">
        <v>580</v>
      </c>
      <c r="H945" s="19" t="s">
        <v>12307</v>
      </c>
      <c r="I945" s="1">
        <v>40238</v>
      </c>
      <c r="J945" s="19">
        <v>18</v>
      </c>
      <c r="K945" s="19" t="s">
        <v>4</v>
      </c>
      <c r="L945" s="1">
        <v>40140</v>
      </c>
      <c r="M945" s="19" t="s">
        <v>13113</v>
      </c>
      <c r="N945" s="19" t="s">
        <v>16014</v>
      </c>
      <c r="O945" s="19" t="s">
        <v>12935</v>
      </c>
    </row>
    <row r="946" spans="1:15">
      <c r="A946" s="19">
        <v>60919</v>
      </c>
      <c r="B946" s="19" t="s">
        <v>11748</v>
      </c>
      <c r="C946" s="19" t="s">
        <v>16189</v>
      </c>
      <c r="D946" s="19" t="str">
        <f t="shared" si="14"/>
        <v>60919A</v>
      </c>
      <c r="E946" s="19" t="s">
        <v>12313</v>
      </c>
      <c r="F946" s="19" t="s">
        <v>16188</v>
      </c>
      <c r="G946" s="19" t="s">
        <v>580</v>
      </c>
      <c r="H946" s="19" t="s">
        <v>12307</v>
      </c>
      <c r="I946" s="1">
        <v>40576</v>
      </c>
      <c r="J946" s="19">
        <v>19.5</v>
      </c>
      <c r="K946" s="19" t="s">
        <v>4</v>
      </c>
      <c r="L946" s="1">
        <v>40140</v>
      </c>
      <c r="M946" s="19" t="s">
        <v>13113</v>
      </c>
      <c r="N946" s="19" t="s">
        <v>16014</v>
      </c>
      <c r="O946" s="19" t="s">
        <v>12318</v>
      </c>
    </row>
    <row r="947" spans="1:15">
      <c r="A947" s="19">
        <v>60920</v>
      </c>
      <c r="B947" s="19" t="s">
        <v>10651</v>
      </c>
      <c r="C947" s="19" t="s">
        <v>16187</v>
      </c>
      <c r="D947" s="19" t="str">
        <f t="shared" si="14"/>
        <v>60920C</v>
      </c>
      <c r="E947" s="19" t="s">
        <v>12309</v>
      </c>
      <c r="F947" s="19" t="s">
        <v>16186</v>
      </c>
      <c r="G947" s="19" t="s">
        <v>580</v>
      </c>
      <c r="H947" s="19" t="s">
        <v>12307</v>
      </c>
      <c r="I947" s="1">
        <v>40238</v>
      </c>
      <c r="J947" s="19">
        <v>18</v>
      </c>
      <c r="K947" s="19" t="s">
        <v>4</v>
      </c>
      <c r="L947" s="1">
        <v>40140</v>
      </c>
      <c r="M947" s="19" t="s">
        <v>13113</v>
      </c>
      <c r="N947" s="19" t="s">
        <v>16014</v>
      </c>
      <c r="O947" s="19" t="s">
        <v>12935</v>
      </c>
    </row>
    <row r="948" spans="1:15">
      <c r="A948" s="19">
        <v>60921</v>
      </c>
      <c r="B948" s="19" t="s">
        <v>11748</v>
      </c>
      <c r="C948" s="19" t="s">
        <v>16185</v>
      </c>
      <c r="D948" s="19" t="str">
        <f t="shared" si="14"/>
        <v>60921A</v>
      </c>
      <c r="E948" s="19" t="s">
        <v>12313</v>
      </c>
      <c r="F948" s="19" t="s">
        <v>15991</v>
      </c>
      <c r="G948" s="19" t="s">
        <v>580</v>
      </c>
      <c r="H948" s="19" t="s">
        <v>12307</v>
      </c>
      <c r="I948" s="1">
        <v>40568</v>
      </c>
      <c r="J948" s="19">
        <v>13.5</v>
      </c>
      <c r="K948" s="19" t="s">
        <v>4</v>
      </c>
      <c r="L948" s="1">
        <v>40140</v>
      </c>
      <c r="M948" s="19" t="s">
        <v>13113</v>
      </c>
      <c r="N948" s="19" t="s">
        <v>16014</v>
      </c>
      <c r="O948" s="19" t="s">
        <v>12318</v>
      </c>
    </row>
    <row r="949" spans="1:15">
      <c r="A949" s="19">
        <v>60922</v>
      </c>
      <c r="B949" s="19" t="s">
        <v>11748</v>
      </c>
      <c r="C949" s="19" t="s">
        <v>16184</v>
      </c>
      <c r="D949" s="19" t="str">
        <f t="shared" si="14"/>
        <v>60922A</v>
      </c>
      <c r="E949" s="19" t="s">
        <v>12313</v>
      </c>
      <c r="F949" s="19" t="s">
        <v>15991</v>
      </c>
      <c r="G949" s="19" t="s">
        <v>580</v>
      </c>
      <c r="H949" s="19" t="s">
        <v>12307</v>
      </c>
      <c r="I949" s="1">
        <v>40543</v>
      </c>
      <c r="J949" s="19">
        <v>21</v>
      </c>
      <c r="K949" s="19" t="s">
        <v>4</v>
      </c>
      <c r="L949" s="1">
        <v>40140</v>
      </c>
      <c r="M949" s="19" t="s">
        <v>13113</v>
      </c>
      <c r="N949" s="19" t="s">
        <v>16014</v>
      </c>
      <c r="O949" s="19" t="s">
        <v>12318</v>
      </c>
    </row>
    <row r="950" spans="1:15">
      <c r="A950" s="19">
        <v>60923</v>
      </c>
      <c r="B950" s="19" t="s">
        <v>11748</v>
      </c>
      <c r="C950" s="19" t="s">
        <v>5775</v>
      </c>
      <c r="D950" s="19" t="str">
        <f t="shared" si="14"/>
        <v>60923A</v>
      </c>
      <c r="E950" s="19" t="s">
        <v>12313</v>
      </c>
      <c r="F950" s="19" t="s">
        <v>15991</v>
      </c>
      <c r="G950" s="19" t="s">
        <v>580</v>
      </c>
      <c r="H950" s="19" t="s">
        <v>12307</v>
      </c>
      <c r="I950" s="1">
        <v>40560</v>
      </c>
      <c r="J950" s="19">
        <v>10.5</v>
      </c>
      <c r="K950" s="19" t="s">
        <v>4</v>
      </c>
      <c r="L950" s="1">
        <v>40140</v>
      </c>
      <c r="M950" s="19" t="s">
        <v>13113</v>
      </c>
      <c r="N950" s="19" t="s">
        <v>16014</v>
      </c>
      <c r="O950" s="19" t="s">
        <v>12318</v>
      </c>
    </row>
    <row r="951" spans="1:15">
      <c r="A951" s="19">
        <v>60924</v>
      </c>
      <c r="B951" s="19" t="s">
        <v>11748</v>
      </c>
      <c r="C951" s="19" t="s">
        <v>16183</v>
      </c>
      <c r="D951" s="19" t="str">
        <f t="shared" si="14"/>
        <v>60924A</v>
      </c>
      <c r="E951" s="19" t="s">
        <v>12313</v>
      </c>
      <c r="F951" s="19" t="s">
        <v>15991</v>
      </c>
      <c r="G951" s="19" t="s">
        <v>580</v>
      </c>
      <c r="H951" s="19" t="s">
        <v>12307</v>
      </c>
      <c r="I951" s="1">
        <v>40568</v>
      </c>
      <c r="J951" s="19">
        <v>10.5</v>
      </c>
      <c r="K951" s="19" t="s">
        <v>4</v>
      </c>
      <c r="L951" s="1">
        <v>40140</v>
      </c>
      <c r="M951" s="19" t="s">
        <v>13113</v>
      </c>
      <c r="N951" s="19" t="s">
        <v>16014</v>
      </c>
      <c r="O951" s="19" t="s">
        <v>12318</v>
      </c>
    </row>
    <row r="952" spans="1:15">
      <c r="A952" s="19">
        <v>60925</v>
      </c>
      <c r="B952" s="19" t="s">
        <v>11748</v>
      </c>
      <c r="C952" s="19" t="s">
        <v>16182</v>
      </c>
      <c r="D952" s="19" t="str">
        <f t="shared" si="14"/>
        <v>60925A</v>
      </c>
      <c r="E952" s="19" t="s">
        <v>12313</v>
      </c>
      <c r="F952" s="19" t="s">
        <v>15991</v>
      </c>
      <c r="G952" s="19" t="s">
        <v>580</v>
      </c>
      <c r="H952" s="19" t="s">
        <v>12307</v>
      </c>
      <c r="I952" s="1">
        <v>40560</v>
      </c>
      <c r="J952" s="19">
        <v>12</v>
      </c>
      <c r="K952" s="19" t="s">
        <v>4</v>
      </c>
      <c r="L952" s="1">
        <v>40140</v>
      </c>
      <c r="M952" s="19" t="s">
        <v>13113</v>
      </c>
      <c r="N952" s="19" t="s">
        <v>16014</v>
      </c>
      <c r="O952" s="19" t="s">
        <v>12318</v>
      </c>
    </row>
    <row r="953" spans="1:15">
      <c r="A953" s="19">
        <v>60926</v>
      </c>
      <c r="B953" s="19" t="s">
        <v>11748</v>
      </c>
      <c r="C953" s="19" t="s">
        <v>16181</v>
      </c>
      <c r="D953" s="19" t="str">
        <f t="shared" si="14"/>
        <v>60926A</v>
      </c>
      <c r="E953" s="19" t="s">
        <v>12313</v>
      </c>
      <c r="F953" s="19" t="s">
        <v>15991</v>
      </c>
      <c r="G953" s="19" t="s">
        <v>580</v>
      </c>
      <c r="H953" s="19" t="s">
        <v>12307</v>
      </c>
      <c r="I953" s="1">
        <v>40543</v>
      </c>
      <c r="J953" s="19">
        <v>21</v>
      </c>
      <c r="K953" s="19" t="s">
        <v>4</v>
      </c>
      <c r="L953" s="1">
        <v>40140</v>
      </c>
      <c r="M953" s="19" t="s">
        <v>13113</v>
      </c>
      <c r="N953" s="19" t="s">
        <v>16014</v>
      </c>
      <c r="O953" s="19" t="s">
        <v>12318</v>
      </c>
    </row>
    <row r="954" spans="1:15">
      <c r="A954" s="19">
        <v>60927</v>
      </c>
      <c r="B954" s="19" t="s">
        <v>11748</v>
      </c>
      <c r="C954" s="19" t="s">
        <v>16180</v>
      </c>
      <c r="D954" s="19" t="str">
        <f t="shared" si="14"/>
        <v>60927A</v>
      </c>
      <c r="E954" s="19" t="s">
        <v>12313</v>
      </c>
      <c r="F954" s="19" t="s">
        <v>15991</v>
      </c>
      <c r="G954" s="19" t="s">
        <v>580</v>
      </c>
      <c r="H954" s="19" t="s">
        <v>12307</v>
      </c>
      <c r="I954" s="1">
        <v>40547</v>
      </c>
      <c r="J954" s="19">
        <v>21</v>
      </c>
      <c r="K954" s="19" t="s">
        <v>4</v>
      </c>
      <c r="L954" s="1">
        <v>40140</v>
      </c>
      <c r="M954" s="19" t="s">
        <v>13113</v>
      </c>
      <c r="N954" s="19" t="s">
        <v>16014</v>
      </c>
      <c r="O954" s="19" t="s">
        <v>12318</v>
      </c>
    </row>
    <row r="955" spans="1:15">
      <c r="A955" s="19">
        <v>60928</v>
      </c>
      <c r="B955" s="19" t="s">
        <v>11748</v>
      </c>
      <c r="C955" s="19" t="s">
        <v>16179</v>
      </c>
      <c r="D955" s="19" t="str">
        <f t="shared" si="14"/>
        <v>60928A</v>
      </c>
      <c r="E955" s="19" t="s">
        <v>12313</v>
      </c>
      <c r="F955" s="19" t="s">
        <v>16178</v>
      </c>
      <c r="G955" s="19" t="s">
        <v>719</v>
      </c>
      <c r="H955" s="19" t="s">
        <v>12307</v>
      </c>
      <c r="I955" s="1">
        <v>40168</v>
      </c>
      <c r="J955" s="19">
        <v>63</v>
      </c>
      <c r="K955" s="19" t="s">
        <v>4</v>
      </c>
      <c r="L955" s="1">
        <v>40136</v>
      </c>
      <c r="M955" s="19" t="s">
        <v>13113</v>
      </c>
      <c r="N955" s="19" t="s">
        <v>16177</v>
      </c>
      <c r="O955" s="19" t="s">
        <v>12318</v>
      </c>
    </row>
    <row r="956" spans="1:15">
      <c r="A956" s="19">
        <v>60929</v>
      </c>
      <c r="B956" s="19" t="s">
        <v>11748</v>
      </c>
      <c r="C956" s="19" t="s">
        <v>1272</v>
      </c>
      <c r="D956" s="19" t="str">
        <f t="shared" si="14"/>
        <v>60929A</v>
      </c>
      <c r="E956" s="19" t="s">
        <v>12313</v>
      </c>
      <c r="F956" s="19" t="s">
        <v>15828</v>
      </c>
      <c r="G956" s="19" t="s">
        <v>612</v>
      </c>
      <c r="H956" s="19" t="s">
        <v>12307</v>
      </c>
      <c r="I956" s="1">
        <v>41592</v>
      </c>
      <c r="J956" s="19">
        <v>1.492</v>
      </c>
      <c r="K956" s="19" t="s">
        <v>73</v>
      </c>
      <c r="L956" s="1">
        <v>40133</v>
      </c>
      <c r="M956" s="19" t="s">
        <v>13113</v>
      </c>
      <c r="N956" s="19" t="s">
        <v>9000</v>
      </c>
      <c r="O956" s="19" t="s">
        <v>12318</v>
      </c>
    </row>
    <row r="957" spans="1:15">
      <c r="A957" s="19">
        <v>60930</v>
      </c>
      <c r="B957" s="19" t="s">
        <v>10651</v>
      </c>
      <c r="C957" s="19" t="s">
        <v>16176</v>
      </c>
      <c r="D957" s="19" t="str">
        <f t="shared" si="14"/>
        <v>60930C</v>
      </c>
      <c r="E957" s="19" t="s">
        <v>12309</v>
      </c>
      <c r="F957" s="19" t="s">
        <v>15828</v>
      </c>
      <c r="G957" s="19" t="s">
        <v>612</v>
      </c>
      <c r="H957" s="19" t="s">
        <v>12307</v>
      </c>
      <c r="I957" s="1">
        <v>40693</v>
      </c>
      <c r="J957" s="19">
        <v>1.704</v>
      </c>
      <c r="K957" s="19" t="s">
        <v>73</v>
      </c>
      <c r="L957" s="1">
        <v>40133</v>
      </c>
      <c r="M957" s="19" t="s">
        <v>13113</v>
      </c>
      <c r="N957" s="19" t="s">
        <v>16175</v>
      </c>
      <c r="O957" s="19" t="s">
        <v>12577</v>
      </c>
    </row>
    <row r="958" spans="1:15">
      <c r="A958" s="19">
        <v>60931</v>
      </c>
      <c r="B958" s="19" t="s">
        <v>10651</v>
      </c>
      <c r="C958" s="19" t="s">
        <v>16174</v>
      </c>
      <c r="D958" s="19" t="str">
        <f t="shared" si="14"/>
        <v>60931C</v>
      </c>
      <c r="E958" s="19" t="s">
        <v>12309</v>
      </c>
      <c r="F958" s="19" t="s">
        <v>10803</v>
      </c>
      <c r="G958" s="19" t="s">
        <v>612</v>
      </c>
      <c r="H958" s="19" t="s">
        <v>12307</v>
      </c>
      <c r="I958" s="1">
        <v>41274</v>
      </c>
      <c r="J958" s="19">
        <v>33</v>
      </c>
      <c r="K958" s="19" t="s">
        <v>73</v>
      </c>
      <c r="L958" s="1">
        <v>40136</v>
      </c>
      <c r="M958" s="19" t="s">
        <v>13113</v>
      </c>
      <c r="N958" s="19" t="s">
        <v>12715</v>
      </c>
      <c r="O958" s="19" t="s">
        <v>12577</v>
      </c>
    </row>
    <row r="959" spans="1:15">
      <c r="A959" s="19">
        <v>60932</v>
      </c>
      <c r="B959" s="19" t="s">
        <v>10651</v>
      </c>
      <c r="C959" s="19" t="s">
        <v>16173</v>
      </c>
      <c r="D959" s="19" t="str">
        <f t="shared" si="14"/>
        <v>60932C</v>
      </c>
      <c r="E959" s="19" t="s">
        <v>12309</v>
      </c>
      <c r="F959" s="19" t="s">
        <v>15604</v>
      </c>
      <c r="G959" s="19" t="s">
        <v>5727</v>
      </c>
      <c r="H959" s="19" t="s">
        <v>13211</v>
      </c>
      <c r="I959" s="1">
        <v>40633</v>
      </c>
      <c r="J959" s="19">
        <v>108.1</v>
      </c>
      <c r="K959" s="19" t="s">
        <v>4</v>
      </c>
      <c r="L959" s="1">
        <v>40140</v>
      </c>
      <c r="M959" s="19" t="s">
        <v>13113</v>
      </c>
      <c r="N959" s="19" t="s">
        <v>16172</v>
      </c>
      <c r="O959" s="19" t="s">
        <v>12577</v>
      </c>
    </row>
    <row r="960" spans="1:15">
      <c r="A960" s="19">
        <v>60933</v>
      </c>
      <c r="B960" s="19" t="s">
        <v>10651</v>
      </c>
      <c r="C960" s="19" t="s">
        <v>16171</v>
      </c>
      <c r="D960" s="19" t="str">
        <f t="shared" si="14"/>
        <v>60933C</v>
      </c>
      <c r="E960" s="19" t="s">
        <v>12309</v>
      </c>
      <c r="F960" s="19" t="s">
        <v>11041</v>
      </c>
      <c r="G960" s="19" t="s">
        <v>612</v>
      </c>
      <c r="H960" s="19" t="s">
        <v>12307</v>
      </c>
      <c r="I960" s="1">
        <v>40452</v>
      </c>
      <c r="J960" s="19">
        <v>1</v>
      </c>
      <c r="K960" s="19" t="s">
        <v>73</v>
      </c>
      <c r="L960" s="1">
        <v>40140</v>
      </c>
      <c r="M960" s="19" t="s">
        <v>13113</v>
      </c>
      <c r="N960" s="19" t="s">
        <v>16170</v>
      </c>
      <c r="O960" s="19" t="s">
        <v>12935</v>
      </c>
    </row>
    <row r="961" spans="1:15">
      <c r="A961" s="19">
        <v>60934</v>
      </c>
      <c r="B961" s="19" t="s">
        <v>11748</v>
      </c>
      <c r="C961" s="19" t="s">
        <v>182</v>
      </c>
      <c r="D961" s="19" t="str">
        <f t="shared" si="14"/>
        <v>60934A</v>
      </c>
      <c r="E961" s="19" t="s">
        <v>12313</v>
      </c>
      <c r="F961" s="19" t="s">
        <v>10765</v>
      </c>
      <c r="G961" s="19" t="s">
        <v>612</v>
      </c>
      <c r="H961" s="19" t="s">
        <v>12307</v>
      </c>
      <c r="I961" s="1">
        <v>40908</v>
      </c>
      <c r="J961" s="19">
        <v>1.5</v>
      </c>
      <c r="K961" s="19" t="s">
        <v>73</v>
      </c>
      <c r="L961" s="1">
        <v>40127</v>
      </c>
      <c r="M961" s="19" t="s">
        <v>13113</v>
      </c>
      <c r="N961" s="19" t="s">
        <v>4667</v>
      </c>
      <c r="O961" s="19" t="s">
        <v>12318</v>
      </c>
    </row>
    <row r="962" spans="1:15">
      <c r="A962" s="19">
        <v>60935</v>
      </c>
      <c r="B962" s="19" t="s">
        <v>10651</v>
      </c>
      <c r="C962" s="19" t="s">
        <v>16169</v>
      </c>
      <c r="D962" s="19" t="str">
        <f t="shared" ref="D962:D1025" si="15">CONCATENATE(A962,B962)</f>
        <v>60935C</v>
      </c>
      <c r="E962" s="19" t="s">
        <v>12309</v>
      </c>
      <c r="F962" s="19" t="s">
        <v>16168</v>
      </c>
      <c r="G962" s="19" t="s">
        <v>612</v>
      </c>
      <c r="H962" s="19" t="s">
        <v>12307</v>
      </c>
      <c r="I962" s="1">
        <v>41639</v>
      </c>
      <c r="J962" s="19">
        <v>150</v>
      </c>
      <c r="K962" s="19" t="s">
        <v>13550</v>
      </c>
      <c r="L962" s="1">
        <v>40140</v>
      </c>
      <c r="M962" s="19" t="s">
        <v>13113</v>
      </c>
      <c r="N962" s="19" t="s">
        <v>16167</v>
      </c>
      <c r="O962" s="19" t="s">
        <v>12935</v>
      </c>
    </row>
    <row r="963" spans="1:15">
      <c r="A963" s="19">
        <v>60936</v>
      </c>
      <c r="B963" s="19" t="s">
        <v>11748</v>
      </c>
      <c r="C963" s="19" t="s">
        <v>16166</v>
      </c>
      <c r="D963" s="19" t="str">
        <f t="shared" si="15"/>
        <v>60936A</v>
      </c>
      <c r="E963" s="19" t="s">
        <v>12313</v>
      </c>
      <c r="F963" s="19" t="s">
        <v>10971</v>
      </c>
      <c r="G963" s="19" t="s">
        <v>612</v>
      </c>
      <c r="H963" s="19" t="s">
        <v>12307</v>
      </c>
      <c r="I963" s="1">
        <v>42356</v>
      </c>
      <c r="J963" s="19">
        <v>296.20499999999998</v>
      </c>
      <c r="K963" s="19" t="s">
        <v>73</v>
      </c>
      <c r="L963" s="1">
        <v>42198</v>
      </c>
      <c r="M963" s="19" t="s">
        <v>4670</v>
      </c>
      <c r="N963" s="19" t="s">
        <v>16165</v>
      </c>
      <c r="O963" s="19" t="s">
        <v>12318</v>
      </c>
    </row>
    <row r="964" spans="1:15">
      <c r="A964" s="19">
        <v>60937</v>
      </c>
      <c r="B964" s="19" t="s">
        <v>11748</v>
      </c>
      <c r="C964" s="19" t="s">
        <v>667</v>
      </c>
      <c r="D964" s="19" t="str">
        <f t="shared" si="15"/>
        <v>60937A</v>
      </c>
      <c r="E964" s="19" t="s">
        <v>12313</v>
      </c>
      <c r="F964" s="19" t="s">
        <v>10767</v>
      </c>
      <c r="G964" s="19" t="s">
        <v>612</v>
      </c>
      <c r="H964" s="19" t="s">
        <v>12307</v>
      </c>
      <c r="I964" s="1">
        <v>41358</v>
      </c>
      <c r="J964" s="19">
        <v>20</v>
      </c>
      <c r="K964" s="19" t="s">
        <v>73</v>
      </c>
      <c r="L964" s="1">
        <v>40140</v>
      </c>
      <c r="M964" s="19" t="s">
        <v>4698</v>
      </c>
      <c r="N964" s="19" t="s">
        <v>16164</v>
      </c>
      <c r="O964" s="19" t="s">
        <v>12318</v>
      </c>
    </row>
    <row r="965" spans="1:15">
      <c r="A965" s="19">
        <v>60938</v>
      </c>
      <c r="B965" s="19" t="s">
        <v>11748</v>
      </c>
      <c r="C965" s="19" t="s">
        <v>4441</v>
      </c>
      <c r="D965" s="19" t="str">
        <f t="shared" si="15"/>
        <v>60938A</v>
      </c>
      <c r="E965" s="19" t="s">
        <v>12313</v>
      </c>
      <c r="F965" s="19" t="s">
        <v>11180</v>
      </c>
      <c r="G965" s="19" t="s">
        <v>612</v>
      </c>
      <c r="H965" s="19" t="s">
        <v>12307</v>
      </c>
      <c r="I965" s="1">
        <v>42472</v>
      </c>
      <c r="J965" s="19">
        <v>20</v>
      </c>
      <c r="K965" s="19" t="s">
        <v>46</v>
      </c>
      <c r="L965" s="1">
        <v>42230</v>
      </c>
      <c r="M965" s="19" t="s">
        <v>13113</v>
      </c>
      <c r="N965" s="19" t="s">
        <v>16163</v>
      </c>
      <c r="O965" s="19" t="s">
        <v>12318</v>
      </c>
    </row>
    <row r="966" spans="1:15">
      <c r="A966" s="19">
        <v>60939</v>
      </c>
      <c r="B966" s="19" t="s">
        <v>11748</v>
      </c>
      <c r="C966" s="19" t="s">
        <v>16161</v>
      </c>
      <c r="D966" s="19" t="str">
        <f t="shared" si="15"/>
        <v>60939A</v>
      </c>
      <c r="E966" s="19" t="s">
        <v>12313</v>
      </c>
      <c r="F966" s="19" t="s">
        <v>16162</v>
      </c>
      <c r="G966" s="19" t="s">
        <v>1382</v>
      </c>
      <c r="H966" s="19" t="s">
        <v>12307</v>
      </c>
      <c r="I966" s="1">
        <v>40527</v>
      </c>
      <c r="J966" s="19">
        <v>100.8</v>
      </c>
      <c r="K966" s="19" t="s">
        <v>4</v>
      </c>
      <c r="L966" s="1">
        <v>40142</v>
      </c>
      <c r="M966" s="19" t="s">
        <v>13113</v>
      </c>
      <c r="N966" s="19" t="s">
        <v>16161</v>
      </c>
      <c r="O966" s="19" t="s">
        <v>12318</v>
      </c>
    </row>
    <row r="967" spans="1:15">
      <c r="A967" s="19">
        <v>60940</v>
      </c>
      <c r="B967" s="19" t="s">
        <v>11748</v>
      </c>
      <c r="C967" s="19" t="s">
        <v>4562</v>
      </c>
      <c r="D967" s="19" t="str">
        <f t="shared" si="15"/>
        <v>60940A</v>
      </c>
      <c r="E967" s="19" t="s">
        <v>12313</v>
      </c>
      <c r="F967" s="19" t="s">
        <v>11016</v>
      </c>
      <c r="G967" s="19" t="s">
        <v>612</v>
      </c>
      <c r="H967" s="19" t="s">
        <v>12307</v>
      </c>
      <c r="I967" s="1">
        <v>41990</v>
      </c>
      <c r="J967" s="19">
        <v>249.48</v>
      </c>
      <c r="K967" s="19" t="s">
        <v>73</v>
      </c>
      <c r="L967" s="1">
        <v>41050</v>
      </c>
      <c r="M967" s="19" t="s">
        <v>13392</v>
      </c>
      <c r="N967" s="19" t="s">
        <v>4562</v>
      </c>
      <c r="O967" s="19" t="s">
        <v>12318</v>
      </c>
    </row>
    <row r="968" spans="1:15">
      <c r="A968" s="19">
        <v>60941</v>
      </c>
      <c r="B968" s="19" t="s">
        <v>10651</v>
      </c>
      <c r="C968" s="19" t="s">
        <v>16160</v>
      </c>
      <c r="D968" s="19" t="str">
        <f t="shared" si="15"/>
        <v>60941C</v>
      </c>
      <c r="E968" s="19" t="s">
        <v>12309</v>
      </c>
      <c r="F968" s="19" t="s">
        <v>10940</v>
      </c>
      <c r="G968" s="19" t="s">
        <v>612</v>
      </c>
      <c r="H968" s="19" t="s">
        <v>12307</v>
      </c>
      <c r="I968" s="1">
        <v>45448</v>
      </c>
      <c r="J968" s="19">
        <v>250</v>
      </c>
      <c r="K968" s="19" t="s">
        <v>73</v>
      </c>
      <c r="L968" s="1">
        <v>40149</v>
      </c>
      <c r="M968" s="19" t="s">
        <v>16159</v>
      </c>
      <c r="N968" s="19" t="s">
        <v>16159</v>
      </c>
      <c r="O968" s="19" t="s">
        <v>12318</v>
      </c>
    </row>
    <row r="969" spans="1:15">
      <c r="A969" s="19">
        <v>60942</v>
      </c>
      <c r="B969" s="19" t="s">
        <v>11748</v>
      </c>
      <c r="C969" s="19" t="s">
        <v>16158</v>
      </c>
      <c r="D969" s="19" t="str">
        <f t="shared" si="15"/>
        <v>60942A</v>
      </c>
      <c r="E969" s="19" t="s">
        <v>12313</v>
      </c>
      <c r="F969" s="19" t="s">
        <v>15991</v>
      </c>
      <c r="G969" s="19" t="s">
        <v>580</v>
      </c>
      <c r="H969" s="19" t="s">
        <v>12307</v>
      </c>
      <c r="I969" s="1">
        <v>39896</v>
      </c>
      <c r="J969" s="19">
        <v>18.899999999999999</v>
      </c>
      <c r="K969" s="19" t="s">
        <v>4</v>
      </c>
      <c r="L969" s="1">
        <v>40142</v>
      </c>
      <c r="M969" s="19" t="s">
        <v>13113</v>
      </c>
      <c r="N969" s="19" t="s">
        <v>16157</v>
      </c>
      <c r="O969" s="19" t="s">
        <v>12318</v>
      </c>
    </row>
    <row r="970" spans="1:15">
      <c r="A970" s="19">
        <v>60943</v>
      </c>
      <c r="B970" s="19" t="s">
        <v>11748</v>
      </c>
      <c r="C970" s="19" t="s">
        <v>16156</v>
      </c>
      <c r="D970" s="19" t="str">
        <f t="shared" si="15"/>
        <v>60943A</v>
      </c>
      <c r="E970" s="19" t="s">
        <v>12313</v>
      </c>
      <c r="F970" s="19" t="s">
        <v>15991</v>
      </c>
      <c r="G970" s="19" t="s">
        <v>580</v>
      </c>
      <c r="H970" s="19" t="s">
        <v>12307</v>
      </c>
      <c r="I970" s="1">
        <v>39896</v>
      </c>
      <c r="J970" s="19">
        <v>10.5</v>
      </c>
      <c r="K970" s="19" t="s">
        <v>4</v>
      </c>
      <c r="L970" s="1">
        <v>40142</v>
      </c>
      <c r="M970" s="19" t="s">
        <v>13113</v>
      </c>
      <c r="N970" s="19" t="s">
        <v>16155</v>
      </c>
      <c r="O970" s="19" t="s">
        <v>12318</v>
      </c>
    </row>
    <row r="971" spans="1:15">
      <c r="A971" s="19">
        <v>60944</v>
      </c>
      <c r="B971" s="19" t="s">
        <v>11748</v>
      </c>
      <c r="C971" s="19" t="s">
        <v>16154</v>
      </c>
      <c r="D971" s="19" t="str">
        <f t="shared" si="15"/>
        <v>60944A</v>
      </c>
      <c r="E971" s="19" t="s">
        <v>12313</v>
      </c>
      <c r="F971" s="19" t="s">
        <v>16153</v>
      </c>
      <c r="G971" s="19" t="s">
        <v>719</v>
      </c>
      <c r="H971" s="19" t="s">
        <v>12307</v>
      </c>
      <c r="I971" s="1">
        <v>40148</v>
      </c>
      <c r="J971" s="19">
        <v>98.9</v>
      </c>
      <c r="K971" s="19" t="s">
        <v>4</v>
      </c>
      <c r="L971" s="1">
        <v>40148</v>
      </c>
      <c r="M971" s="19" t="s">
        <v>13113</v>
      </c>
      <c r="N971" s="19" t="s">
        <v>16152</v>
      </c>
      <c r="O971" s="19" t="s">
        <v>12318</v>
      </c>
    </row>
    <row r="972" spans="1:15">
      <c r="A972" s="19">
        <v>60945</v>
      </c>
      <c r="B972" s="19" t="s">
        <v>11748</v>
      </c>
      <c r="C972" s="19" t="s">
        <v>16151</v>
      </c>
      <c r="D972" s="19" t="str">
        <f t="shared" si="15"/>
        <v>60945A</v>
      </c>
      <c r="E972" s="19" t="s">
        <v>12313</v>
      </c>
      <c r="F972" s="19" t="s">
        <v>10998</v>
      </c>
      <c r="G972" s="19" t="s">
        <v>612</v>
      </c>
      <c r="H972" s="19" t="s">
        <v>12307</v>
      </c>
      <c r="I972" s="1">
        <v>41334</v>
      </c>
      <c r="J972" s="19">
        <v>50</v>
      </c>
      <c r="K972" s="19" t="s">
        <v>73</v>
      </c>
      <c r="L972" s="1">
        <v>40168</v>
      </c>
      <c r="M972" s="19" t="s">
        <v>13714</v>
      </c>
      <c r="N972" s="19" t="s">
        <v>5211</v>
      </c>
      <c r="O972" s="19" t="s">
        <v>12318</v>
      </c>
    </row>
    <row r="973" spans="1:15">
      <c r="A973" s="19">
        <v>60946</v>
      </c>
      <c r="B973" s="19" t="s">
        <v>11748</v>
      </c>
      <c r="C973" s="19" t="s">
        <v>16150</v>
      </c>
      <c r="D973" s="19" t="str">
        <f t="shared" si="15"/>
        <v>60946A</v>
      </c>
      <c r="E973" s="19" t="s">
        <v>12313</v>
      </c>
      <c r="F973" s="19" t="s">
        <v>10998</v>
      </c>
      <c r="G973" s="19" t="s">
        <v>612</v>
      </c>
      <c r="H973" s="19" t="s">
        <v>12307</v>
      </c>
      <c r="I973" s="1">
        <v>41325</v>
      </c>
      <c r="J973" s="19">
        <v>20</v>
      </c>
      <c r="K973" s="19" t="s">
        <v>73</v>
      </c>
      <c r="L973" s="1">
        <v>40168</v>
      </c>
      <c r="M973" s="19" t="s">
        <v>13714</v>
      </c>
      <c r="N973" s="19" t="s">
        <v>5211</v>
      </c>
      <c r="O973" s="19" t="s">
        <v>12318</v>
      </c>
    </row>
    <row r="974" spans="1:15">
      <c r="A974" s="19">
        <v>60947</v>
      </c>
      <c r="B974" s="19" t="s">
        <v>11748</v>
      </c>
      <c r="C974" s="19" t="s">
        <v>16149</v>
      </c>
      <c r="D974" s="19" t="str">
        <f t="shared" si="15"/>
        <v>60947A</v>
      </c>
      <c r="E974" s="19" t="s">
        <v>12313</v>
      </c>
      <c r="F974" s="19" t="s">
        <v>10998</v>
      </c>
      <c r="G974" s="19" t="s">
        <v>612</v>
      </c>
      <c r="H974" s="19" t="s">
        <v>12307</v>
      </c>
      <c r="I974" s="1">
        <v>41341</v>
      </c>
      <c r="J974" s="19">
        <v>20</v>
      </c>
      <c r="K974" s="19" t="s">
        <v>73</v>
      </c>
      <c r="L974" s="1">
        <v>40168</v>
      </c>
      <c r="M974" s="19" t="s">
        <v>13113</v>
      </c>
      <c r="N974" s="19" t="s">
        <v>16148</v>
      </c>
      <c r="O974" s="19" t="s">
        <v>12318</v>
      </c>
    </row>
    <row r="975" spans="1:15">
      <c r="A975" s="19">
        <v>60948</v>
      </c>
      <c r="B975" s="19" t="s">
        <v>11748</v>
      </c>
      <c r="C975" s="19" t="s">
        <v>4487</v>
      </c>
      <c r="D975" s="19" t="str">
        <f t="shared" si="15"/>
        <v>60948A</v>
      </c>
      <c r="E975" s="19" t="s">
        <v>12313</v>
      </c>
      <c r="F975" s="19" t="s">
        <v>10850</v>
      </c>
      <c r="G975" s="19" t="s">
        <v>612</v>
      </c>
      <c r="H975" s="19" t="s">
        <v>12307</v>
      </c>
      <c r="I975" s="1">
        <v>41439</v>
      </c>
      <c r="J975" s="19">
        <v>20</v>
      </c>
      <c r="K975" s="19" t="s">
        <v>73</v>
      </c>
      <c r="L975" s="1">
        <v>40168</v>
      </c>
      <c r="M975" s="19" t="s">
        <v>13714</v>
      </c>
      <c r="N975" s="19" t="s">
        <v>5211</v>
      </c>
      <c r="O975" s="19" t="s">
        <v>12318</v>
      </c>
    </row>
    <row r="976" spans="1:15">
      <c r="A976" s="19">
        <v>60949</v>
      </c>
      <c r="B976" s="19" t="s">
        <v>11748</v>
      </c>
      <c r="C976" s="19" t="s">
        <v>16147</v>
      </c>
      <c r="D976" s="19" t="str">
        <f t="shared" si="15"/>
        <v>60949A</v>
      </c>
      <c r="E976" s="19" t="s">
        <v>12313</v>
      </c>
      <c r="F976" s="19" t="s">
        <v>10998</v>
      </c>
      <c r="G976" s="19" t="s">
        <v>612</v>
      </c>
      <c r="H976" s="19" t="s">
        <v>12307</v>
      </c>
      <c r="I976" s="1">
        <v>41446</v>
      </c>
      <c r="J976" s="19">
        <v>20</v>
      </c>
      <c r="K976" s="19" t="s">
        <v>73</v>
      </c>
      <c r="L976" s="1">
        <v>40168</v>
      </c>
      <c r="M976" s="19" t="s">
        <v>13714</v>
      </c>
      <c r="N976" s="19" t="s">
        <v>5211</v>
      </c>
      <c r="O976" s="19" t="s">
        <v>12318</v>
      </c>
    </row>
    <row r="977" spans="1:15">
      <c r="A977" s="19">
        <v>60950</v>
      </c>
      <c r="B977" s="19" t="s">
        <v>10651</v>
      </c>
      <c r="C977" s="19" t="s">
        <v>16146</v>
      </c>
      <c r="D977" s="19" t="str">
        <f t="shared" si="15"/>
        <v>60950C</v>
      </c>
      <c r="E977" s="19" t="s">
        <v>12309</v>
      </c>
      <c r="F977" s="19" t="s">
        <v>10767</v>
      </c>
      <c r="G977" s="19" t="s">
        <v>612</v>
      </c>
      <c r="H977" s="19" t="s">
        <v>12307</v>
      </c>
      <c r="I977" s="1">
        <v>40543</v>
      </c>
      <c r="J977" s="19">
        <v>1.5</v>
      </c>
      <c r="K977" s="19" t="s">
        <v>73</v>
      </c>
      <c r="L977" s="1">
        <v>40169</v>
      </c>
      <c r="M977" s="19" t="s">
        <v>13113</v>
      </c>
      <c r="O977" s="19" t="s">
        <v>12577</v>
      </c>
    </row>
    <row r="978" spans="1:15">
      <c r="A978" s="19">
        <v>60951</v>
      </c>
      <c r="B978" s="19" t="s">
        <v>10651</v>
      </c>
      <c r="C978" s="19" t="s">
        <v>16145</v>
      </c>
      <c r="D978" s="19" t="str">
        <f t="shared" si="15"/>
        <v>60951C</v>
      </c>
      <c r="E978" s="19" t="s">
        <v>12309</v>
      </c>
      <c r="F978" s="19" t="s">
        <v>10767</v>
      </c>
      <c r="G978" s="19" t="s">
        <v>612</v>
      </c>
      <c r="H978" s="19" t="s">
        <v>12307</v>
      </c>
      <c r="I978" s="1">
        <v>40543</v>
      </c>
      <c r="J978" s="19">
        <v>1.5</v>
      </c>
      <c r="K978" s="19" t="s">
        <v>73</v>
      </c>
      <c r="L978" s="1">
        <v>40169</v>
      </c>
      <c r="M978" s="19" t="s">
        <v>13113</v>
      </c>
      <c r="O978" s="19" t="s">
        <v>12577</v>
      </c>
    </row>
    <row r="979" spans="1:15">
      <c r="A979" s="19">
        <v>60952</v>
      </c>
      <c r="B979" s="19" t="s">
        <v>10651</v>
      </c>
      <c r="C979" s="19" t="s">
        <v>16144</v>
      </c>
      <c r="D979" s="19" t="str">
        <f t="shared" si="15"/>
        <v>60952C</v>
      </c>
      <c r="E979" s="19" t="s">
        <v>12309</v>
      </c>
      <c r="F979" s="19" t="s">
        <v>10954</v>
      </c>
      <c r="G979" s="19" t="s">
        <v>612</v>
      </c>
      <c r="H979" s="19" t="s">
        <v>12307</v>
      </c>
      <c r="I979" s="1">
        <v>40543</v>
      </c>
      <c r="J979" s="19">
        <v>1.5</v>
      </c>
      <c r="K979" s="19" t="s">
        <v>73</v>
      </c>
      <c r="L979" s="1">
        <v>40169</v>
      </c>
      <c r="M979" s="19" t="s">
        <v>13113</v>
      </c>
      <c r="O979" s="19" t="s">
        <v>12577</v>
      </c>
    </row>
    <row r="980" spans="1:15">
      <c r="A980" s="19">
        <v>60953</v>
      </c>
      <c r="B980" s="19" t="s">
        <v>10651</v>
      </c>
      <c r="C980" s="19" t="s">
        <v>16143</v>
      </c>
      <c r="D980" s="19" t="str">
        <f t="shared" si="15"/>
        <v>60953C</v>
      </c>
      <c r="E980" s="19" t="s">
        <v>12309</v>
      </c>
      <c r="F980" s="19" t="s">
        <v>10954</v>
      </c>
      <c r="G980" s="19" t="s">
        <v>612</v>
      </c>
      <c r="H980" s="19" t="s">
        <v>12307</v>
      </c>
      <c r="I980" s="1">
        <v>40543</v>
      </c>
      <c r="J980" s="19">
        <v>1.5</v>
      </c>
      <c r="K980" s="19" t="s">
        <v>73</v>
      </c>
      <c r="L980" s="1">
        <v>40169</v>
      </c>
      <c r="M980" s="19" t="s">
        <v>13113</v>
      </c>
      <c r="O980" s="19" t="s">
        <v>12577</v>
      </c>
    </row>
    <row r="981" spans="1:15">
      <c r="A981" s="19">
        <v>60954</v>
      </c>
      <c r="B981" s="19" t="s">
        <v>10651</v>
      </c>
      <c r="C981" s="19" t="s">
        <v>16142</v>
      </c>
      <c r="D981" s="19" t="str">
        <f t="shared" si="15"/>
        <v>60954C</v>
      </c>
      <c r="E981" s="19" t="s">
        <v>12309</v>
      </c>
      <c r="F981" s="19" t="s">
        <v>10954</v>
      </c>
      <c r="G981" s="19" t="s">
        <v>612</v>
      </c>
      <c r="H981" s="19" t="s">
        <v>12307</v>
      </c>
      <c r="I981" s="1">
        <v>40543</v>
      </c>
      <c r="J981" s="19">
        <v>1.5</v>
      </c>
      <c r="K981" s="19" t="s">
        <v>73</v>
      </c>
      <c r="L981" s="1">
        <v>40169</v>
      </c>
      <c r="M981" s="19" t="s">
        <v>13113</v>
      </c>
      <c r="O981" s="19" t="s">
        <v>12577</v>
      </c>
    </row>
    <row r="982" spans="1:15">
      <c r="A982" s="19">
        <v>60955</v>
      </c>
      <c r="B982" s="19" t="s">
        <v>10651</v>
      </c>
      <c r="C982" s="19" t="s">
        <v>16141</v>
      </c>
      <c r="D982" s="19" t="str">
        <f t="shared" si="15"/>
        <v>60955C</v>
      </c>
      <c r="E982" s="19" t="s">
        <v>12309</v>
      </c>
      <c r="F982" s="19" t="s">
        <v>10954</v>
      </c>
      <c r="G982" s="19" t="s">
        <v>612</v>
      </c>
      <c r="H982" s="19" t="s">
        <v>12307</v>
      </c>
      <c r="I982" s="1">
        <v>40543</v>
      </c>
      <c r="J982" s="19">
        <v>1.5</v>
      </c>
      <c r="K982" s="19" t="s">
        <v>73</v>
      </c>
      <c r="L982" s="1">
        <v>40169</v>
      </c>
      <c r="M982" s="19" t="s">
        <v>13113</v>
      </c>
      <c r="O982" s="19" t="s">
        <v>12577</v>
      </c>
    </row>
    <row r="983" spans="1:15">
      <c r="A983" s="19">
        <v>60956</v>
      </c>
      <c r="B983" s="19" t="s">
        <v>10651</v>
      </c>
      <c r="C983" s="19" t="s">
        <v>16140</v>
      </c>
      <c r="D983" s="19" t="str">
        <f t="shared" si="15"/>
        <v>60956C</v>
      </c>
      <c r="E983" s="19" t="s">
        <v>12309</v>
      </c>
      <c r="F983" s="19" t="s">
        <v>10686</v>
      </c>
      <c r="G983" s="19" t="s">
        <v>612</v>
      </c>
      <c r="H983" s="19" t="s">
        <v>12307</v>
      </c>
      <c r="I983" s="1">
        <v>40543</v>
      </c>
      <c r="J983" s="19">
        <v>1.5</v>
      </c>
      <c r="K983" s="19" t="s">
        <v>73</v>
      </c>
      <c r="L983" s="1">
        <v>40169</v>
      </c>
      <c r="M983" s="19" t="s">
        <v>13113</v>
      </c>
      <c r="O983" s="19" t="s">
        <v>12577</v>
      </c>
    </row>
    <row r="984" spans="1:15">
      <c r="A984" s="19">
        <v>60957</v>
      </c>
      <c r="B984" s="19" t="s">
        <v>10651</v>
      </c>
      <c r="C984" s="19" t="s">
        <v>16139</v>
      </c>
      <c r="D984" s="19" t="str">
        <f t="shared" si="15"/>
        <v>60957C</v>
      </c>
      <c r="E984" s="19" t="s">
        <v>12309</v>
      </c>
      <c r="F984" s="19" t="s">
        <v>11000</v>
      </c>
      <c r="G984" s="19" t="s">
        <v>612</v>
      </c>
      <c r="H984" s="19" t="s">
        <v>12307</v>
      </c>
      <c r="I984" s="1">
        <v>40543</v>
      </c>
      <c r="J984" s="19">
        <v>1.5</v>
      </c>
      <c r="K984" s="19" t="s">
        <v>73</v>
      </c>
      <c r="L984" s="1">
        <v>40169</v>
      </c>
      <c r="M984" s="19" t="s">
        <v>13113</v>
      </c>
      <c r="O984" s="19" t="s">
        <v>12577</v>
      </c>
    </row>
    <row r="985" spans="1:15">
      <c r="A985" s="19">
        <v>60958</v>
      </c>
      <c r="B985" s="19" t="s">
        <v>10651</v>
      </c>
      <c r="C985" s="19" t="s">
        <v>16138</v>
      </c>
      <c r="D985" s="19" t="str">
        <f t="shared" si="15"/>
        <v>60958C</v>
      </c>
      <c r="E985" s="19" t="s">
        <v>12309</v>
      </c>
      <c r="F985" s="19" t="s">
        <v>10954</v>
      </c>
      <c r="G985" s="19" t="s">
        <v>612</v>
      </c>
      <c r="H985" s="19" t="s">
        <v>12307</v>
      </c>
      <c r="I985" s="1">
        <v>40543</v>
      </c>
      <c r="J985" s="19">
        <v>1.5</v>
      </c>
      <c r="K985" s="19" t="s">
        <v>73</v>
      </c>
      <c r="L985" s="1">
        <v>40169</v>
      </c>
      <c r="M985" s="19" t="s">
        <v>13113</v>
      </c>
      <c r="O985" s="19" t="s">
        <v>12577</v>
      </c>
    </row>
    <row r="986" spans="1:15">
      <c r="A986" s="19">
        <v>60959</v>
      </c>
      <c r="B986" s="19" t="s">
        <v>10651</v>
      </c>
      <c r="C986" s="19" t="s">
        <v>16137</v>
      </c>
      <c r="D986" s="19" t="str">
        <f t="shared" si="15"/>
        <v>60959C</v>
      </c>
      <c r="E986" s="19" t="s">
        <v>12309</v>
      </c>
      <c r="F986" s="19" t="s">
        <v>10954</v>
      </c>
      <c r="G986" s="19" t="s">
        <v>612</v>
      </c>
      <c r="H986" s="19" t="s">
        <v>12307</v>
      </c>
      <c r="I986" s="1">
        <v>40543</v>
      </c>
      <c r="J986" s="19">
        <v>1.5</v>
      </c>
      <c r="K986" s="19" t="s">
        <v>73</v>
      </c>
      <c r="L986" s="1">
        <v>40169</v>
      </c>
      <c r="M986" s="19" t="s">
        <v>13113</v>
      </c>
      <c r="O986" s="19" t="s">
        <v>12577</v>
      </c>
    </row>
    <row r="987" spans="1:15">
      <c r="A987" s="19">
        <v>60960</v>
      </c>
      <c r="B987" s="19" t="s">
        <v>10651</v>
      </c>
      <c r="C987" s="19" t="s">
        <v>16136</v>
      </c>
      <c r="D987" s="19" t="str">
        <f t="shared" si="15"/>
        <v>60960C</v>
      </c>
      <c r="E987" s="19" t="s">
        <v>12309</v>
      </c>
      <c r="F987" s="19" t="s">
        <v>10954</v>
      </c>
      <c r="G987" s="19" t="s">
        <v>612</v>
      </c>
      <c r="H987" s="19" t="s">
        <v>12307</v>
      </c>
      <c r="I987" s="1">
        <v>40543</v>
      </c>
      <c r="J987" s="19">
        <v>1.5</v>
      </c>
      <c r="K987" s="19" t="s">
        <v>73</v>
      </c>
      <c r="L987" s="1">
        <v>40169</v>
      </c>
      <c r="M987" s="19" t="s">
        <v>13113</v>
      </c>
      <c r="O987" s="19" t="s">
        <v>12577</v>
      </c>
    </row>
    <row r="988" spans="1:15">
      <c r="A988" s="19">
        <v>60961</v>
      </c>
      <c r="B988" s="19" t="s">
        <v>10651</v>
      </c>
      <c r="C988" s="19" t="s">
        <v>16135</v>
      </c>
      <c r="D988" s="19" t="str">
        <f t="shared" si="15"/>
        <v>60961C</v>
      </c>
      <c r="E988" s="19" t="s">
        <v>12309</v>
      </c>
      <c r="F988" s="19" t="s">
        <v>13006</v>
      </c>
      <c r="G988" s="19" t="s">
        <v>612</v>
      </c>
      <c r="H988" s="19" t="s">
        <v>12307</v>
      </c>
      <c r="I988" s="1">
        <v>40543</v>
      </c>
      <c r="J988" s="19">
        <v>1.5</v>
      </c>
      <c r="K988" s="19" t="s">
        <v>73</v>
      </c>
      <c r="L988" s="1">
        <v>40169</v>
      </c>
      <c r="M988" s="19" t="s">
        <v>13113</v>
      </c>
      <c r="O988" s="19" t="s">
        <v>12577</v>
      </c>
    </row>
    <row r="989" spans="1:15">
      <c r="A989" s="19">
        <v>60962</v>
      </c>
      <c r="B989" s="19" t="s">
        <v>10651</v>
      </c>
      <c r="C989" s="19" t="s">
        <v>16134</v>
      </c>
      <c r="D989" s="19" t="str">
        <f t="shared" si="15"/>
        <v>60962C</v>
      </c>
      <c r="E989" s="19" t="s">
        <v>12309</v>
      </c>
      <c r="F989" s="19" t="s">
        <v>10765</v>
      </c>
      <c r="G989" s="19" t="s">
        <v>612</v>
      </c>
      <c r="H989" s="19" t="s">
        <v>12307</v>
      </c>
      <c r="I989" s="1">
        <v>41244</v>
      </c>
      <c r="J989" s="19">
        <v>20</v>
      </c>
      <c r="K989" s="19" t="s">
        <v>73</v>
      </c>
      <c r="L989" s="1">
        <v>40178</v>
      </c>
      <c r="M989" s="19" t="s">
        <v>13113</v>
      </c>
      <c r="N989" s="19" t="s">
        <v>16133</v>
      </c>
      <c r="O989" s="19" t="s">
        <v>12577</v>
      </c>
    </row>
    <row r="990" spans="1:15">
      <c r="A990" s="19">
        <v>60963</v>
      </c>
      <c r="B990" s="19" t="s">
        <v>11748</v>
      </c>
      <c r="C990" s="19" t="s">
        <v>16132</v>
      </c>
      <c r="D990" s="19" t="str">
        <f t="shared" si="15"/>
        <v>60963A</v>
      </c>
      <c r="E990" s="19" t="s">
        <v>12313</v>
      </c>
      <c r="F990" s="19" t="s">
        <v>16131</v>
      </c>
      <c r="G990" s="19" t="s">
        <v>719</v>
      </c>
      <c r="H990" s="19" t="s">
        <v>12307</v>
      </c>
      <c r="I990" s="1">
        <v>40358</v>
      </c>
      <c r="J990" s="19">
        <v>4.92</v>
      </c>
      <c r="K990" s="19" t="s">
        <v>46</v>
      </c>
      <c r="L990" s="1">
        <v>40183</v>
      </c>
      <c r="M990" s="19" t="s">
        <v>13113</v>
      </c>
      <c r="N990" s="19" t="s">
        <v>16075</v>
      </c>
      <c r="O990" s="19" t="s">
        <v>12318</v>
      </c>
    </row>
    <row r="991" spans="1:15">
      <c r="A991" s="19">
        <v>60964</v>
      </c>
      <c r="B991" s="19" t="s">
        <v>11748</v>
      </c>
      <c r="C991" s="19" t="s">
        <v>16130</v>
      </c>
      <c r="D991" s="19" t="str">
        <f t="shared" si="15"/>
        <v>60964A</v>
      </c>
      <c r="E991" s="19" t="s">
        <v>12313</v>
      </c>
      <c r="F991" s="19" t="s">
        <v>1981</v>
      </c>
      <c r="G991" s="19" t="s">
        <v>612</v>
      </c>
      <c r="H991" s="19" t="s">
        <v>12307</v>
      </c>
      <c r="I991" s="1">
        <v>32119</v>
      </c>
      <c r="J991" s="19">
        <v>50</v>
      </c>
      <c r="K991" s="19" t="s">
        <v>0</v>
      </c>
      <c r="L991" s="1">
        <v>40191</v>
      </c>
      <c r="M991" s="19" t="s">
        <v>16129</v>
      </c>
      <c r="N991" s="19" t="s">
        <v>4895</v>
      </c>
      <c r="O991" s="19" t="s">
        <v>12318</v>
      </c>
    </row>
    <row r="992" spans="1:15">
      <c r="A992" s="19">
        <v>60965</v>
      </c>
      <c r="B992" s="19" t="s">
        <v>10651</v>
      </c>
      <c r="C992" s="19" t="s">
        <v>16128</v>
      </c>
      <c r="D992" s="19" t="str">
        <f t="shared" si="15"/>
        <v>60965C</v>
      </c>
      <c r="E992" s="19" t="s">
        <v>12309</v>
      </c>
      <c r="F992" s="19" t="s">
        <v>13245</v>
      </c>
      <c r="G992" s="19" t="s">
        <v>719</v>
      </c>
      <c r="H992" s="19" t="s">
        <v>12307</v>
      </c>
      <c r="I992" s="1">
        <v>41275</v>
      </c>
      <c r="J992" s="19">
        <v>25</v>
      </c>
      <c r="K992" s="19" t="s">
        <v>0</v>
      </c>
      <c r="L992" s="1">
        <v>40157</v>
      </c>
      <c r="M992" s="19" t="s">
        <v>13113</v>
      </c>
      <c r="N992" s="19" t="s">
        <v>10625</v>
      </c>
      <c r="O992" s="19" t="s">
        <v>12577</v>
      </c>
    </row>
    <row r="993" spans="1:15">
      <c r="A993" s="19">
        <v>60966</v>
      </c>
      <c r="B993" s="19" t="s">
        <v>11748</v>
      </c>
      <c r="C993" s="19" t="s">
        <v>5161</v>
      </c>
      <c r="D993" s="19" t="str">
        <f t="shared" si="15"/>
        <v>60966A</v>
      </c>
      <c r="E993" s="19" t="s">
        <v>12313</v>
      </c>
      <c r="F993" s="19" t="s">
        <v>10854</v>
      </c>
      <c r="G993" s="19" t="s">
        <v>612</v>
      </c>
      <c r="H993" s="19" t="s">
        <v>12307</v>
      </c>
      <c r="I993" s="1">
        <v>40169</v>
      </c>
      <c r="J993" s="19">
        <v>2</v>
      </c>
      <c r="K993" s="19" t="s">
        <v>73</v>
      </c>
      <c r="L993" s="1">
        <v>40168</v>
      </c>
      <c r="M993" s="19" t="s">
        <v>14340</v>
      </c>
      <c r="N993" s="19" t="s">
        <v>5278</v>
      </c>
      <c r="O993" s="19" t="s">
        <v>12318</v>
      </c>
    </row>
    <row r="994" spans="1:15">
      <c r="A994" s="19">
        <v>60967</v>
      </c>
      <c r="B994" s="19" t="s">
        <v>10651</v>
      </c>
      <c r="C994" s="19" t="s">
        <v>16127</v>
      </c>
      <c r="D994" s="19" t="str">
        <f t="shared" si="15"/>
        <v>60967C</v>
      </c>
      <c r="E994" s="19" t="s">
        <v>12309</v>
      </c>
      <c r="F994" s="19" t="s">
        <v>13998</v>
      </c>
      <c r="G994" s="19" t="s">
        <v>612</v>
      </c>
      <c r="H994" s="19" t="s">
        <v>12307</v>
      </c>
      <c r="I994" s="1">
        <v>40617</v>
      </c>
      <c r="J994" s="19">
        <v>5</v>
      </c>
      <c r="K994" s="19" t="s">
        <v>13550</v>
      </c>
      <c r="L994" s="1">
        <v>40161</v>
      </c>
      <c r="M994" s="19" t="s">
        <v>13113</v>
      </c>
      <c r="N994" s="19" t="s">
        <v>16126</v>
      </c>
      <c r="O994" s="19" t="s">
        <v>12935</v>
      </c>
    </row>
    <row r="995" spans="1:15">
      <c r="A995" s="19">
        <v>60968</v>
      </c>
      <c r="B995" s="19" t="s">
        <v>10651</v>
      </c>
      <c r="C995" s="19" t="s">
        <v>16125</v>
      </c>
      <c r="D995" s="19" t="str">
        <f t="shared" si="15"/>
        <v>60968C</v>
      </c>
      <c r="E995" s="19" t="s">
        <v>12309</v>
      </c>
      <c r="F995" s="19" t="s">
        <v>10767</v>
      </c>
      <c r="G995" s="19" t="s">
        <v>612</v>
      </c>
      <c r="H995" s="19" t="s">
        <v>12307</v>
      </c>
      <c r="I995" s="1">
        <v>40709</v>
      </c>
      <c r="J995" s="19">
        <v>5</v>
      </c>
      <c r="K995" s="19" t="s">
        <v>13550</v>
      </c>
      <c r="L995" s="1">
        <v>40161</v>
      </c>
      <c r="M995" s="19" t="s">
        <v>13113</v>
      </c>
      <c r="N995" s="19" t="s">
        <v>16124</v>
      </c>
      <c r="O995" s="19" t="s">
        <v>12935</v>
      </c>
    </row>
    <row r="996" spans="1:15">
      <c r="A996" s="19">
        <v>60969</v>
      </c>
      <c r="B996" s="19" t="s">
        <v>11748</v>
      </c>
      <c r="C996" s="19" t="s">
        <v>5594</v>
      </c>
      <c r="D996" s="19" t="str">
        <f t="shared" si="15"/>
        <v>60969A</v>
      </c>
      <c r="E996" s="19" t="s">
        <v>12313</v>
      </c>
      <c r="F996" s="19" t="s">
        <v>10701</v>
      </c>
      <c r="G996" s="19" t="s">
        <v>612</v>
      </c>
      <c r="H996" s="19" t="s">
        <v>12307</v>
      </c>
      <c r="I996" s="1">
        <v>37028</v>
      </c>
      <c r="J996" s="19">
        <v>1.35</v>
      </c>
      <c r="K996" s="19" t="s">
        <v>12609</v>
      </c>
      <c r="L996" s="1">
        <v>40178</v>
      </c>
      <c r="M996" s="19" t="s">
        <v>13113</v>
      </c>
      <c r="N996" s="19" t="s">
        <v>4833</v>
      </c>
      <c r="O996" s="19" t="s">
        <v>12318</v>
      </c>
    </row>
    <row r="997" spans="1:15">
      <c r="A997" s="19">
        <v>60970</v>
      </c>
      <c r="B997" s="19" t="s">
        <v>11748</v>
      </c>
      <c r="C997" s="19" t="s">
        <v>5635</v>
      </c>
      <c r="D997" s="19" t="str">
        <f t="shared" si="15"/>
        <v>60970A</v>
      </c>
      <c r="E997" s="19" t="s">
        <v>12313</v>
      </c>
      <c r="F997" s="19" t="s">
        <v>11103</v>
      </c>
      <c r="G997" s="19" t="s">
        <v>612</v>
      </c>
      <c r="H997" s="19" t="s">
        <v>12307</v>
      </c>
      <c r="I997" s="1">
        <v>40332</v>
      </c>
      <c r="J997" s="19">
        <v>3.7499999999999999E-2</v>
      </c>
      <c r="K997" s="19" t="s">
        <v>12609</v>
      </c>
      <c r="L997" s="1">
        <v>40155</v>
      </c>
      <c r="M997" s="19" t="s">
        <v>13113</v>
      </c>
      <c r="N997" s="19" t="s">
        <v>5636</v>
      </c>
      <c r="O997" s="19" t="s">
        <v>12318</v>
      </c>
    </row>
    <row r="998" spans="1:15">
      <c r="A998" s="19">
        <v>60971</v>
      </c>
      <c r="B998" s="19" t="s">
        <v>11748</v>
      </c>
      <c r="C998" s="19" t="s">
        <v>16123</v>
      </c>
      <c r="D998" s="19" t="str">
        <f t="shared" si="15"/>
        <v>60971A</v>
      </c>
      <c r="E998" s="19" t="s">
        <v>12313</v>
      </c>
      <c r="F998" s="19" t="s">
        <v>16122</v>
      </c>
      <c r="G998" s="19" t="s">
        <v>14458</v>
      </c>
      <c r="H998" s="19" t="s">
        <v>12307</v>
      </c>
      <c r="I998" s="1">
        <v>40227</v>
      </c>
      <c r="J998" s="19">
        <v>15</v>
      </c>
      <c r="K998" s="19" t="s">
        <v>0</v>
      </c>
      <c r="L998" s="1">
        <v>40205</v>
      </c>
      <c r="M998" s="19" t="s">
        <v>13113</v>
      </c>
      <c r="N998" s="19" t="s">
        <v>16121</v>
      </c>
      <c r="O998" s="19" t="s">
        <v>12935</v>
      </c>
    </row>
    <row r="999" spans="1:15">
      <c r="A999" s="19">
        <v>60972</v>
      </c>
      <c r="B999" s="19" t="s">
        <v>11748</v>
      </c>
      <c r="C999" s="19" t="s">
        <v>4991</v>
      </c>
      <c r="D999" s="19" t="str">
        <f t="shared" si="15"/>
        <v>60972A</v>
      </c>
      <c r="E999" s="19" t="s">
        <v>12313</v>
      </c>
      <c r="F999" s="19" t="s">
        <v>10870</v>
      </c>
      <c r="G999" s="19" t="s">
        <v>612</v>
      </c>
      <c r="H999" s="19" t="s">
        <v>12307</v>
      </c>
      <c r="I999" s="1">
        <v>40138</v>
      </c>
      <c r="J999" s="19">
        <v>1.6</v>
      </c>
      <c r="K999" s="19" t="s">
        <v>46</v>
      </c>
      <c r="L999" s="1">
        <v>40189</v>
      </c>
      <c r="M999" s="19" t="s">
        <v>16120</v>
      </c>
      <c r="N999" s="19" t="s">
        <v>4991</v>
      </c>
      <c r="O999" s="19" t="s">
        <v>12318</v>
      </c>
    </row>
    <row r="1000" spans="1:15">
      <c r="A1000" s="19">
        <v>60973</v>
      </c>
      <c r="B1000" s="19" t="s">
        <v>11748</v>
      </c>
      <c r="C1000" s="19" t="s">
        <v>16119</v>
      </c>
      <c r="D1000" s="19" t="str">
        <f t="shared" si="15"/>
        <v>60973A</v>
      </c>
      <c r="E1000" s="19" t="s">
        <v>12313</v>
      </c>
      <c r="F1000" s="19" t="s">
        <v>10686</v>
      </c>
      <c r="G1000" s="19" t="s">
        <v>612</v>
      </c>
      <c r="H1000" s="19" t="s">
        <v>12307</v>
      </c>
      <c r="I1000" s="1">
        <v>40997</v>
      </c>
      <c r="J1000" s="19">
        <v>102</v>
      </c>
      <c r="K1000" s="19" t="s">
        <v>4</v>
      </c>
      <c r="L1000" s="1">
        <v>40140</v>
      </c>
      <c r="M1000" s="19" t="s">
        <v>13714</v>
      </c>
      <c r="N1000" s="19" t="s">
        <v>16118</v>
      </c>
      <c r="O1000" s="19" t="s">
        <v>12318</v>
      </c>
    </row>
    <row r="1001" spans="1:15">
      <c r="A1001" s="19">
        <v>60974</v>
      </c>
      <c r="B1001" s="19" t="s">
        <v>11748</v>
      </c>
      <c r="C1001" s="19" t="s">
        <v>16117</v>
      </c>
      <c r="D1001" s="19" t="str">
        <f t="shared" si="15"/>
        <v>60974A</v>
      </c>
      <c r="E1001" s="19" t="s">
        <v>12313</v>
      </c>
      <c r="F1001" s="19" t="s">
        <v>16116</v>
      </c>
      <c r="G1001" s="19" t="s">
        <v>1382</v>
      </c>
      <c r="H1001" s="19" t="s">
        <v>12307</v>
      </c>
      <c r="I1001" s="1">
        <v>40787</v>
      </c>
      <c r="J1001" s="19">
        <v>26</v>
      </c>
      <c r="K1001" s="19" t="s">
        <v>46</v>
      </c>
      <c r="L1001" s="1">
        <v>40192</v>
      </c>
      <c r="M1001" s="19" t="s">
        <v>13113</v>
      </c>
      <c r="N1001" s="19" t="s">
        <v>16115</v>
      </c>
      <c r="O1001" s="19" t="s">
        <v>12318</v>
      </c>
    </row>
    <row r="1002" spans="1:15">
      <c r="A1002" s="19">
        <v>60975</v>
      </c>
      <c r="B1002" s="19" t="s">
        <v>11748</v>
      </c>
      <c r="C1002" s="19" t="s">
        <v>16114</v>
      </c>
      <c r="D1002" s="19" t="str">
        <f t="shared" si="15"/>
        <v>60975A</v>
      </c>
      <c r="E1002" s="19" t="s">
        <v>12313</v>
      </c>
      <c r="F1002" s="19" t="s">
        <v>16113</v>
      </c>
      <c r="G1002" s="19" t="s">
        <v>1367</v>
      </c>
      <c r="H1002" s="19" t="s">
        <v>12307</v>
      </c>
      <c r="I1002" s="1">
        <v>40148</v>
      </c>
      <c r="J1002" s="19">
        <v>17</v>
      </c>
      <c r="K1002" s="19" t="s">
        <v>4</v>
      </c>
      <c r="L1002" s="1">
        <v>40197</v>
      </c>
      <c r="M1002" s="19" t="s">
        <v>43</v>
      </c>
      <c r="N1002" s="19" t="s">
        <v>16112</v>
      </c>
      <c r="O1002" s="19" t="s">
        <v>12318</v>
      </c>
    </row>
    <row r="1003" spans="1:15">
      <c r="A1003" s="19">
        <v>60976</v>
      </c>
      <c r="B1003" s="19" t="s">
        <v>11748</v>
      </c>
      <c r="C1003" s="19" t="s">
        <v>16111</v>
      </c>
      <c r="D1003" s="19" t="str">
        <f t="shared" si="15"/>
        <v>60976A</v>
      </c>
      <c r="E1003" s="19" t="s">
        <v>12313</v>
      </c>
      <c r="F1003" s="19" t="s">
        <v>16110</v>
      </c>
      <c r="G1003" s="19" t="s">
        <v>719</v>
      </c>
      <c r="H1003" s="19" t="s">
        <v>12307</v>
      </c>
      <c r="I1003" s="1">
        <v>39995</v>
      </c>
      <c r="J1003" s="19">
        <v>9.9</v>
      </c>
      <c r="K1003" s="19" t="s">
        <v>4</v>
      </c>
      <c r="L1003" s="1">
        <v>40197</v>
      </c>
      <c r="M1003" s="19" t="s">
        <v>13113</v>
      </c>
      <c r="N1003" s="19" t="s">
        <v>16109</v>
      </c>
      <c r="O1003" s="19" t="s">
        <v>12318</v>
      </c>
    </row>
    <row r="1004" spans="1:15">
      <c r="A1004" s="19">
        <v>60977</v>
      </c>
      <c r="B1004" s="19" t="s">
        <v>11748</v>
      </c>
      <c r="C1004" s="19" t="s">
        <v>16108</v>
      </c>
      <c r="D1004" s="19" t="str">
        <f t="shared" si="15"/>
        <v>60977A</v>
      </c>
      <c r="E1004" s="19" t="s">
        <v>12313</v>
      </c>
      <c r="F1004" s="19" t="s">
        <v>16092</v>
      </c>
      <c r="G1004" s="19" t="s">
        <v>719</v>
      </c>
      <c r="H1004" s="19" t="s">
        <v>12307</v>
      </c>
      <c r="I1004" s="1">
        <v>40025</v>
      </c>
      <c r="J1004" s="19">
        <v>1.65</v>
      </c>
      <c r="K1004" s="19" t="s">
        <v>4</v>
      </c>
      <c r="L1004" s="1">
        <v>40199</v>
      </c>
      <c r="M1004" s="19" t="s">
        <v>13113</v>
      </c>
      <c r="N1004" s="19" t="s">
        <v>16107</v>
      </c>
      <c r="O1004" s="19" t="s">
        <v>12318</v>
      </c>
    </row>
    <row r="1005" spans="1:15">
      <c r="A1005" s="19">
        <v>60978</v>
      </c>
      <c r="B1005" s="19" t="s">
        <v>11748</v>
      </c>
      <c r="C1005" s="19" t="s">
        <v>16106</v>
      </c>
      <c r="D1005" s="19" t="str">
        <f t="shared" si="15"/>
        <v>60978A</v>
      </c>
      <c r="E1005" s="19" t="s">
        <v>12313</v>
      </c>
      <c r="F1005" s="19" t="s">
        <v>16092</v>
      </c>
      <c r="G1005" s="19" t="s">
        <v>719</v>
      </c>
      <c r="H1005" s="19" t="s">
        <v>12307</v>
      </c>
      <c r="I1005" s="1">
        <v>39934</v>
      </c>
      <c r="J1005" s="19">
        <v>6.6</v>
      </c>
      <c r="K1005" s="19" t="s">
        <v>4</v>
      </c>
      <c r="L1005" s="1">
        <v>40199</v>
      </c>
      <c r="M1005" s="19" t="s">
        <v>13113</v>
      </c>
      <c r="N1005" s="19" t="s">
        <v>16105</v>
      </c>
      <c r="O1005" s="19" t="s">
        <v>12318</v>
      </c>
    </row>
    <row r="1006" spans="1:15">
      <c r="A1006" s="19">
        <v>60979</v>
      </c>
      <c r="B1006" s="19" t="s">
        <v>11748</v>
      </c>
      <c r="C1006" s="19" t="s">
        <v>16104</v>
      </c>
      <c r="D1006" s="19" t="str">
        <f t="shared" si="15"/>
        <v>60979A</v>
      </c>
      <c r="E1006" s="19" t="s">
        <v>12313</v>
      </c>
      <c r="F1006" s="19" t="s">
        <v>16092</v>
      </c>
      <c r="G1006" s="19" t="s">
        <v>719</v>
      </c>
      <c r="H1006" s="19" t="s">
        <v>12307</v>
      </c>
      <c r="I1006" s="1">
        <v>40025</v>
      </c>
      <c r="J1006" s="19">
        <v>3.3</v>
      </c>
      <c r="K1006" s="19" t="s">
        <v>4</v>
      </c>
      <c r="L1006" s="1">
        <v>40199</v>
      </c>
      <c r="M1006" s="19" t="s">
        <v>13113</v>
      </c>
      <c r="N1006" s="19" t="s">
        <v>16103</v>
      </c>
      <c r="O1006" s="19" t="s">
        <v>12318</v>
      </c>
    </row>
    <row r="1007" spans="1:15">
      <c r="A1007" s="19">
        <v>60980</v>
      </c>
      <c r="B1007" s="19" t="s">
        <v>11748</v>
      </c>
      <c r="C1007" s="19" t="s">
        <v>16102</v>
      </c>
      <c r="D1007" s="19" t="str">
        <f t="shared" si="15"/>
        <v>60980A</v>
      </c>
      <c r="E1007" s="19" t="s">
        <v>12313</v>
      </c>
      <c r="F1007" s="19" t="s">
        <v>16092</v>
      </c>
      <c r="G1007" s="19" t="s">
        <v>719</v>
      </c>
      <c r="H1007" s="19" t="s">
        <v>12307</v>
      </c>
      <c r="I1007" s="1">
        <v>40025</v>
      </c>
      <c r="J1007" s="19">
        <v>10</v>
      </c>
      <c r="K1007" s="19" t="s">
        <v>4</v>
      </c>
      <c r="L1007" s="1">
        <v>40199</v>
      </c>
      <c r="M1007" s="19" t="s">
        <v>13113</v>
      </c>
      <c r="N1007" s="19" t="s">
        <v>16101</v>
      </c>
      <c r="O1007" s="19" t="s">
        <v>12318</v>
      </c>
    </row>
    <row r="1008" spans="1:15">
      <c r="A1008" s="19">
        <v>60981</v>
      </c>
      <c r="B1008" s="19" t="s">
        <v>11748</v>
      </c>
      <c r="C1008" s="19" t="s">
        <v>16100</v>
      </c>
      <c r="D1008" s="19" t="str">
        <f t="shared" si="15"/>
        <v>60981A</v>
      </c>
      <c r="E1008" s="19" t="s">
        <v>12313</v>
      </c>
      <c r="F1008" s="19" t="s">
        <v>16092</v>
      </c>
      <c r="G1008" s="19" t="s">
        <v>719</v>
      </c>
      <c r="H1008" s="19" t="s">
        <v>12307</v>
      </c>
      <c r="I1008" s="1">
        <v>40025</v>
      </c>
      <c r="J1008" s="19">
        <v>10</v>
      </c>
      <c r="K1008" s="19" t="s">
        <v>4</v>
      </c>
      <c r="L1008" s="1">
        <v>40199</v>
      </c>
      <c r="M1008" s="19" t="s">
        <v>13113</v>
      </c>
      <c r="N1008" s="19" t="s">
        <v>16100</v>
      </c>
      <c r="O1008" s="19" t="s">
        <v>12318</v>
      </c>
    </row>
    <row r="1009" spans="1:15">
      <c r="A1009" s="19">
        <v>60982</v>
      </c>
      <c r="B1009" s="19" t="s">
        <v>11748</v>
      </c>
      <c r="C1009" s="19" t="s">
        <v>16099</v>
      </c>
      <c r="D1009" s="19" t="str">
        <f t="shared" si="15"/>
        <v>60982A</v>
      </c>
      <c r="E1009" s="19" t="s">
        <v>12313</v>
      </c>
      <c r="F1009" s="19" t="s">
        <v>16092</v>
      </c>
      <c r="G1009" s="19" t="s">
        <v>719</v>
      </c>
      <c r="H1009" s="19" t="s">
        <v>12307</v>
      </c>
      <c r="I1009" s="1">
        <v>39934</v>
      </c>
      <c r="J1009" s="19">
        <v>9.9</v>
      </c>
      <c r="K1009" s="19" t="s">
        <v>4</v>
      </c>
      <c r="L1009" s="1">
        <v>40199</v>
      </c>
      <c r="M1009" s="19" t="s">
        <v>13113</v>
      </c>
      <c r="N1009" s="19" t="s">
        <v>16098</v>
      </c>
      <c r="O1009" s="19" t="s">
        <v>12318</v>
      </c>
    </row>
    <row r="1010" spans="1:15">
      <c r="A1010" s="19">
        <v>60983</v>
      </c>
      <c r="B1010" s="19" t="s">
        <v>11748</v>
      </c>
      <c r="C1010" s="19" t="s">
        <v>16097</v>
      </c>
      <c r="D1010" s="19" t="str">
        <f t="shared" si="15"/>
        <v>60983A</v>
      </c>
      <c r="E1010" s="19" t="s">
        <v>12313</v>
      </c>
      <c r="F1010" s="19" t="s">
        <v>16092</v>
      </c>
      <c r="G1010" s="19" t="s">
        <v>719</v>
      </c>
      <c r="H1010" s="19" t="s">
        <v>12307</v>
      </c>
      <c r="I1010" s="1">
        <v>39934</v>
      </c>
      <c r="J1010" s="19">
        <v>8.25</v>
      </c>
      <c r="K1010" s="19" t="s">
        <v>4</v>
      </c>
      <c r="L1010" s="1">
        <v>40199</v>
      </c>
      <c r="M1010" s="19" t="s">
        <v>13113</v>
      </c>
      <c r="N1010" s="19" t="s">
        <v>16096</v>
      </c>
      <c r="O1010" s="19" t="s">
        <v>12318</v>
      </c>
    </row>
    <row r="1011" spans="1:15">
      <c r="A1011" s="19">
        <v>60984</v>
      </c>
      <c r="B1011" s="19" t="s">
        <v>11748</v>
      </c>
      <c r="C1011" s="19" t="s">
        <v>16095</v>
      </c>
      <c r="D1011" s="19" t="str">
        <f t="shared" si="15"/>
        <v>60984A</v>
      </c>
      <c r="E1011" s="19" t="s">
        <v>12313</v>
      </c>
      <c r="F1011" s="19" t="s">
        <v>16092</v>
      </c>
      <c r="G1011" s="19" t="s">
        <v>719</v>
      </c>
      <c r="H1011" s="19" t="s">
        <v>12307</v>
      </c>
      <c r="I1011" s="1">
        <v>39934</v>
      </c>
      <c r="J1011" s="19">
        <v>9.9</v>
      </c>
      <c r="K1011" s="19" t="s">
        <v>4</v>
      </c>
      <c r="L1011" s="1">
        <v>40199</v>
      </c>
      <c r="M1011" s="19" t="s">
        <v>13113</v>
      </c>
      <c r="N1011" s="19" t="s">
        <v>16094</v>
      </c>
      <c r="O1011" s="19" t="s">
        <v>12318</v>
      </c>
    </row>
    <row r="1012" spans="1:15">
      <c r="A1012" s="19">
        <v>60985</v>
      </c>
      <c r="B1012" s="19" t="s">
        <v>11748</v>
      </c>
      <c r="C1012" s="19" t="s">
        <v>16093</v>
      </c>
      <c r="D1012" s="19" t="str">
        <f t="shared" si="15"/>
        <v>60985A</v>
      </c>
      <c r="E1012" s="19" t="s">
        <v>12313</v>
      </c>
      <c r="F1012" s="19" t="s">
        <v>16092</v>
      </c>
      <c r="G1012" s="19" t="s">
        <v>719</v>
      </c>
      <c r="H1012" s="19" t="s">
        <v>12307</v>
      </c>
      <c r="I1012" s="1">
        <v>40025</v>
      </c>
      <c r="J1012" s="19">
        <v>4.95</v>
      </c>
      <c r="K1012" s="19" t="s">
        <v>4</v>
      </c>
      <c r="L1012" s="1">
        <v>40199</v>
      </c>
      <c r="M1012" s="19" t="s">
        <v>13113</v>
      </c>
      <c r="N1012" s="19" t="s">
        <v>16091</v>
      </c>
      <c r="O1012" s="19" t="s">
        <v>12318</v>
      </c>
    </row>
    <row r="1013" spans="1:15">
      <c r="A1013" s="19">
        <v>60986</v>
      </c>
      <c r="B1013" s="19" t="s">
        <v>10651</v>
      </c>
      <c r="C1013" s="19" t="s">
        <v>16090</v>
      </c>
      <c r="D1013" s="19" t="str">
        <f t="shared" si="15"/>
        <v>60986C</v>
      </c>
      <c r="E1013" s="19" t="s">
        <v>12309</v>
      </c>
      <c r="F1013" s="19" t="s">
        <v>16089</v>
      </c>
      <c r="G1013" s="19" t="s">
        <v>5727</v>
      </c>
      <c r="H1013" s="19" t="s">
        <v>13211</v>
      </c>
      <c r="I1013" s="1">
        <v>40725</v>
      </c>
      <c r="J1013" s="19">
        <v>40</v>
      </c>
      <c r="K1013" s="19" t="s">
        <v>0</v>
      </c>
      <c r="L1013" s="1">
        <v>40199</v>
      </c>
      <c r="M1013" s="19" t="s">
        <v>13113</v>
      </c>
      <c r="N1013" s="19" t="s">
        <v>16088</v>
      </c>
      <c r="O1013" s="19" t="s">
        <v>12935</v>
      </c>
    </row>
    <row r="1014" spans="1:15">
      <c r="A1014" s="19">
        <v>60987</v>
      </c>
      <c r="B1014" s="19" t="s">
        <v>11748</v>
      </c>
      <c r="C1014" s="19" t="s">
        <v>16087</v>
      </c>
      <c r="D1014" s="19" t="str">
        <f t="shared" si="15"/>
        <v>60987A</v>
      </c>
      <c r="E1014" s="19" t="s">
        <v>12313</v>
      </c>
      <c r="F1014" s="19" t="s">
        <v>16085</v>
      </c>
      <c r="G1014" s="19" t="s">
        <v>5727</v>
      </c>
      <c r="H1014" s="19" t="s">
        <v>13211</v>
      </c>
      <c r="I1014" s="1">
        <v>41738</v>
      </c>
      <c r="J1014" s="19">
        <v>149.4</v>
      </c>
      <c r="K1014" s="19" t="s">
        <v>4</v>
      </c>
      <c r="L1014" s="1">
        <v>40203</v>
      </c>
      <c r="M1014" s="19" t="s">
        <v>13113</v>
      </c>
      <c r="N1014" s="19" t="s">
        <v>16084</v>
      </c>
      <c r="O1014" s="19" t="s">
        <v>12318</v>
      </c>
    </row>
    <row r="1015" spans="1:15">
      <c r="A1015" s="19">
        <v>60988</v>
      </c>
      <c r="B1015" s="19" t="s">
        <v>11748</v>
      </c>
      <c r="C1015" s="19" t="s">
        <v>16086</v>
      </c>
      <c r="D1015" s="19" t="str">
        <f t="shared" si="15"/>
        <v>60988A</v>
      </c>
      <c r="E1015" s="19" t="s">
        <v>12313</v>
      </c>
      <c r="F1015" s="19" t="s">
        <v>16085</v>
      </c>
      <c r="G1015" s="19" t="s">
        <v>5727</v>
      </c>
      <c r="H1015" s="19" t="s">
        <v>13211</v>
      </c>
      <c r="I1015" s="1">
        <v>41738</v>
      </c>
      <c r="J1015" s="19">
        <v>149.4</v>
      </c>
      <c r="K1015" s="19" t="s">
        <v>4</v>
      </c>
      <c r="L1015" s="1">
        <v>40203</v>
      </c>
      <c r="M1015" s="19" t="s">
        <v>13113</v>
      </c>
      <c r="N1015" s="19" t="s">
        <v>16084</v>
      </c>
      <c r="O1015" s="19" t="s">
        <v>12318</v>
      </c>
    </row>
    <row r="1016" spans="1:15">
      <c r="A1016" s="19">
        <v>60989</v>
      </c>
      <c r="B1016" s="19" t="s">
        <v>11748</v>
      </c>
      <c r="C1016" s="19" t="s">
        <v>16082</v>
      </c>
      <c r="D1016" s="19" t="str">
        <f t="shared" si="15"/>
        <v>60989A</v>
      </c>
      <c r="E1016" s="19" t="s">
        <v>12313</v>
      </c>
      <c r="F1016" s="19" t="s">
        <v>16083</v>
      </c>
      <c r="G1016" s="19" t="s">
        <v>5727</v>
      </c>
      <c r="H1016" s="19" t="s">
        <v>13211</v>
      </c>
      <c r="I1016" s="1">
        <v>41244</v>
      </c>
      <c r="J1016" s="19">
        <v>150</v>
      </c>
      <c r="K1016" s="19" t="s">
        <v>4</v>
      </c>
      <c r="L1016" s="1">
        <v>40203</v>
      </c>
      <c r="M1016" s="19" t="s">
        <v>13113</v>
      </c>
      <c r="N1016" s="19" t="s">
        <v>16082</v>
      </c>
      <c r="O1016" s="19" t="s">
        <v>12318</v>
      </c>
    </row>
    <row r="1017" spans="1:15">
      <c r="A1017" s="19">
        <v>60990</v>
      </c>
      <c r="B1017" s="19" t="s">
        <v>11748</v>
      </c>
      <c r="C1017" s="19" t="s">
        <v>16081</v>
      </c>
      <c r="D1017" s="19" t="str">
        <f t="shared" si="15"/>
        <v>60990A</v>
      </c>
      <c r="E1017" s="19" t="s">
        <v>12313</v>
      </c>
      <c r="F1017" s="19" t="s">
        <v>10963</v>
      </c>
      <c r="G1017" s="19" t="s">
        <v>859</v>
      </c>
      <c r="H1017" s="19" t="s">
        <v>12307</v>
      </c>
      <c r="I1017" s="1">
        <v>41257</v>
      </c>
      <c r="J1017" s="19">
        <v>155.30000000000001</v>
      </c>
      <c r="K1017" s="19" t="s">
        <v>73</v>
      </c>
      <c r="L1017" s="1">
        <v>40205</v>
      </c>
      <c r="M1017" s="19" t="s">
        <v>12983</v>
      </c>
      <c r="N1017" s="19" t="s">
        <v>16080</v>
      </c>
      <c r="O1017" s="19" t="s">
        <v>12318</v>
      </c>
    </row>
    <row r="1018" spans="1:15">
      <c r="A1018" s="19">
        <v>60991</v>
      </c>
      <c r="B1018" s="19" t="s">
        <v>11748</v>
      </c>
      <c r="C1018" s="19" t="s">
        <v>276</v>
      </c>
      <c r="D1018" s="19" t="str">
        <f t="shared" si="15"/>
        <v>60991A</v>
      </c>
      <c r="E1018" s="19" t="s">
        <v>12313</v>
      </c>
      <c r="F1018" s="19" t="s">
        <v>14789</v>
      </c>
      <c r="G1018" s="19" t="s">
        <v>1382</v>
      </c>
      <c r="H1018" s="19" t="s">
        <v>12307</v>
      </c>
      <c r="I1018" s="1">
        <v>39961</v>
      </c>
      <c r="J1018" s="19">
        <v>136.6</v>
      </c>
      <c r="K1018" s="19" t="s">
        <v>4</v>
      </c>
      <c r="L1018" s="1">
        <v>39276</v>
      </c>
      <c r="M1018" s="19" t="s">
        <v>606</v>
      </c>
      <c r="N1018" s="19" t="s">
        <v>606</v>
      </c>
      <c r="O1018" s="19" t="s">
        <v>12318</v>
      </c>
    </row>
    <row r="1019" spans="1:15">
      <c r="A1019" s="19">
        <v>60992</v>
      </c>
      <c r="B1019" s="19" t="s">
        <v>10651</v>
      </c>
      <c r="C1019" s="19" t="s">
        <v>16079</v>
      </c>
      <c r="D1019" s="19" t="str">
        <f t="shared" si="15"/>
        <v>60992C</v>
      </c>
      <c r="E1019" s="19" t="s">
        <v>12309</v>
      </c>
      <c r="F1019" s="19" t="s">
        <v>11183</v>
      </c>
      <c r="G1019" s="19" t="s">
        <v>612</v>
      </c>
      <c r="H1019" s="19" t="s">
        <v>12307</v>
      </c>
      <c r="I1019" s="1">
        <v>40908</v>
      </c>
      <c r="J1019" s="19">
        <v>51</v>
      </c>
      <c r="K1019" s="19" t="s">
        <v>4</v>
      </c>
      <c r="L1019" s="1">
        <v>40210</v>
      </c>
      <c r="M1019" s="19" t="s">
        <v>13113</v>
      </c>
      <c r="N1019" s="19" t="s">
        <v>16078</v>
      </c>
      <c r="O1019" s="19" t="s">
        <v>12577</v>
      </c>
    </row>
    <row r="1020" spans="1:15">
      <c r="A1020" s="19">
        <v>60993</v>
      </c>
      <c r="B1020" s="19" t="s">
        <v>11748</v>
      </c>
      <c r="C1020" s="19" t="s">
        <v>16077</v>
      </c>
      <c r="D1020" s="19" t="str">
        <f t="shared" si="15"/>
        <v>60993A</v>
      </c>
      <c r="E1020" s="19" t="s">
        <v>12313</v>
      </c>
      <c r="F1020" s="19" t="s">
        <v>10851</v>
      </c>
      <c r="G1020" s="19" t="s">
        <v>719</v>
      </c>
      <c r="H1020" s="19" t="s">
        <v>12307</v>
      </c>
      <c r="I1020" s="1">
        <v>39417</v>
      </c>
      <c r="J1020" s="19">
        <v>125.4</v>
      </c>
      <c r="K1020" s="19" t="s">
        <v>4</v>
      </c>
      <c r="L1020" s="1">
        <v>40217</v>
      </c>
      <c r="M1020" s="19" t="s">
        <v>13113</v>
      </c>
      <c r="N1020" s="19" t="s">
        <v>13501</v>
      </c>
      <c r="O1020" s="19" t="s">
        <v>12318</v>
      </c>
    </row>
    <row r="1021" spans="1:15">
      <c r="A1021" s="19">
        <v>60994</v>
      </c>
      <c r="B1021" s="19" t="s">
        <v>11748</v>
      </c>
      <c r="C1021" s="19" t="s">
        <v>16076</v>
      </c>
      <c r="D1021" s="19" t="str">
        <f t="shared" si="15"/>
        <v>60994A</v>
      </c>
      <c r="E1021" s="19" t="s">
        <v>12313</v>
      </c>
      <c r="F1021" s="19" t="s">
        <v>10958</v>
      </c>
      <c r="G1021" s="19" t="s">
        <v>719</v>
      </c>
      <c r="H1021" s="19" t="s">
        <v>12307</v>
      </c>
      <c r="I1021" s="1">
        <v>40169</v>
      </c>
      <c r="J1021" s="19">
        <v>12.8</v>
      </c>
      <c r="K1021" s="19" t="s">
        <v>46</v>
      </c>
      <c r="L1021" s="1">
        <v>40192</v>
      </c>
      <c r="M1021" s="19" t="s">
        <v>13113</v>
      </c>
      <c r="N1021" s="19" t="s">
        <v>16075</v>
      </c>
      <c r="O1021" s="19" t="s">
        <v>12318</v>
      </c>
    </row>
    <row r="1022" spans="1:15">
      <c r="A1022" s="19">
        <v>60995</v>
      </c>
      <c r="B1022" s="19" t="s">
        <v>10651</v>
      </c>
      <c r="C1022" s="19" t="s">
        <v>16074</v>
      </c>
      <c r="D1022" s="19" t="str">
        <f t="shared" si="15"/>
        <v>60995C</v>
      </c>
      <c r="E1022" s="19" t="s">
        <v>12309</v>
      </c>
      <c r="F1022" s="19" t="s">
        <v>15828</v>
      </c>
      <c r="G1022" s="19" t="s">
        <v>612</v>
      </c>
      <c r="H1022" s="19" t="s">
        <v>12307</v>
      </c>
      <c r="I1022" s="1">
        <v>43101</v>
      </c>
      <c r="J1022" s="19">
        <v>1.5</v>
      </c>
      <c r="K1022" s="19" t="s">
        <v>73</v>
      </c>
      <c r="L1022" s="1">
        <v>40946</v>
      </c>
      <c r="M1022" s="19" t="s">
        <v>16066</v>
      </c>
      <c r="N1022" s="19" t="s">
        <v>16066</v>
      </c>
      <c r="O1022" s="19" t="s">
        <v>12318</v>
      </c>
    </row>
    <row r="1023" spans="1:15">
      <c r="A1023" s="19">
        <v>60996</v>
      </c>
      <c r="B1023" s="19" t="s">
        <v>10651</v>
      </c>
      <c r="C1023" s="19" t="s">
        <v>16073</v>
      </c>
      <c r="D1023" s="19" t="str">
        <f t="shared" si="15"/>
        <v>60996C</v>
      </c>
      <c r="E1023" s="19" t="s">
        <v>12309</v>
      </c>
      <c r="F1023" s="19" t="s">
        <v>15828</v>
      </c>
      <c r="G1023" s="19" t="s">
        <v>612</v>
      </c>
      <c r="H1023" s="19" t="s">
        <v>12307</v>
      </c>
      <c r="I1023" s="1">
        <v>43101</v>
      </c>
      <c r="J1023" s="19">
        <v>3</v>
      </c>
      <c r="K1023" s="19" t="s">
        <v>73</v>
      </c>
      <c r="L1023" s="1">
        <v>40946</v>
      </c>
      <c r="M1023" s="19" t="s">
        <v>16066</v>
      </c>
      <c r="N1023" s="19" t="s">
        <v>16066</v>
      </c>
      <c r="O1023" s="19" t="s">
        <v>12318</v>
      </c>
    </row>
    <row r="1024" spans="1:15">
      <c r="A1024" s="19">
        <v>60997</v>
      </c>
      <c r="B1024" s="19" t="s">
        <v>10651</v>
      </c>
      <c r="C1024" s="19" t="s">
        <v>16072</v>
      </c>
      <c r="D1024" s="19" t="str">
        <f t="shared" si="15"/>
        <v>60997C</v>
      </c>
      <c r="E1024" s="19" t="s">
        <v>12309</v>
      </c>
      <c r="F1024" s="19" t="s">
        <v>15828</v>
      </c>
      <c r="G1024" s="19" t="s">
        <v>612</v>
      </c>
      <c r="H1024" s="19" t="s">
        <v>12307</v>
      </c>
      <c r="I1024" s="1">
        <v>43101</v>
      </c>
      <c r="J1024" s="19">
        <v>1.5</v>
      </c>
      <c r="K1024" s="19" t="s">
        <v>73</v>
      </c>
      <c r="L1024" s="1">
        <v>40946</v>
      </c>
      <c r="M1024" s="19" t="s">
        <v>16066</v>
      </c>
      <c r="N1024" s="19" t="s">
        <v>16066</v>
      </c>
      <c r="O1024" s="19" t="s">
        <v>12318</v>
      </c>
    </row>
    <row r="1025" spans="1:15">
      <c r="A1025" s="19">
        <v>60998</v>
      </c>
      <c r="B1025" s="19" t="s">
        <v>10651</v>
      </c>
      <c r="C1025" s="19" t="s">
        <v>16071</v>
      </c>
      <c r="D1025" s="19" t="str">
        <f t="shared" si="15"/>
        <v>60998C</v>
      </c>
      <c r="E1025" s="19" t="s">
        <v>12309</v>
      </c>
      <c r="F1025" s="19" t="s">
        <v>15828</v>
      </c>
      <c r="G1025" s="19" t="s">
        <v>612</v>
      </c>
      <c r="H1025" s="19" t="s">
        <v>12307</v>
      </c>
      <c r="I1025" s="1">
        <v>43101</v>
      </c>
      <c r="J1025" s="19">
        <v>1.5</v>
      </c>
      <c r="K1025" s="19" t="s">
        <v>73</v>
      </c>
      <c r="L1025" s="1">
        <v>40946</v>
      </c>
      <c r="M1025" s="19" t="s">
        <v>16066</v>
      </c>
      <c r="N1025" s="19" t="s">
        <v>16066</v>
      </c>
      <c r="O1025" s="19" t="s">
        <v>12318</v>
      </c>
    </row>
    <row r="1026" spans="1:15">
      <c r="A1026" s="19">
        <v>60999</v>
      </c>
      <c r="B1026" s="19" t="s">
        <v>10651</v>
      </c>
      <c r="C1026" s="19" t="s">
        <v>16070</v>
      </c>
      <c r="D1026" s="19" t="str">
        <f t="shared" ref="D1026:D1089" si="16">CONCATENATE(A1026,B1026)</f>
        <v>60999C</v>
      </c>
      <c r="E1026" s="19" t="s">
        <v>12309</v>
      </c>
      <c r="F1026" s="19" t="s">
        <v>15828</v>
      </c>
      <c r="G1026" s="19" t="s">
        <v>612</v>
      </c>
      <c r="H1026" s="19" t="s">
        <v>12307</v>
      </c>
      <c r="I1026" s="1">
        <v>43101</v>
      </c>
      <c r="J1026" s="19">
        <v>3</v>
      </c>
      <c r="K1026" s="19" t="s">
        <v>73</v>
      </c>
      <c r="L1026" s="1">
        <v>40946</v>
      </c>
      <c r="M1026" s="19" t="s">
        <v>16066</v>
      </c>
      <c r="N1026" s="19" t="s">
        <v>16066</v>
      </c>
      <c r="O1026" s="19" t="s">
        <v>12318</v>
      </c>
    </row>
    <row r="1027" spans="1:15">
      <c r="A1027" s="19">
        <v>61000</v>
      </c>
      <c r="B1027" s="19" t="s">
        <v>10651</v>
      </c>
      <c r="C1027" s="19" t="s">
        <v>16069</v>
      </c>
      <c r="D1027" s="19" t="str">
        <f t="shared" si="16"/>
        <v>61000C</v>
      </c>
      <c r="E1027" s="19" t="s">
        <v>12309</v>
      </c>
      <c r="F1027" s="19" t="s">
        <v>15828</v>
      </c>
      <c r="G1027" s="19" t="s">
        <v>612</v>
      </c>
      <c r="H1027" s="19" t="s">
        <v>12307</v>
      </c>
      <c r="I1027" s="1">
        <v>43466</v>
      </c>
      <c r="J1027" s="19">
        <v>1.5</v>
      </c>
      <c r="K1027" s="19" t="s">
        <v>73</v>
      </c>
      <c r="L1027" s="1">
        <v>40946</v>
      </c>
      <c r="M1027" s="19" t="s">
        <v>16066</v>
      </c>
      <c r="N1027" s="19" t="s">
        <v>16066</v>
      </c>
      <c r="O1027" s="19" t="s">
        <v>12318</v>
      </c>
    </row>
    <row r="1028" spans="1:15">
      <c r="A1028" s="19">
        <v>61001</v>
      </c>
      <c r="B1028" s="19" t="s">
        <v>10651</v>
      </c>
      <c r="C1028" s="19" t="s">
        <v>16068</v>
      </c>
      <c r="D1028" s="19" t="str">
        <f t="shared" si="16"/>
        <v>61001C</v>
      </c>
      <c r="E1028" s="19" t="s">
        <v>12309</v>
      </c>
      <c r="F1028" s="19" t="s">
        <v>16067</v>
      </c>
      <c r="G1028" s="19" t="s">
        <v>612</v>
      </c>
      <c r="H1028" s="19" t="s">
        <v>12307</v>
      </c>
      <c r="I1028" s="1">
        <v>43466</v>
      </c>
      <c r="J1028" s="19">
        <v>12</v>
      </c>
      <c r="K1028" s="19" t="s">
        <v>73</v>
      </c>
      <c r="L1028" s="1">
        <v>40946</v>
      </c>
      <c r="M1028" s="19" t="s">
        <v>16066</v>
      </c>
      <c r="N1028" s="19" t="s">
        <v>16066</v>
      </c>
      <c r="O1028" s="19" t="s">
        <v>12318</v>
      </c>
    </row>
    <row r="1029" spans="1:15">
      <c r="A1029" s="19">
        <v>61002</v>
      </c>
      <c r="B1029" s="19" t="s">
        <v>10651</v>
      </c>
      <c r="C1029" s="19" t="s">
        <v>16065</v>
      </c>
      <c r="D1029" s="19" t="str">
        <f t="shared" si="16"/>
        <v>61002C</v>
      </c>
      <c r="E1029" s="19" t="s">
        <v>12309</v>
      </c>
      <c r="F1029" s="19" t="s">
        <v>14817</v>
      </c>
      <c r="G1029" s="19" t="s">
        <v>612</v>
      </c>
      <c r="H1029" s="19" t="s">
        <v>12307</v>
      </c>
      <c r="I1029" s="1">
        <v>41275</v>
      </c>
      <c r="J1029" s="19">
        <v>11.3</v>
      </c>
      <c r="K1029" s="19" t="s">
        <v>73</v>
      </c>
      <c r="L1029" s="1">
        <v>40210</v>
      </c>
      <c r="M1029" s="19" t="s">
        <v>13113</v>
      </c>
      <c r="N1029" s="19" t="s">
        <v>16064</v>
      </c>
      <c r="O1029" s="19" t="s">
        <v>12577</v>
      </c>
    </row>
    <row r="1030" spans="1:15">
      <c r="A1030" s="19">
        <v>61003</v>
      </c>
      <c r="B1030" s="19" t="s">
        <v>10651</v>
      </c>
      <c r="C1030" s="19" t="s">
        <v>16063</v>
      </c>
      <c r="D1030" s="19" t="str">
        <f t="shared" si="16"/>
        <v>61003C</v>
      </c>
      <c r="E1030" s="19" t="s">
        <v>12309</v>
      </c>
      <c r="F1030" s="19" t="s">
        <v>11000</v>
      </c>
      <c r="G1030" s="19" t="s">
        <v>612</v>
      </c>
      <c r="H1030" s="19" t="s">
        <v>12307</v>
      </c>
      <c r="I1030" s="1">
        <v>40452</v>
      </c>
      <c r="J1030" s="19">
        <v>4</v>
      </c>
      <c r="K1030" s="19" t="s">
        <v>73</v>
      </c>
      <c r="L1030" s="1">
        <v>40154</v>
      </c>
      <c r="M1030" s="19" t="s">
        <v>13113</v>
      </c>
      <c r="N1030" s="19" t="s">
        <v>16055</v>
      </c>
      <c r="O1030" s="19" t="s">
        <v>12935</v>
      </c>
    </row>
    <row r="1031" spans="1:15">
      <c r="A1031" s="19">
        <v>61004</v>
      </c>
      <c r="B1031" s="19" t="s">
        <v>10651</v>
      </c>
      <c r="C1031" s="19" t="s">
        <v>16062</v>
      </c>
      <c r="D1031" s="19" t="str">
        <f t="shared" si="16"/>
        <v>61004C</v>
      </c>
      <c r="E1031" s="19" t="s">
        <v>12309</v>
      </c>
      <c r="F1031" s="19" t="s">
        <v>15495</v>
      </c>
      <c r="G1031" s="19" t="s">
        <v>612</v>
      </c>
      <c r="H1031" s="19" t="s">
        <v>12307</v>
      </c>
      <c r="I1031" s="1">
        <v>40452</v>
      </c>
      <c r="J1031" s="19">
        <v>3</v>
      </c>
      <c r="K1031" s="19" t="s">
        <v>73</v>
      </c>
      <c r="L1031" s="1">
        <v>40154</v>
      </c>
      <c r="M1031" s="19" t="s">
        <v>13113</v>
      </c>
      <c r="N1031" s="19" t="s">
        <v>16055</v>
      </c>
      <c r="O1031" s="19" t="s">
        <v>12935</v>
      </c>
    </row>
    <row r="1032" spans="1:15">
      <c r="A1032" s="19">
        <v>61005</v>
      </c>
      <c r="B1032" s="19" t="s">
        <v>10651</v>
      </c>
      <c r="C1032" s="19" t="s">
        <v>16061</v>
      </c>
      <c r="D1032" s="19" t="str">
        <f t="shared" si="16"/>
        <v>61005C</v>
      </c>
      <c r="E1032" s="19" t="s">
        <v>12309</v>
      </c>
      <c r="F1032" s="19" t="s">
        <v>10704</v>
      </c>
      <c r="G1032" s="19" t="s">
        <v>612</v>
      </c>
      <c r="H1032" s="19" t="s">
        <v>12307</v>
      </c>
      <c r="I1032" s="1">
        <v>40452</v>
      </c>
      <c r="J1032" s="19">
        <v>5</v>
      </c>
      <c r="K1032" s="19" t="s">
        <v>73</v>
      </c>
      <c r="L1032" s="1">
        <v>40154</v>
      </c>
      <c r="M1032" s="19" t="s">
        <v>13113</v>
      </c>
      <c r="N1032" s="19" t="s">
        <v>16055</v>
      </c>
      <c r="O1032" s="19" t="s">
        <v>12935</v>
      </c>
    </row>
    <row r="1033" spans="1:15">
      <c r="A1033" s="19">
        <v>61006</v>
      </c>
      <c r="B1033" s="19" t="s">
        <v>10651</v>
      </c>
      <c r="C1033" s="19" t="s">
        <v>16060</v>
      </c>
      <c r="D1033" s="19" t="str">
        <f t="shared" si="16"/>
        <v>61006C</v>
      </c>
      <c r="E1033" s="19" t="s">
        <v>12309</v>
      </c>
      <c r="F1033" s="19" t="s">
        <v>10704</v>
      </c>
      <c r="G1033" s="19" t="s">
        <v>612</v>
      </c>
      <c r="H1033" s="19" t="s">
        <v>12307</v>
      </c>
      <c r="I1033" s="1">
        <v>40452</v>
      </c>
      <c r="J1033" s="19">
        <v>3</v>
      </c>
      <c r="K1033" s="19" t="s">
        <v>73</v>
      </c>
      <c r="L1033" s="1">
        <v>40154</v>
      </c>
      <c r="M1033" s="19" t="s">
        <v>13113</v>
      </c>
      <c r="N1033" s="19" t="s">
        <v>16055</v>
      </c>
      <c r="O1033" s="19" t="s">
        <v>12935</v>
      </c>
    </row>
    <row r="1034" spans="1:15">
      <c r="A1034" s="19">
        <v>61007</v>
      </c>
      <c r="B1034" s="19" t="s">
        <v>10651</v>
      </c>
      <c r="C1034" s="19" t="s">
        <v>16059</v>
      </c>
      <c r="D1034" s="19" t="str">
        <f t="shared" si="16"/>
        <v>61007C</v>
      </c>
      <c r="E1034" s="19" t="s">
        <v>12309</v>
      </c>
      <c r="F1034" s="19" t="s">
        <v>10704</v>
      </c>
      <c r="G1034" s="19" t="s">
        <v>612</v>
      </c>
      <c r="H1034" s="19" t="s">
        <v>12307</v>
      </c>
      <c r="I1034" s="1">
        <v>40452</v>
      </c>
      <c r="K1034" s="19" t="s">
        <v>73</v>
      </c>
      <c r="L1034" s="1">
        <v>40154</v>
      </c>
      <c r="M1034" s="19" t="s">
        <v>13113</v>
      </c>
      <c r="N1034" s="19" t="s">
        <v>16055</v>
      </c>
      <c r="O1034" s="19" t="s">
        <v>12935</v>
      </c>
    </row>
    <row r="1035" spans="1:15">
      <c r="A1035" s="19">
        <v>61008</v>
      </c>
      <c r="B1035" s="19" t="s">
        <v>10651</v>
      </c>
      <c r="C1035" s="19" t="s">
        <v>16058</v>
      </c>
      <c r="D1035" s="19" t="str">
        <f t="shared" si="16"/>
        <v>61008C</v>
      </c>
      <c r="E1035" s="19" t="s">
        <v>12309</v>
      </c>
      <c r="F1035" s="19" t="s">
        <v>10704</v>
      </c>
      <c r="G1035" s="19" t="s">
        <v>612</v>
      </c>
      <c r="H1035" s="19" t="s">
        <v>12307</v>
      </c>
      <c r="I1035" s="1">
        <v>40452</v>
      </c>
      <c r="J1035" s="19">
        <v>4</v>
      </c>
      <c r="K1035" s="19" t="s">
        <v>73</v>
      </c>
      <c r="L1035" s="1">
        <v>40154</v>
      </c>
      <c r="M1035" s="19" t="s">
        <v>13113</v>
      </c>
      <c r="N1035" s="19" t="s">
        <v>16055</v>
      </c>
      <c r="O1035" s="19" t="s">
        <v>12935</v>
      </c>
    </row>
    <row r="1036" spans="1:15">
      <c r="A1036" s="19">
        <v>61009</v>
      </c>
      <c r="B1036" s="19" t="s">
        <v>10651</v>
      </c>
      <c r="C1036" s="19" t="s">
        <v>16057</v>
      </c>
      <c r="D1036" s="19" t="str">
        <f t="shared" si="16"/>
        <v>61009C</v>
      </c>
      <c r="E1036" s="19" t="s">
        <v>12309</v>
      </c>
      <c r="F1036" s="19" t="s">
        <v>753</v>
      </c>
      <c r="G1036" s="19" t="s">
        <v>612</v>
      </c>
      <c r="H1036" s="19" t="s">
        <v>12307</v>
      </c>
      <c r="I1036" s="1">
        <v>40452</v>
      </c>
      <c r="J1036" s="19">
        <v>3</v>
      </c>
      <c r="K1036" s="19" t="s">
        <v>73</v>
      </c>
      <c r="L1036" s="1">
        <v>40154</v>
      </c>
      <c r="M1036" s="19" t="s">
        <v>13113</v>
      </c>
      <c r="N1036" s="19" t="s">
        <v>16055</v>
      </c>
      <c r="O1036" s="19" t="s">
        <v>12935</v>
      </c>
    </row>
    <row r="1037" spans="1:15">
      <c r="A1037" s="19">
        <v>61010</v>
      </c>
      <c r="B1037" s="19" t="s">
        <v>10651</v>
      </c>
      <c r="C1037" s="19" t="s">
        <v>16056</v>
      </c>
      <c r="D1037" s="19" t="str">
        <f t="shared" si="16"/>
        <v>61010C</v>
      </c>
      <c r="E1037" s="19" t="s">
        <v>12309</v>
      </c>
      <c r="F1037" s="19" t="s">
        <v>753</v>
      </c>
      <c r="G1037" s="19" t="s">
        <v>612</v>
      </c>
      <c r="H1037" s="19" t="s">
        <v>12307</v>
      </c>
      <c r="I1037" s="1">
        <v>40452</v>
      </c>
      <c r="J1037" s="19">
        <v>3</v>
      </c>
      <c r="K1037" s="19" t="s">
        <v>73</v>
      </c>
      <c r="L1037" s="1">
        <v>40154</v>
      </c>
      <c r="M1037" s="19" t="s">
        <v>13113</v>
      </c>
      <c r="N1037" s="19" t="s">
        <v>16055</v>
      </c>
      <c r="O1037" s="19" t="s">
        <v>12935</v>
      </c>
    </row>
    <row r="1038" spans="1:15">
      <c r="A1038" s="19">
        <v>61011</v>
      </c>
      <c r="B1038" s="19" t="s">
        <v>11748</v>
      </c>
      <c r="C1038" s="19" t="s">
        <v>16054</v>
      </c>
      <c r="D1038" s="19" t="str">
        <f t="shared" si="16"/>
        <v>61011A</v>
      </c>
      <c r="E1038" s="19" t="s">
        <v>12313</v>
      </c>
      <c r="F1038" s="19" t="s">
        <v>1224</v>
      </c>
      <c r="G1038" s="19" t="s">
        <v>1096</v>
      </c>
      <c r="H1038" s="19" t="s">
        <v>12307</v>
      </c>
      <c r="I1038" s="1">
        <v>40132</v>
      </c>
      <c r="J1038" s="19">
        <v>203.5</v>
      </c>
      <c r="K1038" s="19" t="s">
        <v>4</v>
      </c>
      <c r="L1038" s="1">
        <v>40070</v>
      </c>
      <c r="M1038" s="19" t="s">
        <v>13113</v>
      </c>
      <c r="N1038" s="19" t="s">
        <v>16053</v>
      </c>
      <c r="O1038" s="19" t="s">
        <v>12318</v>
      </c>
    </row>
    <row r="1039" spans="1:15">
      <c r="A1039" s="19">
        <v>61012</v>
      </c>
      <c r="B1039" s="19" t="s">
        <v>11748</v>
      </c>
      <c r="C1039" s="19" t="s">
        <v>16051</v>
      </c>
      <c r="D1039" s="19" t="str">
        <f t="shared" si="16"/>
        <v>61012A</v>
      </c>
      <c r="E1039" s="19" t="s">
        <v>12313</v>
      </c>
      <c r="F1039" s="19" t="s">
        <v>16052</v>
      </c>
      <c r="G1039" s="19" t="s">
        <v>1382</v>
      </c>
      <c r="H1039" s="19" t="s">
        <v>12307</v>
      </c>
      <c r="I1039" s="1">
        <v>35370</v>
      </c>
      <c r="J1039" s="19">
        <v>16.75</v>
      </c>
      <c r="K1039" s="19" t="s">
        <v>0</v>
      </c>
      <c r="L1039" s="1">
        <v>40093</v>
      </c>
      <c r="M1039" s="19" t="s">
        <v>13113</v>
      </c>
      <c r="N1039" s="19" t="s">
        <v>16051</v>
      </c>
      <c r="O1039" s="19" t="s">
        <v>12318</v>
      </c>
    </row>
    <row r="1040" spans="1:15">
      <c r="A1040" s="19">
        <v>61013</v>
      </c>
      <c r="B1040" s="19" t="s">
        <v>10651</v>
      </c>
      <c r="C1040" s="19" t="s">
        <v>16050</v>
      </c>
      <c r="D1040" s="19" t="str">
        <f t="shared" si="16"/>
        <v>61013C</v>
      </c>
      <c r="E1040" s="19" t="s">
        <v>12309</v>
      </c>
      <c r="F1040" s="19" t="s">
        <v>10704</v>
      </c>
      <c r="G1040" s="19" t="s">
        <v>612</v>
      </c>
      <c r="H1040" s="19" t="s">
        <v>12307</v>
      </c>
      <c r="I1040" s="1">
        <v>40513</v>
      </c>
      <c r="J1040" s="19">
        <v>1.5</v>
      </c>
      <c r="K1040" s="19" t="s">
        <v>73</v>
      </c>
      <c r="L1040" s="1">
        <v>40218</v>
      </c>
      <c r="M1040" s="19" t="s">
        <v>13113</v>
      </c>
      <c r="N1040" s="19" t="s">
        <v>16049</v>
      </c>
      <c r="O1040" s="19" t="s">
        <v>12577</v>
      </c>
    </row>
    <row r="1041" spans="1:15">
      <c r="A1041" s="19">
        <v>61014</v>
      </c>
      <c r="B1041" s="19" t="s">
        <v>10651</v>
      </c>
      <c r="C1041" s="19" t="s">
        <v>16048</v>
      </c>
      <c r="D1041" s="19" t="str">
        <f t="shared" si="16"/>
        <v>61014C</v>
      </c>
      <c r="E1041" s="19" t="s">
        <v>12309</v>
      </c>
      <c r="F1041" s="19" t="s">
        <v>10888</v>
      </c>
      <c r="G1041" s="19" t="s">
        <v>612</v>
      </c>
      <c r="H1041" s="19" t="s">
        <v>12307</v>
      </c>
      <c r="I1041" s="1">
        <v>40452</v>
      </c>
      <c r="J1041" s="19">
        <v>0.65</v>
      </c>
      <c r="K1041" s="19" t="s">
        <v>15256</v>
      </c>
      <c r="L1041" s="1">
        <v>40225</v>
      </c>
      <c r="M1041" s="19" t="s">
        <v>13113</v>
      </c>
      <c r="N1041" s="19" t="s">
        <v>16047</v>
      </c>
      <c r="O1041" s="19" t="s">
        <v>12935</v>
      </c>
    </row>
    <row r="1042" spans="1:15">
      <c r="A1042" s="19">
        <v>61015</v>
      </c>
      <c r="B1042" s="19" t="s">
        <v>10651</v>
      </c>
      <c r="C1042" s="19" t="s">
        <v>16046</v>
      </c>
      <c r="D1042" s="19" t="str">
        <f t="shared" si="16"/>
        <v>61015C</v>
      </c>
      <c r="E1042" s="19" t="s">
        <v>12309</v>
      </c>
      <c r="F1042" s="19" t="s">
        <v>13687</v>
      </c>
      <c r="G1042" s="19" t="s">
        <v>612</v>
      </c>
      <c r="H1042" s="19" t="s">
        <v>12307</v>
      </c>
      <c r="I1042" s="1">
        <v>40452</v>
      </c>
      <c r="J1042" s="19">
        <v>1.05</v>
      </c>
      <c r="K1042" s="19" t="s">
        <v>15256</v>
      </c>
      <c r="L1042" s="1">
        <v>40225</v>
      </c>
      <c r="M1042" s="19" t="s">
        <v>13113</v>
      </c>
      <c r="N1042" s="19" t="s">
        <v>16045</v>
      </c>
      <c r="O1042" s="19" t="s">
        <v>12577</v>
      </c>
    </row>
    <row r="1043" spans="1:15">
      <c r="A1043" s="19">
        <v>61016</v>
      </c>
      <c r="B1043" s="19" t="s">
        <v>10651</v>
      </c>
      <c r="C1043" s="19" t="s">
        <v>16044</v>
      </c>
      <c r="D1043" s="19" t="str">
        <f t="shared" si="16"/>
        <v>61016C</v>
      </c>
      <c r="E1043" s="19" t="s">
        <v>12309</v>
      </c>
      <c r="F1043" s="19" t="s">
        <v>10712</v>
      </c>
      <c r="G1043" s="19" t="s">
        <v>612</v>
      </c>
      <c r="H1043" s="19" t="s">
        <v>12307</v>
      </c>
      <c r="I1043" s="1">
        <v>40452</v>
      </c>
      <c r="J1043" s="19">
        <v>0.24</v>
      </c>
      <c r="K1043" s="19" t="s">
        <v>15256</v>
      </c>
      <c r="L1043" s="1">
        <v>40225</v>
      </c>
      <c r="M1043" s="19" t="s">
        <v>13113</v>
      </c>
      <c r="N1043" s="19" t="s">
        <v>16043</v>
      </c>
      <c r="O1043" s="19" t="s">
        <v>12935</v>
      </c>
    </row>
    <row r="1044" spans="1:15">
      <c r="A1044" s="19">
        <v>61017</v>
      </c>
      <c r="B1044" s="19" t="s">
        <v>11748</v>
      </c>
      <c r="C1044" s="19" t="s">
        <v>16042</v>
      </c>
      <c r="D1044" s="19" t="str">
        <f t="shared" si="16"/>
        <v>61017A</v>
      </c>
      <c r="E1044" s="19" t="s">
        <v>12313</v>
      </c>
      <c r="F1044" s="19" t="s">
        <v>558</v>
      </c>
      <c r="G1044" s="19" t="s">
        <v>1367</v>
      </c>
      <c r="H1044" s="19" t="s">
        <v>12307</v>
      </c>
      <c r="I1044" s="1">
        <v>40148</v>
      </c>
      <c r="J1044" s="19">
        <v>99</v>
      </c>
      <c r="K1044" s="19" t="s">
        <v>4</v>
      </c>
      <c r="L1044" s="1">
        <v>40185</v>
      </c>
      <c r="M1044" s="19" t="s">
        <v>43</v>
      </c>
      <c r="N1044" s="19" t="s">
        <v>16041</v>
      </c>
      <c r="O1044" s="19" t="s">
        <v>12318</v>
      </c>
    </row>
    <row r="1045" spans="1:15">
      <c r="A1045" s="19">
        <v>61018</v>
      </c>
      <c r="B1045" s="19" t="s">
        <v>10651</v>
      </c>
      <c r="C1045" s="19" t="s">
        <v>16040</v>
      </c>
      <c r="D1045" s="19" t="str">
        <f t="shared" si="16"/>
        <v>61018C</v>
      </c>
      <c r="E1045" s="19" t="s">
        <v>12309</v>
      </c>
      <c r="F1045" s="19" t="s">
        <v>10747</v>
      </c>
      <c r="G1045" s="19" t="s">
        <v>612</v>
      </c>
      <c r="H1045" s="19" t="s">
        <v>12307</v>
      </c>
      <c r="I1045" s="1">
        <v>41456</v>
      </c>
      <c r="J1045" s="19">
        <v>49.9</v>
      </c>
      <c r="K1045" s="19" t="s">
        <v>3</v>
      </c>
      <c r="L1045" s="1">
        <v>40226</v>
      </c>
      <c r="M1045" s="19" t="s">
        <v>13113</v>
      </c>
      <c r="N1045" s="19" t="s">
        <v>16039</v>
      </c>
      <c r="O1045" s="19" t="s">
        <v>12935</v>
      </c>
    </row>
    <row r="1046" spans="1:15">
      <c r="A1046" s="19">
        <v>61019</v>
      </c>
      <c r="B1046" s="19" t="s">
        <v>11748</v>
      </c>
      <c r="C1046" s="19" t="s">
        <v>1134</v>
      </c>
      <c r="D1046" s="19" t="str">
        <f t="shared" si="16"/>
        <v>61019A</v>
      </c>
      <c r="E1046" s="19" t="s">
        <v>12313</v>
      </c>
      <c r="F1046" s="19" t="s">
        <v>10765</v>
      </c>
      <c r="G1046" s="19" t="s">
        <v>612</v>
      </c>
      <c r="H1046" s="19" t="s">
        <v>12307</v>
      </c>
      <c r="I1046" s="1">
        <v>41050</v>
      </c>
      <c r="J1046" s="19">
        <v>1.5</v>
      </c>
      <c r="K1046" s="19" t="s">
        <v>73</v>
      </c>
      <c r="L1046" s="1">
        <v>40226</v>
      </c>
      <c r="M1046" s="19" t="s">
        <v>13113</v>
      </c>
      <c r="N1046" s="19" t="s">
        <v>16038</v>
      </c>
      <c r="O1046" s="19" t="s">
        <v>12318</v>
      </c>
    </row>
    <row r="1047" spans="1:15">
      <c r="A1047" s="19">
        <v>61020</v>
      </c>
      <c r="B1047" s="19" t="s">
        <v>11748</v>
      </c>
      <c r="C1047" s="19" t="s">
        <v>191</v>
      </c>
      <c r="D1047" s="19" t="str">
        <f t="shared" si="16"/>
        <v>61020A</v>
      </c>
      <c r="E1047" s="19" t="s">
        <v>12313</v>
      </c>
      <c r="F1047" s="19" t="s">
        <v>11054</v>
      </c>
      <c r="G1047" s="19" t="s">
        <v>612</v>
      </c>
      <c r="H1047" s="19" t="s">
        <v>12307</v>
      </c>
      <c r="I1047" s="1">
        <v>21916</v>
      </c>
      <c r="J1047" s="19">
        <v>0.9</v>
      </c>
      <c r="K1047" s="19" t="s">
        <v>13196</v>
      </c>
      <c r="L1047" s="1">
        <v>40246</v>
      </c>
      <c r="M1047" s="19" t="s">
        <v>14547</v>
      </c>
      <c r="N1047" s="19" t="s">
        <v>5064</v>
      </c>
      <c r="O1047" s="19" t="s">
        <v>12318</v>
      </c>
    </row>
    <row r="1048" spans="1:15">
      <c r="A1048" s="19">
        <v>61021</v>
      </c>
      <c r="B1048" s="19" t="s">
        <v>11748</v>
      </c>
      <c r="C1048" s="19" t="s">
        <v>16037</v>
      </c>
      <c r="D1048" s="19" t="str">
        <f t="shared" si="16"/>
        <v>61021A</v>
      </c>
      <c r="E1048" s="19" t="s">
        <v>12313</v>
      </c>
      <c r="F1048" s="19" t="s">
        <v>10770</v>
      </c>
      <c r="G1048" s="19" t="s">
        <v>612</v>
      </c>
      <c r="H1048" s="19" t="s">
        <v>12307</v>
      </c>
      <c r="I1048" s="1">
        <v>31852</v>
      </c>
      <c r="J1048" s="19">
        <v>0.1</v>
      </c>
      <c r="K1048" s="19" t="s">
        <v>46</v>
      </c>
      <c r="L1048" s="1">
        <v>40246</v>
      </c>
      <c r="M1048" s="19" t="s">
        <v>14547</v>
      </c>
      <c r="O1048" s="19" t="s">
        <v>12935</v>
      </c>
    </row>
    <row r="1049" spans="1:15">
      <c r="A1049" s="19">
        <v>61022</v>
      </c>
      <c r="B1049" s="19" t="s">
        <v>10651</v>
      </c>
      <c r="C1049" s="19" t="s">
        <v>16036</v>
      </c>
      <c r="D1049" s="19" t="str">
        <f t="shared" si="16"/>
        <v>61022C</v>
      </c>
      <c r="E1049" s="19" t="s">
        <v>12309</v>
      </c>
      <c r="F1049" s="19" t="s">
        <v>13345</v>
      </c>
      <c r="G1049" s="19" t="s">
        <v>612</v>
      </c>
      <c r="H1049" s="19" t="s">
        <v>12307</v>
      </c>
      <c r="I1049" s="1">
        <v>40607</v>
      </c>
      <c r="J1049" s="19">
        <v>1.5</v>
      </c>
      <c r="K1049" s="19" t="s">
        <v>73</v>
      </c>
      <c r="L1049" s="1">
        <v>40231</v>
      </c>
      <c r="M1049" s="19" t="s">
        <v>13113</v>
      </c>
      <c r="N1049" s="19" t="s">
        <v>16016</v>
      </c>
      <c r="O1049" s="19" t="s">
        <v>12935</v>
      </c>
    </row>
    <row r="1050" spans="1:15">
      <c r="A1050" s="19">
        <v>61023</v>
      </c>
      <c r="B1050" s="19" t="s">
        <v>10651</v>
      </c>
      <c r="C1050" s="19" t="s">
        <v>16035</v>
      </c>
      <c r="D1050" s="19" t="str">
        <f t="shared" si="16"/>
        <v>61023C</v>
      </c>
      <c r="E1050" s="19" t="s">
        <v>12309</v>
      </c>
      <c r="F1050" s="19" t="s">
        <v>13345</v>
      </c>
      <c r="G1050" s="19" t="s">
        <v>612</v>
      </c>
      <c r="H1050" s="19" t="s">
        <v>12307</v>
      </c>
      <c r="I1050" s="1">
        <v>40607</v>
      </c>
      <c r="J1050" s="19">
        <v>1.5</v>
      </c>
      <c r="K1050" s="19" t="s">
        <v>73</v>
      </c>
      <c r="L1050" s="1">
        <v>40231</v>
      </c>
      <c r="M1050" s="19" t="s">
        <v>13113</v>
      </c>
      <c r="N1050" s="19" t="s">
        <v>16016</v>
      </c>
      <c r="O1050" s="19" t="s">
        <v>12935</v>
      </c>
    </row>
    <row r="1051" spans="1:15">
      <c r="A1051" s="19">
        <v>61024</v>
      </c>
      <c r="B1051" s="19" t="s">
        <v>10651</v>
      </c>
      <c r="C1051" s="19" t="s">
        <v>16034</v>
      </c>
      <c r="D1051" s="19" t="str">
        <f t="shared" si="16"/>
        <v>61024C</v>
      </c>
      <c r="E1051" s="19" t="s">
        <v>12309</v>
      </c>
      <c r="F1051" s="19" t="s">
        <v>13345</v>
      </c>
      <c r="G1051" s="19" t="s">
        <v>612</v>
      </c>
      <c r="H1051" s="19" t="s">
        <v>12307</v>
      </c>
      <c r="I1051" s="1">
        <v>40607</v>
      </c>
      <c r="K1051" s="19" t="s">
        <v>73</v>
      </c>
      <c r="L1051" s="1">
        <v>40231</v>
      </c>
      <c r="M1051" s="19" t="s">
        <v>13113</v>
      </c>
      <c r="N1051" s="19" t="s">
        <v>16016</v>
      </c>
      <c r="O1051" s="19" t="s">
        <v>12935</v>
      </c>
    </row>
    <row r="1052" spans="1:15">
      <c r="A1052" s="19">
        <v>61025</v>
      </c>
      <c r="B1052" s="19" t="s">
        <v>10651</v>
      </c>
      <c r="C1052" s="19" t="s">
        <v>16033</v>
      </c>
      <c r="D1052" s="19" t="str">
        <f t="shared" si="16"/>
        <v>61025C</v>
      </c>
      <c r="E1052" s="19" t="s">
        <v>12309</v>
      </c>
      <c r="F1052" s="19" t="s">
        <v>10942</v>
      </c>
      <c r="G1052" s="19" t="s">
        <v>612</v>
      </c>
      <c r="H1052" s="19" t="s">
        <v>12307</v>
      </c>
      <c r="I1052" s="1">
        <v>40607</v>
      </c>
      <c r="J1052" s="19">
        <v>1.5</v>
      </c>
      <c r="K1052" s="19" t="s">
        <v>73</v>
      </c>
      <c r="L1052" s="1">
        <v>40231</v>
      </c>
      <c r="M1052" s="19" t="s">
        <v>13113</v>
      </c>
      <c r="N1052" s="19" t="s">
        <v>16016</v>
      </c>
      <c r="O1052" s="19" t="s">
        <v>12935</v>
      </c>
    </row>
    <row r="1053" spans="1:15">
      <c r="A1053" s="19">
        <v>61026</v>
      </c>
      <c r="B1053" s="19" t="s">
        <v>10651</v>
      </c>
      <c r="C1053" s="19" t="s">
        <v>16032</v>
      </c>
      <c r="D1053" s="19" t="str">
        <f t="shared" si="16"/>
        <v>61026C</v>
      </c>
      <c r="E1053" s="19" t="s">
        <v>12309</v>
      </c>
      <c r="F1053" s="19" t="s">
        <v>10942</v>
      </c>
      <c r="G1053" s="19" t="s">
        <v>612</v>
      </c>
      <c r="H1053" s="19" t="s">
        <v>12307</v>
      </c>
      <c r="I1053" s="1">
        <v>40607</v>
      </c>
      <c r="J1053" s="19">
        <v>1.5</v>
      </c>
      <c r="K1053" s="19" t="s">
        <v>73</v>
      </c>
      <c r="L1053" s="1">
        <v>40231</v>
      </c>
      <c r="M1053" s="19" t="s">
        <v>13113</v>
      </c>
      <c r="N1053" s="19" t="s">
        <v>16016</v>
      </c>
      <c r="O1053" s="19" t="s">
        <v>12935</v>
      </c>
    </row>
    <row r="1054" spans="1:15">
      <c r="A1054" s="19">
        <v>61027</v>
      </c>
      <c r="B1054" s="19" t="s">
        <v>10651</v>
      </c>
      <c r="C1054" s="19" t="s">
        <v>16031</v>
      </c>
      <c r="D1054" s="19" t="str">
        <f t="shared" si="16"/>
        <v>61027C</v>
      </c>
      <c r="E1054" s="19" t="s">
        <v>12309</v>
      </c>
      <c r="F1054" s="19" t="s">
        <v>10942</v>
      </c>
      <c r="G1054" s="19" t="s">
        <v>612</v>
      </c>
      <c r="H1054" s="19" t="s">
        <v>12307</v>
      </c>
      <c r="I1054" s="1">
        <v>40607</v>
      </c>
      <c r="J1054" s="19">
        <v>1.5</v>
      </c>
      <c r="K1054" s="19" t="s">
        <v>73</v>
      </c>
      <c r="L1054" s="1">
        <v>40231</v>
      </c>
      <c r="M1054" s="19" t="s">
        <v>13113</v>
      </c>
      <c r="N1054" s="19" t="s">
        <v>16016</v>
      </c>
      <c r="O1054" s="19" t="s">
        <v>12935</v>
      </c>
    </row>
    <row r="1055" spans="1:15">
      <c r="A1055" s="19">
        <v>61028</v>
      </c>
      <c r="B1055" s="19" t="s">
        <v>10651</v>
      </c>
      <c r="C1055" s="19" t="s">
        <v>16030</v>
      </c>
      <c r="D1055" s="19" t="str">
        <f t="shared" si="16"/>
        <v>61028C</v>
      </c>
      <c r="E1055" s="19" t="s">
        <v>12309</v>
      </c>
      <c r="F1055" s="19" t="s">
        <v>10942</v>
      </c>
      <c r="G1055" s="19" t="s">
        <v>612</v>
      </c>
      <c r="H1055" s="19" t="s">
        <v>12307</v>
      </c>
      <c r="I1055" s="1">
        <v>40607</v>
      </c>
      <c r="J1055" s="19">
        <v>1.5</v>
      </c>
      <c r="K1055" s="19" t="s">
        <v>73</v>
      </c>
      <c r="L1055" s="1">
        <v>40231</v>
      </c>
      <c r="M1055" s="19" t="s">
        <v>13113</v>
      </c>
      <c r="N1055" s="19" t="s">
        <v>16016</v>
      </c>
      <c r="O1055" s="19" t="s">
        <v>12935</v>
      </c>
    </row>
    <row r="1056" spans="1:15">
      <c r="A1056" s="19">
        <v>61029</v>
      </c>
      <c r="B1056" s="19" t="s">
        <v>10651</v>
      </c>
      <c r="C1056" s="19" t="s">
        <v>16029</v>
      </c>
      <c r="D1056" s="19" t="str">
        <f t="shared" si="16"/>
        <v>61029C</v>
      </c>
      <c r="E1056" s="19" t="s">
        <v>12309</v>
      </c>
      <c r="F1056" s="19" t="s">
        <v>10942</v>
      </c>
      <c r="G1056" s="19" t="s">
        <v>612</v>
      </c>
      <c r="H1056" s="19" t="s">
        <v>12307</v>
      </c>
      <c r="I1056" s="1">
        <v>40607</v>
      </c>
      <c r="J1056" s="19">
        <v>1.5</v>
      </c>
      <c r="K1056" s="19" t="s">
        <v>73</v>
      </c>
      <c r="L1056" s="1">
        <v>40231</v>
      </c>
      <c r="M1056" s="19" t="s">
        <v>13113</v>
      </c>
      <c r="N1056" s="19" t="s">
        <v>16016</v>
      </c>
      <c r="O1056" s="19" t="s">
        <v>12935</v>
      </c>
    </row>
    <row r="1057" spans="1:15">
      <c r="A1057" s="19">
        <v>61030</v>
      </c>
      <c r="B1057" s="19" t="s">
        <v>10651</v>
      </c>
      <c r="C1057" s="19" t="s">
        <v>16028</v>
      </c>
      <c r="D1057" s="19" t="str">
        <f t="shared" si="16"/>
        <v>61030C</v>
      </c>
      <c r="E1057" s="19" t="s">
        <v>12309</v>
      </c>
      <c r="F1057" s="19" t="s">
        <v>10942</v>
      </c>
      <c r="G1057" s="19" t="s">
        <v>612</v>
      </c>
      <c r="H1057" s="19" t="s">
        <v>12307</v>
      </c>
      <c r="I1057" s="1">
        <v>40607</v>
      </c>
      <c r="J1057" s="19">
        <v>1.5</v>
      </c>
      <c r="K1057" s="19" t="s">
        <v>73</v>
      </c>
      <c r="L1057" s="1">
        <v>40231</v>
      </c>
      <c r="M1057" s="19" t="s">
        <v>13113</v>
      </c>
      <c r="N1057" s="19" t="s">
        <v>16016</v>
      </c>
      <c r="O1057" s="19" t="s">
        <v>12935</v>
      </c>
    </row>
    <row r="1058" spans="1:15">
      <c r="A1058" s="19">
        <v>61031</v>
      </c>
      <c r="B1058" s="19" t="s">
        <v>10651</v>
      </c>
      <c r="C1058" s="19" t="s">
        <v>16027</v>
      </c>
      <c r="D1058" s="19" t="str">
        <f t="shared" si="16"/>
        <v>61031C</v>
      </c>
      <c r="E1058" s="19" t="s">
        <v>12309</v>
      </c>
      <c r="F1058" s="19" t="s">
        <v>10942</v>
      </c>
      <c r="G1058" s="19" t="s">
        <v>612</v>
      </c>
      <c r="H1058" s="19" t="s">
        <v>12307</v>
      </c>
      <c r="I1058" s="1">
        <v>40607</v>
      </c>
      <c r="J1058" s="19">
        <v>1.5</v>
      </c>
      <c r="K1058" s="19" t="s">
        <v>73</v>
      </c>
      <c r="L1058" s="1">
        <v>40231</v>
      </c>
      <c r="M1058" s="19" t="s">
        <v>13113</v>
      </c>
      <c r="N1058" s="19" t="s">
        <v>16016</v>
      </c>
      <c r="O1058" s="19" t="s">
        <v>12935</v>
      </c>
    </row>
    <row r="1059" spans="1:15">
      <c r="A1059" s="19">
        <v>61032</v>
      </c>
      <c r="B1059" s="19" t="s">
        <v>10651</v>
      </c>
      <c r="C1059" s="19" t="s">
        <v>16026</v>
      </c>
      <c r="D1059" s="19" t="str">
        <f t="shared" si="16"/>
        <v>61032C</v>
      </c>
      <c r="E1059" s="19" t="s">
        <v>12309</v>
      </c>
      <c r="F1059" s="19" t="s">
        <v>10942</v>
      </c>
      <c r="G1059" s="19" t="s">
        <v>612</v>
      </c>
      <c r="H1059" s="19" t="s">
        <v>12307</v>
      </c>
      <c r="I1059" s="1">
        <v>40607</v>
      </c>
      <c r="J1059" s="19">
        <v>1.5</v>
      </c>
      <c r="K1059" s="19" t="s">
        <v>73</v>
      </c>
      <c r="L1059" s="1">
        <v>40231</v>
      </c>
      <c r="M1059" s="19" t="s">
        <v>13113</v>
      </c>
      <c r="N1059" s="19" t="s">
        <v>16016</v>
      </c>
      <c r="O1059" s="19" t="s">
        <v>12935</v>
      </c>
    </row>
    <row r="1060" spans="1:15">
      <c r="A1060" s="19">
        <v>61033</v>
      </c>
      <c r="B1060" s="19" t="s">
        <v>10651</v>
      </c>
      <c r="C1060" s="19" t="s">
        <v>16025</v>
      </c>
      <c r="D1060" s="19" t="str">
        <f t="shared" si="16"/>
        <v>61033C</v>
      </c>
      <c r="E1060" s="19" t="s">
        <v>12309</v>
      </c>
      <c r="F1060" s="19" t="s">
        <v>10942</v>
      </c>
      <c r="G1060" s="19" t="s">
        <v>612</v>
      </c>
      <c r="H1060" s="19" t="s">
        <v>12307</v>
      </c>
      <c r="I1060" s="1">
        <v>40607</v>
      </c>
      <c r="J1060" s="19">
        <v>1.5</v>
      </c>
      <c r="K1060" s="19" t="s">
        <v>73</v>
      </c>
      <c r="L1060" s="1">
        <v>40231</v>
      </c>
      <c r="M1060" s="19" t="s">
        <v>13113</v>
      </c>
      <c r="N1060" s="19" t="s">
        <v>16016</v>
      </c>
      <c r="O1060" s="19" t="s">
        <v>12935</v>
      </c>
    </row>
    <row r="1061" spans="1:15">
      <c r="A1061" s="19">
        <v>61034</v>
      </c>
      <c r="B1061" s="19" t="s">
        <v>11748</v>
      </c>
      <c r="C1061" s="19" t="s">
        <v>4108</v>
      </c>
      <c r="D1061" s="19" t="str">
        <f t="shared" si="16"/>
        <v>61034A</v>
      </c>
      <c r="E1061" s="19" t="s">
        <v>12313</v>
      </c>
      <c r="F1061" s="19" t="s">
        <v>16024</v>
      </c>
      <c r="G1061" s="19" t="s">
        <v>719</v>
      </c>
      <c r="H1061" s="19" t="s">
        <v>12307</v>
      </c>
      <c r="I1061" s="1">
        <v>39406</v>
      </c>
      <c r="J1061" s="19">
        <v>100.65</v>
      </c>
      <c r="K1061" s="19" t="s">
        <v>4</v>
      </c>
      <c r="L1061" s="1">
        <v>40231</v>
      </c>
      <c r="M1061" s="19" t="s">
        <v>13113</v>
      </c>
      <c r="N1061" s="19" t="s">
        <v>16023</v>
      </c>
      <c r="O1061" s="19" t="s">
        <v>12318</v>
      </c>
    </row>
    <row r="1062" spans="1:15">
      <c r="A1062" s="19">
        <v>61035</v>
      </c>
      <c r="B1062" s="19" t="s">
        <v>11748</v>
      </c>
      <c r="C1062" s="19" t="s">
        <v>1568</v>
      </c>
      <c r="D1062" s="19" t="str">
        <f t="shared" si="16"/>
        <v>61035A</v>
      </c>
      <c r="E1062" s="19" t="s">
        <v>12313</v>
      </c>
      <c r="F1062" s="19" t="s">
        <v>13245</v>
      </c>
      <c r="G1062" s="19" t="s">
        <v>612</v>
      </c>
      <c r="H1062" s="19" t="s">
        <v>12307</v>
      </c>
      <c r="I1062" s="1">
        <v>40780</v>
      </c>
      <c r="J1062" s="19">
        <v>2</v>
      </c>
      <c r="K1062" s="19" t="s">
        <v>73</v>
      </c>
      <c r="L1062" s="1">
        <v>40238</v>
      </c>
      <c r="M1062" s="19" t="s">
        <v>14547</v>
      </c>
      <c r="N1062" s="19" t="s">
        <v>5064</v>
      </c>
      <c r="O1062" s="19" t="s">
        <v>12318</v>
      </c>
    </row>
    <row r="1063" spans="1:15">
      <c r="A1063" s="19">
        <v>61036</v>
      </c>
      <c r="B1063" s="19" t="s">
        <v>11748</v>
      </c>
      <c r="C1063" s="19" t="s">
        <v>1569</v>
      </c>
      <c r="D1063" s="19" t="str">
        <f t="shared" si="16"/>
        <v>61036A</v>
      </c>
      <c r="E1063" s="19" t="s">
        <v>12313</v>
      </c>
      <c r="F1063" s="19" t="s">
        <v>13245</v>
      </c>
      <c r="G1063" s="19" t="s">
        <v>612</v>
      </c>
      <c r="H1063" s="19" t="s">
        <v>12307</v>
      </c>
      <c r="I1063" s="1">
        <v>40780</v>
      </c>
      <c r="J1063" s="19">
        <v>2</v>
      </c>
      <c r="K1063" s="19" t="s">
        <v>73</v>
      </c>
      <c r="L1063" s="1">
        <v>40238</v>
      </c>
      <c r="M1063" s="19" t="s">
        <v>14547</v>
      </c>
      <c r="N1063" s="19" t="s">
        <v>5064</v>
      </c>
      <c r="O1063" s="19" t="s">
        <v>12318</v>
      </c>
    </row>
    <row r="1064" spans="1:15">
      <c r="A1064" s="19">
        <v>61037</v>
      </c>
      <c r="B1064" s="19" t="s">
        <v>11748</v>
      </c>
      <c r="C1064" s="19" t="s">
        <v>1570</v>
      </c>
      <c r="D1064" s="19" t="str">
        <f t="shared" si="16"/>
        <v>61037A</v>
      </c>
      <c r="E1064" s="19" t="s">
        <v>12313</v>
      </c>
      <c r="F1064" s="19" t="s">
        <v>13245</v>
      </c>
      <c r="G1064" s="19" t="s">
        <v>612</v>
      </c>
      <c r="H1064" s="19" t="s">
        <v>12307</v>
      </c>
      <c r="I1064" s="1">
        <v>40780</v>
      </c>
      <c r="J1064" s="19">
        <v>1</v>
      </c>
      <c r="K1064" s="19" t="s">
        <v>73</v>
      </c>
      <c r="L1064" s="1">
        <v>40238</v>
      </c>
      <c r="M1064" s="19" t="s">
        <v>14547</v>
      </c>
      <c r="N1064" s="19" t="s">
        <v>5064</v>
      </c>
      <c r="O1064" s="19" t="s">
        <v>12318</v>
      </c>
    </row>
    <row r="1065" spans="1:15">
      <c r="A1065" s="19">
        <v>61038</v>
      </c>
      <c r="B1065" s="19" t="s">
        <v>11748</v>
      </c>
      <c r="C1065" s="19" t="s">
        <v>1572</v>
      </c>
      <c r="D1065" s="19" t="str">
        <f t="shared" si="16"/>
        <v>61038A</v>
      </c>
      <c r="E1065" s="19" t="s">
        <v>12313</v>
      </c>
      <c r="F1065" s="19" t="s">
        <v>13245</v>
      </c>
      <c r="G1065" s="19" t="s">
        <v>612</v>
      </c>
      <c r="H1065" s="19" t="s">
        <v>12307</v>
      </c>
      <c r="I1065" s="1">
        <v>40780</v>
      </c>
      <c r="J1065" s="19">
        <v>0.5</v>
      </c>
      <c r="K1065" s="19" t="s">
        <v>73</v>
      </c>
      <c r="L1065" s="1">
        <v>40238</v>
      </c>
      <c r="M1065" s="19" t="s">
        <v>14547</v>
      </c>
      <c r="N1065" s="19" t="s">
        <v>5064</v>
      </c>
      <c r="O1065" s="19" t="s">
        <v>12318</v>
      </c>
    </row>
    <row r="1066" spans="1:15">
      <c r="A1066" s="19">
        <v>61039</v>
      </c>
      <c r="B1066" s="19" t="s">
        <v>11748</v>
      </c>
      <c r="C1066" s="19" t="s">
        <v>1586</v>
      </c>
      <c r="D1066" s="19" t="str">
        <f t="shared" si="16"/>
        <v>61039A</v>
      </c>
      <c r="E1066" s="19" t="s">
        <v>12313</v>
      </c>
      <c r="F1066" s="19" t="s">
        <v>11001</v>
      </c>
      <c r="G1066" s="19" t="s">
        <v>612</v>
      </c>
      <c r="H1066" s="19" t="s">
        <v>12307</v>
      </c>
      <c r="I1066" s="1">
        <v>40780</v>
      </c>
      <c r="J1066" s="19">
        <v>2</v>
      </c>
      <c r="K1066" s="19" t="s">
        <v>73</v>
      </c>
      <c r="L1066" s="1">
        <v>40238</v>
      </c>
      <c r="M1066" s="19" t="s">
        <v>14547</v>
      </c>
      <c r="N1066" s="19" t="s">
        <v>5064</v>
      </c>
      <c r="O1066" s="19" t="s">
        <v>12318</v>
      </c>
    </row>
    <row r="1067" spans="1:15">
      <c r="A1067" s="19">
        <v>61040</v>
      </c>
      <c r="B1067" s="19" t="s">
        <v>10651</v>
      </c>
      <c r="C1067" s="19" t="s">
        <v>16022</v>
      </c>
      <c r="D1067" s="19" t="str">
        <f t="shared" si="16"/>
        <v>61040C</v>
      </c>
      <c r="E1067" s="19" t="s">
        <v>12309</v>
      </c>
      <c r="F1067" s="19" t="s">
        <v>11021</v>
      </c>
      <c r="G1067" s="19" t="s">
        <v>675</v>
      </c>
      <c r="H1067" s="19" t="s">
        <v>12307</v>
      </c>
      <c r="I1067" s="1">
        <v>40575</v>
      </c>
      <c r="J1067" s="19">
        <v>4</v>
      </c>
      <c r="K1067" s="19" t="s">
        <v>73</v>
      </c>
      <c r="L1067" s="1">
        <v>40246</v>
      </c>
      <c r="M1067" s="19" t="s">
        <v>13113</v>
      </c>
      <c r="N1067" s="19" t="s">
        <v>16021</v>
      </c>
      <c r="O1067" s="19" t="s">
        <v>12935</v>
      </c>
    </row>
    <row r="1068" spans="1:15">
      <c r="A1068" s="19">
        <v>61041</v>
      </c>
      <c r="B1068" s="19" t="s">
        <v>10651</v>
      </c>
      <c r="C1068" s="19" t="s">
        <v>16020</v>
      </c>
      <c r="D1068" s="19" t="str">
        <f t="shared" si="16"/>
        <v>61041C</v>
      </c>
      <c r="E1068" s="19" t="s">
        <v>12309</v>
      </c>
      <c r="F1068" s="19" t="s">
        <v>16019</v>
      </c>
      <c r="G1068" s="19" t="s">
        <v>1468</v>
      </c>
      <c r="H1068" s="19" t="s">
        <v>12307</v>
      </c>
      <c r="I1068" s="1">
        <v>40725</v>
      </c>
      <c r="J1068" s="19">
        <v>80</v>
      </c>
      <c r="K1068" s="19" t="s">
        <v>4</v>
      </c>
      <c r="L1068" s="1">
        <v>40246</v>
      </c>
      <c r="M1068" s="19" t="s">
        <v>13113</v>
      </c>
      <c r="N1068" s="19" t="s">
        <v>16018</v>
      </c>
      <c r="O1068" s="19" t="s">
        <v>12935</v>
      </c>
    </row>
    <row r="1069" spans="1:15">
      <c r="A1069" s="19">
        <v>61042</v>
      </c>
      <c r="B1069" s="19" t="s">
        <v>10651</v>
      </c>
      <c r="C1069" s="19" t="s">
        <v>16017</v>
      </c>
      <c r="D1069" s="19" t="str">
        <f t="shared" si="16"/>
        <v>61042C</v>
      </c>
      <c r="E1069" s="19" t="s">
        <v>12309</v>
      </c>
      <c r="F1069" s="19" t="s">
        <v>13006</v>
      </c>
      <c r="G1069" s="19" t="s">
        <v>612</v>
      </c>
      <c r="H1069" s="19" t="s">
        <v>12307</v>
      </c>
      <c r="I1069" s="1">
        <v>40607</v>
      </c>
      <c r="J1069" s="19">
        <v>0.41799999999999998</v>
      </c>
      <c r="K1069" s="19" t="s">
        <v>73</v>
      </c>
      <c r="L1069" s="1">
        <v>40248</v>
      </c>
      <c r="M1069" s="19" t="s">
        <v>13113</v>
      </c>
      <c r="N1069" s="19" t="s">
        <v>16016</v>
      </c>
      <c r="O1069" s="19" t="s">
        <v>12935</v>
      </c>
    </row>
    <row r="1070" spans="1:15">
      <c r="A1070" s="19">
        <v>61043</v>
      </c>
      <c r="B1070" s="19" t="s">
        <v>10651</v>
      </c>
      <c r="C1070" s="19" t="s">
        <v>16015</v>
      </c>
      <c r="D1070" s="19" t="str">
        <f t="shared" si="16"/>
        <v>61043C</v>
      </c>
      <c r="E1070" s="19" t="s">
        <v>12309</v>
      </c>
      <c r="F1070" s="19" t="s">
        <v>15991</v>
      </c>
      <c r="G1070" s="19" t="s">
        <v>580</v>
      </c>
      <c r="H1070" s="19" t="s">
        <v>12307</v>
      </c>
      <c r="I1070" s="1">
        <v>40451</v>
      </c>
      <c r="J1070" s="19">
        <v>19.5</v>
      </c>
      <c r="K1070" s="19" t="s">
        <v>4</v>
      </c>
      <c r="L1070" s="1">
        <v>40252</v>
      </c>
      <c r="M1070" s="19" t="s">
        <v>13113</v>
      </c>
      <c r="N1070" s="19" t="s">
        <v>16014</v>
      </c>
      <c r="O1070" s="19" t="s">
        <v>12935</v>
      </c>
    </row>
    <row r="1071" spans="1:15">
      <c r="A1071" s="19">
        <v>61044</v>
      </c>
      <c r="B1071" s="19" t="s">
        <v>11748</v>
      </c>
      <c r="C1071" s="19" t="s">
        <v>16013</v>
      </c>
      <c r="D1071" s="19" t="str">
        <f t="shared" si="16"/>
        <v>61044A</v>
      </c>
      <c r="E1071" s="19" t="s">
        <v>12313</v>
      </c>
      <c r="F1071" s="19" t="s">
        <v>5547</v>
      </c>
      <c r="G1071" s="19" t="s">
        <v>612</v>
      </c>
      <c r="H1071" s="19" t="s">
        <v>12307</v>
      </c>
      <c r="I1071" s="1">
        <v>23377</v>
      </c>
      <c r="J1071" s="19">
        <v>0.438</v>
      </c>
      <c r="K1071" s="19" t="s">
        <v>13196</v>
      </c>
      <c r="L1071" s="1">
        <v>40217</v>
      </c>
      <c r="M1071" s="19" t="s">
        <v>16009</v>
      </c>
      <c r="N1071" s="19" t="s">
        <v>16009</v>
      </c>
      <c r="O1071" s="19" t="s">
        <v>12318</v>
      </c>
    </row>
    <row r="1072" spans="1:15">
      <c r="A1072" s="19">
        <v>61045</v>
      </c>
      <c r="B1072" s="19" t="s">
        <v>11748</v>
      </c>
      <c r="C1072" s="19" t="s">
        <v>16012</v>
      </c>
      <c r="D1072" s="19" t="str">
        <f t="shared" si="16"/>
        <v>61045A</v>
      </c>
      <c r="E1072" s="19" t="s">
        <v>12313</v>
      </c>
      <c r="F1072" s="19" t="s">
        <v>9875</v>
      </c>
      <c r="G1072" s="19" t="s">
        <v>612</v>
      </c>
      <c r="H1072" s="19" t="s">
        <v>12307</v>
      </c>
      <c r="I1072" s="1">
        <v>20090</v>
      </c>
      <c r="J1072" s="19">
        <v>15</v>
      </c>
      <c r="K1072" s="19" t="s">
        <v>13196</v>
      </c>
      <c r="L1072" s="1">
        <v>40217</v>
      </c>
      <c r="M1072" s="19" t="s">
        <v>16009</v>
      </c>
      <c r="N1072" s="19" t="s">
        <v>16009</v>
      </c>
      <c r="O1072" s="19" t="s">
        <v>12318</v>
      </c>
    </row>
    <row r="1073" spans="1:15">
      <c r="A1073" s="19">
        <v>61046</v>
      </c>
      <c r="B1073" s="19" t="s">
        <v>11748</v>
      </c>
      <c r="C1073" s="19" t="s">
        <v>16011</v>
      </c>
      <c r="D1073" s="19" t="str">
        <f t="shared" si="16"/>
        <v>61046A</v>
      </c>
      <c r="E1073" s="19" t="s">
        <v>12313</v>
      </c>
      <c r="F1073" s="19" t="s">
        <v>16010</v>
      </c>
      <c r="G1073" s="19" t="s">
        <v>612</v>
      </c>
      <c r="H1073" s="19" t="s">
        <v>12307</v>
      </c>
      <c r="I1073" s="1">
        <v>31778</v>
      </c>
      <c r="J1073" s="19">
        <v>4.05</v>
      </c>
      <c r="K1073" s="19" t="s">
        <v>13196</v>
      </c>
      <c r="L1073" s="1">
        <v>40217</v>
      </c>
      <c r="M1073" s="19" t="s">
        <v>16009</v>
      </c>
      <c r="N1073" s="19" t="s">
        <v>16009</v>
      </c>
      <c r="O1073" s="19" t="s">
        <v>12318</v>
      </c>
    </row>
    <row r="1074" spans="1:15">
      <c r="A1074" s="19">
        <v>61047</v>
      </c>
      <c r="B1074" s="19" t="s">
        <v>10651</v>
      </c>
      <c r="C1074" s="19" t="s">
        <v>16008</v>
      </c>
      <c r="D1074" s="19" t="str">
        <f t="shared" si="16"/>
        <v>61047C</v>
      </c>
      <c r="E1074" s="19" t="s">
        <v>12309</v>
      </c>
      <c r="F1074" s="19" t="s">
        <v>16007</v>
      </c>
      <c r="H1074" s="19" t="s">
        <v>13211</v>
      </c>
      <c r="I1074" s="1">
        <v>40847</v>
      </c>
      <c r="J1074" s="19">
        <v>46</v>
      </c>
      <c r="K1074" s="19" t="s">
        <v>4</v>
      </c>
      <c r="L1074" s="1">
        <v>40255</v>
      </c>
      <c r="M1074" s="19" t="s">
        <v>13113</v>
      </c>
      <c r="N1074" s="19" t="s">
        <v>16006</v>
      </c>
      <c r="O1074" s="19" t="s">
        <v>12935</v>
      </c>
    </row>
    <row r="1075" spans="1:15">
      <c r="A1075" s="19">
        <v>61048</v>
      </c>
      <c r="B1075" s="19" t="s">
        <v>14855</v>
      </c>
      <c r="C1075" s="19" t="s">
        <v>16005</v>
      </c>
      <c r="D1075" s="19" t="str">
        <f t="shared" si="16"/>
        <v>61048F</v>
      </c>
      <c r="E1075" s="19" t="s">
        <v>14854</v>
      </c>
      <c r="F1075" s="19" t="s">
        <v>805</v>
      </c>
      <c r="G1075" s="19" t="s">
        <v>612</v>
      </c>
      <c r="H1075" s="19" t="s">
        <v>12307</v>
      </c>
      <c r="I1075" s="1">
        <v>37073</v>
      </c>
      <c r="J1075" s="19">
        <v>678.3</v>
      </c>
      <c r="K1075" s="19" t="s">
        <v>46</v>
      </c>
      <c r="L1075" s="1">
        <v>40255</v>
      </c>
      <c r="M1075" s="19" t="s">
        <v>14871</v>
      </c>
      <c r="N1075" s="19" t="s">
        <v>16004</v>
      </c>
      <c r="O1075" s="19" t="s">
        <v>12318</v>
      </c>
    </row>
    <row r="1076" spans="1:15">
      <c r="A1076" s="19">
        <v>61049</v>
      </c>
      <c r="B1076" s="19" t="s">
        <v>10651</v>
      </c>
      <c r="C1076" s="19" t="s">
        <v>5854</v>
      </c>
      <c r="D1076" s="19" t="str">
        <f t="shared" si="16"/>
        <v>61049C</v>
      </c>
      <c r="E1076" s="19" t="s">
        <v>12309</v>
      </c>
      <c r="F1076" s="19" t="s">
        <v>10750</v>
      </c>
      <c r="G1076" s="19" t="s">
        <v>859</v>
      </c>
      <c r="H1076" s="19" t="s">
        <v>12307</v>
      </c>
      <c r="I1076" s="1">
        <v>41153</v>
      </c>
      <c r="J1076" s="19">
        <v>68</v>
      </c>
      <c r="K1076" s="19" t="s">
        <v>3</v>
      </c>
      <c r="L1076" s="1">
        <v>40262</v>
      </c>
      <c r="M1076" s="19" t="s">
        <v>13113</v>
      </c>
      <c r="N1076" s="19" t="s">
        <v>16003</v>
      </c>
      <c r="O1076" s="19" t="s">
        <v>12935</v>
      </c>
    </row>
    <row r="1077" spans="1:15">
      <c r="A1077" s="19">
        <v>61050</v>
      </c>
      <c r="B1077" s="19" t="s">
        <v>11748</v>
      </c>
      <c r="C1077" s="19" t="s">
        <v>16002</v>
      </c>
      <c r="D1077" s="19" t="str">
        <f t="shared" si="16"/>
        <v>61050A</v>
      </c>
      <c r="E1077" s="19" t="s">
        <v>12313</v>
      </c>
      <c r="F1077" s="19" t="s">
        <v>14946</v>
      </c>
      <c r="G1077" s="19" t="s">
        <v>859</v>
      </c>
      <c r="H1077" s="19" t="s">
        <v>12307</v>
      </c>
      <c r="I1077" s="1">
        <v>42332</v>
      </c>
      <c r="J1077" s="19">
        <v>250</v>
      </c>
      <c r="K1077" s="19" t="s">
        <v>73</v>
      </c>
      <c r="L1077" s="1">
        <v>40262</v>
      </c>
      <c r="M1077" s="19" t="s">
        <v>13392</v>
      </c>
      <c r="N1077" s="19" t="s">
        <v>16002</v>
      </c>
      <c r="O1077" s="19" t="s">
        <v>12318</v>
      </c>
    </row>
    <row r="1078" spans="1:15">
      <c r="A1078" s="19">
        <v>61051</v>
      </c>
      <c r="B1078" s="19" t="s">
        <v>11748</v>
      </c>
      <c r="C1078" s="19" t="s">
        <v>16001</v>
      </c>
      <c r="D1078" s="19" t="str">
        <f t="shared" si="16"/>
        <v>61051A</v>
      </c>
      <c r="E1078" s="19" t="s">
        <v>12313</v>
      </c>
      <c r="F1078" s="19" t="s">
        <v>16000</v>
      </c>
      <c r="G1078" s="19" t="s">
        <v>459</v>
      </c>
      <c r="H1078" s="19" t="s">
        <v>13211</v>
      </c>
      <c r="I1078" s="1">
        <v>40015</v>
      </c>
      <c r="J1078" s="19">
        <v>102</v>
      </c>
      <c r="K1078" s="19" t="s">
        <v>4</v>
      </c>
      <c r="L1078" s="1">
        <v>40267</v>
      </c>
      <c r="M1078" s="19" t="s">
        <v>13113</v>
      </c>
      <c r="O1078" s="19" t="s">
        <v>12318</v>
      </c>
    </row>
    <row r="1079" spans="1:15">
      <c r="A1079" s="19">
        <v>61052</v>
      </c>
      <c r="B1079" s="19" t="s">
        <v>11748</v>
      </c>
      <c r="C1079" s="19" t="s">
        <v>4992</v>
      </c>
      <c r="D1079" s="19" t="str">
        <f t="shared" si="16"/>
        <v>61052A</v>
      </c>
      <c r="E1079" s="19" t="s">
        <v>12313</v>
      </c>
      <c r="F1079" s="19" t="s">
        <v>11442</v>
      </c>
      <c r="G1079" s="19" t="s">
        <v>612</v>
      </c>
      <c r="H1079" s="19" t="s">
        <v>12307</v>
      </c>
      <c r="I1079" s="1">
        <v>40428</v>
      </c>
      <c r="J1079" s="19">
        <v>1.4259999999999999</v>
      </c>
      <c r="K1079" s="19" t="s">
        <v>46</v>
      </c>
      <c r="L1079" s="1">
        <v>40273</v>
      </c>
      <c r="M1079" s="19" t="s">
        <v>13113</v>
      </c>
      <c r="N1079" s="19" t="s">
        <v>15999</v>
      </c>
      <c r="O1079" s="19" t="s">
        <v>12318</v>
      </c>
    </row>
    <row r="1080" spans="1:15">
      <c r="A1080" s="19">
        <v>61053</v>
      </c>
      <c r="B1080" s="19" t="s">
        <v>11748</v>
      </c>
      <c r="C1080" s="19" t="s">
        <v>15998</v>
      </c>
      <c r="D1080" s="19" t="str">
        <f t="shared" si="16"/>
        <v>61053A</v>
      </c>
      <c r="E1080" s="19" t="s">
        <v>12313</v>
      </c>
      <c r="F1080" s="19" t="s">
        <v>15997</v>
      </c>
      <c r="G1080" s="19" t="s">
        <v>459</v>
      </c>
      <c r="H1080" s="19" t="s">
        <v>13211</v>
      </c>
      <c r="I1080" s="1">
        <v>38484</v>
      </c>
      <c r="J1080" s="19">
        <v>59.895000000000003</v>
      </c>
      <c r="K1080" s="19" t="s">
        <v>0</v>
      </c>
      <c r="L1080" s="1">
        <v>42779</v>
      </c>
      <c r="M1080" s="19" t="s">
        <v>15996</v>
      </c>
      <c r="N1080" s="19" t="s">
        <v>15995</v>
      </c>
      <c r="O1080" s="19" t="s">
        <v>12552</v>
      </c>
    </row>
    <row r="1081" spans="1:15">
      <c r="A1081" s="19">
        <v>61054</v>
      </c>
      <c r="B1081" s="19" t="s">
        <v>10651</v>
      </c>
      <c r="C1081" s="19" t="s">
        <v>15994</v>
      </c>
      <c r="D1081" s="19" t="str">
        <f t="shared" si="16"/>
        <v>61054C</v>
      </c>
      <c r="E1081" s="19" t="s">
        <v>12309</v>
      </c>
      <c r="F1081" s="19" t="s">
        <v>13345</v>
      </c>
      <c r="G1081" s="19" t="s">
        <v>612</v>
      </c>
      <c r="H1081" s="19" t="s">
        <v>12307</v>
      </c>
      <c r="I1081" s="1">
        <v>41426</v>
      </c>
      <c r="J1081" s="19">
        <v>40</v>
      </c>
      <c r="K1081" s="19" t="s">
        <v>73</v>
      </c>
      <c r="L1081" s="1">
        <v>40273</v>
      </c>
      <c r="M1081" s="19" t="s">
        <v>13113</v>
      </c>
      <c r="N1081" s="19" t="s">
        <v>15993</v>
      </c>
      <c r="O1081" s="19" t="s">
        <v>12935</v>
      </c>
    </row>
    <row r="1082" spans="1:15">
      <c r="A1082" s="19">
        <v>61055</v>
      </c>
      <c r="B1082" s="19" t="s">
        <v>11748</v>
      </c>
      <c r="C1082" s="19" t="s">
        <v>15992</v>
      </c>
      <c r="D1082" s="19" t="str">
        <f t="shared" si="16"/>
        <v>61055A</v>
      </c>
      <c r="E1082" s="19" t="s">
        <v>12313</v>
      </c>
      <c r="F1082" s="19" t="s">
        <v>15991</v>
      </c>
      <c r="G1082" s="19" t="s">
        <v>580</v>
      </c>
      <c r="H1082" s="19" t="s">
        <v>12307</v>
      </c>
      <c r="I1082" s="1">
        <v>40312</v>
      </c>
      <c r="J1082" s="19">
        <v>16.8</v>
      </c>
      <c r="K1082" s="19" t="s">
        <v>4</v>
      </c>
      <c r="L1082" s="1">
        <v>40273</v>
      </c>
      <c r="M1082" s="19" t="s">
        <v>13113</v>
      </c>
      <c r="O1082" s="19" t="s">
        <v>12318</v>
      </c>
    </row>
    <row r="1083" spans="1:15">
      <c r="A1083" s="19">
        <v>61056</v>
      </c>
      <c r="B1083" s="19" t="s">
        <v>10651</v>
      </c>
      <c r="C1083" s="19" t="s">
        <v>15990</v>
      </c>
      <c r="D1083" s="19" t="str">
        <f t="shared" si="16"/>
        <v>61056C</v>
      </c>
      <c r="E1083" s="19" t="s">
        <v>12309</v>
      </c>
      <c r="F1083" s="19" t="s">
        <v>10842</v>
      </c>
      <c r="G1083" s="19" t="s">
        <v>612</v>
      </c>
      <c r="H1083" s="19" t="s">
        <v>12307</v>
      </c>
      <c r="I1083" s="1">
        <v>31048</v>
      </c>
      <c r="J1083" s="19">
        <v>4</v>
      </c>
      <c r="K1083" s="19" t="s">
        <v>4</v>
      </c>
      <c r="L1083" s="1">
        <v>40235</v>
      </c>
      <c r="M1083" s="19" t="s">
        <v>13113</v>
      </c>
      <c r="O1083" s="19" t="s">
        <v>12577</v>
      </c>
    </row>
    <row r="1084" spans="1:15">
      <c r="A1084" s="19">
        <v>61057</v>
      </c>
      <c r="B1084" s="19" t="s">
        <v>10651</v>
      </c>
      <c r="C1084" s="19" t="s">
        <v>15989</v>
      </c>
      <c r="D1084" s="19" t="str">
        <f t="shared" si="16"/>
        <v>61057C</v>
      </c>
      <c r="E1084" s="19" t="s">
        <v>12309</v>
      </c>
      <c r="F1084" s="19" t="s">
        <v>5435</v>
      </c>
      <c r="G1084" s="19" t="s">
        <v>1382</v>
      </c>
      <c r="H1084" s="19" t="s">
        <v>12307</v>
      </c>
      <c r="I1084" s="1">
        <v>40724</v>
      </c>
      <c r="J1084" s="19">
        <v>100</v>
      </c>
      <c r="K1084" s="19" t="s">
        <v>4</v>
      </c>
      <c r="L1084" s="1">
        <v>40238</v>
      </c>
      <c r="M1084" s="19" t="s">
        <v>13113</v>
      </c>
      <c r="O1084" s="19" t="s">
        <v>12935</v>
      </c>
    </row>
    <row r="1085" spans="1:15">
      <c r="A1085" s="19">
        <v>61058</v>
      </c>
      <c r="B1085" s="19" t="s">
        <v>10651</v>
      </c>
      <c r="C1085" s="19" t="s">
        <v>15988</v>
      </c>
      <c r="D1085" s="19" t="str">
        <f t="shared" si="16"/>
        <v>61058C</v>
      </c>
      <c r="E1085" s="19" t="s">
        <v>12309</v>
      </c>
      <c r="F1085" s="19" t="s">
        <v>15241</v>
      </c>
      <c r="G1085" s="19" t="s">
        <v>580</v>
      </c>
      <c r="H1085" s="19" t="s">
        <v>12307</v>
      </c>
      <c r="I1085" s="1">
        <v>40513</v>
      </c>
      <c r="J1085" s="19">
        <v>20</v>
      </c>
      <c r="K1085" s="19" t="s">
        <v>73</v>
      </c>
      <c r="L1085" s="1">
        <v>40273</v>
      </c>
      <c r="M1085" s="19" t="s">
        <v>13113</v>
      </c>
      <c r="O1085" s="19" t="s">
        <v>12935</v>
      </c>
    </row>
    <row r="1086" spans="1:15">
      <c r="A1086" s="19">
        <v>61059</v>
      </c>
      <c r="B1086" s="19" t="s">
        <v>11748</v>
      </c>
      <c r="C1086" s="19" t="s">
        <v>15987</v>
      </c>
      <c r="D1086" s="19" t="str">
        <f t="shared" si="16"/>
        <v>61059A</v>
      </c>
      <c r="E1086" s="19" t="s">
        <v>12313</v>
      </c>
      <c r="F1086" s="19" t="s">
        <v>15986</v>
      </c>
      <c r="G1086" s="19" t="s">
        <v>1382</v>
      </c>
      <c r="H1086" s="19" t="s">
        <v>12307</v>
      </c>
      <c r="I1086" s="1">
        <v>40339</v>
      </c>
      <c r="J1086" s="19">
        <v>6</v>
      </c>
      <c r="K1086" s="19" t="s">
        <v>4</v>
      </c>
      <c r="L1086" s="1">
        <v>40283</v>
      </c>
      <c r="M1086" s="19" t="s">
        <v>13113</v>
      </c>
      <c r="N1086" s="19" t="s">
        <v>15985</v>
      </c>
      <c r="O1086" s="19" t="s">
        <v>12318</v>
      </c>
    </row>
    <row r="1087" spans="1:15">
      <c r="A1087" s="19">
        <v>61060</v>
      </c>
      <c r="B1087" s="19" t="s">
        <v>11748</v>
      </c>
      <c r="C1087" s="19" t="s">
        <v>15984</v>
      </c>
      <c r="D1087" s="19" t="str">
        <f t="shared" si="16"/>
        <v>61060A</v>
      </c>
      <c r="E1087" s="19" t="s">
        <v>12313</v>
      </c>
      <c r="F1087" s="19" t="s">
        <v>1981</v>
      </c>
      <c r="G1087" s="19" t="s">
        <v>612</v>
      </c>
      <c r="H1087" s="19" t="s">
        <v>12307</v>
      </c>
      <c r="I1087" s="1">
        <v>32222</v>
      </c>
      <c r="J1087" s="19">
        <v>59.9</v>
      </c>
      <c r="K1087" s="19" t="s">
        <v>0</v>
      </c>
      <c r="L1087" s="1">
        <v>40283</v>
      </c>
      <c r="M1087" s="19" t="s">
        <v>13113</v>
      </c>
      <c r="N1087" s="19" t="s">
        <v>15983</v>
      </c>
      <c r="O1087" s="19" t="s">
        <v>12318</v>
      </c>
    </row>
    <row r="1088" spans="1:15">
      <c r="A1088" s="19">
        <v>61061</v>
      </c>
      <c r="B1088" s="19" t="s">
        <v>10651</v>
      </c>
      <c r="C1088" s="19" t="s">
        <v>15180</v>
      </c>
      <c r="D1088" s="19" t="str">
        <f t="shared" si="16"/>
        <v>61061C</v>
      </c>
      <c r="E1088" s="19" t="s">
        <v>12309</v>
      </c>
      <c r="F1088" s="19" t="s">
        <v>10746</v>
      </c>
      <c r="G1088" s="19" t="s">
        <v>612</v>
      </c>
      <c r="H1088" s="19" t="s">
        <v>12307</v>
      </c>
      <c r="I1088" s="1">
        <v>41183</v>
      </c>
      <c r="J1088" s="19">
        <v>49.9</v>
      </c>
      <c r="K1088" s="19" t="s">
        <v>73</v>
      </c>
      <c r="L1088" s="1">
        <v>40287</v>
      </c>
      <c r="M1088" s="19" t="s">
        <v>13113</v>
      </c>
      <c r="N1088" s="19" t="s">
        <v>15981</v>
      </c>
      <c r="O1088" s="19" t="s">
        <v>12577</v>
      </c>
    </row>
    <row r="1089" spans="1:15">
      <c r="A1089" s="19">
        <v>61062</v>
      </c>
      <c r="B1089" s="19" t="s">
        <v>10651</v>
      </c>
      <c r="C1089" s="19" t="s">
        <v>15178</v>
      </c>
      <c r="D1089" s="19" t="str">
        <f t="shared" si="16"/>
        <v>61062C</v>
      </c>
      <c r="E1089" s="19" t="s">
        <v>12309</v>
      </c>
      <c r="F1089" s="19" t="s">
        <v>10746</v>
      </c>
      <c r="G1089" s="19" t="s">
        <v>612</v>
      </c>
      <c r="H1089" s="19" t="s">
        <v>12307</v>
      </c>
      <c r="I1089" s="1">
        <v>41183</v>
      </c>
      <c r="J1089" s="19">
        <v>49.9</v>
      </c>
      <c r="K1089" s="19" t="s">
        <v>73</v>
      </c>
      <c r="L1089" s="1">
        <v>40287</v>
      </c>
      <c r="M1089" s="19" t="s">
        <v>13113</v>
      </c>
      <c r="N1089" s="19" t="s">
        <v>15981</v>
      </c>
      <c r="O1089" s="19" t="s">
        <v>12577</v>
      </c>
    </row>
    <row r="1090" spans="1:15">
      <c r="A1090" s="19">
        <v>61063</v>
      </c>
      <c r="B1090" s="19" t="s">
        <v>10651</v>
      </c>
      <c r="C1090" s="19" t="s">
        <v>15982</v>
      </c>
      <c r="D1090" s="19" t="str">
        <f t="shared" ref="D1090:D1153" si="17">CONCATENATE(A1090,B1090)</f>
        <v>61063C</v>
      </c>
      <c r="E1090" s="19" t="s">
        <v>12309</v>
      </c>
      <c r="F1090" s="19" t="s">
        <v>10997</v>
      </c>
      <c r="G1090" s="19" t="s">
        <v>612</v>
      </c>
      <c r="H1090" s="19" t="s">
        <v>12307</v>
      </c>
      <c r="I1090" s="1">
        <v>40817</v>
      </c>
      <c r="J1090" s="19">
        <v>49.9</v>
      </c>
      <c r="K1090" s="19" t="s">
        <v>73</v>
      </c>
      <c r="L1090" s="1">
        <v>40287</v>
      </c>
      <c r="M1090" s="19" t="s">
        <v>13113</v>
      </c>
      <c r="N1090" s="19" t="s">
        <v>15981</v>
      </c>
      <c r="O1090" s="19" t="s">
        <v>12577</v>
      </c>
    </row>
    <row r="1091" spans="1:15">
      <c r="A1091" s="19">
        <v>61064</v>
      </c>
      <c r="B1091" s="19" t="s">
        <v>14855</v>
      </c>
      <c r="C1091" s="19" t="s">
        <v>15980</v>
      </c>
      <c r="D1091" s="19" t="str">
        <f t="shared" si="17"/>
        <v>61064F</v>
      </c>
      <c r="E1091" s="19" t="s">
        <v>14854</v>
      </c>
      <c r="F1091" s="19" t="s">
        <v>10915</v>
      </c>
      <c r="G1091" s="19" t="s">
        <v>612</v>
      </c>
      <c r="H1091" s="19" t="s">
        <v>12307</v>
      </c>
      <c r="I1091" s="1">
        <v>38473</v>
      </c>
      <c r="J1091" s="19">
        <v>779</v>
      </c>
      <c r="K1091" s="19" t="s">
        <v>46</v>
      </c>
      <c r="L1091" s="1">
        <v>40288</v>
      </c>
      <c r="M1091" s="19" t="s">
        <v>14871</v>
      </c>
      <c r="N1091" s="19" t="s">
        <v>15979</v>
      </c>
      <c r="O1091" s="19" t="s">
        <v>12318</v>
      </c>
    </row>
    <row r="1092" spans="1:15">
      <c r="A1092" s="19">
        <v>61065</v>
      </c>
      <c r="B1092" s="19" t="s">
        <v>11748</v>
      </c>
      <c r="C1092" s="19" t="s">
        <v>1496</v>
      </c>
      <c r="D1092" s="19" t="str">
        <f t="shared" si="17"/>
        <v>61065A</v>
      </c>
      <c r="E1092" s="19" t="s">
        <v>12313</v>
      </c>
      <c r="F1092" s="19" t="s">
        <v>10765</v>
      </c>
      <c r="G1092" s="19" t="s">
        <v>612</v>
      </c>
      <c r="H1092" s="19" t="s">
        <v>12307</v>
      </c>
      <c r="I1092" s="1">
        <v>41033</v>
      </c>
      <c r="J1092" s="19">
        <v>2</v>
      </c>
      <c r="K1092" s="19" t="s">
        <v>73</v>
      </c>
      <c r="L1092" s="1">
        <v>40289</v>
      </c>
      <c r="M1092" s="19" t="s">
        <v>13113</v>
      </c>
      <c r="N1092" s="19" t="s">
        <v>15978</v>
      </c>
      <c r="O1092" s="19" t="s">
        <v>12318</v>
      </c>
    </row>
    <row r="1093" spans="1:15">
      <c r="A1093" s="19">
        <v>61066</v>
      </c>
      <c r="B1093" s="19" t="s">
        <v>11748</v>
      </c>
      <c r="C1093" s="19" t="s">
        <v>1497</v>
      </c>
      <c r="D1093" s="19" t="str">
        <f t="shared" si="17"/>
        <v>61066A</v>
      </c>
      <c r="E1093" s="19" t="s">
        <v>12313</v>
      </c>
      <c r="F1093" s="19" t="s">
        <v>10769</v>
      </c>
      <c r="G1093" s="19" t="s">
        <v>612</v>
      </c>
      <c r="H1093" s="19" t="s">
        <v>12307</v>
      </c>
      <c r="I1093" s="1">
        <v>41033</v>
      </c>
      <c r="J1093" s="19">
        <v>2</v>
      </c>
      <c r="K1093" s="19" t="s">
        <v>73</v>
      </c>
      <c r="L1093" s="1">
        <v>40289</v>
      </c>
      <c r="M1093" s="19" t="s">
        <v>13113</v>
      </c>
      <c r="N1093" s="19" t="s">
        <v>15978</v>
      </c>
      <c r="O1093" s="19" t="s">
        <v>12318</v>
      </c>
    </row>
    <row r="1094" spans="1:15">
      <c r="A1094" s="19">
        <v>61067</v>
      </c>
      <c r="B1094" s="19" t="s">
        <v>11748</v>
      </c>
      <c r="C1094" s="19" t="s">
        <v>15977</v>
      </c>
      <c r="D1094" s="19" t="str">
        <f t="shared" si="17"/>
        <v>61067A</v>
      </c>
      <c r="E1094" s="19" t="s">
        <v>12313</v>
      </c>
      <c r="F1094" s="19" t="s">
        <v>15976</v>
      </c>
      <c r="G1094" s="19" t="s">
        <v>5727</v>
      </c>
      <c r="H1094" s="19" t="s">
        <v>13211</v>
      </c>
      <c r="I1094" s="1">
        <v>40543</v>
      </c>
      <c r="J1094" s="19">
        <v>81.599999999999994</v>
      </c>
      <c r="K1094" s="19" t="s">
        <v>4</v>
      </c>
      <c r="L1094" s="1">
        <v>40297</v>
      </c>
      <c r="M1094" s="19" t="s">
        <v>13113</v>
      </c>
      <c r="N1094" s="19" t="s">
        <v>15975</v>
      </c>
      <c r="O1094" s="19" t="s">
        <v>12318</v>
      </c>
    </row>
    <row r="1095" spans="1:15">
      <c r="A1095" s="19">
        <v>61068</v>
      </c>
      <c r="B1095" s="19" t="s">
        <v>11748</v>
      </c>
      <c r="C1095" s="19" t="s">
        <v>4564</v>
      </c>
      <c r="D1095" s="19" t="str">
        <f t="shared" si="17"/>
        <v>61068A</v>
      </c>
      <c r="E1095" s="19" t="s">
        <v>12313</v>
      </c>
      <c r="F1095" s="19" t="s">
        <v>11016</v>
      </c>
      <c r="G1095" s="19" t="s">
        <v>612</v>
      </c>
      <c r="H1095" s="19" t="s">
        <v>12307</v>
      </c>
      <c r="I1095" s="1">
        <v>41990</v>
      </c>
      <c r="J1095" s="19">
        <v>327.10000000000002</v>
      </c>
      <c r="K1095" s="19" t="s">
        <v>73</v>
      </c>
      <c r="L1095" s="1">
        <v>40297</v>
      </c>
      <c r="M1095" s="19" t="s">
        <v>13392</v>
      </c>
      <c r="N1095" s="19" t="s">
        <v>4564</v>
      </c>
      <c r="O1095" s="19" t="s">
        <v>12318</v>
      </c>
    </row>
    <row r="1096" spans="1:15">
      <c r="A1096" s="19">
        <v>61069</v>
      </c>
      <c r="B1096" s="19" t="s">
        <v>11748</v>
      </c>
      <c r="C1096" s="19" t="s">
        <v>8856</v>
      </c>
      <c r="D1096" s="19" t="str">
        <f t="shared" si="17"/>
        <v>61069A</v>
      </c>
      <c r="E1096" s="19" t="s">
        <v>12313</v>
      </c>
      <c r="F1096" s="19" t="s">
        <v>10683</v>
      </c>
      <c r="G1096" s="19" t="s">
        <v>612</v>
      </c>
      <c r="H1096" s="19" t="s">
        <v>12307</v>
      </c>
      <c r="I1096" s="1">
        <v>40900</v>
      </c>
      <c r="J1096" s="19">
        <v>102.5</v>
      </c>
      <c r="K1096" s="19" t="s">
        <v>4</v>
      </c>
      <c r="L1096" s="1">
        <v>40298</v>
      </c>
      <c r="M1096" s="19" t="s">
        <v>15220</v>
      </c>
      <c r="N1096" s="19" t="s">
        <v>15974</v>
      </c>
      <c r="O1096" s="19" t="s">
        <v>12318</v>
      </c>
    </row>
    <row r="1097" spans="1:15">
      <c r="A1097" s="19">
        <v>61070</v>
      </c>
      <c r="B1097" s="19" t="s">
        <v>10651</v>
      </c>
      <c r="C1097" s="19" t="s">
        <v>15973</v>
      </c>
      <c r="D1097" s="19" t="str">
        <f t="shared" si="17"/>
        <v>61070C</v>
      </c>
      <c r="E1097" s="19" t="s">
        <v>12309</v>
      </c>
      <c r="F1097" s="19" t="s">
        <v>10684</v>
      </c>
      <c r="G1097" s="19" t="s">
        <v>612</v>
      </c>
      <c r="H1097" s="19" t="s">
        <v>12307</v>
      </c>
      <c r="I1097" s="1">
        <v>41639</v>
      </c>
      <c r="J1097" s="19">
        <v>6</v>
      </c>
      <c r="K1097" s="19" t="s">
        <v>4</v>
      </c>
      <c r="L1097" s="1">
        <v>40302</v>
      </c>
      <c r="M1097" s="19" t="s">
        <v>13113</v>
      </c>
      <c r="N1097" s="19" t="s">
        <v>15972</v>
      </c>
      <c r="O1097" s="19" t="s">
        <v>12577</v>
      </c>
    </row>
    <row r="1098" spans="1:15">
      <c r="A1098" s="19">
        <v>61071</v>
      </c>
      <c r="B1098" s="19" t="s">
        <v>10651</v>
      </c>
      <c r="C1098" s="19" t="s">
        <v>15971</v>
      </c>
      <c r="D1098" s="19" t="str">
        <f t="shared" si="17"/>
        <v>61071C</v>
      </c>
      <c r="E1098" s="19" t="s">
        <v>12309</v>
      </c>
      <c r="F1098" s="19" t="s">
        <v>15967</v>
      </c>
      <c r="G1098" s="19" t="s">
        <v>1367</v>
      </c>
      <c r="H1098" s="19" t="s">
        <v>12307</v>
      </c>
      <c r="I1098" s="1">
        <v>41640</v>
      </c>
      <c r="J1098" s="19">
        <v>335</v>
      </c>
      <c r="K1098" s="19" t="s">
        <v>0</v>
      </c>
      <c r="L1098" s="1">
        <v>40302</v>
      </c>
      <c r="M1098" s="19" t="s">
        <v>13113</v>
      </c>
      <c r="N1098" s="19" t="s">
        <v>15917</v>
      </c>
      <c r="O1098" s="19" t="s">
        <v>12935</v>
      </c>
    </row>
    <row r="1099" spans="1:15">
      <c r="A1099" s="19">
        <v>61072</v>
      </c>
      <c r="B1099" s="19" t="s">
        <v>10651</v>
      </c>
      <c r="C1099" s="19" t="s">
        <v>15970</v>
      </c>
      <c r="D1099" s="19" t="str">
        <f t="shared" si="17"/>
        <v>61072C</v>
      </c>
      <c r="E1099" s="19" t="s">
        <v>12309</v>
      </c>
      <c r="F1099" s="19" t="s">
        <v>15967</v>
      </c>
      <c r="G1099" s="19" t="s">
        <v>1367</v>
      </c>
      <c r="H1099" s="19" t="s">
        <v>12307</v>
      </c>
      <c r="I1099" s="1">
        <v>42370</v>
      </c>
      <c r="J1099" s="19">
        <v>335</v>
      </c>
      <c r="K1099" s="19" t="s">
        <v>0</v>
      </c>
      <c r="L1099" s="1">
        <v>40309</v>
      </c>
      <c r="M1099" s="19" t="s">
        <v>13113</v>
      </c>
      <c r="N1099" s="19" t="s">
        <v>15966</v>
      </c>
      <c r="O1099" s="19" t="s">
        <v>12935</v>
      </c>
    </row>
    <row r="1100" spans="1:15">
      <c r="A1100" s="19">
        <v>61073</v>
      </c>
      <c r="B1100" s="19" t="s">
        <v>10651</v>
      </c>
      <c r="C1100" s="19" t="s">
        <v>15969</v>
      </c>
      <c r="D1100" s="19" t="str">
        <f t="shared" si="17"/>
        <v>61073C</v>
      </c>
      <c r="E1100" s="19" t="s">
        <v>12309</v>
      </c>
      <c r="F1100" s="19" t="s">
        <v>15967</v>
      </c>
      <c r="G1100" s="19" t="s">
        <v>1367</v>
      </c>
      <c r="H1100" s="19" t="s">
        <v>12307</v>
      </c>
      <c r="I1100" s="1">
        <v>43101</v>
      </c>
      <c r="J1100" s="19">
        <v>335</v>
      </c>
      <c r="K1100" s="19" t="s">
        <v>0</v>
      </c>
      <c r="L1100" s="1">
        <v>40309</v>
      </c>
      <c r="M1100" s="19" t="s">
        <v>13113</v>
      </c>
      <c r="N1100" s="19" t="s">
        <v>15966</v>
      </c>
      <c r="O1100" s="19" t="s">
        <v>12318</v>
      </c>
    </row>
    <row r="1101" spans="1:15">
      <c r="A1101" s="19">
        <v>61074</v>
      </c>
      <c r="B1101" s="19" t="s">
        <v>10651</v>
      </c>
      <c r="C1101" s="19" t="s">
        <v>15968</v>
      </c>
      <c r="D1101" s="19" t="str">
        <f t="shared" si="17"/>
        <v>61074C</v>
      </c>
      <c r="E1101" s="19" t="s">
        <v>12309</v>
      </c>
      <c r="F1101" s="19" t="s">
        <v>15967</v>
      </c>
      <c r="G1101" s="19" t="s">
        <v>1367</v>
      </c>
      <c r="H1101" s="19" t="s">
        <v>12307</v>
      </c>
      <c r="I1101" s="1">
        <v>43831</v>
      </c>
      <c r="J1101" s="19">
        <v>335</v>
      </c>
      <c r="K1101" s="19" t="s">
        <v>0</v>
      </c>
      <c r="L1101" s="1">
        <v>40309</v>
      </c>
      <c r="M1101" s="19" t="s">
        <v>13113</v>
      </c>
      <c r="N1101" s="19" t="s">
        <v>15966</v>
      </c>
      <c r="O1101" s="19" t="s">
        <v>12318</v>
      </c>
    </row>
    <row r="1102" spans="1:15">
      <c r="A1102" s="19">
        <v>61075</v>
      </c>
      <c r="B1102" s="19" t="s">
        <v>11748</v>
      </c>
      <c r="C1102" s="19" t="s">
        <v>15965</v>
      </c>
      <c r="D1102" s="19" t="str">
        <f t="shared" si="17"/>
        <v>61075A</v>
      </c>
      <c r="E1102" s="19" t="s">
        <v>12313</v>
      </c>
      <c r="F1102" s="19" t="s">
        <v>11466</v>
      </c>
      <c r="G1102" s="19" t="s">
        <v>612</v>
      </c>
      <c r="H1102" s="19" t="s">
        <v>12307</v>
      </c>
      <c r="I1102" s="1">
        <v>31079</v>
      </c>
      <c r="J1102" s="19">
        <v>7.2</v>
      </c>
      <c r="K1102" s="19" t="s">
        <v>13196</v>
      </c>
      <c r="L1102" s="1">
        <v>41358</v>
      </c>
      <c r="M1102" s="19" t="s">
        <v>12</v>
      </c>
      <c r="N1102" s="19" t="s">
        <v>5678</v>
      </c>
      <c r="O1102" s="19" t="s">
        <v>12318</v>
      </c>
    </row>
    <row r="1103" spans="1:15">
      <c r="A1103" s="19">
        <v>61076</v>
      </c>
      <c r="B1103" s="19" t="s">
        <v>11748</v>
      </c>
      <c r="C1103" s="19" t="s">
        <v>15964</v>
      </c>
      <c r="D1103" s="19" t="str">
        <f t="shared" si="17"/>
        <v>61076A</v>
      </c>
      <c r="E1103" s="19" t="s">
        <v>12313</v>
      </c>
      <c r="F1103" s="19" t="s">
        <v>10668</v>
      </c>
      <c r="G1103" s="19" t="s">
        <v>612</v>
      </c>
      <c r="H1103" s="19" t="s">
        <v>12307</v>
      </c>
      <c r="I1103" s="1">
        <v>37257</v>
      </c>
      <c r="J1103" s="19">
        <v>2.8000000000000001E-2</v>
      </c>
      <c r="K1103" s="19" t="s">
        <v>73</v>
      </c>
      <c r="L1103" s="1">
        <v>40309</v>
      </c>
      <c r="M1103" s="19" t="s">
        <v>12</v>
      </c>
      <c r="N1103" s="19" t="s">
        <v>12</v>
      </c>
      <c r="O1103" s="19" t="s">
        <v>12318</v>
      </c>
    </row>
    <row r="1104" spans="1:15">
      <c r="A1104" s="19">
        <v>61077</v>
      </c>
      <c r="B1104" s="19" t="s">
        <v>10651</v>
      </c>
      <c r="C1104" s="19" t="s">
        <v>15963</v>
      </c>
      <c r="D1104" s="19" t="str">
        <f t="shared" si="17"/>
        <v>61077C</v>
      </c>
      <c r="E1104" s="19" t="s">
        <v>12309</v>
      </c>
      <c r="F1104" s="19" t="s">
        <v>15961</v>
      </c>
      <c r="G1104" s="19" t="s">
        <v>612</v>
      </c>
      <c r="H1104" s="19" t="s">
        <v>12307</v>
      </c>
      <c r="I1104" s="1">
        <v>40715</v>
      </c>
      <c r="J1104" s="19">
        <v>2</v>
      </c>
      <c r="K1104" s="19" t="s">
        <v>73</v>
      </c>
      <c r="L1104" s="1">
        <v>40322</v>
      </c>
      <c r="M1104" s="19" t="s">
        <v>13113</v>
      </c>
      <c r="N1104" s="19" t="s">
        <v>15960</v>
      </c>
      <c r="O1104" s="19" t="s">
        <v>12935</v>
      </c>
    </row>
    <row r="1105" spans="1:15">
      <c r="A1105" s="19">
        <v>61078</v>
      </c>
      <c r="B1105" s="19" t="s">
        <v>10651</v>
      </c>
      <c r="C1105" s="19" t="s">
        <v>15962</v>
      </c>
      <c r="D1105" s="19" t="str">
        <f t="shared" si="17"/>
        <v>61078C</v>
      </c>
      <c r="E1105" s="19" t="s">
        <v>12309</v>
      </c>
      <c r="F1105" s="19" t="s">
        <v>15961</v>
      </c>
      <c r="G1105" s="19" t="s">
        <v>612</v>
      </c>
      <c r="H1105" s="19" t="s">
        <v>12307</v>
      </c>
      <c r="I1105" s="1">
        <v>40715</v>
      </c>
      <c r="J1105" s="19">
        <v>0.5</v>
      </c>
      <c r="K1105" s="19" t="s">
        <v>73</v>
      </c>
      <c r="L1105" s="1">
        <v>40322</v>
      </c>
      <c r="M1105" s="19" t="s">
        <v>13113</v>
      </c>
      <c r="N1105" s="19" t="s">
        <v>15960</v>
      </c>
      <c r="O1105" s="19" t="s">
        <v>12935</v>
      </c>
    </row>
    <row r="1106" spans="1:15">
      <c r="A1106" s="19">
        <v>61079</v>
      </c>
      <c r="B1106" s="19" t="s">
        <v>10651</v>
      </c>
      <c r="C1106" s="19" t="s">
        <v>15959</v>
      </c>
      <c r="D1106" s="19" t="str">
        <f t="shared" si="17"/>
        <v>61079C</v>
      </c>
      <c r="E1106" s="19" t="s">
        <v>12309</v>
      </c>
      <c r="F1106" s="19" t="s">
        <v>15958</v>
      </c>
      <c r="G1106" s="19" t="s">
        <v>1468</v>
      </c>
      <c r="H1106" s="19" t="s">
        <v>12307</v>
      </c>
      <c r="I1106" s="1">
        <v>40728</v>
      </c>
      <c r="J1106" s="19">
        <v>17</v>
      </c>
      <c r="K1106" s="19" t="s">
        <v>14612</v>
      </c>
      <c r="L1106" s="1">
        <v>40322</v>
      </c>
      <c r="M1106" s="19" t="s">
        <v>13113</v>
      </c>
      <c r="N1106" s="19" t="s">
        <v>15957</v>
      </c>
      <c r="O1106" s="19" t="s">
        <v>12935</v>
      </c>
    </row>
    <row r="1107" spans="1:15">
      <c r="A1107" s="19">
        <v>61080</v>
      </c>
      <c r="B1107" s="19" t="s">
        <v>11748</v>
      </c>
      <c r="C1107" s="19" t="s">
        <v>11064</v>
      </c>
      <c r="D1107" s="19" t="str">
        <f t="shared" si="17"/>
        <v>61080A</v>
      </c>
      <c r="E1107" s="19" t="s">
        <v>12313</v>
      </c>
      <c r="F1107" s="19" t="s">
        <v>10747</v>
      </c>
      <c r="G1107" s="19" t="s">
        <v>612</v>
      </c>
      <c r="H1107" s="19" t="s">
        <v>12307</v>
      </c>
      <c r="I1107" s="1">
        <v>23651</v>
      </c>
      <c r="J1107" s="19">
        <v>0.42</v>
      </c>
      <c r="K1107" s="19" t="s">
        <v>12609</v>
      </c>
      <c r="L1107" s="1">
        <v>40322</v>
      </c>
      <c r="M1107" s="19" t="s">
        <v>54</v>
      </c>
      <c r="N1107" s="19" t="s">
        <v>54</v>
      </c>
      <c r="O1107" s="19" t="s">
        <v>12318</v>
      </c>
    </row>
    <row r="1108" spans="1:15">
      <c r="A1108" s="19">
        <v>61081</v>
      </c>
      <c r="B1108" s="19" t="s">
        <v>11748</v>
      </c>
      <c r="C1108" s="19" t="s">
        <v>5464</v>
      </c>
      <c r="D1108" s="19" t="str">
        <f t="shared" si="17"/>
        <v>61081A</v>
      </c>
      <c r="E1108" s="19" t="s">
        <v>12313</v>
      </c>
      <c r="F1108" s="19" t="s">
        <v>10845</v>
      </c>
      <c r="G1108" s="19" t="s">
        <v>612</v>
      </c>
      <c r="H1108" s="19" t="s">
        <v>12307</v>
      </c>
      <c r="I1108" s="1">
        <v>38431</v>
      </c>
      <c r="J1108" s="19">
        <v>0.39600000000000002</v>
      </c>
      <c r="K1108" s="19" t="s">
        <v>12609</v>
      </c>
      <c r="L1108" s="1">
        <v>40322</v>
      </c>
      <c r="M1108" s="19" t="s">
        <v>54</v>
      </c>
      <c r="N1108" s="19" t="s">
        <v>54</v>
      </c>
      <c r="O1108" s="19" t="s">
        <v>12318</v>
      </c>
    </row>
    <row r="1109" spans="1:15">
      <c r="A1109" s="19">
        <v>61082</v>
      </c>
      <c r="B1109" s="19" t="s">
        <v>11748</v>
      </c>
      <c r="C1109" s="19" t="s">
        <v>5465</v>
      </c>
      <c r="D1109" s="19" t="str">
        <f t="shared" si="17"/>
        <v>61082A</v>
      </c>
      <c r="E1109" s="19" t="s">
        <v>12313</v>
      </c>
      <c r="F1109" s="19" t="s">
        <v>10751</v>
      </c>
      <c r="G1109" s="19" t="s">
        <v>612</v>
      </c>
      <c r="H1109" s="19" t="s">
        <v>12307</v>
      </c>
      <c r="I1109" s="1">
        <v>30974</v>
      </c>
      <c r="J1109" s="19">
        <v>5.85</v>
      </c>
      <c r="K1109" s="19" t="s">
        <v>12609</v>
      </c>
      <c r="L1109" s="1">
        <v>40322</v>
      </c>
      <c r="M1109" s="19" t="s">
        <v>54</v>
      </c>
      <c r="N1109" s="19" t="s">
        <v>54</v>
      </c>
      <c r="O1109" s="19" t="s">
        <v>12318</v>
      </c>
    </row>
    <row r="1110" spans="1:15">
      <c r="A1110" s="19">
        <v>61083</v>
      </c>
      <c r="B1110" s="19" t="s">
        <v>11748</v>
      </c>
      <c r="C1110" s="19" t="s">
        <v>5466</v>
      </c>
      <c r="D1110" s="19" t="str">
        <f t="shared" si="17"/>
        <v>61083A</v>
      </c>
      <c r="E1110" s="19" t="s">
        <v>12313</v>
      </c>
      <c r="F1110" s="19" t="s">
        <v>10751</v>
      </c>
      <c r="G1110" s="19" t="s">
        <v>612</v>
      </c>
      <c r="H1110" s="19" t="s">
        <v>12307</v>
      </c>
      <c r="I1110" s="1">
        <v>19723</v>
      </c>
      <c r="J1110" s="19">
        <v>10</v>
      </c>
      <c r="K1110" s="19" t="s">
        <v>12609</v>
      </c>
      <c r="L1110" s="1">
        <v>40322</v>
      </c>
      <c r="M1110" s="19" t="s">
        <v>54</v>
      </c>
      <c r="N1110" s="19" t="s">
        <v>54</v>
      </c>
      <c r="O1110" s="19" t="s">
        <v>12318</v>
      </c>
    </row>
    <row r="1111" spans="1:15">
      <c r="A1111" s="19">
        <v>61084</v>
      </c>
      <c r="B1111" s="19" t="s">
        <v>11748</v>
      </c>
      <c r="C1111" s="19" t="s">
        <v>5467</v>
      </c>
      <c r="D1111" s="19" t="str">
        <f t="shared" si="17"/>
        <v>61084A</v>
      </c>
      <c r="E1111" s="19" t="s">
        <v>12313</v>
      </c>
      <c r="F1111" s="19" t="s">
        <v>10751</v>
      </c>
      <c r="G1111" s="19" t="s">
        <v>612</v>
      </c>
      <c r="H1111" s="19" t="s">
        <v>12307</v>
      </c>
      <c r="I1111" s="1">
        <v>15027</v>
      </c>
      <c r="J1111" s="19">
        <v>9.1999999999999993</v>
      </c>
      <c r="K1111" s="19" t="s">
        <v>12609</v>
      </c>
      <c r="L1111" s="1">
        <v>40322</v>
      </c>
      <c r="M1111" s="19" t="s">
        <v>54</v>
      </c>
      <c r="N1111" s="19" t="s">
        <v>54</v>
      </c>
      <c r="O1111" s="19" t="s">
        <v>12318</v>
      </c>
    </row>
    <row r="1112" spans="1:15">
      <c r="A1112" s="19">
        <v>61085</v>
      </c>
      <c r="B1112" s="19" t="s">
        <v>11748</v>
      </c>
      <c r="C1112" s="19" t="s">
        <v>5468</v>
      </c>
      <c r="D1112" s="19" t="str">
        <f t="shared" si="17"/>
        <v>61085A</v>
      </c>
      <c r="E1112" s="19" t="s">
        <v>12313</v>
      </c>
      <c r="F1112" s="19" t="s">
        <v>10751</v>
      </c>
      <c r="G1112" s="19" t="s">
        <v>612</v>
      </c>
      <c r="H1112" s="19" t="s">
        <v>12307</v>
      </c>
      <c r="I1112" s="1">
        <v>15032</v>
      </c>
      <c r="J1112" s="19">
        <v>19.600000000000001</v>
      </c>
      <c r="K1112" s="19" t="s">
        <v>12609</v>
      </c>
      <c r="L1112" s="1">
        <v>40322</v>
      </c>
      <c r="M1112" s="19" t="s">
        <v>54</v>
      </c>
      <c r="N1112" s="19" t="s">
        <v>54</v>
      </c>
      <c r="O1112" s="19" t="s">
        <v>12318</v>
      </c>
    </row>
    <row r="1113" spans="1:15">
      <c r="A1113" s="19">
        <v>61086</v>
      </c>
      <c r="B1113" s="19" t="s">
        <v>11748</v>
      </c>
      <c r="C1113" s="19" t="s">
        <v>5469</v>
      </c>
      <c r="D1113" s="19" t="str">
        <f t="shared" si="17"/>
        <v>61086A</v>
      </c>
      <c r="E1113" s="19" t="s">
        <v>12313</v>
      </c>
      <c r="F1113" s="19" t="s">
        <v>10845</v>
      </c>
      <c r="G1113" s="19" t="s">
        <v>612</v>
      </c>
      <c r="H1113" s="19" t="s">
        <v>12307</v>
      </c>
      <c r="I1113" s="1">
        <v>30011</v>
      </c>
      <c r="J1113" s="19">
        <v>4</v>
      </c>
      <c r="K1113" s="19" t="s">
        <v>12609</v>
      </c>
      <c r="L1113" s="1">
        <v>40322</v>
      </c>
      <c r="M1113" s="19" t="s">
        <v>54</v>
      </c>
      <c r="N1113" s="19" t="s">
        <v>54</v>
      </c>
      <c r="O1113" s="19" t="s">
        <v>12318</v>
      </c>
    </row>
    <row r="1114" spans="1:15">
      <c r="A1114" s="19">
        <v>61087</v>
      </c>
      <c r="B1114" s="19" t="s">
        <v>11748</v>
      </c>
      <c r="C1114" s="19" t="s">
        <v>5473</v>
      </c>
      <c r="D1114" s="19" t="str">
        <f t="shared" si="17"/>
        <v>61087A</v>
      </c>
      <c r="E1114" s="19" t="s">
        <v>12313</v>
      </c>
      <c r="F1114" s="19" t="s">
        <v>10751</v>
      </c>
      <c r="G1114" s="19" t="s">
        <v>612</v>
      </c>
      <c r="H1114" s="19" t="s">
        <v>12307</v>
      </c>
      <c r="I1114" s="1">
        <v>30937</v>
      </c>
      <c r="J1114" s="19">
        <v>2.42</v>
      </c>
      <c r="K1114" s="19" t="s">
        <v>12609</v>
      </c>
      <c r="L1114" s="1">
        <v>40322</v>
      </c>
      <c r="M1114" s="19" t="s">
        <v>54</v>
      </c>
      <c r="N1114" s="19" t="s">
        <v>54</v>
      </c>
      <c r="O1114" s="19" t="s">
        <v>12318</v>
      </c>
    </row>
    <row r="1115" spans="1:15">
      <c r="A1115" s="19">
        <v>61088</v>
      </c>
      <c r="B1115" s="19" t="s">
        <v>11748</v>
      </c>
      <c r="C1115" s="19" t="s">
        <v>5722</v>
      </c>
      <c r="D1115" s="19" t="str">
        <f t="shared" si="17"/>
        <v>61088A</v>
      </c>
      <c r="E1115" s="19" t="s">
        <v>12313</v>
      </c>
      <c r="F1115" s="19" t="s">
        <v>14395</v>
      </c>
      <c r="G1115" s="19" t="s">
        <v>580</v>
      </c>
      <c r="H1115" s="19" t="s">
        <v>12307</v>
      </c>
      <c r="I1115" s="1">
        <v>39721</v>
      </c>
      <c r="J1115" s="19">
        <v>21</v>
      </c>
      <c r="K1115" s="19" t="s">
        <v>4</v>
      </c>
      <c r="L1115" s="1">
        <v>40324</v>
      </c>
      <c r="M1115" s="19" t="s">
        <v>13113</v>
      </c>
      <c r="N1115" s="19" t="s">
        <v>15955</v>
      </c>
      <c r="O1115" s="19" t="s">
        <v>12318</v>
      </c>
    </row>
    <row r="1116" spans="1:15">
      <c r="A1116" s="19">
        <v>61089</v>
      </c>
      <c r="B1116" s="19" t="s">
        <v>11748</v>
      </c>
      <c r="C1116" s="19" t="s">
        <v>15956</v>
      </c>
      <c r="D1116" s="19" t="str">
        <f t="shared" si="17"/>
        <v>61089A</v>
      </c>
      <c r="E1116" s="19" t="s">
        <v>12313</v>
      </c>
      <c r="F1116" s="19" t="s">
        <v>14395</v>
      </c>
      <c r="G1116" s="19" t="s">
        <v>580</v>
      </c>
      <c r="H1116" s="19" t="s">
        <v>12307</v>
      </c>
      <c r="I1116" s="1">
        <v>39721</v>
      </c>
      <c r="J1116" s="19">
        <v>21</v>
      </c>
      <c r="K1116" s="19" t="s">
        <v>4</v>
      </c>
      <c r="L1116" s="1">
        <v>40324</v>
      </c>
      <c r="M1116" s="19" t="s">
        <v>13113</v>
      </c>
      <c r="N1116" s="19" t="s">
        <v>15955</v>
      </c>
      <c r="O1116" s="19" t="s">
        <v>12318</v>
      </c>
    </row>
    <row r="1117" spans="1:15">
      <c r="A1117" s="19">
        <v>61090</v>
      </c>
      <c r="B1117" s="19" t="s">
        <v>11748</v>
      </c>
      <c r="C1117" s="19" t="s">
        <v>15953</v>
      </c>
      <c r="D1117" s="19" t="str">
        <f t="shared" si="17"/>
        <v>61090A</v>
      </c>
      <c r="E1117" s="19" t="s">
        <v>12313</v>
      </c>
      <c r="F1117" s="19" t="s">
        <v>15954</v>
      </c>
      <c r="G1117" s="19" t="s">
        <v>719</v>
      </c>
      <c r="H1117" s="19" t="s">
        <v>12307</v>
      </c>
      <c r="I1117" s="1">
        <v>40638</v>
      </c>
      <c r="J1117" s="19">
        <v>19.8</v>
      </c>
      <c r="K1117" s="19" t="s">
        <v>0</v>
      </c>
      <c r="L1117" s="1">
        <v>40331</v>
      </c>
      <c r="M1117" s="19" t="s">
        <v>15953</v>
      </c>
      <c r="N1117" s="19" t="s">
        <v>15953</v>
      </c>
      <c r="O1117" s="19" t="s">
        <v>12318</v>
      </c>
    </row>
    <row r="1118" spans="1:15">
      <c r="A1118" s="19">
        <v>61091</v>
      </c>
      <c r="B1118" s="19" t="s">
        <v>10651</v>
      </c>
      <c r="C1118" s="19" t="s">
        <v>15952</v>
      </c>
      <c r="D1118" s="19" t="str">
        <f t="shared" si="17"/>
        <v>61091C</v>
      </c>
      <c r="E1118" s="19" t="s">
        <v>12309</v>
      </c>
      <c r="F1118" s="19" t="s">
        <v>10928</v>
      </c>
      <c r="G1118" s="19" t="s">
        <v>612</v>
      </c>
      <c r="H1118" s="19" t="s">
        <v>12307</v>
      </c>
      <c r="I1118" s="1">
        <v>41275</v>
      </c>
      <c r="J1118" s="19">
        <v>15</v>
      </c>
      <c r="K1118" s="19" t="s">
        <v>0</v>
      </c>
      <c r="L1118" s="1">
        <v>40331</v>
      </c>
      <c r="M1118" s="19" t="s">
        <v>13113</v>
      </c>
      <c r="N1118" s="19" t="s">
        <v>15951</v>
      </c>
      <c r="O1118" s="19" t="s">
        <v>12935</v>
      </c>
    </row>
    <row r="1119" spans="1:15">
      <c r="A1119" s="19">
        <v>61092</v>
      </c>
      <c r="B1119" s="19" t="s">
        <v>11748</v>
      </c>
      <c r="C1119" s="19" t="s">
        <v>647</v>
      </c>
      <c r="D1119" s="19" t="str">
        <f t="shared" si="17"/>
        <v>61092A</v>
      </c>
      <c r="E1119" s="19" t="s">
        <v>12313</v>
      </c>
      <c r="F1119" s="19" t="s">
        <v>10686</v>
      </c>
      <c r="G1119" s="19" t="s">
        <v>612</v>
      </c>
      <c r="H1119" s="19" t="s">
        <v>12307</v>
      </c>
      <c r="I1119" s="1">
        <v>40588</v>
      </c>
      <c r="J1119" s="19">
        <v>150</v>
      </c>
      <c r="K1119" s="19" t="s">
        <v>4</v>
      </c>
      <c r="L1119" s="1">
        <v>40337</v>
      </c>
      <c r="M1119" s="19" t="s">
        <v>4698</v>
      </c>
      <c r="N1119" s="19" t="s">
        <v>15950</v>
      </c>
      <c r="O1119" s="19" t="s">
        <v>12318</v>
      </c>
    </row>
    <row r="1120" spans="1:15">
      <c r="A1120" s="19">
        <v>61093</v>
      </c>
      <c r="B1120" s="19" t="s">
        <v>11748</v>
      </c>
      <c r="C1120" s="19" t="s">
        <v>648</v>
      </c>
      <c r="D1120" s="19" t="str">
        <f t="shared" si="17"/>
        <v>61093A</v>
      </c>
      <c r="E1120" s="19" t="s">
        <v>12313</v>
      </c>
      <c r="F1120" s="19" t="s">
        <v>10686</v>
      </c>
      <c r="G1120" s="19" t="s">
        <v>612</v>
      </c>
      <c r="H1120" s="19" t="s">
        <v>12307</v>
      </c>
      <c r="I1120" s="1">
        <v>40617</v>
      </c>
      <c r="J1120" s="19">
        <v>102</v>
      </c>
      <c r="K1120" s="19" t="s">
        <v>4</v>
      </c>
      <c r="L1120" s="1">
        <v>40337</v>
      </c>
      <c r="M1120" s="19" t="s">
        <v>4698</v>
      </c>
      <c r="N1120" s="19" t="s">
        <v>15949</v>
      </c>
      <c r="O1120" s="19" t="s">
        <v>12318</v>
      </c>
    </row>
    <row r="1121" spans="1:15">
      <c r="A1121" s="19">
        <v>61094</v>
      </c>
      <c r="B1121" s="19" t="s">
        <v>11748</v>
      </c>
      <c r="C1121" s="19" t="s">
        <v>649</v>
      </c>
      <c r="D1121" s="19" t="str">
        <f t="shared" si="17"/>
        <v>61094A</v>
      </c>
      <c r="E1121" s="19" t="s">
        <v>12313</v>
      </c>
      <c r="F1121" s="19" t="s">
        <v>10686</v>
      </c>
      <c r="G1121" s="19" t="s">
        <v>612</v>
      </c>
      <c r="H1121" s="19" t="s">
        <v>12307</v>
      </c>
      <c r="I1121" s="1">
        <v>40655</v>
      </c>
      <c r="J1121" s="19">
        <v>168</v>
      </c>
      <c r="K1121" s="19" t="s">
        <v>4</v>
      </c>
      <c r="L1121" s="1">
        <v>40337</v>
      </c>
      <c r="M1121" s="19" t="s">
        <v>4698</v>
      </c>
      <c r="N1121" s="19" t="s">
        <v>15948</v>
      </c>
      <c r="O1121" s="19" t="s">
        <v>12318</v>
      </c>
    </row>
    <row r="1122" spans="1:15">
      <c r="A1122" s="19">
        <v>61095</v>
      </c>
      <c r="B1122" s="19" t="s">
        <v>10651</v>
      </c>
      <c r="C1122" s="19" t="s">
        <v>15947</v>
      </c>
      <c r="D1122" s="19" t="str">
        <f t="shared" si="17"/>
        <v>61095C</v>
      </c>
      <c r="E1122" s="19" t="s">
        <v>12309</v>
      </c>
      <c r="F1122" s="19" t="s">
        <v>15946</v>
      </c>
      <c r="G1122" s="19" t="s">
        <v>5727</v>
      </c>
      <c r="H1122" s="19" t="s">
        <v>13211</v>
      </c>
      <c r="I1122" s="1">
        <v>41214</v>
      </c>
      <c r="J1122" s="19">
        <v>99</v>
      </c>
      <c r="K1122" s="19" t="s">
        <v>4</v>
      </c>
      <c r="L1122" s="1">
        <v>40337</v>
      </c>
      <c r="M1122" s="19" t="s">
        <v>13113</v>
      </c>
      <c r="N1122" s="19" t="s">
        <v>15945</v>
      </c>
      <c r="O1122" s="19" t="s">
        <v>12935</v>
      </c>
    </row>
    <row r="1123" spans="1:15">
      <c r="A1123" s="19">
        <v>61096</v>
      </c>
      <c r="B1123" s="19" t="s">
        <v>11748</v>
      </c>
      <c r="C1123" s="19" t="s">
        <v>15944</v>
      </c>
      <c r="D1123" s="19" t="str">
        <f t="shared" si="17"/>
        <v>61096A</v>
      </c>
      <c r="E1123" s="19" t="s">
        <v>12313</v>
      </c>
      <c r="F1123" s="19" t="s">
        <v>15943</v>
      </c>
      <c r="G1123" s="19" t="s">
        <v>1468</v>
      </c>
      <c r="H1123" s="19" t="s">
        <v>12307</v>
      </c>
      <c r="I1123" s="1">
        <v>40527</v>
      </c>
      <c r="J1123" s="19">
        <v>102.4</v>
      </c>
      <c r="K1123" s="19" t="s">
        <v>4</v>
      </c>
      <c r="L1123" s="1">
        <v>40337</v>
      </c>
      <c r="M1123" s="19" t="s">
        <v>13113</v>
      </c>
      <c r="N1123" s="19" t="s">
        <v>15942</v>
      </c>
      <c r="O1123" s="19" t="s">
        <v>12318</v>
      </c>
    </row>
    <row r="1124" spans="1:15">
      <c r="A1124" s="19">
        <v>61097</v>
      </c>
      <c r="B1124" s="19" t="s">
        <v>10651</v>
      </c>
      <c r="C1124" s="19" t="s">
        <v>15941</v>
      </c>
      <c r="D1124" s="19" t="str">
        <f t="shared" si="17"/>
        <v>61097C</v>
      </c>
      <c r="E1124" s="19" t="s">
        <v>12309</v>
      </c>
      <c r="F1124" s="19" t="s">
        <v>15939</v>
      </c>
      <c r="G1124" s="19" t="s">
        <v>612</v>
      </c>
      <c r="H1124" s="19" t="s">
        <v>12307</v>
      </c>
      <c r="I1124" s="1">
        <v>40603</v>
      </c>
      <c r="J1124" s="19">
        <v>2</v>
      </c>
      <c r="K1124" s="19" t="s">
        <v>73</v>
      </c>
      <c r="L1124" s="1">
        <v>40353</v>
      </c>
      <c r="M1124" s="19" t="s">
        <v>13113</v>
      </c>
      <c r="N1124" s="19" t="s">
        <v>15938</v>
      </c>
      <c r="O1124" s="19" t="s">
        <v>12935</v>
      </c>
    </row>
    <row r="1125" spans="1:15">
      <c r="A1125" s="19">
        <v>61098</v>
      </c>
      <c r="B1125" s="19" t="s">
        <v>10651</v>
      </c>
      <c r="C1125" s="19" t="s">
        <v>15940</v>
      </c>
      <c r="D1125" s="19" t="str">
        <f t="shared" si="17"/>
        <v>61098C</v>
      </c>
      <c r="E1125" s="19" t="s">
        <v>12309</v>
      </c>
      <c r="F1125" s="19" t="s">
        <v>15939</v>
      </c>
      <c r="G1125" s="19" t="s">
        <v>612</v>
      </c>
      <c r="H1125" s="19" t="s">
        <v>12307</v>
      </c>
      <c r="I1125" s="1">
        <v>40603</v>
      </c>
      <c r="J1125" s="19">
        <v>1</v>
      </c>
      <c r="K1125" s="19" t="s">
        <v>73</v>
      </c>
      <c r="L1125" s="1">
        <v>40353</v>
      </c>
      <c r="M1125" s="19" t="s">
        <v>13113</v>
      </c>
      <c r="N1125" s="19" t="s">
        <v>15938</v>
      </c>
      <c r="O1125" s="19" t="s">
        <v>12935</v>
      </c>
    </row>
    <row r="1126" spans="1:15">
      <c r="A1126" s="19">
        <v>61099</v>
      </c>
      <c r="B1126" s="19" t="s">
        <v>11748</v>
      </c>
      <c r="C1126" s="19" t="s">
        <v>15937</v>
      </c>
      <c r="D1126" s="19" t="str">
        <f t="shared" si="17"/>
        <v>61099A</v>
      </c>
      <c r="E1126" s="19" t="s">
        <v>12313</v>
      </c>
      <c r="F1126" s="19" t="s">
        <v>10703</v>
      </c>
      <c r="G1126" s="19" t="s">
        <v>612</v>
      </c>
      <c r="H1126" s="19" t="s">
        <v>12307</v>
      </c>
      <c r="I1126" s="1">
        <v>37226</v>
      </c>
      <c r="J1126" s="19">
        <v>45</v>
      </c>
      <c r="K1126" s="19" t="s">
        <v>243</v>
      </c>
      <c r="L1126" s="1">
        <v>40351</v>
      </c>
      <c r="M1126" s="19" t="s">
        <v>13113</v>
      </c>
      <c r="N1126" s="19" t="s">
        <v>1522</v>
      </c>
      <c r="O1126" s="19" t="s">
        <v>12577</v>
      </c>
    </row>
    <row r="1127" spans="1:15">
      <c r="A1127" s="19">
        <v>61100</v>
      </c>
      <c r="B1127" s="19" t="s">
        <v>11748</v>
      </c>
      <c r="C1127" s="19" t="s">
        <v>15936</v>
      </c>
      <c r="D1127" s="19" t="str">
        <f t="shared" si="17"/>
        <v>61100A</v>
      </c>
      <c r="E1127" s="19" t="s">
        <v>12313</v>
      </c>
      <c r="F1127" s="19" t="s">
        <v>10703</v>
      </c>
      <c r="G1127" s="19" t="s">
        <v>612</v>
      </c>
      <c r="H1127" s="19" t="s">
        <v>12307</v>
      </c>
      <c r="I1127" s="1">
        <v>37226</v>
      </c>
      <c r="J1127" s="19">
        <v>45</v>
      </c>
      <c r="K1127" s="19" t="s">
        <v>243</v>
      </c>
      <c r="L1127" s="1">
        <v>40351</v>
      </c>
      <c r="M1127" s="19" t="s">
        <v>13113</v>
      </c>
      <c r="N1127" s="19" t="s">
        <v>1522</v>
      </c>
      <c r="O1127" s="19" t="s">
        <v>12577</v>
      </c>
    </row>
    <row r="1128" spans="1:15">
      <c r="A1128" s="19">
        <v>61101</v>
      </c>
      <c r="B1128" s="19" t="s">
        <v>11748</v>
      </c>
      <c r="C1128" s="19" t="s">
        <v>15935</v>
      </c>
      <c r="D1128" s="19" t="str">
        <f t="shared" si="17"/>
        <v>61101A</v>
      </c>
      <c r="E1128" s="19" t="s">
        <v>12313</v>
      </c>
      <c r="F1128" s="19" t="s">
        <v>10703</v>
      </c>
      <c r="G1128" s="19" t="s">
        <v>612</v>
      </c>
      <c r="H1128" s="19" t="s">
        <v>12307</v>
      </c>
      <c r="I1128" s="1">
        <v>37226</v>
      </c>
      <c r="J1128" s="19">
        <v>45</v>
      </c>
      <c r="K1128" s="19" t="s">
        <v>243</v>
      </c>
      <c r="L1128" s="1">
        <v>40351</v>
      </c>
      <c r="M1128" s="19" t="s">
        <v>13113</v>
      </c>
      <c r="N1128" s="19" t="s">
        <v>1522</v>
      </c>
      <c r="O1128" s="19" t="s">
        <v>12577</v>
      </c>
    </row>
    <row r="1129" spans="1:15">
      <c r="A1129" s="19">
        <v>61102</v>
      </c>
      <c r="B1129" s="19" t="s">
        <v>10651</v>
      </c>
      <c r="C1129" s="19" t="s">
        <v>15934</v>
      </c>
      <c r="D1129" s="19" t="str">
        <f t="shared" si="17"/>
        <v>61102C</v>
      </c>
      <c r="E1129" s="19" t="s">
        <v>12309</v>
      </c>
      <c r="F1129" s="19" t="s">
        <v>1889</v>
      </c>
      <c r="G1129" s="19" t="s">
        <v>612</v>
      </c>
      <c r="H1129" s="19" t="s">
        <v>12307</v>
      </c>
      <c r="I1129" s="1">
        <v>40969</v>
      </c>
      <c r="J1129" s="19">
        <v>25.9</v>
      </c>
      <c r="K1129" s="19" t="s">
        <v>0</v>
      </c>
      <c r="L1129" s="1">
        <v>40343</v>
      </c>
      <c r="M1129" s="19" t="s">
        <v>13113</v>
      </c>
      <c r="N1129" s="19" t="s">
        <v>15933</v>
      </c>
      <c r="O1129" s="19" t="s">
        <v>12935</v>
      </c>
    </row>
    <row r="1130" spans="1:15">
      <c r="A1130" s="19">
        <v>61103</v>
      </c>
      <c r="B1130" s="19" t="s">
        <v>10651</v>
      </c>
      <c r="C1130" s="19" t="s">
        <v>15932</v>
      </c>
      <c r="D1130" s="19" t="str">
        <f t="shared" si="17"/>
        <v>61103C</v>
      </c>
      <c r="E1130" s="19" t="s">
        <v>12309</v>
      </c>
      <c r="F1130" s="19" t="s">
        <v>10975</v>
      </c>
      <c r="G1130" s="19" t="s">
        <v>612</v>
      </c>
      <c r="H1130" s="19" t="s">
        <v>12307</v>
      </c>
      <c r="I1130" s="1">
        <v>40269</v>
      </c>
      <c r="J1130" s="19">
        <v>0.6</v>
      </c>
      <c r="K1130" s="19" t="s">
        <v>15931</v>
      </c>
      <c r="L1130" s="1">
        <v>40350</v>
      </c>
      <c r="M1130" s="19" t="s">
        <v>13113</v>
      </c>
      <c r="N1130" s="19" t="s">
        <v>15930</v>
      </c>
      <c r="O1130" s="19" t="s">
        <v>12935</v>
      </c>
    </row>
    <row r="1131" spans="1:15">
      <c r="A1131" s="19">
        <v>61104</v>
      </c>
      <c r="B1131" s="19" t="s">
        <v>11748</v>
      </c>
      <c r="C1131" s="19" t="s">
        <v>15929</v>
      </c>
      <c r="D1131" s="19" t="str">
        <f t="shared" si="17"/>
        <v>61104A</v>
      </c>
      <c r="E1131" s="19" t="s">
        <v>12313</v>
      </c>
      <c r="F1131" s="19" t="s">
        <v>11313</v>
      </c>
      <c r="G1131" s="19" t="s">
        <v>612</v>
      </c>
      <c r="H1131" s="19" t="s">
        <v>12307</v>
      </c>
      <c r="I1131" s="1">
        <v>32234</v>
      </c>
      <c r="J1131" s="19">
        <v>385</v>
      </c>
      <c r="K1131" s="19" t="s">
        <v>243</v>
      </c>
      <c r="L1131" s="1">
        <v>40358</v>
      </c>
      <c r="M1131" s="19" t="s">
        <v>13113</v>
      </c>
      <c r="N1131" s="19" t="s">
        <v>1762</v>
      </c>
      <c r="O1131" s="19" t="s">
        <v>12577</v>
      </c>
    </row>
    <row r="1132" spans="1:15">
      <c r="A1132" s="19">
        <v>61105</v>
      </c>
      <c r="B1132" s="19" t="s">
        <v>10651</v>
      </c>
      <c r="C1132" s="19" t="s">
        <v>15928</v>
      </c>
      <c r="D1132" s="19" t="str">
        <f t="shared" si="17"/>
        <v>61105C</v>
      </c>
      <c r="E1132" s="19" t="s">
        <v>12309</v>
      </c>
      <c r="F1132" s="19" t="s">
        <v>11271</v>
      </c>
      <c r="G1132" s="19" t="s">
        <v>612</v>
      </c>
      <c r="H1132" s="19" t="s">
        <v>12307</v>
      </c>
      <c r="I1132" s="1">
        <v>41654</v>
      </c>
      <c r="J1132" s="19">
        <v>15</v>
      </c>
      <c r="K1132" s="19" t="s">
        <v>73</v>
      </c>
      <c r="L1132" s="1">
        <v>40359</v>
      </c>
      <c r="M1132" s="19" t="s">
        <v>13113</v>
      </c>
      <c r="O1132" s="19" t="s">
        <v>12577</v>
      </c>
    </row>
    <row r="1133" spans="1:15">
      <c r="A1133" s="19">
        <v>61106</v>
      </c>
      <c r="B1133" s="19" t="s">
        <v>10651</v>
      </c>
      <c r="C1133" s="19" t="s">
        <v>15927</v>
      </c>
      <c r="D1133" s="19" t="str">
        <f t="shared" si="17"/>
        <v>61106C</v>
      </c>
      <c r="E1133" s="19" t="s">
        <v>12309</v>
      </c>
      <c r="F1133" s="19" t="s">
        <v>11271</v>
      </c>
      <c r="G1133" s="19" t="s">
        <v>612</v>
      </c>
      <c r="H1133" s="19" t="s">
        <v>12307</v>
      </c>
      <c r="I1133" s="1">
        <v>41654</v>
      </c>
      <c r="J1133" s="19">
        <v>20</v>
      </c>
      <c r="K1133" s="19" t="s">
        <v>73</v>
      </c>
      <c r="L1133" s="1">
        <v>40359</v>
      </c>
      <c r="M1133" s="19" t="s">
        <v>13113</v>
      </c>
      <c r="O1133" s="19" t="s">
        <v>12577</v>
      </c>
    </row>
    <row r="1134" spans="1:15">
      <c r="A1134" s="19">
        <v>61107</v>
      </c>
      <c r="B1134" s="19" t="s">
        <v>11748</v>
      </c>
      <c r="C1134" s="19" t="s">
        <v>15926</v>
      </c>
      <c r="D1134" s="19" t="str">
        <f t="shared" si="17"/>
        <v>61107A</v>
      </c>
      <c r="E1134" s="19" t="s">
        <v>12313</v>
      </c>
      <c r="F1134" s="19" t="s">
        <v>12963</v>
      </c>
      <c r="G1134" s="19" t="s">
        <v>580</v>
      </c>
      <c r="H1134" s="19" t="s">
        <v>12307</v>
      </c>
      <c r="I1134" s="1">
        <v>40886</v>
      </c>
      <c r="J1134" s="19">
        <v>80</v>
      </c>
      <c r="K1134" s="19" t="s">
        <v>4</v>
      </c>
      <c r="L1134" s="1">
        <v>40365</v>
      </c>
      <c r="M1134" s="19" t="s">
        <v>13113</v>
      </c>
      <c r="N1134" s="19" t="s">
        <v>14498</v>
      </c>
      <c r="O1134" s="19" t="s">
        <v>12318</v>
      </c>
    </row>
    <row r="1135" spans="1:15">
      <c r="A1135" s="19">
        <v>61108</v>
      </c>
      <c r="B1135" s="19" t="s">
        <v>14855</v>
      </c>
      <c r="C1135" s="19" t="s">
        <v>15925</v>
      </c>
      <c r="D1135" s="19" t="str">
        <f t="shared" si="17"/>
        <v>61108F</v>
      </c>
      <c r="E1135" s="19" t="s">
        <v>14854</v>
      </c>
      <c r="F1135" s="19" t="s">
        <v>11235</v>
      </c>
      <c r="G1135" s="19" t="s">
        <v>612</v>
      </c>
      <c r="H1135" s="19" t="s">
        <v>12307</v>
      </c>
      <c r="I1135" s="1">
        <v>27760</v>
      </c>
      <c r="J1135" s="19">
        <v>30.3</v>
      </c>
      <c r="K1135" s="19" t="s">
        <v>46</v>
      </c>
      <c r="L1135" s="1">
        <v>40366</v>
      </c>
      <c r="M1135" s="19" t="s">
        <v>14747</v>
      </c>
      <c r="N1135" s="19" t="s">
        <v>15466</v>
      </c>
      <c r="O1135" s="19" t="s">
        <v>12318</v>
      </c>
    </row>
    <row r="1136" spans="1:15">
      <c r="A1136" s="19">
        <v>61109</v>
      </c>
      <c r="B1136" s="19" t="s">
        <v>14855</v>
      </c>
      <c r="C1136" s="19" t="s">
        <v>15924</v>
      </c>
      <c r="D1136" s="19" t="str">
        <f t="shared" si="17"/>
        <v>61109F</v>
      </c>
      <c r="E1136" s="19" t="s">
        <v>14854</v>
      </c>
      <c r="F1136" s="19" t="s">
        <v>11235</v>
      </c>
      <c r="G1136" s="19" t="s">
        <v>612</v>
      </c>
      <c r="H1136" s="19" t="s">
        <v>12307</v>
      </c>
      <c r="I1136" s="1">
        <v>37987</v>
      </c>
      <c r="J1136" s="19">
        <v>47.2</v>
      </c>
      <c r="K1136" s="19" t="s">
        <v>46</v>
      </c>
      <c r="L1136" s="1">
        <v>40366</v>
      </c>
      <c r="M1136" s="19" t="s">
        <v>14747</v>
      </c>
      <c r="N1136" s="19" t="s">
        <v>15466</v>
      </c>
      <c r="O1136" s="19" t="s">
        <v>12318</v>
      </c>
    </row>
    <row r="1137" spans="1:15">
      <c r="A1137" s="19">
        <v>61110</v>
      </c>
      <c r="B1137" s="19" t="s">
        <v>14855</v>
      </c>
      <c r="C1137" s="19" t="s">
        <v>15923</v>
      </c>
      <c r="D1137" s="19" t="str">
        <f t="shared" si="17"/>
        <v>61110F</v>
      </c>
      <c r="E1137" s="19" t="s">
        <v>14854</v>
      </c>
      <c r="F1137" s="19" t="s">
        <v>11235</v>
      </c>
      <c r="G1137" s="19" t="s">
        <v>612</v>
      </c>
      <c r="H1137" s="19" t="s">
        <v>12307</v>
      </c>
      <c r="I1137" s="1">
        <v>37987</v>
      </c>
      <c r="J1137" s="19">
        <v>47.2</v>
      </c>
      <c r="K1137" s="19" t="s">
        <v>46</v>
      </c>
      <c r="L1137" s="1">
        <v>40366</v>
      </c>
      <c r="M1137" s="19" t="s">
        <v>14747</v>
      </c>
      <c r="N1137" s="19" t="s">
        <v>15466</v>
      </c>
      <c r="O1137" s="19" t="s">
        <v>12318</v>
      </c>
    </row>
    <row r="1138" spans="1:15">
      <c r="A1138" s="19">
        <v>61111</v>
      </c>
      <c r="B1138" s="19" t="s">
        <v>14855</v>
      </c>
      <c r="C1138" s="19" t="s">
        <v>5237</v>
      </c>
      <c r="D1138" s="19" t="str">
        <f t="shared" si="17"/>
        <v>61111F</v>
      </c>
      <c r="E1138" s="19" t="s">
        <v>14854</v>
      </c>
      <c r="F1138" s="19" t="s">
        <v>11235</v>
      </c>
      <c r="G1138" s="19" t="s">
        <v>612</v>
      </c>
      <c r="H1138" s="19" t="s">
        <v>12307</v>
      </c>
      <c r="I1138" s="1">
        <v>23894</v>
      </c>
      <c r="J1138" s="19">
        <v>71</v>
      </c>
      <c r="K1138" s="19" t="s">
        <v>46</v>
      </c>
      <c r="L1138" s="1">
        <v>40366</v>
      </c>
      <c r="M1138" s="19" t="s">
        <v>14747</v>
      </c>
      <c r="N1138" s="19" t="s">
        <v>15466</v>
      </c>
      <c r="O1138" s="19" t="s">
        <v>12318</v>
      </c>
    </row>
    <row r="1139" spans="1:15">
      <c r="A1139" s="19">
        <v>61112</v>
      </c>
      <c r="B1139" s="19" t="s">
        <v>10651</v>
      </c>
      <c r="C1139" s="19" t="s">
        <v>15922</v>
      </c>
      <c r="D1139" s="19" t="str">
        <f t="shared" si="17"/>
        <v>61112C</v>
      </c>
      <c r="E1139" s="19" t="s">
        <v>12309</v>
      </c>
      <c r="F1139" s="19" t="s">
        <v>14817</v>
      </c>
      <c r="G1139" s="19" t="s">
        <v>612</v>
      </c>
      <c r="H1139" s="19" t="s">
        <v>12307</v>
      </c>
      <c r="I1139" s="1">
        <v>41654</v>
      </c>
      <c r="J1139" s="19">
        <v>20</v>
      </c>
      <c r="K1139" s="19" t="s">
        <v>73</v>
      </c>
      <c r="L1139" s="1">
        <v>40359</v>
      </c>
      <c r="M1139" s="19" t="s">
        <v>13113</v>
      </c>
      <c r="N1139" s="19" t="s">
        <v>15921</v>
      </c>
      <c r="O1139" s="19" t="s">
        <v>12577</v>
      </c>
    </row>
    <row r="1140" spans="1:15">
      <c r="A1140" s="19">
        <v>61113</v>
      </c>
      <c r="B1140" s="19" t="s">
        <v>10651</v>
      </c>
      <c r="C1140" s="19" t="s">
        <v>15920</v>
      </c>
      <c r="D1140" s="19" t="str">
        <f t="shared" si="17"/>
        <v>61113C</v>
      </c>
      <c r="E1140" s="19" t="s">
        <v>12309</v>
      </c>
      <c r="F1140" s="19" t="s">
        <v>11468</v>
      </c>
      <c r="G1140" s="19" t="s">
        <v>612</v>
      </c>
      <c r="H1140" s="19" t="s">
        <v>12307</v>
      </c>
      <c r="I1140" s="1">
        <v>40878</v>
      </c>
      <c r="J1140" s="19">
        <v>20</v>
      </c>
      <c r="K1140" s="19" t="s">
        <v>73</v>
      </c>
      <c r="L1140" s="1">
        <v>40372</v>
      </c>
      <c r="M1140" s="19" t="s">
        <v>13113</v>
      </c>
      <c r="N1140" s="19" t="s">
        <v>15917</v>
      </c>
      <c r="O1140" s="19" t="s">
        <v>12935</v>
      </c>
    </row>
    <row r="1141" spans="1:15">
      <c r="A1141" s="19">
        <v>61114</v>
      </c>
      <c r="B1141" s="19" t="s">
        <v>10651</v>
      </c>
      <c r="C1141" s="19" t="s">
        <v>15919</v>
      </c>
      <c r="D1141" s="19" t="str">
        <f t="shared" si="17"/>
        <v>61114C</v>
      </c>
      <c r="E1141" s="19" t="s">
        <v>12309</v>
      </c>
      <c r="F1141" s="19" t="s">
        <v>10842</v>
      </c>
      <c r="G1141" s="19" t="s">
        <v>612</v>
      </c>
      <c r="H1141" s="19" t="s">
        <v>12307</v>
      </c>
      <c r="I1141" s="1">
        <v>41244</v>
      </c>
      <c r="J1141" s="19">
        <v>20</v>
      </c>
      <c r="K1141" s="19" t="s">
        <v>73</v>
      </c>
      <c r="L1141" s="1">
        <v>40372</v>
      </c>
      <c r="M1141" s="19" t="s">
        <v>13113</v>
      </c>
      <c r="N1141" s="19" t="s">
        <v>15917</v>
      </c>
      <c r="O1141" s="19" t="s">
        <v>12935</v>
      </c>
    </row>
    <row r="1142" spans="1:15">
      <c r="A1142" s="19">
        <v>61115</v>
      </c>
      <c r="B1142" s="19" t="s">
        <v>10651</v>
      </c>
      <c r="C1142" s="19" t="s">
        <v>15918</v>
      </c>
      <c r="D1142" s="19" t="str">
        <f t="shared" si="17"/>
        <v>61115C</v>
      </c>
      <c r="E1142" s="19" t="s">
        <v>12309</v>
      </c>
      <c r="F1142" s="19" t="s">
        <v>10842</v>
      </c>
      <c r="G1142" s="19" t="s">
        <v>612</v>
      </c>
      <c r="H1142" s="19" t="s">
        <v>12307</v>
      </c>
      <c r="I1142" s="1">
        <v>41244</v>
      </c>
      <c r="J1142" s="19">
        <v>20</v>
      </c>
      <c r="K1142" s="19" t="s">
        <v>73</v>
      </c>
      <c r="L1142" s="1">
        <v>40372</v>
      </c>
      <c r="M1142" s="19" t="s">
        <v>13113</v>
      </c>
      <c r="N1142" s="19" t="s">
        <v>15917</v>
      </c>
      <c r="O1142" s="19" t="s">
        <v>12935</v>
      </c>
    </row>
    <row r="1143" spans="1:15">
      <c r="A1143" s="19">
        <v>61116</v>
      </c>
      <c r="B1143" s="19" t="s">
        <v>10651</v>
      </c>
      <c r="C1143" s="19" t="s">
        <v>15916</v>
      </c>
      <c r="D1143" s="19" t="str">
        <f t="shared" si="17"/>
        <v>61116C</v>
      </c>
      <c r="E1143" s="19" t="s">
        <v>12309</v>
      </c>
      <c r="F1143" s="19" t="s">
        <v>15913</v>
      </c>
      <c r="G1143" s="19" t="s">
        <v>1367</v>
      </c>
      <c r="H1143" s="19" t="s">
        <v>12307</v>
      </c>
      <c r="I1143" s="1">
        <v>41244</v>
      </c>
      <c r="J1143" s="19">
        <v>200</v>
      </c>
      <c r="K1143" s="19" t="s">
        <v>4</v>
      </c>
      <c r="L1143" s="1">
        <v>40372</v>
      </c>
      <c r="M1143" s="19" t="s">
        <v>13113</v>
      </c>
      <c r="N1143" s="19" t="s">
        <v>15910</v>
      </c>
      <c r="O1143" s="19" t="s">
        <v>12935</v>
      </c>
    </row>
    <row r="1144" spans="1:15">
      <c r="A1144" s="19">
        <v>61117</v>
      </c>
      <c r="B1144" s="19" t="s">
        <v>10651</v>
      </c>
      <c r="C1144" s="19" t="s">
        <v>15915</v>
      </c>
      <c r="D1144" s="19" t="str">
        <f t="shared" si="17"/>
        <v>61117C</v>
      </c>
      <c r="E1144" s="19" t="s">
        <v>12309</v>
      </c>
      <c r="F1144" s="19" t="s">
        <v>15913</v>
      </c>
      <c r="G1144" s="19" t="s">
        <v>1367</v>
      </c>
      <c r="H1144" s="19" t="s">
        <v>12307</v>
      </c>
      <c r="I1144" s="1">
        <v>41609</v>
      </c>
      <c r="J1144" s="19">
        <v>200</v>
      </c>
      <c r="K1144" s="19" t="s">
        <v>4</v>
      </c>
      <c r="L1144" s="1">
        <v>40372</v>
      </c>
      <c r="M1144" s="19" t="s">
        <v>13113</v>
      </c>
      <c r="N1144" s="19" t="s">
        <v>15910</v>
      </c>
      <c r="O1144" s="19" t="s">
        <v>12935</v>
      </c>
    </row>
    <row r="1145" spans="1:15">
      <c r="A1145" s="19">
        <v>61118</v>
      </c>
      <c r="B1145" s="19" t="s">
        <v>10651</v>
      </c>
      <c r="C1145" s="19" t="s">
        <v>15914</v>
      </c>
      <c r="D1145" s="19" t="str">
        <f t="shared" si="17"/>
        <v>61118C</v>
      </c>
      <c r="E1145" s="19" t="s">
        <v>12309</v>
      </c>
      <c r="F1145" s="19" t="s">
        <v>15913</v>
      </c>
      <c r="G1145" s="19" t="s">
        <v>1367</v>
      </c>
      <c r="H1145" s="19" t="s">
        <v>12307</v>
      </c>
      <c r="I1145" s="1">
        <v>41974</v>
      </c>
      <c r="J1145" s="19">
        <v>200</v>
      </c>
      <c r="K1145" s="19" t="s">
        <v>4</v>
      </c>
      <c r="L1145" s="1">
        <v>40372</v>
      </c>
      <c r="M1145" s="19" t="s">
        <v>13113</v>
      </c>
      <c r="N1145" s="19" t="s">
        <v>15910</v>
      </c>
      <c r="O1145" s="19" t="s">
        <v>12935</v>
      </c>
    </row>
    <row r="1146" spans="1:15">
      <c r="A1146" s="19">
        <v>61119</v>
      </c>
      <c r="B1146" s="19" t="s">
        <v>10651</v>
      </c>
      <c r="C1146" s="19" t="s">
        <v>15912</v>
      </c>
      <c r="D1146" s="19" t="str">
        <f t="shared" si="17"/>
        <v>61119C</v>
      </c>
      <c r="E1146" s="19" t="s">
        <v>12309</v>
      </c>
      <c r="F1146" s="19" t="s">
        <v>12521</v>
      </c>
      <c r="G1146" s="19" t="s">
        <v>1367</v>
      </c>
      <c r="H1146" s="19" t="s">
        <v>12307</v>
      </c>
      <c r="I1146" s="1">
        <v>42339</v>
      </c>
      <c r="J1146" s="19">
        <v>200</v>
      </c>
      <c r="K1146" s="19" t="s">
        <v>4</v>
      </c>
      <c r="L1146" s="1">
        <v>40372</v>
      </c>
      <c r="M1146" s="19" t="s">
        <v>13113</v>
      </c>
      <c r="N1146" s="19" t="s">
        <v>15910</v>
      </c>
      <c r="O1146" s="19" t="s">
        <v>12935</v>
      </c>
    </row>
    <row r="1147" spans="1:15">
      <c r="A1147" s="19">
        <v>61120</v>
      </c>
      <c r="B1147" s="19" t="s">
        <v>10651</v>
      </c>
      <c r="C1147" s="19" t="s">
        <v>15911</v>
      </c>
      <c r="D1147" s="19" t="str">
        <f t="shared" si="17"/>
        <v>61120C</v>
      </c>
      <c r="E1147" s="19" t="s">
        <v>12309</v>
      </c>
      <c r="F1147" s="19" t="s">
        <v>12521</v>
      </c>
      <c r="G1147" s="19" t="s">
        <v>1367</v>
      </c>
      <c r="H1147" s="19" t="s">
        <v>12307</v>
      </c>
      <c r="I1147" s="1">
        <v>42705</v>
      </c>
      <c r="J1147" s="19">
        <v>200</v>
      </c>
      <c r="K1147" s="19" t="s">
        <v>4</v>
      </c>
      <c r="L1147" s="1">
        <v>40372</v>
      </c>
      <c r="M1147" s="19" t="s">
        <v>13113</v>
      </c>
      <c r="N1147" s="19" t="s">
        <v>15910</v>
      </c>
      <c r="O1147" s="19" t="s">
        <v>12935</v>
      </c>
    </row>
    <row r="1148" spans="1:15">
      <c r="A1148" s="19">
        <v>61121</v>
      </c>
      <c r="B1148" s="19" t="s">
        <v>11748</v>
      </c>
      <c r="C1148" s="19" t="s">
        <v>15909</v>
      </c>
      <c r="D1148" s="19" t="str">
        <f t="shared" si="17"/>
        <v>61121A</v>
      </c>
      <c r="E1148" s="19" t="s">
        <v>12313</v>
      </c>
      <c r="F1148" s="19" t="s">
        <v>11175</v>
      </c>
      <c r="G1148" s="19" t="s">
        <v>15908</v>
      </c>
      <c r="H1148" s="19" t="s">
        <v>944</v>
      </c>
      <c r="I1148" s="1">
        <v>37827</v>
      </c>
      <c r="J1148" s="19">
        <v>322</v>
      </c>
      <c r="K1148" s="19" t="s">
        <v>15256</v>
      </c>
      <c r="L1148" s="1">
        <v>40374</v>
      </c>
      <c r="M1148" s="19" t="s">
        <v>13113</v>
      </c>
      <c r="N1148" s="19" t="s">
        <v>1522</v>
      </c>
      <c r="O1148" s="19" t="s">
        <v>12577</v>
      </c>
    </row>
    <row r="1149" spans="1:15">
      <c r="A1149" s="19">
        <v>61122</v>
      </c>
      <c r="B1149" s="19" t="s">
        <v>10651</v>
      </c>
      <c r="C1149" s="19" t="s">
        <v>15907</v>
      </c>
      <c r="D1149" s="19" t="str">
        <f t="shared" si="17"/>
        <v>61122C</v>
      </c>
      <c r="E1149" s="19" t="s">
        <v>12309</v>
      </c>
      <c r="F1149" s="19" t="s">
        <v>15906</v>
      </c>
      <c r="G1149" s="19" t="s">
        <v>1367</v>
      </c>
      <c r="H1149" s="19" t="s">
        <v>12307</v>
      </c>
      <c r="I1149" s="1">
        <v>42401</v>
      </c>
      <c r="J1149" s="19">
        <v>2100</v>
      </c>
      <c r="K1149" s="19" t="s">
        <v>4</v>
      </c>
      <c r="L1149" s="1">
        <v>40379</v>
      </c>
      <c r="M1149" s="19" t="s">
        <v>13113</v>
      </c>
      <c r="N1149" s="19" t="s">
        <v>15905</v>
      </c>
      <c r="O1149" s="19" t="s">
        <v>12935</v>
      </c>
    </row>
    <row r="1150" spans="1:15">
      <c r="A1150" s="19">
        <v>61123</v>
      </c>
      <c r="B1150" s="19" t="s">
        <v>10651</v>
      </c>
      <c r="C1150" s="19" t="s">
        <v>15904</v>
      </c>
      <c r="D1150" s="19" t="str">
        <f t="shared" si="17"/>
        <v>61123C</v>
      </c>
      <c r="E1150" s="19" t="s">
        <v>12309</v>
      </c>
      <c r="F1150" s="19" t="s">
        <v>14395</v>
      </c>
      <c r="G1150" s="19" t="s">
        <v>580</v>
      </c>
      <c r="H1150" s="19" t="s">
        <v>12307</v>
      </c>
      <c r="I1150" s="1">
        <v>40755</v>
      </c>
      <c r="J1150" s="19">
        <v>22</v>
      </c>
      <c r="K1150" s="19" t="s">
        <v>4</v>
      </c>
      <c r="L1150" s="1">
        <v>40379</v>
      </c>
      <c r="M1150" s="19" t="s">
        <v>13113</v>
      </c>
      <c r="N1150" s="19" t="s">
        <v>15903</v>
      </c>
      <c r="O1150" s="19" t="s">
        <v>12577</v>
      </c>
    </row>
    <row r="1151" spans="1:15">
      <c r="A1151" s="19">
        <v>61124</v>
      </c>
      <c r="B1151" s="19" t="s">
        <v>10651</v>
      </c>
      <c r="C1151" s="19" t="s">
        <v>15902</v>
      </c>
      <c r="D1151" s="19" t="str">
        <f t="shared" si="17"/>
        <v>61124C</v>
      </c>
      <c r="E1151" s="19" t="s">
        <v>12309</v>
      </c>
      <c r="F1151" s="19" t="s">
        <v>1224</v>
      </c>
      <c r="G1151" s="19" t="s">
        <v>1096</v>
      </c>
      <c r="H1151" s="19" t="s">
        <v>12307</v>
      </c>
      <c r="I1151" s="1">
        <v>42825</v>
      </c>
      <c r="J1151" s="19">
        <v>3</v>
      </c>
      <c r="K1151" s="19" t="s">
        <v>73</v>
      </c>
      <c r="L1151" s="1">
        <v>42026</v>
      </c>
      <c r="M1151" s="19" t="s">
        <v>13113</v>
      </c>
      <c r="N1151" s="19" t="s">
        <v>15901</v>
      </c>
      <c r="O1151" s="19" t="s">
        <v>12318</v>
      </c>
    </row>
    <row r="1152" spans="1:15">
      <c r="A1152" s="19">
        <v>61125</v>
      </c>
      <c r="B1152" s="19" t="s">
        <v>10651</v>
      </c>
      <c r="C1152" s="19" t="s">
        <v>15900</v>
      </c>
      <c r="D1152" s="19" t="str">
        <f t="shared" si="17"/>
        <v>61125C</v>
      </c>
      <c r="E1152" s="19" t="s">
        <v>12309</v>
      </c>
      <c r="F1152" s="19" t="s">
        <v>15899</v>
      </c>
      <c r="G1152" s="19" t="s">
        <v>612</v>
      </c>
      <c r="H1152" s="19" t="s">
        <v>12307</v>
      </c>
      <c r="I1152" s="1">
        <v>41105</v>
      </c>
      <c r="J1152" s="19">
        <v>20</v>
      </c>
      <c r="K1152" s="19" t="s">
        <v>73</v>
      </c>
      <c r="L1152" s="1">
        <v>40379</v>
      </c>
      <c r="M1152" s="19" t="s">
        <v>13113</v>
      </c>
      <c r="N1152" s="19" t="s">
        <v>15889</v>
      </c>
      <c r="O1152" s="19" t="s">
        <v>12577</v>
      </c>
    </row>
    <row r="1153" spans="1:15">
      <c r="A1153" s="19">
        <v>61126</v>
      </c>
      <c r="B1153" s="19" t="s">
        <v>10651</v>
      </c>
      <c r="C1153" s="19" t="s">
        <v>15898</v>
      </c>
      <c r="D1153" s="19" t="str">
        <f t="shared" si="17"/>
        <v>61126C</v>
      </c>
      <c r="E1153" s="19" t="s">
        <v>12309</v>
      </c>
      <c r="F1153" s="19" t="s">
        <v>15183</v>
      </c>
      <c r="G1153" s="19" t="s">
        <v>612</v>
      </c>
      <c r="H1153" s="19" t="s">
        <v>12307</v>
      </c>
      <c r="I1153" s="1">
        <v>41105</v>
      </c>
      <c r="J1153" s="19">
        <v>20</v>
      </c>
      <c r="K1153" s="19" t="s">
        <v>73</v>
      </c>
      <c r="L1153" s="1">
        <v>40379</v>
      </c>
      <c r="M1153" s="19" t="s">
        <v>13113</v>
      </c>
      <c r="N1153" s="19" t="s">
        <v>15889</v>
      </c>
      <c r="O1153" s="19" t="s">
        <v>12577</v>
      </c>
    </row>
    <row r="1154" spans="1:15">
      <c r="A1154" s="19">
        <v>61127</v>
      </c>
      <c r="B1154" s="19" t="s">
        <v>10651</v>
      </c>
      <c r="C1154" s="19" t="s">
        <v>15897</v>
      </c>
      <c r="D1154" s="19" t="str">
        <f t="shared" ref="D1154:D1217" si="18">CONCATENATE(A1154,B1154)</f>
        <v>61127C</v>
      </c>
      <c r="E1154" s="19" t="s">
        <v>12309</v>
      </c>
      <c r="F1154" s="19" t="s">
        <v>15183</v>
      </c>
      <c r="G1154" s="19" t="s">
        <v>612</v>
      </c>
      <c r="H1154" s="19" t="s">
        <v>12307</v>
      </c>
      <c r="I1154" s="1">
        <v>41105</v>
      </c>
      <c r="J1154" s="19">
        <v>20</v>
      </c>
      <c r="K1154" s="19" t="s">
        <v>73</v>
      </c>
      <c r="L1154" s="1">
        <v>40379</v>
      </c>
      <c r="M1154" s="19" t="s">
        <v>13113</v>
      </c>
      <c r="N1154" s="19" t="s">
        <v>15889</v>
      </c>
      <c r="O1154" s="19" t="s">
        <v>12577</v>
      </c>
    </row>
    <row r="1155" spans="1:15">
      <c r="A1155" s="19">
        <v>61128</v>
      </c>
      <c r="B1155" s="19" t="s">
        <v>10651</v>
      </c>
      <c r="C1155" s="19" t="s">
        <v>15896</v>
      </c>
      <c r="D1155" s="19" t="str">
        <f t="shared" si="18"/>
        <v>61128C</v>
      </c>
      <c r="E1155" s="19" t="s">
        <v>12309</v>
      </c>
      <c r="F1155" s="19" t="s">
        <v>15183</v>
      </c>
      <c r="G1155" s="19" t="s">
        <v>612</v>
      </c>
      <c r="H1155" s="19" t="s">
        <v>12307</v>
      </c>
      <c r="I1155" s="1">
        <v>41105</v>
      </c>
      <c r="J1155" s="19">
        <v>20</v>
      </c>
      <c r="K1155" s="19" t="s">
        <v>73</v>
      </c>
      <c r="L1155" s="1">
        <v>40379</v>
      </c>
      <c r="M1155" s="19" t="s">
        <v>13113</v>
      </c>
      <c r="N1155" s="19" t="s">
        <v>15889</v>
      </c>
      <c r="O1155" s="19" t="s">
        <v>12935</v>
      </c>
    </row>
    <row r="1156" spans="1:15">
      <c r="A1156" s="19">
        <v>61129</v>
      </c>
      <c r="B1156" s="19" t="s">
        <v>10651</v>
      </c>
      <c r="C1156" s="19" t="s">
        <v>15895</v>
      </c>
      <c r="D1156" s="19" t="str">
        <f t="shared" si="18"/>
        <v>61129C</v>
      </c>
      <c r="E1156" s="19" t="s">
        <v>12309</v>
      </c>
      <c r="F1156" s="19" t="s">
        <v>15183</v>
      </c>
      <c r="G1156" s="19" t="s">
        <v>612</v>
      </c>
      <c r="H1156" s="19" t="s">
        <v>12307</v>
      </c>
      <c r="I1156" s="1">
        <v>41105</v>
      </c>
      <c r="J1156" s="19">
        <v>20</v>
      </c>
      <c r="K1156" s="19" t="s">
        <v>73</v>
      </c>
      <c r="L1156" s="1">
        <v>40379</v>
      </c>
      <c r="M1156" s="19" t="s">
        <v>13113</v>
      </c>
      <c r="N1156" s="19" t="s">
        <v>15889</v>
      </c>
      <c r="O1156" s="19" t="s">
        <v>12935</v>
      </c>
    </row>
    <row r="1157" spans="1:15">
      <c r="A1157" s="19">
        <v>61130</v>
      </c>
      <c r="B1157" s="19" t="s">
        <v>10651</v>
      </c>
      <c r="C1157" s="19" t="s">
        <v>15894</v>
      </c>
      <c r="D1157" s="19" t="str">
        <f t="shared" si="18"/>
        <v>61130C</v>
      </c>
      <c r="E1157" s="19" t="s">
        <v>12309</v>
      </c>
      <c r="F1157" s="19" t="s">
        <v>15183</v>
      </c>
      <c r="G1157" s="19" t="s">
        <v>612</v>
      </c>
      <c r="H1157" s="19" t="s">
        <v>12307</v>
      </c>
      <c r="I1157" s="1">
        <v>41105</v>
      </c>
      <c r="J1157" s="19">
        <v>20</v>
      </c>
      <c r="K1157" s="19" t="s">
        <v>73</v>
      </c>
      <c r="L1157" s="1">
        <v>40379</v>
      </c>
      <c r="M1157" s="19" t="s">
        <v>13113</v>
      </c>
      <c r="N1157" s="19" t="s">
        <v>15889</v>
      </c>
      <c r="O1157" s="19" t="s">
        <v>12577</v>
      </c>
    </row>
    <row r="1158" spans="1:15">
      <c r="A1158" s="19">
        <v>61131</v>
      </c>
      <c r="B1158" s="19" t="s">
        <v>10651</v>
      </c>
      <c r="C1158" s="19" t="s">
        <v>15893</v>
      </c>
      <c r="D1158" s="19" t="str">
        <f t="shared" si="18"/>
        <v>61131C</v>
      </c>
      <c r="E1158" s="19" t="s">
        <v>12309</v>
      </c>
      <c r="F1158" s="19" t="s">
        <v>15183</v>
      </c>
      <c r="G1158" s="19" t="s">
        <v>612</v>
      </c>
      <c r="H1158" s="19" t="s">
        <v>12307</v>
      </c>
      <c r="I1158" s="1">
        <v>41105</v>
      </c>
      <c r="J1158" s="19">
        <v>20</v>
      </c>
      <c r="K1158" s="19" t="s">
        <v>73</v>
      </c>
      <c r="L1158" s="1">
        <v>40379</v>
      </c>
      <c r="M1158" s="19" t="s">
        <v>13113</v>
      </c>
      <c r="N1158" s="19" t="s">
        <v>15889</v>
      </c>
      <c r="O1158" s="19" t="s">
        <v>12577</v>
      </c>
    </row>
    <row r="1159" spans="1:15">
      <c r="A1159" s="19">
        <v>61132</v>
      </c>
      <c r="B1159" s="19" t="s">
        <v>10651</v>
      </c>
      <c r="C1159" s="19" t="s">
        <v>15892</v>
      </c>
      <c r="D1159" s="19" t="str">
        <f t="shared" si="18"/>
        <v>61132C</v>
      </c>
      <c r="E1159" s="19" t="s">
        <v>12309</v>
      </c>
      <c r="F1159" s="19" t="s">
        <v>15183</v>
      </c>
      <c r="G1159" s="19" t="s">
        <v>612</v>
      </c>
      <c r="H1159" s="19" t="s">
        <v>12307</v>
      </c>
      <c r="I1159" s="1">
        <v>41105</v>
      </c>
      <c r="J1159" s="19">
        <v>20</v>
      </c>
      <c r="K1159" s="19" t="s">
        <v>73</v>
      </c>
      <c r="L1159" s="1">
        <v>40379</v>
      </c>
      <c r="M1159" s="19" t="s">
        <v>13113</v>
      </c>
      <c r="N1159" s="19" t="s">
        <v>15889</v>
      </c>
      <c r="O1159" s="19" t="s">
        <v>12577</v>
      </c>
    </row>
    <row r="1160" spans="1:15">
      <c r="A1160" s="19">
        <v>61133</v>
      </c>
      <c r="B1160" s="19" t="s">
        <v>10651</v>
      </c>
      <c r="C1160" s="19" t="s">
        <v>15891</v>
      </c>
      <c r="D1160" s="19" t="str">
        <f t="shared" si="18"/>
        <v>61133C</v>
      </c>
      <c r="E1160" s="19" t="s">
        <v>12309</v>
      </c>
      <c r="F1160" s="19" t="s">
        <v>15183</v>
      </c>
      <c r="G1160" s="19" t="s">
        <v>612</v>
      </c>
      <c r="H1160" s="19" t="s">
        <v>12307</v>
      </c>
      <c r="I1160" s="1">
        <v>40374</v>
      </c>
      <c r="J1160" s="19">
        <v>20</v>
      </c>
      <c r="K1160" s="19" t="s">
        <v>73</v>
      </c>
      <c r="L1160" s="1">
        <v>40379</v>
      </c>
      <c r="M1160" s="19" t="s">
        <v>13113</v>
      </c>
      <c r="N1160" s="19" t="s">
        <v>15889</v>
      </c>
      <c r="O1160" s="19" t="s">
        <v>12577</v>
      </c>
    </row>
    <row r="1161" spans="1:15">
      <c r="A1161" s="19">
        <v>61134</v>
      </c>
      <c r="B1161" s="19" t="s">
        <v>10651</v>
      </c>
      <c r="C1161" s="19" t="s">
        <v>15890</v>
      </c>
      <c r="D1161" s="19" t="str">
        <f t="shared" si="18"/>
        <v>61134C</v>
      </c>
      <c r="E1161" s="19" t="s">
        <v>12309</v>
      </c>
      <c r="F1161" s="19" t="s">
        <v>15183</v>
      </c>
      <c r="G1161" s="19" t="s">
        <v>612</v>
      </c>
      <c r="H1161" s="19" t="s">
        <v>12307</v>
      </c>
      <c r="I1161" s="1">
        <v>41105</v>
      </c>
      <c r="J1161" s="19">
        <v>20</v>
      </c>
      <c r="K1161" s="19" t="s">
        <v>73</v>
      </c>
      <c r="L1161" s="1">
        <v>40379</v>
      </c>
      <c r="M1161" s="19" t="s">
        <v>13113</v>
      </c>
      <c r="N1161" s="19" t="s">
        <v>15889</v>
      </c>
      <c r="O1161" s="19" t="s">
        <v>12577</v>
      </c>
    </row>
    <row r="1162" spans="1:15">
      <c r="A1162" s="19">
        <v>61135</v>
      </c>
      <c r="B1162" s="19" t="s">
        <v>11748</v>
      </c>
      <c r="C1162" s="19" t="s">
        <v>15888</v>
      </c>
      <c r="D1162" s="19" t="str">
        <f t="shared" si="18"/>
        <v>61135A</v>
      </c>
      <c r="E1162" s="19" t="s">
        <v>12313</v>
      </c>
      <c r="F1162" s="19" t="s">
        <v>15887</v>
      </c>
      <c r="G1162" s="19" t="s">
        <v>612</v>
      </c>
      <c r="H1162" s="19" t="s">
        <v>12307</v>
      </c>
      <c r="I1162" s="1">
        <v>31656</v>
      </c>
      <c r="J1162" s="19">
        <v>3.5</v>
      </c>
      <c r="K1162" s="19" t="s">
        <v>13196</v>
      </c>
      <c r="L1162" s="1">
        <v>40385</v>
      </c>
      <c r="M1162" s="19" t="s">
        <v>15886</v>
      </c>
      <c r="N1162" s="19" t="s">
        <v>9760</v>
      </c>
      <c r="O1162" s="19" t="s">
        <v>12318</v>
      </c>
    </row>
    <row r="1163" spans="1:15">
      <c r="A1163" s="19">
        <v>61136</v>
      </c>
      <c r="B1163" s="19" t="s">
        <v>11748</v>
      </c>
      <c r="C1163" s="19" t="s">
        <v>15885</v>
      </c>
      <c r="D1163" s="19" t="str">
        <f t="shared" si="18"/>
        <v>61136A</v>
      </c>
      <c r="E1163" s="19" t="s">
        <v>12313</v>
      </c>
      <c r="F1163" s="19" t="s">
        <v>1213</v>
      </c>
      <c r="G1163" s="19" t="s">
        <v>612</v>
      </c>
      <c r="H1163" s="19" t="s">
        <v>12307</v>
      </c>
      <c r="I1163" s="1">
        <v>40408</v>
      </c>
      <c r="J1163" s="19">
        <v>9.5600000000000004E-2</v>
      </c>
      <c r="K1163" s="19" t="s">
        <v>73</v>
      </c>
      <c r="L1163" s="1">
        <v>40391</v>
      </c>
      <c r="M1163" s="19" t="s">
        <v>13113</v>
      </c>
      <c r="N1163" s="19" t="s">
        <v>15884</v>
      </c>
      <c r="O1163" s="19" t="s">
        <v>12318</v>
      </c>
    </row>
    <row r="1164" spans="1:15">
      <c r="A1164" s="19">
        <v>61137</v>
      </c>
      <c r="B1164" s="19" t="s">
        <v>10651</v>
      </c>
      <c r="C1164" s="19" t="s">
        <v>15883</v>
      </c>
      <c r="D1164" s="19" t="str">
        <f t="shared" si="18"/>
        <v>61137C</v>
      </c>
      <c r="E1164" s="19" t="s">
        <v>12309</v>
      </c>
      <c r="F1164" s="19" t="s">
        <v>11012</v>
      </c>
      <c r="G1164" s="19" t="s">
        <v>612</v>
      </c>
      <c r="H1164" s="19" t="s">
        <v>12307</v>
      </c>
      <c r="I1164" s="1">
        <v>44561</v>
      </c>
      <c r="J1164" s="19">
        <v>20</v>
      </c>
      <c r="K1164" s="19" t="s">
        <v>73</v>
      </c>
      <c r="L1164" s="1">
        <v>40394</v>
      </c>
      <c r="M1164" s="19" t="s">
        <v>13415</v>
      </c>
      <c r="N1164" s="19" t="s">
        <v>15882</v>
      </c>
      <c r="O1164" s="19" t="s">
        <v>12552</v>
      </c>
    </row>
    <row r="1165" spans="1:15">
      <c r="A1165" s="19">
        <v>61138</v>
      </c>
      <c r="B1165" s="19" t="s">
        <v>10651</v>
      </c>
      <c r="C1165" s="19" t="s">
        <v>15881</v>
      </c>
      <c r="D1165" s="19" t="str">
        <f t="shared" si="18"/>
        <v>61138C</v>
      </c>
      <c r="E1165" s="19" t="s">
        <v>12309</v>
      </c>
      <c r="F1165" s="19" t="s">
        <v>10769</v>
      </c>
      <c r="G1165" s="19" t="s">
        <v>612</v>
      </c>
      <c r="H1165" s="19" t="s">
        <v>12307</v>
      </c>
      <c r="I1165" s="1">
        <v>41122</v>
      </c>
      <c r="J1165" s="19">
        <v>20</v>
      </c>
      <c r="K1165" s="19" t="s">
        <v>73</v>
      </c>
      <c r="L1165" s="1">
        <v>40394</v>
      </c>
      <c r="M1165" s="19" t="s">
        <v>13113</v>
      </c>
      <c r="N1165" s="19" t="s">
        <v>15877</v>
      </c>
      <c r="O1165" s="19" t="s">
        <v>12577</v>
      </c>
    </row>
    <row r="1166" spans="1:15">
      <c r="A1166" s="19">
        <v>61139</v>
      </c>
      <c r="B1166" s="19" t="s">
        <v>10651</v>
      </c>
      <c r="C1166" s="19" t="s">
        <v>15880</v>
      </c>
      <c r="D1166" s="19" t="str">
        <f t="shared" si="18"/>
        <v>61139C</v>
      </c>
      <c r="E1166" s="19" t="s">
        <v>12309</v>
      </c>
      <c r="F1166" s="19" t="s">
        <v>10769</v>
      </c>
      <c r="G1166" s="19" t="s">
        <v>612</v>
      </c>
      <c r="H1166" s="19" t="s">
        <v>12307</v>
      </c>
      <c r="I1166" s="1">
        <v>41122</v>
      </c>
      <c r="J1166" s="19">
        <v>20</v>
      </c>
      <c r="K1166" s="19" t="s">
        <v>73</v>
      </c>
      <c r="L1166" s="1">
        <v>40394</v>
      </c>
      <c r="M1166" s="19" t="s">
        <v>13113</v>
      </c>
      <c r="N1166" s="19" t="s">
        <v>15877</v>
      </c>
      <c r="O1166" s="19" t="s">
        <v>12577</v>
      </c>
    </row>
    <row r="1167" spans="1:15">
      <c r="A1167" s="19">
        <v>61140</v>
      </c>
      <c r="B1167" s="19" t="s">
        <v>10651</v>
      </c>
      <c r="C1167" s="19" t="s">
        <v>15879</v>
      </c>
      <c r="D1167" s="19" t="str">
        <f t="shared" si="18"/>
        <v>61140C</v>
      </c>
      <c r="E1167" s="19" t="s">
        <v>12309</v>
      </c>
      <c r="F1167" s="19" t="s">
        <v>10767</v>
      </c>
      <c r="G1167" s="19" t="s">
        <v>612</v>
      </c>
      <c r="H1167" s="19" t="s">
        <v>12307</v>
      </c>
      <c r="I1167" s="1">
        <v>41579</v>
      </c>
      <c r="J1167" s="19">
        <v>5</v>
      </c>
      <c r="K1167" s="19" t="s">
        <v>73</v>
      </c>
      <c r="L1167" s="1">
        <v>40394</v>
      </c>
      <c r="M1167" s="19" t="s">
        <v>13113</v>
      </c>
      <c r="N1167" s="19" t="s">
        <v>15877</v>
      </c>
      <c r="O1167" s="19" t="s">
        <v>12577</v>
      </c>
    </row>
    <row r="1168" spans="1:15">
      <c r="A1168" s="19">
        <v>61141</v>
      </c>
      <c r="B1168" s="19" t="s">
        <v>10651</v>
      </c>
      <c r="C1168" s="19" t="s">
        <v>15878</v>
      </c>
      <c r="D1168" s="19" t="str">
        <f t="shared" si="18"/>
        <v>61141C</v>
      </c>
      <c r="E1168" s="19" t="s">
        <v>12309</v>
      </c>
      <c r="F1168" s="19" t="s">
        <v>10767</v>
      </c>
      <c r="G1168" s="19" t="s">
        <v>612</v>
      </c>
      <c r="H1168" s="19" t="s">
        <v>12307</v>
      </c>
      <c r="I1168" s="1">
        <v>41579</v>
      </c>
      <c r="J1168" s="19">
        <v>5</v>
      </c>
      <c r="K1168" s="19" t="s">
        <v>73</v>
      </c>
      <c r="L1168" s="1">
        <v>40394</v>
      </c>
      <c r="M1168" s="19" t="s">
        <v>13113</v>
      </c>
      <c r="N1168" s="19" t="s">
        <v>15877</v>
      </c>
      <c r="O1168" s="19" t="s">
        <v>12577</v>
      </c>
    </row>
    <row r="1169" spans="1:15">
      <c r="A1169" s="19">
        <v>61142</v>
      </c>
      <c r="B1169" s="19" t="s">
        <v>10651</v>
      </c>
      <c r="C1169" s="19" t="s">
        <v>15146</v>
      </c>
      <c r="D1169" s="19" t="str">
        <f t="shared" si="18"/>
        <v>61142C</v>
      </c>
      <c r="E1169" s="19" t="s">
        <v>12309</v>
      </c>
      <c r="F1169" s="19" t="s">
        <v>10954</v>
      </c>
      <c r="G1169" s="19" t="s">
        <v>612</v>
      </c>
      <c r="H1169" s="19" t="s">
        <v>12307</v>
      </c>
      <c r="I1169" s="1">
        <v>41579</v>
      </c>
      <c r="J1169" s="19">
        <v>20</v>
      </c>
      <c r="K1169" s="19" t="s">
        <v>73</v>
      </c>
      <c r="L1169" s="1">
        <v>40394</v>
      </c>
      <c r="M1169" s="19" t="s">
        <v>13113</v>
      </c>
      <c r="N1169" s="19" t="s">
        <v>15877</v>
      </c>
      <c r="O1169" s="19" t="s">
        <v>12577</v>
      </c>
    </row>
    <row r="1170" spans="1:15">
      <c r="A1170" s="19">
        <v>61143</v>
      </c>
      <c r="B1170" s="19" t="s">
        <v>10651</v>
      </c>
      <c r="C1170" s="19" t="s">
        <v>15876</v>
      </c>
      <c r="D1170" s="19" t="str">
        <f t="shared" si="18"/>
        <v>61143C</v>
      </c>
      <c r="E1170" s="19" t="s">
        <v>12309</v>
      </c>
      <c r="F1170" s="19" t="s">
        <v>10746</v>
      </c>
      <c r="G1170" s="19" t="s">
        <v>612</v>
      </c>
      <c r="H1170" s="19" t="s">
        <v>12307</v>
      </c>
      <c r="I1170" s="1">
        <v>40756</v>
      </c>
      <c r="J1170" s="19">
        <v>20</v>
      </c>
      <c r="K1170" s="19" t="s">
        <v>73</v>
      </c>
      <c r="L1170" s="1">
        <v>40396</v>
      </c>
      <c r="M1170" s="19" t="s">
        <v>13113</v>
      </c>
      <c r="N1170" s="19" t="s">
        <v>15874</v>
      </c>
      <c r="O1170" s="19" t="s">
        <v>12935</v>
      </c>
    </row>
    <row r="1171" spans="1:15">
      <c r="A1171" s="19">
        <v>61144</v>
      </c>
      <c r="B1171" s="19" t="s">
        <v>10651</v>
      </c>
      <c r="C1171" s="19" t="s">
        <v>15875</v>
      </c>
      <c r="D1171" s="19" t="str">
        <f t="shared" si="18"/>
        <v>61144C</v>
      </c>
      <c r="E1171" s="19" t="s">
        <v>12309</v>
      </c>
      <c r="F1171" s="19" t="s">
        <v>10746</v>
      </c>
      <c r="G1171" s="19" t="s">
        <v>612</v>
      </c>
      <c r="H1171" s="19" t="s">
        <v>12307</v>
      </c>
      <c r="I1171" s="1">
        <v>40756</v>
      </c>
      <c r="J1171" s="19">
        <v>20</v>
      </c>
      <c r="K1171" s="19" t="s">
        <v>73</v>
      </c>
      <c r="L1171" s="1">
        <v>40396</v>
      </c>
      <c r="M1171" s="19" t="s">
        <v>13113</v>
      </c>
      <c r="N1171" s="19" t="s">
        <v>15874</v>
      </c>
      <c r="O1171" s="19" t="s">
        <v>12935</v>
      </c>
    </row>
    <row r="1172" spans="1:15">
      <c r="A1172" s="19">
        <v>61145</v>
      </c>
      <c r="B1172" s="19" t="s">
        <v>11748</v>
      </c>
      <c r="C1172" s="19" t="s">
        <v>15873</v>
      </c>
      <c r="D1172" s="19" t="str">
        <f t="shared" si="18"/>
        <v>61145A</v>
      </c>
      <c r="E1172" s="19" t="s">
        <v>12313</v>
      </c>
      <c r="F1172" s="19" t="s">
        <v>15872</v>
      </c>
      <c r="G1172" s="19" t="s">
        <v>612</v>
      </c>
      <c r="H1172" s="19" t="s">
        <v>12307</v>
      </c>
      <c r="I1172" s="1">
        <v>42349</v>
      </c>
      <c r="J1172" s="19">
        <v>0.32500000000000001</v>
      </c>
      <c r="K1172" s="19" t="s">
        <v>12609</v>
      </c>
      <c r="L1172" s="1">
        <v>40396</v>
      </c>
      <c r="M1172" s="19" t="s">
        <v>13113</v>
      </c>
      <c r="N1172" s="19" t="s">
        <v>15871</v>
      </c>
      <c r="O1172" s="19" t="s">
        <v>12318</v>
      </c>
    </row>
    <row r="1173" spans="1:15">
      <c r="A1173" s="19">
        <v>61146</v>
      </c>
      <c r="B1173" s="19" t="s">
        <v>11748</v>
      </c>
      <c r="C1173" s="19" t="s">
        <v>5057</v>
      </c>
      <c r="D1173" s="19" t="str">
        <f t="shared" si="18"/>
        <v>61146A</v>
      </c>
      <c r="E1173" s="19" t="s">
        <v>12313</v>
      </c>
      <c r="F1173" s="19" t="s">
        <v>11157</v>
      </c>
      <c r="G1173" s="19" t="s">
        <v>612</v>
      </c>
      <c r="H1173" s="19" t="s">
        <v>12307</v>
      </c>
      <c r="I1173" s="1">
        <v>42255</v>
      </c>
      <c r="J1173" s="19">
        <v>30.15</v>
      </c>
      <c r="K1173" s="19" t="s">
        <v>0</v>
      </c>
      <c r="L1173" s="1">
        <v>40402</v>
      </c>
      <c r="M1173" s="19" t="s">
        <v>15870</v>
      </c>
      <c r="N1173" s="19" t="s">
        <v>15870</v>
      </c>
      <c r="O1173" s="19" t="s">
        <v>12318</v>
      </c>
    </row>
    <row r="1174" spans="1:15">
      <c r="A1174" s="19">
        <v>61147</v>
      </c>
      <c r="B1174" s="19" t="s">
        <v>11748</v>
      </c>
      <c r="C1174" s="19" t="s">
        <v>15869</v>
      </c>
      <c r="D1174" s="19" t="str">
        <f t="shared" si="18"/>
        <v>61147A</v>
      </c>
      <c r="E1174" s="19" t="s">
        <v>12313</v>
      </c>
      <c r="F1174" s="19" t="s">
        <v>15521</v>
      </c>
      <c r="G1174" s="19" t="s">
        <v>1382</v>
      </c>
      <c r="H1174" s="19" t="s">
        <v>12307</v>
      </c>
      <c r="I1174" s="1">
        <v>17899</v>
      </c>
      <c r="J1174" s="19">
        <v>55</v>
      </c>
      <c r="K1174" s="19" t="s">
        <v>0</v>
      </c>
      <c r="L1174" s="1">
        <v>40402</v>
      </c>
      <c r="M1174" s="19" t="s">
        <v>15868</v>
      </c>
      <c r="N1174" s="19" t="s">
        <v>15868</v>
      </c>
      <c r="O1174" s="19" t="s">
        <v>12318</v>
      </c>
    </row>
    <row r="1175" spans="1:15">
      <c r="A1175" s="19">
        <v>61148</v>
      </c>
      <c r="B1175" s="19" t="s">
        <v>11748</v>
      </c>
      <c r="C1175" s="19" t="s">
        <v>15867</v>
      </c>
      <c r="D1175" s="19" t="str">
        <f t="shared" si="18"/>
        <v>61148A</v>
      </c>
      <c r="E1175" s="19" t="s">
        <v>12313</v>
      </c>
      <c r="F1175" s="19" t="s">
        <v>15866</v>
      </c>
      <c r="G1175" s="19" t="s">
        <v>612</v>
      </c>
      <c r="H1175" s="19" t="s">
        <v>12307</v>
      </c>
      <c r="I1175" s="1">
        <v>38139</v>
      </c>
      <c r="J1175" s="19">
        <v>0.08</v>
      </c>
      <c r="K1175" s="19" t="s">
        <v>46</v>
      </c>
      <c r="L1175" s="1">
        <v>40435</v>
      </c>
      <c r="M1175" s="19" t="s">
        <v>13113</v>
      </c>
      <c r="N1175" s="19" t="s">
        <v>15865</v>
      </c>
      <c r="O1175" s="19" t="s">
        <v>12318</v>
      </c>
    </row>
    <row r="1176" spans="1:15">
      <c r="A1176" s="19">
        <v>61149</v>
      </c>
      <c r="B1176" s="19" t="s">
        <v>10651</v>
      </c>
      <c r="C1176" s="19" t="s">
        <v>15864</v>
      </c>
      <c r="D1176" s="19" t="str">
        <f t="shared" si="18"/>
        <v>61149C</v>
      </c>
      <c r="E1176" s="19" t="s">
        <v>12309</v>
      </c>
      <c r="F1176" s="19" t="s">
        <v>15863</v>
      </c>
      <c r="G1176" s="19" t="s">
        <v>580</v>
      </c>
      <c r="H1176" s="19" t="s">
        <v>12307</v>
      </c>
      <c r="I1176" s="1">
        <v>44196</v>
      </c>
      <c r="J1176" s="19">
        <v>151.80000000000001</v>
      </c>
      <c r="K1176" s="19" t="s">
        <v>4</v>
      </c>
      <c r="L1176" s="1">
        <v>40450</v>
      </c>
      <c r="M1176" s="19" t="s">
        <v>13113</v>
      </c>
      <c r="N1176" s="19" t="s">
        <v>15862</v>
      </c>
      <c r="O1176" s="19" t="s">
        <v>12318</v>
      </c>
    </row>
    <row r="1177" spans="1:15">
      <c r="A1177" s="19">
        <v>61150</v>
      </c>
      <c r="B1177" s="19" t="s">
        <v>10651</v>
      </c>
      <c r="C1177" s="19" t="s">
        <v>15861</v>
      </c>
      <c r="D1177" s="19" t="str">
        <f t="shared" si="18"/>
        <v>61150C</v>
      </c>
      <c r="E1177" s="19" t="s">
        <v>12309</v>
      </c>
      <c r="F1177" s="19" t="s">
        <v>631</v>
      </c>
      <c r="G1177" s="19" t="s">
        <v>612</v>
      </c>
      <c r="H1177" s="19" t="s">
        <v>12307</v>
      </c>
      <c r="I1177" s="1">
        <v>40909</v>
      </c>
      <c r="J1177" s="19">
        <v>49.9</v>
      </c>
      <c r="K1177" s="19" t="s">
        <v>0</v>
      </c>
      <c r="L1177" s="1">
        <v>40462</v>
      </c>
      <c r="M1177" s="19" t="s">
        <v>13113</v>
      </c>
      <c r="N1177" s="19" t="s">
        <v>15860</v>
      </c>
      <c r="O1177" s="19" t="s">
        <v>12577</v>
      </c>
    </row>
    <row r="1178" spans="1:15">
      <c r="A1178" s="19">
        <v>61151</v>
      </c>
      <c r="B1178" s="19" t="s">
        <v>14855</v>
      </c>
      <c r="C1178" s="19" t="s">
        <v>10034</v>
      </c>
      <c r="D1178" s="19" t="str">
        <f t="shared" si="18"/>
        <v>61151F</v>
      </c>
      <c r="E1178" s="19" t="s">
        <v>14854</v>
      </c>
      <c r="F1178" s="19" t="s">
        <v>14382</v>
      </c>
      <c r="G1178" s="19" t="s">
        <v>612</v>
      </c>
      <c r="H1178" s="19" t="s">
        <v>12307</v>
      </c>
      <c r="I1178" s="1">
        <v>40961</v>
      </c>
      <c r="J1178" s="19">
        <v>687</v>
      </c>
      <c r="K1178" s="19" t="s">
        <v>46</v>
      </c>
      <c r="L1178" s="1">
        <v>40332</v>
      </c>
      <c r="M1178" s="19" t="s">
        <v>14340</v>
      </c>
      <c r="N1178" s="19" t="s">
        <v>5278</v>
      </c>
      <c r="O1178" s="19" t="s">
        <v>12577</v>
      </c>
    </row>
    <row r="1179" spans="1:15">
      <c r="A1179" s="19">
        <v>61152</v>
      </c>
      <c r="B1179" s="19" t="s">
        <v>14855</v>
      </c>
      <c r="C1179" s="19" t="s">
        <v>15859</v>
      </c>
      <c r="D1179" s="19" t="str">
        <f t="shared" si="18"/>
        <v>61152F</v>
      </c>
      <c r="E1179" s="19" t="s">
        <v>14854</v>
      </c>
      <c r="F1179" s="19" t="s">
        <v>11382</v>
      </c>
      <c r="G1179" s="19" t="s">
        <v>612</v>
      </c>
      <c r="H1179" s="19" t="s">
        <v>12307</v>
      </c>
      <c r="I1179" s="1">
        <v>40961</v>
      </c>
      <c r="J1179" s="19">
        <v>163</v>
      </c>
      <c r="K1179" s="19" t="s">
        <v>46</v>
      </c>
      <c r="L1179" s="1">
        <v>40332</v>
      </c>
      <c r="M1179" s="19" t="s">
        <v>14340</v>
      </c>
      <c r="N1179" s="19" t="s">
        <v>5278</v>
      </c>
      <c r="O1179" s="19" t="s">
        <v>12577</v>
      </c>
    </row>
    <row r="1180" spans="1:15">
      <c r="A1180" s="19">
        <v>61153</v>
      </c>
      <c r="B1180" s="19" t="s">
        <v>10651</v>
      </c>
      <c r="C1180" s="19" t="s">
        <v>10467</v>
      </c>
      <c r="D1180" s="19" t="str">
        <f t="shared" si="18"/>
        <v>61153C</v>
      </c>
      <c r="E1180" s="19" t="s">
        <v>12309</v>
      </c>
      <c r="F1180" s="19" t="s">
        <v>10969</v>
      </c>
      <c r="G1180" s="19" t="s">
        <v>612</v>
      </c>
      <c r="H1180" s="19" t="s">
        <v>12307</v>
      </c>
      <c r="I1180" s="1">
        <v>19176</v>
      </c>
      <c r="J1180" s="19">
        <v>241.48</v>
      </c>
      <c r="K1180" s="19" t="s">
        <v>14955</v>
      </c>
      <c r="L1180" s="1">
        <v>40406</v>
      </c>
      <c r="M1180" s="19" t="s">
        <v>13113</v>
      </c>
      <c r="N1180" s="19" t="s">
        <v>54</v>
      </c>
      <c r="O1180" s="19" t="s">
        <v>12935</v>
      </c>
    </row>
    <row r="1181" spans="1:15">
      <c r="A1181" s="19">
        <v>61154</v>
      </c>
      <c r="B1181" s="19" t="s">
        <v>11748</v>
      </c>
      <c r="C1181" s="19" t="s">
        <v>15858</v>
      </c>
      <c r="D1181" s="19" t="str">
        <f t="shared" si="18"/>
        <v>61154A</v>
      </c>
      <c r="E1181" s="19" t="s">
        <v>12313</v>
      </c>
      <c r="F1181" s="19" t="s">
        <v>10765</v>
      </c>
      <c r="G1181" s="19" t="s">
        <v>612</v>
      </c>
      <c r="H1181" s="19" t="s">
        <v>12307</v>
      </c>
      <c r="I1181" s="1">
        <v>42213</v>
      </c>
      <c r="J1181" s="19">
        <v>10</v>
      </c>
      <c r="K1181" s="19" t="s">
        <v>73</v>
      </c>
      <c r="L1181" s="1">
        <v>40407</v>
      </c>
      <c r="M1181" s="19" t="s">
        <v>4394</v>
      </c>
      <c r="N1181" s="19" t="s">
        <v>112</v>
      </c>
      <c r="O1181" s="19" t="s">
        <v>12318</v>
      </c>
    </row>
    <row r="1182" spans="1:15">
      <c r="A1182" s="19">
        <v>61155</v>
      </c>
      <c r="B1182" s="19" t="s">
        <v>10651</v>
      </c>
      <c r="C1182" s="19" t="s">
        <v>15857</v>
      </c>
      <c r="D1182" s="19" t="str">
        <f t="shared" si="18"/>
        <v>61155C</v>
      </c>
      <c r="E1182" s="19" t="s">
        <v>12309</v>
      </c>
      <c r="F1182" s="19" t="s">
        <v>10769</v>
      </c>
      <c r="G1182" s="19" t="s">
        <v>612</v>
      </c>
      <c r="H1182" s="19" t="s">
        <v>12307</v>
      </c>
      <c r="I1182" s="1">
        <v>40816</v>
      </c>
      <c r="J1182" s="19">
        <v>2</v>
      </c>
      <c r="K1182" s="19" t="s">
        <v>73</v>
      </c>
      <c r="L1182" s="1">
        <v>40407</v>
      </c>
      <c r="M1182" s="19" t="s">
        <v>13113</v>
      </c>
      <c r="N1182" s="19" t="s">
        <v>15856</v>
      </c>
      <c r="O1182" s="19" t="s">
        <v>12935</v>
      </c>
    </row>
    <row r="1183" spans="1:15">
      <c r="A1183" s="19">
        <v>61156</v>
      </c>
      <c r="B1183" s="19" t="s">
        <v>11748</v>
      </c>
      <c r="C1183" s="19" t="s">
        <v>9499</v>
      </c>
      <c r="D1183" s="19" t="str">
        <f t="shared" si="18"/>
        <v>61156A</v>
      </c>
      <c r="E1183" s="19" t="s">
        <v>12313</v>
      </c>
      <c r="F1183" s="19" t="s">
        <v>10686</v>
      </c>
      <c r="G1183" s="19" t="s">
        <v>612</v>
      </c>
      <c r="H1183" s="19" t="s">
        <v>12307</v>
      </c>
      <c r="I1183" s="1">
        <v>42534</v>
      </c>
      <c r="J1183" s="19">
        <v>20</v>
      </c>
      <c r="K1183" s="19" t="s">
        <v>73</v>
      </c>
      <c r="L1183" s="1">
        <v>40407</v>
      </c>
      <c r="M1183" s="19" t="s">
        <v>4394</v>
      </c>
      <c r="N1183" s="19" t="s">
        <v>102</v>
      </c>
      <c r="O1183" s="19" t="s">
        <v>12318</v>
      </c>
    </row>
    <row r="1184" spans="1:15">
      <c r="A1184" s="19">
        <v>61157</v>
      </c>
      <c r="B1184" s="19" t="s">
        <v>11748</v>
      </c>
      <c r="C1184" s="19" t="s">
        <v>1068</v>
      </c>
      <c r="D1184" s="19" t="str">
        <f t="shared" si="18"/>
        <v>61157A</v>
      </c>
      <c r="E1184" s="19" t="s">
        <v>12313</v>
      </c>
      <c r="F1184" s="19" t="s">
        <v>10769</v>
      </c>
      <c r="G1184" s="19" t="s">
        <v>612</v>
      </c>
      <c r="H1184" s="19" t="s">
        <v>12307</v>
      </c>
      <c r="I1184" s="1">
        <v>41437</v>
      </c>
      <c r="J1184" s="19">
        <v>12</v>
      </c>
      <c r="K1184" s="19" t="s">
        <v>73</v>
      </c>
      <c r="L1184" s="1">
        <v>40407</v>
      </c>
      <c r="M1184" s="19" t="s">
        <v>13560</v>
      </c>
      <c r="N1184" s="19" t="s">
        <v>15855</v>
      </c>
      <c r="O1184" s="19" t="s">
        <v>12318</v>
      </c>
    </row>
    <row r="1185" spans="1:15">
      <c r="A1185" s="19">
        <v>61158</v>
      </c>
      <c r="B1185" s="19" t="s">
        <v>11748</v>
      </c>
      <c r="C1185" s="19" t="s">
        <v>1069</v>
      </c>
      <c r="D1185" s="19" t="str">
        <f t="shared" si="18"/>
        <v>61158A</v>
      </c>
      <c r="E1185" s="19" t="s">
        <v>12313</v>
      </c>
      <c r="F1185" s="19" t="s">
        <v>10769</v>
      </c>
      <c r="G1185" s="19" t="s">
        <v>612</v>
      </c>
      <c r="H1185" s="19" t="s">
        <v>12307</v>
      </c>
      <c r="I1185" s="1">
        <v>41436</v>
      </c>
      <c r="J1185" s="19">
        <v>9</v>
      </c>
      <c r="K1185" s="19" t="s">
        <v>73</v>
      </c>
      <c r="L1185" s="1">
        <v>40407</v>
      </c>
      <c r="M1185" s="19" t="s">
        <v>13560</v>
      </c>
      <c r="N1185" s="19" t="s">
        <v>15854</v>
      </c>
      <c r="O1185" s="19" t="s">
        <v>12318</v>
      </c>
    </row>
    <row r="1186" spans="1:15">
      <c r="A1186" s="19">
        <v>61159</v>
      </c>
      <c r="B1186" s="19" t="s">
        <v>10651</v>
      </c>
      <c r="C1186" s="19" t="s">
        <v>15853</v>
      </c>
      <c r="D1186" s="19" t="str">
        <f t="shared" si="18"/>
        <v>61159C</v>
      </c>
      <c r="E1186" s="19" t="s">
        <v>12309</v>
      </c>
      <c r="F1186" s="19" t="s">
        <v>10727</v>
      </c>
      <c r="G1186" s="19" t="s">
        <v>612</v>
      </c>
      <c r="H1186" s="19" t="s">
        <v>12307</v>
      </c>
      <c r="I1186" s="1">
        <v>41639</v>
      </c>
      <c r="J1186" s="19">
        <v>11</v>
      </c>
      <c r="K1186" s="19" t="s">
        <v>73</v>
      </c>
      <c r="L1186" s="1">
        <v>40407</v>
      </c>
      <c r="M1186" s="19" t="s">
        <v>13113</v>
      </c>
      <c r="O1186" s="19" t="s">
        <v>12577</v>
      </c>
    </row>
    <row r="1187" spans="1:15">
      <c r="A1187" s="19">
        <v>61160</v>
      </c>
      <c r="B1187" s="19" t="s">
        <v>10651</v>
      </c>
      <c r="C1187" s="19" t="s">
        <v>15852</v>
      </c>
      <c r="D1187" s="19" t="str">
        <f t="shared" si="18"/>
        <v>61160C</v>
      </c>
      <c r="E1187" s="19" t="s">
        <v>12309</v>
      </c>
      <c r="F1187" s="19" t="s">
        <v>10996</v>
      </c>
      <c r="G1187" s="19" t="s">
        <v>612</v>
      </c>
      <c r="H1187" s="19" t="s">
        <v>12307</v>
      </c>
      <c r="I1187" s="1">
        <v>40908</v>
      </c>
      <c r="J1187" s="19">
        <v>12</v>
      </c>
      <c r="K1187" s="19" t="s">
        <v>73</v>
      </c>
      <c r="L1187" s="1">
        <v>40407</v>
      </c>
      <c r="M1187" s="19" t="s">
        <v>13113</v>
      </c>
      <c r="N1187" s="19" t="s">
        <v>15851</v>
      </c>
      <c r="O1187" s="19" t="s">
        <v>12577</v>
      </c>
    </row>
    <row r="1188" spans="1:15">
      <c r="A1188" s="19">
        <v>61161</v>
      </c>
      <c r="B1188" s="19" t="s">
        <v>10651</v>
      </c>
      <c r="C1188" s="19" t="s">
        <v>15850</v>
      </c>
      <c r="D1188" s="19" t="str">
        <f t="shared" si="18"/>
        <v>61161C</v>
      </c>
      <c r="E1188" s="19" t="s">
        <v>12309</v>
      </c>
      <c r="F1188" s="19" t="s">
        <v>10996</v>
      </c>
      <c r="G1188" s="19" t="s">
        <v>612</v>
      </c>
      <c r="H1188" s="19" t="s">
        <v>12307</v>
      </c>
      <c r="I1188" s="1">
        <v>40816</v>
      </c>
      <c r="J1188" s="19">
        <v>4</v>
      </c>
      <c r="K1188" s="19" t="s">
        <v>73</v>
      </c>
      <c r="L1188" s="1">
        <v>40407</v>
      </c>
      <c r="M1188" s="19" t="s">
        <v>13113</v>
      </c>
      <c r="N1188" s="19" t="s">
        <v>15849</v>
      </c>
      <c r="O1188" s="19" t="s">
        <v>12577</v>
      </c>
    </row>
    <row r="1189" spans="1:15">
      <c r="A1189" s="19">
        <v>61162</v>
      </c>
      <c r="B1189" s="19" t="s">
        <v>11748</v>
      </c>
      <c r="C1189" s="19" t="s">
        <v>77</v>
      </c>
      <c r="D1189" s="19" t="str">
        <f t="shared" si="18"/>
        <v>61162A</v>
      </c>
      <c r="E1189" s="19" t="s">
        <v>12313</v>
      </c>
      <c r="F1189" s="19" t="s">
        <v>10686</v>
      </c>
      <c r="G1189" s="19" t="s">
        <v>612</v>
      </c>
      <c r="H1189" s="19" t="s">
        <v>12307</v>
      </c>
      <c r="I1189" s="1">
        <v>41652</v>
      </c>
      <c r="J1189" s="19">
        <v>10</v>
      </c>
      <c r="K1189" s="19" t="s">
        <v>73</v>
      </c>
      <c r="L1189" s="1">
        <v>40409</v>
      </c>
      <c r="M1189" s="19" t="s">
        <v>12528</v>
      </c>
      <c r="N1189" s="19" t="s">
        <v>15848</v>
      </c>
      <c r="O1189" s="19" t="s">
        <v>12318</v>
      </c>
    </row>
    <row r="1190" spans="1:15">
      <c r="A1190" s="19">
        <v>61163</v>
      </c>
      <c r="B1190" s="19" t="s">
        <v>10651</v>
      </c>
      <c r="C1190" s="19" t="s">
        <v>15847</v>
      </c>
      <c r="D1190" s="19" t="str">
        <f t="shared" si="18"/>
        <v>61163C</v>
      </c>
      <c r="E1190" s="19" t="s">
        <v>12309</v>
      </c>
      <c r="F1190" s="19" t="s">
        <v>14655</v>
      </c>
      <c r="G1190" s="19" t="s">
        <v>612</v>
      </c>
      <c r="H1190" s="19" t="s">
        <v>12307</v>
      </c>
      <c r="I1190" s="1">
        <v>40543</v>
      </c>
      <c r="J1190" s="19">
        <v>10</v>
      </c>
      <c r="K1190" s="19" t="s">
        <v>73</v>
      </c>
      <c r="L1190" s="1">
        <v>40409</v>
      </c>
      <c r="M1190" s="19" t="s">
        <v>13113</v>
      </c>
      <c r="N1190" s="19" t="s">
        <v>15846</v>
      </c>
      <c r="O1190" s="19" t="s">
        <v>12577</v>
      </c>
    </row>
    <row r="1191" spans="1:15">
      <c r="A1191" s="19">
        <v>61164</v>
      </c>
      <c r="B1191" s="19" t="s">
        <v>10651</v>
      </c>
      <c r="C1191" s="19" t="s">
        <v>15845</v>
      </c>
      <c r="D1191" s="19" t="str">
        <f t="shared" si="18"/>
        <v>61164C</v>
      </c>
      <c r="E1191" s="19" t="s">
        <v>12309</v>
      </c>
      <c r="F1191" s="19" t="s">
        <v>15844</v>
      </c>
      <c r="G1191" s="19" t="s">
        <v>675</v>
      </c>
      <c r="H1191" s="19" t="s">
        <v>12307</v>
      </c>
      <c r="I1191" s="1">
        <v>40878</v>
      </c>
      <c r="J1191" s="19">
        <v>20</v>
      </c>
      <c r="K1191" s="19" t="s">
        <v>73</v>
      </c>
      <c r="L1191" s="1">
        <v>40413</v>
      </c>
      <c r="M1191" s="19" t="s">
        <v>13113</v>
      </c>
      <c r="N1191" s="19" t="s">
        <v>15843</v>
      </c>
      <c r="O1191" s="19" t="s">
        <v>12935</v>
      </c>
    </row>
    <row r="1192" spans="1:15">
      <c r="A1192" s="19">
        <v>61165</v>
      </c>
      <c r="B1192" s="19" t="s">
        <v>10651</v>
      </c>
      <c r="C1192" s="19" t="s">
        <v>15842</v>
      </c>
      <c r="D1192" s="19" t="str">
        <f t="shared" si="18"/>
        <v>61165C</v>
      </c>
      <c r="E1192" s="19" t="s">
        <v>12309</v>
      </c>
      <c r="F1192" s="19" t="s">
        <v>14655</v>
      </c>
      <c r="G1192" s="19" t="s">
        <v>612</v>
      </c>
      <c r="H1192" s="19" t="s">
        <v>12307</v>
      </c>
      <c r="I1192" s="1">
        <v>40543</v>
      </c>
      <c r="J1192" s="19">
        <v>5</v>
      </c>
      <c r="K1192" s="19" t="s">
        <v>73</v>
      </c>
      <c r="L1192" s="1">
        <v>40414</v>
      </c>
      <c r="M1192" s="19" t="s">
        <v>13113</v>
      </c>
      <c r="O1192" s="19" t="s">
        <v>12577</v>
      </c>
    </row>
    <row r="1193" spans="1:15">
      <c r="A1193" s="19">
        <v>61166</v>
      </c>
      <c r="B1193" s="19" t="s">
        <v>10651</v>
      </c>
      <c r="C1193" s="19" t="s">
        <v>15841</v>
      </c>
      <c r="D1193" s="19" t="str">
        <f t="shared" si="18"/>
        <v>61166C</v>
      </c>
      <c r="E1193" s="19" t="s">
        <v>12309</v>
      </c>
      <c r="F1193" s="19" t="s">
        <v>14655</v>
      </c>
      <c r="G1193" s="19" t="s">
        <v>612</v>
      </c>
      <c r="H1193" s="19" t="s">
        <v>12307</v>
      </c>
      <c r="I1193" s="1">
        <v>40543</v>
      </c>
      <c r="J1193" s="19">
        <v>5</v>
      </c>
      <c r="K1193" s="19" t="s">
        <v>73</v>
      </c>
      <c r="L1193" s="1">
        <v>40414</v>
      </c>
      <c r="M1193" s="19" t="s">
        <v>13113</v>
      </c>
      <c r="O1193" s="19" t="s">
        <v>12577</v>
      </c>
    </row>
    <row r="1194" spans="1:15">
      <c r="A1194" s="19">
        <v>61167</v>
      </c>
      <c r="B1194" s="19" t="s">
        <v>10651</v>
      </c>
      <c r="C1194" s="19" t="s">
        <v>15840</v>
      </c>
      <c r="D1194" s="19" t="str">
        <f t="shared" si="18"/>
        <v>61167C</v>
      </c>
      <c r="E1194" s="19" t="s">
        <v>12309</v>
      </c>
      <c r="F1194" s="19" t="s">
        <v>15840</v>
      </c>
      <c r="G1194" s="19" t="s">
        <v>612</v>
      </c>
      <c r="H1194" s="19" t="s">
        <v>12307</v>
      </c>
      <c r="I1194" s="1">
        <v>41091</v>
      </c>
      <c r="J1194" s="19">
        <v>20</v>
      </c>
      <c r="K1194" s="19" t="s">
        <v>73</v>
      </c>
      <c r="L1194" s="1">
        <v>40413</v>
      </c>
      <c r="M1194" s="19" t="s">
        <v>13113</v>
      </c>
      <c r="N1194" s="19" t="s">
        <v>14498</v>
      </c>
      <c r="O1194" s="19" t="s">
        <v>12577</v>
      </c>
    </row>
    <row r="1195" spans="1:15">
      <c r="A1195" s="19">
        <v>61168</v>
      </c>
      <c r="B1195" s="19" t="s">
        <v>10651</v>
      </c>
      <c r="C1195" s="19" t="s">
        <v>15839</v>
      </c>
      <c r="D1195" s="19" t="str">
        <f t="shared" si="18"/>
        <v>61168C</v>
      </c>
      <c r="E1195" s="19" t="s">
        <v>12309</v>
      </c>
      <c r="F1195" s="19" t="s">
        <v>11016</v>
      </c>
      <c r="G1195" s="19" t="s">
        <v>612</v>
      </c>
      <c r="H1195" s="19" t="s">
        <v>12307</v>
      </c>
      <c r="I1195" s="1">
        <v>41091</v>
      </c>
      <c r="J1195" s="19">
        <v>30</v>
      </c>
      <c r="K1195" s="19" t="s">
        <v>73</v>
      </c>
      <c r="L1195" s="1">
        <v>40413</v>
      </c>
      <c r="M1195" s="19" t="s">
        <v>13113</v>
      </c>
      <c r="N1195" s="19" t="s">
        <v>14498</v>
      </c>
      <c r="O1195" s="19" t="s">
        <v>12577</v>
      </c>
    </row>
    <row r="1196" spans="1:15">
      <c r="A1196" s="19">
        <v>61169</v>
      </c>
      <c r="B1196" s="19" t="s">
        <v>10651</v>
      </c>
      <c r="C1196" s="19" t="s">
        <v>15838</v>
      </c>
      <c r="D1196" s="19" t="str">
        <f t="shared" si="18"/>
        <v>61169C</v>
      </c>
      <c r="E1196" s="19" t="s">
        <v>12309</v>
      </c>
      <c r="F1196" s="19" t="s">
        <v>15837</v>
      </c>
      <c r="G1196" s="19" t="s">
        <v>612</v>
      </c>
      <c r="H1196" s="19" t="s">
        <v>12307</v>
      </c>
      <c r="I1196" s="1">
        <v>41091</v>
      </c>
      <c r="J1196" s="19">
        <v>15</v>
      </c>
      <c r="K1196" s="19" t="s">
        <v>73</v>
      </c>
      <c r="L1196" s="1">
        <v>40413</v>
      </c>
      <c r="M1196" s="19" t="s">
        <v>13113</v>
      </c>
      <c r="N1196" s="19" t="s">
        <v>14498</v>
      </c>
      <c r="O1196" s="19" t="s">
        <v>12577</v>
      </c>
    </row>
    <row r="1197" spans="1:15">
      <c r="A1197" s="19">
        <v>61170</v>
      </c>
      <c r="B1197" s="19" t="s">
        <v>10651</v>
      </c>
      <c r="C1197" s="19" t="s">
        <v>15836</v>
      </c>
      <c r="D1197" s="19" t="str">
        <f t="shared" si="18"/>
        <v>61170C</v>
      </c>
      <c r="E1197" s="19" t="s">
        <v>12309</v>
      </c>
      <c r="F1197" s="19" t="s">
        <v>10960</v>
      </c>
      <c r="G1197" s="19" t="s">
        <v>612</v>
      </c>
      <c r="H1197" s="19" t="s">
        <v>12307</v>
      </c>
      <c r="I1197" s="1">
        <v>40908</v>
      </c>
      <c r="J1197" s="19">
        <v>5.8999999999999997E-2</v>
      </c>
      <c r="K1197" s="19" t="s">
        <v>73</v>
      </c>
      <c r="L1197" s="1">
        <v>40415</v>
      </c>
      <c r="M1197" s="19" t="s">
        <v>13113</v>
      </c>
      <c r="N1197" s="19" t="s">
        <v>15831</v>
      </c>
      <c r="O1197" s="19" t="s">
        <v>12935</v>
      </c>
    </row>
    <row r="1198" spans="1:15">
      <c r="A1198" s="19">
        <v>61171</v>
      </c>
      <c r="B1198" s="19" t="s">
        <v>10651</v>
      </c>
      <c r="C1198" s="19" t="s">
        <v>15835</v>
      </c>
      <c r="D1198" s="19" t="str">
        <f t="shared" si="18"/>
        <v>61171C</v>
      </c>
      <c r="E1198" s="19" t="s">
        <v>12309</v>
      </c>
      <c r="F1198" s="19" t="s">
        <v>10960</v>
      </c>
      <c r="G1198" s="19" t="s">
        <v>612</v>
      </c>
      <c r="H1198" s="19" t="s">
        <v>12307</v>
      </c>
      <c r="I1198" s="1">
        <v>40908</v>
      </c>
      <c r="J1198" s="19">
        <v>0.251</v>
      </c>
      <c r="K1198" s="19" t="s">
        <v>73</v>
      </c>
      <c r="L1198" s="1">
        <v>40415</v>
      </c>
      <c r="M1198" s="19" t="s">
        <v>13113</v>
      </c>
      <c r="N1198" s="19" t="s">
        <v>15831</v>
      </c>
      <c r="O1198" s="19" t="s">
        <v>12935</v>
      </c>
    </row>
    <row r="1199" spans="1:15">
      <c r="A1199" s="19">
        <v>61172</v>
      </c>
      <c r="B1199" s="19" t="s">
        <v>10651</v>
      </c>
      <c r="C1199" s="19" t="s">
        <v>15834</v>
      </c>
      <c r="D1199" s="19" t="str">
        <f t="shared" si="18"/>
        <v>61172C</v>
      </c>
      <c r="E1199" s="19" t="s">
        <v>12309</v>
      </c>
      <c r="F1199" s="19" t="s">
        <v>10960</v>
      </c>
      <c r="G1199" s="19" t="s">
        <v>612</v>
      </c>
      <c r="H1199" s="19" t="s">
        <v>12307</v>
      </c>
      <c r="I1199" s="1">
        <v>40908</v>
      </c>
      <c r="J1199" s="19">
        <v>0.251</v>
      </c>
      <c r="K1199" s="19" t="s">
        <v>73</v>
      </c>
      <c r="L1199" s="1">
        <v>40415</v>
      </c>
      <c r="M1199" s="19" t="s">
        <v>13113</v>
      </c>
      <c r="N1199" s="19" t="s">
        <v>15831</v>
      </c>
      <c r="O1199" s="19" t="s">
        <v>12935</v>
      </c>
    </row>
    <row r="1200" spans="1:15">
      <c r="A1200" s="19">
        <v>61173</v>
      </c>
      <c r="B1200" s="19" t="s">
        <v>10651</v>
      </c>
      <c r="C1200" s="19" t="s">
        <v>15833</v>
      </c>
      <c r="D1200" s="19" t="str">
        <f t="shared" si="18"/>
        <v>61173C</v>
      </c>
      <c r="E1200" s="19" t="s">
        <v>12309</v>
      </c>
      <c r="F1200" s="19" t="s">
        <v>10960</v>
      </c>
      <c r="G1200" s="19" t="s">
        <v>612</v>
      </c>
      <c r="H1200" s="19" t="s">
        <v>12307</v>
      </c>
      <c r="I1200" s="1">
        <v>40908</v>
      </c>
      <c r="J1200" s="19">
        <v>0.251</v>
      </c>
      <c r="K1200" s="19" t="s">
        <v>73</v>
      </c>
      <c r="L1200" s="1">
        <v>40415</v>
      </c>
      <c r="M1200" s="19" t="s">
        <v>13113</v>
      </c>
      <c r="N1200" s="19" t="s">
        <v>15831</v>
      </c>
      <c r="O1200" s="19" t="s">
        <v>12935</v>
      </c>
    </row>
    <row r="1201" spans="1:15">
      <c r="A1201" s="19">
        <v>61174</v>
      </c>
      <c r="B1201" s="19" t="s">
        <v>10651</v>
      </c>
      <c r="C1201" s="19" t="s">
        <v>15832</v>
      </c>
      <c r="D1201" s="19" t="str">
        <f t="shared" si="18"/>
        <v>61174C</v>
      </c>
      <c r="E1201" s="19" t="s">
        <v>12309</v>
      </c>
      <c r="F1201" s="19" t="s">
        <v>10960</v>
      </c>
      <c r="G1201" s="19" t="s">
        <v>612</v>
      </c>
      <c r="H1201" s="19" t="s">
        <v>12307</v>
      </c>
      <c r="I1201" s="1">
        <v>40908</v>
      </c>
      <c r="J1201" s="19">
        <v>0.251</v>
      </c>
      <c r="K1201" s="19" t="s">
        <v>73</v>
      </c>
      <c r="L1201" s="1">
        <v>40415</v>
      </c>
      <c r="M1201" s="19" t="s">
        <v>13113</v>
      </c>
      <c r="N1201" s="19" t="s">
        <v>15831</v>
      </c>
      <c r="O1201" s="19" t="s">
        <v>12935</v>
      </c>
    </row>
    <row r="1202" spans="1:15">
      <c r="A1202" s="19">
        <v>61175</v>
      </c>
      <c r="B1202" s="19" t="s">
        <v>10651</v>
      </c>
      <c r="C1202" s="19" t="s">
        <v>15830</v>
      </c>
      <c r="D1202" s="19" t="str">
        <f t="shared" si="18"/>
        <v>61175C</v>
      </c>
      <c r="E1202" s="19" t="s">
        <v>12309</v>
      </c>
      <c r="F1202" s="19" t="s">
        <v>10960</v>
      </c>
      <c r="G1202" s="19" t="s">
        <v>612</v>
      </c>
      <c r="H1202" s="19" t="s">
        <v>12307</v>
      </c>
      <c r="I1202" s="1">
        <v>41183</v>
      </c>
      <c r="J1202" s="19">
        <v>15.5</v>
      </c>
      <c r="K1202" s="19" t="s">
        <v>73</v>
      </c>
      <c r="L1202" s="1">
        <v>40416</v>
      </c>
      <c r="M1202" s="19" t="s">
        <v>13113</v>
      </c>
      <c r="N1202" s="19" t="s">
        <v>15830</v>
      </c>
      <c r="O1202" s="19" t="s">
        <v>12935</v>
      </c>
    </row>
    <row r="1203" spans="1:15">
      <c r="A1203" s="19">
        <v>61176</v>
      </c>
      <c r="B1203" s="19" t="s">
        <v>10651</v>
      </c>
      <c r="C1203" s="19" t="s">
        <v>15829</v>
      </c>
      <c r="D1203" s="19" t="str">
        <f t="shared" si="18"/>
        <v>61176C</v>
      </c>
      <c r="E1203" s="19" t="s">
        <v>12309</v>
      </c>
      <c r="F1203" s="19" t="s">
        <v>15828</v>
      </c>
      <c r="G1203" s="19" t="s">
        <v>612</v>
      </c>
      <c r="H1203" s="19" t="s">
        <v>12307</v>
      </c>
      <c r="I1203" s="1">
        <v>41183</v>
      </c>
      <c r="J1203" s="19">
        <v>20</v>
      </c>
      <c r="K1203" s="19" t="s">
        <v>73</v>
      </c>
      <c r="L1203" s="1">
        <v>40416</v>
      </c>
      <c r="M1203" s="19" t="s">
        <v>13113</v>
      </c>
      <c r="N1203" s="19" t="s">
        <v>9000</v>
      </c>
      <c r="O1203" s="19" t="s">
        <v>12935</v>
      </c>
    </row>
    <row r="1204" spans="1:15">
      <c r="A1204" s="19">
        <v>61177</v>
      </c>
      <c r="B1204" s="19" t="s">
        <v>10651</v>
      </c>
      <c r="C1204" s="19" t="s">
        <v>15827</v>
      </c>
      <c r="D1204" s="19" t="str">
        <f t="shared" si="18"/>
        <v>61177C</v>
      </c>
      <c r="E1204" s="19" t="s">
        <v>12309</v>
      </c>
      <c r="F1204" s="19" t="s">
        <v>10957</v>
      </c>
      <c r="G1204" s="19" t="s">
        <v>612</v>
      </c>
      <c r="H1204" s="19" t="s">
        <v>12307</v>
      </c>
      <c r="I1204" s="1">
        <v>42522</v>
      </c>
      <c r="J1204" s="19">
        <v>20</v>
      </c>
      <c r="K1204" s="19" t="s">
        <v>73</v>
      </c>
      <c r="L1204" s="1">
        <v>40416</v>
      </c>
      <c r="M1204" s="19" t="s">
        <v>13113</v>
      </c>
      <c r="N1204" s="19" t="s">
        <v>14309</v>
      </c>
      <c r="O1204" s="19" t="s">
        <v>12935</v>
      </c>
    </row>
    <row r="1205" spans="1:15">
      <c r="A1205" s="19">
        <v>61178</v>
      </c>
      <c r="B1205" s="19" t="s">
        <v>10651</v>
      </c>
      <c r="C1205" s="19" t="s">
        <v>15826</v>
      </c>
      <c r="D1205" s="19" t="str">
        <f t="shared" si="18"/>
        <v>61178C</v>
      </c>
      <c r="E1205" s="19" t="s">
        <v>12309</v>
      </c>
      <c r="F1205" s="19" t="s">
        <v>10765</v>
      </c>
      <c r="G1205" s="19" t="s">
        <v>612</v>
      </c>
      <c r="H1205" s="19" t="s">
        <v>12307</v>
      </c>
      <c r="I1205" s="1">
        <v>40909</v>
      </c>
      <c r="J1205" s="19">
        <v>20</v>
      </c>
      <c r="K1205" s="19" t="s">
        <v>73</v>
      </c>
      <c r="L1205" s="1">
        <v>40416</v>
      </c>
      <c r="M1205" s="19" t="s">
        <v>13113</v>
      </c>
      <c r="N1205" s="19" t="s">
        <v>15825</v>
      </c>
      <c r="O1205" s="19" t="s">
        <v>12577</v>
      </c>
    </row>
    <row r="1206" spans="1:15">
      <c r="A1206" s="19">
        <v>61179</v>
      </c>
      <c r="B1206" s="19" t="s">
        <v>11748</v>
      </c>
      <c r="C1206" s="19" t="s">
        <v>15824</v>
      </c>
      <c r="D1206" s="19" t="str">
        <f t="shared" si="18"/>
        <v>61179A</v>
      </c>
      <c r="E1206" s="19" t="s">
        <v>12313</v>
      </c>
      <c r="F1206" s="19" t="s">
        <v>10704</v>
      </c>
      <c r="G1206" s="19" t="s">
        <v>612</v>
      </c>
      <c r="H1206" s="19" t="s">
        <v>12307</v>
      </c>
      <c r="I1206" s="1">
        <v>41267</v>
      </c>
      <c r="J1206" s="19">
        <v>6</v>
      </c>
      <c r="K1206" s="19" t="s">
        <v>4</v>
      </c>
      <c r="L1206" s="1">
        <v>40420</v>
      </c>
      <c r="M1206" s="19" t="s">
        <v>13113</v>
      </c>
      <c r="N1206" s="19" t="s">
        <v>15824</v>
      </c>
      <c r="O1206" s="19" t="s">
        <v>12318</v>
      </c>
    </row>
    <row r="1207" spans="1:15">
      <c r="A1207" s="19">
        <v>61180</v>
      </c>
      <c r="B1207" s="19" t="s">
        <v>10651</v>
      </c>
      <c r="C1207" s="19" t="s">
        <v>15823</v>
      </c>
      <c r="D1207" s="19" t="str">
        <f t="shared" si="18"/>
        <v>61180C</v>
      </c>
      <c r="E1207" s="19" t="s">
        <v>12309</v>
      </c>
      <c r="F1207" s="19" t="s">
        <v>10944</v>
      </c>
      <c r="G1207" s="19" t="s">
        <v>612</v>
      </c>
      <c r="H1207" s="19" t="s">
        <v>12307</v>
      </c>
      <c r="I1207" s="1">
        <v>40968</v>
      </c>
      <c r="J1207" s="19">
        <v>4.76</v>
      </c>
      <c r="K1207" s="19" t="s">
        <v>73</v>
      </c>
      <c r="L1207" s="1">
        <v>40420</v>
      </c>
      <c r="M1207" s="19" t="s">
        <v>13113</v>
      </c>
      <c r="N1207" s="19" t="s">
        <v>15750</v>
      </c>
      <c r="O1207" s="19" t="s">
        <v>12935</v>
      </c>
    </row>
    <row r="1208" spans="1:15">
      <c r="A1208" s="19">
        <v>61181</v>
      </c>
      <c r="B1208" s="19" t="s">
        <v>10651</v>
      </c>
      <c r="C1208" s="19" t="s">
        <v>15822</v>
      </c>
      <c r="D1208" s="19" t="str">
        <f t="shared" si="18"/>
        <v>61181C</v>
      </c>
      <c r="E1208" s="19" t="s">
        <v>12309</v>
      </c>
      <c r="F1208" s="19" t="s">
        <v>10996</v>
      </c>
      <c r="G1208" s="19" t="s">
        <v>612</v>
      </c>
      <c r="H1208" s="19" t="s">
        <v>12307</v>
      </c>
      <c r="I1208" s="1">
        <v>41274</v>
      </c>
      <c r="J1208" s="19">
        <v>20.05</v>
      </c>
      <c r="K1208" s="19" t="s">
        <v>73</v>
      </c>
      <c r="L1208" s="1">
        <v>40420</v>
      </c>
      <c r="M1208" s="19" t="s">
        <v>13113</v>
      </c>
      <c r="N1208" s="19" t="s">
        <v>15750</v>
      </c>
      <c r="O1208" s="19" t="s">
        <v>12935</v>
      </c>
    </row>
    <row r="1209" spans="1:15">
      <c r="A1209" s="19">
        <v>61182</v>
      </c>
      <c r="B1209" s="19" t="s">
        <v>11748</v>
      </c>
      <c r="C1209" s="19" t="s">
        <v>15821</v>
      </c>
      <c r="D1209" s="19" t="str">
        <f t="shared" si="18"/>
        <v>61182A</v>
      </c>
      <c r="E1209" s="19" t="s">
        <v>12313</v>
      </c>
      <c r="F1209" s="19" t="s">
        <v>10704</v>
      </c>
      <c r="G1209" s="19" t="s">
        <v>612</v>
      </c>
      <c r="H1209" s="19" t="s">
        <v>12307</v>
      </c>
      <c r="I1209" s="1">
        <v>41996</v>
      </c>
      <c r="J1209" s="19">
        <v>4</v>
      </c>
      <c r="K1209" s="19" t="s">
        <v>73</v>
      </c>
      <c r="L1209" s="1">
        <v>40420</v>
      </c>
      <c r="M1209" s="19" t="s">
        <v>13113</v>
      </c>
      <c r="N1209" s="19" t="s">
        <v>4618</v>
      </c>
      <c r="O1209" s="19" t="s">
        <v>12318</v>
      </c>
    </row>
    <row r="1210" spans="1:15">
      <c r="A1210" s="19">
        <v>61183</v>
      </c>
      <c r="B1210" s="19" t="s">
        <v>10651</v>
      </c>
      <c r="C1210" s="19" t="s">
        <v>15820</v>
      </c>
      <c r="D1210" s="19" t="str">
        <f t="shared" si="18"/>
        <v>61183C</v>
      </c>
      <c r="E1210" s="19" t="s">
        <v>12309</v>
      </c>
      <c r="F1210" s="19" t="s">
        <v>13998</v>
      </c>
      <c r="G1210" s="19" t="s">
        <v>612</v>
      </c>
      <c r="H1210" s="19" t="s">
        <v>12307</v>
      </c>
      <c r="I1210" s="1">
        <v>40908</v>
      </c>
      <c r="J1210" s="19">
        <v>3.59</v>
      </c>
      <c r="K1210" s="19" t="s">
        <v>73</v>
      </c>
      <c r="L1210" s="1">
        <v>40420</v>
      </c>
      <c r="M1210" s="19" t="s">
        <v>13113</v>
      </c>
      <c r="N1210" s="19" t="s">
        <v>15750</v>
      </c>
      <c r="O1210" s="19" t="s">
        <v>12935</v>
      </c>
    </row>
    <row r="1211" spans="1:15">
      <c r="A1211" s="19">
        <v>61184</v>
      </c>
      <c r="B1211" s="19" t="s">
        <v>10651</v>
      </c>
      <c r="C1211" s="19" t="s">
        <v>15819</v>
      </c>
      <c r="D1211" s="19" t="str">
        <f t="shared" si="18"/>
        <v>61184C</v>
      </c>
      <c r="E1211" s="19" t="s">
        <v>12309</v>
      </c>
      <c r="F1211" s="19" t="s">
        <v>11000</v>
      </c>
      <c r="G1211" s="19" t="s">
        <v>612</v>
      </c>
      <c r="H1211" s="19" t="s">
        <v>12307</v>
      </c>
      <c r="I1211" s="1">
        <v>41243</v>
      </c>
      <c r="J1211" s="19">
        <v>16.54</v>
      </c>
      <c r="K1211" s="19" t="s">
        <v>73</v>
      </c>
      <c r="L1211" s="1">
        <v>40420</v>
      </c>
      <c r="M1211" s="19" t="s">
        <v>13113</v>
      </c>
      <c r="N1211" s="19" t="s">
        <v>15750</v>
      </c>
      <c r="O1211" s="19" t="s">
        <v>12935</v>
      </c>
    </row>
    <row r="1212" spans="1:15">
      <c r="A1212" s="19">
        <v>61185</v>
      </c>
      <c r="B1212" s="19" t="s">
        <v>11748</v>
      </c>
      <c r="C1212" s="19" t="s">
        <v>15818</v>
      </c>
      <c r="D1212" s="19" t="str">
        <f t="shared" si="18"/>
        <v>61185A</v>
      </c>
      <c r="E1212" s="19" t="s">
        <v>12313</v>
      </c>
      <c r="F1212" s="19" t="s">
        <v>10956</v>
      </c>
      <c r="G1212" s="19" t="s">
        <v>612</v>
      </c>
      <c r="H1212" s="19" t="s">
        <v>12307</v>
      </c>
      <c r="I1212" s="1">
        <v>42802</v>
      </c>
      <c r="J1212" s="19">
        <v>20</v>
      </c>
      <c r="K1212" s="19" t="s">
        <v>73</v>
      </c>
      <c r="L1212" s="1">
        <v>40420</v>
      </c>
      <c r="M1212" s="19" t="s">
        <v>13392</v>
      </c>
      <c r="N1212" s="19" t="s">
        <v>15817</v>
      </c>
      <c r="O1212" s="19" t="s">
        <v>12318</v>
      </c>
    </row>
    <row r="1213" spans="1:15">
      <c r="A1213" s="19">
        <v>61186</v>
      </c>
      <c r="B1213" s="19" t="s">
        <v>11748</v>
      </c>
      <c r="C1213" s="19" t="s">
        <v>5214</v>
      </c>
      <c r="D1213" s="19" t="str">
        <f t="shared" si="18"/>
        <v>61186A</v>
      </c>
      <c r="E1213" s="19" t="s">
        <v>12313</v>
      </c>
      <c r="F1213" s="19" t="s">
        <v>10956</v>
      </c>
      <c r="G1213" s="19" t="s">
        <v>612</v>
      </c>
      <c r="H1213" s="19" t="s">
        <v>12307</v>
      </c>
      <c r="I1213" s="1">
        <v>42839</v>
      </c>
      <c r="J1213" s="19">
        <v>20</v>
      </c>
      <c r="K1213" s="19" t="s">
        <v>73</v>
      </c>
      <c r="L1213" s="1">
        <v>40420</v>
      </c>
      <c r="M1213" s="19" t="s">
        <v>13392</v>
      </c>
      <c r="N1213" s="19" t="s">
        <v>581</v>
      </c>
      <c r="O1213" s="19" t="s">
        <v>12318</v>
      </c>
    </row>
    <row r="1214" spans="1:15">
      <c r="A1214" s="19">
        <v>61187</v>
      </c>
      <c r="B1214" s="19" t="s">
        <v>10651</v>
      </c>
      <c r="C1214" s="19" t="s">
        <v>15816</v>
      </c>
      <c r="D1214" s="19" t="str">
        <f t="shared" si="18"/>
        <v>61187C</v>
      </c>
      <c r="E1214" s="19" t="s">
        <v>12309</v>
      </c>
      <c r="F1214" s="19" t="s">
        <v>5504</v>
      </c>
      <c r="G1214" s="19" t="s">
        <v>719</v>
      </c>
      <c r="H1214" s="19" t="s">
        <v>12307</v>
      </c>
      <c r="I1214" s="1">
        <v>41029</v>
      </c>
      <c r="J1214" s="19">
        <v>8</v>
      </c>
      <c r="K1214" s="19" t="s">
        <v>0</v>
      </c>
      <c r="L1214" s="1">
        <v>40420</v>
      </c>
      <c r="M1214" s="19" t="s">
        <v>13113</v>
      </c>
      <c r="N1214" s="19" t="s">
        <v>15815</v>
      </c>
      <c r="O1214" s="19" t="s">
        <v>12577</v>
      </c>
    </row>
    <row r="1215" spans="1:15">
      <c r="A1215" s="19">
        <v>61188</v>
      </c>
      <c r="B1215" s="19" t="s">
        <v>11748</v>
      </c>
      <c r="C1215" s="19" t="s">
        <v>15814</v>
      </c>
      <c r="D1215" s="19" t="str">
        <f t="shared" si="18"/>
        <v>61188A</v>
      </c>
      <c r="E1215" s="19" t="s">
        <v>12313</v>
      </c>
      <c r="F1215" s="19" t="s">
        <v>15813</v>
      </c>
      <c r="G1215" s="19" t="s">
        <v>1367</v>
      </c>
      <c r="H1215" s="19" t="s">
        <v>12307</v>
      </c>
      <c r="I1215" s="1">
        <v>40452</v>
      </c>
      <c r="J1215" s="19">
        <v>111</v>
      </c>
      <c r="K1215" s="19" t="s">
        <v>4</v>
      </c>
      <c r="L1215" s="1">
        <v>40422</v>
      </c>
      <c r="M1215" s="19" t="s">
        <v>43</v>
      </c>
      <c r="N1215" s="19" t="s">
        <v>43</v>
      </c>
      <c r="O1215" s="19" t="s">
        <v>12318</v>
      </c>
    </row>
    <row r="1216" spans="1:15">
      <c r="A1216" s="19">
        <v>61189</v>
      </c>
      <c r="B1216" s="19" t="s">
        <v>10651</v>
      </c>
      <c r="C1216" s="19" t="s">
        <v>15812</v>
      </c>
      <c r="D1216" s="19" t="str">
        <f t="shared" si="18"/>
        <v>61189C</v>
      </c>
      <c r="E1216" s="19" t="s">
        <v>12309</v>
      </c>
      <c r="F1216" s="19" t="s">
        <v>10770</v>
      </c>
      <c r="G1216" s="19" t="s">
        <v>612</v>
      </c>
      <c r="H1216" s="19" t="s">
        <v>12307</v>
      </c>
      <c r="I1216" s="1">
        <v>40892</v>
      </c>
      <c r="J1216" s="19">
        <v>20</v>
      </c>
      <c r="K1216" s="19" t="s">
        <v>73</v>
      </c>
      <c r="L1216" s="1">
        <v>40424</v>
      </c>
      <c r="M1216" s="19" t="s">
        <v>13113</v>
      </c>
      <c r="O1216" s="19" t="s">
        <v>12577</v>
      </c>
    </row>
    <row r="1217" spans="1:15">
      <c r="A1217" s="19">
        <v>61190</v>
      </c>
      <c r="B1217" s="19" t="s">
        <v>10651</v>
      </c>
      <c r="C1217" s="19" t="s">
        <v>15811</v>
      </c>
      <c r="D1217" s="19" t="str">
        <f t="shared" si="18"/>
        <v>61190C</v>
      </c>
      <c r="E1217" s="19" t="s">
        <v>12309</v>
      </c>
      <c r="F1217" s="19" t="s">
        <v>10853</v>
      </c>
      <c r="G1217" s="19" t="s">
        <v>612</v>
      </c>
      <c r="H1217" s="19" t="s">
        <v>12307</v>
      </c>
      <c r="I1217" s="1">
        <v>40892</v>
      </c>
      <c r="J1217" s="19">
        <v>20</v>
      </c>
      <c r="K1217" s="19" t="s">
        <v>73</v>
      </c>
      <c r="L1217" s="1">
        <v>40424</v>
      </c>
      <c r="M1217" s="19" t="s">
        <v>13113</v>
      </c>
      <c r="O1217" s="19" t="s">
        <v>12935</v>
      </c>
    </row>
    <row r="1218" spans="1:15">
      <c r="A1218" s="19">
        <v>61191</v>
      </c>
      <c r="B1218" s="19" t="s">
        <v>10651</v>
      </c>
      <c r="C1218" s="19" t="s">
        <v>15810</v>
      </c>
      <c r="D1218" s="19" t="str">
        <f t="shared" ref="D1218:D1281" si="19">CONCATENATE(A1218,B1218)</f>
        <v>61191C</v>
      </c>
      <c r="E1218" s="19" t="s">
        <v>12309</v>
      </c>
      <c r="F1218" s="19" t="s">
        <v>13687</v>
      </c>
      <c r="G1218" s="19" t="s">
        <v>612</v>
      </c>
      <c r="H1218" s="19" t="s">
        <v>12307</v>
      </c>
      <c r="I1218" s="1">
        <v>40892</v>
      </c>
      <c r="J1218" s="19">
        <v>15</v>
      </c>
      <c r="K1218" s="19" t="s">
        <v>73</v>
      </c>
      <c r="L1218" s="1">
        <v>40424</v>
      </c>
      <c r="M1218" s="19" t="s">
        <v>13113</v>
      </c>
      <c r="O1218" s="19" t="s">
        <v>12577</v>
      </c>
    </row>
    <row r="1219" spans="1:15">
      <c r="A1219" s="19">
        <v>61192</v>
      </c>
      <c r="B1219" s="19" t="s">
        <v>10651</v>
      </c>
      <c r="C1219" s="19" t="s">
        <v>15809</v>
      </c>
      <c r="D1219" s="19" t="str">
        <f t="shared" si="19"/>
        <v>61192C</v>
      </c>
      <c r="E1219" s="19" t="s">
        <v>12309</v>
      </c>
      <c r="F1219" s="19" t="s">
        <v>11000</v>
      </c>
      <c r="G1219" s="19" t="s">
        <v>612</v>
      </c>
      <c r="H1219" s="19" t="s">
        <v>12307</v>
      </c>
      <c r="I1219" s="1">
        <v>40892</v>
      </c>
      <c r="J1219" s="19">
        <v>3</v>
      </c>
      <c r="K1219" s="19" t="s">
        <v>73</v>
      </c>
      <c r="L1219" s="1">
        <v>40424</v>
      </c>
      <c r="M1219" s="19" t="s">
        <v>13113</v>
      </c>
      <c r="N1219" s="19" t="s">
        <v>15809</v>
      </c>
      <c r="O1219" s="19" t="s">
        <v>12935</v>
      </c>
    </row>
    <row r="1220" spans="1:15">
      <c r="A1220" s="19">
        <v>61193</v>
      </c>
      <c r="B1220" s="19" t="s">
        <v>10651</v>
      </c>
      <c r="C1220" s="19" t="s">
        <v>15808</v>
      </c>
      <c r="D1220" s="19" t="str">
        <f t="shared" si="19"/>
        <v>61193C</v>
      </c>
      <c r="E1220" s="19" t="s">
        <v>12309</v>
      </c>
      <c r="F1220" s="19" t="s">
        <v>11573</v>
      </c>
      <c r="G1220" s="19" t="s">
        <v>612</v>
      </c>
      <c r="H1220" s="19" t="s">
        <v>12307</v>
      </c>
      <c r="I1220" s="1">
        <v>41075</v>
      </c>
      <c r="J1220" s="19">
        <v>5</v>
      </c>
      <c r="K1220" s="19" t="s">
        <v>73</v>
      </c>
      <c r="L1220" s="1">
        <v>40424</v>
      </c>
      <c r="M1220" s="19" t="s">
        <v>13113</v>
      </c>
      <c r="O1220" s="19" t="s">
        <v>12577</v>
      </c>
    </row>
    <row r="1221" spans="1:15">
      <c r="A1221" s="19">
        <v>61194</v>
      </c>
      <c r="B1221" s="19" t="s">
        <v>10651</v>
      </c>
      <c r="C1221" s="19" t="s">
        <v>15807</v>
      </c>
      <c r="D1221" s="19" t="str">
        <f t="shared" si="19"/>
        <v>61194C</v>
      </c>
      <c r="E1221" s="19" t="s">
        <v>12309</v>
      </c>
      <c r="F1221" s="19" t="s">
        <v>11573</v>
      </c>
      <c r="G1221" s="19" t="s">
        <v>612</v>
      </c>
      <c r="H1221" s="19" t="s">
        <v>12307</v>
      </c>
      <c r="I1221" s="1">
        <v>41075</v>
      </c>
      <c r="J1221" s="19">
        <v>10</v>
      </c>
      <c r="K1221" s="19" t="s">
        <v>73</v>
      </c>
      <c r="L1221" s="1">
        <v>40424</v>
      </c>
      <c r="M1221" s="19" t="s">
        <v>13113</v>
      </c>
      <c r="O1221" s="19" t="s">
        <v>12577</v>
      </c>
    </row>
    <row r="1222" spans="1:15">
      <c r="A1222" s="19">
        <v>61195</v>
      </c>
      <c r="B1222" s="19" t="s">
        <v>10651</v>
      </c>
      <c r="C1222" s="19" t="s">
        <v>15806</v>
      </c>
      <c r="D1222" s="19" t="str">
        <f t="shared" si="19"/>
        <v>61195C</v>
      </c>
      <c r="E1222" s="19" t="s">
        <v>12309</v>
      </c>
      <c r="F1222" s="19" t="s">
        <v>10979</v>
      </c>
      <c r="G1222" s="19" t="s">
        <v>612</v>
      </c>
      <c r="H1222" s="19" t="s">
        <v>12307</v>
      </c>
      <c r="I1222" s="1">
        <v>41075</v>
      </c>
      <c r="J1222" s="19">
        <v>20</v>
      </c>
      <c r="K1222" s="19" t="s">
        <v>73</v>
      </c>
      <c r="L1222" s="1">
        <v>40424</v>
      </c>
      <c r="M1222" s="19" t="s">
        <v>13113</v>
      </c>
      <c r="O1222" s="19" t="s">
        <v>12577</v>
      </c>
    </row>
    <row r="1223" spans="1:15">
      <c r="A1223" s="19">
        <v>61196</v>
      </c>
      <c r="B1223" s="19" t="s">
        <v>11748</v>
      </c>
      <c r="C1223" s="19" t="s">
        <v>70</v>
      </c>
      <c r="D1223" s="19" t="str">
        <f t="shared" si="19"/>
        <v>61196A</v>
      </c>
      <c r="E1223" s="19" t="s">
        <v>12313</v>
      </c>
      <c r="F1223" s="19" t="s">
        <v>10727</v>
      </c>
      <c r="G1223" s="19" t="s">
        <v>612</v>
      </c>
      <c r="H1223" s="19" t="s">
        <v>12307</v>
      </c>
      <c r="I1223" s="1">
        <v>41001</v>
      </c>
      <c r="J1223" s="19">
        <v>2.3519999999999999</v>
      </c>
      <c r="K1223" s="19" t="s">
        <v>73</v>
      </c>
      <c r="L1223" s="1">
        <v>40430</v>
      </c>
      <c r="M1223" s="19" t="s">
        <v>13113</v>
      </c>
      <c r="N1223" s="19" t="s">
        <v>15805</v>
      </c>
      <c r="O1223" s="19" t="s">
        <v>12318</v>
      </c>
    </row>
    <row r="1224" spans="1:15">
      <c r="A1224" s="19">
        <v>61197</v>
      </c>
      <c r="B1224" s="19" t="s">
        <v>11748</v>
      </c>
      <c r="C1224" s="19" t="s">
        <v>64</v>
      </c>
      <c r="D1224" s="19" t="str">
        <f t="shared" si="19"/>
        <v>61197A</v>
      </c>
      <c r="E1224" s="19" t="s">
        <v>12313</v>
      </c>
      <c r="F1224" s="19" t="s">
        <v>10704</v>
      </c>
      <c r="G1224" s="19" t="s">
        <v>612</v>
      </c>
      <c r="H1224" s="19" t="s">
        <v>12307</v>
      </c>
      <c r="I1224" s="1">
        <v>41215</v>
      </c>
      <c r="J1224" s="19">
        <v>4.12</v>
      </c>
      <c r="K1224" s="19" t="s">
        <v>73</v>
      </c>
      <c r="L1224" s="1">
        <v>40430</v>
      </c>
      <c r="M1224" s="19" t="s">
        <v>13113</v>
      </c>
      <c r="N1224" s="19" t="s">
        <v>15805</v>
      </c>
      <c r="O1224" s="19" t="s">
        <v>12318</v>
      </c>
    </row>
    <row r="1225" spans="1:15">
      <c r="A1225" s="19">
        <v>61198</v>
      </c>
      <c r="B1225" s="19" t="s">
        <v>11748</v>
      </c>
      <c r="C1225" s="19" t="s">
        <v>9602</v>
      </c>
      <c r="D1225" s="19" t="str">
        <f t="shared" si="19"/>
        <v>61198A</v>
      </c>
      <c r="E1225" s="19" t="s">
        <v>12313</v>
      </c>
      <c r="F1225" s="19" t="s">
        <v>10981</v>
      </c>
      <c r="G1225" s="19" t="s">
        <v>612</v>
      </c>
      <c r="H1225" s="19" t="s">
        <v>12307</v>
      </c>
      <c r="I1225" s="1">
        <v>42174</v>
      </c>
      <c r="J1225" s="19">
        <v>60</v>
      </c>
      <c r="K1225" s="19" t="s">
        <v>73</v>
      </c>
      <c r="L1225" s="1">
        <v>40435</v>
      </c>
      <c r="M1225" s="19" t="s">
        <v>4670</v>
      </c>
      <c r="N1225" s="19" t="s">
        <v>15804</v>
      </c>
      <c r="O1225" s="19" t="s">
        <v>12318</v>
      </c>
    </row>
    <row r="1226" spans="1:15">
      <c r="A1226" s="19">
        <v>61199</v>
      </c>
      <c r="B1226" s="19" t="s">
        <v>11748</v>
      </c>
      <c r="C1226" s="19" t="s">
        <v>15803</v>
      </c>
      <c r="D1226" s="19" t="str">
        <f t="shared" si="19"/>
        <v>61199A</v>
      </c>
      <c r="E1226" s="19" t="s">
        <v>12313</v>
      </c>
      <c r="F1226" s="19" t="s">
        <v>558</v>
      </c>
      <c r="G1226" s="19" t="s">
        <v>1367</v>
      </c>
      <c r="H1226" s="19" t="s">
        <v>12307</v>
      </c>
      <c r="I1226" s="1">
        <v>40452</v>
      </c>
      <c r="J1226" s="19">
        <v>200</v>
      </c>
      <c r="K1226" s="19" t="s">
        <v>4</v>
      </c>
      <c r="L1226" s="1">
        <v>40422</v>
      </c>
      <c r="M1226" s="19" t="s">
        <v>43</v>
      </c>
      <c r="N1226" s="19" t="s">
        <v>15802</v>
      </c>
      <c r="O1226" s="19" t="s">
        <v>12318</v>
      </c>
    </row>
    <row r="1227" spans="1:15">
      <c r="A1227" s="19">
        <v>61200</v>
      </c>
      <c r="B1227" s="19" t="s">
        <v>11748</v>
      </c>
      <c r="C1227" s="19" t="s">
        <v>5759</v>
      </c>
      <c r="D1227" s="19" t="str">
        <f t="shared" si="19"/>
        <v>61200A</v>
      </c>
      <c r="E1227" s="19" t="s">
        <v>12313</v>
      </c>
      <c r="F1227" s="19" t="s">
        <v>10958</v>
      </c>
      <c r="G1227" s="19" t="s">
        <v>719</v>
      </c>
      <c r="H1227" s="19" t="s">
        <v>12307</v>
      </c>
      <c r="I1227" s="1">
        <v>40703</v>
      </c>
      <c r="J1227" s="19">
        <v>201.3</v>
      </c>
      <c r="K1227" s="19" t="s">
        <v>4</v>
      </c>
      <c r="L1227" s="1">
        <v>40435</v>
      </c>
      <c r="M1227" s="19" t="s">
        <v>12586</v>
      </c>
      <c r="N1227" s="19" t="s">
        <v>15801</v>
      </c>
      <c r="O1227" s="19" t="s">
        <v>12318</v>
      </c>
    </row>
    <row r="1228" spans="1:15">
      <c r="A1228" s="19">
        <v>61201</v>
      </c>
      <c r="B1228" s="19" t="s">
        <v>11748</v>
      </c>
      <c r="C1228" s="19" t="s">
        <v>15800</v>
      </c>
      <c r="D1228" s="19" t="str">
        <f t="shared" si="19"/>
        <v>61201A</v>
      </c>
      <c r="E1228" s="19" t="s">
        <v>12313</v>
      </c>
      <c r="F1228" s="19" t="s">
        <v>15798</v>
      </c>
      <c r="G1228" s="19" t="s">
        <v>1382</v>
      </c>
      <c r="H1228" s="19" t="s">
        <v>12307</v>
      </c>
      <c r="I1228" s="1">
        <v>40476</v>
      </c>
      <c r="J1228" s="19">
        <v>50</v>
      </c>
      <c r="K1228" s="19" t="s">
        <v>4</v>
      </c>
      <c r="L1228" s="1">
        <v>40435</v>
      </c>
      <c r="M1228" s="19" t="s">
        <v>12586</v>
      </c>
      <c r="N1228" s="19" t="s">
        <v>15799</v>
      </c>
      <c r="O1228" s="19" t="s">
        <v>12318</v>
      </c>
    </row>
    <row r="1229" spans="1:15">
      <c r="A1229" s="19">
        <v>61202</v>
      </c>
      <c r="B1229" s="19" t="s">
        <v>11748</v>
      </c>
      <c r="C1229" s="19" t="s">
        <v>5754</v>
      </c>
      <c r="D1229" s="19" t="str">
        <f t="shared" si="19"/>
        <v>61202A</v>
      </c>
      <c r="E1229" s="19" t="s">
        <v>12313</v>
      </c>
      <c r="F1229" s="19" t="s">
        <v>15798</v>
      </c>
      <c r="G1229" s="19" t="s">
        <v>1382</v>
      </c>
      <c r="H1229" s="19" t="s">
        <v>12307</v>
      </c>
      <c r="I1229" s="1">
        <v>40618</v>
      </c>
      <c r="J1229" s="19">
        <v>151.19999999999999</v>
      </c>
      <c r="K1229" s="19" t="s">
        <v>4</v>
      </c>
      <c r="L1229" s="1">
        <v>40435</v>
      </c>
      <c r="M1229" s="19" t="s">
        <v>12586</v>
      </c>
      <c r="N1229" s="19" t="s">
        <v>15797</v>
      </c>
      <c r="O1229" s="19" t="s">
        <v>12318</v>
      </c>
    </row>
    <row r="1230" spans="1:15">
      <c r="A1230" s="19">
        <v>61203</v>
      </c>
      <c r="B1230" s="19" t="s">
        <v>10651</v>
      </c>
      <c r="C1230" s="19" t="s">
        <v>15796</v>
      </c>
      <c r="D1230" s="19" t="str">
        <f t="shared" si="19"/>
        <v>61203C</v>
      </c>
      <c r="E1230" s="19" t="s">
        <v>12309</v>
      </c>
      <c r="F1230" s="19" t="s">
        <v>15795</v>
      </c>
      <c r="G1230" s="19" t="s">
        <v>612</v>
      </c>
      <c r="H1230" s="19" t="s">
        <v>12307</v>
      </c>
      <c r="I1230" s="1">
        <v>41851</v>
      </c>
      <c r="J1230" s="19">
        <v>15</v>
      </c>
      <c r="K1230" s="19" t="s">
        <v>13196</v>
      </c>
      <c r="L1230" s="1">
        <v>40896</v>
      </c>
      <c r="M1230" s="19" t="s">
        <v>13113</v>
      </c>
      <c r="N1230" s="19" t="s">
        <v>15794</v>
      </c>
      <c r="O1230" s="19" t="s">
        <v>12935</v>
      </c>
    </row>
    <row r="1231" spans="1:15">
      <c r="A1231" s="19">
        <v>61204</v>
      </c>
      <c r="B1231" s="19" t="s">
        <v>11748</v>
      </c>
      <c r="C1231" s="19" t="s">
        <v>15793</v>
      </c>
      <c r="D1231" s="19" t="str">
        <f t="shared" si="19"/>
        <v>61204A</v>
      </c>
      <c r="E1231" s="19" t="s">
        <v>12313</v>
      </c>
      <c r="F1231" s="19" t="s">
        <v>15137</v>
      </c>
      <c r="G1231" s="19" t="s">
        <v>719</v>
      </c>
      <c r="H1231" s="19" t="s">
        <v>12307</v>
      </c>
      <c r="I1231" s="1">
        <v>31898</v>
      </c>
      <c r="J1231" s="19">
        <v>30</v>
      </c>
      <c r="K1231" s="19" t="s">
        <v>0</v>
      </c>
      <c r="L1231" s="1">
        <v>40501</v>
      </c>
      <c r="M1231" s="19" t="s">
        <v>15793</v>
      </c>
      <c r="N1231" s="19" t="s">
        <v>15793</v>
      </c>
      <c r="O1231" s="19" t="s">
        <v>12318</v>
      </c>
    </row>
    <row r="1232" spans="1:15">
      <c r="A1232" s="19">
        <v>61205</v>
      </c>
      <c r="B1232" s="19" t="s">
        <v>11748</v>
      </c>
      <c r="C1232" s="19" t="s">
        <v>15792</v>
      </c>
      <c r="D1232" s="19" t="str">
        <f t="shared" si="19"/>
        <v>61205A</v>
      </c>
      <c r="E1232" s="19" t="s">
        <v>12313</v>
      </c>
      <c r="F1232" s="19" t="s">
        <v>10854</v>
      </c>
      <c r="G1232" s="19" t="s">
        <v>612</v>
      </c>
      <c r="H1232" s="19" t="s">
        <v>12307</v>
      </c>
      <c r="I1232" s="1">
        <v>41464</v>
      </c>
      <c r="J1232" s="19">
        <v>1.6</v>
      </c>
      <c r="K1232" s="19" t="s">
        <v>46</v>
      </c>
      <c r="L1232" s="1">
        <v>40430</v>
      </c>
      <c r="M1232" s="19" t="s">
        <v>15790</v>
      </c>
      <c r="N1232" s="19" t="s">
        <v>4661</v>
      </c>
      <c r="O1232" s="19" t="s">
        <v>12318</v>
      </c>
    </row>
    <row r="1233" spans="1:15">
      <c r="A1233" s="19">
        <v>61206</v>
      </c>
      <c r="B1233" s="19" t="s">
        <v>11748</v>
      </c>
      <c r="C1233" s="19" t="s">
        <v>15791</v>
      </c>
      <c r="D1233" s="19" t="str">
        <f t="shared" si="19"/>
        <v>61206A</v>
      </c>
      <c r="E1233" s="19" t="s">
        <v>12313</v>
      </c>
      <c r="F1233" s="19" t="s">
        <v>11466</v>
      </c>
      <c r="G1233" s="19" t="s">
        <v>612</v>
      </c>
      <c r="H1233" s="19" t="s">
        <v>12307</v>
      </c>
      <c r="I1233" s="1">
        <v>39841</v>
      </c>
      <c r="J1233" s="19">
        <v>3.5550000000000002</v>
      </c>
      <c r="K1233" s="19" t="s">
        <v>46</v>
      </c>
      <c r="L1233" s="1">
        <v>41341</v>
      </c>
      <c r="M1233" s="19" t="s">
        <v>15790</v>
      </c>
      <c r="N1233" s="19" t="s">
        <v>15789</v>
      </c>
      <c r="O1233" s="19" t="s">
        <v>12331</v>
      </c>
    </row>
    <row r="1234" spans="1:15">
      <c r="A1234" s="19">
        <v>61207</v>
      </c>
      <c r="B1234" s="19" t="s">
        <v>10651</v>
      </c>
      <c r="C1234" s="19" t="s">
        <v>15788</v>
      </c>
      <c r="D1234" s="19" t="str">
        <f t="shared" si="19"/>
        <v>61207C</v>
      </c>
      <c r="E1234" s="19" t="s">
        <v>12309</v>
      </c>
      <c r="F1234" s="19" t="s">
        <v>13374</v>
      </c>
      <c r="G1234" s="19" t="s">
        <v>612</v>
      </c>
      <c r="H1234" s="19" t="s">
        <v>12307</v>
      </c>
      <c r="I1234" s="1">
        <v>41639</v>
      </c>
      <c r="J1234" s="19">
        <v>20</v>
      </c>
      <c r="K1234" s="19" t="s">
        <v>73</v>
      </c>
      <c r="L1234" s="1">
        <v>40436</v>
      </c>
      <c r="M1234" s="19" t="s">
        <v>13113</v>
      </c>
      <c r="N1234" s="19" t="s">
        <v>15294</v>
      </c>
      <c r="O1234" s="19" t="s">
        <v>12935</v>
      </c>
    </row>
    <row r="1235" spans="1:15">
      <c r="A1235" s="19">
        <v>61208</v>
      </c>
      <c r="B1235" s="19" t="s">
        <v>10651</v>
      </c>
      <c r="C1235" s="19" t="s">
        <v>15787</v>
      </c>
      <c r="D1235" s="19" t="str">
        <f t="shared" si="19"/>
        <v>61208C</v>
      </c>
      <c r="E1235" s="19" t="s">
        <v>12309</v>
      </c>
      <c r="F1235" s="19" t="s">
        <v>10686</v>
      </c>
      <c r="G1235" s="19" t="s">
        <v>612</v>
      </c>
      <c r="H1235" s="19" t="s">
        <v>12307</v>
      </c>
      <c r="I1235" s="1">
        <v>41639</v>
      </c>
      <c r="J1235" s="19">
        <v>20</v>
      </c>
      <c r="K1235" s="19" t="s">
        <v>73</v>
      </c>
      <c r="L1235" s="1">
        <v>40436</v>
      </c>
      <c r="M1235" s="19" t="s">
        <v>13113</v>
      </c>
      <c r="N1235" s="19" t="s">
        <v>15294</v>
      </c>
      <c r="O1235" s="19" t="s">
        <v>12935</v>
      </c>
    </row>
    <row r="1236" spans="1:15">
      <c r="A1236" s="19">
        <v>61209</v>
      </c>
      <c r="B1236" s="19" t="s">
        <v>10651</v>
      </c>
      <c r="C1236" s="19" t="s">
        <v>15786</v>
      </c>
      <c r="D1236" s="19" t="str">
        <f t="shared" si="19"/>
        <v>61209C</v>
      </c>
      <c r="E1236" s="19" t="s">
        <v>12309</v>
      </c>
      <c r="F1236" s="19" t="s">
        <v>10684</v>
      </c>
      <c r="G1236" s="19" t="s">
        <v>612</v>
      </c>
      <c r="H1236" s="19" t="s">
        <v>12307</v>
      </c>
      <c r="I1236" s="1">
        <v>41639</v>
      </c>
      <c r="J1236" s="19">
        <v>120</v>
      </c>
      <c r="K1236" s="19" t="s">
        <v>4</v>
      </c>
      <c r="L1236" s="1">
        <v>40801</v>
      </c>
      <c r="M1236" s="19" t="s">
        <v>13113</v>
      </c>
      <c r="N1236" s="19" t="s">
        <v>15785</v>
      </c>
      <c r="O1236" s="19" t="s">
        <v>12935</v>
      </c>
    </row>
    <row r="1237" spans="1:15">
      <c r="A1237" s="19">
        <v>61210</v>
      </c>
      <c r="B1237" s="19" t="s">
        <v>10651</v>
      </c>
      <c r="C1237" s="19" t="s">
        <v>15784</v>
      </c>
      <c r="D1237" s="19" t="str">
        <f t="shared" si="19"/>
        <v>61210C</v>
      </c>
      <c r="E1237" s="19" t="s">
        <v>12309</v>
      </c>
      <c r="F1237" s="19" t="s">
        <v>13006</v>
      </c>
      <c r="G1237" s="19" t="s">
        <v>612</v>
      </c>
      <c r="H1237" s="19" t="s">
        <v>12307</v>
      </c>
      <c r="I1237" s="1">
        <v>41365</v>
      </c>
      <c r="J1237" s="19">
        <v>8.3000000000000007</v>
      </c>
      <c r="K1237" s="19" t="s">
        <v>73</v>
      </c>
      <c r="L1237" s="1">
        <v>40802</v>
      </c>
      <c r="M1237" s="19" t="s">
        <v>13113</v>
      </c>
      <c r="N1237" s="19" t="s">
        <v>15783</v>
      </c>
      <c r="O1237" s="19" t="s">
        <v>12577</v>
      </c>
    </row>
    <row r="1238" spans="1:15">
      <c r="A1238" s="19">
        <v>61211</v>
      </c>
      <c r="B1238" s="19" t="s">
        <v>11748</v>
      </c>
      <c r="C1238" s="19" t="s">
        <v>9650</v>
      </c>
      <c r="D1238" s="19" t="str">
        <f t="shared" si="19"/>
        <v>61211A</v>
      </c>
      <c r="E1238" s="19" t="s">
        <v>12313</v>
      </c>
      <c r="F1238" s="19" t="s">
        <v>10784</v>
      </c>
      <c r="G1238" s="19" t="s">
        <v>612</v>
      </c>
      <c r="H1238" s="19" t="s">
        <v>12307</v>
      </c>
      <c r="I1238" s="1">
        <v>41317</v>
      </c>
      <c r="J1238" s="19">
        <v>26</v>
      </c>
      <c r="K1238" s="19" t="s">
        <v>73</v>
      </c>
      <c r="L1238" s="1">
        <v>40437</v>
      </c>
      <c r="M1238" s="19" t="s">
        <v>4698</v>
      </c>
      <c r="N1238" s="19" t="s">
        <v>3356</v>
      </c>
      <c r="O1238" s="19" t="s">
        <v>12318</v>
      </c>
    </row>
    <row r="1239" spans="1:15">
      <c r="A1239" s="19">
        <v>61212</v>
      </c>
      <c r="B1239" s="19" t="s">
        <v>10651</v>
      </c>
      <c r="C1239" s="19" t="s">
        <v>15782</v>
      </c>
      <c r="D1239" s="19" t="str">
        <f t="shared" si="19"/>
        <v>61212C</v>
      </c>
      <c r="E1239" s="19" t="s">
        <v>12309</v>
      </c>
      <c r="F1239" s="19" t="s">
        <v>10784</v>
      </c>
      <c r="G1239" s="19" t="s">
        <v>612</v>
      </c>
      <c r="H1239" s="19" t="s">
        <v>12307</v>
      </c>
      <c r="I1239" s="1">
        <v>41275</v>
      </c>
      <c r="J1239" s="19">
        <v>15</v>
      </c>
      <c r="K1239" s="19" t="s">
        <v>73</v>
      </c>
      <c r="L1239" s="1">
        <v>40437</v>
      </c>
      <c r="M1239" s="19" t="s">
        <v>13113</v>
      </c>
      <c r="N1239" s="19" t="s">
        <v>15782</v>
      </c>
      <c r="O1239" s="19" t="s">
        <v>12935</v>
      </c>
    </row>
    <row r="1240" spans="1:15">
      <c r="A1240" s="19">
        <v>61213</v>
      </c>
      <c r="B1240" s="19" t="s">
        <v>10651</v>
      </c>
      <c r="C1240" s="19" t="s">
        <v>15781</v>
      </c>
      <c r="D1240" s="19" t="str">
        <f t="shared" si="19"/>
        <v>61213C</v>
      </c>
      <c r="E1240" s="19" t="s">
        <v>12309</v>
      </c>
      <c r="F1240" s="19" t="s">
        <v>15779</v>
      </c>
      <c r="G1240" s="19" t="s">
        <v>675</v>
      </c>
      <c r="H1240" s="19" t="s">
        <v>12307</v>
      </c>
      <c r="I1240" s="1">
        <v>41244</v>
      </c>
      <c r="J1240" s="19">
        <v>99</v>
      </c>
      <c r="K1240" s="19" t="s">
        <v>73</v>
      </c>
      <c r="L1240" s="1">
        <v>40437</v>
      </c>
      <c r="M1240" s="19" t="s">
        <v>13113</v>
      </c>
      <c r="N1240" s="19" t="s">
        <v>15781</v>
      </c>
      <c r="O1240" s="19" t="s">
        <v>12935</v>
      </c>
    </row>
    <row r="1241" spans="1:15">
      <c r="A1241" s="19">
        <v>61214</v>
      </c>
      <c r="B1241" s="19" t="s">
        <v>10651</v>
      </c>
      <c r="C1241" s="19" t="s">
        <v>15780</v>
      </c>
      <c r="D1241" s="19" t="str">
        <f t="shared" si="19"/>
        <v>61214C</v>
      </c>
      <c r="E1241" s="19" t="s">
        <v>12309</v>
      </c>
      <c r="F1241" s="19" t="s">
        <v>15779</v>
      </c>
      <c r="G1241" s="19" t="s">
        <v>675</v>
      </c>
      <c r="H1241" s="19" t="s">
        <v>12307</v>
      </c>
      <c r="I1241" s="1">
        <v>41426</v>
      </c>
      <c r="J1241" s="19">
        <v>99</v>
      </c>
      <c r="K1241" s="19" t="s">
        <v>73</v>
      </c>
      <c r="L1241" s="1">
        <v>40437</v>
      </c>
      <c r="M1241" s="19" t="s">
        <v>13113</v>
      </c>
      <c r="N1241" s="19" t="s">
        <v>15780</v>
      </c>
      <c r="O1241" s="19" t="s">
        <v>12935</v>
      </c>
    </row>
    <row r="1242" spans="1:15">
      <c r="A1242" s="19">
        <v>61215</v>
      </c>
      <c r="B1242" s="19" t="s">
        <v>10651</v>
      </c>
      <c r="C1242" s="19" t="s">
        <v>15778</v>
      </c>
      <c r="D1242" s="19" t="str">
        <f t="shared" si="19"/>
        <v>61215C</v>
      </c>
      <c r="E1242" s="19" t="s">
        <v>12309</v>
      </c>
      <c r="F1242" s="19" t="s">
        <v>15779</v>
      </c>
      <c r="G1242" s="19" t="s">
        <v>675</v>
      </c>
      <c r="H1242" s="19" t="s">
        <v>12307</v>
      </c>
      <c r="I1242" s="1">
        <v>41426</v>
      </c>
      <c r="J1242" s="19">
        <v>40</v>
      </c>
      <c r="K1242" s="19" t="s">
        <v>73</v>
      </c>
      <c r="L1242" s="1">
        <v>40437</v>
      </c>
      <c r="M1242" s="19" t="s">
        <v>13113</v>
      </c>
      <c r="N1242" s="19" t="s">
        <v>15778</v>
      </c>
      <c r="O1242" s="19" t="s">
        <v>12935</v>
      </c>
    </row>
    <row r="1243" spans="1:15">
      <c r="A1243" s="19">
        <v>61216</v>
      </c>
      <c r="B1243" s="19" t="s">
        <v>10651</v>
      </c>
      <c r="C1243" s="19" t="s">
        <v>15776</v>
      </c>
      <c r="D1243" s="19" t="str">
        <f t="shared" si="19"/>
        <v>61216C</v>
      </c>
      <c r="E1243" s="19" t="s">
        <v>12309</v>
      </c>
      <c r="F1243" s="19" t="s">
        <v>15777</v>
      </c>
      <c r="G1243" s="19" t="s">
        <v>612</v>
      </c>
      <c r="H1243" s="19" t="s">
        <v>12307</v>
      </c>
      <c r="I1243" s="1">
        <v>41122</v>
      </c>
      <c r="J1243" s="19">
        <v>49.5</v>
      </c>
      <c r="K1243" s="19" t="s">
        <v>73</v>
      </c>
      <c r="L1243" s="1">
        <v>40437</v>
      </c>
      <c r="M1243" s="19" t="s">
        <v>13113</v>
      </c>
      <c r="N1243" s="19" t="s">
        <v>15776</v>
      </c>
      <c r="O1243" s="19" t="s">
        <v>12935</v>
      </c>
    </row>
    <row r="1244" spans="1:15">
      <c r="A1244" s="19">
        <v>61217</v>
      </c>
      <c r="B1244" s="19" t="s">
        <v>10651</v>
      </c>
      <c r="C1244" s="19" t="s">
        <v>15775</v>
      </c>
      <c r="D1244" s="19" t="str">
        <f t="shared" si="19"/>
        <v>61217C</v>
      </c>
      <c r="E1244" s="19" t="s">
        <v>12309</v>
      </c>
      <c r="F1244" s="19" t="s">
        <v>11016</v>
      </c>
      <c r="G1244" s="19" t="s">
        <v>612</v>
      </c>
      <c r="H1244" s="19" t="s">
        <v>12307</v>
      </c>
      <c r="I1244" s="1">
        <v>41122</v>
      </c>
      <c r="J1244" s="19">
        <v>200</v>
      </c>
      <c r="K1244" s="19" t="s">
        <v>73</v>
      </c>
      <c r="L1244" s="1">
        <v>40437</v>
      </c>
      <c r="M1244" s="19" t="s">
        <v>13113</v>
      </c>
      <c r="N1244" s="19" t="s">
        <v>15775</v>
      </c>
      <c r="O1244" s="19" t="s">
        <v>12935</v>
      </c>
    </row>
    <row r="1245" spans="1:15">
      <c r="A1245" s="19">
        <v>61218</v>
      </c>
      <c r="B1245" s="19" t="s">
        <v>10651</v>
      </c>
      <c r="C1245" s="19" t="s">
        <v>15774</v>
      </c>
      <c r="D1245" s="19" t="str">
        <f t="shared" si="19"/>
        <v>61218C</v>
      </c>
      <c r="E1245" s="19" t="s">
        <v>12309</v>
      </c>
      <c r="F1245" s="19" t="s">
        <v>10944</v>
      </c>
      <c r="G1245" s="19" t="s">
        <v>612</v>
      </c>
      <c r="H1245" s="19" t="s">
        <v>12307</v>
      </c>
      <c r="I1245" s="1">
        <v>41122</v>
      </c>
      <c r="J1245" s="19">
        <v>20</v>
      </c>
      <c r="K1245" s="19" t="s">
        <v>73</v>
      </c>
      <c r="L1245" s="1">
        <v>40437</v>
      </c>
      <c r="M1245" s="19" t="s">
        <v>13113</v>
      </c>
      <c r="N1245" s="19" t="s">
        <v>15774</v>
      </c>
      <c r="O1245" s="19" t="s">
        <v>12935</v>
      </c>
    </row>
    <row r="1246" spans="1:15">
      <c r="A1246" s="19">
        <v>61219</v>
      </c>
      <c r="B1246" s="19" t="s">
        <v>10651</v>
      </c>
      <c r="C1246" s="19" t="s">
        <v>15773</v>
      </c>
      <c r="D1246" s="19" t="str">
        <f t="shared" si="19"/>
        <v>61219C</v>
      </c>
      <c r="E1246" s="19" t="s">
        <v>12309</v>
      </c>
      <c r="F1246" s="19" t="s">
        <v>10944</v>
      </c>
      <c r="G1246" s="19" t="s">
        <v>612</v>
      </c>
      <c r="H1246" s="19" t="s">
        <v>12307</v>
      </c>
      <c r="I1246" s="1">
        <v>41122</v>
      </c>
      <c r="J1246" s="19">
        <v>200</v>
      </c>
      <c r="K1246" s="19" t="s">
        <v>73</v>
      </c>
      <c r="L1246" s="1">
        <v>40437</v>
      </c>
      <c r="M1246" s="19" t="s">
        <v>13113</v>
      </c>
      <c r="N1246" s="19" t="s">
        <v>15773</v>
      </c>
      <c r="O1246" s="19" t="s">
        <v>12935</v>
      </c>
    </row>
    <row r="1247" spans="1:15">
      <c r="A1247" s="19">
        <v>61220</v>
      </c>
      <c r="B1247" s="19" t="s">
        <v>10651</v>
      </c>
      <c r="C1247" s="19" t="s">
        <v>15772</v>
      </c>
      <c r="D1247" s="19" t="str">
        <f t="shared" si="19"/>
        <v>61220C</v>
      </c>
      <c r="E1247" s="19" t="s">
        <v>12309</v>
      </c>
      <c r="F1247" s="19" t="s">
        <v>12580</v>
      </c>
      <c r="G1247" s="19" t="s">
        <v>612</v>
      </c>
      <c r="H1247" s="19" t="s">
        <v>12307</v>
      </c>
      <c r="J1247" s="19">
        <v>20</v>
      </c>
      <c r="K1247" s="19" t="s">
        <v>73</v>
      </c>
      <c r="L1247" s="1">
        <v>40437</v>
      </c>
      <c r="M1247" s="19" t="s">
        <v>13113</v>
      </c>
      <c r="N1247" s="19" t="s">
        <v>14498</v>
      </c>
      <c r="O1247" s="19" t="s">
        <v>12935</v>
      </c>
    </row>
    <row r="1248" spans="1:15">
      <c r="A1248" s="19">
        <v>61221</v>
      </c>
      <c r="B1248" s="19" t="s">
        <v>11748</v>
      </c>
      <c r="C1248" s="19" t="s">
        <v>5741</v>
      </c>
      <c r="D1248" s="19" t="str">
        <f t="shared" si="19"/>
        <v>61221A</v>
      </c>
      <c r="E1248" s="19" t="s">
        <v>12313</v>
      </c>
      <c r="F1248" s="19" t="s">
        <v>15771</v>
      </c>
      <c r="G1248" s="19" t="s">
        <v>580</v>
      </c>
      <c r="H1248" s="19" t="s">
        <v>12307</v>
      </c>
      <c r="I1248" s="1">
        <v>40909</v>
      </c>
      <c r="J1248" s="19">
        <v>4.5</v>
      </c>
      <c r="K1248" s="19" t="s">
        <v>46</v>
      </c>
      <c r="L1248" s="1">
        <v>40441</v>
      </c>
      <c r="M1248" s="19" t="s">
        <v>15770</v>
      </c>
      <c r="N1248" s="19" t="s">
        <v>15770</v>
      </c>
      <c r="O1248" s="19" t="s">
        <v>12318</v>
      </c>
    </row>
    <row r="1249" spans="1:15">
      <c r="A1249" s="19">
        <v>61222</v>
      </c>
      <c r="B1249" s="19" t="s">
        <v>11748</v>
      </c>
      <c r="C1249" s="19" t="s">
        <v>104</v>
      </c>
      <c r="D1249" s="19" t="str">
        <f t="shared" si="19"/>
        <v>61222A</v>
      </c>
      <c r="E1249" s="19" t="s">
        <v>12313</v>
      </c>
      <c r="F1249" s="19" t="s">
        <v>10767</v>
      </c>
      <c r="G1249" s="19" t="s">
        <v>612</v>
      </c>
      <c r="H1249" s="19" t="s">
        <v>12307</v>
      </c>
      <c r="I1249" s="1">
        <v>42347</v>
      </c>
      <c r="J1249" s="19">
        <v>1.5</v>
      </c>
      <c r="K1249" s="19" t="s">
        <v>73</v>
      </c>
      <c r="L1249" s="1">
        <v>40441</v>
      </c>
      <c r="M1249" s="19" t="s">
        <v>13113</v>
      </c>
      <c r="N1249" s="19" t="s">
        <v>15769</v>
      </c>
      <c r="O1249" s="19" t="s">
        <v>12318</v>
      </c>
    </row>
    <row r="1250" spans="1:15">
      <c r="A1250" s="19">
        <v>61223</v>
      </c>
      <c r="B1250" s="19" t="s">
        <v>10651</v>
      </c>
      <c r="C1250" s="19" t="s">
        <v>15768</v>
      </c>
      <c r="D1250" s="19" t="str">
        <f t="shared" si="19"/>
        <v>61223C</v>
      </c>
      <c r="E1250" s="19" t="s">
        <v>12309</v>
      </c>
      <c r="F1250" s="19" t="s">
        <v>13998</v>
      </c>
      <c r="G1250" s="19" t="s">
        <v>612</v>
      </c>
      <c r="H1250" s="19" t="s">
        <v>12307</v>
      </c>
      <c r="I1250" s="1">
        <v>40909</v>
      </c>
      <c r="J1250" s="19">
        <v>2</v>
      </c>
      <c r="K1250" s="19" t="s">
        <v>73</v>
      </c>
      <c r="L1250" s="1">
        <v>40441</v>
      </c>
      <c r="M1250" s="19" t="s">
        <v>13113</v>
      </c>
      <c r="N1250" s="19" t="s">
        <v>15767</v>
      </c>
      <c r="O1250" s="19" t="s">
        <v>12577</v>
      </c>
    </row>
    <row r="1251" spans="1:15">
      <c r="A1251" s="19">
        <v>61224</v>
      </c>
      <c r="B1251" s="19" t="s">
        <v>10651</v>
      </c>
      <c r="C1251" s="19" t="s">
        <v>15766</v>
      </c>
      <c r="D1251" s="19" t="str">
        <f t="shared" si="19"/>
        <v>61224C</v>
      </c>
      <c r="E1251" s="19" t="s">
        <v>12309</v>
      </c>
      <c r="F1251" s="19" t="s">
        <v>10989</v>
      </c>
      <c r="G1251" s="19" t="s">
        <v>612</v>
      </c>
      <c r="H1251" s="19" t="s">
        <v>12307</v>
      </c>
      <c r="I1251" s="1">
        <v>40544</v>
      </c>
      <c r="J1251" s="19">
        <v>2</v>
      </c>
      <c r="K1251" s="19" t="s">
        <v>73</v>
      </c>
      <c r="L1251" s="1">
        <v>40441</v>
      </c>
      <c r="M1251" s="19" t="s">
        <v>13113</v>
      </c>
      <c r="N1251" s="19" t="s">
        <v>15765</v>
      </c>
      <c r="O1251" s="19" t="s">
        <v>12935</v>
      </c>
    </row>
    <row r="1252" spans="1:15">
      <c r="A1252" s="19">
        <v>61225</v>
      </c>
      <c r="B1252" s="19" t="s">
        <v>10651</v>
      </c>
      <c r="C1252" s="19" t="s">
        <v>15764</v>
      </c>
      <c r="D1252" s="19" t="str">
        <f t="shared" si="19"/>
        <v>61225C</v>
      </c>
      <c r="E1252" s="19" t="s">
        <v>12309</v>
      </c>
      <c r="F1252" s="19" t="s">
        <v>14655</v>
      </c>
      <c r="G1252" s="19" t="s">
        <v>612</v>
      </c>
      <c r="H1252" s="19" t="s">
        <v>12307</v>
      </c>
      <c r="I1252" s="1">
        <v>41365</v>
      </c>
      <c r="J1252" s="19">
        <v>20</v>
      </c>
      <c r="K1252" s="19" t="s">
        <v>73</v>
      </c>
      <c r="L1252" s="1">
        <v>40442</v>
      </c>
      <c r="M1252" s="19" t="s">
        <v>13113</v>
      </c>
      <c r="N1252" s="19" t="s">
        <v>15513</v>
      </c>
      <c r="O1252" s="19" t="s">
        <v>12577</v>
      </c>
    </row>
    <row r="1253" spans="1:15">
      <c r="A1253" s="19">
        <v>61226</v>
      </c>
      <c r="B1253" s="19" t="s">
        <v>10651</v>
      </c>
      <c r="C1253" s="19" t="s">
        <v>15763</v>
      </c>
      <c r="D1253" s="19" t="str">
        <f t="shared" si="19"/>
        <v>61226C</v>
      </c>
      <c r="E1253" s="19" t="s">
        <v>12309</v>
      </c>
      <c r="F1253" s="19" t="s">
        <v>10684</v>
      </c>
      <c r="G1253" s="19" t="s">
        <v>612</v>
      </c>
      <c r="H1253" s="19" t="s">
        <v>12307</v>
      </c>
      <c r="I1253" s="1">
        <v>41061</v>
      </c>
      <c r="J1253" s="19">
        <v>20</v>
      </c>
      <c r="K1253" s="19" t="s">
        <v>73</v>
      </c>
      <c r="L1253" s="1">
        <v>40443</v>
      </c>
      <c r="M1253" s="19" t="s">
        <v>13113</v>
      </c>
      <c r="N1253" s="19" t="s">
        <v>15763</v>
      </c>
      <c r="O1253" s="19" t="s">
        <v>12935</v>
      </c>
    </row>
    <row r="1254" spans="1:15">
      <c r="A1254" s="19">
        <v>61227</v>
      </c>
      <c r="B1254" s="19" t="s">
        <v>10651</v>
      </c>
      <c r="C1254" s="19" t="s">
        <v>15762</v>
      </c>
      <c r="D1254" s="19" t="str">
        <f t="shared" si="19"/>
        <v>61227C</v>
      </c>
      <c r="E1254" s="19" t="s">
        <v>12309</v>
      </c>
      <c r="F1254" s="19" t="s">
        <v>10698</v>
      </c>
      <c r="G1254" s="19" t="s">
        <v>612</v>
      </c>
      <c r="H1254" s="19" t="s">
        <v>12307</v>
      </c>
      <c r="I1254" s="1">
        <v>40878</v>
      </c>
      <c r="J1254" s="19">
        <v>15</v>
      </c>
      <c r="K1254" s="19" t="s">
        <v>73</v>
      </c>
      <c r="L1254" s="1">
        <v>40444</v>
      </c>
      <c r="M1254" s="19" t="s">
        <v>13113</v>
      </c>
      <c r="N1254" s="19" t="s">
        <v>15123</v>
      </c>
      <c r="O1254" s="19" t="s">
        <v>12935</v>
      </c>
    </row>
    <row r="1255" spans="1:15">
      <c r="A1255" s="19">
        <v>61228</v>
      </c>
      <c r="B1255" s="19" t="s">
        <v>10651</v>
      </c>
      <c r="C1255" s="19" t="s">
        <v>15761</v>
      </c>
      <c r="D1255" s="19" t="str">
        <f t="shared" si="19"/>
        <v>61228C</v>
      </c>
      <c r="E1255" s="19" t="s">
        <v>12309</v>
      </c>
      <c r="F1255" s="19" t="s">
        <v>15760</v>
      </c>
      <c r="G1255" s="19" t="s">
        <v>4309</v>
      </c>
      <c r="H1255" s="19" t="s">
        <v>12307</v>
      </c>
      <c r="I1255" s="1">
        <v>40909</v>
      </c>
      <c r="J1255" s="19">
        <v>120</v>
      </c>
      <c r="K1255" s="19" t="s">
        <v>4</v>
      </c>
      <c r="L1255" s="1">
        <v>40448</v>
      </c>
      <c r="M1255" s="19" t="s">
        <v>13113</v>
      </c>
      <c r="N1255" s="19" t="s">
        <v>15759</v>
      </c>
      <c r="O1255" s="19" t="s">
        <v>12577</v>
      </c>
    </row>
    <row r="1256" spans="1:15">
      <c r="A1256" s="19">
        <v>61229</v>
      </c>
      <c r="B1256" s="19" t="s">
        <v>11748</v>
      </c>
      <c r="C1256" s="19" t="s">
        <v>15758</v>
      </c>
      <c r="D1256" s="19" t="str">
        <f t="shared" si="19"/>
        <v>61229A</v>
      </c>
      <c r="E1256" s="19" t="s">
        <v>12313</v>
      </c>
      <c r="F1256" s="19" t="s">
        <v>15757</v>
      </c>
      <c r="G1256" s="19" t="s">
        <v>4309</v>
      </c>
      <c r="H1256" s="19" t="s">
        <v>12307</v>
      </c>
      <c r="I1256" s="1">
        <v>41249</v>
      </c>
      <c r="J1256" s="19">
        <v>91</v>
      </c>
      <c r="K1256" s="19" t="s">
        <v>4</v>
      </c>
      <c r="L1256" s="1">
        <v>41884</v>
      </c>
      <c r="M1256" s="19" t="s">
        <v>13113</v>
      </c>
      <c r="N1256" s="19" t="s">
        <v>15756</v>
      </c>
      <c r="O1256" s="19" t="s">
        <v>12318</v>
      </c>
    </row>
    <row r="1257" spans="1:15">
      <c r="A1257" s="19">
        <v>61230</v>
      </c>
      <c r="B1257" s="19" t="s">
        <v>10651</v>
      </c>
      <c r="C1257" s="19" t="s">
        <v>15755</v>
      </c>
      <c r="D1257" s="19" t="str">
        <f t="shared" si="19"/>
        <v>61230C</v>
      </c>
      <c r="E1257" s="19" t="s">
        <v>12309</v>
      </c>
      <c r="I1257" s="1">
        <v>41640</v>
      </c>
      <c r="J1257" s="19">
        <v>25</v>
      </c>
      <c r="K1257" s="19" t="s">
        <v>13196</v>
      </c>
      <c r="L1257" s="1">
        <v>40416</v>
      </c>
      <c r="M1257" s="19" t="s">
        <v>13113</v>
      </c>
      <c r="N1257" s="19" t="s">
        <v>15754</v>
      </c>
      <c r="O1257" s="19" t="s">
        <v>12935</v>
      </c>
    </row>
    <row r="1258" spans="1:15">
      <c r="A1258" s="19">
        <v>61231</v>
      </c>
      <c r="B1258" s="19" t="s">
        <v>10651</v>
      </c>
      <c r="C1258" s="19" t="s">
        <v>15753</v>
      </c>
      <c r="D1258" s="19" t="str">
        <f t="shared" si="19"/>
        <v>61231C</v>
      </c>
      <c r="E1258" s="19" t="s">
        <v>12309</v>
      </c>
      <c r="F1258" s="19" t="s">
        <v>10747</v>
      </c>
      <c r="G1258" s="19" t="s">
        <v>612</v>
      </c>
      <c r="H1258" s="19" t="s">
        <v>12307</v>
      </c>
      <c r="I1258" s="1">
        <v>41364</v>
      </c>
      <c r="J1258" s="19">
        <v>6.5</v>
      </c>
      <c r="K1258" s="19" t="s">
        <v>73</v>
      </c>
      <c r="L1258" s="1">
        <v>40770</v>
      </c>
      <c r="M1258" s="19" t="s">
        <v>13113</v>
      </c>
      <c r="N1258" s="19" t="s">
        <v>15750</v>
      </c>
      <c r="O1258" s="19" t="s">
        <v>12935</v>
      </c>
    </row>
    <row r="1259" spans="1:15">
      <c r="A1259" s="19">
        <v>61232</v>
      </c>
      <c r="B1259" s="19" t="s">
        <v>10651</v>
      </c>
      <c r="C1259" s="19" t="s">
        <v>15752</v>
      </c>
      <c r="D1259" s="19" t="str">
        <f t="shared" si="19"/>
        <v>61232C</v>
      </c>
      <c r="E1259" s="19" t="s">
        <v>12309</v>
      </c>
      <c r="F1259" s="19" t="s">
        <v>12580</v>
      </c>
      <c r="G1259" s="19" t="s">
        <v>612</v>
      </c>
      <c r="H1259" s="19" t="s">
        <v>12307</v>
      </c>
      <c r="I1259" s="1">
        <v>41455</v>
      </c>
      <c r="J1259" s="19">
        <v>9.1999999999999993</v>
      </c>
      <c r="K1259" s="19" t="s">
        <v>73</v>
      </c>
      <c r="L1259" s="1">
        <v>40770</v>
      </c>
      <c r="M1259" s="19" t="s">
        <v>13113</v>
      </c>
      <c r="N1259" s="19" t="s">
        <v>15750</v>
      </c>
      <c r="O1259" s="19" t="s">
        <v>12935</v>
      </c>
    </row>
    <row r="1260" spans="1:15">
      <c r="A1260" s="19">
        <v>61233</v>
      </c>
      <c r="B1260" s="19" t="s">
        <v>10651</v>
      </c>
      <c r="C1260" s="19" t="s">
        <v>15751</v>
      </c>
      <c r="D1260" s="19" t="str">
        <f t="shared" si="19"/>
        <v>61233C</v>
      </c>
      <c r="E1260" s="19" t="s">
        <v>12309</v>
      </c>
      <c r="F1260" s="19" t="s">
        <v>10997</v>
      </c>
      <c r="G1260" s="19" t="s">
        <v>612</v>
      </c>
      <c r="H1260" s="19" t="s">
        <v>12307</v>
      </c>
      <c r="I1260" s="1">
        <v>41455</v>
      </c>
      <c r="J1260" s="19">
        <v>27.5</v>
      </c>
      <c r="K1260" s="19" t="s">
        <v>73</v>
      </c>
      <c r="L1260" s="1">
        <v>40770</v>
      </c>
      <c r="M1260" s="19" t="s">
        <v>13113</v>
      </c>
      <c r="N1260" s="19" t="s">
        <v>15750</v>
      </c>
      <c r="O1260" s="19" t="s">
        <v>12935</v>
      </c>
    </row>
    <row r="1261" spans="1:15">
      <c r="A1261" s="19">
        <v>61234</v>
      </c>
      <c r="B1261" s="19" t="s">
        <v>10651</v>
      </c>
      <c r="C1261" s="19" t="s">
        <v>15749</v>
      </c>
      <c r="D1261" s="19" t="str">
        <f t="shared" si="19"/>
        <v>61234C</v>
      </c>
      <c r="E1261" s="19" t="s">
        <v>12309</v>
      </c>
      <c r="F1261" s="19" t="s">
        <v>12382</v>
      </c>
      <c r="G1261" s="19" t="s">
        <v>719</v>
      </c>
      <c r="H1261" s="19" t="s">
        <v>12307</v>
      </c>
      <c r="I1261" s="1">
        <v>41090</v>
      </c>
      <c r="J1261" s="19">
        <v>39.299999999999997</v>
      </c>
      <c r="K1261" s="19" t="s">
        <v>0</v>
      </c>
      <c r="L1261" s="1">
        <v>40448</v>
      </c>
      <c r="M1261" s="19" t="s">
        <v>13113</v>
      </c>
      <c r="N1261" s="19" t="s">
        <v>15748</v>
      </c>
      <c r="O1261" s="19" t="s">
        <v>12935</v>
      </c>
    </row>
    <row r="1262" spans="1:15">
      <c r="A1262" s="19">
        <v>61235</v>
      </c>
      <c r="B1262" s="19" t="s">
        <v>11748</v>
      </c>
      <c r="C1262" s="19" t="s">
        <v>1579</v>
      </c>
      <c r="D1262" s="19" t="str">
        <f t="shared" si="19"/>
        <v>61235A</v>
      </c>
      <c r="E1262" s="19" t="s">
        <v>12313</v>
      </c>
      <c r="F1262" s="19" t="s">
        <v>11001</v>
      </c>
      <c r="G1262" s="19" t="s">
        <v>612</v>
      </c>
      <c r="H1262" s="19" t="s">
        <v>12307</v>
      </c>
      <c r="I1262" s="1">
        <v>40681</v>
      </c>
      <c r="J1262" s="19">
        <v>2.5</v>
      </c>
      <c r="K1262" s="19" t="s">
        <v>73</v>
      </c>
      <c r="L1262" s="1">
        <v>40448</v>
      </c>
      <c r="M1262" s="19" t="s">
        <v>14547</v>
      </c>
      <c r="N1262" s="19" t="s">
        <v>5064</v>
      </c>
      <c r="O1262" s="19" t="s">
        <v>12318</v>
      </c>
    </row>
    <row r="1263" spans="1:15">
      <c r="A1263" s="19">
        <v>61236</v>
      </c>
      <c r="B1263" s="19" t="s">
        <v>11748</v>
      </c>
      <c r="C1263" s="19" t="s">
        <v>1580</v>
      </c>
      <c r="D1263" s="19" t="str">
        <f t="shared" si="19"/>
        <v>61236A</v>
      </c>
      <c r="E1263" s="19" t="s">
        <v>12313</v>
      </c>
      <c r="F1263" s="19" t="s">
        <v>11001</v>
      </c>
      <c r="G1263" s="19" t="s">
        <v>612</v>
      </c>
      <c r="H1263" s="19" t="s">
        <v>12307</v>
      </c>
      <c r="I1263" s="1">
        <v>40632</v>
      </c>
      <c r="J1263" s="19">
        <v>2.5</v>
      </c>
      <c r="K1263" s="19" t="s">
        <v>73</v>
      </c>
      <c r="L1263" s="1">
        <v>40448</v>
      </c>
      <c r="M1263" s="19" t="s">
        <v>14547</v>
      </c>
      <c r="N1263" s="19" t="s">
        <v>5064</v>
      </c>
      <c r="O1263" s="19" t="s">
        <v>12318</v>
      </c>
    </row>
    <row r="1264" spans="1:15">
      <c r="A1264" s="19">
        <v>61237</v>
      </c>
      <c r="B1264" s="19" t="s">
        <v>11748</v>
      </c>
      <c r="C1264" s="19" t="s">
        <v>15747</v>
      </c>
      <c r="D1264" s="19" t="str">
        <f t="shared" si="19"/>
        <v>61237A</v>
      </c>
      <c r="E1264" s="19" t="s">
        <v>12313</v>
      </c>
      <c r="F1264" s="19" t="s">
        <v>11001</v>
      </c>
      <c r="G1264" s="19" t="s">
        <v>612</v>
      </c>
      <c r="H1264" s="19" t="s">
        <v>12307</v>
      </c>
      <c r="I1264" s="1">
        <v>42040</v>
      </c>
      <c r="J1264" s="19">
        <v>1.5</v>
      </c>
      <c r="K1264" s="19" t="s">
        <v>73</v>
      </c>
      <c r="L1264" s="1">
        <v>40448</v>
      </c>
      <c r="M1264" s="19" t="s">
        <v>14547</v>
      </c>
      <c r="N1264" s="19" t="s">
        <v>5064</v>
      </c>
      <c r="O1264" s="19" t="s">
        <v>12318</v>
      </c>
    </row>
    <row r="1265" spans="1:15">
      <c r="A1265" s="19">
        <v>61238</v>
      </c>
      <c r="B1265" s="19" t="s">
        <v>11748</v>
      </c>
      <c r="C1265" s="19" t="s">
        <v>1587</v>
      </c>
      <c r="D1265" s="19" t="str">
        <f t="shared" si="19"/>
        <v>61238A</v>
      </c>
      <c r="E1265" s="19" t="s">
        <v>12313</v>
      </c>
      <c r="F1265" s="19" t="s">
        <v>21</v>
      </c>
      <c r="G1265" s="19" t="s">
        <v>612</v>
      </c>
      <c r="H1265" s="19" t="s">
        <v>12307</v>
      </c>
      <c r="I1265" s="1">
        <v>40675</v>
      </c>
      <c r="J1265" s="19">
        <v>2.5</v>
      </c>
      <c r="K1265" s="19" t="s">
        <v>73</v>
      </c>
      <c r="L1265" s="1">
        <v>40448</v>
      </c>
      <c r="M1265" s="19" t="s">
        <v>14547</v>
      </c>
      <c r="N1265" s="19" t="s">
        <v>5064</v>
      </c>
      <c r="O1265" s="19" t="s">
        <v>12318</v>
      </c>
    </row>
    <row r="1266" spans="1:15">
      <c r="A1266" s="19">
        <v>61239</v>
      </c>
      <c r="B1266" s="19" t="s">
        <v>11748</v>
      </c>
      <c r="C1266" s="19" t="s">
        <v>15746</v>
      </c>
      <c r="D1266" s="19" t="str">
        <f t="shared" si="19"/>
        <v>61239A</v>
      </c>
      <c r="E1266" s="19" t="s">
        <v>12313</v>
      </c>
      <c r="F1266" s="19" t="s">
        <v>13245</v>
      </c>
      <c r="G1266" s="19" t="s">
        <v>612</v>
      </c>
      <c r="H1266" s="19" t="s">
        <v>12307</v>
      </c>
      <c r="I1266" s="1">
        <v>42040</v>
      </c>
      <c r="J1266" s="19">
        <v>1.5</v>
      </c>
      <c r="K1266" s="19" t="s">
        <v>73</v>
      </c>
      <c r="L1266" s="1">
        <v>40448</v>
      </c>
      <c r="M1266" s="19" t="s">
        <v>14547</v>
      </c>
      <c r="N1266" s="19" t="s">
        <v>5064</v>
      </c>
      <c r="O1266" s="19" t="s">
        <v>12318</v>
      </c>
    </row>
    <row r="1267" spans="1:15">
      <c r="A1267" s="19">
        <v>61240</v>
      </c>
      <c r="B1267" s="19" t="s">
        <v>11748</v>
      </c>
      <c r="C1267" s="19" t="s">
        <v>15745</v>
      </c>
      <c r="D1267" s="19" t="str">
        <f t="shared" si="19"/>
        <v>61240A</v>
      </c>
      <c r="E1267" s="19" t="s">
        <v>12313</v>
      </c>
      <c r="F1267" s="19" t="s">
        <v>13245</v>
      </c>
      <c r="G1267" s="19" t="s">
        <v>612</v>
      </c>
      <c r="H1267" s="19" t="s">
        <v>12307</v>
      </c>
      <c r="I1267" s="1">
        <v>42031</v>
      </c>
      <c r="J1267" s="19">
        <v>1</v>
      </c>
      <c r="K1267" s="19" t="s">
        <v>73</v>
      </c>
      <c r="L1267" s="1">
        <v>40448</v>
      </c>
      <c r="M1267" s="19" t="s">
        <v>14547</v>
      </c>
      <c r="N1267" s="19" t="s">
        <v>5064</v>
      </c>
      <c r="O1267" s="19" t="s">
        <v>12318</v>
      </c>
    </row>
    <row r="1268" spans="1:15">
      <c r="A1268" s="19">
        <v>61241</v>
      </c>
      <c r="B1268" s="19" t="s">
        <v>11748</v>
      </c>
      <c r="C1268" s="19" t="s">
        <v>1591</v>
      </c>
      <c r="D1268" s="19" t="str">
        <f t="shared" si="19"/>
        <v>61241A</v>
      </c>
      <c r="E1268" s="19" t="s">
        <v>12313</v>
      </c>
      <c r="F1268" s="19" t="s">
        <v>10967</v>
      </c>
      <c r="G1268" s="19" t="s">
        <v>612</v>
      </c>
      <c r="H1268" s="19" t="s">
        <v>12307</v>
      </c>
      <c r="I1268" s="1">
        <v>40540</v>
      </c>
      <c r="J1268" s="19">
        <v>5</v>
      </c>
      <c r="K1268" s="19" t="s">
        <v>73</v>
      </c>
      <c r="L1268" s="1">
        <v>40448</v>
      </c>
      <c r="M1268" s="19" t="s">
        <v>14547</v>
      </c>
      <c r="N1268" s="19" t="s">
        <v>5064</v>
      </c>
      <c r="O1268" s="19" t="s">
        <v>12318</v>
      </c>
    </row>
    <row r="1269" spans="1:15">
      <c r="A1269" s="19">
        <v>61242</v>
      </c>
      <c r="B1269" s="19" t="s">
        <v>10651</v>
      </c>
      <c r="C1269" s="19" t="s">
        <v>15744</v>
      </c>
      <c r="D1269" s="19" t="str">
        <f t="shared" si="19"/>
        <v>61242C</v>
      </c>
      <c r="E1269" s="19" t="s">
        <v>12309</v>
      </c>
      <c r="F1269" s="19" t="s">
        <v>15743</v>
      </c>
      <c r="G1269" s="19" t="s">
        <v>719</v>
      </c>
      <c r="H1269" s="19" t="s">
        <v>12307</v>
      </c>
      <c r="I1269" s="1">
        <v>40609</v>
      </c>
      <c r="J1269" s="19">
        <v>24</v>
      </c>
      <c r="K1269" s="19" t="s">
        <v>0</v>
      </c>
      <c r="L1269" s="1">
        <v>40042</v>
      </c>
      <c r="M1269" s="19" t="s">
        <v>13113</v>
      </c>
      <c r="N1269" s="19" t="s">
        <v>15742</v>
      </c>
      <c r="O1269" s="19" t="s">
        <v>12935</v>
      </c>
    </row>
    <row r="1270" spans="1:15">
      <c r="A1270" s="19">
        <v>61243</v>
      </c>
      <c r="B1270" s="19" t="s">
        <v>10651</v>
      </c>
      <c r="C1270" s="19" t="s">
        <v>15741</v>
      </c>
      <c r="D1270" s="19" t="str">
        <f t="shared" si="19"/>
        <v>61243C</v>
      </c>
      <c r="E1270" s="19" t="s">
        <v>12309</v>
      </c>
      <c r="F1270" s="19" t="s">
        <v>753</v>
      </c>
      <c r="G1270" s="19" t="s">
        <v>612</v>
      </c>
      <c r="H1270" s="19" t="s">
        <v>12307</v>
      </c>
      <c r="I1270" s="1">
        <v>40998</v>
      </c>
      <c r="J1270" s="19">
        <v>19.5</v>
      </c>
      <c r="K1270" s="19" t="s">
        <v>4</v>
      </c>
      <c r="L1270" s="1">
        <v>40448</v>
      </c>
      <c r="M1270" s="19" t="s">
        <v>13113</v>
      </c>
      <c r="N1270" s="19" t="s">
        <v>15740</v>
      </c>
      <c r="O1270" s="19" t="s">
        <v>12935</v>
      </c>
    </row>
    <row r="1271" spans="1:15">
      <c r="A1271" s="19">
        <v>61244</v>
      </c>
      <c r="B1271" s="19" t="s">
        <v>10651</v>
      </c>
      <c r="C1271" s="19" t="s">
        <v>15739</v>
      </c>
      <c r="D1271" s="19" t="str">
        <f t="shared" si="19"/>
        <v>61244C</v>
      </c>
      <c r="E1271" s="19" t="s">
        <v>12309</v>
      </c>
      <c r="F1271" s="19" t="s">
        <v>10842</v>
      </c>
      <c r="G1271" s="19" t="s">
        <v>612</v>
      </c>
      <c r="H1271" s="19" t="s">
        <v>12307</v>
      </c>
      <c r="J1271" s="19">
        <v>15</v>
      </c>
      <c r="K1271" s="19" t="s">
        <v>15498</v>
      </c>
      <c r="L1271" s="1">
        <v>40458</v>
      </c>
      <c r="M1271" s="19" t="s">
        <v>13113</v>
      </c>
      <c r="N1271" s="19" t="s">
        <v>15738</v>
      </c>
      <c r="O1271" s="19" t="s">
        <v>12577</v>
      </c>
    </row>
    <row r="1272" spans="1:15">
      <c r="A1272" s="19">
        <v>61245</v>
      </c>
      <c r="B1272" s="19" t="s">
        <v>11748</v>
      </c>
      <c r="C1272" s="19" t="s">
        <v>15737</v>
      </c>
      <c r="D1272" s="19" t="str">
        <f t="shared" si="19"/>
        <v>61245A</v>
      </c>
      <c r="E1272" s="19" t="s">
        <v>12313</v>
      </c>
      <c r="F1272" s="19" t="s">
        <v>10851</v>
      </c>
      <c r="G1272" s="19" t="s">
        <v>719</v>
      </c>
      <c r="H1272" s="19" t="s">
        <v>12307</v>
      </c>
      <c r="I1272" s="1">
        <v>40513</v>
      </c>
      <c r="J1272" s="19">
        <v>9</v>
      </c>
      <c r="K1272" s="19" t="s">
        <v>4</v>
      </c>
      <c r="L1272" s="1">
        <v>40455</v>
      </c>
      <c r="M1272" s="19" t="s">
        <v>13113</v>
      </c>
      <c r="N1272" s="19" t="s">
        <v>15737</v>
      </c>
      <c r="O1272" s="19" t="s">
        <v>12318</v>
      </c>
    </row>
    <row r="1273" spans="1:15">
      <c r="A1273" s="19">
        <v>61246</v>
      </c>
      <c r="B1273" s="19" t="s">
        <v>10651</v>
      </c>
      <c r="C1273" s="19" t="s">
        <v>15736</v>
      </c>
      <c r="D1273" s="19" t="str">
        <f t="shared" si="19"/>
        <v>61246C</v>
      </c>
      <c r="E1273" s="19" t="s">
        <v>12309</v>
      </c>
      <c r="F1273" s="19" t="s">
        <v>10852</v>
      </c>
      <c r="G1273" s="19" t="s">
        <v>612</v>
      </c>
      <c r="H1273" s="19" t="s">
        <v>12307</v>
      </c>
      <c r="I1273" s="1">
        <v>41639</v>
      </c>
      <c r="J1273" s="19">
        <v>80</v>
      </c>
      <c r="K1273" s="19" t="s">
        <v>73</v>
      </c>
      <c r="L1273" s="1">
        <v>40458</v>
      </c>
      <c r="M1273" s="19" t="s">
        <v>13113</v>
      </c>
      <c r="N1273" s="19" t="s">
        <v>15735</v>
      </c>
      <c r="O1273" s="19" t="s">
        <v>12935</v>
      </c>
    </row>
    <row r="1274" spans="1:15">
      <c r="A1274" s="19">
        <v>61247</v>
      </c>
      <c r="B1274" s="19" t="s">
        <v>11748</v>
      </c>
      <c r="C1274" s="19" t="s">
        <v>15734</v>
      </c>
      <c r="D1274" s="19" t="str">
        <f t="shared" si="19"/>
        <v>61247A</v>
      </c>
      <c r="E1274" s="19" t="s">
        <v>12313</v>
      </c>
      <c r="F1274" s="19" t="s">
        <v>25</v>
      </c>
      <c r="G1274" s="19" t="s">
        <v>612</v>
      </c>
      <c r="H1274" s="19" t="s">
        <v>12307</v>
      </c>
      <c r="I1274" s="1">
        <v>8767</v>
      </c>
      <c r="J1274" s="19">
        <v>4.5999999999999996</v>
      </c>
      <c r="K1274" s="19" t="s">
        <v>13196</v>
      </c>
      <c r="L1274" s="1">
        <v>40462</v>
      </c>
      <c r="M1274" s="19" t="s">
        <v>606</v>
      </c>
      <c r="N1274" s="19" t="s">
        <v>606</v>
      </c>
      <c r="O1274" s="19" t="s">
        <v>12318</v>
      </c>
    </row>
    <row r="1275" spans="1:15">
      <c r="A1275" s="19">
        <v>61248</v>
      </c>
      <c r="B1275" s="19" t="s">
        <v>10651</v>
      </c>
      <c r="C1275" s="19" t="s">
        <v>15733</v>
      </c>
      <c r="D1275" s="19" t="str">
        <f t="shared" si="19"/>
        <v>61248C</v>
      </c>
      <c r="E1275" s="19" t="s">
        <v>12309</v>
      </c>
      <c r="F1275" s="19" t="s">
        <v>10684</v>
      </c>
      <c r="G1275" s="19" t="s">
        <v>612</v>
      </c>
      <c r="H1275" s="19" t="s">
        <v>12307</v>
      </c>
      <c r="J1275" s="19">
        <v>0.7</v>
      </c>
      <c r="K1275" s="19" t="s">
        <v>73</v>
      </c>
      <c r="L1275" s="1">
        <v>40465</v>
      </c>
      <c r="M1275" s="19" t="s">
        <v>13113</v>
      </c>
      <c r="N1275" s="19" t="s">
        <v>15732</v>
      </c>
      <c r="O1275" s="19" t="s">
        <v>12935</v>
      </c>
    </row>
    <row r="1276" spans="1:15">
      <c r="A1276" s="19">
        <v>61249</v>
      </c>
      <c r="B1276" s="19" t="s">
        <v>11748</v>
      </c>
      <c r="C1276" s="19" t="s">
        <v>15731</v>
      </c>
      <c r="D1276" s="19" t="str">
        <f t="shared" si="19"/>
        <v>61249A</v>
      </c>
      <c r="E1276" s="19" t="s">
        <v>12313</v>
      </c>
      <c r="F1276" s="19" t="s">
        <v>10701</v>
      </c>
      <c r="G1276" s="19" t="s">
        <v>612</v>
      </c>
      <c r="H1276" s="19" t="s">
        <v>12307</v>
      </c>
      <c r="I1276" s="1">
        <v>40294</v>
      </c>
      <c r="J1276" s="19">
        <v>0.20699999999999999</v>
      </c>
      <c r="K1276" s="19" t="s">
        <v>73</v>
      </c>
      <c r="L1276" s="1">
        <v>40469</v>
      </c>
      <c r="M1276" s="19" t="s">
        <v>12733</v>
      </c>
      <c r="N1276" s="19" t="s">
        <v>12733</v>
      </c>
      <c r="O1276" s="19" t="s">
        <v>15730</v>
      </c>
    </row>
    <row r="1277" spans="1:15">
      <c r="A1277" s="19">
        <v>61250</v>
      </c>
      <c r="B1277" s="19" t="s">
        <v>11748</v>
      </c>
      <c r="C1277" s="19" t="s">
        <v>15729</v>
      </c>
      <c r="D1277" s="19" t="str">
        <f t="shared" si="19"/>
        <v>61250A</v>
      </c>
      <c r="E1277" s="19" t="s">
        <v>12313</v>
      </c>
      <c r="F1277" s="19" t="s">
        <v>10701</v>
      </c>
      <c r="G1277" s="19" t="s">
        <v>612</v>
      </c>
      <c r="H1277" s="19" t="s">
        <v>12307</v>
      </c>
      <c r="I1277" s="1">
        <v>40002</v>
      </c>
      <c r="J1277" s="19">
        <v>5.6000000000000001E-2</v>
      </c>
      <c r="K1277" s="19" t="s">
        <v>73</v>
      </c>
      <c r="L1277" s="1">
        <v>40469</v>
      </c>
      <c r="M1277" s="19" t="s">
        <v>12733</v>
      </c>
      <c r="N1277" s="19" t="s">
        <v>12733</v>
      </c>
      <c r="O1277" s="19" t="s">
        <v>12318</v>
      </c>
    </row>
    <row r="1278" spans="1:15">
      <c r="A1278" s="19">
        <v>61251</v>
      </c>
      <c r="B1278" s="19" t="s">
        <v>11748</v>
      </c>
      <c r="C1278" s="19" t="s">
        <v>15728</v>
      </c>
      <c r="D1278" s="19" t="str">
        <f t="shared" si="19"/>
        <v>61251A</v>
      </c>
      <c r="E1278" s="19" t="s">
        <v>12313</v>
      </c>
      <c r="F1278" s="19" t="s">
        <v>10701</v>
      </c>
      <c r="G1278" s="19" t="s">
        <v>612</v>
      </c>
      <c r="H1278" s="19" t="s">
        <v>12307</v>
      </c>
      <c r="I1278" s="1">
        <v>40148</v>
      </c>
      <c r="J1278" s="19">
        <v>0.22700000000000001</v>
      </c>
      <c r="K1278" s="19" t="s">
        <v>73</v>
      </c>
      <c r="L1278" s="1">
        <v>40469</v>
      </c>
      <c r="M1278" s="19" t="s">
        <v>12733</v>
      </c>
      <c r="N1278" s="19" t="s">
        <v>12733</v>
      </c>
      <c r="O1278" s="19" t="s">
        <v>12318</v>
      </c>
    </row>
    <row r="1279" spans="1:15">
      <c r="A1279" s="19">
        <v>61252</v>
      </c>
      <c r="B1279" s="19" t="s">
        <v>11748</v>
      </c>
      <c r="C1279" s="19" t="s">
        <v>15727</v>
      </c>
      <c r="D1279" s="19" t="str">
        <f t="shared" si="19"/>
        <v>61252A</v>
      </c>
      <c r="E1279" s="19" t="s">
        <v>12313</v>
      </c>
      <c r="F1279" s="19" t="s">
        <v>15726</v>
      </c>
      <c r="G1279" s="19" t="s">
        <v>1382</v>
      </c>
      <c r="H1279" s="19" t="s">
        <v>12307</v>
      </c>
      <c r="I1279" s="1">
        <v>41626</v>
      </c>
      <c r="J1279" s="19">
        <v>20</v>
      </c>
      <c r="K1279" s="19" t="s">
        <v>0</v>
      </c>
      <c r="L1279" s="1">
        <v>40469</v>
      </c>
      <c r="M1279" s="19" t="s">
        <v>15725</v>
      </c>
      <c r="N1279" s="19" t="s">
        <v>15725</v>
      </c>
      <c r="O1279" s="19" t="s">
        <v>12318</v>
      </c>
    </row>
    <row r="1280" spans="1:15">
      <c r="A1280" s="19">
        <v>61253</v>
      </c>
      <c r="B1280" s="19" t="s">
        <v>11748</v>
      </c>
      <c r="C1280" s="19" t="s">
        <v>15724</v>
      </c>
      <c r="D1280" s="19" t="str">
        <f t="shared" si="19"/>
        <v>61253A</v>
      </c>
      <c r="E1280" s="19" t="s">
        <v>12313</v>
      </c>
      <c r="F1280" s="19" t="s">
        <v>15722</v>
      </c>
      <c r="G1280" s="19" t="s">
        <v>1367</v>
      </c>
      <c r="H1280" s="19" t="s">
        <v>12307</v>
      </c>
      <c r="I1280" s="1">
        <v>39721</v>
      </c>
      <c r="J1280" s="19">
        <v>29.4</v>
      </c>
      <c r="K1280" s="19" t="s">
        <v>4</v>
      </c>
      <c r="L1280" s="1">
        <v>40471</v>
      </c>
      <c r="M1280" s="19" t="s">
        <v>13113</v>
      </c>
      <c r="N1280" s="19" t="s">
        <v>15721</v>
      </c>
      <c r="O1280" s="19" t="s">
        <v>12318</v>
      </c>
    </row>
    <row r="1281" spans="1:15">
      <c r="A1281" s="19">
        <v>61254</v>
      </c>
      <c r="B1281" s="19" t="s">
        <v>11748</v>
      </c>
      <c r="C1281" s="19" t="s">
        <v>15723</v>
      </c>
      <c r="D1281" s="19" t="str">
        <f t="shared" si="19"/>
        <v>61254A</v>
      </c>
      <c r="E1281" s="19" t="s">
        <v>12313</v>
      </c>
      <c r="F1281" s="19" t="s">
        <v>15722</v>
      </c>
      <c r="G1281" s="19" t="s">
        <v>1367</v>
      </c>
      <c r="H1281" s="19" t="s">
        <v>12307</v>
      </c>
      <c r="I1281" s="1">
        <v>40086</v>
      </c>
      <c r="J1281" s="19">
        <v>42</v>
      </c>
      <c r="K1281" s="19" t="s">
        <v>4</v>
      </c>
      <c r="L1281" s="1">
        <v>40471</v>
      </c>
      <c r="M1281" s="19" t="s">
        <v>13113</v>
      </c>
      <c r="N1281" s="19" t="s">
        <v>15721</v>
      </c>
      <c r="O1281" s="19" t="s">
        <v>12318</v>
      </c>
    </row>
    <row r="1282" spans="1:15">
      <c r="A1282" s="19">
        <v>61255</v>
      </c>
      <c r="B1282" s="19" t="s">
        <v>10651</v>
      </c>
      <c r="C1282" s="19" t="s">
        <v>15720</v>
      </c>
      <c r="D1282" s="19" t="str">
        <f t="shared" ref="D1282:D1345" si="20">CONCATENATE(A1282,B1282)</f>
        <v>61255C</v>
      </c>
      <c r="E1282" s="19" t="s">
        <v>12309</v>
      </c>
      <c r="F1282" s="19" t="s">
        <v>10885</v>
      </c>
      <c r="G1282" s="19" t="s">
        <v>612</v>
      </c>
      <c r="H1282" s="19" t="s">
        <v>12307</v>
      </c>
      <c r="I1282" s="1">
        <v>37073</v>
      </c>
      <c r="J1282" s="19">
        <v>550</v>
      </c>
      <c r="K1282" s="19" t="s">
        <v>578</v>
      </c>
      <c r="L1282" s="1">
        <v>40476</v>
      </c>
      <c r="M1282" s="19" t="s">
        <v>13113</v>
      </c>
      <c r="N1282" s="19" t="s">
        <v>15719</v>
      </c>
      <c r="O1282" s="19" t="s">
        <v>12935</v>
      </c>
    </row>
    <row r="1283" spans="1:15">
      <c r="A1283" s="19">
        <v>61256</v>
      </c>
      <c r="B1283" s="19" t="s">
        <v>10651</v>
      </c>
      <c r="C1283" s="19" t="s">
        <v>15718</v>
      </c>
      <c r="D1283" s="19" t="str">
        <f t="shared" si="20"/>
        <v>61256C</v>
      </c>
      <c r="E1283" s="19" t="s">
        <v>12309</v>
      </c>
      <c r="F1283" s="19" t="s">
        <v>10969</v>
      </c>
      <c r="G1283" s="19" t="s">
        <v>612</v>
      </c>
      <c r="H1283" s="19" t="s">
        <v>12307</v>
      </c>
      <c r="I1283" s="1">
        <v>41547</v>
      </c>
      <c r="J1283" s="19">
        <v>150</v>
      </c>
      <c r="K1283" s="19" t="s">
        <v>73</v>
      </c>
      <c r="L1283" s="1">
        <v>40477</v>
      </c>
      <c r="M1283" s="19" t="s">
        <v>13113</v>
      </c>
      <c r="N1283" s="19" t="s">
        <v>15717</v>
      </c>
      <c r="O1283" s="19" t="s">
        <v>12935</v>
      </c>
    </row>
    <row r="1284" spans="1:15">
      <c r="A1284" s="19">
        <v>61257</v>
      </c>
      <c r="B1284" s="19" t="s">
        <v>10651</v>
      </c>
      <c r="C1284" s="19" t="s">
        <v>15716</v>
      </c>
      <c r="D1284" s="19" t="str">
        <f t="shared" si="20"/>
        <v>61257C</v>
      </c>
      <c r="E1284" s="19" t="s">
        <v>12309</v>
      </c>
      <c r="F1284" s="19" t="s">
        <v>15319</v>
      </c>
      <c r="G1284" s="19" t="s">
        <v>612</v>
      </c>
      <c r="H1284" s="19" t="s">
        <v>12307</v>
      </c>
      <c r="I1284" s="1">
        <v>41306</v>
      </c>
      <c r="J1284" s="19">
        <v>500</v>
      </c>
      <c r="K1284" s="19" t="s">
        <v>73</v>
      </c>
      <c r="L1284" s="1">
        <v>40480</v>
      </c>
      <c r="M1284" s="19" t="s">
        <v>13113</v>
      </c>
      <c r="N1284" s="19" t="s">
        <v>15715</v>
      </c>
      <c r="O1284" s="19" t="s">
        <v>12577</v>
      </c>
    </row>
    <row r="1285" spans="1:15">
      <c r="A1285" s="19">
        <v>61258</v>
      </c>
      <c r="B1285" s="19" t="s">
        <v>10651</v>
      </c>
      <c r="C1285" s="19" t="s">
        <v>15714</v>
      </c>
      <c r="D1285" s="19" t="str">
        <f t="shared" si="20"/>
        <v>61258C</v>
      </c>
      <c r="E1285" s="19" t="s">
        <v>12309</v>
      </c>
      <c r="F1285" s="19" t="s">
        <v>10954</v>
      </c>
      <c r="G1285" s="19" t="s">
        <v>612</v>
      </c>
      <c r="H1285" s="19" t="s">
        <v>12307</v>
      </c>
      <c r="I1285" s="1">
        <v>41791</v>
      </c>
      <c r="J1285" s="19">
        <v>349.2</v>
      </c>
      <c r="K1285" s="19" t="s">
        <v>4</v>
      </c>
      <c r="L1285" s="1">
        <v>40483</v>
      </c>
      <c r="M1285" s="19" t="s">
        <v>13113</v>
      </c>
      <c r="N1285" s="19" t="s">
        <v>15713</v>
      </c>
      <c r="O1285" s="19" t="s">
        <v>12935</v>
      </c>
    </row>
    <row r="1286" spans="1:15">
      <c r="A1286" s="19">
        <v>61259</v>
      </c>
      <c r="B1286" s="19" t="s">
        <v>11748</v>
      </c>
      <c r="C1286" s="19" t="s">
        <v>15712</v>
      </c>
      <c r="D1286" s="19" t="str">
        <f t="shared" si="20"/>
        <v>61259A</v>
      </c>
      <c r="E1286" s="19" t="s">
        <v>12313</v>
      </c>
      <c r="F1286" s="19" t="s">
        <v>25</v>
      </c>
      <c r="G1286" s="19" t="s">
        <v>612</v>
      </c>
      <c r="H1286" s="19" t="s">
        <v>12307</v>
      </c>
      <c r="I1286" s="1">
        <v>30621</v>
      </c>
      <c r="J1286" s="19">
        <v>4.4000000000000004</v>
      </c>
      <c r="K1286" s="19" t="s">
        <v>13196</v>
      </c>
      <c r="L1286" s="1">
        <v>40486</v>
      </c>
      <c r="M1286" s="19" t="s">
        <v>606</v>
      </c>
      <c r="N1286" s="19" t="s">
        <v>606</v>
      </c>
      <c r="O1286" s="19" t="s">
        <v>12318</v>
      </c>
    </row>
    <row r="1287" spans="1:15">
      <c r="A1287" s="19">
        <v>61260</v>
      </c>
      <c r="B1287" s="19" t="s">
        <v>10651</v>
      </c>
      <c r="C1287" s="19" t="s">
        <v>15711</v>
      </c>
      <c r="D1287" s="19" t="str">
        <f t="shared" si="20"/>
        <v>61260C</v>
      </c>
      <c r="E1287" s="19" t="s">
        <v>12309</v>
      </c>
      <c r="F1287" s="19" t="s">
        <v>10953</v>
      </c>
      <c r="G1287" s="19" t="s">
        <v>612</v>
      </c>
      <c r="H1287" s="19" t="s">
        <v>12307</v>
      </c>
      <c r="I1287" s="1">
        <v>41274</v>
      </c>
      <c r="J1287" s="19">
        <v>20</v>
      </c>
      <c r="K1287" s="19" t="s">
        <v>73</v>
      </c>
      <c r="L1287" s="1">
        <v>40490</v>
      </c>
      <c r="M1287" s="19" t="s">
        <v>13113</v>
      </c>
      <c r="O1287" s="19" t="s">
        <v>12577</v>
      </c>
    </row>
    <row r="1288" spans="1:15">
      <c r="A1288" s="19">
        <v>61261</v>
      </c>
      <c r="B1288" s="19" t="s">
        <v>11748</v>
      </c>
      <c r="C1288" s="19" t="s">
        <v>4941</v>
      </c>
      <c r="D1288" s="19" t="str">
        <f t="shared" si="20"/>
        <v>61261A</v>
      </c>
      <c r="E1288" s="19" t="s">
        <v>12313</v>
      </c>
      <c r="F1288" s="19" t="s">
        <v>10953</v>
      </c>
      <c r="G1288" s="19" t="s">
        <v>612</v>
      </c>
      <c r="H1288" s="19" t="s">
        <v>12307</v>
      </c>
      <c r="I1288" s="1">
        <v>42558</v>
      </c>
      <c r="J1288" s="19">
        <v>30</v>
      </c>
      <c r="K1288" s="19" t="s">
        <v>73</v>
      </c>
      <c r="L1288" s="1">
        <v>40490</v>
      </c>
      <c r="M1288" s="19" t="s">
        <v>13113</v>
      </c>
      <c r="N1288" s="19" t="s">
        <v>4942</v>
      </c>
      <c r="O1288" s="19" t="s">
        <v>12318</v>
      </c>
    </row>
    <row r="1289" spans="1:15">
      <c r="A1289" s="19">
        <v>61262</v>
      </c>
      <c r="B1289" s="19" t="s">
        <v>11748</v>
      </c>
      <c r="C1289" s="19" t="s">
        <v>15710</v>
      </c>
      <c r="D1289" s="19" t="str">
        <f t="shared" si="20"/>
        <v>61262A</v>
      </c>
      <c r="E1289" s="19" t="s">
        <v>12313</v>
      </c>
      <c r="F1289" s="19" t="s">
        <v>10953</v>
      </c>
      <c r="G1289" s="19" t="s">
        <v>612</v>
      </c>
      <c r="H1289" s="19" t="s">
        <v>12307</v>
      </c>
      <c r="I1289" s="1">
        <v>41997</v>
      </c>
      <c r="J1289" s="19">
        <v>20</v>
      </c>
      <c r="K1289" s="19" t="s">
        <v>73</v>
      </c>
      <c r="L1289" s="1">
        <v>40490</v>
      </c>
      <c r="M1289" s="19" t="s">
        <v>12631</v>
      </c>
      <c r="N1289" s="19" t="s">
        <v>15709</v>
      </c>
      <c r="O1289" s="19" t="s">
        <v>12318</v>
      </c>
    </row>
    <row r="1290" spans="1:15">
      <c r="A1290" s="19">
        <v>61263</v>
      </c>
      <c r="B1290" s="19" t="s">
        <v>11748</v>
      </c>
      <c r="C1290" s="19" t="s">
        <v>1112</v>
      </c>
      <c r="D1290" s="19" t="str">
        <f t="shared" si="20"/>
        <v>61263A</v>
      </c>
      <c r="E1290" s="19" t="s">
        <v>12313</v>
      </c>
      <c r="F1290" s="19" t="s">
        <v>10953</v>
      </c>
      <c r="G1290" s="19" t="s">
        <v>612</v>
      </c>
      <c r="H1290" s="19" t="s">
        <v>12307</v>
      </c>
      <c r="I1290" s="1">
        <v>41991</v>
      </c>
      <c r="J1290" s="19">
        <v>20</v>
      </c>
      <c r="K1290" s="19" t="s">
        <v>73</v>
      </c>
      <c r="L1290" s="1">
        <v>40491</v>
      </c>
      <c r="M1290" s="19" t="s">
        <v>12631</v>
      </c>
      <c r="N1290" s="19" t="s">
        <v>15708</v>
      </c>
      <c r="O1290" s="19" t="s">
        <v>12318</v>
      </c>
    </row>
    <row r="1291" spans="1:15">
      <c r="A1291" s="19">
        <v>61264</v>
      </c>
      <c r="B1291" s="19" t="s">
        <v>11748</v>
      </c>
      <c r="C1291" s="19" t="s">
        <v>15707</v>
      </c>
      <c r="D1291" s="19" t="str">
        <f t="shared" si="20"/>
        <v>61264A</v>
      </c>
      <c r="E1291" s="19" t="s">
        <v>12313</v>
      </c>
      <c r="F1291" s="19" t="s">
        <v>10953</v>
      </c>
      <c r="G1291" s="19" t="s">
        <v>612</v>
      </c>
      <c r="H1291" s="19" t="s">
        <v>12307</v>
      </c>
      <c r="I1291" s="1">
        <v>41432</v>
      </c>
      <c r="J1291" s="19">
        <v>20</v>
      </c>
      <c r="K1291" s="19" t="s">
        <v>73</v>
      </c>
      <c r="L1291" s="1">
        <v>40491</v>
      </c>
      <c r="M1291" s="19" t="s">
        <v>4698</v>
      </c>
      <c r="N1291" s="19" t="s">
        <v>9630</v>
      </c>
      <c r="O1291" s="19" t="s">
        <v>12318</v>
      </c>
    </row>
    <row r="1292" spans="1:15">
      <c r="A1292" s="19">
        <v>61265</v>
      </c>
      <c r="B1292" s="19" t="s">
        <v>10651</v>
      </c>
      <c r="C1292" s="19" t="s">
        <v>15706</v>
      </c>
      <c r="D1292" s="19" t="str">
        <f t="shared" si="20"/>
        <v>61265C</v>
      </c>
      <c r="E1292" s="19" t="s">
        <v>12309</v>
      </c>
      <c r="F1292" s="19" t="s">
        <v>10953</v>
      </c>
      <c r="G1292" s="19" t="s">
        <v>612</v>
      </c>
      <c r="H1292" s="19" t="s">
        <v>12307</v>
      </c>
      <c r="I1292" s="1">
        <v>41274</v>
      </c>
      <c r="J1292" s="19">
        <v>20</v>
      </c>
      <c r="K1292" s="19" t="s">
        <v>73</v>
      </c>
      <c r="L1292" s="1">
        <v>40491</v>
      </c>
      <c r="M1292" s="19" t="s">
        <v>13113</v>
      </c>
      <c r="O1292" s="19" t="s">
        <v>12577</v>
      </c>
    </row>
    <row r="1293" spans="1:15">
      <c r="A1293" s="19">
        <v>61266</v>
      </c>
      <c r="B1293" s="19" t="s">
        <v>11748</v>
      </c>
      <c r="C1293" s="19" t="s">
        <v>15705</v>
      </c>
      <c r="D1293" s="19" t="str">
        <f t="shared" si="20"/>
        <v>61266A</v>
      </c>
      <c r="E1293" s="19" t="s">
        <v>12313</v>
      </c>
      <c r="F1293" s="19" t="s">
        <v>12914</v>
      </c>
      <c r="G1293" s="19" t="s">
        <v>612</v>
      </c>
      <c r="H1293" s="19" t="s">
        <v>12307</v>
      </c>
      <c r="I1293" s="1">
        <v>41986</v>
      </c>
      <c r="J1293" s="19">
        <v>19</v>
      </c>
      <c r="K1293" s="19" t="s">
        <v>73</v>
      </c>
      <c r="L1293" s="1">
        <v>40491</v>
      </c>
      <c r="M1293" s="19" t="s">
        <v>12631</v>
      </c>
      <c r="N1293" s="19" t="s">
        <v>15704</v>
      </c>
      <c r="O1293" s="19" t="s">
        <v>12318</v>
      </c>
    </row>
    <row r="1294" spans="1:15">
      <c r="A1294" s="19">
        <v>61267</v>
      </c>
      <c r="B1294" s="19" t="s">
        <v>10651</v>
      </c>
      <c r="C1294" s="19" t="s">
        <v>15703</v>
      </c>
      <c r="D1294" s="19" t="str">
        <f t="shared" si="20"/>
        <v>61267C</v>
      </c>
      <c r="E1294" s="19" t="s">
        <v>12309</v>
      </c>
      <c r="F1294" s="19" t="s">
        <v>10996</v>
      </c>
      <c r="G1294" s="19" t="s">
        <v>612</v>
      </c>
      <c r="H1294" s="19" t="s">
        <v>12307</v>
      </c>
      <c r="I1294" s="1">
        <v>41274</v>
      </c>
      <c r="J1294" s="19">
        <v>10</v>
      </c>
      <c r="K1294" s="19" t="s">
        <v>73</v>
      </c>
      <c r="L1294" s="1">
        <v>40491</v>
      </c>
      <c r="M1294" s="19" t="s">
        <v>13113</v>
      </c>
      <c r="O1294" s="19" t="s">
        <v>12577</v>
      </c>
    </row>
    <row r="1295" spans="1:15">
      <c r="A1295" s="19">
        <v>61268</v>
      </c>
      <c r="B1295" s="19" t="s">
        <v>10651</v>
      </c>
      <c r="C1295" s="19" t="s">
        <v>15702</v>
      </c>
      <c r="D1295" s="19" t="str">
        <f t="shared" si="20"/>
        <v>61268C</v>
      </c>
      <c r="E1295" s="19" t="s">
        <v>12309</v>
      </c>
      <c r="F1295" s="19" t="s">
        <v>10697</v>
      </c>
      <c r="G1295" s="19" t="s">
        <v>612</v>
      </c>
      <c r="H1295" s="19" t="s">
        <v>12307</v>
      </c>
      <c r="I1295" s="1">
        <v>41274</v>
      </c>
      <c r="J1295" s="19">
        <v>20</v>
      </c>
      <c r="K1295" s="19" t="s">
        <v>73</v>
      </c>
      <c r="L1295" s="1">
        <v>40491</v>
      </c>
      <c r="M1295" s="19" t="s">
        <v>13113</v>
      </c>
      <c r="O1295" s="19" t="s">
        <v>12577</v>
      </c>
    </row>
    <row r="1296" spans="1:15">
      <c r="A1296" s="19">
        <v>61269</v>
      </c>
      <c r="B1296" s="19" t="s">
        <v>11748</v>
      </c>
      <c r="C1296" s="19" t="s">
        <v>15701</v>
      </c>
      <c r="D1296" s="19" t="str">
        <f t="shared" si="20"/>
        <v>61269A</v>
      </c>
      <c r="E1296" s="19" t="s">
        <v>12313</v>
      </c>
      <c r="F1296" s="19" t="s">
        <v>10940</v>
      </c>
      <c r="G1296" s="19" t="s">
        <v>612</v>
      </c>
      <c r="H1296" s="19" t="s">
        <v>12307</v>
      </c>
      <c r="I1296" s="1">
        <v>42578</v>
      </c>
      <c r="J1296" s="19">
        <v>200</v>
      </c>
      <c r="K1296" s="19" t="s">
        <v>73</v>
      </c>
      <c r="L1296" s="1">
        <v>40491</v>
      </c>
      <c r="M1296" s="19" t="s">
        <v>12528</v>
      </c>
      <c r="N1296" s="19" t="s">
        <v>15700</v>
      </c>
      <c r="O1296" s="19" t="s">
        <v>12318</v>
      </c>
    </row>
    <row r="1297" spans="1:15">
      <c r="A1297" s="19">
        <v>61270</v>
      </c>
      <c r="B1297" s="19" t="s">
        <v>11748</v>
      </c>
      <c r="C1297" s="19" t="s">
        <v>4923</v>
      </c>
      <c r="D1297" s="19" t="str">
        <f t="shared" si="20"/>
        <v>61270A</v>
      </c>
      <c r="E1297" s="19" t="s">
        <v>12313</v>
      </c>
      <c r="F1297" s="19" t="s">
        <v>10686</v>
      </c>
      <c r="G1297" s="19" t="s">
        <v>612</v>
      </c>
      <c r="H1297" s="19" t="s">
        <v>12307</v>
      </c>
      <c r="I1297" s="1">
        <v>42605</v>
      </c>
      <c r="J1297" s="19">
        <v>60</v>
      </c>
      <c r="K1297" s="19" t="s">
        <v>73</v>
      </c>
      <c r="L1297" s="1">
        <v>40491</v>
      </c>
      <c r="M1297" s="19" t="s">
        <v>12528</v>
      </c>
      <c r="N1297" s="19" t="s">
        <v>15699</v>
      </c>
      <c r="O1297" s="19" t="s">
        <v>12318</v>
      </c>
    </row>
    <row r="1298" spans="1:15">
      <c r="A1298" s="19">
        <v>61271</v>
      </c>
      <c r="B1298" s="19" t="s">
        <v>11748</v>
      </c>
      <c r="C1298" s="19" t="s">
        <v>15698</v>
      </c>
      <c r="D1298" s="19" t="str">
        <f t="shared" si="20"/>
        <v>61271A</v>
      </c>
      <c r="E1298" s="19" t="s">
        <v>12313</v>
      </c>
      <c r="F1298" s="19" t="s">
        <v>11013</v>
      </c>
      <c r="G1298" s="19" t="s">
        <v>612</v>
      </c>
      <c r="H1298" s="19" t="s">
        <v>12307</v>
      </c>
      <c r="I1298" s="1">
        <v>40909</v>
      </c>
      <c r="J1298" s="19">
        <v>5</v>
      </c>
      <c r="K1298" s="19" t="s">
        <v>73</v>
      </c>
      <c r="L1298" s="1">
        <v>40491</v>
      </c>
      <c r="M1298" s="19" t="s">
        <v>12528</v>
      </c>
      <c r="N1298" s="19" t="s">
        <v>15697</v>
      </c>
      <c r="O1298" s="19" t="s">
        <v>12318</v>
      </c>
    </row>
    <row r="1299" spans="1:15">
      <c r="A1299" s="19">
        <v>61272</v>
      </c>
      <c r="B1299" s="19" t="s">
        <v>11748</v>
      </c>
      <c r="C1299" s="19" t="s">
        <v>15696</v>
      </c>
      <c r="D1299" s="19" t="str">
        <f t="shared" si="20"/>
        <v>61272A</v>
      </c>
      <c r="E1299" s="19" t="s">
        <v>12313</v>
      </c>
      <c r="F1299" s="19" t="s">
        <v>11013</v>
      </c>
      <c r="G1299" s="19" t="s">
        <v>612</v>
      </c>
      <c r="H1299" s="19" t="s">
        <v>12307</v>
      </c>
      <c r="I1299" s="1">
        <v>40966</v>
      </c>
      <c r="J1299" s="19">
        <v>5</v>
      </c>
      <c r="K1299" s="19" t="s">
        <v>73</v>
      </c>
      <c r="L1299" s="1">
        <v>40491</v>
      </c>
      <c r="M1299" s="19" t="s">
        <v>12528</v>
      </c>
      <c r="N1299" s="19" t="s">
        <v>15695</v>
      </c>
      <c r="O1299" s="19" t="s">
        <v>12318</v>
      </c>
    </row>
    <row r="1300" spans="1:15">
      <c r="A1300" s="19">
        <v>61273</v>
      </c>
      <c r="B1300" s="19" t="s">
        <v>11748</v>
      </c>
      <c r="C1300" s="19" t="s">
        <v>15694</v>
      </c>
      <c r="D1300" s="19" t="str">
        <f t="shared" si="20"/>
        <v>61273A</v>
      </c>
      <c r="E1300" s="19" t="s">
        <v>12313</v>
      </c>
      <c r="F1300" s="19" t="s">
        <v>11013</v>
      </c>
      <c r="G1300" s="19" t="s">
        <v>612</v>
      </c>
      <c r="H1300" s="19" t="s">
        <v>12307</v>
      </c>
      <c r="I1300" s="1">
        <v>40966</v>
      </c>
      <c r="J1300" s="19">
        <v>5</v>
      </c>
      <c r="K1300" s="19" t="s">
        <v>73</v>
      </c>
      <c r="L1300" s="1">
        <v>40491</v>
      </c>
      <c r="M1300" s="19" t="s">
        <v>12528</v>
      </c>
      <c r="N1300" s="19" t="s">
        <v>15693</v>
      </c>
      <c r="O1300" s="19" t="s">
        <v>12318</v>
      </c>
    </row>
    <row r="1301" spans="1:15">
      <c r="A1301" s="19">
        <v>61274</v>
      </c>
      <c r="B1301" s="19" t="s">
        <v>11748</v>
      </c>
      <c r="C1301" s="19" t="s">
        <v>15692</v>
      </c>
      <c r="D1301" s="19" t="str">
        <f t="shared" si="20"/>
        <v>61274A</v>
      </c>
      <c r="E1301" s="19" t="s">
        <v>12313</v>
      </c>
      <c r="F1301" s="19" t="s">
        <v>11014</v>
      </c>
      <c r="G1301" s="19" t="s">
        <v>612</v>
      </c>
      <c r="H1301" s="19" t="s">
        <v>12307</v>
      </c>
      <c r="I1301" s="1">
        <v>40909</v>
      </c>
      <c r="J1301" s="19">
        <v>3</v>
      </c>
      <c r="K1301" s="19" t="s">
        <v>73</v>
      </c>
      <c r="L1301" s="1">
        <v>40491</v>
      </c>
      <c r="M1301" s="19" t="s">
        <v>12528</v>
      </c>
      <c r="N1301" s="19" t="s">
        <v>15691</v>
      </c>
      <c r="O1301" s="19" t="s">
        <v>12318</v>
      </c>
    </row>
    <row r="1302" spans="1:15">
      <c r="A1302" s="19">
        <v>61275</v>
      </c>
      <c r="B1302" s="19" t="s">
        <v>11748</v>
      </c>
      <c r="C1302" s="19" t="s">
        <v>15690</v>
      </c>
      <c r="D1302" s="19" t="str">
        <f t="shared" si="20"/>
        <v>61275A</v>
      </c>
      <c r="E1302" s="19" t="s">
        <v>12313</v>
      </c>
      <c r="F1302" s="19" t="s">
        <v>11014</v>
      </c>
      <c r="G1302" s="19" t="s">
        <v>612</v>
      </c>
      <c r="H1302" s="19" t="s">
        <v>12307</v>
      </c>
      <c r="I1302" s="1">
        <v>40909</v>
      </c>
      <c r="J1302" s="19">
        <v>3</v>
      </c>
      <c r="K1302" s="19" t="s">
        <v>73</v>
      </c>
      <c r="L1302" s="1">
        <v>40491</v>
      </c>
      <c r="M1302" s="19" t="s">
        <v>12528</v>
      </c>
      <c r="N1302" s="19" t="s">
        <v>15689</v>
      </c>
      <c r="O1302" s="19" t="s">
        <v>12318</v>
      </c>
    </row>
    <row r="1303" spans="1:15">
      <c r="A1303" s="19">
        <v>61276</v>
      </c>
      <c r="B1303" s="19" t="s">
        <v>11748</v>
      </c>
      <c r="C1303" s="19" t="s">
        <v>15688</v>
      </c>
      <c r="D1303" s="19" t="str">
        <f t="shared" si="20"/>
        <v>61276A</v>
      </c>
      <c r="E1303" s="19" t="s">
        <v>12313</v>
      </c>
      <c r="F1303" s="19" t="s">
        <v>11014</v>
      </c>
      <c r="G1303" s="19" t="s">
        <v>612</v>
      </c>
      <c r="H1303" s="19" t="s">
        <v>12307</v>
      </c>
      <c r="I1303" s="1">
        <v>40909</v>
      </c>
      <c r="J1303" s="19">
        <v>3</v>
      </c>
      <c r="K1303" s="19" t="s">
        <v>73</v>
      </c>
      <c r="L1303" s="1">
        <v>40491</v>
      </c>
      <c r="M1303" s="19" t="s">
        <v>12528</v>
      </c>
      <c r="N1303" s="19" t="s">
        <v>15687</v>
      </c>
      <c r="O1303" s="19" t="s">
        <v>12318</v>
      </c>
    </row>
    <row r="1304" spans="1:15">
      <c r="A1304" s="19">
        <v>61277</v>
      </c>
      <c r="B1304" s="19" t="s">
        <v>11748</v>
      </c>
      <c r="C1304" s="19" t="s">
        <v>15686</v>
      </c>
      <c r="D1304" s="19" t="str">
        <f t="shared" si="20"/>
        <v>61277A</v>
      </c>
      <c r="E1304" s="19" t="s">
        <v>12313</v>
      </c>
      <c r="F1304" s="19" t="s">
        <v>11014</v>
      </c>
      <c r="G1304" s="19" t="s">
        <v>612</v>
      </c>
      <c r="H1304" s="19" t="s">
        <v>12307</v>
      </c>
      <c r="I1304" s="1">
        <v>40909</v>
      </c>
      <c r="J1304" s="19">
        <v>0.4</v>
      </c>
      <c r="K1304" s="19" t="s">
        <v>73</v>
      </c>
      <c r="L1304" s="1">
        <v>40491</v>
      </c>
      <c r="M1304" s="19" t="s">
        <v>12528</v>
      </c>
      <c r="N1304" s="19" t="s">
        <v>15685</v>
      </c>
      <c r="O1304" s="19" t="s">
        <v>12318</v>
      </c>
    </row>
    <row r="1305" spans="1:15">
      <c r="A1305" s="19">
        <v>61278</v>
      </c>
      <c r="B1305" s="19" t="s">
        <v>11748</v>
      </c>
      <c r="C1305" s="19" t="s">
        <v>15684</v>
      </c>
      <c r="D1305" s="19" t="str">
        <f t="shared" si="20"/>
        <v>61278A</v>
      </c>
      <c r="E1305" s="19" t="s">
        <v>12313</v>
      </c>
      <c r="F1305" s="19" t="s">
        <v>11013</v>
      </c>
      <c r="G1305" s="19" t="s">
        <v>612</v>
      </c>
      <c r="H1305" s="19" t="s">
        <v>12307</v>
      </c>
      <c r="I1305" s="1">
        <v>40909</v>
      </c>
      <c r="J1305" s="19">
        <v>5</v>
      </c>
      <c r="K1305" s="19" t="s">
        <v>73</v>
      </c>
      <c r="L1305" s="1">
        <v>40491</v>
      </c>
      <c r="M1305" s="19" t="s">
        <v>12528</v>
      </c>
      <c r="N1305" s="19" t="s">
        <v>15683</v>
      </c>
      <c r="O1305" s="19" t="s">
        <v>12318</v>
      </c>
    </row>
    <row r="1306" spans="1:15">
      <c r="A1306" s="19">
        <v>61279</v>
      </c>
      <c r="B1306" s="19" t="s">
        <v>11748</v>
      </c>
      <c r="C1306" s="19" t="s">
        <v>15682</v>
      </c>
      <c r="D1306" s="19" t="str">
        <f t="shared" si="20"/>
        <v>61279A</v>
      </c>
      <c r="E1306" s="19" t="s">
        <v>12313</v>
      </c>
      <c r="F1306" s="19" t="s">
        <v>11013</v>
      </c>
      <c r="G1306" s="19" t="s">
        <v>612</v>
      </c>
      <c r="H1306" s="19" t="s">
        <v>12307</v>
      </c>
      <c r="I1306" s="1">
        <v>40966</v>
      </c>
      <c r="J1306" s="19">
        <v>5</v>
      </c>
      <c r="K1306" s="19" t="s">
        <v>73</v>
      </c>
      <c r="L1306" s="1">
        <v>40491</v>
      </c>
      <c r="M1306" s="19" t="s">
        <v>12528</v>
      </c>
      <c r="N1306" s="19" t="s">
        <v>15681</v>
      </c>
      <c r="O1306" s="19" t="s">
        <v>12318</v>
      </c>
    </row>
    <row r="1307" spans="1:15">
      <c r="A1307" s="19">
        <v>61280</v>
      </c>
      <c r="B1307" s="19" t="s">
        <v>11748</v>
      </c>
      <c r="C1307" s="19" t="s">
        <v>15680</v>
      </c>
      <c r="D1307" s="19" t="str">
        <f t="shared" si="20"/>
        <v>61280A</v>
      </c>
      <c r="E1307" s="19" t="s">
        <v>12313</v>
      </c>
      <c r="F1307" s="19" t="s">
        <v>11013</v>
      </c>
      <c r="G1307" s="19" t="s">
        <v>612</v>
      </c>
      <c r="H1307" s="19" t="s">
        <v>12307</v>
      </c>
      <c r="I1307" s="1">
        <v>40966</v>
      </c>
      <c r="J1307" s="19">
        <v>5</v>
      </c>
      <c r="K1307" s="19" t="s">
        <v>73</v>
      </c>
      <c r="L1307" s="1">
        <v>40491</v>
      </c>
      <c r="M1307" s="19" t="s">
        <v>12528</v>
      </c>
      <c r="N1307" s="19" t="s">
        <v>15679</v>
      </c>
      <c r="O1307" s="19" t="s">
        <v>12318</v>
      </c>
    </row>
    <row r="1308" spans="1:15">
      <c r="A1308" s="19">
        <v>61281</v>
      </c>
      <c r="B1308" s="19" t="s">
        <v>11748</v>
      </c>
      <c r="C1308" s="19" t="s">
        <v>4934</v>
      </c>
      <c r="D1308" s="19" t="str">
        <f t="shared" si="20"/>
        <v>61281A</v>
      </c>
      <c r="E1308" s="19" t="s">
        <v>12313</v>
      </c>
      <c r="F1308" s="19" t="s">
        <v>11024</v>
      </c>
      <c r="G1308" s="19" t="s">
        <v>612</v>
      </c>
      <c r="H1308" s="19" t="s">
        <v>12307</v>
      </c>
      <c r="I1308" s="1">
        <v>41221</v>
      </c>
      <c r="J1308" s="19">
        <v>5</v>
      </c>
      <c r="K1308" s="19" t="s">
        <v>73</v>
      </c>
      <c r="L1308" s="1">
        <v>40491</v>
      </c>
      <c r="M1308" s="19" t="s">
        <v>12528</v>
      </c>
      <c r="N1308" s="19" t="s">
        <v>15678</v>
      </c>
      <c r="O1308" s="19" t="s">
        <v>12318</v>
      </c>
    </row>
    <row r="1309" spans="1:15">
      <c r="A1309" s="19">
        <v>61282</v>
      </c>
      <c r="B1309" s="19" t="s">
        <v>11748</v>
      </c>
      <c r="C1309" s="19" t="s">
        <v>4935</v>
      </c>
      <c r="D1309" s="19" t="str">
        <f t="shared" si="20"/>
        <v>61282A</v>
      </c>
      <c r="E1309" s="19" t="s">
        <v>12313</v>
      </c>
      <c r="F1309" s="19" t="s">
        <v>11024</v>
      </c>
      <c r="G1309" s="19" t="s">
        <v>612</v>
      </c>
      <c r="H1309" s="19" t="s">
        <v>12307</v>
      </c>
      <c r="I1309" s="1">
        <v>41221</v>
      </c>
      <c r="J1309" s="19">
        <v>5</v>
      </c>
      <c r="K1309" s="19" t="s">
        <v>73</v>
      </c>
      <c r="L1309" s="1">
        <v>40491</v>
      </c>
      <c r="M1309" s="19" t="s">
        <v>12528</v>
      </c>
      <c r="N1309" s="19" t="s">
        <v>15677</v>
      </c>
      <c r="O1309" s="19" t="s">
        <v>12318</v>
      </c>
    </row>
    <row r="1310" spans="1:15">
      <c r="A1310" s="19">
        <v>61283</v>
      </c>
      <c r="B1310" s="19" t="s">
        <v>11748</v>
      </c>
      <c r="C1310" s="19" t="s">
        <v>4936</v>
      </c>
      <c r="D1310" s="19" t="str">
        <f t="shared" si="20"/>
        <v>61283A</v>
      </c>
      <c r="E1310" s="19" t="s">
        <v>12313</v>
      </c>
      <c r="F1310" s="19" t="s">
        <v>11024</v>
      </c>
      <c r="G1310" s="19" t="s">
        <v>612</v>
      </c>
      <c r="H1310" s="19" t="s">
        <v>12307</v>
      </c>
      <c r="I1310" s="1">
        <v>41221</v>
      </c>
      <c r="J1310" s="19">
        <v>5</v>
      </c>
      <c r="K1310" s="19" t="s">
        <v>73</v>
      </c>
      <c r="L1310" s="1">
        <v>40491</v>
      </c>
      <c r="M1310" s="19" t="s">
        <v>12528</v>
      </c>
      <c r="N1310" s="19" t="s">
        <v>15676</v>
      </c>
      <c r="O1310" s="19" t="s">
        <v>12318</v>
      </c>
    </row>
    <row r="1311" spans="1:15">
      <c r="A1311" s="19">
        <v>61284</v>
      </c>
      <c r="B1311" s="19" t="s">
        <v>11748</v>
      </c>
      <c r="C1311" s="19" t="s">
        <v>4937</v>
      </c>
      <c r="D1311" s="19" t="str">
        <f t="shared" si="20"/>
        <v>61284A</v>
      </c>
      <c r="E1311" s="19" t="s">
        <v>12313</v>
      </c>
      <c r="F1311" s="19" t="s">
        <v>11024</v>
      </c>
      <c r="G1311" s="19" t="s">
        <v>612</v>
      </c>
      <c r="H1311" s="19" t="s">
        <v>12307</v>
      </c>
      <c r="I1311" s="1">
        <v>41221</v>
      </c>
      <c r="J1311" s="19">
        <v>5</v>
      </c>
      <c r="K1311" s="19" t="s">
        <v>73</v>
      </c>
      <c r="L1311" s="1">
        <v>40491</v>
      </c>
      <c r="M1311" s="19" t="s">
        <v>12528</v>
      </c>
      <c r="N1311" s="19" t="s">
        <v>15675</v>
      </c>
      <c r="O1311" s="19" t="s">
        <v>12318</v>
      </c>
    </row>
    <row r="1312" spans="1:15">
      <c r="A1312" s="19">
        <v>61285</v>
      </c>
      <c r="B1312" s="19" t="s">
        <v>11748</v>
      </c>
      <c r="C1312" s="19" t="s">
        <v>4938</v>
      </c>
      <c r="D1312" s="19" t="str">
        <f t="shared" si="20"/>
        <v>61285A</v>
      </c>
      <c r="E1312" s="19" t="s">
        <v>12313</v>
      </c>
      <c r="F1312" s="19" t="s">
        <v>11024</v>
      </c>
      <c r="G1312" s="19" t="s">
        <v>612</v>
      </c>
      <c r="H1312" s="19" t="s">
        <v>12307</v>
      </c>
      <c r="I1312" s="1">
        <v>41221</v>
      </c>
      <c r="J1312" s="19">
        <v>5</v>
      </c>
      <c r="K1312" s="19" t="s">
        <v>73</v>
      </c>
      <c r="L1312" s="1">
        <v>40491</v>
      </c>
      <c r="M1312" s="19" t="s">
        <v>12528</v>
      </c>
      <c r="N1312" s="19" t="s">
        <v>15674</v>
      </c>
      <c r="O1312" s="19" t="s">
        <v>12318</v>
      </c>
    </row>
    <row r="1313" spans="1:15">
      <c r="A1313" s="19">
        <v>61286</v>
      </c>
      <c r="B1313" s="19" t="s">
        <v>11748</v>
      </c>
      <c r="C1313" s="19" t="s">
        <v>4939</v>
      </c>
      <c r="D1313" s="19" t="str">
        <f t="shared" si="20"/>
        <v>61286A</v>
      </c>
      <c r="E1313" s="19" t="s">
        <v>12313</v>
      </c>
      <c r="F1313" s="19" t="s">
        <v>11024</v>
      </c>
      <c r="G1313" s="19" t="s">
        <v>612</v>
      </c>
      <c r="H1313" s="19" t="s">
        <v>12307</v>
      </c>
      <c r="I1313" s="1">
        <v>41221</v>
      </c>
      <c r="J1313" s="19">
        <v>5</v>
      </c>
      <c r="K1313" s="19" t="s">
        <v>73</v>
      </c>
      <c r="L1313" s="1">
        <v>40491</v>
      </c>
      <c r="M1313" s="19" t="s">
        <v>12528</v>
      </c>
      <c r="N1313" s="19" t="s">
        <v>15673</v>
      </c>
      <c r="O1313" s="19" t="s">
        <v>12318</v>
      </c>
    </row>
    <row r="1314" spans="1:15">
      <c r="A1314" s="19">
        <v>61287</v>
      </c>
      <c r="B1314" s="19" t="s">
        <v>11748</v>
      </c>
      <c r="C1314" s="19" t="s">
        <v>1249</v>
      </c>
      <c r="D1314" s="19" t="str">
        <f t="shared" si="20"/>
        <v>61287A</v>
      </c>
      <c r="E1314" s="19" t="s">
        <v>12313</v>
      </c>
      <c r="F1314" s="19" t="s">
        <v>10686</v>
      </c>
      <c r="G1314" s="19" t="s">
        <v>612</v>
      </c>
      <c r="H1314" s="19" t="s">
        <v>12307</v>
      </c>
      <c r="I1314" s="1">
        <v>40985</v>
      </c>
      <c r="J1314" s="19">
        <v>150</v>
      </c>
      <c r="K1314" s="19" t="s">
        <v>4</v>
      </c>
      <c r="L1314" s="1">
        <v>40492</v>
      </c>
      <c r="M1314" s="19" t="s">
        <v>13113</v>
      </c>
      <c r="O1314" s="19" t="s">
        <v>12318</v>
      </c>
    </row>
    <row r="1315" spans="1:15">
      <c r="A1315" s="19">
        <v>61288</v>
      </c>
      <c r="B1315" s="19" t="s">
        <v>11748</v>
      </c>
      <c r="C1315" s="19" t="s">
        <v>644</v>
      </c>
      <c r="D1315" s="19" t="str">
        <f t="shared" si="20"/>
        <v>61288A</v>
      </c>
      <c r="E1315" s="19" t="s">
        <v>12313</v>
      </c>
      <c r="F1315" s="19" t="s">
        <v>10686</v>
      </c>
      <c r="G1315" s="19" t="s">
        <v>612</v>
      </c>
      <c r="H1315" s="19" t="s">
        <v>12307</v>
      </c>
      <c r="I1315" s="1">
        <v>40939</v>
      </c>
      <c r="J1315" s="19">
        <v>150</v>
      </c>
      <c r="K1315" s="19" t="s">
        <v>4</v>
      </c>
      <c r="L1315" s="1">
        <v>40492</v>
      </c>
      <c r="M1315" s="19" t="s">
        <v>4373</v>
      </c>
      <c r="N1315" s="19" t="s">
        <v>8851</v>
      </c>
      <c r="O1315" s="19" t="s">
        <v>12318</v>
      </c>
    </row>
    <row r="1316" spans="1:15">
      <c r="A1316" s="19">
        <v>61289</v>
      </c>
      <c r="B1316" s="19" t="s">
        <v>11748</v>
      </c>
      <c r="C1316" s="19" t="s">
        <v>15672</v>
      </c>
      <c r="D1316" s="19" t="str">
        <f t="shared" si="20"/>
        <v>61289A</v>
      </c>
      <c r="E1316" s="19" t="s">
        <v>12313</v>
      </c>
      <c r="F1316" s="19" t="s">
        <v>10912</v>
      </c>
      <c r="G1316" s="19" t="s">
        <v>612</v>
      </c>
      <c r="H1316" s="19" t="s">
        <v>12307</v>
      </c>
      <c r="I1316" s="1">
        <v>32381</v>
      </c>
      <c r="J1316" s="19">
        <v>1.738</v>
      </c>
      <c r="K1316" s="19" t="s">
        <v>46</v>
      </c>
      <c r="L1316" s="1">
        <v>40498</v>
      </c>
      <c r="M1316" s="19" t="s">
        <v>15671</v>
      </c>
      <c r="N1316" s="19" t="s">
        <v>15671</v>
      </c>
      <c r="O1316" s="19" t="s">
        <v>12318</v>
      </c>
    </row>
    <row r="1317" spans="1:15">
      <c r="A1317" s="19">
        <v>61290</v>
      </c>
      <c r="B1317" s="19" t="s">
        <v>10651</v>
      </c>
      <c r="C1317" s="19" t="s">
        <v>15669</v>
      </c>
      <c r="D1317" s="19" t="str">
        <f t="shared" si="20"/>
        <v>61290C</v>
      </c>
      <c r="E1317" s="19" t="s">
        <v>12309</v>
      </c>
      <c r="F1317" s="19" t="s">
        <v>15670</v>
      </c>
      <c r="G1317" s="19" t="s">
        <v>719</v>
      </c>
      <c r="H1317" s="19" t="s">
        <v>12307</v>
      </c>
      <c r="I1317" s="1">
        <v>44044</v>
      </c>
      <c r="J1317" s="19">
        <v>30.1</v>
      </c>
      <c r="K1317" s="19" t="s">
        <v>0</v>
      </c>
      <c r="L1317" s="1">
        <v>40498</v>
      </c>
      <c r="M1317" s="19" t="s">
        <v>15669</v>
      </c>
      <c r="N1317" s="19" t="s">
        <v>15669</v>
      </c>
      <c r="O1317" s="19" t="s">
        <v>12318</v>
      </c>
    </row>
    <row r="1318" spans="1:15">
      <c r="A1318" s="19">
        <v>61291</v>
      </c>
      <c r="B1318" s="19" t="s">
        <v>10651</v>
      </c>
      <c r="C1318" s="19" t="s">
        <v>15668</v>
      </c>
      <c r="D1318" s="19" t="str">
        <f t="shared" si="20"/>
        <v>61291C</v>
      </c>
      <c r="E1318" s="19" t="s">
        <v>12309</v>
      </c>
      <c r="F1318" s="19" t="s">
        <v>15667</v>
      </c>
      <c r="G1318" s="19" t="s">
        <v>612</v>
      </c>
      <c r="H1318" s="19" t="s">
        <v>12307</v>
      </c>
      <c r="I1318" s="1">
        <v>40452</v>
      </c>
      <c r="J1318" s="19">
        <v>0.21</v>
      </c>
      <c r="K1318" s="19" t="s">
        <v>46</v>
      </c>
      <c r="L1318" s="1">
        <v>40499</v>
      </c>
      <c r="M1318" s="19" t="s">
        <v>13113</v>
      </c>
      <c r="N1318" s="19" t="s">
        <v>15666</v>
      </c>
      <c r="O1318" s="19" t="s">
        <v>12577</v>
      </c>
    </row>
    <row r="1319" spans="1:15">
      <c r="A1319" s="19">
        <v>61292</v>
      </c>
      <c r="B1319" s="19" t="s">
        <v>11748</v>
      </c>
      <c r="C1319" s="19" t="s">
        <v>4704</v>
      </c>
      <c r="D1319" s="19" t="str">
        <f t="shared" si="20"/>
        <v>61292A</v>
      </c>
      <c r="E1319" s="19" t="s">
        <v>12313</v>
      </c>
      <c r="F1319" s="19" t="s">
        <v>10845</v>
      </c>
      <c r="G1319" s="19" t="s">
        <v>612</v>
      </c>
      <c r="H1319" s="19" t="s">
        <v>12307</v>
      </c>
      <c r="I1319" s="1">
        <v>41702</v>
      </c>
      <c r="J1319" s="19">
        <v>200</v>
      </c>
      <c r="K1319" s="19" t="s">
        <v>73</v>
      </c>
      <c r="L1319" s="1">
        <v>40501</v>
      </c>
      <c r="M1319" s="19" t="s">
        <v>13113</v>
      </c>
      <c r="N1319" s="19" t="s">
        <v>15665</v>
      </c>
      <c r="O1319" s="19" t="s">
        <v>12318</v>
      </c>
    </row>
    <row r="1320" spans="1:15">
      <c r="A1320" s="19">
        <v>61293</v>
      </c>
      <c r="B1320" s="19" t="s">
        <v>10651</v>
      </c>
      <c r="C1320" s="19" t="s">
        <v>15664</v>
      </c>
      <c r="D1320" s="19" t="str">
        <f t="shared" si="20"/>
        <v>61293C</v>
      </c>
      <c r="E1320" s="19" t="s">
        <v>12309</v>
      </c>
      <c r="F1320" s="19" t="s">
        <v>15662</v>
      </c>
      <c r="G1320" s="19" t="s">
        <v>612</v>
      </c>
      <c r="H1320" s="19" t="s">
        <v>12307</v>
      </c>
      <c r="I1320" s="1">
        <v>40909</v>
      </c>
      <c r="J1320" s="19">
        <v>50</v>
      </c>
      <c r="K1320" s="19" t="s">
        <v>73</v>
      </c>
      <c r="L1320" s="1">
        <v>40501</v>
      </c>
      <c r="M1320" s="19" t="s">
        <v>13113</v>
      </c>
      <c r="O1320" s="19" t="s">
        <v>12577</v>
      </c>
    </row>
    <row r="1321" spans="1:15">
      <c r="A1321" s="19">
        <v>61294</v>
      </c>
      <c r="B1321" s="19" t="s">
        <v>10651</v>
      </c>
      <c r="C1321" s="19" t="s">
        <v>15663</v>
      </c>
      <c r="D1321" s="19" t="str">
        <f t="shared" si="20"/>
        <v>61294C</v>
      </c>
      <c r="E1321" s="19" t="s">
        <v>12309</v>
      </c>
      <c r="F1321" s="19" t="s">
        <v>15662</v>
      </c>
      <c r="G1321" s="19" t="s">
        <v>612</v>
      </c>
      <c r="H1321" s="19" t="s">
        <v>12307</v>
      </c>
      <c r="I1321" s="1">
        <v>40909</v>
      </c>
      <c r="J1321" s="19">
        <v>100</v>
      </c>
      <c r="K1321" s="19" t="s">
        <v>73</v>
      </c>
      <c r="L1321" s="1">
        <v>40501</v>
      </c>
      <c r="M1321" s="19" t="s">
        <v>13113</v>
      </c>
      <c r="O1321" s="19" t="s">
        <v>12577</v>
      </c>
    </row>
    <row r="1322" spans="1:15">
      <c r="A1322" s="19">
        <v>61295</v>
      </c>
      <c r="B1322" s="19" t="s">
        <v>11748</v>
      </c>
      <c r="C1322" s="19" t="s">
        <v>4784</v>
      </c>
      <c r="D1322" s="19" t="str">
        <f t="shared" si="20"/>
        <v>61295A</v>
      </c>
      <c r="E1322" s="19" t="s">
        <v>12313</v>
      </c>
      <c r="F1322" s="19" t="s">
        <v>10746</v>
      </c>
      <c r="G1322" s="19" t="s">
        <v>612</v>
      </c>
      <c r="H1322" s="19" t="s">
        <v>12307</v>
      </c>
      <c r="I1322" s="1">
        <v>43083</v>
      </c>
      <c r="J1322" s="19">
        <v>49.9</v>
      </c>
      <c r="K1322" s="19" t="s">
        <v>73</v>
      </c>
      <c r="L1322" s="1">
        <v>40501</v>
      </c>
      <c r="M1322" s="19" t="s">
        <v>15661</v>
      </c>
      <c r="N1322" s="19" t="s">
        <v>15660</v>
      </c>
      <c r="O1322" s="19" t="s">
        <v>12318</v>
      </c>
    </row>
    <row r="1323" spans="1:15">
      <c r="A1323" s="19">
        <v>61296</v>
      </c>
      <c r="B1323" s="19" t="s">
        <v>10651</v>
      </c>
      <c r="C1323" s="19" t="s">
        <v>15659</v>
      </c>
      <c r="D1323" s="19" t="str">
        <f t="shared" si="20"/>
        <v>61296C</v>
      </c>
      <c r="E1323" s="19" t="s">
        <v>12309</v>
      </c>
      <c r="F1323" s="19" t="s">
        <v>10746</v>
      </c>
      <c r="G1323" s="19" t="s">
        <v>612</v>
      </c>
      <c r="H1323" s="19" t="s">
        <v>12307</v>
      </c>
      <c r="I1323" s="1">
        <v>43404</v>
      </c>
      <c r="J1323" s="19">
        <v>20</v>
      </c>
      <c r="K1323" s="19" t="s">
        <v>73</v>
      </c>
      <c r="L1323" s="1">
        <v>40501</v>
      </c>
      <c r="M1323" s="19" t="s">
        <v>12472</v>
      </c>
      <c r="N1323" s="19" t="s">
        <v>15658</v>
      </c>
      <c r="O1323" s="19" t="s">
        <v>12318</v>
      </c>
    </row>
    <row r="1324" spans="1:15">
      <c r="A1324" s="19">
        <v>61297</v>
      </c>
      <c r="B1324" s="19" t="s">
        <v>11748</v>
      </c>
      <c r="C1324" s="19" t="s">
        <v>15657</v>
      </c>
      <c r="D1324" s="19" t="str">
        <f t="shared" si="20"/>
        <v>61297A</v>
      </c>
      <c r="E1324" s="19" t="s">
        <v>12313</v>
      </c>
      <c r="F1324" s="19" t="s">
        <v>10878</v>
      </c>
      <c r="G1324" s="19" t="s">
        <v>612</v>
      </c>
      <c r="H1324" s="19" t="s">
        <v>12307</v>
      </c>
      <c r="I1324" s="1">
        <v>38750</v>
      </c>
      <c r="J1324" s="19">
        <v>3.2</v>
      </c>
      <c r="K1324" s="19" t="s">
        <v>46</v>
      </c>
      <c r="L1324" s="1">
        <v>40504</v>
      </c>
      <c r="M1324" s="19" t="s">
        <v>15656</v>
      </c>
      <c r="N1324" s="19" t="s">
        <v>15655</v>
      </c>
      <c r="O1324" s="19" t="s">
        <v>12318</v>
      </c>
    </row>
    <row r="1325" spans="1:15">
      <c r="A1325" s="19">
        <v>61298</v>
      </c>
      <c r="B1325" s="19" t="s">
        <v>11748</v>
      </c>
      <c r="C1325" s="19" t="s">
        <v>10595</v>
      </c>
      <c r="D1325" s="19" t="str">
        <f t="shared" si="20"/>
        <v>61298A</v>
      </c>
      <c r="E1325" s="19" t="s">
        <v>12313</v>
      </c>
      <c r="F1325" s="19" t="s">
        <v>805</v>
      </c>
      <c r="G1325" s="19" t="s">
        <v>612</v>
      </c>
      <c r="H1325" s="19" t="s">
        <v>12307</v>
      </c>
      <c r="I1325" s="1">
        <v>40057</v>
      </c>
      <c r="J1325" s="19">
        <v>3.8</v>
      </c>
      <c r="K1325" s="19" t="s">
        <v>46</v>
      </c>
      <c r="L1325" s="1">
        <v>40504</v>
      </c>
      <c r="M1325" s="19" t="s">
        <v>4718</v>
      </c>
      <c r="N1325" s="19" t="s">
        <v>4718</v>
      </c>
      <c r="O1325" s="19" t="s">
        <v>12318</v>
      </c>
    </row>
    <row r="1326" spans="1:15">
      <c r="A1326" s="19">
        <v>61299</v>
      </c>
      <c r="B1326" s="19" t="s">
        <v>11748</v>
      </c>
      <c r="C1326" s="19" t="s">
        <v>15654</v>
      </c>
      <c r="D1326" s="19" t="str">
        <f t="shared" si="20"/>
        <v>61299A</v>
      </c>
      <c r="E1326" s="19" t="s">
        <v>12313</v>
      </c>
      <c r="F1326" s="19" t="s">
        <v>11464</v>
      </c>
      <c r="G1326" s="19" t="s">
        <v>612</v>
      </c>
      <c r="H1326" s="19" t="s">
        <v>12307</v>
      </c>
      <c r="I1326" s="1">
        <v>41231</v>
      </c>
      <c r="J1326" s="19">
        <v>2.2000000000000002</v>
      </c>
      <c r="K1326" s="19" t="s">
        <v>46</v>
      </c>
      <c r="L1326" s="1">
        <v>40504</v>
      </c>
      <c r="M1326" s="19" t="s">
        <v>4453</v>
      </c>
      <c r="N1326" s="19" t="s">
        <v>4453</v>
      </c>
      <c r="O1326" s="19" t="s">
        <v>12318</v>
      </c>
    </row>
    <row r="1327" spans="1:15">
      <c r="A1327" s="19">
        <v>61300</v>
      </c>
      <c r="B1327" s="19" t="s">
        <v>11748</v>
      </c>
      <c r="C1327" s="19" t="s">
        <v>15653</v>
      </c>
      <c r="D1327" s="19" t="str">
        <f t="shared" si="20"/>
        <v>61300A</v>
      </c>
      <c r="E1327" s="19" t="s">
        <v>12313</v>
      </c>
      <c r="F1327" s="19" t="s">
        <v>10699</v>
      </c>
      <c r="G1327" s="19" t="s">
        <v>612</v>
      </c>
      <c r="H1327" s="19" t="s">
        <v>12307</v>
      </c>
      <c r="I1327" s="1">
        <v>41670</v>
      </c>
      <c r="J1327" s="19">
        <v>4.3499999999999996</v>
      </c>
      <c r="K1327" s="19" t="s">
        <v>46</v>
      </c>
      <c r="L1327" s="1">
        <v>40504</v>
      </c>
      <c r="M1327" s="19" t="s">
        <v>4385</v>
      </c>
      <c r="N1327" s="19" t="s">
        <v>4385</v>
      </c>
      <c r="O1327" s="19" t="s">
        <v>12318</v>
      </c>
    </row>
    <row r="1328" spans="1:15">
      <c r="A1328" s="19">
        <v>61301</v>
      </c>
      <c r="B1328" s="19" t="s">
        <v>11748</v>
      </c>
      <c r="C1328" s="19" t="s">
        <v>15652</v>
      </c>
      <c r="D1328" s="19" t="str">
        <f t="shared" si="20"/>
        <v>61301A</v>
      </c>
      <c r="E1328" s="19" t="s">
        <v>12313</v>
      </c>
      <c r="F1328" s="19" t="s">
        <v>10872</v>
      </c>
      <c r="G1328" s="19" t="s">
        <v>612</v>
      </c>
      <c r="H1328" s="19" t="s">
        <v>12307</v>
      </c>
      <c r="I1328" s="1">
        <v>39569</v>
      </c>
      <c r="J1328" s="19">
        <v>1.375</v>
      </c>
      <c r="K1328" s="19" t="s">
        <v>73</v>
      </c>
      <c r="L1328" s="1">
        <v>41360</v>
      </c>
      <c r="M1328" s="19" t="s">
        <v>13113</v>
      </c>
      <c r="N1328" s="19" t="s">
        <v>15651</v>
      </c>
      <c r="O1328" s="19" t="s">
        <v>12318</v>
      </c>
    </row>
    <row r="1329" spans="1:15">
      <c r="A1329" s="19">
        <v>61302</v>
      </c>
      <c r="B1329" s="19" t="s">
        <v>11748</v>
      </c>
      <c r="C1329" s="19" t="s">
        <v>15650</v>
      </c>
      <c r="D1329" s="19" t="str">
        <f t="shared" si="20"/>
        <v>61302A</v>
      </c>
      <c r="E1329" s="19" t="s">
        <v>12313</v>
      </c>
      <c r="F1329" s="19" t="s">
        <v>15649</v>
      </c>
      <c r="G1329" s="19" t="s">
        <v>580</v>
      </c>
      <c r="H1329" s="19" t="s">
        <v>12307</v>
      </c>
      <c r="I1329" s="1">
        <v>40188</v>
      </c>
      <c r="J1329" s="19">
        <v>18</v>
      </c>
      <c r="K1329" s="19" t="s">
        <v>13196</v>
      </c>
      <c r="L1329" s="1">
        <v>40511</v>
      </c>
      <c r="M1329" s="19" t="s">
        <v>13113</v>
      </c>
      <c r="O1329" s="19" t="s">
        <v>12318</v>
      </c>
    </row>
    <row r="1330" spans="1:15">
      <c r="A1330" s="19">
        <v>61303</v>
      </c>
      <c r="B1330" s="19" t="s">
        <v>11748</v>
      </c>
      <c r="C1330" s="19" t="s">
        <v>15648</v>
      </c>
      <c r="D1330" s="19" t="str">
        <f t="shared" si="20"/>
        <v>61303A</v>
      </c>
      <c r="E1330" s="19" t="s">
        <v>12313</v>
      </c>
      <c r="F1330" s="19" t="s">
        <v>10907</v>
      </c>
      <c r="G1330" s="19" t="s">
        <v>612</v>
      </c>
      <c r="H1330" s="19" t="s">
        <v>12307</v>
      </c>
      <c r="I1330" s="1">
        <v>40869</v>
      </c>
      <c r="J1330" s="19">
        <v>0.122</v>
      </c>
      <c r="K1330" s="19" t="s">
        <v>12609</v>
      </c>
      <c r="L1330" s="1">
        <v>40515</v>
      </c>
      <c r="M1330" s="19" t="s">
        <v>13113</v>
      </c>
      <c r="N1330" s="19" t="s">
        <v>5453</v>
      </c>
      <c r="O1330" s="19" t="s">
        <v>12318</v>
      </c>
    </row>
    <row r="1331" spans="1:15">
      <c r="A1331" s="19">
        <v>61304</v>
      </c>
      <c r="B1331" s="19" t="s">
        <v>10651</v>
      </c>
      <c r="C1331" s="19" t="s">
        <v>15647</v>
      </c>
      <c r="D1331" s="19" t="str">
        <f t="shared" si="20"/>
        <v>61304C</v>
      </c>
      <c r="E1331" s="19" t="s">
        <v>12309</v>
      </c>
      <c r="F1331" s="19" t="s">
        <v>10767</v>
      </c>
      <c r="G1331" s="19" t="s">
        <v>612</v>
      </c>
      <c r="H1331" s="19" t="s">
        <v>12307</v>
      </c>
      <c r="I1331" s="1">
        <v>41699</v>
      </c>
      <c r="J1331" s="19">
        <v>19</v>
      </c>
      <c r="K1331" s="19" t="s">
        <v>73</v>
      </c>
      <c r="L1331" s="1">
        <v>40518</v>
      </c>
      <c r="M1331" s="19" t="s">
        <v>13113</v>
      </c>
      <c r="N1331" s="19" t="s">
        <v>15645</v>
      </c>
      <c r="O1331" s="19" t="s">
        <v>12577</v>
      </c>
    </row>
    <row r="1332" spans="1:15">
      <c r="A1332" s="19">
        <v>61305</v>
      </c>
      <c r="B1332" s="19" t="s">
        <v>10651</v>
      </c>
      <c r="C1332" s="19" t="s">
        <v>15646</v>
      </c>
      <c r="D1332" s="19" t="str">
        <f t="shared" si="20"/>
        <v>61305C</v>
      </c>
      <c r="E1332" s="19" t="s">
        <v>12309</v>
      </c>
      <c r="F1332" s="19" t="s">
        <v>10686</v>
      </c>
      <c r="G1332" s="19" t="s">
        <v>612</v>
      </c>
      <c r="H1332" s="19" t="s">
        <v>12307</v>
      </c>
      <c r="I1332" s="1">
        <v>41699</v>
      </c>
      <c r="J1332" s="19">
        <v>19</v>
      </c>
      <c r="K1332" s="19" t="s">
        <v>73</v>
      </c>
      <c r="L1332" s="1">
        <v>40518</v>
      </c>
      <c r="M1332" s="19" t="s">
        <v>13113</v>
      </c>
      <c r="N1332" s="19" t="s">
        <v>15645</v>
      </c>
      <c r="O1332" s="19" t="s">
        <v>12577</v>
      </c>
    </row>
    <row r="1333" spans="1:15">
      <c r="A1333" s="19">
        <v>61306</v>
      </c>
      <c r="B1333" s="19" t="s">
        <v>10651</v>
      </c>
      <c r="C1333" s="19" t="s">
        <v>15644</v>
      </c>
      <c r="D1333" s="19" t="str">
        <f t="shared" si="20"/>
        <v>61306C</v>
      </c>
      <c r="E1333" s="19" t="s">
        <v>12309</v>
      </c>
      <c r="F1333" s="19" t="s">
        <v>11478</v>
      </c>
      <c r="G1333" s="19" t="s">
        <v>612</v>
      </c>
      <c r="H1333" s="19" t="s">
        <v>12307</v>
      </c>
      <c r="I1333" s="1">
        <v>40724</v>
      </c>
      <c r="J1333" s="19">
        <v>1</v>
      </c>
      <c r="K1333" s="19" t="s">
        <v>0</v>
      </c>
      <c r="L1333" s="1">
        <v>40518</v>
      </c>
      <c r="M1333" s="19" t="s">
        <v>13113</v>
      </c>
      <c r="N1333" s="19" t="s">
        <v>15644</v>
      </c>
      <c r="O1333" s="19" t="s">
        <v>12935</v>
      </c>
    </row>
    <row r="1334" spans="1:15">
      <c r="A1334" s="19">
        <v>61307</v>
      </c>
      <c r="B1334" s="19" t="s">
        <v>11748</v>
      </c>
      <c r="C1334" s="19" t="s">
        <v>15643</v>
      </c>
      <c r="D1334" s="19" t="str">
        <f t="shared" si="20"/>
        <v>61307A</v>
      </c>
      <c r="E1334" s="19" t="s">
        <v>12313</v>
      </c>
      <c r="F1334" s="19" t="s">
        <v>1224</v>
      </c>
      <c r="G1334" s="19" t="s">
        <v>1096</v>
      </c>
      <c r="H1334" s="19" t="s">
        <v>12307</v>
      </c>
      <c r="I1334" s="1">
        <v>40665</v>
      </c>
      <c r="J1334" s="19">
        <v>102</v>
      </c>
      <c r="K1334" s="19" t="s">
        <v>4</v>
      </c>
      <c r="L1334" s="1">
        <v>40518</v>
      </c>
      <c r="M1334" s="19" t="s">
        <v>13113</v>
      </c>
      <c r="N1334" s="19" t="s">
        <v>15643</v>
      </c>
      <c r="O1334" s="19" t="s">
        <v>12318</v>
      </c>
    </row>
    <row r="1335" spans="1:15">
      <c r="A1335" s="19">
        <v>61308</v>
      </c>
      <c r="B1335" s="19" t="s">
        <v>10651</v>
      </c>
      <c r="C1335" s="19" t="s">
        <v>15642</v>
      </c>
      <c r="D1335" s="19" t="str">
        <f t="shared" si="20"/>
        <v>61308C</v>
      </c>
      <c r="E1335" s="19" t="s">
        <v>12309</v>
      </c>
      <c r="F1335" s="19" t="s">
        <v>10788</v>
      </c>
      <c r="G1335" s="19" t="s">
        <v>612</v>
      </c>
      <c r="H1335" s="19" t="s">
        <v>12307</v>
      </c>
      <c r="I1335" s="1">
        <v>41639</v>
      </c>
      <c r="J1335" s="19">
        <v>2</v>
      </c>
      <c r="K1335" s="19" t="s">
        <v>73</v>
      </c>
      <c r="L1335" s="1">
        <v>40519</v>
      </c>
      <c r="M1335" s="19" t="s">
        <v>13113</v>
      </c>
      <c r="O1335" s="19" t="s">
        <v>12577</v>
      </c>
    </row>
    <row r="1336" spans="1:15">
      <c r="A1336" s="19">
        <v>61309</v>
      </c>
      <c r="B1336" s="19" t="s">
        <v>11748</v>
      </c>
      <c r="C1336" s="19" t="s">
        <v>4738</v>
      </c>
      <c r="D1336" s="19" t="str">
        <f t="shared" si="20"/>
        <v>61309A</v>
      </c>
      <c r="E1336" s="19" t="s">
        <v>12313</v>
      </c>
      <c r="F1336" s="19" t="s">
        <v>10767</v>
      </c>
      <c r="G1336" s="19" t="s">
        <v>612</v>
      </c>
      <c r="H1336" s="19" t="s">
        <v>12307</v>
      </c>
      <c r="I1336" s="1">
        <v>42846</v>
      </c>
      <c r="J1336" s="19">
        <v>3</v>
      </c>
      <c r="K1336" s="19" t="s">
        <v>73</v>
      </c>
      <c r="L1336" s="1">
        <v>40519</v>
      </c>
      <c r="M1336" s="19" t="s">
        <v>4394</v>
      </c>
      <c r="N1336" s="19" t="s">
        <v>582</v>
      </c>
      <c r="O1336" s="19" t="s">
        <v>12318</v>
      </c>
    </row>
    <row r="1337" spans="1:15">
      <c r="A1337" s="19">
        <v>61310</v>
      </c>
      <c r="B1337" s="19" t="s">
        <v>11748</v>
      </c>
      <c r="C1337" s="19" t="s">
        <v>15641</v>
      </c>
      <c r="D1337" s="19" t="str">
        <f t="shared" si="20"/>
        <v>61310A</v>
      </c>
      <c r="E1337" s="19" t="s">
        <v>12313</v>
      </c>
      <c r="F1337" s="19" t="s">
        <v>10765</v>
      </c>
      <c r="G1337" s="19" t="s">
        <v>612</v>
      </c>
      <c r="H1337" s="19" t="s">
        <v>12307</v>
      </c>
      <c r="I1337" s="1">
        <v>42380</v>
      </c>
      <c r="J1337" s="19">
        <v>2</v>
      </c>
      <c r="K1337" s="19" t="s">
        <v>73</v>
      </c>
      <c r="L1337" s="1">
        <v>42309</v>
      </c>
      <c r="M1337" s="19" t="s">
        <v>4394</v>
      </c>
      <c r="N1337" s="19" t="s">
        <v>5016</v>
      </c>
      <c r="O1337" s="19" t="s">
        <v>12318</v>
      </c>
    </row>
    <row r="1338" spans="1:15">
      <c r="A1338" s="19">
        <v>61311</v>
      </c>
      <c r="B1338" s="19" t="s">
        <v>11748</v>
      </c>
      <c r="C1338" s="19" t="s">
        <v>15640</v>
      </c>
      <c r="D1338" s="19" t="str">
        <f t="shared" si="20"/>
        <v>61311A</v>
      </c>
      <c r="E1338" s="19" t="s">
        <v>12313</v>
      </c>
      <c r="F1338" s="19" t="s">
        <v>10765</v>
      </c>
      <c r="G1338" s="19" t="s">
        <v>612</v>
      </c>
      <c r="H1338" s="19" t="s">
        <v>12307</v>
      </c>
      <c r="I1338" s="1">
        <v>42020</v>
      </c>
      <c r="J1338" s="19">
        <v>5</v>
      </c>
      <c r="K1338" s="19" t="s">
        <v>73</v>
      </c>
      <c r="L1338" s="1">
        <v>40519</v>
      </c>
      <c r="M1338" s="19" t="s">
        <v>4394</v>
      </c>
      <c r="N1338" s="19" t="s">
        <v>1143</v>
      </c>
      <c r="O1338" s="19" t="s">
        <v>12318</v>
      </c>
    </row>
    <row r="1339" spans="1:15">
      <c r="A1339" s="19">
        <v>61312</v>
      </c>
      <c r="B1339" s="19" t="s">
        <v>10651</v>
      </c>
      <c r="C1339" s="19" t="s">
        <v>15639</v>
      </c>
      <c r="D1339" s="19" t="str">
        <f t="shared" si="20"/>
        <v>61312C</v>
      </c>
      <c r="E1339" s="19" t="s">
        <v>12309</v>
      </c>
      <c r="F1339" s="19" t="s">
        <v>10765</v>
      </c>
      <c r="G1339" s="19" t="s">
        <v>612</v>
      </c>
      <c r="H1339" s="19" t="s">
        <v>12307</v>
      </c>
      <c r="I1339" s="1">
        <v>41639</v>
      </c>
      <c r="J1339" s="19">
        <v>5</v>
      </c>
      <c r="K1339" s="19" t="s">
        <v>73</v>
      </c>
      <c r="L1339" s="1">
        <v>40519</v>
      </c>
      <c r="M1339" s="19" t="s">
        <v>13113</v>
      </c>
      <c r="O1339" s="19" t="s">
        <v>12577</v>
      </c>
    </row>
    <row r="1340" spans="1:15">
      <c r="A1340" s="19">
        <v>61313</v>
      </c>
      <c r="B1340" s="19" t="s">
        <v>10651</v>
      </c>
      <c r="C1340" s="19" t="s">
        <v>15638</v>
      </c>
      <c r="D1340" s="19" t="str">
        <f t="shared" si="20"/>
        <v>61313C</v>
      </c>
      <c r="E1340" s="19" t="s">
        <v>12309</v>
      </c>
      <c r="F1340" s="19" t="s">
        <v>10765</v>
      </c>
      <c r="G1340" s="19" t="s">
        <v>612</v>
      </c>
      <c r="H1340" s="19" t="s">
        <v>12307</v>
      </c>
      <c r="I1340" s="1">
        <v>41639</v>
      </c>
      <c r="J1340" s="19">
        <v>20</v>
      </c>
      <c r="K1340" s="19" t="s">
        <v>73</v>
      </c>
      <c r="L1340" s="1">
        <v>40519</v>
      </c>
      <c r="M1340" s="19" t="s">
        <v>13113</v>
      </c>
      <c r="O1340" s="19" t="s">
        <v>12577</v>
      </c>
    </row>
    <row r="1341" spans="1:15">
      <c r="A1341" s="19">
        <v>61314</v>
      </c>
      <c r="B1341" s="19" t="s">
        <v>11748</v>
      </c>
      <c r="C1341" s="19" t="s">
        <v>15637</v>
      </c>
      <c r="D1341" s="19" t="str">
        <f t="shared" si="20"/>
        <v>61314A</v>
      </c>
      <c r="E1341" s="19" t="s">
        <v>12313</v>
      </c>
      <c r="F1341" s="19" t="s">
        <v>10765</v>
      </c>
      <c r="G1341" s="19" t="s">
        <v>612</v>
      </c>
      <c r="H1341" s="19" t="s">
        <v>12307</v>
      </c>
      <c r="I1341" s="1">
        <v>43007</v>
      </c>
      <c r="J1341" s="19">
        <v>2</v>
      </c>
      <c r="K1341" s="19" t="s">
        <v>73</v>
      </c>
      <c r="L1341" s="1">
        <v>40519</v>
      </c>
      <c r="M1341" s="19" t="s">
        <v>15637</v>
      </c>
      <c r="N1341" s="19" t="s">
        <v>431</v>
      </c>
      <c r="O1341" s="19" t="s">
        <v>12318</v>
      </c>
    </row>
    <row r="1342" spans="1:15">
      <c r="A1342" s="19">
        <v>61315</v>
      </c>
      <c r="B1342" s="19" t="s">
        <v>11748</v>
      </c>
      <c r="C1342" s="19" t="s">
        <v>8922</v>
      </c>
      <c r="D1342" s="19" t="str">
        <f t="shared" si="20"/>
        <v>61315A</v>
      </c>
      <c r="E1342" s="19" t="s">
        <v>12313</v>
      </c>
      <c r="F1342" s="19" t="s">
        <v>10767</v>
      </c>
      <c r="G1342" s="19" t="s">
        <v>612</v>
      </c>
      <c r="H1342" s="19" t="s">
        <v>12307</v>
      </c>
      <c r="I1342" s="1">
        <v>41991</v>
      </c>
      <c r="J1342" s="19">
        <v>5</v>
      </c>
      <c r="K1342" s="19" t="s">
        <v>73</v>
      </c>
      <c r="L1342" s="1">
        <v>40519</v>
      </c>
      <c r="M1342" s="19" t="s">
        <v>4394</v>
      </c>
      <c r="N1342" s="19" t="s">
        <v>4598</v>
      </c>
      <c r="O1342" s="19" t="s">
        <v>12318</v>
      </c>
    </row>
    <row r="1343" spans="1:15">
      <c r="A1343" s="19">
        <v>61316</v>
      </c>
      <c r="B1343" s="19" t="s">
        <v>10651</v>
      </c>
      <c r="C1343" s="19" t="s">
        <v>15636</v>
      </c>
      <c r="D1343" s="19" t="str">
        <f t="shared" si="20"/>
        <v>61316C</v>
      </c>
      <c r="E1343" s="19" t="s">
        <v>12309</v>
      </c>
      <c r="F1343" s="19" t="s">
        <v>10767</v>
      </c>
      <c r="G1343" s="19" t="s">
        <v>612</v>
      </c>
      <c r="H1343" s="19" t="s">
        <v>12307</v>
      </c>
      <c r="I1343" s="1">
        <v>41639</v>
      </c>
      <c r="J1343" s="19">
        <v>2</v>
      </c>
      <c r="K1343" s="19" t="s">
        <v>73</v>
      </c>
      <c r="L1343" s="1">
        <v>40519</v>
      </c>
      <c r="M1343" s="19" t="s">
        <v>13113</v>
      </c>
      <c r="O1343" s="19" t="s">
        <v>12577</v>
      </c>
    </row>
    <row r="1344" spans="1:15">
      <c r="A1344" s="19">
        <v>61317</v>
      </c>
      <c r="B1344" s="19" t="s">
        <v>10651</v>
      </c>
      <c r="C1344" s="19" t="s">
        <v>15635</v>
      </c>
      <c r="D1344" s="19" t="str">
        <f t="shared" si="20"/>
        <v>61317C</v>
      </c>
      <c r="E1344" s="19" t="s">
        <v>12309</v>
      </c>
      <c r="F1344" s="19" t="s">
        <v>10767</v>
      </c>
      <c r="G1344" s="19" t="s">
        <v>612</v>
      </c>
      <c r="H1344" s="19" t="s">
        <v>12307</v>
      </c>
      <c r="I1344" s="1">
        <v>41639</v>
      </c>
      <c r="J1344" s="19">
        <v>2</v>
      </c>
      <c r="K1344" s="19" t="s">
        <v>73</v>
      </c>
      <c r="L1344" s="1">
        <v>40519</v>
      </c>
      <c r="M1344" s="19" t="s">
        <v>13113</v>
      </c>
      <c r="O1344" s="19" t="s">
        <v>12577</v>
      </c>
    </row>
    <row r="1345" spans="1:15">
      <c r="A1345" s="19">
        <v>61318</v>
      </c>
      <c r="B1345" s="19" t="s">
        <v>11748</v>
      </c>
      <c r="C1345" s="19" t="s">
        <v>4597</v>
      </c>
      <c r="D1345" s="19" t="str">
        <f t="shared" si="20"/>
        <v>61318A</v>
      </c>
      <c r="E1345" s="19" t="s">
        <v>12313</v>
      </c>
      <c r="F1345" s="19" t="s">
        <v>1704</v>
      </c>
      <c r="G1345" s="19" t="s">
        <v>612</v>
      </c>
      <c r="H1345" s="19" t="s">
        <v>12307</v>
      </c>
      <c r="I1345" s="1">
        <v>41766</v>
      </c>
      <c r="J1345" s="19">
        <v>2</v>
      </c>
      <c r="K1345" s="19" t="s">
        <v>73</v>
      </c>
      <c r="L1345" s="1">
        <v>40519</v>
      </c>
      <c r="M1345" s="19" t="s">
        <v>4394</v>
      </c>
      <c r="N1345" s="19" t="s">
        <v>4598</v>
      </c>
      <c r="O1345" s="19" t="s">
        <v>12318</v>
      </c>
    </row>
    <row r="1346" spans="1:15">
      <c r="A1346" s="19">
        <v>61319</v>
      </c>
      <c r="B1346" s="19" t="s">
        <v>11748</v>
      </c>
      <c r="C1346" s="19" t="s">
        <v>4599</v>
      </c>
      <c r="D1346" s="19" t="str">
        <f t="shared" ref="D1346:D1409" si="21">CONCATENATE(A1346,B1346)</f>
        <v>61319A</v>
      </c>
      <c r="E1346" s="19" t="s">
        <v>12313</v>
      </c>
      <c r="F1346" s="19" t="s">
        <v>1704</v>
      </c>
      <c r="G1346" s="19" t="s">
        <v>612</v>
      </c>
      <c r="H1346" s="19" t="s">
        <v>12307</v>
      </c>
      <c r="I1346" s="1">
        <v>41766</v>
      </c>
      <c r="J1346" s="19">
        <v>2</v>
      </c>
      <c r="K1346" s="19" t="s">
        <v>73</v>
      </c>
      <c r="L1346" s="1">
        <v>40519</v>
      </c>
      <c r="M1346" s="19" t="s">
        <v>4394</v>
      </c>
      <c r="N1346" s="19" t="s">
        <v>4598</v>
      </c>
      <c r="O1346" s="19" t="s">
        <v>12318</v>
      </c>
    </row>
    <row r="1347" spans="1:15">
      <c r="A1347" s="19">
        <v>61320</v>
      </c>
      <c r="B1347" s="19" t="s">
        <v>10651</v>
      </c>
      <c r="C1347" s="19" t="s">
        <v>15634</v>
      </c>
      <c r="D1347" s="19" t="str">
        <f t="shared" si="21"/>
        <v>61320C</v>
      </c>
      <c r="E1347" s="19" t="s">
        <v>12309</v>
      </c>
      <c r="F1347" s="19" t="s">
        <v>10767</v>
      </c>
      <c r="G1347" s="19" t="s">
        <v>612</v>
      </c>
      <c r="H1347" s="19" t="s">
        <v>12307</v>
      </c>
      <c r="I1347" s="1">
        <v>41639</v>
      </c>
      <c r="J1347" s="19">
        <v>2</v>
      </c>
      <c r="K1347" s="19" t="s">
        <v>73</v>
      </c>
      <c r="L1347" s="1">
        <v>40519</v>
      </c>
      <c r="M1347" s="19" t="s">
        <v>13113</v>
      </c>
      <c r="O1347" s="19" t="s">
        <v>12577</v>
      </c>
    </row>
    <row r="1348" spans="1:15">
      <c r="A1348" s="19">
        <v>61321</v>
      </c>
      <c r="B1348" s="19" t="s">
        <v>10651</v>
      </c>
      <c r="C1348" s="19" t="s">
        <v>15633</v>
      </c>
      <c r="D1348" s="19" t="str">
        <f t="shared" si="21"/>
        <v>61321C</v>
      </c>
      <c r="E1348" s="19" t="s">
        <v>12309</v>
      </c>
      <c r="F1348" s="19" t="s">
        <v>10767</v>
      </c>
      <c r="G1348" s="19" t="s">
        <v>612</v>
      </c>
      <c r="H1348" s="19" t="s">
        <v>12307</v>
      </c>
      <c r="I1348" s="1">
        <v>41639</v>
      </c>
      <c r="J1348" s="19">
        <v>2</v>
      </c>
      <c r="K1348" s="19" t="s">
        <v>73</v>
      </c>
      <c r="L1348" s="1">
        <v>40519</v>
      </c>
      <c r="M1348" s="19" t="s">
        <v>13113</v>
      </c>
      <c r="O1348" s="19" t="s">
        <v>12577</v>
      </c>
    </row>
    <row r="1349" spans="1:15">
      <c r="A1349" s="19">
        <v>61322</v>
      </c>
      <c r="B1349" s="19" t="s">
        <v>10651</v>
      </c>
      <c r="C1349" s="19" t="s">
        <v>15632</v>
      </c>
      <c r="D1349" s="19" t="str">
        <f t="shared" si="21"/>
        <v>61322C</v>
      </c>
      <c r="E1349" s="19" t="s">
        <v>12309</v>
      </c>
      <c r="F1349" s="19" t="s">
        <v>10767</v>
      </c>
      <c r="G1349" s="19" t="s">
        <v>612</v>
      </c>
      <c r="H1349" s="19" t="s">
        <v>12307</v>
      </c>
      <c r="I1349" s="1">
        <v>41639</v>
      </c>
      <c r="J1349" s="19">
        <v>2</v>
      </c>
      <c r="K1349" s="19" t="s">
        <v>73</v>
      </c>
      <c r="L1349" s="1">
        <v>40519</v>
      </c>
      <c r="M1349" s="19" t="s">
        <v>13113</v>
      </c>
      <c r="O1349" s="19" t="s">
        <v>12577</v>
      </c>
    </row>
    <row r="1350" spans="1:15">
      <c r="A1350" s="19">
        <v>61323</v>
      </c>
      <c r="B1350" s="19" t="s">
        <v>11748</v>
      </c>
      <c r="C1350" s="19" t="s">
        <v>4507</v>
      </c>
      <c r="D1350" s="19" t="str">
        <f t="shared" si="21"/>
        <v>61323A</v>
      </c>
      <c r="E1350" s="19" t="s">
        <v>12313</v>
      </c>
      <c r="F1350" s="19" t="s">
        <v>10767</v>
      </c>
      <c r="G1350" s="19" t="s">
        <v>612</v>
      </c>
      <c r="H1350" s="19" t="s">
        <v>12307</v>
      </c>
      <c r="I1350" s="1">
        <v>42998</v>
      </c>
      <c r="J1350" s="19">
        <v>3</v>
      </c>
      <c r="K1350" s="19" t="s">
        <v>73</v>
      </c>
      <c r="L1350" s="1">
        <v>40519</v>
      </c>
      <c r="M1350" s="19" t="s">
        <v>15631</v>
      </c>
      <c r="N1350" s="19" t="s">
        <v>582</v>
      </c>
      <c r="O1350" s="19" t="s">
        <v>12318</v>
      </c>
    </row>
    <row r="1351" spans="1:15">
      <c r="A1351" s="19">
        <v>61324</v>
      </c>
      <c r="B1351" s="19" t="s">
        <v>11748</v>
      </c>
      <c r="C1351" s="19" t="s">
        <v>4508</v>
      </c>
      <c r="D1351" s="19" t="str">
        <f t="shared" si="21"/>
        <v>61324A</v>
      </c>
      <c r="E1351" s="19" t="s">
        <v>12313</v>
      </c>
      <c r="F1351" s="19" t="s">
        <v>10767</v>
      </c>
      <c r="G1351" s="19" t="s">
        <v>612</v>
      </c>
      <c r="H1351" s="19" t="s">
        <v>12307</v>
      </c>
      <c r="I1351" s="1">
        <v>42493</v>
      </c>
      <c r="J1351" s="19">
        <v>20</v>
      </c>
      <c r="K1351" s="19" t="s">
        <v>73</v>
      </c>
      <c r="L1351" s="1">
        <v>40519</v>
      </c>
      <c r="M1351" s="19" t="s">
        <v>4394</v>
      </c>
      <c r="N1351" s="19" t="s">
        <v>15630</v>
      </c>
      <c r="O1351" s="19" t="s">
        <v>12318</v>
      </c>
    </row>
    <row r="1352" spans="1:15">
      <c r="A1352" s="19">
        <v>61325</v>
      </c>
      <c r="B1352" s="19" t="s">
        <v>10651</v>
      </c>
      <c r="C1352" s="19" t="s">
        <v>4387</v>
      </c>
      <c r="D1352" s="19" t="str">
        <f t="shared" si="21"/>
        <v>61325C</v>
      </c>
      <c r="E1352" s="19" t="s">
        <v>12309</v>
      </c>
      <c r="F1352" s="19" t="s">
        <v>10767</v>
      </c>
      <c r="G1352" s="19" t="s">
        <v>612</v>
      </c>
      <c r="H1352" s="19" t="s">
        <v>12307</v>
      </c>
      <c r="I1352" s="1">
        <v>42552</v>
      </c>
      <c r="J1352" s="19">
        <v>20</v>
      </c>
      <c r="K1352" s="19" t="s">
        <v>73</v>
      </c>
      <c r="L1352" s="1">
        <v>40519</v>
      </c>
      <c r="M1352" s="19" t="s">
        <v>13113</v>
      </c>
      <c r="N1352" s="19" t="s">
        <v>4386</v>
      </c>
      <c r="O1352" s="19" t="s">
        <v>12577</v>
      </c>
    </row>
    <row r="1353" spans="1:15">
      <c r="A1353" s="19">
        <v>61326</v>
      </c>
      <c r="B1353" s="19" t="s">
        <v>10651</v>
      </c>
      <c r="C1353" s="19" t="s">
        <v>15629</v>
      </c>
      <c r="D1353" s="19" t="str">
        <f t="shared" si="21"/>
        <v>61326C</v>
      </c>
      <c r="E1353" s="19" t="s">
        <v>12309</v>
      </c>
      <c r="F1353" s="19" t="s">
        <v>15628</v>
      </c>
      <c r="G1353" s="19" t="s">
        <v>612</v>
      </c>
      <c r="H1353" s="19" t="s">
        <v>12307</v>
      </c>
      <c r="I1353" s="1">
        <v>41639</v>
      </c>
      <c r="J1353" s="19">
        <v>20</v>
      </c>
      <c r="K1353" s="19" t="s">
        <v>73</v>
      </c>
      <c r="L1353" s="1">
        <v>40519</v>
      </c>
      <c r="M1353" s="19" t="s">
        <v>13113</v>
      </c>
      <c r="O1353" s="19" t="s">
        <v>12577</v>
      </c>
    </row>
    <row r="1354" spans="1:15">
      <c r="A1354" s="19">
        <v>61327</v>
      </c>
      <c r="B1354" s="19" t="s">
        <v>10651</v>
      </c>
      <c r="C1354" s="19" t="s">
        <v>15627</v>
      </c>
      <c r="D1354" s="19" t="str">
        <f t="shared" si="21"/>
        <v>61327C</v>
      </c>
      <c r="E1354" s="19" t="s">
        <v>12309</v>
      </c>
      <c r="F1354" s="19" t="s">
        <v>1704</v>
      </c>
      <c r="G1354" s="19" t="s">
        <v>612</v>
      </c>
      <c r="H1354" s="19" t="s">
        <v>12307</v>
      </c>
      <c r="I1354" s="1">
        <v>42705</v>
      </c>
      <c r="J1354" s="19">
        <v>2</v>
      </c>
      <c r="K1354" s="19" t="s">
        <v>73</v>
      </c>
      <c r="L1354" s="1">
        <v>40519</v>
      </c>
      <c r="M1354" s="19" t="s">
        <v>4394</v>
      </c>
      <c r="N1354" s="19" t="s">
        <v>15626</v>
      </c>
      <c r="O1354" s="19" t="s">
        <v>12577</v>
      </c>
    </row>
    <row r="1355" spans="1:15">
      <c r="A1355" s="19">
        <v>61328</v>
      </c>
      <c r="B1355" s="19" t="s">
        <v>11748</v>
      </c>
      <c r="C1355" s="19" t="s">
        <v>5194</v>
      </c>
      <c r="D1355" s="19" t="str">
        <f t="shared" si="21"/>
        <v>61328A</v>
      </c>
      <c r="E1355" s="19" t="s">
        <v>12313</v>
      </c>
      <c r="F1355" s="19" t="s">
        <v>10767</v>
      </c>
      <c r="G1355" s="19" t="s">
        <v>612</v>
      </c>
      <c r="H1355" s="19" t="s">
        <v>12307</v>
      </c>
      <c r="I1355" s="1">
        <v>42704</v>
      </c>
      <c r="J1355" s="19">
        <v>10</v>
      </c>
      <c r="K1355" s="19" t="s">
        <v>73</v>
      </c>
      <c r="L1355" s="1">
        <v>40519</v>
      </c>
      <c r="M1355" s="19" t="s">
        <v>4394</v>
      </c>
      <c r="N1355" s="19" t="s">
        <v>15625</v>
      </c>
      <c r="O1355" s="19" t="s">
        <v>12318</v>
      </c>
    </row>
    <row r="1356" spans="1:15">
      <c r="A1356" s="19">
        <v>61329</v>
      </c>
      <c r="B1356" s="19" t="s">
        <v>10651</v>
      </c>
      <c r="C1356" s="19" t="s">
        <v>15624</v>
      </c>
      <c r="D1356" s="19" t="str">
        <f t="shared" si="21"/>
        <v>61329C</v>
      </c>
      <c r="E1356" s="19" t="s">
        <v>12309</v>
      </c>
      <c r="F1356" s="19" t="s">
        <v>1704</v>
      </c>
      <c r="G1356" s="19" t="s">
        <v>612</v>
      </c>
      <c r="H1356" s="19" t="s">
        <v>12307</v>
      </c>
      <c r="I1356" s="1">
        <v>42705</v>
      </c>
      <c r="J1356" s="19">
        <v>2</v>
      </c>
      <c r="K1356" s="19" t="s">
        <v>73</v>
      </c>
      <c r="L1356" s="1">
        <v>40519</v>
      </c>
      <c r="M1356" s="19" t="s">
        <v>13113</v>
      </c>
      <c r="N1356" s="19" t="s">
        <v>4408</v>
      </c>
      <c r="O1356" s="19" t="s">
        <v>12577</v>
      </c>
    </row>
    <row r="1357" spans="1:15">
      <c r="A1357" s="19">
        <v>61330</v>
      </c>
      <c r="B1357" s="19" t="s">
        <v>10651</v>
      </c>
      <c r="C1357" s="19" t="s">
        <v>15623</v>
      </c>
      <c r="D1357" s="19" t="str">
        <f t="shared" si="21"/>
        <v>61330C</v>
      </c>
      <c r="E1357" s="19" t="s">
        <v>12309</v>
      </c>
      <c r="F1357" s="19" t="s">
        <v>1704</v>
      </c>
      <c r="G1357" s="19" t="s">
        <v>612</v>
      </c>
      <c r="H1357" s="19" t="s">
        <v>12307</v>
      </c>
      <c r="I1357" s="1">
        <v>42705</v>
      </c>
      <c r="J1357" s="19">
        <v>5</v>
      </c>
      <c r="K1357" s="19" t="s">
        <v>73</v>
      </c>
      <c r="L1357" s="1">
        <v>40519</v>
      </c>
      <c r="M1357" s="19" t="s">
        <v>13113</v>
      </c>
      <c r="N1357" s="19" t="s">
        <v>4408</v>
      </c>
      <c r="O1357" s="19" t="s">
        <v>12577</v>
      </c>
    </row>
    <row r="1358" spans="1:15">
      <c r="A1358" s="19">
        <v>61331</v>
      </c>
      <c r="B1358" s="19" t="s">
        <v>11748</v>
      </c>
      <c r="C1358" s="19" t="s">
        <v>5173</v>
      </c>
      <c r="D1358" s="19" t="str">
        <f t="shared" si="21"/>
        <v>61331A</v>
      </c>
      <c r="E1358" s="19" t="s">
        <v>12313</v>
      </c>
      <c r="F1358" s="19" t="s">
        <v>10983</v>
      </c>
      <c r="G1358" s="19" t="s">
        <v>612</v>
      </c>
      <c r="H1358" s="19" t="s">
        <v>12307</v>
      </c>
      <c r="I1358" s="1">
        <v>42163</v>
      </c>
      <c r="J1358" s="19">
        <v>5</v>
      </c>
      <c r="K1358" s="19" t="s">
        <v>73</v>
      </c>
      <c r="L1358" s="1">
        <v>40519</v>
      </c>
      <c r="M1358" s="19" t="s">
        <v>4394</v>
      </c>
      <c r="N1358" s="19" t="s">
        <v>108</v>
      </c>
      <c r="O1358" s="19" t="s">
        <v>12318</v>
      </c>
    </row>
    <row r="1359" spans="1:15">
      <c r="A1359" s="19">
        <v>61332</v>
      </c>
      <c r="B1359" s="19" t="s">
        <v>11748</v>
      </c>
      <c r="C1359" s="19" t="s">
        <v>5174</v>
      </c>
      <c r="D1359" s="19" t="str">
        <f t="shared" si="21"/>
        <v>61332A</v>
      </c>
      <c r="E1359" s="19" t="s">
        <v>12313</v>
      </c>
      <c r="F1359" s="19" t="s">
        <v>10983</v>
      </c>
      <c r="G1359" s="19" t="s">
        <v>612</v>
      </c>
      <c r="H1359" s="19" t="s">
        <v>12307</v>
      </c>
      <c r="I1359" s="1">
        <v>42167</v>
      </c>
      <c r="J1359" s="19">
        <v>5</v>
      </c>
      <c r="K1359" s="19" t="s">
        <v>73</v>
      </c>
      <c r="L1359" s="1">
        <v>40519</v>
      </c>
      <c r="M1359" s="19" t="s">
        <v>4394</v>
      </c>
      <c r="N1359" s="19" t="s">
        <v>108</v>
      </c>
      <c r="O1359" s="19" t="s">
        <v>12318</v>
      </c>
    </row>
    <row r="1360" spans="1:15">
      <c r="A1360" s="19">
        <v>61333</v>
      </c>
      <c r="B1360" s="19" t="s">
        <v>10651</v>
      </c>
      <c r="C1360" s="19" t="s">
        <v>15622</v>
      </c>
      <c r="D1360" s="19" t="str">
        <f t="shared" si="21"/>
        <v>61333C</v>
      </c>
      <c r="E1360" s="19" t="s">
        <v>12309</v>
      </c>
      <c r="F1360" s="19" t="s">
        <v>10765</v>
      </c>
      <c r="G1360" s="19" t="s">
        <v>612</v>
      </c>
      <c r="H1360" s="19" t="s">
        <v>12307</v>
      </c>
      <c r="I1360" s="1">
        <v>41639</v>
      </c>
      <c r="J1360" s="19">
        <v>20</v>
      </c>
      <c r="K1360" s="19" t="s">
        <v>73</v>
      </c>
      <c r="L1360" s="1">
        <v>40519</v>
      </c>
      <c r="M1360" s="19" t="s">
        <v>13113</v>
      </c>
      <c r="O1360" s="19" t="s">
        <v>12577</v>
      </c>
    </row>
    <row r="1361" spans="1:15">
      <c r="A1361" s="19">
        <v>61334</v>
      </c>
      <c r="B1361" s="19" t="s">
        <v>11748</v>
      </c>
      <c r="C1361" s="19" t="s">
        <v>5034</v>
      </c>
      <c r="D1361" s="19" t="str">
        <f t="shared" si="21"/>
        <v>61334A</v>
      </c>
      <c r="E1361" s="19" t="s">
        <v>12313</v>
      </c>
      <c r="F1361" s="19" t="s">
        <v>10767</v>
      </c>
      <c r="G1361" s="19" t="s">
        <v>612</v>
      </c>
      <c r="H1361" s="19" t="s">
        <v>12307</v>
      </c>
      <c r="I1361" s="1">
        <v>42332</v>
      </c>
      <c r="J1361" s="19">
        <v>20</v>
      </c>
      <c r="K1361" s="19" t="s">
        <v>73</v>
      </c>
      <c r="L1361" s="1">
        <v>40519</v>
      </c>
      <c r="M1361" s="19" t="s">
        <v>4394</v>
      </c>
      <c r="N1361" s="19" t="s">
        <v>1531</v>
      </c>
      <c r="O1361" s="19" t="s">
        <v>12318</v>
      </c>
    </row>
    <row r="1362" spans="1:15">
      <c r="A1362" s="19">
        <v>61335</v>
      </c>
      <c r="B1362" s="19" t="s">
        <v>10651</v>
      </c>
      <c r="C1362" s="19" t="s">
        <v>15621</v>
      </c>
      <c r="D1362" s="19" t="str">
        <f t="shared" si="21"/>
        <v>61335C</v>
      </c>
      <c r="E1362" s="19" t="s">
        <v>12309</v>
      </c>
      <c r="F1362" s="19" t="s">
        <v>10961</v>
      </c>
      <c r="G1362" s="19" t="s">
        <v>612</v>
      </c>
      <c r="H1362" s="19" t="s">
        <v>12307</v>
      </c>
      <c r="I1362" s="1">
        <v>41639</v>
      </c>
      <c r="J1362" s="19">
        <v>20</v>
      </c>
      <c r="K1362" s="19" t="s">
        <v>73</v>
      </c>
      <c r="L1362" s="1">
        <v>40519</v>
      </c>
      <c r="M1362" s="19" t="s">
        <v>13113</v>
      </c>
      <c r="O1362" s="19" t="s">
        <v>12577</v>
      </c>
    </row>
    <row r="1363" spans="1:15">
      <c r="A1363" s="19">
        <v>61336</v>
      </c>
      <c r="B1363" s="19" t="s">
        <v>10651</v>
      </c>
      <c r="C1363" s="19" t="s">
        <v>15620</v>
      </c>
      <c r="D1363" s="19" t="str">
        <f t="shared" si="21"/>
        <v>61336C</v>
      </c>
      <c r="E1363" s="19" t="s">
        <v>12309</v>
      </c>
      <c r="F1363" s="19" t="s">
        <v>10961</v>
      </c>
      <c r="G1363" s="19" t="s">
        <v>612</v>
      </c>
      <c r="H1363" s="19" t="s">
        <v>12307</v>
      </c>
      <c r="I1363" s="1">
        <v>41639</v>
      </c>
      <c r="J1363" s="19">
        <v>20</v>
      </c>
      <c r="K1363" s="19" t="s">
        <v>73</v>
      </c>
      <c r="L1363" s="1">
        <v>40519</v>
      </c>
      <c r="M1363" s="19" t="s">
        <v>13113</v>
      </c>
      <c r="O1363" s="19" t="s">
        <v>12577</v>
      </c>
    </row>
    <row r="1364" spans="1:15">
      <c r="A1364" s="19">
        <v>61337</v>
      </c>
      <c r="B1364" s="19" t="s">
        <v>10651</v>
      </c>
      <c r="C1364" s="19" t="s">
        <v>15619</v>
      </c>
      <c r="D1364" s="19" t="str">
        <f t="shared" si="21"/>
        <v>61337C</v>
      </c>
      <c r="E1364" s="19" t="s">
        <v>12309</v>
      </c>
      <c r="F1364" s="19" t="s">
        <v>10961</v>
      </c>
      <c r="G1364" s="19" t="s">
        <v>612</v>
      </c>
      <c r="H1364" s="19" t="s">
        <v>12307</v>
      </c>
      <c r="I1364" s="1">
        <v>41639</v>
      </c>
      <c r="J1364" s="19">
        <v>5</v>
      </c>
      <c r="K1364" s="19" t="s">
        <v>73</v>
      </c>
      <c r="L1364" s="1">
        <v>40519</v>
      </c>
      <c r="M1364" s="19" t="s">
        <v>13113</v>
      </c>
      <c r="O1364" s="19" t="s">
        <v>12577</v>
      </c>
    </row>
    <row r="1365" spans="1:15">
      <c r="A1365" s="19">
        <v>61338</v>
      </c>
      <c r="B1365" s="19" t="s">
        <v>10651</v>
      </c>
      <c r="C1365" s="19" t="s">
        <v>15618</v>
      </c>
      <c r="D1365" s="19" t="str">
        <f t="shared" si="21"/>
        <v>61338C</v>
      </c>
      <c r="E1365" s="19" t="s">
        <v>12309</v>
      </c>
      <c r="F1365" s="19" t="s">
        <v>10961</v>
      </c>
      <c r="G1365" s="19" t="s">
        <v>612</v>
      </c>
      <c r="H1365" s="19" t="s">
        <v>12307</v>
      </c>
      <c r="I1365" s="1">
        <v>41639</v>
      </c>
      <c r="J1365" s="19">
        <v>2</v>
      </c>
      <c r="K1365" s="19" t="s">
        <v>73</v>
      </c>
      <c r="L1365" s="1">
        <v>40519</v>
      </c>
      <c r="M1365" s="19" t="s">
        <v>13113</v>
      </c>
      <c r="O1365" s="19" t="s">
        <v>12577</v>
      </c>
    </row>
    <row r="1366" spans="1:15">
      <c r="A1366" s="19">
        <v>61339</v>
      </c>
      <c r="B1366" s="19" t="s">
        <v>10651</v>
      </c>
      <c r="C1366" s="19" t="s">
        <v>15617</v>
      </c>
      <c r="D1366" s="19" t="str">
        <f t="shared" si="21"/>
        <v>61339C</v>
      </c>
      <c r="E1366" s="19" t="s">
        <v>12309</v>
      </c>
      <c r="F1366" s="19" t="s">
        <v>10961</v>
      </c>
      <c r="G1366" s="19" t="s">
        <v>612</v>
      </c>
      <c r="H1366" s="19" t="s">
        <v>12307</v>
      </c>
      <c r="I1366" s="1">
        <v>41639</v>
      </c>
      <c r="J1366" s="19">
        <v>20</v>
      </c>
      <c r="K1366" s="19" t="s">
        <v>73</v>
      </c>
      <c r="L1366" s="1">
        <v>40519</v>
      </c>
      <c r="M1366" s="19" t="s">
        <v>13113</v>
      </c>
      <c r="O1366" s="19" t="s">
        <v>12577</v>
      </c>
    </row>
    <row r="1367" spans="1:15">
      <c r="A1367" s="19">
        <v>61340</v>
      </c>
      <c r="B1367" s="19" t="s">
        <v>10651</v>
      </c>
      <c r="C1367" s="19" t="s">
        <v>15616</v>
      </c>
      <c r="D1367" s="19" t="str">
        <f t="shared" si="21"/>
        <v>61340C</v>
      </c>
      <c r="E1367" s="19" t="s">
        <v>12309</v>
      </c>
      <c r="F1367" s="19" t="s">
        <v>10961</v>
      </c>
      <c r="G1367" s="19" t="s">
        <v>612</v>
      </c>
      <c r="H1367" s="19" t="s">
        <v>12307</v>
      </c>
      <c r="I1367" s="1">
        <v>41639</v>
      </c>
      <c r="J1367" s="19">
        <v>5</v>
      </c>
      <c r="K1367" s="19" t="s">
        <v>73</v>
      </c>
      <c r="L1367" s="1">
        <v>40519</v>
      </c>
      <c r="M1367" s="19" t="s">
        <v>13113</v>
      </c>
      <c r="O1367" s="19" t="s">
        <v>12577</v>
      </c>
    </row>
    <row r="1368" spans="1:15">
      <c r="A1368" s="19">
        <v>61341</v>
      </c>
      <c r="B1368" s="19" t="s">
        <v>10651</v>
      </c>
      <c r="C1368" s="19" t="s">
        <v>15615</v>
      </c>
      <c r="D1368" s="19" t="str">
        <f t="shared" si="21"/>
        <v>61341C</v>
      </c>
      <c r="E1368" s="19" t="s">
        <v>12309</v>
      </c>
      <c r="F1368" s="19" t="s">
        <v>10961</v>
      </c>
      <c r="G1368" s="19" t="s">
        <v>612</v>
      </c>
      <c r="H1368" s="19" t="s">
        <v>12307</v>
      </c>
      <c r="I1368" s="1">
        <v>41639</v>
      </c>
      <c r="J1368" s="19">
        <v>5</v>
      </c>
      <c r="K1368" s="19" t="s">
        <v>73</v>
      </c>
      <c r="L1368" s="1">
        <v>40519</v>
      </c>
      <c r="M1368" s="19" t="s">
        <v>13113</v>
      </c>
      <c r="O1368" s="19" t="s">
        <v>12577</v>
      </c>
    </row>
    <row r="1369" spans="1:15">
      <c r="A1369" s="19">
        <v>61342</v>
      </c>
      <c r="B1369" s="19" t="s">
        <v>10651</v>
      </c>
      <c r="C1369" s="19" t="s">
        <v>15334</v>
      </c>
      <c r="D1369" s="19" t="str">
        <f t="shared" si="21"/>
        <v>61342C</v>
      </c>
      <c r="E1369" s="19" t="s">
        <v>12309</v>
      </c>
      <c r="F1369" s="19" t="s">
        <v>10767</v>
      </c>
      <c r="G1369" s="19" t="s">
        <v>612</v>
      </c>
      <c r="H1369" s="19" t="s">
        <v>12307</v>
      </c>
      <c r="I1369" s="1">
        <v>42735</v>
      </c>
      <c r="J1369" s="19">
        <v>20</v>
      </c>
      <c r="K1369" s="19" t="s">
        <v>73</v>
      </c>
      <c r="L1369" s="1">
        <v>40519</v>
      </c>
      <c r="M1369" s="19" t="s">
        <v>13113</v>
      </c>
      <c r="N1369" s="19" t="s">
        <v>4408</v>
      </c>
      <c r="O1369" s="19" t="s">
        <v>12577</v>
      </c>
    </row>
    <row r="1370" spans="1:15">
      <c r="A1370" s="19">
        <v>61343</v>
      </c>
      <c r="B1370" s="19" t="s">
        <v>10651</v>
      </c>
      <c r="C1370" s="19" t="s">
        <v>15614</v>
      </c>
      <c r="D1370" s="19" t="str">
        <f t="shared" si="21"/>
        <v>61343C</v>
      </c>
      <c r="E1370" s="19" t="s">
        <v>12309</v>
      </c>
      <c r="F1370" s="19" t="s">
        <v>10692</v>
      </c>
      <c r="G1370" s="19" t="s">
        <v>612</v>
      </c>
      <c r="H1370" s="19" t="s">
        <v>12307</v>
      </c>
      <c r="I1370" s="1">
        <v>42705</v>
      </c>
      <c r="J1370" s="19">
        <v>5</v>
      </c>
      <c r="K1370" s="19" t="s">
        <v>73</v>
      </c>
      <c r="L1370" s="1">
        <v>40519</v>
      </c>
      <c r="M1370" s="19" t="s">
        <v>13113</v>
      </c>
      <c r="N1370" s="19" t="s">
        <v>4408</v>
      </c>
      <c r="O1370" s="19" t="s">
        <v>12577</v>
      </c>
    </row>
    <row r="1371" spans="1:15">
      <c r="A1371" s="19">
        <v>61344</v>
      </c>
      <c r="B1371" s="19" t="s">
        <v>11748</v>
      </c>
      <c r="C1371" s="19" t="s">
        <v>15613</v>
      </c>
      <c r="D1371" s="19" t="str">
        <f t="shared" si="21"/>
        <v>61344A</v>
      </c>
      <c r="E1371" s="19" t="s">
        <v>12313</v>
      </c>
      <c r="F1371" s="19" t="s">
        <v>10699</v>
      </c>
      <c r="G1371" s="19" t="s">
        <v>612</v>
      </c>
      <c r="H1371" s="19" t="s">
        <v>12307</v>
      </c>
      <c r="I1371" s="1">
        <v>40949</v>
      </c>
      <c r="J1371" s="19">
        <v>78.2</v>
      </c>
      <c r="K1371" s="19" t="s">
        <v>4</v>
      </c>
      <c r="L1371" s="1">
        <v>40519</v>
      </c>
      <c r="M1371" s="19" t="s">
        <v>12468</v>
      </c>
      <c r="N1371" s="19" t="s">
        <v>15612</v>
      </c>
      <c r="O1371" s="19" t="s">
        <v>12318</v>
      </c>
    </row>
    <row r="1372" spans="1:15">
      <c r="A1372" s="19">
        <v>61345</v>
      </c>
      <c r="B1372" s="19" t="s">
        <v>11748</v>
      </c>
      <c r="C1372" s="19" t="s">
        <v>15611</v>
      </c>
      <c r="D1372" s="19" t="str">
        <f t="shared" si="21"/>
        <v>61345A</v>
      </c>
      <c r="E1372" s="19" t="s">
        <v>12313</v>
      </c>
      <c r="F1372" s="19" t="s">
        <v>14957</v>
      </c>
      <c r="G1372" s="19" t="s">
        <v>612</v>
      </c>
      <c r="H1372" s="19" t="s">
        <v>12307</v>
      </c>
      <c r="I1372" s="1">
        <v>40955</v>
      </c>
      <c r="J1372" s="19">
        <v>78.2</v>
      </c>
      <c r="K1372" s="19" t="s">
        <v>4</v>
      </c>
      <c r="L1372" s="1">
        <v>40521</v>
      </c>
      <c r="M1372" s="19" t="s">
        <v>12468</v>
      </c>
      <c r="N1372" s="19" t="s">
        <v>15610</v>
      </c>
      <c r="O1372" s="19" t="s">
        <v>12318</v>
      </c>
    </row>
    <row r="1373" spans="1:15">
      <c r="A1373" s="19">
        <v>61346</v>
      </c>
      <c r="B1373" s="19" t="s">
        <v>14855</v>
      </c>
      <c r="C1373" s="19" t="s">
        <v>15609</v>
      </c>
      <c r="D1373" s="19" t="str">
        <f t="shared" si="21"/>
        <v>61346F</v>
      </c>
      <c r="E1373" s="19" t="s">
        <v>14854</v>
      </c>
      <c r="F1373" s="19" t="s">
        <v>652</v>
      </c>
      <c r="G1373" s="19" t="s">
        <v>612</v>
      </c>
      <c r="H1373" s="19" t="s">
        <v>12307</v>
      </c>
      <c r="I1373" s="1">
        <v>38618</v>
      </c>
      <c r="J1373" s="19">
        <v>48</v>
      </c>
      <c r="K1373" s="19" t="s">
        <v>46</v>
      </c>
      <c r="L1373" s="1">
        <v>40522</v>
      </c>
      <c r="M1373" s="19" t="s">
        <v>1837</v>
      </c>
      <c r="N1373" s="19" t="s">
        <v>1837</v>
      </c>
      <c r="O1373" s="19" t="s">
        <v>12318</v>
      </c>
    </row>
    <row r="1374" spans="1:15">
      <c r="A1374" s="19">
        <v>61347</v>
      </c>
      <c r="B1374" s="19" t="s">
        <v>14855</v>
      </c>
      <c r="C1374" s="19" t="s">
        <v>1200</v>
      </c>
      <c r="D1374" s="19" t="str">
        <f t="shared" si="21"/>
        <v>61347F</v>
      </c>
      <c r="E1374" s="19" t="s">
        <v>14854</v>
      </c>
      <c r="F1374" s="19" t="s">
        <v>652</v>
      </c>
      <c r="G1374" s="19" t="s">
        <v>612</v>
      </c>
      <c r="H1374" s="19" t="s">
        <v>12307</v>
      </c>
      <c r="I1374" s="1">
        <v>38618</v>
      </c>
      <c r="J1374" s="19">
        <v>310</v>
      </c>
      <c r="K1374" s="19" t="s">
        <v>46</v>
      </c>
      <c r="L1374" s="1">
        <v>40522</v>
      </c>
      <c r="M1374" s="19" t="s">
        <v>1837</v>
      </c>
      <c r="N1374" s="19" t="s">
        <v>15608</v>
      </c>
      <c r="O1374" s="19" t="s">
        <v>12318</v>
      </c>
    </row>
    <row r="1375" spans="1:15">
      <c r="A1375" s="19">
        <v>61348</v>
      </c>
      <c r="B1375" s="19" t="s">
        <v>11748</v>
      </c>
      <c r="C1375" s="19" t="s">
        <v>15607</v>
      </c>
      <c r="D1375" s="19" t="str">
        <f t="shared" si="21"/>
        <v>61348A</v>
      </c>
      <c r="E1375" s="19" t="s">
        <v>12313</v>
      </c>
      <c r="F1375" s="19" t="s">
        <v>10872</v>
      </c>
      <c r="G1375" s="19" t="s">
        <v>612</v>
      </c>
      <c r="H1375" s="19" t="s">
        <v>12307</v>
      </c>
      <c r="I1375" s="1">
        <v>41709</v>
      </c>
      <c r="J1375" s="19">
        <v>1.5</v>
      </c>
      <c r="K1375" s="19" t="s">
        <v>0</v>
      </c>
      <c r="L1375" s="1">
        <v>40522</v>
      </c>
      <c r="M1375" s="19" t="s">
        <v>13113</v>
      </c>
      <c r="N1375" s="19" t="s">
        <v>15606</v>
      </c>
      <c r="O1375" s="19" t="s">
        <v>12318</v>
      </c>
    </row>
    <row r="1376" spans="1:15">
      <c r="A1376" s="19">
        <v>61349</v>
      </c>
      <c r="B1376" s="19" t="s">
        <v>10651</v>
      </c>
      <c r="C1376" s="19" t="s">
        <v>15605</v>
      </c>
      <c r="D1376" s="19" t="str">
        <f t="shared" si="21"/>
        <v>61349C</v>
      </c>
      <c r="E1376" s="19" t="s">
        <v>12309</v>
      </c>
      <c r="F1376" s="19" t="s">
        <v>15604</v>
      </c>
      <c r="G1376" s="19" t="s">
        <v>5727</v>
      </c>
      <c r="H1376" s="19" t="s">
        <v>13211</v>
      </c>
      <c r="I1376" s="1">
        <v>41274</v>
      </c>
      <c r="J1376" s="19">
        <v>62</v>
      </c>
      <c r="K1376" s="19" t="s">
        <v>4</v>
      </c>
      <c r="L1376" s="1">
        <v>40526</v>
      </c>
      <c r="M1376" s="19" t="s">
        <v>13113</v>
      </c>
      <c r="N1376" s="19" t="s">
        <v>15603</v>
      </c>
      <c r="O1376" s="19" t="s">
        <v>12935</v>
      </c>
    </row>
    <row r="1377" spans="1:15">
      <c r="A1377" s="19">
        <v>61350</v>
      </c>
      <c r="B1377" s="19" t="s">
        <v>10651</v>
      </c>
      <c r="C1377" s="19" t="s">
        <v>15602</v>
      </c>
      <c r="D1377" s="19" t="str">
        <f t="shared" si="21"/>
        <v>61350C</v>
      </c>
      <c r="E1377" s="19" t="s">
        <v>12309</v>
      </c>
      <c r="F1377" s="19" t="s">
        <v>15601</v>
      </c>
      <c r="G1377" s="19" t="s">
        <v>5727</v>
      </c>
      <c r="H1377" s="19" t="s">
        <v>13211</v>
      </c>
      <c r="I1377" s="1">
        <v>41639</v>
      </c>
      <c r="J1377" s="19">
        <v>180</v>
      </c>
      <c r="K1377" s="19" t="s">
        <v>4</v>
      </c>
      <c r="L1377" s="1">
        <v>40526</v>
      </c>
      <c r="M1377" s="19" t="s">
        <v>13113</v>
      </c>
      <c r="N1377" s="19" t="s">
        <v>15600</v>
      </c>
      <c r="O1377" s="19" t="s">
        <v>12935</v>
      </c>
    </row>
    <row r="1378" spans="1:15">
      <c r="A1378" s="19">
        <v>61351</v>
      </c>
      <c r="B1378" s="19" t="s">
        <v>10651</v>
      </c>
      <c r="C1378" s="19" t="s">
        <v>15599</v>
      </c>
      <c r="D1378" s="19" t="str">
        <f t="shared" si="21"/>
        <v>61351C</v>
      </c>
      <c r="E1378" s="19" t="s">
        <v>12309</v>
      </c>
      <c r="F1378" s="19" t="s">
        <v>15598</v>
      </c>
      <c r="G1378" s="19" t="s">
        <v>5727</v>
      </c>
      <c r="H1378" s="19" t="s">
        <v>13211</v>
      </c>
      <c r="I1378" s="1">
        <v>41639</v>
      </c>
      <c r="J1378" s="19">
        <v>150</v>
      </c>
      <c r="K1378" s="19" t="s">
        <v>4</v>
      </c>
      <c r="L1378" s="1">
        <v>40526</v>
      </c>
      <c r="M1378" s="19" t="s">
        <v>13113</v>
      </c>
      <c r="N1378" s="19" t="s">
        <v>15597</v>
      </c>
      <c r="O1378" s="19" t="s">
        <v>12935</v>
      </c>
    </row>
    <row r="1379" spans="1:15">
      <c r="A1379" s="19">
        <v>61352</v>
      </c>
      <c r="B1379" s="19" t="s">
        <v>11748</v>
      </c>
      <c r="C1379" s="19" t="s">
        <v>10578</v>
      </c>
      <c r="D1379" s="19" t="str">
        <f t="shared" si="21"/>
        <v>61352A</v>
      </c>
      <c r="E1379" s="19" t="s">
        <v>12313</v>
      </c>
      <c r="F1379" s="19" t="s">
        <v>11056</v>
      </c>
      <c r="G1379" s="19" t="s">
        <v>612</v>
      </c>
      <c r="H1379" s="19" t="s">
        <v>12307</v>
      </c>
      <c r="I1379" s="1">
        <v>40505</v>
      </c>
      <c r="J1379" s="19">
        <v>9.1999999999999993</v>
      </c>
      <c r="K1379" s="19" t="s">
        <v>46</v>
      </c>
      <c r="L1379" s="1">
        <v>40529</v>
      </c>
      <c r="M1379" s="19" t="s">
        <v>15596</v>
      </c>
      <c r="N1379" s="19" t="s">
        <v>15596</v>
      </c>
      <c r="O1379" s="19" t="s">
        <v>12318</v>
      </c>
    </row>
    <row r="1380" spans="1:15">
      <c r="A1380" s="19">
        <v>61353</v>
      </c>
      <c r="B1380" s="19" t="s">
        <v>11748</v>
      </c>
      <c r="C1380" s="19" t="s">
        <v>4382</v>
      </c>
      <c r="D1380" s="19" t="str">
        <f t="shared" si="21"/>
        <v>61353A</v>
      </c>
      <c r="E1380" s="19" t="s">
        <v>12313</v>
      </c>
      <c r="F1380" s="19" t="s">
        <v>1028</v>
      </c>
      <c r="G1380" s="19" t="s">
        <v>612</v>
      </c>
      <c r="H1380" s="19" t="s">
        <v>12307</v>
      </c>
      <c r="I1380" s="1">
        <v>41406</v>
      </c>
      <c r="J1380" s="19">
        <v>1.43</v>
      </c>
      <c r="K1380" s="19" t="s">
        <v>46</v>
      </c>
      <c r="L1380" s="1">
        <v>40529</v>
      </c>
      <c r="M1380" s="19" t="s">
        <v>15595</v>
      </c>
      <c r="N1380" s="19" t="s">
        <v>15595</v>
      </c>
      <c r="O1380" s="19" t="s">
        <v>12318</v>
      </c>
    </row>
    <row r="1381" spans="1:15">
      <c r="A1381" s="19">
        <v>61354</v>
      </c>
      <c r="B1381" s="19" t="s">
        <v>11748</v>
      </c>
      <c r="C1381" s="19" t="s">
        <v>422</v>
      </c>
      <c r="D1381" s="19" t="str">
        <f t="shared" si="21"/>
        <v>61354A</v>
      </c>
      <c r="E1381" s="19" t="s">
        <v>12313</v>
      </c>
      <c r="F1381" s="19" t="s">
        <v>13345</v>
      </c>
      <c r="G1381" s="19" t="s">
        <v>612</v>
      </c>
      <c r="H1381" s="19" t="s">
        <v>12307</v>
      </c>
      <c r="I1381" s="1">
        <v>41816</v>
      </c>
      <c r="J1381" s="19">
        <v>0.86</v>
      </c>
      <c r="K1381" s="19" t="s">
        <v>13196</v>
      </c>
      <c r="L1381" s="1">
        <v>40534</v>
      </c>
      <c r="M1381" s="19" t="s">
        <v>15594</v>
      </c>
      <c r="N1381" s="19" t="s">
        <v>15593</v>
      </c>
      <c r="O1381" s="19" t="s">
        <v>12318</v>
      </c>
    </row>
    <row r="1382" spans="1:15">
      <c r="A1382" s="19">
        <v>61355</v>
      </c>
      <c r="B1382" s="19" t="s">
        <v>11748</v>
      </c>
      <c r="C1382" s="19" t="s">
        <v>5783</v>
      </c>
      <c r="D1382" s="19" t="str">
        <f t="shared" si="21"/>
        <v>61355A</v>
      </c>
      <c r="E1382" s="19" t="s">
        <v>12313</v>
      </c>
      <c r="F1382" s="19" t="s">
        <v>15592</v>
      </c>
      <c r="G1382" s="19" t="s">
        <v>1096</v>
      </c>
      <c r="H1382" s="19" t="s">
        <v>12307</v>
      </c>
      <c r="I1382" s="1">
        <v>38899</v>
      </c>
      <c r="J1382" s="19">
        <v>3.2</v>
      </c>
      <c r="K1382" s="19" t="s">
        <v>46</v>
      </c>
      <c r="L1382" s="1">
        <v>40543</v>
      </c>
      <c r="M1382" s="19" t="s">
        <v>13113</v>
      </c>
      <c r="N1382" s="19" t="s">
        <v>15591</v>
      </c>
      <c r="O1382" s="19" t="s">
        <v>12318</v>
      </c>
    </row>
    <row r="1383" spans="1:15">
      <c r="A1383" s="19">
        <v>61356</v>
      </c>
      <c r="B1383" s="19" t="s">
        <v>11748</v>
      </c>
      <c r="C1383" s="19" t="s">
        <v>5800</v>
      </c>
      <c r="D1383" s="19" t="str">
        <f t="shared" si="21"/>
        <v>61356A</v>
      </c>
      <c r="E1383" s="19" t="s">
        <v>12313</v>
      </c>
      <c r="F1383" s="19" t="s">
        <v>15590</v>
      </c>
      <c r="G1383" s="19" t="s">
        <v>1096</v>
      </c>
      <c r="H1383" s="19" t="s">
        <v>12307</v>
      </c>
      <c r="I1383" s="1">
        <v>39904</v>
      </c>
      <c r="J1383" s="19">
        <v>4.8</v>
      </c>
      <c r="K1383" s="19" t="s">
        <v>46</v>
      </c>
      <c r="L1383" s="1">
        <v>40543</v>
      </c>
      <c r="M1383" s="19" t="s">
        <v>13113</v>
      </c>
      <c r="N1383" s="19" t="s">
        <v>15589</v>
      </c>
      <c r="O1383" s="19" t="s">
        <v>12318</v>
      </c>
    </row>
    <row r="1384" spans="1:15">
      <c r="A1384" s="19">
        <v>61357</v>
      </c>
      <c r="B1384" s="19" t="s">
        <v>11748</v>
      </c>
      <c r="C1384" s="19" t="s">
        <v>15588</v>
      </c>
      <c r="D1384" s="19" t="str">
        <f t="shared" si="21"/>
        <v>61357A</v>
      </c>
      <c r="E1384" s="19" t="s">
        <v>12313</v>
      </c>
      <c r="F1384" s="19" t="s">
        <v>557</v>
      </c>
      <c r="G1384" s="19" t="s">
        <v>719</v>
      </c>
      <c r="H1384" s="19" t="s">
        <v>12307</v>
      </c>
      <c r="I1384" s="1">
        <v>32797</v>
      </c>
      <c r="J1384" s="19">
        <v>5.5</v>
      </c>
      <c r="K1384" s="19" t="s">
        <v>13196</v>
      </c>
      <c r="L1384" s="1">
        <v>40543</v>
      </c>
      <c r="M1384" s="19" t="s">
        <v>13113</v>
      </c>
      <c r="N1384" s="19" t="s">
        <v>15586</v>
      </c>
      <c r="O1384" s="19" t="s">
        <v>12318</v>
      </c>
    </row>
    <row r="1385" spans="1:15">
      <c r="A1385" s="19">
        <v>61358</v>
      </c>
      <c r="B1385" s="19" t="s">
        <v>11748</v>
      </c>
      <c r="C1385" s="19" t="s">
        <v>15587</v>
      </c>
      <c r="D1385" s="19" t="str">
        <f t="shared" si="21"/>
        <v>61358A</v>
      </c>
      <c r="E1385" s="19" t="s">
        <v>12313</v>
      </c>
      <c r="F1385" s="19" t="s">
        <v>557</v>
      </c>
      <c r="G1385" s="19" t="s">
        <v>719</v>
      </c>
      <c r="H1385" s="19" t="s">
        <v>12307</v>
      </c>
      <c r="I1385" s="1">
        <v>40455</v>
      </c>
      <c r="J1385" s="19">
        <v>5</v>
      </c>
      <c r="K1385" s="19" t="s">
        <v>12609</v>
      </c>
      <c r="L1385" s="1">
        <v>40543</v>
      </c>
      <c r="M1385" s="19" t="s">
        <v>13113</v>
      </c>
      <c r="N1385" s="19" t="s">
        <v>15586</v>
      </c>
      <c r="O1385" s="19" t="s">
        <v>12318</v>
      </c>
    </row>
    <row r="1386" spans="1:15">
      <c r="A1386" s="19">
        <v>61359</v>
      </c>
      <c r="B1386" s="19" t="s">
        <v>10651</v>
      </c>
      <c r="C1386" s="19" t="s">
        <v>15585</v>
      </c>
      <c r="D1386" s="19" t="str">
        <f t="shared" si="21"/>
        <v>61359C</v>
      </c>
      <c r="E1386" s="19" t="s">
        <v>12309</v>
      </c>
      <c r="F1386" s="19" t="s">
        <v>10957</v>
      </c>
      <c r="G1386" s="19" t="s">
        <v>675</v>
      </c>
      <c r="H1386" s="19" t="s">
        <v>12307</v>
      </c>
      <c r="I1386" s="1">
        <v>41426</v>
      </c>
      <c r="J1386" s="19">
        <v>33</v>
      </c>
      <c r="K1386" s="19" t="s">
        <v>0</v>
      </c>
      <c r="L1386" s="1">
        <v>40547</v>
      </c>
      <c r="M1386" s="19" t="s">
        <v>13113</v>
      </c>
      <c r="N1386" s="19" t="s">
        <v>15585</v>
      </c>
      <c r="O1386" s="19" t="s">
        <v>12935</v>
      </c>
    </row>
    <row r="1387" spans="1:15">
      <c r="A1387" s="19">
        <v>61360</v>
      </c>
      <c r="B1387" s="19" t="s">
        <v>11748</v>
      </c>
      <c r="C1387" s="19" t="s">
        <v>15584</v>
      </c>
      <c r="D1387" s="19" t="str">
        <f t="shared" si="21"/>
        <v>61360A</v>
      </c>
      <c r="E1387" s="19" t="s">
        <v>12313</v>
      </c>
      <c r="F1387" s="19" t="s">
        <v>15583</v>
      </c>
      <c r="G1387" s="19" t="s">
        <v>459</v>
      </c>
      <c r="H1387" s="19" t="s">
        <v>13211</v>
      </c>
      <c r="I1387" s="1">
        <v>40544</v>
      </c>
      <c r="J1387" s="19">
        <v>144</v>
      </c>
      <c r="K1387" s="19" t="s">
        <v>4</v>
      </c>
      <c r="L1387" s="1">
        <v>40550</v>
      </c>
      <c r="M1387" s="19" t="s">
        <v>14504</v>
      </c>
      <c r="N1387" s="19" t="s">
        <v>15582</v>
      </c>
      <c r="O1387" s="19" t="s">
        <v>12318</v>
      </c>
    </row>
    <row r="1388" spans="1:15">
      <c r="A1388" s="19">
        <v>61361</v>
      </c>
      <c r="B1388" s="19" t="s">
        <v>10651</v>
      </c>
      <c r="C1388" s="19" t="s">
        <v>15581</v>
      </c>
      <c r="D1388" s="19" t="str">
        <f t="shared" si="21"/>
        <v>61361C</v>
      </c>
      <c r="E1388" s="19" t="s">
        <v>12309</v>
      </c>
      <c r="F1388" s="19" t="s">
        <v>10769</v>
      </c>
      <c r="G1388" s="19" t="s">
        <v>612</v>
      </c>
      <c r="H1388" s="19" t="s">
        <v>12307</v>
      </c>
      <c r="I1388" s="1">
        <v>40908</v>
      </c>
      <c r="J1388" s="19">
        <v>20</v>
      </c>
      <c r="K1388" s="19" t="s">
        <v>73</v>
      </c>
      <c r="L1388" s="1">
        <v>40556</v>
      </c>
      <c r="M1388" s="19" t="s">
        <v>13113</v>
      </c>
      <c r="N1388" s="19" t="s">
        <v>15580</v>
      </c>
      <c r="O1388" s="19" t="s">
        <v>12577</v>
      </c>
    </row>
    <row r="1389" spans="1:15">
      <c r="A1389" s="19">
        <v>61362</v>
      </c>
      <c r="B1389" s="19" t="s">
        <v>11748</v>
      </c>
      <c r="C1389" s="19" t="s">
        <v>15579</v>
      </c>
      <c r="D1389" s="19" t="str">
        <f t="shared" si="21"/>
        <v>61362A</v>
      </c>
      <c r="E1389" s="19" t="s">
        <v>12313</v>
      </c>
      <c r="F1389" s="19" t="s">
        <v>10977</v>
      </c>
      <c r="G1389" s="19" t="s">
        <v>612</v>
      </c>
      <c r="H1389" s="19" t="s">
        <v>12307</v>
      </c>
      <c r="I1389" s="1">
        <v>42333</v>
      </c>
      <c r="J1389" s="19">
        <v>107.6</v>
      </c>
      <c r="K1389" s="19" t="s">
        <v>73</v>
      </c>
      <c r="L1389" s="1">
        <v>40557</v>
      </c>
      <c r="M1389" s="19" t="s">
        <v>1551</v>
      </c>
      <c r="N1389" s="19" t="s">
        <v>1551</v>
      </c>
      <c r="O1389" s="19" t="s">
        <v>12318</v>
      </c>
    </row>
    <row r="1390" spans="1:15">
      <c r="A1390" s="19">
        <v>61363</v>
      </c>
      <c r="B1390" s="19" t="s">
        <v>11748</v>
      </c>
      <c r="C1390" s="19" t="s">
        <v>1552</v>
      </c>
      <c r="D1390" s="19" t="str">
        <f t="shared" si="21"/>
        <v>61363A</v>
      </c>
      <c r="E1390" s="19" t="s">
        <v>12313</v>
      </c>
      <c r="F1390" s="19" t="s">
        <v>10954</v>
      </c>
      <c r="G1390" s="19" t="s">
        <v>612</v>
      </c>
      <c r="H1390" s="19" t="s">
        <v>12307</v>
      </c>
      <c r="I1390" s="1">
        <v>42180</v>
      </c>
      <c r="J1390" s="19">
        <v>310</v>
      </c>
      <c r="K1390" s="19" t="s">
        <v>73</v>
      </c>
      <c r="L1390" s="1">
        <v>40557</v>
      </c>
      <c r="M1390" s="19" t="s">
        <v>13113</v>
      </c>
      <c r="N1390" s="19" t="s">
        <v>1552</v>
      </c>
      <c r="O1390" s="19" t="s">
        <v>12318</v>
      </c>
    </row>
    <row r="1391" spans="1:15">
      <c r="A1391" s="19">
        <v>61364</v>
      </c>
      <c r="B1391" s="19" t="s">
        <v>11748</v>
      </c>
      <c r="C1391" s="19" t="s">
        <v>1553</v>
      </c>
      <c r="D1391" s="19" t="str">
        <f t="shared" si="21"/>
        <v>61364A</v>
      </c>
      <c r="E1391" s="19" t="s">
        <v>12313</v>
      </c>
      <c r="F1391" s="19" t="s">
        <v>10954</v>
      </c>
      <c r="G1391" s="19" t="s">
        <v>612</v>
      </c>
      <c r="H1391" s="19" t="s">
        <v>12307</v>
      </c>
      <c r="I1391" s="1">
        <v>42174</v>
      </c>
      <c r="J1391" s="19">
        <v>276</v>
      </c>
      <c r="K1391" s="19" t="s">
        <v>73</v>
      </c>
      <c r="L1391" s="1">
        <v>40557</v>
      </c>
      <c r="M1391" s="19" t="s">
        <v>13113</v>
      </c>
      <c r="N1391" s="19" t="s">
        <v>1553</v>
      </c>
      <c r="O1391" s="19" t="s">
        <v>12318</v>
      </c>
    </row>
    <row r="1392" spans="1:15">
      <c r="A1392" s="19">
        <v>61365</v>
      </c>
      <c r="B1392" s="19" t="s">
        <v>10651</v>
      </c>
      <c r="C1392" s="19" t="s">
        <v>15578</v>
      </c>
      <c r="D1392" s="19" t="str">
        <f t="shared" si="21"/>
        <v>61365C</v>
      </c>
      <c r="E1392" s="19" t="s">
        <v>12309</v>
      </c>
      <c r="F1392" s="19" t="s">
        <v>15577</v>
      </c>
      <c r="G1392" s="19" t="s">
        <v>612</v>
      </c>
      <c r="H1392" s="19" t="s">
        <v>12307</v>
      </c>
      <c r="I1392" s="1">
        <v>42004</v>
      </c>
      <c r="J1392" s="19">
        <v>8</v>
      </c>
      <c r="K1392" s="19" t="s">
        <v>15498</v>
      </c>
      <c r="L1392" s="1">
        <v>40561</v>
      </c>
      <c r="M1392" s="19" t="s">
        <v>13113</v>
      </c>
      <c r="N1392" s="19" t="s">
        <v>15576</v>
      </c>
      <c r="O1392" s="19" t="s">
        <v>12935</v>
      </c>
    </row>
    <row r="1393" spans="1:15">
      <c r="A1393" s="19">
        <v>61366</v>
      </c>
      <c r="B1393" s="19" t="s">
        <v>11748</v>
      </c>
      <c r="C1393" s="19" t="s">
        <v>15574</v>
      </c>
      <c r="D1393" s="19" t="str">
        <f t="shared" si="21"/>
        <v>61366A</v>
      </c>
      <c r="E1393" s="19" t="s">
        <v>12313</v>
      </c>
      <c r="F1393" s="19" t="s">
        <v>15575</v>
      </c>
      <c r="G1393" s="19" t="s">
        <v>719</v>
      </c>
      <c r="H1393" s="19" t="s">
        <v>12307</v>
      </c>
      <c r="I1393" s="1">
        <v>31048</v>
      </c>
      <c r="J1393" s="19">
        <v>4.8</v>
      </c>
      <c r="K1393" s="19" t="s">
        <v>12609</v>
      </c>
      <c r="L1393" s="1">
        <v>40561</v>
      </c>
      <c r="M1393" s="19" t="s">
        <v>13113</v>
      </c>
      <c r="N1393" s="19" t="s">
        <v>15574</v>
      </c>
      <c r="O1393" s="19" t="s">
        <v>12318</v>
      </c>
    </row>
    <row r="1394" spans="1:15">
      <c r="A1394" s="19">
        <v>61367</v>
      </c>
      <c r="B1394" s="19" t="s">
        <v>11748</v>
      </c>
      <c r="C1394" s="19" t="s">
        <v>5215</v>
      </c>
      <c r="D1394" s="19" t="str">
        <f t="shared" si="21"/>
        <v>61367A</v>
      </c>
      <c r="E1394" s="19" t="s">
        <v>12313</v>
      </c>
      <c r="F1394" s="19" t="s">
        <v>10851</v>
      </c>
      <c r="G1394" s="19" t="s">
        <v>612</v>
      </c>
      <c r="H1394" s="19" t="s">
        <v>12307</v>
      </c>
      <c r="I1394" s="1">
        <v>42053</v>
      </c>
      <c r="J1394" s="19">
        <v>20</v>
      </c>
      <c r="K1394" s="19" t="s">
        <v>73</v>
      </c>
      <c r="L1394" s="1">
        <v>40561</v>
      </c>
      <c r="M1394" s="19" t="s">
        <v>13560</v>
      </c>
      <c r="N1394" s="19" t="s">
        <v>1779</v>
      </c>
      <c r="O1394" s="19" t="s">
        <v>12318</v>
      </c>
    </row>
    <row r="1395" spans="1:15">
      <c r="A1395" s="19">
        <v>61368</v>
      </c>
      <c r="B1395" s="19" t="s">
        <v>11748</v>
      </c>
      <c r="C1395" s="19" t="s">
        <v>15573</v>
      </c>
      <c r="D1395" s="19" t="str">
        <f t="shared" si="21"/>
        <v>61368A</v>
      </c>
      <c r="E1395" s="19" t="s">
        <v>12313</v>
      </c>
      <c r="F1395" s="19" t="s">
        <v>11228</v>
      </c>
      <c r="G1395" s="19" t="s">
        <v>612</v>
      </c>
      <c r="H1395" s="19" t="s">
        <v>12307</v>
      </c>
      <c r="I1395" s="1">
        <v>42033</v>
      </c>
      <c r="J1395" s="19">
        <v>20</v>
      </c>
      <c r="K1395" s="19" t="s">
        <v>73</v>
      </c>
      <c r="L1395" s="1">
        <v>40561</v>
      </c>
      <c r="M1395" s="19" t="s">
        <v>13560</v>
      </c>
      <c r="N1395" s="19" t="s">
        <v>1401</v>
      </c>
      <c r="O1395" s="19" t="s">
        <v>12318</v>
      </c>
    </row>
    <row r="1396" spans="1:15">
      <c r="A1396" s="19">
        <v>61369</v>
      </c>
      <c r="B1396" s="19" t="s">
        <v>11748</v>
      </c>
      <c r="C1396" s="19" t="s">
        <v>4961</v>
      </c>
      <c r="D1396" s="19" t="str">
        <f t="shared" si="21"/>
        <v>61369A</v>
      </c>
      <c r="E1396" s="19" t="s">
        <v>12313</v>
      </c>
      <c r="F1396" s="19" t="s">
        <v>11228</v>
      </c>
      <c r="G1396" s="19" t="s">
        <v>612</v>
      </c>
      <c r="H1396" s="19" t="s">
        <v>12307</v>
      </c>
      <c r="I1396" s="1">
        <v>42724</v>
      </c>
      <c r="J1396" s="19">
        <v>20</v>
      </c>
      <c r="K1396" s="19" t="s">
        <v>73</v>
      </c>
      <c r="L1396" s="1">
        <v>40561</v>
      </c>
      <c r="M1396" s="19" t="s">
        <v>13560</v>
      </c>
      <c r="N1396" s="19" t="s">
        <v>13933</v>
      </c>
      <c r="O1396" s="19" t="s">
        <v>12318</v>
      </c>
    </row>
    <row r="1397" spans="1:15">
      <c r="A1397" s="19">
        <v>61370</v>
      </c>
      <c r="B1397" s="19" t="s">
        <v>10651</v>
      </c>
      <c r="C1397" s="19" t="s">
        <v>15572</v>
      </c>
      <c r="D1397" s="19" t="str">
        <f t="shared" si="21"/>
        <v>61370C</v>
      </c>
      <c r="E1397" s="19" t="s">
        <v>12309</v>
      </c>
      <c r="F1397" s="19" t="s">
        <v>14091</v>
      </c>
      <c r="G1397" s="19" t="s">
        <v>612</v>
      </c>
      <c r="H1397" s="19" t="s">
        <v>12307</v>
      </c>
      <c r="I1397" s="1">
        <v>40714</v>
      </c>
      <c r="J1397" s="19">
        <v>1.1000000000000001</v>
      </c>
      <c r="K1397" s="19" t="s">
        <v>73</v>
      </c>
      <c r="L1397" s="1">
        <v>40567</v>
      </c>
      <c r="M1397" s="19" t="s">
        <v>13113</v>
      </c>
      <c r="N1397" s="19" t="s">
        <v>15571</v>
      </c>
      <c r="O1397" s="19" t="s">
        <v>12935</v>
      </c>
    </row>
    <row r="1398" spans="1:15">
      <c r="A1398" s="19">
        <v>61371</v>
      </c>
      <c r="B1398" s="19" t="s">
        <v>10651</v>
      </c>
      <c r="C1398" s="19" t="s">
        <v>15570</v>
      </c>
      <c r="D1398" s="19" t="str">
        <f t="shared" si="21"/>
        <v>61371C</v>
      </c>
      <c r="E1398" s="19" t="s">
        <v>12309</v>
      </c>
      <c r="F1398" s="19" t="s">
        <v>15319</v>
      </c>
      <c r="G1398" s="19" t="s">
        <v>612</v>
      </c>
      <c r="H1398" s="19" t="s">
        <v>12307</v>
      </c>
      <c r="I1398" s="1">
        <v>41548</v>
      </c>
      <c r="J1398" s="19">
        <v>20</v>
      </c>
      <c r="K1398" s="19" t="s">
        <v>73</v>
      </c>
      <c r="L1398" s="1">
        <v>40575</v>
      </c>
      <c r="M1398" s="19" t="s">
        <v>13113</v>
      </c>
      <c r="N1398" s="19" t="s">
        <v>15569</v>
      </c>
      <c r="O1398" s="19" t="s">
        <v>12577</v>
      </c>
    </row>
    <row r="1399" spans="1:15">
      <c r="A1399" s="19">
        <v>61372</v>
      </c>
      <c r="B1399" s="19" t="s">
        <v>10651</v>
      </c>
      <c r="C1399" s="19" t="s">
        <v>15568</v>
      </c>
      <c r="D1399" s="19" t="str">
        <f t="shared" si="21"/>
        <v>61372C</v>
      </c>
      <c r="E1399" s="19" t="s">
        <v>12309</v>
      </c>
      <c r="F1399" s="19" t="s">
        <v>15319</v>
      </c>
      <c r="G1399" s="19" t="s">
        <v>612</v>
      </c>
      <c r="H1399" s="19" t="s">
        <v>12307</v>
      </c>
      <c r="I1399" s="1">
        <v>41548</v>
      </c>
      <c r="J1399" s="19">
        <v>20</v>
      </c>
      <c r="K1399" s="19" t="s">
        <v>73</v>
      </c>
      <c r="L1399" s="1">
        <v>40575</v>
      </c>
      <c r="M1399" s="19" t="s">
        <v>13113</v>
      </c>
      <c r="N1399" s="19" t="s">
        <v>15567</v>
      </c>
      <c r="O1399" s="19" t="s">
        <v>12577</v>
      </c>
    </row>
    <row r="1400" spans="1:15">
      <c r="A1400" s="19">
        <v>61373</v>
      </c>
      <c r="B1400" s="19" t="s">
        <v>10651</v>
      </c>
      <c r="C1400" s="19" t="s">
        <v>15566</v>
      </c>
      <c r="D1400" s="19" t="str">
        <f t="shared" si="21"/>
        <v>61373C</v>
      </c>
      <c r="E1400" s="19" t="s">
        <v>12309</v>
      </c>
      <c r="F1400" s="19" t="s">
        <v>1981</v>
      </c>
      <c r="G1400" s="19" t="s">
        <v>612</v>
      </c>
      <c r="H1400" s="19" t="s">
        <v>12307</v>
      </c>
      <c r="I1400" s="1">
        <v>41061</v>
      </c>
      <c r="J1400" s="19">
        <v>20</v>
      </c>
      <c r="K1400" s="19" t="s">
        <v>73</v>
      </c>
      <c r="L1400" s="1">
        <v>40575</v>
      </c>
      <c r="M1400" s="19" t="s">
        <v>13113</v>
      </c>
      <c r="N1400" s="19" t="s">
        <v>15565</v>
      </c>
      <c r="O1400" s="19" t="s">
        <v>12935</v>
      </c>
    </row>
    <row r="1401" spans="1:15">
      <c r="A1401" s="19">
        <v>61374</v>
      </c>
      <c r="B1401" s="19" t="s">
        <v>10651</v>
      </c>
      <c r="C1401" s="19" t="s">
        <v>15564</v>
      </c>
      <c r="D1401" s="19" t="str">
        <f t="shared" si="21"/>
        <v>61374C</v>
      </c>
      <c r="E1401" s="19" t="s">
        <v>12309</v>
      </c>
      <c r="F1401" s="19" t="s">
        <v>15563</v>
      </c>
      <c r="G1401" s="19" t="s">
        <v>612</v>
      </c>
      <c r="H1401" s="19" t="s">
        <v>12307</v>
      </c>
      <c r="I1401" s="1">
        <v>41061</v>
      </c>
      <c r="J1401" s="19">
        <v>20</v>
      </c>
      <c r="K1401" s="19" t="s">
        <v>73</v>
      </c>
      <c r="L1401" s="1">
        <v>40575</v>
      </c>
      <c r="M1401" s="19" t="s">
        <v>13113</v>
      </c>
      <c r="N1401" s="19" t="s">
        <v>5143</v>
      </c>
      <c r="O1401" s="19" t="s">
        <v>12935</v>
      </c>
    </row>
    <row r="1402" spans="1:15">
      <c r="A1402" s="19">
        <v>61375</v>
      </c>
      <c r="B1402" s="19" t="s">
        <v>11748</v>
      </c>
      <c r="C1402" s="19" t="s">
        <v>15562</v>
      </c>
      <c r="D1402" s="19" t="str">
        <f t="shared" si="21"/>
        <v>61375A</v>
      </c>
      <c r="E1402" s="19" t="s">
        <v>12313</v>
      </c>
      <c r="F1402" s="19" t="s">
        <v>15561</v>
      </c>
      <c r="G1402" s="19" t="s">
        <v>719</v>
      </c>
      <c r="H1402" s="19" t="s">
        <v>12307</v>
      </c>
      <c r="I1402" s="1">
        <v>31047</v>
      </c>
      <c r="J1402" s="19">
        <v>4.0999999999999996</v>
      </c>
      <c r="K1402" s="19" t="s">
        <v>13196</v>
      </c>
      <c r="L1402" s="1">
        <v>40575</v>
      </c>
      <c r="M1402" s="19" t="s">
        <v>15560</v>
      </c>
      <c r="N1402" s="19" t="s">
        <v>15559</v>
      </c>
      <c r="O1402" s="19" t="s">
        <v>12318</v>
      </c>
    </row>
    <row r="1403" spans="1:15">
      <c r="A1403" s="19">
        <v>61376</v>
      </c>
      <c r="B1403" s="19" t="s">
        <v>10651</v>
      </c>
      <c r="C1403" s="19" t="s">
        <v>15558</v>
      </c>
      <c r="D1403" s="19" t="str">
        <f t="shared" si="21"/>
        <v>61376C</v>
      </c>
      <c r="E1403" s="19" t="s">
        <v>12309</v>
      </c>
      <c r="F1403" s="19" t="s">
        <v>13288</v>
      </c>
      <c r="G1403" s="19" t="s">
        <v>612</v>
      </c>
      <c r="H1403" s="19" t="s">
        <v>12307</v>
      </c>
      <c r="I1403" s="1">
        <v>40940</v>
      </c>
      <c r="J1403" s="19">
        <v>2</v>
      </c>
      <c r="K1403" s="19" t="s">
        <v>73</v>
      </c>
      <c r="L1403" s="1">
        <v>40584</v>
      </c>
      <c r="M1403" s="19" t="s">
        <v>13113</v>
      </c>
      <c r="N1403" s="19" t="s">
        <v>15557</v>
      </c>
      <c r="O1403" s="19" t="s">
        <v>12935</v>
      </c>
    </row>
    <row r="1404" spans="1:15">
      <c r="A1404" s="19">
        <v>61377</v>
      </c>
      <c r="B1404" s="19" t="s">
        <v>11748</v>
      </c>
      <c r="C1404" s="19" t="s">
        <v>15556</v>
      </c>
      <c r="D1404" s="19" t="str">
        <f t="shared" si="21"/>
        <v>61377A</v>
      </c>
      <c r="E1404" s="19" t="s">
        <v>12313</v>
      </c>
      <c r="F1404" s="19" t="s">
        <v>15168</v>
      </c>
      <c r="G1404" s="19" t="s">
        <v>580</v>
      </c>
      <c r="H1404" s="19" t="s">
        <v>12307</v>
      </c>
      <c r="I1404" s="1">
        <v>30437</v>
      </c>
      <c r="J1404" s="19">
        <v>0.39</v>
      </c>
      <c r="K1404" s="19" t="s">
        <v>12609</v>
      </c>
      <c r="L1404" s="1">
        <v>40584</v>
      </c>
      <c r="M1404" s="19" t="s">
        <v>13113</v>
      </c>
      <c r="N1404" s="19" t="s">
        <v>15546</v>
      </c>
      <c r="O1404" s="19" t="s">
        <v>12935</v>
      </c>
    </row>
    <row r="1405" spans="1:15">
      <c r="A1405" s="19">
        <v>61378</v>
      </c>
      <c r="B1405" s="19" t="s">
        <v>11748</v>
      </c>
      <c r="C1405" s="19" t="s">
        <v>15555</v>
      </c>
      <c r="D1405" s="19" t="str">
        <f t="shared" si="21"/>
        <v>61378A</v>
      </c>
      <c r="E1405" s="19" t="s">
        <v>12313</v>
      </c>
      <c r="F1405" s="19" t="s">
        <v>15554</v>
      </c>
      <c r="G1405" s="19" t="s">
        <v>580</v>
      </c>
      <c r="H1405" s="19" t="s">
        <v>12307</v>
      </c>
      <c r="I1405" s="1">
        <v>32051</v>
      </c>
      <c r="J1405" s="19">
        <v>2.7</v>
      </c>
      <c r="K1405" s="19" t="s">
        <v>13196</v>
      </c>
      <c r="L1405" s="1">
        <v>40584</v>
      </c>
      <c r="M1405" s="19" t="s">
        <v>15547</v>
      </c>
      <c r="N1405" s="19" t="s">
        <v>15546</v>
      </c>
      <c r="O1405" s="19" t="s">
        <v>12318</v>
      </c>
    </row>
    <row r="1406" spans="1:15">
      <c r="A1406" s="19">
        <v>61379</v>
      </c>
      <c r="B1406" s="19" t="s">
        <v>11748</v>
      </c>
      <c r="C1406" s="19" t="s">
        <v>15553</v>
      </c>
      <c r="D1406" s="19" t="str">
        <f t="shared" si="21"/>
        <v>61379A</v>
      </c>
      <c r="E1406" s="19" t="s">
        <v>12313</v>
      </c>
      <c r="F1406" s="19" t="s">
        <v>15552</v>
      </c>
      <c r="G1406" s="19" t="s">
        <v>719</v>
      </c>
      <c r="H1406" s="19" t="s">
        <v>12307</v>
      </c>
      <c r="I1406" s="1">
        <v>32801</v>
      </c>
      <c r="J1406" s="19">
        <v>1.2</v>
      </c>
      <c r="K1406" s="19" t="s">
        <v>13196</v>
      </c>
      <c r="L1406" s="1">
        <v>42093</v>
      </c>
      <c r="M1406" s="19" t="s">
        <v>15547</v>
      </c>
      <c r="N1406" s="19" t="s">
        <v>15551</v>
      </c>
      <c r="O1406" s="19" t="s">
        <v>12318</v>
      </c>
    </row>
    <row r="1407" spans="1:15">
      <c r="A1407" s="19">
        <v>61380</v>
      </c>
      <c r="B1407" s="19" t="s">
        <v>11748</v>
      </c>
      <c r="C1407" s="19" t="s">
        <v>15550</v>
      </c>
      <c r="D1407" s="19" t="str">
        <f t="shared" si="21"/>
        <v>61380A</v>
      </c>
      <c r="E1407" s="19" t="s">
        <v>12313</v>
      </c>
      <c r="F1407" s="19" t="s">
        <v>15549</v>
      </c>
      <c r="G1407" s="19" t="s">
        <v>580</v>
      </c>
      <c r="H1407" s="19" t="s">
        <v>12307</v>
      </c>
      <c r="I1407" s="1">
        <v>34243</v>
      </c>
      <c r="J1407" s="19">
        <v>1.65</v>
      </c>
      <c r="K1407" s="19" t="s">
        <v>13196</v>
      </c>
      <c r="L1407" s="1">
        <v>40584</v>
      </c>
      <c r="M1407" s="19" t="s">
        <v>15547</v>
      </c>
      <c r="N1407" s="19" t="s">
        <v>15546</v>
      </c>
      <c r="O1407" s="19" t="s">
        <v>12318</v>
      </c>
    </row>
    <row r="1408" spans="1:15">
      <c r="A1408" s="19">
        <v>61381</v>
      </c>
      <c r="B1408" s="19" t="s">
        <v>11748</v>
      </c>
      <c r="C1408" s="19" t="s">
        <v>15548</v>
      </c>
      <c r="D1408" s="19" t="str">
        <f t="shared" si="21"/>
        <v>61381A</v>
      </c>
      <c r="E1408" s="19" t="s">
        <v>12313</v>
      </c>
      <c r="F1408" s="19" t="s">
        <v>15168</v>
      </c>
      <c r="G1408" s="19" t="s">
        <v>580</v>
      </c>
      <c r="H1408" s="19" t="s">
        <v>12307</v>
      </c>
      <c r="I1408" s="1">
        <v>31898</v>
      </c>
      <c r="J1408" s="19">
        <v>3.6</v>
      </c>
      <c r="K1408" s="19" t="s">
        <v>12609</v>
      </c>
      <c r="L1408" s="1">
        <v>40584</v>
      </c>
      <c r="M1408" s="19" t="s">
        <v>15547</v>
      </c>
      <c r="N1408" s="19" t="s">
        <v>15546</v>
      </c>
      <c r="O1408" s="19" t="s">
        <v>12318</v>
      </c>
    </row>
    <row r="1409" spans="1:15">
      <c r="A1409" s="19">
        <v>61382</v>
      </c>
      <c r="B1409" s="19" t="s">
        <v>11748</v>
      </c>
      <c r="C1409" s="19" t="s">
        <v>1344</v>
      </c>
      <c r="D1409" s="19" t="str">
        <f t="shared" si="21"/>
        <v>61382A</v>
      </c>
      <c r="E1409" s="19" t="s">
        <v>12313</v>
      </c>
      <c r="F1409" s="19" t="s">
        <v>15545</v>
      </c>
      <c r="G1409" s="19" t="s">
        <v>859</v>
      </c>
      <c r="H1409" s="19" t="s">
        <v>12307</v>
      </c>
      <c r="I1409" s="1">
        <v>41636</v>
      </c>
      <c r="J1409" s="19">
        <v>58</v>
      </c>
      <c r="K1409" s="19" t="s">
        <v>3</v>
      </c>
      <c r="L1409" s="1">
        <v>40588</v>
      </c>
      <c r="M1409" s="19" t="s">
        <v>15544</v>
      </c>
      <c r="N1409" s="19" t="s">
        <v>15544</v>
      </c>
      <c r="O1409" s="19" t="s">
        <v>12304</v>
      </c>
    </row>
    <row r="1410" spans="1:15">
      <c r="A1410" s="19">
        <v>61383</v>
      </c>
      <c r="B1410" s="19" t="s">
        <v>11748</v>
      </c>
      <c r="C1410" s="19" t="s">
        <v>15543</v>
      </c>
      <c r="D1410" s="19" t="str">
        <f t="shared" ref="D1410:D1473" si="22">CONCATENATE(A1410,B1410)</f>
        <v>61383A</v>
      </c>
      <c r="E1410" s="19" t="s">
        <v>12313</v>
      </c>
      <c r="F1410" s="19" t="s">
        <v>15542</v>
      </c>
      <c r="G1410" s="19" t="s">
        <v>719</v>
      </c>
      <c r="H1410" s="19" t="s">
        <v>12307</v>
      </c>
      <c r="I1410" s="1">
        <v>31503</v>
      </c>
      <c r="J1410" s="19">
        <v>3.3</v>
      </c>
      <c r="K1410" s="19" t="s">
        <v>13196</v>
      </c>
      <c r="L1410" s="1">
        <v>40588</v>
      </c>
      <c r="M1410" s="19" t="s">
        <v>15541</v>
      </c>
      <c r="N1410" s="19" t="s">
        <v>15540</v>
      </c>
      <c r="O1410" s="19" t="s">
        <v>12318</v>
      </c>
    </row>
    <row r="1411" spans="1:15">
      <c r="A1411" s="19">
        <v>61384</v>
      </c>
      <c r="B1411" s="19" t="s">
        <v>11748</v>
      </c>
      <c r="C1411" s="19" t="s">
        <v>15539</v>
      </c>
      <c r="D1411" s="19" t="str">
        <f t="shared" si="22"/>
        <v>61384A</v>
      </c>
      <c r="E1411" s="19" t="s">
        <v>12313</v>
      </c>
      <c r="F1411" s="19" t="s">
        <v>15538</v>
      </c>
      <c r="G1411" s="19" t="s">
        <v>4309</v>
      </c>
      <c r="H1411" s="19" t="s">
        <v>12307</v>
      </c>
      <c r="I1411" s="1">
        <v>40842</v>
      </c>
      <c r="J1411" s="19">
        <v>250.8</v>
      </c>
      <c r="K1411" s="19" t="s">
        <v>4</v>
      </c>
      <c r="L1411" s="1">
        <v>40592</v>
      </c>
      <c r="M1411" s="19" t="s">
        <v>13750</v>
      </c>
      <c r="N1411" s="19" t="s">
        <v>15537</v>
      </c>
      <c r="O1411" s="19" t="s">
        <v>12318</v>
      </c>
    </row>
    <row r="1412" spans="1:15">
      <c r="A1412" s="19">
        <v>61385</v>
      </c>
      <c r="B1412" s="19" t="s">
        <v>11748</v>
      </c>
      <c r="C1412" s="19" t="s">
        <v>15536</v>
      </c>
      <c r="D1412" s="19" t="str">
        <f t="shared" si="22"/>
        <v>61385A</v>
      </c>
      <c r="E1412" s="19" t="s">
        <v>12313</v>
      </c>
      <c r="F1412" s="19" t="s">
        <v>10687</v>
      </c>
      <c r="G1412" s="19" t="s">
        <v>612</v>
      </c>
      <c r="H1412" s="19" t="s">
        <v>12307</v>
      </c>
      <c r="I1412" s="1">
        <v>41249</v>
      </c>
      <c r="J1412" s="19">
        <v>162</v>
      </c>
      <c r="K1412" s="19" t="s">
        <v>4</v>
      </c>
      <c r="L1412" s="1">
        <v>40598</v>
      </c>
      <c r="M1412" s="19" t="s">
        <v>13113</v>
      </c>
      <c r="N1412" s="19" t="s">
        <v>15535</v>
      </c>
      <c r="O1412" s="19" t="s">
        <v>12318</v>
      </c>
    </row>
    <row r="1413" spans="1:15">
      <c r="A1413" s="19">
        <v>61386</v>
      </c>
      <c r="B1413" s="19" t="s">
        <v>10651</v>
      </c>
      <c r="C1413" s="19" t="s">
        <v>15534</v>
      </c>
      <c r="D1413" s="19" t="str">
        <f t="shared" si="22"/>
        <v>61386C</v>
      </c>
      <c r="E1413" s="19" t="s">
        <v>12309</v>
      </c>
      <c r="F1413" s="19" t="s">
        <v>15183</v>
      </c>
      <c r="G1413" s="19" t="s">
        <v>612</v>
      </c>
      <c r="H1413" s="19" t="s">
        <v>12307</v>
      </c>
      <c r="I1413" s="1">
        <v>41153</v>
      </c>
      <c r="J1413" s="19">
        <v>20</v>
      </c>
      <c r="K1413" s="19" t="s">
        <v>73</v>
      </c>
      <c r="L1413" s="1">
        <v>40603</v>
      </c>
      <c r="M1413" s="19" t="s">
        <v>13113</v>
      </c>
      <c r="O1413" s="19" t="s">
        <v>12577</v>
      </c>
    </row>
    <row r="1414" spans="1:15">
      <c r="A1414" s="19">
        <v>61387</v>
      </c>
      <c r="B1414" s="19" t="s">
        <v>10651</v>
      </c>
      <c r="C1414" s="19" t="s">
        <v>15533</v>
      </c>
      <c r="D1414" s="19" t="str">
        <f t="shared" si="22"/>
        <v>61387C</v>
      </c>
      <c r="E1414" s="19" t="s">
        <v>12309</v>
      </c>
      <c r="F1414" s="19" t="s">
        <v>15183</v>
      </c>
      <c r="G1414" s="19" t="s">
        <v>612</v>
      </c>
      <c r="H1414" s="19" t="s">
        <v>12307</v>
      </c>
      <c r="I1414" s="1">
        <v>41153</v>
      </c>
      <c r="J1414" s="19">
        <v>20</v>
      </c>
      <c r="K1414" s="19" t="s">
        <v>73</v>
      </c>
      <c r="L1414" s="1">
        <v>40603</v>
      </c>
      <c r="M1414" s="19" t="s">
        <v>13113</v>
      </c>
      <c r="O1414" s="19" t="s">
        <v>12577</v>
      </c>
    </row>
    <row r="1415" spans="1:15">
      <c r="A1415" s="19">
        <v>61388</v>
      </c>
      <c r="B1415" s="19" t="s">
        <v>11748</v>
      </c>
      <c r="C1415" s="19" t="s">
        <v>15532</v>
      </c>
      <c r="D1415" s="19" t="str">
        <f t="shared" si="22"/>
        <v>61388A</v>
      </c>
      <c r="E1415" s="19" t="s">
        <v>12313</v>
      </c>
      <c r="F1415" s="19" t="s">
        <v>10853</v>
      </c>
      <c r="G1415" s="19" t="s">
        <v>612</v>
      </c>
      <c r="H1415" s="19" t="s">
        <v>12307</v>
      </c>
      <c r="I1415" s="1">
        <v>42360</v>
      </c>
      <c r="J1415" s="19">
        <v>20</v>
      </c>
      <c r="K1415" s="19" t="s">
        <v>73</v>
      </c>
      <c r="L1415" s="1">
        <v>40603</v>
      </c>
      <c r="M1415" s="19" t="s">
        <v>4394</v>
      </c>
      <c r="N1415" s="19" t="s">
        <v>15531</v>
      </c>
      <c r="O1415" s="19" t="s">
        <v>12318</v>
      </c>
    </row>
    <row r="1416" spans="1:15">
      <c r="A1416" s="19">
        <v>61389</v>
      </c>
      <c r="B1416" s="19" t="s">
        <v>10651</v>
      </c>
      <c r="C1416" s="19" t="s">
        <v>15530</v>
      </c>
      <c r="D1416" s="19" t="str">
        <f t="shared" si="22"/>
        <v>61389C</v>
      </c>
      <c r="E1416" s="19" t="s">
        <v>12309</v>
      </c>
      <c r="F1416" s="19" t="s">
        <v>15183</v>
      </c>
      <c r="G1416" s="19" t="s">
        <v>612</v>
      </c>
      <c r="H1416" s="19" t="s">
        <v>12307</v>
      </c>
      <c r="I1416" s="1">
        <v>41153</v>
      </c>
      <c r="J1416" s="19">
        <v>20</v>
      </c>
      <c r="K1416" s="19" t="s">
        <v>73</v>
      </c>
      <c r="L1416" s="1">
        <v>40603</v>
      </c>
      <c r="M1416" s="19" t="s">
        <v>13113</v>
      </c>
      <c r="O1416" s="19" t="s">
        <v>12577</v>
      </c>
    </row>
    <row r="1417" spans="1:15">
      <c r="A1417" s="19">
        <v>61390</v>
      </c>
      <c r="B1417" s="19" t="s">
        <v>10651</v>
      </c>
      <c r="C1417" s="19" t="s">
        <v>15529</v>
      </c>
      <c r="D1417" s="19" t="str">
        <f t="shared" si="22"/>
        <v>61390C</v>
      </c>
      <c r="E1417" s="19" t="s">
        <v>12309</v>
      </c>
      <c r="F1417" s="19" t="s">
        <v>15183</v>
      </c>
      <c r="G1417" s="19" t="s">
        <v>612</v>
      </c>
      <c r="H1417" s="19" t="s">
        <v>12307</v>
      </c>
      <c r="I1417" s="1">
        <v>41153</v>
      </c>
      <c r="J1417" s="19">
        <v>20</v>
      </c>
      <c r="K1417" s="19" t="s">
        <v>73</v>
      </c>
      <c r="L1417" s="1">
        <v>40603</v>
      </c>
      <c r="M1417" s="19" t="s">
        <v>13113</v>
      </c>
      <c r="O1417" s="19" t="s">
        <v>12577</v>
      </c>
    </row>
    <row r="1418" spans="1:15">
      <c r="A1418" s="19">
        <v>61391</v>
      </c>
      <c r="B1418" s="19" t="s">
        <v>10651</v>
      </c>
      <c r="C1418" s="19" t="s">
        <v>15528</v>
      </c>
      <c r="D1418" s="19" t="str">
        <f t="shared" si="22"/>
        <v>61391C</v>
      </c>
      <c r="E1418" s="19" t="s">
        <v>12309</v>
      </c>
      <c r="F1418" s="19" t="s">
        <v>15183</v>
      </c>
      <c r="G1418" s="19" t="s">
        <v>612</v>
      </c>
      <c r="H1418" s="19" t="s">
        <v>12307</v>
      </c>
      <c r="I1418" s="1">
        <v>41153</v>
      </c>
      <c r="J1418" s="19">
        <v>20</v>
      </c>
      <c r="K1418" s="19" t="s">
        <v>73</v>
      </c>
      <c r="L1418" s="1">
        <v>40603</v>
      </c>
      <c r="M1418" s="19" t="s">
        <v>13113</v>
      </c>
      <c r="O1418" s="19" t="s">
        <v>12577</v>
      </c>
    </row>
    <row r="1419" spans="1:15">
      <c r="A1419" s="19">
        <v>61392</v>
      </c>
      <c r="B1419" s="19" t="s">
        <v>10651</v>
      </c>
      <c r="C1419" s="19" t="s">
        <v>15527</v>
      </c>
      <c r="D1419" s="19" t="str">
        <f t="shared" si="22"/>
        <v>61392C</v>
      </c>
      <c r="E1419" s="19" t="s">
        <v>12309</v>
      </c>
      <c r="F1419" s="19" t="s">
        <v>15183</v>
      </c>
      <c r="G1419" s="19" t="s">
        <v>612</v>
      </c>
      <c r="H1419" s="19" t="s">
        <v>12307</v>
      </c>
      <c r="I1419" s="1">
        <v>41153</v>
      </c>
      <c r="J1419" s="19">
        <v>20</v>
      </c>
      <c r="K1419" s="19" t="s">
        <v>73</v>
      </c>
      <c r="L1419" s="1">
        <v>40603</v>
      </c>
      <c r="M1419" s="19" t="s">
        <v>13113</v>
      </c>
      <c r="O1419" s="19" t="s">
        <v>12577</v>
      </c>
    </row>
    <row r="1420" spans="1:15">
      <c r="A1420" s="19">
        <v>61393</v>
      </c>
      <c r="B1420" s="19" t="s">
        <v>10651</v>
      </c>
      <c r="C1420" s="19" t="s">
        <v>15526</v>
      </c>
      <c r="D1420" s="19" t="str">
        <f t="shared" si="22"/>
        <v>61393C</v>
      </c>
      <c r="E1420" s="19" t="s">
        <v>12309</v>
      </c>
      <c r="F1420" s="19" t="s">
        <v>10981</v>
      </c>
      <c r="G1420" s="19" t="s">
        <v>612</v>
      </c>
      <c r="H1420" s="19" t="s">
        <v>12307</v>
      </c>
      <c r="I1420" s="1">
        <v>43070</v>
      </c>
      <c r="J1420" s="19">
        <v>13</v>
      </c>
      <c r="K1420" s="19" t="s">
        <v>73</v>
      </c>
      <c r="L1420" s="1">
        <v>40603</v>
      </c>
      <c r="M1420" s="19" t="s">
        <v>13113</v>
      </c>
      <c r="N1420" s="19" t="s">
        <v>15525</v>
      </c>
      <c r="O1420" s="19" t="s">
        <v>12577</v>
      </c>
    </row>
    <row r="1421" spans="1:15">
      <c r="A1421" s="19">
        <v>61394</v>
      </c>
      <c r="B1421" s="19" t="s">
        <v>10651</v>
      </c>
      <c r="C1421" s="19" t="s">
        <v>15524</v>
      </c>
      <c r="D1421" s="19" t="str">
        <f t="shared" si="22"/>
        <v>61394C</v>
      </c>
      <c r="E1421" s="19" t="s">
        <v>12309</v>
      </c>
      <c r="F1421" s="19" t="s">
        <v>10767</v>
      </c>
      <c r="G1421" s="19" t="s">
        <v>612</v>
      </c>
      <c r="H1421" s="19" t="s">
        <v>12307</v>
      </c>
      <c r="I1421" s="1">
        <v>41486</v>
      </c>
      <c r="J1421" s="19">
        <v>20</v>
      </c>
      <c r="K1421" s="19" t="s">
        <v>73</v>
      </c>
      <c r="L1421" s="1">
        <v>40604</v>
      </c>
      <c r="M1421" s="19" t="s">
        <v>13113</v>
      </c>
      <c r="N1421" s="19" t="s">
        <v>1280</v>
      </c>
      <c r="O1421" s="19" t="s">
        <v>12577</v>
      </c>
    </row>
    <row r="1422" spans="1:15">
      <c r="A1422" s="19">
        <v>61395</v>
      </c>
      <c r="B1422" s="19" t="s">
        <v>10651</v>
      </c>
      <c r="C1422" s="19" t="s">
        <v>15523</v>
      </c>
      <c r="D1422" s="19" t="str">
        <f t="shared" si="22"/>
        <v>61395C</v>
      </c>
      <c r="E1422" s="19" t="s">
        <v>12309</v>
      </c>
      <c r="F1422" s="19" t="s">
        <v>10767</v>
      </c>
      <c r="G1422" s="19" t="s">
        <v>612</v>
      </c>
      <c r="H1422" s="19" t="s">
        <v>12307</v>
      </c>
      <c r="I1422" s="1">
        <v>41486</v>
      </c>
      <c r="J1422" s="19">
        <v>14</v>
      </c>
      <c r="K1422" s="19" t="s">
        <v>73</v>
      </c>
      <c r="L1422" s="1">
        <v>40604</v>
      </c>
      <c r="M1422" s="19" t="s">
        <v>13113</v>
      </c>
      <c r="N1422" s="19" t="s">
        <v>1666</v>
      </c>
      <c r="O1422" s="19" t="s">
        <v>12577</v>
      </c>
    </row>
    <row r="1423" spans="1:15">
      <c r="A1423" s="19">
        <v>61396</v>
      </c>
      <c r="B1423" s="19" t="s">
        <v>11748</v>
      </c>
      <c r="C1423" s="19" t="s">
        <v>15522</v>
      </c>
      <c r="D1423" s="19" t="str">
        <f t="shared" si="22"/>
        <v>61396A</v>
      </c>
      <c r="E1423" s="19" t="s">
        <v>12313</v>
      </c>
      <c r="F1423" s="19" t="s">
        <v>15521</v>
      </c>
      <c r="G1423" s="19" t="s">
        <v>1382</v>
      </c>
      <c r="H1423" s="19" t="s">
        <v>12307</v>
      </c>
      <c r="I1423" s="1">
        <v>39448</v>
      </c>
      <c r="J1423" s="19">
        <v>319</v>
      </c>
      <c r="K1423" s="19" t="s">
        <v>243</v>
      </c>
      <c r="L1423" s="1">
        <v>40604</v>
      </c>
      <c r="M1423" s="19" t="s">
        <v>14722</v>
      </c>
      <c r="O1423" s="19" t="s">
        <v>12935</v>
      </c>
    </row>
    <row r="1424" spans="1:15">
      <c r="A1424" s="19">
        <v>61397</v>
      </c>
      <c r="B1424" s="19" t="s">
        <v>11748</v>
      </c>
      <c r="C1424" s="19" t="s">
        <v>15520</v>
      </c>
      <c r="D1424" s="19" t="str">
        <f t="shared" si="22"/>
        <v>61397A</v>
      </c>
      <c r="E1424" s="19" t="s">
        <v>12313</v>
      </c>
      <c r="F1424" s="19" t="s">
        <v>10963</v>
      </c>
      <c r="G1424" s="19" t="s">
        <v>859</v>
      </c>
      <c r="H1424" s="19" t="s">
        <v>12307</v>
      </c>
      <c r="I1424" s="1">
        <v>41773</v>
      </c>
      <c r="J1424" s="19">
        <v>255</v>
      </c>
      <c r="K1424" s="19" t="s">
        <v>73</v>
      </c>
      <c r="L1424" s="1">
        <v>40605</v>
      </c>
      <c r="M1424" s="19" t="s">
        <v>12983</v>
      </c>
      <c r="N1424" s="19" t="s">
        <v>15519</v>
      </c>
      <c r="O1424" s="19" t="s">
        <v>12318</v>
      </c>
    </row>
    <row r="1425" spans="1:15">
      <c r="A1425" s="19">
        <v>61398</v>
      </c>
      <c r="B1425" s="19" t="s">
        <v>11748</v>
      </c>
      <c r="C1425" s="19" t="s">
        <v>15518</v>
      </c>
      <c r="D1425" s="19" t="str">
        <f t="shared" si="22"/>
        <v>61398A</v>
      </c>
      <c r="E1425" s="19" t="s">
        <v>12313</v>
      </c>
      <c r="F1425" s="19" t="s">
        <v>23</v>
      </c>
      <c r="G1425" s="19" t="s">
        <v>612</v>
      </c>
      <c r="H1425" s="19" t="s">
        <v>12307</v>
      </c>
      <c r="I1425" s="1">
        <v>29407</v>
      </c>
      <c r="J1425" s="19">
        <v>3.3</v>
      </c>
      <c r="K1425" s="19" t="s">
        <v>13196</v>
      </c>
      <c r="L1425" s="1">
        <v>40592</v>
      </c>
      <c r="M1425" s="19" t="s">
        <v>606</v>
      </c>
      <c r="N1425" s="19" t="s">
        <v>606</v>
      </c>
      <c r="O1425" s="19" t="s">
        <v>12318</v>
      </c>
    </row>
    <row r="1426" spans="1:15">
      <c r="A1426" s="19">
        <v>61399</v>
      </c>
      <c r="B1426" s="19" t="s">
        <v>11748</v>
      </c>
      <c r="C1426" s="19" t="s">
        <v>15517</v>
      </c>
      <c r="D1426" s="19" t="str">
        <f t="shared" si="22"/>
        <v>61399A</v>
      </c>
      <c r="E1426" s="19" t="s">
        <v>12313</v>
      </c>
      <c r="F1426" s="19" t="s">
        <v>23</v>
      </c>
      <c r="G1426" s="19" t="s">
        <v>612</v>
      </c>
      <c r="H1426" s="19" t="s">
        <v>12307</v>
      </c>
      <c r="I1426" s="1">
        <v>29098</v>
      </c>
      <c r="J1426" s="19">
        <v>1.1000000000000001</v>
      </c>
      <c r="K1426" s="19" t="s">
        <v>13196</v>
      </c>
      <c r="L1426" s="1">
        <v>40592</v>
      </c>
      <c r="M1426" s="19" t="s">
        <v>606</v>
      </c>
      <c r="N1426" s="19" t="s">
        <v>606</v>
      </c>
      <c r="O1426" s="19" t="s">
        <v>12318</v>
      </c>
    </row>
    <row r="1427" spans="1:15">
      <c r="A1427" s="19">
        <v>61400</v>
      </c>
      <c r="B1427" s="19" t="s">
        <v>11748</v>
      </c>
      <c r="C1427" s="19" t="s">
        <v>3293</v>
      </c>
      <c r="D1427" s="19" t="str">
        <f t="shared" si="22"/>
        <v>61400A</v>
      </c>
      <c r="E1427" s="19" t="s">
        <v>12313</v>
      </c>
      <c r="F1427" s="19" t="s">
        <v>10689</v>
      </c>
      <c r="G1427" s="19" t="s">
        <v>612</v>
      </c>
      <c r="H1427" s="19" t="s">
        <v>12307</v>
      </c>
      <c r="I1427" s="1">
        <v>41485</v>
      </c>
      <c r="J1427" s="19">
        <v>265.44</v>
      </c>
      <c r="K1427" s="19" t="s">
        <v>4</v>
      </c>
      <c r="L1427" s="1">
        <v>41037</v>
      </c>
      <c r="M1427" s="19" t="s">
        <v>13210</v>
      </c>
      <c r="N1427" s="19" t="s">
        <v>15516</v>
      </c>
      <c r="O1427" s="19" t="s">
        <v>12318</v>
      </c>
    </row>
    <row r="1428" spans="1:15">
      <c r="A1428" s="19">
        <v>61401</v>
      </c>
      <c r="B1428" s="19" t="s">
        <v>10651</v>
      </c>
      <c r="C1428" s="19" t="s">
        <v>15515</v>
      </c>
      <c r="D1428" s="19" t="str">
        <f t="shared" si="22"/>
        <v>61401C</v>
      </c>
      <c r="E1428" s="19" t="s">
        <v>12309</v>
      </c>
      <c r="F1428" s="19" t="s">
        <v>13345</v>
      </c>
      <c r="G1428" s="19" t="s">
        <v>612</v>
      </c>
      <c r="H1428" s="19" t="s">
        <v>12307</v>
      </c>
      <c r="I1428" s="1">
        <v>40695</v>
      </c>
      <c r="J1428" s="19">
        <v>20</v>
      </c>
      <c r="K1428" s="19" t="s">
        <v>73</v>
      </c>
      <c r="L1428" s="1">
        <v>40015</v>
      </c>
      <c r="M1428" s="19" t="s">
        <v>13113</v>
      </c>
      <c r="N1428" s="19" t="s">
        <v>15513</v>
      </c>
      <c r="O1428" s="19" t="s">
        <v>12577</v>
      </c>
    </row>
    <row r="1429" spans="1:15">
      <c r="A1429" s="19">
        <v>61402</v>
      </c>
      <c r="B1429" s="19" t="s">
        <v>10651</v>
      </c>
      <c r="C1429" s="19" t="s">
        <v>15514</v>
      </c>
      <c r="D1429" s="19" t="str">
        <f t="shared" si="22"/>
        <v>61402C</v>
      </c>
      <c r="E1429" s="19" t="s">
        <v>12309</v>
      </c>
      <c r="F1429" s="19" t="s">
        <v>13345</v>
      </c>
      <c r="G1429" s="19" t="s">
        <v>612</v>
      </c>
      <c r="H1429" s="19" t="s">
        <v>12307</v>
      </c>
      <c r="I1429" s="1">
        <v>40695</v>
      </c>
      <c r="J1429" s="19">
        <v>20</v>
      </c>
      <c r="K1429" s="19" t="s">
        <v>73</v>
      </c>
      <c r="L1429" s="1">
        <v>40015</v>
      </c>
      <c r="M1429" s="19" t="s">
        <v>13113</v>
      </c>
      <c r="N1429" s="19" t="s">
        <v>15513</v>
      </c>
      <c r="O1429" s="19" t="s">
        <v>12577</v>
      </c>
    </row>
    <row r="1430" spans="1:15">
      <c r="A1430" s="19">
        <v>61403</v>
      </c>
      <c r="B1430" s="19" t="s">
        <v>11748</v>
      </c>
      <c r="C1430" s="19" t="s">
        <v>15512</v>
      </c>
      <c r="D1430" s="19" t="str">
        <f t="shared" si="22"/>
        <v>61403A</v>
      </c>
      <c r="E1430" s="19" t="s">
        <v>12313</v>
      </c>
      <c r="F1430" s="19" t="s">
        <v>10920</v>
      </c>
      <c r="G1430" s="19" t="s">
        <v>612</v>
      </c>
      <c r="H1430" s="19" t="s">
        <v>12307</v>
      </c>
      <c r="J1430" s="19">
        <v>0.97</v>
      </c>
      <c r="K1430" s="19" t="s">
        <v>243</v>
      </c>
      <c r="L1430" s="1">
        <v>40030</v>
      </c>
      <c r="M1430" s="19" t="s">
        <v>13113</v>
      </c>
      <c r="N1430" s="19" t="s">
        <v>15510</v>
      </c>
      <c r="O1430" s="19" t="s">
        <v>12935</v>
      </c>
    </row>
    <row r="1431" spans="1:15">
      <c r="A1431" s="19">
        <v>61404</v>
      </c>
      <c r="B1431" s="19" t="s">
        <v>11748</v>
      </c>
      <c r="C1431" s="19" t="s">
        <v>15511</v>
      </c>
      <c r="D1431" s="19" t="str">
        <f t="shared" si="22"/>
        <v>61404A</v>
      </c>
      <c r="E1431" s="19" t="s">
        <v>12313</v>
      </c>
      <c r="F1431" s="19" t="s">
        <v>10920</v>
      </c>
      <c r="G1431" s="19" t="s">
        <v>612</v>
      </c>
      <c r="H1431" s="19" t="s">
        <v>12307</v>
      </c>
      <c r="I1431" s="1">
        <v>39948</v>
      </c>
      <c r="J1431" s="19">
        <v>0.97</v>
      </c>
      <c r="K1431" s="19" t="s">
        <v>243</v>
      </c>
      <c r="L1431" s="1">
        <v>40030</v>
      </c>
      <c r="M1431" s="19" t="s">
        <v>13113</v>
      </c>
      <c r="N1431" s="19" t="s">
        <v>15510</v>
      </c>
      <c r="O1431" s="19" t="s">
        <v>12935</v>
      </c>
    </row>
    <row r="1432" spans="1:15">
      <c r="A1432" s="19">
        <v>61405</v>
      </c>
      <c r="B1432" s="19" t="s">
        <v>10651</v>
      </c>
      <c r="C1432" s="19" t="s">
        <v>15509</v>
      </c>
      <c r="D1432" s="19" t="str">
        <f t="shared" si="22"/>
        <v>61405C</v>
      </c>
      <c r="E1432" s="19" t="s">
        <v>12309</v>
      </c>
      <c r="F1432" s="19" t="s">
        <v>11016</v>
      </c>
      <c r="G1432" s="19" t="s">
        <v>612</v>
      </c>
      <c r="H1432" s="19" t="s">
        <v>12307</v>
      </c>
      <c r="J1432" s="19">
        <v>200</v>
      </c>
      <c r="K1432" s="19" t="s">
        <v>73</v>
      </c>
      <c r="L1432" s="1">
        <v>39556</v>
      </c>
      <c r="M1432" s="19" t="s">
        <v>13113</v>
      </c>
      <c r="N1432" s="19" t="s">
        <v>15508</v>
      </c>
      <c r="O1432" s="19" t="s">
        <v>12935</v>
      </c>
    </row>
    <row r="1433" spans="1:15">
      <c r="A1433" s="19">
        <v>61406</v>
      </c>
      <c r="B1433" s="19" t="s">
        <v>10651</v>
      </c>
      <c r="C1433" s="19" t="s">
        <v>15507</v>
      </c>
      <c r="D1433" s="19" t="str">
        <f t="shared" si="22"/>
        <v>61406C</v>
      </c>
      <c r="E1433" s="19" t="s">
        <v>12309</v>
      </c>
      <c r="F1433" s="19" t="s">
        <v>12753</v>
      </c>
      <c r="G1433" s="19" t="s">
        <v>612</v>
      </c>
      <c r="H1433" s="19" t="s">
        <v>12307</v>
      </c>
      <c r="J1433" s="19">
        <v>500</v>
      </c>
      <c r="K1433" s="19" t="s">
        <v>73</v>
      </c>
      <c r="L1433" s="1">
        <v>39556</v>
      </c>
      <c r="M1433" s="19" t="s">
        <v>13113</v>
      </c>
      <c r="N1433" s="19" t="s">
        <v>15506</v>
      </c>
      <c r="O1433" s="19" t="s">
        <v>12935</v>
      </c>
    </row>
    <row r="1434" spans="1:15">
      <c r="A1434" s="19">
        <v>61407</v>
      </c>
      <c r="B1434" s="19" t="s">
        <v>10651</v>
      </c>
      <c r="C1434" s="19" t="s">
        <v>15505</v>
      </c>
      <c r="D1434" s="19" t="str">
        <f t="shared" si="22"/>
        <v>61407C</v>
      </c>
      <c r="E1434" s="19" t="s">
        <v>12309</v>
      </c>
      <c r="F1434" s="19" t="s">
        <v>1224</v>
      </c>
      <c r="G1434" s="19" t="s">
        <v>1096</v>
      </c>
      <c r="H1434" s="19" t="s">
        <v>12307</v>
      </c>
      <c r="I1434" s="1">
        <v>40892</v>
      </c>
      <c r="J1434" s="19">
        <v>2.8</v>
      </c>
      <c r="K1434" s="19" t="s">
        <v>15256</v>
      </c>
      <c r="L1434" s="1">
        <v>40613</v>
      </c>
      <c r="M1434" s="19" t="s">
        <v>13113</v>
      </c>
      <c r="N1434" s="19" t="s">
        <v>15503</v>
      </c>
      <c r="O1434" s="19" t="s">
        <v>12935</v>
      </c>
    </row>
    <row r="1435" spans="1:15">
      <c r="A1435" s="19">
        <v>61408</v>
      </c>
      <c r="B1435" s="19" t="s">
        <v>10651</v>
      </c>
      <c r="C1435" s="19" t="s">
        <v>15504</v>
      </c>
      <c r="D1435" s="19" t="str">
        <f t="shared" si="22"/>
        <v>61408C</v>
      </c>
      <c r="E1435" s="19" t="s">
        <v>12309</v>
      </c>
      <c r="F1435" s="19" t="s">
        <v>1224</v>
      </c>
      <c r="G1435" s="19" t="s">
        <v>1096</v>
      </c>
      <c r="H1435" s="19" t="s">
        <v>12307</v>
      </c>
      <c r="I1435" s="1">
        <v>40892</v>
      </c>
      <c r="J1435" s="19">
        <v>2.8</v>
      </c>
      <c r="K1435" s="19" t="s">
        <v>15256</v>
      </c>
      <c r="L1435" s="1">
        <v>40613</v>
      </c>
      <c r="M1435" s="19" t="s">
        <v>13113</v>
      </c>
      <c r="N1435" s="19" t="s">
        <v>15503</v>
      </c>
      <c r="O1435" s="19" t="s">
        <v>12935</v>
      </c>
    </row>
    <row r="1436" spans="1:15">
      <c r="A1436" s="19">
        <v>61409</v>
      </c>
      <c r="B1436" s="19" t="s">
        <v>11748</v>
      </c>
      <c r="C1436" s="19" t="s">
        <v>10176</v>
      </c>
      <c r="D1436" s="19" t="str">
        <f t="shared" si="22"/>
        <v>61409A</v>
      </c>
      <c r="E1436" s="19" t="s">
        <v>12313</v>
      </c>
      <c r="F1436" s="19" t="s">
        <v>1704</v>
      </c>
      <c r="G1436" s="19" t="s">
        <v>612</v>
      </c>
      <c r="H1436" s="19" t="s">
        <v>12307</v>
      </c>
      <c r="I1436" s="1">
        <v>37733</v>
      </c>
      <c r="J1436" s="19">
        <v>854.9</v>
      </c>
      <c r="K1436" s="19" t="s">
        <v>243</v>
      </c>
      <c r="L1436" s="1">
        <v>40613</v>
      </c>
      <c r="M1436" s="19" t="s">
        <v>13113</v>
      </c>
      <c r="N1436" s="19" t="s">
        <v>15502</v>
      </c>
      <c r="O1436" s="19" t="s">
        <v>12577</v>
      </c>
    </row>
    <row r="1437" spans="1:15">
      <c r="A1437" s="19">
        <v>61410</v>
      </c>
      <c r="B1437" s="19" t="s">
        <v>10651</v>
      </c>
      <c r="C1437" s="19" t="s">
        <v>15501</v>
      </c>
      <c r="D1437" s="19" t="str">
        <f t="shared" si="22"/>
        <v>61410C</v>
      </c>
      <c r="E1437" s="19" t="s">
        <v>12309</v>
      </c>
      <c r="F1437" s="19" t="s">
        <v>13118</v>
      </c>
      <c r="G1437" s="19" t="s">
        <v>612</v>
      </c>
      <c r="H1437" s="19" t="s">
        <v>12307</v>
      </c>
      <c r="I1437" s="1">
        <v>41608</v>
      </c>
      <c r="J1437" s="19">
        <v>20</v>
      </c>
      <c r="K1437" s="19" t="s">
        <v>73</v>
      </c>
      <c r="L1437" s="1">
        <v>40616</v>
      </c>
      <c r="M1437" s="19" t="s">
        <v>13113</v>
      </c>
      <c r="N1437" s="19" t="s">
        <v>15501</v>
      </c>
      <c r="O1437" s="19" t="s">
        <v>12577</v>
      </c>
    </row>
    <row r="1438" spans="1:15">
      <c r="A1438" s="19">
        <v>61411</v>
      </c>
      <c r="B1438" s="19" t="s">
        <v>10651</v>
      </c>
      <c r="C1438" s="19" t="s">
        <v>15500</v>
      </c>
      <c r="D1438" s="19" t="str">
        <f t="shared" si="22"/>
        <v>61411C</v>
      </c>
      <c r="E1438" s="19" t="s">
        <v>12309</v>
      </c>
      <c r="F1438" s="19" t="s">
        <v>13118</v>
      </c>
      <c r="G1438" s="19" t="s">
        <v>612</v>
      </c>
      <c r="H1438" s="19" t="s">
        <v>12307</v>
      </c>
      <c r="I1438" s="1">
        <v>41639</v>
      </c>
      <c r="J1438" s="19">
        <v>20</v>
      </c>
      <c r="K1438" s="19" t="s">
        <v>73</v>
      </c>
      <c r="L1438" s="1">
        <v>40616</v>
      </c>
      <c r="M1438" s="19" t="s">
        <v>13113</v>
      </c>
      <c r="N1438" s="19" t="s">
        <v>15500</v>
      </c>
      <c r="O1438" s="19" t="s">
        <v>12577</v>
      </c>
    </row>
    <row r="1439" spans="1:15">
      <c r="A1439" s="19">
        <v>61412</v>
      </c>
      <c r="B1439" s="19" t="s">
        <v>10651</v>
      </c>
      <c r="C1439" s="19" t="s">
        <v>15499</v>
      </c>
      <c r="D1439" s="19" t="str">
        <f t="shared" si="22"/>
        <v>61412C</v>
      </c>
      <c r="E1439" s="19" t="s">
        <v>12309</v>
      </c>
      <c r="F1439" s="19" t="s">
        <v>10878</v>
      </c>
      <c r="G1439" s="19" t="s">
        <v>612</v>
      </c>
      <c r="H1439" s="19" t="s">
        <v>12307</v>
      </c>
      <c r="I1439" s="1">
        <v>39813</v>
      </c>
      <c r="J1439" s="19">
        <v>4</v>
      </c>
      <c r="K1439" s="19" t="s">
        <v>15498</v>
      </c>
      <c r="L1439" s="1">
        <v>39638</v>
      </c>
      <c r="M1439" s="19" t="s">
        <v>13113</v>
      </c>
      <c r="N1439" s="19" t="s">
        <v>15497</v>
      </c>
      <c r="O1439" s="19" t="s">
        <v>12577</v>
      </c>
    </row>
    <row r="1440" spans="1:15">
      <c r="A1440" s="19">
        <v>61413</v>
      </c>
      <c r="B1440" s="19" t="s">
        <v>10651</v>
      </c>
      <c r="C1440" s="19" t="s">
        <v>15496</v>
      </c>
      <c r="D1440" s="19" t="str">
        <f t="shared" si="22"/>
        <v>61413C</v>
      </c>
      <c r="E1440" s="19" t="s">
        <v>12309</v>
      </c>
      <c r="F1440" s="19" t="s">
        <v>15495</v>
      </c>
      <c r="G1440" s="19" t="s">
        <v>612</v>
      </c>
      <c r="H1440" s="19" t="s">
        <v>12307</v>
      </c>
      <c r="I1440" s="1">
        <v>40725</v>
      </c>
      <c r="J1440" s="19">
        <v>40</v>
      </c>
      <c r="K1440" s="19" t="s">
        <v>4</v>
      </c>
      <c r="L1440" s="1">
        <v>40623</v>
      </c>
      <c r="M1440" s="19" t="s">
        <v>13113</v>
      </c>
      <c r="N1440" s="19" t="s">
        <v>15494</v>
      </c>
      <c r="O1440" s="19" t="s">
        <v>12935</v>
      </c>
    </row>
    <row r="1441" spans="1:15">
      <c r="A1441" s="19">
        <v>61414</v>
      </c>
      <c r="B1441" s="19" t="s">
        <v>11748</v>
      </c>
      <c r="C1441" s="19" t="s">
        <v>15493</v>
      </c>
      <c r="D1441" s="19" t="str">
        <f t="shared" si="22"/>
        <v>61414A</v>
      </c>
      <c r="E1441" s="19" t="s">
        <v>12313</v>
      </c>
      <c r="F1441" s="19" t="s">
        <v>11024</v>
      </c>
      <c r="G1441" s="19" t="s">
        <v>612</v>
      </c>
      <c r="H1441" s="19" t="s">
        <v>12307</v>
      </c>
      <c r="I1441" s="1">
        <v>40861</v>
      </c>
      <c r="J1441" s="19">
        <v>3</v>
      </c>
      <c r="K1441" s="19" t="s">
        <v>73</v>
      </c>
      <c r="L1441" s="1">
        <v>40623</v>
      </c>
      <c r="M1441" s="19" t="s">
        <v>15489</v>
      </c>
      <c r="N1441" s="19" t="s">
        <v>15488</v>
      </c>
      <c r="O1441" s="19" t="s">
        <v>12318</v>
      </c>
    </row>
    <row r="1442" spans="1:15">
      <c r="A1442" s="19">
        <v>61415</v>
      </c>
      <c r="B1442" s="19" t="s">
        <v>11748</v>
      </c>
      <c r="C1442" s="19" t="s">
        <v>15492</v>
      </c>
      <c r="D1442" s="19" t="str">
        <f t="shared" si="22"/>
        <v>61415A</v>
      </c>
      <c r="E1442" s="19" t="s">
        <v>12313</v>
      </c>
      <c r="F1442" s="19" t="s">
        <v>11024</v>
      </c>
      <c r="G1442" s="19" t="s">
        <v>612</v>
      </c>
      <c r="H1442" s="19" t="s">
        <v>12307</v>
      </c>
      <c r="I1442" s="1">
        <v>40931</v>
      </c>
      <c r="J1442" s="19">
        <v>18</v>
      </c>
      <c r="K1442" s="19" t="s">
        <v>73</v>
      </c>
      <c r="L1442" s="1">
        <v>40623</v>
      </c>
      <c r="M1442" s="19" t="s">
        <v>15489</v>
      </c>
      <c r="N1442" s="19" t="s">
        <v>15488</v>
      </c>
      <c r="O1442" s="19" t="s">
        <v>12318</v>
      </c>
    </row>
    <row r="1443" spans="1:15">
      <c r="A1443" s="19">
        <v>61416</v>
      </c>
      <c r="B1443" s="19" t="s">
        <v>11748</v>
      </c>
      <c r="C1443" s="19" t="s">
        <v>15491</v>
      </c>
      <c r="D1443" s="19" t="str">
        <f t="shared" si="22"/>
        <v>61416A</v>
      </c>
      <c r="E1443" s="19" t="s">
        <v>12313</v>
      </c>
      <c r="F1443" s="19" t="s">
        <v>11024</v>
      </c>
      <c r="G1443" s="19" t="s">
        <v>612</v>
      </c>
      <c r="H1443" s="19" t="s">
        <v>12307</v>
      </c>
      <c r="I1443" s="1">
        <v>40861</v>
      </c>
      <c r="J1443" s="19">
        <v>3</v>
      </c>
      <c r="K1443" s="19" t="s">
        <v>73</v>
      </c>
      <c r="L1443" s="1">
        <v>40623</v>
      </c>
      <c r="M1443" s="19" t="s">
        <v>15489</v>
      </c>
      <c r="N1443" s="19" t="s">
        <v>15488</v>
      </c>
      <c r="O1443" s="19" t="s">
        <v>12318</v>
      </c>
    </row>
    <row r="1444" spans="1:15">
      <c r="A1444" s="19">
        <v>61417</v>
      </c>
      <c r="B1444" s="19" t="s">
        <v>11748</v>
      </c>
      <c r="C1444" s="19" t="s">
        <v>15490</v>
      </c>
      <c r="D1444" s="19" t="str">
        <f t="shared" si="22"/>
        <v>61417A</v>
      </c>
      <c r="E1444" s="19" t="s">
        <v>12313</v>
      </c>
      <c r="F1444" s="19" t="s">
        <v>11013</v>
      </c>
      <c r="G1444" s="19" t="s">
        <v>612</v>
      </c>
      <c r="H1444" s="19" t="s">
        <v>12307</v>
      </c>
      <c r="I1444" s="1">
        <v>40907</v>
      </c>
      <c r="J1444" s="19">
        <v>1</v>
      </c>
      <c r="K1444" s="19" t="s">
        <v>73</v>
      </c>
      <c r="L1444" s="1">
        <v>40623</v>
      </c>
      <c r="M1444" s="19" t="s">
        <v>15489</v>
      </c>
      <c r="N1444" s="19" t="s">
        <v>15488</v>
      </c>
      <c r="O1444" s="19" t="s">
        <v>12318</v>
      </c>
    </row>
    <row r="1445" spans="1:15">
      <c r="A1445" s="19">
        <v>61418</v>
      </c>
      <c r="B1445" s="19" t="s">
        <v>10651</v>
      </c>
      <c r="C1445" s="19" t="s">
        <v>15487</v>
      </c>
      <c r="D1445" s="19" t="str">
        <f t="shared" si="22"/>
        <v>61418C</v>
      </c>
      <c r="E1445" s="19" t="s">
        <v>12309</v>
      </c>
      <c r="F1445" s="19" t="s">
        <v>660</v>
      </c>
      <c r="G1445" s="19" t="s">
        <v>612</v>
      </c>
      <c r="H1445" s="19" t="s">
        <v>12307</v>
      </c>
      <c r="I1445" s="1">
        <v>40744</v>
      </c>
      <c r="J1445" s="19">
        <v>1.1000000000000001</v>
      </c>
      <c r="K1445" s="19" t="s">
        <v>73</v>
      </c>
      <c r="L1445" s="1">
        <v>40623</v>
      </c>
      <c r="M1445" s="19" t="s">
        <v>13113</v>
      </c>
      <c r="N1445" s="19" t="s">
        <v>15486</v>
      </c>
      <c r="O1445" s="19" t="s">
        <v>12935</v>
      </c>
    </row>
    <row r="1446" spans="1:15">
      <c r="A1446" s="19">
        <v>61419</v>
      </c>
      <c r="B1446" s="19" t="s">
        <v>11748</v>
      </c>
      <c r="C1446" s="19" t="s">
        <v>193</v>
      </c>
      <c r="D1446" s="19" t="str">
        <f t="shared" si="22"/>
        <v>61419A</v>
      </c>
      <c r="E1446" s="19" t="s">
        <v>12313</v>
      </c>
      <c r="F1446" s="19" t="s">
        <v>10975</v>
      </c>
      <c r="G1446" s="19" t="s">
        <v>612</v>
      </c>
      <c r="H1446" s="19" t="s">
        <v>12307</v>
      </c>
      <c r="I1446" s="1">
        <v>40540</v>
      </c>
      <c r="J1446" s="19">
        <v>0.75</v>
      </c>
      <c r="K1446" s="19" t="s">
        <v>73</v>
      </c>
      <c r="L1446" s="1">
        <v>40623</v>
      </c>
      <c r="M1446" s="19" t="s">
        <v>13113</v>
      </c>
      <c r="N1446" s="19" t="s">
        <v>193</v>
      </c>
      <c r="O1446" s="19" t="s">
        <v>12318</v>
      </c>
    </row>
    <row r="1447" spans="1:15">
      <c r="A1447" s="19">
        <v>61420</v>
      </c>
      <c r="B1447" s="19" t="s">
        <v>10651</v>
      </c>
      <c r="C1447" s="19" t="s">
        <v>15485</v>
      </c>
      <c r="D1447" s="19" t="str">
        <f t="shared" si="22"/>
        <v>61420C</v>
      </c>
      <c r="E1447" s="19" t="s">
        <v>12309</v>
      </c>
      <c r="F1447" s="19" t="s">
        <v>15484</v>
      </c>
      <c r="G1447" s="19" t="s">
        <v>5727</v>
      </c>
      <c r="H1447" s="19" t="s">
        <v>13211</v>
      </c>
      <c r="I1447" s="1">
        <v>41365</v>
      </c>
      <c r="J1447" s="19">
        <v>100</v>
      </c>
      <c r="K1447" s="19" t="s">
        <v>4</v>
      </c>
      <c r="L1447" s="1">
        <v>40623</v>
      </c>
      <c r="M1447" s="19" t="s">
        <v>13113</v>
      </c>
      <c r="N1447" s="19" t="s">
        <v>15483</v>
      </c>
      <c r="O1447" s="19" t="s">
        <v>12935</v>
      </c>
    </row>
    <row r="1448" spans="1:15">
      <c r="A1448" s="19">
        <v>61421</v>
      </c>
      <c r="B1448" s="19" t="s">
        <v>10651</v>
      </c>
      <c r="C1448" s="19" t="s">
        <v>15482</v>
      </c>
      <c r="D1448" s="19" t="str">
        <f t="shared" si="22"/>
        <v>61421C</v>
      </c>
      <c r="E1448" s="19" t="s">
        <v>12309</v>
      </c>
      <c r="F1448" s="19" t="s">
        <v>10845</v>
      </c>
      <c r="G1448" s="19" t="s">
        <v>612</v>
      </c>
      <c r="H1448" s="19" t="s">
        <v>12307</v>
      </c>
      <c r="I1448" s="1">
        <v>41730</v>
      </c>
      <c r="J1448" s="19">
        <v>200</v>
      </c>
      <c r="K1448" s="19" t="s">
        <v>73</v>
      </c>
      <c r="L1448" s="1">
        <v>40623</v>
      </c>
      <c r="M1448" s="19" t="s">
        <v>13113</v>
      </c>
      <c r="O1448" s="19" t="s">
        <v>12935</v>
      </c>
    </row>
    <row r="1449" spans="1:15">
      <c r="A1449" s="19">
        <v>61422</v>
      </c>
      <c r="B1449" s="19" t="s">
        <v>10651</v>
      </c>
      <c r="C1449" s="19" t="s">
        <v>15481</v>
      </c>
      <c r="D1449" s="19" t="str">
        <f t="shared" si="22"/>
        <v>61422C</v>
      </c>
      <c r="E1449" s="19" t="s">
        <v>12309</v>
      </c>
      <c r="F1449" s="19" t="s">
        <v>10845</v>
      </c>
      <c r="G1449" s="19" t="s">
        <v>612</v>
      </c>
      <c r="H1449" s="19" t="s">
        <v>12307</v>
      </c>
      <c r="I1449" s="1">
        <v>41730</v>
      </c>
      <c r="J1449" s="19">
        <v>200</v>
      </c>
      <c r="K1449" s="19" t="s">
        <v>73</v>
      </c>
      <c r="L1449" s="1">
        <v>40623</v>
      </c>
      <c r="M1449" s="19" t="s">
        <v>13113</v>
      </c>
      <c r="O1449" s="19" t="s">
        <v>12935</v>
      </c>
    </row>
    <row r="1450" spans="1:15">
      <c r="A1450" s="19">
        <v>61423</v>
      </c>
      <c r="B1450" s="19" t="s">
        <v>10651</v>
      </c>
      <c r="C1450" s="19" t="s">
        <v>15177</v>
      </c>
      <c r="D1450" s="19" t="str">
        <f t="shared" si="22"/>
        <v>61423C</v>
      </c>
      <c r="E1450" s="19" t="s">
        <v>12309</v>
      </c>
      <c r="F1450" s="19" t="s">
        <v>10746</v>
      </c>
      <c r="G1450" s="19" t="s">
        <v>612</v>
      </c>
      <c r="H1450" s="19" t="s">
        <v>12307</v>
      </c>
      <c r="I1450" s="1">
        <v>41000</v>
      </c>
      <c r="J1450" s="19">
        <v>200</v>
      </c>
      <c r="K1450" s="19" t="s">
        <v>73</v>
      </c>
      <c r="L1450" s="1">
        <v>40623</v>
      </c>
      <c r="M1450" s="19" t="s">
        <v>13113</v>
      </c>
      <c r="O1450" s="19" t="s">
        <v>12935</v>
      </c>
    </row>
    <row r="1451" spans="1:15">
      <c r="A1451" s="19">
        <v>61424</v>
      </c>
      <c r="B1451" s="19" t="s">
        <v>10651</v>
      </c>
      <c r="C1451" s="19" t="s">
        <v>15176</v>
      </c>
      <c r="D1451" s="19" t="str">
        <f t="shared" si="22"/>
        <v>61424C</v>
      </c>
      <c r="E1451" s="19" t="s">
        <v>12309</v>
      </c>
      <c r="F1451" s="19" t="s">
        <v>10746</v>
      </c>
      <c r="G1451" s="19" t="s">
        <v>612</v>
      </c>
      <c r="H1451" s="19" t="s">
        <v>12307</v>
      </c>
      <c r="I1451" s="1">
        <v>41000</v>
      </c>
      <c r="J1451" s="19">
        <v>50</v>
      </c>
      <c r="K1451" s="19" t="s">
        <v>73</v>
      </c>
      <c r="L1451" s="1">
        <v>40623</v>
      </c>
      <c r="M1451" s="19" t="s">
        <v>13113</v>
      </c>
      <c r="O1451" s="19" t="s">
        <v>12935</v>
      </c>
    </row>
    <row r="1452" spans="1:15">
      <c r="A1452" s="19">
        <v>61425</v>
      </c>
      <c r="B1452" s="19" t="s">
        <v>11748</v>
      </c>
      <c r="C1452" s="19" t="s">
        <v>15480</v>
      </c>
      <c r="D1452" s="19" t="str">
        <f t="shared" si="22"/>
        <v>61425A</v>
      </c>
      <c r="E1452" s="19" t="s">
        <v>12313</v>
      </c>
      <c r="F1452" s="19" t="s">
        <v>15479</v>
      </c>
      <c r="G1452" s="19" t="s">
        <v>580</v>
      </c>
      <c r="H1452" s="19" t="s">
        <v>12307</v>
      </c>
      <c r="I1452" s="1">
        <v>31776</v>
      </c>
      <c r="J1452" s="19">
        <v>3.0750000000000002</v>
      </c>
      <c r="K1452" s="19" t="s">
        <v>13196</v>
      </c>
      <c r="L1452" s="1">
        <v>40631</v>
      </c>
      <c r="M1452" s="19" t="s">
        <v>13113</v>
      </c>
      <c r="N1452" s="19" t="s">
        <v>15478</v>
      </c>
      <c r="O1452" s="19" t="s">
        <v>12318</v>
      </c>
    </row>
    <row r="1453" spans="1:15">
      <c r="A1453" s="19">
        <v>61426</v>
      </c>
      <c r="B1453" s="19" t="s">
        <v>11748</v>
      </c>
      <c r="C1453" s="19" t="s">
        <v>15477</v>
      </c>
      <c r="D1453" s="19" t="str">
        <f t="shared" si="22"/>
        <v>61426A</v>
      </c>
      <c r="E1453" s="19" t="s">
        <v>12313</v>
      </c>
      <c r="F1453" s="19" t="s">
        <v>15168</v>
      </c>
      <c r="G1453" s="19" t="s">
        <v>580</v>
      </c>
      <c r="H1453" s="19" t="s">
        <v>12307</v>
      </c>
      <c r="I1453" s="1">
        <v>31777</v>
      </c>
      <c r="J1453" s="19">
        <v>0.6</v>
      </c>
      <c r="K1453" s="19" t="s">
        <v>12609</v>
      </c>
      <c r="L1453" s="1">
        <v>40632</v>
      </c>
      <c r="M1453" s="19" t="s">
        <v>13113</v>
      </c>
      <c r="N1453" s="19" t="s">
        <v>15477</v>
      </c>
      <c r="O1453" s="19" t="s">
        <v>12935</v>
      </c>
    </row>
    <row r="1454" spans="1:15">
      <c r="A1454" s="19">
        <v>61427</v>
      </c>
      <c r="B1454" s="19" t="s">
        <v>11748</v>
      </c>
      <c r="C1454" s="19" t="s">
        <v>628</v>
      </c>
      <c r="D1454" s="19" t="str">
        <f t="shared" si="22"/>
        <v>61427A</v>
      </c>
      <c r="E1454" s="19" t="s">
        <v>12313</v>
      </c>
      <c r="F1454" s="19" t="s">
        <v>10887</v>
      </c>
      <c r="G1454" s="19" t="s">
        <v>612</v>
      </c>
      <c r="H1454" s="19" t="s">
        <v>12307</v>
      </c>
      <c r="I1454" s="1">
        <v>41780</v>
      </c>
      <c r="J1454" s="19">
        <v>20</v>
      </c>
      <c r="K1454" s="19" t="s">
        <v>73</v>
      </c>
      <c r="L1454" s="1">
        <v>40634</v>
      </c>
      <c r="M1454" s="19" t="s">
        <v>13113</v>
      </c>
      <c r="N1454" s="19" t="s">
        <v>628</v>
      </c>
      <c r="O1454" s="19" t="s">
        <v>12318</v>
      </c>
    </row>
    <row r="1455" spans="1:15">
      <c r="A1455" s="19">
        <v>61428</v>
      </c>
      <c r="B1455" s="19" t="s">
        <v>11748</v>
      </c>
      <c r="C1455" s="19" t="s">
        <v>1422</v>
      </c>
      <c r="D1455" s="19" t="str">
        <f t="shared" si="22"/>
        <v>61428A</v>
      </c>
      <c r="E1455" s="19" t="s">
        <v>12313</v>
      </c>
      <c r="F1455" s="19" t="s">
        <v>10842</v>
      </c>
      <c r="G1455" s="19" t="s">
        <v>612</v>
      </c>
      <c r="H1455" s="19" t="s">
        <v>12307</v>
      </c>
      <c r="I1455" s="1">
        <v>41954</v>
      </c>
      <c r="J1455" s="19">
        <v>60</v>
      </c>
      <c r="K1455" s="19" t="s">
        <v>73</v>
      </c>
      <c r="L1455" s="1">
        <v>40634</v>
      </c>
      <c r="M1455" s="19" t="s">
        <v>13113</v>
      </c>
      <c r="N1455" s="19" t="s">
        <v>1422</v>
      </c>
      <c r="O1455" s="19" t="s">
        <v>12318</v>
      </c>
    </row>
    <row r="1456" spans="1:15">
      <c r="A1456" s="19">
        <v>61429</v>
      </c>
      <c r="B1456" s="19" t="s">
        <v>10651</v>
      </c>
      <c r="C1456" s="19" t="s">
        <v>15476</v>
      </c>
      <c r="D1456" s="19" t="str">
        <f t="shared" si="22"/>
        <v>61429C</v>
      </c>
      <c r="E1456" s="19" t="s">
        <v>12309</v>
      </c>
      <c r="F1456" s="19" t="s">
        <v>15475</v>
      </c>
      <c r="G1456" s="19" t="s">
        <v>612</v>
      </c>
      <c r="H1456" s="19" t="s">
        <v>12307</v>
      </c>
      <c r="I1456" s="1">
        <v>41639</v>
      </c>
      <c r="J1456" s="19">
        <v>20</v>
      </c>
      <c r="K1456" s="19" t="s">
        <v>73</v>
      </c>
      <c r="L1456" s="1">
        <v>40634</v>
      </c>
      <c r="M1456" s="19" t="s">
        <v>13113</v>
      </c>
      <c r="N1456" s="19" t="s">
        <v>15474</v>
      </c>
      <c r="O1456" s="19" t="s">
        <v>12935</v>
      </c>
    </row>
    <row r="1457" spans="1:15">
      <c r="A1457" s="19">
        <v>61430</v>
      </c>
      <c r="B1457" s="19" t="s">
        <v>10651</v>
      </c>
      <c r="C1457" s="19" t="s">
        <v>15473</v>
      </c>
      <c r="D1457" s="19" t="str">
        <f t="shared" si="22"/>
        <v>61430C</v>
      </c>
      <c r="E1457" s="19" t="s">
        <v>12309</v>
      </c>
      <c r="F1457" s="19" t="s">
        <v>10686</v>
      </c>
      <c r="G1457" s="19" t="s">
        <v>612</v>
      </c>
      <c r="H1457" s="19" t="s">
        <v>12307</v>
      </c>
      <c r="I1457" s="1">
        <v>41639</v>
      </c>
      <c r="J1457" s="19">
        <v>20</v>
      </c>
      <c r="K1457" s="19" t="s">
        <v>73</v>
      </c>
      <c r="L1457" s="1">
        <v>40634</v>
      </c>
      <c r="M1457" s="19" t="s">
        <v>13113</v>
      </c>
      <c r="N1457" s="19" t="s">
        <v>15472</v>
      </c>
      <c r="O1457" s="19" t="s">
        <v>12935</v>
      </c>
    </row>
    <row r="1458" spans="1:15">
      <c r="A1458" s="19">
        <v>61431</v>
      </c>
      <c r="B1458" s="19" t="s">
        <v>11748</v>
      </c>
      <c r="C1458" s="19" t="s">
        <v>1313</v>
      </c>
      <c r="D1458" s="19" t="str">
        <f t="shared" si="22"/>
        <v>61431A</v>
      </c>
      <c r="E1458" s="19" t="s">
        <v>12313</v>
      </c>
      <c r="F1458" s="19" t="s">
        <v>10751</v>
      </c>
      <c r="G1458" s="19" t="s">
        <v>612</v>
      </c>
      <c r="H1458" s="19" t="s">
        <v>12307</v>
      </c>
      <c r="I1458" s="1">
        <v>31747</v>
      </c>
      <c r="J1458" s="19">
        <v>111.2</v>
      </c>
      <c r="K1458" s="19" t="s">
        <v>3</v>
      </c>
      <c r="L1458" s="1">
        <v>40637</v>
      </c>
      <c r="M1458" s="19" t="s">
        <v>8899</v>
      </c>
      <c r="N1458" s="19" t="s">
        <v>15471</v>
      </c>
      <c r="O1458" s="19" t="s">
        <v>12318</v>
      </c>
    </row>
    <row r="1459" spans="1:15">
      <c r="A1459" s="19">
        <v>61432</v>
      </c>
      <c r="B1459" s="19" t="s">
        <v>11748</v>
      </c>
      <c r="C1459" s="19" t="s">
        <v>4607</v>
      </c>
      <c r="D1459" s="19" t="str">
        <f t="shared" si="22"/>
        <v>61432A</v>
      </c>
      <c r="E1459" s="19" t="s">
        <v>12313</v>
      </c>
      <c r="F1459" s="19" t="s">
        <v>10956</v>
      </c>
      <c r="G1459" s="19" t="s">
        <v>612</v>
      </c>
      <c r="H1459" s="19" t="s">
        <v>12307</v>
      </c>
      <c r="I1459" s="1">
        <v>40823</v>
      </c>
      <c r="J1459" s="19">
        <v>15</v>
      </c>
      <c r="K1459" s="19" t="s">
        <v>73</v>
      </c>
      <c r="L1459" s="1">
        <v>40637</v>
      </c>
      <c r="M1459" s="19" t="s">
        <v>14340</v>
      </c>
      <c r="N1459" s="19" t="s">
        <v>5278</v>
      </c>
      <c r="O1459" s="19" t="s">
        <v>12318</v>
      </c>
    </row>
    <row r="1460" spans="1:15">
      <c r="A1460" s="19">
        <v>61433</v>
      </c>
      <c r="B1460" s="19" t="s">
        <v>11748</v>
      </c>
      <c r="C1460" s="19" t="s">
        <v>5207</v>
      </c>
      <c r="D1460" s="19" t="str">
        <f t="shared" si="22"/>
        <v>61433A</v>
      </c>
      <c r="E1460" s="19" t="s">
        <v>12313</v>
      </c>
      <c r="F1460" s="19" t="s">
        <v>10956</v>
      </c>
      <c r="G1460" s="19" t="s">
        <v>612</v>
      </c>
      <c r="H1460" s="19" t="s">
        <v>12307</v>
      </c>
      <c r="I1460" s="1">
        <v>40799</v>
      </c>
      <c r="J1460" s="19">
        <v>15</v>
      </c>
      <c r="K1460" s="19" t="s">
        <v>73</v>
      </c>
      <c r="L1460" s="1">
        <v>40637</v>
      </c>
      <c r="M1460" s="19" t="s">
        <v>14340</v>
      </c>
      <c r="N1460" s="19" t="s">
        <v>5278</v>
      </c>
      <c r="O1460" s="19" t="s">
        <v>12318</v>
      </c>
    </row>
    <row r="1461" spans="1:15">
      <c r="A1461" s="19">
        <v>61434</v>
      </c>
      <c r="B1461" s="19" t="s">
        <v>11748</v>
      </c>
      <c r="C1461" s="19" t="s">
        <v>5097</v>
      </c>
      <c r="D1461" s="19" t="str">
        <f t="shared" si="22"/>
        <v>61434A</v>
      </c>
      <c r="E1461" s="19" t="s">
        <v>12313</v>
      </c>
      <c r="F1461" s="19" t="s">
        <v>11034</v>
      </c>
      <c r="G1461" s="19" t="s">
        <v>612</v>
      </c>
      <c r="H1461" s="19" t="s">
        <v>12307</v>
      </c>
      <c r="I1461" s="1">
        <v>40820</v>
      </c>
      <c r="J1461" s="19">
        <v>20</v>
      </c>
      <c r="K1461" s="19" t="s">
        <v>73</v>
      </c>
      <c r="L1461" s="1">
        <v>40637</v>
      </c>
      <c r="M1461" s="19" t="s">
        <v>14340</v>
      </c>
      <c r="N1461" s="19" t="s">
        <v>5278</v>
      </c>
      <c r="O1461" s="19" t="s">
        <v>12318</v>
      </c>
    </row>
    <row r="1462" spans="1:15">
      <c r="A1462" s="19">
        <v>61435</v>
      </c>
      <c r="B1462" s="19" t="s">
        <v>10651</v>
      </c>
      <c r="C1462" s="19" t="s">
        <v>15470</v>
      </c>
      <c r="D1462" s="19" t="str">
        <f t="shared" si="22"/>
        <v>61435C</v>
      </c>
      <c r="E1462" s="19" t="s">
        <v>12309</v>
      </c>
      <c r="F1462" s="19" t="s">
        <v>15469</v>
      </c>
      <c r="G1462" s="19" t="s">
        <v>1096</v>
      </c>
      <c r="H1462" s="19" t="s">
        <v>12307</v>
      </c>
      <c r="I1462" s="1">
        <v>38261</v>
      </c>
      <c r="J1462" s="19">
        <v>0.51100000000000001</v>
      </c>
      <c r="K1462" s="19" t="s">
        <v>12609</v>
      </c>
      <c r="L1462" s="1">
        <v>40637</v>
      </c>
      <c r="M1462" s="19" t="s">
        <v>13113</v>
      </c>
      <c r="N1462" s="19" t="s">
        <v>15468</v>
      </c>
      <c r="O1462" s="19" t="s">
        <v>12935</v>
      </c>
    </row>
    <row r="1463" spans="1:15">
      <c r="A1463" s="19">
        <v>61436</v>
      </c>
      <c r="B1463" s="19" t="s">
        <v>11748</v>
      </c>
      <c r="C1463" s="19" t="s">
        <v>15467</v>
      </c>
      <c r="D1463" s="19" t="str">
        <f t="shared" si="22"/>
        <v>61436A</v>
      </c>
      <c r="E1463" s="19" t="s">
        <v>12313</v>
      </c>
      <c r="F1463" s="19" t="s">
        <v>16</v>
      </c>
      <c r="G1463" s="19" t="s">
        <v>612</v>
      </c>
      <c r="H1463" s="19" t="s">
        <v>12307</v>
      </c>
      <c r="I1463" s="1">
        <v>17930</v>
      </c>
      <c r="J1463" s="19">
        <v>3</v>
      </c>
      <c r="K1463" s="19" t="s">
        <v>13196</v>
      </c>
      <c r="L1463" s="1">
        <v>40637</v>
      </c>
      <c r="M1463" s="19" t="s">
        <v>14747</v>
      </c>
      <c r="N1463" s="19" t="s">
        <v>15466</v>
      </c>
      <c r="O1463" s="19" t="s">
        <v>12318</v>
      </c>
    </row>
    <row r="1464" spans="1:15">
      <c r="A1464" s="19">
        <v>61437</v>
      </c>
      <c r="B1464" s="19" t="s">
        <v>11748</v>
      </c>
      <c r="C1464" s="19" t="s">
        <v>15465</v>
      </c>
      <c r="D1464" s="19" t="str">
        <f t="shared" si="22"/>
        <v>61437A</v>
      </c>
      <c r="E1464" s="19" t="s">
        <v>12313</v>
      </c>
      <c r="F1464" s="19" t="s">
        <v>15464</v>
      </c>
      <c r="G1464" s="19" t="s">
        <v>1367</v>
      </c>
      <c r="H1464" s="19" t="s">
        <v>12307</v>
      </c>
      <c r="I1464" s="1">
        <v>30560</v>
      </c>
      <c r="J1464" s="19">
        <v>2.9</v>
      </c>
      <c r="K1464" s="19" t="s">
        <v>12609</v>
      </c>
      <c r="L1464" s="1">
        <v>40644</v>
      </c>
      <c r="M1464" s="19" t="s">
        <v>13113</v>
      </c>
      <c r="N1464" s="19" t="s">
        <v>15463</v>
      </c>
      <c r="O1464" s="19" t="s">
        <v>12318</v>
      </c>
    </row>
    <row r="1465" spans="1:15">
      <c r="A1465" s="19">
        <v>61438</v>
      </c>
      <c r="B1465" s="19" t="s">
        <v>11748</v>
      </c>
      <c r="C1465" s="19" t="s">
        <v>71</v>
      </c>
      <c r="D1465" s="19" t="str">
        <f t="shared" si="22"/>
        <v>61438A</v>
      </c>
      <c r="E1465" s="19" t="s">
        <v>12313</v>
      </c>
      <c r="F1465" s="19" t="s">
        <v>19</v>
      </c>
      <c r="G1465" s="19" t="s">
        <v>612</v>
      </c>
      <c r="H1465" s="19" t="s">
        <v>12307</v>
      </c>
      <c r="I1465" s="1">
        <v>40680</v>
      </c>
      <c r="J1465" s="19">
        <v>1.4938</v>
      </c>
      <c r="K1465" s="19" t="s">
        <v>73</v>
      </c>
      <c r="L1465" s="1">
        <v>40651</v>
      </c>
      <c r="M1465" s="19" t="s">
        <v>13113</v>
      </c>
      <c r="N1465" s="19" t="s">
        <v>71</v>
      </c>
      <c r="O1465" s="19" t="s">
        <v>12318</v>
      </c>
    </row>
    <row r="1466" spans="1:15">
      <c r="A1466" s="19">
        <v>61439</v>
      </c>
      <c r="B1466" s="19" t="s">
        <v>11748</v>
      </c>
      <c r="C1466" s="19" t="s">
        <v>15462</v>
      </c>
      <c r="D1466" s="19" t="str">
        <f t="shared" si="22"/>
        <v>61439A</v>
      </c>
      <c r="E1466" s="19" t="s">
        <v>12313</v>
      </c>
      <c r="F1466" s="19" t="s">
        <v>15461</v>
      </c>
      <c r="G1466" s="19" t="s">
        <v>719</v>
      </c>
      <c r="H1466" s="19" t="s">
        <v>12307</v>
      </c>
      <c r="I1466" s="1">
        <v>31048</v>
      </c>
      <c r="J1466" s="19">
        <v>4.3</v>
      </c>
      <c r="K1466" s="19" t="s">
        <v>13196</v>
      </c>
      <c r="L1466" s="1">
        <v>40544</v>
      </c>
      <c r="M1466" s="19" t="s">
        <v>13113</v>
      </c>
      <c r="N1466" s="19" t="s">
        <v>15460</v>
      </c>
      <c r="O1466" s="19" t="s">
        <v>12318</v>
      </c>
    </row>
    <row r="1467" spans="1:15">
      <c r="A1467" s="19">
        <v>61440</v>
      </c>
      <c r="B1467" s="19" t="s">
        <v>11748</v>
      </c>
      <c r="C1467" s="19" t="s">
        <v>15459</v>
      </c>
      <c r="D1467" s="19" t="str">
        <f t="shared" si="22"/>
        <v>61440A</v>
      </c>
      <c r="E1467" s="19" t="s">
        <v>12313</v>
      </c>
      <c r="F1467" s="19" t="s">
        <v>15458</v>
      </c>
      <c r="G1467" s="19" t="s">
        <v>719</v>
      </c>
      <c r="H1467" s="19" t="s">
        <v>12307</v>
      </c>
      <c r="I1467" s="1">
        <v>31717</v>
      </c>
      <c r="J1467" s="19">
        <v>0.96199999999999997</v>
      </c>
      <c r="K1467" s="19" t="s">
        <v>13196</v>
      </c>
      <c r="L1467" s="1">
        <v>41324</v>
      </c>
      <c r="M1467" s="19" t="s">
        <v>13113</v>
      </c>
      <c r="N1467" s="19" t="s">
        <v>15457</v>
      </c>
      <c r="O1467" s="19" t="s">
        <v>12318</v>
      </c>
    </row>
    <row r="1468" spans="1:15">
      <c r="A1468" s="19">
        <v>61441</v>
      </c>
      <c r="B1468" s="19" t="s">
        <v>10651</v>
      </c>
      <c r="C1468" s="19" t="s">
        <v>10111</v>
      </c>
      <c r="D1468" s="19" t="str">
        <f t="shared" si="22"/>
        <v>61441C</v>
      </c>
      <c r="E1468" s="19" t="s">
        <v>12309</v>
      </c>
      <c r="F1468" s="19" t="s">
        <v>11051</v>
      </c>
      <c r="G1468" s="19" t="s">
        <v>612</v>
      </c>
      <c r="H1468" s="19" t="s">
        <v>12307</v>
      </c>
      <c r="I1468" s="1">
        <v>38837</v>
      </c>
      <c r="J1468" s="19">
        <v>565</v>
      </c>
      <c r="K1468" s="19" t="s">
        <v>15256</v>
      </c>
      <c r="L1468" s="1">
        <v>40655</v>
      </c>
      <c r="M1468" s="19" t="s">
        <v>13113</v>
      </c>
      <c r="N1468" s="19" t="s">
        <v>12733</v>
      </c>
      <c r="O1468" s="19" t="s">
        <v>12577</v>
      </c>
    </row>
    <row r="1469" spans="1:15">
      <c r="A1469" s="19">
        <v>61442</v>
      </c>
      <c r="B1469" s="19" t="s">
        <v>11748</v>
      </c>
      <c r="C1469" s="19" t="s">
        <v>15456</v>
      </c>
      <c r="D1469" s="19" t="str">
        <f t="shared" si="22"/>
        <v>61442A</v>
      </c>
      <c r="E1469" s="19" t="s">
        <v>12313</v>
      </c>
      <c r="F1469" s="19" t="s">
        <v>13751</v>
      </c>
      <c r="G1469" s="19" t="s">
        <v>4309</v>
      </c>
      <c r="H1469" s="19" t="s">
        <v>12307</v>
      </c>
      <c r="I1469" s="1">
        <v>40848</v>
      </c>
      <c r="J1469" s="19">
        <v>252</v>
      </c>
      <c r="K1469" s="19" t="s">
        <v>4</v>
      </c>
      <c r="L1469" s="1">
        <v>40658</v>
      </c>
      <c r="M1469" s="19" t="s">
        <v>15455</v>
      </c>
      <c r="N1469" s="19" t="s">
        <v>15455</v>
      </c>
      <c r="O1469" s="19" t="s">
        <v>12318</v>
      </c>
    </row>
    <row r="1470" spans="1:15">
      <c r="A1470" s="19">
        <v>61443</v>
      </c>
      <c r="B1470" s="19" t="s">
        <v>11748</v>
      </c>
      <c r="C1470" s="19" t="s">
        <v>15454</v>
      </c>
      <c r="D1470" s="19" t="str">
        <f t="shared" si="22"/>
        <v>61443A</v>
      </c>
      <c r="E1470" s="19" t="s">
        <v>12313</v>
      </c>
      <c r="F1470" s="19" t="s">
        <v>15453</v>
      </c>
      <c r="G1470" s="19" t="s">
        <v>719</v>
      </c>
      <c r="H1470" s="19" t="s">
        <v>12307</v>
      </c>
      <c r="I1470" s="1">
        <v>41987</v>
      </c>
      <c r="J1470" s="19">
        <v>7.51</v>
      </c>
      <c r="K1470" s="19" t="s">
        <v>13196</v>
      </c>
      <c r="L1470" s="1">
        <v>42599</v>
      </c>
      <c r="M1470" s="19" t="s">
        <v>15450</v>
      </c>
      <c r="N1470" s="19" t="s">
        <v>15452</v>
      </c>
      <c r="O1470" s="19" t="s">
        <v>12318</v>
      </c>
    </row>
    <row r="1471" spans="1:15">
      <c r="A1471" s="19">
        <v>61444</v>
      </c>
      <c r="B1471" s="19" t="s">
        <v>10651</v>
      </c>
      <c r="C1471" s="19" t="s">
        <v>15449</v>
      </c>
      <c r="D1471" s="19" t="str">
        <f t="shared" si="22"/>
        <v>61444C</v>
      </c>
      <c r="E1471" s="19" t="s">
        <v>12309</v>
      </c>
      <c r="F1471" s="19" t="s">
        <v>15451</v>
      </c>
      <c r="G1471" s="19" t="s">
        <v>14458</v>
      </c>
      <c r="H1471" s="19" t="s">
        <v>12307</v>
      </c>
      <c r="I1471" s="1">
        <v>43696</v>
      </c>
      <c r="J1471" s="19">
        <v>4.7</v>
      </c>
      <c r="K1471" s="19" t="s">
        <v>13196</v>
      </c>
      <c r="L1471" s="1">
        <v>42942</v>
      </c>
      <c r="M1471" s="19" t="s">
        <v>15450</v>
      </c>
      <c r="N1471" s="19" t="s">
        <v>15449</v>
      </c>
      <c r="O1471" s="19" t="s">
        <v>12318</v>
      </c>
    </row>
    <row r="1472" spans="1:15">
      <c r="A1472" s="19">
        <v>61445</v>
      </c>
      <c r="B1472" s="19" t="s">
        <v>10651</v>
      </c>
      <c r="C1472" s="19" t="s">
        <v>15448</v>
      </c>
      <c r="D1472" s="19" t="str">
        <f t="shared" si="22"/>
        <v>61445C</v>
      </c>
      <c r="E1472" s="19" t="s">
        <v>12309</v>
      </c>
      <c r="F1472" s="19" t="s">
        <v>15447</v>
      </c>
      <c r="G1472" s="19" t="s">
        <v>719</v>
      </c>
      <c r="H1472" s="19" t="s">
        <v>12307</v>
      </c>
      <c r="I1472" s="1">
        <v>41214</v>
      </c>
      <c r="J1472" s="19">
        <v>10</v>
      </c>
      <c r="K1472" s="19" t="s">
        <v>13196</v>
      </c>
      <c r="L1472" s="1">
        <v>40661</v>
      </c>
      <c r="M1472" s="19" t="s">
        <v>13113</v>
      </c>
      <c r="O1472" s="19" t="s">
        <v>12577</v>
      </c>
    </row>
    <row r="1473" spans="1:15">
      <c r="A1473" s="19">
        <v>61446</v>
      </c>
      <c r="B1473" s="19" t="s">
        <v>10651</v>
      </c>
      <c r="C1473" s="19" t="s">
        <v>15446</v>
      </c>
      <c r="D1473" s="19" t="str">
        <f t="shared" si="22"/>
        <v>61446C</v>
      </c>
      <c r="E1473" s="19" t="s">
        <v>12309</v>
      </c>
      <c r="F1473" s="19" t="s">
        <v>13589</v>
      </c>
      <c r="G1473" s="19" t="s">
        <v>612</v>
      </c>
      <c r="H1473" s="19" t="s">
        <v>12307</v>
      </c>
      <c r="I1473" s="1">
        <v>41274</v>
      </c>
      <c r="J1473" s="19">
        <v>13</v>
      </c>
      <c r="K1473" s="19" t="s">
        <v>73</v>
      </c>
      <c r="L1473" s="1">
        <v>40665</v>
      </c>
      <c r="M1473" s="19" t="s">
        <v>13113</v>
      </c>
      <c r="N1473" s="19" t="s">
        <v>4836</v>
      </c>
      <c r="O1473" s="19" t="s">
        <v>12935</v>
      </c>
    </row>
    <row r="1474" spans="1:15">
      <c r="A1474" s="19">
        <v>61447</v>
      </c>
      <c r="B1474" s="19" t="s">
        <v>10651</v>
      </c>
      <c r="C1474" s="19" t="s">
        <v>15445</v>
      </c>
      <c r="D1474" s="19" t="str">
        <f t="shared" ref="D1474:D1537" si="23">CONCATENATE(A1474,B1474)</f>
        <v>61447C</v>
      </c>
      <c r="E1474" s="19" t="s">
        <v>12309</v>
      </c>
      <c r="F1474" s="19" t="s">
        <v>10096</v>
      </c>
      <c r="G1474" s="19" t="s">
        <v>612</v>
      </c>
      <c r="H1474" s="19" t="s">
        <v>12307</v>
      </c>
      <c r="I1474" s="1">
        <v>41274</v>
      </c>
      <c r="J1474" s="19">
        <v>18</v>
      </c>
      <c r="K1474" s="19" t="s">
        <v>73</v>
      </c>
      <c r="L1474" s="1">
        <v>40665</v>
      </c>
      <c r="M1474" s="19" t="s">
        <v>13113</v>
      </c>
      <c r="N1474" s="19" t="s">
        <v>4836</v>
      </c>
      <c r="O1474" s="19" t="s">
        <v>12935</v>
      </c>
    </row>
    <row r="1475" spans="1:15">
      <c r="A1475" s="19">
        <v>61448</v>
      </c>
      <c r="B1475" s="19" t="s">
        <v>10651</v>
      </c>
      <c r="C1475" s="19" t="s">
        <v>15444</v>
      </c>
      <c r="D1475" s="19" t="str">
        <f t="shared" si="23"/>
        <v>61448C</v>
      </c>
      <c r="E1475" s="19" t="s">
        <v>12309</v>
      </c>
      <c r="F1475" s="19" t="s">
        <v>15443</v>
      </c>
      <c r="G1475" s="19" t="s">
        <v>612</v>
      </c>
      <c r="H1475" s="19" t="s">
        <v>12307</v>
      </c>
      <c r="J1475" s="19">
        <v>0.04</v>
      </c>
      <c r="K1475" s="19" t="s">
        <v>0</v>
      </c>
      <c r="L1475" s="1">
        <v>40666</v>
      </c>
      <c r="M1475" s="19" t="s">
        <v>13113</v>
      </c>
      <c r="N1475" s="19" t="s">
        <v>15442</v>
      </c>
      <c r="O1475" s="19" t="s">
        <v>12935</v>
      </c>
    </row>
    <row r="1476" spans="1:15">
      <c r="A1476" s="19">
        <v>61449</v>
      </c>
      <c r="B1476" s="19" t="s">
        <v>11748</v>
      </c>
      <c r="C1476" s="19" t="s">
        <v>15440</v>
      </c>
      <c r="D1476" s="19" t="str">
        <f t="shared" si="23"/>
        <v>61449A</v>
      </c>
      <c r="E1476" s="19" t="s">
        <v>12313</v>
      </c>
      <c r="F1476" s="19" t="s">
        <v>15441</v>
      </c>
      <c r="G1476" s="19" t="s">
        <v>675</v>
      </c>
      <c r="H1476" s="19" t="s">
        <v>12307</v>
      </c>
      <c r="I1476" s="1">
        <v>39600</v>
      </c>
      <c r="J1476" s="19">
        <v>24</v>
      </c>
      <c r="K1476" s="19" t="s">
        <v>0</v>
      </c>
      <c r="L1476" s="1">
        <v>40675</v>
      </c>
      <c r="M1476" s="19" t="s">
        <v>13113</v>
      </c>
      <c r="N1476" s="19" t="s">
        <v>15440</v>
      </c>
      <c r="O1476" s="19" t="s">
        <v>12318</v>
      </c>
    </row>
    <row r="1477" spans="1:15">
      <c r="A1477" s="19">
        <v>61450</v>
      </c>
      <c r="B1477" s="19" t="s">
        <v>11748</v>
      </c>
      <c r="C1477" s="19" t="s">
        <v>15439</v>
      </c>
      <c r="D1477" s="19" t="str">
        <f t="shared" si="23"/>
        <v>61450A</v>
      </c>
      <c r="E1477" s="19" t="s">
        <v>12313</v>
      </c>
      <c r="F1477" s="19" t="s">
        <v>10842</v>
      </c>
      <c r="G1477" s="19" t="s">
        <v>612</v>
      </c>
      <c r="H1477" s="19" t="s">
        <v>12307</v>
      </c>
      <c r="I1477" s="1">
        <v>32952</v>
      </c>
      <c r="J1477" s="19">
        <v>40</v>
      </c>
      <c r="K1477" s="19" t="s">
        <v>0</v>
      </c>
      <c r="L1477" s="1">
        <v>40679</v>
      </c>
      <c r="M1477" s="19" t="s">
        <v>13113</v>
      </c>
      <c r="N1477" s="19" t="s">
        <v>15438</v>
      </c>
      <c r="O1477" s="19" t="s">
        <v>12318</v>
      </c>
    </row>
    <row r="1478" spans="1:15">
      <c r="A1478" s="19">
        <v>61451</v>
      </c>
      <c r="B1478" s="19" t="s">
        <v>11748</v>
      </c>
      <c r="C1478" s="19" t="s">
        <v>15437</v>
      </c>
      <c r="D1478" s="19" t="str">
        <f t="shared" si="23"/>
        <v>61451A</v>
      </c>
      <c r="E1478" s="19" t="s">
        <v>12313</v>
      </c>
      <c r="F1478" s="19" t="s">
        <v>10842</v>
      </c>
      <c r="G1478" s="19" t="s">
        <v>612</v>
      </c>
      <c r="H1478" s="19" t="s">
        <v>12307</v>
      </c>
      <c r="I1478" s="1">
        <v>32936</v>
      </c>
      <c r="J1478" s="19">
        <v>40</v>
      </c>
      <c r="K1478" s="19" t="s">
        <v>0</v>
      </c>
      <c r="L1478" s="1">
        <v>40679</v>
      </c>
      <c r="M1478" s="19" t="s">
        <v>13113</v>
      </c>
      <c r="N1478" s="19" t="s">
        <v>15436</v>
      </c>
      <c r="O1478" s="19" t="s">
        <v>12318</v>
      </c>
    </row>
    <row r="1479" spans="1:15">
      <c r="A1479" s="19">
        <v>61452</v>
      </c>
      <c r="B1479" s="19" t="s">
        <v>11748</v>
      </c>
      <c r="C1479" s="19" t="s">
        <v>15435</v>
      </c>
      <c r="D1479" s="19" t="str">
        <f t="shared" si="23"/>
        <v>61452A</v>
      </c>
      <c r="E1479" s="19" t="s">
        <v>12313</v>
      </c>
      <c r="F1479" s="19" t="s">
        <v>11000</v>
      </c>
      <c r="G1479" s="19" t="s">
        <v>612</v>
      </c>
      <c r="H1479" s="19" t="s">
        <v>12307</v>
      </c>
      <c r="I1479" s="1">
        <v>41969</v>
      </c>
      <c r="J1479" s="19">
        <v>20</v>
      </c>
      <c r="K1479" s="19" t="s">
        <v>73</v>
      </c>
      <c r="L1479" s="1">
        <v>40679</v>
      </c>
      <c r="M1479" s="19" t="s">
        <v>9609</v>
      </c>
      <c r="N1479" s="19" t="s">
        <v>15434</v>
      </c>
      <c r="O1479" s="19" t="s">
        <v>12318</v>
      </c>
    </row>
    <row r="1480" spans="1:15">
      <c r="A1480" s="19">
        <v>61453</v>
      </c>
      <c r="B1480" s="19" t="s">
        <v>11748</v>
      </c>
      <c r="C1480" s="19" t="s">
        <v>15433</v>
      </c>
      <c r="D1480" s="19" t="str">
        <f t="shared" si="23"/>
        <v>61453A</v>
      </c>
      <c r="E1480" s="19" t="s">
        <v>12313</v>
      </c>
      <c r="F1480" s="19" t="s">
        <v>11590</v>
      </c>
      <c r="G1480" s="19" t="s">
        <v>612</v>
      </c>
      <c r="H1480" s="19" t="s">
        <v>12307</v>
      </c>
      <c r="I1480" s="1">
        <v>42140</v>
      </c>
      <c r="J1480" s="19">
        <v>20</v>
      </c>
      <c r="K1480" s="19" t="s">
        <v>73</v>
      </c>
      <c r="L1480" s="1">
        <v>41480</v>
      </c>
      <c r="M1480" s="19" t="s">
        <v>13113</v>
      </c>
      <c r="N1480" s="19" t="s">
        <v>15433</v>
      </c>
      <c r="O1480" s="19" t="s">
        <v>12318</v>
      </c>
    </row>
    <row r="1481" spans="1:15">
      <c r="A1481" s="19">
        <v>61454</v>
      </c>
      <c r="B1481" s="19" t="s">
        <v>10651</v>
      </c>
      <c r="C1481" s="19" t="s">
        <v>15432</v>
      </c>
      <c r="D1481" s="19" t="str">
        <f t="shared" si="23"/>
        <v>61454C</v>
      </c>
      <c r="E1481" s="19" t="s">
        <v>12309</v>
      </c>
      <c r="F1481" s="19" t="s">
        <v>10954</v>
      </c>
      <c r="G1481" s="19" t="s">
        <v>612</v>
      </c>
      <c r="H1481" s="19" t="s">
        <v>12307</v>
      </c>
      <c r="I1481" s="1">
        <v>41274</v>
      </c>
      <c r="J1481" s="19">
        <v>20</v>
      </c>
      <c r="K1481" s="19" t="s">
        <v>73</v>
      </c>
      <c r="L1481" s="1">
        <v>40679</v>
      </c>
      <c r="M1481" s="19" t="s">
        <v>13113</v>
      </c>
      <c r="N1481" s="19" t="s">
        <v>15427</v>
      </c>
      <c r="O1481" s="19" t="s">
        <v>12935</v>
      </c>
    </row>
    <row r="1482" spans="1:15">
      <c r="A1482" s="19">
        <v>61455</v>
      </c>
      <c r="B1482" s="19" t="s">
        <v>10651</v>
      </c>
      <c r="C1482" s="19" t="s">
        <v>15431</v>
      </c>
      <c r="D1482" s="19" t="str">
        <f t="shared" si="23"/>
        <v>61455C</v>
      </c>
      <c r="E1482" s="19" t="s">
        <v>12309</v>
      </c>
      <c r="F1482" s="19" t="s">
        <v>15430</v>
      </c>
      <c r="G1482" s="19" t="s">
        <v>612</v>
      </c>
      <c r="H1482" s="19" t="s">
        <v>12307</v>
      </c>
      <c r="I1482" s="1">
        <v>41274</v>
      </c>
      <c r="J1482" s="19">
        <v>15</v>
      </c>
      <c r="K1482" s="19" t="s">
        <v>73</v>
      </c>
      <c r="L1482" s="1">
        <v>40679</v>
      </c>
      <c r="M1482" s="19" t="s">
        <v>13113</v>
      </c>
      <c r="N1482" s="19" t="s">
        <v>15427</v>
      </c>
      <c r="O1482" s="19" t="s">
        <v>12577</v>
      </c>
    </row>
    <row r="1483" spans="1:15">
      <c r="A1483" s="19">
        <v>61456</v>
      </c>
      <c r="B1483" s="19" t="s">
        <v>10651</v>
      </c>
      <c r="C1483" s="19" t="s">
        <v>15429</v>
      </c>
      <c r="D1483" s="19" t="str">
        <f t="shared" si="23"/>
        <v>61456C</v>
      </c>
      <c r="E1483" s="19" t="s">
        <v>12309</v>
      </c>
      <c r="F1483" s="19" t="s">
        <v>10767</v>
      </c>
      <c r="G1483" s="19" t="s">
        <v>612</v>
      </c>
      <c r="H1483" s="19" t="s">
        <v>12307</v>
      </c>
      <c r="I1483" s="1">
        <v>41274</v>
      </c>
      <c r="J1483" s="19">
        <v>15</v>
      </c>
      <c r="K1483" s="19" t="s">
        <v>73</v>
      </c>
      <c r="L1483" s="1">
        <v>40679</v>
      </c>
      <c r="M1483" s="19" t="s">
        <v>13113</v>
      </c>
      <c r="N1483" s="19" t="s">
        <v>15427</v>
      </c>
      <c r="O1483" s="19" t="s">
        <v>12577</v>
      </c>
    </row>
    <row r="1484" spans="1:15">
      <c r="A1484" s="19">
        <v>61457</v>
      </c>
      <c r="B1484" s="19" t="s">
        <v>10651</v>
      </c>
      <c r="C1484" s="19" t="s">
        <v>15428</v>
      </c>
      <c r="D1484" s="19" t="str">
        <f t="shared" si="23"/>
        <v>61457C</v>
      </c>
      <c r="E1484" s="19" t="s">
        <v>12309</v>
      </c>
      <c r="F1484" s="19" t="s">
        <v>10767</v>
      </c>
      <c r="G1484" s="19" t="s">
        <v>612</v>
      </c>
      <c r="H1484" s="19" t="s">
        <v>12307</v>
      </c>
      <c r="I1484" s="1">
        <v>41274</v>
      </c>
      <c r="J1484" s="19">
        <v>20</v>
      </c>
      <c r="K1484" s="19" t="s">
        <v>73</v>
      </c>
      <c r="L1484" s="1">
        <v>40679</v>
      </c>
      <c r="M1484" s="19" t="s">
        <v>13113</v>
      </c>
      <c r="N1484" s="19" t="s">
        <v>15427</v>
      </c>
      <c r="O1484" s="19" t="s">
        <v>12577</v>
      </c>
    </row>
    <row r="1485" spans="1:15">
      <c r="A1485" s="19">
        <v>61458</v>
      </c>
      <c r="B1485" s="19" t="s">
        <v>11748</v>
      </c>
      <c r="C1485" s="19" t="s">
        <v>15426</v>
      </c>
      <c r="D1485" s="19" t="str">
        <f t="shared" si="23"/>
        <v>61458A</v>
      </c>
      <c r="E1485" s="19" t="s">
        <v>12313</v>
      </c>
      <c r="F1485" s="19" t="s">
        <v>15425</v>
      </c>
      <c r="G1485" s="19" t="s">
        <v>612</v>
      </c>
      <c r="H1485" s="19" t="s">
        <v>12307</v>
      </c>
      <c r="I1485" s="1">
        <v>41969</v>
      </c>
      <c r="J1485" s="19">
        <v>10</v>
      </c>
      <c r="K1485" s="19" t="s">
        <v>73</v>
      </c>
      <c r="L1485" s="1">
        <v>40679</v>
      </c>
      <c r="M1485" s="19" t="s">
        <v>9609</v>
      </c>
      <c r="N1485" s="19" t="s">
        <v>15424</v>
      </c>
      <c r="O1485" s="19" t="s">
        <v>12318</v>
      </c>
    </row>
    <row r="1486" spans="1:15">
      <c r="A1486" s="19">
        <v>61459</v>
      </c>
      <c r="B1486" s="19" t="s">
        <v>10651</v>
      </c>
      <c r="C1486" s="19" t="s">
        <v>15423</v>
      </c>
      <c r="D1486" s="19" t="str">
        <f t="shared" si="23"/>
        <v>61459C</v>
      </c>
      <c r="E1486" s="19" t="s">
        <v>12309</v>
      </c>
      <c r="F1486" s="19" t="s">
        <v>10953</v>
      </c>
      <c r="G1486" s="19" t="s">
        <v>612</v>
      </c>
      <c r="H1486" s="19" t="s">
        <v>12307</v>
      </c>
      <c r="I1486" s="1">
        <v>41275</v>
      </c>
      <c r="J1486" s="19">
        <v>600</v>
      </c>
      <c r="K1486" s="19" t="s">
        <v>73</v>
      </c>
      <c r="L1486" s="1">
        <v>40680</v>
      </c>
      <c r="M1486" s="19" t="s">
        <v>13113</v>
      </c>
      <c r="N1486" s="19" t="s">
        <v>15423</v>
      </c>
      <c r="O1486" s="19" t="s">
        <v>12935</v>
      </c>
    </row>
    <row r="1487" spans="1:15">
      <c r="A1487" s="19">
        <v>61460</v>
      </c>
      <c r="B1487" s="19" t="s">
        <v>11748</v>
      </c>
      <c r="C1487" s="19" t="s">
        <v>15422</v>
      </c>
      <c r="D1487" s="19" t="str">
        <f t="shared" si="23"/>
        <v>61460A</v>
      </c>
      <c r="E1487" s="19" t="s">
        <v>12313</v>
      </c>
      <c r="F1487" s="19" t="s">
        <v>10958</v>
      </c>
      <c r="G1487" s="19" t="s">
        <v>675</v>
      </c>
      <c r="H1487" s="19" t="s">
        <v>12307</v>
      </c>
      <c r="I1487" s="1">
        <v>37742</v>
      </c>
      <c r="J1487" s="19">
        <v>1250</v>
      </c>
      <c r="K1487" s="19" t="s">
        <v>578</v>
      </c>
      <c r="L1487" s="1">
        <v>39531</v>
      </c>
      <c r="M1487" s="19" t="s">
        <v>12983</v>
      </c>
      <c r="N1487" s="19" t="s">
        <v>15421</v>
      </c>
      <c r="O1487" s="19" t="s">
        <v>12935</v>
      </c>
    </row>
    <row r="1488" spans="1:15">
      <c r="A1488" s="19">
        <v>61461</v>
      </c>
      <c r="B1488" s="19" t="s">
        <v>11748</v>
      </c>
      <c r="C1488" s="19" t="s">
        <v>15420</v>
      </c>
      <c r="D1488" s="19" t="str">
        <f t="shared" si="23"/>
        <v>61461A</v>
      </c>
      <c r="E1488" s="19" t="s">
        <v>12313</v>
      </c>
      <c r="F1488" s="19" t="s">
        <v>10963</v>
      </c>
      <c r="G1488" s="19" t="s">
        <v>859</v>
      </c>
      <c r="H1488" s="19" t="s">
        <v>12307</v>
      </c>
      <c r="I1488" s="1">
        <v>36650</v>
      </c>
      <c r="J1488" s="19">
        <v>490</v>
      </c>
      <c r="K1488" s="19" t="s">
        <v>578</v>
      </c>
      <c r="L1488" s="1">
        <v>39531</v>
      </c>
      <c r="M1488" s="19" t="s">
        <v>13113</v>
      </c>
      <c r="N1488" s="19" t="s">
        <v>15419</v>
      </c>
      <c r="O1488" s="19" t="s">
        <v>12935</v>
      </c>
    </row>
    <row r="1489" spans="1:15">
      <c r="A1489" s="19">
        <v>61462</v>
      </c>
      <c r="B1489" s="19" t="s">
        <v>10651</v>
      </c>
      <c r="C1489" s="19" t="s">
        <v>15418</v>
      </c>
      <c r="D1489" s="19" t="str">
        <f t="shared" si="23"/>
        <v>61462C</v>
      </c>
      <c r="E1489" s="19" t="s">
        <v>12309</v>
      </c>
      <c r="F1489" s="19" t="s">
        <v>15417</v>
      </c>
      <c r="G1489" s="19" t="s">
        <v>1096</v>
      </c>
      <c r="H1489" s="19" t="s">
        <v>12307</v>
      </c>
      <c r="I1489" s="1">
        <v>41791</v>
      </c>
      <c r="J1489" s="19">
        <v>25.47</v>
      </c>
      <c r="K1489" s="19" t="s">
        <v>3</v>
      </c>
      <c r="L1489" s="1">
        <v>40681</v>
      </c>
      <c r="M1489" s="19" t="s">
        <v>13113</v>
      </c>
      <c r="N1489" s="19" t="s">
        <v>15413</v>
      </c>
      <c r="O1489" s="19" t="s">
        <v>12577</v>
      </c>
    </row>
    <row r="1490" spans="1:15">
      <c r="A1490" s="19">
        <v>61463</v>
      </c>
      <c r="B1490" s="19" t="s">
        <v>10651</v>
      </c>
      <c r="C1490" s="19" t="s">
        <v>15415</v>
      </c>
      <c r="D1490" s="19" t="str">
        <f t="shared" si="23"/>
        <v>61463C</v>
      </c>
      <c r="E1490" s="19" t="s">
        <v>12309</v>
      </c>
      <c r="F1490" s="19" t="s">
        <v>15416</v>
      </c>
      <c r="G1490" s="19" t="s">
        <v>612</v>
      </c>
      <c r="H1490" s="19" t="s">
        <v>12307</v>
      </c>
      <c r="I1490" s="1">
        <v>43465</v>
      </c>
      <c r="J1490" s="19">
        <v>25</v>
      </c>
      <c r="K1490" s="19" t="s">
        <v>3</v>
      </c>
      <c r="L1490" s="1">
        <v>40681</v>
      </c>
      <c r="M1490" s="19" t="s">
        <v>13113</v>
      </c>
      <c r="N1490" s="19" t="s">
        <v>15415</v>
      </c>
      <c r="O1490" s="19" t="s">
        <v>12318</v>
      </c>
    </row>
    <row r="1491" spans="1:15">
      <c r="A1491" s="19">
        <v>61464</v>
      </c>
      <c r="B1491" s="19" t="s">
        <v>10651</v>
      </c>
      <c r="C1491" s="19" t="s">
        <v>15414</v>
      </c>
      <c r="D1491" s="19" t="str">
        <f t="shared" si="23"/>
        <v>61464C</v>
      </c>
      <c r="E1491" s="19" t="s">
        <v>12309</v>
      </c>
      <c r="F1491" s="19" t="s">
        <v>10784</v>
      </c>
      <c r="G1491" s="19" t="s">
        <v>612</v>
      </c>
      <c r="H1491" s="19" t="s">
        <v>12307</v>
      </c>
      <c r="I1491" s="1">
        <v>42004</v>
      </c>
      <c r="J1491" s="19">
        <v>28</v>
      </c>
      <c r="K1491" s="19" t="s">
        <v>73</v>
      </c>
      <c r="L1491" s="1">
        <v>40682</v>
      </c>
      <c r="M1491" s="19" t="s">
        <v>13113</v>
      </c>
      <c r="N1491" s="19" t="s">
        <v>15413</v>
      </c>
      <c r="O1491" s="19" t="s">
        <v>12577</v>
      </c>
    </row>
    <row r="1492" spans="1:15">
      <c r="A1492" s="19">
        <v>61465</v>
      </c>
      <c r="B1492" s="19" t="s">
        <v>10651</v>
      </c>
      <c r="C1492" s="19" t="s">
        <v>15412</v>
      </c>
      <c r="D1492" s="19" t="str">
        <f t="shared" si="23"/>
        <v>61465C</v>
      </c>
      <c r="E1492" s="19" t="s">
        <v>12309</v>
      </c>
      <c r="F1492" s="19" t="s">
        <v>10850</v>
      </c>
      <c r="G1492" s="19" t="s">
        <v>612</v>
      </c>
      <c r="H1492" s="19" t="s">
        <v>12307</v>
      </c>
      <c r="I1492" s="1">
        <v>42004</v>
      </c>
      <c r="J1492" s="19">
        <v>150</v>
      </c>
      <c r="K1492" s="19" t="s">
        <v>73</v>
      </c>
      <c r="L1492" s="1">
        <v>40682</v>
      </c>
      <c r="M1492" s="19" t="s">
        <v>13113</v>
      </c>
      <c r="N1492" s="19" t="s">
        <v>15411</v>
      </c>
      <c r="O1492" s="19" t="s">
        <v>12577</v>
      </c>
    </row>
    <row r="1493" spans="1:15">
      <c r="A1493" s="19">
        <v>61466</v>
      </c>
      <c r="B1493" s="19" t="s">
        <v>10651</v>
      </c>
      <c r="C1493" s="19" t="s">
        <v>15410</v>
      </c>
      <c r="D1493" s="19" t="str">
        <f t="shared" si="23"/>
        <v>61466C</v>
      </c>
      <c r="E1493" s="19" t="s">
        <v>12309</v>
      </c>
      <c r="F1493" s="19" t="s">
        <v>10956</v>
      </c>
      <c r="G1493" s="19" t="s">
        <v>612</v>
      </c>
      <c r="H1493" s="19" t="s">
        <v>12307</v>
      </c>
      <c r="I1493" s="1">
        <v>42004</v>
      </c>
      <c r="J1493" s="19">
        <v>200</v>
      </c>
      <c r="K1493" s="19" t="s">
        <v>73</v>
      </c>
      <c r="L1493" s="1">
        <v>40682</v>
      </c>
      <c r="M1493" s="19" t="s">
        <v>13113</v>
      </c>
      <c r="N1493" s="19" t="s">
        <v>15409</v>
      </c>
      <c r="O1493" s="19" t="s">
        <v>12577</v>
      </c>
    </row>
    <row r="1494" spans="1:15">
      <c r="A1494" s="19">
        <v>61467</v>
      </c>
      <c r="B1494" s="19" t="s">
        <v>11748</v>
      </c>
      <c r="C1494" s="19" t="s">
        <v>5218</v>
      </c>
      <c r="D1494" s="19" t="str">
        <f t="shared" si="23"/>
        <v>61467A</v>
      </c>
      <c r="E1494" s="19" t="s">
        <v>12313</v>
      </c>
      <c r="F1494" s="19" t="s">
        <v>10684</v>
      </c>
      <c r="G1494" s="19" t="s">
        <v>612</v>
      </c>
      <c r="H1494" s="19" t="s">
        <v>12307</v>
      </c>
      <c r="I1494" s="1">
        <v>31046</v>
      </c>
      <c r="J1494" s="19">
        <v>9</v>
      </c>
      <c r="K1494" s="19" t="s">
        <v>4</v>
      </c>
      <c r="L1494" s="1">
        <v>40683</v>
      </c>
      <c r="M1494" s="19" t="s">
        <v>13113</v>
      </c>
      <c r="N1494" s="19" t="s">
        <v>14480</v>
      </c>
      <c r="O1494" s="19" t="s">
        <v>12318</v>
      </c>
    </row>
    <row r="1495" spans="1:15">
      <c r="A1495" s="19">
        <v>61468</v>
      </c>
      <c r="B1495" s="19" t="s">
        <v>11748</v>
      </c>
      <c r="C1495" s="19" t="s">
        <v>5219</v>
      </c>
      <c r="D1495" s="19" t="str">
        <f t="shared" si="23"/>
        <v>61468A</v>
      </c>
      <c r="E1495" s="19" t="s">
        <v>12313</v>
      </c>
      <c r="F1495" s="19" t="s">
        <v>10684</v>
      </c>
      <c r="G1495" s="19" t="s">
        <v>612</v>
      </c>
      <c r="H1495" s="19" t="s">
        <v>12307</v>
      </c>
      <c r="I1495" s="1">
        <v>30680</v>
      </c>
      <c r="J1495" s="19">
        <v>22</v>
      </c>
      <c r="K1495" s="19" t="s">
        <v>4</v>
      </c>
      <c r="L1495" s="1">
        <v>40683</v>
      </c>
      <c r="M1495" s="19" t="s">
        <v>13113</v>
      </c>
      <c r="N1495" s="19" t="s">
        <v>14480</v>
      </c>
      <c r="O1495" s="19" t="s">
        <v>12318</v>
      </c>
    </row>
    <row r="1496" spans="1:15">
      <c r="A1496" s="19">
        <v>61469</v>
      </c>
      <c r="B1496" s="19" t="s">
        <v>10651</v>
      </c>
      <c r="C1496" s="19" t="s">
        <v>15408</v>
      </c>
      <c r="D1496" s="19" t="str">
        <f t="shared" si="23"/>
        <v>61469C</v>
      </c>
      <c r="E1496" s="19" t="s">
        <v>12309</v>
      </c>
      <c r="F1496" s="19" t="s">
        <v>993</v>
      </c>
      <c r="G1496" s="19" t="s">
        <v>612</v>
      </c>
      <c r="H1496" s="19" t="s">
        <v>12307</v>
      </c>
      <c r="I1496" s="1">
        <v>42156</v>
      </c>
      <c r="J1496" s="19">
        <v>75</v>
      </c>
      <c r="K1496" s="19" t="s">
        <v>13550</v>
      </c>
      <c r="L1496" s="1">
        <v>40683</v>
      </c>
      <c r="M1496" s="19" t="s">
        <v>13113</v>
      </c>
      <c r="N1496" s="19" t="s">
        <v>15406</v>
      </c>
      <c r="O1496" s="19" t="s">
        <v>12935</v>
      </c>
    </row>
    <row r="1497" spans="1:15">
      <c r="A1497" s="19">
        <v>61470</v>
      </c>
      <c r="B1497" s="19" t="s">
        <v>10651</v>
      </c>
      <c r="C1497" s="19" t="s">
        <v>15407</v>
      </c>
      <c r="D1497" s="19" t="str">
        <f t="shared" si="23"/>
        <v>61470C</v>
      </c>
      <c r="E1497" s="19" t="s">
        <v>12309</v>
      </c>
      <c r="F1497" s="19" t="s">
        <v>993</v>
      </c>
      <c r="G1497" s="19" t="s">
        <v>612</v>
      </c>
      <c r="H1497" s="19" t="s">
        <v>12307</v>
      </c>
      <c r="I1497" s="1">
        <v>42156</v>
      </c>
      <c r="J1497" s="19">
        <v>75</v>
      </c>
      <c r="K1497" s="19" t="s">
        <v>13550</v>
      </c>
      <c r="L1497" s="1">
        <v>40683</v>
      </c>
      <c r="M1497" s="19" t="s">
        <v>13113</v>
      </c>
      <c r="N1497" s="19" t="s">
        <v>15406</v>
      </c>
      <c r="O1497" s="19" t="s">
        <v>12935</v>
      </c>
    </row>
    <row r="1498" spans="1:15">
      <c r="A1498" s="19">
        <v>61471</v>
      </c>
      <c r="B1498" s="19" t="s">
        <v>10651</v>
      </c>
      <c r="C1498" s="19" t="s">
        <v>15405</v>
      </c>
      <c r="D1498" s="19" t="str">
        <f t="shared" si="23"/>
        <v>61471C</v>
      </c>
      <c r="E1498" s="19" t="s">
        <v>12309</v>
      </c>
      <c r="F1498" s="19" t="s">
        <v>10727</v>
      </c>
      <c r="G1498" s="19" t="s">
        <v>612</v>
      </c>
      <c r="H1498" s="19" t="s">
        <v>12307</v>
      </c>
      <c r="I1498" s="1">
        <v>41029</v>
      </c>
      <c r="J1498" s="19">
        <v>1.4670000000000001</v>
      </c>
      <c r="K1498" s="19" t="s">
        <v>73</v>
      </c>
      <c r="L1498" s="1">
        <v>40686</v>
      </c>
      <c r="M1498" s="19" t="s">
        <v>13113</v>
      </c>
      <c r="N1498" s="19" t="s">
        <v>15404</v>
      </c>
      <c r="O1498" s="19" t="s">
        <v>12577</v>
      </c>
    </row>
    <row r="1499" spans="1:15">
      <c r="A1499" s="19">
        <v>61472</v>
      </c>
      <c r="B1499" s="19" t="s">
        <v>10651</v>
      </c>
      <c r="C1499" s="19" t="s">
        <v>15403</v>
      </c>
      <c r="D1499" s="19" t="str">
        <f t="shared" si="23"/>
        <v>61472C</v>
      </c>
      <c r="E1499" s="19" t="s">
        <v>12309</v>
      </c>
      <c r="F1499" s="19" t="s">
        <v>10727</v>
      </c>
      <c r="G1499" s="19" t="s">
        <v>612</v>
      </c>
      <c r="H1499" s="19" t="s">
        <v>12307</v>
      </c>
      <c r="I1499" s="1">
        <v>41029</v>
      </c>
      <c r="J1499" s="19">
        <v>1.4670000000000001</v>
      </c>
      <c r="K1499" s="19" t="s">
        <v>73</v>
      </c>
      <c r="L1499" s="1">
        <v>40686</v>
      </c>
      <c r="M1499" s="19" t="s">
        <v>13113</v>
      </c>
      <c r="N1499" s="19" t="s">
        <v>15402</v>
      </c>
      <c r="O1499" s="19" t="s">
        <v>12577</v>
      </c>
    </row>
    <row r="1500" spans="1:15">
      <c r="A1500" s="19">
        <v>61473</v>
      </c>
      <c r="B1500" s="19" t="s">
        <v>11748</v>
      </c>
      <c r="C1500" s="19" t="s">
        <v>15401</v>
      </c>
      <c r="D1500" s="19" t="str">
        <f t="shared" si="23"/>
        <v>61473A</v>
      </c>
      <c r="E1500" s="19" t="s">
        <v>12313</v>
      </c>
      <c r="F1500" s="19" t="s">
        <v>15400</v>
      </c>
      <c r="G1500" s="19" t="s">
        <v>719</v>
      </c>
      <c r="H1500" s="19" t="s">
        <v>12307</v>
      </c>
      <c r="I1500" s="1">
        <v>39022</v>
      </c>
      <c r="J1500" s="19">
        <v>5</v>
      </c>
      <c r="K1500" s="19" t="s">
        <v>0</v>
      </c>
      <c r="L1500" s="1">
        <v>40687</v>
      </c>
      <c r="M1500" s="19" t="s">
        <v>13113</v>
      </c>
      <c r="N1500" s="19" t="s">
        <v>15399</v>
      </c>
      <c r="O1500" s="19" t="s">
        <v>12318</v>
      </c>
    </row>
    <row r="1501" spans="1:15">
      <c r="A1501" s="19">
        <v>61474</v>
      </c>
      <c r="B1501" s="19" t="s">
        <v>10651</v>
      </c>
      <c r="C1501" s="19" t="s">
        <v>15398</v>
      </c>
      <c r="D1501" s="19" t="str">
        <f t="shared" si="23"/>
        <v>61474C</v>
      </c>
      <c r="E1501" s="19" t="s">
        <v>12309</v>
      </c>
      <c r="F1501" s="19" t="s">
        <v>10767</v>
      </c>
      <c r="G1501" s="19" t="s">
        <v>612</v>
      </c>
      <c r="H1501" s="19" t="s">
        <v>12307</v>
      </c>
      <c r="I1501" s="1">
        <v>41639</v>
      </c>
      <c r="J1501" s="19">
        <v>2</v>
      </c>
      <c r="K1501" s="19" t="s">
        <v>73</v>
      </c>
      <c r="L1501" s="1">
        <v>40689</v>
      </c>
      <c r="M1501" s="19" t="s">
        <v>13113</v>
      </c>
      <c r="N1501" s="19" t="s">
        <v>15397</v>
      </c>
      <c r="O1501" s="19" t="s">
        <v>12577</v>
      </c>
    </row>
    <row r="1502" spans="1:15">
      <c r="A1502" s="19">
        <v>61475</v>
      </c>
      <c r="B1502" s="19" t="s">
        <v>10651</v>
      </c>
      <c r="C1502" s="19" t="s">
        <v>15396</v>
      </c>
      <c r="D1502" s="19" t="str">
        <f t="shared" si="23"/>
        <v>61475C</v>
      </c>
      <c r="E1502" s="19" t="s">
        <v>12309</v>
      </c>
      <c r="F1502" s="19" t="s">
        <v>10767</v>
      </c>
      <c r="G1502" s="19" t="s">
        <v>612</v>
      </c>
      <c r="H1502" s="19" t="s">
        <v>12307</v>
      </c>
      <c r="I1502" s="1">
        <v>41639</v>
      </c>
      <c r="J1502" s="19">
        <v>2</v>
      </c>
      <c r="K1502" s="19" t="s">
        <v>73</v>
      </c>
      <c r="L1502" s="1">
        <v>40689</v>
      </c>
      <c r="M1502" s="19" t="s">
        <v>13113</v>
      </c>
      <c r="N1502" s="19" t="s">
        <v>15395</v>
      </c>
      <c r="O1502" s="19" t="s">
        <v>12935</v>
      </c>
    </row>
    <row r="1503" spans="1:15">
      <c r="A1503" s="19">
        <v>61476</v>
      </c>
      <c r="B1503" s="19" t="s">
        <v>10651</v>
      </c>
      <c r="C1503" s="19" t="s">
        <v>15394</v>
      </c>
      <c r="D1503" s="19" t="str">
        <f t="shared" si="23"/>
        <v>61476C</v>
      </c>
      <c r="E1503" s="19" t="s">
        <v>12309</v>
      </c>
      <c r="F1503" s="19" t="s">
        <v>10767</v>
      </c>
      <c r="G1503" s="19" t="s">
        <v>612</v>
      </c>
      <c r="H1503" s="19" t="s">
        <v>12307</v>
      </c>
      <c r="I1503" s="1">
        <v>41639</v>
      </c>
      <c r="J1503" s="19">
        <v>2</v>
      </c>
      <c r="K1503" s="19" t="s">
        <v>73</v>
      </c>
      <c r="L1503" s="1">
        <v>40689</v>
      </c>
      <c r="M1503" s="19" t="s">
        <v>13113</v>
      </c>
      <c r="N1503" s="19" t="s">
        <v>15393</v>
      </c>
      <c r="O1503" s="19" t="s">
        <v>12577</v>
      </c>
    </row>
    <row r="1504" spans="1:15">
      <c r="A1504" s="19">
        <v>61477</v>
      </c>
      <c r="B1504" s="19" t="s">
        <v>10651</v>
      </c>
      <c r="C1504" s="19" t="s">
        <v>15392</v>
      </c>
      <c r="D1504" s="19" t="str">
        <f t="shared" si="23"/>
        <v>61477C</v>
      </c>
      <c r="E1504" s="19" t="s">
        <v>12309</v>
      </c>
      <c r="F1504" s="19" t="s">
        <v>10767</v>
      </c>
      <c r="G1504" s="19" t="s">
        <v>612</v>
      </c>
      <c r="H1504" s="19" t="s">
        <v>12307</v>
      </c>
      <c r="I1504" s="1">
        <v>41639</v>
      </c>
      <c r="J1504" s="19">
        <v>2</v>
      </c>
      <c r="K1504" s="19" t="s">
        <v>73</v>
      </c>
      <c r="L1504" s="1">
        <v>40689</v>
      </c>
      <c r="M1504" s="19" t="s">
        <v>13113</v>
      </c>
      <c r="N1504" s="19" t="s">
        <v>15391</v>
      </c>
      <c r="O1504" s="19" t="s">
        <v>12577</v>
      </c>
    </row>
    <row r="1505" spans="1:15">
      <c r="A1505" s="19">
        <v>61478</v>
      </c>
      <c r="B1505" s="19" t="s">
        <v>10651</v>
      </c>
      <c r="C1505" s="19" t="s">
        <v>15390</v>
      </c>
      <c r="D1505" s="19" t="str">
        <f t="shared" si="23"/>
        <v>61478C</v>
      </c>
      <c r="E1505" s="19" t="s">
        <v>12309</v>
      </c>
      <c r="F1505" s="19" t="s">
        <v>10845</v>
      </c>
      <c r="G1505" s="19" t="s">
        <v>612</v>
      </c>
      <c r="H1505" s="19" t="s">
        <v>12307</v>
      </c>
      <c r="I1505" s="1">
        <v>42735</v>
      </c>
      <c r="J1505" s="19">
        <v>330</v>
      </c>
      <c r="K1505" s="19" t="s">
        <v>73</v>
      </c>
      <c r="L1505" s="1">
        <v>40689</v>
      </c>
      <c r="M1505" s="19" t="s">
        <v>4394</v>
      </c>
      <c r="N1505" s="19" t="s">
        <v>15389</v>
      </c>
      <c r="O1505" s="19" t="s">
        <v>12318</v>
      </c>
    </row>
    <row r="1506" spans="1:15">
      <c r="A1506" s="19">
        <v>61479</v>
      </c>
      <c r="B1506" s="19" t="s">
        <v>10651</v>
      </c>
      <c r="C1506" s="19" t="s">
        <v>15388</v>
      </c>
      <c r="D1506" s="19" t="str">
        <f t="shared" si="23"/>
        <v>61479C</v>
      </c>
      <c r="E1506" s="19" t="s">
        <v>12309</v>
      </c>
      <c r="F1506" s="19" t="s">
        <v>10767</v>
      </c>
      <c r="G1506" s="19" t="s">
        <v>612</v>
      </c>
      <c r="H1506" s="19" t="s">
        <v>12307</v>
      </c>
      <c r="I1506" s="1">
        <v>42004</v>
      </c>
      <c r="J1506" s="19">
        <v>30</v>
      </c>
      <c r="K1506" s="19" t="s">
        <v>73</v>
      </c>
      <c r="L1506" s="1">
        <v>40689</v>
      </c>
      <c r="M1506" s="19" t="s">
        <v>13113</v>
      </c>
      <c r="N1506" s="19" t="s">
        <v>15387</v>
      </c>
      <c r="O1506" s="19" t="s">
        <v>12577</v>
      </c>
    </row>
    <row r="1507" spans="1:15">
      <c r="A1507" s="19">
        <v>61480</v>
      </c>
      <c r="B1507" s="19" t="s">
        <v>10651</v>
      </c>
      <c r="C1507" s="19" t="s">
        <v>15386</v>
      </c>
      <c r="D1507" s="19" t="str">
        <f t="shared" si="23"/>
        <v>61480C</v>
      </c>
      <c r="E1507" s="19" t="s">
        <v>12309</v>
      </c>
      <c r="F1507" s="19" t="s">
        <v>10788</v>
      </c>
      <c r="G1507" s="19" t="s">
        <v>612</v>
      </c>
      <c r="H1507" s="19" t="s">
        <v>12307</v>
      </c>
      <c r="I1507" s="1">
        <v>41639</v>
      </c>
      <c r="J1507" s="19">
        <v>2</v>
      </c>
      <c r="K1507" s="19" t="s">
        <v>73</v>
      </c>
      <c r="L1507" s="1">
        <v>40689</v>
      </c>
      <c r="M1507" s="19" t="s">
        <v>13113</v>
      </c>
      <c r="N1507" s="19" t="s">
        <v>15385</v>
      </c>
      <c r="O1507" s="19" t="s">
        <v>12935</v>
      </c>
    </row>
    <row r="1508" spans="1:15">
      <c r="A1508" s="19">
        <v>61481</v>
      </c>
      <c r="B1508" s="19" t="s">
        <v>11748</v>
      </c>
      <c r="C1508" s="19" t="s">
        <v>664</v>
      </c>
      <c r="D1508" s="19" t="str">
        <f t="shared" si="23"/>
        <v>61481A</v>
      </c>
      <c r="E1508" s="19" t="s">
        <v>12313</v>
      </c>
      <c r="F1508" s="19" t="s">
        <v>10767</v>
      </c>
      <c r="G1508" s="19" t="s">
        <v>612</v>
      </c>
      <c r="H1508" s="19" t="s">
        <v>12307</v>
      </c>
      <c r="I1508" s="1">
        <v>42601</v>
      </c>
      <c r="J1508" s="19">
        <v>20</v>
      </c>
      <c r="K1508" s="19" t="s">
        <v>73</v>
      </c>
      <c r="L1508" s="1">
        <v>40689</v>
      </c>
      <c r="M1508" s="19" t="s">
        <v>4394</v>
      </c>
      <c r="N1508" s="19" t="s">
        <v>4392</v>
      </c>
      <c r="O1508" s="19" t="s">
        <v>12318</v>
      </c>
    </row>
    <row r="1509" spans="1:15">
      <c r="A1509" s="19">
        <v>61482</v>
      </c>
      <c r="B1509" s="19" t="s">
        <v>10651</v>
      </c>
      <c r="C1509" s="19" t="s">
        <v>15384</v>
      </c>
      <c r="D1509" s="19" t="str">
        <f t="shared" si="23"/>
        <v>61482C</v>
      </c>
      <c r="E1509" s="19" t="s">
        <v>12309</v>
      </c>
      <c r="F1509" s="19" t="s">
        <v>10767</v>
      </c>
      <c r="G1509" s="19" t="s">
        <v>612</v>
      </c>
      <c r="H1509" s="19" t="s">
        <v>12307</v>
      </c>
      <c r="I1509" s="1">
        <v>42004</v>
      </c>
      <c r="J1509" s="19">
        <v>20</v>
      </c>
      <c r="K1509" s="19" t="s">
        <v>73</v>
      </c>
      <c r="L1509" s="1">
        <v>40689</v>
      </c>
      <c r="M1509" s="19" t="s">
        <v>13113</v>
      </c>
      <c r="N1509" s="19" t="s">
        <v>15383</v>
      </c>
      <c r="O1509" s="19" t="s">
        <v>12577</v>
      </c>
    </row>
    <row r="1510" spans="1:15">
      <c r="A1510" s="19">
        <v>61483</v>
      </c>
      <c r="B1510" s="19" t="s">
        <v>10651</v>
      </c>
      <c r="C1510" s="19" t="s">
        <v>15382</v>
      </c>
      <c r="D1510" s="19" t="str">
        <f t="shared" si="23"/>
        <v>61483C</v>
      </c>
      <c r="E1510" s="19" t="s">
        <v>12309</v>
      </c>
      <c r="F1510" s="19" t="s">
        <v>10940</v>
      </c>
      <c r="G1510" s="19" t="s">
        <v>612</v>
      </c>
      <c r="H1510" s="19" t="s">
        <v>12307</v>
      </c>
      <c r="I1510" s="1">
        <v>42004</v>
      </c>
      <c r="J1510" s="19">
        <v>20</v>
      </c>
      <c r="K1510" s="19" t="s">
        <v>73</v>
      </c>
      <c r="L1510" s="1">
        <v>40689</v>
      </c>
      <c r="M1510" s="19" t="s">
        <v>13113</v>
      </c>
      <c r="O1510" s="19" t="s">
        <v>12577</v>
      </c>
    </row>
    <row r="1511" spans="1:15">
      <c r="A1511" s="19">
        <v>61484</v>
      </c>
      <c r="B1511" s="19" t="s">
        <v>10651</v>
      </c>
      <c r="C1511" s="19" t="s">
        <v>15381</v>
      </c>
      <c r="D1511" s="19" t="str">
        <f t="shared" si="23"/>
        <v>61484C</v>
      </c>
      <c r="E1511" s="19" t="s">
        <v>12309</v>
      </c>
      <c r="F1511" s="19" t="s">
        <v>10940</v>
      </c>
      <c r="G1511" s="19" t="s">
        <v>612</v>
      </c>
      <c r="H1511" s="19" t="s">
        <v>12307</v>
      </c>
      <c r="I1511" s="1">
        <v>42004</v>
      </c>
      <c r="J1511" s="19">
        <v>20</v>
      </c>
      <c r="K1511" s="19" t="s">
        <v>73</v>
      </c>
      <c r="L1511" s="1">
        <v>40689</v>
      </c>
      <c r="M1511" s="19" t="s">
        <v>13113</v>
      </c>
      <c r="O1511" s="19" t="s">
        <v>12577</v>
      </c>
    </row>
    <row r="1512" spans="1:15">
      <c r="A1512" s="19">
        <v>61485</v>
      </c>
      <c r="B1512" s="19" t="s">
        <v>10651</v>
      </c>
      <c r="C1512" s="19" t="s">
        <v>15380</v>
      </c>
      <c r="D1512" s="19" t="str">
        <f t="shared" si="23"/>
        <v>61485C</v>
      </c>
      <c r="E1512" s="19" t="s">
        <v>12309</v>
      </c>
      <c r="F1512" s="19" t="s">
        <v>10940</v>
      </c>
      <c r="G1512" s="19" t="s">
        <v>612</v>
      </c>
      <c r="H1512" s="19" t="s">
        <v>12307</v>
      </c>
      <c r="I1512" s="1">
        <v>41639</v>
      </c>
      <c r="J1512" s="19">
        <v>10</v>
      </c>
      <c r="K1512" s="19" t="s">
        <v>73</v>
      </c>
      <c r="L1512" s="1">
        <v>40689</v>
      </c>
      <c r="M1512" s="19" t="s">
        <v>13113</v>
      </c>
      <c r="O1512" s="19" t="s">
        <v>12577</v>
      </c>
    </row>
    <row r="1513" spans="1:15">
      <c r="A1513" s="19">
        <v>61486</v>
      </c>
      <c r="B1513" s="19" t="s">
        <v>11748</v>
      </c>
      <c r="C1513" s="19" t="s">
        <v>15379</v>
      </c>
      <c r="D1513" s="19" t="str">
        <f t="shared" si="23"/>
        <v>61486A</v>
      </c>
      <c r="E1513" s="19" t="s">
        <v>12313</v>
      </c>
      <c r="F1513" s="19" t="s">
        <v>10940</v>
      </c>
      <c r="G1513" s="19" t="s">
        <v>612</v>
      </c>
      <c r="H1513" s="19" t="s">
        <v>12307</v>
      </c>
      <c r="I1513" s="1">
        <v>42991</v>
      </c>
      <c r="J1513" s="19">
        <v>9</v>
      </c>
      <c r="K1513" s="19" t="s">
        <v>73</v>
      </c>
      <c r="L1513" s="1">
        <v>40689</v>
      </c>
      <c r="M1513" s="19" t="s">
        <v>4394</v>
      </c>
      <c r="N1513" s="19" t="s">
        <v>15378</v>
      </c>
      <c r="O1513" s="19" t="s">
        <v>12318</v>
      </c>
    </row>
    <row r="1514" spans="1:15">
      <c r="A1514" s="19">
        <v>61487</v>
      </c>
      <c r="B1514" s="19" t="s">
        <v>10651</v>
      </c>
      <c r="C1514" s="19" t="s">
        <v>15377</v>
      </c>
      <c r="D1514" s="19" t="str">
        <f t="shared" si="23"/>
        <v>61487C</v>
      </c>
      <c r="E1514" s="19" t="s">
        <v>12309</v>
      </c>
      <c r="F1514" s="19" t="s">
        <v>10767</v>
      </c>
      <c r="G1514" s="19" t="s">
        <v>612</v>
      </c>
      <c r="H1514" s="19" t="s">
        <v>12307</v>
      </c>
      <c r="I1514" s="1">
        <v>41639</v>
      </c>
      <c r="J1514" s="19">
        <v>2</v>
      </c>
      <c r="K1514" s="19" t="s">
        <v>73</v>
      </c>
      <c r="L1514" s="1">
        <v>40689</v>
      </c>
      <c r="M1514" s="19" t="s">
        <v>13113</v>
      </c>
      <c r="O1514" s="19" t="s">
        <v>12935</v>
      </c>
    </row>
    <row r="1515" spans="1:15">
      <c r="A1515" s="19">
        <v>61488</v>
      </c>
      <c r="B1515" s="19" t="s">
        <v>11748</v>
      </c>
      <c r="C1515" s="19" t="s">
        <v>4517</v>
      </c>
      <c r="D1515" s="19" t="str">
        <f t="shared" si="23"/>
        <v>61488A</v>
      </c>
      <c r="E1515" s="19" t="s">
        <v>12313</v>
      </c>
      <c r="F1515" s="19" t="s">
        <v>10981</v>
      </c>
      <c r="G1515" s="19" t="s">
        <v>612</v>
      </c>
      <c r="H1515" s="19" t="s">
        <v>12307</v>
      </c>
      <c r="I1515" s="1">
        <v>42349</v>
      </c>
      <c r="J1515" s="19">
        <v>5</v>
      </c>
      <c r="K1515" s="19" t="s">
        <v>73</v>
      </c>
      <c r="L1515" s="1">
        <v>40689</v>
      </c>
      <c r="M1515" s="19" t="s">
        <v>4394</v>
      </c>
      <c r="N1515" s="19" t="s">
        <v>9541</v>
      </c>
      <c r="O1515" s="19" t="s">
        <v>12318</v>
      </c>
    </row>
    <row r="1516" spans="1:15">
      <c r="A1516" s="19">
        <v>61489</v>
      </c>
      <c r="B1516" s="19" t="s">
        <v>10651</v>
      </c>
      <c r="C1516" s="19" t="s">
        <v>15376</v>
      </c>
      <c r="D1516" s="19" t="str">
        <f t="shared" si="23"/>
        <v>61489C</v>
      </c>
      <c r="E1516" s="19" t="s">
        <v>12309</v>
      </c>
      <c r="F1516" s="19" t="s">
        <v>12914</v>
      </c>
      <c r="G1516" s="19" t="s">
        <v>612</v>
      </c>
      <c r="H1516" s="19" t="s">
        <v>12307</v>
      </c>
      <c r="I1516" s="1">
        <v>42004</v>
      </c>
      <c r="J1516" s="19">
        <v>20</v>
      </c>
      <c r="K1516" s="19" t="s">
        <v>73</v>
      </c>
      <c r="L1516" s="1">
        <v>40689</v>
      </c>
      <c r="M1516" s="19" t="s">
        <v>13113</v>
      </c>
      <c r="O1516" s="19" t="s">
        <v>12577</v>
      </c>
    </row>
    <row r="1517" spans="1:15">
      <c r="A1517" s="19">
        <v>61490</v>
      </c>
      <c r="B1517" s="19" t="s">
        <v>10651</v>
      </c>
      <c r="C1517" s="19" t="s">
        <v>15375</v>
      </c>
      <c r="D1517" s="19" t="str">
        <f t="shared" si="23"/>
        <v>61490C</v>
      </c>
      <c r="E1517" s="19" t="s">
        <v>12309</v>
      </c>
      <c r="F1517" s="19" t="s">
        <v>15374</v>
      </c>
      <c r="G1517" s="19" t="s">
        <v>612</v>
      </c>
      <c r="H1517" s="19" t="s">
        <v>12307</v>
      </c>
      <c r="I1517" s="1">
        <v>42004</v>
      </c>
      <c r="J1517" s="19">
        <v>20</v>
      </c>
      <c r="K1517" s="19" t="s">
        <v>73</v>
      </c>
      <c r="L1517" s="1">
        <v>40689</v>
      </c>
      <c r="M1517" s="19" t="s">
        <v>13113</v>
      </c>
      <c r="O1517" s="19" t="s">
        <v>12577</v>
      </c>
    </row>
    <row r="1518" spans="1:15">
      <c r="A1518" s="19">
        <v>61491</v>
      </c>
      <c r="B1518" s="19" t="s">
        <v>10651</v>
      </c>
      <c r="C1518" s="19" t="s">
        <v>15373</v>
      </c>
      <c r="D1518" s="19" t="str">
        <f t="shared" si="23"/>
        <v>61491C</v>
      </c>
      <c r="E1518" s="19" t="s">
        <v>12309</v>
      </c>
      <c r="F1518" s="19" t="s">
        <v>10767</v>
      </c>
      <c r="G1518" s="19" t="s">
        <v>612</v>
      </c>
      <c r="H1518" s="19" t="s">
        <v>12307</v>
      </c>
      <c r="I1518" s="1">
        <v>41274</v>
      </c>
      <c r="J1518" s="19">
        <v>20</v>
      </c>
      <c r="K1518" s="19" t="s">
        <v>73</v>
      </c>
      <c r="L1518" s="1">
        <v>40689</v>
      </c>
      <c r="M1518" s="19" t="s">
        <v>13113</v>
      </c>
      <c r="O1518" s="19" t="s">
        <v>12577</v>
      </c>
    </row>
    <row r="1519" spans="1:15">
      <c r="A1519" s="19">
        <v>61492</v>
      </c>
      <c r="B1519" s="19" t="s">
        <v>10651</v>
      </c>
      <c r="C1519" s="19" t="s">
        <v>15372</v>
      </c>
      <c r="D1519" s="19" t="str">
        <f t="shared" si="23"/>
        <v>61492C</v>
      </c>
      <c r="E1519" s="19" t="s">
        <v>12309</v>
      </c>
      <c r="F1519" s="19" t="s">
        <v>10767</v>
      </c>
      <c r="G1519" s="19" t="s">
        <v>612</v>
      </c>
      <c r="H1519" s="19" t="s">
        <v>12307</v>
      </c>
      <c r="I1519" s="1">
        <v>41639</v>
      </c>
      <c r="J1519" s="19">
        <v>2</v>
      </c>
      <c r="K1519" s="19" t="s">
        <v>73</v>
      </c>
      <c r="L1519" s="1">
        <v>40689</v>
      </c>
      <c r="M1519" s="19" t="s">
        <v>13113</v>
      </c>
      <c r="O1519" s="19" t="s">
        <v>12577</v>
      </c>
    </row>
    <row r="1520" spans="1:15">
      <c r="A1520" s="19">
        <v>61493</v>
      </c>
      <c r="B1520" s="19" t="s">
        <v>10651</v>
      </c>
      <c r="C1520" s="19" t="s">
        <v>15371</v>
      </c>
      <c r="D1520" s="19" t="str">
        <f t="shared" si="23"/>
        <v>61493C</v>
      </c>
      <c r="E1520" s="19" t="s">
        <v>12309</v>
      </c>
      <c r="F1520" s="19" t="s">
        <v>10767</v>
      </c>
      <c r="G1520" s="19" t="s">
        <v>612</v>
      </c>
      <c r="H1520" s="19" t="s">
        <v>12307</v>
      </c>
      <c r="I1520" s="1">
        <v>41639</v>
      </c>
      <c r="J1520" s="19">
        <v>2</v>
      </c>
      <c r="K1520" s="19" t="s">
        <v>73</v>
      </c>
      <c r="L1520" s="1">
        <v>40689</v>
      </c>
      <c r="M1520" s="19" t="s">
        <v>13113</v>
      </c>
      <c r="O1520" s="19" t="s">
        <v>12577</v>
      </c>
    </row>
    <row r="1521" spans="1:15">
      <c r="A1521" s="19">
        <v>61494</v>
      </c>
      <c r="B1521" s="19" t="s">
        <v>10651</v>
      </c>
      <c r="C1521" s="19" t="s">
        <v>15370</v>
      </c>
      <c r="D1521" s="19" t="str">
        <f t="shared" si="23"/>
        <v>61494C</v>
      </c>
      <c r="E1521" s="19" t="s">
        <v>12309</v>
      </c>
      <c r="F1521" s="19" t="s">
        <v>10767</v>
      </c>
      <c r="G1521" s="19" t="s">
        <v>612</v>
      </c>
      <c r="H1521" s="19" t="s">
        <v>12307</v>
      </c>
      <c r="I1521" s="1">
        <v>41639</v>
      </c>
      <c r="J1521" s="19">
        <v>2</v>
      </c>
      <c r="K1521" s="19" t="s">
        <v>73</v>
      </c>
      <c r="L1521" s="1">
        <v>40689</v>
      </c>
      <c r="M1521" s="19" t="s">
        <v>13113</v>
      </c>
      <c r="O1521" s="19" t="s">
        <v>12577</v>
      </c>
    </row>
    <row r="1522" spans="1:15">
      <c r="A1522" s="19">
        <v>61495</v>
      </c>
      <c r="B1522" s="19" t="s">
        <v>10651</v>
      </c>
      <c r="C1522" s="19" t="s">
        <v>15369</v>
      </c>
      <c r="D1522" s="19" t="str">
        <f t="shared" si="23"/>
        <v>61495C</v>
      </c>
      <c r="E1522" s="19" t="s">
        <v>12309</v>
      </c>
      <c r="F1522" s="19" t="s">
        <v>10767</v>
      </c>
      <c r="G1522" s="19" t="s">
        <v>612</v>
      </c>
      <c r="H1522" s="19" t="s">
        <v>12307</v>
      </c>
      <c r="I1522" s="1">
        <v>41639</v>
      </c>
      <c r="J1522" s="19">
        <v>2</v>
      </c>
      <c r="K1522" s="19" t="s">
        <v>73</v>
      </c>
      <c r="L1522" s="1">
        <v>40689</v>
      </c>
      <c r="M1522" s="19" t="s">
        <v>13113</v>
      </c>
      <c r="O1522" s="19" t="s">
        <v>12577</v>
      </c>
    </row>
    <row r="1523" spans="1:15">
      <c r="A1523" s="19">
        <v>61496</v>
      </c>
      <c r="B1523" s="19" t="s">
        <v>10651</v>
      </c>
      <c r="C1523" s="19" t="s">
        <v>15368</v>
      </c>
      <c r="D1523" s="19" t="str">
        <f t="shared" si="23"/>
        <v>61496C</v>
      </c>
      <c r="E1523" s="19" t="s">
        <v>12309</v>
      </c>
      <c r="F1523" s="19" t="s">
        <v>10767</v>
      </c>
      <c r="G1523" s="19" t="s">
        <v>612</v>
      </c>
      <c r="H1523" s="19" t="s">
        <v>12307</v>
      </c>
      <c r="I1523" s="1">
        <v>41639</v>
      </c>
      <c r="J1523" s="19">
        <v>2</v>
      </c>
      <c r="K1523" s="19" t="s">
        <v>73</v>
      </c>
      <c r="L1523" s="1">
        <v>40689</v>
      </c>
      <c r="M1523" s="19" t="s">
        <v>13113</v>
      </c>
      <c r="O1523" s="19" t="s">
        <v>12577</v>
      </c>
    </row>
    <row r="1524" spans="1:15">
      <c r="A1524" s="19">
        <v>61497</v>
      </c>
      <c r="B1524" s="19" t="s">
        <v>10651</v>
      </c>
      <c r="C1524" s="19" t="s">
        <v>15367</v>
      </c>
      <c r="D1524" s="19" t="str">
        <f t="shared" si="23"/>
        <v>61497C</v>
      </c>
      <c r="E1524" s="19" t="s">
        <v>12309</v>
      </c>
      <c r="F1524" s="19" t="s">
        <v>10767</v>
      </c>
      <c r="G1524" s="19" t="s">
        <v>612</v>
      </c>
      <c r="H1524" s="19" t="s">
        <v>12307</v>
      </c>
      <c r="I1524" s="1">
        <v>41639</v>
      </c>
      <c r="J1524" s="19">
        <v>2</v>
      </c>
      <c r="K1524" s="19" t="s">
        <v>73</v>
      </c>
      <c r="L1524" s="1">
        <v>40689</v>
      </c>
      <c r="M1524" s="19" t="s">
        <v>13113</v>
      </c>
      <c r="O1524" s="19" t="s">
        <v>12577</v>
      </c>
    </row>
    <row r="1525" spans="1:15">
      <c r="A1525" s="19">
        <v>61498</v>
      </c>
      <c r="B1525" s="19" t="s">
        <v>10651</v>
      </c>
      <c r="C1525" s="19" t="s">
        <v>15366</v>
      </c>
      <c r="D1525" s="19" t="str">
        <f t="shared" si="23"/>
        <v>61498C</v>
      </c>
      <c r="E1525" s="19" t="s">
        <v>12309</v>
      </c>
      <c r="F1525" s="19" t="s">
        <v>10767</v>
      </c>
      <c r="G1525" s="19" t="s">
        <v>612</v>
      </c>
      <c r="H1525" s="19" t="s">
        <v>12307</v>
      </c>
      <c r="I1525" s="1">
        <v>41639</v>
      </c>
      <c r="J1525" s="19">
        <v>2</v>
      </c>
      <c r="K1525" s="19" t="s">
        <v>73</v>
      </c>
      <c r="L1525" s="1">
        <v>40689</v>
      </c>
      <c r="M1525" s="19" t="s">
        <v>13113</v>
      </c>
      <c r="O1525" s="19" t="s">
        <v>12577</v>
      </c>
    </row>
    <row r="1526" spans="1:15">
      <c r="A1526" s="19">
        <v>61499</v>
      </c>
      <c r="B1526" s="19" t="s">
        <v>10651</v>
      </c>
      <c r="C1526" s="19" t="s">
        <v>15365</v>
      </c>
      <c r="D1526" s="19" t="str">
        <f t="shared" si="23"/>
        <v>61499C</v>
      </c>
      <c r="E1526" s="19" t="s">
        <v>12309</v>
      </c>
      <c r="F1526" s="19" t="s">
        <v>10767</v>
      </c>
      <c r="G1526" s="19" t="s">
        <v>612</v>
      </c>
      <c r="H1526" s="19" t="s">
        <v>12307</v>
      </c>
      <c r="I1526" s="1">
        <v>41639</v>
      </c>
      <c r="J1526" s="19">
        <v>2</v>
      </c>
      <c r="K1526" s="19" t="s">
        <v>73</v>
      </c>
      <c r="L1526" s="1">
        <v>40689</v>
      </c>
      <c r="M1526" s="19" t="s">
        <v>13113</v>
      </c>
      <c r="O1526" s="19" t="s">
        <v>12577</v>
      </c>
    </row>
    <row r="1527" spans="1:15">
      <c r="A1527" s="19">
        <v>61500</v>
      </c>
      <c r="B1527" s="19" t="s">
        <v>10651</v>
      </c>
      <c r="C1527" s="19" t="s">
        <v>15364</v>
      </c>
      <c r="D1527" s="19" t="str">
        <f t="shared" si="23"/>
        <v>61500C</v>
      </c>
      <c r="E1527" s="19" t="s">
        <v>12309</v>
      </c>
      <c r="F1527" s="19" t="s">
        <v>10767</v>
      </c>
      <c r="G1527" s="19" t="s">
        <v>612</v>
      </c>
      <c r="H1527" s="19" t="s">
        <v>12307</v>
      </c>
      <c r="I1527" s="1">
        <v>41639</v>
      </c>
      <c r="J1527" s="19">
        <v>2</v>
      </c>
      <c r="K1527" s="19" t="s">
        <v>73</v>
      </c>
      <c r="L1527" s="1">
        <v>40689</v>
      </c>
      <c r="M1527" s="19" t="s">
        <v>13113</v>
      </c>
      <c r="O1527" s="19" t="s">
        <v>12577</v>
      </c>
    </row>
    <row r="1528" spans="1:15">
      <c r="A1528" s="19">
        <v>61501</v>
      </c>
      <c r="B1528" s="19" t="s">
        <v>11748</v>
      </c>
      <c r="C1528" s="19" t="s">
        <v>456</v>
      </c>
      <c r="D1528" s="19" t="str">
        <f t="shared" si="23"/>
        <v>61501A</v>
      </c>
      <c r="E1528" s="19" t="s">
        <v>12313</v>
      </c>
      <c r="F1528" s="19" t="s">
        <v>10767</v>
      </c>
      <c r="G1528" s="19" t="s">
        <v>612</v>
      </c>
      <c r="H1528" s="19" t="s">
        <v>12307</v>
      </c>
      <c r="I1528" s="1">
        <v>42576</v>
      </c>
      <c r="J1528" s="19">
        <v>20</v>
      </c>
      <c r="K1528" s="19" t="s">
        <v>73</v>
      </c>
      <c r="L1528" s="1">
        <v>40689</v>
      </c>
      <c r="M1528" s="19" t="s">
        <v>4394</v>
      </c>
      <c r="N1528" s="19" t="s">
        <v>15363</v>
      </c>
      <c r="O1528" s="19" t="s">
        <v>12318</v>
      </c>
    </row>
    <row r="1529" spans="1:15">
      <c r="A1529" s="19">
        <v>61502</v>
      </c>
      <c r="B1529" s="19" t="s">
        <v>11748</v>
      </c>
      <c r="C1529" s="19" t="s">
        <v>5099</v>
      </c>
      <c r="D1529" s="19" t="str">
        <f t="shared" si="23"/>
        <v>61502A</v>
      </c>
      <c r="E1529" s="19" t="s">
        <v>12313</v>
      </c>
      <c r="F1529" s="19" t="s">
        <v>10767</v>
      </c>
      <c r="G1529" s="19" t="s">
        <v>612</v>
      </c>
      <c r="H1529" s="19" t="s">
        <v>12307</v>
      </c>
      <c r="I1529" s="1">
        <v>41814</v>
      </c>
      <c r="J1529" s="19">
        <v>1.5</v>
      </c>
      <c r="K1529" s="19" t="s">
        <v>73</v>
      </c>
      <c r="L1529" s="1">
        <v>40689</v>
      </c>
      <c r="M1529" s="19" t="s">
        <v>4394</v>
      </c>
      <c r="N1529" s="19" t="s">
        <v>4598</v>
      </c>
      <c r="O1529" s="19" t="s">
        <v>12318</v>
      </c>
    </row>
    <row r="1530" spans="1:15">
      <c r="A1530" s="19">
        <v>61503</v>
      </c>
      <c r="B1530" s="19" t="s">
        <v>11748</v>
      </c>
      <c r="C1530" s="19" t="s">
        <v>5101</v>
      </c>
      <c r="D1530" s="19" t="str">
        <f t="shared" si="23"/>
        <v>61503A</v>
      </c>
      <c r="E1530" s="19" t="s">
        <v>12313</v>
      </c>
      <c r="F1530" s="19" t="s">
        <v>10767</v>
      </c>
      <c r="G1530" s="19" t="s">
        <v>612</v>
      </c>
      <c r="H1530" s="19" t="s">
        <v>12307</v>
      </c>
      <c r="I1530" s="1">
        <v>41814</v>
      </c>
      <c r="J1530" s="19">
        <v>1.5</v>
      </c>
      <c r="K1530" s="19" t="s">
        <v>73</v>
      </c>
      <c r="L1530" s="1">
        <v>40689</v>
      </c>
      <c r="M1530" s="19" t="s">
        <v>4394</v>
      </c>
      <c r="N1530" s="19" t="s">
        <v>4598</v>
      </c>
      <c r="O1530" s="19" t="s">
        <v>12318</v>
      </c>
    </row>
    <row r="1531" spans="1:15">
      <c r="A1531" s="19">
        <v>61504</v>
      </c>
      <c r="B1531" s="19" t="s">
        <v>11748</v>
      </c>
      <c r="C1531" s="19" t="s">
        <v>5102</v>
      </c>
      <c r="D1531" s="19" t="str">
        <f t="shared" si="23"/>
        <v>61504A</v>
      </c>
      <c r="E1531" s="19" t="s">
        <v>12313</v>
      </c>
      <c r="F1531" s="19" t="s">
        <v>10767</v>
      </c>
      <c r="G1531" s="19" t="s">
        <v>612</v>
      </c>
      <c r="H1531" s="19" t="s">
        <v>12307</v>
      </c>
      <c r="I1531" s="1">
        <v>41814</v>
      </c>
      <c r="J1531" s="19">
        <v>1.5</v>
      </c>
      <c r="K1531" s="19" t="s">
        <v>73</v>
      </c>
      <c r="L1531" s="1">
        <v>40689</v>
      </c>
      <c r="M1531" s="19" t="s">
        <v>4394</v>
      </c>
      <c r="N1531" s="19" t="s">
        <v>4598</v>
      </c>
      <c r="O1531" s="19" t="s">
        <v>12318</v>
      </c>
    </row>
    <row r="1532" spans="1:15">
      <c r="A1532" s="19">
        <v>61505</v>
      </c>
      <c r="B1532" s="19" t="s">
        <v>11748</v>
      </c>
      <c r="C1532" s="19" t="s">
        <v>5103</v>
      </c>
      <c r="D1532" s="19" t="str">
        <f t="shared" si="23"/>
        <v>61505A</v>
      </c>
      <c r="E1532" s="19" t="s">
        <v>12313</v>
      </c>
      <c r="F1532" s="19" t="s">
        <v>10767</v>
      </c>
      <c r="G1532" s="19" t="s">
        <v>612</v>
      </c>
      <c r="H1532" s="19" t="s">
        <v>12307</v>
      </c>
      <c r="I1532" s="1">
        <v>41864</v>
      </c>
      <c r="J1532" s="19">
        <v>1</v>
      </c>
      <c r="K1532" s="19" t="s">
        <v>73</v>
      </c>
      <c r="L1532" s="1">
        <v>40689</v>
      </c>
      <c r="M1532" s="19" t="s">
        <v>4394</v>
      </c>
      <c r="N1532" s="19" t="s">
        <v>4598</v>
      </c>
      <c r="O1532" s="19" t="s">
        <v>12318</v>
      </c>
    </row>
    <row r="1533" spans="1:15">
      <c r="A1533" s="19">
        <v>61506</v>
      </c>
      <c r="B1533" s="19" t="s">
        <v>11748</v>
      </c>
      <c r="C1533" s="19" t="s">
        <v>4387</v>
      </c>
      <c r="D1533" s="19" t="str">
        <f t="shared" si="23"/>
        <v>61506A</v>
      </c>
      <c r="E1533" s="19" t="s">
        <v>12313</v>
      </c>
      <c r="F1533" s="19" t="s">
        <v>10767</v>
      </c>
      <c r="G1533" s="19" t="s">
        <v>612</v>
      </c>
      <c r="H1533" s="19" t="s">
        <v>12307</v>
      </c>
      <c r="I1533" s="1">
        <v>42158</v>
      </c>
      <c r="J1533" s="19">
        <v>6.5</v>
      </c>
      <c r="K1533" s="19" t="s">
        <v>73</v>
      </c>
      <c r="L1533" s="1">
        <v>40689</v>
      </c>
      <c r="M1533" s="19" t="s">
        <v>4394</v>
      </c>
      <c r="N1533" s="19" t="s">
        <v>4598</v>
      </c>
      <c r="O1533" s="19" t="s">
        <v>12318</v>
      </c>
    </row>
    <row r="1534" spans="1:15">
      <c r="A1534" s="19">
        <v>61507</v>
      </c>
      <c r="B1534" s="19" t="s">
        <v>10651</v>
      </c>
      <c r="C1534" s="19" t="s">
        <v>15362</v>
      </c>
      <c r="D1534" s="19" t="str">
        <f t="shared" si="23"/>
        <v>61507C</v>
      </c>
      <c r="E1534" s="19" t="s">
        <v>12309</v>
      </c>
      <c r="F1534" s="19" t="s">
        <v>10767</v>
      </c>
      <c r="G1534" s="19" t="s">
        <v>612</v>
      </c>
      <c r="H1534" s="19" t="s">
        <v>12307</v>
      </c>
      <c r="I1534" s="1">
        <v>42735</v>
      </c>
      <c r="J1534" s="19">
        <v>2</v>
      </c>
      <c r="K1534" s="19" t="s">
        <v>73</v>
      </c>
      <c r="L1534" s="1">
        <v>40689</v>
      </c>
      <c r="M1534" s="19" t="s">
        <v>13113</v>
      </c>
      <c r="N1534" s="19" t="s">
        <v>4408</v>
      </c>
      <c r="O1534" s="19" t="s">
        <v>12577</v>
      </c>
    </row>
    <row r="1535" spans="1:15">
      <c r="A1535" s="19">
        <v>61508</v>
      </c>
      <c r="B1535" s="19" t="s">
        <v>10651</v>
      </c>
      <c r="C1535" s="19" t="s">
        <v>15361</v>
      </c>
      <c r="D1535" s="19" t="str">
        <f t="shared" si="23"/>
        <v>61508C</v>
      </c>
      <c r="E1535" s="19" t="s">
        <v>12309</v>
      </c>
      <c r="F1535" s="19" t="s">
        <v>10767</v>
      </c>
      <c r="G1535" s="19" t="s">
        <v>612</v>
      </c>
      <c r="H1535" s="19" t="s">
        <v>12307</v>
      </c>
      <c r="I1535" s="1">
        <v>42735</v>
      </c>
      <c r="J1535" s="19">
        <v>2</v>
      </c>
      <c r="K1535" s="19" t="s">
        <v>73</v>
      </c>
      <c r="L1535" s="1">
        <v>40689</v>
      </c>
      <c r="M1535" s="19" t="s">
        <v>13113</v>
      </c>
      <c r="N1535" s="19" t="s">
        <v>4408</v>
      </c>
      <c r="O1535" s="19" t="s">
        <v>12577</v>
      </c>
    </row>
    <row r="1536" spans="1:15">
      <c r="A1536" s="19">
        <v>61509</v>
      </c>
      <c r="B1536" s="19" t="s">
        <v>10651</v>
      </c>
      <c r="C1536" s="19" t="s">
        <v>15360</v>
      </c>
      <c r="D1536" s="19" t="str">
        <f t="shared" si="23"/>
        <v>61509C</v>
      </c>
      <c r="E1536" s="19" t="s">
        <v>12309</v>
      </c>
      <c r="F1536" s="19" t="s">
        <v>10767</v>
      </c>
      <c r="G1536" s="19" t="s">
        <v>612</v>
      </c>
      <c r="H1536" s="19" t="s">
        <v>12307</v>
      </c>
      <c r="I1536" s="1">
        <v>42369</v>
      </c>
      <c r="J1536" s="19">
        <v>2</v>
      </c>
      <c r="K1536" s="19" t="s">
        <v>73</v>
      </c>
      <c r="L1536" s="1">
        <v>40689</v>
      </c>
      <c r="M1536" s="19" t="s">
        <v>13113</v>
      </c>
      <c r="N1536" s="19" t="s">
        <v>4408</v>
      </c>
      <c r="O1536" s="19" t="s">
        <v>12577</v>
      </c>
    </row>
    <row r="1537" spans="1:15">
      <c r="A1537" s="19">
        <v>61510</v>
      </c>
      <c r="B1537" s="19" t="s">
        <v>11748</v>
      </c>
      <c r="C1537" s="19" t="s">
        <v>9003</v>
      </c>
      <c r="D1537" s="19" t="str">
        <f t="shared" si="23"/>
        <v>61510A</v>
      </c>
      <c r="E1537" s="19" t="s">
        <v>12313</v>
      </c>
      <c r="F1537" s="19" t="s">
        <v>1704</v>
      </c>
      <c r="G1537" s="19" t="s">
        <v>612</v>
      </c>
      <c r="H1537" s="19" t="s">
        <v>12307</v>
      </c>
      <c r="I1537" s="1">
        <v>41948</v>
      </c>
      <c r="J1537" s="19">
        <v>1.5</v>
      </c>
      <c r="K1537" s="19" t="s">
        <v>73</v>
      </c>
      <c r="L1537" s="1">
        <v>40689</v>
      </c>
      <c r="M1537" s="19" t="s">
        <v>4394</v>
      </c>
      <c r="N1537" s="19" t="s">
        <v>254</v>
      </c>
      <c r="O1537" s="19" t="s">
        <v>12318</v>
      </c>
    </row>
    <row r="1538" spans="1:15">
      <c r="A1538" s="19">
        <v>61511</v>
      </c>
      <c r="B1538" s="19" t="s">
        <v>11748</v>
      </c>
      <c r="C1538" s="19" t="s">
        <v>8994</v>
      </c>
      <c r="D1538" s="19" t="str">
        <f t="shared" ref="D1538:D1601" si="24">CONCATENATE(A1538,B1538)</f>
        <v>61511A</v>
      </c>
      <c r="E1538" s="19" t="s">
        <v>12313</v>
      </c>
      <c r="F1538" s="19" t="s">
        <v>1704</v>
      </c>
      <c r="G1538" s="19" t="s">
        <v>612</v>
      </c>
      <c r="H1538" s="19" t="s">
        <v>12307</v>
      </c>
      <c r="I1538" s="1">
        <v>41948</v>
      </c>
      <c r="J1538" s="19">
        <v>1.5</v>
      </c>
      <c r="K1538" s="19" t="s">
        <v>73</v>
      </c>
      <c r="L1538" s="1">
        <v>40689</v>
      </c>
      <c r="M1538" s="19" t="s">
        <v>4394</v>
      </c>
      <c r="N1538" s="19" t="s">
        <v>8994</v>
      </c>
      <c r="O1538" s="19" t="s">
        <v>12318</v>
      </c>
    </row>
    <row r="1539" spans="1:15">
      <c r="A1539" s="19">
        <v>61512</v>
      </c>
      <c r="B1539" s="19" t="s">
        <v>11748</v>
      </c>
      <c r="C1539" s="19" t="s">
        <v>9545</v>
      </c>
      <c r="D1539" s="19" t="str">
        <f t="shared" si="24"/>
        <v>61512A</v>
      </c>
      <c r="E1539" s="19" t="s">
        <v>12313</v>
      </c>
      <c r="F1539" s="19" t="s">
        <v>1704</v>
      </c>
      <c r="G1539" s="19" t="s">
        <v>612</v>
      </c>
      <c r="H1539" s="19" t="s">
        <v>12307</v>
      </c>
      <c r="I1539" s="1">
        <v>41948</v>
      </c>
      <c r="J1539" s="19">
        <v>1.5</v>
      </c>
      <c r="K1539" s="19" t="s">
        <v>73</v>
      </c>
      <c r="L1539" s="1">
        <v>40689</v>
      </c>
      <c r="M1539" s="19" t="s">
        <v>4394</v>
      </c>
      <c r="N1539" s="19" t="s">
        <v>15359</v>
      </c>
      <c r="O1539" s="19" t="s">
        <v>12318</v>
      </c>
    </row>
    <row r="1540" spans="1:15">
      <c r="A1540" s="19">
        <v>61513</v>
      </c>
      <c r="B1540" s="19" t="s">
        <v>11748</v>
      </c>
      <c r="C1540" s="19" t="s">
        <v>9544</v>
      </c>
      <c r="D1540" s="19" t="str">
        <f t="shared" si="24"/>
        <v>61513A</v>
      </c>
      <c r="E1540" s="19" t="s">
        <v>12313</v>
      </c>
      <c r="F1540" s="19" t="s">
        <v>1704</v>
      </c>
      <c r="G1540" s="19" t="s">
        <v>612</v>
      </c>
      <c r="H1540" s="19" t="s">
        <v>12307</v>
      </c>
      <c r="I1540" s="1">
        <v>41958</v>
      </c>
      <c r="J1540" s="19">
        <v>1.5</v>
      </c>
      <c r="K1540" s="19" t="s">
        <v>73</v>
      </c>
      <c r="L1540" s="1">
        <v>40689</v>
      </c>
      <c r="M1540" s="19" t="s">
        <v>4394</v>
      </c>
      <c r="N1540" s="19" t="s">
        <v>257</v>
      </c>
      <c r="O1540" s="19" t="s">
        <v>12318</v>
      </c>
    </row>
    <row r="1541" spans="1:15">
      <c r="A1541" s="19">
        <v>61514</v>
      </c>
      <c r="B1541" s="19" t="s">
        <v>10651</v>
      </c>
      <c r="C1541" s="19" t="s">
        <v>15358</v>
      </c>
      <c r="D1541" s="19" t="str">
        <f t="shared" si="24"/>
        <v>61514C</v>
      </c>
      <c r="E1541" s="19" t="s">
        <v>12309</v>
      </c>
      <c r="F1541" s="19" t="s">
        <v>12914</v>
      </c>
      <c r="G1541" s="19" t="s">
        <v>612</v>
      </c>
      <c r="H1541" s="19" t="s">
        <v>12307</v>
      </c>
      <c r="I1541" s="1">
        <v>42004</v>
      </c>
      <c r="J1541" s="19">
        <v>20</v>
      </c>
      <c r="K1541" s="19" t="s">
        <v>73</v>
      </c>
      <c r="L1541" s="1">
        <v>40689</v>
      </c>
      <c r="M1541" s="19" t="s">
        <v>13113</v>
      </c>
      <c r="O1541" s="19" t="s">
        <v>12577</v>
      </c>
    </row>
    <row r="1542" spans="1:15">
      <c r="A1542" s="19">
        <v>61515</v>
      </c>
      <c r="B1542" s="19" t="s">
        <v>10651</v>
      </c>
      <c r="C1542" s="19" t="s">
        <v>15357</v>
      </c>
      <c r="D1542" s="19" t="str">
        <f t="shared" si="24"/>
        <v>61515C</v>
      </c>
      <c r="E1542" s="19" t="s">
        <v>12309</v>
      </c>
      <c r="F1542" s="19" t="s">
        <v>12914</v>
      </c>
      <c r="G1542" s="19" t="s">
        <v>612</v>
      </c>
      <c r="H1542" s="19" t="s">
        <v>12307</v>
      </c>
      <c r="I1542" s="1">
        <v>42004</v>
      </c>
      <c r="J1542" s="19">
        <v>20</v>
      </c>
      <c r="K1542" s="19" t="s">
        <v>73</v>
      </c>
      <c r="L1542" s="1">
        <v>40689</v>
      </c>
      <c r="M1542" s="19" t="s">
        <v>13113</v>
      </c>
      <c r="O1542" s="19" t="s">
        <v>12577</v>
      </c>
    </row>
    <row r="1543" spans="1:15">
      <c r="A1543" s="19">
        <v>61516</v>
      </c>
      <c r="B1543" s="19" t="s">
        <v>10651</v>
      </c>
      <c r="C1543" s="19" t="s">
        <v>15356</v>
      </c>
      <c r="D1543" s="19" t="str">
        <f t="shared" si="24"/>
        <v>61516C</v>
      </c>
      <c r="E1543" s="19" t="s">
        <v>12309</v>
      </c>
      <c r="F1543" s="19" t="s">
        <v>12914</v>
      </c>
      <c r="G1543" s="19" t="s">
        <v>612</v>
      </c>
      <c r="H1543" s="19" t="s">
        <v>12307</v>
      </c>
      <c r="I1543" s="1">
        <v>42004</v>
      </c>
      <c r="J1543" s="19">
        <v>20</v>
      </c>
      <c r="K1543" s="19" t="s">
        <v>73</v>
      </c>
      <c r="L1543" s="1">
        <v>40689</v>
      </c>
      <c r="M1543" s="19" t="s">
        <v>13113</v>
      </c>
      <c r="O1543" s="19" t="s">
        <v>12577</v>
      </c>
    </row>
    <row r="1544" spans="1:15">
      <c r="A1544" s="19">
        <v>61517</v>
      </c>
      <c r="B1544" s="19" t="s">
        <v>11748</v>
      </c>
      <c r="C1544" s="19" t="s">
        <v>5191</v>
      </c>
      <c r="D1544" s="19" t="str">
        <f t="shared" si="24"/>
        <v>61517A</v>
      </c>
      <c r="E1544" s="19" t="s">
        <v>12313</v>
      </c>
      <c r="F1544" s="19" t="s">
        <v>10767</v>
      </c>
      <c r="G1544" s="19" t="s">
        <v>612</v>
      </c>
      <c r="H1544" s="19" t="s">
        <v>12307</v>
      </c>
      <c r="I1544" s="1">
        <v>41958</v>
      </c>
      <c r="J1544" s="19">
        <v>20</v>
      </c>
      <c r="K1544" s="19" t="s">
        <v>73</v>
      </c>
      <c r="L1544" s="1">
        <v>40689</v>
      </c>
      <c r="M1544" s="19" t="s">
        <v>4394</v>
      </c>
      <c r="N1544" s="19" t="s">
        <v>15355</v>
      </c>
      <c r="O1544" s="19" t="s">
        <v>12318</v>
      </c>
    </row>
    <row r="1545" spans="1:15">
      <c r="A1545" s="19">
        <v>61518</v>
      </c>
      <c r="B1545" s="19" t="s">
        <v>11748</v>
      </c>
      <c r="C1545" s="19" t="s">
        <v>9489</v>
      </c>
      <c r="D1545" s="19" t="str">
        <f t="shared" si="24"/>
        <v>61518A</v>
      </c>
      <c r="E1545" s="19" t="s">
        <v>12313</v>
      </c>
      <c r="F1545" s="19" t="s">
        <v>10767</v>
      </c>
      <c r="G1545" s="19" t="s">
        <v>612</v>
      </c>
      <c r="H1545" s="19" t="s">
        <v>12307</v>
      </c>
      <c r="I1545" s="1">
        <v>42706</v>
      </c>
      <c r="J1545" s="19">
        <v>20</v>
      </c>
      <c r="K1545" s="19" t="s">
        <v>73</v>
      </c>
      <c r="L1545" s="1">
        <v>40689</v>
      </c>
      <c r="M1545" s="19" t="s">
        <v>4394</v>
      </c>
      <c r="N1545" s="19" t="s">
        <v>15354</v>
      </c>
      <c r="O1545" s="19" t="s">
        <v>12318</v>
      </c>
    </row>
    <row r="1546" spans="1:15">
      <c r="A1546" s="19">
        <v>61519</v>
      </c>
      <c r="B1546" s="19" t="s">
        <v>10651</v>
      </c>
      <c r="C1546" s="19" t="s">
        <v>15353</v>
      </c>
      <c r="D1546" s="19" t="str">
        <f t="shared" si="24"/>
        <v>61519C</v>
      </c>
      <c r="E1546" s="19" t="s">
        <v>12309</v>
      </c>
      <c r="F1546" s="19" t="s">
        <v>10767</v>
      </c>
      <c r="G1546" s="19" t="s">
        <v>612</v>
      </c>
      <c r="H1546" s="19" t="s">
        <v>12307</v>
      </c>
      <c r="I1546" s="1">
        <v>41468</v>
      </c>
      <c r="J1546" s="19">
        <v>5</v>
      </c>
      <c r="K1546" s="19" t="s">
        <v>73</v>
      </c>
      <c r="L1546" s="1">
        <v>40689</v>
      </c>
      <c r="M1546" s="19" t="s">
        <v>13113</v>
      </c>
      <c r="O1546" s="19" t="s">
        <v>12577</v>
      </c>
    </row>
    <row r="1547" spans="1:15">
      <c r="A1547" s="19">
        <v>61520</v>
      </c>
      <c r="B1547" s="19" t="s">
        <v>10651</v>
      </c>
      <c r="C1547" s="19" t="s">
        <v>15352</v>
      </c>
      <c r="D1547" s="19" t="str">
        <f t="shared" si="24"/>
        <v>61520C</v>
      </c>
      <c r="E1547" s="19" t="s">
        <v>12309</v>
      </c>
      <c r="F1547" s="19" t="s">
        <v>10767</v>
      </c>
      <c r="G1547" s="19" t="s">
        <v>612</v>
      </c>
      <c r="H1547" s="19" t="s">
        <v>12307</v>
      </c>
      <c r="I1547" s="1">
        <v>41486</v>
      </c>
      <c r="J1547" s="19">
        <v>20</v>
      </c>
      <c r="K1547" s="19" t="s">
        <v>73</v>
      </c>
      <c r="L1547" s="1">
        <v>40689</v>
      </c>
      <c r="M1547" s="19" t="s">
        <v>13113</v>
      </c>
      <c r="O1547" s="19" t="s">
        <v>12577</v>
      </c>
    </row>
    <row r="1548" spans="1:15">
      <c r="A1548" s="19">
        <v>61521</v>
      </c>
      <c r="B1548" s="19" t="s">
        <v>10651</v>
      </c>
      <c r="C1548" s="19" t="s">
        <v>15351</v>
      </c>
      <c r="D1548" s="19" t="str">
        <f t="shared" si="24"/>
        <v>61521C</v>
      </c>
      <c r="E1548" s="19" t="s">
        <v>12309</v>
      </c>
      <c r="F1548" s="19" t="s">
        <v>10947</v>
      </c>
      <c r="G1548" s="19" t="s">
        <v>612</v>
      </c>
      <c r="H1548" s="19" t="s">
        <v>12307</v>
      </c>
      <c r="I1548" s="1">
        <v>42825</v>
      </c>
      <c r="J1548" s="19">
        <v>330</v>
      </c>
      <c r="K1548" s="19" t="s">
        <v>73</v>
      </c>
      <c r="L1548" s="1">
        <v>40689</v>
      </c>
      <c r="M1548" s="19" t="s">
        <v>4394</v>
      </c>
      <c r="N1548" s="19" t="s">
        <v>15350</v>
      </c>
      <c r="O1548" s="19" t="s">
        <v>12318</v>
      </c>
    </row>
    <row r="1549" spans="1:15">
      <c r="A1549" s="19">
        <v>61522</v>
      </c>
      <c r="B1549" s="19" t="s">
        <v>10651</v>
      </c>
      <c r="C1549" s="19" t="s">
        <v>15349</v>
      </c>
      <c r="D1549" s="19" t="str">
        <f t="shared" si="24"/>
        <v>61522C</v>
      </c>
      <c r="E1549" s="19" t="s">
        <v>12309</v>
      </c>
      <c r="F1549" s="19" t="s">
        <v>10947</v>
      </c>
      <c r="G1549" s="19" t="s">
        <v>612</v>
      </c>
      <c r="H1549" s="19" t="s">
        <v>12307</v>
      </c>
      <c r="I1549" s="1">
        <v>42825</v>
      </c>
      <c r="J1549" s="19">
        <v>20</v>
      </c>
      <c r="K1549" s="19" t="s">
        <v>73</v>
      </c>
      <c r="L1549" s="1">
        <v>40689</v>
      </c>
      <c r="M1549" s="19" t="s">
        <v>4394</v>
      </c>
      <c r="N1549" s="19" t="s">
        <v>15348</v>
      </c>
      <c r="O1549" s="19" t="s">
        <v>12318</v>
      </c>
    </row>
    <row r="1550" spans="1:15">
      <c r="A1550" s="19">
        <v>61523</v>
      </c>
      <c r="B1550" s="19" t="s">
        <v>10651</v>
      </c>
      <c r="C1550" s="19" t="s">
        <v>15347</v>
      </c>
      <c r="D1550" s="19" t="str">
        <f t="shared" si="24"/>
        <v>61523C</v>
      </c>
      <c r="E1550" s="19" t="s">
        <v>12309</v>
      </c>
      <c r="F1550" s="19" t="s">
        <v>10767</v>
      </c>
      <c r="G1550" s="19" t="s">
        <v>612</v>
      </c>
      <c r="H1550" s="19" t="s">
        <v>12307</v>
      </c>
      <c r="I1550" s="1">
        <v>41639</v>
      </c>
      <c r="J1550" s="19">
        <v>6</v>
      </c>
      <c r="K1550" s="19" t="s">
        <v>73</v>
      </c>
      <c r="L1550" s="1">
        <v>40689</v>
      </c>
      <c r="M1550" s="19" t="s">
        <v>13113</v>
      </c>
      <c r="O1550" s="19" t="s">
        <v>12577</v>
      </c>
    </row>
    <row r="1551" spans="1:15">
      <c r="A1551" s="19">
        <v>61524</v>
      </c>
      <c r="B1551" s="19" t="s">
        <v>10651</v>
      </c>
      <c r="C1551" s="19" t="s">
        <v>15346</v>
      </c>
      <c r="D1551" s="19" t="str">
        <f t="shared" si="24"/>
        <v>61524C</v>
      </c>
      <c r="E1551" s="19" t="s">
        <v>12309</v>
      </c>
      <c r="F1551" s="19" t="s">
        <v>10767</v>
      </c>
      <c r="G1551" s="19" t="s">
        <v>612</v>
      </c>
      <c r="H1551" s="19" t="s">
        <v>12307</v>
      </c>
      <c r="I1551" s="1">
        <v>41639</v>
      </c>
      <c r="J1551" s="19">
        <v>2</v>
      </c>
      <c r="K1551" s="19" t="s">
        <v>73</v>
      </c>
      <c r="L1551" s="1">
        <v>40689</v>
      </c>
      <c r="M1551" s="19" t="s">
        <v>13113</v>
      </c>
      <c r="O1551" s="19" t="s">
        <v>12935</v>
      </c>
    </row>
    <row r="1552" spans="1:15">
      <c r="A1552" s="19">
        <v>61525</v>
      </c>
      <c r="B1552" s="19" t="s">
        <v>10651</v>
      </c>
      <c r="C1552" s="19" t="s">
        <v>15345</v>
      </c>
      <c r="D1552" s="19" t="str">
        <f t="shared" si="24"/>
        <v>61525C</v>
      </c>
      <c r="E1552" s="19" t="s">
        <v>12309</v>
      </c>
      <c r="F1552" s="19" t="s">
        <v>10767</v>
      </c>
      <c r="G1552" s="19" t="s">
        <v>612</v>
      </c>
      <c r="H1552" s="19" t="s">
        <v>12307</v>
      </c>
      <c r="I1552" s="1">
        <v>41639</v>
      </c>
      <c r="J1552" s="19">
        <v>2</v>
      </c>
      <c r="K1552" s="19" t="s">
        <v>73</v>
      </c>
      <c r="L1552" s="1">
        <v>40689</v>
      </c>
      <c r="M1552" s="19" t="s">
        <v>13113</v>
      </c>
      <c r="O1552" s="19" t="s">
        <v>12935</v>
      </c>
    </row>
    <row r="1553" spans="1:15">
      <c r="A1553" s="19">
        <v>61526</v>
      </c>
      <c r="B1553" s="19" t="s">
        <v>11748</v>
      </c>
      <c r="C1553" s="19" t="s">
        <v>4970</v>
      </c>
      <c r="D1553" s="19" t="str">
        <f t="shared" si="24"/>
        <v>61526A</v>
      </c>
      <c r="E1553" s="19" t="s">
        <v>12313</v>
      </c>
      <c r="F1553" s="19" t="s">
        <v>10767</v>
      </c>
      <c r="G1553" s="19" t="s">
        <v>612</v>
      </c>
      <c r="H1553" s="19" t="s">
        <v>12307</v>
      </c>
      <c r="I1553" s="1">
        <v>41796</v>
      </c>
      <c r="J1553" s="19">
        <v>1.5</v>
      </c>
      <c r="K1553" s="19" t="s">
        <v>73</v>
      </c>
      <c r="L1553" s="1">
        <v>40689</v>
      </c>
      <c r="M1553" s="19" t="s">
        <v>4394</v>
      </c>
      <c r="N1553" s="19" t="s">
        <v>4598</v>
      </c>
      <c r="O1553" s="19" t="s">
        <v>12318</v>
      </c>
    </row>
    <row r="1554" spans="1:15">
      <c r="A1554" s="19">
        <v>61527</v>
      </c>
      <c r="B1554" s="19" t="s">
        <v>11748</v>
      </c>
      <c r="C1554" s="19" t="s">
        <v>4971</v>
      </c>
      <c r="D1554" s="19" t="str">
        <f t="shared" si="24"/>
        <v>61527A</v>
      </c>
      <c r="E1554" s="19" t="s">
        <v>12313</v>
      </c>
      <c r="F1554" s="19" t="s">
        <v>10767</v>
      </c>
      <c r="G1554" s="19" t="s">
        <v>612</v>
      </c>
      <c r="H1554" s="19" t="s">
        <v>12307</v>
      </c>
      <c r="I1554" s="1">
        <v>41796</v>
      </c>
      <c r="J1554" s="19">
        <v>1.5</v>
      </c>
      <c r="K1554" s="19" t="s">
        <v>73</v>
      </c>
      <c r="L1554" s="1">
        <v>40689</v>
      </c>
      <c r="M1554" s="19" t="s">
        <v>4394</v>
      </c>
      <c r="N1554" s="19" t="s">
        <v>4598</v>
      </c>
      <c r="O1554" s="19" t="s">
        <v>12318</v>
      </c>
    </row>
    <row r="1555" spans="1:15">
      <c r="A1555" s="19">
        <v>61528</v>
      </c>
      <c r="B1555" s="19" t="s">
        <v>10651</v>
      </c>
      <c r="C1555" s="19" t="s">
        <v>15344</v>
      </c>
      <c r="D1555" s="19" t="str">
        <f t="shared" si="24"/>
        <v>61528C</v>
      </c>
      <c r="E1555" s="19" t="s">
        <v>12309</v>
      </c>
      <c r="F1555" s="19" t="s">
        <v>10981</v>
      </c>
      <c r="G1555" s="19" t="s">
        <v>612</v>
      </c>
      <c r="H1555" s="19" t="s">
        <v>12307</v>
      </c>
      <c r="I1555" s="1">
        <v>42004</v>
      </c>
      <c r="J1555" s="19">
        <v>60</v>
      </c>
      <c r="K1555" s="19" t="s">
        <v>73</v>
      </c>
      <c r="L1555" s="1">
        <v>40689</v>
      </c>
      <c r="M1555" s="19" t="s">
        <v>13113</v>
      </c>
      <c r="O1555" s="19" t="s">
        <v>12577</v>
      </c>
    </row>
    <row r="1556" spans="1:15">
      <c r="A1556" s="19">
        <v>61529</v>
      </c>
      <c r="B1556" s="19" t="s">
        <v>10651</v>
      </c>
      <c r="C1556" s="19" t="s">
        <v>15343</v>
      </c>
      <c r="D1556" s="19" t="str">
        <f t="shared" si="24"/>
        <v>61529C</v>
      </c>
      <c r="E1556" s="19" t="s">
        <v>12309</v>
      </c>
      <c r="F1556" s="19" t="s">
        <v>10767</v>
      </c>
      <c r="G1556" s="19" t="s">
        <v>612</v>
      </c>
      <c r="H1556" s="19" t="s">
        <v>12307</v>
      </c>
      <c r="I1556" s="1">
        <v>41639</v>
      </c>
      <c r="J1556" s="19">
        <v>2</v>
      </c>
      <c r="K1556" s="19" t="s">
        <v>73</v>
      </c>
      <c r="L1556" s="1">
        <v>40689</v>
      </c>
      <c r="M1556" s="19" t="s">
        <v>13113</v>
      </c>
      <c r="O1556" s="19" t="s">
        <v>12935</v>
      </c>
    </row>
    <row r="1557" spans="1:15">
      <c r="A1557" s="19">
        <v>61530</v>
      </c>
      <c r="B1557" s="19" t="s">
        <v>10651</v>
      </c>
      <c r="C1557" s="19" t="s">
        <v>15342</v>
      </c>
      <c r="D1557" s="19" t="str">
        <f t="shared" si="24"/>
        <v>61530C</v>
      </c>
      <c r="E1557" s="19" t="s">
        <v>12309</v>
      </c>
      <c r="F1557" s="19" t="s">
        <v>12914</v>
      </c>
      <c r="G1557" s="19" t="s">
        <v>612</v>
      </c>
      <c r="H1557" s="19" t="s">
        <v>12307</v>
      </c>
      <c r="I1557" s="1">
        <v>42004</v>
      </c>
      <c r="J1557" s="19">
        <v>40</v>
      </c>
      <c r="K1557" s="19" t="s">
        <v>73</v>
      </c>
      <c r="L1557" s="1">
        <v>40689</v>
      </c>
      <c r="M1557" s="19" t="s">
        <v>13113</v>
      </c>
      <c r="O1557" s="19" t="s">
        <v>12577</v>
      </c>
    </row>
    <row r="1558" spans="1:15">
      <c r="A1558" s="19">
        <v>61531</v>
      </c>
      <c r="B1558" s="19" t="s">
        <v>11748</v>
      </c>
      <c r="C1558" s="19" t="s">
        <v>4600</v>
      </c>
      <c r="D1558" s="19" t="str">
        <f t="shared" si="24"/>
        <v>61531A</v>
      </c>
      <c r="E1558" s="19" t="s">
        <v>12313</v>
      </c>
      <c r="F1558" s="19" t="s">
        <v>10788</v>
      </c>
      <c r="G1558" s="19" t="s">
        <v>612</v>
      </c>
      <c r="H1558" s="19" t="s">
        <v>12307</v>
      </c>
      <c r="I1558" s="1">
        <v>41957</v>
      </c>
      <c r="J1558" s="19">
        <v>1.5</v>
      </c>
      <c r="K1558" s="19" t="s">
        <v>73</v>
      </c>
      <c r="L1558" s="1">
        <v>40689</v>
      </c>
      <c r="M1558" s="19" t="s">
        <v>4394</v>
      </c>
      <c r="N1558" s="19" t="s">
        <v>4598</v>
      </c>
      <c r="O1558" s="19" t="s">
        <v>12318</v>
      </c>
    </row>
    <row r="1559" spans="1:15">
      <c r="A1559" s="19">
        <v>61532</v>
      </c>
      <c r="B1559" s="19" t="s">
        <v>10651</v>
      </c>
      <c r="C1559" s="19" t="s">
        <v>15341</v>
      </c>
      <c r="D1559" s="19" t="str">
        <f t="shared" si="24"/>
        <v>61532C</v>
      </c>
      <c r="E1559" s="19" t="s">
        <v>12309</v>
      </c>
      <c r="F1559" s="19" t="s">
        <v>14828</v>
      </c>
      <c r="G1559" s="19" t="s">
        <v>612</v>
      </c>
      <c r="H1559" s="19" t="s">
        <v>12307</v>
      </c>
      <c r="I1559" s="1">
        <v>42004</v>
      </c>
      <c r="J1559" s="19">
        <v>400</v>
      </c>
      <c r="K1559" s="19" t="s">
        <v>73</v>
      </c>
      <c r="L1559" s="1">
        <v>40689</v>
      </c>
      <c r="M1559" s="19" t="s">
        <v>13113</v>
      </c>
      <c r="O1559" s="19" t="s">
        <v>12577</v>
      </c>
    </row>
    <row r="1560" spans="1:15">
      <c r="A1560" s="19">
        <v>61533</v>
      </c>
      <c r="B1560" s="19" t="s">
        <v>10651</v>
      </c>
      <c r="C1560" s="19" t="s">
        <v>15340</v>
      </c>
      <c r="D1560" s="19" t="str">
        <f t="shared" si="24"/>
        <v>61533C</v>
      </c>
      <c r="E1560" s="19" t="s">
        <v>12309</v>
      </c>
      <c r="F1560" s="19" t="s">
        <v>10947</v>
      </c>
      <c r="G1560" s="19" t="s">
        <v>612</v>
      </c>
      <c r="H1560" s="19" t="s">
        <v>12307</v>
      </c>
      <c r="I1560" s="1">
        <v>41639</v>
      </c>
      <c r="J1560" s="19">
        <v>7</v>
      </c>
      <c r="K1560" s="19" t="s">
        <v>73</v>
      </c>
      <c r="L1560" s="1">
        <v>40689</v>
      </c>
      <c r="M1560" s="19" t="s">
        <v>13113</v>
      </c>
      <c r="O1560" s="19" t="s">
        <v>12577</v>
      </c>
    </row>
    <row r="1561" spans="1:15">
      <c r="A1561" s="19">
        <v>61534</v>
      </c>
      <c r="B1561" s="19" t="s">
        <v>10651</v>
      </c>
      <c r="C1561" s="19" t="s">
        <v>15339</v>
      </c>
      <c r="D1561" s="19" t="str">
        <f t="shared" si="24"/>
        <v>61534C</v>
      </c>
      <c r="E1561" s="19" t="s">
        <v>12309</v>
      </c>
      <c r="F1561" s="19" t="s">
        <v>10767</v>
      </c>
      <c r="G1561" s="19" t="s">
        <v>612</v>
      </c>
      <c r="H1561" s="19" t="s">
        <v>12307</v>
      </c>
      <c r="I1561" s="1">
        <v>41639</v>
      </c>
      <c r="J1561" s="19">
        <v>2</v>
      </c>
      <c r="K1561" s="19" t="s">
        <v>73</v>
      </c>
      <c r="L1561" s="1">
        <v>40689</v>
      </c>
      <c r="M1561" s="19" t="s">
        <v>13113</v>
      </c>
      <c r="O1561" s="19" t="s">
        <v>12577</v>
      </c>
    </row>
    <row r="1562" spans="1:15">
      <c r="A1562" s="19">
        <v>61535</v>
      </c>
      <c r="B1562" s="19" t="s">
        <v>10651</v>
      </c>
      <c r="C1562" s="19" t="s">
        <v>15338</v>
      </c>
      <c r="D1562" s="19" t="str">
        <f t="shared" si="24"/>
        <v>61535C</v>
      </c>
      <c r="E1562" s="19" t="s">
        <v>12309</v>
      </c>
      <c r="F1562" s="19" t="s">
        <v>10767</v>
      </c>
      <c r="G1562" s="19" t="s">
        <v>612</v>
      </c>
      <c r="H1562" s="19" t="s">
        <v>12307</v>
      </c>
      <c r="I1562" s="1">
        <v>41639</v>
      </c>
      <c r="J1562" s="19">
        <v>2</v>
      </c>
      <c r="K1562" s="19" t="s">
        <v>73</v>
      </c>
      <c r="L1562" s="1">
        <v>40689</v>
      </c>
      <c r="M1562" s="19" t="s">
        <v>13113</v>
      </c>
      <c r="O1562" s="19" t="s">
        <v>12577</v>
      </c>
    </row>
    <row r="1563" spans="1:15">
      <c r="A1563" s="19">
        <v>61536</v>
      </c>
      <c r="B1563" s="19" t="s">
        <v>10651</v>
      </c>
      <c r="C1563" s="19" t="s">
        <v>15337</v>
      </c>
      <c r="D1563" s="19" t="str">
        <f t="shared" si="24"/>
        <v>61536C</v>
      </c>
      <c r="E1563" s="19" t="s">
        <v>12309</v>
      </c>
      <c r="F1563" s="19" t="s">
        <v>14841</v>
      </c>
      <c r="G1563" s="19" t="s">
        <v>612</v>
      </c>
      <c r="H1563" s="19" t="s">
        <v>12307</v>
      </c>
      <c r="I1563" s="1">
        <v>42004</v>
      </c>
      <c r="J1563" s="19">
        <v>75</v>
      </c>
      <c r="K1563" s="19" t="s">
        <v>73</v>
      </c>
      <c r="L1563" s="1">
        <v>40689</v>
      </c>
      <c r="M1563" s="19" t="s">
        <v>13113</v>
      </c>
      <c r="O1563" s="19" t="s">
        <v>12577</v>
      </c>
    </row>
    <row r="1564" spans="1:15">
      <c r="A1564" s="19">
        <v>61537</v>
      </c>
      <c r="B1564" s="19" t="s">
        <v>10651</v>
      </c>
      <c r="C1564" s="19" t="s">
        <v>15336</v>
      </c>
      <c r="D1564" s="19" t="str">
        <f t="shared" si="24"/>
        <v>61537C</v>
      </c>
      <c r="E1564" s="19" t="s">
        <v>12309</v>
      </c>
      <c r="F1564" s="19" t="s">
        <v>10767</v>
      </c>
      <c r="G1564" s="19" t="s">
        <v>612</v>
      </c>
      <c r="H1564" s="19" t="s">
        <v>12307</v>
      </c>
      <c r="I1564" s="1">
        <v>42369</v>
      </c>
      <c r="J1564" s="19">
        <v>20</v>
      </c>
      <c r="K1564" s="19" t="s">
        <v>73</v>
      </c>
      <c r="L1564" s="1">
        <v>40689</v>
      </c>
      <c r="M1564" s="19" t="s">
        <v>13113</v>
      </c>
      <c r="N1564" s="19" t="s">
        <v>15335</v>
      </c>
      <c r="O1564" s="19" t="s">
        <v>12577</v>
      </c>
    </row>
    <row r="1565" spans="1:15">
      <c r="A1565" s="19">
        <v>61538</v>
      </c>
      <c r="B1565" s="19" t="s">
        <v>11748</v>
      </c>
      <c r="C1565" s="19" t="s">
        <v>4835</v>
      </c>
      <c r="D1565" s="19" t="str">
        <f t="shared" si="24"/>
        <v>61538A</v>
      </c>
      <c r="E1565" s="19" t="s">
        <v>12313</v>
      </c>
      <c r="F1565" s="19" t="s">
        <v>10767</v>
      </c>
      <c r="G1565" s="19" t="s">
        <v>612</v>
      </c>
      <c r="H1565" s="19" t="s">
        <v>12307</v>
      </c>
      <c r="I1565" s="1">
        <v>42726</v>
      </c>
      <c r="J1565" s="19">
        <v>20</v>
      </c>
      <c r="K1565" s="19" t="s">
        <v>73</v>
      </c>
      <c r="L1565" s="1">
        <v>40689</v>
      </c>
      <c r="M1565" s="19" t="s">
        <v>4394</v>
      </c>
      <c r="N1565" s="19" t="s">
        <v>15334</v>
      </c>
      <c r="O1565" s="19" t="s">
        <v>12318</v>
      </c>
    </row>
    <row r="1566" spans="1:15">
      <c r="A1566" s="19">
        <v>61539</v>
      </c>
      <c r="B1566" s="19" t="s">
        <v>10651</v>
      </c>
      <c r="C1566" s="19" t="s">
        <v>15333</v>
      </c>
      <c r="D1566" s="19" t="str">
        <f t="shared" si="24"/>
        <v>61539C</v>
      </c>
      <c r="E1566" s="19" t="s">
        <v>12309</v>
      </c>
      <c r="F1566" s="19" t="s">
        <v>10947</v>
      </c>
      <c r="G1566" s="19" t="s">
        <v>612</v>
      </c>
      <c r="H1566" s="19" t="s">
        <v>12307</v>
      </c>
      <c r="I1566" s="1">
        <v>42004</v>
      </c>
      <c r="J1566" s="19">
        <v>90</v>
      </c>
      <c r="K1566" s="19" t="s">
        <v>73</v>
      </c>
      <c r="L1566" s="1">
        <v>40689</v>
      </c>
      <c r="M1566" s="19" t="s">
        <v>13113</v>
      </c>
      <c r="O1566" s="19" t="s">
        <v>12577</v>
      </c>
    </row>
    <row r="1567" spans="1:15">
      <c r="A1567" s="19">
        <v>61540</v>
      </c>
      <c r="B1567" s="19" t="s">
        <v>10651</v>
      </c>
      <c r="C1567" s="19" t="s">
        <v>5034</v>
      </c>
      <c r="D1567" s="19" t="str">
        <f t="shared" si="24"/>
        <v>61540C</v>
      </c>
      <c r="E1567" s="19" t="s">
        <v>12309</v>
      </c>
      <c r="F1567" s="19" t="s">
        <v>10767</v>
      </c>
      <c r="G1567" s="19" t="s">
        <v>612</v>
      </c>
      <c r="H1567" s="19" t="s">
        <v>12307</v>
      </c>
      <c r="I1567" s="1">
        <v>42094</v>
      </c>
      <c r="J1567" s="19">
        <v>20</v>
      </c>
      <c r="K1567" s="19" t="s">
        <v>73</v>
      </c>
      <c r="L1567" s="1">
        <v>40689</v>
      </c>
      <c r="M1567" s="19" t="s">
        <v>13113</v>
      </c>
      <c r="N1567" s="19" t="s">
        <v>1531</v>
      </c>
      <c r="O1567" s="19" t="s">
        <v>12577</v>
      </c>
    </row>
    <row r="1568" spans="1:15">
      <c r="A1568" s="19">
        <v>61541</v>
      </c>
      <c r="B1568" s="19" t="s">
        <v>10651</v>
      </c>
      <c r="C1568" s="19" t="s">
        <v>15332</v>
      </c>
      <c r="D1568" s="19" t="str">
        <f t="shared" si="24"/>
        <v>61541C</v>
      </c>
      <c r="E1568" s="19" t="s">
        <v>12309</v>
      </c>
      <c r="F1568" s="19" t="s">
        <v>10969</v>
      </c>
      <c r="G1568" s="19" t="s">
        <v>612</v>
      </c>
      <c r="H1568" s="19" t="s">
        <v>12307</v>
      </c>
      <c r="I1568" s="1">
        <v>42004</v>
      </c>
      <c r="J1568" s="19">
        <v>330</v>
      </c>
      <c r="K1568" s="19" t="s">
        <v>73</v>
      </c>
      <c r="L1568" s="1">
        <v>40689</v>
      </c>
      <c r="M1568" s="19" t="s">
        <v>13113</v>
      </c>
      <c r="O1568" s="19" t="s">
        <v>12577</v>
      </c>
    </row>
    <row r="1569" spans="1:15">
      <c r="A1569" s="19">
        <v>61542</v>
      </c>
      <c r="B1569" s="19" t="s">
        <v>10651</v>
      </c>
      <c r="C1569" s="19" t="s">
        <v>15331</v>
      </c>
      <c r="D1569" s="19" t="str">
        <f t="shared" si="24"/>
        <v>61542C</v>
      </c>
      <c r="E1569" s="19" t="s">
        <v>12309</v>
      </c>
      <c r="F1569" s="19" t="s">
        <v>10767</v>
      </c>
      <c r="G1569" s="19" t="s">
        <v>612</v>
      </c>
      <c r="H1569" s="19" t="s">
        <v>12307</v>
      </c>
      <c r="I1569" s="1">
        <v>42460</v>
      </c>
      <c r="J1569" s="19">
        <v>330</v>
      </c>
      <c r="K1569" s="19" t="s">
        <v>73</v>
      </c>
      <c r="L1569" s="1">
        <v>40689</v>
      </c>
      <c r="M1569" s="19" t="s">
        <v>13113</v>
      </c>
      <c r="N1569" s="19" t="s">
        <v>15330</v>
      </c>
      <c r="O1569" s="19" t="s">
        <v>12577</v>
      </c>
    </row>
    <row r="1570" spans="1:15">
      <c r="A1570" s="19">
        <v>61543</v>
      </c>
      <c r="B1570" s="19" t="s">
        <v>10651</v>
      </c>
      <c r="C1570" s="19" t="s">
        <v>15329</v>
      </c>
      <c r="D1570" s="19" t="str">
        <f t="shared" si="24"/>
        <v>61543C</v>
      </c>
      <c r="E1570" s="19" t="s">
        <v>12309</v>
      </c>
      <c r="F1570" s="19" t="s">
        <v>10944</v>
      </c>
      <c r="G1570" s="19" t="s">
        <v>612</v>
      </c>
      <c r="H1570" s="19" t="s">
        <v>12307</v>
      </c>
      <c r="I1570" s="1">
        <v>42735</v>
      </c>
      <c r="J1570" s="19">
        <v>221</v>
      </c>
      <c r="K1570" s="19" t="s">
        <v>73</v>
      </c>
      <c r="L1570" s="1">
        <v>40689</v>
      </c>
      <c r="M1570" s="19" t="s">
        <v>4394</v>
      </c>
      <c r="N1570" s="19" t="s">
        <v>15328</v>
      </c>
      <c r="O1570" s="19" t="s">
        <v>12318</v>
      </c>
    </row>
    <row r="1571" spans="1:15">
      <c r="A1571" s="19">
        <v>61544</v>
      </c>
      <c r="B1571" s="19" t="s">
        <v>10651</v>
      </c>
      <c r="C1571" s="19" t="s">
        <v>15327</v>
      </c>
      <c r="D1571" s="19" t="str">
        <f t="shared" si="24"/>
        <v>61544C</v>
      </c>
      <c r="E1571" s="19" t="s">
        <v>12309</v>
      </c>
      <c r="F1571" s="19" t="s">
        <v>10767</v>
      </c>
      <c r="G1571" s="19" t="s">
        <v>612</v>
      </c>
      <c r="H1571" s="19" t="s">
        <v>12307</v>
      </c>
      <c r="I1571" s="1">
        <v>42004</v>
      </c>
      <c r="J1571" s="19">
        <v>40</v>
      </c>
      <c r="K1571" s="19" t="s">
        <v>73</v>
      </c>
      <c r="L1571" s="1">
        <v>40689</v>
      </c>
      <c r="M1571" s="19" t="s">
        <v>13113</v>
      </c>
      <c r="O1571" s="19" t="s">
        <v>12577</v>
      </c>
    </row>
    <row r="1572" spans="1:15">
      <c r="A1572" s="19">
        <v>61545</v>
      </c>
      <c r="B1572" s="19" t="s">
        <v>11748</v>
      </c>
      <c r="C1572" s="19" t="s">
        <v>15326</v>
      </c>
      <c r="D1572" s="19" t="str">
        <f t="shared" si="24"/>
        <v>61545A</v>
      </c>
      <c r="E1572" s="19" t="s">
        <v>12313</v>
      </c>
      <c r="F1572" s="19" t="s">
        <v>10997</v>
      </c>
      <c r="G1572" s="19" t="s">
        <v>612</v>
      </c>
      <c r="H1572" s="19" t="s">
        <v>12307</v>
      </c>
      <c r="I1572" s="1">
        <v>41105</v>
      </c>
      <c r="J1572" s="19">
        <v>23</v>
      </c>
      <c r="K1572" s="19" t="s">
        <v>73</v>
      </c>
      <c r="L1572" s="1">
        <v>40694</v>
      </c>
      <c r="M1572" s="19" t="s">
        <v>13113</v>
      </c>
      <c r="N1572" s="19" t="s">
        <v>15325</v>
      </c>
      <c r="O1572" s="19" t="s">
        <v>12318</v>
      </c>
    </row>
    <row r="1573" spans="1:15">
      <c r="A1573" s="19">
        <v>61546</v>
      </c>
      <c r="B1573" s="19" t="s">
        <v>10651</v>
      </c>
      <c r="C1573" s="19" t="s">
        <v>15324</v>
      </c>
      <c r="D1573" s="19" t="str">
        <f t="shared" si="24"/>
        <v>61546C</v>
      </c>
      <c r="E1573" s="19" t="s">
        <v>12309</v>
      </c>
      <c r="F1573" s="19" t="s">
        <v>10784</v>
      </c>
      <c r="G1573" s="19" t="s">
        <v>612</v>
      </c>
      <c r="H1573" s="19" t="s">
        <v>12307</v>
      </c>
      <c r="I1573" s="1">
        <v>42369</v>
      </c>
      <c r="J1573" s="19">
        <v>60</v>
      </c>
      <c r="K1573" s="19" t="s">
        <v>73</v>
      </c>
      <c r="L1573" s="1">
        <v>40695</v>
      </c>
      <c r="M1573" s="19" t="s">
        <v>13113</v>
      </c>
      <c r="O1573" s="19" t="s">
        <v>12577</v>
      </c>
    </row>
    <row r="1574" spans="1:15">
      <c r="A1574" s="19">
        <v>61547</v>
      </c>
      <c r="B1574" s="19" t="s">
        <v>10651</v>
      </c>
      <c r="C1574" s="19" t="s">
        <v>15323</v>
      </c>
      <c r="D1574" s="19" t="str">
        <f t="shared" si="24"/>
        <v>61547C</v>
      </c>
      <c r="E1574" s="19" t="s">
        <v>12309</v>
      </c>
      <c r="F1574" s="19" t="s">
        <v>10969</v>
      </c>
      <c r="G1574" s="19" t="s">
        <v>612</v>
      </c>
      <c r="H1574" s="19" t="s">
        <v>12307</v>
      </c>
      <c r="I1574" s="1">
        <v>42369</v>
      </c>
      <c r="J1574" s="19">
        <v>65</v>
      </c>
      <c r="K1574" s="19" t="s">
        <v>73</v>
      </c>
      <c r="L1574" s="1">
        <v>40695</v>
      </c>
      <c r="M1574" s="19" t="s">
        <v>13113</v>
      </c>
      <c r="O1574" s="19" t="s">
        <v>12577</v>
      </c>
    </row>
    <row r="1575" spans="1:15">
      <c r="A1575" s="19">
        <v>61548</v>
      </c>
      <c r="B1575" s="19" t="s">
        <v>10651</v>
      </c>
      <c r="C1575" s="19" t="s">
        <v>15322</v>
      </c>
      <c r="D1575" s="19" t="str">
        <f t="shared" si="24"/>
        <v>61548C</v>
      </c>
      <c r="E1575" s="19" t="s">
        <v>12309</v>
      </c>
      <c r="F1575" s="19" t="s">
        <v>15319</v>
      </c>
      <c r="G1575" s="19" t="s">
        <v>612</v>
      </c>
      <c r="H1575" s="19" t="s">
        <v>12307</v>
      </c>
      <c r="I1575" s="1">
        <v>41333</v>
      </c>
      <c r="J1575" s="19">
        <v>20</v>
      </c>
      <c r="K1575" s="19" t="s">
        <v>73</v>
      </c>
      <c r="L1575" s="1">
        <v>40697</v>
      </c>
      <c r="M1575" s="19" t="s">
        <v>13113</v>
      </c>
      <c r="N1575" s="19" t="s">
        <v>15318</v>
      </c>
      <c r="O1575" s="19" t="s">
        <v>12935</v>
      </c>
    </row>
    <row r="1576" spans="1:15">
      <c r="A1576" s="19">
        <v>61549</v>
      </c>
      <c r="B1576" s="19" t="s">
        <v>10651</v>
      </c>
      <c r="C1576" s="19" t="s">
        <v>15321</v>
      </c>
      <c r="D1576" s="19" t="str">
        <f t="shared" si="24"/>
        <v>61549C</v>
      </c>
      <c r="E1576" s="19" t="s">
        <v>12309</v>
      </c>
      <c r="F1576" s="19" t="s">
        <v>15319</v>
      </c>
      <c r="G1576" s="19" t="s">
        <v>612</v>
      </c>
      <c r="H1576" s="19" t="s">
        <v>12307</v>
      </c>
      <c r="I1576" s="1">
        <v>41333</v>
      </c>
      <c r="J1576" s="19">
        <v>20</v>
      </c>
      <c r="K1576" s="19" t="s">
        <v>73</v>
      </c>
      <c r="L1576" s="1">
        <v>40697</v>
      </c>
      <c r="M1576" s="19" t="s">
        <v>13113</v>
      </c>
      <c r="N1576" s="19" t="s">
        <v>15318</v>
      </c>
      <c r="O1576" s="19" t="s">
        <v>12935</v>
      </c>
    </row>
    <row r="1577" spans="1:15">
      <c r="A1577" s="19">
        <v>61550</v>
      </c>
      <c r="B1577" s="19" t="s">
        <v>10651</v>
      </c>
      <c r="C1577" s="19" t="s">
        <v>15320</v>
      </c>
      <c r="D1577" s="19" t="str">
        <f t="shared" si="24"/>
        <v>61550C</v>
      </c>
      <c r="E1577" s="19" t="s">
        <v>12309</v>
      </c>
      <c r="F1577" s="19" t="s">
        <v>15319</v>
      </c>
      <c r="G1577" s="19" t="s">
        <v>612</v>
      </c>
      <c r="H1577" s="19" t="s">
        <v>12307</v>
      </c>
      <c r="I1577" s="1">
        <v>41333</v>
      </c>
      <c r="J1577" s="19">
        <v>20</v>
      </c>
      <c r="K1577" s="19" t="s">
        <v>73</v>
      </c>
      <c r="L1577" s="1">
        <v>40697</v>
      </c>
      <c r="M1577" s="19" t="s">
        <v>13113</v>
      </c>
      <c r="N1577" s="19" t="s">
        <v>15318</v>
      </c>
      <c r="O1577" s="19" t="s">
        <v>12935</v>
      </c>
    </row>
    <row r="1578" spans="1:15">
      <c r="A1578" s="19">
        <v>61551</v>
      </c>
      <c r="B1578" s="19" t="s">
        <v>10651</v>
      </c>
      <c r="C1578" s="19" t="s">
        <v>15317</v>
      </c>
      <c r="D1578" s="19" t="str">
        <f t="shared" si="24"/>
        <v>61551C</v>
      </c>
      <c r="E1578" s="19" t="s">
        <v>12309</v>
      </c>
      <c r="F1578" s="19" t="s">
        <v>14817</v>
      </c>
      <c r="G1578" s="19" t="s">
        <v>612</v>
      </c>
      <c r="H1578" s="19" t="s">
        <v>12307</v>
      </c>
      <c r="I1578" s="1">
        <v>41333</v>
      </c>
      <c r="J1578" s="19">
        <v>10</v>
      </c>
      <c r="K1578" s="19" t="s">
        <v>73</v>
      </c>
      <c r="L1578" s="1">
        <v>40697</v>
      </c>
      <c r="M1578" s="19" t="s">
        <v>13113</v>
      </c>
      <c r="N1578" s="19" t="s">
        <v>15312</v>
      </c>
      <c r="O1578" s="19" t="s">
        <v>12935</v>
      </c>
    </row>
    <row r="1579" spans="1:15">
      <c r="A1579" s="19">
        <v>61552</v>
      </c>
      <c r="B1579" s="19" t="s">
        <v>10651</v>
      </c>
      <c r="C1579" s="19" t="s">
        <v>15316</v>
      </c>
      <c r="D1579" s="19" t="str">
        <f t="shared" si="24"/>
        <v>61552C</v>
      </c>
      <c r="E1579" s="19" t="s">
        <v>12309</v>
      </c>
      <c r="F1579" s="19" t="s">
        <v>14817</v>
      </c>
      <c r="G1579" s="19" t="s">
        <v>612</v>
      </c>
      <c r="H1579" s="19" t="s">
        <v>12307</v>
      </c>
      <c r="I1579" s="1">
        <v>41333</v>
      </c>
      <c r="J1579" s="19">
        <v>20</v>
      </c>
      <c r="K1579" s="19" t="s">
        <v>73</v>
      </c>
      <c r="L1579" s="1">
        <v>40697</v>
      </c>
      <c r="M1579" s="19" t="s">
        <v>13113</v>
      </c>
      <c r="N1579" s="19" t="s">
        <v>15312</v>
      </c>
      <c r="O1579" s="19" t="s">
        <v>12935</v>
      </c>
    </row>
    <row r="1580" spans="1:15">
      <c r="A1580" s="19">
        <v>61553</v>
      </c>
      <c r="B1580" s="19" t="s">
        <v>10651</v>
      </c>
      <c r="C1580" s="19" t="s">
        <v>15315</v>
      </c>
      <c r="D1580" s="19" t="str">
        <f t="shared" si="24"/>
        <v>61553C</v>
      </c>
      <c r="E1580" s="19" t="s">
        <v>12309</v>
      </c>
      <c r="F1580" s="19" t="s">
        <v>14817</v>
      </c>
      <c r="G1580" s="19" t="s">
        <v>612</v>
      </c>
      <c r="H1580" s="19" t="s">
        <v>12307</v>
      </c>
      <c r="I1580" s="1">
        <v>41333</v>
      </c>
      <c r="J1580" s="19">
        <v>20</v>
      </c>
      <c r="K1580" s="19" t="s">
        <v>73</v>
      </c>
      <c r="L1580" s="1">
        <v>40697</v>
      </c>
      <c r="M1580" s="19" t="s">
        <v>13113</v>
      </c>
      <c r="N1580" s="19" t="s">
        <v>15312</v>
      </c>
      <c r="O1580" s="19" t="s">
        <v>12935</v>
      </c>
    </row>
    <row r="1581" spans="1:15">
      <c r="A1581" s="19">
        <v>61554</v>
      </c>
      <c r="B1581" s="19" t="s">
        <v>10651</v>
      </c>
      <c r="C1581" s="19" t="s">
        <v>15314</v>
      </c>
      <c r="D1581" s="19" t="str">
        <f t="shared" si="24"/>
        <v>61554C</v>
      </c>
      <c r="E1581" s="19" t="s">
        <v>12309</v>
      </c>
      <c r="F1581" s="19" t="s">
        <v>15313</v>
      </c>
      <c r="G1581" s="19" t="s">
        <v>612</v>
      </c>
      <c r="H1581" s="19" t="s">
        <v>12307</v>
      </c>
      <c r="I1581" s="1">
        <v>41333</v>
      </c>
      <c r="J1581" s="19">
        <v>20</v>
      </c>
      <c r="K1581" s="19" t="s">
        <v>73</v>
      </c>
      <c r="L1581" s="1">
        <v>40697</v>
      </c>
      <c r="M1581" s="19" t="s">
        <v>13113</v>
      </c>
      <c r="N1581" s="19" t="s">
        <v>15312</v>
      </c>
      <c r="O1581" s="19" t="s">
        <v>12935</v>
      </c>
    </row>
    <row r="1582" spans="1:15">
      <c r="A1582" s="19">
        <v>61555</v>
      </c>
      <c r="B1582" s="19" t="s">
        <v>11748</v>
      </c>
      <c r="C1582" s="19" t="s">
        <v>15311</v>
      </c>
      <c r="D1582" s="19" t="str">
        <f t="shared" si="24"/>
        <v>61555A</v>
      </c>
      <c r="E1582" s="19" t="s">
        <v>12313</v>
      </c>
      <c r="F1582" s="19" t="s">
        <v>10954</v>
      </c>
      <c r="G1582" s="19" t="s">
        <v>612</v>
      </c>
      <c r="H1582" s="19" t="s">
        <v>12307</v>
      </c>
      <c r="I1582" s="1">
        <v>41137</v>
      </c>
      <c r="J1582" s="19">
        <v>140</v>
      </c>
      <c r="K1582" s="19" t="s">
        <v>4</v>
      </c>
      <c r="L1582" s="1">
        <v>40760</v>
      </c>
      <c r="M1582" s="19" t="s">
        <v>15220</v>
      </c>
      <c r="N1582" s="19" t="s">
        <v>15310</v>
      </c>
      <c r="O1582" s="19" t="s">
        <v>12318</v>
      </c>
    </row>
    <row r="1583" spans="1:15">
      <c r="A1583" s="19">
        <v>61556</v>
      </c>
      <c r="B1583" s="19" t="s">
        <v>10651</v>
      </c>
      <c r="C1583" s="19" t="s">
        <v>15309</v>
      </c>
      <c r="D1583" s="19" t="str">
        <f t="shared" si="24"/>
        <v>61556C</v>
      </c>
      <c r="E1583" s="19" t="s">
        <v>12309</v>
      </c>
      <c r="F1583" s="19" t="s">
        <v>11271</v>
      </c>
      <c r="G1583" s="19" t="s">
        <v>612</v>
      </c>
      <c r="H1583" s="19" t="s">
        <v>12307</v>
      </c>
      <c r="I1583" s="1">
        <v>42370</v>
      </c>
      <c r="J1583" s="19">
        <v>50</v>
      </c>
      <c r="K1583" s="19" t="s">
        <v>73</v>
      </c>
      <c r="L1583" s="1">
        <v>40700</v>
      </c>
      <c r="M1583" s="19" t="s">
        <v>13113</v>
      </c>
      <c r="N1583" s="19" t="s">
        <v>15068</v>
      </c>
      <c r="O1583" s="19" t="s">
        <v>12577</v>
      </c>
    </row>
    <row r="1584" spans="1:15">
      <c r="A1584" s="19">
        <v>61557</v>
      </c>
      <c r="B1584" s="19" t="s">
        <v>10651</v>
      </c>
      <c r="C1584" s="19" t="s">
        <v>15308</v>
      </c>
      <c r="D1584" s="19" t="str">
        <f t="shared" si="24"/>
        <v>61557C</v>
      </c>
      <c r="E1584" s="19" t="s">
        <v>12309</v>
      </c>
      <c r="F1584" s="19" t="s">
        <v>10788</v>
      </c>
      <c r="G1584" s="19" t="s">
        <v>612</v>
      </c>
      <c r="H1584" s="19" t="s">
        <v>12307</v>
      </c>
      <c r="I1584" s="1">
        <v>42370</v>
      </c>
      <c r="J1584" s="19">
        <v>50</v>
      </c>
      <c r="K1584" s="19" t="s">
        <v>73</v>
      </c>
      <c r="L1584" s="1">
        <v>40700</v>
      </c>
      <c r="M1584" s="19" t="s">
        <v>13113</v>
      </c>
      <c r="N1584" s="19" t="s">
        <v>15068</v>
      </c>
      <c r="O1584" s="19" t="s">
        <v>12577</v>
      </c>
    </row>
    <row r="1585" spans="1:15">
      <c r="A1585" s="19">
        <v>61558</v>
      </c>
      <c r="B1585" s="19" t="s">
        <v>11748</v>
      </c>
      <c r="C1585" s="19" t="s">
        <v>15307</v>
      </c>
      <c r="D1585" s="19" t="str">
        <f t="shared" si="24"/>
        <v>61558A</v>
      </c>
      <c r="E1585" s="19" t="s">
        <v>12313</v>
      </c>
      <c r="F1585" s="19" t="s">
        <v>10941</v>
      </c>
      <c r="G1585" s="19" t="s">
        <v>612</v>
      </c>
      <c r="H1585" s="19" t="s">
        <v>12307</v>
      </c>
      <c r="I1585" s="1">
        <v>42108</v>
      </c>
      <c r="J1585" s="19">
        <v>20</v>
      </c>
      <c r="K1585" s="19" t="s">
        <v>73</v>
      </c>
      <c r="L1585" s="1">
        <v>40700</v>
      </c>
      <c r="M1585" s="19" t="s">
        <v>13227</v>
      </c>
      <c r="N1585" s="19" t="s">
        <v>15306</v>
      </c>
      <c r="O1585" s="19" t="s">
        <v>12318</v>
      </c>
    </row>
    <row r="1586" spans="1:15">
      <c r="A1586" s="19">
        <v>61559</v>
      </c>
      <c r="B1586" s="19" t="s">
        <v>11748</v>
      </c>
      <c r="C1586" s="19" t="s">
        <v>15305</v>
      </c>
      <c r="D1586" s="19" t="str">
        <f t="shared" si="24"/>
        <v>61559A</v>
      </c>
      <c r="E1586" s="19" t="s">
        <v>12313</v>
      </c>
      <c r="F1586" s="19" t="s">
        <v>15304</v>
      </c>
      <c r="G1586" s="19" t="s">
        <v>1367</v>
      </c>
      <c r="H1586" s="19" t="s">
        <v>12307</v>
      </c>
      <c r="I1586" s="1">
        <v>37974</v>
      </c>
      <c r="J1586" s="19">
        <v>144</v>
      </c>
      <c r="K1586" s="19" t="s">
        <v>4</v>
      </c>
      <c r="L1586" s="1">
        <v>41092</v>
      </c>
      <c r="M1586" s="19" t="s">
        <v>12586</v>
      </c>
      <c r="N1586" s="19" t="s">
        <v>15303</v>
      </c>
      <c r="O1586" s="19" t="s">
        <v>12318</v>
      </c>
    </row>
    <row r="1587" spans="1:15">
      <c r="A1587" s="19">
        <v>61560</v>
      </c>
      <c r="B1587" s="19" t="s">
        <v>10651</v>
      </c>
      <c r="C1587" s="19" t="s">
        <v>15302</v>
      </c>
      <c r="D1587" s="19" t="str">
        <f t="shared" si="24"/>
        <v>61560C</v>
      </c>
      <c r="E1587" s="19" t="s">
        <v>12309</v>
      </c>
      <c r="F1587" s="19" t="s">
        <v>11051</v>
      </c>
      <c r="G1587" s="19" t="s">
        <v>612</v>
      </c>
      <c r="H1587" s="19" t="s">
        <v>12307</v>
      </c>
      <c r="I1587" s="1">
        <v>41091</v>
      </c>
      <c r="J1587" s="19">
        <v>1</v>
      </c>
      <c r="K1587" s="19" t="s">
        <v>0</v>
      </c>
      <c r="L1587" s="1">
        <v>40701</v>
      </c>
      <c r="M1587" s="19" t="s">
        <v>13113</v>
      </c>
      <c r="N1587" s="19" t="s">
        <v>15302</v>
      </c>
      <c r="O1587" s="19" t="s">
        <v>12935</v>
      </c>
    </row>
    <row r="1588" spans="1:15">
      <c r="A1588" s="19">
        <v>61561</v>
      </c>
      <c r="B1588" s="19" t="s">
        <v>10651</v>
      </c>
      <c r="C1588" s="19" t="s">
        <v>15301</v>
      </c>
      <c r="D1588" s="19" t="str">
        <f t="shared" si="24"/>
        <v>61561C</v>
      </c>
      <c r="E1588" s="19" t="s">
        <v>12309</v>
      </c>
      <c r="F1588" s="19" t="s">
        <v>15300</v>
      </c>
      <c r="G1588" s="19" t="s">
        <v>1382</v>
      </c>
      <c r="H1588" s="19" t="s">
        <v>12307</v>
      </c>
      <c r="I1588" s="1">
        <v>41274</v>
      </c>
      <c r="J1588" s="19">
        <v>24.3</v>
      </c>
      <c r="K1588" s="19" t="s">
        <v>0</v>
      </c>
      <c r="L1588" s="1">
        <v>40702</v>
      </c>
      <c r="M1588" s="19" t="s">
        <v>13113</v>
      </c>
      <c r="N1588" s="19" t="s">
        <v>15299</v>
      </c>
      <c r="O1588" s="19" t="s">
        <v>12577</v>
      </c>
    </row>
    <row r="1589" spans="1:15">
      <c r="A1589" s="19">
        <v>61562</v>
      </c>
      <c r="B1589" s="19" t="s">
        <v>10651</v>
      </c>
      <c r="C1589" s="19" t="s">
        <v>15298</v>
      </c>
      <c r="D1589" s="19" t="str">
        <f t="shared" si="24"/>
        <v>61562C</v>
      </c>
      <c r="E1589" s="19" t="s">
        <v>12309</v>
      </c>
      <c r="F1589" s="19" t="s">
        <v>10686</v>
      </c>
      <c r="G1589" s="19" t="s">
        <v>612</v>
      </c>
      <c r="H1589" s="19" t="s">
        <v>12307</v>
      </c>
      <c r="I1589" s="1">
        <v>41214</v>
      </c>
      <c r="J1589" s="19">
        <v>35.299999999999997</v>
      </c>
      <c r="K1589" s="19" t="s">
        <v>73</v>
      </c>
      <c r="L1589" s="1">
        <v>40704</v>
      </c>
      <c r="M1589" s="19" t="s">
        <v>13113</v>
      </c>
      <c r="N1589" s="19" t="s">
        <v>15297</v>
      </c>
      <c r="O1589" s="19" t="s">
        <v>12935</v>
      </c>
    </row>
    <row r="1590" spans="1:15">
      <c r="A1590" s="19">
        <v>61563</v>
      </c>
      <c r="B1590" s="19" t="s">
        <v>10651</v>
      </c>
      <c r="C1590" s="19" t="s">
        <v>15296</v>
      </c>
      <c r="D1590" s="19" t="str">
        <f t="shared" si="24"/>
        <v>61563C</v>
      </c>
      <c r="E1590" s="19" t="s">
        <v>12309</v>
      </c>
      <c r="F1590" s="19" t="s">
        <v>15295</v>
      </c>
      <c r="G1590" s="19" t="s">
        <v>612</v>
      </c>
      <c r="H1590" s="19" t="s">
        <v>12307</v>
      </c>
      <c r="I1590" s="1">
        <v>41609</v>
      </c>
      <c r="J1590" s="19">
        <v>5</v>
      </c>
      <c r="K1590" s="19" t="s">
        <v>73</v>
      </c>
      <c r="L1590" s="1">
        <v>40704</v>
      </c>
      <c r="M1590" s="19" t="s">
        <v>13113</v>
      </c>
      <c r="N1590" s="19" t="s">
        <v>15294</v>
      </c>
      <c r="O1590" s="19" t="s">
        <v>12577</v>
      </c>
    </row>
    <row r="1591" spans="1:15">
      <c r="A1591" s="19">
        <v>61564</v>
      </c>
      <c r="B1591" s="19" t="s">
        <v>10651</v>
      </c>
      <c r="C1591" s="19" t="s">
        <v>15293</v>
      </c>
      <c r="D1591" s="19" t="str">
        <f t="shared" si="24"/>
        <v>61564C</v>
      </c>
      <c r="E1591" s="19" t="s">
        <v>12309</v>
      </c>
      <c r="F1591" s="19" t="s">
        <v>10747</v>
      </c>
      <c r="G1591" s="19" t="s">
        <v>612</v>
      </c>
      <c r="H1591" s="19" t="s">
        <v>12307</v>
      </c>
      <c r="I1591" s="1">
        <v>42004</v>
      </c>
      <c r="J1591" s="19">
        <v>65</v>
      </c>
      <c r="K1591" s="19" t="s">
        <v>4</v>
      </c>
      <c r="L1591" s="1">
        <v>40704</v>
      </c>
      <c r="M1591" s="19" t="s">
        <v>13113</v>
      </c>
      <c r="N1591" s="19" t="s">
        <v>15292</v>
      </c>
      <c r="O1591" s="19" t="s">
        <v>12577</v>
      </c>
    </row>
    <row r="1592" spans="1:15">
      <c r="A1592" s="19">
        <v>61565</v>
      </c>
      <c r="B1592" s="19" t="s">
        <v>10651</v>
      </c>
      <c r="C1592" s="19" t="s">
        <v>15291</v>
      </c>
      <c r="D1592" s="19" t="str">
        <f t="shared" si="24"/>
        <v>61565C</v>
      </c>
      <c r="E1592" s="19" t="s">
        <v>12309</v>
      </c>
      <c r="F1592" s="19" t="s">
        <v>13506</v>
      </c>
      <c r="G1592" s="19" t="s">
        <v>612</v>
      </c>
      <c r="H1592" s="19" t="s">
        <v>12307</v>
      </c>
      <c r="I1592" s="1">
        <v>42004</v>
      </c>
      <c r="J1592" s="19">
        <v>201</v>
      </c>
      <c r="K1592" s="19" t="s">
        <v>4</v>
      </c>
      <c r="L1592" s="1">
        <v>40704</v>
      </c>
      <c r="M1592" s="19" t="s">
        <v>13113</v>
      </c>
      <c r="N1592" s="19" t="s">
        <v>15290</v>
      </c>
      <c r="O1592" s="19" t="s">
        <v>12577</v>
      </c>
    </row>
    <row r="1593" spans="1:15">
      <c r="A1593" s="19">
        <v>61566</v>
      </c>
      <c r="B1593" s="19" t="s">
        <v>10651</v>
      </c>
      <c r="C1593" s="19" t="s">
        <v>8740</v>
      </c>
      <c r="D1593" s="19" t="str">
        <f t="shared" si="24"/>
        <v>61566C</v>
      </c>
      <c r="E1593" s="19" t="s">
        <v>12309</v>
      </c>
      <c r="F1593" s="19" t="s">
        <v>14757</v>
      </c>
      <c r="G1593" s="19" t="s">
        <v>859</v>
      </c>
      <c r="H1593" s="19" t="s">
        <v>12307</v>
      </c>
      <c r="K1593" s="19" t="s">
        <v>73</v>
      </c>
      <c r="L1593" s="1">
        <v>40704</v>
      </c>
      <c r="M1593" s="19" t="s">
        <v>13113</v>
      </c>
      <c r="O1593" s="19" t="s">
        <v>12552</v>
      </c>
    </row>
    <row r="1594" spans="1:15">
      <c r="A1594" s="19">
        <v>61567</v>
      </c>
      <c r="B1594" s="19" t="s">
        <v>10651</v>
      </c>
      <c r="C1594" s="19" t="s">
        <v>15289</v>
      </c>
      <c r="D1594" s="19" t="str">
        <f t="shared" si="24"/>
        <v>61567C</v>
      </c>
      <c r="E1594" s="19" t="s">
        <v>12309</v>
      </c>
      <c r="F1594" s="19" t="s">
        <v>15288</v>
      </c>
      <c r="G1594" s="19" t="s">
        <v>612</v>
      </c>
      <c r="H1594" s="19" t="s">
        <v>12307</v>
      </c>
      <c r="I1594" s="1">
        <v>42339</v>
      </c>
      <c r="J1594" s="19">
        <v>350</v>
      </c>
      <c r="K1594" s="19" t="s">
        <v>73</v>
      </c>
      <c r="L1594" s="1">
        <v>40710</v>
      </c>
      <c r="M1594" s="19" t="s">
        <v>13113</v>
      </c>
      <c r="N1594" s="19" t="s">
        <v>15287</v>
      </c>
      <c r="O1594" s="19" t="s">
        <v>12935</v>
      </c>
    </row>
    <row r="1595" spans="1:15">
      <c r="A1595" s="19">
        <v>61568</v>
      </c>
      <c r="B1595" s="19" t="s">
        <v>10651</v>
      </c>
      <c r="C1595" s="19" t="s">
        <v>15286</v>
      </c>
      <c r="D1595" s="19" t="str">
        <f t="shared" si="24"/>
        <v>61568C</v>
      </c>
      <c r="E1595" s="19" t="s">
        <v>12309</v>
      </c>
      <c r="F1595" s="19" t="s">
        <v>10713</v>
      </c>
      <c r="G1595" s="19" t="s">
        <v>612</v>
      </c>
      <c r="H1595" s="19" t="s">
        <v>12307</v>
      </c>
      <c r="I1595" s="1">
        <v>41974</v>
      </c>
      <c r="J1595" s="19">
        <v>130</v>
      </c>
      <c r="K1595" s="19" t="s">
        <v>73</v>
      </c>
      <c r="L1595" s="1">
        <v>40710</v>
      </c>
      <c r="M1595" s="19" t="s">
        <v>13113</v>
      </c>
      <c r="N1595" s="19" t="s">
        <v>15285</v>
      </c>
      <c r="O1595" s="19" t="s">
        <v>12935</v>
      </c>
    </row>
    <row r="1596" spans="1:15">
      <c r="A1596" s="19">
        <v>61569</v>
      </c>
      <c r="B1596" s="19" t="s">
        <v>10651</v>
      </c>
      <c r="C1596" s="19" t="s">
        <v>15284</v>
      </c>
      <c r="D1596" s="19" t="str">
        <f t="shared" si="24"/>
        <v>61569C</v>
      </c>
      <c r="E1596" s="19" t="s">
        <v>12309</v>
      </c>
      <c r="F1596" s="19" t="s">
        <v>14817</v>
      </c>
      <c r="G1596" s="19" t="s">
        <v>612</v>
      </c>
      <c r="H1596" s="19" t="s">
        <v>12307</v>
      </c>
      <c r="I1596" s="1">
        <v>41609</v>
      </c>
      <c r="J1596" s="19">
        <v>20</v>
      </c>
      <c r="K1596" s="19" t="s">
        <v>73</v>
      </c>
      <c r="L1596" s="1">
        <v>40710</v>
      </c>
      <c r="M1596" s="19" t="s">
        <v>13113</v>
      </c>
      <c r="N1596" s="19" t="s">
        <v>15283</v>
      </c>
      <c r="O1596" s="19" t="s">
        <v>12935</v>
      </c>
    </row>
    <row r="1597" spans="1:15">
      <c r="A1597" s="19">
        <v>61570</v>
      </c>
      <c r="B1597" s="19" t="s">
        <v>11748</v>
      </c>
      <c r="C1597" s="19" t="s">
        <v>15282</v>
      </c>
      <c r="D1597" s="19" t="str">
        <f t="shared" si="24"/>
        <v>61570A</v>
      </c>
      <c r="E1597" s="19" t="s">
        <v>12313</v>
      </c>
      <c r="F1597" s="19" t="s">
        <v>10887</v>
      </c>
      <c r="G1597" s="19" t="s">
        <v>612</v>
      </c>
      <c r="H1597" s="19" t="s">
        <v>12307</v>
      </c>
      <c r="I1597" s="1">
        <v>41743</v>
      </c>
      <c r="J1597" s="19">
        <v>12</v>
      </c>
      <c r="K1597" s="19" t="s">
        <v>73</v>
      </c>
      <c r="L1597" s="1">
        <v>40710</v>
      </c>
      <c r="M1597" s="19" t="s">
        <v>13113</v>
      </c>
      <c r="N1597" s="19" t="s">
        <v>15282</v>
      </c>
      <c r="O1597" s="19" t="s">
        <v>12318</v>
      </c>
    </row>
    <row r="1598" spans="1:15">
      <c r="A1598" s="19">
        <v>61571</v>
      </c>
      <c r="B1598" s="19" t="s">
        <v>11748</v>
      </c>
      <c r="C1598" s="19" t="s">
        <v>1312</v>
      </c>
      <c r="D1598" s="19" t="str">
        <f t="shared" si="24"/>
        <v>61571A</v>
      </c>
      <c r="E1598" s="19" t="s">
        <v>12313</v>
      </c>
      <c r="F1598" s="19" t="s">
        <v>10887</v>
      </c>
      <c r="G1598" s="19" t="s">
        <v>612</v>
      </c>
      <c r="H1598" s="19" t="s">
        <v>12307</v>
      </c>
      <c r="I1598" s="1">
        <v>41816</v>
      </c>
      <c r="J1598" s="19">
        <v>8</v>
      </c>
      <c r="K1598" s="19" t="s">
        <v>73</v>
      </c>
      <c r="L1598" s="1">
        <v>40710</v>
      </c>
      <c r="M1598" s="19" t="s">
        <v>13113</v>
      </c>
      <c r="N1598" s="19" t="s">
        <v>1312</v>
      </c>
      <c r="O1598" s="19" t="s">
        <v>12318</v>
      </c>
    </row>
    <row r="1599" spans="1:15">
      <c r="A1599" s="19">
        <v>61572</v>
      </c>
      <c r="B1599" s="19" t="s">
        <v>10651</v>
      </c>
      <c r="C1599" s="19" t="s">
        <v>15281</v>
      </c>
      <c r="D1599" s="19" t="str">
        <f t="shared" si="24"/>
        <v>61572C</v>
      </c>
      <c r="E1599" s="19" t="s">
        <v>12309</v>
      </c>
      <c r="F1599" s="19" t="s">
        <v>13345</v>
      </c>
      <c r="G1599" s="19" t="s">
        <v>612</v>
      </c>
      <c r="H1599" s="19" t="s">
        <v>12307</v>
      </c>
      <c r="I1599" s="1">
        <v>41609</v>
      </c>
      <c r="J1599" s="19">
        <v>20</v>
      </c>
      <c r="K1599" s="19" t="s">
        <v>73</v>
      </c>
      <c r="L1599" s="1">
        <v>40710</v>
      </c>
      <c r="M1599" s="19" t="s">
        <v>13113</v>
      </c>
      <c r="N1599" s="19" t="s">
        <v>15280</v>
      </c>
      <c r="O1599" s="19" t="s">
        <v>12935</v>
      </c>
    </row>
    <row r="1600" spans="1:15">
      <c r="A1600" s="19">
        <v>61573</v>
      </c>
      <c r="B1600" s="19" t="s">
        <v>10651</v>
      </c>
      <c r="C1600" s="19" t="s">
        <v>15279</v>
      </c>
      <c r="D1600" s="19" t="str">
        <f t="shared" si="24"/>
        <v>61573C</v>
      </c>
      <c r="E1600" s="19" t="s">
        <v>12309</v>
      </c>
      <c r="F1600" s="19" t="s">
        <v>10684</v>
      </c>
      <c r="G1600" s="19" t="s">
        <v>612</v>
      </c>
      <c r="H1600" s="19" t="s">
        <v>12307</v>
      </c>
      <c r="I1600" s="1">
        <v>41274</v>
      </c>
      <c r="J1600" s="19">
        <v>20</v>
      </c>
      <c r="K1600" s="19" t="s">
        <v>73</v>
      </c>
      <c r="L1600" s="1">
        <v>40711</v>
      </c>
      <c r="M1600" s="19" t="s">
        <v>13113</v>
      </c>
      <c r="N1600" s="19" t="s">
        <v>15279</v>
      </c>
      <c r="O1600" s="19" t="s">
        <v>12577</v>
      </c>
    </row>
    <row r="1601" spans="1:15">
      <c r="A1601" s="19">
        <v>61574</v>
      </c>
      <c r="B1601" s="19" t="s">
        <v>10651</v>
      </c>
      <c r="C1601" s="19" t="s">
        <v>15278</v>
      </c>
      <c r="D1601" s="19" t="str">
        <f t="shared" si="24"/>
        <v>61574C</v>
      </c>
      <c r="E1601" s="19" t="s">
        <v>12309</v>
      </c>
      <c r="F1601" s="19" t="s">
        <v>1533</v>
      </c>
      <c r="G1601" s="19" t="s">
        <v>612</v>
      </c>
      <c r="H1601" s="19" t="s">
        <v>12307</v>
      </c>
      <c r="I1601" s="1">
        <v>41275</v>
      </c>
      <c r="J1601" s="19">
        <v>62</v>
      </c>
      <c r="K1601" s="19" t="s">
        <v>73</v>
      </c>
      <c r="L1601" s="1">
        <v>40711</v>
      </c>
      <c r="M1601" s="19" t="s">
        <v>13113</v>
      </c>
      <c r="N1601" s="19" t="s">
        <v>15277</v>
      </c>
      <c r="O1601" s="19" t="s">
        <v>12935</v>
      </c>
    </row>
    <row r="1602" spans="1:15">
      <c r="A1602" s="19">
        <v>61575</v>
      </c>
      <c r="B1602" s="19" t="s">
        <v>10651</v>
      </c>
      <c r="C1602" s="19" t="s">
        <v>15276</v>
      </c>
      <c r="D1602" s="19" t="str">
        <f t="shared" ref="D1602:D1665" si="25">CONCATENATE(A1602,B1602)</f>
        <v>61575C</v>
      </c>
      <c r="E1602" s="19" t="s">
        <v>12309</v>
      </c>
      <c r="F1602" s="19" t="s">
        <v>11209</v>
      </c>
      <c r="G1602" s="19" t="s">
        <v>612</v>
      </c>
      <c r="H1602" s="19" t="s">
        <v>12307</v>
      </c>
      <c r="I1602" s="1">
        <v>41275</v>
      </c>
      <c r="J1602" s="19">
        <v>16</v>
      </c>
      <c r="K1602" s="19" t="s">
        <v>73</v>
      </c>
      <c r="L1602" s="1">
        <v>40711</v>
      </c>
      <c r="M1602" s="19" t="s">
        <v>13113</v>
      </c>
      <c r="N1602" s="19" t="s">
        <v>4836</v>
      </c>
      <c r="O1602" s="19" t="s">
        <v>12935</v>
      </c>
    </row>
    <row r="1603" spans="1:15">
      <c r="A1603" s="19">
        <v>61576</v>
      </c>
      <c r="B1603" s="19" t="s">
        <v>10651</v>
      </c>
      <c r="C1603" s="19" t="s">
        <v>15275</v>
      </c>
      <c r="D1603" s="19" t="str">
        <f t="shared" si="25"/>
        <v>61576C</v>
      </c>
      <c r="E1603" s="19" t="s">
        <v>12309</v>
      </c>
      <c r="F1603" s="19" t="s">
        <v>10960</v>
      </c>
      <c r="G1603" s="19" t="s">
        <v>612</v>
      </c>
      <c r="H1603" s="19" t="s">
        <v>12307</v>
      </c>
      <c r="I1603" s="1">
        <v>42095</v>
      </c>
      <c r="J1603" s="19">
        <v>250</v>
      </c>
      <c r="K1603" s="19" t="s">
        <v>4</v>
      </c>
      <c r="L1603" s="1">
        <v>40714</v>
      </c>
      <c r="M1603" s="19" t="s">
        <v>13113</v>
      </c>
      <c r="N1603" s="19" t="s">
        <v>15274</v>
      </c>
      <c r="O1603" s="19" t="s">
        <v>12935</v>
      </c>
    </row>
    <row r="1604" spans="1:15">
      <c r="A1604" s="19">
        <v>61577</v>
      </c>
      <c r="B1604" s="19" t="s">
        <v>10651</v>
      </c>
      <c r="C1604" s="19" t="s">
        <v>15273</v>
      </c>
      <c r="D1604" s="19" t="str">
        <f t="shared" si="25"/>
        <v>61577C</v>
      </c>
      <c r="E1604" s="19" t="s">
        <v>12309</v>
      </c>
      <c r="F1604" s="19" t="s">
        <v>5684</v>
      </c>
      <c r="G1604" s="19" t="s">
        <v>719</v>
      </c>
      <c r="H1604" s="19" t="s">
        <v>12307</v>
      </c>
      <c r="I1604" s="1">
        <v>41609</v>
      </c>
      <c r="J1604" s="19">
        <v>42</v>
      </c>
      <c r="K1604" s="19" t="s">
        <v>0</v>
      </c>
      <c r="L1604" s="1">
        <v>40714</v>
      </c>
      <c r="M1604" s="19" t="s">
        <v>13113</v>
      </c>
      <c r="N1604" s="19" t="s">
        <v>15273</v>
      </c>
      <c r="O1604" s="19" t="s">
        <v>12935</v>
      </c>
    </row>
    <row r="1605" spans="1:15">
      <c r="A1605" s="19">
        <v>61578</v>
      </c>
      <c r="B1605" s="19" t="s">
        <v>10651</v>
      </c>
      <c r="C1605" s="19" t="s">
        <v>15272</v>
      </c>
      <c r="D1605" s="19" t="str">
        <f t="shared" si="25"/>
        <v>61578C</v>
      </c>
      <c r="E1605" s="19" t="s">
        <v>12309</v>
      </c>
      <c r="F1605" s="19" t="s">
        <v>15271</v>
      </c>
      <c r="G1605" s="19" t="s">
        <v>5727</v>
      </c>
      <c r="H1605" s="19" t="s">
        <v>13211</v>
      </c>
      <c r="I1605" s="1">
        <v>40878</v>
      </c>
      <c r="J1605" s="19">
        <v>88</v>
      </c>
      <c r="K1605" s="19" t="s">
        <v>4</v>
      </c>
      <c r="L1605" s="1">
        <v>40714</v>
      </c>
      <c r="M1605" s="19" t="s">
        <v>13113</v>
      </c>
      <c r="O1605" s="19" t="s">
        <v>12935</v>
      </c>
    </row>
    <row r="1606" spans="1:15">
      <c r="A1606" s="19">
        <v>61579</v>
      </c>
      <c r="B1606" s="19" t="s">
        <v>10651</v>
      </c>
      <c r="C1606" s="19" t="s">
        <v>15270</v>
      </c>
      <c r="D1606" s="19" t="str">
        <f t="shared" si="25"/>
        <v>61579C</v>
      </c>
      <c r="E1606" s="19" t="s">
        <v>12309</v>
      </c>
      <c r="F1606" s="19" t="s">
        <v>11458</v>
      </c>
      <c r="G1606" s="19" t="s">
        <v>612</v>
      </c>
      <c r="H1606" s="19" t="s">
        <v>12307</v>
      </c>
      <c r="I1606" s="1">
        <v>41395</v>
      </c>
      <c r="J1606" s="19">
        <v>9</v>
      </c>
      <c r="K1606" s="19" t="s">
        <v>73</v>
      </c>
      <c r="L1606" s="1">
        <v>40717</v>
      </c>
      <c r="M1606" s="19" t="s">
        <v>13113</v>
      </c>
      <c r="O1606" s="19" t="s">
        <v>12935</v>
      </c>
    </row>
    <row r="1607" spans="1:15">
      <c r="A1607" s="19">
        <v>61580</v>
      </c>
      <c r="B1607" s="19" t="s">
        <v>11748</v>
      </c>
      <c r="C1607" s="19" t="s">
        <v>15269</v>
      </c>
      <c r="D1607" s="19" t="str">
        <f t="shared" si="25"/>
        <v>61580A</v>
      </c>
      <c r="E1607" s="19" t="s">
        <v>12313</v>
      </c>
      <c r="F1607" s="19" t="s">
        <v>5574</v>
      </c>
      <c r="G1607" s="19" t="s">
        <v>612</v>
      </c>
      <c r="H1607" s="19" t="s">
        <v>12307</v>
      </c>
      <c r="I1607" s="1">
        <v>32842</v>
      </c>
      <c r="J1607" s="19">
        <v>6</v>
      </c>
      <c r="K1607" s="19" t="s">
        <v>13196</v>
      </c>
      <c r="L1607" s="1">
        <v>40717</v>
      </c>
      <c r="M1607" s="19" t="s">
        <v>4630</v>
      </c>
      <c r="N1607" s="19" t="s">
        <v>4630</v>
      </c>
      <c r="O1607" s="19" t="s">
        <v>12318</v>
      </c>
    </row>
    <row r="1608" spans="1:15">
      <c r="A1608" s="19">
        <v>61581</v>
      </c>
      <c r="B1608" s="19" t="s">
        <v>10651</v>
      </c>
      <c r="C1608" s="19" t="s">
        <v>15268</v>
      </c>
      <c r="D1608" s="19" t="str">
        <f t="shared" si="25"/>
        <v>61581C</v>
      </c>
      <c r="E1608" s="19" t="s">
        <v>12309</v>
      </c>
      <c r="F1608" s="19" t="s">
        <v>10969</v>
      </c>
      <c r="G1608" s="19" t="s">
        <v>612</v>
      </c>
      <c r="H1608" s="19" t="s">
        <v>12307</v>
      </c>
      <c r="I1608" s="1">
        <v>41183</v>
      </c>
      <c r="J1608" s="19">
        <v>350</v>
      </c>
      <c r="K1608" s="19" t="s">
        <v>13550</v>
      </c>
      <c r="L1608" s="1">
        <v>39601</v>
      </c>
      <c r="M1608" s="19" t="s">
        <v>13113</v>
      </c>
      <c r="O1608" s="19" t="s">
        <v>12935</v>
      </c>
    </row>
    <row r="1609" spans="1:15">
      <c r="A1609" s="19">
        <v>61582</v>
      </c>
      <c r="B1609" s="19" t="s">
        <v>11748</v>
      </c>
      <c r="C1609" s="19" t="s">
        <v>15267</v>
      </c>
      <c r="D1609" s="19" t="str">
        <f t="shared" si="25"/>
        <v>61582A</v>
      </c>
      <c r="E1609" s="19" t="s">
        <v>12313</v>
      </c>
      <c r="F1609" s="19" t="s">
        <v>11008</v>
      </c>
      <c r="G1609" s="19" t="s">
        <v>612</v>
      </c>
      <c r="H1609" s="19" t="s">
        <v>12307</v>
      </c>
      <c r="I1609" s="1">
        <v>37377</v>
      </c>
      <c r="J1609" s="19">
        <v>1.8E-3</v>
      </c>
      <c r="K1609" s="19" t="s">
        <v>13550</v>
      </c>
      <c r="L1609" s="1">
        <v>38370</v>
      </c>
      <c r="M1609" s="19" t="s">
        <v>13113</v>
      </c>
      <c r="O1609" s="19" t="s">
        <v>12935</v>
      </c>
    </row>
    <row r="1610" spans="1:15">
      <c r="A1610" s="19">
        <v>61583</v>
      </c>
      <c r="B1610" s="19" t="s">
        <v>10651</v>
      </c>
      <c r="C1610" s="19" t="s">
        <v>15266</v>
      </c>
      <c r="D1610" s="19" t="str">
        <f t="shared" si="25"/>
        <v>61583C</v>
      </c>
      <c r="E1610" s="19" t="s">
        <v>12309</v>
      </c>
      <c r="F1610" s="19" t="s">
        <v>15265</v>
      </c>
      <c r="G1610" s="19" t="s">
        <v>612</v>
      </c>
      <c r="H1610" s="19" t="s">
        <v>12307</v>
      </c>
      <c r="I1610" s="1">
        <v>39783</v>
      </c>
      <c r="J1610" s="19">
        <v>7.5</v>
      </c>
      <c r="K1610" s="19" t="s">
        <v>0</v>
      </c>
      <c r="L1610" s="1">
        <v>39388</v>
      </c>
      <c r="M1610" s="19" t="s">
        <v>13113</v>
      </c>
      <c r="O1610" s="19" t="s">
        <v>12577</v>
      </c>
    </row>
    <row r="1611" spans="1:15">
      <c r="A1611" s="19">
        <v>61584</v>
      </c>
      <c r="B1611" s="19" t="s">
        <v>11748</v>
      </c>
      <c r="C1611" s="19" t="s">
        <v>15264</v>
      </c>
      <c r="D1611" s="19" t="str">
        <f t="shared" si="25"/>
        <v>61584A</v>
      </c>
      <c r="E1611" s="19" t="s">
        <v>12313</v>
      </c>
      <c r="F1611" s="19" t="s">
        <v>15263</v>
      </c>
      <c r="G1611" s="19" t="s">
        <v>612</v>
      </c>
      <c r="H1611" s="19" t="s">
        <v>12307</v>
      </c>
      <c r="I1611" s="1">
        <v>38449</v>
      </c>
      <c r="J1611" s="19">
        <v>0.15</v>
      </c>
      <c r="K1611" s="19" t="s">
        <v>15256</v>
      </c>
      <c r="L1611" s="1">
        <v>39204</v>
      </c>
      <c r="M1611" s="19" t="s">
        <v>13113</v>
      </c>
      <c r="O1611" s="19" t="s">
        <v>12935</v>
      </c>
    </row>
    <row r="1612" spans="1:15">
      <c r="A1612" s="19">
        <v>61585</v>
      </c>
      <c r="B1612" s="19" t="s">
        <v>10651</v>
      </c>
      <c r="C1612" s="19" t="s">
        <v>15262</v>
      </c>
      <c r="D1612" s="19" t="str">
        <f t="shared" si="25"/>
        <v>61585C</v>
      </c>
      <c r="E1612" s="19" t="s">
        <v>12309</v>
      </c>
      <c r="I1612" s="1">
        <v>39722</v>
      </c>
      <c r="J1612" s="19">
        <v>5</v>
      </c>
      <c r="K1612" s="19" t="s">
        <v>73</v>
      </c>
      <c r="L1612" s="1">
        <v>39275</v>
      </c>
      <c r="M1612" s="19" t="s">
        <v>13113</v>
      </c>
      <c r="O1612" s="19" t="s">
        <v>12935</v>
      </c>
    </row>
    <row r="1613" spans="1:15">
      <c r="A1613" s="19">
        <v>61586</v>
      </c>
      <c r="B1613" s="19" t="s">
        <v>11748</v>
      </c>
      <c r="C1613" s="19" t="s">
        <v>15261</v>
      </c>
      <c r="D1613" s="19" t="str">
        <f t="shared" si="25"/>
        <v>61586A</v>
      </c>
      <c r="E1613" s="19" t="s">
        <v>12313</v>
      </c>
      <c r="F1613" s="19" t="s">
        <v>128</v>
      </c>
      <c r="G1613" s="19" t="s">
        <v>612</v>
      </c>
      <c r="H1613" s="19" t="s">
        <v>12307</v>
      </c>
      <c r="I1613" s="1">
        <v>36800</v>
      </c>
      <c r="J1613" s="19">
        <v>3.1</v>
      </c>
      <c r="K1613" s="19" t="s">
        <v>15256</v>
      </c>
      <c r="L1613" s="1">
        <v>38111</v>
      </c>
      <c r="M1613" s="19" t="s">
        <v>13113</v>
      </c>
      <c r="N1613" s="19" t="s">
        <v>195</v>
      </c>
      <c r="O1613" s="19" t="s">
        <v>12935</v>
      </c>
    </row>
    <row r="1614" spans="1:15">
      <c r="A1614" s="19">
        <v>61587</v>
      </c>
      <c r="B1614" s="19" t="s">
        <v>11748</v>
      </c>
      <c r="C1614" s="19" t="s">
        <v>15260</v>
      </c>
      <c r="D1614" s="19" t="str">
        <f t="shared" si="25"/>
        <v>61587A</v>
      </c>
      <c r="E1614" s="19" t="s">
        <v>12313</v>
      </c>
      <c r="F1614" s="19" t="s">
        <v>15259</v>
      </c>
      <c r="G1614" s="19" t="s">
        <v>1096</v>
      </c>
      <c r="H1614" s="19" t="s">
        <v>12307</v>
      </c>
      <c r="I1614" s="1">
        <v>38398</v>
      </c>
      <c r="J1614" s="19">
        <v>0.125</v>
      </c>
      <c r="K1614" s="19" t="s">
        <v>15256</v>
      </c>
      <c r="L1614" s="1">
        <v>40675</v>
      </c>
      <c r="M1614" s="19" t="s">
        <v>13113</v>
      </c>
      <c r="O1614" s="19" t="s">
        <v>12577</v>
      </c>
    </row>
    <row r="1615" spans="1:15">
      <c r="A1615" s="19">
        <v>61588</v>
      </c>
      <c r="B1615" s="19" t="s">
        <v>11748</v>
      </c>
      <c r="C1615" s="19" t="s">
        <v>15258</v>
      </c>
      <c r="D1615" s="19" t="str">
        <f t="shared" si="25"/>
        <v>61588A</v>
      </c>
      <c r="E1615" s="19" t="s">
        <v>12313</v>
      </c>
      <c r="F1615" s="19" t="s">
        <v>11442</v>
      </c>
      <c r="G1615" s="19" t="s">
        <v>612</v>
      </c>
      <c r="H1615" s="19" t="s">
        <v>12307</v>
      </c>
      <c r="I1615" s="1">
        <v>39467</v>
      </c>
      <c r="J1615" s="19">
        <v>1.06</v>
      </c>
      <c r="K1615" s="19" t="s">
        <v>243</v>
      </c>
      <c r="L1615" s="1">
        <v>40273</v>
      </c>
      <c r="M1615" s="19" t="s">
        <v>13113</v>
      </c>
      <c r="O1615" s="19" t="s">
        <v>12577</v>
      </c>
    </row>
    <row r="1616" spans="1:15">
      <c r="A1616" s="19">
        <v>61589</v>
      </c>
      <c r="B1616" s="19" t="s">
        <v>11748</v>
      </c>
      <c r="C1616" s="19" t="s">
        <v>15257</v>
      </c>
      <c r="D1616" s="19" t="str">
        <f t="shared" si="25"/>
        <v>61589A</v>
      </c>
      <c r="E1616" s="19" t="s">
        <v>12313</v>
      </c>
      <c r="F1616" s="19" t="s">
        <v>10985</v>
      </c>
      <c r="G1616" s="19" t="s">
        <v>612</v>
      </c>
      <c r="H1616" s="19" t="s">
        <v>12307</v>
      </c>
      <c r="I1616" s="1">
        <v>40119</v>
      </c>
      <c r="J1616" s="19">
        <v>0.56000000000000005</v>
      </c>
      <c r="K1616" s="19" t="s">
        <v>15256</v>
      </c>
      <c r="L1616" s="1">
        <v>40289</v>
      </c>
      <c r="M1616" s="19" t="s">
        <v>13113</v>
      </c>
      <c r="O1616" s="19" t="s">
        <v>12577</v>
      </c>
    </row>
    <row r="1617" spans="1:15">
      <c r="A1617" s="19">
        <v>61590</v>
      </c>
      <c r="B1617" s="19" t="s">
        <v>11748</v>
      </c>
      <c r="C1617" s="19" t="s">
        <v>15255</v>
      </c>
      <c r="D1617" s="19" t="str">
        <f t="shared" si="25"/>
        <v>61590A</v>
      </c>
      <c r="E1617" s="19" t="s">
        <v>12313</v>
      </c>
      <c r="F1617" s="19" t="s">
        <v>10954</v>
      </c>
      <c r="G1617" s="19" t="s">
        <v>612</v>
      </c>
      <c r="H1617" s="19" t="s">
        <v>12307</v>
      </c>
      <c r="I1617" s="1">
        <v>41605</v>
      </c>
      <c r="J1617" s="19">
        <v>110</v>
      </c>
      <c r="K1617" s="19" t="s">
        <v>73</v>
      </c>
      <c r="L1617" s="1">
        <v>40721</v>
      </c>
      <c r="M1617" s="19" t="s">
        <v>15220</v>
      </c>
      <c r="N1617" s="19" t="s">
        <v>15254</v>
      </c>
      <c r="O1617" s="19" t="s">
        <v>12318</v>
      </c>
    </row>
    <row r="1618" spans="1:15">
      <c r="A1618" s="19">
        <v>61591</v>
      </c>
      <c r="B1618" s="19" t="s">
        <v>11748</v>
      </c>
      <c r="C1618" s="19" t="s">
        <v>15253</v>
      </c>
      <c r="D1618" s="19" t="str">
        <f t="shared" si="25"/>
        <v>61591A</v>
      </c>
      <c r="E1618" s="19" t="s">
        <v>12313</v>
      </c>
      <c r="F1618" s="19" t="s">
        <v>10928</v>
      </c>
      <c r="G1618" s="19" t="s">
        <v>612</v>
      </c>
      <c r="H1618" s="19" t="s">
        <v>12307</v>
      </c>
      <c r="I1618" s="1">
        <v>41241</v>
      </c>
      <c r="J1618" s="19">
        <v>1.5</v>
      </c>
      <c r="K1618" s="19" t="s">
        <v>73</v>
      </c>
      <c r="L1618" s="1">
        <v>40725</v>
      </c>
      <c r="M1618" s="19" t="s">
        <v>13113</v>
      </c>
      <c r="N1618" s="19" t="s">
        <v>15252</v>
      </c>
      <c r="O1618" s="19" t="s">
        <v>12318</v>
      </c>
    </row>
    <row r="1619" spans="1:15">
      <c r="A1619" s="19">
        <v>61592</v>
      </c>
      <c r="B1619" s="19" t="s">
        <v>10651</v>
      </c>
      <c r="C1619" s="19" t="s">
        <v>15251</v>
      </c>
      <c r="D1619" s="19" t="str">
        <f t="shared" si="25"/>
        <v>61592C</v>
      </c>
      <c r="E1619" s="19" t="s">
        <v>12309</v>
      </c>
      <c r="F1619" s="19" t="s">
        <v>11551</v>
      </c>
      <c r="G1619" s="19" t="s">
        <v>612</v>
      </c>
      <c r="H1619" s="19" t="s">
        <v>12307</v>
      </c>
      <c r="I1619" s="1">
        <v>42552</v>
      </c>
      <c r="J1619" s="19">
        <v>25.3</v>
      </c>
      <c r="K1619" s="19" t="s">
        <v>46</v>
      </c>
      <c r="L1619" s="1">
        <v>42103</v>
      </c>
      <c r="M1619" s="19" t="s">
        <v>13113</v>
      </c>
      <c r="O1619" s="19" t="s">
        <v>12935</v>
      </c>
    </row>
    <row r="1620" spans="1:15">
      <c r="A1620" s="19">
        <v>61593</v>
      </c>
      <c r="B1620" s="19" t="s">
        <v>10651</v>
      </c>
      <c r="C1620" s="19" t="s">
        <v>15250</v>
      </c>
      <c r="D1620" s="19" t="str">
        <f t="shared" si="25"/>
        <v>61593C</v>
      </c>
      <c r="E1620" s="19" t="s">
        <v>12309</v>
      </c>
      <c r="F1620" s="19" t="s">
        <v>11350</v>
      </c>
      <c r="G1620" s="19" t="s">
        <v>719</v>
      </c>
      <c r="H1620" s="19" t="s">
        <v>12307</v>
      </c>
      <c r="I1620" s="1">
        <v>42004</v>
      </c>
      <c r="J1620" s="19">
        <v>1000</v>
      </c>
      <c r="K1620" s="19" t="s">
        <v>4</v>
      </c>
      <c r="L1620" s="1">
        <v>40725</v>
      </c>
      <c r="M1620" s="19" t="s">
        <v>13113</v>
      </c>
      <c r="O1620" s="19" t="s">
        <v>12935</v>
      </c>
    </row>
    <row r="1621" spans="1:15">
      <c r="A1621" s="19">
        <v>61594</v>
      </c>
      <c r="B1621" s="19" t="s">
        <v>11748</v>
      </c>
      <c r="C1621" s="19" t="s">
        <v>15249</v>
      </c>
      <c r="D1621" s="19" t="str">
        <f t="shared" si="25"/>
        <v>61594A</v>
      </c>
      <c r="E1621" s="19" t="s">
        <v>12313</v>
      </c>
      <c r="F1621" s="19" t="s">
        <v>11049</v>
      </c>
      <c r="G1621" s="19" t="s">
        <v>612</v>
      </c>
      <c r="H1621" s="19" t="s">
        <v>12307</v>
      </c>
      <c r="I1621" s="1">
        <v>42898</v>
      </c>
      <c r="J1621" s="19">
        <v>7.3</v>
      </c>
      <c r="K1621" s="19" t="s">
        <v>13196</v>
      </c>
      <c r="L1621" s="1">
        <v>42276</v>
      </c>
      <c r="M1621" s="19" t="s">
        <v>5495</v>
      </c>
      <c r="N1621" s="19" t="s">
        <v>5495</v>
      </c>
      <c r="O1621" s="19" t="s">
        <v>12318</v>
      </c>
    </row>
    <row r="1622" spans="1:15">
      <c r="A1622" s="19">
        <v>61595</v>
      </c>
      <c r="B1622" s="19" t="s">
        <v>11748</v>
      </c>
      <c r="C1622" s="19" t="s">
        <v>15248</v>
      </c>
      <c r="D1622" s="19" t="str">
        <f t="shared" si="25"/>
        <v>61595A</v>
      </c>
      <c r="E1622" s="19" t="s">
        <v>12313</v>
      </c>
      <c r="F1622" s="19" t="s">
        <v>15241</v>
      </c>
      <c r="G1622" s="19" t="s">
        <v>580</v>
      </c>
      <c r="H1622" s="19" t="s">
        <v>12307</v>
      </c>
      <c r="I1622" s="1">
        <v>42717</v>
      </c>
      <c r="J1622" s="19">
        <v>80</v>
      </c>
      <c r="K1622" s="19" t="s">
        <v>73</v>
      </c>
      <c r="L1622" s="1">
        <v>40730</v>
      </c>
      <c r="M1622" s="19" t="s">
        <v>12741</v>
      </c>
      <c r="N1622" s="19" t="s">
        <v>15247</v>
      </c>
      <c r="O1622" s="19" t="s">
        <v>12318</v>
      </c>
    </row>
    <row r="1623" spans="1:15">
      <c r="A1623" s="19">
        <v>61596</v>
      </c>
      <c r="B1623" s="19" t="s">
        <v>14855</v>
      </c>
      <c r="C1623" s="19" t="s">
        <v>15246</v>
      </c>
      <c r="D1623" s="19" t="str">
        <f t="shared" si="25"/>
        <v>61596F</v>
      </c>
      <c r="E1623" s="19" t="s">
        <v>14854</v>
      </c>
      <c r="F1623" s="19" t="s">
        <v>15245</v>
      </c>
      <c r="G1623" s="19" t="s">
        <v>612</v>
      </c>
      <c r="H1623" s="19" t="s">
        <v>12307</v>
      </c>
      <c r="I1623" s="1">
        <v>21520</v>
      </c>
      <c r="J1623" s="19">
        <v>823.2</v>
      </c>
      <c r="K1623" s="19" t="s">
        <v>46</v>
      </c>
      <c r="L1623" s="1">
        <v>40732</v>
      </c>
      <c r="M1623" s="19" t="s">
        <v>1835</v>
      </c>
      <c r="N1623" s="19" t="s">
        <v>1835</v>
      </c>
      <c r="O1623" s="19" t="s">
        <v>12318</v>
      </c>
    </row>
    <row r="1624" spans="1:15">
      <c r="A1624" s="19">
        <v>61597</v>
      </c>
      <c r="B1624" s="19" t="s">
        <v>14855</v>
      </c>
      <c r="C1624" s="19" t="s">
        <v>5242</v>
      </c>
      <c r="D1624" s="19" t="str">
        <f t="shared" si="25"/>
        <v>61597F</v>
      </c>
      <c r="E1624" s="19" t="s">
        <v>14854</v>
      </c>
      <c r="F1624" s="19" t="s">
        <v>11027</v>
      </c>
      <c r="G1624" s="19" t="s">
        <v>612</v>
      </c>
      <c r="H1624" s="19" t="s">
        <v>12307</v>
      </c>
      <c r="I1624" s="1">
        <v>34730</v>
      </c>
      <c r="J1624" s="19">
        <v>462</v>
      </c>
      <c r="K1624" s="19" t="s">
        <v>46</v>
      </c>
      <c r="L1624" s="1">
        <v>40732</v>
      </c>
      <c r="M1624" s="19" t="s">
        <v>1835</v>
      </c>
      <c r="N1624" s="19" t="s">
        <v>1835</v>
      </c>
      <c r="O1624" s="19" t="s">
        <v>12318</v>
      </c>
    </row>
    <row r="1625" spans="1:15">
      <c r="A1625" s="19">
        <v>61598</v>
      </c>
      <c r="B1625" s="19" t="s">
        <v>14855</v>
      </c>
      <c r="C1625" s="19" t="s">
        <v>5253</v>
      </c>
      <c r="D1625" s="19" t="str">
        <f t="shared" si="25"/>
        <v>61598F</v>
      </c>
      <c r="E1625" s="19" t="s">
        <v>14854</v>
      </c>
      <c r="F1625" s="19" t="s">
        <v>11136</v>
      </c>
      <c r="G1625" s="19" t="s">
        <v>612</v>
      </c>
      <c r="H1625" s="19" t="s">
        <v>12307</v>
      </c>
      <c r="I1625" s="1">
        <v>37120</v>
      </c>
      <c r="J1625" s="19">
        <v>788</v>
      </c>
      <c r="K1625" s="19" t="s">
        <v>46</v>
      </c>
      <c r="L1625" s="1">
        <v>40732</v>
      </c>
      <c r="M1625" s="19" t="s">
        <v>1835</v>
      </c>
      <c r="N1625" s="19" t="s">
        <v>1835</v>
      </c>
      <c r="O1625" s="19" t="s">
        <v>12318</v>
      </c>
    </row>
    <row r="1626" spans="1:15">
      <c r="A1626" s="19">
        <v>61599</v>
      </c>
      <c r="B1626" s="19" t="s">
        <v>14855</v>
      </c>
      <c r="C1626" s="19" t="s">
        <v>5243</v>
      </c>
      <c r="D1626" s="19" t="str">
        <f t="shared" si="25"/>
        <v>61599F</v>
      </c>
      <c r="E1626" s="19" t="s">
        <v>14854</v>
      </c>
      <c r="F1626" s="19" t="s">
        <v>1179</v>
      </c>
      <c r="G1626" s="19" t="s">
        <v>612</v>
      </c>
      <c r="H1626" s="19" t="s">
        <v>12307</v>
      </c>
      <c r="I1626" s="1">
        <v>22891</v>
      </c>
      <c r="J1626" s="19">
        <v>1750.3</v>
      </c>
      <c r="K1626" s="19" t="s">
        <v>46</v>
      </c>
      <c r="L1626" s="1">
        <v>40732</v>
      </c>
      <c r="M1626" s="19" t="s">
        <v>1835</v>
      </c>
      <c r="N1626" s="19" t="s">
        <v>1835</v>
      </c>
      <c r="O1626" s="19" t="s">
        <v>12318</v>
      </c>
    </row>
    <row r="1627" spans="1:15">
      <c r="A1627" s="19">
        <v>61600</v>
      </c>
      <c r="B1627" s="19" t="s">
        <v>10651</v>
      </c>
      <c r="C1627" s="19" t="s">
        <v>15244</v>
      </c>
      <c r="D1627" s="19" t="str">
        <f t="shared" si="25"/>
        <v>61600C</v>
      </c>
      <c r="E1627" s="19" t="s">
        <v>12309</v>
      </c>
      <c r="F1627" s="19" t="s">
        <v>10953</v>
      </c>
      <c r="G1627" s="19" t="s">
        <v>612</v>
      </c>
      <c r="H1627" s="19" t="s">
        <v>12307</v>
      </c>
      <c r="I1627" s="1">
        <v>44166</v>
      </c>
      <c r="J1627" s="19">
        <v>123</v>
      </c>
      <c r="K1627" s="19" t="s">
        <v>73</v>
      </c>
      <c r="L1627" s="1">
        <v>40735</v>
      </c>
      <c r="M1627" s="19" t="s">
        <v>12908</v>
      </c>
      <c r="N1627" s="19" t="s">
        <v>15243</v>
      </c>
      <c r="O1627" s="19" t="s">
        <v>12318</v>
      </c>
    </row>
    <row r="1628" spans="1:15">
      <c r="A1628" s="19">
        <v>61601</v>
      </c>
      <c r="B1628" s="19" t="s">
        <v>10651</v>
      </c>
      <c r="C1628" s="19" t="s">
        <v>15242</v>
      </c>
      <c r="D1628" s="19" t="str">
        <f t="shared" si="25"/>
        <v>61601C</v>
      </c>
      <c r="E1628" s="19" t="s">
        <v>12309</v>
      </c>
      <c r="F1628" s="19" t="s">
        <v>15241</v>
      </c>
      <c r="G1628" s="19" t="s">
        <v>580</v>
      </c>
      <c r="H1628" s="19" t="s">
        <v>12307</v>
      </c>
      <c r="I1628" s="1">
        <v>42552</v>
      </c>
      <c r="J1628" s="19">
        <v>20</v>
      </c>
      <c r="K1628" s="19" t="s">
        <v>73</v>
      </c>
      <c r="L1628" s="1">
        <v>40736</v>
      </c>
      <c r="M1628" s="19" t="s">
        <v>13113</v>
      </c>
      <c r="N1628" s="19" t="s">
        <v>15242</v>
      </c>
      <c r="O1628" s="19" t="s">
        <v>12577</v>
      </c>
    </row>
    <row r="1629" spans="1:15">
      <c r="A1629" s="19">
        <v>61602</v>
      </c>
      <c r="B1629" s="19" t="s">
        <v>10651</v>
      </c>
      <c r="C1629" s="19" t="s">
        <v>15240</v>
      </c>
      <c r="D1629" s="19" t="str">
        <f t="shared" si="25"/>
        <v>61602C</v>
      </c>
      <c r="E1629" s="19" t="s">
        <v>12309</v>
      </c>
      <c r="F1629" s="19" t="s">
        <v>15241</v>
      </c>
      <c r="G1629" s="19" t="s">
        <v>580</v>
      </c>
      <c r="H1629" s="19" t="s">
        <v>12307</v>
      </c>
      <c r="I1629" s="1">
        <v>42552</v>
      </c>
      <c r="J1629" s="19">
        <v>20</v>
      </c>
      <c r="K1629" s="19" t="s">
        <v>73</v>
      </c>
      <c r="L1629" s="1">
        <v>40736</v>
      </c>
      <c r="M1629" s="19" t="s">
        <v>13113</v>
      </c>
      <c r="N1629" s="19" t="s">
        <v>15240</v>
      </c>
      <c r="O1629" s="19" t="s">
        <v>12577</v>
      </c>
    </row>
    <row r="1630" spans="1:15">
      <c r="A1630" s="19">
        <v>61603</v>
      </c>
      <c r="B1630" s="19" t="s">
        <v>10651</v>
      </c>
      <c r="C1630" s="19" t="s">
        <v>15238</v>
      </c>
      <c r="D1630" s="19" t="str">
        <f t="shared" si="25"/>
        <v>61603C</v>
      </c>
      <c r="E1630" s="19" t="s">
        <v>12309</v>
      </c>
      <c r="F1630" s="19" t="s">
        <v>15239</v>
      </c>
      <c r="G1630" s="19" t="s">
        <v>675</v>
      </c>
      <c r="H1630" s="19" t="s">
        <v>12307</v>
      </c>
      <c r="I1630" s="1">
        <v>41609</v>
      </c>
      <c r="J1630" s="19">
        <v>425</v>
      </c>
      <c r="K1630" s="19" t="s">
        <v>4</v>
      </c>
      <c r="L1630" s="1">
        <v>40736</v>
      </c>
      <c r="M1630" s="19" t="s">
        <v>15238</v>
      </c>
      <c r="O1630" s="19" t="s">
        <v>12935</v>
      </c>
    </row>
    <row r="1631" spans="1:15">
      <c r="A1631" s="19">
        <v>61604</v>
      </c>
      <c r="B1631" s="19" t="s">
        <v>10651</v>
      </c>
      <c r="C1631" s="19" t="s">
        <v>15237</v>
      </c>
      <c r="D1631" s="19" t="str">
        <f t="shared" si="25"/>
        <v>61604C</v>
      </c>
      <c r="E1631" s="19" t="s">
        <v>12309</v>
      </c>
      <c r="F1631" s="19" t="s">
        <v>11458</v>
      </c>
      <c r="G1631" s="19" t="s">
        <v>612</v>
      </c>
      <c r="H1631" s="19" t="s">
        <v>12307</v>
      </c>
      <c r="I1631" s="1">
        <v>41244</v>
      </c>
      <c r="J1631" s="19">
        <v>250</v>
      </c>
      <c r="K1631" s="19" t="s">
        <v>4</v>
      </c>
      <c r="L1631" s="1">
        <v>40737</v>
      </c>
      <c r="M1631" s="19" t="s">
        <v>13113</v>
      </c>
      <c r="N1631" s="19" t="s">
        <v>15236</v>
      </c>
      <c r="O1631" s="19" t="s">
        <v>12935</v>
      </c>
    </row>
    <row r="1632" spans="1:15">
      <c r="A1632" s="19">
        <v>61605</v>
      </c>
      <c r="B1632" s="19" t="s">
        <v>10651</v>
      </c>
      <c r="C1632" s="19" t="s">
        <v>15235</v>
      </c>
      <c r="D1632" s="19" t="str">
        <f t="shared" si="25"/>
        <v>61605C</v>
      </c>
      <c r="E1632" s="19" t="s">
        <v>12309</v>
      </c>
      <c r="F1632" s="19" t="s">
        <v>10701</v>
      </c>
      <c r="G1632" s="19" t="s">
        <v>612</v>
      </c>
      <c r="H1632" s="19" t="s">
        <v>12307</v>
      </c>
      <c r="I1632" s="1">
        <v>40089</v>
      </c>
      <c r="J1632" s="19">
        <v>513</v>
      </c>
      <c r="K1632" s="19" t="s">
        <v>243</v>
      </c>
      <c r="L1632" s="1">
        <v>40737</v>
      </c>
      <c r="M1632" s="19" t="s">
        <v>13113</v>
      </c>
      <c r="O1632" s="19" t="s">
        <v>12577</v>
      </c>
    </row>
    <row r="1633" spans="1:15">
      <c r="A1633" s="19">
        <v>61606</v>
      </c>
      <c r="B1633" s="19" t="s">
        <v>11748</v>
      </c>
      <c r="C1633" s="19" t="s">
        <v>418</v>
      </c>
      <c r="D1633" s="19" t="str">
        <f t="shared" si="25"/>
        <v>61606A</v>
      </c>
      <c r="E1633" s="19" t="s">
        <v>12313</v>
      </c>
      <c r="F1633" s="19" t="s">
        <v>10692</v>
      </c>
      <c r="G1633" s="19" t="s">
        <v>612</v>
      </c>
      <c r="H1633" s="19" t="s">
        <v>12307</v>
      </c>
      <c r="I1633" s="1">
        <v>41636</v>
      </c>
      <c r="J1633" s="19">
        <v>1.5</v>
      </c>
      <c r="K1633" s="19" t="s">
        <v>73</v>
      </c>
      <c r="L1633" s="1">
        <v>40738</v>
      </c>
      <c r="M1633" s="19" t="s">
        <v>4394</v>
      </c>
      <c r="N1633" s="19" t="s">
        <v>15234</v>
      </c>
      <c r="O1633" s="19" t="s">
        <v>12318</v>
      </c>
    </row>
    <row r="1634" spans="1:15">
      <c r="A1634" s="19">
        <v>61607</v>
      </c>
      <c r="B1634" s="19" t="s">
        <v>11748</v>
      </c>
      <c r="C1634" s="19" t="s">
        <v>224</v>
      </c>
      <c r="D1634" s="19" t="str">
        <f t="shared" si="25"/>
        <v>61607A</v>
      </c>
      <c r="E1634" s="19" t="s">
        <v>12313</v>
      </c>
      <c r="F1634" s="19" t="s">
        <v>10788</v>
      </c>
      <c r="G1634" s="19" t="s">
        <v>612</v>
      </c>
      <c r="H1634" s="19" t="s">
        <v>12307</v>
      </c>
      <c r="I1634" s="1">
        <v>41636</v>
      </c>
      <c r="J1634" s="19">
        <v>1.5</v>
      </c>
      <c r="K1634" s="19" t="s">
        <v>73</v>
      </c>
      <c r="L1634" s="1">
        <v>40738</v>
      </c>
      <c r="M1634" s="19" t="s">
        <v>4394</v>
      </c>
      <c r="N1634" s="19" t="s">
        <v>15233</v>
      </c>
      <c r="O1634" s="19" t="s">
        <v>12318</v>
      </c>
    </row>
    <row r="1635" spans="1:15">
      <c r="A1635" s="19">
        <v>61608</v>
      </c>
      <c r="B1635" s="19" t="s">
        <v>11748</v>
      </c>
      <c r="C1635" s="19" t="s">
        <v>416</v>
      </c>
      <c r="D1635" s="19" t="str">
        <f t="shared" si="25"/>
        <v>61608A</v>
      </c>
      <c r="E1635" s="19" t="s">
        <v>12313</v>
      </c>
      <c r="F1635" s="19" t="s">
        <v>10692</v>
      </c>
      <c r="G1635" s="19" t="s">
        <v>612</v>
      </c>
      <c r="H1635" s="19" t="s">
        <v>12307</v>
      </c>
      <c r="I1635" s="1">
        <v>41636</v>
      </c>
      <c r="J1635" s="19">
        <v>1.5</v>
      </c>
      <c r="K1635" s="19" t="s">
        <v>73</v>
      </c>
      <c r="L1635" s="1">
        <v>40738</v>
      </c>
      <c r="M1635" s="19" t="s">
        <v>4394</v>
      </c>
      <c r="N1635" s="19" t="s">
        <v>15232</v>
      </c>
      <c r="O1635" s="19" t="s">
        <v>12318</v>
      </c>
    </row>
    <row r="1636" spans="1:15">
      <c r="A1636" s="19">
        <v>61609</v>
      </c>
      <c r="B1636" s="19" t="s">
        <v>10651</v>
      </c>
      <c r="C1636" s="19" t="s">
        <v>15231</v>
      </c>
      <c r="D1636" s="19" t="str">
        <f t="shared" si="25"/>
        <v>61609C</v>
      </c>
      <c r="E1636" s="19" t="s">
        <v>12309</v>
      </c>
      <c r="F1636" s="19" t="s">
        <v>10692</v>
      </c>
      <c r="G1636" s="19" t="s">
        <v>612</v>
      </c>
      <c r="H1636" s="19" t="s">
        <v>12307</v>
      </c>
      <c r="I1636" s="1">
        <v>41167</v>
      </c>
      <c r="J1636" s="19">
        <v>1.5</v>
      </c>
      <c r="K1636" s="19" t="s">
        <v>73</v>
      </c>
      <c r="L1636" s="1">
        <v>40738</v>
      </c>
      <c r="M1636" s="19" t="s">
        <v>13113</v>
      </c>
      <c r="N1636" s="19" t="s">
        <v>15227</v>
      </c>
      <c r="O1636" s="19" t="s">
        <v>12935</v>
      </c>
    </row>
    <row r="1637" spans="1:15">
      <c r="A1637" s="19">
        <v>61610</v>
      </c>
      <c r="B1637" s="19" t="s">
        <v>11748</v>
      </c>
      <c r="C1637" s="19" t="s">
        <v>420</v>
      </c>
      <c r="D1637" s="19" t="str">
        <f t="shared" si="25"/>
        <v>61610A</v>
      </c>
      <c r="E1637" s="19" t="s">
        <v>12313</v>
      </c>
      <c r="F1637" s="19" t="s">
        <v>10692</v>
      </c>
      <c r="G1637" s="19" t="s">
        <v>612</v>
      </c>
      <c r="H1637" s="19" t="s">
        <v>12307</v>
      </c>
      <c r="I1637" s="1">
        <v>41636</v>
      </c>
      <c r="J1637" s="19">
        <v>1.5</v>
      </c>
      <c r="K1637" s="19" t="s">
        <v>73</v>
      </c>
      <c r="L1637" s="1">
        <v>40738</v>
      </c>
      <c r="M1637" s="19" t="s">
        <v>4394</v>
      </c>
      <c r="N1637" s="19" t="s">
        <v>15230</v>
      </c>
      <c r="O1637" s="19" t="s">
        <v>12318</v>
      </c>
    </row>
    <row r="1638" spans="1:15">
      <c r="A1638" s="19">
        <v>61611</v>
      </c>
      <c r="B1638" s="19" t="s">
        <v>10651</v>
      </c>
      <c r="C1638" s="19" t="s">
        <v>15229</v>
      </c>
      <c r="D1638" s="19" t="str">
        <f t="shared" si="25"/>
        <v>61611C</v>
      </c>
      <c r="E1638" s="19" t="s">
        <v>12309</v>
      </c>
      <c r="F1638" s="19" t="s">
        <v>10692</v>
      </c>
      <c r="G1638" s="19" t="s">
        <v>612</v>
      </c>
      <c r="H1638" s="19" t="s">
        <v>12307</v>
      </c>
      <c r="I1638" s="1">
        <v>41258</v>
      </c>
      <c r="J1638" s="19">
        <v>1.5</v>
      </c>
      <c r="K1638" s="19" t="s">
        <v>73</v>
      </c>
      <c r="L1638" s="1">
        <v>40738</v>
      </c>
      <c r="M1638" s="19" t="s">
        <v>13113</v>
      </c>
      <c r="N1638" s="19" t="s">
        <v>15227</v>
      </c>
      <c r="O1638" s="19" t="s">
        <v>12935</v>
      </c>
    </row>
    <row r="1639" spans="1:15">
      <c r="A1639" s="19">
        <v>61612</v>
      </c>
      <c r="B1639" s="19" t="s">
        <v>10651</v>
      </c>
      <c r="C1639" s="19" t="s">
        <v>15228</v>
      </c>
      <c r="D1639" s="19" t="str">
        <f t="shared" si="25"/>
        <v>61612C</v>
      </c>
      <c r="E1639" s="19" t="s">
        <v>12309</v>
      </c>
      <c r="F1639" s="19" t="s">
        <v>10767</v>
      </c>
      <c r="G1639" s="19" t="s">
        <v>612</v>
      </c>
      <c r="H1639" s="19" t="s">
        <v>12307</v>
      </c>
      <c r="I1639" s="1">
        <v>41258</v>
      </c>
      <c r="J1639" s="19">
        <v>1.5</v>
      </c>
      <c r="K1639" s="19" t="s">
        <v>73</v>
      </c>
      <c r="L1639" s="1">
        <v>40738</v>
      </c>
      <c r="M1639" s="19" t="s">
        <v>13113</v>
      </c>
      <c r="N1639" s="19" t="s">
        <v>15227</v>
      </c>
      <c r="O1639" s="19" t="s">
        <v>12935</v>
      </c>
    </row>
    <row r="1640" spans="1:15">
      <c r="A1640" s="19">
        <v>61613</v>
      </c>
      <c r="B1640" s="19" t="s">
        <v>11748</v>
      </c>
      <c r="C1640" s="19" t="s">
        <v>15226</v>
      </c>
      <c r="D1640" s="19" t="str">
        <f t="shared" si="25"/>
        <v>61613A</v>
      </c>
      <c r="E1640" s="19" t="s">
        <v>12313</v>
      </c>
      <c r="F1640" s="19" t="s">
        <v>12963</v>
      </c>
      <c r="G1640" s="19" t="s">
        <v>580</v>
      </c>
      <c r="H1640" s="19" t="s">
        <v>12307</v>
      </c>
      <c r="I1640" s="1">
        <v>40900</v>
      </c>
      <c r="J1640" s="19">
        <v>22.5</v>
      </c>
      <c r="K1640" s="19" t="s">
        <v>4</v>
      </c>
      <c r="L1640" s="1">
        <v>40749</v>
      </c>
      <c r="M1640" s="19" t="s">
        <v>13113</v>
      </c>
      <c r="N1640" s="19" t="s">
        <v>15225</v>
      </c>
      <c r="O1640" s="19" t="s">
        <v>12318</v>
      </c>
    </row>
    <row r="1641" spans="1:15">
      <c r="A1641" s="19">
        <v>61614</v>
      </c>
      <c r="B1641" s="19" t="s">
        <v>11748</v>
      </c>
      <c r="C1641" s="19" t="s">
        <v>15224</v>
      </c>
      <c r="D1641" s="19" t="str">
        <f t="shared" si="25"/>
        <v>61614A</v>
      </c>
      <c r="E1641" s="19" t="s">
        <v>12313</v>
      </c>
      <c r="F1641" s="19" t="s">
        <v>12963</v>
      </c>
      <c r="G1641" s="19" t="s">
        <v>580</v>
      </c>
      <c r="H1641" s="19" t="s">
        <v>12307</v>
      </c>
      <c r="I1641" s="1">
        <v>40900</v>
      </c>
      <c r="J1641" s="19">
        <v>22.5</v>
      </c>
      <c r="K1641" s="19" t="s">
        <v>4</v>
      </c>
      <c r="L1641" s="1">
        <v>40749</v>
      </c>
      <c r="M1641" s="19" t="s">
        <v>13113</v>
      </c>
      <c r="N1641" s="19" t="s">
        <v>15223</v>
      </c>
      <c r="O1641" s="19" t="s">
        <v>12318</v>
      </c>
    </row>
    <row r="1642" spans="1:15">
      <c r="A1642" s="19">
        <v>61615</v>
      </c>
      <c r="B1642" s="19" t="s">
        <v>11748</v>
      </c>
      <c r="C1642" s="19" t="s">
        <v>15222</v>
      </c>
      <c r="D1642" s="19" t="str">
        <f t="shared" si="25"/>
        <v>61615A</v>
      </c>
      <c r="E1642" s="19" t="s">
        <v>12313</v>
      </c>
      <c r="F1642" s="19" t="s">
        <v>4595</v>
      </c>
      <c r="G1642" s="19" t="s">
        <v>612</v>
      </c>
      <c r="H1642" s="19" t="s">
        <v>12307</v>
      </c>
      <c r="I1642" s="1">
        <v>41682</v>
      </c>
      <c r="J1642" s="19">
        <v>1</v>
      </c>
      <c r="K1642" s="19" t="s">
        <v>73</v>
      </c>
      <c r="L1642" s="1">
        <v>40749</v>
      </c>
      <c r="M1642" s="19" t="s">
        <v>13433</v>
      </c>
      <c r="N1642" s="19" t="s">
        <v>4596</v>
      </c>
      <c r="O1642" s="19" t="s">
        <v>12318</v>
      </c>
    </row>
    <row r="1643" spans="1:15">
      <c r="A1643" s="19">
        <v>61616</v>
      </c>
      <c r="B1643" s="19" t="s">
        <v>11748</v>
      </c>
      <c r="C1643" s="19" t="s">
        <v>15221</v>
      </c>
      <c r="D1643" s="19" t="str">
        <f t="shared" si="25"/>
        <v>61616A</v>
      </c>
      <c r="E1643" s="19" t="s">
        <v>12313</v>
      </c>
      <c r="F1643" s="19" t="s">
        <v>4595</v>
      </c>
      <c r="G1643" s="19" t="s">
        <v>612</v>
      </c>
      <c r="H1643" s="19" t="s">
        <v>12307</v>
      </c>
      <c r="I1643" s="1">
        <v>41682</v>
      </c>
      <c r="J1643" s="19">
        <v>1</v>
      </c>
      <c r="K1643" s="19" t="s">
        <v>73</v>
      </c>
      <c r="L1643" s="1">
        <v>40749</v>
      </c>
      <c r="M1643" s="19" t="s">
        <v>13433</v>
      </c>
      <c r="N1643" s="19" t="s">
        <v>4596</v>
      </c>
      <c r="O1643" s="19" t="s">
        <v>12318</v>
      </c>
    </row>
    <row r="1644" spans="1:15">
      <c r="A1644" s="19">
        <v>61617</v>
      </c>
      <c r="B1644" s="19" t="s">
        <v>11748</v>
      </c>
      <c r="C1644" s="19" t="s">
        <v>5029</v>
      </c>
      <c r="D1644" s="19" t="str">
        <f t="shared" si="25"/>
        <v>61617A</v>
      </c>
      <c r="E1644" s="19" t="s">
        <v>12313</v>
      </c>
      <c r="F1644" s="19" t="s">
        <v>10683</v>
      </c>
      <c r="G1644" s="19" t="s">
        <v>612</v>
      </c>
      <c r="H1644" s="19" t="s">
        <v>12307</v>
      </c>
      <c r="I1644" s="1">
        <v>41264</v>
      </c>
      <c r="J1644" s="19">
        <v>102.5</v>
      </c>
      <c r="K1644" s="19" t="s">
        <v>4</v>
      </c>
      <c r="L1644" s="1">
        <v>40749</v>
      </c>
      <c r="M1644" s="19" t="s">
        <v>15220</v>
      </c>
      <c r="N1644" s="19" t="s">
        <v>15219</v>
      </c>
      <c r="O1644" s="19" t="s">
        <v>12318</v>
      </c>
    </row>
    <row r="1645" spans="1:15">
      <c r="A1645" s="19">
        <v>61618</v>
      </c>
      <c r="B1645" s="19" t="s">
        <v>10651</v>
      </c>
      <c r="C1645" s="19" t="s">
        <v>15218</v>
      </c>
      <c r="D1645" s="19" t="str">
        <f t="shared" si="25"/>
        <v>61618C</v>
      </c>
      <c r="E1645" s="19" t="s">
        <v>12309</v>
      </c>
      <c r="F1645" s="19" t="s">
        <v>10688</v>
      </c>
      <c r="G1645" s="19" t="s">
        <v>612</v>
      </c>
      <c r="H1645" s="19" t="s">
        <v>12307</v>
      </c>
      <c r="I1645" s="1">
        <v>41275</v>
      </c>
      <c r="J1645" s="19">
        <v>2.12</v>
      </c>
      <c r="K1645" s="19" t="s">
        <v>73</v>
      </c>
      <c r="L1645" s="1">
        <v>40749</v>
      </c>
      <c r="M1645" s="19" t="s">
        <v>13113</v>
      </c>
      <c r="N1645" s="19" t="s">
        <v>15214</v>
      </c>
      <c r="O1645" s="19" t="s">
        <v>12935</v>
      </c>
    </row>
    <row r="1646" spans="1:15">
      <c r="A1646" s="19">
        <v>61619</v>
      </c>
      <c r="B1646" s="19" t="s">
        <v>10651</v>
      </c>
      <c r="C1646" s="19" t="s">
        <v>15217</v>
      </c>
      <c r="D1646" s="19" t="str">
        <f t="shared" si="25"/>
        <v>61619C</v>
      </c>
      <c r="E1646" s="19" t="s">
        <v>12309</v>
      </c>
      <c r="F1646" s="19" t="s">
        <v>10960</v>
      </c>
      <c r="G1646" s="19" t="s">
        <v>612</v>
      </c>
      <c r="H1646" s="19" t="s">
        <v>12307</v>
      </c>
      <c r="I1646" s="1">
        <v>41275</v>
      </c>
      <c r="J1646" s="19">
        <v>20</v>
      </c>
      <c r="K1646" s="19" t="s">
        <v>73</v>
      </c>
      <c r="L1646" s="1">
        <v>40749</v>
      </c>
      <c r="M1646" s="19" t="s">
        <v>13113</v>
      </c>
      <c r="N1646" s="19" t="s">
        <v>15214</v>
      </c>
      <c r="O1646" s="19" t="s">
        <v>12935</v>
      </c>
    </row>
    <row r="1647" spans="1:15">
      <c r="A1647" s="19">
        <v>61620</v>
      </c>
      <c r="B1647" s="19" t="s">
        <v>11748</v>
      </c>
      <c r="C1647" s="19" t="s">
        <v>3243</v>
      </c>
      <c r="D1647" s="19" t="str">
        <f t="shared" si="25"/>
        <v>61620A</v>
      </c>
      <c r="E1647" s="19" t="s">
        <v>12313</v>
      </c>
      <c r="F1647" s="19" t="s">
        <v>10766</v>
      </c>
      <c r="G1647" s="19" t="s">
        <v>612</v>
      </c>
      <c r="H1647" s="19" t="s">
        <v>12307</v>
      </c>
      <c r="I1647" s="1">
        <v>42908</v>
      </c>
      <c r="J1647" s="19">
        <v>3</v>
      </c>
      <c r="K1647" s="19" t="s">
        <v>73</v>
      </c>
      <c r="L1647" s="1">
        <v>40749</v>
      </c>
      <c r="M1647" s="19" t="s">
        <v>3243</v>
      </c>
      <c r="N1647" s="19" t="s">
        <v>3243</v>
      </c>
      <c r="O1647" s="19" t="s">
        <v>12318</v>
      </c>
    </row>
    <row r="1648" spans="1:15">
      <c r="A1648" s="19">
        <v>61621</v>
      </c>
      <c r="B1648" s="19" t="s">
        <v>10651</v>
      </c>
      <c r="C1648" s="19" t="s">
        <v>15216</v>
      </c>
      <c r="D1648" s="19" t="str">
        <f t="shared" si="25"/>
        <v>61621C</v>
      </c>
      <c r="E1648" s="19" t="s">
        <v>12309</v>
      </c>
      <c r="F1648" s="19" t="s">
        <v>10933</v>
      </c>
      <c r="G1648" s="19" t="s">
        <v>612</v>
      </c>
      <c r="H1648" s="19" t="s">
        <v>12307</v>
      </c>
      <c r="I1648" s="1">
        <v>41275</v>
      </c>
      <c r="J1648" s="19">
        <v>15</v>
      </c>
      <c r="K1648" s="19" t="s">
        <v>73</v>
      </c>
      <c r="L1648" s="1">
        <v>40749</v>
      </c>
      <c r="M1648" s="19" t="s">
        <v>13113</v>
      </c>
      <c r="N1648" s="19" t="s">
        <v>15214</v>
      </c>
      <c r="O1648" s="19" t="s">
        <v>12935</v>
      </c>
    </row>
    <row r="1649" spans="1:15">
      <c r="A1649" s="19">
        <v>61622</v>
      </c>
      <c r="B1649" s="19" t="s">
        <v>10651</v>
      </c>
      <c r="C1649" s="19" t="s">
        <v>15215</v>
      </c>
      <c r="D1649" s="19" t="str">
        <f t="shared" si="25"/>
        <v>61622C</v>
      </c>
      <c r="E1649" s="19" t="s">
        <v>12309</v>
      </c>
      <c r="F1649" s="19" t="s">
        <v>10933</v>
      </c>
      <c r="G1649" s="19" t="s">
        <v>612</v>
      </c>
      <c r="H1649" s="19" t="s">
        <v>12307</v>
      </c>
      <c r="I1649" s="1">
        <v>41640</v>
      </c>
      <c r="J1649" s="19">
        <v>15</v>
      </c>
      <c r="K1649" s="19" t="s">
        <v>73</v>
      </c>
      <c r="L1649" s="1">
        <v>40749</v>
      </c>
      <c r="M1649" s="19" t="s">
        <v>13113</v>
      </c>
      <c r="N1649" s="19" t="s">
        <v>15214</v>
      </c>
      <c r="O1649" s="19" t="s">
        <v>12935</v>
      </c>
    </row>
    <row r="1650" spans="1:15">
      <c r="A1650" s="19">
        <v>61623</v>
      </c>
      <c r="B1650" s="19" t="s">
        <v>11748</v>
      </c>
      <c r="C1650" s="19" t="s">
        <v>746</v>
      </c>
      <c r="D1650" s="19" t="str">
        <f t="shared" si="25"/>
        <v>61623A</v>
      </c>
      <c r="E1650" s="19" t="s">
        <v>12313</v>
      </c>
      <c r="F1650" s="19" t="s">
        <v>10952</v>
      </c>
      <c r="G1650" s="19" t="s">
        <v>612</v>
      </c>
      <c r="H1650" s="19" t="s">
        <v>12307</v>
      </c>
      <c r="I1650" s="1">
        <v>40949</v>
      </c>
      <c r="J1650" s="19">
        <v>1.1599999999999999</v>
      </c>
      <c r="K1650" s="19" t="s">
        <v>73</v>
      </c>
      <c r="L1650" s="1">
        <v>40750</v>
      </c>
      <c r="M1650" s="19" t="s">
        <v>13113</v>
      </c>
      <c r="N1650" s="19" t="s">
        <v>177</v>
      </c>
      <c r="O1650" s="19" t="s">
        <v>12318</v>
      </c>
    </row>
    <row r="1651" spans="1:15">
      <c r="A1651" s="19">
        <v>61624</v>
      </c>
      <c r="B1651" s="19" t="s">
        <v>11748</v>
      </c>
      <c r="C1651" s="19" t="s">
        <v>747</v>
      </c>
      <c r="D1651" s="19" t="str">
        <f t="shared" si="25"/>
        <v>61624A</v>
      </c>
      <c r="E1651" s="19" t="s">
        <v>12313</v>
      </c>
      <c r="F1651" s="19" t="s">
        <v>10952</v>
      </c>
      <c r="G1651" s="19" t="s">
        <v>612</v>
      </c>
      <c r="H1651" s="19" t="s">
        <v>12307</v>
      </c>
      <c r="I1651" s="1">
        <v>40998</v>
      </c>
      <c r="J1651" s="19">
        <v>1.25</v>
      </c>
      <c r="K1651" s="19" t="s">
        <v>73</v>
      </c>
      <c r="L1651" s="1">
        <v>40750</v>
      </c>
      <c r="M1651" s="19" t="s">
        <v>13113</v>
      </c>
      <c r="N1651" s="19" t="s">
        <v>177</v>
      </c>
      <c r="O1651" s="19" t="s">
        <v>12318</v>
      </c>
    </row>
    <row r="1652" spans="1:15">
      <c r="A1652" s="19">
        <v>61625</v>
      </c>
      <c r="B1652" s="19" t="s">
        <v>11748</v>
      </c>
      <c r="C1652" s="19" t="s">
        <v>65</v>
      </c>
      <c r="D1652" s="19" t="str">
        <f t="shared" si="25"/>
        <v>61625A</v>
      </c>
      <c r="E1652" s="19" t="s">
        <v>12313</v>
      </c>
      <c r="F1652" s="19" t="s">
        <v>10767</v>
      </c>
      <c r="G1652" s="19" t="s">
        <v>612</v>
      </c>
      <c r="H1652" s="19" t="s">
        <v>12307</v>
      </c>
      <c r="I1652" s="1">
        <v>41471</v>
      </c>
      <c r="J1652" s="19">
        <v>1.5</v>
      </c>
      <c r="K1652" s="19" t="s">
        <v>73</v>
      </c>
      <c r="L1652" s="1">
        <v>40750</v>
      </c>
      <c r="M1652" s="19" t="s">
        <v>14315</v>
      </c>
      <c r="N1652" s="19" t="s">
        <v>14314</v>
      </c>
      <c r="O1652" s="19" t="s">
        <v>12318</v>
      </c>
    </row>
    <row r="1653" spans="1:15">
      <c r="A1653" s="19">
        <v>61626</v>
      </c>
      <c r="B1653" s="19" t="s">
        <v>11748</v>
      </c>
      <c r="C1653" s="19" t="s">
        <v>66</v>
      </c>
      <c r="D1653" s="19" t="str">
        <f t="shared" si="25"/>
        <v>61626A</v>
      </c>
      <c r="E1653" s="19" t="s">
        <v>12313</v>
      </c>
      <c r="F1653" s="19" t="s">
        <v>10767</v>
      </c>
      <c r="G1653" s="19" t="s">
        <v>612</v>
      </c>
      <c r="H1653" s="19" t="s">
        <v>12307</v>
      </c>
      <c r="I1653" s="1">
        <v>41471</v>
      </c>
      <c r="J1653" s="19">
        <v>1.5</v>
      </c>
      <c r="K1653" s="19" t="s">
        <v>73</v>
      </c>
      <c r="L1653" s="1">
        <v>40750</v>
      </c>
      <c r="M1653" s="19" t="s">
        <v>14315</v>
      </c>
      <c r="N1653" s="19" t="s">
        <v>14314</v>
      </c>
      <c r="O1653" s="19" t="s">
        <v>12318</v>
      </c>
    </row>
    <row r="1654" spans="1:15">
      <c r="A1654" s="19">
        <v>61627</v>
      </c>
      <c r="B1654" s="19" t="s">
        <v>10651</v>
      </c>
      <c r="C1654" s="19" t="s">
        <v>15213</v>
      </c>
      <c r="D1654" s="19" t="str">
        <f t="shared" si="25"/>
        <v>61627C</v>
      </c>
      <c r="E1654" s="19" t="s">
        <v>12309</v>
      </c>
      <c r="F1654" s="19" t="s">
        <v>10767</v>
      </c>
      <c r="G1654" s="19" t="s">
        <v>612</v>
      </c>
      <c r="H1654" s="19" t="s">
        <v>12307</v>
      </c>
      <c r="I1654" s="1">
        <v>40878</v>
      </c>
      <c r="J1654" s="19">
        <v>1.5</v>
      </c>
      <c r="K1654" s="19" t="s">
        <v>73</v>
      </c>
      <c r="L1654" s="1">
        <v>40750</v>
      </c>
      <c r="M1654" s="19" t="s">
        <v>13113</v>
      </c>
      <c r="N1654" s="19" t="s">
        <v>15209</v>
      </c>
      <c r="O1654" s="19" t="s">
        <v>12935</v>
      </c>
    </row>
    <row r="1655" spans="1:15">
      <c r="A1655" s="19">
        <v>61628</v>
      </c>
      <c r="B1655" s="19" t="s">
        <v>10651</v>
      </c>
      <c r="C1655" s="19" t="s">
        <v>15212</v>
      </c>
      <c r="D1655" s="19" t="str">
        <f t="shared" si="25"/>
        <v>61628C</v>
      </c>
      <c r="E1655" s="19" t="s">
        <v>12309</v>
      </c>
      <c r="F1655" s="19" t="s">
        <v>10767</v>
      </c>
      <c r="G1655" s="19" t="s">
        <v>612</v>
      </c>
      <c r="H1655" s="19" t="s">
        <v>12307</v>
      </c>
      <c r="I1655" s="1">
        <v>40878</v>
      </c>
      <c r="J1655" s="19">
        <v>1.5</v>
      </c>
      <c r="K1655" s="19" t="s">
        <v>73</v>
      </c>
      <c r="L1655" s="1">
        <v>40750</v>
      </c>
      <c r="M1655" s="19" t="s">
        <v>13113</v>
      </c>
      <c r="N1655" s="19" t="s">
        <v>15209</v>
      </c>
      <c r="O1655" s="19" t="s">
        <v>12935</v>
      </c>
    </row>
    <row r="1656" spans="1:15">
      <c r="A1656" s="19">
        <v>61629</v>
      </c>
      <c r="B1656" s="19" t="s">
        <v>10651</v>
      </c>
      <c r="C1656" s="19" t="s">
        <v>15211</v>
      </c>
      <c r="D1656" s="19" t="str">
        <f t="shared" si="25"/>
        <v>61629C</v>
      </c>
      <c r="E1656" s="19" t="s">
        <v>12309</v>
      </c>
      <c r="F1656" s="19" t="s">
        <v>10767</v>
      </c>
      <c r="G1656" s="19" t="s">
        <v>612</v>
      </c>
      <c r="H1656" s="19" t="s">
        <v>12307</v>
      </c>
      <c r="I1656" s="1">
        <v>40878</v>
      </c>
      <c r="J1656" s="19">
        <v>1.5</v>
      </c>
      <c r="K1656" s="19" t="s">
        <v>73</v>
      </c>
      <c r="L1656" s="1">
        <v>40750</v>
      </c>
      <c r="M1656" s="19" t="s">
        <v>13113</v>
      </c>
      <c r="N1656" s="19" t="s">
        <v>15209</v>
      </c>
      <c r="O1656" s="19" t="s">
        <v>12935</v>
      </c>
    </row>
    <row r="1657" spans="1:15">
      <c r="A1657" s="19">
        <v>61630</v>
      </c>
      <c r="B1657" s="19" t="s">
        <v>10651</v>
      </c>
      <c r="C1657" s="19" t="s">
        <v>15210</v>
      </c>
      <c r="D1657" s="19" t="str">
        <f t="shared" si="25"/>
        <v>61630C</v>
      </c>
      <c r="E1657" s="19" t="s">
        <v>12309</v>
      </c>
      <c r="F1657" s="19" t="s">
        <v>10767</v>
      </c>
      <c r="G1657" s="19" t="s">
        <v>612</v>
      </c>
      <c r="H1657" s="19" t="s">
        <v>12307</v>
      </c>
      <c r="I1657" s="1">
        <v>40878</v>
      </c>
      <c r="J1657" s="19">
        <v>1.5</v>
      </c>
      <c r="K1657" s="19" t="s">
        <v>73</v>
      </c>
      <c r="L1657" s="1">
        <v>40750</v>
      </c>
      <c r="M1657" s="19" t="s">
        <v>13113</v>
      </c>
      <c r="N1657" s="19" t="s">
        <v>15209</v>
      </c>
      <c r="O1657" s="19" t="s">
        <v>12935</v>
      </c>
    </row>
    <row r="1658" spans="1:15">
      <c r="A1658" s="19">
        <v>61631</v>
      </c>
      <c r="B1658" s="19" t="s">
        <v>10651</v>
      </c>
      <c r="C1658" s="19" t="s">
        <v>15208</v>
      </c>
      <c r="D1658" s="19" t="str">
        <f t="shared" si="25"/>
        <v>61631C</v>
      </c>
      <c r="E1658" s="19" t="s">
        <v>12309</v>
      </c>
      <c r="F1658" s="19" t="s">
        <v>10957</v>
      </c>
      <c r="G1658" s="19" t="s">
        <v>612</v>
      </c>
      <c r="H1658" s="19" t="s">
        <v>12307</v>
      </c>
      <c r="I1658" s="1">
        <v>41609</v>
      </c>
      <c r="J1658" s="19">
        <v>20</v>
      </c>
      <c r="K1658" s="19" t="s">
        <v>73</v>
      </c>
      <c r="L1658" s="1">
        <v>40751</v>
      </c>
      <c r="M1658" s="19" t="s">
        <v>13113</v>
      </c>
      <c r="N1658" s="19" t="s">
        <v>15207</v>
      </c>
      <c r="O1658" s="19" t="s">
        <v>12935</v>
      </c>
    </row>
    <row r="1659" spans="1:15">
      <c r="A1659" s="19">
        <v>61632</v>
      </c>
      <c r="B1659" s="19" t="s">
        <v>11748</v>
      </c>
      <c r="C1659" s="19" t="s">
        <v>15206</v>
      </c>
      <c r="D1659" s="19" t="str">
        <f t="shared" si="25"/>
        <v>61632A</v>
      </c>
      <c r="E1659" s="19" t="s">
        <v>12313</v>
      </c>
      <c r="F1659" s="19" t="s">
        <v>11468</v>
      </c>
      <c r="G1659" s="19" t="s">
        <v>612</v>
      </c>
      <c r="H1659" s="19" t="s">
        <v>12307</v>
      </c>
      <c r="I1659" s="1">
        <v>36678</v>
      </c>
      <c r="J1659" s="19">
        <v>4.9850000000000003</v>
      </c>
      <c r="K1659" s="19" t="s">
        <v>46</v>
      </c>
      <c r="L1659" s="1">
        <v>41093</v>
      </c>
      <c r="M1659" s="19" t="s">
        <v>13113</v>
      </c>
      <c r="N1659" s="19" t="s">
        <v>4747</v>
      </c>
      <c r="O1659" s="19" t="s">
        <v>12318</v>
      </c>
    </row>
    <row r="1660" spans="1:15">
      <c r="A1660" s="19">
        <v>61633</v>
      </c>
      <c r="B1660" s="19" t="s">
        <v>11748</v>
      </c>
      <c r="C1660" s="19" t="s">
        <v>4884</v>
      </c>
      <c r="D1660" s="19" t="str">
        <f t="shared" si="25"/>
        <v>61633A</v>
      </c>
      <c r="E1660" s="19" t="s">
        <v>12313</v>
      </c>
      <c r="F1660" s="19" t="s">
        <v>10942</v>
      </c>
      <c r="G1660" s="19" t="s">
        <v>612</v>
      </c>
      <c r="H1660" s="19" t="s">
        <v>12307</v>
      </c>
      <c r="I1660" s="1">
        <v>39965</v>
      </c>
      <c r="J1660" s="19">
        <v>135</v>
      </c>
      <c r="K1660" s="19" t="s">
        <v>4</v>
      </c>
      <c r="L1660" s="1">
        <v>40753</v>
      </c>
      <c r="M1660" s="19" t="s">
        <v>1835</v>
      </c>
      <c r="N1660" s="19" t="s">
        <v>1835</v>
      </c>
      <c r="O1660" s="19" t="s">
        <v>12318</v>
      </c>
    </row>
    <row r="1661" spans="1:15">
      <c r="A1661" s="19">
        <v>61634</v>
      </c>
      <c r="B1661" s="19" t="s">
        <v>11748</v>
      </c>
      <c r="C1661" s="19" t="s">
        <v>4841</v>
      </c>
      <c r="D1661" s="19" t="str">
        <f t="shared" si="25"/>
        <v>61634A</v>
      </c>
      <c r="E1661" s="19" t="s">
        <v>12313</v>
      </c>
      <c r="F1661" s="19" t="s">
        <v>10886</v>
      </c>
      <c r="G1661" s="19" t="s">
        <v>612</v>
      </c>
      <c r="H1661" s="19" t="s">
        <v>12307</v>
      </c>
      <c r="I1661" s="1">
        <v>31205</v>
      </c>
      <c r="J1661" s="19">
        <v>3</v>
      </c>
      <c r="K1661" s="19" t="s">
        <v>46</v>
      </c>
      <c r="L1661" s="1">
        <v>41141</v>
      </c>
      <c r="M1661" s="19" t="s">
        <v>13113</v>
      </c>
      <c r="N1661" s="19" t="s">
        <v>15205</v>
      </c>
      <c r="O1661" s="19" t="s">
        <v>12318</v>
      </c>
    </row>
    <row r="1662" spans="1:15">
      <c r="A1662" s="19">
        <v>61635</v>
      </c>
      <c r="B1662" s="19" t="s">
        <v>11748</v>
      </c>
      <c r="C1662" s="19" t="s">
        <v>10680</v>
      </c>
      <c r="D1662" s="19" t="str">
        <f t="shared" si="25"/>
        <v>61635A</v>
      </c>
      <c r="E1662" s="19" t="s">
        <v>12313</v>
      </c>
      <c r="F1662" s="19" t="s">
        <v>10704</v>
      </c>
      <c r="G1662" s="19" t="s">
        <v>612</v>
      </c>
      <c r="H1662" s="19" t="s">
        <v>12307</v>
      </c>
      <c r="I1662" s="1">
        <v>40908</v>
      </c>
      <c r="J1662" s="19">
        <v>49.5</v>
      </c>
      <c r="K1662" s="19" t="s">
        <v>4</v>
      </c>
      <c r="L1662" s="1">
        <v>40756</v>
      </c>
      <c r="M1662" s="19" t="s">
        <v>13113</v>
      </c>
      <c r="O1662" s="19" t="s">
        <v>12935</v>
      </c>
    </row>
    <row r="1663" spans="1:15">
      <c r="A1663" s="19">
        <v>61636</v>
      </c>
      <c r="B1663" s="19" t="s">
        <v>10651</v>
      </c>
      <c r="C1663" s="19" t="s">
        <v>15204</v>
      </c>
      <c r="D1663" s="19" t="str">
        <f t="shared" si="25"/>
        <v>61636C</v>
      </c>
      <c r="E1663" s="19" t="s">
        <v>12309</v>
      </c>
      <c r="F1663" s="19" t="s">
        <v>15203</v>
      </c>
      <c r="G1663" s="19" t="s">
        <v>1468</v>
      </c>
      <c r="H1663" s="19" t="s">
        <v>12307</v>
      </c>
      <c r="I1663" s="1">
        <v>42004</v>
      </c>
      <c r="J1663" s="19">
        <v>1200.5999999999999</v>
      </c>
      <c r="K1663" s="19" t="s">
        <v>4</v>
      </c>
      <c r="L1663" s="1">
        <v>40756</v>
      </c>
      <c r="M1663" s="19" t="s">
        <v>13113</v>
      </c>
      <c r="N1663" s="19" t="s">
        <v>15202</v>
      </c>
      <c r="O1663" s="19" t="s">
        <v>12577</v>
      </c>
    </row>
    <row r="1664" spans="1:15">
      <c r="A1664" s="19">
        <v>61637</v>
      </c>
      <c r="B1664" s="19" t="s">
        <v>10651</v>
      </c>
      <c r="C1664" s="19" t="s">
        <v>15201</v>
      </c>
      <c r="D1664" s="19" t="str">
        <f t="shared" si="25"/>
        <v>61637C</v>
      </c>
      <c r="E1664" s="19" t="s">
        <v>12309</v>
      </c>
      <c r="F1664" s="19" t="s">
        <v>10727</v>
      </c>
      <c r="G1664" s="19" t="s">
        <v>612</v>
      </c>
      <c r="H1664" s="19" t="s">
        <v>12307</v>
      </c>
      <c r="I1664" s="1">
        <v>41274</v>
      </c>
      <c r="J1664" s="19">
        <v>19.5</v>
      </c>
      <c r="K1664" s="19" t="s">
        <v>4</v>
      </c>
      <c r="L1664" s="1">
        <v>40756</v>
      </c>
      <c r="M1664" s="19" t="s">
        <v>13113</v>
      </c>
      <c r="N1664" s="19" t="s">
        <v>15200</v>
      </c>
      <c r="O1664" s="19" t="s">
        <v>12577</v>
      </c>
    </row>
    <row r="1665" spans="1:15">
      <c r="A1665" s="19">
        <v>61638</v>
      </c>
      <c r="B1665" s="19" t="s">
        <v>10651</v>
      </c>
      <c r="C1665" s="19" t="s">
        <v>15199</v>
      </c>
      <c r="D1665" s="19" t="str">
        <f t="shared" si="25"/>
        <v>61638C</v>
      </c>
      <c r="E1665" s="19" t="s">
        <v>12309</v>
      </c>
      <c r="F1665" s="19" t="s">
        <v>1224</v>
      </c>
      <c r="G1665" s="19" t="s">
        <v>1096</v>
      </c>
      <c r="H1665" s="19" t="s">
        <v>12307</v>
      </c>
      <c r="I1665" s="1">
        <v>42735</v>
      </c>
      <c r="J1665" s="19">
        <v>100</v>
      </c>
      <c r="K1665" s="19" t="s">
        <v>73</v>
      </c>
      <c r="L1665" s="1">
        <v>40756</v>
      </c>
      <c r="M1665" s="19" t="s">
        <v>13113</v>
      </c>
      <c r="N1665" s="19" t="s">
        <v>15198</v>
      </c>
      <c r="O1665" s="19" t="s">
        <v>12318</v>
      </c>
    </row>
    <row r="1666" spans="1:15">
      <c r="A1666" s="19">
        <v>61639</v>
      </c>
      <c r="B1666" s="19" t="s">
        <v>10651</v>
      </c>
      <c r="C1666" s="19" t="s">
        <v>15197</v>
      </c>
      <c r="D1666" s="19" t="str">
        <f t="shared" ref="D1666:D1729" si="26">CONCATENATE(A1666,B1666)</f>
        <v>61639C</v>
      </c>
      <c r="E1666" s="19" t="s">
        <v>12309</v>
      </c>
      <c r="F1666" s="19" t="s">
        <v>1224</v>
      </c>
      <c r="G1666" s="19" t="s">
        <v>1096</v>
      </c>
      <c r="H1666" s="19" t="s">
        <v>12307</v>
      </c>
      <c r="I1666" s="1">
        <v>42369</v>
      </c>
      <c r="J1666" s="19">
        <v>300.8</v>
      </c>
      <c r="K1666" s="19" t="s">
        <v>4</v>
      </c>
      <c r="L1666" s="1">
        <v>40756</v>
      </c>
      <c r="M1666" s="19" t="s">
        <v>13113</v>
      </c>
      <c r="N1666" s="19" t="s">
        <v>15196</v>
      </c>
      <c r="O1666" s="19" t="s">
        <v>12577</v>
      </c>
    </row>
    <row r="1667" spans="1:15">
      <c r="A1667" s="19">
        <v>61640</v>
      </c>
      <c r="B1667" s="19" t="s">
        <v>11748</v>
      </c>
      <c r="C1667" s="19" t="s">
        <v>4899</v>
      </c>
      <c r="D1667" s="19" t="str">
        <f t="shared" si="26"/>
        <v>61640A</v>
      </c>
      <c r="E1667" s="19" t="s">
        <v>12313</v>
      </c>
      <c r="F1667" s="19" t="s">
        <v>10967</v>
      </c>
      <c r="G1667" s="19" t="s">
        <v>612</v>
      </c>
      <c r="H1667" s="19" t="s">
        <v>12307</v>
      </c>
      <c r="I1667" s="1">
        <v>41652</v>
      </c>
      <c r="J1667" s="19">
        <v>1</v>
      </c>
      <c r="K1667" s="19" t="s">
        <v>73</v>
      </c>
      <c r="L1667" s="1">
        <v>40757</v>
      </c>
      <c r="M1667" s="19" t="s">
        <v>13433</v>
      </c>
      <c r="N1667" s="19" t="s">
        <v>4596</v>
      </c>
      <c r="O1667" s="19" t="s">
        <v>12318</v>
      </c>
    </row>
    <row r="1668" spans="1:15">
      <c r="A1668" s="19">
        <v>61641</v>
      </c>
      <c r="B1668" s="19" t="s">
        <v>11748</v>
      </c>
      <c r="C1668" s="19" t="s">
        <v>4900</v>
      </c>
      <c r="D1668" s="19" t="str">
        <f t="shared" si="26"/>
        <v>61641A</v>
      </c>
      <c r="E1668" s="19" t="s">
        <v>12313</v>
      </c>
      <c r="F1668" s="19" t="s">
        <v>10967</v>
      </c>
      <c r="G1668" s="19" t="s">
        <v>612</v>
      </c>
      <c r="H1668" s="19" t="s">
        <v>12307</v>
      </c>
      <c r="I1668" s="1">
        <v>41652</v>
      </c>
      <c r="J1668" s="19">
        <v>1</v>
      </c>
      <c r="K1668" s="19" t="s">
        <v>73</v>
      </c>
      <c r="L1668" s="1">
        <v>40757</v>
      </c>
      <c r="M1668" s="19" t="s">
        <v>13433</v>
      </c>
      <c r="N1668" s="19" t="s">
        <v>4596</v>
      </c>
      <c r="O1668" s="19" t="s">
        <v>12318</v>
      </c>
    </row>
    <row r="1669" spans="1:15">
      <c r="A1669" s="19">
        <v>61642</v>
      </c>
      <c r="B1669" s="19" t="s">
        <v>10651</v>
      </c>
      <c r="C1669" s="19" t="s">
        <v>15195</v>
      </c>
      <c r="D1669" s="19" t="str">
        <f t="shared" si="26"/>
        <v>61642C</v>
      </c>
      <c r="E1669" s="19" t="s">
        <v>12309</v>
      </c>
      <c r="F1669" s="19" t="s">
        <v>10967</v>
      </c>
      <c r="G1669" s="19" t="s">
        <v>612</v>
      </c>
      <c r="H1669" s="19" t="s">
        <v>12307</v>
      </c>
      <c r="I1669" s="1">
        <v>41091</v>
      </c>
      <c r="J1669" s="19">
        <v>1.5</v>
      </c>
      <c r="K1669" s="19" t="s">
        <v>73</v>
      </c>
      <c r="L1669" s="1">
        <v>40757</v>
      </c>
      <c r="M1669" s="19" t="s">
        <v>13113</v>
      </c>
      <c r="N1669" s="19" t="s">
        <v>14986</v>
      </c>
      <c r="O1669" s="19" t="s">
        <v>12577</v>
      </c>
    </row>
    <row r="1670" spans="1:15">
      <c r="A1670" s="19">
        <v>61643</v>
      </c>
      <c r="B1670" s="19" t="s">
        <v>10651</v>
      </c>
      <c r="C1670" s="19" t="s">
        <v>15194</v>
      </c>
      <c r="D1670" s="19" t="str">
        <f t="shared" si="26"/>
        <v>61643C</v>
      </c>
      <c r="E1670" s="19" t="s">
        <v>12309</v>
      </c>
      <c r="F1670" s="19" t="s">
        <v>10967</v>
      </c>
      <c r="G1670" s="19" t="s">
        <v>612</v>
      </c>
      <c r="H1670" s="19" t="s">
        <v>12307</v>
      </c>
      <c r="I1670" s="1">
        <v>41091</v>
      </c>
      <c r="J1670" s="19">
        <v>1.5</v>
      </c>
      <c r="K1670" s="19" t="s">
        <v>73</v>
      </c>
      <c r="L1670" s="1">
        <v>40757</v>
      </c>
      <c r="M1670" s="19" t="s">
        <v>13113</v>
      </c>
      <c r="N1670" s="19" t="s">
        <v>14986</v>
      </c>
      <c r="O1670" s="19" t="s">
        <v>12577</v>
      </c>
    </row>
    <row r="1671" spans="1:15">
      <c r="A1671" s="19">
        <v>61644</v>
      </c>
      <c r="B1671" s="19" t="s">
        <v>10651</v>
      </c>
      <c r="C1671" s="19" t="s">
        <v>15193</v>
      </c>
      <c r="D1671" s="19" t="str">
        <f t="shared" si="26"/>
        <v>61644C</v>
      </c>
      <c r="E1671" s="19" t="s">
        <v>12309</v>
      </c>
      <c r="F1671" s="19" t="s">
        <v>11209</v>
      </c>
      <c r="G1671" s="19" t="s">
        <v>612</v>
      </c>
      <c r="H1671" s="19" t="s">
        <v>12307</v>
      </c>
      <c r="I1671" s="1">
        <v>41609</v>
      </c>
      <c r="J1671" s="19">
        <v>30</v>
      </c>
      <c r="K1671" s="19" t="s">
        <v>0</v>
      </c>
      <c r="L1671" s="1">
        <v>40760</v>
      </c>
      <c r="M1671" s="19" t="s">
        <v>13113</v>
      </c>
      <c r="N1671" s="19" t="s">
        <v>15192</v>
      </c>
      <c r="O1671" s="19" t="s">
        <v>12935</v>
      </c>
    </row>
    <row r="1672" spans="1:15">
      <c r="A1672" s="19">
        <v>61645</v>
      </c>
      <c r="B1672" s="19" t="s">
        <v>11748</v>
      </c>
      <c r="C1672" s="19" t="s">
        <v>5047</v>
      </c>
      <c r="D1672" s="19" t="str">
        <f t="shared" si="26"/>
        <v>61645A</v>
      </c>
      <c r="E1672" s="19" t="s">
        <v>12313</v>
      </c>
      <c r="F1672" s="19" t="s">
        <v>10746</v>
      </c>
      <c r="G1672" s="19" t="s">
        <v>612</v>
      </c>
      <c r="H1672" s="19" t="s">
        <v>12307</v>
      </c>
      <c r="I1672" s="1">
        <v>41968</v>
      </c>
      <c r="J1672" s="19">
        <v>50</v>
      </c>
      <c r="K1672" s="19" t="s">
        <v>73</v>
      </c>
      <c r="L1672" s="1">
        <v>40917</v>
      </c>
      <c r="M1672" s="19" t="s">
        <v>13113</v>
      </c>
      <c r="N1672" s="19" t="s">
        <v>4363</v>
      </c>
      <c r="O1672" s="19" t="s">
        <v>12318</v>
      </c>
    </row>
    <row r="1673" spans="1:15">
      <c r="A1673" s="19">
        <v>61646</v>
      </c>
      <c r="B1673" s="19" t="s">
        <v>11748</v>
      </c>
      <c r="C1673" s="19" t="s">
        <v>4362</v>
      </c>
      <c r="D1673" s="19" t="str">
        <f t="shared" si="26"/>
        <v>61646A</v>
      </c>
      <c r="E1673" s="19" t="s">
        <v>12313</v>
      </c>
      <c r="F1673" s="19" t="s">
        <v>15191</v>
      </c>
      <c r="G1673" s="19" t="s">
        <v>612</v>
      </c>
      <c r="H1673" s="19" t="s">
        <v>12307</v>
      </c>
      <c r="I1673" s="1">
        <v>41968</v>
      </c>
      <c r="J1673" s="19">
        <v>50</v>
      </c>
      <c r="K1673" s="19" t="s">
        <v>73</v>
      </c>
      <c r="L1673" s="1">
        <v>40917</v>
      </c>
      <c r="M1673" s="19" t="s">
        <v>4670</v>
      </c>
      <c r="N1673" s="19" t="s">
        <v>4363</v>
      </c>
      <c r="O1673" s="19" t="s">
        <v>12318</v>
      </c>
    </row>
    <row r="1674" spans="1:15">
      <c r="A1674" s="19">
        <v>61647</v>
      </c>
      <c r="B1674" s="19" t="s">
        <v>10651</v>
      </c>
      <c r="C1674" s="19" t="s">
        <v>15190</v>
      </c>
      <c r="D1674" s="19" t="str">
        <f t="shared" si="26"/>
        <v>61647C</v>
      </c>
      <c r="E1674" s="19" t="s">
        <v>12309</v>
      </c>
      <c r="F1674" s="19" t="s">
        <v>10688</v>
      </c>
      <c r="G1674" s="19" t="s">
        <v>612</v>
      </c>
      <c r="H1674" s="19" t="s">
        <v>12307</v>
      </c>
      <c r="I1674" s="1">
        <v>41153</v>
      </c>
      <c r="J1674" s="19">
        <v>54</v>
      </c>
      <c r="K1674" s="19" t="s">
        <v>73</v>
      </c>
      <c r="L1674" s="1">
        <v>40917</v>
      </c>
      <c r="M1674" s="19" t="s">
        <v>13113</v>
      </c>
      <c r="N1674" s="19" t="s">
        <v>15189</v>
      </c>
      <c r="O1674" s="19" t="s">
        <v>12935</v>
      </c>
    </row>
    <row r="1675" spans="1:15">
      <c r="A1675" s="19">
        <v>61648</v>
      </c>
      <c r="B1675" s="19" t="s">
        <v>10651</v>
      </c>
      <c r="C1675" s="19" t="s">
        <v>15188</v>
      </c>
      <c r="D1675" s="19" t="str">
        <f t="shared" si="26"/>
        <v>61648C</v>
      </c>
      <c r="E1675" s="19" t="s">
        <v>12309</v>
      </c>
      <c r="F1675" s="19" t="s">
        <v>10845</v>
      </c>
      <c r="G1675" s="19" t="s">
        <v>612</v>
      </c>
      <c r="H1675" s="19" t="s">
        <v>12307</v>
      </c>
      <c r="I1675" s="1">
        <v>42674</v>
      </c>
      <c r="J1675" s="19">
        <v>153.52000000000001</v>
      </c>
      <c r="K1675" s="19" t="s">
        <v>73</v>
      </c>
      <c r="L1675" s="1">
        <v>40760</v>
      </c>
      <c r="M1675" s="19" t="s">
        <v>13113</v>
      </c>
      <c r="N1675" s="19" t="s">
        <v>15187</v>
      </c>
      <c r="O1675" s="19" t="s">
        <v>12318</v>
      </c>
    </row>
    <row r="1676" spans="1:15">
      <c r="A1676" s="19">
        <v>61649</v>
      </c>
      <c r="B1676" s="19" t="s">
        <v>10651</v>
      </c>
      <c r="C1676" s="19" t="s">
        <v>15186</v>
      </c>
      <c r="D1676" s="19" t="str">
        <f t="shared" si="26"/>
        <v>61649C</v>
      </c>
      <c r="E1676" s="19" t="s">
        <v>12309</v>
      </c>
      <c r="F1676" s="19" t="s">
        <v>10845</v>
      </c>
      <c r="G1676" s="19" t="s">
        <v>612</v>
      </c>
      <c r="H1676" s="19" t="s">
        <v>12307</v>
      </c>
      <c r="I1676" s="1">
        <v>43374</v>
      </c>
      <c r="J1676" s="19">
        <v>252</v>
      </c>
      <c r="K1676" s="19" t="s">
        <v>73</v>
      </c>
      <c r="L1676" s="1">
        <v>41835</v>
      </c>
      <c r="M1676" s="19" t="s">
        <v>12962</v>
      </c>
      <c r="N1676" s="19" t="s">
        <v>15185</v>
      </c>
      <c r="O1676" s="19" t="s">
        <v>12318</v>
      </c>
    </row>
    <row r="1677" spans="1:15">
      <c r="A1677" s="19">
        <v>61650</v>
      </c>
      <c r="B1677" s="19" t="s">
        <v>10651</v>
      </c>
      <c r="C1677" s="19" t="s">
        <v>15184</v>
      </c>
      <c r="D1677" s="19" t="str">
        <f t="shared" si="26"/>
        <v>61650C</v>
      </c>
      <c r="E1677" s="19" t="s">
        <v>12309</v>
      </c>
      <c r="F1677" s="19" t="s">
        <v>15183</v>
      </c>
      <c r="G1677" s="19" t="s">
        <v>612</v>
      </c>
      <c r="H1677" s="19" t="s">
        <v>12307</v>
      </c>
      <c r="I1677" s="1">
        <v>41821</v>
      </c>
      <c r="J1677" s="19">
        <v>90</v>
      </c>
      <c r="K1677" s="19" t="s">
        <v>73</v>
      </c>
      <c r="L1677" s="1">
        <v>40760</v>
      </c>
      <c r="M1677" s="19" t="s">
        <v>13113</v>
      </c>
      <c r="O1677" s="19" t="s">
        <v>12577</v>
      </c>
    </row>
    <row r="1678" spans="1:15">
      <c r="A1678" s="19">
        <v>61651</v>
      </c>
      <c r="B1678" s="19" t="s">
        <v>10651</v>
      </c>
      <c r="C1678" s="19" t="s">
        <v>15182</v>
      </c>
      <c r="D1678" s="19" t="str">
        <f t="shared" si="26"/>
        <v>61651C</v>
      </c>
      <c r="E1678" s="19" t="s">
        <v>12309</v>
      </c>
      <c r="F1678" s="19" t="s">
        <v>10997</v>
      </c>
      <c r="G1678" s="19" t="s">
        <v>612</v>
      </c>
      <c r="H1678" s="19" t="s">
        <v>12307</v>
      </c>
      <c r="I1678" s="1">
        <v>42644</v>
      </c>
      <c r="J1678" s="19">
        <v>49.9</v>
      </c>
      <c r="K1678" s="19" t="s">
        <v>73</v>
      </c>
      <c r="L1678" s="1">
        <v>40760</v>
      </c>
      <c r="M1678" s="19" t="s">
        <v>13113</v>
      </c>
      <c r="N1678" s="19" t="s">
        <v>15181</v>
      </c>
      <c r="O1678" s="19" t="s">
        <v>12935</v>
      </c>
    </row>
    <row r="1679" spans="1:15">
      <c r="A1679" s="19">
        <v>61652</v>
      </c>
      <c r="B1679" s="19" t="s">
        <v>10651</v>
      </c>
      <c r="C1679" s="19" t="s">
        <v>15180</v>
      </c>
      <c r="D1679" s="19" t="str">
        <f t="shared" si="26"/>
        <v>61652C</v>
      </c>
      <c r="E1679" s="19" t="s">
        <v>12309</v>
      </c>
      <c r="F1679" s="19" t="s">
        <v>10746</v>
      </c>
      <c r="G1679" s="19" t="s">
        <v>612</v>
      </c>
      <c r="H1679" s="19" t="s">
        <v>12307</v>
      </c>
      <c r="I1679" s="1">
        <v>44196</v>
      </c>
      <c r="J1679" s="19">
        <v>49.9</v>
      </c>
      <c r="K1679" s="19" t="s">
        <v>73</v>
      </c>
      <c r="L1679" s="1">
        <v>42836</v>
      </c>
      <c r="M1679" s="19" t="s">
        <v>12472</v>
      </c>
      <c r="N1679" s="19" t="s">
        <v>15179</v>
      </c>
      <c r="O1679" s="19" t="s">
        <v>12318</v>
      </c>
    </row>
    <row r="1680" spans="1:15">
      <c r="A1680" s="19">
        <v>61653</v>
      </c>
      <c r="B1680" s="19" t="s">
        <v>10651</v>
      </c>
      <c r="C1680" s="19" t="s">
        <v>15178</v>
      </c>
      <c r="D1680" s="19" t="str">
        <f t="shared" si="26"/>
        <v>61653C</v>
      </c>
      <c r="E1680" s="19" t="s">
        <v>12309</v>
      </c>
      <c r="F1680" s="19" t="s">
        <v>10746</v>
      </c>
      <c r="G1680" s="19" t="s">
        <v>612</v>
      </c>
      <c r="H1680" s="19" t="s">
        <v>12307</v>
      </c>
      <c r="I1680" s="1">
        <v>41183</v>
      </c>
      <c r="J1680" s="19">
        <v>49.9</v>
      </c>
      <c r="K1680" s="19" t="s">
        <v>73</v>
      </c>
      <c r="L1680" s="1">
        <v>40760</v>
      </c>
      <c r="M1680" s="19" t="s">
        <v>13113</v>
      </c>
      <c r="O1680" s="19" t="s">
        <v>12577</v>
      </c>
    </row>
    <row r="1681" spans="1:15">
      <c r="A1681" s="19">
        <v>61654</v>
      </c>
      <c r="B1681" s="19" t="s">
        <v>10651</v>
      </c>
      <c r="C1681" s="19" t="s">
        <v>15177</v>
      </c>
      <c r="D1681" s="19" t="str">
        <f t="shared" si="26"/>
        <v>61654C</v>
      </c>
      <c r="E1681" s="19" t="s">
        <v>12309</v>
      </c>
      <c r="F1681" s="19" t="s">
        <v>10746</v>
      </c>
      <c r="G1681" s="19" t="s">
        <v>612</v>
      </c>
      <c r="H1681" s="19" t="s">
        <v>12307</v>
      </c>
      <c r="I1681" s="1">
        <v>41000</v>
      </c>
      <c r="J1681" s="19">
        <v>200</v>
      </c>
      <c r="K1681" s="19" t="s">
        <v>73</v>
      </c>
      <c r="L1681" s="1">
        <v>40760</v>
      </c>
      <c r="M1681" s="19" t="s">
        <v>4670</v>
      </c>
      <c r="O1681" s="19" t="s">
        <v>12577</v>
      </c>
    </row>
    <row r="1682" spans="1:15">
      <c r="A1682" s="19">
        <v>61655</v>
      </c>
      <c r="B1682" s="19" t="s">
        <v>10651</v>
      </c>
      <c r="C1682" s="19" t="s">
        <v>15176</v>
      </c>
      <c r="D1682" s="19" t="str">
        <f t="shared" si="26"/>
        <v>61655C</v>
      </c>
      <c r="E1682" s="19" t="s">
        <v>12309</v>
      </c>
      <c r="F1682" s="19" t="s">
        <v>10746</v>
      </c>
      <c r="G1682" s="19" t="s">
        <v>612</v>
      </c>
      <c r="H1682" s="19" t="s">
        <v>12307</v>
      </c>
      <c r="I1682" s="1">
        <v>41000</v>
      </c>
      <c r="J1682" s="19">
        <v>50</v>
      </c>
      <c r="K1682" s="19" t="s">
        <v>73</v>
      </c>
      <c r="L1682" s="1">
        <v>40760</v>
      </c>
      <c r="M1682" s="19" t="s">
        <v>13113</v>
      </c>
      <c r="O1682" s="19" t="s">
        <v>12577</v>
      </c>
    </row>
    <row r="1683" spans="1:15">
      <c r="A1683" s="19">
        <v>61656</v>
      </c>
      <c r="B1683" s="19" t="s">
        <v>10651</v>
      </c>
      <c r="C1683" s="19" t="s">
        <v>15175</v>
      </c>
      <c r="D1683" s="19" t="str">
        <f t="shared" si="26"/>
        <v>61656C</v>
      </c>
      <c r="E1683" s="19" t="s">
        <v>12309</v>
      </c>
      <c r="F1683" s="19" t="s">
        <v>15174</v>
      </c>
      <c r="G1683" s="19" t="s">
        <v>612</v>
      </c>
      <c r="H1683" s="19" t="s">
        <v>12307</v>
      </c>
      <c r="I1683" s="1">
        <v>42394</v>
      </c>
      <c r="J1683" s="19">
        <v>28</v>
      </c>
      <c r="K1683" s="19" t="s">
        <v>73</v>
      </c>
      <c r="L1683" s="1">
        <v>41045</v>
      </c>
      <c r="M1683" s="19" t="s">
        <v>13113</v>
      </c>
      <c r="N1683" s="19" t="s">
        <v>15173</v>
      </c>
      <c r="O1683" s="19" t="s">
        <v>12577</v>
      </c>
    </row>
    <row r="1684" spans="1:15">
      <c r="A1684" s="19">
        <v>61657</v>
      </c>
      <c r="B1684" s="19" t="s">
        <v>11748</v>
      </c>
      <c r="C1684" s="19" t="s">
        <v>15172</v>
      </c>
      <c r="D1684" s="19" t="str">
        <f t="shared" si="26"/>
        <v>61657A</v>
      </c>
      <c r="E1684" s="19" t="s">
        <v>12313</v>
      </c>
      <c r="F1684" s="19" t="s">
        <v>10845</v>
      </c>
      <c r="G1684" s="19" t="s">
        <v>612</v>
      </c>
      <c r="H1684" s="19" t="s">
        <v>12307</v>
      </c>
      <c r="I1684" s="1">
        <v>41509</v>
      </c>
      <c r="J1684" s="19">
        <v>130</v>
      </c>
      <c r="K1684" s="19" t="s">
        <v>73</v>
      </c>
      <c r="L1684" s="1">
        <v>40763</v>
      </c>
      <c r="M1684" s="19" t="s">
        <v>15171</v>
      </c>
      <c r="N1684" s="19" t="s">
        <v>15170</v>
      </c>
      <c r="O1684" s="19" t="s">
        <v>12318</v>
      </c>
    </row>
    <row r="1685" spans="1:15">
      <c r="A1685" s="19">
        <v>61658</v>
      </c>
      <c r="B1685" s="19" t="s">
        <v>11748</v>
      </c>
      <c r="C1685" s="19" t="s">
        <v>15169</v>
      </c>
      <c r="D1685" s="19" t="str">
        <f t="shared" si="26"/>
        <v>61658A</v>
      </c>
      <c r="E1685" s="19" t="s">
        <v>12313</v>
      </c>
      <c r="F1685" s="19" t="s">
        <v>15168</v>
      </c>
      <c r="G1685" s="19" t="s">
        <v>580</v>
      </c>
      <c r="H1685" s="19" t="s">
        <v>12307</v>
      </c>
      <c r="I1685" s="1">
        <v>31526</v>
      </c>
      <c r="J1685" s="19">
        <v>0.45</v>
      </c>
      <c r="K1685" s="19" t="s">
        <v>13196</v>
      </c>
      <c r="L1685" s="1">
        <v>40764</v>
      </c>
      <c r="M1685" s="19" t="s">
        <v>13113</v>
      </c>
      <c r="N1685" s="19" t="s">
        <v>15167</v>
      </c>
      <c r="O1685" s="19" t="s">
        <v>12552</v>
      </c>
    </row>
    <row r="1686" spans="1:15">
      <c r="A1686" s="19">
        <v>61659</v>
      </c>
      <c r="B1686" s="19" t="s">
        <v>11748</v>
      </c>
      <c r="C1686" s="19" t="s">
        <v>15166</v>
      </c>
      <c r="D1686" s="19" t="str">
        <f t="shared" si="26"/>
        <v>61659A</v>
      </c>
      <c r="E1686" s="19" t="s">
        <v>12313</v>
      </c>
      <c r="F1686" s="19" t="s">
        <v>10914</v>
      </c>
      <c r="G1686" s="19" t="s">
        <v>612</v>
      </c>
      <c r="H1686" s="19" t="s">
        <v>12307</v>
      </c>
      <c r="I1686" s="1">
        <v>41656</v>
      </c>
      <c r="J1686" s="19">
        <v>1.5</v>
      </c>
      <c r="K1686" s="19" t="s">
        <v>73</v>
      </c>
      <c r="L1686" s="1">
        <v>40765</v>
      </c>
      <c r="M1686" s="19" t="s">
        <v>13433</v>
      </c>
      <c r="N1686" s="19" t="s">
        <v>4596</v>
      </c>
      <c r="O1686" s="19" t="s">
        <v>12318</v>
      </c>
    </row>
    <row r="1687" spans="1:15">
      <c r="A1687" s="19">
        <v>61660</v>
      </c>
      <c r="B1687" s="19" t="s">
        <v>11748</v>
      </c>
      <c r="C1687" s="19" t="s">
        <v>15165</v>
      </c>
      <c r="D1687" s="19" t="str">
        <f t="shared" si="26"/>
        <v>61660A</v>
      </c>
      <c r="E1687" s="19" t="s">
        <v>12313</v>
      </c>
      <c r="F1687" s="19" t="s">
        <v>10914</v>
      </c>
      <c r="G1687" s="19" t="s">
        <v>612</v>
      </c>
      <c r="H1687" s="19" t="s">
        <v>12307</v>
      </c>
      <c r="I1687" s="1">
        <v>41656</v>
      </c>
      <c r="J1687" s="19">
        <v>0.5</v>
      </c>
      <c r="K1687" s="19" t="s">
        <v>73</v>
      </c>
      <c r="L1687" s="1">
        <v>40765</v>
      </c>
      <c r="M1687" s="19" t="s">
        <v>13433</v>
      </c>
      <c r="N1687" s="19" t="s">
        <v>4596</v>
      </c>
      <c r="O1687" s="19" t="s">
        <v>12318</v>
      </c>
    </row>
    <row r="1688" spans="1:15">
      <c r="A1688" s="19">
        <v>61661</v>
      </c>
      <c r="B1688" s="19" t="s">
        <v>11748</v>
      </c>
      <c r="C1688" s="19" t="s">
        <v>15164</v>
      </c>
      <c r="D1688" s="19" t="str">
        <f t="shared" si="26"/>
        <v>61661A</v>
      </c>
      <c r="E1688" s="19" t="s">
        <v>12313</v>
      </c>
      <c r="F1688" s="19" t="s">
        <v>4749</v>
      </c>
      <c r="G1688" s="19" t="s">
        <v>612</v>
      </c>
      <c r="H1688" s="19" t="s">
        <v>12307</v>
      </c>
      <c r="I1688" s="1">
        <v>41654</v>
      </c>
      <c r="J1688" s="19">
        <v>1.5</v>
      </c>
      <c r="K1688" s="19" t="s">
        <v>73</v>
      </c>
      <c r="L1688" s="1">
        <v>40765</v>
      </c>
      <c r="M1688" s="19" t="s">
        <v>13433</v>
      </c>
      <c r="N1688" s="19" t="s">
        <v>4596</v>
      </c>
      <c r="O1688" s="19" t="s">
        <v>12318</v>
      </c>
    </row>
    <row r="1689" spans="1:15">
      <c r="A1689" s="19">
        <v>61662</v>
      </c>
      <c r="B1689" s="19" t="s">
        <v>10651</v>
      </c>
      <c r="C1689" s="19" t="s">
        <v>15163</v>
      </c>
      <c r="D1689" s="19" t="str">
        <f t="shared" si="26"/>
        <v>61662C</v>
      </c>
      <c r="E1689" s="19" t="s">
        <v>12309</v>
      </c>
      <c r="F1689" s="19" t="s">
        <v>4749</v>
      </c>
      <c r="G1689" s="19" t="s">
        <v>612</v>
      </c>
      <c r="H1689" s="19" t="s">
        <v>12307</v>
      </c>
      <c r="I1689" s="1">
        <v>41091</v>
      </c>
      <c r="J1689" s="19">
        <v>0.45</v>
      </c>
      <c r="K1689" s="19" t="s">
        <v>73</v>
      </c>
      <c r="L1689" s="1">
        <v>40765</v>
      </c>
      <c r="M1689" s="19" t="s">
        <v>13113</v>
      </c>
      <c r="N1689" s="19" t="s">
        <v>14986</v>
      </c>
      <c r="O1689" s="19" t="s">
        <v>12577</v>
      </c>
    </row>
    <row r="1690" spans="1:15">
      <c r="A1690" s="19">
        <v>61663</v>
      </c>
      <c r="B1690" s="19" t="s">
        <v>10651</v>
      </c>
      <c r="C1690" s="19" t="s">
        <v>15162</v>
      </c>
      <c r="D1690" s="19" t="str">
        <f t="shared" si="26"/>
        <v>61663C</v>
      </c>
      <c r="E1690" s="19" t="s">
        <v>12309</v>
      </c>
      <c r="F1690" s="19" t="s">
        <v>15160</v>
      </c>
      <c r="G1690" s="19" t="s">
        <v>612</v>
      </c>
      <c r="H1690" s="19" t="s">
        <v>12307</v>
      </c>
      <c r="I1690" s="1">
        <v>41091</v>
      </c>
      <c r="J1690" s="19">
        <v>1.5</v>
      </c>
      <c r="K1690" s="19" t="s">
        <v>73</v>
      </c>
      <c r="L1690" s="1">
        <v>40770</v>
      </c>
      <c r="M1690" s="19" t="s">
        <v>13113</v>
      </c>
      <c r="O1690" s="19" t="s">
        <v>12577</v>
      </c>
    </row>
    <row r="1691" spans="1:15">
      <c r="A1691" s="19">
        <v>61664</v>
      </c>
      <c r="B1691" s="19" t="s">
        <v>10651</v>
      </c>
      <c r="C1691" s="19" t="s">
        <v>15161</v>
      </c>
      <c r="D1691" s="19" t="str">
        <f t="shared" si="26"/>
        <v>61664C</v>
      </c>
      <c r="E1691" s="19" t="s">
        <v>12309</v>
      </c>
      <c r="F1691" s="19" t="s">
        <v>15160</v>
      </c>
      <c r="G1691" s="19" t="s">
        <v>612</v>
      </c>
      <c r="H1691" s="19" t="s">
        <v>12307</v>
      </c>
      <c r="I1691" s="1">
        <v>41091</v>
      </c>
      <c r="J1691" s="19">
        <v>0.5</v>
      </c>
      <c r="K1691" s="19" t="s">
        <v>73</v>
      </c>
      <c r="L1691" s="1">
        <v>40770</v>
      </c>
      <c r="M1691" s="19" t="s">
        <v>13113</v>
      </c>
      <c r="O1691" s="19" t="s">
        <v>12577</v>
      </c>
    </row>
    <row r="1692" spans="1:15">
      <c r="A1692" s="19">
        <v>61665</v>
      </c>
      <c r="B1692" s="19" t="s">
        <v>11748</v>
      </c>
      <c r="C1692" s="19" t="s">
        <v>4766</v>
      </c>
      <c r="D1692" s="19" t="str">
        <f t="shared" si="26"/>
        <v>61665A</v>
      </c>
      <c r="E1692" s="19" t="s">
        <v>12313</v>
      </c>
      <c r="F1692" s="19" t="s">
        <v>10941</v>
      </c>
      <c r="G1692" s="19" t="s">
        <v>612</v>
      </c>
      <c r="H1692" s="19" t="s">
        <v>12307</v>
      </c>
      <c r="I1692" s="1">
        <v>42348</v>
      </c>
      <c r="J1692" s="19">
        <v>20</v>
      </c>
      <c r="K1692" s="19" t="s">
        <v>73</v>
      </c>
      <c r="L1692" s="1">
        <v>40770</v>
      </c>
      <c r="M1692" s="19" t="s">
        <v>12631</v>
      </c>
      <c r="N1692" s="19" t="s">
        <v>15159</v>
      </c>
      <c r="O1692" s="19" t="s">
        <v>12318</v>
      </c>
    </row>
    <row r="1693" spans="1:15">
      <c r="A1693" s="19">
        <v>61666</v>
      </c>
      <c r="B1693" s="19" t="s">
        <v>10651</v>
      </c>
      <c r="C1693" s="19" t="s">
        <v>15158</v>
      </c>
      <c r="D1693" s="19" t="str">
        <f t="shared" si="26"/>
        <v>61666C</v>
      </c>
      <c r="E1693" s="19" t="s">
        <v>12309</v>
      </c>
      <c r="F1693" s="19" t="s">
        <v>11569</v>
      </c>
      <c r="G1693" s="19" t="s">
        <v>612</v>
      </c>
      <c r="H1693" s="19" t="s">
        <v>12307</v>
      </c>
      <c r="I1693" s="1">
        <v>43221</v>
      </c>
      <c r="J1693" s="19">
        <v>74.8</v>
      </c>
      <c r="K1693" s="19" t="s">
        <v>73</v>
      </c>
      <c r="L1693" s="1">
        <v>42870</v>
      </c>
      <c r="M1693" s="19" t="s">
        <v>15157</v>
      </c>
      <c r="N1693" s="19" t="s">
        <v>15157</v>
      </c>
      <c r="O1693" s="19" t="s">
        <v>12318</v>
      </c>
    </row>
    <row r="1694" spans="1:15">
      <c r="A1694" s="19">
        <v>61667</v>
      </c>
      <c r="B1694" s="19" t="s">
        <v>11748</v>
      </c>
      <c r="C1694" s="19" t="s">
        <v>4826</v>
      </c>
      <c r="D1694" s="19" t="str">
        <f t="shared" si="26"/>
        <v>61667A</v>
      </c>
      <c r="E1694" s="19" t="s">
        <v>12313</v>
      </c>
      <c r="F1694" s="19" t="s">
        <v>10964</v>
      </c>
      <c r="G1694" s="19" t="s">
        <v>612</v>
      </c>
      <c r="H1694" s="19" t="s">
        <v>12307</v>
      </c>
      <c r="I1694" s="1">
        <v>42628</v>
      </c>
      <c r="J1694" s="19">
        <v>20</v>
      </c>
      <c r="K1694" s="19" t="s">
        <v>73</v>
      </c>
      <c r="L1694" s="1">
        <v>40774</v>
      </c>
      <c r="M1694" s="19" t="s">
        <v>13908</v>
      </c>
      <c r="N1694" s="19" t="s">
        <v>1280</v>
      </c>
      <c r="O1694" s="19" t="s">
        <v>12318</v>
      </c>
    </row>
    <row r="1695" spans="1:15">
      <c r="A1695" s="19">
        <v>61668</v>
      </c>
      <c r="B1695" s="19" t="s">
        <v>11748</v>
      </c>
      <c r="C1695" s="19" t="s">
        <v>15156</v>
      </c>
      <c r="D1695" s="19" t="str">
        <f t="shared" si="26"/>
        <v>61668A</v>
      </c>
      <c r="E1695" s="19" t="s">
        <v>12313</v>
      </c>
      <c r="F1695" s="19" t="s">
        <v>10958</v>
      </c>
      <c r="G1695" s="19" t="s">
        <v>719</v>
      </c>
      <c r="H1695" s="19" t="s">
        <v>12307</v>
      </c>
      <c r="I1695" s="1">
        <v>40996</v>
      </c>
      <c r="J1695" s="19">
        <v>290</v>
      </c>
      <c r="K1695" s="19" t="s">
        <v>4</v>
      </c>
      <c r="L1695" s="1">
        <v>39273</v>
      </c>
      <c r="M1695" s="19" t="s">
        <v>15154</v>
      </c>
      <c r="N1695" s="19" t="s">
        <v>15153</v>
      </c>
      <c r="O1695" s="19" t="s">
        <v>12318</v>
      </c>
    </row>
    <row r="1696" spans="1:15">
      <c r="A1696" s="19">
        <v>61669</v>
      </c>
      <c r="B1696" s="19" t="s">
        <v>11748</v>
      </c>
      <c r="C1696" s="19" t="s">
        <v>15155</v>
      </c>
      <c r="D1696" s="19" t="str">
        <f t="shared" si="26"/>
        <v>61669A</v>
      </c>
      <c r="E1696" s="19" t="s">
        <v>12313</v>
      </c>
      <c r="F1696" s="19" t="s">
        <v>10958</v>
      </c>
      <c r="G1696" s="19" t="s">
        <v>719</v>
      </c>
      <c r="H1696" s="19" t="s">
        <v>12307</v>
      </c>
      <c r="I1696" s="1">
        <v>40996</v>
      </c>
      <c r="J1696" s="19">
        <v>290</v>
      </c>
      <c r="K1696" s="19" t="s">
        <v>4</v>
      </c>
      <c r="L1696" s="1">
        <v>39273</v>
      </c>
      <c r="M1696" s="19" t="s">
        <v>15154</v>
      </c>
      <c r="N1696" s="19" t="s">
        <v>15153</v>
      </c>
      <c r="O1696" s="19" t="s">
        <v>12318</v>
      </c>
    </row>
    <row r="1697" spans="1:15">
      <c r="A1697" s="19">
        <v>61670</v>
      </c>
      <c r="B1697" s="19" t="s">
        <v>11748</v>
      </c>
      <c r="C1697" s="19" t="s">
        <v>15152</v>
      </c>
      <c r="D1697" s="19" t="str">
        <f t="shared" si="26"/>
        <v>61670A</v>
      </c>
      <c r="E1697" s="19" t="s">
        <v>12313</v>
      </c>
      <c r="F1697" s="19" t="s">
        <v>13110</v>
      </c>
      <c r="G1697" s="19" t="s">
        <v>4309</v>
      </c>
      <c r="H1697" s="19" t="s">
        <v>12307</v>
      </c>
      <c r="I1697" s="1">
        <v>40511</v>
      </c>
      <c r="J1697" s="19">
        <v>51</v>
      </c>
      <c r="K1697" s="19" t="s">
        <v>4</v>
      </c>
      <c r="L1697" s="1">
        <v>40780</v>
      </c>
      <c r="M1697" s="19" t="s">
        <v>13113</v>
      </c>
      <c r="N1697" s="19" t="s">
        <v>15152</v>
      </c>
      <c r="O1697" s="19" t="s">
        <v>12318</v>
      </c>
    </row>
    <row r="1698" spans="1:15">
      <c r="A1698" s="19">
        <v>61671</v>
      </c>
      <c r="B1698" s="19" t="s">
        <v>11748</v>
      </c>
      <c r="C1698" s="19" t="s">
        <v>1203</v>
      </c>
      <c r="D1698" s="19" t="str">
        <f t="shared" si="26"/>
        <v>61671A</v>
      </c>
      <c r="E1698" s="19" t="s">
        <v>12313</v>
      </c>
      <c r="F1698" s="19" t="s">
        <v>10954</v>
      </c>
      <c r="G1698" s="19" t="s">
        <v>612</v>
      </c>
      <c r="H1698" s="19" t="s">
        <v>12307</v>
      </c>
      <c r="I1698" s="1">
        <v>41263</v>
      </c>
      <c r="J1698" s="19">
        <v>189</v>
      </c>
      <c r="K1698" s="19" t="s">
        <v>4</v>
      </c>
      <c r="L1698" s="1">
        <v>40784</v>
      </c>
      <c r="M1698" s="19" t="s">
        <v>12586</v>
      </c>
      <c r="N1698" s="19" t="s">
        <v>15151</v>
      </c>
      <c r="O1698" s="19" t="s">
        <v>12318</v>
      </c>
    </row>
    <row r="1699" spans="1:15">
      <c r="A1699" s="19">
        <v>61672</v>
      </c>
      <c r="B1699" s="19" t="s">
        <v>11748</v>
      </c>
      <c r="C1699" s="19" t="s">
        <v>15150</v>
      </c>
      <c r="D1699" s="19" t="str">
        <f t="shared" si="26"/>
        <v>61672A</v>
      </c>
      <c r="E1699" s="19" t="s">
        <v>12313</v>
      </c>
      <c r="F1699" s="19" t="s">
        <v>15149</v>
      </c>
      <c r="G1699" s="19" t="s">
        <v>14458</v>
      </c>
      <c r="H1699" s="19" t="s">
        <v>12307</v>
      </c>
      <c r="I1699" s="1">
        <v>38718</v>
      </c>
      <c r="J1699" s="19">
        <v>9</v>
      </c>
      <c r="K1699" s="19" t="s">
        <v>4</v>
      </c>
      <c r="L1699" s="1">
        <v>40786</v>
      </c>
      <c r="M1699" s="19" t="s">
        <v>15148</v>
      </c>
      <c r="N1699" s="19" t="s">
        <v>15148</v>
      </c>
      <c r="O1699" s="19" t="s">
        <v>12318</v>
      </c>
    </row>
    <row r="1700" spans="1:15">
      <c r="A1700" s="19">
        <v>61673</v>
      </c>
      <c r="B1700" s="19" t="s">
        <v>10651</v>
      </c>
      <c r="C1700" s="19" t="s">
        <v>15147</v>
      </c>
      <c r="D1700" s="19" t="str">
        <f t="shared" si="26"/>
        <v>61673C</v>
      </c>
      <c r="E1700" s="19" t="s">
        <v>12309</v>
      </c>
      <c r="F1700" s="19" t="s">
        <v>10767</v>
      </c>
      <c r="G1700" s="19" t="s">
        <v>612</v>
      </c>
      <c r="H1700" s="19" t="s">
        <v>12307</v>
      </c>
      <c r="I1700" s="1">
        <v>41639</v>
      </c>
      <c r="J1700" s="19">
        <v>25</v>
      </c>
      <c r="K1700" s="19" t="s">
        <v>73</v>
      </c>
      <c r="L1700" s="1">
        <v>40786</v>
      </c>
      <c r="M1700" s="19" t="s">
        <v>13113</v>
      </c>
      <c r="O1700" s="19" t="s">
        <v>12577</v>
      </c>
    </row>
    <row r="1701" spans="1:15">
      <c r="A1701" s="19">
        <v>61674</v>
      </c>
      <c r="B1701" s="19" t="s">
        <v>10651</v>
      </c>
      <c r="C1701" s="19" t="s">
        <v>15146</v>
      </c>
      <c r="D1701" s="19" t="str">
        <f t="shared" si="26"/>
        <v>61674C</v>
      </c>
      <c r="E1701" s="19" t="s">
        <v>12309</v>
      </c>
      <c r="F1701" s="19" t="s">
        <v>10954</v>
      </c>
      <c r="G1701" s="19" t="s">
        <v>612</v>
      </c>
      <c r="H1701" s="19" t="s">
        <v>12307</v>
      </c>
      <c r="I1701" s="1">
        <v>41639</v>
      </c>
      <c r="J1701" s="19">
        <v>25</v>
      </c>
      <c r="K1701" s="19" t="s">
        <v>73</v>
      </c>
      <c r="L1701" s="1">
        <v>40786</v>
      </c>
      <c r="M1701" s="19" t="s">
        <v>13113</v>
      </c>
      <c r="O1701" s="19" t="s">
        <v>12577</v>
      </c>
    </row>
    <row r="1702" spans="1:15">
      <c r="A1702" s="19">
        <v>61675</v>
      </c>
      <c r="B1702" s="19" t="s">
        <v>11748</v>
      </c>
      <c r="C1702" s="19" t="s">
        <v>15145</v>
      </c>
      <c r="D1702" s="19" t="str">
        <f t="shared" si="26"/>
        <v>61675A</v>
      </c>
      <c r="E1702" s="19" t="s">
        <v>12313</v>
      </c>
      <c r="F1702" s="19" t="s">
        <v>15144</v>
      </c>
      <c r="G1702" s="19" t="s">
        <v>1367</v>
      </c>
      <c r="H1702" s="19" t="s">
        <v>12307</v>
      </c>
      <c r="I1702" s="1">
        <v>40864</v>
      </c>
      <c r="J1702" s="19">
        <v>0.1</v>
      </c>
      <c r="K1702" s="19" t="s">
        <v>4</v>
      </c>
      <c r="L1702" s="1">
        <v>41242</v>
      </c>
      <c r="M1702" s="19" t="s">
        <v>43</v>
      </c>
      <c r="N1702" s="19" t="s">
        <v>15143</v>
      </c>
      <c r="O1702" s="19" t="s">
        <v>12318</v>
      </c>
    </row>
    <row r="1703" spans="1:15">
      <c r="A1703" s="19">
        <v>61676</v>
      </c>
      <c r="B1703" s="19" t="s">
        <v>10651</v>
      </c>
      <c r="C1703" s="19" t="s">
        <v>15142</v>
      </c>
      <c r="D1703" s="19" t="str">
        <f t="shared" si="26"/>
        <v>61676C</v>
      </c>
      <c r="E1703" s="19" t="s">
        <v>12309</v>
      </c>
      <c r="F1703" s="19" t="s">
        <v>11034</v>
      </c>
      <c r="G1703" s="19" t="s">
        <v>612</v>
      </c>
      <c r="H1703" s="19" t="s">
        <v>12307</v>
      </c>
      <c r="I1703" s="1">
        <v>40908</v>
      </c>
      <c r="J1703" s="19">
        <v>20</v>
      </c>
      <c r="K1703" s="19" t="s">
        <v>73</v>
      </c>
      <c r="L1703" s="1">
        <v>40793</v>
      </c>
      <c r="M1703" s="19" t="s">
        <v>13113</v>
      </c>
      <c r="N1703" s="19" t="s">
        <v>15142</v>
      </c>
      <c r="O1703" s="19" t="s">
        <v>12577</v>
      </c>
    </row>
    <row r="1704" spans="1:15">
      <c r="A1704" s="19">
        <v>61677</v>
      </c>
      <c r="B1704" s="19" t="s">
        <v>10651</v>
      </c>
      <c r="C1704" s="19" t="s">
        <v>15141</v>
      </c>
      <c r="D1704" s="19" t="str">
        <f t="shared" si="26"/>
        <v>61677C</v>
      </c>
      <c r="E1704" s="19" t="s">
        <v>12309</v>
      </c>
      <c r="F1704" s="19" t="s">
        <v>11598</v>
      </c>
      <c r="G1704" s="19" t="s">
        <v>612</v>
      </c>
      <c r="H1704" s="19" t="s">
        <v>12307</v>
      </c>
      <c r="I1704" s="1">
        <v>40909</v>
      </c>
      <c r="J1704" s="19">
        <v>1</v>
      </c>
      <c r="K1704" s="19" t="s">
        <v>73</v>
      </c>
      <c r="L1704" s="1">
        <v>40801</v>
      </c>
      <c r="M1704" s="19" t="s">
        <v>13113</v>
      </c>
      <c r="N1704" s="19" t="s">
        <v>15141</v>
      </c>
      <c r="O1704" s="19" t="s">
        <v>12577</v>
      </c>
    </row>
    <row r="1705" spans="1:15">
      <c r="A1705" s="19">
        <v>61678</v>
      </c>
      <c r="B1705" s="19" t="s">
        <v>10651</v>
      </c>
      <c r="C1705" s="19" t="s">
        <v>15140</v>
      </c>
      <c r="D1705" s="19" t="str">
        <f t="shared" si="26"/>
        <v>61678C</v>
      </c>
      <c r="E1705" s="19" t="s">
        <v>12309</v>
      </c>
      <c r="F1705" s="19" t="s">
        <v>10905</v>
      </c>
      <c r="G1705" s="19" t="s">
        <v>612</v>
      </c>
      <c r="H1705" s="19" t="s">
        <v>12307</v>
      </c>
      <c r="I1705" s="1">
        <v>40909</v>
      </c>
      <c r="J1705" s="19">
        <v>1.5</v>
      </c>
      <c r="K1705" s="19" t="s">
        <v>73</v>
      </c>
      <c r="L1705" s="1">
        <v>40801</v>
      </c>
      <c r="M1705" s="19" t="s">
        <v>13113</v>
      </c>
      <c r="N1705" s="19" t="s">
        <v>15140</v>
      </c>
      <c r="O1705" s="19" t="s">
        <v>12577</v>
      </c>
    </row>
    <row r="1706" spans="1:15">
      <c r="A1706" s="19">
        <v>61679</v>
      </c>
      <c r="B1706" s="19" t="s">
        <v>10651</v>
      </c>
      <c r="C1706" s="19" t="s">
        <v>15139</v>
      </c>
      <c r="D1706" s="19" t="str">
        <f t="shared" si="26"/>
        <v>61679C</v>
      </c>
      <c r="E1706" s="19" t="s">
        <v>12309</v>
      </c>
      <c r="F1706" s="19" t="s">
        <v>14705</v>
      </c>
      <c r="G1706" s="19" t="s">
        <v>612</v>
      </c>
      <c r="H1706" s="19" t="s">
        <v>12307</v>
      </c>
      <c r="I1706" s="1">
        <v>40909</v>
      </c>
      <c r="J1706" s="19">
        <v>1.5</v>
      </c>
      <c r="K1706" s="19" t="s">
        <v>73</v>
      </c>
      <c r="L1706" s="1">
        <v>40801</v>
      </c>
      <c r="M1706" s="19" t="s">
        <v>13113</v>
      </c>
      <c r="N1706" s="19" t="s">
        <v>15139</v>
      </c>
      <c r="O1706" s="19" t="s">
        <v>12577</v>
      </c>
    </row>
    <row r="1707" spans="1:15">
      <c r="A1707" s="19">
        <v>61680</v>
      </c>
      <c r="B1707" s="19" t="s">
        <v>11748</v>
      </c>
      <c r="C1707" s="19" t="s">
        <v>15138</v>
      </c>
      <c r="D1707" s="19" t="str">
        <f t="shared" si="26"/>
        <v>61680A</v>
      </c>
      <c r="E1707" s="19" t="s">
        <v>12313</v>
      </c>
      <c r="F1707" s="19" t="s">
        <v>15137</v>
      </c>
      <c r="G1707" s="19" t="s">
        <v>719</v>
      </c>
      <c r="H1707" s="19" t="s">
        <v>12307</v>
      </c>
      <c r="I1707" s="1">
        <v>39280</v>
      </c>
      <c r="J1707" s="19">
        <v>3.2</v>
      </c>
      <c r="K1707" s="19" t="s">
        <v>46</v>
      </c>
      <c r="L1707" s="1">
        <v>40801</v>
      </c>
      <c r="M1707" s="19" t="s">
        <v>13113</v>
      </c>
      <c r="N1707" s="19" t="s">
        <v>15136</v>
      </c>
      <c r="O1707" s="19" t="s">
        <v>12318</v>
      </c>
    </row>
    <row r="1708" spans="1:15">
      <c r="A1708" s="19">
        <v>61681</v>
      </c>
      <c r="B1708" s="19" t="s">
        <v>10651</v>
      </c>
      <c r="C1708" s="19" t="s">
        <v>15135</v>
      </c>
      <c r="D1708" s="19" t="str">
        <f t="shared" si="26"/>
        <v>61681C</v>
      </c>
      <c r="E1708" s="19" t="s">
        <v>12309</v>
      </c>
      <c r="F1708" s="19" t="s">
        <v>12376</v>
      </c>
      <c r="G1708" s="19" t="s">
        <v>719</v>
      </c>
      <c r="H1708" s="19" t="s">
        <v>12307</v>
      </c>
      <c r="I1708" s="1">
        <v>41518</v>
      </c>
      <c r="J1708" s="19">
        <v>28</v>
      </c>
      <c r="K1708" s="19" t="s">
        <v>0</v>
      </c>
      <c r="L1708" s="1">
        <v>40801</v>
      </c>
      <c r="M1708" s="19" t="s">
        <v>13113</v>
      </c>
      <c r="N1708" s="19" t="s">
        <v>15134</v>
      </c>
      <c r="O1708" s="19" t="s">
        <v>12935</v>
      </c>
    </row>
    <row r="1709" spans="1:15">
      <c r="A1709" s="19">
        <v>61682</v>
      </c>
      <c r="B1709" s="19" t="s">
        <v>11748</v>
      </c>
      <c r="C1709" s="19" t="s">
        <v>15133</v>
      </c>
      <c r="D1709" s="19" t="str">
        <f t="shared" si="26"/>
        <v>61682A</v>
      </c>
      <c r="E1709" s="19" t="s">
        <v>12313</v>
      </c>
      <c r="F1709" s="19" t="s">
        <v>11013</v>
      </c>
      <c r="G1709" s="19" t="s">
        <v>612</v>
      </c>
      <c r="H1709" s="19" t="s">
        <v>12307</v>
      </c>
      <c r="I1709" s="1">
        <v>41153</v>
      </c>
      <c r="J1709" s="19">
        <v>3</v>
      </c>
      <c r="K1709" s="19" t="s">
        <v>73</v>
      </c>
      <c r="L1709" s="1">
        <v>40771</v>
      </c>
      <c r="M1709" s="19" t="s">
        <v>15131</v>
      </c>
      <c r="N1709" s="19" t="s">
        <v>15130</v>
      </c>
      <c r="O1709" s="19" t="s">
        <v>12318</v>
      </c>
    </row>
    <row r="1710" spans="1:15">
      <c r="A1710" s="19">
        <v>61683</v>
      </c>
      <c r="B1710" s="19" t="s">
        <v>11748</v>
      </c>
      <c r="C1710" s="19" t="s">
        <v>15132</v>
      </c>
      <c r="D1710" s="19" t="str">
        <f t="shared" si="26"/>
        <v>61683A</v>
      </c>
      <c r="E1710" s="19" t="s">
        <v>12313</v>
      </c>
      <c r="F1710" s="19" t="s">
        <v>11013</v>
      </c>
      <c r="G1710" s="19" t="s">
        <v>612</v>
      </c>
      <c r="H1710" s="19" t="s">
        <v>12307</v>
      </c>
      <c r="I1710" s="1">
        <v>41153</v>
      </c>
      <c r="J1710" s="19">
        <v>1</v>
      </c>
      <c r="K1710" s="19" t="s">
        <v>73</v>
      </c>
      <c r="L1710" s="1">
        <v>40771</v>
      </c>
      <c r="M1710" s="19" t="s">
        <v>15131</v>
      </c>
      <c r="N1710" s="19" t="s">
        <v>15130</v>
      </c>
      <c r="O1710" s="19" t="s">
        <v>12318</v>
      </c>
    </row>
    <row r="1711" spans="1:15">
      <c r="A1711" s="19">
        <v>61684</v>
      </c>
      <c r="B1711" s="19" t="s">
        <v>11748</v>
      </c>
      <c r="C1711" s="19" t="s">
        <v>4898</v>
      </c>
      <c r="D1711" s="19" t="str">
        <f t="shared" si="26"/>
        <v>61684A</v>
      </c>
      <c r="E1711" s="19" t="s">
        <v>12313</v>
      </c>
      <c r="F1711" s="19" t="s">
        <v>10767</v>
      </c>
      <c r="G1711" s="19" t="s">
        <v>612</v>
      </c>
      <c r="H1711" s="19" t="s">
        <v>12307</v>
      </c>
      <c r="I1711" s="1">
        <v>42779</v>
      </c>
      <c r="J1711" s="19">
        <v>11.4</v>
      </c>
      <c r="K1711" s="19" t="s">
        <v>73</v>
      </c>
      <c r="L1711" s="1">
        <v>40802</v>
      </c>
      <c r="M1711" s="19" t="s">
        <v>13433</v>
      </c>
      <c r="N1711" s="19" t="s">
        <v>4897</v>
      </c>
      <c r="O1711" s="19" t="s">
        <v>12318</v>
      </c>
    </row>
    <row r="1712" spans="1:15">
      <c r="A1712" s="19">
        <v>61685</v>
      </c>
      <c r="B1712" s="19" t="s">
        <v>10651</v>
      </c>
      <c r="C1712" s="19" t="s">
        <v>15129</v>
      </c>
      <c r="D1712" s="19" t="str">
        <f t="shared" si="26"/>
        <v>61685C</v>
      </c>
      <c r="E1712" s="19" t="s">
        <v>12309</v>
      </c>
      <c r="F1712" s="19" t="s">
        <v>10954</v>
      </c>
      <c r="G1712" s="19" t="s">
        <v>612</v>
      </c>
      <c r="H1712" s="19" t="s">
        <v>12307</v>
      </c>
      <c r="I1712" s="1">
        <v>41365</v>
      </c>
      <c r="J1712" s="19">
        <v>9</v>
      </c>
      <c r="K1712" s="19" t="s">
        <v>73</v>
      </c>
      <c r="L1712" s="1">
        <v>40808</v>
      </c>
      <c r="M1712" s="19" t="s">
        <v>13113</v>
      </c>
      <c r="N1712" s="19" t="s">
        <v>15128</v>
      </c>
      <c r="O1712" s="19" t="s">
        <v>12935</v>
      </c>
    </row>
    <row r="1713" spans="1:15">
      <c r="A1713" s="19">
        <v>61686</v>
      </c>
      <c r="B1713" s="19" t="s">
        <v>10651</v>
      </c>
      <c r="C1713" s="19" t="s">
        <v>15127</v>
      </c>
      <c r="D1713" s="19" t="str">
        <f t="shared" si="26"/>
        <v>61686C</v>
      </c>
      <c r="E1713" s="19" t="s">
        <v>12309</v>
      </c>
      <c r="F1713" s="19" t="s">
        <v>10684</v>
      </c>
      <c r="G1713" s="19" t="s">
        <v>612</v>
      </c>
      <c r="H1713" s="19" t="s">
        <v>12307</v>
      </c>
      <c r="I1713" s="1">
        <v>42005</v>
      </c>
      <c r="J1713" s="19">
        <v>20</v>
      </c>
      <c r="K1713" s="19" t="s">
        <v>73</v>
      </c>
      <c r="L1713" s="1">
        <v>40813</v>
      </c>
      <c r="M1713" s="19" t="s">
        <v>13113</v>
      </c>
      <c r="N1713" s="19" t="s">
        <v>15123</v>
      </c>
      <c r="O1713" s="19" t="s">
        <v>12935</v>
      </c>
    </row>
    <row r="1714" spans="1:15">
      <c r="A1714" s="19">
        <v>61687</v>
      </c>
      <c r="B1714" s="19" t="s">
        <v>10651</v>
      </c>
      <c r="C1714" s="19" t="s">
        <v>15126</v>
      </c>
      <c r="D1714" s="19" t="str">
        <f t="shared" si="26"/>
        <v>61687C</v>
      </c>
      <c r="E1714" s="19" t="s">
        <v>12309</v>
      </c>
      <c r="F1714" s="19" t="s">
        <v>10960</v>
      </c>
      <c r="G1714" s="19" t="s">
        <v>612</v>
      </c>
      <c r="H1714" s="19" t="s">
        <v>12307</v>
      </c>
      <c r="I1714" s="1">
        <v>42005</v>
      </c>
      <c r="J1714" s="19">
        <v>46</v>
      </c>
      <c r="K1714" s="19" t="s">
        <v>73</v>
      </c>
      <c r="L1714" s="1">
        <v>40813</v>
      </c>
      <c r="M1714" s="19" t="s">
        <v>13113</v>
      </c>
      <c r="N1714" s="19" t="s">
        <v>15123</v>
      </c>
      <c r="O1714" s="19" t="s">
        <v>12935</v>
      </c>
    </row>
    <row r="1715" spans="1:15">
      <c r="A1715" s="19">
        <v>61688</v>
      </c>
      <c r="B1715" s="19" t="s">
        <v>10651</v>
      </c>
      <c r="C1715" s="19" t="s">
        <v>15125</v>
      </c>
      <c r="D1715" s="19" t="str">
        <f t="shared" si="26"/>
        <v>61688C</v>
      </c>
      <c r="E1715" s="19" t="s">
        <v>12309</v>
      </c>
      <c r="F1715" s="19" t="s">
        <v>15124</v>
      </c>
      <c r="G1715" s="19" t="s">
        <v>612</v>
      </c>
      <c r="H1715" s="19" t="s">
        <v>12307</v>
      </c>
      <c r="I1715" s="1">
        <v>42005</v>
      </c>
      <c r="J1715" s="19">
        <v>400</v>
      </c>
      <c r="K1715" s="19" t="s">
        <v>73</v>
      </c>
      <c r="L1715" s="1">
        <v>40813</v>
      </c>
      <c r="M1715" s="19" t="s">
        <v>13113</v>
      </c>
      <c r="N1715" s="19" t="s">
        <v>15123</v>
      </c>
      <c r="O1715" s="19" t="s">
        <v>12935</v>
      </c>
    </row>
    <row r="1716" spans="1:15">
      <c r="A1716" s="19">
        <v>61689</v>
      </c>
      <c r="B1716" s="19" t="s">
        <v>11748</v>
      </c>
      <c r="C1716" s="19" t="s">
        <v>15122</v>
      </c>
      <c r="D1716" s="19" t="str">
        <f t="shared" si="26"/>
        <v>61689A</v>
      </c>
      <c r="E1716" s="19" t="s">
        <v>12313</v>
      </c>
      <c r="F1716" s="19" t="s">
        <v>5412</v>
      </c>
      <c r="G1716" s="19" t="s">
        <v>612</v>
      </c>
      <c r="H1716" s="19" t="s">
        <v>12307</v>
      </c>
      <c r="I1716" s="1">
        <v>10410</v>
      </c>
      <c r="J1716" s="19">
        <v>3.2</v>
      </c>
      <c r="K1716" s="19" t="s">
        <v>12609</v>
      </c>
      <c r="L1716" s="1">
        <v>40819</v>
      </c>
      <c r="M1716" s="19" t="s">
        <v>1835</v>
      </c>
      <c r="N1716" s="19" t="s">
        <v>1835</v>
      </c>
      <c r="O1716" s="19" t="s">
        <v>12318</v>
      </c>
    </row>
    <row r="1717" spans="1:15">
      <c r="A1717" s="19">
        <v>61690</v>
      </c>
      <c r="B1717" s="19" t="s">
        <v>11748</v>
      </c>
      <c r="C1717" s="19" t="s">
        <v>15121</v>
      </c>
      <c r="D1717" s="19" t="str">
        <f t="shared" si="26"/>
        <v>61690A</v>
      </c>
      <c r="E1717" s="19" t="s">
        <v>12313</v>
      </c>
      <c r="F1717" s="19" t="s">
        <v>11152</v>
      </c>
      <c r="G1717" s="19" t="s">
        <v>612</v>
      </c>
      <c r="H1717" s="19" t="s">
        <v>12307</v>
      </c>
      <c r="I1717" s="1">
        <v>3240</v>
      </c>
      <c r="J1717" s="19">
        <v>1.5</v>
      </c>
      <c r="K1717" s="19" t="s">
        <v>12609</v>
      </c>
      <c r="L1717" s="1">
        <v>40819</v>
      </c>
      <c r="M1717" s="19" t="s">
        <v>1835</v>
      </c>
      <c r="N1717" s="19" t="s">
        <v>1835</v>
      </c>
      <c r="O1717" s="19" t="s">
        <v>12318</v>
      </c>
    </row>
    <row r="1718" spans="1:15">
      <c r="A1718" s="19">
        <v>61691</v>
      </c>
      <c r="B1718" s="19" t="s">
        <v>11748</v>
      </c>
      <c r="C1718" s="19" t="s">
        <v>15120</v>
      </c>
      <c r="D1718" s="19" t="str">
        <f t="shared" si="26"/>
        <v>61691A</v>
      </c>
      <c r="E1718" s="19" t="s">
        <v>12313</v>
      </c>
      <c r="F1718" s="19" t="s">
        <v>11149</v>
      </c>
      <c r="G1718" s="19" t="s">
        <v>612</v>
      </c>
      <c r="H1718" s="19" t="s">
        <v>12307</v>
      </c>
      <c r="I1718" s="1">
        <v>3369</v>
      </c>
      <c r="J1718" s="19">
        <v>0.6</v>
      </c>
      <c r="K1718" s="19" t="s">
        <v>12609</v>
      </c>
      <c r="L1718" s="1">
        <v>40819</v>
      </c>
      <c r="M1718" s="19" t="s">
        <v>1835</v>
      </c>
      <c r="N1718" s="19" t="s">
        <v>1835</v>
      </c>
      <c r="O1718" s="19" t="s">
        <v>12318</v>
      </c>
    </row>
    <row r="1719" spans="1:15">
      <c r="A1719" s="19">
        <v>61692</v>
      </c>
      <c r="B1719" s="19" t="s">
        <v>11748</v>
      </c>
      <c r="C1719" s="19" t="s">
        <v>15119</v>
      </c>
      <c r="D1719" s="19" t="str">
        <f t="shared" si="26"/>
        <v>61692A</v>
      </c>
      <c r="E1719" s="19" t="s">
        <v>12313</v>
      </c>
      <c r="F1719" s="19" t="s">
        <v>5618</v>
      </c>
      <c r="G1719" s="19" t="s">
        <v>612</v>
      </c>
      <c r="H1719" s="19" t="s">
        <v>12307</v>
      </c>
      <c r="I1719" s="1">
        <v>26207</v>
      </c>
      <c r="J1719" s="19">
        <v>11</v>
      </c>
      <c r="K1719" s="19" t="s">
        <v>12609</v>
      </c>
      <c r="L1719" s="1">
        <v>40819</v>
      </c>
      <c r="M1719" s="19" t="s">
        <v>1835</v>
      </c>
      <c r="N1719" s="19" t="s">
        <v>1835</v>
      </c>
      <c r="O1719" s="19" t="s">
        <v>12318</v>
      </c>
    </row>
    <row r="1720" spans="1:15">
      <c r="A1720" s="19">
        <v>61693</v>
      </c>
      <c r="B1720" s="19" t="s">
        <v>11748</v>
      </c>
      <c r="C1720" s="19" t="s">
        <v>15118</v>
      </c>
      <c r="D1720" s="19" t="str">
        <f t="shared" si="26"/>
        <v>61693A</v>
      </c>
      <c r="E1720" s="19" t="s">
        <v>12313</v>
      </c>
      <c r="F1720" s="19" t="s">
        <v>15117</v>
      </c>
      <c r="G1720" s="19" t="s">
        <v>612</v>
      </c>
      <c r="H1720" s="19" t="s">
        <v>12307</v>
      </c>
      <c r="I1720" s="1">
        <v>7823</v>
      </c>
      <c r="J1720" s="19">
        <v>2</v>
      </c>
      <c r="K1720" s="19" t="s">
        <v>12609</v>
      </c>
      <c r="L1720" s="1">
        <v>40819</v>
      </c>
      <c r="M1720" s="19" t="s">
        <v>1835</v>
      </c>
      <c r="N1720" s="19" t="s">
        <v>1835</v>
      </c>
      <c r="O1720" s="19" t="s">
        <v>12318</v>
      </c>
    </row>
    <row r="1721" spans="1:15">
      <c r="A1721" s="19">
        <v>61694</v>
      </c>
      <c r="B1721" s="19" t="s">
        <v>11748</v>
      </c>
      <c r="C1721" s="19" t="s">
        <v>15116</v>
      </c>
      <c r="D1721" s="19" t="str">
        <f t="shared" si="26"/>
        <v>61694A</v>
      </c>
      <c r="E1721" s="19" t="s">
        <v>12313</v>
      </c>
      <c r="F1721" s="19" t="s">
        <v>11134</v>
      </c>
      <c r="G1721" s="19" t="s">
        <v>612</v>
      </c>
      <c r="H1721" s="19" t="s">
        <v>12307</v>
      </c>
      <c r="I1721" s="1">
        <v>10061</v>
      </c>
      <c r="J1721" s="19">
        <v>5.6</v>
      </c>
      <c r="K1721" s="19" t="s">
        <v>12609</v>
      </c>
      <c r="L1721" s="1">
        <v>40819</v>
      </c>
      <c r="M1721" s="19" t="s">
        <v>1835</v>
      </c>
      <c r="N1721" s="19" t="s">
        <v>1835</v>
      </c>
      <c r="O1721" s="19" t="s">
        <v>12318</v>
      </c>
    </row>
    <row r="1722" spans="1:15">
      <c r="A1722" s="19">
        <v>61695</v>
      </c>
      <c r="B1722" s="19" t="s">
        <v>11748</v>
      </c>
      <c r="C1722" s="19" t="s">
        <v>15115</v>
      </c>
      <c r="D1722" s="19" t="str">
        <f t="shared" si="26"/>
        <v>61695A</v>
      </c>
      <c r="E1722" s="19" t="s">
        <v>12313</v>
      </c>
      <c r="F1722" s="19" t="s">
        <v>11061</v>
      </c>
      <c r="G1722" s="19" t="s">
        <v>612</v>
      </c>
      <c r="H1722" s="19" t="s">
        <v>12307</v>
      </c>
      <c r="I1722" s="1">
        <v>21217</v>
      </c>
      <c r="J1722" s="19">
        <v>3.2</v>
      </c>
      <c r="K1722" s="19" t="s">
        <v>12609</v>
      </c>
      <c r="L1722" s="1">
        <v>40819</v>
      </c>
      <c r="M1722" s="19" t="s">
        <v>1835</v>
      </c>
      <c r="N1722" s="19" t="s">
        <v>1835</v>
      </c>
      <c r="O1722" s="19" t="s">
        <v>12318</v>
      </c>
    </row>
    <row r="1723" spans="1:15">
      <c r="A1723" s="19">
        <v>61696</v>
      </c>
      <c r="B1723" s="19" t="s">
        <v>11748</v>
      </c>
      <c r="C1723" s="19" t="s">
        <v>15114</v>
      </c>
      <c r="D1723" s="19" t="str">
        <f t="shared" si="26"/>
        <v>61696A</v>
      </c>
      <c r="E1723" s="19" t="s">
        <v>12313</v>
      </c>
      <c r="F1723" s="19" t="s">
        <v>5618</v>
      </c>
      <c r="G1723" s="19" t="s">
        <v>612</v>
      </c>
      <c r="H1723" s="19" t="s">
        <v>12307</v>
      </c>
      <c r="I1723" s="1">
        <v>8310</v>
      </c>
      <c r="J1723" s="19">
        <v>5.6</v>
      </c>
      <c r="K1723" s="19" t="s">
        <v>12609</v>
      </c>
      <c r="L1723" s="1">
        <v>40819</v>
      </c>
      <c r="M1723" s="19" t="s">
        <v>1835</v>
      </c>
      <c r="N1723" s="19" t="s">
        <v>1835</v>
      </c>
      <c r="O1723" s="19" t="s">
        <v>12318</v>
      </c>
    </row>
    <row r="1724" spans="1:15">
      <c r="A1724" s="19">
        <v>61697</v>
      </c>
      <c r="B1724" s="19" t="s">
        <v>11748</v>
      </c>
      <c r="C1724" s="19" t="s">
        <v>15113</v>
      </c>
      <c r="D1724" s="19" t="str">
        <f t="shared" si="26"/>
        <v>61697A</v>
      </c>
      <c r="E1724" s="19" t="s">
        <v>12313</v>
      </c>
      <c r="F1724" s="19" t="s">
        <v>5986</v>
      </c>
      <c r="G1724" s="19" t="s">
        <v>612</v>
      </c>
      <c r="H1724" s="19" t="s">
        <v>12307</v>
      </c>
      <c r="I1724" s="1">
        <v>31564</v>
      </c>
      <c r="J1724" s="19">
        <v>0.64</v>
      </c>
      <c r="K1724" s="19" t="s">
        <v>12609</v>
      </c>
      <c r="L1724" s="1">
        <v>40819</v>
      </c>
      <c r="M1724" s="19" t="s">
        <v>1835</v>
      </c>
      <c r="N1724" s="19" t="s">
        <v>1835</v>
      </c>
      <c r="O1724" s="19" t="s">
        <v>12318</v>
      </c>
    </row>
    <row r="1725" spans="1:15">
      <c r="A1725" s="19">
        <v>61698</v>
      </c>
      <c r="B1725" s="19" t="s">
        <v>11748</v>
      </c>
      <c r="C1725" s="19" t="s">
        <v>5145</v>
      </c>
      <c r="D1725" s="19" t="str">
        <f t="shared" si="26"/>
        <v>61698A</v>
      </c>
      <c r="E1725" s="19" t="s">
        <v>12313</v>
      </c>
      <c r="F1725" s="19" t="s">
        <v>11020</v>
      </c>
      <c r="G1725" s="19" t="s">
        <v>612</v>
      </c>
      <c r="H1725" s="19" t="s">
        <v>12307</v>
      </c>
      <c r="I1725" s="1">
        <v>41939</v>
      </c>
      <c r="J1725" s="19">
        <v>550</v>
      </c>
      <c r="K1725" s="19" t="s">
        <v>73</v>
      </c>
      <c r="L1725" s="1">
        <v>40822</v>
      </c>
      <c r="M1725" s="19" t="s">
        <v>13113</v>
      </c>
      <c r="N1725" s="19" t="s">
        <v>15112</v>
      </c>
      <c r="O1725" s="19" t="s">
        <v>12318</v>
      </c>
    </row>
    <row r="1726" spans="1:15">
      <c r="A1726" s="19">
        <v>61699</v>
      </c>
      <c r="B1726" s="19" t="s">
        <v>10651</v>
      </c>
      <c r="C1726" s="19" t="s">
        <v>15111</v>
      </c>
      <c r="D1726" s="19" t="str">
        <f t="shared" si="26"/>
        <v>61699C</v>
      </c>
      <c r="E1726" s="19" t="s">
        <v>12309</v>
      </c>
      <c r="F1726" s="19" t="s">
        <v>10746</v>
      </c>
      <c r="G1726" s="19" t="s">
        <v>612</v>
      </c>
      <c r="H1726" s="19" t="s">
        <v>12307</v>
      </c>
      <c r="I1726" s="1">
        <v>43466</v>
      </c>
      <c r="J1726" s="19">
        <v>255</v>
      </c>
      <c r="K1726" s="19" t="s">
        <v>3</v>
      </c>
      <c r="L1726" s="1">
        <v>40833</v>
      </c>
      <c r="M1726" s="19" t="s">
        <v>13113</v>
      </c>
      <c r="N1726" s="19" t="s">
        <v>15110</v>
      </c>
      <c r="O1726" s="19" t="s">
        <v>12318</v>
      </c>
    </row>
    <row r="1727" spans="1:15">
      <c r="A1727" s="19">
        <v>61700</v>
      </c>
      <c r="B1727" s="19" t="s">
        <v>11748</v>
      </c>
      <c r="C1727" s="19" t="s">
        <v>9505</v>
      </c>
      <c r="D1727" s="19" t="str">
        <f t="shared" si="26"/>
        <v>61700A</v>
      </c>
      <c r="E1727" s="19" t="s">
        <v>12313</v>
      </c>
      <c r="F1727" s="19" t="s">
        <v>10964</v>
      </c>
      <c r="G1727" s="19" t="s">
        <v>612</v>
      </c>
      <c r="H1727" s="19" t="s">
        <v>12307</v>
      </c>
      <c r="I1727" s="1">
        <v>42627</v>
      </c>
      <c r="J1727" s="19">
        <v>14</v>
      </c>
      <c r="K1727" s="19" t="s">
        <v>73</v>
      </c>
      <c r="L1727" s="1">
        <v>40834</v>
      </c>
      <c r="M1727" s="19" t="s">
        <v>13908</v>
      </c>
      <c r="N1727" s="19" t="s">
        <v>1666</v>
      </c>
      <c r="O1727" s="19" t="s">
        <v>12318</v>
      </c>
    </row>
    <row r="1728" spans="1:15">
      <c r="A1728" s="19">
        <v>61701</v>
      </c>
      <c r="B1728" s="19" t="s">
        <v>11748</v>
      </c>
      <c r="C1728" s="19" t="s">
        <v>15109</v>
      </c>
      <c r="D1728" s="19" t="str">
        <f t="shared" si="26"/>
        <v>61701A</v>
      </c>
      <c r="E1728" s="19" t="s">
        <v>12313</v>
      </c>
      <c r="F1728" s="19" t="s">
        <v>15108</v>
      </c>
      <c r="G1728" s="19" t="s">
        <v>580</v>
      </c>
      <c r="H1728" s="19" t="s">
        <v>12307</v>
      </c>
      <c r="I1728" s="1">
        <v>34127</v>
      </c>
      <c r="J1728" s="19">
        <v>0.9</v>
      </c>
      <c r="K1728" s="19" t="s">
        <v>13196</v>
      </c>
      <c r="L1728" s="1">
        <v>40836</v>
      </c>
      <c r="M1728" s="19" t="s">
        <v>13113</v>
      </c>
      <c r="N1728" s="19" t="s">
        <v>15107</v>
      </c>
      <c r="O1728" s="19" t="s">
        <v>12318</v>
      </c>
    </row>
    <row r="1729" spans="1:15">
      <c r="A1729" s="19">
        <v>61702</v>
      </c>
      <c r="B1729" s="19" t="s">
        <v>10651</v>
      </c>
      <c r="C1729" s="19" t="s">
        <v>15106</v>
      </c>
      <c r="D1729" s="19" t="str">
        <f t="shared" si="26"/>
        <v>61702C</v>
      </c>
      <c r="E1729" s="19" t="s">
        <v>12309</v>
      </c>
      <c r="F1729" s="19" t="s">
        <v>11271</v>
      </c>
      <c r="G1729" s="19" t="s">
        <v>612</v>
      </c>
      <c r="H1729" s="19" t="s">
        <v>12307</v>
      </c>
      <c r="I1729" s="1">
        <v>42369</v>
      </c>
      <c r="J1729" s="19">
        <v>60</v>
      </c>
      <c r="K1729" s="19" t="s">
        <v>73</v>
      </c>
      <c r="L1729" s="1">
        <v>40819</v>
      </c>
      <c r="M1729" s="19" t="s">
        <v>13113</v>
      </c>
      <c r="O1729" s="19" t="s">
        <v>12577</v>
      </c>
    </row>
    <row r="1730" spans="1:15">
      <c r="A1730" s="19">
        <v>61703</v>
      </c>
      <c r="B1730" s="19" t="s">
        <v>10651</v>
      </c>
      <c r="C1730" s="19" t="s">
        <v>15105</v>
      </c>
      <c r="D1730" s="19" t="str">
        <f t="shared" ref="D1730:D1793" si="27">CONCATENATE(A1730,B1730)</f>
        <v>61703C</v>
      </c>
      <c r="E1730" s="19" t="s">
        <v>12309</v>
      </c>
      <c r="F1730" s="19" t="s">
        <v>10686</v>
      </c>
      <c r="G1730" s="19" t="s">
        <v>612</v>
      </c>
      <c r="H1730" s="19" t="s">
        <v>12307</v>
      </c>
      <c r="I1730" s="1">
        <v>42369</v>
      </c>
      <c r="J1730" s="19">
        <v>25</v>
      </c>
      <c r="K1730" s="19" t="s">
        <v>73</v>
      </c>
      <c r="L1730" s="1">
        <v>40819</v>
      </c>
      <c r="M1730" s="19" t="s">
        <v>13113</v>
      </c>
      <c r="O1730" s="19" t="s">
        <v>12577</v>
      </c>
    </row>
    <row r="1731" spans="1:15">
      <c r="A1731" s="19">
        <v>61704</v>
      </c>
      <c r="B1731" s="19" t="s">
        <v>10651</v>
      </c>
      <c r="C1731" s="19" t="s">
        <v>15104</v>
      </c>
      <c r="D1731" s="19" t="str">
        <f t="shared" si="27"/>
        <v>61704C</v>
      </c>
      <c r="E1731" s="19" t="s">
        <v>12309</v>
      </c>
      <c r="F1731" s="19" t="s">
        <v>10784</v>
      </c>
      <c r="G1731" s="19" t="s">
        <v>612</v>
      </c>
      <c r="H1731" s="19" t="s">
        <v>12307</v>
      </c>
      <c r="I1731" s="1">
        <v>42004</v>
      </c>
      <c r="J1731" s="19">
        <v>30</v>
      </c>
      <c r="K1731" s="19" t="s">
        <v>73</v>
      </c>
      <c r="L1731" s="1">
        <v>40819</v>
      </c>
      <c r="M1731" s="19" t="s">
        <v>13113</v>
      </c>
      <c r="O1731" s="19" t="s">
        <v>12577</v>
      </c>
    </row>
    <row r="1732" spans="1:15">
      <c r="A1732" s="19">
        <v>61705</v>
      </c>
      <c r="B1732" s="19" t="s">
        <v>10651</v>
      </c>
      <c r="C1732" s="19" t="s">
        <v>15103</v>
      </c>
      <c r="D1732" s="19" t="str">
        <f t="shared" si="27"/>
        <v>61705C</v>
      </c>
      <c r="E1732" s="19" t="s">
        <v>12309</v>
      </c>
      <c r="F1732" s="19" t="s">
        <v>10686</v>
      </c>
      <c r="G1732" s="19" t="s">
        <v>612</v>
      </c>
      <c r="H1732" s="19" t="s">
        <v>12307</v>
      </c>
      <c r="I1732" s="1">
        <v>42369</v>
      </c>
      <c r="J1732" s="19">
        <v>50</v>
      </c>
      <c r="K1732" s="19" t="s">
        <v>73</v>
      </c>
      <c r="L1732" s="1">
        <v>40819</v>
      </c>
      <c r="M1732" s="19" t="s">
        <v>13113</v>
      </c>
      <c r="O1732" s="19" t="s">
        <v>12577</v>
      </c>
    </row>
    <row r="1733" spans="1:15">
      <c r="A1733" s="19">
        <v>61706</v>
      </c>
      <c r="B1733" s="19" t="s">
        <v>10651</v>
      </c>
      <c r="C1733" s="19" t="s">
        <v>15102</v>
      </c>
      <c r="D1733" s="19" t="str">
        <f t="shared" si="27"/>
        <v>61706C</v>
      </c>
      <c r="E1733" s="19" t="s">
        <v>12309</v>
      </c>
      <c r="F1733" s="19" t="s">
        <v>13118</v>
      </c>
      <c r="G1733" s="19" t="s">
        <v>612</v>
      </c>
      <c r="H1733" s="19" t="s">
        <v>12307</v>
      </c>
      <c r="I1733" s="1">
        <v>42004</v>
      </c>
      <c r="J1733" s="19">
        <v>25</v>
      </c>
      <c r="K1733" s="19" t="s">
        <v>73</v>
      </c>
      <c r="L1733" s="1">
        <v>40819</v>
      </c>
      <c r="M1733" s="19" t="s">
        <v>13113</v>
      </c>
      <c r="O1733" s="19" t="s">
        <v>12577</v>
      </c>
    </row>
    <row r="1734" spans="1:15">
      <c r="A1734" s="19">
        <v>61707</v>
      </c>
      <c r="B1734" s="19" t="s">
        <v>11748</v>
      </c>
      <c r="C1734" s="19" t="s">
        <v>1209</v>
      </c>
      <c r="D1734" s="19" t="str">
        <f t="shared" si="27"/>
        <v>61707A</v>
      </c>
      <c r="E1734" s="19" t="s">
        <v>12313</v>
      </c>
      <c r="F1734" s="19" t="s">
        <v>11124</v>
      </c>
      <c r="G1734" s="19" t="s">
        <v>612</v>
      </c>
      <c r="H1734" s="19" t="s">
        <v>12307</v>
      </c>
      <c r="I1734" s="1">
        <v>41416</v>
      </c>
      <c r="J1734" s="19">
        <v>0.28299999999999997</v>
      </c>
      <c r="K1734" s="19" t="s">
        <v>73</v>
      </c>
      <c r="L1734" s="1">
        <v>40855</v>
      </c>
      <c r="M1734" s="19" t="s">
        <v>1209</v>
      </c>
      <c r="N1734" s="19" t="s">
        <v>1209</v>
      </c>
      <c r="O1734" s="19" t="s">
        <v>12318</v>
      </c>
    </row>
    <row r="1735" spans="1:15">
      <c r="A1735" s="19">
        <v>61708</v>
      </c>
      <c r="B1735" s="19" t="s">
        <v>10651</v>
      </c>
      <c r="C1735" s="19" t="s">
        <v>15101</v>
      </c>
      <c r="D1735" s="19" t="str">
        <f t="shared" si="27"/>
        <v>61708C</v>
      </c>
      <c r="E1735" s="19" t="s">
        <v>12309</v>
      </c>
      <c r="F1735" s="19" t="s">
        <v>10687</v>
      </c>
      <c r="G1735" s="19" t="s">
        <v>612</v>
      </c>
      <c r="H1735" s="19" t="s">
        <v>12307</v>
      </c>
      <c r="I1735" s="1">
        <v>41639</v>
      </c>
      <c r="J1735" s="19">
        <v>14</v>
      </c>
      <c r="K1735" s="19" t="s">
        <v>73</v>
      </c>
      <c r="L1735" s="1">
        <v>40819</v>
      </c>
      <c r="M1735" s="19" t="s">
        <v>13113</v>
      </c>
      <c r="N1735" s="19" t="s">
        <v>1666</v>
      </c>
      <c r="O1735" s="19" t="s">
        <v>12577</v>
      </c>
    </row>
    <row r="1736" spans="1:15">
      <c r="A1736" s="19">
        <v>61709</v>
      </c>
      <c r="B1736" s="19" t="s">
        <v>11748</v>
      </c>
      <c r="C1736" s="19" t="s">
        <v>5177</v>
      </c>
      <c r="D1736" s="19" t="str">
        <f t="shared" si="27"/>
        <v>61709A</v>
      </c>
      <c r="E1736" s="19" t="s">
        <v>12313</v>
      </c>
      <c r="F1736" s="19" t="s">
        <v>14698</v>
      </c>
      <c r="G1736" s="19" t="s">
        <v>612</v>
      </c>
      <c r="H1736" s="19" t="s">
        <v>12307</v>
      </c>
      <c r="I1736" s="1">
        <v>41704</v>
      </c>
      <c r="J1736" s="19">
        <v>1.5</v>
      </c>
      <c r="K1736" s="19" t="s">
        <v>73</v>
      </c>
      <c r="L1736" s="1">
        <v>40851</v>
      </c>
      <c r="M1736" s="19" t="s">
        <v>4777</v>
      </c>
      <c r="N1736" s="19" t="s">
        <v>15100</v>
      </c>
      <c r="O1736" s="19" t="s">
        <v>12318</v>
      </c>
    </row>
    <row r="1737" spans="1:15">
      <c r="A1737" s="19">
        <v>61710</v>
      </c>
      <c r="B1737" s="19" t="s">
        <v>11748</v>
      </c>
      <c r="C1737" s="19" t="s">
        <v>15099</v>
      </c>
      <c r="D1737" s="19" t="str">
        <f t="shared" si="27"/>
        <v>61710A</v>
      </c>
      <c r="E1737" s="19" t="s">
        <v>12313</v>
      </c>
      <c r="F1737" s="19" t="s">
        <v>638</v>
      </c>
      <c r="G1737" s="19" t="s">
        <v>612</v>
      </c>
      <c r="H1737" s="19" t="s">
        <v>12307</v>
      </c>
      <c r="I1737" s="1">
        <v>41675</v>
      </c>
      <c r="J1737" s="19">
        <v>1.5</v>
      </c>
      <c r="K1737" s="19" t="s">
        <v>73</v>
      </c>
      <c r="L1737" s="1">
        <v>40851</v>
      </c>
      <c r="M1737" s="19" t="s">
        <v>4777</v>
      </c>
      <c r="N1737" s="19" t="s">
        <v>4432</v>
      </c>
      <c r="O1737" s="19" t="s">
        <v>12318</v>
      </c>
    </row>
    <row r="1738" spans="1:15">
      <c r="A1738" s="19">
        <v>61711</v>
      </c>
      <c r="B1738" s="19" t="s">
        <v>10651</v>
      </c>
      <c r="C1738" s="19" t="s">
        <v>15098</v>
      </c>
      <c r="D1738" s="19" t="str">
        <f t="shared" si="27"/>
        <v>61711C</v>
      </c>
      <c r="E1738" s="19" t="s">
        <v>12309</v>
      </c>
      <c r="F1738" s="19" t="s">
        <v>15094</v>
      </c>
      <c r="G1738" s="19" t="s">
        <v>580</v>
      </c>
      <c r="H1738" s="19" t="s">
        <v>12307</v>
      </c>
      <c r="I1738" s="1">
        <v>41061</v>
      </c>
      <c r="J1738" s="19">
        <v>20</v>
      </c>
      <c r="K1738" s="19" t="s">
        <v>4</v>
      </c>
      <c r="L1738" s="1">
        <v>40855</v>
      </c>
      <c r="M1738" s="19" t="s">
        <v>13113</v>
      </c>
      <c r="N1738" s="19" t="s">
        <v>15093</v>
      </c>
      <c r="O1738" s="19" t="s">
        <v>12935</v>
      </c>
    </row>
    <row r="1739" spans="1:15">
      <c r="A1739" s="19">
        <v>61712</v>
      </c>
      <c r="B1739" s="19" t="s">
        <v>10651</v>
      </c>
      <c r="C1739" s="19" t="s">
        <v>15097</v>
      </c>
      <c r="D1739" s="19" t="str">
        <f t="shared" si="27"/>
        <v>61712C</v>
      </c>
      <c r="E1739" s="19" t="s">
        <v>12309</v>
      </c>
      <c r="F1739" s="19" t="s">
        <v>15094</v>
      </c>
      <c r="G1739" s="19" t="s">
        <v>580</v>
      </c>
      <c r="H1739" s="19" t="s">
        <v>12307</v>
      </c>
      <c r="I1739" s="1">
        <v>41061</v>
      </c>
      <c r="J1739" s="19">
        <v>20</v>
      </c>
      <c r="K1739" s="19" t="s">
        <v>4</v>
      </c>
      <c r="L1739" s="1">
        <v>40855</v>
      </c>
      <c r="M1739" s="19" t="s">
        <v>13113</v>
      </c>
      <c r="N1739" s="19" t="s">
        <v>15093</v>
      </c>
      <c r="O1739" s="19" t="s">
        <v>12935</v>
      </c>
    </row>
    <row r="1740" spans="1:15">
      <c r="A1740" s="19">
        <v>61713</v>
      </c>
      <c r="B1740" s="19" t="s">
        <v>10651</v>
      </c>
      <c r="C1740" s="19" t="s">
        <v>15096</v>
      </c>
      <c r="D1740" s="19" t="str">
        <f t="shared" si="27"/>
        <v>61713C</v>
      </c>
      <c r="E1740" s="19" t="s">
        <v>12309</v>
      </c>
      <c r="F1740" s="19" t="s">
        <v>15094</v>
      </c>
      <c r="G1740" s="19" t="s">
        <v>580</v>
      </c>
      <c r="H1740" s="19" t="s">
        <v>12307</v>
      </c>
      <c r="I1740" s="1">
        <v>41061</v>
      </c>
      <c r="J1740" s="19">
        <v>20</v>
      </c>
      <c r="K1740" s="19" t="s">
        <v>4</v>
      </c>
      <c r="L1740" s="1">
        <v>40855</v>
      </c>
      <c r="M1740" s="19" t="s">
        <v>13113</v>
      </c>
      <c r="N1740" s="19" t="s">
        <v>15093</v>
      </c>
      <c r="O1740" s="19" t="s">
        <v>12935</v>
      </c>
    </row>
    <row r="1741" spans="1:15">
      <c r="A1741" s="19">
        <v>61714</v>
      </c>
      <c r="B1741" s="19" t="s">
        <v>10651</v>
      </c>
      <c r="C1741" s="19" t="s">
        <v>15095</v>
      </c>
      <c r="D1741" s="19" t="str">
        <f t="shared" si="27"/>
        <v>61714C</v>
      </c>
      <c r="E1741" s="19" t="s">
        <v>12309</v>
      </c>
      <c r="F1741" s="19" t="s">
        <v>15094</v>
      </c>
      <c r="G1741" s="19" t="s">
        <v>580</v>
      </c>
      <c r="H1741" s="19" t="s">
        <v>12307</v>
      </c>
      <c r="I1741" s="1">
        <v>41061</v>
      </c>
      <c r="J1741" s="19">
        <v>20</v>
      </c>
      <c r="K1741" s="19" t="s">
        <v>4</v>
      </c>
      <c r="L1741" s="1">
        <v>40855</v>
      </c>
      <c r="M1741" s="19" t="s">
        <v>13113</v>
      </c>
      <c r="N1741" s="19" t="s">
        <v>15093</v>
      </c>
      <c r="O1741" s="19" t="s">
        <v>12935</v>
      </c>
    </row>
    <row r="1742" spans="1:15">
      <c r="A1742" s="19">
        <v>61715</v>
      </c>
      <c r="B1742" s="19" t="s">
        <v>10651</v>
      </c>
      <c r="C1742" s="19" t="s">
        <v>15092</v>
      </c>
      <c r="D1742" s="19" t="str">
        <f t="shared" si="27"/>
        <v>61715C</v>
      </c>
      <c r="E1742" s="19" t="s">
        <v>12309</v>
      </c>
      <c r="F1742" s="19" t="s">
        <v>15091</v>
      </c>
      <c r="G1742" s="19" t="s">
        <v>14458</v>
      </c>
      <c r="H1742" s="19" t="s">
        <v>12307</v>
      </c>
      <c r="I1742" s="1">
        <v>42735</v>
      </c>
      <c r="J1742" s="19">
        <v>396</v>
      </c>
      <c r="K1742" s="19" t="s">
        <v>4</v>
      </c>
      <c r="L1742" s="1">
        <v>40855</v>
      </c>
      <c r="M1742" s="19" t="s">
        <v>13113</v>
      </c>
      <c r="N1742" s="19" t="s">
        <v>15090</v>
      </c>
      <c r="O1742" s="19" t="s">
        <v>12318</v>
      </c>
    </row>
    <row r="1743" spans="1:15">
      <c r="A1743" s="19">
        <v>61716</v>
      </c>
      <c r="B1743" s="19" t="s">
        <v>10651</v>
      </c>
      <c r="C1743" s="19" t="s">
        <v>15089</v>
      </c>
      <c r="D1743" s="19" t="str">
        <f t="shared" si="27"/>
        <v>61716C</v>
      </c>
      <c r="E1743" s="19" t="s">
        <v>12309</v>
      </c>
      <c r="F1743" s="19" t="s">
        <v>13689</v>
      </c>
      <c r="G1743" s="19" t="s">
        <v>612</v>
      </c>
      <c r="H1743" s="19" t="s">
        <v>12307</v>
      </c>
      <c r="I1743" s="1">
        <v>41153</v>
      </c>
      <c r="J1743" s="19">
        <v>1.5</v>
      </c>
      <c r="K1743" s="19" t="s">
        <v>73</v>
      </c>
      <c r="L1743" s="1">
        <v>40861</v>
      </c>
      <c r="M1743" s="19" t="s">
        <v>13113</v>
      </c>
      <c r="N1743" s="19" t="s">
        <v>14986</v>
      </c>
      <c r="O1743" s="19" t="s">
        <v>12577</v>
      </c>
    </row>
    <row r="1744" spans="1:15">
      <c r="A1744" s="19">
        <v>61717</v>
      </c>
      <c r="B1744" s="19" t="s">
        <v>10651</v>
      </c>
      <c r="C1744" s="19" t="s">
        <v>15088</v>
      </c>
      <c r="D1744" s="19" t="str">
        <f t="shared" si="27"/>
        <v>61717C</v>
      </c>
      <c r="E1744" s="19" t="s">
        <v>12309</v>
      </c>
      <c r="F1744" s="19" t="s">
        <v>13689</v>
      </c>
      <c r="G1744" s="19" t="s">
        <v>612</v>
      </c>
      <c r="H1744" s="19" t="s">
        <v>12307</v>
      </c>
      <c r="I1744" s="1">
        <v>41153</v>
      </c>
      <c r="J1744" s="19">
        <v>1.5</v>
      </c>
      <c r="K1744" s="19" t="s">
        <v>73</v>
      </c>
      <c r="L1744" s="1">
        <v>40861</v>
      </c>
      <c r="M1744" s="19" t="s">
        <v>13113</v>
      </c>
      <c r="N1744" s="19" t="s">
        <v>14986</v>
      </c>
      <c r="O1744" s="19" t="s">
        <v>12577</v>
      </c>
    </row>
    <row r="1745" spans="1:15">
      <c r="A1745" s="19">
        <v>61718</v>
      </c>
      <c r="B1745" s="19" t="s">
        <v>10651</v>
      </c>
      <c r="C1745" s="19" t="s">
        <v>15087</v>
      </c>
      <c r="D1745" s="19" t="str">
        <f t="shared" si="27"/>
        <v>61718C</v>
      </c>
      <c r="E1745" s="19" t="s">
        <v>12309</v>
      </c>
      <c r="F1745" s="19" t="s">
        <v>13689</v>
      </c>
      <c r="G1745" s="19" t="s">
        <v>612</v>
      </c>
      <c r="H1745" s="19" t="s">
        <v>12307</v>
      </c>
      <c r="I1745" s="1">
        <v>41153</v>
      </c>
      <c r="J1745" s="19">
        <v>1.5</v>
      </c>
      <c r="K1745" s="19" t="s">
        <v>73</v>
      </c>
      <c r="L1745" s="1">
        <v>40861</v>
      </c>
      <c r="M1745" s="19" t="s">
        <v>13113</v>
      </c>
      <c r="N1745" s="19" t="s">
        <v>14986</v>
      </c>
      <c r="O1745" s="19" t="s">
        <v>12577</v>
      </c>
    </row>
    <row r="1746" spans="1:15">
      <c r="A1746" s="19">
        <v>61719</v>
      </c>
      <c r="B1746" s="19" t="s">
        <v>11748</v>
      </c>
      <c r="C1746" s="19" t="s">
        <v>15086</v>
      </c>
      <c r="D1746" s="19" t="str">
        <f t="shared" si="27"/>
        <v>61719A</v>
      </c>
      <c r="E1746" s="19" t="s">
        <v>12313</v>
      </c>
      <c r="F1746" s="19" t="s">
        <v>4595</v>
      </c>
      <c r="G1746" s="19" t="s">
        <v>612</v>
      </c>
      <c r="H1746" s="19" t="s">
        <v>12307</v>
      </c>
      <c r="I1746" s="1">
        <v>41682</v>
      </c>
      <c r="J1746" s="19">
        <v>1.5</v>
      </c>
      <c r="K1746" s="19" t="s">
        <v>73</v>
      </c>
      <c r="L1746" s="1">
        <v>40861</v>
      </c>
      <c r="M1746" s="19" t="s">
        <v>13433</v>
      </c>
      <c r="N1746" s="19" t="s">
        <v>4596</v>
      </c>
      <c r="O1746" s="19" t="s">
        <v>12318</v>
      </c>
    </row>
    <row r="1747" spans="1:15">
      <c r="A1747" s="19">
        <v>61720</v>
      </c>
      <c r="B1747" s="19" t="s">
        <v>11748</v>
      </c>
      <c r="C1747" s="19" t="s">
        <v>15085</v>
      </c>
      <c r="D1747" s="19" t="str">
        <f t="shared" si="27"/>
        <v>61720A</v>
      </c>
      <c r="E1747" s="19" t="s">
        <v>12313</v>
      </c>
      <c r="F1747" s="19" t="s">
        <v>10925</v>
      </c>
      <c r="G1747" s="19" t="s">
        <v>612</v>
      </c>
      <c r="H1747" s="19" t="s">
        <v>12307</v>
      </c>
      <c r="I1747" s="1">
        <v>41865</v>
      </c>
      <c r="J1747" s="19">
        <v>1.5</v>
      </c>
      <c r="K1747" s="19" t="s">
        <v>73</v>
      </c>
      <c r="L1747" s="1">
        <v>40861</v>
      </c>
      <c r="M1747" s="19" t="s">
        <v>13908</v>
      </c>
      <c r="N1747" s="19" t="s">
        <v>15083</v>
      </c>
      <c r="O1747" s="19" t="s">
        <v>12318</v>
      </c>
    </row>
    <row r="1748" spans="1:15">
      <c r="A1748" s="19">
        <v>61721</v>
      </c>
      <c r="B1748" s="19" t="s">
        <v>11748</v>
      </c>
      <c r="C1748" s="19" t="s">
        <v>15084</v>
      </c>
      <c r="D1748" s="19" t="str">
        <f t="shared" si="27"/>
        <v>61721A</v>
      </c>
      <c r="E1748" s="19" t="s">
        <v>12313</v>
      </c>
      <c r="F1748" s="19" t="s">
        <v>10925</v>
      </c>
      <c r="G1748" s="19" t="s">
        <v>612</v>
      </c>
      <c r="H1748" s="19" t="s">
        <v>12307</v>
      </c>
      <c r="I1748" s="1">
        <v>41865</v>
      </c>
      <c r="J1748" s="19">
        <v>1.5</v>
      </c>
      <c r="K1748" s="19" t="s">
        <v>73</v>
      </c>
      <c r="L1748" s="1">
        <v>40861</v>
      </c>
      <c r="M1748" s="19" t="s">
        <v>13908</v>
      </c>
      <c r="N1748" s="19" t="s">
        <v>15083</v>
      </c>
      <c r="O1748" s="19" t="s">
        <v>12318</v>
      </c>
    </row>
    <row r="1749" spans="1:15">
      <c r="A1749" s="19">
        <v>61722</v>
      </c>
      <c r="B1749" s="19" t="s">
        <v>11748</v>
      </c>
      <c r="C1749" s="19" t="s">
        <v>15082</v>
      </c>
      <c r="D1749" s="19" t="str">
        <f t="shared" si="27"/>
        <v>61722A</v>
      </c>
      <c r="E1749" s="19" t="s">
        <v>12313</v>
      </c>
      <c r="F1749" s="19" t="s">
        <v>10914</v>
      </c>
      <c r="G1749" s="19" t="s">
        <v>612</v>
      </c>
      <c r="H1749" s="19" t="s">
        <v>12307</v>
      </c>
      <c r="I1749" s="1">
        <v>41656</v>
      </c>
      <c r="J1749" s="19">
        <v>1.5</v>
      </c>
      <c r="K1749" s="19" t="s">
        <v>73</v>
      </c>
      <c r="L1749" s="1">
        <v>40861</v>
      </c>
      <c r="M1749" s="19" t="s">
        <v>13433</v>
      </c>
      <c r="N1749" s="19" t="s">
        <v>4596</v>
      </c>
      <c r="O1749" s="19" t="s">
        <v>12318</v>
      </c>
    </row>
    <row r="1750" spans="1:15">
      <c r="A1750" s="19">
        <v>61723</v>
      </c>
      <c r="B1750" s="19" t="s">
        <v>11748</v>
      </c>
      <c r="C1750" s="19" t="s">
        <v>15081</v>
      </c>
      <c r="D1750" s="19" t="str">
        <f t="shared" si="27"/>
        <v>61723A</v>
      </c>
      <c r="E1750" s="19" t="s">
        <v>12313</v>
      </c>
      <c r="F1750" s="19" t="s">
        <v>10840</v>
      </c>
      <c r="G1750" s="19" t="s">
        <v>612</v>
      </c>
      <c r="H1750" s="19" t="s">
        <v>12307</v>
      </c>
      <c r="I1750" s="1">
        <v>41638</v>
      </c>
      <c r="J1750" s="19">
        <v>1.5</v>
      </c>
      <c r="K1750" s="19" t="s">
        <v>73</v>
      </c>
      <c r="L1750" s="1">
        <v>40861</v>
      </c>
      <c r="M1750" s="19" t="s">
        <v>13433</v>
      </c>
      <c r="N1750" s="19" t="s">
        <v>15078</v>
      </c>
      <c r="O1750" s="19" t="s">
        <v>12318</v>
      </c>
    </row>
    <row r="1751" spans="1:15">
      <c r="A1751" s="19">
        <v>61724</v>
      </c>
      <c r="B1751" s="19" t="s">
        <v>11748</v>
      </c>
      <c r="C1751" s="19" t="s">
        <v>15080</v>
      </c>
      <c r="D1751" s="19" t="str">
        <f t="shared" si="27"/>
        <v>61724A</v>
      </c>
      <c r="E1751" s="19" t="s">
        <v>12313</v>
      </c>
      <c r="F1751" s="19" t="s">
        <v>10840</v>
      </c>
      <c r="G1751" s="19" t="s">
        <v>612</v>
      </c>
      <c r="H1751" s="19" t="s">
        <v>12307</v>
      </c>
      <c r="I1751" s="1">
        <v>41638</v>
      </c>
      <c r="J1751" s="19">
        <v>1.5</v>
      </c>
      <c r="K1751" s="19" t="s">
        <v>73</v>
      </c>
      <c r="L1751" s="1">
        <v>40861</v>
      </c>
      <c r="M1751" s="19" t="s">
        <v>13433</v>
      </c>
      <c r="N1751" s="19" t="s">
        <v>15078</v>
      </c>
      <c r="O1751" s="19" t="s">
        <v>12318</v>
      </c>
    </row>
    <row r="1752" spans="1:15">
      <c r="A1752" s="19">
        <v>61725</v>
      </c>
      <c r="B1752" s="19" t="s">
        <v>11748</v>
      </c>
      <c r="C1752" s="19" t="s">
        <v>15079</v>
      </c>
      <c r="D1752" s="19" t="str">
        <f t="shared" si="27"/>
        <v>61725A</v>
      </c>
      <c r="E1752" s="19" t="s">
        <v>12313</v>
      </c>
      <c r="F1752" s="19" t="s">
        <v>10840</v>
      </c>
      <c r="G1752" s="19" t="s">
        <v>612</v>
      </c>
      <c r="H1752" s="19" t="s">
        <v>12307</v>
      </c>
      <c r="I1752" s="1">
        <v>41638</v>
      </c>
      <c r="J1752" s="19">
        <v>0.75</v>
      </c>
      <c r="K1752" s="19" t="s">
        <v>73</v>
      </c>
      <c r="L1752" s="1">
        <v>40861</v>
      </c>
      <c r="M1752" s="19" t="s">
        <v>13433</v>
      </c>
      <c r="N1752" s="19" t="s">
        <v>15078</v>
      </c>
      <c r="O1752" s="19" t="s">
        <v>12318</v>
      </c>
    </row>
    <row r="1753" spans="1:15">
      <c r="A1753" s="19">
        <v>61726</v>
      </c>
      <c r="B1753" s="19" t="s">
        <v>11748</v>
      </c>
      <c r="C1753" s="19" t="s">
        <v>15077</v>
      </c>
      <c r="D1753" s="19" t="str">
        <f t="shared" si="27"/>
        <v>61726A</v>
      </c>
      <c r="E1753" s="19" t="s">
        <v>12313</v>
      </c>
      <c r="F1753" s="19" t="s">
        <v>4749</v>
      </c>
      <c r="G1753" s="19" t="s">
        <v>612</v>
      </c>
      <c r="H1753" s="19" t="s">
        <v>12307</v>
      </c>
      <c r="I1753" s="1">
        <v>41654</v>
      </c>
      <c r="J1753" s="19">
        <v>1.5</v>
      </c>
      <c r="K1753" s="19" t="s">
        <v>73</v>
      </c>
      <c r="L1753" s="1">
        <v>40861</v>
      </c>
      <c r="M1753" s="19" t="s">
        <v>13433</v>
      </c>
      <c r="N1753" s="19" t="s">
        <v>4596</v>
      </c>
      <c r="O1753" s="19" t="s">
        <v>12318</v>
      </c>
    </row>
    <row r="1754" spans="1:15">
      <c r="A1754" s="19">
        <v>61727</v>
      </c>
      <c r="B1754" s="19" t="s">
        <v>11748</v>
      </c>
      <c r="C1754" s="19" t="s">
        <v>15076</v>
      </c>
      <c r="D1754" s="19" t="str">
        <f t="shared" si="27"/>
        <v>61727A</v>
      </c>
      <c r="E1754" s="19" t="s">
        <v>12313</v>
      </c>
      <c r="F1754" s="19" t="s">
        <v>4749</v>
      </c>
      <c r="G1754" s="19" t="s">
        <v>612</v>
      </c>
      <c r="H1754" s="19" t="s">
        <v>12307</v>
      </c>
      <c r="I1754" s="1">
        <v>41654</v>
      </c>
      <c r="J1754" s="19">
        <v>1</v>
      </c>
      <c r="K1754" s="19" t="s">
        <v>73</v>
      </c>
      <c r="L1754" s="1">
        <v>40861</v>
      </c>
      <c r="M1754" s="19" t="s">
        <v>13433</v>
      </c>
      <c r="N1754" s="19" t="s">
        <v>4596</v>
      </c>
      <c r="O1754" s="19" t="s">
        <v>12318</v>
      </c>
    </row>
    <row r="1755" spans="1:15">
      <c r="A1755" s="19">
        <v>61728</v>
      </c>
      <c r="B1755" s="19" t="s">
        <v>11748</v>
      </c>
      <c r="C1755" s="19" t="s">
        <v>4901</v>
      </c>
      <c r="D1755" s="19" t="str">
        <f t="shared" si="27"/>
        <v>61728A</v>
      </c>
      <c r="E1755" s="19" t="s">
        <v>12313</v>
      </c>
      <c r="F1755" s="19" t="s">
        <v>10967</v>
      </c>
      <c r="G1755" s="19" t="s">
        <v>612</v>
      </c>
      <c r="H1755" s="19" t="s">
        <v>12307</v>
      </c>
      <c r="I1755" s="1">
        <v>41652</v>
      </c>
      <c r="J1755" s="19">
        <v>1.5</v>
      </c>
      <c r="K1755" s="19" t="s">
        <v>73</v>
      </c>
      <c r="L1755" s="1">
        <v>40861</v>
      </c>
      <c r="M1755" s="19" t="s">
        <v>13433</v>
      </c>
      <c r="N1755" s="19" t="s">
        <v>4596</v>
      </c>
      <c r="O1755" s="19" t="s">
        <v>12318</v>
      </c>
    </row>
    <row r="1756" spans="1:15">
      <c r="A1756" s="19">
        <v>61729</v>
      </c>
      <c r="B1756" s="19" t="s">
        <v>10651</v>
      </c>
      <c r="C1756" s="19" t="s">
        <v>15075</v>
      </c>
      <c r="D1756" s="19" t="str">
        <f t="shared" si="27"/>
        <v>61729C</v>
      </c>
      <c r="E1756" s="19" t="s">
        <v>12309</v>
      </c>
      <c r="F1756" s="19" t="s">
        <v>10914</v>
      </c>
      <c r="G1756" s="19" t="s">
        <v>612</v>
      </c>
      <c r="H1756" s="19" t="s">
        <v>12307</v>
      </c>
      <c r="I1756" s="1">
        <v>41153</v>
      </c>
      <c r="J1756" s="19">
        <v>1.5</v>
      </c>
      <c r="K1756" s="19" t="s">
        <v>73</v>
      </c>
      <c r="L1756" s="1">
        <v>40861</v>
      </c>
      <c r="M1756" s="19" t="s">
        <v>13113</v>
      </c>
      <c r="N1756" s="19" t="s">
        <v>14986</v>
      </c>
      <c r="O1756" s="19" t="s">
        <v>12577</v>
      </c>
    </row>
    <row r="1757" spans="1:15">
      <c r="A1757" s="19">
        <v>61730</v>
      </c>
      <c r="B1757" s="19" t="s">
        <v>10651</v>
      </c>
      <c r="C1757" s="19" t="s">
        <v>15074</v>
      </c>
      <c r="D1757" s="19" t="str">
        <f t="shared" si="27"/>
        <v>61730C</v>
      </c>
      <c r="E1757" s="19" t="s">
        <v>12309</v>
      </c>
      <c r="F1757" s="19" t="s">
        <v>10914</v>
      </c>
      <c r="G1757" s="19" t="s">
        <v>612</v>
      </c>
      <c r="H1757" s="19" t="s">
        <v>12307</v>
      </c>
      <c r="I1757" s="1">
        <v>41153</v>
      </c>
      <c r="J1757" s="19">
        <v>1.5</v>
      </c>
      <c r="K1757" s="19" t="s">
        <v>73</v>
      </c>
      <c r="L1757" s="1">
        <v>40861</v>
      </c>
      <c r="M1757" s="19" t="s">
        <v>13113</v>
      </c>
      <c r="N1757" s="19" t="s">
        <v>14986</v>
      </c>
      <c r="O1757" s="19" t="s">
        <v>12577</v>
      </c>
    </row>
    <row r="1758" spans="1:15">
      <c r="A1758" s="19">
        <v>61731</v>
      </c>
      <c r="B1758" s="19" t="s">
        <v>10651</v>
      </c>
      <c r="C1758" s="19" t="s">
        <v>15073</v>
      </c>
      <c r="D1758" s="19" t="str">
        <f t="shared" si="27"/>
        <v>61731C</v>
      </c>
      <c r="E1758" s="19" t="s">
        <v>12309</v>
      </c>
      <c r="F1758" s="19" t="s">
        <v>10914</v>
      </c>
      <c r="G1758" s="19" t="s">
        <v>612</v>
      </c>
      <c r="H1758" s="19" t="s">
        <v>12307</v>
      </c>
      <c r="I1758" s="1">
        <v>41153</v>
      </c>
      <c r="J1758" s="19">
        <v>1.5</v>
      </c>
      <c r="K1758" s="19" t="s">
        <v>73</v>
      </c>
      <c r="L1758" s="1">
        <v>40861</v>
      </c>
      <c r="M1758" s="19" t="s">
        <v>13113</v>
      </c>
      <c r="N1758" s="19" t="s">
        <v>14986</v>
      </c>
      <c r="O1758" s="19" t="s">
        <v>12577</v>
      </c>
    </row>
    <row r="1759" spans="1:15">
      <c r="A1759" s="19">
        <v>61732</v>
      </c>
      <c r="B1759" s="19" t="s">
        <v>10651</v>
      </c>
      <c r="C1759" s="19" t="s">
        <v>15072</v>
      </c>
      <c r="D1759" s="19" t="str">
        <f t="shared" si="27"/>
        <v>61732C</v>
      </c>
      <c r="E1759" s="19" t="s">
        <v>12309</v>
      </c>
      <c r="F1759" s="19" t="s">
        <v>10914</v>
      </c>
      <c r="G1759" s="19" t="s">
        <v>612</v>
      </c>
      <c r="H1759" s="19" t="s">
        <v>12307</v>
      </c>
      <c r="I1759" s="1">
        <v>41153</v>
      </c>
      <c r="J1759" s="19">
        <v>1.5</v>
      </c>
      <c r="K1759" s="19" t="s">
        <v>73</v>
      </c>
      <c r="L1759" s="1">
        <v>40861</v>
      </c>
      <c r="M1759" s="19" t="s">
        <v>13113</v>
      </c>
      <c r="N1759" s="19" t="s">
        <v>14986</v>
      </c>
      <c r="O1759" s="19" t="s">
        <v>12577</v>
      </c>
    </row>
    <row r="1760" spans="1:15">
      <c r="A1760" s="19">
        <v>61733</v>
      </c>
      <c r="B1760" s="19" t="s">
        <v>11748</v>
      </c>
      <c r="C1760" s="19" t="s">
        <v>15071</v>
      </c>
      <c r="D1760" s="19" t="str">
        <f t="shared" si="27"/>
        <v>61733A</v>
      </c>
      <c r="E1760" s="19" t="s">
        <v>12313</v>
      </c>
      <c r="F1760" s="19" t="s">
        <v>10770</v>
      </c>
      <c r="G1760" s="19" t="s">
        <v>612</v>
      </c>
      <c r="H1760" s="19" t="s">
        <v>12307</v>
      </c>
      <c r="I1760" s="1">
        <v>41656</v>
      </c>
      <c r="J1760" s="19">
        <v>1.5</v>
      </c>
      <c r="K1760" s="19" t="s">
        <v>73</v>
      </c>
      <c r="L1760" s="1">
        <v>40861</v>
      </c>
      <c r="M1760" s="19" t="s">
        <v>13908</v>
      </c>
      <c r="N1760" s="19" t="s">
        <v>13934</v>
      </c>
      <c r="O1760" s="19" t="s">
        <v>12318</v>
      </c>
    </row>
    <row r="1761" spans="1:15">
      <c r="A1761" s="19">
        <v>61734</v>
      </c>
      <c r="B1761" s="19" t="s">
        <v>11748</v>
      </c>
      <c r="C1761" s="19" t="s">
        <v>15070</v>
      </c>
      <c r="D1761" s="19" t="str">
        <f t="shared" si="27"/>
        <v>61734A</v>
      </c>
      <c r="E1761" s="19" t="s">
        <v>12313</v>
      </c>
      <c r="F1761" s="19" t="s">
        <v>10770</v>
      </c>
      <c r="G1761" s="19" t="s">
        <v>612</v>
      </c>
      <c r="H1761" s="19" t="s">
        <v>12307</v>
      </c>
      <c r="I1761" s="1">
        <v>41656</v>
      </c>
      <c r="J1761" s="19">
        <v>1.5</v>
      </c>
      <c r="K1761" s="19" t="s">
        <v>73</v>
      </c>
      <c r="L1761" s="1">
        <v>40861</v>
      </c>
      <c r="M1761" s="19" t="s">
        <v>13908</v>
      </c>
      <c r="N1761" s="19" t="s">
        <v>13934</v>
      </c>
      <c r="O1761" s="19" t="s">
        <v>12318</v>
      </c>
    </row>
    <row r="1762" spans="1:15">
      <c r="A1762" s="19">
        <v>61735</v>
      </c>
      <c r="B1762" s="19" t="s">
        <v>11748</v>
      </c>
      <c r="C1762" s="19" t="s">
        <v>1613</v>
      </c>
      <c r="D1762" s="19" t="str">
        <f t="shared" si="27"/>
        <v>61735A</v>
      </c>
      <c r="E1762" s="19" t="s">
        <v>12313</v>
      </c>
      <c r="F1762" s="19" t="s">
        <v>19</v>
      </c>
      <c r="G1762" s="19" t="s">
        <v>612</v>
      </c>
      <c r="H1762" s="19" t="s">
        <v>12307</v>
      </c>
      <c r="I1762" s="1">
        <v>41379</v>
      </c>
      <c r="J1762" s="19">
        <v>0.999</v>
      </c>
      <c r="K1762" s="19" t="s">
        <v>73</v>
      </c>
      <c r="L1762" s="1">
        <v>40911</v>
      </c>
      <c r="M1762" s="19" t="s">
        <v>13113</v>
      </c>
      <c r="N1762" s="19" t="s">
        <v>14102</v>
      </c>
      <c r="O1762" s="19" t="s">
        <v>12318</v>
      </c>
    </row>
    <row r="1763" spans="1:15">
      <c r="A1763" s="19">
        <v>61736</v>
      </c>
      <c r="B1763" s="19" t="s">
        <v>10651</v>
      </c>
      <c r="C1763" s="19" t="s">
        <v>15069</v>
      </c>
      <c r="D1763" s="19" t="str">
        <f t="shared" si="27"/>
        <v>61736C</v>
      </c>
      <c r="E1763" s="19" t="s">
        <v>12309</v>
      </c>
      <c r="F1763" s="19" t="s">
        <v>11271</v>
      </c>
      <c r="G1763" s="19" t="s">
        <v>612</v>
      </c>
      <c r="H1763" s="19" t="s">
        <v>12307</v>
      </c>
      <c r="I1763" s="1">
        <v>43101</v>
      </c>
      <c r="J1763" s="19">
        <v>20</v>
      </c>
      <c r="K1763" s="19" t="s">
        <v>73</v>
      </c>
      <c r="L1763" s="1">
        <v>40756</v>
      </c>
      <c r="M1763" s="19" t="s">
        <v>13113</v>
      </c>
      <c r="N1763" s="19" t="s">
        <v>15068</v>
      </c>
      <c r="O1763" s="19" t="s">
        <v>12318</v>
      </c>
    </row>
    <row r="1764" spans="1:15">
      <c r="A1764" s="19">
        <v>61737</v>
      </c>
      <c r="B1764" s="19" t="s">
        <v>10651</v>
      </c>
      <c r="C1764" s="19" t="s">
        <v>15067</v>
      </c>
      <c r="D1764" s="19" t="str">
        <f t="shared" si="27"/>
        <v>61737C</v>
      </c>
      <c r="E1764" s="19" t="s">
        <v>12309</v>
      </c>
      <c r="F1764" s="19" t="s">
        <v>11029</v>
      </c>
      <c r="G1764" s="19" t="s">
        <v>612</v>
      </c>
      <c r="H1764" s="19" t="s">
        <v>12307</v>
      </c>
      <c r="I1764" s="1">
        <v>41090</v>
      </c>
      <c r="J1764" s="19">
        <v>1.3819999999999999</v>
      </c>
      <c r="K1764" s="19" t="s">
        <v>73</v>
      </c>
      <c r="L1764" s="1">
        <v>40865</v>
      </c>
      <c r="M1764" s="19" t="s">
        <v>13113</v>
      </c>
      <c r="N1764" s="19" t="s">
        <v>15065</v>
      </c>
      <c r="O1764" s="19" t="s">
        <v>12935</v>
      </c>
    </row>
    <row r="1765" spans="1:15">
      <c r="A1765" s="19">
        <v>61738</v>
      </c>
      <c r="B1765" s="19" t="s">
        <v>10651</v>
      </c>
      <c r="C1765" s="19" t="s">
        <v>15066</v>
      </c>
      <c r="D1765" s="19" t="str">
        <f t="shared" si="27"/>
        <v>61738C</v>
      </c>
      <c r="E1765" s="19" t="s">
        <v>12309</v>
      </c>
      <c r="F1765" s="19" t="s">
        <v>11029</v>
      </c>
      <c r="G1765" s="19" t="s">
        <v>612</v>
      </c>
      <c r="H1765" s="19" t="s">
        <v>12307</v>
      </c>
      <c r="I1765" s="1">
        <v>41090</v>
      </c>
      <c r="J1765" s="19">
        <v>0.85</v>
      </c>
      <c r="K1765" s="19" t="s">
        <v>73</v>
      </c>
      <c r="L1765" s="1">
        <v>40865</v>
      </c>
      <c r="M1765" s="19" t="s">
        <v>13113</v>
      </c>
      <c r="N1765" s="19" t="s">
        <v>15065</v>
      </c>
      <c r="O1765" s="19" t="s">
        <v>12935</v>
      </c>
    </row>
    <row r="1766" spans="1:15">
      <c r="A1766" s="19">
        <v>61739</v>
      </c>
      <c r="B1766" s="19" t="s">
        <v>11748</v>
      </c>
      <c r="C1766" s="19" t="s">
        <v>4883</v>
      </c>
      <c r="D1766" s="19" t="str">
        <f t="shared" si="27"/>
        <v>61739A</v>
      </c>
      <c r="E1766" s="19" t="s">
        <v>12313</v>
      </c>
      <c r="F1766" s="19" t="s">
        <v>10942</v>
      </c>
      <c r="G1766" s="19" t="s">
        <v>612</v>
      </c>
      <c r="H1766" s="19" t="s">
        <v>12307</v>
      </c>
      <c r="I1766" s="1">
        <v>41348</v>
      </c>
      <c r="J1766" s="19">
        <v>8.5</v>
      </c>
      <c r="K1766" s="19" t="s">
        <v>73</v>
      </c>
      <c r="L1766" s="1">
        <v>40865</v>
      </c>
      <c r="M1766" s="19" t="s">
        <v>1835</v>
      </c>
      <c r="N1766" s="19" t="s">
        <v>1835</v>
      </c>
      <c r="O1766" s="19" t="s">
        <v>12318</v>
      </c>
    </row>
    <row r="1767" spans="1:15">
      <c r="A1767" s="19">
        <v>61740</v>
      </c>
      <c r="B1767" s="19" t="s">
        <v>11748</v>
      </c>
      <c r="C1767" s="19" t="s">
        <v>15064</v>
      </c>
      <c r="D1767" s="19" t="str">
        <f t="shared" si="27"/>
        <v>61740A</v>
      </c>
      <c r="E1767" s="19" t="s">
        <v>12313</v>
      </c>
      <c r="F1767" s="19" t="s">
        <v>10788</v>
      </c>
      <c r="G1767" s="19" t="s">
        <v>612</v>
      </c>
      <c r="H1767" s="19" t="s">
        <v>12307</v>
      </c>
      <c r="I1767" s="1">
        <v>41090</v>
      </c>
      <c r="J1767" s="19">
        <v>10</v>
      </c>
      <c r="K1767" s="19" t="s">
        <v>73</v>
      </c>
      <c r="L1767" s="1">
        <v>40865</v>
      </c>
      <c r="M1767" s="19" t="s">
        <v>1835</v>
      </c>
      <c r="N1767" s="19" t="s">
        <v>1835</v>
      </c>
      <c r="O1767" s="19" t="s">
        <v>12318</v>
      </c>
    </row>
    <row r="1768" spans="1:15">
      <c r="A1768" s="19">
        <v>61741</v>
      </c>
      <c r="B1768" s="19" t="s">
        <v>11748</v>
      </c>
      <c r="C1768" s="19" t="s">
        <v>1581</v>
      </c>
      <c r="D1768" s="19" t="str">
        <f t="shared" si="27"/>
        <v>61741A</v>
      </c>
      <c r="E1768" s="19" t="s">
        <v>12313</v>
      </c>
      <c r="F1768" s="19" t="s">
        <v>21</v>
      </c>
      <c r="G1768" s="19" t="s">
        <v>612</v>
      </c>
      <c r="H1768" s="19" t="s">
        <v>12307</v>
      </c>
      <c r="I1768" s="1">
        <v>41282</v>
      </c>
      <c r="J1768" s="19">
        <v>1.5</v>
      </c>
      <c r="K1768" s="19" t="s">
        <v>73</v>
      </c>
      <c r="L1768" s="1">
        <v>40869</v>
      </c>
      <c r="M1768" s="19" t="s">
        <v>14547</v>
      </c>
      <c r="N1768" s="19" t="s">
        <v>5064</v>
      </c>
      <c r="O1768" s="19" t="s">
        <v>12318</v>
      </c>
    </row>
    <row r="1769" spans="1:15">
      <c r="A1769" s="19">
        <v>61742</v>
      </c>
      <c r="B1769" s="19" t="s">
        <v>11748</v>
      </c>
      <c r="C1769" s="19" t="s">
        <v>15063</v>
      </c>
      <c r="D1769" s="19" t="str">
        <f t="shared" si="27"/>
        <v>61742A</v>
      </c>
      <c r="E1769" s="19" t="s">
        <v>12313</v>
      </c>
      <c r="F1769" s="19" t="s">
        <v>11001</v>
      </c>
      <c r="G1769" s="19" t="s">
        <v>612</v>
      </c>
      <c r="H1769" s="19" t="s">
        <v>12307</v>
      </c>
      <c r="I1769" s="1">
        <v>42040</v>
      </c>
      <c r="J1769" s="19">
        <v>3.5</v>
      </c>
      <c r="K1769" s="19" t="s">
        <v>73</v>
      </c>
      <c r="L1769" s="1">
        <v>40869</v>
      </c>
      <c r="M1769" s="19" t="s">
        <v>14547</v>
      </c>
      <c r="N1769" s="19" t="s">
        <v>5064</v>
      </c>
      <c r="O1769" s="19" t="s">
        <v>12318</v>
      </c>
    </row>
    <row r="1770" spans="1:15">
      <c r="A1770" s="19">
        <v>61743</v>
      </c>
      <c r="B1770" s="19" t="s">
        <v>11748</v>
      </c>
      <c r="C1770" s="19" t="s">
        <v>15062</v>
      </c>
      <c r="D1770" s="19" t="str">
        <f t="shared" si="27"/>
        <v>61743A</v>
      </c>
      <c r="E1770" s="19" t="s">
        <v>12313</v>
      </c>
      <c r="F1770" s="19" t="s">
        <v>11001</v>
      </c>
      <c r="G1770" s="19" t="s">
        <v>612</v>
      </c>
      <c r="H1770" s="19" t="s">
        <v>12307</v>
      </c>
      <c r="I1770" s="1">
        <v>42040</v>
      </c>
      <c r="J1770" s="19">
        <v>3.5</v>
      </c>
      <c r="K1770" s="19" t="s">
        <v>73</v>
      </c>
      <c r="L1770" s="1">
        <v>40869</v>
      </c>
      <c r="M1770" s="19" t="s">
        <v>14547</v>
      </c>
      <c r="N1770" s="19" t="s">
        <v>5064</v>
      </c>
      <c r="O1770" s="19" t="s">
        <v>12318</v>
      </c>
    </row>
    <row r="1771" spans="1:15">
      <c r="A1771" s="19">
        <v>61744</v>
      </c>
      <c r="B1771" s="19" t="s">
        <v>11748</v>
      </c>
      <c r="C1771" s="19" t="s">
        <v>1582</v>
      </c>
      <c r="D1771" s="19" t="str">
        <f t="shared" si="27"/>
        <v>61744A</v>
      </c>
      <c r="E1771" s="19" t="s">
        <v>12313</v>
      </c>
      <c r="F1771" s="19" t="s">
        <v>21</v>
      </c>
      <c r="G1771" s="19" t="s">
        <v>612</v>
      </c>
      <c r="H1771" s="19" t="s">
        <v>12307</v>
      </c>
      <c r="I1771" s="1">
        <v>40681</v>
      </c>
      <c r="J1771" s="19">
        <v>3.5</v>
      </c>
      <c r="K1771" s="19" t="s">
        <v>73</v>
      </c>
      <c r="L1771" s="1">
        <v>40869</v>
      </c>
      <c r="M1771" s="19" t="s">
        <v>14547</v>
      </c>
      <c r="N1771" s="19" t="s">
        <v>5064</v>
      </c>
      <c r="O1771" s="19" t="s">
        <v>12318</v>
      </c>
    </row>
    <row r="1772" spans="1:15">
      <c r="A1772" s="19">
        <v>61745</v>
      </c>
      <c r="B1772" s="19" t="s">
        <v>11748</v>
      </c>
      <c r="C1772" s="19" t="s">
        <v>15061</v>
      </c>
      <c r="D1772" s="19" t="str">
        <f t="shared" si="27"/>
        <v>61745A</v>
      </c>
      <c r="E1772" s="19" t="s">
        <v>12313</v>
      </c>
      <c r="F1772" s="19" t="s">
        <v>21</v>
      </c>
      <c r="G1772" s="19" t="s">
        <v>612</v>
      </c>
      <c r="H1772" s="19" t="s">
        <v>12307</v>
      </c>
      <c r="I1772" s="1">
        <v>42031</v>
      </c>
      <c r="J1772" s="19">
        <v>3.5</v>
      </c>
      <c r="K1772" s="19" t="s">
        <v>73</v>
      </c>
      <c r="L1772" s="1">
        <v>40869</v>
      </c>
      <c r="M1772" s="19" t="s">
        <v>14547</v>
      </c>
      <c r="N1772" s="19" t="s">
        <v>5064</v>
      </c>
      <c r="O1772" s="19" t="s">
        <v>12318</v>
      </c>
    </row>
    <row r="1773" spans="1:15">
      <c r="A1773" s="19">
        <v>61746</v>
      </c>
      <c r="B1773" s="19" t="s">
        <v>11748</v>
      </c>
      <c r="C1773" s="19" t="s">
        <v>1585</v>
      </c>
      <c r="D1773" s="19" t="str">
        <f t="shared" si="27"/>
        <v>61746A</v>
      </c>
      <c r="E1773" s="19" t="s">
        <v>12313</v>
      </c>
      <c r="F1773" s="19" t="s">
        <v>21</v>
      </c>
      <c r="G1773" s="19" t="s">
        <v>612</v>
      </c>
      <c r="H1773" s="19" t="s">
        <v>12307</v>
      </c>
      <c r="I1773" s="1">
        <v>41237</v>
      </c>
      <c r="J1773" s="19">
        <v>1.5</v>
      </c>
      <c r="K1773" s="19" t="s">
        <v>73</v>
      </c>
      <c r="L1773" s="1">
        <v>40869</v>
      </c>
      <c r="M1773" s="19" t="s">
        <v>14547</v>
      </c>
      <c r="N1773" s="19" t="s">
        <v>5064</v>
      </c>
      <c r="O1773" s="19" t="s">
        <v>12318</v>
      </c>
    </row>
    <row r="1774" spans="1:15">
      <c r="A1774" s="19">
        <v>61747</v>
      </c>
      <c r="B1774" s="19" t="s">
        <v>11748</v>
      </c>
      <c r="C1774" s="19" t="s">
        <v>15060</v>
      </c>
      <c r="D1774" s="19" t="str">
        <f t="shared" si="27"/>
        <v>61747A</v>
      </c>
      <c r="E1774" s="19" t="s">
        <v>12313</v>
      </c>
      <c r="F1774" s="19" t="s">
        <v>11023</v>
      </c>
      <c r="G1774" s="19" t="s">
        <v>612</v>
      </c>
      <c r="H1774" s="19" t="s">
        <v>12307</v>
      </c>
      <c r="I1774" s="1">
        <v>42040</v>
      </c>
      <c r="J1774" s="19">
        <v>6</v>
      </c>
      <c r="K1774" s="19" t="s">
        <v>73</v>
      </c>
      <c r="L1774" s="1">
        <v>40869</v>
      </c>
      <c r="M1774" s="19" t="s">
        <v>14547</v>
      </c>
      <c r="N1774" s="19" t="s">
        <v>5064</v>
      </c>
      <c r="O1774" s="19" t="s">
        <v>12318</v>
      </c>
    </row>
    <row r="1775" spans="1:15">
      <c r="A1775" s="19">
        <v>61748</v>
      </c>
      <c r="B1775" s="19" t="s">
        <v>11748</v>
      </c>
      <c r="C1775" s="19" t="s">
        <v>15059</v>
      </c>
      <c r="D1775" s="19" t="str">
        <f t="shared" si="27"/>
        <v>61748A</v>
      </c>
      <c r="E1775" s="19" t="s">
        <v>12313</v>
      </c>
      <c r="F1775" s="19" t="s">
        <v>10691</v>
      </c>
      <c r="G1775" s="19" t="s">
        <v>612</v>
      </c>
      <c r="H1775" s="19" t="s">
        <v>12307</v>
      </c>
      <c r="I1775" s="1">
        <v>42040</v>
      </c>
      <c r="J1775" s="19">
        <v>3.5</v>
      </c>
      <c r="K1775" s="19" t="s">
        <v>73</v>
      </c>
      <c r="L1775" s="1">
        <v>40869</v>
      </c>
      <c r="M1775" s="19" t="s">
        <v>14547</v>
      </c>
      <c r="N1775" s="19" t="s">
        <v>5064</v>
      </c>
      <c r="O1775" s="19" t="s">
        <v>12318</v>
      </c>
    </row>
    <row r="1776" spans="1:15">
      <c r="A1776" s="19">
        <v>61749</v>
      </c>
      <c r="B1776" s="19" t="s">
        <v>14855</v>
      </c>
      <c r="C1776" s="19" t="s">
        <v>15058</v>
      </c>
      <c r="D1776" s="19" t="str">
        <f t="shared" si="27"/>
        <v>61749F</v>
      </c>
      <c r="E1776" s="19" t="s">
        <v>14854</v>
      </c>
      <c r="F1776" s="19" t="s">
        <v>10969</v>
      </c>
      <c r="G1776" s="19" t="s">
        <v>612</v>
      </c>
      <c r="H1776" s="19" t="s">
        <v>12307</v>
      </c>
      <c r="I1776" s="1">
        <v>41187</v>
      </c>
      <c r="J1776" s="19">
        <v>152.30000000000001</v>
      </c>
      <c r="K1776" s="19" t="s">
        <v>46</v>
      </c>
      <c r="L1776" s="1">
        <v>40912</v>
      </c>
      <c r="M1776" s="19" t="s">
        <v>13113</v>
      </c>
      <c r="N1776" s="19" t="s">
        <v>54</v>
      </c>
      <c r="O1776" s="19" t="s">
        <v>12577</v>
      </c>
    </row>
    <row r="1777" spans="1:15">
      <c r="A1777" s="19">
        <v>61750</v>
      </c>
      <c r="B1777" s="19" t="s">
        <v>11748</v>
      </c>
      <c r="C1777" s="19" t="s">
        <v>15057</v>
      </c>
      <c r="D1777" s="19" t="str">
        <f t="shared" si="27"/>
        <v>61750A</v>
      </c>
      <c r="E1777" s="19" t="s">
        <v>12313</v>
      </c>
      <c r="F1777" s="19" t="s">
        <v>11071</v>
      </c>
      <c r="G1777" s="19" t="s">
        <v>612</v>
      </c>
      <c r="H1777" s="19" t="s">
        <v>12307</v>
      </c>
      <c r="I1777" s="1">
        <v>31625</v>
      </c>
      <c r="J1777" s="19">
        <v>4.9000000000000004</v>
      </c>
      <c r="K1777" s="19" t="s">
        <v>13196</v>
      </c>
      <c r="L1777" s="1">
        <v>40889</v>
      </c>
      <c r="M1777" s="19" t="s">
        <v>9263</v>
      </c>
      <c r="N1777" s="19" t="s">
        <v>9263</v>
      </c>
      <c r="O1777" s="19" t="s">
        <v>12318</v>
      </c>
    </row>
    <row r="1778" spans="1:15">
      <c r="A1778" s="19">
        <v>61751</v>
      </c>
      <c r="B1778" s="19" t="s">
        <v>11748</v>
      </c>
      <c r="C1778" s="19" t="s">
        <v>15056</v>
      </c>
      <c r="D1778" s="19" t="str">
        <f t="shared" si="27"/>
        <v>61751A</v>
      </c>
      <c r="E1778" s="19" t="s">
        <v>12313</v>
      </c>
      <c r="F1778" s="19" t="s">
        <v>10950</v>
      </c>
      <c r="G1778" s="19" t="s">
        <v>612</v>
      </c>
      <c r="H1778" s="19" t="s">
        <v>12307</v>
      </c>
      <c r="I1778" s="1">
        <v>32212</v>
      </c>
      <c r="J1778" s="19">
        <v>6.2</v>
      </c>
      <c r="K1778" s="19" t="s">
        <v>13196</v>
      </c>
      <c r="L1778" s="1">
        <v>40889</v>
      </c>
      <c r="M1778" s="19" t="s">
        <v>9263</v>
      </c>
      <c r="N1778" s="19" t="s">
        <v>9263</v>
      </c>
      <c r="O1778" s="19" t="s">
        <v>12318</v>
      </c>
    </row>
    <row r="1779" spans="1:15">
      <c r="A1779" s="19">
        <v>61752</v>
      </c>
      <c r="B1779" s="19" t="s">
        <v>10651</v>
      </c>
      <c r="C1779" s="19" t="s">
        <v>15055</v>
      </c>
      <c r="D1779" s="19" t="str">
        <f t="shared" si="27"/>
        <v>61752C</v>
      </c>
      <c r="E1779" s="19" t="s">
        <v>12309</v>
      </c>
      <c r="F1779" s="19" t="s">
        <v>10692</v>
      </c>
      <c r="G1779" s="19" t="s">
        <v>612</v>
      </c>
      <c r="H1779" s="19" t="s">
        <v>12307</v>
      </c>
      <c r="I1779" s="1">
        <v>43524</v>
      </c>
      <c r="J1779" s="19">
        <v>0.81</v>
      </c>
      <c r="K1779" s="19" t="s">
        <v>12609</v>
      </c>
      <c r="L1779" s="1">
        <v>43042</v>
      </c>
      <c r="M1779" s="19" t="s">
        <v>13204</v>
      </c>
      <c r="N1779" s="19" t="s">
        <v>15054</v>
      </c>
      <c r="O1779" s="19" t="s">
        <v>12304</v>
      </c>
    </row>
    <row r="1780" spans="1:15">
      <c r="A1780" s="19">
        <v>61753</v>
      </c>
      <c r="B1780" s="19" t="s">
        <v>11748</v>
      </c>
      <c r="C1780" s="19" t="s">
        <v>15052</v>
      </c>
      <c r="D1780" s="19" t="str">
        <f t="shared" si="27"/>
        <v>61753A</v>
      </c>
      <c r="E1780" s="19" t="s">
        <v>12313</v>
      </c>
      <c r="F1780" s="19" t="s">
        <v>15053</v>
      </c>
      <c r="G1780" s="19" t="s">
        <v>1382</v>
      </c>
      <c r="H1780" s="19" t="s">
        <v>12307</v>
      </c>
      <c r="I1780" s="1">
        <v>20968</v>
      </c>
      <c r="J1780" s="19">
        <v>17.2</v>
      </c>
      <c r="K1780" s="19" t="s">
        <v>0</v>
      </c>
      <c r="L1780" s="1">
        <v>40891</v>
      </c>
      <c r="M1780" s="19" t="s">
        <v>13113</v>
      </c>
      <c r="N1780" s="19" t="s">
        <v>15052</v>
      </c>
      <c r="O1780" s="19" t="s">
        <v>12935</v>
      </c>
    </row>
    <row r="1781" spans="1:15">
      <c r="A1781" s="19">
        <v>61754</v>
      </c>
      <c r="B1781" s="19" t="s">
        <v>11748</v>
      </c>
      <c r="C1781" s="19" t="s">
        <v>15051</v>
      </c>
      <c r="D1781" s="19" t="str">
        <f t="shared" si="27"/>
        <v>61754A</v>
      </c>
      <c r="E1781" s="19" t="s">
        <v>12313</v>
      </c>
      <c r="F1781" s="19" t="s">
        <v>10756</v>
      </c>
      <c r="G1781" s="19" t="s">
        <v>612</v>
      </c>
      <c r="H1781" s="19" t="s">
        <v>12307</v>
      </c>
      <c r="I1781" s="1">
        <v>41752</v>
      </c>
      <c r="J1781" s="19">
        <v>10</v>
      </c>
      <c r="K1781" s="19" t="s">
        <v>73</v>
      </c>
      <c r="L1781" s="1">
        <v>40893</v>
      </c>
      <c r="M1781" s="19" t="s">
        <v>13113</v>
      </c>
      <c r="N1781" s="19" t="s">
        <v>4666</v>
      </c>
      <c r="O1781" s="19" t="s">
        <v>12318</v>
      </c>
    </row>
    <row r="1782" spans="1:15">
      <c r="A1782" s="19">
        <v>61755</v>
      </c>
      <c r="B1782" s="19" t="s">
        <v>11748</v>
      </c>
      <c r="C1782" s="19" t="s">
        <v>15050</v>
      </c>
      <c r="D1782" s="19" t="str">
        <f t="shared" si="27"/>
        <v>61755A</v>
      </c>
      <c r="E1782" s="19" t="s">
        <v>12313</v>
      </c>
      <c r="F1782" s="19" t="s">
        <v>10834</v>
      </c>
      <c r="G1782" s="19" t="s">
        <v>612</v>
      </c>
      <c r="H1782" s="19" t="s">
        <v>12307</v>
      </c>
      <c r="I1782" s="1">
        <v>41683</v>
      </c>
      <c r="J1782" s="19">
        <v>18</v>
      </c>
      <c r="K1782" s="19" t="s">
        <v>73</v>
      </c>
      <c r="L1782" s="1">
        <v>40896</v>
      </c>
      <c r="M1782" s="19" t="s">
        <v>12741</v>
      </c>
      <c r="N1782" s="19" t="s">
        <v>15049</v>
      </c>
      <c r="O1782" s="19" t="s">
        <v>12318</v>
      </c>
    </row>
    <row r="1783" spans="1:15">
      <c r="A1783" s="19">
        <v>61756</v>
      </c>
      <c r="B1783" s="19" t="s">
        <v>11748</v>
      </c>
      <c r="C1783" s="19" t="s">
        <v>682</v>
      </c>
      <c r="D1783" s="19" t="str">
        <f t="shared" si="27"/>
        <v>61756A</v>
      </c>
      <c r="E1783" s="19" t="s">
        <v>12313</v>
      </c>
      <c r="F1783" s="19" t="s">
        <v>10765</v>
      </c>
      <c r="G1783" s="19" t="s">
        <v>612</v>
      </c>
      <c r="H1783" s="19" t="s">
        <v>12307</v>
      </c>
      <c r="I1783" s="1">
        <v>41514</v>
      </c>
      <c r="J1783" s="19">
        <v>1</v>
      </c>
      <c r="K1783" s="19" t="s">
        <v>73</v>
      </c>
      <c r="L1783" s="1">
        <v>40896</v>
      </c>
      <c r="M1783" s="19" t="s">
        <v>13113</v>
      </c>
      <c r="N1783" s="19" t="s">
        <v>15048</v>
      </c>
      <c r="O1783" s="19" t="s">
        <v>12318</v>
      </c>
    </row>
    <row r="1784" spans="1:15">
      <c r="A1784" s="19">
        <v>61757</v>
      </c>
      <c r="B1784" s="19" t="s">
        <v>11748</v>
      </c>
      <c r="C1784" s="19" t="s">
        <v>683</v>
      </c>
      <c r="D1784" s="19" t="str">
        <f t="shared" si="27"/>
        <v>61757A</v>
      </c>
      <c r="E1784" s="19" t="s">
        <v>12313</v>
      </c>
      <c r="F1784" s="19" t="s">
        <v>10765</v>
      </c>
      <c r="G1784" s="19" t="s">
        <v>612</v>
      </c>
      <c r="H1784" s="19" t="s">
        <v>12307</v>
      </c>
      <c r="I1784" s="1">
        <v>41514</v>
      </c>
      <c r="J1784" s="19">
        <v>1</v>
      </c>
      <c r="K1784" s="19" t="s">
        <v>73</v>
      </c>
      <c r="L1784" s="1">
        <v>40896</v>
      </c>
      <c r="M1784" s="19" t="s">
        <v>13113</v>
      </c>
      <c r="N1784" s="19" t="s">
        <v>15047</v>
      </c>
      <c r="O1784" s="19" t="s">
        <v>12318</v>
      </c>
    </row>
    <row r="1785" spans="1:15">
      <c r="A1785" s="19">
        <v>61758</v>
      </c>
      <c r="B1785" s="19" t="s">
        <v>11748</v>
      </c>
      <c r="C1785" s="19" t="s">
        <v>175</v>
      </c>
      <c r="D1785" s="19" t="str">
        <f t="shared" si="27"/>
        <v>61758A</v>
      </c>
      <c r="E1785" s="19" t="s">
        <v>12313</v>
      </c>
      <c r="F1785" s="19" t="s">
        <v>10765</v>
      </c>
      <c r="G1785" s="19" t="s">
        <v>612</v>
      </c>
      <c r="H1785" s="19" t="s">
        <v>12307</v>
      </c>
      <c r="I1785" s="1">
        <v>41514</v>
      </c>
      <c r="J1785" s="19">
        <v>1.5</v>
      </c>
      <c r="K1785" s="19" t="s">
        <v>73</v>
      </c>
      <c r="L1785" s="1">
        <v>40896</v>
      </c>
      <c r="M1785" s="19" t="s">
        <v>13113</v>
      </c>
      <c r="N1785" s="19" t="s">
        <v>4403</v>
      </c>
      <c r="O1785" s="19" t="s">
        <v>12318</v>
      </c>
    </row>
    <row r="1786" spans="1:15">
      <c r="A1786" s="19">
        <v>61759</v>
      </c>
      <c r="B1786" s="19" t="s">
        <v>11748</v>
      </c>
      <c r="C1786" s="19" t="s">
        <v>514</v>
      </c>
      <c r="D1786" s="19" t="str">
        <f t="shared" si="27"/>
        <v>61759A</v>
      </c>
      <c r="E1786" s="19" t="s">
        <v>12313</v>
      </c>
      <c r="F1786" s="19" t="s">
        <v>10765</v>
      </c>
      <c r="G1786" s="19" t="s">
        <v>612</v>
      </c>
      <c r="H1786" s="19" t="s">
        <v>12307</v>
      </c>
      <c r="I1786" s="1">
        <v>41527</v>
      </c>
      <c r="J1786" s="19">
        <v>1.5</v>
      </c>
      <c r="K1786" s="19" t="s">
        <v>73</v>
      </c>
      <c r="L1786" s="1">
        <v>40896</v>
      </c>
      <c r="M1786" s="19" t="s">
        <v>13113</v>
      </c>
      <c r="N1786" s="19" t="s">
        <v>15046</v>
      </c>
      <c r="O1786" s="19" t="s">
        <v>12318</v>
      </c>
    </row>
    <row r="1787" spans="1:15">
      <c r="A1787" s="19">
        <v>61760</v>
      </c>
      <c r="B1787" s="19" t="s">
        <v>11748</v>
      </c>
      <c r="C1787" s="19" t="s">
        <v>515</v>
      </c>
      <c r="D1787" s="19" t="str">
        <f t="shared" si="27"/>
        <v>61760A</v>
      </c>
      <c r="E1787" s="19" t="s">
        <v>12313</v>
      </c>
      <c r="F1787" s="19" t="s">
        <v>10765</v>
      </c>
      <c r="G1787" s="19" t="s">
        <v>612</v>
      </c>
      <c r="H1787" s="19" t="s">
        <v>12307</v>
      </c>
      <c r="I1787" s="1">
        <v>41527</v>
      </c>
      <c r="J1787" s="19">
        <v>1.5</v>
      </c>
      <c r="K1787" s="19" t="s">
        <v>73</v>
      </c>
      <c r="L1787" s="1">
        <v>40896</v>
      </c>
      <c r="M1787" s="19" t="s">
        <v>13113</v>
      </c>
      <c r="N1787" s="19" t="s">
        <v>15045</v>
      </c>
      <c r="O1787" s="19" t="s">
        <v>12318</v>
      </c>
    </row>
    <row r="1788" spans="1:15">
      <c r="A1788" s="19">
        <v>61761</v>
      </c>
      <c r="B1788" s="19" t="s">
        <v>11748</v>
      </c>
      <c r="C1788" s="19" t="s">
        <v>516</v>
      </c>
      <c r="D1788" s="19" t="str">
        <f t="shared" si="27"/>
        <v>61761A</v>
      </c>
      <c r="E1788" s="19" t="s">
        <v>12313</v>
      </c>
      <c r="F1788" s="19" t="s">
        <v>10765</v>
      </c>
      <c r="G1788" s="19" t="s">
        <v>612</v>
      </c>
      <c r="H1788" s="19" t="s">
        <v>12307</v>
      </c>
      <c r="I1788" s="1">
        <v>41527</v>
      </c>
      <c r="J1788" s="19">
        <v>1</v>
      </c>
      <c r="K1788" s="19" t="s">
        <v>73</v>
      </c>
      <c r="L1788" s="1">
        <v>40896</v>
      </c>
      <c r="M1788" s="19" t="s">
        <v>13113</v>
      </c>
      <c r="N1788" s="19" t="s">
        <v>15044</v>
      </c>
      <c r="O1788" s="19" t="s">
        <v>12318</v>
      </c>
    </row>
    <row r="1789" spans="1:15">
      <c r="A1789" s="19">
        <v>61762</v>
      </c>
      <c r="B1789" s="19" t="s">
        <v>10651</v>
      </c>
      <c r="C1789" s="19" t="s">
        <v>15043</v>
      </c>
      <c r="D1789" s="19" t="str">
        <f t="shared" si="27"/>
        <v>61762C</v>
      </c>
      <c r="E1789" s="19" t="s">
        <v>12309</v>
      </c>
      <c r="F1789" s="19" t="s">
        <v>10767</v>
      </c>
      <c r="G1789" s="19" t="s">
        <v>612</v>
      </c>
      <c r="H1789" s="19" t="s">
        <v>12307</v>
      </c>
      <c r="I1789" s="1">
        <v>41379</v>
      </c>
      <c r="J1789" s="19">
        <v>1.5</v>
      </c>
      <c r="K1789" s="19" t="s">
        <v>73</v>
      </c>
      <c r="L1789" s="1">
        <v>40896</v>
      </c>
      <c r="M1789" s="19" t="s">
        <v>13113</v>
      </c>
      <c r="O1789" s="19" t="s">
        <v>12935</v>
      </c>
    </row>
    <row r="1790" spans="1:15">
      <c r="A1790" s="19">
        <v>61763</v>
      </c>
      <c r="B1790" s="19" t="s">
        <v>10651</v>
      </c>
      <c r="C1790" s="19" t="s">
        <v>15042</v>
      </c>
      <c r="D1790" s="19" t="str">
        <f t="shared" si="27"/>
        <v>61763C</v>
      </c>
      <c r="E1790" s="19" t="s">
        <v>12309</v>
      </c>
      <c r="F1790" s="19" t="s">
        <v>10767</v>
      </c>
      <c r="G1790" s="19" t="s">
        <v>612</v>
      </c>
      <c r="H1790" s="19" t="s">
        <v>12307</v>
      </c>
      <c r="I1790" s="1">
        <v>41395</v>
      </c>
      <c r="J1790" s="19">
        <v>1.5</v>
      </c>
      <c r="K1790" s="19" t="s">
        <v>73</v>
      </c>
      <c r="L1790" s="1">
        <v>40896</v>
      </c>
      <c r="M1790" s="19" t="s">
        <v>13113</v>
      </c>
      <c r="O1790" s="19" t="s">
        <v>12935</v>
      </c>
    </row>
    <row r="1791" spans="1:15">
      <c r="A1791" s="19">
        <v>61764</v>
      </c>
      <c r="B1791" s="19" t="s">
        <v>10651</v>
      </c>
      <c r="C1791" s="19" t="s">
        <v>15041</v>
      </c>
      <c r="D1791" s="19" t="str">
        <f t="shared" si="27"/>
        <v>61764C</v>
      </c>
      <c r="E1791" s="19" t="s">
        <v>12309</v>
      </c>
      <c r="F1791" s="19" t="s">
        <v>10767</v>
      </c>
      <c r="G1791" s="19" t="s">
        <v>612</v>
      </c>
      <c r="H1791" s="19" t="s">
        <v>12307</v>
      </c>
      <c r="I1791" s="1">
        <v>41395</v>
      </c>
      <c r="J1791" s="19">
        <v>1.5</v>
      </c>
      <c r="K1791" s="19" t="s">
        <v>73</v>
      </c>
      <c r="L1791" s="1">
        <v>40896</v>
      </c>
      <c r="M1791" s="19" t="s">
        <v>13113</v>
      </c>
      <c r="O1791" s="19" t="s">
        <v>12935</v>
      </c>
    </row>
    <row r="1792" spans="1:15">
      <c r="A1792" s="19">
        <v>61765</v>
      </c>
      <c r="B1792" s="19" t="s">
        <v>10651</v>
      </c>
      <c r="C1792" s="19" t="s">
        <v>15040</v>
      </c>
      <c r="D1792" s="19" t="str">
        <f t="shared" si="27"/>
        <v>61765C</v>
      </c>
      <c r="E1792" s="19" t="s">
        <v>12309</v>
      </c>
      <c r="F1792" s="19" t="s">
        <v>10767</v>
      </c>
      <c r="G1792" s="19" t="s">
        <v>612</v>
      </c>
      <c r="H1792" s="19" t="s">
        <v>12307</v>
      </c>
      <c r="I1792" s="1">
        <v>41395</v>
      </c>
      <c r="J1792" s="19">
        <v>1</v>
      </c>
      <c r="K1792" s="19" t="s">
        <v>73</v>
      </c>
      <c r="L1792" s="1">
        <v>40896</v>
      </c>
      <c r="M1792" s="19" t="s">
        <v>13113</v>
      </c>
      <c r="O1792" s="19" t="s">
        <v>12935</v>
      </c>
    </row>
    <row r="1793" spans="1:15">
      <c r="A1793" s="19">
        <v>61766</v>
      </c>
      <c r="B1793" s="19" t="s">
        <v>10651</v>
      </c>
      <c r="C1793" s="19" t="s">
        <v>15039</v>
      </c>
      <c r="D1793" s="19" t="str">
        <f t="shared" si="27"/>
        <v>61766C</v>
      </c>
      <c r="E1793" s="19" t="s">
        <v>12309</v>
      </c>
      <c r="F1793" s="19" t="s">
        <v>10765</v>
      </c>
      <c r="G1793" s="19" t="s">
        <v>612</v>
      </c>
      <c r="H1793" s="19" t="s">
        <v>12307</v>
      </c>
      <c r="I1793" s="1">
        <v>41395</v>
      </c>
      <c r="J1793" s="19">
        <v>1.5</v>
      </c>
      <c r="K1793" s="19" t="s">
        <v>73</v>
      </c>
      <c r="L1793" s="1">
        <v>40896</v>
      </c>
      <c r="M1793" s="19" t="s">
        <v>13113</v>
      </c>
      <c r="O1793" s="19" t="s">
        <v>12935</v>
      </c>
    </row>
    <row r="1794" spans="1:15">
      <c r="A1794" s="19">
        <v>61767</v>
      </c>
      <c r="B1794" s="19" t="s">
        <v>10651</v>
      </c>
      <c r="C1794" s="19" t="s">
        <v>15038</v>
      </c>
      <c r="D1794" s="19" t="str">
        <f t="shared" ref="D1794:D1857" si="28">CONCATENATE(A1794,B1794)</f>
        <v>61767C</v>
      </c>
      <c r="E1794" s="19" t="s">
        <v>12309</v>
      </c>
      <c r="F1794" s="19" t="s">
        <v>10767</v>
      </c>
      <c r="G1794" s="19" t="s">
        <v>612</v>
      </c>
      <c r="H1794" s="19" t="s">
        <v>12307</v>
      </c>
      <c r="I1794" s="1">
        <v>41379</v>
      </c>
      <c r="J1794" s="19">
        <v>1</v>
      </c>
      <c r="K1794" s="19" t="s">
        <v>73</v>
      </c>
      <c r="L1794" s="1">
        <v>40896</v>
      </c>
      <c r="M1794" s="19" t="s">
        <v>13113</v>
      </c>
      <c r="O1794" s="19" t="s">
        <v>12935</v>
      </c>
    </row>
    <row r="1795" spans="1:15">
      <c r="A1795" s="19">
        <v>61768</v>
      </c>
      <c r="B1795" s="19" t="s">
        <v>10651</v>
      </c>
      <c r="C1795" s="19" t="s">
        <v>15037</v>
      </c>
      <c r="D1795" s="19" t="str">
        <f t="shared" si="28"/>
        <v>61768C</v>
      </c>
      <c r="E1795" s="19" t="s">
        <v>12309</v>
      </c>
      <c r="F1795" s="19" t="s">
        <v>10954</v>
      </c>
      <c r="G1795" s="19" t="s">
        <v>612</v>
      </c>
      <c r="H1795" s="19" t="s">
        <v>12307</v>
      </c>
      <c r="I1795" s="1">
        <v>41379</v>
      </c>
      <c r="J1795" s="19">
        <v>1.5</v>
      </c>
      <c r="K1795" s="19" t="s">
        <v>73</v>
      </c>
      <c r="L1795" s="1">
        <v>40896</v>
      </c>
      <c r="M1795" s="19" t="s">
        <v>13113</v>
      </c>
      <c r="O1795" s="19" t="s">
        <v>12935</v>
      </c>
    </row>
    <row r="1796" spans="1:15">
      <c r="A1796" s="19">
        <v>61769</v>
      </c>
      <c r="B1796" s="19" t="s">
        <v>10651</v>
      </c>
      <c r="C1796" s="19" t="s">
        <v>15036</v>
      </c>
      <c r="D1796" s="19" t="str">
        <f t="shared" si="28"/>
        <v>61769C</v>
      </c>
      <c r="E1796" s="19" t="s">
        <v>12309</v>
      </c>
      <c r="F1796" s="19" t="s">
        <v>10767</v>
      </c>
      <c r="G1796" s="19" t="s">
        <v>612</v>
      </c>
      <c r="H1796" s="19" t="s">
        <v>12307</v>
      </c>
      <c r="I1796" s="1">
        <v>41395</v>
      </c>
      <c r="J1796" s="19">
        <v>1.5</v>
      </c>
      <c r="K1796" s="19" t="s">
        <v>73</v>
      </c>
      <c r="L1796" s="1">
        <v>40896</v>
      </c>
      <c r="M1796" s="19" t="s">
        <v>13113</v>
      </c>
      <c r="O1796" s="19" t="s">
        <v>12935</v>
      </c>
    </row>
    <row r="1797" spans="1:15">
      <c r="A1797" s="19">
        <v>61770</v>
      </c>
      <c r="B1797" s="19" t="s">
        <v>10651</v>
      </c>
      <c r="C1797" s="19" t="s">
        <v>15035</v>
      </c>
      <c r="D1797" s="19" t="str">
        <f t="shared" si="28"/>
        <v>61770C</v>
      </c>
      <c r="E1797" s="19" t="s">
        <v>12309</v>
      </c>
      <c r="F1797" s="19" t="s">
        <v>10767</v>
      </c>
      <c r="G1797" s="19" t="s">
        <v>612</v>
      </c>
      <c r="H1797" s="19" t="s">
        <v>12307</v>
      </c>
      <c r="I1797" s="1">
        <v>41395</v>
      </c>
      <c r="J1797" s="19">
        <v>1.5</v>
      </c>
      <c r="K1797" s="19" t="s">
        <v>73</v>
      </c>
      <c r="L1797" s="1">
        <v>40896</v>
      </c>
      <c r="M1797" s="19" t="s">
        <v>13113</v>
      </c>
      <c r="O1797" s="19" t="s">
        <v>12935</v>
      </c>
    </row>
    <row r="1798" spans="1:15">
      <c r="A1798" s="19">
        <v>61771</v>
      </c>
      <c r="B1798" s="19" t="s">
        <v>10651</v>
      </c>
      <c r="C1798" s="19" t="s">
        <v>15034</v>
      </c>
      <c r="D1798" s="19" t="str">
        <f t="shared" si="28"/>
        <v>61771C</v>
      </c>
      <c r="E1798" s="19" t="s">
        <v>12309</v>
      </c>
      <c r="F1798" s="19" t="s">
        <v>10767</v>
      </c>
      <c r="G1798" s="19" t="s">
        <v>612</v>
      </c>
      <c r="H1798" s="19" t="s">
        <v>12307</v>
      </c>
      <c r="I1798" s="1">
        <v>41395</v>
      </c>
      <c r="J1798" s="19">
        <v>1</v>
      </c>
      <c r="K1798" s="19" t="s">
        <v>73</v>
      </c>
      <c r="L1798" s="1">
        <v>40896</v>
      </c>
      <c r="M1798" s="19" t="s">
        <v>13113</v>
      </c>
      <c r="O1798" s="19" t="s">
        <v>12935</v>
      </c>
    </row>
    <row r="1799" spans="1:15">
      <c r="A1799" s="19">
        <v>61772</v>
      </c>
      <c r="B1799" s="19" t="s">
        <v>11748</v>
      </c>
      <c r="C1799" s="19" t="s">
        <v>187</v>
      </c>
      <c r="D1799" s="19" t="str">
        <f t="shared" si="28"/>
        <v>61772A</v>
      </c>
      <c r="E1799" s="19" t="s">
        <v>12313</v>
      </c>
      <c r="F1799" s="19" t="s">
        <v>10767</v>
      </c>
      <c r="G1799" s="19" t="s">
        <v>612</v>
      </c>
      <c r="H1799" s="19" t="s">
        <v>12307</v>
      </c>
      <c r="I1799" s="1">
        <v>41548</v>
      </c>
      <c r="J1799" s="19">
        <v>1.5</v>
      </c>
      <c r="K1799" s="19" t="s">
        <v>73</v>
      </c>
      <c r="L1799" s="1">
        <v>40896</v>
      </c>
      <c r="M1799" s="19" t="s">
        <v>13113</v>
      </c>
      <c r="N1799" s="19" t="s">
        <v>4680</v>
      </c>
      <c r="O1799" s="19" t="s">
        <v>12318</v>
      </c>
    </row>
    <row r="1800" spans="1:15">
      <c r="A1800" s="19">
        <v>61773</v>
      </c>
      <c r="B1800" s="19" t="s">
        <v>10651</v>
      </c>
      <c r="C1800" s="19" t="s">
        <v>15033</v>
      </c>
      <c r="D1800" s="19" t="str">
        <f t="shared" si="28"/>
        <v>61773C</v>
      </c>
      <c r="E1800" s="19" t="s">
        <v>12309</v>
      </c>
      <c r="F1800" s="19" t="s">
        <v>10767</v>
      </c>
      <c r="G1800" s="19" t="s">
        <v>612</v>
      </c>
      <c r="H1800" s="19" t="s">
        <v>12307</v>
      </c>
      <c r="I1800" s="1">
        <v>41395</v>
      </c>
      <c r="J1800" s="19">
        <v>1.5</v>
      </c>
      <c r="K1800" s="19" t="s">
        <v>73</v>
      </c>
      <c r="L1800" s="1">
        <v>40896</v>
      </c>
      <c r="M1800" s="19" t="s">
        <v>13113</v>
      </c>
      <c r="O1800" s="19" t="s">
        <v>12935</v>
      </c>
    </row>
    <row r="1801" spans="1:15">
      <c r="A1801" s="19">
        <v>61774</v>
      </c>
      <c r="B1801" s="19" t="s">
        <v>10651</v>
      </c>
      <c r="C1801" s="19" t="s">
        <v>15032</v>
      </c>
      <c r="D1801" s="19" t="str">
        <f t="shared" si="28"/>
        <v>61774C</v>
      </c>
      <c r="E1801" s="19" t="s">
        <v>12309</v>
      </c>
      <c r="F1801" s="19" t="s">
        <v>10945</v>
      </c>
      <c r="G1801" s="19" t="s">
        <v>612</v>
      </c>
      <c r="H1801" s="19" t="s">
        <v>12307</v>
      </c>
      <c r="I1801" s="1">
        <v>41333</v>
      </c>
      <c r="J1801" s="19">
        <v>1.5</v>
      </c>
      <c r="K1801" s="19" t="s">
        <v>73</v>
      </c>
      <c r="L1801" s="1">
        <v>40896</v>
      </c>
      <c r="M1801" s="19" t="s">
        <v>13113</v>
      </c>
      <c r="O1801" s="19" t="s">
        <v>12935</v>
      </c>
    </row>
    <row r="1802" spans="1:15">
      <c r="A1802" s="19">
        <v>61775</v>
      </c>
      <c r="B1802" s="19" t="s">
        <v>11748</v>
      </c>
      <c r="C1802" s="19" t="s">
        <v>190</v>
      </c>
      <c r="D1802" s="19" t="str">
        <f t="shared" si="28"/>
        <v>61775A</v>
      </c>
      <c r="E1802" s="19" t="s">
        <v>12313</v>
      </c>
      <c r="F1802" s="19" t="s">
        <v>10767</v>
      </c>
      <c r="G1802" s="19" t="s">
        <v>612</v>
      </c>
      <c r="H1802" s="19" t="s">
        <v>12307</v>
      </c>
      <c r="I1802" s="1">
        <v>41548</v>
      </c>
      <c r="J1802" s="19">
        <v>1.5</v>
      </c>
      <c r="K1802" s="19" t="s">
        <v>73</v>
      </c>
      <c r="L1802" s="1">
        <v>40896</v>
      </c>
      <c r="M1802" s="19" t="s">
        <v>13113</v>
      </c>
      <c r="N1802" s="19" t="s">
        <v>4758</v>
      </c>
      <c r="O1802" s="19" t="s">
        <v>12318</v>
      </c>
    </row>
    <row r="1803" spans="1:15">
      <c r="A1803" s="19">
        <v>61776</v>
      </c>
      <c r="B1803" s="19" t="s">
        <v>10651</v>
      </c>
      <c r="C1803" s="19" t="s">
        <v>15031</v>
      </c>
      <c r="D1803" s="19" t="str">
        <f t="shared" si="28"/>
        <v>61776C</v>
      </c>
      <c r="E1803" s="19" t="s">
        <v>12309</v>
      </c>
      <c r="F1803" s="19" t="s">
        <v>10954</v>
      </c>
      <c r="G1803" s="19" t="s">
        <v>612</v>
      </c>
      <c r="H1803" s="19" t="s">
        <v>12307</v>
      </c>
      <c r="I1803" s="1">
        <v>41835</v>
      </c>
      <c r="J1803" s="19">
        <v>1.5</v>
      </c>
      <c r="K1803" s="19" t="s">
        <v>73</v>
      </c>
      <c r="L1803" s="1">
        <v>40896</v>
      </c>
      <c r="M1803" s="19" t="s">
        <v>13113</v>
      </c>
      <c r="N1803" s="19" t="s">
        <v>15030</v>
      </c>
      <c r="O1803" s="19" t="s">
        <v>12935</v>
      </c>
    </row>
    <row r="1804" spans="1:15">
      <c r="A1804" s="19">
        <v>61777</v>
      </c>
      <c r="B1804" s="19" t="s">
        <v>11748</v>
      </c>
      <c r="C1804" s="19" t="s">
        <v>192</v>
      </c>
      <c r="D1804" s="19" t="str">
        <f t="shared" si="28"/>
        <v>61777A</v>
      </c>
      <c r="E1804" s="19" t="s">
        <v>12313</v>
      </c>
      <c r="F1804" s="19" t="s">
        <v>10692</v>
      </c>
      <c r="G1804" s="19" t="s">
        <v>612</v>
      </c>
      <c r="H1804" s="19" t="s">
        <v>12307</v>
      </c>
      <c r="I1804" s="1">
        <v>41507</v>
      </c>
      <c r="J1804" s="19">
        <v>1</v>
      </c>
      <c r="K1804" s="19" t="s">
        <v>73</v>
      </c>
      <c r="L1804" s="1">
        <v>40896</v>
      </c>
      <c r="M1804" s="19" t="s">
        <v>13113</v>
      </c>
      <c r="N1804" s="19" t="s">
        <v>4844</v>
      </c>
      <c r="O1804" s="19" t="s">
        <v>12318</v>
      </c>
    </row>
    <row r="1805" spans="1:15">
      <c r="A1805" s="19">
        <v>61778</v>
      </c>
      <c r="B1805" s="19" t="s">
        <v>10651</v>
      </c>
      <c r="C1805" s="19" t="s">
        <v>15029</v>
      </c>
      <c r="D1805" s="19" t="str">
        <f t="shared" si="28"/>
        <v>61778C</v>
      </c>
      <c r="E1805" s="19" t="s">
        <v>12309</v>
      </c>
      <c r="F1805" s="19" t="s">
        <v>10767</v>
      </c>
      <c r="G1805" s="19" t="s">
        <v>612</v>
      </c>
      <c r="H1805" s="19" t="s">
        <v>12307</v>
      </c>
      <c r="I1805" s="1">
        <v>41395</v>
      </c>
      <c r="J1805" s="19">
        <v>1.5</v>
      </c>
      <c r="K1805" s="19" t="s">
        <v>73</v>
      </c>
      <c r="L1805" s="1">
        <v>40896</v>
      </c>
      <c r="M1805" s="19" t="s">
        <v>13113</v>
      </c>
      <c r="O1805" s="19" t="s">
        <v>12935</v>
      </c>
    </row>
    <row r="1806" spans="1:15">
      <c r="A1806" s="19">
        <v>61779</v>
      </c>
      <c r="B1806" s="19" t="s">
        <v>10651</v>
      </c>
      <c r="C1806" s="19" t="s">
        <v>15028</v>
      </c>
      <c r="D1806" s="19" t="str">
        <f t="shared" si="28"/>
        <v>61779C</v>
      </c>
      <c r="E1806" s="19" t="s">
        <v>12309</v>
      </c>
      <c r="F1806" s="19" t="s">
        <v>10954</v>
      </c>
      <c r="G1806" s="19" t="s">
        <v>612</v>
      </c>
      <c r="H1806" s="19" t="s">
        <v>12307</v>
      </c>
      <c r="I1806" s="1">
        <v>41348</v>
      </c>
      <c r="J1806" s="19">
        <v>1.5</v>
      </c>
      <c r="K1806" s="19" t="s">
        <v>73</v>
      </c>
      <c r="L1806" s="1">
        <v>40896</v>
      </c>
      <c r="M1806" s="19" t="s">
        <v>13113</v>
      </c>
      <c r="O1806" s="19" t="s">
        <v>12935</v>
      </c>
    </row>
    <row r="1807" spans="1:15">
      <c r="A1807" s="19">
        <v>61780</v>
      </c>
      <c r="B1807" s="19" t="s">
        <v>10651</v>
      </c>
      <c r="C1807" s="19" t="s">
        <v>15027</v>
      </c>
      <c r="D1807" s="19" t="str">
        <f t="shared" si="28"/>
        <v>61780C</v>
      </c>
      <c r="E1807" s="19" t="s">
        <v>12309</v>
      </c>
      <c r="F1807" s="19" t="s">
        <v>10954</v>
      </c>
      <c r="G1807" s="19" t="s">
        <v>612</v>
      </c>
      <c r="H1807" s="19" t="s">
        <v>12307</v>
      </c>
      <c r="I1807" s="1">
        <v>41348</v>
      </c>
      <c r="J1807" s="19">
        <v>1.5</v>
      </c>
      <c r="K1807" s="19" t="s">
        <v>73</v>
      </c>
      <c r="L1807" s="1">
        <v>40896</v>
      </c>
      <c r="M1807" s="19" t="s">
        <v>13113</v>
      </c>
      <c r="O1807" s="19" t="s">
        <v>12935</v>
      </c>
    </row>
    <row r="1808" spans="1:15">
      <c r="A1808" s="19">
        <v>61781</v>
      </c>
      <c r="B1808" s="19" t="s">
        <v>10651</v>
      </c>
      <c r="C1808" s="19" t="s">
        <v>15026</v>
      </c>
      <c r="D1808" s="19" t="str">
        <f t="shared" si="28"/>
        <v>61781C</v>
      </c>
      <c r="E1808" s="19" t="s">
        <v>12309</v>
      </c>
      <c r="F1808" s="19" t="s">
        <v>10767</v>
      </c>
      <c r="G1808" s="19" t="s">
        <v>612</v>
      </c>
      <c r="H1808" s="19" t="s">
        <v>12307</v>
      </c>
      <c r="I1808" s="1">
        <v>41379</v>
      </c>
      <c r="J1808" s="19">
        <v>1</v>
      </c>
      <c r="K1808" s="19" t="s">
        <v>73</v>
      </c>
      <c r="L1808" s="1">
        <v>40896</v>
      </c>
      <c r="M1808" s="19" t="s">
        <v>13113</v>
      </c>
      <c r="O1808" s="19" t="s">
        <v>12935</v>
      </c>
    </row>
    <row r="1809" spans="1:15">
      <c r="A1809" s="19">
        <v>61782</v>
      </c>
      <c r="B1809" s="19" t="s">
        <v>10651</v>
      </c>
      <c r="C1809" s="19" t="s">
        <v>15025</v>
      </c>
      <c r="D1809" s="19" t="str">
        <f t="shared" si="28"/>
        <v>61782C</v>
      </c>
      <c r="E1809" s="19" t="s">
        <v>12309</v>
      </c>
      <c r="F1809" s="19" t="s">
        <v>10767</v>
      </c>
      <c r="G1809" s="19" t="s">
        <v>612</v>
      </c>
      <c r="H1809" s="19" t="s">
        <v>12307</v>
      </c>
      <c r="I1809" s="1">
        <v>41379</v>
      </c>
      <c r="J1809" s="19">
        <v>1</v>
      </c>
      <c r="K1809" s="19" t="s">
        <v>73</v>
      </c>
      <c r="L1809" s="1">
        <v>40896</v>
      </c>
      <c r="M1809" s="19" t="s">
        <v>13113</v>
      </c>
      <c r="O1809" s="19" t="s">
        <v>12935</v>
      </c>
    </row>
    <row r="1810" spans="1:15">
      <c r="A1810" s="19">
        <v>61783</v>
      </c>
      <c r="B1810" s="19" t="s">
        <v>10651</v>
      </c>
      <c r="C1810" s="19" t="s">
        <v>15024</v>
      </c>
      <c r="D1810" s="19" t="str">
        <f t="shared" si="28"/>
        <v>61783C</v>
      </c>
      <c r="E1810" s="19" t="s">
        <v>12309</v>
      </c>
      <c r="F1810" s="19" t="s">
        <v>15022</v>
      </c>
      <c r="G1810" s="19" t="s">
        <v>612</v>
      </c>
      <c r="H1810" s="19" t="s">
        <v>12307</v>
      </c>
      <c r="I1810" s="1">
        <v>41395</v>
      </c>
      <c r="J1810" s="19">
        <v>1.5</v>
      </c>
      <c r="K1810" s="19" t="s">
        <v>73</v>
      </c>
      <c r="L1810" s="1">
        <v>40896</v>
      </c>
      <c r="M1810" s="19" t="s">
        <v>13113</v>
      </c>
      <c r="O1810" s="19" t="s">
        <v>12935</v>
      </c>
    </row>
    <row r="1811" spans="1:15">
      <c r="A1811" s="19">
        <v>61784</v>
      </c>
      <c r="B1811" s="19" t="s">
        <v>10651</v>
      </c>
      <c r="C1811" s="19" t="s">
        <v>15023</v>
      </c>
      <c r="D1811" s="19" t="str">
        <f t="shared" si="28"/>
        <v>61784C</v>
      </c>
      <c r="E1811" s="19" t="s">
        <v>12309</v>
      </c>
      <c r="F1811" s="19" t="s">
        <v>15022</v>
      </c>
      <c r="G1811" s="19" t="s">
        <v>612</v>
      </c>
      <c r="H1811" s="19" t="s">
        <v>12307</v>
      </c>
      <c r="I1811" s="1">
        <v>41395</v>
      </c>
      <c r="J1811" s="19">
        <v>1</v>
      </c>
      <c r="K1811" s="19" t="s">
        <v>73</v>
      </c>
      <c r="L1811" s="1">
        <v>40896</v>
      </c>
      <c r="M1811" s="19" t="s">
        <v>13113</v>
      </c>
      <c r="O1811" s="19" t="s">
        <v>12935</v>
      </c>
    </row>
    <row r="1812" spans="1:15">
      <c r="A1812" s="19">
        <v>61785</v>
      </c>
      <c r="B1812" s="19" t="s">
        <v>11748</v>
      </c>
      <c r="C1812" s="19" t="s">
        <v>15021</v>
      </c>
      <c r="D1812" s="19" t="str">
        <f t="shared" si="28"/>
        <v>61785A</v>
      </c>
      <c r="E1812" s="19" t="s">
        <v>12313</v>
      </c>
      <c r="F1812" s="19" t="s">
        <v>10765</v>
      </c>
      <c r="G1812" s="19" t="s">
        <v>612</v>
      </c>
      <c r="H1812" s="19" t="s">
        <v>12307</v>
      </c>
      <c r="I1812" s="1">
        <v>41668</v>
      </c>
      <c r="J1812" s="19">
        <v>1.5</v>
      </c>
      <c r="K1812" s="19" t="s">
        <v>73</v>
      </c>
      <c r="L1812" s="1">
        <v>40896</v>
      </c>
      <c r="M1812" s="19" t="s">
        <v>13113</v>
      </c>
      <c r="N1812" s="19" t="s">
        <v>15020</v>
      </c>
      <c r="O1812" s="19" t="s">
        <v>12318</v>
      </c>
    </row>
    <row r="1813" spans="1:15">
      <c r="A1813" s="19">
        <v>61786</v>
      </c>
      <c r="B1813" s="19" t="s">
        <v>11748</v>
      </c>
      <c r="C1813" s="19" t="s">
        <v>15019</v>
      </c>
      <c r="D1813" s="19" t="str">
        <f t="shared" si="28"/>
        <v>61786A</v>
      </c>
      <c r="E1813" s="19" t="s">
        <v>12313</v>
      </c>
      <c r="F1813" s="19" t="s">
        <v>10765</v>
      </c>
      <c r="G1813" s="19" t="s">
        <v>612</v>
      </c>
      <c r="H1813" s="19" t="s">
        <v>12307</v>
      </c>
      <c r="I1813" s="1">
        <v>41668</v>
      </c>
      <c r="J1813" s="19">
        <v>1.5</v>
      </c>
      <c r="K1813" s="19" t="s">
        <v>73</v>
      </c>
      <c r="L1813" s="1">
        <v>40896</v>
      </c>
      <c r="M1813" s="19" t="s">
        <v>13113</v>
      </c>
      <c r="N1813" s="19" t="s">
        <v>15018</v>
      </c>
      <c r="O1813" s="19" t="s">
        <v>12318</v>
      </c>
    </row>
    <row r="1814" spans="1:15">
      <c r="A1814" s="19">
        <v>61787</v>
      </c>
      <c r="B1814" s="19" t="s">
        <v>11748</v>
      </c>
      <c r="C1814" s="19" t="s">
        <v>15017</v>
      </c>
      <c r="D1814" s="19" t="str">
        <f t="shared" si="28"/>
        <v>61787A</v>
      </c>
      <c r="E1814" s="19" t="s">
        <v>12313</v>
      </c>
      <c r="F1814" s="19" t="s">
        <v>10765</v>
      </c>
      <c r="G1814" s="19" t="s">
        <v>612</v>
      </c>
      <c r="H1814" s="19" t="s">
        <v>12307</v>
      </c>
      <c r="I1814" s="1">
        <v>41668</v>
      </c>
      <c r="J1814" s="19">
        <v>1</v>
      </c>
      <c r="K1814" s="19" t="s">
        <v>73</v>
      </c>
      <c r="L1814" s="1">
        <v>40896</v>
      </c>
      <c r="M1814" s="19" t="s">
        <v>13113</v>
      </c>
      <c r="N1814" s="19" t="s">
        <v>15016</v>
      </c>
      <c r="O1814" s="19" t="s">
        <v>12318</v>
      </c>
    </row>
    <row r="1815" spans="1:15">
      <c r="A1815" s="19">
        <v>61788</v>
      </c>
      <c r="B1815" s="19" t="s">
        <v>10651</v>
      </c>
      <c r="C1815" s="19" t="s">
        <v>15015</v>
      </c>
      <c r="D1815" s="19" t="str">
        <f t="shared" si="28"/>
        <v>61788C</v>
      </c>
      <c r="E1815" s="19" t="s">
        <v>12309</v>
      </c>
      <c r="F1815" s="19" t="s">
        <v>10765</v>
      </c>
      <c r="G1815" s="19" t="s">
        <v>612</v>
      </c>
      <c r="H1815" s="19" t="s">
        <v>12307</v>
      </c>
      <c r="I1815" s="1">
        <v>41395</v>
      </c>
      <c r="J1815" s="19">
        <v>1.5</v>
      </c>
      <c r="K1815" s="19" t="s">
        <v>73</v>
      </c>
      <c r="L1815" s="1">
        <v>40896</v>
      </c>
      <c r="M1815" s="19" t="s">
        <v>13113</v>
      </c>
      <c r="O1815" s="19" t="s">
        <v>12935</v>
      </c>
    </row>
    <row r="1816" spans="1:15">
      <c r="A1816" s="19">
        <v>61789</v>
      </c>
      <c r="B1816" s="19" t="s">
        <v>10651</v>
      </c>
      <c r="C1816" s="19" t="s">
        <v>15014</v>
      </c>
      <c r="D1816" s="19" t="str">
        <f t="shared" si="28"/>
        <v>61789C</v>
      </c>
      <c r="E1816" s="19" t="s">
        <v>12309</v>
      </c>
      <c r="F1816" s="19" t="s">
        <v>10765</v>
      </c>
      <c r="G1816" s="19" t="s">
        <v>612</v>
      </c>
      <c r="H1816" s="19" t="s">
        <v>12307</v>
      </c>
      <c r="I1816" s="1">
        <v>41395</v>
      </c>
      <c r="J1816" s="19">
        <v>1.5</v>
      </c>
      <c r="K1816" s="19" t="s">
        <v>73</v>
      </c>
      <c r="L1816" s="1">
        <v>40896</v>
      </c>
      <c r="M1816" s="19" t="s">
        <v>13113</v>
      </c>
      <c r="O1816" s="19" t="s">
        <v>12935</v>
      </c>
    </row>
    <row r="1817" spans="1:15">
      <c r="A1817" s="19">
        <v>61790</v>
      </c>
      <c r="B1817" s="19" t="s">
        <v>10651</v>
      </c>
      <c r="C1817" s="19" t="s">
        <v>15013</v>
      </c>
      <c r="D1817" s="19" t="str">
        <f t="shared" si="28"/>
        <v>61790C</v>
      </c>
      <c r="E1817" s="19" t="s">
        <v>12309</v>
      </c>
      <c r="F1817" s="19" t="s">
        <v>10765</v>
      </c>
      <c r="G1817" s="19" t="s">
        <v>612</v>
      </c>
      <c r="H1817" s="19" t="s">
        <v>12307</v>
      </c>
      <c r="I1817" s="1">
        <v>41395</v>
      </c>
      <c r="J1817" s="19">
        <v>1</v>
      </c>
      <c r="K1817" s="19" t="s">
        <v>73</v>
      </c>
      <c r="L1817" s="1">
        <v>40896</v>
      </c>
      <c r="M1817" s="19" t="s">
        <v>13113</v>
      </c>
      <c r="O1817" s="19" t="s">
        <v>12935</v>
      </c>
    </row>
    <row r="1818" spans="1:15">
      <c r="A1818" s="19">
        <v>61791</v>
      </c>
      <c r="B1818" s="19" t="s">
        <v>10651</v>
      </c>
      <c r="C1818" s="19" t="s">
        <v>15012</v>
      </c>
      <c r="D1818" s="19" t="str">
        <f t="shared" si="28"/>
        <v>61791C</v>
      </c>
      <c r="E1818" s="19" t="s">
        <v>12309</v>
      </c>
      <c r="F1818" s="19" t="s">
        <v>10767</v>
      </c>
      <c r="G1818" s="19" t="s">
        <v>612</v>
      </c>
      <c r="H1818" s="19" t="s">
        <v>12307</v>
      </c>
      <c r="I1818" s="1">
        <v>41348</v>
      </c>
      <c r="J1818" s="19">
        <v>1</v>
      </c>
      <c r="K1818" s="19" t="s">
        <v>73</v>
      </c>
      <c r="L1818" s="1">
        <v>40896</v>
      </c>
      <c r="M1818" s="19" t="s">
        <v>13113</v>
      </c>
      <c r="O1818" s="19" t="s">
        <v>12935</v>
      </c>
    </row>
    <row r="1819" spans="1:15">
      <c r="A1819" s="19">
        <v>61792</v>
      </c>
      <c r="B1819" s="19" t="s">
        <v>10651</v>
      </c>
      <c r="C1819" s="19" t="s">
        <v>15011</v>
      </c>
      <c r="D1819" s="19" t="str">
        <f t="shared" si="28"/>
        <v>61792C</v>
      </c>
      <c r="E1819" s="19" t="s">
        <v>12309</v>
      </c>
      <c r="F1819" s="19" t="s">
        <v>10767</v>
      </c>
      <c r="G1819" s="19" t="s">
        <v>612</v>
      </c>
      <c r="H1819" s="19" t="s">
        <v>12307</v>
      </c>
      <c r="I1819" s="1">
        <v>41348</v>
      </c>
      <c r="J1819" s="19">
        <v>1</v>
      </c>
      <c r="K1819" s="19" t="s">
        <v>73</v>
      </c>
      <c r="L1819" s="1">
        <v>40896</v>
      </c>
      <c r="M1819" s="19" t="s">
        <v>13113</v>
      </c>
      <c r="O1819" s="19" t="s">
        <v>12935</v>
      </c>
    </row>
    <row r="1820" spans="1:15">
      <c r="A1820" s="19">
        <v>61793</v>
      </c>
      <c r="B1820" s="19" t="s">
        <v>10651</v>
      </c>
      <c r="C1820" s="19" t="s">
        <v>15010</v>
      </c>
      <c r="D1820" s="19" t="str">
        <f t="shared" si="28"/>
        <v>61793C</v>
      </c>
      <c r="E1820" s="19" t="s">
        <v>12309</v>
      </c>
      <c r="F1820" s="19" t="s">
        <v>10767</v>
      </c>
      <c r="G1820" s="19" t="s">
        <v>612</v>
      </c>
      <c r="H1820" s="19" t="s">
        <v>12307</v>
      </c>
      <c r="I1820" s="1">
        <v>41395</v>
      </c>
      <c r="J1820" s="19">
        <v>1.5</v>
      </c>
      <c r="K1820" s="19" t="s">
        <v>73</v>
      </c>
      <c r="L1820" s="1">
        <v>40896</v>
      </c>
      <c r="M1820" s="19" t="s">
        <v>13113</v>
      </c>
      <c r="O1820" s="19" t="s">
        <v>12935</v>
      </c>
    </row>
    <row r="1821" spans="1:15">
      <c r="A1821" s="19">
        <v>61794</v>
      </c>
      <c r="B1821" s="19" t="s">
        <v>10651</v>
      </c>
      <c r="C1821" s="19" t="s">
        <v>15009</v>
      </c>
      <c r="D1821" s="19" t="str">
        <f t="shared" si="28"/>
        <v>61794C</v>
      </c>
      <c r="E1821" s="19" t="s">
        <v>12309</v>
      </c>
      <c r="F1821" s="19" t="s">
        <v>10767</v>
      </c>
      <c r="G1821" s="19" t="s">
        <v>612</v>
      </c>
      <c r="H1821" s="19" t="s">
        <v>12307</v>
      </c>
      <c r="I1821" s="1">
        <v>41030</v>
      </c>
      <c r="J1821" s="19">
        <v>1.5</v>
      </c>
      <c r="K1821" s="19" t="s">
        <v>73</v>
      </c>
      <c r="L1821" s="1">
        <v>40896</v>
      </c>
      <c r="M1821" s="19" t="s">
        <v>13113</v>
      </c>
      <c r="O1821" s="19" t="s">
        <v>12935</v>
      </c>
    </row>
    <row r="1822" spans="1:15">
      <c r="A1822" s="19">
        <v>61795</v>
      </c>
      <c r="B1822" s="19" t="s">
        <v>11748</v>
      </c>
      <c r="C1822" s="19" t="s">
        <v>194</v>
      </c>
      <c r="D1822" s="19" t="str">
        <f t="shared" si="28"/>
        <v>61795A</v>
      </c>
      <c r="E1822" s="19" t="s">
        <v>12313</v>
      </c>
      <c r="F1822" s="19" t="s">
        <v>10767</v>
      </c>
      <c r="G1822" s="19" t="s">
        <v>612</v>
      </c>
      <c r="H1822" s="19" t="s">
        <v>12307</v>
      </c>
      <c r="I1822" s="1">
        <v>41485</v>
      </c>
      <c r="J1822" s="19">
        <v>1.5</v>
      </c>
      <c r="K1822" s="19" t="s">
        <v>73</v>
      </c>
      <c r="L1822" s="1">
        <v>40896</v>
      </c>
      <c r="M1822" s="19" t="s">
        <v>13113</v>
      </c>
      <c r="N1822" s="19" t="s">
        <v>5176</v>
      </c>
      <c r="O1822" s="19" t="s">
        <v>12318</v>
      </c>
    </row>
    <row r="1823" spans="1:15">
      <c r="A1823" s="19">
        <v>61796</v>
      </c>
      <c r="B1823" s="19" t="s">
        <v>11748</v>
      </c>
      <c r="C1823" s="19" t="s">
        <v>1763</v>
      </c>
      <c r="D1823" s="19" t="str">
        <f t="shared" si="28"/>
        <v>61796A</v>
      </c>
      <c r="E1823" s="19" t="s">
        <v>12313</v>
      </c>
      <c r="F1823" s="19" t="s">
        <v>10788</v>
      </c>
      <c r="G1823" s="19" t="s">
        <v>612</v>
      </c>
      <c r="H1823" s="19" t="s">
        <v>12307</v>
      </c>
      <c r="I1823" s="1">
        <v>41507</v>
      </c>
      <c r="J1823" s="19">
        <v>1.5</v>
      </c>
      <c r="K1823" s="19" t="s">
        <v>73</v>
      </c>
      <c r="L1823" s="1">
        <v>40896</v>
      </c>
      <c r="M1823" s="19" t="s">
        <v>13113</v>
      </c>
      <c r="N1823" s="19" t="s">
        <v>5186</v>
      </c>
      <c r="O1823" s="19" t="s">
        <v>12318</v>
      </c>
    </row>
    <row r="1824" spans="1:15">
      <c r="A1824" s="19">
        <v>61797</v>
      </c>
      <c r="B1824" s="19" t="s">
        <v>11748</v>
      </c>
      <c r="C1824" s="19" t="s">
        <v>1764</v>
      </c>
      <c r="D1824" s="19" t="str">
        <f t="shared" si="28"/>
        <v>61797A</v>
      </c>
      <c r="E1824" s="19" t="s">
        <v>12313</v>
      </c>
      <c r="F1824" s="19" t="s">
        <v>10788</v>
      </c>
      <c r="G1824" s="19" t="s">
        <v>612</v>
      </c>
      <c r="H1824" s="19" t="s">
        <v>12307</v>
      </c>
      <c r="I1824" s="1">
        <v>41631</v>
      </c>
      <c r="J1824" s="19">
        <v>0.5</v>
      </c>
      <c r="K1824" s="19" t="s">
        <v>73</v>
      </c>
      <c r="L1824" s="1">
        <v>40896</v>
      </c>
      <c r="M1824" s="19" t="s">
        <v>13113</v>
      </c>
      <c r="N1824" s="19" t="s">
        <v>15008</v>
      </c>
      <c r="O1824" s="19" t="s">
        <v>12318</v>
      </c>
    </row>
    <row r="1825" spans="1:15">
      <c r="A1825" s="19">
        <v>61798</v>
      </c>
      <c r="B1825" s="19" t="s">
        <v>11748</v>
      </c>
      <c r="C1825" s="19" t="s">
        <v>15007</v>
      </c>
      <c r="D1825" s="19" t="str">
        <f t="shared" si="28"/>
        <v>61798A</v>
      </c>
      <c r="E1825" s="19" t="s">
        <v>12313</v>
      </c>
      <c r="F1825" s="19" t="s">
        <v>11228</v>
      </c>
      <c r="G1825" s="19" t="s">
        <v>612</v>
      </c>
      <c r="H1825" s="19" t="s">
        <v>12307</v>
      </c>
      <c r="I1825" s="1">
        <v>37622</v>
      </c>
      <c r="J1825" s="19">
        <v>1022</v>
      </c>
      <c r="K1825" s="19" t="s">
        <v>243</v>
      </c>
      <c r="L1825" s="1">
        <v>40908</v>
      </c>
      <c r="M1825" s="19" t="s">
        <v>13113</v>
      </c>
      <c r="N1825" s="19" t="s">
        <v>15006</v>
      </c>
      <c r="O1825" s="19" t="s">
        <v>12935</v>
      </c>
    </row>
    <row r="1826" spans="1:15">
      <c r="A1826" s="19">
        <v>61799</v>
      </c>
      <c r="B1826" s="19" t="s">
        <v>11748</v>
      </c>
      <c r="C1826" s="19" t="s">
        <v>15005</v>
      </c>
      <c r="D1826" s="19" t="str">
        <f t="shared" si="28"/>
        <v>61799A</v>
      </c>
      <c r="E1826" s="19" t="s">
        <v>12313</v>
      </c>
      <c r="F1826" s="19" t="s">
        <v>11008</v>
      </c>
      <c r="G1826" s="19" t="s">
        <v>612</v>
      </c>
      <c r="H1826" s="19" t="s">
        <v>12307</v>
      </c>
      <c r="I1826" s="1">
        <v>37955</v>
      </c>
      <c r="J1826" s="19">
        <v>0.75</v>
      </c>
      <c r="K1826" s="19" t="s">
        <v>73</v>
      </c>
      <c r="L1826" s="1">
        <v>40908</v>
      </c>
      <c r="M1826" s="19" t="s">
        <v>13113</v>
      </c>
      <c r="O1826" s="19" t="s">
        <v>12318</v>
      </c>
    </row>
    <row r="1827" spans="1:15">
      <c r="A1827" s="19">
        <v>61800</v>
      </c>
      <c r="B1827" s="19" t="s">
        <v>14855</v>
      </c>
      <c r="C1827" s="19" t="s">
        <v>15004</v>
      </c>
      <c r="D1827" s="19" t="str">
        <f t="shared" si="28"/>
        <v>61800F</v>
      </c>
      <c r="E1827" s="19" t="s">
        <v>14854</v>
      </c>
      <c r="F1827" s="19" t="s">
        <v>10997</v>
      </c>
      <c r="G1827" s="19" t="s">
        <v>612</v>
      </c>
      <c r="H1827" s="19" t="s">
        <v>12307</v>
      </c>
      <c r="I1827" s="1">
        <v>39597</v>
      </c>
      <c r="J1827" s="19">
        <v>60.5</v>
      </c>
      <c r="K1827" s="19" t="s">
        <v>46</v>
      </c>
      <c r="L1827" s="1">
        <v>40908</v>
      </c>
      <c r="M1827" s="19" t="s">
        <v>13113</v>
      </c>
      <c r="N1827" s="19" t="s">
        <v>54</v>
      </c>
      <c r="O1827" s="19" t="s">
        <v>12577</v>
      </c>
    </row>
    <row r="1828" spans="1:15">
      <c r="A1828" s="19">
        <v>61801</v>
      </c>
      <c r="B1828" s="19" t="s">
        <v>14855</v>
      </c>
      <c r="C1828" s="19" t="s">
        <v>15003</v>
      </c>
      <c r="D1828" s="19" t="str">
        <f t="shared" si="28"/>
        <v>61801F</v>
      </c>
      <c r="E1828" s="19" t="s">
        <v>14854</v>
      </c>
      <c r="F1828" s="19" t="s">
        <v>10997</v>
      </c>
      <c r="G1828" s="19" t="s">
        <v>612</v>
      </c>
      <c r="H1828" s="19" t="s">
        <v>12307</v>
      </c>
      <c r="I1828" s="1">
        <v>39597</v>
      </c>
      <c r="J1828" s="19">
        <v>60.5</v>
      </c>
      <c r="K1828" s="19" t="s">
        <v>46</v>
      </c>
      <c r="L1828" s="1">
        <v>40908</v>
      </c>
      <c r="M1828" s="19" t="s">
        <v>13113</v>
      </c>
      <c r="N1828" s="19" t="s">
        <v>54</v>
      </c>
      <c r="O1828" s="19" t="s">
        <v>12577</v>
      </c>
    </row>
    <row r="1829" spans="1:15">
      <c r="A1829" s="19">
        <v>61802</v>
      </c>
      <c r="B1829" s="19" t="s">
        <v>14855</v>
      </c>
      <c r="C1829" s="19" t="s">
        <v>15002</v>
      </c>
      <c r="D1829" s="19" t="str">
        <f t="shared" si="28"/>
        <v>61802F</v>
      </c>
      <c r="E1829" s="19" t="s">
        <v>14854</v>
      </c>
      <c r="F1829" s="19" t="s">
        <v>10969</v>
      </c>
      <c r="G1829" s="19" t="s">
        <v>612</v>
      </c>
      <c r="H1829" s="19" t="s">
        <v>12307</v>
      </c>
      <c r="I1829" s="1">
        <v>34139</v>
      </c>
      <c r="J1829" s="19">
        <v>119.9</v>
      </c>
      <c r="K1829" s="19" t="s">
        <v>46</v>
      </c>
      <c r="L1829" s="1">
        <v>40908</v>
      </c>
      <c r="M1829" s="19" t="s">
        <v>13113</v>
      </c>
      <c r="N1829" s="19" t="s">
        <v>54</v>
      </c>
      <c r="O1829" s="19" t="s">
        <v>12577</v>
      </c>
    </row>
    <row r="1830" spans="1:15">
      <c r="A1830" s="19">
        <v>61803</v>
      </c>
      <c r="B1830" s="19" t="s">
        <v>14855</v>
      </c>
      <c r="C1830" s="19" t="s">
        <v>15001</v>
      </c>
      <c r="D1830" s="19" t="str">
        <f t="shared" si="28"/>
        <v>61803F</v>
      </c>
      <c r="E1830" s="19" t="s">
        <v>14854</v>
      </c>
      <c r="F1830" s="19" t="s">
        <v>10969</v>
      </c>
      <c r="G1830" s="19" t="s">
        <v>612</v>
      </c>
      <c r="H1830" s="19" t="s">
        <v>12307</v>
      </c>
      <c r="I1830" s="1">
        <v>25429</v>
      </c>
      <c r="J1830" s="19">
        <v>81.599999999999994</v>
      </c>
      <c r="K1830" s="19" t="s">
        <v>46</v>
      </c>
      <c r="L1830" s="1">
        <v>40908</v>
      </c>
      <c r="M1830" s="19" t="s">
        <v>13113</v>
      </c>
      <c r="N1830" s="19" t="s">
        <v>54</v>
      </c>
      <c r="O1830" s="19" t="s">
        <v>12577</v>
      </c>
    </row>
    <row r="1831" spans="1:15">
      <c r="A1831" s="19">
        <v>61804</v>
      </c>
      <c r="B1831" s="19" t="s">
        <v>10651</v>
      </c>
      <c r="C1831" s="19" t="s">
        <v>15000</v>
      </c>
      <c r="D1831" s="19" t="str">
        <f t="shared" si="28"/>
        <v>61804C</v>
      </c>
      <c r="E1831" s="19" t="s">
        <v>12309</v>
      </c>
      <c r="F1831" s="19" t="s">
        <v>14997</v>
      </c>
      <c r="G1831" s="19" t="s">
        <v>675</v>
      </c>
      <c r="H1831" s="19" t="s">
        <v>12307</v>
      </c>
      <c r="I1831" s="1">
        <v>42551</v>
      </c>
      <c r="J1831" s="19">
        <v>19.696000000000002</v>
      </c>
      <c r="K1831" s="19" t="s">
        <v>73</v>
      </c>
      <c r="L1831" s="1">
        <v>40911</v>
      </c>
      <c r="M1831" s="19" t="s">
        <v>13113</v>
      </c>
      <c r="N1831" s="19" t="s">
        <v>14996</v>
      </c>
      <c r="O1831" s="19" t="s">
        <v>12552</v>
      </c>
    </row>
    <row r="1832" spans="1:15">
      <c r="A1832" s="19">
        <v>61805</v>
      </c>
      <c r="B1832" s="19" t="s">
        <v>10651</v>
      </c>
      <c r="C1832" s="19" t="s">
        <v>14999</v>
      </c>
      <c r="D1832" s="19" t="str">
        <f t="shared" si="28"/>
        <v>61805C</v>
      </c>
      <c r="E1832" s="19" t="s">
        <v>12309</v>
      </c>
      <c r="F1832" s="19" t="s">
        <v>14997</v>
      </c>
      <c r="G1832" s="19" t="s">
        <v>675</v>
      </c>
      <c r="H1832" s="19" t="s">
        <v>12307</v>
      </c>
      <c r="I1832" s="1">
        <v>42551</v>
      </c>
      <c r="J1832" s="19">
        <v>19.696000000000002</v>
      </c>
      <c r="K1832" s="19" t="s">
        <v>73</v>
      </c>
      <c r="L1832" s="1">
        <v>40911</v>
      </c>
      <c r="M1832" s="19" t="s">
        <v>13113</v>
      </c>
      <c r="N1832" s="19" t="s">
        <v>14996</v>
      </c>
      <c r="O1832" s="19" t="s">
        <v>12552</v>
      </c>
    </row>
    <row r="1833" spans="1:15">
      <c r="A1833" s="19">
        <v>61806</v>
      </c>
      <c r="B1833" s="19" t="s">
        <v>10651</v>
      </c>
      <c r="C1833" s="19" t="s">
        <v>14998</v>
      </c>
      <c r="D1833" s="19" t="str">
        <f t="shared" si="28"/>
        <v>61806C</v>
      </c>
      <c r="E1833" s="19" t="s">
        <v>12309</v>
      </c>
      <c r="F1833" s="19" t="s">
        <v>14997</v>
      </c>
      <c r="G1833" s="19" t="s">
        <v>675</v>
      </c>
      <c r="H1833" s="19" t="s">
        <v>12307</v>
      </c>
      <c r="I1833" s="1">
        <v>42551</v>
      </c>
      <c r="J1833" s="19">
        <v>19.696000000000002</v>
      </c>
      <c r="K1833" s="19" t="s">
        <v>73</v>
      </c>
      <c r="L1833" s="1">
        <v>40911</v>
      </c>
      <c r="M1833" s="19" t="s">
        <v>13113</v>
      </c>
      <c r="N1833" s="19" t="s">
        <v>14996</v>
      </c>
      <c r="O1833" s="19" t="s">
        <v>12552</v>
      </c>
    </row>
    <row r="1834" spans="1:15">
      <c r="A1834" s="19">
        <v>61807</v>
      </c>
      <c r="B1834" s="19" t="s">
        <v>11748</v>
      </c>
      <c r="C1834" s="19" t="s">
        <v>1358</v>
      </c>
      <c r="D1834" s="19" t="str">
        <f t="shared" si="28"/>
        <v>61807A</v>
      </c>
      <c r="E1834" s="19" t="s">
        <v>12313</v>
      </c>
      <c r="F1834" s="19" t="s">
        <v>10686</v>
      </c>
      <c r="G1834" s="19" t="s">
        <v>612</v>
      </c>
      <c r="H1834" s="19" t="s">
        <v>12307</v>
      </c>
      <c r="I1834" s="1">
        <v>41275</v>
      </c>
      <c r="J1834" s="19">
        <v>168</v>
      </c>
      <c r="K1834" s="19" t="s">
        <v>4</v>
      </c>
      <c r="L1834" s="1">
        <v>40900</v>
      </c>
      <c r="M1834" s="19" t="s">
        <v>13113</v>
      </c>
      <c r="O1834" s="19" t="s">
        <v>12318</v>
      </c>
    </row>
    <row r="1835" spans="1:15">
      <c r="A1835" s="19">
        <v>61808</v>
      </c>
      <c r="B1835" s="19" t="s">
        <v>11748</v>
      </c>
      <c r="C1835" s="19" t="s">
        <v>1359</v>
      </c>
      <c r="D1835" s="19" t="str">
        <f t="shared" si="28"/>
        <v>61808A</v>
      </c>
      <c r="E1835" s="19" t="s">
        <v>12313</v>
      </c>
      <c r="F1835" s="19" t="s">
        <v>10686</v>
      </c>
      <c r="G1835" s="19" t="s">
        <v>612</v>
      </c>
      <c r="H1835" s="19" t="s">
        <v>12307</v>
      </c>
      <c r="I1835" s="1">
        <v>41275</v>
      </c>
      <c r="J1835" s="19">
        <v>132</v>
      </c>
      <c r="K1835" s="19" t="s">
        <v>4</v>
      </c>
      <c r="L1835" s="1">
        <v>40900</v>
      </c>
      <c r="M1835" s="19" t="s">
        <v>13113</v>
      </c>
      <c r="O1835" s="19" t="s">
        <v>12318</v>
      </c>
    </row>
    <row r="1836" spans="1:15">
      <c r="A1836" s="19">
        <v>61809</v>
      </c>
      <c r="B1836" s="19" t="s">
        <v>10651</v>
      </c>
      <c r="C1836" s="19" t="s">
        <v>14995</v>
      </c>
      <c r="D1836" s="19" t="str">
        <f t="shared" si="28"/>
        <v>61809C</v>
      </c>
      <c r="E1836" s="19" t="s">
        <v>12309</v>
      </c>
      <c r="F1836" s="19" t="s">
        <v>13689</v>
      </c>
      <c r="G1836" s="19" t="s">
        <v>612</v>
      </c>
      <c r="H1836" s="19" t="s">
        <v>12307</v>
      </c>
      <c r="I1836" s="1">
        <v>41244</v>
      </c>
      <c r="J1836" s="19">
        <v>1.5</v>
      </c>
      <c r="K1836" s="19" t="s">
        <v>73</v>
      </c>
      <c r="L1836" s="1">
        <v>40913</v>
      </c>
      <c r="M1836" s="19" t="s">
        <v>13113</v>
      </c>
      <c r="N1836" s="19" t="s">
        <v>14986</v>
      </c>
      <c r="O1836" s="19" t="s">
        <v>12577</v>
      </c>
    </row>
    <row r="1837" spans="1:15">
      <c r="A1837" s="19">
        <v>61810</v>
      </c>
      <c r="B1837" s="19" t="s">
        <v>10651</v>
      </c>
      <c r="C1837" s="19" t="s">
        <v>14994</v>
      </c>
      <c r="D1837" s="19" t="str">
        <f t="shared" si="28"/>
        <v>61810C</v>
      </c>
      <c r="E1837" s="19" t="s">
        <v>12309</v>
      </c>
      <c r="F1837" s="19" t="s">
        <v>13689</v>
      </c>
      <c r="G1837" s="19" t="s">
        <v>612</v>
      </c>
      <c r="H1837" s="19" t="s">
        <v>12307</v>
      </c>
      <c r="I1837" s="1">
        <v>41244</v>
      </c>
      <c r="J1837" s="19">
        <v>0.5</v>
      </c>
      <c r="K1837" s="19" t="s">
        <v>73</v>
      </c>
      <c r="L1837" s="1">
        <v>40913</v>
      </c>
      <c r="M1837" s="19" t="s">
        <v>13113</v>
      </c>
      <c r="N1837" s="19" t="s">
        <v>14986</v>
      </c>
      <c r="O1837" s="19" t="s">
        <v>12577</v>
      </c>
    </row>
    <row r="1838" spans="1:15">
      <c r="A1838" s="19">
        <v>61811</v>
      </c>
      <c r="B1838" s="19" t="s">
        <v>10651</v>
      </c>
      <c r="C1838" s="19" t="s">
        <v>14993</v>
      </c>
      <c r="D1838" s="19" t="str">
        <f t="shared" si="28"/>
        <v>61811C</v>
      </c>
      <c r="E1838" s="19" t="s">
        <v>12309</v>
      </c>
      <c r="F1838" s="19" t="s">
        <v>13689</v>
      </c>
      <c r="G1838" s="19" t="s">
        <v>612</v>
      </c>
      <c r="H1838" s="19" t="s">
        <v>12307</v>
      </c>
      <c r="I1838" s="1">
        <v>41244</v>
      </c>
      <c r="J1838" s="19">
        <v>1.5</v>
      </c>
      <c r="K1838" s="19" t="s">
        <v>73</v>
      </c>
      <c r="L1838" s="1">
        <v>40913</v>
      </c>
      <c r="M1838" s="19" t="s">
        <v>13113</v>
      </c>
      <c r="N1838" s="19" t="s">
        <v>14986</v>
      </c>
      <c r="O1838" s="19" t="s">
        <v>12577</v>
      </c>
    </row>
    <row r="1839" spans="1:15">
      <c r="A1839" s="19">
        <v>61812</v>
      </c>
      <c r="B1839" s="19" t="s">
        <v>10651</v>
      </c>
      <c r="C1839" s="19" t="s">
        <v>14992</v>
      </c>
      <c r="D1839" s="19" t="str">
        <f t="shared" si="28"/>
        <v>61812C</v>
      </c>
      <c r="E1839" s="19" t="s">
        <v>12309</v>
      </c>
      <c r="F1839" s="19" t="s">
        <v>13689</v>
      </c>
      <c r="G1839" s="19" t="s">
        <v>612</v>
      </c>
      <c r="H1839" s="19" t="s">
        <v>12307</v>
      </c>
      <c r="I1839" s="1">
        <v>41244</v>
      </c>
      <c r="J1839" s="19">
        <v>1.5</v>
      </c>
      <c r="K1839" s="19" t="s">
        <v>73</v>
      </c>
      <c r="L1839" s="1">
        <v>40913</v>
      </c>
      <c r="M1839" s="19" t="s">
        <v>13113</v>
      </c>
      <c r="N1839" s="19" t="s">
        <v>14986</v>
      </c>
      <c r="O1839" s="19" t="s">
        <v>12577</v>
      </c>
    </row>
    <row r="1840" spans="1:15">
      <c r="A1840" s="19">
        <v>61813</v>
      </c>
      <c r="B1840" s="19" t="s">
        <v>10651</v>
      </c>
      <c r="C1840" s="19" t="s">
        <v>14991</v>
      </c>
      <c r="D1840" s="19" t="str">
        <f t="shared" si="28"/>
        <v>61813C</v>
      </c>
      <c r="E1840" s="19" t="s">
        <v>12309</v>
      </c>
      <c r="F1840" s="19" t="s">
        <v>13689</v>
      </c>
      <c r="G1840" s="19" t="s">
        <v>612</v>
      </c>
      <c r="H1840" s="19" t="s">
        <v>12307</v>
      </c>
      <c r="I1840" s="1">
        <v>41244</v>
      </c>
      <c r="J1840" s="19">
        <v>1.5</v>
      </c>
      <c r="K1840" s="19" t="s">
        <v>73</v>
      </c>
      <c r="L1840" s="1">
        <v>40913</v>
      </c>
      <c r="M1840" s="19" t="s">
        <v>13113</v>
      </c>
      <c r="N1840" s="19" t="s">
        <v>14986</v>
      </c>
      <c r="O1840" s="19" t="s">
        <v>12577</v>
      </c>
    </row>
    <row r="1841" spans="1:15">
      <c r="A1841" s="19">
        <v>61814</v>
      </c>
      <c r="B1841" s="19" t="s">
        <v>10651</v>
      </c>
      <c r="C1841" s="19" t="s">
        <v>14990</v>
      </c>
      <c r="D1841" s="19" t="str">
        <f t="shared" si="28"/>
        <v>61814C</v>
      </c>
      <c r="E1841" s="19" t="s">
        <v>12309</v>
      </c>
      <c r="F1841" s="19" t="s">
        <v>13689</v>
      </c>
      <c r="G1841" s="19" t="s">
        <v>612</v>
      </c>
      <c r="H1841" s="19" t="s">
        <v>12307</v>
      </c>
      <c r="I1841" s="1">
        <v>41244</v>
      </c>
      <c r="J1841" s="19">
        <v>1.5</v>
      </c>
      <c r="K1841" s="19" t="s">
        <v>73</v>
      </c>
      <c r="L1841" s="1">
        <v>40913</v>
      </c>
      <c r="M1841" s="19" t="s">
        <v>13113</v>
      </c>
      <c r="N1841" s="19" t="s">
        <v>14986</v>
      </c>
      <c r="O1841" s="19" t="s">
        <v>12577</v>
      </c>
    </row>
    <row r="1842" spans="1:15">
      <c r="A1842" s="19">
        <v>61815</v>
      </c>
      <c r="B1842" s="19" t="s">
        <v>11748</v>
      </c>
      <c r="C1842" s="19" t="s">
        <v>4744</v>
      </c>
      <c r="D1842" s="19" t="str">
        <f t="shared" si="28"/>
        <v>61815A</v>
      </c>
      <c r="E1842" s="19" t="s">
        <v>12313</v>
      </c>
      <c r="F1842" s="19" t="s">
        <v>10953</v>
      </c>
      <c r="G1842" s="19" t="s">
        <v>612</v>
      </c>
      <c r="H1842" s="19" t="s">
        <v>12307</v>
      </c>
      <c r="I1842" s="1">
        <v>42397</v>
      </c>
      <c r="J1842" s="19">
        <v>1.5</v>
      </c>
      <c r="K1842" s="19" t="s">
        <v>73</v>
      </c>
      <c r="L1842" s="1">
        <v>42270</v>
      </c>
      <c r="M1842" s="19" t="s">
        <v>13113</v>
      </c>
      <c r="N1842" s="19" t="s">
        <v>9485</v>
      </c>
      <c r="O1842" s="19" t="s">
        <v>12318</v>
      </c>
    </row>
    <row r="1843" spans="1:15">
      <c r="A1843" s="19">
        <v>61816</v>
      </c>
      <c r="B1843" s="19" t="s">
        <v>10651</v>
      </c>
      <c r="C1843" s="19" t="s">
        <v>14989</v>
      </c>
      <c r="D1843" s="19" t="str">
        <f t="shared" si="28"/>
        <v>61816C</v>
      </c>
      <c r="E1843" s="19" t="s">
        <v>12309</v>
      </c>
      <c r="F1843" s="19" t="s">
        <v>10953</v>
      </c>
      <c r="G1843" s="19" t="s">
        <v>612</v>
      </c>
      <c r="H1843" s="19" t="s">
        <v>12307</v>
      </c>
      <c r="I1843" s="1">
        <v>42156</v>
      </c>
      <c r="J1843" s="19">
        <v>1.5</v>
      </c>
      <c r="K1843" s="19" t="s">
        <v>73</v>
      </c>
      <c r="L1843" s="1">
        <v>40913</v>
      </c>
      <c r="M1843" s="19" t="s">
        <v>13113</v>
      </c>
      <c r="N1843" s="19" t="s">
        <v>14986</v>
      </c>
      <c r="O1843" s="19" t="s">
        <v>12935</v>
      </c>
    </row>
    <row r="1844" spans="1:15">
      <c r="A1844" s="19">
        <v>61817</v>
      </c>
      <c r="B1844" s="19" t="s">
        <v>10651</v>
      </c>
      <c r="C1844" s="19" t="s">
        <v>14988</v>
      </c>
      <c r="D1844" s="19" t="str">
        <f t="shared" si="28"/>
        <v>61817C</v>
      </c>
      <c r="E1844" s="19" t="s">
        <v>12309</v>
      </c>
      <c r="F1844" s="19" t="s">
        <v>10953</v>
      </c>
      <c r="G1844" s="19" t="s">
        <v>612</v>
      </c>
      <c r="H1844" s="19" t="s">
        <v>12307</v>
      </c>
      <c r="I1844" s="1">
        <v>42156</v>
      </c>
      <c r="J1844" s="19">
        <v>1.5</v>
      </c>
      <c r="K1844" s="19" t="s">
        <v>73</v>
      </c>
      <c r="L1844" s="1">
        <v>40913</v>
      </c>
      <c r="M1844" s="19" t="s">
        <v>13113</v>
      </c>
      <c r="N1844" s="19" t="s">
        <v>14986</v>
      </c>
      <c r="O1844" s="19" t="s">
        <v>12935</v>
      </c>
    </row>
    <row r="1845" spans="1:15">
      <c r="A1845" s="19">
        <v>61818</v>
      </c>
      <c r="B1845" s="19" t="s">
        <v>10651</v>
      </c>
      <c r="C1845" s="19" t="s">
        <v>14987</v>
      </c>
      <c r="D1845" s="19" t="str">
        <f t="shared" si="28"/>
        <v>61818C</v>
      </c>
      <c r="E1845" s="19" t="s">
        <v>12309</v>
      </c>
      <c r="F1845" s="19" t="s">
        <v>10953</v>
      </c>
      <c r="G1845" s="19" t="s">
        <v>612</v>
      </c>
      <c r="H1845" s="19" t="s">
        <v>12307</v>
      </c>
      <c r="I1845" s="1">
        <v>42156</v>
      </c>
      <c r="J1845" s="19">
        <v>1.5</v>
      </c>
      <c r="K1845" s="19" t="s">
        <v>73</v>
      </c>
      <c r="L1845" s="1">
        <v>40913</v>
      </c>
      <c r="M1845" s="19" t="s">
        <v>13379</v>
      </c>
      <c r="N1845" s="19" t="s">
        <v>14986</v>
      </c>
      <c r="O1845" s="19" t="s">
        <v>12935</v>
      </c>
    </row>
    <row r="1846" spans="1:15">
      <c r="A1846" s="19">
        <v>61819</v>
      </c>
      <c r="B1846" s="19" t="s">
        <v>11748</v>
      </c>
      <c r="C1846" s="19" t="s">
        <v>72</v>
      </c>
      <c r="D1846" s="19" t="str">
        <f t="shared" si="28"/>
        <v>61819A</v>
      </c>
      <c r="E1846" s="19" t="s">
        <v>12313</v>
      </c>
      <c r="F1846" s="19" t="s">
        <v>4691</v>
      </c>
      <c r="G1846" s="19" t="s">
        <v>612</v>
      </c>
      <c r="H1846" s="19" t="s">
        <v>12307</v>
      </c>
      <c r="I1846" s="1">
        <v>40983</v>
      </c>
      <c r="J1846" s="19">
        <v>1.6</v>
      </c>
      <c r="K1846" s="19" t="s">
        <v>73</v>
      </c>
      <c r="L1846" s="1">
        <v>40919</v>
      </c>
      <c r="M1846" s="19" t="s">
        <v>4691</v>
      </c>
      <c r="N1846" s="19" t="s">
        <v>4691</v>
      </c>
      <c r="O1846" s="19" t="s">
        <v>12318</v>
      </c>
    </row>
    <row r="1847" spans="1:15">
      <c r="A1847" s="19">
        <v>61820</v>
      </c>
      <c r="B1847" s="19" t="s">
        <v>11748</v>
      </c>
      <c r="C1847" s="19" t="s">
        <v>791</v>
      </c>
      <c r="D1847" s="19" t="str">
        <f t="shared" si="28"/>
        <v>61820A</v>
      </c>
      <c r="E1847" s="19" t="s">
        <v>12313</v>
      </c>
      <c r="F1847" s="19" t="s">
        <v>10850</v>
      </c>
      <c r="G1847" s="19" t="s">
        <v>612</v>
      </c>
      <c r="H1847" s="19" t="s">
        <v>12307</v>
      </c>
      <c r="I1847" s="1">
        <v>42144</v>
      </c>
      <c r="J1847" s="19">
        <v>19.75</v>
      </c>
      <c r="K1847" s="19" t="s">
        <v>73</v>
      </c>
      <c r="L1847" s="1">
        <v>42031</v>
      </c>
      <c r="M1847" s="19" t="s">
        <v>13714</v>
      </c>
      <c r="N1847" s="19" t="s">
        <v>14213</v>
      </c>
      <c r="O1847" s="19" t="s">
        <v>12318</v>
      </c>
    </row>
    <row r="1848" spans="1:15">
      <c r="A1848" s="19">
        <v>61821</v>
      </c>
      <c r="B1848" s="19" t="s">
        <v>11748</v>
      </c>
      <c r="C1848" s="19" t="s">
        <v>4681</v>
      </c>
      <c r="D1848" s="19" t="str">
        <f t="shared" si="28"/>
        <v>61821A</v>
      </c>
      <c r="E1848" s="19" t="s">
        <v>12313</v>
      </c>
      <c r="F1848" s="19" t="s">
        <v>10834</v>
      </c>
      <c r="G1848" s="19" t="s">
        <v>612</v>
      </c>
      <c r="H1848" s="19" t="s">
        <v>12307</v>
      </c>
      <c r="I1848" s="1">
        <v>41151</v>
      </c>
      <c r="J1848" s="19">
        <v>20</v>
      </c>
      <c r="K1848" s="19" t="s">
        <v>73</v>
      </c>
      <c r="L1848" s="1">
        <v>40926</v>
      </c>
      <c r="M1848" s="19" t="s">
        <v>14340</v>
      </c>
      <c r="N1848" s="19" t="s">
        <v>5278</v>
      </c>
      <c r="O1848" s="19" t="s">
        <v>12318</v>
      </c>
    </row>
    <row r="1849" spans="1:15">
      <c r="A1849" s="19">
        <v>61822</v>
      </c>
      <c r="B1849" s="19" t="s">
        <v>11748</v>
      </c>
      <c r="C1849" s="19" t="s">
        <v>4631</v>
      </c>
      <c r="D1849" s="19" t="str">
        <f t="shared" si="28"/>
        <v>61822A</v>
      </c>
      <c r="E1849" s="19" t="s">
        <v>12313</v>
      </c>
      <c r="F1849" s="19" t="s">
        <v>10940</v>
      </c>
      <c r="G1849" s="19" t="s">
        <v>612</v>
      </c>
      <c r="H1849" s="19" t="s">
        <v>12307</v>
      </c>
      <c r="I1849" s="1">
        <v>41115</v>
      </c>
      <c r="J1849" s="19">
        <v>10</v>
      </c>
      <c r="K1849" s="19" t="s">
        <v>73</v>
      </c>
      <c r="L1849" s="1">
        <v>40926</v>
      </c>
      <c r="M1849" s="19" t="s">
        <v>14340</v>
      </c>
      <c r="N1849" s="19" t="s">
        <v>5278</v>
      </c>
      <c r="O1849" s="19" t="s">
        <v>12318</v>
      </c>
    </row>
    <row r="1850" spans="1:15">
      <c r="A1850" s="19">
        <v>61823</v>
      </c>
      <c r="B1850" s="19" t="s">
        <v>11748</v>
      </c>
      <c r="C1850" s="19" t="s">
        <v>9678</v>
      </c>
      <c r="D1850" s="19" t="str">
        <f t="shared" si="28"/>
        <v>61823A</v>
      </c>
      <c r="E1850" s="19" t="s">
        <v>12313</v>
      </c>
      <c r="F1850" s="19" t="s">
        <v>10940</v>
      </c>
      <c r="G1850" s="19" t="s">
        <v>612</v>
      </c>
      <c r="H1850" s="19" t="s">
        <v>12307</v>
      </c>
      <c r="I1850" s="1">
        <v>41115</v>
      </c>
      <c r="J1850" s="19">
        <v>20</v>
      </c>
      <c r="K1850" s="19" t="s">
        <v>73</v>
      </c>
      <c r="L1850" s="1">
        <v>40926</v>
      </c>
      <c r="M1850" s="19" t="s">
        <v>14340</v>
      </c>
      <c r="N1850" s="19" t="s">
        <v>5278</v>
      </c>
      <c r="O1850" s="19" t="s">
        <v>12318</v>
      </c>
    </row>
    <row r="1851" spans="1:15">
      <c r="A1851" s="19">
        <v>61824</v>
      </c>
      <c r="B1851" s="19" t="s">
        <v>10651</v>
      </c>
      <c r="C1851" s="19" t="s">
        <v>14985</v>
      </c>
      <c r="D1851" s="19" t="str">
        <f t="shared" si="28"/>
        <v>61824C</v>
      </c>
      <c r="E1851" s="19" t="s">
        <v>12309</v>
      </c>
      <c r="F1851" s="19" t="s">
        <v>14984</v>
      </c>
      <c r="G1851" s="19" t="s">
        <v>612</v>
      </c>
      <c r="H1851" s="19" t="s">
        <v>12307</v>
      </c>
      <c r="I1851" s="1">
        <v>41395</v>
      </c>
      <c r="J1851" s="19">
        <v>1.2</v>
      </c>
      <c r="K1851" s="19" t="s">
        <v>73</v>
      </c>
      <c r="L1851" s="1">
        <v>40931</v>
      </c>
      <c r="M1851" s="19" t="s">
        <v>13113</v>
      </c>
      <c r="N1851" s="19" t="s">
        <v>4692</v>
      </c>
      <c r="O1851" s="19" t="s">
        <v>12935</v>
      </c>
    </row>
    <row r="1852" spans="1:15">
      <c r="A1852" s="19">
        <v>61825</v>
      </c>
      <c r="B1852" s="19" t="s">
        <v>11748</v>
      </c>
      <c r="C1852" s="19" t="s">
        <v>5060</v>
      </c>
      <c r="D1852" s="19" t="str">
        <f t="shared" si="28"/>
        <v>61825A</v>
      </c>
      <c r="E1852" s="19" t="s">
        <v>12313</v>
      </c>
      <c r="F1852" s="19" t="s">
        <v>14976</v>
      </c>
      <c r="G1852" s="19" t="s">
        <v>612</v>
      </c>
      <c r="H1852" s="19" t="s">
        <v>12307</v>
      </c>
      <c r="I1852" s="1">
        <v>42619</v>
      </c>
      <c r="J1852" s="19">
        <v>155</v>
      </c>
      <c r="K1852" s="19" t="s">
        <v>73</v>
      </c>
      <c r="L1852" s="1">
        <v>40956</v>
      </c>
      <c r="M1852" s="19" t="s">
        <v>13433</v>
      </c>
      <c r="N1852" s="19" t="s">
        <v>14983</v>
      </c>
      <c r="O1852" s="19" t="s">
        <v>12318</v>
      </c>
    </row>
    <row r="1853" spans="1:15">
      <c r="A1853" s="19">
        <v>61826</v>
      </c>
      <c r="B1853" s="19" t="s">
        <v>10651</v>
      </c>
      <c r="C1853" s="19" t="s">
        <v>14982</v>
      </c>
      <c r="D1853" s="19" t="str">
        <f t="shared" si="28"/>
        <v>61826C</v>
      </c>
      <c r="E1853" s="19" t="s">
        <v>12309</v>
      </c>
      <c r="F1853" s="19" t="s">
        <v>10845</v>
      </c>
      <c r="G1853" s="19" t="s">
        <v>612</v>
      </c>
      <c r="H1853" s="19" t="s">
        <v>12307</v>
      </c>
      <c r="I1853" s="1">
        <v>42705</v>
      </c>
      <c r="J1853" s="19">
        <v>200</v>
      </c>
      <c r="K1853" s="19" t="s">
        <v>73</v>
      </c>
      <c r="L1853" s="1">
        <v>40956</v>
      </c>
      <c r="M1853" s="19" t="s">
        <v>13113</v>
      </c>
      <c r="N1853" s="19" t="s">
        <v>14981</v>
      </c>
      <c r="O1853" s="19" t="s">
        <v>12577</v>
      </c>
    </row>
    <row r="1854" spans="1:15">
      <c r="A1854" s="19">
        <v>61827</v>
      </c>
      <c r="B1854" s="19" t="s">
        <v>10651</v>
      </c>
      <c r="C1854" s="19" t="s">
        <v>14980</v>
      </c>
      <c r="D1854" s="19" t="str">
        <f t="shared" si="28"/>
        <v>61827C</v>
      </c>
      <c r="E1854" s="19" t="s">
        <v>12309</v>
      </c>
      <c r="F1854" s="19" t="s">
        <v>13869</v>
      </c>
      <c r="G1854" s="19" t="s">
        <v>612</v>
      </c>
      <c r="H1854" s="19" t="s">
        <v>12307</v>
      </c>
      <c r="I1854" s="1">
        <v>41821</v>
      </c>
      <c r="J1854" s="19">
        <v>70</v>
      </c>
      <c r="K1854" s="19" t="s">
        <v>73</v>
      </c>
      <c r="L1854" s="1">
        <v>40956</v>
      </c>
      <c r="M1854" s="19" t="s">
        <v>13113</v>
      </c>
      <c r="O1854" s="19" t="s">
        <v>12577</v>
      </c>
    </row>
    <row r="1855" spans="1:15">
      <c r="A1855" s="19">
        <v>61828</v>
      </c>
      <c r="B1855" s="19" t="s">
        <v>10651</v>
      </c>
      <c r="C1855" s="19" t="s">
        <v>14979</v>
      </c>
      <c r="D1855" s="19" t="str">
        <f t="shared" si="28"/>
        <v>61828C</v>
      </c>
      <c r="E1855" s="19" t="s">
        <v>12309</v>
      </c>
      <c r="F1855" s="19" t="s">
        <v>10944</v>
      </c>
      <c r="G1855" s="19" t="s">
        <v>612</v>
      </c>
      <c r="H1855" s="19" t="s">
        <v>12307</v>
      </c>
      <c r="I1855" s="1">
        <v>41821</v>
      </c>
      <c r="J1855" s="19">
        <v>200</v>
      </c>
      <c r="K1855" s="19" t="s">
        <v>73</v>
      </c>
      <c r="L1855" s="1">
        <v>40956</v>
      </c>
      <c r="M1855" s="19" t="s">
        <v>13113</v>
      </c>
      <c r="O1855" s="19" t="s">
        <v>12577</v>
      </c>
    </row>
    <row r="1856" spans="1:15">
      <c r="A1856" s="19">
        <v>61829</v>
      </c>
      <c r="B1856" s="19" t="s">
        <v>10651</v>
      </c>
      <c r="C1856" s="19" t="s">
        <v>14978</v>
      </c>
      <c r="D1856" s="19" t="str">
        <f t="shared" si="28"/>
        <v>61829C</v>
      </c>
      <c r="E1856" s="19" t="s">
        <v>12309</v>
      </c>
      <c r="F1856" s="19" t="s">
        <v>10852</v>
      </c>
      <c r="G1856" s="19" t="s">
        <v>612</v>
      </c>
      <c r="H1856" s="19" t="s">
        <v>12307</v>
      </c>
      <c r="I1856" s="1">
        <v>43983</v>
      </c>
      <c r="J1856" s="19">
        <v>51.3</v>
      </c>
      <c r="K1856" s="19" t="s">
        <v>73</v>
      </c>
      <c r="L1856" s="1">
        <v>40956</v>
      </c>
      <c r="M1856" s="19" t="s">
        <v>12791</v>
      </c>
      <c r="N1856" s="19" t="s">
        <v>14977</v>
      </c>
      <c r="O1856" s="19" t="s">
        <v>12318</v>
      </c>
    </row>
    <row r="1857" spans="1:15">
      <c r="A1857" s="19">
        <v>61830</v>
      </c>
      <c r="B1857" s="19" t="s">
        <v>11748</v>
      </c>
      <c r="C1857" s="19" t="s">
        <v>5058</v>
      </c>
      <c r="D1857" s="19" t="str">
        <f t="shared" si="28"/>
        <v>61830A</v>
      </c>
      <c r="E1857" s="19" t="s">
        <v>12313</v>
      </c>
      <c r="F1857" s="19" t="s">
        <v>14976</v>
      </c>
      <c r="G1857" s="19" t="s">
        <v>612</v>
      </c>
      <c r="H1857" s="19" t="s">
        <v>12307</v>
      </c>
      <c r="I1857" s="1">
        <v>42562</v>
      </c>
      <c r="J1857" s="19">
        <v>105</v>
      </c>
      <c r="K1857" s="19" t="s">
        <v>73</v>
      </c>
      <c r="L1857" s="1">
        <v>40956</v>
      </c>
      <c r="M1857" s="19" t="s">
        <v>13433</v>
      </c>
      <c r="N1857" s="19" t="s">
        <v>14975</v>
      </c>
      <c r="O1857" s="19" t="s">
        <v>12318</v>
      </c>
    </row>
    <row r="1858" spans="1:15">
      <c r="A1858" s="19">
        <v>61831</v>
      </c>
      <c r="B1858" s="19" t="s">
        <v>10651</v>
      </c>
      <c r="C1858" s="19" t="s">
        <v>14974</v>
      </c>
      <c r="D1858" s="19" t="str">
        <f t="shared" ref="D1858:D1921" si="29">CONCATENATE(A1858,B1858)</f>
        <v>61831C</v>
      </c>
      <c r="E1858" s="19" t="s">
        <v>12309</v>
      </c>
      <c r="F1858" s="19" t="s">
        <v>14973</v>
      </c>
      <c r="G1858" s="19" t="s">
        <v>612</v>
      </c>
      <c r="H1858" s="19" t="s">
        <v>12307</v>
      </c>
      <c r="I1858" s="1">
        <v>41821</v>
      </c>
      <c r="J1858" s="19">
        <v>70</v>
      </c>
      <c r="K1858" s="19" t="s">
        <v>73</v>
      </c>
      <c r="L1858" s="1">
        <v>40956</v>
      </c>
      <c r="M1858" s="19" t="s">
        <v>13113</v>
      </c>
      <c r="O1858" s="19" t="s">
        <v>12577</v>
      </c>
    </row>
    <row r="1859" spans="1:15">
      <c r="A1859" s="19">
        <v>61832</v>
      </c>
      <c r="B1859" s="19" t="s">
        <v>11748</v>
      </c>
      <c r="C1859" s="19" t="s">
        <v>14972</v>
      </c>
      <c r="D1859" s="19" t="str">
        <f t="shared" si="29"/>
        <v>61832A</v>
      </c>
      <c r="E1859" s="19" t="s">
        <v>12313</v>
      </c>
      <c r="F1859" s="19" t="s">
        <v>10746</v>
      </c>
      <c r="G1859" s="19" t="s">
        <v>612</v>
      </c>
      <c r="H1859" s="19" t="s">
        <v>12307</v>
      </c>
      <c r="I1859" s="1">
        <v>40970</v>
      </c>
      <c r="J1859" s="19">
        <v>49.9</v>
      </c>
      <c r="K1859" s="19" t="s">
        <v>3</v>
      </c>
      <c r="L1859" s="1">
        <v>40931</v>
      </c>
      <c r="M1859" s="19" t="s">
        <v>14971</v>
      </c>
      <c r="N1859" s="19" t="s">
        <v>14971</v>
      </c>
      <c r="O1859" s="19" t="s">
        <v>12318</v>
      </c>
    </row>
    <row r="1860" spans="1:15">
      <c r="A1860" s="19">
        <v>61833</v>
      </c>
      <c r="B1860" s="19" t="s">
        <v>10651</v>
      </c>
      <c r="C1860" s="19" t="s">
        <v>14970</v>
      </c>
      <c r="D1860" s="19" t="str">
        <f t="shared" si="29"/>
        <v>61833C</v>
      </c>
      <c r="E1860" s="19" t="s">
        <v>12309</v>
      </c>
      <c r="F1860" s="19" t="s">
        <v>10947</v>
      </c>
      <c r="G1860" s="19" t="s">
        <v>612</v>
      </c>
      <c r="H1860" s="19" t="s">
        <v>12307</v>
      </c>
      <c r="I1860" s="1">
        <v>41487</v>
      </c>
      <c r="J1860" s="19">
        <v>20</v>
      </c>
      <c r="K1860" s="19" t="s">
        <v>73</v>
      </c>
      <c r="L1860" s="1">
        <v>40935</v>
      </c>
      <c r="M1860" s="19" t="s">
        <v>13113</v>
      </c>
      <c r="O1860" s="19" t="s">
        <v>12935</v>
      </c>
    </row>
    <row r="1861" spans="1:15">
      <c r="A1861" s="19">
        <v>61834</v>
      </c>
      <c r="B1861" s="19" t="s">
        <v>10651</v>
      </c>
      <c r="C1861" s="19" t="s">
        <v>14969</v>
      </c>
      <c r="D1861" s="19" t="str">
        <f t="shared" si="29"/>
        <v>61834C</v>
      </c>
      <c r="E1861" s="19" t="s">
        <v>12309</v>
      </c>
      <c r="F1861" s="19" t="s">
        <v>10947</v>
      </c>
      <c r="G1861" s="19" t="s">
        <v>612</v>
      </c>
      <c r="H1861" s="19" t="s">
        <v>12307</v>
      </c>
      <c r="I1861" s="1">
        <v>41791</v>
      </c>
      <c r="J1861" s="19">
        <v>100</v>
      </c>
      <c r="K1861" s="19" t="s">
        <v>73</v>
      </c>
      <c r="L1861" s="1">
        <v>40935</v>
      </c>
      <c r="M1861" s="19" t="s">
        <v>13113</v>
      </c>
      <c r="O1861" s="19" t="s">
        <v>12935</v>
      </c>
    </row>
    <row r="1862" spans="1:15">
      <c r="A1862" s="19">
        <v>61835</v>
      </c>
      <c r="B1862" s="19" t="s">
        <v>10651</v>
      </c>
      <c r="C1862" s="19" t="s">
        <v>14968</v>
      </c>
      <c r="D1862" s="19" t="str">
        <f t="shared" si="29"/>
        <v>61835C</v>
      </c>
      <c r="E1862" s="19" t="s">
        <v>12309</v>
      </c>
      <c r="F1862" s="19" t="s">
        <v>10947</v>
      </c>
      <c r="G1862" s="19" t="s">
        <v>612</v>
      </c>
      <c r="H1862" s="19" t="s">
        <v>12307</v>
      </c>
      <c r="I1862" s="1">
        <v>42885</v>
      </c>
      <c r="J1862" s="19">
        <v>20</v>
      </c>
      <c r="K1862" s="19" t="s">
        <v>73</v>
      </c>
      <c r="L1862" s="1">
        <v>42307</v>
      </c>
      <c r="M1862" s="19" t="s">
        <v>12472</v>
      </c>
      <c r="N1862" s="19" t="s">
        <v>14967</v>
      </c>
      <c r="O1862" s="19" t="s">
        <v>12577</v>
      </c>
    </row>
    <row r="1863" spans="1:15">
      <c r="A1863" s="19">
        <v>61836</v>
      </c>
      <c r="B1863" s="19" t="s">
        <v>10651</v>
      </c>
      <c r="C1863" s="19" t="s">
        <v>14966</v>
      </c>
      <c r="D1863" s="19" t="str">
        <f t="shared" si="29"/>
        <v>61836C</v>
      </c>
      <c r="E1863" s="19" t="s">
        <v>12309</v>
      </c>
      <c r="F1863" s="19" t="s">
        <v>10854</v>
      </c>
      <c r="G1863" s="19" t="s">
        <v>612</v>
      </c>
      <c r="H1863" s="19" t="s">
        <v>12307</v>
      </c>
      <c r="I1863" s="1">
        <v>41395</v>
      </c>
      <c r="J1863" s="19">
        <v>14</v>
      </c>
      <c r="K1863" s="19" t="s">
        <v>73</v>
      </c>
      <c r="L1863" s="1">
        <v>40935</v>
      </c>
      <c r="M1863" s="19" t="s">
        <v>13113</v>
      </c>
      <c r="O1863" s="19" t="s">
        <v>12935</v>
      </c>
    </row>
    <row r="1864" spans="1:15">
      <c r="A1864" s="19">
        <v>61837</v>
      </c>
      <c r="B1864" s="19" t="s">
        <v>10651</v>
      </c>
      <c r="C1864" s="19" t="s">
        <v>14965</v>
      </c>
      <c r="D1864" s="19" t="str">
        <f t="shared" si="29"/>
        <v>61837C</v>
      </c>
      <c r="E1864" s="19" t="s">
        <v>12309</v>
      </c>
      <c r="F1864" s="19" t="s">
        <v>10697</v>
      </c>
      <c r="G1864" s="19" t="s">
        <v>612</v>
      </c>
      <c r="H1864" s="19" t="s">
        <v>12307</v>
      </c>
      <c r="I1864" s="1">
        <v>43299</v>
      </c>
      <c r="J1864" s="19">
        <v>20</v>
      </c>
      <c r="K1864" s="19" t="s">
        <v>73</v>
      </c>
      <c r="L1864" s="1">
        <v>42307</v>
      </c>
      <c r="M1864" s="19" t="s">
        <v>13778</v>
      </c>
      <c r="N1864" s="19" t="s">
        <v>14964</v>
      </c>
      <c r="O1864" s="19" t="s">
        <v>12318</v>
      </c>
    </row>
    <row r="1865" spans="1:15">
      <c r="A1865" s="19">
        <v>61838</v>
      </c>
      <c r="B1865" s="19" t="s">
        <v>10651</v>
      </c>
      <c r="C1865" s="19" t="s">
        <v>14963</v>
      </c>
      <c r="D1865" s="19" t="str">
        <f t="shared" si="29"/>
        <v>61838C</v>
      </c>
      <c r="E1865" s="19" t="s">
        <v>12309</v>
      </c>
      <c r="F1865" s="19" t="s">
        <v>10697</v>
      </c>
      <c r="G1865" s="19" t="s">
        <v>612</v>
      </c>
      <c r="H1865" s="19" t="s">
        <v>12307</v>
      </c>
      <c r="I1865" s="1">
        <v>41487</v>
      </c>
      <c r="J1865" s="19">
        <v>20</v>
      </c>
      <c r="K1865" s="19" t="s">
        <v>73</v>
      </c>
      <c r="L1865" s="1">
        <v>40935</v>
      </c>
      <c r="M1865" s="19" t="s">
        <v>13113</v>
      </c>
      <c r="O1865" s="19" t="s">
        <v>12935</v>
      </c>
    </row>
    <row r="1866" spans="1:15">
      <c r="A1866" s="19">
        <v>61839</v>
      </c>
      <c r="B1866" s="19" t="s">
        <v>11748</v>
      </c>
      <c r="C1866" s="19" t="s">
        <v>14962</v>
      </c>
      <c r="D1866" s="19" t="str">
        <f t="shared" si="29"/>
        <v>61839A</v>
      </c>
      <c r="E1866" s="19" t="s">
        <v>12313</v>
      </c>
      <c r="F1866" s="19" t="s">
        <v>10841</v>
      </c>
      <c r="G1866" s="19" t="s">
        <v>612</v>
      </c>
      <c r="H1866" s="19" t="s">
        <v>12307</v>
      </c>
      <c r="I1866" s="1">
        <v>41639</v>
      </c>
      <c r="J1866" s="19">
        <v>2.5</v>
      </c>
      <c r="K1866" s="19" t="s">
        <v>73</v>
      </c>
      <c r="L1866" s="1">
        <v>40938</v>
      </c>
      <c r="M1866" s="19" t="s">
        <v>13113</v>
      </c>
      <c r="N1866" s="19" t="s">
        <v>14961</v>
      </c>
      <c r="O1866" s="19" t="s">
        <v>12318</v>
      </c>
    </row>
    <row r="1867" spans="1:15">
      <c r="A1867" s="19">
        <v>61840</v>
      </c>
      <c r="B1867" s="19" t="s">
        <v>11748</v>
      </c>
      <c r="C1867" s="19" t="s">
        <v>14960</v>
      </c>
      <c r="D1867" s="19" t="str">
        <f t="shared" si="29"/>
        <v>61840A</v>
      </c>
      <c r="E1867" s="19" t="s">
        <v>12313</v>
      </c>
      <c r="F1867" s="19" t="s">
        <v>10933</v>
      </c>
      <c r="G1867" s="19" t="s">
        <v>612</v>
      </c>
      <c r="H1867" s="19" t="s">
        <v>12307</v>
      </c>
      <c r="I1867" s="1">
        <v>41639</v>
      </c>
      <c r="J1867" s="19">
        <v>2</v>
      </c>
      <c r="K1867" s="19" t="s">
        <v>73</v>
      </c>
      <c r="L1867" s="1">
        <v>40938</v>
      </c>
      <c r="M1867" s="19" t="s">
        <v>13113</v>
      </c>
      <c r="N1867" s="19" t="s">
        <v>4915</v>
      </c>
      <c r="O1867" s="19" t="s">
        <v>12318</v>
      </c>
    </row>
    <row r="1868" spans="1:15">
      <c r="A1868" s="19">
        <v>61841</v>
      </c>
      <c r="B1868" s="19" t="s">
        <v>11748</v>
      </c>
      <c r="C1868" s="19" t="s">
        <v>14959</v>
      </c>
      <c r="D1868" s="19" t="str">
        <f t="shared" si="29"/>
        <v>61841A</v>
      </c>
      <c r="E1868" s="19" t="s">
        <v>12313</v>
      </c>
      <c r="F1868" s="19" t="s">
        <v>10953</v>
      </c>
      <c r="G1868" s="19" t="s">
        <v>612</v>
      </c>
      <c r="H1868" s="19" t="s">
        <v>12307</v>
      </c>
      <c r="I1868" s="1">
        <v>42599</v>
      </c>
      <c r="J1868" s="19">
        <v>100</v>
      </c>
      <c r="K1868" s="19" t="s">
        <v>73</v>
      </c>
      <c r="L1868" s="1">
        <v>40940</v>
      </c>
      <c r="M1868" s="19" t="s">
        <v>13113</v>
      </c>
      <c r="N1868" s="19" t="s">
        <v>14959</v>
      </c>
      <c r="O1868" s="19" t="s">
        <v>12318</v>
      </c>
    </row>
    <row r="1869" spans="1:15">
      <c r="A1869" s="19">
        <v>61842</v>
      </c>
      <c r="B1869" s="19" t="s">
        <v>11748</v>
      </c>
      <c r="C1869" s="19" t="s">
        <v>14958</v>
      </c>
      <c r="D1869" s="19" t="str">
        <f t="shared" si="29"/>
        <v>61842A</v>
      </c>
      <c r="E1869" s="19" t="s">
        <v>12313</v>
      </c>
      <c r="F1869" s="19" t="s">
        <v>14957</v>
      </c>
      <c r="G1869" s="19" t="s">
        <v>612</v>
      </c>
      <c r="H1869" s="19" t="s">
        <v>12307</v>
      </c>
      <c r="I1869" s="1">
        <v>41025</v>
      </c>
      <c r="J1869" s="19">
        <v>127.8</v>
      </c>
      <c r="K1869" s="19" t="s">
        <v>4</v>
      </c>
      <c r="L1869" s="1">
        <v>40941</v>
      </c>
      <c r="M1869" s="19" t="s">
        <v>12</v>
      </c>
      <c r="O1869" s="19" t="s">
        <v>12318</v>
      </c>
    </row>
    <row r="1870" spans="1:15">
      <c r="A1870" s="19">
        <v>61843</v>
      </c>
      <c r="B1870" s="19" t="s">
        <v>10651</v>
      </c>
      <c r="C1870" s="19" t="s">
        <v>14956</v>
      </c>
      <c r="D1870" s="19" t="str">
        <f t="shared" si="29"/>
        <v>61843C</v>
      </c>
      <c r="E1870" s="19" t="s">
        <v>12309</v>
      </c>
      <c r="F1870" s="19" t="s">
        <v>10767</v>
      </c>
      <c r="G1870" s="19" t="s">
        <v>612</v>
      </c>
      <c r="H1870" s="19" t="s">
        <v>12307</v>
      </c>
      <c r="I1870" s="1">
        <v>40998</v>
      </c>
      <c r="J1870" s="19">
        <v>0.5</v>
      </c>
      <c r="K1870" s="19" t="s">
        <v>14955</v>
      </c>
      <c r="L1870" s="1">
        <v>40865</v>
      </c>
      <c r="M1870" s="19" t="s">
        <v>13113</v>
      </c>
      <c r="O1870" s="19" t="s">
        <v>12935</v>
      </c>
    </row>
    <row r="1871" spans="1:15">
      <c r="A1871" s="19">
        <v>61844</v>
      </c>
      <c r="B1871" s="19" t="s">
        <v>11748</v>
      </c>
      <c r="C1871" s="19" t="s">
        <v>4400</v>
      </c>
      <c r="D1871" s="19" t="str">
        <f t="shared" si="29"/>
        <v>61844A</v>
      </c>
      <c r="E1871" s="19" t="s">
        <v>12313</v>
      </c>
      <c r="F1871" s="19" t="s">
        <v>10746</v>
      </c>
      <c r="G1871" s="19" t="s">
        <v>612</v>
      </c>
      <c r="H1871" s="19" t="s">
        <v>12307</v>
      </c>
      <c r="I1871" s="1">
        <v>41968</v>
      </c>
      <c r="J1871" s="19">
        <v>50</v>
      </c>
      <c r="K1871" s="19" t="s">
        <v>73</v>
      </c>
      <c r="L1871" s="1">
        <v>40917</v>
      </c>
      <c r="M1871" s="19" t="s">
        <v>4670</v>
      </c>
      <c r="N1871" s="19" t="s">
        <v>4363</v>
      </c>
      <c r="O1871" s="19" t="s">
        <v>12318</v>
      </c>
    </row>
    <row r="1872" spans="1:15">
      <c r="A1872" s="19">
        <v>61845</v>
      </c>
      <c r="B1872" s="19" t="s">
        <v>10651</v>
      </c>
      <c r="C1872" s="19" t="s">
        <v>14954</v>
      </c>
      <c r="D1872" s="19" t="str">
        <f t="shared" si="29"/>
        <v>61845C</v>
      </c>
      <c r="E1872" s="19" t="s">
        <v>12309</v>
      </c>
      <c r="F1872" s="19" t="s">
        <v>10692</v>
      </c>
      <c r="G1872" s="19" t="s">
        <v>612</v>
      </c>
      <c r="H1872" s="19" t="s">
        <v>12307</v>
      </c>
      <c r="I1872" s="1">
        <v>41974</v>
      </c>
      <c r="J1872" s="19">
        <v>10</v>
      </c>
      <c r="K1872" s="19" t="s">
        <v>73</v>
      </c>
      <c r="L1872" s="1">
        <v>40952</v>
      </c>
      <c r="M1872" s="19" t="s">
        <v>13113</v>
      </c>
      <c r="O1872" s="19" t="s">
        <v>12577</v>
      </c>
    </row>
    <row r="1873" spans="1:15">
      <c r="A1873" s="19">
        <v>61846</v>
      </c>
      <c r="B1873" s="19" t="s">
        <v>11748</v>
      </c>
      <c r="C1873" s="19" t="s">
        <v>14953</v>
      </c>
      <c r="D1873" s="19" t="str">
        <f t="shared" si="29"/>
        <v>61846A</v>
      </c>
      <c r="E1873" s="19" t="s">
        <v>12313</v>
      </c>
      <c r="F1873" s="19" t="s">
        <v>10982</v>
      </c>
      <c r="G1873" s="19" t="s">
        <v>612</v>
      </c>
      <c r="H1873" s="19" t="s">
        <v>12307</v>
      </c>
      <c r="I1873" s="1">
        <v>42226</v>
      </c>
      <c r="J1873" s="19">
        <v>20</v>
      </c>
      <c r="K1873" s="19" t="s">
        <v>73</v>
      </c>
      <c r="L1873" s="1">
        <v>42226</v>
      </c>
      <c r="M1873" s="19" t="s">
        <v>14402</v>
      </c>
      <c r="N1873" s="19" t="s">
        <v>14952</v>
      </c>
      <c r="O1873" s="19" t="s">
        <v>12318</v>
      </c>
    </row>
    <row r="1874" spans="1:15">
      <c r="A1874" s="19">
        <v>61847</v>
      </c>
      <c r="B1874" s="19" t="s">
        <v>11748</v>
      </c>
      <c r="C1874" s="19" t="s">
        <v>14951</v>
      </c>
      <c r="D1874" s="19" t="str">
        <f t="shared" si="29"/>
        <v>61847A</v>
      </c>
      <c r="E1874" s="19" t="s">
        <v>12313</v>
      </c>
      <c r="F1874" s="19" t="s">
        <v>14143</v>
      </c>
      <c r="G1874" s="19" t="s">
        <v>612</v>
      </c>
      <c r="H1874" s="19" t="s">
        <v>12307</v>
      </c>
      <c r="I1874" s="1">
        <v>41815</v>
      </c>
      <c r="J1874" s="19">
        <v>0.84799999999999998</v>
      </c>
      <c r="K1874" s="19" t="s">
        <v>46</v>
      </c>
      <c r="L1874" s="1">
        <v>40952</v>
      </c>
      <c r="M1874" s="19" t="s">
        <v>13113</v>
      </c>
      <c r="N1874" s="19" t="s">
        <v>14950</v>
      </c>
      <c r="O1874" s="19" t="s">
        <v>12318</v>
      </c>
    </row>
    <row r="1875" spans="1:15">
      <c r="A1875" s="19">
        <v>61848</v>
      </c>
      <c r="B1875" s="19" t="s">
        <v>11748</v>
      </c>
      <c r="C1875" s="19" t="s">
        <v>14949</v>
      </c>
      <c r="D1875" s="19" t="str">
        <f t="shared" si="29"/>
        <v>61848A</v>
      </c>
      <c r="E1875" s="19" t="s">
        <v>12313</v>
      </c>
      <c r="F1875" s="19" t="s">
        <v>14948</v>
      </c>
      <c r="G1875" s="19" t="s">
        <v>1382</v>
      </c>
      <c r="H1875" s="19" t="s">
        <v>12307</v>
      </c>
      <c r="I1875" s="1">
        <v>32252</v>
      </c>
      <c r="J1875" s="19">
        <v>2.25</v>
      </c>
      <c r="K1875" s="19" t="s">
        <v>12609</v>
      </c>
      <c r="L1875" s="1">
        <v>40952</v>
      </c>
      <c r="M1875" s="19" t="s">
        <v>13113</v>
      </c>
      <c r="O1875" s="19" t="s">
        <v>12318</v>
      </c>
    </row>
    <row r="1876" spans="1:15">
      <c r="A1876" s="19">
        <v>61849</v>
      </c>
      <c r="B1876" s="19" t="s">
        <v>10651</v>
      </c>
      <c r="C1876" s="19" t="s">
        <v>14947</v>
      </c>
      <c r="D1876" s="19" t="str">
        <f t="shared" si="29"/>
        <v>61849C</v>
      </c>
      <c r="E1876" s="19" t="s">
        <v>12309</v>
      </c>
      <c r="F1876" s="19" t="s">
        <v>14946</v>
      </c>
      <c r="G1876" s="19" t="s">
        <v>859</v>
      </c>
      <c r="H1876" s="19" t="s">
        <v>12307</v>
      </c>
      <c r="I1876" s="1">
        <v>41000</v>
      </c>
      <c r="J1876" s="19">
        <v>50</v>
      </c>
      <c r="K1876" s="19" t="s">
        <v>73</v>
      </c>
      <c r="L1876" s="1">
        <v>40954</v>
      </c>
      <c r="M1876" s="19" t="s">
        <v>13113</v>
      </c>
      <c r="N1876" s="19" t="s">
        <v>14945</v>
      </c>
      <c r="O1876" s="19" t="s">
        <v>12935</v>
      </c>
    </row>
    <row r="1877" spans="1:15">
      <c r="A1877" s="19">
        <v>61850</v>
      </c>
      <c r="B1877" s="19" t="s">
        <v>11748</v>
      </c>
      <c r="C1877" s="19" t="s">
        <v>5189</v>
      </c>
      <c r="D1877" s="19" t="str">
        <f t="shared" si="29"/>
        <v>61850A</v>
      </c>
      <c r="E1877" s="19" t="s">
        <v>12313</v>
      </c>
      <c r="F1877" s="19" t="s">
        <v>10767</v>
      </c>
      <c r="G1877" s="19" t="s">
        <v>612</v>
      </c>
      <c r="H1877" s="19" t="s">
        <v>12307</v>
      </c>
      <c r="I1877" s="1">
        <v>41956</v>
      </c>
      <c r="J1877" s="19">
        <v>20</v>
      </c>
      <c r="K1877" s="19" t="s">
        <v>73</v>
      </c>
      <c r="L1877" s="1">
        <v>40960</v>
      </c>
      <c r="M1877" s="19" t="s">
        <v>12631</v>
      </c>
      <c r="N1877" s="19" t="s">
        <v>14944</v>
      </c>
      <c r="O1877" s="19" t="s">
        <v>12318</v>
      </c>
    </row>
    <row r="1878" spans="1:15">
      <c r="A1878" s="19">
        <v>61851</v>
      </c>
      <c r="B1878" s="19" t="s">
        <v>10651</v>
      </c>
      <c r="C1878" s="19" t="s">
        <v>14943</v>
      </c>
      <c r="D1878" s="19" t="str">
        <f t="shared" si="29"/>
        <v>61851C</v>
      </c>
      <c r="E1878" s="19" t="s">
        <v>12309</v>
      </c>
      <c r="F1878" s="19" t="s">
        <v>11012</v>
      </c>
      <c r="G1878" s="19" t="s">
        <v>612</v>
      </c>
      <c r="H1878" s="19" t="s">
        <v>12307</v>
      </c>
      <c r="I1878" s="1">
        <v>41167</v>
      </c>
      <c r="J1878" s="19">
        <v>1.5</v>
      </c>
      <c r="K1878" s="19" t="s">
        <v>73</v>
      </c>
      <c r="L1878" s="1">
        <v>40960</v>
      </c>
      <c r="M1878" s="19" t="s">
        <v>13113</v>
      </c>
      <c r="O1878" s="19" t="s">
        <v>12577</v>
      </c>
    </row>
    <row r="1879" spans="1:15">
      <c r="A1879" s="19">
        <v>61852</v>
      </c>
      <c r="B1879" s="19" t="s">
        <v>10651</v>
      </c>
      <c r="C1879" s="19" t="s">
        <v>14942</v>
      </c>
      <c r="D1879" s="19" t="str">
        <f t="shared" si="29"/>
        <v>61852C</v>
      </c>
      <c r="E1879" s="19" t="s">
        <v>12309</v>
      </c>
      <c r="F1879" s="19" t="s">
        <v>11012</v>
      </c>
      <c r="G1879" s="19" t="s">
        <v>612</v>
      </c>
      <c r="H1879" s="19" t="s">
        <v>12307</v>
      </c>
      <c r="I1879" s="1">
        <v>41167</v>
      </c>
      <c r="J1879" s="19">
        <v>1.5</v>
      </c>
      <c r="K1879" s="19" t="s">
        <v>73</v>
      </c>
      <c r="L1879" s="1">
        <v>40960</v>
      </c>
      <c r="M1879" s="19" t="s">
        <v>13113</v>
      </c>
      <c r="O1879" s="19" t="s">
        <v>12577</v>
      </c>
    </row>
    <row r="1880" spans="1:15">
      <c r="A1880" s="19">
        <v>61853</v>
      </c>
      <c r="B1880" s="19" t="s">
        <v>10651</v>
      </c>
      <c r="C1880" s="19" t="s">
        <v>14941</v>
      </c>
      <c r="D1880" s="19" t="str">
        <f t="shared" si="29"/>
        <v>61853C</v>
      </c>
      <c r="E1880" s="19" t="s">
        <v>12309</v>
      </c>
      <c r="F1880" s="19" t="s">
        <v>14935</v>
      </c>
      <c r="G1880" s="19" t="s">
        <v>612</v>
      </c>
      <c r="H1880" s="19" t="s">
        <v>12307</v>
      </c>
      <c r="I1880" s="1">
        <v>41167</v>
      </c>
      <c r="J1880" s="19">
        <v>1.5</v>
      </c>
      <c r="K1880" s="19" t="s">
        <v>73</v>
      </c>
      <c r="L1880" s="1">
        <v>40960</v>
      </c>
      <c r="M1880" s="19" t="s">
        <v>13113</v>
      </c>
      <c r="O1880" s="19" t="s">
        <v>12935</v>
      </c>
    </row>
    <row r="1881" spans="1:15">
      <c r="A1881" s="19">
        <v>61854</v>
      </c>
      <c r="B1881" s="19" t="s">
        <v>10651</v>
      </c>
      <c r="C1881" s="19" t="s">
        <v>14940</v>
      </c>
      <c r="D1881" s="19" t="str">
        <f t="shared" si="29"/>
        <v>61854C</v>
      </c>
      <c r="E1881" s="19" t="s">
        <v>12309</v>
      </c>
      <c r="F1881" s="19" t="s">
        <v>14935</v>
      </c>
      <c r="G1881" s="19" t="s">
        <v>612</v>
      </c>
      <c r="H1881" s="19" t="s">
        <v>12307</v>
      </c>
      <c r="I1881" s="1">
        <v>41167</v>
      </c>
      <c r="J1881" s="19">
        <v>1.5</v>
      </c>
      <c r="K1881" s="19" t="s">
        <v>73</v>
      </c>
      <c r="L1881" s="1">
        <v>40960</v>
      </c>
      <c r="M1881" s="19" t="s">
        <v>13113</v>
      </c>
      <c r="O1881" s="19" t="s">
        <v>12935</v>
      </c>
    </row>
    <row r="1882" spans="1:15">
      <c r="A1882" s="19">
        <v>61855</v>
      </c>
      <c r="B1882" s="19" t="s">
        <v>10651</v>
      </c>
      <c r="C1882" s="19" t="s">
        <v>14939</v>
      </c>
      <c r="D1882" s="19" t="str">
        <f t="shared" si="29"/>
        <v>61855C</v>
      </c>
      <c r="E1882" s="19" t="s">
        <v>12309</v>
      </c>
      <c r="F1882" s="19" t="s">
        <v>14935</v>
      </c>
      <c r="G1882" s="19" t="s">
        <v>612</v>
      </c>
      <c r="H1882" s="19" t="s">
        <v>12307</v>
      </c>
      <c r="I1882" s="1">
        <v>41167</v>
      </c>
      <c r="J1882" s="19">
        <v>1.5</v>
      </c>
      <c r="K1882" s="19" t="s">
        <v>73</v>
      </c>
      <c r="L1882" s="1">
        <v>40960</v>
      </c>
      <c r="M1882" s="19" t="s">
        <v>13113</v>
      </c>
      <c r="O1882" s="19" t="s">
        <v>12935</v>
      </c>
    </row>
    <row r="1883" spans="1:15">
      <c r="A1883" s="19">
        <v>61856</v>
      </c>
      <c r="B1883" s="19" t="s">
        <v>10651</v>
      </c>
      <c r="C1883" s="19" t="s">
        <v>14938</v>
      </c>
      <c r="D1883" s="19" t="str">
        <f t="shared" si="29"/>
        <v>61856C</v>
      </c>
      <c r="E1883" s="19" t="s">
        <v>12309</v>
      </c>
      <c r="F1883" s="19" t="s">
        <v>14935</v>
      </c>
      <c r="G1883" s="19" t="s">
        <v>612</v>
      </c>
      <c r="H1883" s="19" t="s">
        <v>12307</v>
      </c>
      <c r="I1883" s="1">
        <v>41167</v>
      </c>
      <c r="J1883" s="19">
        <v>1.5</v>
      </c>
      <c r="K1883" s="19" t="s">
        <v>73</v>
      </c>
      <c r="L1883" s="1">
        <v>40960</v>
      </c>
      <c r="M1883" s="19" t="s">
        <v>13113</v>
      </c>
      <c r="O1883" s="19" t="s">
        <v>12935</v>
      </c>
    </row>
    <row r="1884" spans="1:15">
      <c r="A1884" s="19">
        <v>61857</v>
      </c>
      <c r="B1884" s="19" t="s">
        <v>10651</v>
      </c>
      <c r="C1884" s="19" t="s">
        <v>14937</v>
      </c>
      <c r="D1884" s="19" t="str">
        <f t="shared" si="29"/>
        <v>61857C</v>
      </c>
      <c r="E1884" s="19" t="s">
        <v>12309</v>
      </c>
      <c r="F1884" s="19" t="s">
        <v>14935</v>
      </c>
      <c r="G1884" s="19" t="s">
        <v>612</v>
      </c>
      <c r="H1884" s="19" t="s">
        <v>12307</v>
      </c>
      <c r="I1884" s="1">
        <v>41167</v>
      </c>
      <c r="J1884" s="19">
        <v>1.5</v>
      </c>
      <c r="K1884" s="19" t="s">
        <v>73</v>
      </c>
      <c r="L1884" s="1">
        <v>40960</v>
      </c>
      <c r="M1884" s="19" t="s">
        <v>13113</v>
      </c>
      <c r="O1884" s="19" t="s">
        <v>12935</v>
      </c>
    </row>
    <row r="1885" spans="1:15">
      <c r="A1885" s="19">
        <v>61858</v>
      </c>
      <c r="B1885" s="19" t="s">
        <v>10651</v>
      </c>
      <c r="C1885" s="19" t="s">
        <v>14936</v>
      </c>
      <c r="D1885" s="19" t="str">
        <f t="shared" si="29"/>
        <v>61858C</v>
      </c>
      <c r="E1885" s="19" t="s">
        <v>12309</v>
      </c>
      <c r="F1885" s="19" t="s">
        <v>14935</v>
      </c>
      <c r="G1885" s="19" t="s">
        <v>612</v>
      </c>
      <c r="H1885" s="19" t="s">
        <v>12307</v>
      </c>
      <c r="I1885" s="1">
        <v>41167</v>
      </c>
      <c r="J1885" s="19">
        <v>1.5</v>
      </c>
      <c r="K1885" s="19" t="s">
        <v>73</v>
      </c>
      <c r="L1885" s="1">
        <v>40960</v>
      </c>
      <c r="M1885" s="19" t="s">
        <v>13113</v>
      </c>
      <c r="O1885" s="19" t="s">
        <v>12577</v>
      </c>
    </row>
    <row r="1886" spans="1:15">
      <c r="A1886" s="19">
        <v>61859</v>
      </c>
      <c r="B1886" s="19" t="s">
        <v>10651</v>
      </c>
      <c r="C1886" s="19" t="s">
        <v>14934</v>
      </c>
      <c r="D1886" s="19" t="str">
        <f t="shared" si="29"/>
        <v>61859C</v>
      </c>
      <c r="E1886" s="19" t="s">
        <v>12309</v>
      </c>
      <c r="F1886" s="19" t="s">
        <v>12503</v>
      </c>
      <c r="G1886" s="19" t="s">
        <v>612</v>
      </c>
      <c r="H1886" s="19" t="s">
        <v>12307</v>
      </c>
      <c r="I1886" s="1">
        <v>41167</v>
      </c>
      <c r="J1886" s="19">
        <v>1.5</v>
      </c>
      <c r="K1886" s="19" t="s">
        <v>73</v>
      </c>
      <c r="L1886" s="1">
        <v>40960</v>
      </c>
      <c r="M1886" s="19" t="s">
        <v>13113</v>
      </c>
      <c r="O1886" s="19" t="s">
        <v>12935</v>
      </c>
    </row>
    <row r="1887" spans="1:15">
      <c r="A1887" s="19">
        <v>61860</v>
      </c>
      <c r="B1887" s="19" t="s">
        <v>10651</v>
      </c>
      <c r="C1887" s="19" t="s">
        <v>14933</v>
      </c>
      <c r="D1887" s="19" t="str">
        <f t="shared" si="29"/>
        <v>61860C</v>
      </c>
      <c r="E1887" s="19" t="s">
        <v>12309</v>
      </c>
      <c r="F1887" s="19" t="s">
        <v>12503</v>
      </c>
      <c r="G1887" s="19" t="s">
        <v>612</v>
      </c>
      <c r="H1887" s="19" t="s">
        <v>12307</v>
      </c>
      <c r="I1887" s="1">
        <v>41167</v>
      </c>
      <c r="J1887" s="19">
        <v>1.5</v>
      </c>
      <c r="K1887" s="19" t="s">
        <v>73</v>
      </c>
      <c r="L1887" s="1">
        <v>40960</v>
      </c>
      <c r="M1887" s="19" t="s">
        <v>13113</v>
      </c>
      <c r="O1887" s="19" t="s">
        <v>12935</v>
      </c>
    </row>
    <row r="1888" spans="1:15">
      <c r="A1888" s="19">
        <v>61861</v>
      </c>
      <c r="B1888" s="19" t="s">
        <v>10651</v>
      </c>
      <c r="C1888" s="19" t="s">
        <v>14932</v>
      </c>
      <c r="D1888" s="19" t="str">
        <f t="shared" si="29"/>
        <v>61861C</v>
      </c>
      <c r="E1888" s="19" t="s">
        <v>12309</v>
      </c>
      <c r="F1888" s="19" t="s">
        <v>12503</v>
      </c>
      <c r="G1888" s="19" t="s">
        <v>612</v>
      </c>
      <c r="H1888" s="19" t="s">
        <v>12307</v>
      </c>
      <c r="I1888" s="1">
        <v>41167</v>
      </c>
      <c r="J1888" s="19">
        <v>1.5</v>
      </c>
      <c r="K1888" s="19" t="s">
        <v>73</v>
      </c>
      <c r="L1888" s="1">
        <v>40960</v>
      </c>
      <c r="M1888" s="19" t="s">
        <v>13113</v>
      </c>
      <c r="O1888" s="19" t="s">
        <v>12577</v>
      </c>
    </row>
    <row r="1889" spans="1:15">
      <c r="A1889" s="19">
        <v>61862</v>
      </c>
      <c r="B1889" s="19" t="s">
        <v>10651</v>
      </c>
      <c r="C1889" s="19" t="s">
        <v>14931</v>
      </c>
      <c r="D1889" s="19" t="str">
        <f t="shared" si="29"/>
        <v>61862C</v>
      </c>
      <c r="E1889" s="19" t="s">
        <v>12309</v>
      </c>
      <c r="F1889" s="19" t="s">
        <v>12503</v>
      </c>
      <c r="G1889" s="19" t="s">
        <v>612</v>
      </c>
      <c r="H1889" s="19" t="s">
        <v>12307</v>
      </c>
      <c r="I1889" s="1">
        <v>41167</v>
      </c>
      <c r="J1889" s="19">
        <v>1.5</v>
      </c>
      <c r="K1889" s="19" t="s">
        <v>73</v>
      </c>
      <c r="L1889" s="1">
        <v>40960</v>
      </c>
      <c r="M1889" s="19" t="s">
        <v>13113</v>
      </c>
      <c r="O1889" s="19" t="s">
        <v>12577</v>
      </c>
    </row>
    <row r="1890" spans="1:15">
      <c r="A1890" s="19">
        <v>61863</v>
      </c>
      <c r="B1890" s="19" t="s">
        <v>10651</v>
      </c>
      <c r="C1890" s="19" t="s">
        <v>14930</v>
      </c>
      <c r="D1890" s="19" t="str">
        <f t="shared" si="29"/>
        <v>61863C</v>
      </c>
      <c r="E1890" s="19" t="s">
        <v>12309</v>
      </c>
      <c r="F1890" s="19" t="s">
        <v>12503</v>
      </c>
      <c r="G1890" s="19" t="s">
        <v>612</v>
      </c>
      <c r="H1890" s="19" t="s">
        <v>12307</v>
      </c>
      <c r="I1890" s="1">
        <v>41167</v>
      </c>
      <c r="J1890" s="19">
        <v>1.5</v>
      </c>
      <c r="K1890" s="19" t="s">
        <v>73</v>
      </c>
      <c r="L1890" s="1">
        <v>40960</v>
      </c>
      <c r="M1890" s="19" t="s">
        <v>13113</v>
      </c>
      <c r="O1890" s="19" t="s">
        <v>12577</v>
      </c>
    </row>
    <row r="1891" spans="1:15">
      <c r="A1891" s="19">
        <v>61864</v>
      </c>
      <c r="B1891" s="19" t="s">
        <v>10651</v>
      </c>
      <c r="C1891" s="19" t="s">
        <v>14929</v>
      </c>
      <c r="D1891" s="19" t="str">
        <f t="shared" si="29"/>
        <v>61864C</v>
      </c>
      <c r="E1891" s="19" t="s">
        <v>12309</v>
      </c>
      <c r="F1891" s="19" t="s">
        <v>12503</v>
      </c>
      <c r="G1891" s="19" t="s">
        <v>612</v>
      </c>
      <c r="H1891" s="19" t="s">
        <v>12307</v>
      </c>
      <c r="I1891" s="1">
        <v>41167</v>
      </c>
      <c r="J1891" s="19">
        <v>1.5</v>
      </c>
      <c r="K1891" s="19" t="s">
        <v>73</v>
      </c>
      <c r="L1891" s="1">
        <v>40960</v>
      </c>
      <c r="M1891" s="19" t="s">
        <v>13113</v>
      </c>
      <c r="O1891" s="19" t="s">
        <v>12577</v>
      </c>
    </row>
    <row r="1892" spans="1:15">
      <c r="A1892" s="19">
        <v>61865</v>
      </c>
      <c r="B1892" s="19" t="s">
        <v>10651</v>
      </c>
      <c r="C1892" s="19" t="s">
        <v>14928</v>
      </c>
      <c r="D1892" s="19" t="str">
        <f t="shared" si="29"/>
        <v>61865C</v>
      </c>
      <c r="E1892" s="19" t="s">
        <v>12309</v>
      </c>
      <c r="F1892" s="19" t="s">
        <v>11012</v>
      </c>
      <c r="G1892" s="19" t="s">
        <v>612</v>
      </c>
      <c r="H1892" s="19" t="s">
        <v>12307</v>
      </c>
      <c r="I1892" s="1">
        <v>41167</v>
      </c>
      <c r="J1892" s="19">
        <v>1.5</v>
      </c>
      <c r="K1892" s="19" t="s">
        <v>73</v>
      </c>
      <c r="L1892" s="1">
        <v>40960</v>
      </c>
      <c r="M1892" s="19" t="s">
        <v>13113</v>
      </c>
      <c r="O1892" s="19" t="s">
        <v>12577</v>
      </c>
    </row>
    <row r="1893" spans="1:15">
      <c r="A1893" s="19">
        <v>61866</v>
      </c>
      <c r="B1893" s="19" t="s">
        <v>10651</v>
      </c>
      <c r="C1893" s="19" t="s">
        <v>14927</v>
      </c>
      <c r="D1893" s="19" t="str">
        <f t="shared" si="29"/>
        <v>61866C</v>
      </c>
      <c r="E1893" s="19" t="s">
        <v>12309</v>
      </c>
      <c r="F1893" s="19" t="s">
        <v>11012</v>
      </c>
      <c r="G1893" s="19" t="s">
        <v>612</v>
      </c>
      <c r="H1893" s="19" t="s">
        <v>12307</v>
      </c>
      <c r="I1893" s="1">
        <v>41167</v>
      </c>
      <c r="J1893" s="19">
        <v>1.5</v>
      </c>
      <c r="K1893" s="19" t="s">
        <v>73</v>
      </c>
      <c r="L1893" s="1">
        <v>40960</v>
      </c>
      <c r="M1893" s="19" t="s">
        <v>13113</v>
      </c>
      <c r="O1893" s="19" t="s">
        <v>12577</v>
      </c>
    </row>
    <row r="1894" spans="1:15">
      <c r="A1894" s="19">
        <v>61867</v>
      </c>
      <c r="B1894" s="19" t="s">
        <v>10651</v>
      </c>
      <c r="C1894" s="19" t="s">
        <v>14926</v>
      </c>
      <c r="D1894" s="19" t="str">
        <f t="shared" si="29"/>
        <v>61867C</v>
      </c>
      <c r="E1894" s="19" t="s">
        <v>12309</v>
      </c>
      <c r="F1894" s="19" t="s">
        <v>11012</v>
      </c>
      <c r="G1894" s="19" t="s">
        <v>612</v>
      </c>
      <c r="H1894" s="19" t="s">
        <v>12307</v>
      </c>
      <c r="I1894" s="1">
        <v>41167</v>
      </c>
      <c r="J1894" s="19">
        <v>1.5</v>
      </c>
      <c r="K1894" s="19" t="s">
        <v>73</v>
      </c>
      <c r="L1894" s="1">
        <v>40960</v>
      </c>
      <c r="M1894" s="19" t="s">
        <v>13113</v>
      </c>
      <c r="O1894" s="19" t="s">
        <v>12577</v>
      </c>
    </row>
    <row r="1895" spans="1:15">
      <c r="A1895" s="19">
        <v>61868</v>
      </c>
      <c r="B1895" s="19" t="s">
        <v>10651</v>
      </c>
      <c r="C1895" s="19" t="s">
        <v>14925</v>
      </c>
      <c r="D1895" s="19" t="str">
        <f t="shared" si="29"/>
        <v>61868C</v>
      </c>
      <c r="E1895" s="19" t="s">
        <v>12309</v>
      </c>
      <c r="F1895" s="19" t="s">
        <v>11012</v>
      </c>
      <c r="G1895" s="19" t="s">
        <v>612</v>
      </c>
      <c r="H1895" s="19" t="s">
        <v>12307</v>
      </c>
      <c r="I1895" s="1">
        <v>41167</v>
      </c>
      <c r="J1895" s="19">
        <v>1.5</v>
      </c>
      <c r="K1895" s="19" t="s">
        <v>73</v>
      </c>
      <c r="L1895" s="1">
        <v>40960</v>
      </c>
      <c r="M1895" s="19" t="s">
        <v>13113</v>
      </c>
      <c r="O1895" s="19" t="s">
        <v>12577</v>
      </c>
    </row>
    <row r="1896" spans="1:15">
      <c r="A1896" s="19">
        <v>61869</v>
      </c>
      <c r="B1896" s="19" t="s">
        <v>10651</v>
      </c>
      <c r="C1896" s="19" t="s">
        <v>14924</v>
      </c>
      <c r="D1896" s="19" t="str">
        <f t="shared" si="29"/>
        <v>61869C</v>
      </c>
      <c r="E1896" s="19" t="s">
        <v>12309</v>
      </c>
      <c r="F1896" s="19" t="s">
        <v>11012</v>
      </c>
      <c r="G1896" s="19" t="s">
        <v>612</v>
      </c>
      <c r="H1896" s="19" t="s">
        <v>12307</v>
      </c>
      <c r="I1896" s="1">
        <v>41167</v>
      </c>
      <c r="J1896" s="19">
        <v>1.5</v>
      </c>
      <c r="K1896" s="19" t="s">
        <v>73</v>
      </c>
      <c r="L1896" s="1">
        <v>40960</v>
      </c>
      <c r="M1896" s="19" t="s">
        <v>13113</v>
      </c>
      <c r="O1896" s="19" t="s">
        <v>12577</v>
      </c>
    </row>
    <row r="1897" spans="1:15">
      <c r="A1897" s="19">
        <v>61870</v>
      </c>
      <c r="B1897" s="19" t="s">
        <v>10651</v>
      </c>
      <c r="C1897" s="19" t="s">
        <v>14923</v>
      </c>
      <c r="D1897" s="19" t="str">
        <f t="shared" si="29"/>
        <v>61870C</v>
      </c>
      <c r="E1897" s="19" t="s">
        <v>12309</v>
      </c>
      <c r="F1897" s="19" t="s">
        <v>11012</v>
      </c>
      <c r="G1897" s="19" t="s">
        <v>612</v>
      </c>
      <c r="H1897" s="19" t="s">
        <v>12307</v>
      </c>
      <c r="I1897" s="1">
        <v>41167</v>
      </c>
      <c r="J1897" s="19">
        <v>1.5</v>
      </c>
      <c r="K1897" s="19" t="s">
        <v>73</v>
      </c>
      <c r="L1897" s="1">
        <v>40960</v>
      </c>
      <c r="M1897" s="19" t="s">
        <v>13113</v>
      </c>
      <c r="O1897" s="19" t="s">
        <v>12577</v>
      </c>
    </row>
    <row r="1898" spans="1:15">
      <c r="A1898" s="19">
        <v>61871</v>
      </c>
      <c r="B1898" s="19" t="s">
        <v>10651</v>
      </c>
      <c r="C1898" s="19" t="s">
        <v>14922</v>
      </c>
      <c r="D1898" s="19" t="str">
        <f t="shared" si="29"/>
        <v>61871C</v>
      </c>
      <c r="E1898" s="19" t="s">
        <v>12309</v>
      </c>
      <c r="F1898" s="19" t="s">
        <v>10769</v>
      </c>
      <c r="G1898" s="19" t="s">
        <v>612</v>
      </c>
      <c r="H1898" s="19" t="s">
        <v>12307</v>
      </c>
      <c r="I1898" s="1">
        <v>41167</v>
      </c>
      <c r="J1898" s="19">
        <v>1.5</v>
      </c>
      <c r="K1898" s="19" t="s">
        <v>73</v>
      </c>
      <c r="L1898" s="1">
        <v>40962</v>
      </c>
      <c r="M1898" s="19" t="s">
        <v>13113</v>
      </c>
      <c r="O1898" s="19" t="s">
        <v>12577</v>
      </c>
    </row>
    <row r="1899" spans="1:15">
      <c r="A1899" s="19">
        <v>61872</v>
      </c>
      <c r="B1899" s="19" t="s">
        <v>10651</v>
      </c>
      <c r="C1899" s="19" t="s">
        <v>14921</v>
      </c>
      <c r="D1899" s="19" t="str">
        <f t="shared" si="29"/>
        <v>61872C</v>
      </c>
      <c r="E1899" s="19" t="s">
        <v>12309</v>
      </c>
      <c r="F1899" s="19" t="s">
        <v>10769</v>
      </c>
      <c r="G1899" s="19" t="s">
        <v>612</v>
      </c>
      <c r="H1899" s="19" t="s">
        <v>12307</v>
      </c>
      <c r="I1899" s="1">
        <v>41167</v>
      </c>
      <c r="J1899" s="19">
        <v>1.5</v>
      </c>
      <c r="K1899" s="19" t="s">
        <v>73</v>
      </c>
      <c r="L1899" s="1">
        <v>40962</v>
      </c>
      <c r="M1899" s="19" t="s">
        <v>13113</v>
      </c>
      <c r="O1899" s="19" t="s">
        <v>12577</v>
      </c>
    </row>
    <row r="1900" spans="1:15">
      <c r="A1900" s="19">
        <v>61873</v>
      </c>
      <c r="B1900" s="19" t="s">
        <v>10651</v>
      </c>
      <c r="C1900" s="19" t="s">
        <v>14920</v>
      </c>
      <c r="D1900" s="19" t="str">
        <f t="shared" si="29"/>
        <v>61873C</v>
      </c>
      <c r="E1900" s="19" t="s">
        <v>12309</v>
      </c>
      <c r="F1900" s="19" t="s">
        <v>10769</v>
      </c>
      <c r="G1900" s="19" t="s">
        <v>612</v>
      </c>
      <c r="H1900" s="19" t="s">
        <v>12307</v>
      </c>
      <c r="I1900" s="1">
        <v>41167</v>
      </c>
      <c r="J1900" s="19">
        <v>1.5</v>
      </c>
      <c r="K1900" s="19" t="s">
        <v>73</v>
      </c>
      <c r="L1900" s="1">
        <v>40962</v>
      </c>
      <c r="M1900" s="19" t="s">
        <v>13113</v>
      </c>
      <c r="O1900" s="19" t="s">
        <v>12577</v>
      </c>
    </row>
    <row r="1901" spans="1:15">
      <c r="A1901" s="19">
        <v>61874</v>
      </c>
      <c r="B1901" s="19" t="s">
        <v>10651</v>
      </c>
      <c r="C1901" s="19" t="s">
        <v>14919</v>
      </c>
      <c r="D1901" s="19" t="str">
        <f t="shared" si="29"/>
        <v>61874C</v>
      </c>
      <c r="E1901" s="19" t="s">
        <v>12309</v>
      </c>
      <c r="F1901" s="19" t="s">
        <v>10769</v>
      </c>
      <c r="G1901" s="19" t="s">
        <v>612</v>
      </c>
      <c r="H1901" s="19" t="s">
        <v>12307</v>
      </c>
      <c r="I1901" s="1">
        <v>41167</v>
      </c>
      <c r="J1901" s="19">
        <v>1.5</v>
      </c>
      <c r="K1901" s="19" t="s">
        <v>73</v>
      </c>
      <c r="L1901" s="1">
        <v>40962</v>
      </c>
      <c r="M1901" s="19" t="s">
        <v>13113</v>
      </c>
      <c r="O1901" s="19" t="s">
        <v>12577</v>
      </c>
    </row>
    <row r="1902" spans="1:15">
      <c r="A1902" s="19">
        <v>61875</v>
      </c>
      <c r="B1902" s="19" t="s">
        <v>10651</v>
      </c>
      <c r="C1902" s="19" t="s">
        <v>14918</v>
      </c>
      <c r="D1902" s="19" t="str">
        <f t="shared" si="29"/>
        <v>61875C</v>
      </c>
      <c r="E1902" s="19" t="s">
        <v>12309</v>
      </c>
      <c r="F1902" s="19" t="s">
        <v>10769</v>
      </c>
      <c r="G1902" s="19" t="s">
        <v>612</v>
      </c>
      <c r="H1902" s="19" t="s">
        <v>12307</v>
      </c>
      <c r="I1902" s="1">
        <v>41167</v>
      </c>
      <c r="J1902" s="19">
        <v>1.5</v>
      </c>
      <c r="K1902" s="19" t="s">
        <v>73</v>
      </c>
      <c r="L1902" s="1">
        <v>40962</v>
      </c>
      <c r="M1902" s="19" t="s">
        <v>13113</v>
      </c>
      <c r="O1902" s="19" t="s">
        <v>12577</v>
      </c>
    </row>
    <row r="1903" spans="1:15">
      <c r="A1903" s="19">
        <v>61876</v>
      </c>
      <c r="B1903" s="19" t="s">
        <v>10651</v>
      </c>
      <c r="C1903" s="19" t="s">
        <v>14917</v>
      </c>
      <c r="D1903" s="19" t="str">
        <f t="shared" si="29"/>
        <v>61876C</v>
      </c>
      <c r="E1903" s="19" t="s">
        <v>12309</v>
      </c>
      <c r="F1903" s="19" t="s">
        <v>10769</v>
      </c>
      <c r="G1903" s="19" t="s">
        <v>612</v>
      </c>
      <c r="H1903" s="19" t="s">
        <v>12307</v>
      </c>
      <c r="I1903" s="1">
        <v>41167</v>
      </c>
      <c r="J1903" s="19">
        <v>1.5</v>
      </c>
      <c r="K1903" s="19" t="s">
        <v>73</v>
      </c>
      <c r="L1903" s="1">
        <v>40962</v>
      </c>
      <c r="M1903" s="19" t="s">
        <v>13113</v>
      </c>
      <c r="O1903" s="19" t="s">
        <v>12577</v>
      </c>
    </row>
    <row r="1904" spans="1:15">
      <c r="A1904" s="19">
        <v>61877</v>
      </c>
      <c r="B1904" s="19" t="s">
        <v>10651</v>
      </c>
      <c r="C1904" s="19" t="s">
        <v>14916</v>
      </c>
      <c r="D1904" s="19" t="str">
        <f t="shared" si="29"/>
        <v>61877C</v>
      </c>
      <c r="E1904" s="19" t="s">
        <v>12309</v>
      </c>
      <c r="F1904" s="19" t="s">
        <v>10769</v>
      </c>
      <c r="G1904" s="19" t="s">
        <v>612</v>
      </c>
      <c r="H1904" s="19" t="s">
        <v>12307</v>
      </c>
      <c r="I1904" s="1">
        <v>41167</v>
      </c>
      <c r="J1904" s="19">
        <v>1.5</v>
      </c>
      <c r="K1904" s="19" t="s">
        <v>73</v>
      </c>
      <c r="L1904" s="1">
        <v>40962</v>
      </c>
      <c r="M1904" s="19" t="s">
        <v>13113</v>
      </c>
      <c r="O1904" s="19" t="s">
        <v>12577</v>
      </c>
    </row>
    <row r="1905" spans="1:15">
      <c r="A1905" s="19">
        <v>61878</v>
      </c>
      <c r="B1905" s="19" t="s">
        <v>10651</v>
      </c>
      <c r="C1905" s="19" t="s">
        <v>14915</v>
      </c>
      <c r="D1905" s="19" t="str">
        <f t="shared" si="29"/>
        <v>61878C</v>
      </c>
      <c r="E1905" s="19" t="s">
        <v>12309</v>
      </c>
      <c r="F1905" s="19" t="s">
        <v>14914</v>
      </c>
      <c r="G1905" s="19" t="s">
        <v>612</v>
      </c>
      <c r="H1905" s="19" t="s">
        <v>12307</v>
      </c>
      <c r="I1905" s="1">
        <v>41167</v>
      </c>
      <c r="J1905" s="19">
        <v>1.5</v>
      </c>
      <c r="K1905" s="19" t="s">
        <v>73</v>
      </c>
      <c r="L1905" s="1">
        <v>40962</v>
      </c>
      <c r="M1905" s="19" t="s">
        <v>13113</v>
      </c>
      <c r="O1905" s="19" t="s">
        <v>12577</v>
      </c>
    </row>
    <row r="1906" spans="1:15">
      <c r="A1906" s="19">
        <v>61879</v>
      </c>
      <c r="B1906" s="19" t="s">
        <v>10651</v>
      </c>
      <c r="C1906" s="19" t="s">
        <v>14913</v>
      </c>
      <c r="D1906" s="19" t="str">
        <f t="shared" si="29"/>
        <v>61879C</v>
      </c>
      <c r="E1906" s="19" t="s">
        <v>12309</v>
      </c>
      <c r="F1906" s="19" t="s">
        <v>10769</v>
      </c>
      <c r="G1906" s="19" t="s">
        <v>612</v>
      </c>
      <c r="H1906" s="19" t="s">
        <v>12307</v>
      </c>
      <c r="I1906" s="1">
        <v>41167</v>
      </c>
      <c r="J1906" s="19">
        <v>1.5</v>
      </c>
      <c r="K1906" s="19" t="s">
        <v>73</v>
      </c>
      <c r="L1906" s="1">
        <v>40962</v>
      </c>
      <c r="M1906" s="19" t="s">
        <v>13113</v>
      </c>
      <c r="O1906" s="19" t="s">
        <v>12577</v>
      </c>
    </row>
    <row r="1907" spans="1:15">
      <c r="A1907" s="19">
        <v>61880</v>
      </c>
      <c r="B1907" s="19" t="s">
        <v>10651</v>
      </c>
      <c r="C1907" s="19" t="s">
        <v>14912</v>
      </c>
      <c r="D1907" s="19" t="str">
        <f t="shared" si="29"/>
        <v>61880C</v>
      </c>
      <c r="E1907" s="19" t="s">
        <v>12309</v>
      </c>
      <c r="F1907" s="19" t="s">
        <v>10769</v>
      </c>
      <c r="G1907" s="19" t="s">
        <v>612</v>
      </c>
      <c r="H1907" s="19" t="s">
        <v>12307</v>
      </c>
      <c r="I1907" s="1">
        <v>41167</v>
      </c>
      <c r="J1907" s="19">
        <v>1.5</v>
      </c>
      <c r="K1907" s="19" t="s">
        <v>73</v>
      </c>
      <c r="L1907" s="1">
        <v>40962</v>
      </c>
      <c r="M1907" s="19" t="s">
        <v>13113</v>
      </c>
      <c r="O1907" s="19" t="s">
        <v>12577</v>
      </c>
    </row>
    <row r="1908" spans="1:15">
      <c r="A1908" s="19">
        <v>61881</v>
      </c>
      <c r="B1908" s="19" t="s">
        <v>10651</v>
      </c>
      <c r="C1908" s="19" t="s">
        <v>14911</v>
      </c>
      <c r="D1908" s="19" t="str">
        <f t="shared" si="29"/>
        <v>61881C</v>
      </c>
      <c r="E1908" s="19" t="s">
        <v>12309</v>
      </c>
      <c r="F1908" s="19" t="s">
        <v>10769</v>
      </c>
      <c r="G1908" s="19" t="s">
        <v>612</v>
      </c>
      <c r="H1908" s="19" t="s">
        <v>12307</v>
      </c>
      <c r="I1908" s="1">
        <v>41167</v>
      </c>
      <c r="J1908" s="19">
        <v>1.5</v>
      </c>
      <c r="K1908" s="19" t="s">
        <v>73</v>
      </c>
      <c r="L1908" s="1">
        <v>40962</v>
      </c>
      <c r="M1908" s="19" t="s">
        <v>13113</v>
      </c>
      <c r="O1908" s="19" t="s">
        <v>12577</v>
      </c>
    </row>
    <row r="1909" spans="1:15">
      <c r="A1909" s="19">
        <v>61882</v>
      </c>
      <c r="B1909" s="19" t="s">
        <v>10651</v>
      </c>
      <c r="C1909" s="19" t="s">
        <v>14910</v>
      </c>
      <c r="D1909" s="19" t="str">
        <f t="shared" si="29"/>
        <v>61882C</v>
      </c>
      <c r="E1909" s="19" t="s">
        <v>12309</v>
      </c>
      <c r="F1909" s="19" t="s">
        <v>10769</v>
      </c>
      <c r="G1909" s="19" t="s">
        <v>612</v>
      </c>
      <c r="H1909" s="19" t="s">
        <v>12307</v>
      </c>
      <c r="I1909" s="1">
        <v>41167</v>
      </c>
      <c r="J1909" s="19">
        <v>1.5</v>
      </c>
      <c r="K1909" s="19" t="s">
        <v>73</v>
      </c>
      <c r="L1909" s="1">
        <v>40962</v>
      </c>
      <c r="M1909" s="19" t="s">
        <v>13113</v>
      </c>
      <c r="O1909" s="19" t="s">
        <v>12577</v>
      </c>
    </row>
    <row r="1910" spans="1:15">
      <c r="A1910" s="19">
        <v>61883</v>
      </c>
      <c r="B1910" s="19" t="s">
        <v>10651</v>
      </c>
      <c r="C1910" s="19" t="s">
        <v>14909</v>
      </c>
      <c r="D1910" s="19" t="str">
        <f t="shared" si="29"/>
        <v>61883C</v>
      </c>
      <c r="E1910" s="19" t="s">
        <v>12309</v>
      </c>
      <c r="F1910" s="19" t="s">
        <v>10769</v>
      </c>
      <c r="G1910" s="19" t="s">
        <v>612</v>
      </c>
      <c r="H1910" s="19" t="s">
        <v>12307</v>
      </c>
      <c r="I1910" s="1">
        <v>41167</v>
      </c>
      <c r="J1910" s="19">
        <v>1.5</v>
      </c>
      <c r="K1910" s="19" t="s">
        <v>73</v>
      </c>
      <c r="L1910" s="1">
        <v>40962</v>
      </c>
      <c r="M1910" s="19" t="s">
        <v>13113</v>
      </c>
      <c r="O1910" s="19" t="s">
        <v>12577</v>
      </c>
    </row>
    <row r="1911" spans="1:15">
      <c r="A1911" s="19">
        <v>61884</v>
      </c>
      <c r="B1911" s="19" t="s">
        <v>10651</v>
      </c>
      <c r="C1911" s="19" t="s">
        <v>14908</v>
      </c>
      <c r="D1911" s="19" t="str">
        <f t="shared" si="29"/>
        <v>61884C</v>
      </c>
      <c r="E1911" s="19" t="s">
        <v>12309</v>
      </c>
      <c r="F1911" s="19" t="s">
        <v>10769</v>
      </c>
      <c r="G1911" s="19" t="s">
        <v>612</v>
      </c>
      <c r="H1911" s="19" t="s">
        <v>12307</v>
      </c>
      <c r="I1911" s="1">
        <v>41167</v>
      </c>
      <c r="J1911" s="19">
        <v>1.5</v>
      </c>
      <c r="K1911" s="19" t="s">
        <v>73</v>
      </c>
      <c r="L1911" s="1">
        <v>40962</v>
      </c>
      <c r="M1911" s="19" t="s">
        <v>13113</v>
      </c>
      <c r="O1911" s="19" t="s">
        <v>12577</v>
      </c>
    </row>
    <row r="1912" spans="1:15">
      <c r="A1912" s="19">
        <v>61885</v>
      </c>
      <c r="B1912" s="19" t="s">
        <v>10651</v>
      </c>
      <c r="C1912" s="19" t="s">
        <v>14907</v>
      </c>
      <c r="D1912" s="19" t="str">
        <f t="shared" si="29"/>
        <v>61885C</v>
      </c>
      <c r="E1912" s="19" t="s">
        <v>12309</v>
      </c>
      <c r="F1912" s="19" t="s">
        <v>10769</v>
      </c>
      <c r="G1912" s="19" t="s">
        <v>612</v>
      </c>
      <c r="H1912" s="19" t="s">
        <v>12307</v>
      </c>
      <c r="I1912" s="1">
        <v>41167</v>
      </c>
      <c r="J1912" s="19">
        <v>1.5</v>
      </c>
      <c r="K1912" s="19" t="s">
        <v>73</v>
      </c>
      <c r="L1912" s="1">
        <v>40962</v>
      </c>
      <c r="M1912" s="19" t="s">
        <v>13113</v>
      </c>
      <c r="O1912" s="19" t="s">
        <v>12577</v>
      </c>
    </row>
    <row r="1913" spans="1:15">
      <c r="A1913" s="19">
        <v>61886</v>
      </c>
      <c r="B1913" s="19" t="s">
        <v>10651</v>
      </c>
      <c r="C1913" s="19" t="s">
        <v>14906</v>
      </c>
      <c r="D1913" s="19" t="str">
        <f t="shared" si="29"/>
        <v>61886C</v>
      </c>
      <c r="E1913" s="19" t="s">
        <v>12309</v>
      </c>
      <c r="F1913" s="19" t="s">
        <v>10769</v>
      </c>
      <c r="G1913" s="19" t="s">
        <v>612</v>
      </c>
      <c r="H1913" s="19" t="s">
        <v>12307</v>
      </c>
      <c r="I1913" s="1">
        <v>41167</v>
      </c>
      <c r="J1913" s="19">
        <v>1.5</v>
      </c>
      <c r="K1913" s="19" t="s">
        <v>73</v>
      </c>
      <c r="L1913" s="1">
        <v>40962</v>
      </c>
      <c r="M1913" s="19" t="s">
        <v>13113</v>
      </c>
      <c r="O1913" s="19" t="s">
        <v>12577</v>
      </c>
    </row>
    <row r="1914" spans="1:15">
      <c r="A1914" s="19">
        <v>61887</v>
      </c>
      <c r="B1914" s="19" t="s">
        <v>10651</v>
      </c>
      <c r="C1914" s="19" t="s">
        <v>14905</v>
      </c>
      <c r="D1914" s="19" t="str">
        <f t="shared" si="29"/>
        <v>61887C</v>
      </c>
      <c r="E1914" s="19" t="s">
        <v>12309</v>
      </c>
      <c r="F1914" s="19" t="s">
        <v>11012</v>
      </c>
      <c r="G1914" s="19" t="s">
        <v>612</v>
      </c>
      <c r="H1914" s="19" t="s">
        <v>12307</v>
      </c>
      <c r="I1914" s="1">
        <v>41167</v>
      </c>
      <c r="J1914" s="19">
        <v>1.5</v>
      </c>
      <c r="K1914" s="19" t="s">
        <v>73</v>
      </c>
      <c r="L1914" s="1">
        <v>40962</v>
      </c>
      <c r="M1914" s="19" t="s">
        <v>13113</v>
      </c>
      <c r="O1914" s="19" t="s">
        <v>12577</v>
      </c>
    </row>
    <row r="1915" spans="1:15">
      <c r="A1915" s="19">
        <v>61888</v>
      </c>
      <c r="B1915" s="19" t="s">
        <v>10651</v>
      </c>
      <c r="C1915" s="19" t="s">
        <v>14904</v>
      </c>
      <c r="D1915" s="19" t="str">
        <f t="shared" si="29"/>
        <v>61888C</v>
      </c>
      <c r="E1915" s="19" t="s">
        <v>12309</v>
      </c>
      <c r="F1915" s="19" t="s">
        <v>11012</v>
      </c>
      <c r="G1915" s="19" t="s">
        <v>612</v>
      </c>
      <c r="H1915" s="19" t="s">
        <v>12307</v>
      </c>
      <c r="I1915" s="1">
        <v>41167</v>
      </c>
      <c r="J1915" s="19">
        <v>1.5</v>
      </c>
      <c r="K1915" s="19" t="s">
        <v>73</v>
      </c>
      <c r="L1915" s="1">
        <v>40962</v>
      </c>
      <c r="M1915" s="19" t="s">
        <v>13113</v>
      </c>
      <c r="O1915" s="19" t="s">
        <v>12577</v>
      </c>
    </row>
    <row r="1916" spans="1:15">
      <c r="A1916" s="19">
        <v>61889</v>
      </c>
      <c r="B1916" s="19" t="s">
        <v>10651</v>
      </c>
      <c r="C1916" s="19" t="s">
        <v>14903</v>
      </c>
      <c r="D1916" s="19" t="str">
        <f t="shared" si="29"/>
        <v>61889C</v>
      </c>
      <c r="E1916" s="19" t="s">
        <v>12309</v>
      </c>
      <c r="F1916" s="19" t="s">
        <v>11012</v>
      </c>
      <c r="G1916" s="19" t="s">
        <v>612</v>
      </c>
      <c r="H1916" s="19" t="s">
        <v>12307</v>
      </c>
      <c r="I1916" s="1">
        <v>41167</v>
      </c>
      <c r="J1916" s="19">
        <v>1.5</v>
      </c>
      <c r="K1916" s="19" t="s">
        <v>73</v>
      </c>
      <c r="L1916" s="1">
        <v>40962</v>
      </c>
      <c r="M1916" s="19" t="s">
        <v>13113</v>
      </c>
      <c r="O1916" s="19" t="s">
        <v>12577</v>
      </c>
    </row>
    <row r="1917" spans="1:15">
      <c r="A1917" s="19">
        <v>61890</v>
      </c>
      <c r="B1917" s="19" t="s">
        <v>10651</v>
      </c>
      <c r="C1917" s="19" t="s">
        <v>14902</v>
      </c>
      <c r="D1917" s="19" t="str">
        <f t="shared" si="29"/>
        <v>61890C</v>
      </c>
      <c r="E1917" s="19" t="s">
        <v>12309</v>
      </c>
      <c r="F1917" s="19" t="s">
        <v>11012</v>
      </c>
      <c r="G1917" s="19" t="s">
        <v>612</v>
      </c>
      <c r="H1917" s="19" t="s">
        <v>12307</v>
      </c>
      <c r="I1917" s="1">
        <v>41167</v>
      </c>
      <c r="J1917" s="19">
        <v>1.5</v>
      </c>
      <c r="K1917" s="19" t="s">
        <v>73</v>
      </c>
      <c r="L1917" s="1">
        <v>40962</v>
      </c>
      <c r="M1917" s="19" t="s">
        <v>13113</v>
      </c>
      <c r="O1917" s="19" t="s">
        <v>12577</v>
      </c>
    </row>
    <row r="1918" spans="1:15">
      <c r="A1918" s="19">
        <v>61891</v>
      </c>
      <c r="B1918" s="19" t="s">
        <v>11748</v>
      </c>
      <c r="C1918" s="19" t="s">
        <v>5707</v>
      </c>
      <c r="D1918" s="19" t="str">
        <f t="shared" si="29"/>
        <v>61891A</v>
      </c>
      <c r="E1918" s="19" t="s">
        <v>12313</v>
      </c>
      <c r="F1918" s="19" t="s">
        <v>10957</v>
      </c>
      <c r="G1918" s="19" t="s">
        <v>612</v>
      </c>
      <c r="H1918" s="19" t="s">
        <v>12307</v>
      </c>
      <c r="I1918" s="1">
        <v>43068</v>
      </c>
      <c r="J1918" s="19">
        <v>40</v>
      </c>
      <c r="K1918" s="19" t="s">
        <v>73</v>
      </c>
      <c r="L1918" s="1">
        <v>40962</v>
      </c>
      <c r="M1918" s="19" t="s">
        <v>13433</v>
      </c>
      <c r="N1918" s="19" t="s">
        <v>5708</v>
      </c>
      <c r="O1918" s="19" t="s">
        <v>12318</v>
      </c>
    </row>
    <row r="1919" spans="1:15">
      <c r="A1919" s="19">
        <v>61892</v>
      </c>
      <c r="B1919" s="19" t="s">
        <v>11748</v>
      </c>
      <c r="C1919" s="19" t="s">
        <v>106</v>
      </c>
      <c r="D1919" s="19" t="str">
        <f t="shared" si="29"/>
        <v>61892A</v>
      </c>
      <c r="E1919" s="19" t="s">
        <v>12313</v>
      </c>
      <c r="F1919" s="19" t="s">
        <v>10928</v>
      </c>
      <c r="G1919" s="19" t="s">
        <v>612</v>
      </c>
      <c r="H1919" s="19" t="s">
        <v>12307</v>
      </c>
      <c r="I1919" s="1">
        <v>42107</v>
      </c>
      <c r="J1919" s="19">
        <v>12</v>
      </c>
      <c r="K1919" s="19" t="s">
        <v>73</v>
      </c>
      <c r="L1919" s="1">
        <v>40962</v>
      </c>
      <c r="M1919" s="19" t="s">
        <v>4670</v>
      </c>
      <c r="N1919" s="19" t="s">
        <v>14901</v>
      </c>
      <c r="O1919" s="19" t="s">
        <v>12318</v>
      </c>
    </row>
    <row r="1920" spans="1:15">
      <c r="A1920" s="19">
        <v>61893</v>
      </c>
      <c r="B1920" s="19" t="s">
        <v>11748</v>
      </c>
      <c r="C1920" s="19" t="s">
        <v>107</v>
      </c>
      <c r="D1920" s="19" t="str">
        <f t="shared" si="29"/>
        <v>61893A</v>
      </c>
      <c r="E1920" s="19" t="s">
        <v>12313</v>
      </c>
      <c r="F1920" s="19" t="s">
        <v>10928</v>
      </c>
      <c r="G1920" s="19" t="s">
        <v>612</v>
      </c>
      <c r="H1920" s="19" t="s">
        <v>12307</v>
      </c>
      <c r="I1920" s="1">
        <v>42096</v>
      </c>
      <c r="J1920" s="19">
        <v>20</v>
      </c>
      <c r="K1920" s="19" t="s">
        <v>73</v>
      </c>
      <c r="L1920" s="1">
        <v>40962</v>
      </c>
      <c r="M1920" s="19" t="s">
        <v>4670</v>
      </c>
      <c r="N1920" s="19" t="s">
        <v>4757</v>
      </c>
      <c r="O1920" s="19" t="s">
        <v>12318</v>
      </c>
    </row>
    <row r="1921" spans="1:15">
      <c r="A1921" s="19">
        <v>61894</v>
      </c>
      <c r="B1921" s="19" t="s">
        <v>11748</v>
      </c>
      <c r="C1921" s="19" t="s">
        <v>14900</v>
      </c>
      <c r="D1921" s="19" t="str">
        <f t="shared" si="29"/>
        <v>61894A</v>
      </c>
      <c r="E1921" s="19" t="s">
        <v>12313</v>
      </c>
      <c r="F1921" s="19" t="s">
        <v>10954</v>
      </c>
      <c r="G1921" s="19" t="s">
        <v>612</v>
      </c>
      <c r="H1921" s="19" t="s">
        <v>12307</v>
      </c>
      <c r="I1921" s="1">
        <v>42489</v>
      </c>
      <c r="J1921" s="19">
        <v>20</v>
      </c>
      <c r="K1921" s="19" t="s">
        <v>73</v>
      </c>
      <c r="L1921" s="1">
        <v>40962</v>
      </c>
      <c r="M1921" s="19" t="s">
        <v>13113</v>
      </c>
      <c r="N1921" s="19" t="s">
        <v>14900</v>
      </c>
      <c r="O1921" s="19" t="s">
        <v>12318</v>
      </c>
    </row>
    <row r="1922" spans="1:15">
      <c r="A1922" s="19">
        <v>61895</v>
      </c>
      <c r="B1922" s="19" t="s">
        <v>10651</v>
      </c>
      <c r="C1922" s="19" t="s">
        <v>14899</v>
      </c>
      <c r="D1922" s="19" t="str">
        <f t="shared" ref="D1922:D1985" si="30">CONCATENATE(A1922,B1922)</f>
        <v>61895C</v>
      </c>
      <c r="E1922" s="19" t="s">
        <v>12309</v>
      </c>
      <c r="F1922" s="19" t="s">
        <v>12684</v>
      </c>
      <c r="G1922" s="19" t="s">
        <v>612</v>
      </c>
      <c r="H1922" s="19" t="s">
        <v>12307</v>
      </c>
      <c r="I1922" s="1">
        <v>41167</v>
      </c>
      <c r="J1922" s="19">
        <v>1.5</v>
      </c>
      <c r="K1922" s="19" t="s">
        <v>73</v>
      </c>
      <c r="L1922" s="1">
        <v>40966</v>
      </c>
      <c r="M1922" s="19" t="s">
        <v>13113</v>
      </c>
      <c r="O1922" s="19" t="s">
        <v>12577</v>
      </c>
    </row>
    <row r="1923" spans="1:15">
      <c r="A1923" s="19">
        <v>61896</v>
      </c>
      <c r="B1923" s="19" t="s">
        <v>10651</v>
      </c>
      <c r="C1923" s="19" t="s">
        <v>14898</v>
      </c>
      <c r="D1923" s="19" t="str">
        <f t="shared" si="30"/>
        <v>61896C</v>
      </c>
      <c r="E1923" s="19" t="s">
        <v>12309</v>
      </c>
      <c r="F1923" s="19" t="s">
        <v>12684</v>
      </c>
      <c r="G1923" s="19" t="s">
        <v>612</v>
      </c>
      <c r="H1923" s="19" t="s">
        <v>12307</v>
      </c>
      <c r="I1923" s="1">
        <v>41167</v>
      </c>
      <c r="J1923" s="19">
        <v>1.5</v>
      </c>
      <c r="K1923" s="19" t="s">
        <v>73</v>
      </c>
      <c r="L1923" s="1">
        <v>40966</v>
      </c>
      <c r="M1923" s="19" t="s">
        <v>13113</v>
      </c>
      <c r="O1923" s="19" t="s">
        <v>12577</v>
      </c>
    </row>
    <row r="1924" spans="1:15">
      <c r="A1924" s="19">
        <v>61897</v>
      </c>
      <c r="B1924" s="19" t="s">
        <v>10651</v>
      </c>
      <c r="C1924" s="19" t="s">
        <v>14897</v>
      </c>
      <c r="D1924" s="19" t="str">
        <f t="shared" si="30"/>
        <v>61897C</v>
      </c>
      <c r="E1924" s="19" t="s">
        <v>12309</v>
      </c>
      <c r="F1924" s="19" t="s">
        <v>12684</v>
      </c>
      <c r="G1924" s="19" t="s">
        <v>612</v>
      </c>
      <c r="H1924" s="19" t="s">
        <v>12307</v>
      </c>
      <c r="I1924" s="1">
        <v>41167</v>
      </c>
      <c r="J1924" s="19">
        <v>1.5</v>
      </c>
      <c r="K1924" s="19" t="s">
        <v>73</v>
      </c>
      <c r="L1924" s="1">
        <v>40966</v>
      </c>
      <c r="M1924" s="19" t="s">
        <v>13113</v>
      </c>
      <c r="O1924" s="19" t="s">
        <v>12577</v>
      </c>
    </row>
    <row r="1925" spans="1:15">
      <c r="A1925" s="19">
        <v>61898</v>
      </c>
      <c r="B1925" s="19" t="s">
        <v>10651</v>
      </c>
      <c r="C1925" s="19" t="s">
        <v>14896</v>
      </c>
      <c r="D1925" s="19" t="str">
        <f t="shared" si="30"/>
        <v>61898C</v>
      </c>
      <c r="E1925" s="19" t="s">
        <v>12309</v>
      </c>
      <c r="F1925" s="19" t="s">
        <v>12684</v>
      </c>
      <c r="G1925" s="19" t="s">
        <v>612</v>
      </c>
      <c r="H1925" s="19" t="s">
        <v>12307</v>
      </c>
      <c r="I1925" s="1">
        <v>41167</v>
      </c>
      <c r="J1925" s="19">
        <v>1.5</v>
      </c>
      <c r="K1925" s="19" t="s">
        <v>73</v>
      </c>
      <c r="L1925" s="1">
        <v>40966</v>
      </c>
      <c r="M1925" s="19" t="s">
        <v>13113</v>
      </c>
      <c r="O1925" s="19" t="s">
        <v>12577</v>
      </c>
    </row>
    <row r="1926" spans="1:15">
      <c r="A1926" s="19">
        <v>61899</v>
      </c>
      <c r="B1926" s="19" t="s">
        <v>10651</v>
      </c>
      <c r="C1926" s="19" t="s">
        <v>14895</v>
      </c>
      <c r="D1926" s="19" t="str">
        <f t="shared" si="30"/>
        <v>61899C</v>
      </c>
      <c r="E1926" s="19" t="s">
        <v>12309</v>
      </c>
      <c r="F1926" s="19" t="s">
        <v>10841</v>
      </c>
      <c r="G1926" s="19" t="s">
        <v>612</v>
      </c>
      <c r="H1926" s="19" t="s">
        <v>12307</v>
      </c>
      <c r="I1926" s="1">
        <v>41167</v>
      </c>
      <c r="J1926" s="19">
        <v>1.5</v>
      </c>
      <c r="K1926" s="19" t="s">
        <v>73</v>
      </c>
      <c r="L1926" s="1">
        <v>40966</v>
      </c>
      <c r="M1926" s="19" t="s">
        <v>13113</v>
      </c>
      <c r="O1926" s="19" t="s">
        <v>12935</v>
      </c>
    </row>
    <row r="1927" spans="1:15">
      <c r="A1927" s="19">
        <v>61900</v>
      </c>
      <c r="B1927" s="19" t="s">
        <v>10651</v>
      </c>
      <c r="C1927" s="19" t="s">
        <v>14894</v>
      </c>
      <c r="D1927" s="19" t="str">
        <f t="shared" si="30"/>
        <v>61900C</v>
      </c>
      <c r="E1927" s="19" t="s">
        <v>12309</v>
      </c>
      <c r="F1927" s="19" t="s">
        <v>11012</v>
      </c>
      <c r="G1927" s="19" t="s">
        <v>612</v>
      </c>
      <c r="H1927" s="19" t="s">
        <v>12307</v>
      </c>
      <c r="I1927" s="1">
        <v>41167</v>
      </c>
      <c r="J1927" s="19">
        <v>1.5</v>
      </c>
      <c r="K1927" s="19" t="s">
        <v>73</v>
      </c>
      <c r="L1927" s="1">
        <v>40966</v>
      </c>
      <c r="M1927" s="19" t="s">
        <v>13113</v>
      </c>
      <c r="O1927" s="19" t="s">
        <v>12577</v>
      </c>
    </row>
    <row r="1928" spans="1:15">
      <c r="A1928" s="19">
        <v>61901</v>
      </c>
      <c r="B1928" s="19" t="s">
        <v>10651</v>
      </c>
      <c r="C1928" s="19" t="s">
        <v>14893</v>
      </c>
      <c r="D1928" s="19" t="str">
        <f t="shared" si="30"/>
        <v>61901C</v>
      </c>
      <c r="E1928" s="19" t="s">
        <v>12309</v>
      </c>
      <c r="F1928" s="19" t="s">
        <v>11012</v>
      </c>
      <c r="G1928" s="19" t="s">
        <v>612</v>
      </c>
      <c r="H1928" s="19" t="s">
        <v>12307</v>
      </c>
      <c r="I1928" s="1">
        <v>41167</v>
      </c>
      <c r="J1928" s="19">
        <v>1.5</v>
      </c>
      <c r="K1928" s="19" t="s">
        <v>73</v>
      </c>
      <c r="L1928" s="1">
        <v>40966</v>
      </c>
      <c r="M1928" s="19" t="s">
        <v>13113</v>
      </c>
      <c r="O1928" s="19" t="s">
        <v>12577</v>
      </c>
    </row>
    <row r="1929" spans="1:15">
      <c r="A1929" s="19">
        <v>61902</v>
      </c>
      <c r="B1929" s="19" t="s">
        <v>10651</v>
      </c>
      <c r="C1929" s="19" t="s">
        <v>14892</v>
      </c>
      <c r="D1929" s="19" t="str">
        <f t="shared" si="30"/>
        <v>61902C</v>
      </c>
      <c r="E1929" s="19" t="s">
        <v>12309</v>
      </c>
      <c r="F1929" s="19" t="s">
        <v>11012</v>
      </c>
      <c r="G1929" s="19" t="s">
        <v>612</v>
      </c>
      <c r="H1929" s="19" t="s">
        <v>12307</v>
      </c>
      <c r="I1929" s="1">
        <v>41167</v>
      </c>
      <c r="J1929" s="19">
        <v>1.5</v>
      </c>
      <c r="K1929" s="19" t="s">
        <v>73</v>
      </c>
      <c r="L1929" s="1">
        <v>40966</v>
      </c>
      <c r="M1929" s="19" t="s">
        <v>13113</v>
      </c>
      <c r="O1929" s="19" t="s">
        <v>12577</v>
      </c>
    </row>
    <row r="1930" spans="1:15">
      <c r="A1930" s="19">
        <v>61903</v>
      </c>
      <c r="B1930" s="19" t="s">
        <v>10651</v>
      </c>
      <c r="C1930" s="19" t="s">
        <v>14891</v>
      </c>
      <c r="D1930" s="19" t="str">
        <f t="shared" si="30"/>
        <v>61903C</v>
      </c>
      <c r="E1930" s="19" t="s">
        <v>12309</v>
      </c>
      <c r="F1930" s="19" t="s">
        <v>10769</v>
      </c>
      <c r="G1930" s="19" t="s">
        <v>612</v>
      </c>
      <c r="H1930" s="19" t="s">
        <v>12307</v>
      </c>
      <c r="I1930" s="1">
        <v>41167</v>
      </c>
      <c r="J1930" s="19">
        <v>1.5</v>
      </c>
      <c r="K1930" s="19" t="s">
        <v>73</v>
      </c>
      <c r="L1930" s="1">
        <v>40966</v>
      </c>
      <c r="M1930" s="19" t="s">
        <v>13113</v>
      </c>
      <c r="O1930" s="19" t="s">
        <v>12577</v>
      </c>
    </row>
    <row r="1931" spans="1:15">
      <c r="A1931" s="19">
        <v>61904</v>
      </c>
      <c r="B1931" s="19" t="s">
        <v>10651</v>
      </c>
      <c r="C1931" s="19" t="s">
        <v>14890</v>
      </c>
      <c r="D1931" s="19" t="str">
        <f t="shared" si="30"/>
        <v>61904C</v>
      </c>
      <c r="E1931" s="19" t="s">
        <v>12309</v>
      </c>
      <c r="F1931" s="19" t="s">
        <v>10769</v>
      </c>
      <c r="G1931" s="19" t="s">
        <v>612</v>
      </c>
      <c r="H1931" s="19" t="s">
        <v>12307</v>
      </c>
      <c r="I1931" s="1">
        <v>41167</v>
      </c>
      <c r="J1931" s="19">
        <v>1.5</v>
      </c>
      <c r="K1931" s="19" t="s">
        <v>73</v>
      </c>
      <c r="L1931" s="1">
        <v>40966</v>
      </c>
      <c r="M1931" s="19" t="s">
        <v>13113</v>
      </c>
      <c r="O1931" s="19" t="s">
        <v>12577</v>
      </c>
    </row>
    <row r="1932" spans="1:15">
      <c r="A1932" s="19">
        <v>61905</v>
      </c>
      <c r="B1932" s="19" t="s">
        <v>10651</v>
      </c>
      <c r="C1932" s="19" t="s">
        <v>14889</v>
      </c>
      <c r="D1932" s="19" t="str">
        <f t="shared" si="30"/>
        <v>61905C</v>
      </c>
      <c r="E1932" s="19" t="s">
        <v>12309</v>
      </c>
      <c r="F1932" s="19" t="s">
        <v>10769</v>
      </c>
      <c r="G1932" s="19" t="s">
        <v>612</v>
      </c>
      <c r="H1932" s="19" t="s">
        <v>12307</v>
      </c>
      <c r="I1932" s="1">
        <v>41167</v>
      </c>
      <c r="J1932" s="19">
        <v>1.5</v>
      </c>
      <c r="K1932" s="19" t="s">
        <v>73</v>
      </c>
      <c r="L1932" s="1">
        <v>40966</v>
      </c>
      <c r="M1932" s="19" t="s">
        <v>13113</v>
      </c>
      <c r="O1932" s="19" t="s">
        <v>12577</v>
      </c>
    </row>
    <row r="1933" spans="1:15">
      <c r="A1933" s="19">
        <v>61906</v>
      </c>
      <c r="B1933" s="19" t="s">
        <v>10651</v>
      </c>
      <c r="C1933" s="19" t="s">
        <v>14888</v>
      </c>
      <c r="D1933" s="19" t="str">
        <f t="shared" si="30"/>
        <v>61906C</v>
      </c>
      <c r="E1933" s="19" t="s">
        <v>12309</v>
      </c>
      <c r="F1933" s="19" t="s">
        <v>11012</v>
      </c>
      <c r="G1933" s="19" t="s">
        <v>612</v>
      </c>
      <c r="H1933" s="19" t="s">
        <v>12307</v>
      </c>
      <c r="I1933" s="1">
        <v>41167</v>
      </c>
      <c r="J1933" s="19">
        <v>1.5</v>
      </c>
      <c r="K1933" s="19" t="s">
        <v>73</v>
      </c>
      <c r="L1933" s="1">
        <v>40966</v>
      </c>
      <c r="M1933" s="19" t="s">
        <v>13113</v>
      </c>
      <c r="O1933" s="19" t="s">
        <v>12577</v>
      </c>
    </row>
    <row r="1934" spans="1:15">
      <c r="A1934" s="19">
        <v>61907</v>
      </c>
      <c r="B1934" s="19" t="s">
        <v>10651</v>
      </c>
      <c r="C1934" s="19" t="s">
        <v>14887</v>
      </c>
      <c r="D1934" s="19" t="str">
        <f t="shared" si="30"/>
        <v>61907C</v>
      </c>
      <c r="E1934" s="19" t="s">
        <v>12309</v>
      </c>
      <c r="F1934" s="19" t="s">
        <v>11012</v>
      </c>
      <c r="G1934" s="19" t="s">
        <v>612</v>
      </c>
      <c r="H1934" s="19" t="s">
        <v>12307</v>
      </c>
      <c r="I1934" s="1">
        <v>41167</v>
      </c>
      <c r="J1934" s="19">
        <v>1.5</v>
      </c>
      <c r="K1934" s="19" t="s">
        <v>73</v>
      </c>
      <c r="L1934" s="1">
        <v>40966</v>
      </c>
      <c r="M1934" s="19" t="s">
        <v>13113</v>
      </c>
      <c r="O1934" s="19" t="s">
        <v>12577</v>
      </c>
    </row>
    <row r="1935" spans="1:15">
      <c r="A1935" s="19">
        <v>61908</v>
      </c>
      <c r="B1935" s="19" t="s">
        <v>10651</v>
      </c>
      <c r="C1935" s="19" t="s">
        <v>14886</v>
      </c>
      <c r="D1935" s="19" t="str">
        <f t="shared" si="30"/>
        <v>61908C</v>
      </c>
      <c r="E1935" s="19" t="s">
        <v>12309</v>
      </c>
      <c r="F1935" s="19" t="s">
        <v>11012</v>
      </c>
      <c r="G1935" s="19" t="s">
        <v>612</v>
      </c>
      <c r="H1935" s="19" t="s">
        <v>12307</v>
      </c>
      <c r="I1935" s="1">
        <v>41167</v>
      </c>
      <c r="J1935" s="19">
        <v>1.5</v>
      </c>
      <c r="K1935" s="19" t="s">
        <v>73</v>
      </c>
      <c r="L1935" s="1">
        <v>40966</v>
      </c>
      <c r="M1935" s="19" t="s">
        <v>13113</v>
      </c>
      <c r="O1935" s="19" t="s">
        <v>12577</v>
      </c>
    </row>
    <row r="1936" spans="1:15">
      <c r="A1936" s="19">
        <v>61909</v>
      </c>
      <c r="B1936" s="19" t="s">
        <v>10651</v>
      </c>
      <c r="C1936" s="19" t="s">
        <v>14885</v>
      </c>
      <c r="D1936" s="19" t="str">
        <f t="shared" si="30"/>
        <v>61909C</v>
      </c>
      <c r="E1936" s="19" t="s">
        <v>12309</v>
      </c>
      <c r="F1936" s="19" t="s">
        <v>11012</v>
      </c>
      <c r="G1936" s="19" t="s">
        <v>612</v>
      </c>
      <c r="H1936" s="19" t="s">
        <v>12307</v>
      </c>
      <c r="I1936" s="1">
        <v>41167</v>
      </c>
      <c r="J1936" s="19">
        <v>1.5</v>
      </c>
      <c r="K1936" s="19" t="s">
        <v>73</v>
      </c>
      <c r="L1936" s="1">
        <v>40966</v>
      </c>
      <c r="M1936" s="19" t="s">
        <v>13113</v>
      </c>
      <c r="O1936" s="19" t="s">
        <v>12577</v>
      </c>
    </row>
    <row r="1937" spans="1:15">
      <c r="A1937" s="19">
        <v>61910</v>
      </c>
      <c r="B1937" s="19" t="s">
        <v>10651</v>
      </c>
      <c r="C1937" s="19" t="s">
        <v>14884</v>
      </c>
      <c r="D1937" s="19" t="str">
        <f t="shared" si="30"/>
        <v>61910C</v>
      </c>
      <c r="E1937" s="19" t="s">
        <v>12309</v>
      </c>
      <c r="F1937" s="19" t="s">
        <v>10769</v>
      </c>
      <c r="G1937" s="19" t="s">
        <v>612</v>
      </c>
      <c r="H1937" s="19" t="s">
        <v>12307</v>
      </c>
      <c r="I1937" s="1">
        <v>41167</v>
      </c>
      <c r="J1937" s="19">
        <v>1.5</v>
      </c>
      <c r="K1937" s="19" t="s">
        <v>73</v>
      </c>
      <c r="L1937" s="1">
        <v>40966</v>
      </c>
      <c r="M1937" s="19" t="s">
        <v>13113</v>
      </c>
      <c r="O1937" s="19" t="s">
        <v>12577</v>
      </c>
    </row>
    <row r="1938" spans="1:15">
      <c r="A1938" s="19">
        <v>61911</v>
      </c>
      <c r="B1938" s="19" t="s">
        <v>10651</v>
      </c>
      <c r="C1938" s="19" t="s">
        <v>14883</v>
      </c>
      <c r="D1938" s="19" t="str">
        <f t="shared" si="30"/>
        <v>61911C</v>
      </c>
      <c r="E1938" s="19" t="s">
        <v>12309</v>
      </c>
      <c r="F1938" s="19" t="s">
        <v>10769</v>
      </c>
      <c r="G1938" s="19" t="s">
        <v>612</v>
      </c>
      <c r="H1938" s="19" t="s">
        <v>12307</v>
      </c>
      <c r="I1938" s="1">
        <v>41167</v>
      </c>
      <c r="J1938" s="19">
        <v>1.5</v>
      </c>
      <c r="K1938" s="19" t="s">
        <v>73</v>
      </c>
      <c r="L1938" s="1">
        <v>40966</v>
      </c>
      <c r="M1938" s="19" t="s">
        <v>13113</v>
      </c>
      <c r="O1938" s="19" t="s">
        <v>12577</v>
      </c>
    </row>
    <row r="1939" spans="1:15">
      <c r="A1939" s="19">
        <v>61912</v>
      </c>
      <c r="B1939" s="19" t="s">
        <v>10651</v>
      </c>
      <c r="C1939" s="19" t="s">
        <v>14882</v>
      </c>
      <c r="D1939" s="19" t="str">
        <f t="shared" si="30"/>
        <v>61912C</v>
      </c>
      <c r="E1939" s="19" t="s">
        <v>12309</v>
      </c>
      <c r="F1939" s="19" t="s">
        <v>10769</v>
      </c>
      <c r="G1939" s="19" t="s">
        <v>612</v>
      </c>
      <c r="H1939" s="19" t="s">
        <v>12307</v>
      </c>
      <c r="I1939" s="1">
        <v>41167</v>
      </c>
      <c r="J1939" s="19">
        <v>1.5</v>
      </c>
      <c r="K1939" s="19" t="s">
        <v>73</v>
      </c>
      <c r="L1939" s="1">
        <v>40966</v>
      </c>
      <c r="M1939" s="19" t="s">
        <v>13113</v>
      </c>
      <c r="O1939" s="19" t="s">
        <v>12577</v>
      </c>
    </row>
    <row r="1940" spans="1:15">
      <c r="A1940" s="19">
        <v>61913</v>
      </c>
      <c r="B1940" s="19" t="s">
        <v>10651</v>
      </c>
      <c r="C1940" s="19" t="s">
        <v>14881</v>
      </c>
      <c r="D1940" s="19" t="str">
        <f t="shared" si="30"/>
        <v>61913C</v>
      </c>
      <c r="E1940" s="19" t="s">
        <v>12309</v>
      </c>
      <c r="F1940" s="19" t="s">
        <v>10769</v>
      </c>
      <c r="G1940" s="19" t="s">
        <v>612</v>
      </c>
      <c r="H1940" s="19" t="s">
        <v>12307</v>
      </c>
      <c r="I1940" s="1">
        <v>41167</v>
      </c>
      <c r="J1940" s="19">
        <v>1.5</v>
      </c>
      <c r="K1940" s="19" t="s">
        <v>73</v>
      </c>
      <c r="L1940" s="1">
        <v>40966</v>
      </c>
      <c r="M1940" s="19" t="s">
        <v>13113</v>
      </c>
      <c r="O1940" s="19" t="s">
        <v>12577</v>
      </c>
    </row>
    <row r="1941" spans="1:15">
      <c r="A1941" s="19">
        <v>61914</v>
      </c>
      <c r="B1941" s="19" t="s">
        <v>10651</v>
      </c>
      <c r="C1941" s="19" t="s">
        <v>14880</v>
      </c>
      <c r="D1941" s="19" t="str">
        <f t="shared" si="30"/>
        <v>61914C</v>
      </c>
      <c r="E1941" s="19" t="s">
        <v>12309</v>
      </c>
      <c r="F1941" s="19" t="s">
        <v>12503</v>
      </c>
      <c r="G1941" s="19" t="s">
        <v>612</v>
      </c>
      <c r="H1941" s="19" t="s">
        <v>12307</v>
      </c>
      <c r="I1941" s="1">
        <v>41167</v>
      </c>
      <c r="J1941" s="19">
        <v>1.5</v>
      </c>
      <c r="K1941" s="19" t="s">
        <v>73</v>
      </c>
      <c r="L1941" s="1">
        <v>40966</v>
      </c>
      <c r="M1941" s="19" t="s">
        <v>13113</v>
      </c>
      <c r="O1941" s="19" t="s">
        <v>12577</v>
      </c>
    </row>
    <row r="1942" spans="1:15">
      <c r="A1942" s="19">
        <v>61915</v>
      </c>
      <c r="B1942" s="19" t="s">
        <v>10651</v>
      </c>
      <c r="C1942" s="19" t="s">
        <v>14879</v>
      </c>
      <c r="D1942" s="19" t="str">
        <f t="shared" si="30"/>
        <v>61915C</v>
      </c>
      <c r="E1942" s="19" t="s">
        <v>12309</v>
      </c>
      <c r="F1942" s="19" t="s">
        <v>12503</v>
      </c>
      <c r="G1942" s="19" t="s">
        <v>612</v>
      </c>
      <c r="H1942" s="19" t="s">
        <v>12307</v>
      </c>
      <c r="I1942" s="1">
        <v>41167</v>
      </c>
      <c r="J1942" s="19">
        <v>1.5</v>
      </c>
      <c r="K1942" s="19" t="s">
        <v>73</v>
      </c>
      <c r="L1942" s="1">
        <v>40966</v>
      </c>
      <c r="M1942" s="19" t="s">
        <v>13113</v>
      </c>
      <c r="O1942" s="19" t="s">
        <v>12577</v>
      </c>
    </row>
    <row r="1943" spans="1:15">
      <c r="A1943" s="19">
        <v>61916</v>
      </c>
      <c r="B1943" s="19" t="s">
        <v>10651</v>
      </c>
      <c r="C1943" s="19" t="s">
        <v>14878</v>
      </c>
      <c r="D1943" s="19" t="str">
        <f t="shared" si="30"/>
        <v>61916C</v>
      </c>
      <c r="E1943" s="19" t="s">
        <v>12309</v>
      </c>
      <c r="F1943" s="19" t="s">
        <v>12503</v>
      </c>
      <c r="G1943" s="19" t="s">
        <v>612</v>
      </c>
      <c r="H1943" s="19" t="s">
        <v>12307</v>
      </c>
      <c r="I1943" s="1">
        <v>41167</v>
      </c>
      <c r="J1943" s="19">
        <v>1.5</v>
      </c>
      <c r="K1943" s="19" t="s">
        <v>73</v>
      </c>
      <c r="L1943" s="1">
        <v>40966</v>
      </c>
      <c r="M1943" s="19" t="s">
        <v>13113</v>
      </c>
      <c r="O1943" s="19" t="s">
        <v>12577</v>
      </c>
    </row>
    <row r="1944" spans="1:15">
      <c r="A1944" s="19">
        <v>61917</v>
      </c>
      <c r="B1944" s="19" t="s">
        <v>10651</v>
      </c>
      <c r="C1944" s="19" t="s">
        <v>14877</v>
      </c>
      <c r="D1944" s="19" t="str">
        <f t="shared" si="30"/>
        <v>61917C</v>
      </c>
      <c r="E1944" s="19" t="s">
        <v>12309</v>
      </c>
      <c r="F1944" s="19" t="s">
        <v>12503</v>
      </c>
      <c r="G1944" s="19" t="s">
        <v>612</v>
      </c>
      <c r="H1944" s="19" t="s">
        <v>12307</v>
      </c>
      <c r="I1944" s="1">
        <v>41167</v>
      </c>
      <c r="J1944" s="19">
        <v>1.5</v>
      </c>
      <c r="K1944" s="19" t="s">
        <v>73</v>
      </c>
      <c r="L1944" s="1">
        <v>40966</v>
      </c>
      <c r="M1944" s="19" t="s">
        <v>13113</v>
      </c>
      <c r="O1944" s="19" t="s">
        <v>12577</v>
      </c>
    </row>
    <row r="1945" spans="1:15">
      <c r="A1945" s="19">
        <v>61918</v>
      </c>
      <c r="B1945" s="19" t="s">
        <v>10651</v>
      </c>
      <c r="C1945" s="19" t="s">
        <v>14876</v>
      </c>
      <c r="D1945" s="19" t="str">
        <f t="shared" si="30"/>
        <v>61918C</v>
      </c>
      <c r="E1945" s="19" t="s">
        <v>12309</v>
      </c>
      <c r="F1945" s="19" t="s">
        <v>10769</v>
      </c>
      <c r="G1945" s="19" t="s">
        <v>612</v>
      </c>
      <c r="H1945" s="19" t="s">
        <v>12307</v>
      </c>
      <c r="I1945" s="1">
        <v>41167</v>
      </c>
      <c r="J1945" s="19">
        <v>1.5</v>
      </c>
      <c r="K1945" s="19" t="s">
        <v>73</v>
      </c>
      <c r="L1945" s="1">
        <v>40966</v>
      </c>
      <c r="M1945" s="19" t="s">
        <v>13113</v>
      </c>
      <c r="O1945" s="19" t="s">
        <v>12577</v>
      </c>
    </row>
    <row r="1946" spans="1:15">
      <c r="A1946" s="19">
        <v>61919</v>
      </c>
      <c r="B1946" s="19" t="s">
        <v>10651</v>
      </c>
      <c r="C1946" s="19" t="s">
        <v>14875</v>
      </c>
      <c r="D1946" s="19" t="str">
        <f t="shared" si="30"/>
        <v>61919C</v>
      </c>
      <c r="E1946" s="19" t="s">
        <v>12309</v>
      </c>
      <c r="F1946" s="19" t="s">
        <v>10769</v>
      </c>
      <c r="G1946" s="19" t="s">
        <v>612</v>
      </c>
      <c r="H1946" s="19" t="s">
        <v>12307</v>
      </c>
      <c r="I1946" s="1">
        <v>41167</v>
      </c>
      <c r="J1946" s="19">
        <v>1.5</v>
      </c>
      <c r="K1946" s="19" t="s">
        <v>73</v>
      </c>
      <c r="L1946" s="1">
        <v>40966</v>
      </c>
      <c r="M1946" s="19" t="s">
        <v>13113</v>
      </c>
      <c r="O1946" s="19" t="s">
        <v>12577</v>
      </c>
    </row>
    <row r="1947" spans="1:15">
      <c r="A1947" s="19">
        <v>61920</v>
      </c>
      <c r="B1947" s="19" t="s">
        <v>10651</v>
      </c>
      <c r="C1947" s="19" t="s">
        <v>14874</v>
      </c>
      <c r="D1947" s="19" t="str">
        <f t="shared" si="30"/>
        <v>61920C</v>
      </c>
      <c r="E1947" s="19" t="s">
        <v>12309</v>
      </c>
      <c r="F1947" s="19" t="s">
        <v>10769</v>
      </c>
      <c r="G1947" s="19" t="s">
        <v>612</v>
      </c>
      <c r="H1947" s="19" t="s">
        <v>12307</v>
      </c>
      <c r="I1947" s="1">
        <v>41167</v>
      </c>
      <c r="J1947" s="19">
        <v>1.5</v>
      </c>
      <c r="K1947" s="19" t="s">
        <v>73</v>
      </c>
      <c r="L1947" s="1">
        <v>40966</v>
      </c>
      <c r="M1947" s="19" t="s">
        <v>13113</v>
      </c>
      <c r="O1947" s="19" t="s">
        <v>12577</v>
      </c>
    </row>
    <row r="1948" spans="1:15">
      <c r="A1948" s="19">
        <v>61921</v>
      </c>
      <c r="B1948" s="19" t="s">
        <v>10651</v>
      </c>
      <c r="C1948" s="19" t="s">
        <v>14873</v>
      </c>
      <c r="D1948" s="19" t="str">
        <f t="shared" si="30"/>
        <v>61921C</v>
      </c>
      <c r="E1948" s="19" t="s">
        <v>12309</v>
      </c>
      <c r="F1948" s="19" t="s">
        <v>10769</v>
      </c>
      <c r="G1948" s="19" t="s">
        <v>612</v>
      </c>
      <c r="H1948" s="19" t="s">
        <v>12307</v>
      </c>
      <c r="I1948" s="1">
        <v>41167</v>
      </c>
      <c r="J1948" s="19">
        <v>1.5</v>
      </c>
      <c r="K1948" s="19" t="s">
        <v>73</v>
      </c>
      <c r="L1948" s="1">
        <v>40966</v>
      </c>
      <c r="M1948" s="19" t="s">
        <v>13113</v>
      </c>
      <c r="O1948" s="19" t="s">
        <v>12577</v>
      </c>
    </row>
    <row r="1949" spans="1:15">
      <c r="A1949" s="19">
        <v>61922</v>
      </c>
      <c r="B1949" s="19" t="s">
        <v>11748</v>
      </c>
      <c r="C1949" s="19" t="s">
        <v>14872</v>
      </c>
      <c r="D1949" s="19" t="str">
        <f t="shared" si="30"/>
        <v>61922A</v>
      </c>
      <c r="E1949" s="19" t="s">
        <v>12313</v>
      </c>
      <c r="F1949" s="19" t="s">
        <v>11169</v>
      </c>
      <c r="G1949" s="19" t="s">
        <v>612</v>
      </c>
      <c r="H1949" s="19" t="s">
        <v>12307</v>
      </c>
      <c r="I1949" s="1">
        <v>40295</v>
      </c>
      <c r="J1949" s="19">
        <v>6.5000000000000002E-2</v>
      </c>
      <c r="K1949" s="19" t="s">
        <v>73</v>
      </c>
      <c r="L1949" s="1">
        <v>40966</v>
      </c>
      <c r="M1949" s="19" t="s">
        <v>13113</v>
      </c>
      <c r="O1949" s="19" t="s">
        <v>12318</v>
      </c>
    </row>
    <row r="1950" spans="1:15">
      <c r="A1950" s="19">
        <v>61923</v>
      </c>
      <c r="B1950" s="19" t="s">
        <v>10651</v>
      </c>
      <c r="C1950" s="19" t="s">
        <v>2806</v>
      </c>
      <c r="D1950" s="19" t="str">
        <f t="shared" si="30"/>
        <v>61923C</v>
      </c>
      <c r="E1950" s="19" t="s">
        <v>12309</v>
      </c>
      <c r="F1950" s="19" t="s">
        <v>10847</v>
      </c>
      <c r="G1950" s="19" t="s">
        <v>612</v>
      </c>
      <c r="H1950" s="19" t="s">
        <v>12307</v>
      </c>
      <c r="I1950" s="1">
        <v>38504</v>
      </c>
      <c r="J1950" s="19">
        <v>635</v>
      </c>
      <c r="K1950" s="19" t="s">
        <v>46</v>
      </c>
      <c r="L1950" s="1">
        <v>40868</v>
      </c>
      <c r="M1950" s="19" t="s">
        <v>14871</v>
      </c>
      <c r="O1950" s="19" t="s">
        <v>12935</v>
      </c>
    </row>
    <row r="1951" spans="1:15">
      <c r="A1951" s="19">
        <v>61924</v>
      </c>
      <c r="B1951" s="19" t="s">
        <v>10651</v>
      </c>
      <c r="C1951" s="19" t="s">
        <v>14870</v>
      </c>
      <c r="D1951" s="19" t="str">
        <f t="shared" si="30"/>
        <v>61924C</v>
      </c>
      <c r="E1951" s="19" t="s">
        <v>12309</v>
      </c>
      <c r="F1951" s="19" t="s">
        <v>11012</v>
      </c>
      <c r="G1951" s="19" t="s">
        <v>612</v>
      </c>
      <c r="H1951" s="19" t="s">
        <v>12307</v>
      </c>
      <c r="I1951" s="1">
        <v>41061</v>
      </c>
      <c r="J1951" s="19">
        <v>0.06</v>
      </c>
      <c r="K1951" s="19" t="s">
        <v>73</v>
      </c>
      <c r="L1951" s="1">
        <v>40966</v>
      </c>
      <c r="M1951" s="19" t="s">
        <v>13113</v>
      </c>
      <c r="N1951" s="19" t="s">
        <v>14858</v>
      </c>
      <c r="O1951" s="19" t="s">
        <v>12935</v>
      </c>
    </row>
    <row r="1952" spans="1:15">
      <c r="A1952" s="19">
        <v>61925</v>
      </c>
      <c r="B1952" s="19" t="s">
        <v>10651</v>
      </c>
      <c r="C1952" s="19" t="s">
        <v>14869</v>
      </c>
      <c r="D1952" s="19" t="str">
        <f t="shared" si="30"/>
        <v>61925C</v>
      </c>
      <c r="E1952" s="19" t="s">
        <v>12309</v>
      </c>
      <c r="F1952" s="19" t="s">
        <v>11012</v>
      </c>
      <c r="G1952" s="19" t="s">
        <v>612</v>
      </c>
      <c r="H1952" s="19" t="s">
        <v>12307</v>
      </c>
      <c r="I1952" s="1">
        <v>41061</v>
      </c>
      <c r="J1952" s="19">
        <v>1.7999999999999999E-2</v>
      </c>
      <c r="K1952" s="19" t="s">
        <v>73</v>
      </c>
      <c r="L1952" s="1">
        <v>40966</v>
      </c>
      <c r="M1952" s="19" t="s">
        <v>13113</v>
      </c>
      <c r="N1952" s="19" t="s">
        <v>14858</v>
      </c>
      <c r="O1952" s="19" t="s">
        <v>12935</v>
      </c>
    </row>
    <row r="1953" spans="1:15">
      <c r="A1953" s="19">
        <v>61926</v>
      </c>
      <c r="B1953" s="19" t="s">
        <v>10651</v>
      </c>
      <c r="C1953" s="19" t="s">
        <v>14868</v>
      </c>
      <c r="D1953" s="19" t="str">
        <f t="shared" si="30"/>
        <v>61926C</v>
      </c>
      <c r="E1953" s="19" t="s">
        <v>12309</v>
      </c>
      <c r="F1953" s="19" t="s">
        <v>12684</v>
      </c>
      <c r="G1953" s="19" t="s">
        <v>612</v>
      </c>
      <c r="H1953" s="19" t="s">
        <v>12307</v>
      </c>
      <c r="I1953" s="1">
        <v>41061</v>
      </c>
      <c r="J1953" s="19">
        <v>0.32400000000000001</v>
      </c>
      <c r="K1953" s="19" t="s">
        <v>73</v>
      </c>
      <c r="L1953" s="1">
        <v>40966</v>
      </c>
      <c r="M1953" s="19" t="s">
        <v>13113</v>
      </c>
      <c r="N1953" s="19" t="s">
        <v>14858</v>
      </c>
      <c r="O1953" s="19" t="s">
        <v>12935</v>
      </c>
    </row>
    <row r="1954" spans="1:15">
      <c r="A1954" s="19">
        <v>61927</v>
      </c>
      <c r="B1954" s="19" t="s">
        <v>10651</v>
      </c>
      <c r="C1954" s="19" t="s">
        <v>14867</v>
      </c>
      <c r="D1954" s="19" t="str">
        <f t="shared" si="30"/>
        <v>61927C</v>
      </c>
      <c r="E1954" s="19" t="s">
        <v>12309</v>
      </c>
      <c r="F1954" s="19" t="s">
        <v>14866</v>
      </c>
      <c r="G1954" s="19" t="s">
        <v>612</v>
      </c>
      <c r="H1954" s="19" t="s">
        <v>12307</v>
      </c>
      <c r="I1954" s="1">
        <v>41061</v>
      </c>
      <c r="J1954" s="19">
        <v>7.1999999999999995E-2</v>
      </c>
      <c r="K1954" s="19" t="s">
        <v>73</v>
      </c>
      <c r="L1954" s="1">
        <v>40966</v>
      </c>
      <c r="M1954" s="19" t="s">
        <v>13113</v>
      </c>
      <c r="N1954" s="19" t="s">
        <v>14858</v>
      </c>
      <c r="O1954" s="19" t="s">
        <v>12935</v>
      </c>
    </row>
    <row r="1955" spans="1:15">
      <c r="A1955" s="19">
        <v>61928</v>
      </c>
      <c r="B1955" s="19" t="s">
        <v>10651</v>
      </c>
      <c r="C1955" s="19" t="s">
        <v>14865</v>
      </c>
      <c r="D1955" s="19" t="str">
        <f t="shared" si="30"/>
        <v>61928C</v>
      </c>
      <c r="E1955" s="19" t="s">
        <v>12309</v>
      </c>
      <c r="F1955" s="19" t="s">
        <v>12684</v>
      </c>
      <c r="G1955" s="19" t="s">
        <v>612</v>
      </c>
      <c r="H1955" s="19" t="s">
        <v>12307</v>
      </c>
      <c r="I1955" s="1">
        <v>41061</v>
      </c>
      <c r="J1955" s="19">
        <v>7.1999999999999995E-2</v>
      </c>
      <c r="K1955" s="19" t="s">
        <v>73</v>
      </c>
      <c r="L1955" s="1">
        <v>40966</v>
      </c>
      <c r="M1955" s="19" t="s">
        <v>13113</v>
      </c>
      <c r="N1955" s="19" t="s">
        <v>14858</v>
      </c>
      <c r="O1955" s="19" t="s">
        <v>12935</v>
      </c>
    </row>
    <row r="1956" spans="1:15">
      <c r="A1956" s="19">
        <v>61929</v>
      </c>
      <c r="B1956" s="19" t="s">
        <v>10651</v>
      </c>
      <c r="C1956" s="19" t="s">
        <v>14864</v>
      </c>
      <c r="D1956" s="19" t="str">
        <f t="shared" si="30"/>
        <v>61929C</v>
      </c>
      <c r="E1956" s="19" t="s">
        <v>12309</v>
      </c>
      <c r="F1956" s="19" t="s">
        <v>11012</v>
      </c>
      <c r="G1956" s="19" t="s">
        <v>612</v>
      </c>
      <c r="H1956" s="19" t="s">
        <v>12307</v>
      </c>
      <c r="I1956" s="1">
        <v>41061</v>
      </c>
      <c r="J1956" s="19">
        <v>0.18</v>
      </c>
      <c r="K1956" s="19" t="s">
        <v>73</v>
      </c>
      <c r="L1956" s="1">
        <v>40966</v>
      </c>
      <c r="M1956" s="19" t="s">
        <v>13113</v>
      </c>
      <c r="N1956" s="19" t="s">
        <v>14858</v>
      </c>
      <c r="O1956" s="19" t="s">
        <v>12935</v>
      </c>
    </row>
    <row r="1957" spans="1:15">
      <c r="A1957" s="19">
        <v>61930</v>
      </c>
      <c r="B1957" s="19" t="s">
        <v>10651</v>
      </c>
      <c r="C1957" s="19" t="s">
        <v>14863</v>
      </c>
      <c r="D1957" s="19" t="str">
        <f t="shared" si="30"/>
        <v>61930C</v>
      </c>
      <c r="E1957" s="19" t="s">
        <v>12309</v>
      </c>
      <c r="F1957" s="19" t="s">
        <v>11012</v>
      </c>
      <c r="G1957" s="19" t="s">
        <v>612</v>
      </c>
      <c r="H1957" s="19" t="s">
        <v>12307</v>
      </c>
      <c r="I1957" s="1">
        <v>41061</v>
      </c>
      <c r="J1957" s="19">
        <v>0.14399999999999999</v>
      </c>
      <c r="K1957" s="19" t="s">
        <v>73</v>
      </c>
      <c r="L1957" s="1">
        <v>40966</v>
      </c>
      <c r="M1957" s="19" t="s">
        <v>13113</v>
      </c>
      <c r="N1957" s="19" t="s">
        <v>14858</v>
      </c>
      <c r="O1957" s="19" t="s">
        <v>12935</v>
      </c>
    </row>
    <row r="1958" spans="1:15">
      <c r="A1958" s="19">
        <v>61931</v>
      </c>
      <c r="B1958" s="19" t="s">
        <v>10651</v>
      </c>
      <c r="C1958" s="19" t="s">
        <v>14862</v>
      </c>
      <c r="D1958" s="19" t="str">
        <f t="shared" si="30"/>
        <v>61931C</v>
      </c>
      <c r="E1958" s="19" t="s">
        <v>12309</v>
      </c>
      <c r="F1958" s="19" t="s">
        <v>11012</v>
      </c>
      <c r="G1958" s="19" t="s">
        <v>612</v>
      </c>
      <c r="H1958" s="19" t="s">
        <v>12307</v>
      </c>
      <c r="I1958" s="1">
        <v>41061</v>
      </c>
      <c r="J1958" s="19">
        <v>1.7999999999999999E-2</v>
      </c>
      <c r="K1958" s="19" t="s">
        <v>73</v>
      </c>
      <c r="L1958" s="1">
        <v>40966</v>
      </c>
      <c r="M1958" s="19" t="s">
        <v>13113</v>
      </c>
      <c r="N1958" s="19" t="s">
        <v>14858</v>
      </c>
      <c r="O1958" s="19" t="s">
        <v>12935</v>
      </c>
    </row>
    <row r="1959" spans="1:15">
      <c r="A1959" s="19">
        <v>61932</v>
      </c>
      <c r="B1959" s="19" t="s">
        <v>10651</v>
      </c>
      <c r="C1959" s="19" t="s">
        <v>14861</v>
      </c>
      <c r="D1959" s="19" t="str">
        <f t="shared" si="30"/>
        <v>61932C</v>
      </c>
      <c r="E1959" s="19" t="s">
        <v>12309</v>
      </c>
      <c r="F1959" s="19" t="s">
        <v>11012</v>
      </c>
      <c r="G1959" s="19" t="s">
        <v>612</v>
      </c>
      <c r="H1959" s="19" t="s">
        <v>12307</v>
      </c>
      <c r="I1959" s="1">
        <v>41061</v>
      </c>
      <c r="J1959" s="19">
        <v>3.5999999999999997E-2</v>
      </c>
      <c r="K1959" s="19" t="s">
        <v>73</v>
      </c>
      <c r="L1959" s="1">
        <v>40966</v>
      </c>
      <c r="M1959" s="19" t="s">
        <v>13113</v>
      </c>
      <c r="N1959" s="19" t="s">
        <v>14858</v>
      </c>
      <c r="O1959" s="19" t="s">
        <v>12935</v>
      </c>
    </row>
    <row r="1960" spans="1:15">
      <c r="A1960" s="19">
        <v>61933</v>
      </c>
      <c r="B1960" s="19" t="s">
        <v>10651</v>
      </c>
      <c r="C1960" s="19" t="s">
        <v>14860</v>
      </c>
      <c r="D1960" s="19" t="str">
        <f t="shared" si="30"/>
        <v>61933C</v>
      </c>
      <c r="E1960" s="19" t="s">
        <v>12309</v>
      </c>
      <c r="F1960" s="19" t="s">
        <v>11012</v>
      </c>
      <c r="G1960" s="19" t="s">
        <v>612</v>
      </c>
      <c r="H1960" s="19" t="s">
        <v>12307</v>
      </c>
      <c r="I1960" s="1">
        <v>41061</v>
      </c>
      <c r="J1960" s="19">
        <v>0.32400000000000001</v>
      </c>
      <c r="K1960" s="19" t="s">
        <v>73</v>
      </c>
      <c r="L1960" s="1">
        <v>40966</v>
      </c>
      <c r="M1960" s="19" t="s">
        <v>13113</v>
      </c>
      <c r="N1960" s="19" t="s">
        <v>14858</v>
      </c>
      <c r="O1960" s="19" t="s">
        <v>12935</v>
      </c>
    </row>
    <row r="1961" spans="1:15">
      <c r="A1961" s="19">
        <v>61934</v>
      </c>
      <c r="B1961" s="19" t="s">
        <v>10651</v>
      </c>
      <c r="C1961" s="19" t="s">
        <v>14859</v>
      </c>
      <c r="D1961" s="19" t="str">
        <f t="shared" si="30"/>
        <v>61934C</v>
      </c>
      <c r="E1961" s="19" t="s">
        <v>12309</v>
      </c>
      <c r="F1961" s="19" t="s">
        <v>12684</v>
      </c>
      <c r="G1961" s="19" t="s">
        <v>612</v>
      </c>
      <c r="H1961" s="19" t="s">
        <v>12307</v>
      </c>
      <c r="I1961" s="1">
        <v>41061</v>
      </c>
      <c r="J1961" s="19">
        <v>0.32400000000000001</v>
      </c>
      <c r="K1961" s="19" t="s">
        <v>73</v>
      </c>
      <c r="L1961" s="1">
        <v>40966</v>
      </c>
      <c r="M1961" s="19" t="s">
        <v>13113</v>
      </c>
      <c r="N1961" s="19" t="s">
        <v>14858</v>
      </c>
      <c r="O1961" s="19" t="s">
        <v>12935</v>
      </c>
    </row>
    <row r="1962" spans="1:15">
      <c r="A1962" s="19">
        <v>61935</v>
      </c>
      <c r="B1962" s="19" t="s">
        <v>11748</v>
      </c>
      <c r="C1962" s="19" t="s">
        <v>14857</v>
      </c>
      <c r="D1962" s="19" t="str">
        <f t="shared" si="30"/>
        <v>61935A</v>
      </c>
      <c r="E1962" s="19" t="s">
        <v>12313</v>
      </c>
      <c r="F1962" s="19" t="s">
        <v>11135</v>
      </c>
      <c r="G1962" s="19" t="s">
        <v>612</v>
      </c>
      <c r="H1962" s="19" t="s">
        <v>12307</v>
      </c>
      <c r="I1962" s="1">
        <v>34342</v>
      </c>
      <c r="J1962" s="19">
        <v>17.66</v>
      </c>
      <c r="K1962" s="19" t="s">
        <v>13196</v>
      </c>
      <c r="L1962" s="1">
        <v>40907</v>
      </c>
      <c r="M1962" s="19" t="s">
        <v>9263</v>
      </c>
      <c r="O1962" s="19" t="s">
        <v>12318</v>
      </c>
    </row>
    <row r="1963" spans="1:15">
      <c r="A1963" s="19">
        <v>61936</v>
      </c>
      <c r="B1963" s="19" t="s">
        <v>10651</v>
      </c>
      <c r="C1963" s="19" t="s">
        <v>14856</v>
      </c>
      <c r="D1963" s="19" t="str">
        <f t="shared" si="30"/>
        <v>61936C</v>
      </c>
      <c r="E1963" s="19" t="s">
        <v>12309</v>
      </c>
      <c r="F1963" s="19" t="s">
        <v>10953</v>
      </c>
      <c r="G1963" s="19" t="s">
        <v>612</v>
      </c>
      <c r="H1963" s="19" t="s">
        <v>12307</v>
      </c>
      <c r="I1963" s="1">
        <v>41883</v>
      </c>
      <c r="J1963" s="19">
        <v>19.2</v>
      </c>
      <c r="K1963" s="19" t="s">
        <v>73</v>
      </c>
      <c r="L1963" s="1">
        <v>40973</v>
      </c>
      <c r="M1963" s="19" t="s">
        <v>13113</v>
      </c>
      <c r="O1963" s="19" t="s">
        <v>12577</v>
      </c>
    </row>
    <row r="1964" spans="1:15">
      <c r="A1964" s="19">
        <v>61937</v>
      </c>
      <c r="B1964" s="19" t="s">
        <v>14855</v>
      </c>
      <c r="C1964" s="19" t="s">
        <v>152</v>
      </c>
      <c r="D1964" s="19" t="str">
        <f t="shared" si="30"/>
        <v>61937F</v>
      </c>
      <c r="E1964" s="19" t="s">
        <v>14854</v>
      </c>
      <c r="F1964" s="19" t="s">
        <v>509</v>
      </c>
      <c r="G1964" s="19" t="s">
        <v>612</v>
      </c>
      <c r="H1964" s="19" t="s">
        <v>12307</v>
      </c>
      <c r="I1964" s="1">
        <v>38642</v>
      </c>
      <c r="J1964" s="19">
        <v>129.97999999999999</v>
      </c>
      <c r="K1964" s="19" t="s">
        <v>46</v>
      </c>
      <c r="L1964" s="1">
        <v>40974</v>
      </c>
      <c r="M1964" s="19" t="s">
        <v>14853</v>
      </c>
      <c r="N1964" s="19" t="s">
        <v>14853</v>
      </c>
      <c r="O1964" s="19" t="s">
        <v>12318</v>
      </c>
    </row>
    <row r="1965" spans="1:15">
      <c r="A1965" s="19">
        <v>61938</v>
      </c>
      <c r="B1965" s="19" t="s">
        <v>11748</v>
      </c>
      <c r="C1965" s="19" t="s">
        <v>14852</v>
      </c>
      <c r="D1965" s="19" t="str">
        <f t="shared" si="30"/>
        <v>61938A</v>
      </c>
      <c r="E1965" s="19" t="s">
        <v>12313</v>
      </c>
      <c r="F1965" s="19" t="s">
        <v>13708</v>
      </c>
      <c r="G1965" s="19" t="s">
        <v>859</v>
      </c>
      <c r="H1965" s="19" t="s">
        <v>12307</v>
      </c>
      <c r="I1965" s="1">
        <v>41614</v>
      </c>
      <c r="J1965" s="19">
        <v>25</v>
      </c>
      <c r="K1965" s="19" t="s">
        <v>3</v>
      </c>
      <c r="L1965" s="1">
        <v>40975</v>
      </c>
      <c r="M1965" s="19" t="s">
        <v>8899</v>
      </c>
      <c r="N1965" s="19" t="s">
        <v>14851</v>
      </c>
      <c r="O1965" s="19" t="s">
        <v>12318</v>
      </c>
    </row>
    <row r="1966" spans="1:15">
      <c r="A1966" s="19">
        <v>61939</v>
      </c>
      <c r="B1966" s="19" t="s">
        <v>11748</v>
      </c>
      <c r="C1966" s="19" t="s">
        <v>9676</v>
      </c>
      <c r="D1966" s="19" t="str">
        <f t="shared" si="30"/>
        <v>61939A</v>
      </c>
      <c r="E1966" s="19" t="s">
        <v>12313</v>
      </c>
      <c r="F1966" s="19" t="s">
        <v>1889</v>
      </c>
      <c r="G1966" s="19" t="s">
        <v>612</v>
      </c>
      <c r="H1966" s="19" t="s">
        <v>12307</v>
      </c>
      <c r="I1966" s="1">
        <v>41232</v>
      </c>
      <c r="J1966" s="19">
        <v>25.5</v>
      </c>
      <c r="K1966" s="19" t="s">
        <v>73</v>
      </c>
      <c r="L1966" s="1">
        <v>40975</v>
      </c>
      <c r="M1966" s="19" t="s">
        <v>13113</v>
      </c>
      <c r="N1966" s="19" t="s">
        <v>14850</v>
      </c>
      <c r="O1966" s="19" t="s">
        <v>12318</v>
      </c>
    </row>
    <row r="1967" spans="1:15">
      <c r="A1967" s="19">
        <v>61940</v>
      </c>
      <c r="B1967" s="19" t="s">
        <v>11748</v>
      </c>
      <c r="C1967" s="19" t="s">
        <v>1593</v>
      </c>
      <c r="D1967" s="19" t="str">
        <f t="shared" si="30"/>
        <v>61940A</v>
      </c>
      <c r="E1967" s="19" t="s">
        <v>12313</v>
      </c>
      <c r="F1967" s="19" t="s">
        <v>11025</v>
      </c>
      <c r="G1967" s="19" t="s">
        <v>612</v>
      </c>
      <c r="H1967" s="19" t="s">
        <v>12307</v>
      </c>
      <c r="I1967" s="1">
        <v>41103</v>
      </c>
      <c r="J1967" s="19">
        <v>1.5</v>
      </c>
      <c r="K1967" s="19" t="s">
        <v>73</v>
      </c>
      <c r="L1967" s="1">
        <v>40976</v>
      </c>
      <c r="M1967" s="19" t="s">
        <v>13113</v>
      </c>
      <c r="N1967" s="19" t="s">
        <v>1593</v>
      </c>
      <c r="O1967" s="19" t="s">
        <v>12318</v>
      </c>
    </row>
    <row r="1968" spans="1:15">
      <c r="A1968" s="19">
        <v>61941</v>
      </c>
      <c r="B1968" s="19" t="s">
        <v>11748</v>
      </c>
      <c r="C1968" s="19" t="s">
        <v>14849</v>
      </c>
      <c r="D1968" s="19" t="str">
        <f t="shared" si="30"/>
        <v>61941A</v>
      </c>
      <c r="E1968" s="19" t="s">
        <v>12313</v>
      </c>
      <c r="F1968" s="19" t="s">
        <v>10833</v>
      </c>
      <c r="G1968" s="19" t="s">
        <v>612</v>
      </c>
      <c r="H1968" s="19" t="s">
        <v>12307</v>
      </c>
      <c r="I1968" s="1">
        <v>41257</v>
      </c>
      <c r="J1968" s="19">
        <v>1.5</v>
      </c>
      <c r="K1968" s="19" t="s">
        <v>73</v>
      </c>
      <c r="L1968" s="1">
        <v>40981</v>
      </c>
      <c r="M1968" s="19" t="s">
        <v>13113</v>
      </c>
      <c r="N1968" s="19" t="s">
        <v>14848</v>
      </c>
      <c r="O1968" s="19" t="s">
        <v>12318</v>
      </c>
    </row>
    <row r="1969" spans="1:15">
      <c r="A1969" s="19">
        <v>61942</v>
      </c>
      <c r="B1969" s="19" t="s">
        <v>11748</v>
      </c>
      <c r="C1969" s="19" t="s">
        <v>5169</v>
      </c>
      <c r="D1969" s="19" t="str">
        <f t="shared" si="30"/>
        <v>61942A</v>
      </c>
      <c r="E1969" s="19" t="s">
        <v>12313</v>
      </c>
      <c r="F1969" s="19" t="s">
        <v>10713</v>
      </c>
      <c r="G1969" s="19" t="s">
        <v>612</v>
      </c>
      <c r="H1969" s="19" t="s">
        <v>12307</v>
      </c>
      <c r="I1969" s="1">
        <v>42087</v>
      </c>
      <c r="J1969" s="19">
        <v>20</v>
      </c>
      <c r="K1969" s="19" t="s">
        <v>73</v>
      </c>
      <c r="L1969" s="1">
        <v>40981</v>
      </c>
      <c r="M1969" s="19" t="s">
        <v>13113</v>
      </c>
      <c r="N1969" s="19" t="s">
        <v>101</v>
      </c>
      <c r="O1969" s="19" t="s">
        <v>12318</v>
      </c>
    </row>
    <row r="1970" spans="1:15">
      <c r="A1970" s="19">
        <v>61943</v>
      </c>
      <c r="B1970" s="19" t="s">
        <v>10651</v>
      </c>
      <c r="C1970" s="19" t="s">
        <v>14847</v>
      </c>
      <c r="D1970" s="19" t="str">
        <f t="shared" si="30"/>
        <v>61943C</v>
      </c>
      <c r="E1970" s="19" t="s">
        <v>12309</v>
      </c>
      <c r="F1970" s="19" t="s">
        <v>14841</v>
      </c>
      <c r="G1970" s="19" t="s">
        <v>612</v>
      </c>
      <c r="H1970" s="19" t="s">
        <v>12307</v>
      </c>
      <c r="I1970" s="1">
        <v>41639</v>
      </c>
      <c r="K1970" s="19" t="s">
        <v>73</v>
      </c>
      <c r="L1970" s="1">
        <v>40982</v>
      </c>
      <c r="M1970" s="19" t="s">
        <v>13113</v>
      </c>
      <c r="O1970" s="19" t="s">
        <v>12577</v>
      </c>
    </row>
    <row r="1971" spans="1:15">
      <c r="A1971" s="19">
        <v>61944</v>
      </c>
      <c r="B1971" s="19" t="s">
        <v>10651</v>
      </c>
      <c r="C1971" s="19" t="s">
        <v>14846</v>
      </c>
      <c r="D1971" s="19" t="str">
        <f t="shared" si="30"/>
        <v>61944C</v>
      </c>
      <c r="E1971" s="19" t="s">
        <v>12309</v>
      </c>
      <c r="F1971" s="19" t="s">
        <v>14841</v>
      </c>
      <c r="G1971" s="19" t="s">
        <v>612</v>
      </c>
      <c r="H1971" s="19" t="s">
        <v>12307</v>
      </c>
      <c r="I1971" s="1">
        <v>41639</v>
      </c>
      <c r="J1971" s="19">
        <v>1.5</v>
      </c>
      <c r="K1971" s="19" t="s">
        <v>73</v>
      </c>
      <c r="L1971" s="1">
        <v>40982</v>
      </c>
      <c r="M1971" s="19" t="s">
        <v>13113</v>
      </c>
      <c r="O1971" s="19" t="s">
        <v>12577</v>
      </c>
    </row>
    <row r="1972" spans="1:15">
      <c r="A1972" s="19">
        <v>61945</v>
      </c>
      <c r="B1972" s="19" t="s">
        <v>10651</v>
      </c>
      <c r="C1972" s="19" t="s">
        <v>14845</v>
      </c>
      <c r="D1972" s="19" t="str">
        <f t="shared" si="30"/>
        <v>61945C</v>
      </c>
      <c r="E1972" s="19" t="s">
        <v>12309</v>
      </c>
      <c r="F1972" s="19" t="s">
        <v>14841</v>
      </c>
      <c r="G1972" s="19" t="s">
        <v>612</v>
      </c>
      <c r="H1972" s="19" t="s">
        <v>12307</v>
      </c>
      <c r="I1972" s="1">
        <v>41639</v>
      </c>
      <c r="J1972" s="19">
        <v>1.5</v>
      </c>
      <c r="K1972" s="19" t="s">
        <v>73</v>
      </c>
      <c r="L1972" s="1">
        <v>40982</v>
      </c>
      <c r="M1972" s="19" t="s">
        <v>13113</v>
      </c>
      <c r="O1972" s="19" t="s">
        <v>12577</v>
      </c>
    </row>
    <row r="1973" spans="1:15">
      <c r="A1973" s="19">
        <v>61946</v>
      </c>
      <c r="B1973" s="19" t="s">
        <v>10651</v>
      </c>
      <c r="C1973" s="19" t="s">
        <v>14844</v>
      </c>
      <c r="D1973" s="19" t="str">
        <f t="shared" si="30"/>
        <v>61946C</v>
      </c>
      <c r="E1973" s="19" t="s">
        <v>12309</v>
      </c>
      <c r="F1973" s="19" t="s">
        <v>14841</v>
      </c>
      <c r="G1973" s="19" t="s">
        <v>612</v>
      </c>
      <c r="H1973" s="19" t="s">
        <v>12307</v>
      </c>
      <c r="I1973" s="1">
        <v>41639</v>
      </c>
      <c r="J1973" s="19">
        <v>1.5</v>
      </c>
      <c r="K1973" s="19" t="s">
        <v>73</v>
      </c>
      <c r="L1973" s="1">
        <v>40982</v>
      </c>
      <c r="M1973" s="19" t="s">
        <v>13113</v>
      </c>
      <c r="O1973" s="19" t="s">
        <v>12577</v>
      </c>
    </row>
    <row r="1974" spans="1:15">
      <c r="A1974" s="19">
        <v>61947</v>
      </c>
      <c r="B1974" s="19" t="s">
        <v>10651</v>
      </c>
      <c r="C1974" s="19" t="s">
        <v>14843</v>
      </c>
      <c r="D1974" s="19" t="str">
        <f t="shared" si="30"/>
        <v>61947C</v>
      </c>
      <c r="E1974" s="19" t="s">
        <v>12309</v>
      </c>
      <c r="F1974" s="19" t="s">
        <v>14841</v>
      </c>
      <c r="G1974" s="19" t="s">
        <v>612</v>
      </c>
      <c r="H1974" s="19" t="s">
        <v>12307</v>
      </c>
      <c r="I1974" s="1">
        <v>41639</v>
      </c>
      <c r="K1974" s="19" t="s">
        <v>73</v>
      </c>
      <c r="L1974" s="1">
        <v>40982</v>
      </c>
      <c r="M1974" s="19" t="s">
        <v>13113</v>
      </c>
      <c r="O1974" s="19" t="s">
        <v>12577</v>
      </c>
    </row>
    <row r="1975" spans="1:15">
      <c r="A1975" s="19">
        <v>61948</v>
      </c>
      <c r="B1975" s="19" t="s">
        <v>10651</v>
      </c>
      <c r="C1975" s="19" t="s">
        <v>14842</v>
      </c>
      <c r="D1975" s="19" t="str">
        <f t="shared" si="30"/>
        <v>61948C</v>
      </c>
      <c r="E1975" s="19" t="s">
        <v>12309</v>
      </c>
      <c r="F1975" s="19" t="s">
        <v>14841</v>
      </c>
      <c r="G1975" s="19" t="s">
        <v>612</v>
      </c>
      <c r="H1975" s="19" t="s">
        <v>12307</v>
      </c>
      <c r="I1975" s="1">
        <v>41639</v>
      </c>
      <c r="J1975" s="19">
        <v>0.999</v>
      </c>
      <c r="K1975" s="19" t="s">
        <v>73</v>
      </c>
      <c r="L1975" s="1">
        <v>40982</v>
      </c>
      <c r="M1975" s="19" t="s">
        <v>13113</v>
      </c>
      <c r="O1975" s="19" t="s">
        <v>12577</v>
      </c>
    </row>
    <row r="1976" spans="1:15">
      <c r="A1976" s="19">
        <v>61949</v>
      </c>
      <c r="B1976" s="19" t="s">
        <v>10651</v>
      </c>
      <c r="C1976" s="19" t="s">
        <v>14840</v>
      </c>
      <c r="D1976" s="19" t="str">
        <f t="shared" si="30"/>
        <v>61949C</v>
      </c>
      <c r="E1976" s="19" t="s">
        <v>12309</v>
      </c>
      <c r="F1976" s="19" t="s">
        <v>10944</v>
      </c>
      <c r="G1976" s="19" t="s">
        <v>612</v>
      </c>
      <c r="H1976" s="19" t="s">
        <v>12307</v>
      </c>
      <c r="I1976" s="1">
        <v>41639</v>
      </c>
      <c r="J1976" s="19">
        <v>1.5</v>
      </c>
      <c r="K1976" s="19" t="s">
        <v>73</v>
      </c>
      <c r="L1976" s="1">
        <v>40982</v>
      </c>
      <c r="M1976" s="19" t="s">
        <v>13113</v>
      </c>
      <c r="O1976" s="19" t="s">
        <v>12577</v>
      </c>
    </row>
    <row r="1977" spans="1:15">
      <c r="A1977" s="19">
        <v>61950</v>
      </c>
      <c r="B1977" s="19" t="s">
        <v>10651</v>
      </c>
      <c r="C1977" s="19" t="s">
        <v>14839</v>
      </c>
      <c r="D1977" s="19" t="str">
        <f t="shared" si="30"/>
        <v>61950C</v>
      </c>
      <c r="E1977" s="19" t="s">
        <v>12309</v>
      </c>
      <c r="F1977" s="19" t="s">
        <v>10944</v>
      </c>
      <c r="G1977" s="19" t="s">
        <v>612</v>
      </c>
      <c r="H1977" s="19" t="s">
        <v>12307</v>
      </c>
      <c r="I1977" s="1">
        <v>41639</v>
      </c>
      <c r="J1977" s="19">
        <v>1.5</v>
      </c>
      <c r="K1977" s="19" t="s">
        <v>73</v>
      </c>
      <c r="L1977" s="1">
        <v>40982</v>
      </c>
      <c r="M1977" s="19" t="s">
        <v>13113</v>
      </c>
      <c r="O1977" s="19" t="s">
        <v>12577</v>
      </c>
    </row>
    <row r="1978" spans="1:15">
      <c r="A1978" s="19">
        <v>61951</v>
      </c>
      <c r="B1978" s="19" t="s">
        <v>10651</v>
      </c>
      <c r="C1978" s="19" t="s">
        <v>14838</v>
      </c>
      <c r="D1978" s="19" t="str">
        <f t="shared" si="30"/>
        <v>61951C</v>
      </c>
      <c r="E1978" s="19" t="s">
        <v>12309</v>
      </c>
      <c r="F1978" s="19" t="s">
        <v>10944</v>
      </c>
      <c r="G1978" s="19" t="s">
        <v>612</v>
      </c>
      <c r="H1978" s="19" t="s">
        <v>12307</v>
      </c>
      <c r="I1978" s="1">
        <v>41639</v>
      </c>
      <c r="J1978" s="19">
        <v>1.5</v>
      </c>
      <c r="K1978" s="19" t="s">
        <v>73</v>
      </c>
      <c r="L1978" s="1">
        <v>40982</v>
      </c>
      <c r="M1978" s="19" t="s">
        <v>13113</v>
      </c>
      <c r="O1978" s="19" t="s">
        <v>12577</v>
      </c>
    </row>
    <row r="1979" spans="1:15">
      <c r="A1979" s="19">
        <v>61952</v>
      </c>
      <c r="B1979" s="19" t="s">
        <v>10651</v>
      </c>
      <c r="C1979" s="19" t="s">
        <v>14837</v>
      </c>
      <c r="D1979" s="19" t="str">
        <f t="shared" si="30"/>
        <v>61952C</v>
      </c>
      <c r="E1979" s="19" t="s">
        <v>12309</v>
      </c>
      <c r="F1979" s="19" t="s">
        <v>10944</v>
      </c>
      <c r="G1979" s="19" t="s">
        <v>612</v>
      </c>
      <c r="H1979" s="19" t="s">
        <v>12307</v>
      </c>
      <c r="I1979" s="1">
        <v>41639</v>
      </c>
      <c r="J1979" s="19">
        <v>1.5</v>
      </c>
      <c r="K1979" s="19" t="s">
        <v>73</v>
      </c>
      <c r="L1979" s="1">
        <v>40982</v>
      </c>
      <c r="M1979" s="19" t="s">
        <v>13113</v>
      </c>
      <c r="O1979" s="19" t="s">
        <v>12577</v>
      </c>
    </row>
    <row r="1980" spans="1:15">
      <c r="A1980" s="19">
        <v>61953</v>
      </c>
      <c r="B1980" s="19" t="s">
        <v>10651</v>
      </c>
      <c r="C1980" s="19" t="s">
        <v>14836</v>
      </c>
      <c r="D1980" s="19" t="str">
        <f t="shared" si="30"/>
        <v>61953C</v>
      </c>
      <c r="E1980" s="19" t="s">
        <v>12309</v>
      </c>
      <c r="F1980" s="19" t="s">
        <v>10944</v>
      </c>
      <c r="G1980" s="19" t="s">
        <v>612</v>
      </c>
      <c r="H1980" s="19" t="s">
        <v>12307</v>
      </c>
      <c r="I1980" s="1">
        <v>41639</v>
      </c>
      <c r="J1980" s="19">
        <v>1.5</v>
      </c>
      <c r="K1980" s="19" t="s">
        <v>73</v>
      </c>
      <c r="L1980" s="1">
        <v>40982</v>
      </c>
      <c r="M1980" s="19" t="s">
        <v>13113</v>
      </c>
      <c r="O1980" s="19" t="s">
        <v>12577</v>
      </c>
    </row>
    <row r="1981" spans="1:15">
      <c r="A1981" s="19">
        <v>61954</v>
      </c>
      <c r="B1981" s="19" t="s">
        <v>10651</v>
      </c>
      <c r="C1981" s="19" t="s">
        <v>14835</v>
      </c>
      <c r="D1981" s="19" t="str">
        <f t="shared" si="30"/>
        <v>61954C</v>
      </c>
      <c r="E1981" s="19" t="s">
        <v>12309</v>
      </c>
      <c r="F1981" s="19" t="s">
        <v>10944</v>
      </c>
      <c r="G1981" s="19" t="s">
        <v>612</v>
      </c>
      <c r="H1981" s="19" t="s">
        <v>12307</v>
      </c>
      <c r="I1981" s="1">
        <v>41639</v>
      </c>
      <c r="J1981" s="19">
        <v>1.5</v>
      </c>
      <c r="K1981" s="19" t="s">
        <v>73</v>
      </c>
      <c r="L1981" s="1">
        <v>40982</v>
      </c>
      <c r="M1981" s="19" t="s">
        <v>13113</v>
      </c>
      <c r="O1981" s="19" t="s">
        <v>12577</v>
      </c>
    </row>
    <row r="1982" spans="1:15">
      <c r="A1982" s="19">
        <v>61955</v>
      </c>
      <c r="B1982" s="19" t="s">
        <v>10651</v>
      </c>
      <c r="C1982" s="19" t="s">
        <v>14834</v>
      </c>
      <c r="D1982" s="19" t="str">
        <f t="shared" si="30"/>
        <v>61955C</v>
      </c>
      <c r="E1982" s="19" t="s">
        <v>12309</v>
      </c>
      <c r="F1982" s="19" t="s">
        <v>10967</v>
      </c>
      <c r="G1982" s="19" t="s">
        <v>612</v>
      </c>
      <c r="H1982" s="19" t="s">
        <v>12307</v>
      </c>
      <c r="I1982" s="1">
        <v>41639</v>
      </c>
      <c r="J1982" s="19">
        <v>1.5</v>
      </c>
      <c r="K1982" s="19" t="s">
        <v>73</v>
      </c>
      <c r="L1982" s="1">
        <v>40982</v>
      </c>
      <c r="M1982" s="19" t="s">
        <v>13113</v>
      </c>
      <c r="O1982" s="19" t="s">
        <v>12577</v>
      </c>
    </row>
    <row r="1983" spans="1:15">
      <c r="A1983" s="19">
        <v>61956</v>
      </c>
      <c r="B1983" s="19" t="s">
        <v>10651</v>
      </c>
      <c r="C1983" s="19" t="s">
        <v>14833</v>
      </c>
      <c r="D1983" s="19" t="str">
        <f t="shared" si="30"/>
        <v>61956C</v>
      </c>
      <c r="E1983" s="19" t="s">
        <v>12309</v>
      </c>
      <c r="F1983" s="19" t="s">
        <v>10967</v>
      </c>
      <c r="G1983" s="19" t="s">
        <v>612</v>
      </c>
      <c r="H1983" s="19" t="s">
        <v>12307</v>
      </c>
      <c r="I1983" s="1">
        <v>41639</v>
      </c>
      <c r="J1983" s="19">
        <v>1.5</v>
      </c>
      <c r="K1983" s="19" t="s">
        <v>73</v>
      </c>
      <c r="L1983" s="1">
        <v>40982</v>
      </c>
      <c r="M1983" s="19" t="s">
        <v>13113</v>
      </c>
      <c r="O1983" s="19" t="s">
        <v>12577</v>
      </c>
    </row>
    <row r="1984" spans="1:15">
      <c r="A1984" s="19">
        <v>61957</v>
      </c>
      <c r="B1984" s="19" t="s">
        <v>10651</v>
      </c>
      <c r="C1984" s="19" t="s">
        <v>14832</v>
      </c>
      <c r="D1984" s="19" t="str">
        <f t="shared" si="30"/>
        <v>61957C</v>
      </c>
      <c r="E1984" s="19" t="s">
        <v>12309</v>
      </c>
      <c r="F1984" s="19" t="s">
        <v>10967</v>
      </c>
      <c r="G1984" s="19" t="s">
        <v>612</v>
      </c>
      <c r="H1984" s="19" t="s">
        <v>12307</v>
      </c>
      <c r="I1984" s="1">
        <v>41639</v>
      </c>
      <c r="J1984" s="19">
        <v>1.5</v>
      </c>
      <c r="K1984" s="19" t="s">
        <v>73</v>
      </c>
      <c r="L1984" s="1">
        <v>40982</v>
      </c>
      <c r="M1984" s="19" t="s">
        <v>13113</v>
      </c>
      <c r="O1984" s="19" t="s">
        <v>12577</v>
      </c>
    </row>
    <row r="1985" spans="1:15">
      <c r="A1985" s="19">
        <v>61958</v>
      </c>
      <c r="B1985" s="19" t="s">
        <v>10651</v>
      </c>
      <c r="C1985" s="19" t="s">
        <v>14831</v>
      </c>
      <c r="D1985" s="19" t="str">
        <f t="shared" si="30"/>
        <v>61958C</v>
      </c>
      <c r="E1985" s="19" t="s">
        <v>12309</v>
      </c>
      <c r="F1985" s="19" t="s">
        <v>10967</v>
      </c>
      <c r="G1985" s="19" t="s">
        <v>612</v>
      </c>
      <c r="H1985" s="19" t="s">
        <v>12307</v>
      </c>
      <c r="I1985" s="1">
        <v>41639</v>
      </c>
      <c r="J1985" s="19">
        <v>1.5</v>
      </c>
      <c r="K1985" s="19" t="s">
        <v>73</v>
      </c>
      <c r="L1985" s="1">
        <v>40982</v>
      </c>
      <c r="M1985" s="19" t="s">
        <v>13113</v>
      </c>
      <c r="O1985" s="19" t="s">
        <v>12577</v>
      </c>
    </row>
    <row r="1986" spans="1:15">
      <c r="A1986" s="19">
        <v>61959</v>
      </c>
      <c r="B1986" s="19" t="s">
        <v>10651</v>
      </c>
      <c r="C1986" s="19" t="s">
        <v>14830</v>
      </c>
      <c r="D1986" s="19" t="str">
        <f t="shared" ref="D1986:D2049" si="31">CONCATENATE(A1986,B1986)</f>
        <v>61959C</v>
      </c>
      <c r="E1986" s="19" t="s">
        <v>12309</v>
      </c>
      <c r="F1986" s="19" t="s">
        <v>10967</v>
      </c>
      <c r="G1986" s="19" t="s">
        <v>612</v>
      </c>
      <c r="H1986" s="19" t="s">
        <v>12307</v>
      </c>
      <c r="I1986" s="1">
        <v>41639</v>
      </c>
      <c r="J1986" s="19">
        <v>1.5</v>
      </c>
      <c r="K1986" s="19" t="s">
        <v>73</v>
      </c>
      <c r="L1986" s="1">
        <v>40982</v>
      </c>
      <c r="M1986" s="19" t="s">
        <v>13113</v>
      </c>
      <c r="O1986" s="19" t="s">
        <v>12577</v>
      </c>
    </row>
    <row r="1987" spans="1:15">
      <c r="A1987" s="19">
        <v>61960</v>
      </c>
      <c r="B1987" s="19" t="s">
        <v>10651</v>
      </c>
      <c r="C1987" s="19" t="s">
        <v>14829</v>
      </c>
      <c r="D1987" s="19" t="str">
        <f t="shared" si="31"/>
        <v>61960C</v>
      </c>
      <c r="E1987" s="19" t="s">
        <v>12309</v>
      </c>
      <c r="F1987" s="19" t="s">
        <v>14828</v>
      </c>
      <c r="G1987" s="19" t="s">
        <v>612</v>
      </c>
      <c r="H1987" s="19" t="s">
        <v>12307</v>
      </c>
      <c r="I1987" s="1">
        <v>42552</v>
      </c>
      <c r="J1987" s="19">
        <v>400</v>
      </c>
      <c r="K1987" s="19" t="s">
        <v>73</v>
      </c>
      <c r="L1987" s="1">
        <v>40982</v>
      </c>
      <c r="M1987" s="19" t="s">
        <v>13113</v>
      </c>
      <c r="N1987" s="19" t="s">
        <v>14827</v>
      </c>
      <c r="O1987" s="19" t="s">
        <v>12577</v>
      </c>
    </row>
    <row r="1988" spans="1:15">
      <c r="A1988" s="19">
        <v>61961</v>
      </c>
      <c r="B1988" s="19" t="s">
        <v>10651</v>
      </c>
      <c r="C1988" s="19" t="s">
        <v>14826</v>
      </c>
      <c r="D1988" s="19" t="str">
        <f t="shared" si="31"/>
        <v>61961C</v>
      </c>
      <c r="E1988" s="19" t="s">
        <v>12309</v>
      </c>
      <c r="F1988" s="19" t="s">
        <v>11016</v>
      </c>
      <c r="G1988" s="19" t="s">
        <v>612</v>
      </c>
      <c r="H1988" s="19" t="s">
        <v>12307</v>
      </c>
      <c r="I1988" s="1">
        <v>41699</v>
      </c>
      <c r="J1988" s="19">
        <v>1.5</v>
      </c>
      <c r="K1988" s="19" t="s">
        <v>73</v>
      </c>
      <c r="L1988" s="1">
        <v>40982</v>
      </c>
      <c r="M1988" s="19" t="s">
        <v>13113</v>
      </c>
      <c r="O1988" s="19" t="s">
        <v>12577</v>
      </c>
    </row>
    <row r="1989" spans="1:15">
      <c r="A1989" s="19">
        <v>61962</v>
      </c>
      <c r="B1989" s="19" t="s">
        <v>10651</v>
      </c>
      <c r="C1989" s="19" t="s">
        <v>14825</v>
      </c>
      <c r="D1989" s="19" t="str">
        <f t="shared" si="31"/>
        <v>61962C</v>
      </c>
      <c r="E1989" s="19" t="s">
        <v>12309</v>
      </c>
      <c r="F1989" s="19" t="s">
        <v>11016</v>
      </c>
      <c r="G1989" s="19" t="s">
        <v>612</v>
      </c>
      <c r="H1989" s="19" t="s">
        <v>12307</v>
      </c>
      <c r="I1989" s="1">
        <v>41699</v>
      </c>
      <c r="J1989" s="19">
        <v>1.5</v>
      </c>
      <c r="K1989" s="19" t="s">
        <v>73</v>
      </c>
      <c r="L1989" s="1">
        <v>40982</v>
      </c>
      <c r="M1989" s="19" t="s">
        <v>13113</v>
      </c>
      <c r="O1989" s="19" t="s">
        <v>12577</v>
      </c>
    </row>
    <row r="1990" spans="1:15">
      <c r="A1990" s="19">
        <v>61963</v>
      </c>
      <c r="B1990" s="19" t="s">
        <v>10651</v>
      </c>
      <c r="C1990" s="19" t="s">
        <v>14824</v>
      </c>
      <c r="D1990" s="19" t="str">
        <f t="shared" si="31"/>
        <v>61963C</v>
      </c>
      <c r="E1990" s="19" t="s">
        <v>12309</v>
      </c>
      <c r="F1990" s="19" t="s">
        <v>11016</v>
      </c>
      <c r="G1990" s="19" t="s">
        <v>612</v>
      </c>
      <c r="H1990" s="19" t="s">
        <v>12307</v>
      </c>
      <c r="I1990" s="1">
        <v>41699</v>
      </c>
      <c r="J1990" s="19">
        <v>1.5</v>
      </c>
      <c r="K1990" s="19" t="s">
        <v>73</v>
      </c>
      <c r="L1990" s="1">
        <v>40982</v>
      </c>
      <c r="M1990" s="19" t="s">
        <v>13113</v>
      </c>
      <c r="O1990" s="19" t="s">
        <v>12577</v>
      </c>
    </row>
    <row r="1991" spans="1:15">
      <c r="A1991" s="19">
        <v>61964</v>
      </c>
      <c r="B1991" s="19" t="s">
        <v>10651</v>
      </c>
      <c r="C1991" s="19" t="s">
        <v>14823</v>
      </c>
      <c r="D1991" s="19" t="str">
        <f t="shared" si="31"/>
        <v>61964C</v>
      </c>
      <c r="E1991" s="19" t="s">
        <v>12309</v>
      </c>
      <c r="F1991" s="19" t="s">
        <v>14817</v>
      </c>
      <c r="G1991" s="19" t="s">
        <v>612</v>
      </c>
      <c r="H1991" s="19" t="s">
        <v>12307</v>
      </c>
      <c r="I1991" s="1">
        <v>41639</v>
      </c>
      <c r="J1991" s="19">
        <v>1.5</v>
      </c>
      <c r="K1991" s="19" t="s">
        <v>73</v>
      </c>
      <c r="L1991" s="1">
        <v>40982</v>
      </c>
      <c r="M1991" s="19" t="s">
        <v>13113</v>
      </c>
      <c r="O1991" s="19" t="s">
        <v>12577</v>
      </c>
    </row>
    <row r="1992" spans="1:15">
      <c r="A1992" s="19">
        <v>61965</v>
      </c>
      <c r="B1992" s="19" t="s">
        <v>10651</v>
      </c>
      <c r="C1992" s="19" t="s">
        <v>14822</v>
      </c>
      <c r="D1992" s="19" t="str">
        <f t="shared" si="31"/>
        <v>61965C</v>
      </c>
      <c r="E1992" s="19" t="s">
        <v>12309</v>
      </c>
      <c r="F1992" s="19" t="s">
        <v>14817</v>
      </c>
      <c r="G1992" s="19" t="s">
        <v>612</v>
      </c>
      <c r="H1992" s="19" t="s">
        <v>12307</v>
      </c>
      <c r="I1992" s="1">
        <v>41639</v>
      </c>
      <c r="J1992" s="19">
        <v>1.5</v>
      </c>
      <c r="K1992" s="19" t="s">
        <v>73</v>
      </c>
      <c r="L1992" s="1">
        <v>40982</v>
      </c>
      <c r="M1992" s="19" t="s">
        <v>13113</v>
      </c>
      <c r="O1992" s="19" t="s">
        <v>12577</v>
      </c>
    </row>
    <row r="1993" spans="1:15">
      <c r="A1993" s="19">
        <v>61966</v>
      </c>
      <c r="B1993" s="19" t="s">
        <v>10651</v>
      </c>
      <c r="C1993" s="19" t="s">
        <v>14821</v>
      </c>
      <c r="D1993" s="19" t="str">
        <f t="shared" si="31"/>
        <v>61966C</v>
      </c>
      <c r="E1993" s="19" t="s">
        <v>12309</v>
      </c>
      <c r="F1993" s="19" t="s">
        <v>14817</v>
      </c>
      <c r="G1993" s="19" t="s">
        <v>612</v>
      </c>
      <c r="H1993" s="19" t="s">
        <v>12307</v>
      </c>
      <c r="I1993" s="1">
        <v>41639</v>
      </c>
      <c r="J1993" s="19">
        <v>1.5</v>
      </c>
      <c r="K1993" s="19" t="s">
        <v>73</v>
      </c>
      <c r="L1993" s="1">
        <v>40982</v>
      </c>
      <c r="M1993" s="19" t="s">
        <v>13113</v>
      </c>
      <c r="O1993" s="19" t="s">
        <v>12577</v>
      </c>
    </row>
    <row r="1994" spans="1:15">
      <c r="A1994" s="19">
        <v>61967</v>
      </c>
      <c r="B1994" s="19" t="s">
        <v>10651</v>
      </c>
      <c r="C1994" s="19" t="s">
        <v>14820</v>
      </c>
      <c r="D1994" s="19" t="str">
        <f t="shared" si="31"/>
        <v>61967C</v>
      </c>
      <c r="E1994" s="19" t="s">
        <v>12309</v>
      </c>
      <c r="F1994" s="19" t="s">
        <v>14817</v>
      </c>
      <c r="G1994" s="19" t="s">
        <v>612</v>
      </c>
      <c r="H1994" s="19" t="s">
        <v>12307</v>
      </c>
      <c r="I1994" s="1">
        <v>41639</v>
      </c>
      <c r="J1994" s="19">
        <v>1.5</v>
      </c>
      <c r="K1994" s="19" t="s">
        <v>73</v>
      </c>
      <c r="L1994" s="1">
        <v>40982</v>
      </c>
      <c r="M1994" s="19" t="s">
        <v>13113</v>
      </c>
      <c r="O1994" s="19" t="s">
        <v>12577</v>
      </c>
    </row>
    <row r="1995" spans="1:15">
      <c r="A1995" s="19">
        <v>61968</v>
      </c>
      <c r="B1995" s="19" t="s">
        <v>10651</v>
      </c>
      <c r="C1995" s="19" t="s">
        <v>14819</v>
      </c>
      <c r="D1995" s="19" t="str">
        <f t="shared" si="31"/>
        <v>61968C</v>
      </c>
      <c r="E1995" s="19" t="s">
        <v>12309</v>
      </c>
      <c r="F1995" s="19" t="s">
        <v>14817</v>
      </c>
      <c r="G1995" s="19" t="s">
        <v>612</v>
      </c>
      <c r="H1995" s="19" t="s">
        <v>12307</v>
      </c>
      <c r="I1995" s="1">
        <v>41639</v>
      </c>
      <c r="J1995" s="19">
        <v>1.5</v>
      </c>
      <c r="K1995" s="19" t="s">
        <v>73</v>
      </c>
      <c r="L1995" s="1">
        <v>40982</v>
      </c>
      <c r="M1995" s="19" t="s">
        <v>13113</v>
      </c>
      <c r="O1995" s="19" t="s">
        <v>12577</v>
      </c>
    </row>
    <row r="1996" spans="1:15">
      <c r="A1996" s="19">
        <v>61969</v>
      </c>
      <c r="B1996" s="19" t="s">
        <v>10651</v>
      </c>
      <c r="C1996" s="19" t="s">
        <v>14818</v>
      </c>
      <c r="D1996" s="19" t="str">
        <f t="shared" si="31"/>
        <v>61969C</v>
      </c>
      <c r="E1996" s="19" t="s">
        <v>12309</v>
      </c>
      <c r="F1996" s="19" t="s">
        <v>14817</v>
      </c>
      <c r="G1996" s="19" t="s">
        <v>612</v>
      </c>
      <c r="H1996" s="19" t="s">
        <v>12307</v>
      </c>
      <c r="I1996" s="1">
        <v>41639</v>
      </c>
      <c r="J1996" s="19">
        <v>1.5</v>
      </c>
      <c r="K1996" s="19" t="s">
        <v>73</v>
      </c>
      <c r="L1996" s="1">
        <v>40982</v>
      </c>
      <c r="M1996" s="19" t="s">
        <v>13113</v>
      </c>
      <c r="O1996" s="19" t="s">
        <v>12577</v>
      </c>
    </row>
    <row r="1997" spans="1:15">
      <c r="A1997" s="19">
        <v>61970</v>
      </c>
      <c r="B1997" s="19" t="s">
        <v>10651</v>
      </c>
      <c r="C1997" s="19" t="s">
        <v>14816</v>
      </c>
      <c r="D1997" s="19" t="str">
        <f t="shared" si="31"/>
        <v>61970C</v>
      </c>
      <c r="E1997" s="19" t="s">
        <v>12309</v>
      </c>
      <c r="F1997" s="19" t="s">
        <v>11193</v>
      </c>
      <c r="G1997" s="19" t="s">
        <v>612</v>
      </c>
      <c r="H1997" s="19" t="s">
        <v>12307</v>
      </c>
      <c r="I1997" s="1">
        <v>41639</v>
      </c>
      <c r="J1997" s="19">
        <v>1.5</v>
      </c>
      <c r="K1997" s="19" t="s">
        <v>73</v>
      </c>
      <c r="L1997" s="1">
        <v>40982</v>
      </c>
      <c r="M1997" s="19" t="s">
        <v>13113</v>
      </c>
      <c r="O1997" s="19" t="s">
        <v>12577</v>
      </c>
    </row>
    <row r="1998" spans="1:15">
      <c r="A1998" s="19">
        <v>61971</v>
      </c>
      <c r="B1998" s="19" t="s">
        <v>10651</v>
      </c>
      <c r="C1998" s="19" t="s">
        <v>14815</v>
      </c>
      <c r="D1998" s="19" t="str">
        <f t="shared" si="31"/>
        <v>61971C</v>
      </c>
      <c r="E1998" s="19" t="s">
        <v>12309</v>
      </c>
      <c r="F1998" s="19" t="s">
        <v>11193</v>
      </c>
      <c r="G1998" s="19" t="s">
        <v>612</v>
      </c>
      <c r="H1998" s="19" t="s">
        <v>12307</v>
      </c>
      <c r="I1998" s="1">
        <v>41639</v>
      </c>
      <c r="J1998" s="19">
        <v>1.5</v>
      </c>
      <c r="K1998" s="19" t="s">
        <v>73</v>
      </c>
      <c r="L1998" s="1">
        <v>40982</v>
      </c>
      <c r="M1998" s="19" t="s">
        <v>13113</v>
      </c>
      <c r="O1998" s="19" t="s">
        <v>12577</v>
      </c>
    </row>
    <row r="1999" spans="1:15">
      <c r="A1999" s="19">
        <v>61972</v>
      </c>
      <c r="B1999" s="19" t="s">
        <v>10651</v>
      </c>
      <c r="C1999" s="19" t="s">
        <v>14814</v>
      </c>
      <c r="D1999" s="19" t="str">
        <f t="shared" si="31"/>
        <v>61972C</v>
      </c>
      <c r="E1999" s="19" t="s">
        <v>12309</v>
      </c>
      <c r="F1999" s="19" t="s">
        <v>11193</v>
      </c>
      <c r="G1999" s="19" t="s">
        <v>612</v>
      </c>
      <c r="H1999" s="19" t="s">
        <v>12307</v>
      </c>
      <c r="I1999" s="1">
        <v>41639</v>
      </c>
      <c r="J1999" s="19">
        <v>1.5</v>
      </c>
      <c r="K1999" s="19" t="s">
        <v>73</v>
      </c>
      <c r="L1999" s="1">
        <v>40982</v>
      </c>
      <c r="M1999" s="19" t="s">
        <v>13113</v>
      </c>
      <c r="O1999" s="19" t="s">
        <v>12577</v>
      </c>
    </row>
    <row r="2000" spans="1:15">
      <c r="A2000" s="19">
        <v>61973</v>
      </c>
      <c r="B2000" s="19" t="s">
        <v>10651</v>
      </c>
      <c r="C2000" s="19" t="s">
        <v>14813</v>
      </c>
      <c r="D2000" s="19" t="str">
        <f t="shared" si="31"/>
        <v>61973C</v>
      </c>
      <c r="E2000" s="19" t="s">
        <v>12309</v>
      </c>
      <c r="F2000" s="19" t="s">
        <v>11193</v>
      </c>
      <c r="G2000" s="19" t="s">
        <v>612</v>
      </c>
      <c r="H2000" s="19" t="s">
        <v>12307</v>
      </c>
      <c r="I2000" s="1">
        <v>41639</v>
      </c>
      <c r="J2000" s="19">
        <v>1.5</v>
      </c>
      <c r="K2000" s="19" t="s">
        <v>73</v>
      </c>
      <c r="L2000" s="1">
        <v>40982</v>
      </c>
      <c r="M2000" s="19" t="s">
        <v>13113</v>
      </c>
      <c r="O2000" s="19" t="s">
        <v>12577</v>
      </c>
    </row>
    <row r="2001" spans="1:15">
      <c r="A2001" s="19">
        <v>61974</v>
      </c>
      <c r="B2001" s="19" t="s">
        <v>10651</v>
      </c>
      <c r="C2001" s="19" t="s">
        <v>14812</v>
      </c>
      <c r="D2001" s="19" t="str">
        <f t="shared" si="31"/>
        <v>61974C</v>
      </c>
      <c r="E2001" s="19" t="s">
        <v>12309</v>
      </c>
      <c r="F2001" s="19" t="s">
        <v>11193</v>
      </c>
      <c r="G2001" s="19" t="s">
        <v>612</v>
      </c>
      <c r="H2001" s="19" t="s">
        <v>12307</v>
      </c>
      <c r="I2001" s="1">
        <v>41639</v>
      </c>
      <c r="J2001" s="19">
        <v>1.5</v>
      </c>
      <c r="K2001" s="19" t="s">
        <v>73</v>
      </c>
      <c r="L2001" s="1">
        <v>40982</v>
      </c>
      <c r="M2001" s="19" t="s">
        <v>13113</v>
      </c>
      <c r="O2001" s="19" t="s">
        <v>12577</v>
      </c>
    </row>
    <row r="2002" spans="1:15">
      <c r="A2002" s="19">
        <v>61975</v>
      </c>
      <c r="B2002" s="19" t="s">
        <v>10651</v>
      </c>
      <c r="C2002" s="19" t="s">
        <v>14811</v>
      </c>
      <c r="D2002" s="19" t="str">
        <f t="shared" si="31"/>
        <v>61975C</v>
      </c>
      <c r="E2002" s="19" t="s">
        <v>12309</v>
      </c>
      <c r="F2002" s="19" t="s">
        <v>11193</v>
      </c>
      <c r="G2002" s="19" t="s">
        <v>612</v>
      </c>
      <c r="H2002" s="19" t="s">
        <v>12307</v>
      </c>
      <c r="I2002" s="1">
        <v>41639</v>
      </c>
      <c r="J2002" s="19">
        <v>1.5</v>
      </c>
      <c r="K2002" s="19" t="s">
        <v>73</v>
      </c>
      <c r="L2002" s="1">
        <v>40982</v>
      </c>
      <c r="M2002" s="19" t="s">
        <v>13113</v>
      </c>
      <c r="O2002" s="19" t="s">
        <v>12577</v>
      </c>
    </row>
    <row r="2003" spans="1:15">
      <c r="A2003" s="19">
        <v>61976</v>
      </c>
      <c r="B2003" s="19" t="s">
        <v>10651</v>
      </c>
      <c r="C2003" s="19" t="s">
        <v>14810</v>
      </c>
      <c r="D2003" s="19" t="str">
        <f t="shared" si="31"/>
        <v>61976C</v>
      </c>
      <c r="E2003" s="19" t="s">
        <v>12309</v>
      </c>
      <c r="F2003" s="19" t="s">
        <v>11193</v>
      </c>
      <c r="G2003" s="19" t="s">
        <v>612</v>
      </c>
      <c r="H2003" s="19" t="s">
        <v>12307</v>
      </c>
      <c r="I2003" s="1">
        <v>41639</v>
      </c>
      <c r="J2003" s="19">
        <v>1.5</v>
      </c>
      <c r="K2003" s="19" t="s">
        <v>73</v>
      </c>
      <c r="L2003" s="1">
        <v>40982</v>
      </c>
      <c r="M2003" s="19" t="s">
        <v>13113</v>
      </c>
      <c r="O2003" s="19" t="s">
        <v>12577</v>
      </c>
    </row>
    <row r="2004" spans="1:15">
      <c r="A2004" s="19">
        <v>61977</v>
      </c>
      <c r="B2004" s="19" t="s">
        <v>10651</v>
      </c>
      <c r="C2004" s="19" t="s">
        <v>14809</v>
      </c>
      <c r="D2004" s="19" t="str">
        <f t="shared" si="31"/>
        <v>61977C</v>
      </c>
      <c r="E2004" s="19" t="s">
        <v>12309</v>
      </c>
      <c r="F2004" s="19" t="s">
        <v>11193</v>
      </c>
      <c r="G2004" s="19" t="s">
        <v>612</v>
      </c>
      <c r="H2004" s="19" t="s">
        <v>12307</v>
      </c>
      <c r="I2004" s="1">
        <v>41639</v>
      </c>
      <c r="J2004" s="19">
        <v>1.5</v>
      </c>
      <c r="K2004" s="19" t="s">
        <v>73</v>
      </c>
      <c r="L2004" s="1">
        <v>40982</v>
      </c>
      <c r="M2004" s="19" t="s">
        <v>13113</v>
      </c>
      <c r="O2004" s="19" t="s">
        <v>12577</v>
      </c>
    </row>
    <row r="2005" spans="1:15">
      <c r="A2005" s="19">
        <v>61978</v>
      </c>
      <c r="B2005" s="19" t="s">
        <v>10651</v>
      </c>
      <c r="C2005" s="19" t="s">
        <v>14808</v>
      </c>
      <c r="D2005" s="19" t="str">
        <f t="shared" si="31"/>
        <v>61978C</v>
      </c>
      <c r="E2005" s="19" t="s">
        <v>12309</v>
      </c>
      <c r="F2005" s="19" t="s">
        <v>11193</v>
      </c>
      <c r="G2005" s="19" t="s">
        <v>612</v>
      </c>
      <c r="H2005" s="19" t="s">
        <v>12307</v>
      </c>
      <c r="I2005" s="1">
        <v>41639</v>
      </c>
      <c r="J2005" s="19">
        <v>1.5</v>
      </c>
      <c r="K2005" s="19" t="s">
        <v>73</v>
      </c>
      <c r="L2005" s="1">
        <v>40982</v>
      </c>
      <c r="M2005" s="19" t="s">
        <v>13113</v>
      </c>
      <c r="O2005" s="19" t="s">
        <v>12577</v>
      </c>
    </row>
    <row r="2006" spans="1:15">
      <c r="A2006" s="19">
        <v>61979</v>
      </c>
      <c r="B2006" s="19" t="s">
        <v>10651</v>
      </c>
      <c r="C2006" s="19" t="s">
        <v>14807</v>
      </c>
      <c r="D2006" s="19" t="str">
        <f t="shared" si="31"/>
        <v>61979C</v>
      </c>
      <c r="E2006" s="19" t="s">
        <v>12309</v>
      </c>
      <c r="F2006" s="19" t="s">
        <v>11193</v>
      </c>
      <c r="G2006" s="19" t="s">
        <v>612</v>
      </c>
      <c r="H2006" s="19" t="s">
        <v>12307</v>
      </c>
      <c r="I2006" s="1">
        <v>41639</v>
      </c>
      <c r="J2006" s="19">
        <v>1.5</v>
      </c>
      <c r="K2006" s="19" t="s">
        <v>73</v>
      </c>
      <c r="L2006" s="1">
        <v>40982</v>
      </c>
      <c r="M2006" s="19" t="s">
        <v>13113</v>
      </c>
      <c r="O2006" s="19" t="s">
        <v>12577</v>
      </c>
    </row>
    <row r="2007" spans="1:15">
      <c r="A2007" s="19">
        <v>61980</v>
      </c>
      <c r="B2007" s="19" t="s">
        <v>10651</v>
      </c>
      <c r="C2007" s="19" t="s">
        <v>14806</v>
      </c>
      <c r="D2007" s="19" t="str">
        <f t="shared" si="31"/>
        <v>61980C</v>
      </c>
      <c r="E2007" s="19" t="s">
        <v>12309</v>
      </c>
      <c r="F2007" s="19" t="s">
        <v>11193</v>
      </c>
      <c r="G2007" s="19" t="s">
        <v>612</v>
      </c>
      <c r="H2007" s="19" t="s">
        <v>12307</v>
      </c>
      <c r="I2007" s="1">
        <v>41639</v>
      </c>
      <c r="J2007" s="19">
        <v>1.5</v>
      </c>
      <c r="K2007" s="19" t="s">
        <v>73</v>
      </c>
      <c r="L2007" s="1">
        <v>40982</v>
      </c>
      <c r="M2007" s="19" t="s">
        <v>13113</v>
      </c>
      <c r="O2007" s="19" t="s">
        <v>12577</v>
      </c>
    </row>
    <row r="2008" spans="1:15">
      <c r="A2008" s="19">
        <v>61981</v>
      </c>
      <c r="B2008" s="19" t="s">
        <v>10651</v>
      </c>
      <c r="C2008" s="19" t="s">
        <v>14805</v>
      </c>
      <c r="D2008" s="19" t="str">
        <f t="shared" si="31"/>
        <v>61981C</v>
      </c>
      <c r="E2008" s="19" t="s">
        <v>12309</v>
      </c>
      <c r="F2008" s="19" t="s">
        <v>11193</v>
      </c>
      <c r="G2008" s="19" t="s">
        <v>612</v>
      </c>
      <c r="H2008" s="19" t="s">
        <v>12307</v>
      </c>
      <c r="I2008" s="1">
        <v>41639</v>
      </c>
      <c r="J2008" s="19">
        <v>1.5</v>
      </c>
      <c r="K2008" s="19" t="s">
        <v>73</v>
      </c>
      <c r="L2008" s="1">
        <v>40982</v>
      </c>
      <c r="M2008" s="19" t="s">
        <v>13113</v>
      </c>
      <c r="O2008" s="19" t="s">
        <v>12577</v>
      </c>
    </row>
    <row r="2009" spans="1:15">
      <c r="A2009" s="19">
        <v>61982</v>
      </c>
      <c r="B2009" s="19" t="s">
        <v>10651</v>
      </c>
      <c r="C2009" s="19" t="s">
        <v>14804</v>
      </c>
      <c r="D2009" s="19" t="str">
        <f t="shared" si="31"/>
        <v>61982C</v>
      </c>
      <c r="E2009" s="19" t="s">
        <v>12309</v>
      </c>
      <c r="F2009" s="19" t="s">
        <v>11193</v>
      </c>
      <c r="G2009" s="19" t="s">
        <v>612</v>
      </c>
      <c r="H2009" s="19" t="s">
        <v>12307</v>
      </c>
      <c r="I2009" s="1">
        <v>41639</v>
      </c>
      <c r="J2009" s="19">
        <v>1.5</v>
      </c>
      <c r="K2009" s="19" t="s">
        <v>73</v>
      </c>
      <c r="L2009" s="1">
        <v>40982</v>
      </c>
      <c r="M2009" s="19" t="s">
        <v>13113</v>
      </c>
      <c r="O2009" s="19" t="s">
        <v>12577</v>
      </c>
    </row>
    <row r="2010" spans="1:15">
      <c r="A2010" s="19">
        <v>61983</v>
      </c>
      <c r="B2010" s="19" t="s">
        <v>10651</v>
      </c>
      <c r="C2010" s="19" t="s">
        <v>14803</v>
      </c>
      <c r="D2010" s="19" t="str">
        <f t="shared" si="31"/>
        <v>61983C</v>
      </c>
      <c r="E2010" s="19" t="s">
        <v>12309</v>
      </c>
      <c r="F2010" s="19" t="s">
        <v>11193</v>
      </c>
      <c r="G2010" s="19" t="s">
        <v>612</v>
      </c>
      <c r="H2010" s="19" t="s">
        <v>12307</v>
      </c>
      <c r="I2010" s="1">
        <v>41639</v>
      </c>
      <c r="J2010" s="19">
        <v>1.5</v>
      </c>
      <c r="K2010" s="19" t="s">
        <v>73</v>
      </c>
      <c r="L2010" s="1">
        <v>40982</v>
      </c>
      <c r="M2010" s="19" t="s">
        <v>13113</v>
      </c>
      <c r="O2010" s="19" t="s">
        <v>12577</v>
      </c>
    </row>
    <row r="2011" spans="1:15">
      <c r="A2011" s="19">
        <v>61984</v>
      </c>
      <c r="B2011" s="19" t="s">
        <v>10651</v>
      </c>
      <c r="C2011" s="19" t="s">
        <v>14802</v>
      </c>
      <c r="D2011" s="19" t="str">
        <f t="shared" si="31"/>
        <v>61984C</v>
      </c>
      <c r="E2011" s="19" t="s">
        <v>12309</v>
      </c>
      <c r="F2011" s="19" t="s">
        <v>11193</v>
      </c>
      <c r="G2011" s="19" t="s">
        <v>612</v>
      </c>
      <c r="H2011" s="19" t="s">
        <v>12307</v>
      </c>
      <c r="I2011" s="1">
        <v>41639</v>
      </c>
      <c r="J2011" s="19">
        <v>1.5</v>
      </c>
      <c r="K2011" s="19" t="s">
        <v>73</v>
      </c>
      <c r="L2011" s="1">
        <v>40982</v>
      </c>
      <c r="M2011" s="19" t="s">
        <v>13113</v>
      </c>
      <c r="O2011" s="19" t="s">
        <v>12577</v>
      </c>
    </row>
    <row r="2012" spans="1:15">
      <c r="A2012" s="19">
        <v>61985</v>
      </c>
      <c r="B2012" s="19" t="s">
        <v>10651</v>
      </c>
      <c r="C2012" s="19" t="s">
        <v>14801</v>
      </c>
      <c r="D2012" s="19" t="str">
        <f t="shared" si="31"/>
        <v>61985C</v>
      </c>
      <c r="E2012" s="19" t="s">
        <v>12309</v>
      </c>
      <c r="F2012" s="19" t="s">
        <v>11193</v>
      </c>
      <c r="G2012" s="19" t="s">
        <v>612</v>
      </c>
      <c r="H2012" s="19" t="s">
        <v>12307</v>
      </c>
      <c r="I2012" s="1">
        <v>41639</v>
      </c>
      <c r="J2012" s="19">
        <v>1.5</v>
      </c>
      <c r="K2012" s="19" t="s">
        <v>73</v>
      </c>
      <c r="L2012" s="1">
        <v>40982</v>
      </c>
      <c r="M2012" s="19" t="s">
        <v>13113</v>
      </c>
      <c r="O2012" s="19" t="s">
        <v>12577</v>
      </c>
    </row>
    <row r="2013" spans="1:15">
      <c r="A2013" s="19">
        <v>61986</v>
      </c>
      <c r="B2013" s="19" t="s">
        <v>10651</v>
      </c>
      <c r="C2013" s="19" t="s">
        <v>14800</v>
      </c>
      <c r="D2013" s="19" t="str">
        <f t="shared" si="31"/>
        <v>61986C</v>
      </c>
      <c r="E2013" s="19" t="s">
        <v>12309</v>
      </c>
      <c r="F2013" s="19" t="s">
        <v>11193</v>
      </c>
      <c r="G2013" s="19" t="s">
        <v>612</v>
      </c>
      <c r="H2013" s="19" t="s">
        <v>12307</v>
      </c>
      <c r="I2013" s="1">
        <v>41639</v>
      </c>
      <c r="J2013" s="19">
        <v>1.5</v>
      </c>
      <c r="K2013" s="19" t="s">
        <v>73</v>
      </c>
      <c r="L2013" s="1">
        <v>40982</v>
      </c>
      <c r="M2013" s="19" t="s">
        <v>13113</v>
      </c>
      <c r="O2013" s="19" t="s">
        <v>12577</v>
      </c>
    </row>
    <row r="2014" spans="1:15">
      <c r="A2014" s="19">
        <v>61987</v>
      </c>
      <c r="B2014" s="19" t="s">
        <v>10651</v>
      </c>
      <c r="C2014" s="19" t="s">
        <v>14799</v>
      </c>
      <c r="D2014" s="19" t="str">
        <f t="shared" si="31"/>
        <v>61987C</v>
      </c>
      <c r="E2014" s="19" t="s">
        <v>12309</v>
      </c>
      <c r="F2014" s="19" t="s">
        <v>11193</v>
      </c>
      <c r="G2014" s="19" t="s">
        <v>612</v>
      </c>
      <c r="H2014" s="19" t="s">
        <v>12307</v>
      </c>
      <c r="I2014" s="1">
        <v>41639</v>
      </c>
      <c r="J2014" s="19">
        <v>1.5</v>
      </c>
      <c r="K2014" s="19" t="s">
        <v>73</v>
      </c>
      <c r="L2014" s="1">
        <v>40982</v>
      </c>
      <c r="M2014" s="19" t="s">
        <v>13113</v>
      </c>
      <c r="O2014" s="19" t="s">
        <v>12577</v>
      </c>
    </row>
    <row r="2015" spans="1:15">
      <c r="A2015" s="19">
        <v>61988</v>
      </c>
      <c r="B2015" s="19" t="s">
        <v>10651</v>
      </c>
      <c r="C2015" s="19" t="s">
        <v>14798</v>
      </c>
      <c r="D2015" s="19" t="str">
        <f t="shared" si="31"/>
        <v>61988C</v>
      </c>
      <c r="E2015" s="19" t="s">
        <v>12309</v>
      </c>
      <c r="F2015" s="19" t="s">
        <v>10788</v>
      </c>
      <c r="G2015" s="19" t="s">
        <v>612</v>
      </c>
      <c r="H2015" s="19" t="s">
        <v>12307</v>
      </c>
      <c r="I2015" s="1">
        <v>41639</v>
      </c>
      <c r="J2015" s="19">
        <v>1.5</v>
      </c>
      <c r="K2015" s="19" t="s">
        <v>73</v>
      </c>
      <c r="L2015" s="1">
        <v>40982</v>
      </c>
      <c r="M2015" s="19" t="s">
        <v>13113</v>
      </c>
      <c r="O2015" s="19" t="s">
        <v>12935</v>
      </c>
    </row>
    <row r="2016" spans="1:15">
      <c r="A2016" s="19">
        <v>61989</v>
      </c>
      <c r="B2016" s="19" t="s">
        <v>10651</v>
      </c>
      <c r="C2016" s="19" t="s">
        <v>14797</v>
      </c>
      <c r="D2016" s="19" t="str">
        <f t="shared" si="31"/>
        <v>61989C</v>
      </c>
      <c r="E2016" s="19" t="s">
        <v>12309</v>
      </c>
      <c r="F2016" s="19" t="s">
        <v>10788</v>
      </c>
      <c r="G2016" s="19" t="s">
        <v>612</v>
      </c>
      <c r="H2016" s="19" t="s">
        <v>12307</v>
      </c>
      <c r="I2016" s="1">
        <v>41639</v>
      </c>
      <c r="J2016" s="19">
        <v>1.5</v>
      </c>
      <c r="K2016" s="19" t="s">
        <v>73</v>
      </c>
      <c r="L2016" s="1">
        <v>40982</v>
      </c>
      <c r="M2016" s="19" t="s">
        <v>13113</v>
      </c>
      <c r="O2016" s="19" t="s">
        <v>12935</v>
      </c>
    </row>
    <row r="2017" spans="1:15">
      <c r="A2017" s="19">
        <v>61990</v>
      </c>
      <c r="B2017" s="19" t="s">
        <v>10651</v>
      </c>
      <c r="C2017" s="19" t="s">
        <v>14796</v>
      </c>
      <c r="D2017" s="19" t="str">
        <f t="shared" si="31"/>
        <v>61990C</v>
      </c>
      <c r="E2017" s="19" t="s">
        <v>12309</v>
      </c>
      <c r="F2017" s="19" t="s">
        <v>10770</v>
      </c>
      <c r="G2017" s="19" t="s">
        <v>612</v>
      </c>
      <c r="H2017" s="19" t="s">
        <v>12307</v>
      </c>
      <c r="I2017" s="1">
        <v>41275</v>
      </c>
      <c r="J2017" s="19">
        <v>1.85</v>
      </c>
      <c r="K2017" s="19" t="s">
        <v>243</v>
      </c>
      <c r="L2017" s="1">
        <v>40983</v>
      </c>
      <c r="M2017" s="19" t="s">
        <v>13113</v>
      </c>
      <c r="O2017" s="19" t="s">
        <v>12577</v>
      </c>
    </row>
    <row r="2018" spans="1:15">
      <c r="A2018" s="19">
        <v>61991</v>
      </c>
      <c r="B2018" s="19" t="s">
        <v>10651</v>
      </c>
      <c r="C2018" s="19" t="s">
        <v>14795</v>
      </c>
      <c r="D2018" s="19" t="str">
        <f t="shared" si="31"/>
        <v>61991C</v>
      </c>
      <c r="E2018" s="19" t="s">
        <v>12309</v>
      </c>
      <c r="F2018" s="19" t="s">
        <v>10967</v>
      </c>
      <c r="G2018" s="19" t="s">
        <v>612</v>
      </c>
      <c r="H2018" s="19" t="s">
        <v>12307</v>
      </c>
      <c r="I2018" s="1">
        <v>41275</v>
      </c>
      <c r="J2018" s="19">
        <v>0.92500000000000004</v>
      </c>
      <c r="K2018" s="19" t="s">
        <v>243</v>
      </c>
      <c r="L2018" s="1">
        <v>40983</v>
      </c>
      <c r="M2018" s="19" t="s">
        <v>13113</v>
      </c>
      <c r="O2018" s="19" t="s">
        <v>12577</v>
      </c>
    </row>
    <row r="2019" spans="1:15">
      <c r="A2019" s="19">
        <v>61992</v>
      </c>
      <c r="B2019" s="19" t="s">
        <v>11748</v>
      </c>
      <c r="C2019" s="19" t="s">
        <v>14794</v>
      </c>
      <c r="D2019" s="19" t="str">
        <f t="shared" si="31"/>
        <v>61992A</v>
      </c>
      <c r="E2019" s="19" t="s">
        <v>12313</v>
      </c>
      <c r="F2019" s="19" t="s">
        <v>14793</v>
      </c>
      <c r="G2019" s="19" t="s">
        <v>612</v>
      </c>
      <c r="H2019" s="19" t="s">
        <v>12307</v>
      </c>
      <c r="I2019" s="1">
        <v>40325</v>
      </c>
      <c r="J2019" s="19">
        <v>0.38400000000000001</v>
      </c>
      <c r="K2019" s="19" t="s">
        <v>73</v>
      </c>
      <c r="L2019" s="1">
        <v>40984</v>
      </c>
      <c r="M2019" s="19" t="s">
        <v>13113</v>
      </c>
      <c r="O2019" s="19" t="s">
        <v>12318</v>
      </c>
    </row>
    <row r="2020" spans="1:15">
      <c r="A2020" s="19">
        <v>61993</v>
      </c>
      <c r="B2020" s="19" t="s">
        <v>11748</v>
      </c>
      <c r="C2020" s="19" t="s">
        <v>14792</v>
      </c>
      <c r="D2020" s="19" t="str">
        <f t="shared" si="31"/>
        <v>61993A</v>
      </c>
      <c r="E2020" s="19" t="s">
        <v>12313</v>
      </c>
      <c r="F2020" s="19" t="s">
        <v>11082</v>
      </c>
      <c r="G2020" s="19" t="s">
        <v>612</v>
      </c>
      <c r="H2020" s="19" t="s">
        <v>12307</v>
      </c>
      <c r="I2020" s="1">
        <v>41113</v>
      </c>
      <c r="J2020" s="19">
        <v>0.25</v>
      </c>
      <c r="K2020" s="19" t="s">
        <v>73</v>
      </c>
      <c r="L2020" s="1">
        <v>40987</v>
      </c>
      <c r="M2020" s="19" t="s">
        <v>13113</v>
      </c>
      <c r="N2020" s="19" t="s">
        <v>14791</v>
      </c>
      <c r="O2020" s="19" t="s">
        <v>12318</v>
      </c>
    </row>
    <row r="2021" spans="1:15">
      <c r="A2021" s="19">
        <v>61994</v>
      </c>
      <c r="B2021" s="19" t="s">
        <v>11748</v>
      </c>
      <c r="C2021" s="19" t="s">
        <v>14790</v>
      </c>
      <c r="D2021" s="19" t="str">
        <f t="shared" si="31"/>
        <v>61994A</v>
      </c>
      <c r="E2021" s="19" t="s">
        <v>12313</v>
      </c>
      <c r="F2021" s="19" t="s">
        <v>14789</v>
      </c>
      <c r="G2021" s="19" t="s">
        <v>1382</v>
      </c>
      <c r="H2021" s="19" t="s">
        <v>12307</v>
      </c>
      <c r="I2021" s="1">
        <v>40436</v>
      </c>
      <c r="J2021" s="19">
        <v>50</v>
      </c>
      <c r="K2021" s="19" t="s">
        <v>4</v>
      </c>
      <c r="L2021" s="1">
        <v>40997</v>
      </c>
      <c r="M2021" s="19" t="s">
        <v>13113</v>
      </c>
      <c r="N2021" s="19" t="s">
        <v>10538</v>
      </c>
      <c r="O2021" s="19" t="s">
        <v>12318</v>
      </c>
    </row>
    <row r="2022" spans="1:15">
      <c r="A2022" s="19">
        <v>61995</v>
      </c>
      <c r="B2022" s="19" t="s">
        <v>10651</v>
      </c>
      <c r="C2022" s="19" t="s">
        <v>14788</v>
      </c>
      <c r="D2022" s="19" t="str">
        <f t="shared" si="31"/>
        <v>61995C</v>
      </c>
      <c r="E2022" s="19" t="s">
        <v>12309</v>
      </c>
      <c r="F2022" s="19" t="s">
        <v>10668</v>
      </c>
      <c r="G2022" s="19" t="s">
        <v>612</v>
      </c>
      <c r="H2022" s="19" t="s">
        <v>12307</v>
      </c>
      <c r="I2022" s="1">
        <v>42005</v>
      </c>
      <c r="J2022" s="19">
        <v>159.80000000000001</v>
      </c>
      <c r="K2022" s="19" t="s">
        <v>46</v>
      </c>
      <c r="L2022" s="1">
        <v>40996</v>
      </c>
      <c r="M2022" s="19" t="s">
        <v>13113</v>
      </c>
      <c r="N2022" s="19" t="s">
        <v>14787</v>
      </c>
      <c r="O2022" s="19" t="s">
        <v>12935</v>
      </c>
    </row>
    <row r="2023" spans="1:15">
      <c r="A2023" s="19">
        <v>61996</v>
      </c>
      <c r="B2023" s="19" t="s">
        <v>11748</v>
      </c>
      <c r="C2023" s="19" t="s">
        <v>14786</v>
      </c>
      <c r="D2023" s="19" t="str">
        <f t="shared" si="31"/>
        <v>61996A</v>
      </c>
      <c r="E2023" s="19" t="s">
        <v>12313</v>
      </c>
      <c r="F2023" s="19" t="s">
        <v>11083</v>
      </c>
      <c r="G2023" s="19" t="s">
        <v>612</v>
      </c>
      <c r="H2023" s="19" t="s">
        <v>12307</v>
      </c>
      <c r="I2023" s="1">
        <v>30660</v>
      </c>
      <c r="J2023" s="19">
        <v>25</v>
      </c>
      <c r="K2023" s="19" t="s">
        <v>14116</v>
      </c>
      <c r="L2023" s="1">
        <v>41176</v>
      </c>
      <c r="M2023" s="19" t="s">
        <v>1835</v>
      </c>
      <c r="N2023" s="19" t="s">
        <v>1835</v>
      </c>
      <c r="O2023" s="19" t="s">
        <v>12318</v>
      </c>
    </row>
    <row r="2024" spans="1:15">
      <c r="A2024" s="19">
        <v>61997</v>
      </c>
      <c r="B2024" s="19" t="s">
        <v>11748</v>
      </c>
      <c r="C2024" s="19" t="s">
        <v>14785</v>
      </c>
      <c r="D2024" s="19" t="str">
        <f t="shared" si="31"/>
        <v>61997A</v>
      </c>
      <c r="E2024" s="19" t="s">
        <v>12313</v>
      </c>
      <c r="F2024" s="19" t="s">
        <v>11083</v>
      </c>
      <c r="G2024" s="19" t="s">
        <v>612</v>
      </c>
      <c r="H2024" s="19" t="s">
        <v>12307</v>
      </c>
      <c r="I2024" s="1">
        <v>6316</v>
      </c>
      <c r="J2024" s="19">
        <v>9.3800000000000008</v>
      </c>
      <c r="K2024" s="19" t="s">
        <v>14116</v>
      </c>
      <c r="L2024" s="1">
        <v>41176</v>
      </c>
      <c r="M2024" s="19" t="s">
        <v>1835</v>
      </c>
      <c r="N2024" s="19" t="s">
        <v>1835</v>
      </c>
      <c r="O2024" s="19" t="s">
        <v>12318</v>
      </c>
    </row>
    <row r="2025" spans="1:15">
      <c r="A2025" s="19">
        <v>61998</v>
      </c>
      <c r="B2025" s="19" t="s">
        <v>11748</v>
      </c>
      <c r="C2025" s="19" t="s">
        <v>14784</v>
      </c>
      <c r="D2025" s="19" t="str">
        <f t="shared" si="31"/>
        <v>61998A</v>
      </c>
      <c r="E2025" s="19" t="s">
        <v>12313</v>
      </c>
      <c r="F2025" s="19" t="s">
        <v>11083</v>
      </c>
      <c r="G2025" s="19" t="s">
        <v>612</v>
      </c>
      <c r="H2025" s="19" t="s">
        <v>12307</v>
      </c>
      <c r="I2025" s="1">
        <v>8542</v>
      </c>
      <c r="J2025" s="19">
        <v>10</v>
      </c>
      <c r="K2025" s="19" t="s">
        <v>14116</v>
      </c>
      <c r="L2025" s="1">
        <v>41176</v>
      </c>
      <c r="M2025" s="19" t="s">
        <v>1835</v>
      </c>
      <c r="N2025" s="19" t="s">
        <v>1835</v>
      </c>
      <c r="O2025" s="19" t="s">
        <v>12318</v>
      </c>
    </row>
    <row r="2026" spans="1:15">
      <c r="A2026" s="19">
        <v>61999</v>
      </c>
      <c r="B2026" s="19" t="s">
        <v>11748</v>
      </c>
      <c r="C2026" s="19" t="s">
        <v>14783</v>
      </c>
      <c r="D2026" s="19" t="str">
        <f t="shared" si="31"/>
        <v>61999A</v>
      </c>
      <c r="E2026" s="19" t="s">
        <v>12313</v>
      </c>
      <c r="F2026" s="19" t="s">
        <v>11083</v>
      </c>
      <c r="G2026" s="19" t="s">
        <v>612</v>
      </c>
      <c r="H2026" s="19" t="s">
        <v>12307</v>
      </c>
      <c r="I2026" s="1">
        <v>31876</v>
      </c>
      <c r="J2026" s="19">
        <v>25</v>
      </c>
      <c r="K2026" s="19" t="s">
        <v>14116</v>
      </c>
      <c r="L2026" s="1">
        <v>41176</v>
      </c>
      <c r="M2026" s="19" t="s">
        <v>1835</v>
      </c>
      <c r="N2026" s="19" t="s">
        <v>1835</v>
      </c>
      <c r="O2026" s="19" t="s">
        <v>12318</v>
      </c>
    </row>
    <row r="2027" spans="1:15">
      <c r="A2027" s="19">
        <v>62000</v>
      </c>
      <c r="B2027" s="19" t="s">
        <v>11748</v>
      </c>
      <c r="C2027" s="19" t="s">
        <v>14782</v>
      </c>
      <c r="D2027" s="19" t="str">
        <f t="shared" si="31"/>
        <v>62000A</v>
      </c>
      <c r="E2027" s="19" t="s">
        <v>12313</v>
      </c>
      <c r="F2027" s="19" t="s">
        <v>11061</v>
      </c>
      <c r="G2027" s="19" t="s">
        <v>612</v>
      </c>
      <c r="H2027" s="19" t="s">
        <v>12307</v>
      </c>
      <c r="I2027" s="1">
        <v>19125</v>
      </c>
      <c r="J2027" s="19">
        <v>37.5</v>
      </c>
      <c r="K2027" s="19" t="s">
        <v>14116</v>
      </c>
      <c r="L2027" s="1">
        <v>41176</v>
      </c>
      <c r="M2027" s="19" t="s">
        <v>1835</v>
      </c>
      <c r="N2027" s="19" t="s">
        <v>1835</v>
      </c>
      <c r="O2027" s="19" t="s">
        <v>12318</v>
      </c>
    </row>
    <row r="2028" spans="1:15">
      <c r="A2028" s="19">
        <v>62001</v>
      </c>
      <c r="B2028" s="19" t="s">
        <v>11748</v>
      </c>
      <c r="C2028" s="19" t="s">
        <v>14781</v>
      </c>
      <c r="D2028" s="19" t="str">
        <f t="shared" si="31"/>
        <v>62001A</v>
      </c>
      <c r="E2028" s="19" t="s">
        <v>12313</v>
      </c>
      <c r="F2028" s="19" t="s">
        <v>11061</v>
      </c>
      <c r="G2028" s="19" t="s">
        <v>612</v>
      </c>
      <c r="H2028" s="19" t="s">
        <v>12307</v>
      </c>
      <c r="I2028" s="1">
        <v>19085</v>
      </c>
      <c r="J2028" s="19">
        <v>37.5</v>
      </c>
      <c r="K2028" s="19" t="s">
        <v>14116</v>
      </c>
      <c r="L2028" s="1">
        <v>41176</v>
      </c>
      <c r="M2028" s="19" t="s">
        <v>1835</v>
      </c>
      <c r="N2028" s="19" t="s">
        <v>1835</v>
      </c>
      <c r="O2028" s="19" t="s">
        <v>12318</v>
      </c>
    </row>
    <row r="2029" spans="1:15">
      <c r="A2029" s="19">
        <v>62002</v>
      </c>
      <c r="B2029" s="19" t="s">
        <v>11748</v>
      </c>
      <c r="C2029" s="19" t="s">
        <v>14780</v>
      </c>
      <c r="D2029" s="19" t="str">
        <f t="shared" si="31"/>
        <v>62002A</v>
      </c>
      <c r="E2029" s="19" t="s">
        <v>12313</v>
      </c>
      <c r="F2029" s="19" t="s">
        <v>11061</v>
      </c>
      <c r="G2029" s="19" t="s">
        <v>612</v>
      </c>
      <c r="H2029" s="19" t="s">
        <v>12307</v>
      </c>
      <c r="I2029" s="1">
        <v>19525</v>
      </c>
      <c r="J2029" s="19">
        <v>37.5</v>
      </c>
      <c r="K2029" s="19" t="s">
        <v>14116</v>
      </c>
      <c r="L2029" s="1">
        <v>41176</v>
      </c>
      <c r="M2029" s="19" t="s">
        <v>1835</v>
      </c>
      <c r="N2029" s="19" t="s">
        <v>1835</v>
      </c>
      <c r="O2029" s="19" t="s">
        <v>12318</v>
      </c>
    </row>
    <row r="2030" spans="1:15">
      <c r="A2030" s="19">
        <v>62003</v>
      </c>
      <c r="B2030" s="19" t="s">
        <v>11748</v>
      </c>
      <c r="C2030" s="19" t="s">
        <v>14779</v>
      </c>
      <c r="D2030" s="19" t="str">
        <f t="shared" si="31"/>
        <v>62003A</v>
      </c>
      <c r="E2030" s="19" t="s">
        <v>12313</v>
      </c>
      <c r="F2030" s="19" t="s">
        <v>11083</v>
      </c>
      <c r="G2030" s="19" t="s">
        <v>612</v>
      </c>
      <c r="H2030" s="19" t="s">
        <v>12307</v>
      </c>
      <c r="I2030" s="1">
        <v>7127</v>
      </c>
      <c r="J2030" s="19">
        <v>14</v>
      </c>
      <c r="K2030" s="19" t="s">
        <v>14116</v>
      </c>
      <c r="L2030" s="1">
        <v>41176</v>
      </c>
      <c r="M2030" s="19" t="s">
        <v>1835</v>
      </c>
      <c r="N2030" s="19" t="s">
        <v>1835</v>
      </c>
      <c r="O2030" s="19" t="s">
        <v>12318</v>
      </c>
    </row>
    <row r="2031" spans="1:15">
      <c r="A2031" s="19">
        <v>62004</v>
      </c>
      <c r="B2031" s="19" t="s">
        <v>11748</v>
      </c>
      <c r="C2031" s="19" t="s">
        <v>14778</v>
      </c>
      <c r="D2031" s="19" t="str">
        <f t="shared" si="31"/>
        <v>62004A</v>
      </c>
      <c r="E2031" s="19" t="s">
        <v>12313</v>
      </c>
      <c r="F2031" s="19" t="s">
        <v>11083</v>
      </c>
      <c r="G2031" s="19" t="s">
        <v>612</v>
      </c>
      <c r="H2031" s="19" t="s">
        <v>12307</v>
      </c>
      <c r="I2031" s="1">
        <v>7159</v>
      </c>
      <c r="J2031" s="19">
        <v>14</v>
      </c>
      <c r="K2031" s="19" t="s">
        <v>14116</v>
      </c>
      <c r="L2031" s="1">
        <v>41176</v>
      </c>
      <c r="M2031" s="19" t="s">
        <v>1835</v>
      </c>
      <c r="N2031" s="19" t="s">
        <v>1835</v>
      </c>
      <c r="O2031" s="19" t="s">
        <v>12318</v>
      </c>
    </row>
    <row r="2032" spans="1:15">
      <c r="A2032" s="19">
        <v>62005</v>
      </c>
      <c r="B2032" s="19" t="s">
        <v>11748</v>
      </c>
      <c r="C2032" s="19" t="s">
        <v>14777</v>
      </c>
      <c r="D2032" s="19" t="str">
        <f t="shared" si="31"/>
        <v>62005A</v>
      </c>
      <c r="E2032" s="19" t="s">
        <v>12313</v>
      </c>
      <c r="F2032" s="19" t="s">
        <v>11083</v>
      </c>
      <c r="G2032" s="19" t="s">
        <v>612</v>
      </c>
      <c r="H2032" s="19" t="s">
        <v>12307</v>
      </c>
      <c r="I2032" s="1">
        <v>11958</v>
      </c>
      <c r="J2032" s="19">
        <v>14</v>
      </c>
      <c r="K2032" s="19" t="s">
        <v>14116</v>
      </c>
      <c r="L2032" s="1">
        <v>41176</v>
      </c>
      <c r="M2032" s="19" t="s">
        <v>1835</v>
      </c>
      <c r="N2032" s="19" t="s">
        <v>1835</v>
      </c>
      <c r="O2032" s="19" t="s">
        <v>12318</v>
      </c>
    </row>
    <row r="2033" spans="1:15">
      <c r="A2033" s="19">
        <v>62006</v>
      </c>
      <c r="B2033" s="19" t="s">
        <v>11748</v>
      </c>
      <c r="C2033" s="19" t="s">
        <v>14776</v>
      </c>
      <c r="D2033" s="19" t="str">
        <f t="shared" si="31"/>
        <v>62006A</v>
      </c>
      <c r="E2033" s="19" t="s">
        <v>12313</v>
      </c>
      <c r="F2033" s="19" t="s">
        <v>14775</v>
      </c>
      <c r="G2033" s="19" t="s">
        <v>580</v>
      </c>
      <c r="H2033" s="19" t="s">
        <v>12307</v>
      </c>
      <c r="I2033" s="1">
        <v>41275</v>
      </c>
      <c r="J2033" s="19">
        <v>119.7</v>
      </c>
      <c r="K2033" s="19" t="s">
        <v>4</v>
      </c>
      <c r="L2033" s="1">
        <v>41253</v>
      </c>
      <c r="M2033" s="19" t="s">
        <v>13113</v>
      </c>
      <c r="N2033" s="19" t="s">
        <v>14498</v>
      </c>
      <c r="O2033" s="19" t="s">
        <v>12318</v>
      </c>
    </row>
    <row r="2034" spans="1:15">
      <c r="A2034" s="19">
        <v>62007</v>
      </c>
      <c r="B2034" s="19" t="s">
        <v>10651</v>
      </c>
      <c r="C2034" s="19" t="s">
        <v>14774</v>
      </c>
      <c r="D2034" s="19" t="str">
        <f t="shared" si="31"/>
        <v>62007C</v>
      </c>
      <c r="E2034" s="19" t="s">
        <v>12309</v>
      </c>
      <c r="K2034" s="19" t="s">
        <v>4</v>
      </c>
      <c r="L2034" s="1">
        <v>41003</v>
      </c>
      <c r="M2034" s="19" t="s">
        <v>13113</v>
      </c>
      <c r="O2034" s="19" t="s">
        <v>12577</v>
      </c>
    </row>
    <row r="2035" spans="1:15">
      <c r="A2035" s="19">
        <v>62008</v>
      </c>
      <c r="B2035" s="19" t="s">
        <v>11748</v>
      </c>
      <c r="C2035" s="19" t="s">
        <v>14773</v>
      </c>
      <c r="D2035" s="19" t="str">
        <f t="shared" si="31"/>
        <v>62008A</v>
      </c>
      <c r="E2035" s="19" t="s">
        <v>12313</v>
      </c>
      <c r="F2035" s="19" t="s">
        <v>14772</v>
      </c>
      <c r="G2035" s="19" t="s">
        <v>612</v>
      </c>
      <c r="H2035" s="19" t="s">
        <v>12307</v>
      </c>
      <c r="I2035" s="1">
        <v>31763</v>
      </c>
      <c r="J2035" s="19">
        <v>0.26</v>
      </c>
      <c r="K2035" s="19" t="s">
        <v>12609</v>
      </c>
      <c r="L2035" s="1">
        <v>41005</v>
      </c>
      <c r="M2035" s="19" t="s">
        <v>597</v>
      </c>
      <c r="O2035" s="19" t="s">
        <v>12318</v>
      </c>
    </row>
    <row r="2036" spans="1:15">
      <c r="A2036" s="19">
        <v>62009</v>
      </c>
      <c r="B2036" s="19" t="s">
        <v>11748</v>
      </c>
      <c r="C2036" s="19" t="s">
        <v>693</v>
      </c>
      <c r="D2036" s="19" t="str">
        <f t="shared" si="31"/>
        <v>62009A</v>
      </c>
      <c r="E2036" s="19" t="s">
        <v>12313</v>
      </c>
      <c r="F2036" s="19" t="s">
        <v>692</v>
      </c>
      <c r="G2036" s="19" t="s">
        <v>612</v>
      </c>
      <c r="H2036" s="19" t="s">
        <v>12307</v>
      </c>
      <c r="I2036" s="1">
        <v>31763</v>
      </c>
      <c r="J2036" s="19">
        <v>0.22</v>
      </c>
      <c r="K2036" s="19" t="s">
        <v>12609</v>
      </c>
      <c r="L2036" s="1">
        <v>41005</v>
      </c>
      <c r="M2036" s="19" t="s">
        <v>597</v>
      </c>
      <c r="O2036" s="19" t="s">
        <v>12318</v>
      </c>
    </row>
    <row r="2037" spans="1:15">
      <c r="A2037" s="19">
        <v>62010</v>
      </c>
      <c r="B2037" s="19" t="s">
        <v>11748</v>
      </c>
      <c r="C2037" s="19" t="s">
        <v>14771</v>
      </c>
      <c r="D2037" s="19" t="str">
        <f t="shared" si="31"/>
        <v>62010A</v>
      </c>
      <c r="E2037" s="19" t="s">
        <v>12313</v>
      </c>
      <c r="F2037" s="19" t="s">
        <v>2668</v>
      </c>
      <c r="G2037" s="19" t="s">
        <v>612</v>
      </c>
      <c r="H2037" s="19" t="s">
        <v>12307</v>
      </c>
      <c r="I2037" s="1">
        <v>31959</v>
      </c>
      <c r="J2037" s="19">
        <v>2.9</v>
      </c>
      <c r="K2037" s="19" t="s">
        <v>13196</v>
      </c>
      <c r="L2037" s="1">
        <v>41008</v>
      </c>
      <c r="M2037" s="19" t="s">
        <v>12756</v>
      </c>
      <c r="N2037" s="19" t="s">
        <v>14115</v>
      </c>
      <c r="O2037" s="19" t="s">
        <v>12318</v>
      </c>
    </row>
    <row r="2038" spans="1:15">
      <c r="A2038" s="19">
        <v>62011</v>
      </c>
      <c r="B2038" s="19" t="s">
        <v>11748</v>
      </c>
      <c r="C2038" s="19" t="s">
        <v>14770</v>
      </c>
      <c r="D2038" s="19" t="str">
        <f t="shared" si="31"/>
        <v>62011A</v>
      </c>
      <c r="E2038" s="19" t="s">
        <v>12313</v>
      </c>
      <c r="F2038" s="19" t="s">
        <v>11136</v>
      </c>
      <c r="G2038" s="19" t="s">
        <v>612</v>
      </c>
      <c r="H2038" s="19" t="s">
        <v>12307</v>
      </c>
      <c r="I2038" s="1">
        <v>38573</v>
      </c>
      <c r="J2038" s="19">
        <v>6.75</v>
      </c>
      <c r="K2038" s="19" t="s">
        <v>46</v>
      </c>
      <c r="L2038" s="1">
        <v>41008</v>
      </c>
      <c r="M2038" s="19" t="s">
        <v>13113</v>
      </c>
      <c r="N2038" s="19" t="s">
        <v>14769</v>
      </c>
      <c r="O2038" s="19" t="s">
        <v>12318</v>
      </c>
    </row>
    <row r="2039" spans="1:15">
      <c r="A2039" s="19">
        <v>62012</v>
      </c>
      <c r="B2039" s="19" t="s">
        <v>10651</v>
      </c>
      <c r="C2039" s="19" t="s">
        <v>14768</v>
      </c>
      <c r="D2039" s="19" t="str">
        <f t="shared" si="31"/>
        <v>62012C</v>
      </c>
      <c r="E2039" s="19" t="s">
        <v>12309</v>
      </c>
      <c r="F2039" s="19" t="s">
        <v>11033</v>
      </c>
      <c r="G2039" s="19" t="s">
        <v>612</v>
      </c>
      <c r="H2039" s="19" t="s">
        <v>12307</v>
      </c>
      <c r="I2039" s="1">
        <v>41060</v>
      </c>
      <c r="J2039" s="19">
        <v>0.13600000000000001</v>
      </c>
      <c r="K2039" s="19" t="s">
        <v>73</v>
      </c>
      <c r="L2039" s="1">
        <v>41011</v>
      </c>
      <c r="M2039" s="19" t="s">
        <v>13113</v>
      </c>
      <c r="N2039" s="19" t="s">
        <v>14764</v>
      </c>
      <c r="O2039" s="19" t="s">
        <v>12577</v>
      </c>
    </row>
    <row r="2040" spans="1:15">
      <c r="A2040" s="19">
        <v>62013</v>
      </c>
      <c r="B2040" s="19" t="s">
        <v>10651</v>
      </c>
      <c r="C2040" s="19" t="s">
        <v>14767</v>
      </c>
      <c r="D2040" s="19" t="str">
        <f t="shared" si="31"/>
        <v>62013C</v>
      </c>
      <c r="E2040" s="19" t="s">
        <v>12309</v>
      </c>
      <c r="F2040" s="19" t="s">
        <v>11033</v>
      </c>
      <c r="G2040" s="19" t="s">
        <v>612</v>
      </c>
      <c r="H2040" s="19" t="s">
        <v>12307</v>
      </c>
      <c r="I2040" s="1">
        <v>41060</v>
      </c>
      <c r="J2040" s="19">
        <v>0.112</v>
      </c>
      <c r="K2040" s="19" t="s">
        <v>73</v>
      </c>
      <c r="L2040" s="1">
        <v>41011</v>
      </c>
      <c r="M2040" s="19" t="s">
        <v>13113</v>
      </c>
      <c r="N2040" s="19" t="s">
        <v>14764</v>
      </c>
      <c r="O2040" s="19" t="s">
        <v>12577</v>
      </c>
    </row>
    <row r="2041" spans="1:15">
      <c r="A2041" s="19">
        <v>62014</v>
      </c>
      <c r="B2041" s="19" t="s">
        <v>10651</v>
      </c>
      <c r="C2041" s="19" t="s">
        <v>14766</v>
      </c>
      <c r="D2041" s="19" t="str">
        <f t="shared" si="31"/>
        <v>62014C</v>
      </c>
      <c r="E2041" s="19" t="s">
        <v>12309</v>
      </c>
      <c r="F2041" s="19" t="s">
        <v>11033</v>
      </c>
      <c r="G2041" s="19" t="s">
        <v>612</v>
      </c>
      <c r="H2041" s="19" t="s">
        <v>12307</v>
      </c>
      <c r="I2041" s="1">
        <v>41031</v>
      </c>
      <c r="J2041" s="19">
        <v>9.1999999999999998E-2</v>
      </c>
      <c r="K2041" s="19" t="s">
        <v>73</v>
      </c>
      <c r="L2041" s="1">
        <v>41011</v>
      </c>
      <c r="M2041" s="19" t="s">
        <v>13113</v>
      </c>
      <c r="N2041" s="19" t="s">
        <v>14764</v>
      </c>
      <c r="O2041" s="19" t="s">
        <v>12577</v>
      </c>
    </row>
    <row r="2042" spans="1:15">
      <c r="A2042" s="19">
        <v>62015</v>
      </c>
      <c r="B2042" s="19" t="s">
        <v>10651</v>
      </c>
      <c r="C2042" s="19" t="s">
        <v>14765</v>
      </c>
      <c r="D2042" s="19" t="str">
        <f t="shared" si="31"/>
        <v>62015C</v>
      </c>
      <c r="E2042" s="19" t="s">
        <v>12309</v>
      </c>
      <c r="F2042" s="19" t="s">
        <v>11033</v>
      </c>
      <c r="G2042" s="19" t="s">
        <v>612</v>
      </c>
      <c r="H2042" s="19" t="s">
        <v>12307</v>
      </c>
      <c r="I2042" s="1">
        <v>41031</v>
      </c>
      <c r="J2042" s="19">
        <v>4.2999999999999997E-2</v>
      </c>
      <c r="K2042" s="19" t="s">
        <v>73</v>
      </c>
      <c r="L2042" s="1">
        <v>41011</v>
      </c>
      <c r="M2042" s="19" t="s">
        <v>13113</v>
      </c>
      <c r="N2042" s="19" t="s">
        <v>14764</v>
      </c>
      <c r="O2042" s="19" t="s">
        <v>12577</v>
      </c>
    </row>
    <row r="2043" spans="1:15">
      <c r="A2043" s="19">
        <v>62016</v>
      </c>
      <c r="B2043" s="19" t="s">
        <v>11748</v>
      </c>
      <c r="C2043" s="19" t="s">
        <v>14763</v>
      </c>
      <c r="D2043" s="19" t="str">
        <f t="shared" si="31"/>
        <v>62016A</v>
      </c>
      <c r="E2043" s="19" t="s">
        <v>12313</v>
      </c>
      <c r="F2043" s="19" t="s">
        <v>14762</v>
      </c>
      <c r="G2043" s="19" t="s">
        <v>1382</v>
      </c>
      <c r="H2043" s="19" t="s">
        <v>12307</v>
      </c>
      <c r="I2043" s="1">
        <v>40863</v>
      </c>
      <c r="J2043" s="19">
        <v>7.5</v>
      </c>
      <c r="K2043" s="19" t="s">
        <v>13196</v>
      </c>
      <c r="L2043" s="1">
        <v>41102</v>
      </c>
      <c r="M2043" s="19" t="s">
        <v>14761</v>
      </c>
      <c r="N2043" s="19" t="s">
        <v>14760</v>
      </c>
      <c r="O2043" s="19" t="s">
        <v>12318</v>
      </c>
    </row>
    <row r="2044" spans="1:15">
      <c r="A2044" s="19">
        <v>62017</v>
      </c>
      <c r="B2044" s="19" t="s">
        <v>10651</v>
      </c>
      <c r="C2044" s="19" t="s">
        <v>14759</v>
      </c>
      <c r="D2044" s="19" t="str">
        <f t="shared" si="31"/>
        <v>62017C</v>
      </c>
      <c r="E2044" s="19" t="s">
        <v>12309</v>
      </c>
      <c r="F2044" s="19" t="s">
        <v>4595</v>
      </c>
      <c r="G2044" s="19" t="s">
        <v>612</v>
      </c>
      <c r="H2044" s="19" t="s">
        <v>12307</v>
      </c>
      <c r="I2044" s="1">
        <v>41943</v>
      </c>
      <c r="J2044" s="19">
        <v>4</v>
      </c>
      <c r="K2044" s="19" t="s">
        <v>73</v>
      </c>
      <c r="L2044" s="1">
        <v>41036</v>
      </c>
      <c r="M2044" s="19" t="s">
        <v>13113</v>
      </c>
      <c r="N2044" s="19" t="s">
        <v>14759</v>
      </c>
      <c r="O2044" s="19" t="s">
        <v>12935</v>
      </c>
    </row>
    <row r="2045" spans="1:15">
      <c r="A2045" s="19">
        <v>62018</v>
      </c>
      <c r="B2045" s="19" t="s">
        <v>11748</v>
      </c>
      <c r="C2045" s="19" t="s">
        <v>5581</v>
      </c>
      <c r="D2045" s="19" t="str">
        <f t="shared" si="31"/>
        <v>62018A</v>
      </c>
      <c r="E2045" s="19" t="s">
        <v>12313</v>
      </c>
      <c r="F2045" s="19" t="s">
        <v>5581</v>
      </c>
      <c r="G2045" s="19" t="s">
        <v>612</v>
      </c>
      <c r="H2045" s="19" t="s">
        <v>12307</v>
      </c>
      <c r="I2045" s="1">
        <v>33970</v>
      </c>
      <c r="J2045" s="19">
        <v>9</v>
      </c>
      <c r="K2045" s="19" t="s">
        <v>12609</v>
      </c>
      <c r="L2045" s="1">
        <v>41038</v>
      </c>
      <c r="M2045" s="19" t="s">
        <v>1835</v>
      </c>
      <c r="N2045" s="19" t="s">
        <v>1835</v>
      </c>
      <c r="O2045" s="19" t="s">
        <v>12318</v>
      </c>
    </row>
    <row r="2046" spans="1:15">
      <c r="A2046" s="19">
        <v>62019</v>
      </c>
      <c r="B2046" s="19" t="s">
        <v>11748</v>
      </c>
      <c r="C2046" s="19" t="s">
        <v>14758</v>
      </c>
      <c r="D2046" s="19" t="str">
        <f t="shared" si="31"/>
        <v>62019A</v>
      </c>
      <c r="E2046" s="19" t="s">
        <v>12313</v>
      </c>
      <c r="F2046" s="19" t="s">
        <v>14757</v>
      </c>
      <c r="G2046" s="19" t="s">
        <v>859</v>
      </c>
      <c r="H2046" s="19" t="s">
        <v>12307</v>
      </c>
      <c r="I2046" s="1">
        <v>42707</v>
      </c>
      <c r="J2046" s="19">
        <v>250</v>
      </c>
      <c r="K2046" s="19" t="s">
        <v>73</v>
      </c>
      <c r="L2046" s="1">
        <v>41061</v>
      </c>
      <c r="M2046" s="19" t="s">
        <v>14756</v>
      </c>
      <c r="N2046" s="19" t="s">
        <v>14755</v>
      </c>
      <c r="O2046" s="19" t="s">
        <v>12318</v>
      </c>
    </row>
    <row r="2047" spans="1:15">
      <c r="A2047" s="19">
        <v>62020</v>
      </c>
      <c r="B2047" s="19" t="s">
        <v>11748</v>
      </c>
      <c r="C2047" s="19" t="s">
        <v>14754</v>
      </c>
      <c r="D2047" s="19" t="str">
        <f t="shared" si="31"/>
        <v>62020A</v>
      </c>
      <c r="E2047" s="19" t="s">
        <v>12313</v>
      </c>
      <c r="F2047" s="19" t="s">
        <v>5986</v>
      </c>
      <c r="G2047" s="19" t="s">
        <v>612</v>
      </c>
      <c r="H2047" s="19" t="s">
        <v>12307</v>
      </c>
      <c r="I2047" s="1">
        <v>37469</v>
      </c>
      <c r="J2047" s="19">
        <v>1.5</v>
      </c>
      <c r="K2047" s="19" t="s">
        <v>46</v>
      </c>
      <c r="L2047" s="1">
        <v>41061</v>
      </c>
      <c r="M2047" s="19" t="s">
        <v>1835</v>
      </c>
      <c r="N2047" s="19" t="s">
        <v>1835</v>
      </c>
      <c r="O2047" s="19" t="s">
        <v>12318</v>
      </c>
    </row>
    <row r="2048" spans="1:15">
      <c r="A2048" s="19">
        <v>62021</v>
      </c>
      <c r="B2048" s="19" t="s">
        <v>10651</v>
      </c>
      <c r="C2048" s="19" t="s">
        <v>14753</v>
      </c>
      <c r="D2048" s="19" t="str">
        <f t="shared" si="31"/>
        <v>62021C</v>
      </c>
      <c r="E2048" s="19" t="s">
        <v>12309</v>
      </c>
      <c r="F2048" s="19" t="s">
        <v>10746</v>
      </c>
      <c r="G2048" s="19" t="s">
        <v>612</v>
      </c>
      <c r="H2048" s="19" t="s">
        <v>12307</v>
      </c>
      <c r="I2048" s="1">
        <v>43831</v>
      </c>
      <c r="J2048" s="19">
        <v>255</v>
      </c>
      <c r="K2048" s="19" t="s">
        <v>3</v>
      </c>
      <c r="L2048" s="1">
        <v>41092</v>
      </c>
      <c r="M2048" s="19" t="s">
        <v>13113</v>
      </c>
      <c r="N2048" s="19" t="s">
        <v>14752</v>
      </c>
      <c r="O2048" s="19" t="s">
        <v>12318</v>
      </c>
    </row>
    <row r="2049" spans="1:15">
      <c r="A2049" s="19">
        <v>62022</v>
      </c>
      <c r="B2049" s="19" t="s">
        <v>10651</v>
      </c>
      <c r="C2049" s="19" t="s">
        <v>14751</v>
      </c>
      <c r="D2049" s="19" t="str">
        <f t="shared" si="31"/>
        <v>62022C</v>
      </c>
      <c r="E2049" s="19" t="s">
        <v>12309</v>
      </c>
      <c r="F2049" s="19" t="s">
        <v>10847</v>
      </c>
      <c r="G2049" s="19" t="s">
        <v>612</v>
      </c>
      <c r="H2049" s="19" t="s">
        <v>12307</v>
      </c>
      <c r="I2049" s="1">
        <v>41257</v>
      </c>
      <c r="J2049" s="19">
        <v>0.15</v>
      </c>
      <c r="K2049" s="19" t="s">
        <v>12609</v>
      </c>
      <c r="L2049" s="1">
        <v>41092</v>
      </c>
      <c r="M2049" s="19" t="s">
        <v>13113</v>
      </c>
      <c r="N2049" s="19" t="s">
        <v>5453</v>
      </c>
      <c r="O2049" s="19" t="s">
        <v>12935</v>
      </c>
    </row>
    <row r="2050" spans="1:15">
      <c r="A2050" s="19">
        <v>62023</v>
      </c>
      <c r="B2050" s="19" t="s">
        <v>10651</v>
      </c>
      <c r="C2050" s="19" t="s">
        <v>14750</v>
      </c>
      <c r="D2050" s="19" t="str">
        <f t="shared" ref="D2050:D2113" si="32">CONCATENATE(A2050,B2050)</f>
        <v>62023C</v>
      </c>
      <c r="E2050" s="19" t="s">
        <v>12309</v>
      </c>
      <c r="F2050" s="19" t="s">
        <v>12589</v>
      </c>
      <c r="G2050" s="19" t="s">
        <v>612</v>
      </c>
      <c r="H2050" s="19" t="s">
        <v>12307</v>
      </c>
      <c r="I2050" s="1">
        <v>42644</v>
      </c>
      <c r="J2050" s="19">
        <v>1.5</v>
      </c>
      <c r="K2050" s="19" t="s">
        <v>73</v>
      </c>
      <c r="L2050" s="1">
        <v>42307</v>
      </c>
      <c r="M2050" s="19" t="s">
        <v>13113</v>
      </c>
      <c r="N2050" s="19" t="s">
        <v>14749</v>
      </c>
      <c r="O2050" s="19" t="s">
        <v>12577</v>
      </c>
    </row>
    <row r="2051" spans="1:15">
      <c r="A2051" s="19">
        <v>62024</v>
      </c>
      <c r="B2051" s="19" t="s">
        <v>11748</v>
      </c>
      <c r="C2051" s="19" t="s">
        <v>14748</v>
      </c>
      <c r="D2051" s="19" t="str">
        <f t="shared" si="32"/>
        <v>62024A</v>
      </c>
      <c r="E2051" s="19" t="s">
        <v>12313</v>
      </c>
      <c r="F2051" s="19" t="s">
        <v>11235</v>
      </c>
      <c r="G2051" s="19" t="s">
        <v>612</v>
      </c>
      <c r="H2051" s="19" t="s">
        <v>12307</v>
      </c>
      <c r="I2051" s="1">
        <v>40694</v>
      </c>
      <c r="J2051" s="19">
        <v>0.54900000000000004</v>
      </c>
      <c r="K2051" s="19" t="s">
        <v>73</v>
      </c>
      <c r="L2051" s="1">
        <v>41100</v>
      </c>
      <c r="M2051" s="19" t="s">
        <v>14747</v>
      </c>
      <c r="N2051" s="19" t="s">
        <v>14746</v>
      </c>
      <c r="O2051" s="19" t="s">
        <v>12318</v>
      </c>
    </row>
    <row r="2052" spans="1:15">
      <c r="A2052" s="19">
        <v>62025</v>
      </c>
      <c r="B2052" s="19" t="s">
        <v>11748</v>
      </c>
      <c r="C2052" s="19" t="s">
        <v>14745</v>
      </c>
      <c r="D2052" s="19" t="str">
        <f t="shared" si="32"/>
        <v>62025A</v>
      </c>
      <c r="E2052" s="19" t="s">
        <v>12313</v>
      </c>
      <c r="F2052" s="19" t="s">
        <v>10911</v>
      </c>
      <c r="G2052" s="19" t="s">
        <v>612</v>
      </c>
      <c r="H2052" s="19" t="s">
        <v>12307</v>
      </c>
      <c r="I2052" s="1">
        <v>41019</v>
      </c>
      <c r="J2052" s="19">
        <v>4.5999999999999996</v>
      </c>
      <c r="K2052" s="19" t="s">
        <v>46</v>
      </c>
      <c r="L2052" s="1">
        <v>41102</v>
      </c>
      <c r="M2052" s="19" t="s">
        <v>926</v>
      </c>
      <c r="N2052" s="19" t="s">
        <v>926</v>
      </c>
      <c r="O2052" s="19" t="s">
        <v>12318</v>
      </c>
    </row>
    <row r="2053" spans="1:15">
      <c r="A2053" s="19">
        <v>62026</v>
      </c>
      <c r="B2053" s="19" t="s">
        <v>11748</v>
      </c>
      <c r="C2053" s="19" t="s">
        <v>5133</v>
      </c>
      <c r="D2053" s="19" t="str">
        <f t="shared" si="32"/>
        <v>62026A</v>
      </c>
      <c r="E2053" s="19" t="s">
        <v>12313</v>
      </c>
      <c r="F2053" s="19" t="s">
        <v>14744</v>
      </c>
      <c r="G2053" s="19" t="s">
        <v>612</v>
      </c>
      <c r="H2053" s="19" t="s">
        <v>12307</v>
      </c>
      <c r="I2053" s="1">
        <v>40452</v>
      </c>
      <c r="J2053" s="19">
        <v>1.5</v>
      </c>
      <c r="K2053" s="19" t="s">
        <v>4</v>
      </c>
      <c r="L2053" s="1">
        <v>41102</v>
      </c>
      <c r="M2053" s="19" t="s">
        <v>12359</v>
      </c>
      <c r="N2053" s="19" t="s">
        <v>14743</v>
      </c>
      <c r="O2053" s="19" t="s">
        <v>12318</v>
      </c>
    </row>
    <row r="2054" spans="1:15">
      <c r="A2054" s="19">
        <v>62027</v>
      </c>
      <c r="B2054" s="19" t="s">
        <v>11748</v>
      </c>
      <c r="C2054" s="19" t="s">
        <v>14742</v>
      </c>
      <c r="D2054" s="19" t="str">
        <f t="shared" si="32"/>
        <v>62027A</v>
      </c>
      <c r="E2054" s="19" t="s">
        <v>12313</v>
      </c>
      <c r="F2054" s="19" t="s">
        <v>10698</v>
      </c>
      <c r="G2054" s="19" t="s">
        <v>612</v>
      </c>
      <c r="H2054" s="19" t="s">
        <v>12307</v>
      </c>
      <c r="I2054" s="1">
        <v>40695</v>
      </c>
      <c r="J2054" s="19">
        <v>2</v>
      </c>
      <c r="K2054" s="19" t="s">
        <v>4</v>
      </c>
      <c r="L2054" s="1">
        <v>41102</v>
      </c>
      <c r="M2054" s="19" t="s">
        <v>12359</v>
      </c>
      <c r="N2054" s="19" t="s">
        <v>14741</v>
      </c>
      <c r="O2054" s="19" t="s">
        <v>12318</v>
      </c>
    </row>
    <row r="2055" spans="1:15">
      <c r="A2055" s="19">
        <v>62028</v>
      </c>
      <c r="B2055" s="19" t="s">
        <v>11748</v>
      </c>
      <c r="C2055" s="19" t="s">
        <v>14740</v>
      </c>
      <c r="D2055" s="19" t="str">
        <f t="shared" si="32"/>
        <v>62028A</v>
      </c>
      <c r="E2055" s="19" t="s">
        <v>12313</v>
      </c>
      <c r="F2055" s="19" t="s">
        <v>10976</v>
      </c>
      <c r="G2055" s="19" t="s">
        <v>612</v>
      </c>
      <c r="H2055" s="19" t="s">
        <v>12307</v>
      </c>
      <c r="I2055" s="1">
        <v>40904</v>
      </c>
      <c r="J2055" s="19">
        <v>1</v>
      </c>
      <c r="K2055" s="19" t="s">
        <v>4</v>
      </c>
      <c r="L2055" s="1">
        <v>41102</v>
      </c>
      <c r="M2055" s="19" t="s">
        <v>12359</v>
      </c>
      <c r="N2055" s="19" t="s">
        <v>14739</v>
      </c>
      <c r="O2055" s="19" t="s">
        <v>12318</v>
      </c>
    </row>
    <row r="2056" spans="1:15">
      <c r="A2056" s="19">
        <v>62029</v>
      </c>
      <c r="B2056" s="19" t="s">
        <v>11748</v>
      </c>
      <c r="C2056" s="19" t="s">
        <v>14738</v>
      </c>
      <c r="D2056" s="19" t="str">
        <f t="shared" si="32"/>
        <v>62029A</v>
      </c>
      <c r="E2056" s="19" t="s">
        <v>12313</v>
      </c>
      <c r="F2056" s="19" t="s">
        <v>10677</v>
      </c>
      <c r="G2056" s="19" t="s">
        <v>612</v>
      </c>
      <c r="H2056" s="19" t="s">
        <v>12307</v>
      </c>
      <c r="I2056" s="1">
        <v>40848</v>
      </c>
      <c r="J2056" s="19">
        <v>1.5</v>
      </c>
      <c r="K2056" s="19" t="s">
        <v>4</v>
      </c>
      <c r="L2056" s="1">
        <v>41102</v>
      </c>
      <c r="M2056" s="19" t="s">
        <v>12359</v>
      </c>
      <c r="N2056" s="19" t="s">
        <v>14737</v>
      </c>
      <c r="O2056" s="19" t="s">
        <v>12318</v>
      </c>
    </row>
    <row r="2057" spans="1:15">
      <c r="A2057" s="19">
        <v>62030</v>
      </c>
      <c r="B2057" s="19" t="s">
        <v>10651</v>
      </c>
      <c r="C2057" s="19" t="s">
        <v>14736</v>
      </c>
      <c r="D2057" s="19" t="str">
        <f t="shared" si="32"/>
        <v>62030C</v>
      </c>
      <c r="E2057" s="19" t="s">
        <v>12309</v>
      </c>
      <c r="F2057" s="19" t="s">
        <v>21</v>
      </c>
      <c r="G2057" s="19" t="s">
        <v>612</v>
      </c>
      <c r="H2057" s="19" t="s">
        <v>12307</v>
      </c>
      <c r="I2057" s="1">
        <v>41395</v>
      </c>
      <c r="J2057" s="19">
        <v>1.5</v>
      </c>
      <c r="K2057" s="19" t="s">
        <v>73</v>
      </c>
      <c r="L2057" s="1">
        <v>41120</v>
      </c>
      <c r="M2057" s="19" t="s">
        <v>13113</v>
      </c>
      <c r="N2057" s="19" t="s">
        <v>14524</v>
      </c>
      <c r="O2057" s="19" t="s">
        <v>12935</v>
      </c>
    </row>
    <row r="2058" spans="1:15">
      <c r="A2058" s="19">
        <v>62031</v>
      </c>
      <c r="B2058" s="19" t="s">
        <v>10651</v>
      </c>
      <c r="C2058" s="19" t="s">
        <v>14735</v>
      </c>
      <c r="D2058" s="19" t="str">
        <f t="shared" si="32"/>
        <v>62031C</v>
      </c>
      <c r="E2058" s="19" t="s">
        <v>12309</v>
      </c>
      <c r="F2058" s="19" t="s">
        <v>13245</v>
      </c>
      <c r="G2058" s="19" t="s">
        <v>612</v>
      </c>
      <c r="H2058" s="19" t="s">
        <v>12307</v>
      </c>
      <c r="I2058" s="1">
        <v>41395</v>
      </c>
      <c r="J2058" s="19">
        <v>1.5</v>
      </c>
      <c r="K2058" s="19" t="s">
        <v>73</v>
      </c>
      <c r="L2058" s="1">
        <v>41120</v>
      </c>
      <c r="M2058" s="19" t="s">
        <v>13113</v>
      </c>
      <c r="N2058" s="19" t="s">
        <v>14524</v>
      </c>
      <c r="O2058" s="19" t="s">
        <v>12935</v>
      </c>
    </row>
    <row r="2059" spans="1:15">
      <c r="A2059" s="19">
        <v>62032</v>
      </c>
      <c r="B2059" s="19" t="s">
        <v>10651</v>
      </c>
      <c r="C2059" s="19" t="s">
        <v>14734</v>
      </c>
      <c r="D2059" s="19" t="str">
        <f t="shared" si="32"/>
        <v>62032C</v>
      </c>
      <c r="E2059" s="19" t="s">
        <v>12309</v>
      </c>
      <c r="F2059" s="19" t="s">
        <v>5986</v>
      </c>
      <c r="G2059" s="19" t="s">
        <v>612</v>
      </c>
      <c r="H2059" s="19" t="s">
        <v>12307</v>
      </c>
      <c r="I2059" s="1">
        <v>41395</v>
      </c>
      <c r="J2059" s="19">
        <v>0.75</v>
      </c>
      <c r="K2059" s="19" t="s">
        <v>73</v>
      </c>
      <c r="L2059" s="1">
        <v>41120</v>
      </c>
      <c r="M2059" s="19" t="s">
        <v>13113</v>
      </c>
      <c r="N2059" s="19" t="s">
        <v>14524</v>
      </c>
      <c r="O2059" s="19" t="s">
        <v>12935</v>
      </c>
    </row>
    <row r="2060" spans="1:15">
      <c r="A2060" s="19">
        <v>62033</v>
      </c>
      <c r="B2060" s="19" t="s">
        <v>10651</v>
      </c>
      <c r="C2060" s="19" t="s">
        <v>14733</v>
      </c>
      <c r="D2060" s="19" t="str">
        <f t="shared" si="32"/>
        <v>62033C</v>
      </c>
      <c r="E2060" s="19" t="s">
        <v>12309</v>
      </c>
      <c r="F2060" s="19" t="s">
        <v>2659</v>
      </c>
      <c r="G2060" s="19" t="s">
        <v>612</v>
      </c>
      <c r="H2060" s="19" t="s">
        <v>12307</v>
      </c>
      <c r="I2060" s="1">
        <v>41395</v>
      </c>
      <c r="J2060" s="19">
        <v>1.5</v>
      </c>
      <c r="K2060" s="19" t="s">
        <v>73</v>
      </c>
      <c r="L2060" s="1">
        <v>41120</v>
      </c>
      <c r="M2060" s="19" t="s">
        <v>13113</v>
      </c>
      <c r="N2060" s="19" t="s">
        <v>14524</v>
      </c>
      <c r="O2060" s="19" t="s">
        <v>12935</v>
      </c>
    </row>
    <row r="2061" spans="1:15">
      <c r="A2061" s="19">
        <v>62034</v>
      </c>
      <c r="B2061" s="19" t="s">
        <v>10651</v>
      </c>
      <c r="C2061" s="19" t="s">
        <v>14732</v>
      </c>
      <c r="D2061" s="19" t="str">
        <f t="shared" si="32"/>
        <v>62034C</v>
      </c>
      <c r="E2061" s="19" t="s">
        <v>12309</v>
      </c>
      <c r="F2061" s="19" t="s">
        <v>2659</v>
      </c>
      <c r="G2061" s="19" t="s">
        <v>612</v>
      </c>
      <c r="H2061" s="19" t="s">
        <v>12307</v>
      </c>
      <c r="I2061" s="1">
        <v>41395</v>
      </c>
      <c r="J2061" s="19">
        <v>0.7</v>
      </c>
      <c r="K2061" s="19" t="s">
        <v>73</v>
      </c>
      <c r="L2061" s="1">
        <v>41120</v>
      </c>
      <c r="M2061" s="19" t="s">
        <v>13113</v>
      </c>
      <c r="N2061" s="19" t="s">
        <v>14524</v>
      </c>
      <c r="O2061" s="19" t="s">
        <v>12935</v>
      </c>
    </row>
    <row r="2062" spans="1:15">
      <c r="A2062" s="19">
        <v>62035</v>
      </c>
      <c r="B2062" s="19" t="s">
        <v>10651</v>
      </c>
      <c r="C2062" s="19" t="s">
        <v>14731</v>
      </c>
      <c r="D2062" s="19" t="str">
        <f t="shared" si="32"/>
        <v>62035C</v>
      </c>
      <c r="E2062" s="19" t="s">
        <v>12309</v>
      </c>
      <c r="F2062" s="19" t="s">
        <v>13308</v>
      </c>
      <c r="G2062" s="19" t="s">
        <v>612</v>
      </c>
      <c r="H2062" s="19" t="s">
        <v>12307</v>
      </c>
      <c r="I2062" s="1">
        <v>41395</v>
      </c>
      <c r="J2062" s="19">
        <v>0.9</v>
      </c>
      <c r="K2062" s="19" t="s">
        <v>73</v>
      </c>
      <c r="L2062" s="1">
        <v>41120</v>
      </c>
      <c r="M2062" s="19" t="s">
        <v>13113</v>
      </c>
      <c r="N2062" s="19" t="s">
        <v>14524</v>
      </c>
      <c r="O2062" s="19" t="s">
        <v>12935</v>
      </c>
    </row>
    <row r="2063" spans="1:15">
      <c r="A2063" s="19">
        <v>62036</v>
      </c>
      <c r="B2063" s="19" t="s">
        <v>10651</v>
      </c>
      <c r="C2063" s="19" t="s">
        <v>14730</v>
      </c>
      <c r="D2063" s="19" t="str">
        <f t="shared" si="32"/>
        <v>62036C</v>
      </c>
      <c r="E2063" s="19" t="s">
        <v>12309</v>
      </c>
      <c r="F2063" s="19" t="s">
        <v>13308</v>
      </c>
      <c r="G2063" s="19" t="s">
        <v>612</v>
      </c>
      <c r="H2063" s="19" t="s">
        <v>12307</v>
      </c>
      <c r="I2063" s="1">
        <v>41395</v>
      </c>
      <c r="J2063" s="19">
        <v>1.1000000000000001</v>
      </c>
      <c r="K2063" s="19" t="s">
        <v>73</v>
      </c>
      <c r="L2063" s="1">
        <v>41120</v>
      </c>
      <c r="M2063" s="19" t="s">
        <v>13113</v>
      </c>
      <c r="N2063" s="19" t="s">
        <v>14524</v>
      </c>
      <c r="O2063" s="19" t="s">
        <v>12935</v>
      </c>
    </row>
    <row r="2064" spans="1:15">
      <c r="A2064" s="19">
        <v>62037</v>
      </c>
      <c r="B2064" s="19" t="s">
        <v>10651</v>
      </c>
      <c r="C2064" s="19" t="s">
        <v>14729</v>
      </c>
      <c r="D2064" s="19" t="str">
        <f t="shared" si="32"/>
        <v>62037C</v>
      </c>
      <c r="E2064" s="19" t="s">
        <v>12309</v>
      </c>
      <c r="F2064" s="19" t="s">
        <v>13308</v>
      </c>
      <c r="G2064" s="19" t="s">
        <v>612</v>
      </c>
      <c r="H2064" s="19" t="s">
        <v>12307</v>
      </c>
      <c r="I2064" s="1">
        <v>41395</v>
      </c>
      <c r="J2064" s="19">
        <v>1.4</v>
      </c>
      <c r="K2064" s="19" t="s">
        <v>73</v>
      </c>
      <c r="L2064" s="1">
        <v>41120</v>
      </c>
      <c r="M2064" s="19" t="s">
        <v>13113</v>
      </c>
      <c r="N2064" s="19" t="s">
        <v>14524</v>
      </c>
      <c r="O2064" s="19" t="s">
        <v>12935</v>
      </c>
    </row>
    <row r="2065" spans="1:15">
      <c r="A2065" s="19">
        <v>62038</v>
      </c>
      <c r="B2065" s="19" t="s">
        <v>10651</v>
      </c>
      <c r="C2065" s="19" t="s">
        <v>14728</v>
      </c>
      <c r="D2065" s="19" t="str">
        <f t="shared" si="32"/>
        <v>62038C</v>
      </c>
      <c r="E2065" s="19" t="s">
        <v>12309</v>
      </c>
      <c r="F2065" s="19" t="s">
        <v>13308</v>
      </c>
      <c r="G2065" s="19" t="s">
        <v>612</v>
      </c>
      <c r="H2065" s="19" t="s">
        <v>12307</v>
      </c>
      <c r="I2065" s="1">
        <v>41395</v>
      </c>
      <c r="J2065" s="19">
        <v>1.5</v>
      </c>
      <c r="K2065" s="19" t="s">
        <v>73</v>
      </c>
      <c r="L2065" s="1">
        <v>41120</v>
      </c>
      <c r="M2065" s="19" t="s">
        <v>13113</v>
      </c>
      <c r="N2065" s="19" t="s">
        <v>14524</v>
      </c>
      <c r="O2065" s="19" t="s">
        <v>12935</v>
      </c>
    </row>
    <row r="2066" spans="1:15">
      <c r="A2066" s="19">
        <v>62039</v>
      </c>
      <c r="B2066" s="19" t="s">
        <v>11748</v>
      </c>
      <c r="C2066" s="19" t="s">
        <v>14727</v>
      </c>
      <c r="D2066" s="19" t="str">
        <f t="shared" si="32"/>
        <v>62039A</v>
      </c>
      <c r="E2066" s="19" t="s">
        <v>12313</v>
      </c>
      <c r="F2066" s="19" t="s">
        <v>10862</v>
      </c>
      <c r="G2066" s="19" t="s">
        <v>612</v>
      </c>
      <c r="H2066" s="19" t="s">
        <v>12307</v>
      </c>
      <c r="I2066" s="1">
        <v>37433</v>
      </c>
      <c r="J2066" s="19">
        <v>2.1</v>
      </c>
      <c r="K2066" s="19" t="s">
        <v>46</v>
      </c>
      <c r="L2066" s="1">
        <v>41122</v>
      </c>
      <c r="M2066" s="19" t="s">
        <v>12756</v>
      </c>
      <c r="N2066" s="19" t="s">
        <v>14115</v>
      </c>
      <c r="O2066" s="19" t="s">
        <v>12318</v>
      </c>
    </row>
    <row r="2067" spans="1:15">
      <c r="A2067" s="19">
        <v>62040</v>
      </c>
      <c r="B2067" s="19" t="s">
        <v>11748</v>
      </c>
      <c r="C2067" s="19" t="s">
        <v>5309</v>
      </c>
      <c r="D2067" s="19" t="str">
        <f t="shared" si="32"/>
        <v>62040A</v>
      </c>
      <c r="E2067" s="19" t="s">
        <v>12313</v>
      </c>
      <c r="F2067" s="19" t="s">
        <v>10924</v>
      </c>
      <c r="G2067" s="19" t="s">
        <v>612</v>
      </c>
      <c r="H2067" s="19" t="s">
        <v>12307</v>
      </c>
      <c r="I2067" s="1">
        <v>39801</v>
      </c>
      <c r="J2067" s="19">
        <v>0.97499999999999998</v>
      </c>
      <c r="K2067" s="19" t="s">
        <v>73</v>
      </c>
      <c r="L2067" s="1">
        <v>41134</v>
      </c>
      <c r="M2067" s="19" t="s">
        <v>4630</v>
      </c>
      <c r="N2067" s="19" t="s">
        <v>4630</v>
      </c>
      <c r="O2067" s="19" t="s">
        <v>12318</v>
      </c>
    </row>
    <row r="2068" spans="1:15">
      <c r="A2068" s="19">
        <v>62041</v>
      </c>
      <c r="B2068" s="19" t="s">
        <v>11748</v>
      </c>
      <c r="C2068" s="19" t="s">
        <v>5310</v>
      </c>
      <c r="D2068" s="19" t="str">
        <f t="shared" si="32"/>
        <v>62041A</v>
      </c>
      <c r="E2068" s="19" t="s">
        <v>12313</v>
      </c>
      <c r="F2068" s="19" t="s">
        <v>10753</v>
      </c>
      <c r="G2068" s="19" t="s">
        <v>612</v>
      </c>
      <c r="H2068" s="19" t="s">
        <v>12307</v>
      </c>
      <c r="I2068" s="1">
        <v>40177</v>
      </c>
      <c r="J2068" s="19">
        <v>0.99950000000000006</v>
      </c>
      <c r="K2068" s="19" t="s">
        <v>73</v>
      </c>
      <c r="L2068" s="1">
        <v>41134</v>
      </c>
      <c r="M2068" s="19" t="s">
        <v>4630</v>
      </c>
      <c r="N2068" s="19" t="s">
        <v>4630</v>
      </c>
      <c r="O2068" s="19" t="s">
        <v>12318</v>
      </c>
    </row>
    <row r="2069" spans="1:15">
      <c r="A2069" s="19">
        <v>62042</v>
      </c>
      <c r="B2069" s="19" t="s">
        <v>11748</v>
      </c>
      <c r="C2069" s="19" t="s">
        <v>1158</v>
      </c>
      <c r="D2069" s="19" t="str">
        <f t="shared" si="32"/>
        <v>62042A</v>
      </c>
      <c r="E2069" s="19" t="s">
        <v>12313</v>
      </c>
      <c r="F2069" s="19" t="s">
        <v>507</v>
      </c>
      <c r="G2069" s="19" t="s">
        <v>612</v>
      </c>
      <c r="H2069" s="19" t="s">
        <v>12307</v>
      </c>
      <c r="I2069" s="1">
        <v>41334</v>
      </c>
      <c r="J2069" s="19">
        <v>1</v>
      </c>
      <c r="K2069" s="19" t="s">
        <v>73</v>
      </c>
      <c r="L2069" s="1">
        <v>41135</v>
      </c>
      <c r="M2069" s="19" t="s">
        <v>13113</v>
      </c>
      <c r="N2069" s="19" t="s">
        <v>14725</v>
      </c>
      <c r="O2069" s="19" t="s">
        <v>12318</v>
      </c>
    </row>
    <row r="2070" spans="1:15">
      <c r="A2070" s="19">
        <v>62043</v>
      </c>
      <c r="B2070" s="19" t="s">
        <v>11748</v>
      </c>
      <c r="C2070" s="19" t="s">
        <v>14726</v>
      </c>
      <c r="D2070" s="19" t="str">
        <f t="shared" si="32"/>
        <v>62043A</v>
      </c>
      <c r="E2070" s="19" t="s">
        <v>12313</v>
      </c>
      <c r="F2070" s="19" t="s">
        <v>507</v>
      </c>
      <c r="G2070" s="19" t="s">
        <v>612</v>
      </c>
      <c r="H2070" s="19" t="s">
        <v>12307</v>
      </c>
      <c r="I2070" s="1">
        <v>41365</v>
      </c>
      <c r="J2070" s="19">
        <v>2.5</v>
      </c>
      <c r="K2070" s="19" t="s">
        <v>73</v>
      </c>
      <c r="L2070" s="1">
        <v>41135</v>
      </c>
      <c r="M2070" s="19" t="s">
        <v>13113</v>
      </c>
      <c r="N2070" s="19" t="s">
        <v>14725</v>
      </c>
      <c r="O2070" s="19" t="s">
        <v>12318</v>
      </c>
    </row>
    <row r="2071" spans="1:15">
      <c r="A2071" s="19">
        <v>62044</v>
      </c>
      <c r="B2071" s="19" t="s">
        <v>11748</v>
      </c>
      <c r="C2071" s="19" t="s">
        <v>14724</v>
      </c>
      <c r="D2071" s="19" t="str">
        <f t="shared" si="32"/>
        <v>62044A</v>
      </c>
      <c r="E2071" s="19" t="s">
        <v>12313</v>
      </c>
      <c r="F2071" s="19" t="s">
        <v>14723</v>
      </c>
      <c r="G2071" s="19" t="s">
        <v>1382</v>
      </c>
      <c r="H2071" s="19" t="s">
        <v>12307</v>
      </c>
      <c r="I2071" s="1">
        <v>40968</v>
      </c>
      <c r="J2071" s="19">
        <v>343</v>
      </c>
      <c r="K2071" s="19" t="s">
        <v>4</v>
      </c>
      <c r="L2071" s="1">
        <v>41162</v>
      </c>
      <c r="M2071" s="19" t="s">
        <v>14722</v>
      </c>
      <c r="N2071" s="19" t="s">
        <v>14722</v>
      </c>
      <c r="O2071" s="19" t="s">
        <v>12318</v>
      </c>
    </row>
    <row r="2072" spans="1:15">
      <c r="A2072" s="19">
        <v>62045</v>
      </c>
      <c r="B2072" s="19" t="s">
        <v>11748</v>
      </c>
      <c r="C2072" s="19" t="s">
        <v>14721</v>
      </c>
      <c r="D2072" s="19" t="str">
        <f t="shared" si="32"/>
        <v>62045A</v>
      </c>
      <c r="E2072" s="19" t="s">
        <v>12313</v>
      </c>
      <c r="F2072" s="19" t="s">
        <v>10998</v>
      </c>
      <c r="G2072" s="19" t="s">
        <v>612</v>
      </c>
      <c r="H2072" s="19" t="s">
        <v>12307</v>
      </c>
      <c r="I2072" s="1">
        <v>41913</v>
      </c>
      <c r="J2072" s="19">
        <v>19.75</v>
      </c>
      <c r="K2072" s="19" t="s">
        <v>73</v>
      </c>
      <c r="L2072" s="1">
        <v>41242</v>
      </c>
      <c r="M2072" s="19" t="s">
        <v>13714</v>
      </c>
      <c r="N2072" s="19" t="s">
        <v>5211</v>
      </c>
      <c r="O2072" s="19" t="s">
        <v>12318</v>
      </c>
    </row>
    <row r="2073" spans="1:15">
      <c r="A2073" s="19">
        <v>62046</v>
      </c>
      <c r="B2073" s="19" t="s">
        <v>11748</v>
      </c>
      <c r="C2073" s="19" t="s">
        <v>887</v>
      </c>
      <c r="D2073" s="19" t="str">
        <f t="shared" si="32"/>
        <v>62046A</v>
      </c>
      <c r="E2073" s="19" t="s">
        <v>12313</v>
      </c>
      <c r="F2073" s="19" t="s">
        <v>10784</v>
      </c>
      <c r="G2073" s="19" t="s">
        <v>612</v>
      </c>
      <c r="H2073" s="19" t="s">
        <v>12307</v>
      </c>
      <c r="I2073" s="1">
        <v>41940</v>
      </c>
      <c r="J2073" s="19">
        <v>6.3</v>
      </c>
      <c r="K2073" s="19" t="s">
        <v>73</v>
      </c>
      <c r="L2073" s="1">
        <v>41172</v>
      </c>
      <c r="M2073" s="19" t="s">
        <v>13113</v>
      </c>
      <c r="N2073" s="19" t="s">
        <v>887</v>
      </c>
      <c r="O2073" s="19" t="s">
        <v>12318</v>
      </c>
    </row>
    <row r="2074" spans="1:15">
      <c r="A2074" s="19">
        <v>62047</v>
      </c>
      <c r="B2074" s="19" t="s">
        <v>10651</v>
      </c>
      <c r="C2074" s="19" t="s">
        <v>14720</v>
      </c>
      <c r="D2074" s="19" t="str">
        <f t="shared" si="32"/>
        <v>62047C</v>
      </c>
      <c r="E2074" s="19" t="s">
        <v>12309</v>
      </c>
      <c r="F2074" s="19" t="s">
        <v>10783</v>
      </c>
      <c r="G2074" s="19" t="s">
        <v>612</v>
      </c>
      <c r="H2074" s="19" t="s">
        <v>12307</v>
      </c>
      <c r="I2074" s="1">
        <v>42735</v>
      </c>
      <c r="J2074" s="19">
        <v>80</v>
      </c>
      <c r="K2074" s="19" t="s">
        <v>73</v>
      </c>
      <c r="L2074" s="1">
        <v>41172</v>
      </c>
      <c r="M2074" s="19" t="s">
        <v>13113</v>
      </c>
      <c r="N2074" s="19" t="s">
        <v>14720</v>
      </c>
      <c r="O2074" s="19" t="s">
        <v>12318</v>
      </c>
    </row>
    <row r="2075" spans="1:15">
      <c r="A2075" s="19">
        <v>62048</v>
      </c>
      <c r="B2075" s="19" t="s">
        <v>10651</v>
      </c>
      <c r="C2075" s="19" t="s">
        <v>14719</v>
      </c>
      <c r="D2075" s="19" t="str">
        <f t="shared" si="32"/>
        <v>62048C</v>
      </c>
      <c r="E2075" s="19" t="s">
        <v>12309</v>
      </c>
      <c r="F2075" s="19" t="s">
        <v>10783</v>
      </c>
      <c r="G2075" s="19" t="s">
        <v>612</v>
      </c>
      <c r="H2075" s="19" t="s">
        <v>12307</v>
      </c>
      <c r="I2075" s="1">
        <v>42735</v>
      </c>
      <c r="J2075" s="19">
        <v>20</v>
      </c>
      <c r="K2075" s="19" t="s">
        <v>73</v>
      </c>
      <c r="L2075" s="1">
        <v>41172</v>
      </c>
      <c r="M2075" s="19" t="s">
        <v>13113</v>
      </c>
      <c r="N2075" s="19" t="s">
        <v>14719</v>
      </c>
      <c r="O2075" s="19" t="s">
        <v>12318</v>
      </c>
    </row>
    <row r="2076" spans="1:15">
      <c r="A2076" s="19">
        <v>62049</v>
      </c>
      <c r="B2076" s="19" t="s">
        <v>10651</v>
      </c>
      <c r="C2076" s="19" t="s">
        <v>14718</v>
      </c>
      <c r="D2076" s="19" t="str">
        <f t="shared" si="32"/>
        <v>62049C</v>
      </c>
      <c r="E2076" s="19" t="s">
        <v>12309</v>
      </c>
      <c r="F2076" s="19" t="s">
        <v>10783</v>
      </c>
      <c r="G2076" s="19" t="s">
        <v>612</v>
      </c>
      <c r="H2076" s="19" t="s">
        <v>12307</v>
      </c>
      <c r="I2076" s="1">
        <v>42735</v>
      </c>
      <c r="J2076" s="19">
        <v>45</v>
      </c>
      <c r="K2076" s="19" t="s">
        <v>73</v>
      </c>
      <c r="L2076" s="1">
        <v>41172</v>
      </c>
      <c r="M2076" s="19" t="s">
        <v>13113</v>
      </c>
      <c r="N2076" s="19" t="s">
        <v>14717</v>
      </c>
      <c r="O2076" s="19" t="s">
        <v>12318</v>
      </c>
    </row>
    <row r="2077" spans="1:15">
      <c r="A2077" s="19">
        <v>62050</v>
      </c>
      <c r="B2077" s="19" t="s">
        <v>10651</v>
      </c>
      <c r="C2077" s="19" t="s">
        <v>8992</v>
      </c>
      <c r="D2077" s="19" t="str">
        <f t="shared" si="32"/>
        <v>62050C</v>
      </c>
      <c r="E2077" s="19" t="s">
        <v>12309</v>
      </c>
      <c r="F2077" s="19" t="s">
        <v>10783</v>
      </c>
      <c r="G2077" s="19" t="s">
        <v>612</v>
      </c>
      <c r="H2077" s="19" t="s">
        <v>12307</v>
      </c>
      <c r="I2077" s="1">
        <v>41913</v>
      </c>
      <c r="J2077" s="19">
        <v>5.44</v>
      </c>
      <c r="K2077" s="19" t="s">
        <v>73</v>
      </c>
      <c r="L2077" s="1">
        <v>41172</v>
      </c>
      <c r="M2077" s="19" t="s">
        <v>13113</v>
      </c>
      <c r="N2077" s="19" t="s">
        <v>8992</v>
      </c>
      <c r="O2077" s="19" t="s">
        <v>12935</v>
      </c>
    </row>
    <row r="2078" spans="1:15">
      <c r="A2078" s="19">
        <v>62051</v>
      </c>
      <c r="B2078" s="19" t="s">
        <v>11748</v>
      </c>
      <c r="C2078" s="19" t="s">
        <v>4530</v>
      </c>
      <c r="D2078" s="19" t="str">
        <f t="shared" si="32"/>
        <v>62051A</v>
      </c>
      <c r="E2078" s="19" t="s">
        <v>12313</v>
      </c>
      <c r="F2078" s="19" t="s">
        <v>805</v>
      </c>
      <c r="G2078" s="19" t="s">
        <v>612</v>
      </c>
      <c r="H2078" s="19" t="s">
        <v>12307</v>
      </c>
      <c r="I2078" s="1">
        <v>42298</v>
      </c>
      <c r="J2078" s="19">
        <v>19.2</v>
      </c>
      <c r="K2078" s="19" t="s">
        <v>73</v>
      </c>
      <c r="L2078" s="1">
        <v>41138</v>
      </c>
      <c r="M2078" s="19" t="s">
        <v>12916</v>
      </c>
      <c r="N2078" s="19" t="s">
        <v>14716</v>
      </c>
      <c r="O2078" s="19" t="s">
        <v>12318</v>
      </c>
    </row>
    <row r="2079" spans="1:15">
      <c r="A2079" s="19">
        <v>62052</v>
      </c>
      <c r="B2079" s="19" t="s">
        <v>11748</v>
      </c>
      <c r="C2079" s="19" t="s">
        <v>14715</v>
      </c>
      <c r="D2079" s="19" t="str">
        <f t="shared" si="32"/>
        <v>62052A</v>
      </c>
      <c r="E2079" s="19" t="s">
        <v>12313</v>
      </c>
      <c r="F2079" s="19" t="s">
        <v>11030</v>
      </c>
      <c r="G2079" s="19" t="s">
        <v>612</v>
      </c>
      <c r="H2079" s="19" t="s">
        <v>12307</v>
      </c>
      <c r="I2079" s="1">
        <v>40513</v>
      </c>
      <c r="J2079" s="19">
        <v>1.1399999999999999</v>
      </c>
      <c r="K2079" s="19" t="s">
        <v>73</v>
      </c>
      <c r="L2079" s="1">
        <v>41151</v>
      </c>
      <c r="M2079" s="19" t="s">
        <v>13113</v>
      </c>
      <c r="N2079" s="19" t="s">
        <v>4779</v>
      </c>
      <c r="O2079" s="19" t="s">
        <v>12318</v>
      </c>
    </row>
    <row r="2080" spans="1:15">
      <c r="A2080" s="19">
        <v>62053</v>
      </c>
      <c r="B2080" s="19" t="s">
        <v>11748</v>
      </c>
      <c r="C2080" s="19" t="s">
        <v>11051</v>
      </c>
      <c r="D2080" s="19" t="str">
        <f t="shared" si="32"/>
        <v>62053A</v>
      </c>
      <c r="E2080" s="19" t="s">
        <v>12313</v>
      </c>
      <c r="K2080" s="19" t="s">
        <v>73</v>
      </c>
      <c r="L2080" s="1">
        <v>41151</v>
      </c>
      <c r="M2080" s="19" t="s">
        <v>13113</v>
      </c>
      <c r="O2080" s="19" t="s">
        <v>12935</v>
      </c>
    </row>
    <row r="2081" spans="1:15">
      <c r="A2081" s="19">
        <v>62054</v>
      </c>
      <c r="B2081" s="19" t="s">
        <v>10651</v>
      </c>
      <c r="C2081" s="19" t="s">
        <v>14714</v>
      </c>
      <c r="D2081" s="19" t="str">
        <f t="shared" si="32"/>
        <v>62054C</v>
      </c>
      <c r="E2081" s="19" t="s">
        <v>12309</v>
      </c>
      <c r="F2081" s="19" t="s">
        <v>10963</v>
      </c>
      <c r="G2081" s="19" t="s">
        <v>859</v>
      </c>
      <c r="H2081" s="19" t="s">
        <v>12307</v>
      </c>
      <c r="I2081" s="1">
        <v>43435</v>
      </c>
      <c r="J2081" s="19">
        <v>100</v>
      </c>
      <c r="K2081" s="19" t="s">
        <v>73</v>
      </c>
      <c r="L2081" s="1">
        <v>42774</v>
      </c>
      <c r="M2081" s="19" t="s">
        <v>12825</v>
      </c>
      <c r="N2081" s="19" t="s">
        <v>12825</v>
      </c>
      <c r="O2081" s="19" t="s">
        <v>12318</v>
      </c>
    </row>
    <row r="2082" spans="1:15">
      <c r="A2082" s="19">
        <v>62055</v>
      </c>
      <c r="B2082" s="19" t="s">
        <v>10651</v>
      </c>
      <c r="C2082" s="19" t="s">
        <v>14713</v>
      </c>
      <c r="D2082" s="19" t="str">
        <f t="shared" si="32"/>
        <v>62055C</v>
      </c>
      <c r="E2082" s="19" t="s">
        <v>12309</v>
      </c>
      <c r="F2082" s="19" t="s">
        <v>11000</v>
      </c>
      <c r="G2082" s="19" t="s">
        <v>612</v>
      </c>
      <c r="H2082" s="19" t="s">
        <v>12307</v>
      </c>
      <c r="I2082" s="1">
        <v>44348</v>
      </c>
      <c r="J2082" s="19">
        <v>200</v>
      </c>
      <c r="K2082" s="19" t="s">
        <v>73</v>
      </c>
      <c r="L2082" s="1">
        <v>41172</v>
      </c>
      <c r="M2082" s="19" t="s">
        <v>13113</v>
      </c>
      <c r="N2082" s="19" t="s">
        <v>14712</v>
      </c>
      <c r="O2082" s="19" t="s">
        <v>12318</v>
      </c>
    </row>
    <row r="2083" spans="1:15">
      <c r="A2083" s="19">
        <v>62056</v>
      </c>
      <c r="B2083" s="19" t="s">
        <v>10651</v>
      </c>
      <c r="C2083" s="19" t="s">
        <v>14711</v>
      </c>
      <c r="D2083" s="19" t="str">
        <f t="shared" si="32"/>
        <v>62056C</v>
      </c>
      <c r="E2083" s="19" t="s">
        <v>12309</v>
      </c>
      <c r="F2083" s="19" t="s">
        <v>10783</v>
      </c>
      <c r="G2083" s="19" t="s">
        <v>612</v>
      </c>
      <c r="H2083" s="19" t="s">
        <v>12307</v>
      </c>
      <c r="I2083" s="1">
        <v>42004</v>
      </c>
      <c r="J2083" s="19">
        <v>15</v>
      </c>
      <c r="K2083" s="19" t="s">
        <v>73</v>
      </c>
      <c r="L2083" s="1">
        <v>41172</v>
      </c>
      <c r="M2083" s="19" t="s">
        <v>13113</v>
      </c>
      <c r="N2083" s="19" t="s">
        <v>14711</v>
      </c>
      <c r="O2083" s="19" t="s">
        <v>12935</v>
      </c>
    </row>
    <row r="2084" spans="1:15">
      <c r="A2084" s="19">
        <v>62057</v>
      </c>
      <c r="B2084" s="19" t="s">
        <v>11748</v>
      </c>
      <c r="C2084" s="19" t="s">
        <v>5311</v>
      </c>
      <c r="D2084" s="19" t="str">
        <f t="shared" si="32"/>
        <v>62057A</v>
      </c>
      <c r="E2084" s="19" t="s">
        <v>12313</v>
      </c>
      <c r="F2084" s="19" t="s">
        <v>45</v>
      </c>
      <c r="G2084" s="19" t="s">
        <v>612</v>
      </c>
      <c r="H2084" s="19" t="s">
        <v>12307</v>
      </c>
      <c r="I2084" s="1">
        <v>39647</v>
      </c>
      <c r="J2084" s="19">
        <v>0.22500000000000001</v>
      </c>
      <c r="K2084" s="19" t="s">
        <v>73</v>
      </c>
      <c r="L2084" s="1">
        <v>41176</v>
      </c>
      <c r="M2084" s="19" t="s">
        <v>13987</v>
      </c>
      <c r="N2084" s="19" t="s">
        <v>14710</v>
      </c>
      <c r="O2084" s="19" t="s">
        <v>12318</v>
      </c>
    </row>
    <row r="2085" spans="1:15">
      <c r="A2085" s="19">
        <v>62058</v>
      </c>
      <c r="B2085" s="19" t="s">
        <v>11748</v>
      </c>
      <c r="C2085" s="19" t="s">
        <v>14709</v>
      </c>
      <c r="D2085" s="19" t="str">
        <f t="shared" si="32"/>
        <v>62058A</v>
      </c>
      <c r="E2085" s="19" t="s">
        <v>12313</v>
      </c>
      <c r="F2085" s="19" t="s">
        <v>11030</v>
      </c>
      <c r="G2085" s="19" t="s">
        <v>612</v>
      </c>
      <c r="H2085" s="19" t="s">
        <v>12307</v>
      </c>
      <c r="I2085" s="1">
        <v>41701</v>
      </c>
      <c r="J2085" s="19">
        <v>0.996</v>
      </c>
      <c r="K2085" s="19" t="s">
        <v>73</v>
      </c>
      <c r="L2085" s="1">
        <v>41176</v>
      </c>
      <c r="M2085" s="19" t="s">
        <v>13113</v>
      </c>
      <c r="N2085" s="19" t="s">
        <v>13990</v>
      </c>
      <c r="O2085" s="19" t="s">
        <v>12318</v>
      </c>
    </row>
    <row r="2086" spans="1:15">
      <c r="A2086" s="19">
        <v>62059</v>
      </c>
      <c r="B2086" s="19" t="s">
        <v>11748</v>
      </c>
      <c r="C2086" s="19" t="s">
        <v>14708</v>
      </c>
      <c r="D2086" s="19" t="str">
        <f t="shared" si="32"/>
        <v>62059A</v>
      </c>
      <c r="E2086" s="19" t="s">
        <v>12313</v>
      </c>
      <c r="F2086" s="19" t="s">
        <v>14707</v>
      </c>
      <c r="G2086" s="19" t="s">
        <v>612</v>
      </c>
      <c r="H2086" s="19" t="s">
        <v>12307</v>
      </c>
      <c r="I2086" s="1">
        <v>41701</v>
      </c>
      <c r="J2086" s="19">
        <v>0.5</v>
      </c>
      <c r="K2086" s="19" t="s">
        <v>73</v>
      </c>
      <c r="L2086" s="1">
        <v>41176</v>
      </c>
      <c r="M2086" s="19" t="s">
        <v>13113</v>
      </c>
      <c r="N2086" s="19" t="s">
        <v>13990</v>
      </c>
      <c r="O2086" s="19" t="s">
        <v>12318</v>
      </c>
    </row>
    <row r="2087" spans="1:15">
      <c r="A2087" s="19">
        <v>62060</v>
      </c>
      <c r="B2087" s="19" t="s">
        <v>11748</v>
      </c>
      <c r="C2087" s="19" t="s">
        <v>14706</v>
      </c>
      <c r="D2087" s="19" t="str">
        <f t="shared" si="32"/>
        <v>62060A</v>
      </c>
      <c r="E2087" s="19" t="s">
        <v>12313</v>
      </c>
      <c r="F2087" s="19" t="s">
        <v>14705</v>
      </c>
      <c r="G2087" s="19" t="s">
        <v>612</v>
      </c>
      <c r="H2087" s="19" t="s">
        <v>12307</v>
      </c>
      <c r="I2087" s="1">
        <v>41467</v>
      </c>
      <c r="J2087" s="19">
        <v>0.25</v>
      </c>
      <c r="K2087" s="19" t="s">
        <v>73</v>
      </c>
      <c r="L2087" s="1">
        <v>41176</v>
      </c>
      <c r="M2087" s="19" t="s">
        <v>13113</v>
      </c>
      <c r="N2087" s="19" t="s">
        <v>14020</v>
      </c>
      <c r="O2087" s="19" t="s">
        <v>12318</v>
      </c>
    </row>
    <row r="2088" spans="1:15">
      <c r="A2088" s="19">
        <v>62061</v>
      </c>
      <c r="B2088" s="19" t="s">
        <v>11748</v>
      </c>
      <c r="C2088" s="19" t="s">
        <v>14704</v>
      </c>
      <c r="D2088" s="19" t="str">
        <f t="shared" si="32"/>
        <v>62061A</v>
      </c>
      <c r="E2088" s="19" t="s">
        <v>12313</v>
      </c>
      <c r="F2088" s="19" t="s">
        <v>11009</v>
      </c>
      <c r="G2088" s="19" t="s">
        <v>612</v>
      </c>
      <c r="H2088" s="19" t="s">
        <v>12307</v>
      </c>
      <c r="I2088" s="1">
        <v>41807</v>
      </c>
      <c r="J2088" s="19">
        <v>1.2347999999999999</v>
      </c>
      <c r="K2088" s="19" t="s">
        <v>73</v>
      </c>
      <c r="L2088" s="1">
        <v>41176</v>
      </c>
      <c r="M2088" s="19" t="s">
        <v>13113</v>
      </c>
      <c r="N2088" s="19" t="s">
        <v>13990</v>
      </c>
      <c r="O2088" s="19" t="s">
        <v>12318</v>
      </c>
    </row>
    <row r="2089" spans="1:15">
      <c r="A2089" s="19">
        <v>62062</v>
      </c>
      <c r="B2089" s="19" t="s">
        <v>11748</v>
      </c>
      <c r="C2089" s="19" t="s">
        <v>14703</v>
      </c>
      <c r="D2089" s="19" t="str">
        <f t="shared" si="32"/>
        <v>62062A</v>
      </c>
      <c r="E2089" s="19" t="s">
        <v>12313</v>
      </c>
      <c r="F2089" s="19" t="s">
        <v>10874</v>
      </c>
      <c r="G2089" s="19" t="s">
        <v>612</v>
      </c>
      <c r="H2089" s="19" t="s">
        <v>12307</v>
      </c>
      <c r="I2089" s="1">
        <v>41704</v>
      </c>
      <c r="J2089" s="19">
        <v>0.5</v>
      </c>
      <c r="K2089" s="19" t="s">
        <v>73</v>
      </c>
      <c r="L2089" s="1">
        <v>41176</v>
      </c>
      <c r="M2089" s="19" t="s">
        <v>13113</v>
      </c>
      <c r="N2089" s="19" t="s">
        <v>13990</v>
      </c>
      <c r="O2089" s="19" t="s">
        <v>12318</v>
      </c>
    </row>
    <row r="2090" spans="1:15">
      <c r="A2090" s="19">
        <v>62063</v>
      </c>
      <c r="B2090" s="19" t="s">
        <v>11748</v>
      </c>
      <c r="C2090" s="19" t="s">
        <v>14702</v>
      </c>
      <c r="D2090" s="19" t="str">
        <f t="shared" si="32"/>
        <v>62063A</v>
      </c>
      <c r="E2090" s="19" t="s">
        <v>12313</v>
      </c>
      <c r="F2090" s="19" t="s">
        <v>10874</v>
      </c>
      <c r="G2090" s="19" t="s">
        <v>612</v>
      </c>
      <c r="H2090" s="19" t="s">
        <v>12307</v>
      </c>
      <c r="I2090" s="1">
        <v>41701</v>
      </c>
      <c r="J2090" s="19">
        <v>0.999</v>
      </c>
      <c r="K2090" s="19" t="s">
        <v>73</v>
      </c>
      <c r="L2090" s="1">
        <v>41176</v>
      </c>
      <c r="M2090" s="19" t="s">
        <v>13113</v>
      </c>
      <c r="N2090" s="19" t="s">
        <v>13990</v>
      </c>
      <c r="O2090" s="19" t="s">
        <v>12318</v>
      </c>
    </row>
    <row r="2091" spans="1:15">
      <c r="A2091" s="19">
        <v>62064</v>
      </c>
      <c r="B2091" s="19" t="s">
        <v>11748</v>
      </c>
      <c r="C2091" s="19" t="s">
        <v>4330</v>
      </c>
      <c r="D2091" s="19" t="str">
        <f t="shared" si="32"/>
        <v>62064A</v>
      </c>
      <c r="E2091" s="19" t="s">
        <v>12313</v>
      </c>
      <c r="F2091" s="19" t="s">
        <v>10712</v>
      </c>
      <c r="G2091" s="19" t="s">
        <v>612</v>
      </c>
      <c r="H2091" s="19" t="s">
        <v>12307</v>
      </c>
      <c r="I2091" s="1">
        <v>42086</v>
      </c>
      <c r="J2091" s="19">
        <v>1.5</v>
      </c>
      <c r="K2091" s="19" t="s">
        <v>73</v>
      </c>
      <c r="L2091" s="1">
        <v>41176</v>
      </c>
      <c r="M2091" s="19" t="s">
        <v>13113</v>
      </c>
      <c r="N2091" s="19" t="s">
        <v>13990</v>
      </c>
      <c r="O2091" s="19" t="s">
        <v>12318</v>
      </c>
    </row>
    <row r="2092" spans="1:15">
      <c r="A2092" s="19">
        <v>62065</v>
      </c>
      <c r="B2092" s="19" t="s">
        <v>11748</v>
      </c>
      <c r="C2092" s="19" t="s">
        <v>14701</v>
      </c>
      <c r="D2092" s="19" t="str">
        <f t="shared" si="32"/>
        <v>62065A</v>
      </c>
      <c r="E2092" s="19" t="s">
        <v>12313</v>
      </c>
      <c r="F2092" s="19" t="s">
        <v>14700</v>
      </c>
      <c r="G2092" s="19" t="s">
        <v>612</v>
      </c>
      <c r="H2092" s="19" t="s">
        <v>12307</v>
      </c>
      <c r="I2092" s="1">
        <v>41677</v>
      </c>
      <c r="J2092" s="19">
        <v>0.999</v>
      </c>
      <c r="K2092" s="19" t="s">
        <v>73</v>
      </c>
      <c r="L2092" s="1">
        <v>41176</v>
      </c>
      <c r="M2092" s="19" t="s">
        <v>13113</v>
      </c>
      <c r="N2092" s="19" t="s">
        <v>13990</v>
      </c>
      <c r="O2092" s="19" t="s">
        <v>12318</v>
      </c>
    </row>
    <row r="2093" spans="1:15">
      <c r="A2093" s="19">
        <v>62066</v>
      </c>
      <c r="B2093" s="19" t="s">
        <v>11748</v>
      </c>
      <c r="C2093" s="19" t="s">
        <v>14699</v>
      </c>
      <c r="D2093" s="19" t="str">
        <f t="shared" si="32"/>
        <v>62066A</v>
      </c>
      <c r="E2093" s="19" t="s">
        <v>12313</v>
      </c>
      <c r="F2093" s="19" t="s">
        <v>14698</v>
      </c>
      <c r="G2093" s="19" t="s">
        <v>612</v>
      </c>
      <c r="H2093" s="19" t="s">
        <v>12307</v>
      </c>
      <c r="I2093" s="1">
        <v>41690</v>
      </c>
      <c r="J2093" s="19">
        <v>0.75</v>
      </c>
      <c r="K2093" s="19" t="s">
        <v>73</v>
      </c>
      <c r="L2093" s="1">
        <v>41176</v>
      </c>
      <c r="M2093" s="19" t="s">
        <v>13113</v>
      </c>
      <c r="N2093" s="19" t="s">
        <v>13990</v>
      </c>
      <c r="O2093" s="19" t="s">
        <v>12318</v>
      </c>
    </row>
    <row r="2094" spans="1:15">
      <c r="A2094" s="19">
        <v>62067</v>
      </c>
      <c r="B2094" s="19" t="s">
        <v>11748</v>
      </c>
      <c r="C2094" s="19" t="s">
        <v>14697</v>
      </c>
      <c r="D2094" s="19" t="str">
        <f t="shared" si="32"/>
        <v>62067A</v>
      </c>
      <c r="E2094" s="19" t="s">
        <v>12313</v>
      </c>
      <c r="F2094" s="19" t="s">
        <v>11157</v>
      </c>
      <c r="G2094" s="19" t="s">
        <v>612</v>
      </c>
      <c r="H2094" s="19" t="s">
        <v>12307</v>
      </c>
      <c r="I2094" s="1">
        <v>41817</v>
      </c>
      <c r="J2094" s="19">
        <v>0.25</v>
      </c>
      <c r="K2094" s="19" t="s">
        <v>73</v>
      </c>
      <c r="L2094" s="1">
        <v>41176</v>
      </c>
      <c r="M2094" s="19" t="s">
        <v>13113</v>
      </c>
      <c r="N2094" s="19" t="s">
        <v>13990</v>
      </c>
      <c r="O2094" s="19" t="s">
        <v>12318</v>
      </c>
    </row>
    <row r="2095" spans="1:15">
      <c r="A2095" s="19">
        <v>62068</v>
      </c>
      <c r="B2095" s="19" t="s">
        <v>11748</v>
      </c>
      <c r="C2095" s="19" t="s">
        <v>14696</v>
      </c>
      <c r="D2095" s="19" t="str">
        <f t="shared" si="32"/>
        <v>62068A</v>
      </c>
      <c r="E2095" s="19" t="s">
        <v>12313</v>
      </c>
      <c r="F2095" s="19" t="s">
        <v>10919</v>
      </c>
      <c r="G2095" s="19" t="s">
        <v>612</v>
      </c>
      <c r="H2095" s="19" t="s">
        <v>12307</v>
      </c>
      <c r="I2095" s="1">
        <v>41850</v>
      </c>
      <c r="J2095" s="19">
        <v>1.25</v>
      </c>
      <c r="K2095" s="19" t="s">
        <v>73</v>
      </c>
      <c r="L2095" s="1">
        <v>41985</v>
      </c>
      <c r="M2095" s="19" t="s">
        <v>13113</v>
      </c>
      <c r="N2095" s="19" t="s">
        <v>13990</v>
      </c>
      <c r="O2095" s="19" t="s">
        <v>12318</v>
      </c>
    </row>
    <row r="2096" spans="1:15">
      <c r="A2096" s="19">
        <v>62069</v>
      </c>
      <c r="B2096" s="19" t="s">
        <v>11748</v>
      </c>
      <c r="C2096" s="19" t="s">
        <v>14695</v>
      </c>
      <c r="D2096" s="19" t="str">
        <f t="shared" si="32"/>
        <v>62069A</v>
      </c>
      <c r="E2096" s="19" t="s">
        <v>12313</v>
      </c>
      <c r="F2096" s="19" t="s">
        <v>10096</v>
      </c>
      <c r="G2096" s="19" t="s">
        <v>612</v>
      </c>
      <c r="H2096" s="19" t="s">
        <v>12307</v>
      </c>
      <c r="I2096" s="1">
        <v>41549</v>
      </c>
      <c r="J2096" s="19">
        <v>0.5</v>
      </c>
      <c r="K2096" s="19" t="s">
        <v>73</v>
      </c>
      <c r="L2096" s="1">
        <v>41176</v>
      </c>
      <c r="M2096" s="19" t="s">
        <v>13113</v>
      </c>
      <c r="N2096" s="19" t="s">
        <v>14020</v>
      </c>
      <c r="O2096" s="19" t="s">
        <v>12318</v>
      </c>
    </row>
    <row r="2097" spans="1:15">
      <c r="A2097" s="19">
        <v>62070</v>
      </c>
      <c r="B2097" s="19" t="s">
        <v>11748</v>
      </c>
      <c r="C2097" s="19" t="s">
        <v>14694</v>
      </c>
      <c r="D2097" s="19" t="str">
        <f t="shared" si="32"/>
        <v>62070A</v>
      </c>
      <c r="E2097" s="19" t="s">
        <v>12313</v>
      </c>
      <c r="F2097" s="19" t="s">
        <v>10893</v>
      </c>
      <c r="G2097" s="19" t="s">
        <v>612</v>
      </c>
      <c r="H2097" s="19" t="s">
        <v>12307</v>
      </c>
      <c r="I2097" s="1">
        <v>41640</v>
      </c>
      <c r="J2097" s="19">
        <v>0.25</v>
      </c>
      <c r="K2097" s="19" t="s">
        <v>73</v>
      </c>
      <c r="L2097" s="1">
        <v>41176</v>
      </c>
      <c r="M2097" s="19" t="s">
        <v>13113</v>
      </c>
      <c r="N2097" s="19" t="s">
        <v>14693</v>
      </c>
      <c r="O2097" s="19" t="s">
        <v>12318</v>
      </c>
    </row>
    <row r="2098" spans="1:15">
      <c r="A2098" s="19">
        <v>62071</v>
      </c>
      <c r="B2098" s="19" t="s">
        <v>11748</v>
      </c>
      <c r="C2098" s="19" t="s">
        <v>14692</v>
      </c>
      <c r="D2098" s="19" t="str">
        <f t="shared" si="32"/>
        <v>62071A</v>
      </c>
      <c r="E2098" s="19" t="s">
        <v>12313</v>
      </c>
      <c r="F2098" s="19" t="s">
        <v>13568</v>
      </c>
      <c r="G2098" s="19" t="s">
        <v>612</v>
      </c>
      <c r="H2098" s="19" t="s">
        <v>12307</v>
      </c>
      <c r="I2098" s="1">
        <v>41075</v>
      </c>
      <c r="J2098" s="19">
        <v>0.38</v>
      </c>
      <c r="K2098" s="19" t="s">
        <v>73</v>
      </c>
      <c r="L2098" s="1">
        <v>41180</v>
      </c>
      <c r="M2098" s="19" t="s">
        <v>12</v>
      </c>
      <c r="N2098" s="19" t="s">
        <v>14688</v>
      </c>
      <c r="O2098" s="19" t="s">
        <v>12318</v>
      </c>
    </row>
    <row r="2099" spans="1:15">
      <c r="A2099" s="19">
        <v>62072</v>
      </c>
      <c r="B2099" s="19" t="s">
        <v>11748</v>
      </c>
      <c r="C2099" s="19" t="s">
        <v>14691</v>
      </c>
      <c r="D2099" s="19" t="str">
        <f t="shared" si="32"/>
        <v>62072A</v>
      </c>
      <c r="E2099" s="19" t="s">
        <v>12313</v>
      </c>
      <c r="F2099" s="19" t="s">
        <v>13568</v>
      </c>
      <c r="G2099" s="19" t="s">
        <v>612</v>
      </c>
      <c r="H2099" s="19" t="s">
        <v>12307</v>
      </c>
      <c r="I2099" s="1">
        <v>41074</v>
      </c>
      <c r="J2099" s="19">
        <v>3.2000000000000001E-2</v>
      </c>
      <c r="K2099" s="19" t="s">
        <v>73</v>
      </c>
      <c r="L2099" s="1">
        <v>41180</v>
      </c>
      <c r="M2099" s="19" t="s">
        <v>12</v>
      </c>
      <c r="N2099" s="19" t="s">
        <v>14688</v>
      </c>
      <c r="O2099" s="19" t="s">
        <v>12318</v>
      </c>
    </row>
    <row r="2100" spans="1:15">
      <c r="A2100" s="19">
        <v>62073</v>
      </c>
      <c r="B2100" s="19" t="s">
        <v>11748</v>
      </c>
      <c r="C2100" s="19" t="s">
        <v>14690</v>
      </c>
      <c r="D2100" s="19" t="str">
        <f t="shared" si="32"/>
        <v>62073A</v>
      </c>
      <c r="E2100" s="19" t="s">
        <v>12313</v>
      </c>
      <c r="F2100" s="19" t="s">
        <v>13568</v>
      </c>
      <c r="G2100" s="19" t="s">
        <v>612</v>
      </c>
      <c r="H2100" s="19" t="s">
        <v>12307</v>
      </c>
      <c r="I2100" s="1">
        <v>41074</v>
      </c>
      <c r="J2100" s="19">
        <v>5.1999999999999998E-2</v>
      </c>
      <c r="K2100" s="19" t="s">
        <v>73</v>
      </c>
      <c r="L2100" s="1">
        <v>41180</v>
      </c>
      <c r="M2100" s="19" t="s">
        <v>12</v>
      </c>
      <c r="N2100" s="19" t="s">
        <v>14688</v>
      </c>
      <c r="O2100" s="19" t="s">
        <v>12318</v>
      </c>
    </row>
    <row r="2101" spans="1:15">
      <c r="A2101" s="19">
        <v>62074</v>
      </c>
      <c r="B2101" s="19" t="s">
        <v>11748</v>
      </c>
      <c r="C2101" s="19" t="s">
        <v>14689</v>
      </c>
      <c r="D2101" s="19" t="str">
        <f t="shared" si="32"/>
        <v>62074A</v>
      </c>
      <c r="E2101" s="19" t="s">
        <v>12313</v>
      </c>
      <c r="F2101" s="19" t="s">
        <v>10668</v>
      </c>
      <c r="G2101" s="19" t="s">
        <v>612</v>
      </c>
      <c r="H2101" s="19" t="s">
        <v>12307</v>
      </c>
      <c r="I2101" s="1">
        <v>41019</v>
      </c>
      <c r="J2101" s="19">
        <v>0.27200000000000002</v>
      </c>
      <c r="K2101" s="19" t="s">
        <v>73</v>
      </c>
      <c r="L2101" s="1">
        <v>41180</v>
      </c>
      <c r="M2101" s="19" t="s">
        <v>12</v>
      </c>
      <c r="N2101" s="19" t="s">
        <v>14688</v>
      </c>
      <c r="O2101" s="19" t="s">
        <v>12318</v>
      </c>
    </row>
    <row r="2102" spans="1:15">
      <c r="A2102" s="19">
        <v>62075</v>
      </c>
      <c r="B2102" s="19" t="s">
        <v>11748</v>
      </c>
      <c r="C2102" s="19" t="s">
        <v>14687</v>
      </c>
      <c r="D2102" s="19" t="str">
        <f t="shared" si="32"/>
        <v>62075A</v>
      </c>
      <c r="E2102" s="19" t="s">
        <v>12313</v>
      </c>
      <c r="F2102" s="19" t="s">
        <v>10668</v>
      </c>
      <c r="G2102" s="19" t="s">
        <v>612</v>
      </c>
      <c r="H2102" s="19" t="s">
        <v>12307</v>
      </c>
      <c r="I2102" s="1">
        <v>41054</v>
      </c>
      <c r="J2102" s="19">
        <v>0.36399999999999999</v>
      </c>
      <c r="K2102" s="19" t="s">
        <v>73</v>
      </c>
      <c r="L2102" s="1">
        <v>41180</v>
      </c>
      <c r="M2102" s="19" t="s">
        <v>12</v>
      </c>
      <c r="N2102" s="19" t="s">
        <v>14123</v>
      </c>
      <c r="O2102" s="19" t="s">
        <v>12318</v>
      </c>
    </row>
    <row r="2103" spans="1:15">
      <c r="A2103" s="19">
        <v>62076</v>
      </c>
      <c r="B2103" s="19" t="s">
        <v>11748</v>
      </c>
      <c r="C2103" s="19" t="s">
        <v>14686</v>
      </c>
      <c r="D2103" s="19" t="str">
        <f t="shared" si="32"/>
        <v>62076A</v>
      </c>
      <c r="E2103" s="19" t="s">
        <v>12313</v>
      </c>
      <c r="F2103" s="19" t="s">
        <v>10668</v>
      </c>
      <c r="G2103" s="19" t="s">
        <v>612</v>
      </c>
      <c r="H2103" s="19" t="s">
        <v>12307</v>
      </c>
      <c r="I2103" s="1">
        <v>40969</v>
      </c>
      <c r="J2103" s="19">
        <v>0.68799999999999994</v>
      </c>
      <c r="K2103" s="19" t="s">
        <v>73</v>
      </c>
      <c r="L2103" s="1">
        <v>41180</v>
      </c>
      <c r="M2103" s="19" t="s">
        <v>12</v>
      </c>
      <c r="N2103" s="19" t="s">
        <v>12388</v>
      </c>
      <c r="O2103" s="19" t="s">
        <v>12318</v>
      </c>
    </row>
    <row r="2104" spans="1:15">
      <c r="A2104" s="19">
        <v>62077</v>
      </c>
      <c r="B2104" s="19" t="s">
        <v>11748</v>
      </c>
      <c r="C2104" s="19" t="s">
        <v>14685</v>
      </c>
      <c r="D2104" s="19" t="str">
        <f t="shared" si="32"/>
        <v>62077A</v>
      </c>
      <c r="E2104" s="19" t="s">
        <v>12313</v>
      </c>
      <c r="F2104" s="19" t="s">
        <v>10668</v>
      </c>
      <c r="G2104" s="19" t="s">
        <v>612</v>
      </c>
      <c r="H2104" s="19" t="s">
        <v>12307</v>
      </c>
      <c r="I2104" s="1">
        <v>41015</v>
      </c>
      <c r="J2104" s="19">
        <v>0.33800000000000002</v>
      </c>
      <c r="K2104" s="19" t="s">
        <v>73</v>
      </c>
      <c r="L2104" s="1">
        <v>41180</v>
      </c>
      <c r="M2104" s="19" t="s">
        <v>12</v>
      </c>
      <c r="N2104" s="19" t="s">
        <v>14123</v>
      </c>
      <c r="O2104" s="19" t="s">
        <v>12318</v>
      </c>
    </row>
    <row r="2105" spans="1:15">
      <c r="A2105" s="19">
        <v>62078</v>
      </c>
      <c r="B2105" s="19" t="s">
        <v>11748</v>
      </c>
      <c r="C2105" s="19" t="s">
        <v>14684</v>
      </c>
      <c r="D2105" s="19" t="str">
        <f t="shared" si="32"/>
        <v>62078A</v>
      </c>
      <c r="E2105" s="19" t="s">
        <v>12313</v>
      </c>
      <c r="F2105" s="19" t="s">
        <v>10668</v>
      </c>
      <c r="G2105" s="19" t="s">
        <v>612</v>
      </c>
      <c r="H2105" s="19" t="s">
        <v>12307</v>
      </c>
      <c r="I2105" s="1">
        <v>41015</v>
      </c>
      <c r="J2105" s="19">
        <v>0.247</v>
      </c>
      <c r="K2105" s="19" t="s">
        <v>73</v>
      </c>
      <c r="L2105" s="1">
        <v>41180</v>
      </c>
      <c r="M2105" s="19" t="s">
        <v>12</v>
      </c>
      <c r="N2105" s="19" t="s">
        <v>14123</v>
      </c>
      <c r="O2105" s="19" t="s">
        <v>12318</v>
      </c>
    </row>
    <row r="2106" spans="1:15">
      <c r="A2106" s="19">
        <v>62079</v>
      </c>
      <c r="B2106" s="19" t="s">
        <v>11748</v>
      </c>
      <c r="C2106" s="19" t="s">
        <v>14683</v>
      </c>
      <c r="D2106" s="19" t="str">
        <f t="shared" si="32"/>
        <v>62079A</v>
      </c>
      <c r="E2106" s="19" t="s">
        <v>12313</v>
      </c>
      <c r="F2106" s="19" t="s">
        <v>11036</v>
      </c>
      <c r="G2106" s="19" t="s">
        <v>612</v>
      </c>
      <c r="H2106" s="19" t="s">
        <v>12307</v>
      </c>
      <c r="I2106" s="1">
        <v>40941</v>
      </c>
      <c r="J2106" s="19">
        <v>0.28599999999999998</v>
      </c>
      <c r="K2106" s="19" t="s">
        <v>73</v>
      </c>
      <c r="L2106" s="1">
        <v>41180</v>
      </c>
      <c r="M2106" s="19" t="s">
        <v>12</v>
      </c>
      <c r="N2106" s="19" t="s">
        <v>14682</v>
      </c>
      <c r="O2106" s="19" t="s">
        <v>12318</v>
      </c>
    </row>
    <row r="2107" spans="1:15">
      <c r="A2107" s="19">
        <v>62080</v>
      </c>
      <c r="B2107" s="19" t="s">
        <v>11748</v>
      </c>
      <c r="C2107" s="19" t="s">
        <v>14681</v>
      </c>
      <c r="D2107" s="19" t="str">
        <f t="shared" si="32"/>
        <v>62080A</v>
      </c>
      <c r="E2107" s="19" t="s">
        <v>12313</v>
      </c>
      <c r="F2107" s="19" t="s">
        <v>13055</v>
      </c>
      <c r="G2107" s="19" t="s">
        <v>612</v>
      </c>
      <c r="H2107" s="19" t="s">
        <v>12307</v>
      </c>
      <c r="I2107" s="1">
        <v>40911</v>
      </c>
      <c r="J2107" s="19">
        <v>0.28599999999999998</v>
      </c>
      <c r="K2107" s="19" t="s">
        <v>73</v>
      </c>
      <c r="L2107" s="1">
        <v>41180</v>
      </c>
      <c r="M2107" s="19" t="s">
        <v>12</v>
      </c>
      <c r="N2107" s="19" t="s">
        <v>12388</v>
      </c>
      <c r="O2107" s="19" t="s">
        <v>12318</v>
      </c>
    </row>
    <row r="2108" spans="1:15">
      <c r="A2108" s="19">
        <v>62081</v>
      </c>
      <c r="B2108" s="19" t="s">
        <v>11748</v>
      </c>
      <c r="C2108" s="19" t="s">
        <v>14680</v>
      </c>
      <c r="D2108" s="19" t="str">
        <f t="shared" si="32"/>
        <v>62081A</v>
      </c>
      <c r="E2108" s="19" t="s">
        <v>12313</v>
      </c>
      <c r="F2108" s="19" t="s">
        <v>10668</v>
      </c>
      <c r="G2108" s="19" t="s">
        <v>612</v>
      </c>
      <c r="H2108" s="19" t="s">
        <v>12307</v>
      </c>
      <c r="I2108" s="1">
        <v>41001</v>
      </c>
      <c r="J2108" s="19">
        <v>0.44800000000000001</v>
      </c>
      <c r="K2108" s="19" t="s">
        <v>73</v>
      </c>
      <c r="L2108" s="1">
        <v>41180</v>
      </c>
      <c r="M2108" s="19" t="s">
        <v>12</v>
      </c>
      <c r="N2108" s="19" t="s">
        <v>14364</v>
      </c>
      <c r="O2108" s="19" t="s">
        <v>12318</v>
      </c>
    </row>
    <row r="2109" spans="1:15">
      <c r="A2109" s="19">
        <v>62082</v>
      </c>
      <c r="B2109" s="19" t="s">
        <v>11748</v>
      </c>
      <c r="C2109" s="19" t="s">
        <v>14679</v>
      </c>
      <c r="D2109" s="19" t="str">
        <f t="shared" si="32"/>
        <v>62082A</v>
      </c>
      <c r="E2109" s="19" t="s">
        <v>12313</v>
      </c>
      <c r="F2109" s="19" t="s">
        <v>10668</v>
      </c>
      <c r="G2109" s="19" t="s">
        <v>612</v>
      </c>
      <c r="H2109" s="19" t="s">
        <v>12307</v>
      </c>
      <c r="I2109" s="1">
        <v>41004</v>
      </c>
      <c r="J2109" s="19">
        <v>0.439</v>
      </c>
      <c r="K2109" s="19" t="s">
        <v>73</v>
      </c>
      <c r="L2109" s="1">
        <v>41180</v>
      </c>
      <c r="M2109" s="19" t="s">
        <v>12</v>
      </c>
      <c r="N2109" s="19" t="s">
        <v>14364</v>
      </c>
      <c r="O2109" s="19" t="s">
        <v>12318</v>
      </c>
    </row>
    <row r="2110" spans="1:15">
      <c r="A2110" s="19">
        <v>62083</v>
      </c>
      <c r="B2110" s="19" t="s">
        <v>11748</v>
      </c>
      <c r="C2110" s="19" t="s">
        <v>14678</v>
      </c>
      <c r="D2110" s="19" t="str">
        <f t="shared" si="32"/>
        <v>62083A</v>
      </c>
      <c r="E2110" s="19" t="s">
        <v>12313</v>
      </c>
      <c r="F2110" s="19" t="s">
        <v>10668</v>
      </c>
      <c r="G2110" s="19" t="s">
        <v>612</v>
      </c>
      <c r="H2110" s="19" t="s">
        <v>12307</v>
      </c>
      <c r="I2110" s="1">
        <v>40965</v>
      </c>
      <c r="J2110" s="19">
        <v>0.52800000000000002</v>
      </c>
      <c r="K2110" s="19" t="s">
        <v>73</v>
      </c>
      <c r="L2110" s="1">
        <v>41180</v>
      </c>
      <c r="M2110" s="19" t="s">
        <v>12</v>
      </c>
      <c r="N2110" s="19" t="s">
        <v>14677</v>
      </c>
      <c r="O2110" s="19" t="s">
        <v>12318</v>
      </c>
    </row>
    <row r="2111" spans="1:15">
      <c r="A2111" s="19">
        <v>62084</v>
      </c>
      <c r="B2111" s="19" t="s">
        <v>11748</v>
      </c>
      <c r="C2111" s="19" t="s">
        <v>14676</v>
      </c>
      <c r="D2111" s="19" t="str">
        <f t="shared" si="32"/>
        <v>62084A</v>
      </c>
      <c r="E2111" s="19" t="s">
        <v>12313</v>
      </c>
      <c r="F2111" s="19" t="s">
        <v>10668</v>
      </c>
      <c r="G2111" s="19" t="s">
        <v>612</v>
      </c>
      <c r="H2111" s="19" t="s">
        <v>12307</v>
      </c>
      <c r="I2111" s="1">
        <v>41084</v>
      </c>
      <c r="J2111" s="19">
        <v>0.76900000000000002</v>
      </c>
      <c r="K2111" s="19" t="s">
        <v>73</v>
      </c>
      <c r="L2111" s="1">
        <v>41180</v>
      </c>
      <c r="M2111" s="19" t="s">
        <v>12</v>
      </c>
      <c r="N2111" s="19" t="s">
        <v>14675</v>
      </c>
      <c r="O2111" s="19" t="s">
        <v>12318</v>
      </c>
    </row>
    <row r="2112" spans="1:15">
      <c r="A2112" s="19">
        <v>62085</v>
      </c>
      <c r="B2112" s="19" t="s">
        <v>11748</v>
      </c>
      <c r="C2112" s="19" t="s">
        <v>14674</v>
      </c>
      <c r="D2112" s="19" t="str">
        <f t="shared" si="32"/>
        <v>62085A</v>
      </c>
      <c r="E2112" s="19" t="s">
        <v>12313</v>
      </c>
      <c r="F2112" s="19" t="s">
        <v>10668</v>
      </c>
      <c r="G2112" s="19" t="s">
        <v>612</v>
      </c>
      <c r="H2112" s="19" t="s">
        <v>12307</v>
      </c>
      <c r="I2112" s="1">
        <v>40700</v>
      </c>
      <c r="J2112" s="19">
        <v>0.25900000000000001</v>
      </c>
      <c r="K2112" s="19" t="s">
        <v>73</v>
      </c>
      <c r="L2112" s="1">
        <v>41180</v>
      </c>
      <c r="M2112" s="19" t="s">
        <v>12</v>
      </c>
      <c r="N2112" s="19" t="s">
        <v>14673</v>
      </c>
      <c r="O2112" s="19" t="s">
        <v>12318</v>
      </c>
    </row>
    <row r="2113" spans="1:15">
      <c r="A2113" s="19">
        <v>62086</v>
      </c>
      <c r="B2113" s="19" t="s">
        <v>11748</v>
      </c>
      <c r="C2113" s="19" t="s">
        <v>14672</v>
      </c>
      <c r="D2113" s="19" t="str">
        <f t="shared" si="32"/>
        <v>62086A</v>
      </c>
      <c r="E2113" s="19" t="s">
        <v>12313</v>
      </c>
      <c r="F2113" s="19" t="s">
        <v>11014</v>
      </c>
      <c r="G2113" s="19" t="s">
        <v>612</v>
      </c>
      <c r="H2113" s="19" t="s">
        <v>12307</v>
      </c>
      <c r="I2113" s="1">
        <v>38811</v>
      </c>
      <c r="J2113" s="19">
        <v>6</v>
      </c>
      <c r="K2113" s="19" t="s">
        <v>46</v>
      </c>
      <c r="L2113" s="1">
        <v>41590</v>
      </c>
      <c r="M2113" s="19" t="s">
        <v>12</v>
      </c>
      <c r="N2113" s="19" t="s">
        <v>14671</v>
      </c>
      <c r="O2113" s="19" t="s">
        <v>12318</v>
      </c>
    </row>
    <row r="2114" spans="1:15">
      <c r="A2114" s="19">
        <v>62087</v>
      </c>
      <c r="B2114" s="19" t="s">
        <v>11748</v>
      </c>
      <c r="C2114" s="19" t="s">
        <v>5292</v>
      </c>
      <c r="D2114" s="19" t="str">
        <f t="shared" ref="D2114:D2177" si="33">CONCATENATE(A2114,B2114)</f>
        <v>62087A</v>
      </c>
      <c r="E2114" s="19" t="s">
        <v>12313</v>
      </c>
      <c r="F2114" s="19" t="s">
        <v>10862</v>
      </c>
      <c r="G2114" s="19" t="s">
        <v>612</v>
      </c>
      <c r="H2114" s="19" t="s">
        <v>12307</v>
      </c>
      <c r="I2114" s="1">
        <v>41010</v>
      </c>
      <c r="J2114" s="19">
        <v>2.4E-2</v>
      </c>
      <c r="K2114" s="19" t="s">
        <v>73</v>
      </c>
      <c r="L2114" s="1">
        <v>41180</v>
      </c>
      <c r="M2114" s="19" t="s">
        <v>12756</v>
      </c>
      <c r="N2114" s="19" t="s">
        <v>14115</v>
      </c>
      <c r="O2114" s="19" t="s">
        <v>12318</v>
      </c>
    </row>
    <row r="2115" spans="1:15">
      <c r="A2115" s="19">
        <v>62088</v>
      </c>
      <c r="B2115" s="19" t="s">
        <v>11748</v>
      </c>
      <c r="C2115" s="19" t="s">
        <v>14670</v>
      </c>
      <c r="D2115" s="19" t="str">
        <f t="shared" si="33"/>
        <v>62088A</v>
      </c>
      <c r="E2115" s="19" t="s">
        <v>12313</v>
      </c>
      <c r="F2115" s="19" t="s">
        <v>12958</v>
      </c>
      <c r="G2115" s="19" t="s">
        <v>612</v>
      </c>
      <c r="H2115" s="19" t="s">
        <v>12307</v>
      </c>
      <c r="I2115" s="1">
        <v>40730</v>
      </c>
      <c r="J2115" s="19">
        <v>0.504</v>
      </c>
      <c r="K2115" s="19" t="s">
        <v>73</v>
      </c>
      <c r="L2115" s="1">
        <v>41180</v>
      </c>
      <c r="M2115" s="19" t="s">
        <v>1835</v>
      </c>
      <c r="N2115" s="19" t="s">
        <v>1835</v>
      </c>
      <c r="O2115" s="19" t="s">
        <v>12318</v>
      </c>
    </row>
    <row r="2116" spans="1:15">
      <c r="A2116" s="19">
        <v>62089</v>
      </c>
      <c r="B2116" s="19" t="s">
        <v>11748</v>
      </c>
      <c r="C2116" s="19" t="s">
        <v>14669</v>
      </c>
      <c r="D2116" s="19" t="str">
        <f t="shared" si="33"/>
        <v>62089A</v>
      </c>
      <c r="E2116" s="19" t="s">
        <v>12313</v>
      </c>
      <c r="F2116" s="19" t="s">
        <v>14655</v>
      </c>
      <c r="G2116" s="19" t="s">
        <v>612</v>
      </c>
      <c r="H2116" s="19" t="s">
        <v>12307</v>
      </c>
      <c r="I2116" s="1">
        <v>40949</v>
      </c>
      <c r="J2116" s="19">
        <v>0.36</v>
      </c>
      <c r="K2116" s="19" t="s">
        <v>73</v>
      </c>
      <c r="L2116" s="1">
        <v>41180</v>
      </c>
      <c r="M2116" s="19" t="s">
        <v>13113</v>
      </c>
      <c r="O2116" s="19" t="s">
        <v>12935</v>
      </c>
    </row>
    <row r="2117" spans="1:15">
      <c r="A2117" s="19">
        <v>62090</v>
      </c>
      <c r="B2117" s="19" t="s">
        <v>11748</v>
      </c>
      <c r="C2117" s="19" t="s">
        <v>4870</v>
      </c>
      <c r="D2117" s="19" t="str">
        <f t="shared" si="33"/>
        <v>62090A</v>
      </c>
      <c r="E2117" s="19" t="s">
        <v>12313</v>
      </c>
      <c r="F2117" s="19" t="s">
        <v>11033</v>
      </c>
      <c r="G2117" s="19" t="s">
        <v>612</v>
      </c>
      <c r="H2117" s="19" t="s">
        <v>12307</v>
      </c>
      <c r="I2117" s="1">
        <v>40744</v>
      </c>
      <c r="J2117" s="19">
        <v>1.1000000000000001</v>
      </c>
      <c r="K2117" s="19" t="s">
        <v>73</v>
      </c>
      <c r="L2117" s="1">
        <v>41180</v>
      </c>
      <c r="M2117" s="19" t="s">
        <v>1835</v>
      </c>
      <c r="N2117" s="19" t="s">
        <v>1835</v>
      </c>
      <c r="O2117" s="19" t="s">
        <v>12318</v>
      </c>
    </row>
    <row r="2118" spans="1:15">
      <c r="A2118" s="19">
        <v>62091</v>
      </c>
      <c r="B2118" s="19" t="s">
        <v>11748</v>
      </c>
      <c r="C2118" s="19" t="s">
        <v>170</v>
      </c>
      <c r="D2118" s="19" t="str">
        <f t="shared" si="33"/>
        <v>62091A</v>
      </c>
      <c r="E2118" s="19" t="s">
        <v>12313</v>
      </c>
      <c r="F2118" s="19" t="s">
        <v>10944</v>
      </c>
      <c r="G2118" s="19" t="s">
        <v>612</v>
      </c>
      <c r="H2118" s="19" t="s">
        <v>12307</v>
      </c>
      <c r="I2118" s="1">
        <v>42222</v>
      </c>
      <c r="J2118" s="19">
        <v>250</v>
      </c>
      <c r="K2118" s="19" t="s">
        <v>73</v>
      </c>
      <c r="L2118" s="1">
        <v>41180</v>
      </c>
      <c r="M2118" s="19" t="s">
        <v>13392</v>
      </c>
      <c r="N2118" s="19" t="s">
        <v>170</v>
      </c>
      <c r="O2118" s="19" t="s">
        <v>12318</v>
      </c>
    </row>
    <row r="2119" spans="1:15">
      <c r="A2119" s="19">
        <v>62092</v>
      </c>
      <c r="B2119" s="19" t="s">
        <v>11748</v>
      </c>
      <c r="C2119" s="19" t="s">
        <v>14668</v>
      </c>
      <c r="D2119" s="19" t="str">
        <f t="shared" si="33"/>
        <v>62092A</v>
      </c>
      <c r="E2119" s="19" t="s">
        <v>12313</v>
      </c>
      <c r="F2119" s="19" t="s">
        <v>5986</v>
      </c>
      <c r="G2119" s="19" t="s">
        <v>612</v>
      </c>
      <c r="H2119" s="19" t="s">
        <v>12307</v>
      </c>
      <c r="I2119" s="1">
        <v>36708</v>
      </c>
      <c r="J2119" s="19">
        <v>0.106</v>
      </c>
      <c r="K2119" s="19" t="s">
        <v>73</v>
      </c>
      <c r="L2119" s="1">
        <v>41183</v>
      </c>
      <c r="M2119" s="19" t="s">
        <v>13113</v>
      </c>
      <c r="O2119" s="19" t="s">
        <v>12935</v>
      </c>
    </row>
    <row r="2120" spans="1:15">
      <c r="A2120" s="19">
        <v>62093</v>
      </c>
      <c r="B2120" s="19" t="s">
        <v>11748</v>
      </c>
      <c r="C2120" s="19" t="s">
        <v>14667</v>
      </c>
      <c r="D2120" s="19" t="str">
        <f t="shared" si="33"/>
        <v>62093A</v>
      </c>
      <c r="E2120" s="19" t="s">
        <v>12313</v>
      </c>
      <c r="F2120" s="19" t="s">
        <v>5986</v>
      </c>
      <c r="G2120" s="19" t="s">
        <v>612</v>
      </c>
      <c r="H2120" s="19" t="s">
        <v>12307</v>
      </c>
      <c r="I2120" s="1">
        <v>37257</v>
      </c>
      <c r="J2120" s="19">
        <v>0.21299999999999999</v>
      </c>
      <c r="K2120" s="19" t="s">
        <v>73</v>
      </c>
      <c r="L2120" s="1">
        <v>41183</v>
      </c>
      <c r="M2120" s="19" t="s">
        <v>13113</v>
      </c>
      <c r="O2120" s="19" t="s">
        <v>12935</v>
      </c>
    </row>
    <row r="2121" spans="1:15">
      <c r="A2121" s="19">
        <v>62094</v>
      </c>
      <c r="B2121" s="19" t="s">
        <v>11748</v>
      </c>
      <c r="C2121" s="19" t="s">
        <v>14666</v>
      </c>
      <c r="D2121" s="19" t="str">
        <f t="shared" si="33"/>
        <v>62094A</v>
      </c>
      <c r="E2121" s="19" t="s">
        <v>12313</v>
      </c>
      <c r="F2121" s="19" t="s">
        <v>5986</v>
      </c>
      <c r="G2121" s="19" t="s">
        <v>612</v>
      </c>
      <c r="H2121" s="19" t="s">
        <v>12307</v>
      </c>
      <c r="I2121" s="1">
        <v>36617</v>
      </c>
      <c r="J2121" s="19">
        <v>0.128</v>
      </c>
      <c r="K2121" s="19" t="s">
        <v>73</v>
      </c>
      <c r="L2121" s="1">
        <v>41183</v>
      </c>
      <c r="M2121" s="19" t="s">
        <v>13113</v>
      </c>
      <c r="O2121" s="19" t="s">
        <v>12935</v>
      </c>
    </row>
    <row r="2122" spans="1:15">
      <c r="A2122" s="19">
        <v>62095</v>
      </c>
      <c r="B2122" s="19" t="s">
        <v>11748</v>
      </c>
      <c r="C2122" s="19" t="s">
        <v>14665</v>
      </c>
      <c r="D2122" s="19" t="str">
        <f t="shared" si="33"/>
        <v>62095A</v>
      </c>
      <c r="E2122" s="19" t="s">
        <v>12313</v>
      </c>
      <c r="F2122" s="19" t="s">
        <v>5986</v>
      </c>
      <c r="G2122" s="19" t="s">
        <v>612</v>
      </c>
      <c r="H2122" s="19" t="s">
        <v>12307</v>
      </c>
      <c r="I2122" s="1">
        <v>40634</v>
      </c>
      <c r="J2122" s="19">
        <v>0.17</v>
      </c>
      <c r="K2122" s="19" t="s">
        <v>73</v>
      </c>
      <c r="L2122" s="1">
        <v>41183</v>
      </c>
      <c r="M2122" s="19" t="s">
        <v>13113</v>
      </c>
      <c r="O2122" s="19" t="s">
        <v>12935</v>
      </c>
    </row>
    <row r="2123" spans="1:15">
      <c r="A2123" s="19">
        <v>62096</v>
      </c>
      <c r="B2123" s="19" t="s">
        <v>11748</v>
      </c>
      <c r="C2123" s="19" t="s">
        <v>14664</v>
      </c>
      <c r="D2123" s="19" t="str">
        <f t="shared" si="33"/>
        <v>62096A</v>
      </c>
      <c r="E2123" s="19" t="s">
        <v>12313</v>
      </c>
      <c r="F2123" s="19" t="s">
        <v>5986</v>
      </c>
      <c r="G2123" s="19" t="s">
        <v>612</v>
      </c>
      <c r="H2123" s="19" t="s">
        <v>12307</v>
      </c>
      <c r="I2123" s="1">
        <v>37650</v>
      </c>
      <c r="J2123" s="19">
        <v>0.318</v>
      </c>
      <c r="K2123" s="19" t="s">
        <v>73</v>
      </c>
      <c r="L2123" s="1">
        <v>41183</v>
      </c>
      <c r="M2123" s="19" t="s">
        <v>13113</v>
      </c>
      <c r="O2123" s="19" t="s">
        <v>12935</v>
      </c>
    </row>
    <row r="2124" spans="1:15">
      <c r="A2124" s="19">
        <v>62097</v>
      </c>
      <c r="B2124" s="19" t="s">
        <v>11748</v>
      </c>
      <c r="C2124" s="19" t="s">
        <v>14663</v>
      </c>
      <c r="D2124" s="19" t="str">
        <f t="shared" si="33"/>
        <v>62097A</v>
      </c>
      <c r="E2124" s="19" t="s">
        <v>12313</v>
      </c>
      <c r="F2124" s="19" t="s">
        <v>5986</v>
      </c>
      <c r="G2124" s="19" t="s">
        <v>612</v>
      </c>
      <c r="H2124" s="19" t="s">
        <v>12307</v>
      </c>
      <c r="I2124" s="1">
        <v>37488</v>
      </c>
      <c r="J2124" s="19">
        <v>0.32</v>
      </c>
      <c r="K2124" s="19" t="s">
        <v>73</v>
      </c>
      <c r="L2124" s="1">
        <v>41183</v>
      </c>
      <c r="M2124" s="19" t="s">
        <v>13113</v>
      </c>
      <c r="O2124" s="19" t="s">
        <v>12935</v>
      </c>
    </row>
    <row r="2125" spans="1:15">
      <c r="A2125" s="19">
        <v>62098</v>
      </c>
      <c r="B2125" s="19" t="s">
        <v>11748</v>
      </c>
      <c r="C2125" s="19" t="s">
        <v>14662</v>
      </c>
      <c r="D2125" s="19" t="str">
        <f t="shared" si="33"/>
        <v>62098A</v>
      </c>
      <c r="E2125" s="19" t="s">
        <v>12313</v>
      </c>
      <c r="F2125" s="19" t="s">
        <v>12958</v>
      </c>
      <c r="G2125" s="19" t="s">
        <v>612</v>
      </c>
      <c r="H2125" s="19" t="s">
        <v>12307</v>
      </c>
      <c r="I2125" s="1">
        <v>37650</v>
      </c>
      <c r="J2125" s="19">
        <v>0.31900000000000001</v>
      </c>
      <c r="K2125" s="19" t="s">
        <v>73</v>
      </c>
      <c r="L2125" s="1">
        <v>41183</v>
      </c>
      <c r="M2125" s="19" t="s">
        <v>13113</v>
      </c>
      <c r="O2125" s="19" t="s">
        <v>12935</v>
      </c>
    </row>
    <row r="2126" spans="1:15">
      <c r="A2126" s="19">
        <v>62099</v>
      </c>
      <c r="B2126" s="19" t="s">
        <v>11748</v>
      </c>
      <c r="C2126" s="19" t="s">
        <v>14661</v>
      </c>
      <c r="D2126" s="19" t="str">
        <f t="shared" si="33"/>
        <v>62099A</v>
      </c>
      <c r="E2126" s="19" t="s">
        <v>12313</v>
      </c>
      <c r="F2126" s="19" t="s">
        <v>5986</v>
      </c>
      <c r="G2126" s="19" t="s">
        <v>612</v>
      </c>
      <c r="H2126" s="19" t="s">
        <v>12307</v>
      </c>
      <c r="I2126" s="1">
        <v>37575</v>
      </c>
      <c r="J2126" s="19">
        <v>0.32800000000000001</v>
      </c>
      <c r="K2126" s="19" t="s">
        <v>73</v>
      </c>
      <c r="L2126" s="1">
        <v>41183</v>
      </c>
      <c r="M2126" s="19" t="s">
        <v>13113</v>
      </c>
      <c r="O2126" s="19" t="s">
        <v>12935</v>
      </c>
    </row>
    <row r="2127" spans="1:15">
      <c r="A2127" s="19">
        <v>62100</v>
      </c>
      <c r="B2127" s="19" t="s">
        <v>11748</v>
      </c>
      <c r="C2127" s="19" t="s">
        <v>14660</v>
      </c>
      <c r="D2127" s="19" t="str">
        <f t="shared" si="33"/>
        <v>62100A</v>
      </c>
      <c r="E2127" s="19" t="s">
        <v>12313</v>
      </c>
      <c r="F2127" s="19" t="s">
        <v>14658</v>
      </c>
      <c r="G2127" s="19" t="s">
        <v>612</v>
      </c>
      <c r="H2127" s="19" t="s">
        <v>12307</v>
      </c>
      <c r="I2127" s="1">
        <v>37650</v>
      </c>
      <c r="J2127" s="19">
        <v>0.315</v>
      </c>
      <c r="K2127" s="19" t="s">
        <v>73</v>
      </c>
      <c r="L2127" s="1">
        <v>41183</v>
      </c>
      <c r="M2127" s="19" t="s">
        <v>13113</v>
      </c>
      <c r="O2127" s="19" t="s">
        <v>12935</v>
      </c>
    </row>
    <row r="2128" spans="1:15">
      <c r="A2128" s="19">
        <v>62101</v>
      </c>
      <c r="B2128" s="19" t="s">
        <v>11748</v>
      </c>
      <c r="C2128" s="19" t="s">
        <v>14659</v>
      </c>
      <c r="D2128" s="19" t="str">
        <f t="shared" si="33"/>
        <v>62101A</v>
      </c>
      <c r="E2128" s="19" t="s">
        <v>12313</v>
      </c>
      <c r="F2128" s="19" t="s">
        <v>14658</v>
      </c>
      <c r="G2128" s="19" t="s">
        <v>612</v>
      </c>
      <c r="H2128" s="19" t="s">
        <v>12307</v>
      </c>
      <c r="I2128" s="1">
        <v>37610</v>
      </c>
      <c r="J2128" s="19">
        <v>0.314</v>
      </c>
      <c r="K2128" s="19" t="s">
        <v>73</v>
      </c>
      <c r="L2128" s="1">
        <v>41183</v>
      </c>
      <c r="M2128" s="19" t="s">
        <v>13113</v>
      </c>
      <c r="O2128" s="19" t="s">
        <v>12935</v>
      </c>
    </row>
    <row r="2129" spans="1:15">
      <c r="A2129" s="19">
        <v>62102</v>
      </c>
      <c r="B2129" s="19" t="s">
        <v>11748</v>
      </c>
      <c r="C2129" s="19" t="s">
        <v>14657</v>
      </c>
      <c r="D2129" s="19" t="str">
        <f t="shared" si="33"/>
        <v>62102A</v>
      </c>
      <c r="E2129" s="19" t="s">
        <v>12313</v>
      </c>
      <c r="F2129" s="19" t="s">
        <v>5986</v>
      </c>
      <c r="G2129" s="19" t="s">
        <v>612</v>
      </c>
      <c r="H2129" s="19" t="s">
        <v>12307</v>
      </c>
      <c r="I2129" s="1">
        <v>37400</v>
      </c>
      <c r="J2129" s="19">
        <v>0.26700000000000002</v>
      </c>
      <c r="K2129" s="19" t="s">
        <v>73</v>
      </c>
      <c r="L2129" s="1">
        <v>41183</v>
      </c>
      <c r="M2129" s="19" t="s">
        <v>13113</v>
      </c>
      <c r="O2129" s="19" t="s">
        <v>12935</v>
      </c>
    </row>
    <row r="2130" spans="1:15">
      <c r="A2130" s="19">
        <v>62103</v>
      </c>
      <c r="B2130" s="19" t="s">
        <v>11748</v>
      </c>
      <c r="C2130" s="19" t="s">
        <v>14656</v>
      </c>
      <c r="D2130" s="19" t="str">
        <f t="shared" si="33"/>
        <v>62103A</v>
      </c>
      <c r="E2130" s="19" t="s">
        <v>12313</v>
      </c>
      <c r="F2130" s="19" t="s">
        <v>14655</v>
      </c>
      <c r="G2130" s="19" t="s">
        <v>612</v>
      </c>
      <c r="H2130" s="19" t="s">
        <v>12307</v>
      </c>
      <c r="I2130" s="1">
        <v>36894</v>
      </c>
      <c r="J2130" s="19">
        <v>0.19700000000000001</v>
      </c>
      <c r="K2130" s="19" t="s">
        <v>73</v>
      </c>
      <c r="L2130" s="1">
        <v>41183</v>
      </c>
      <c r="M2130" s="19" t="s">
        <v>13113</v>
      </c>
      <c r="O2130" s="19" t="s">
        <v>12935</v>
      </c>
    </row>
    <row r="2131" spans="1:15">
      <c r="A2131" s="19">
        <v>62104</v>
      </c>
      <c r="B2131" s="19" t="s">
        <v>11748</v>
      </c>
      <c r="C2131" s="19" t="s">
        <v>14654</v>
      </c>
      <c r="D2131" s="19" t="str">
        <f t="shared" si="33"/>
        <v>62104A</v>
      </c>
      <c r="E2131" s="19" t="s">
        <v>12313</v>
      </c>
      <c r="F2131" s="19" t="s">
        <v>12445</v>
      </c>
      <c r="G2131" s="19" t="s">
        <v>612</v>
      </c>
      <c r="H2131" s="19" t="s">
        <v>12307</v>
      </c>
      <c r="I2131" s="1">
        <v>37421</v>
      </c>
      <c r="J2131" s="19">
        <v>0.19400000000000001</v>
      </c>
      <c r="K2131" s="19" t="s">
        <v>73</v>
      </c>
      <c r="L2131" s="1">
        <v>41183</v>
      </c>
      <c r="M2131" s="19" t="s">
        <v>13113</v>
      </c>
      <c r="O2131" s="19" t="s">
        <v>12935</v>
      </c>
    </row>
    <row r="2132" spans="1:15">
      <c r="A2132" s="19">
        <v>62105</v>
      </c>
      <c r="B2132" s="19" t="s">
        <v>11748</v>
      </c>
      <c r="C2132" s="19" t="s">
        <v>14653</v>
      </c>
      <c r="D2132" s="19" t="str">
        <f t="shared" si="33"/>
        <v>62105A</v>
      </c>
      <c r="E2132" s="19" t="s">
        <v>12313</v>
      </c>
      <c r="F2132" s="19" t="s">
        <v>5986</v>
      </c>
      <c r="G2132" s="19" t="s">
        <v>612</v>
      </c>
      <c r="H2132" s="19" t="s">
        <v>12307</v>
      </c>
      <c r="I2132" s="1">
        <v>37544</v>
      </c>
      <c r="J2132" s="19">
        <v>0.2</v>
      </c>
      <c r="K2132" s="19" t="s">
        <v>73</v>
      </c>
      <c r="L2132" s="1">
        <v>41183</v>
      </c>
      <c r="M2132" s="19" t="s">
        <v>13113</v>
      </c>
      <c r="O2132" s="19" t="s">
        <v>12935</v>
      </c>
    </row>
    <row r="2133" spans="1:15">
      <c r="A2133" s="19">
        <v>62106</v>
      </c>
      <c r="B2133" s="19" t="s">
        <v>11748</v>
      </c>
      <c r="C2133" s="19" t="s">
        <v>14652</v>
      </c>
      <c r="D2133" s="19" t="str">
        <f t="shared" si="33"/>
        <v>62106A</v>
      </c>
      <c r="E2133" s="19" t="s">
        <v>12313</v>
      </c>
      <c r="F2133" s="19" t="s">
        <v>5986</v>
      </c>
      <c r="G2133" s="19" t="s">
        <v>612</v>
      </c>
      <c r="H2133" s="19" t="s">
        <v>12307</v>
      </c>
      <c r="I2133" s="1">
        <v>37425</v>
      </c>
      <c r="J2133" s="19">
        <v>0.19</v>
      </c>
      <c r="K2133" s="19" t="s">
        <v>73</v>
      </c>
      <c r="L2133" s="1">
        <v>41183</v>
      </c>
      <c r="M2133" s="19" t="s">
        <v>13113</v>
      </c>
      <c r="O2133" s="19" t="s">
        <v>12935</v>
      </c>
    </row>
    <row r="2134" spans="1:15">
      <c r="A2134" s="19">
        <v>62107</v>
      </c>
      <c r="B2134" s="19" t="s">
        <v>11748</v>
      </c>
      <c r="C2134" s="19" t="s">
        <v>14651</v>
      </c>
      <c r="D2134" s="19" t="str">
        <f t="shared" si="33"/>
        <v>62107A</v>
      </c>
      <c r="E2134" s="19" t="s">
        <v>12313</v>
      </c>
      <c r="F2134" s="19" t="s">
        <v>5986</v>
      </c>
      <c r="G2134" s="19" t="s">
        <v>612</v>
      </c>
      <c r="H2134" s="19" t="s">
        <v>12307</v>
      </c>
      <c r="I2134" s="1">
        <v>37425</v>
      </c>
      <c r="J2134" s="19">
        <v>0.189</v>
      </c>
      <c r="K2134" s="19" t="s">
        <v>73</v>
      </c>
      <c r="L2134" s="1">
        <v>41183</v>
      </c>
      <c r="M2134" s="19" t="s">
        <v>13113</v>
      </c>
      <c r="O2134" s="19" t="s">
        <v>12935</v>
      </c>
    </row>
    <row r="2135" spans="1:15">
      <c r="A2135" s="19">
        <v>62108</v>
      </c>
      <c r="B2135" s="19" t="s">
        <v>11748</v>
      </c>
      <c r="C2135" s="19" t="s">
        <v>14650</v>
      </c>
      <c r="D2135" s="19" t="str">
        <f t="shared" si="33"/>
        <v>62108A</v>
      </c>
      <c r="E2135" s="19" t="s">
        <v>12313</v>
      </c>
      <c r="F2135" s="19" t="s">
        <v>12958</v>
      </c>
      <c r="G2135" s="19" t="s">
        <v>612</v>
      </c>
      <c r="H2135" s="19" t="s">
        <v>12307</v>
      </c>
      <c r="I2135" s="1">
        <v>40472</v>
      </c>
      <c r="J2135" s="19">
        <v>0.182</v>
      </c>
      <c r="K2135" s="19" t="s">
        <v>73</v>
      </c>
      <c r="L2135" s="1">
        <v>41183</v>
      </c>
      <c r="M2135" s="19" t="s">
        <v>13113</v>
      </c>
      <c r="O2135" s="19" t="s">
        <v>12935</v>
      </c>
    </row>
    <row r="2136" spans="1:15">
      <c r="A2136" s="19">
        <v>62109</v>
      </c>
      <c r="B2136" s="19" t="s">
        <v>11748</v>
      </c>
      <c r="C2136" s="19" t="s">
        <v>14649</v>
      </c>
      <c r="D2136" s="19" t="str">
        <f t="shared" si="33"/>
        <v>62109A</v>
      </c>
      <c r="E2136" s="19" t="s">
        <v>12313</v>
      </c>
      <c r="F2136" s="19" t="s">
        <v>10857</v>
      </c>
      <c r="G2136" s="19" t="s">
        <v>612</v>
      </c>
      <c r="H2136" s="19" t="s">
        <v>12307</v>
      </c>
      <c r="I2136" s="1">
        <v>40532</v>
      </c>
      <c r="J2136" s="19">
        <v>0.44500000000000001</v>
      </c>
      <c r="K2136" s="19" t="s">
        <v>73</v>
      </c>
      <c r="L2136" s="1">
        <v>41183</v>
      </c>
      <c r="M2136" s="19" t="s">
        <v>13113</v>
      </c>
      <c r="O2136" s="19" t="s">
        <v>12935</v>
      </c>
    </row>
    <row r="2137" spans="1:15">
      <c r="A2137" s="19">
        <v>62110</v>
      </c>
      <c r="B2137" s="19" t="s">
        <v>11748</v>
      </c>
      <c r="C2137" s="19" t="s">
        <v>14648</v>
      </c>
      <c r="D2137" s="19" t="str">
        <f t="shared" si="33"/>
        <v>62110A</v>
      </c>
      <c r="E2137" s="19" t="s">
        <v>12313</v>
      </c>
      <c r="F2137" s="19" t="s">
        <v>5986</v>
      </c>
      <c r="G2137" s="19" t="s">
        <v>612</v>
      </c>
      <c r="H2137" s="19" t="s">
        <v>12307</v>
      </c>
      <c r="I2137" s="1">
        <v>40960</v>
      </c>
      <c r="J2137" s="19">
        <v>0.27600000000000002</v>
      </c>
      <c r="K2137" s="19" t="s">
        <v>73</v>
      </c>
      <c r="L2137" s="1">
        <v>41183</v>
      </c>
      <c r="M2137" s="19" t="s">
        <v>13113</v>
      </c>
      <c r="O2137" s="19" t="s">
        <v>12935</v>
      </c>
    </row>
    <row r="2138" spans="1:15">
      <c r="A2138" s="19">
        <v>62111</v>
      </c>
      <c r="B2138" s="19" t="s">
        <v>11748</v>
      </c>
      <c r="C2138" s="19" t="s">
        <v>14647</v>
      </c>
      <c r="D2138" s="19" t="str">
        <f t="shared" si="33"/>
        <v>62111A</v>
      </c>
      <c r="E2138" s="19" t="s">
        <v>12313</v>
      </c>
      <c r="F2138" s="19" t="s">
        <v>5986</v>
      </c>
      <c r="G2138" s="19" t="s">
        <v>612</v>
      </c>
      <c r="H2138" s="19" t="s">
        <v>12307</v>
      </c>
      <c r="I2138" s="1">
        <v>40908</v>
      </c>
      <c r="J2138" s="19">
        <v>0.30299999999999999</v>
      </c>
      <c r="K2138" s="19" t="s">
        <v>73</v>
      </c>
      <c r="L2138" s="1">
        <v>41183</v>
      </c>
      <c r="M2138" s="19" t="s">
        <v>13113</v>
      </c>
      <c r="O2138" s="19" t="s">
        <v>12935</v>
      </c>
    </row>
    <row r="2139" spans="1:15">
      <c r="A2139" s="19">
        <v>62112</v>
      </c>
      <c r="B2139" s="19" t="s">
        <v>11748</v>
      </c>
      <c r="C2139" s="19" t="s">
        <v>14646</v>
      </c>
      <c r="D2139" s="19" t="str">
        <f t="shared" si="33"/>
        <v>62112A</v>
      </c>
      <c r="E2139" s="19" t="s">
        <v>12313</v>
      </c>
      <c r="F2139" s="19" t="s">
        <v>11027</v>
      </c>
      <c r="G2139" s="19" t="s">
        <v>612</v>
      </c>
      <c r="H2139" s="19" t="s">
        <v>12307</v>
      </c>
      <c r="I2139" s="1">
        <v>40848</v>
      </c>
      <c r="J2139" s="19">
        <v>0.70599999999999996</v>
      </c>
      <c r="K2139" s="19" t="s">
        <v>73</v>
      </c>
      <c r="L2139" s="1">
        <v>41183</v>
      </c>
      <c r="M2139" s="19" t="s">
        <v>13113</v>
      </c>
      <c r="O2139" s="19" t="s">
        <v>12935</v>
      </c>
    </row>
    <row r="2140" spans="1:15">
      <c r="A2140" s="19">
        <v>62113</v>
      </c>
      <c r="B2140" s="19" t="s">
        <v>11748</v>
      </c>
      <c r="C2140" s="19" t="s">
        <v>14645</v>
      </c>
      <c r="D2140" s="19" t="str">
        <f t="shared" si="33"/>
        <v>62113A</v>
      </c>
      <c r="E2140" s="19" t="s">
        <v>12313</v>
      </c>
      <c r="F2140" s="19" t="s">
        <v>11084</v>
      </c>
      <c r="G2140" s="19" t="s">
        <v>612</v>
      </c>
      <c r="H2140" s="19" t="s">
        <v>12307</v>
      </c>
      <c r="I2140" s="1">
        <v>40582</v>
      </c>
      <c r="J2140" s="19">
        <v>0.21</v>
      </c>
      <c r="K2140" s="19" t="s">
        <v>73</v>
      </c>
      <c r="L2140" s="1">
        <v>41183</v>
      </c>
      <c r="M2140" s="19" t="s">
        <v>13113</v>
      </c>
      <c r="O2140" s="19" t="s">
        <v>12935</v>
      </c>
    </row>
    <row r="2141" spans="1:15">
      <c r="A2141" s="19">
        <v>62114</v>
      </c>
      <c r="B2141" s="19" t="s">
        <v>11748</v>
      </c>
      <c r="C2141" s="19" t="s">
        <v>14644</v>
      </c>
      <c r="D2141" s="19" t="str">
        <f t="shared" si="33"/>
        <v>62114A</v>
      </c>
      <c r="E2141" s="19" t="s">
        <v>12313</v>
      </c>
      <c r="F2141" s="19" t="s">
        <v>5986</v>
      </c>
      <c r="G2141" s="19" t="s">
        <v>612</v>
      </c>
      <c r="H2141" s="19" t="s">
        <v>12307</v>
      </c>
      <c r="I2141" s="1">
        <v>40210</v>
      </c>
      <c r="J2141" s="19">
        <v>0.215</v>
      </c>
      <c r="K2141" s="19" t="s">
        <v>73</v>
      </c>
      <c r="L2141" s="1">
        <v>41183</v>
      </c>
      <c r="M2141" s="19" t="s">
        <v>13113</v>
      </c>
      <c r="O2141" s="19" t="s">
        <v>12935</v>
      </c>
    </row>
    <row r="2142" spans="1:15">
      <c r="A2142" s="19">
        <v>62115</v>
      </c>
      <c r="B2142" s="19" t="s">
        <v>11748</v>
      </c>
      <c r="C2142" s="19" t="s">
        <v>14643</v>
      </c>
      <c r="D2142" s="19" t="str">
        <f t="shared" si="33"/>
        <v>62115A</v>
      </c>
      <c r="E2142" s="19" t="s">
        <v>12313</v>
      </c>
      <c r="F2142" s="19" t="s">
        <v>11027</v>
      </c>
      <c r="G2142" s="19" t="s">
        <v>612</v>
      </c>
      <c r="H2142" s="19" t="s">
        <v>12307</v>
      </c>
      <c r="I2142" s="1">
        <v>40640</v>
      </c>
      <c r="J2142" s="19">
        <v>1.3029999999999999</v>
      </c>
      <c r="K2142" s="19" t="s">
        <v>73</v>
      </c>
      <c r="L2142" s="1">
        <v>41183</v>
      </c>
      <c r="M2142" s="19" t="s">
        <v>13113</v>
      </c>
      <c r="O2142" s="19" t="s">
        <v>12935</v>
      </c>
    </row>
    <row r="2143" spans="1:15">
      <c r="A2143" s="19">
        <v>62116</v>
      </c>
      <c r="B2143" s="19" t="s">
        <v>11748</v>
      </c>
      <c r="C2143" s="19" t="s">
        <v>14642</v>
      </c>
      <c r="D2143" s="19" t="str">
        <f t="shared" si="33"/>
        <v>62116A</v>
      </c>
      <c r="E2143" s="19" t="s">
        <v>12313</v>
      </c>
      <c r="F2143" s="19" t="s">
        <v>5986</v>
      </c>
      <c r="G2143" s="19" t="s">
        <v>612</v>
      </c>
      <c r="H2143" s="19" t="s">
        <v>12307</v>
      </c>
      <c r="I2143" s="1">
        <v>40780</v>
      </c>
      <c r="J2143" s="19">
        <v>0.247</v>
      </c>
      <c r="K2143" s="19" t="s">
        <v>73</v>
      </c>
      <c r="L2143" s="1">
        <v>41183</v>
      </c>
      <c r="M2143" s="19" t="s">
        <v>13113</v>
      </c>
      <c r="N2143" s="19" t="s">
        <v>14641</v>
      </c>
      <c r="O2143" s="19" t="s">
        <v>12935</v>
      </c>
    </row>
    <row r="2144" spans="1:15">
      <c r="A2144" s="19">
        <v>62117</v>
      </c>
      <c r="B2144" s="19" t="s">
        <v>11748</v>
      </c>
      <c r="C2144" s="19" t="s">
        <v>14640</v>
      </c>
      <c r="D2144" s="19" t="str">
        <f t="shared" si="33"/>
        <v>62117A</v>
      </c>
      <c r="E2144" s="19" t="s">
        <v>12313</v>
      </c>
      <c r="F2144" s="19" t="s">
        <v>5986</v>
      </c>
      <c r="G2144" s="19" t="s">
        <v>612</v>
      </c>
      <c r="H2144" s="19" t="s">
        <v>12307</v>
      </c>
      <c r="I2144" s="1">
        <v>40714</v>
      </c>
      <c r="J2144" s="19">
        <v>0.24099999999999999</v>
      </c>
      <c r="K2144" s="19" t="s">
        <v>73</v>
      </c>
      <c r="L2144" s="1">
        <v>41183</v>
      </c>
      <c r="M2144" s="19" t="s">
        <v>13113</v>
      </c>
      <c r="N2144" s="19" t="s">
        <v>14639</v>
      </c>
      <c r="O2144" s="19" t="s">
        <v>12935</v>
      </c>
    </row>
    <row r="2145" spans="1:15">
      <c r="A2145" s="19">
        <v>62118</v>
      </c>
      <c r="B2145" s="19" t="s">
        <v>11748</v>
      </c>
      <c r="C2145" s="19" t="s">
        <v>14638</v>
      </c>
      <c r="D2145" s="19" t="str">
        <f t="shared" si="33"/>
        <v>62118A</v>
      </c>
      <c r="E2145" s="19" t="s">
        <v>12313</v>
      </c>
      <c r="F2145" s="19" t="s">
        <v>11027</v>
      </c>
      <c r="G2145" s="19" t="s">
        <v>612</v>
      </c>
      <c r="H2145" s="19" t="s">
        <v>12307</v>
      </c>
      <c r="I2145" s="1">
        <v>40470</v>
      </c>
      <c r="J2145" s="19">
        <v>2.0390000000000001</v>
      </c>
      <c r="K2145" s="19" t="s">
        <v>73</v>
      </c>
      <c r="L2145" s="1">
        <v>41183</v>
      </c>
      <c r="M2145" s="19" t="s">
        <v>13113</v>
      </c>
      <c r="N2145" s="19" t="s">
        <v>9155</v>
      </c>
      <c r="O2145" s="19" t="s">
        <v>12935</v>
      </c>
    </row>
    <row r="2146" spans="1:15">
      <c r="A2146" s="19">
        <v>62119</v>
      </c>
      <c r="B2146" s="19" t="s">
        <v>11748</v>
      </c>
      <c r="C2146" s="19" t="s">
        <v>14637</v>
      </c>
      <c r="D2146" s="19" t="str">
        <f t="shared" si="33"/>
        <v>62119A</v>
      </c>
      <c r="E2146" s="19" t="s">
        <v>12313</v>
      </c>
      <c r="F2146" s="19" t="s">
        <v>5986</v>
      </c>
      <c r="G2146" s="19" t="s">
        <v>612</v>
      </c>
      <c r="H2146" s="19" t="s">
        <v>12307</v>
      </c>
      <c r="I2146" s="1">
        <v>40602</v>
      </c>
      <c r="J2146" s="19">
        <v>0.35</v>
      </c>
      <c r="K2146" s="19" t="s">
        <v>73</v>
      </c>
      <c r="L2146" s="1">
        <v>41183</v>
      </c>
      <c r="M2146" s="19" t="s">
        <v>13113</v>
      </c>
      <c r="N2146" s="19" t="s">
        <v>14636</v>
      </c>
      <c r="O2146" s="19" t="s">
        <v>12935</v>
      </c>
    </row>
    <row r="2147" spans="1:15">
      <c r="A2147" s="19">
        <v>62120</v>
      </c>
      <c r="B2147" s="19" t="s">
        <v>11748</v>
      </c>
      <c r="C2147" s="19" t="s">
        <v>14635</v>
      </c>
      <c r="D2147" s="19" t="str">
        <f t="shared" si="33"/>
        <v>62120A</v>
      </c>
      <c r="E2147" s="19" t="s">
        <v>12313</v>
      </c>
      <c r="F2147" s="19" t="s">
        <v>5986</v>
      </c>
      <c r="G2147" s="19" t="s">
        <v>612</v>
      </c>
      <c r="H2147" s="19" t="s">
        <v>12307</v>
      </c>
      <c r="I2147" s="1">
        <v>39904</v>
      </c>
      <c r="J2147" s="19">
        <v>1.05</v>
      </c>
      <c r="K2147" s="19" t="s">
        <v>73</v>
      </c>
      <c r="L2147" s="1">
        <v>41183</v>
      </c>
      <c r="M2147" s="19" t="s">
        <v>13113</v>
      </c>
      <c r="N2147" s="19" t="s">
        <v>9670</v>
      </c>
      <c r="O2147" s="19" t="s">
        <v>12935</v>
      </c>
    </row>
    <row r="2148" spans="1:15">
      <c r="A2148" s="19">
        <v>62121</v>
      </c>
      <c r="B2148" s="19" t="s">
        <v>11748</v>
      </c>
      <c r="C2148" s="19" t="s">
        <v>14634</v>
      </c>
      <c r="D2148" s="19" t="str">
        <f t="shared" si="33"/>
        <v>62121A</v>
      </c>
      <c r="E2148" s="19" t="s">
        <v>12313</v>
      </c>
      <c r="F2148" s="19" t="s">
        <v>5986</v>
      </c>
      <c r="G2148" s="19" t="s">
        <v>612</v>
      </c>
      <c r="H2148" s="19" t="s">
        <v>12307</v>
      </c>
      <c r="I2148" s="1">
        <v>40837</v>
      </c>
      <c r="J2148" s="19">
        <v>0.35</v>
      </c>
      <c r="K2148" s="19" t="s">
        <v>73</v>
      </c>
      <c r="L2148" s="1">
        <v>41183</v>
      </c>
      <c r="M2148" s="19" t="s">
        <v>13113</v>
      </c>
      <c r="N2148" s="19" t="s">
        <v>14633</v>
      </c>
      <c r="O2148" s="19" t="s">
        <v>12935</v>
      </c>
    </row>
    <row r="2149" spans="1:15">
      <c r="A2149" s="19">
        <v>62122</v>
      </c>
      <c r="B2149" s="19" t="s">
        <v>11748</v>
      </c>
      <c r="C2149" s="19" t="s">
        <v>14632</v>
      </c>
      <c r="D2149" s="19" t="str">
        <f t="shared" si="33"/>
        <v>62122A</v>
      </c>
      <c r="E2149" s="19" t="s">
        <v>12313</v>
      </c>
      <c r="F2149" s="19" t="s">
        <v>14631</v>
      </c>
      <c r="G2149" s="19" t="s">
        <v>612</v>
      </c>
      <c r="H2149" s="19" t="s">
        <v>12307</v>
      </c>
      <c r="I2149" s="1">
        <v>40555</v>
      </c>
      <c r="J2149" s="19">
        <v>0.24199999999999999</v>
      </c>
      <c r="K2149" s="19" t="s">
        <v>73</v>
      </c>
      <c r="L2149" s="1">
        <v>41183</v>
      </c>
      <c r="M2149" s="19" t="s">
        <v>1835</v>
      </c>
      <c r="N2149" s="19" t="s">
        <v>1835</v>
      </c>
      <c r="O2149" s="19" t="s">
        <v>12318</v>
      </c>
    </row>
    <row r="2150" spans="1:15">
      <c r="A2150" s="19">
        <v>62123</v>
      </c>
      <c r="B2150" s="19" t="s">
        <v>11748</v>
      </c>
      <c r="C2150" s="19" t="s">
        <v>14630</v>
      </c>
      <c r="D2150" s="19" t="str">
        <f t="shared" si="33"/>
        <v>62123A</v>
      </c>
      <c r="E2150" s="19" t="s">
        <v>12313</v>
      </c>
      <c r="F2150" s="19" t="s">
        <v>14629</v>
      </c>
      <c r="G2150" s="19" t="s">
        <v>612</v>
      </c>
      <c r="H2150" s="19" t="s">
        <v>12307</v>
      </c>
      <c r="I2150" s="1">
        <v>40571</v>
      </c>
      <c r="J2150" s="19">
        <v>0.35</v>
      </c>
      <c r="K2150" s="19" t="s">
        <v>73</v>
      </c>
      <c r="L2150" s="1">
        <v>41183</v>
      </c>
      <c r="M2150" s="19" t="s">
        <v>1835</v>
      </c>
      <c r="N2150" s="19" t="s">
        <v>1835</v>
      </c>
      <c r="O2150" s="19" t="s">
        <v>12318</v>
      </c>
    </row>
    <row r="2151" spans="1:15">
      <c r="A2151" s="19">
        <v>62124</v>
      </c>
      <c r="B2151" s="19" t="s">
        <v>11748</v>
      </c>
      <c r="C2151" s="19" t="s">
        <v>14628</v>
      </c>
      <c r="D2151" s="19" t="str">
        <f t="shared" si="33"/>
        <v>62124A</v>
      </c>
      <c r="E2151" s="19" t="s">
        <v>12313</v>
      </c>
      <c r="F2151" s="19" t="s">
        <v>5986</v>
      </c>
      <c r="G2151" s="19" t="s">
        <v>612</v>
      </c>
      <c r="H2151" s="19" t="s">
        <v>12307</v>
      </c>
      <c r="I2151" s="1">
        <v>40849</v>
      </c>
      <c r="J2151" s="19">
        <v>0.26700000000000002</v>
      </c>
      <c r="K2151" s="19" t="s">
        <v>73</v>
      </c>
      <c r="L2151" s="1">
        <v>41183</v>
      </c>
      <c r="M2151" s="19" t="s">
        <v>1835</v>
      </c>
      <c r="N2151" s="19" t="s">
        <v>1835</v>
      </c>
      <c r="O2151" s="19" t="s">
        <v>12318</v>
      </c>
    </row>
    <row r="2152" spans="1:15">
      <c r="A2152" s="19">
        <v>62125</v>
      </c>
      <c r="B2152" s="19" t="s">
        <v>11748</v>
      </c>
      <c r="C2152" s="19" t="s">
        <v>143</v>
      </c>
      <c r="D2152" s="19" t="str">
        <f t="shared" si="33"/>
        <v>62125A</v>
      </c>
      <c r="E2152" s="19" t="s">
        <v>12313</v>
      </c>
      <c r="F2152" s="19" t="s">
        <v>11053</v>
      </c>
      <c r="G2152" s="19" t="s">
        <v>612</v>
      </c>
      <c r="H2152" s="19" t="s">
        <v>12307</v>
      </c>
      <c r="I2152" s="1">
        <v>30787</v>
      </c>
      <c r="J2152" s="19">
        <v>0.25</v>
      </c>
      <c r="K2152" s="19" t="s">
        <v>12609</v>
      </c>
      <c r="L2152" s="1">
        <v>41183</v>
      </c>
      <c r="M2152" s="19" t="s">
        <v>42</v>
      </c>
      <c r="N2152" s="19" t="s">
        <v>42</v>
      </c>
      <c r="O2152" s="19" t="s">
        <v>12318</v>
      </c>
    </row>
    <row r="2153" spans="1:15">
      <c r="A2153" s="19">
        <v>62126</v>
      </c>
      <c r="B2153" s="19" t="s">
        <v>11748</v>
      </c>
      <c r="C2153" s="19" t="s">
        <v>14627</v>
      </c>
      <c r="D2153" s="19" t="str">
        <f t="shared" si="33"/>
        <v>62126A</v>
      </c>
      <c r="E2153" s="19" t="s">
        <v>12313</v>
      </c>
      <c r="F2153" s="19" t="s">
        <v>11297</v>
      </c>
      <c r="G2153" s="19" t="s">
        <v>612</v>
      </c>
      <c r="H2153" s="19" t="s">
        <v>12307</v>
      </c>
      <c r="I2153" s="1">
        <v>39143</v>
      </c>
      <c r="J2153" s="19">
        <v>0.08</v>
      </c>
      <c r="K2153" s="19" t="s">
        <v>73</v>
      </c>
      <c r="L2153" s="1">
        <v>41183</v>
      </c>
      <c r="M2153" s="19" t="s">
        <v>42</v>
      </c>
      <c r="N2153" s="19" t="s">
        <v>14626</v>
      </c>
      <c r="O2153" s="19" t="s">
        <v>12318</v>
      </c>
    </row>
    <row r="2154" spans="1:15">
      <c r="A2154" s="19">
        <v>62127</v>
      </c>
      <c r="B2154" s="19" t="s">
        <v>11748</v>
      </c>
      <c r="C2154" s="19" t="s">
        <v>5307</v>
      </c>
      <c r="D2154" s="19" t="str">
        <f t="shared" si="33"/>
        <v>62127A</v>
      </c>
      <c r="E2154" s="19" t="s">
        <v>12313</v>
      </c>
      <c r="F2154" s="19" t="s">
        <v>1889</v>
      </c>
      <c r="G2154" s="19" t="s">
        <v>612</v>
      </c>
      <c r="H2154" s="19" t="s">
        <v>12307</v>
      </c>
      <c r="I2154" s="1">
        <v>40360</v>
      </c>
      <c r="J2154" s="19">
        <v>0.95099999999999996</v>
      </c>
      <c r="K2154" s="19" t="s">
        <v>73</v>
      </c>
      <c r="L2154" s="1">
        <v>41183</v>
      </c>
      <c r="M2154" s="19" t="s">
        <v>42</v>
      </c>
      <c r="N2154" s="19" t="s">
        <v>5307</v>
      </c>
      <c r="O2154" s="19" t="s">
        <v>12318</v>
      </c>
    </row>
    <row r="2155" spans="1:15">
      <c r="A2155" s="19">
        <v>62128</v>
      </c>
      <c r="B2155" s="19" t="s">
        <v>11748</v>
      </c>
      <c r="C2155" s="19" t="s">
        <v>14624</v>
      </c>
      <c r="D2155" s="19" t="str">
        <f t="shared" si="33"/>
        <v>62128A</v>
      </c>
      <c r="E2155" s="19" t="s">
        <v>12313</v>
      </c>
      <c r="F2155" s="19" t="s">
        <v>14625</v>
      </c>
      <c r="G2155" s="19" t="s">
        <v>612</v>
      </c>
      <c r="H2155" s="19" t="s">
        <v>12307</v>
      </c>
      <c r="I2155" s="1">
        <v>40233</v>
      </c>
      <c r="J2155" s="19">
        <v>0.17899999999999999</v>
      </c>
      <c r="K2155" s="19" t="s">
        <v>73</v>
      </c>
      <c r="L2155" s="1">
        <v>41183</v>
      </c>
      <c r="M2155" s="19" t="s">
        <v>42</v>
      </c>
      <c r="N2155" s="19" t="s">
        <v>14624</v>
      </c>
      <c r="O2155" s="19" t="s">
        <v>12318</v>
      </c>
    </row>
    <row r="2156" spans="1:15">
      <c r="A2156" s="19">
        <v>62129</v>
      </c>
      <c r="B2156" s="19" t="s">
        <v>11748</v>
      </c>
      <c r="C2156" s="19" t="s">
        <v>14623</v>
      </c>
      <c r="D2156" s="19" t="str">
        <f t="shared" si="33"/>
        <v>62129A</v>
      </c>
      <c r="E2156" s="19" t="s">
        <v>12313</v>
      </c>
      <c r="F2156" s="19" t="s">
        <v>1889</v>
      </c>
      <c r="G2156" s="19" t="s">
        <v>612</v>
      </c>
      <c r="H2156" s="19" t="s">
        <v>12307</v>
      </c>
      <c r="I2156" s="1">
        <v>40273</v>
      </c>
      <c r="J2156" s="19">
        <v>0.25900000000000001</v>
      </c>
      <c r="K2156" s="19" t="s">
        <v>73</v>
      </c>
      <c r="L2156" s="1">
        <v>41183</v>
      </c>
      <c r="M2156" s="19" t="s">
        <v>42</v>
      </c>
      <c r="N2156" s="19" t="s">
        <v>14623</v>
      </c>
      <c r="O2156" s="19" t="s">
        <v>12318</v>
      </c>
    </row>
    <row r="2157" spans="1:15">
      <c r="A2157" s="19">
        <v>62130</v>
      </c>
      <c r="B2157" s="19" t="s">
        <v>11748</v>
      </c>
      <c r="C2157" s="19" t="s">
        <v>14622</v>
      </c>
      <c r="D2157" s="19" t="str">
        <f t="shared" si="33"/>
        <v>62130A</v>
      </c>
      <c r="E2157" s="19" t="s">
        <v>12313</v>
      </c>
      <c r="F2157" s="19" t="s">
        <v>11053</v>
      </c>
      <c r="G2157" s="19" t="s">
        <v>612</v>
      </c>
      <c r="H2157" s="19" t="s">
        <v>12307</v>
      </c>
      <c r="I2157" s="1">
        <v>40603</v>
      </c>
      <c r="J2157" s="19">
        <v>0.19400000000000001</v>
      </c>
      <c r="K2157" s="19" t="s">
        <v>73</v>
      </c>
      <c r="L2157" s="1">
        <v>41183</v>
      </c>
      <c r="M2157" s="19" t="s">
        <v>42</v>
      </c>
      <c r="N2157" s="19" t="s">
        <v>14622</v>
      </c>
      <c r="O2157" s="19" t="s">
        <v>12318</v>
      </c>
    </row>
    <row r="2158" spans="1:15">
      <c r="A2158" s="19">
        <v>62131</v>
      </c>
      <c r="B2158" s="19" t="s">
        <v>11748</v>
      </c>
      <c r="C2158" s="19" t="s">
        <v>14621</v>
      </c>
      <c r="D2158" s="19" t="str">
        <f t="shared" si="33"/>
        <v>62131A</v>
      </c>
      <c r="E2158" s="19" t="s">
        <v>12313</v>
      </c>
      <c r="F2158" s="19" t="s">
        <v>11297</v>
      </c>
      <c r="G2158" s="19" t="s">
        <v>612</v>
      </c>
      <c r="H2158" s="19" t="s">
        <v>12307</v>
      </c>
      <c r="I2158" s="1">
        <v>40884</v>
      </c>
      <c r="J2158" s="19">
        <v>0.34899999999999998</v>
      </c>
      <c r="K2158" s="19" t="s">
        <v>73</v>
      </c>
      <c r="L2158" s="1">
        <v>41183</v>
      </c>
      <c r="M2158" s="19" t="s">
        <v>42</v>
      </c>
      <c r="N2158" s="19" t="s">
        <v>14621</v>
      </c>
      <c r="O2158" s="19" t="s">
        <v>12318</v>
      </c>
    </row>
    <row r="2159" spans="1:15">
      <c r="A2159" s="19">
        <v>62132</v>
      </c>
      <c r="B2159" s="19" t="s">
        <v>11748</v>
      </c>
      <c r="C2159" s="19" t="s">
        <v>5299</v>
      </c>
      <c r="D2159" s="19" t="str">
        <f t="shared" si="33"/>
        <v>62132A</v>
      </c>
      <c r="E2159" s="19" t="s">
        <v>12313</v>
      </c>
      <c r="F2159" s="19" t="s">
        <v>11297</v>
      </c>
      <c r="G2159" s="19" t="s">
        <v>612</v>
      </c>
      <c r="H2159" s="19" t="s">
        <v>12307</v>
      </c>
      <c r="I2159" s="1">
        <v>40899</v>
      </c>
      <c r="J2159" s="19">
        <v>0.94199999999999995</v>
      </c>
      <c r="K2159" s="19" t="s">
        <v>73</v>
      </c>
      <c r="L2159" s="1">
        <v>41183</v>
      </c>
      <c r="M2159" s="19" t="s">
        <v>42</v>
      </c>
      <c r="N2159" s="19" t="s">
        <v>5299</v>
      </c>
      <c r="O2159" s="19" t="s">
        <v>12318</v>
      </c>
    </row>
    <row r="2160" spans="1:15">
      <c r="A2160" s="19">
        <v>62133</v>
      </c>
      <c r="B2160" s="19" t="s">
        <v>11748</v>
      </c>
      <c r="C2160" s="19" t="s">
        <v>14620</v>
      </c>
      <c r="D2160" s="19" t="str">
        <f t="shared" si="33"/>
        <v>62133A</v>
      </c>
      <c r="E2160" s="19" t="s">
        <v>12313</v>
      </c>
      <c r="F2160" s="19" t="s">
        <v>1889</v>
      </c>
      <c r="G2160" s="19" t="s">
        <v>612</v>
      </c>
      <c r="H2160" s="19" t="s">
        <v>12307</v>
      </c>
      <c r="I2160" s="1">
        <v>40604</v>
      </c>
      <c r="J2160" s="19">
        <v>0.499</v>
      </c>
      <c r="K2160" s="19" t="s">
        <v>73</v>
      </c>
      <c r="L2160" s="1">
        <v>41183</v>
      </c>
      <c r="M2160" s="19" t="s">
        <v>42</v>
      </c>
      <c r="N2160" s="19" t="s">
        <v>14620</v>
      </c>
      <c r="O2160" s="19" t="s">
        <v>12318</v>
      </c>
    </row>
    <row r="2161" spans="1:15">
      <c r="A2161" s="19">
        <v>62134</v>
      </c>
      <c r="B2161" s="19" t="s">
        <v>11748</v>
      </c>
      <c r="C2161" s="19" t="s">
        <v>5366</v>
      </c>
      <c r="D2161" s="19" t="str">
        <f t="shared" si="33"/>
        <v>62134A</v>
      </c>
      <c r="E2161" s="19" t="s">
        <v>12313</v>
      </c>
      <c r="F2161" s="19" t="s">
        <v>1889</v>
      </c>
      <c r="G2161" s="19" t="s">
        <v>612</v>
      </c>
      <c r="H2161" s="19" t="s">
        <v>12307</v>
      </c>
      <c r="I2161" s="1">
        <v>40666</v>
      </c>
      <c r="J2161" s="19">
        <v>0.97</v>
      </c>
      <c r="K2161" s="19" t="s">
        <v>73</v>
      </c>
      <c r="L2161" s="1">
        <v>41183</v>
      </c>
      <c r="M2161" s="19" t="s">
        <v>42</v>
      </c>
      <c r="N2161" s="19" t="s">
        <v>5366</v>
      </c>
      <c r="O2161" s="19" t="s">
        <v>12318</v>
      </c>
    </row>
    <row r="2162" spans="1:15">
      <c r="A2162" s="19">
        <v>62135</v>
      </c>
      <c r="B2162" s="19" t="s">
        <v>11748</v>
      </c>
      <c r="C2162" s="19" t="s">
        <v>14619</v>
      </c>
      <c r="D2162" s="19" t="str">
        <f t="shared" si="33"/>
        <v>62135A</v>
      </c>
      <c r="E2162" s="19" t="s">
        <v>12313</v>
      </c>
      <c r="F2162" s="19" t="s">
        <v>1889</v>
      </c>
      <c r="G2162" s="19" t="s">
        <v>612</v>
      </c>
      <c r="H2162" s="19" t="s">
        <v>12307</v>
      </c>
      <c r="I2162" s="1">
        <v>40604</v>
      </c>
      <c r="J2162" s="19">
        <v>0.45</v>
      </c>
      <c r="K2162" s="19" t="s">
        <v>73</v>
      </c>
      <c r="L2162" s="1">
        <v>41183</v>
      </c>
      <c r="M2162" s="19" t="s">
        <v>42</v>
      </c>
      <c r="N2162" s="19" t="s">
        <v>14619</v>
      </c>
      <c r="O2162" s="19" t="s">
        <v>12318</v>
      </c>
    </row>
    <row r="2163" spans="1:15">
      <c r="A2163" s="19">
        <v>62136</v>
      </c>
      <c r="B2163" s="19" t="s">
        <v>11748</v>
      </c>
      <c r="C2163" s="19" t="s">
        <v>14618</v>
      </c>
      <c r="D2163" s="19" t="str">
        <f t="shared" si="33"/>
        <v>62136A</v>
      </c>
      <c r="E2163" s="19" t="s">
        <v>12313</v>
      </c>
      <c r="F2163" s="19" t="s">
        <v>1889</v>
      </c>
      <c r="G2163" s="19" t="s">
        <v>612</v>
      </c>
      <c r="H2163" s="19" t="s">
        <v>12307</v>
      </c>
      <c r="I2163" s="1">
        <v>40365</v>
      </c>
      <c r="J2163" s="19">
        <v>0.83599999999999997</v>
      </c>
      <c r="K2163" s="19" t="s">
        <v>73</v>
      </c>
      <c r="L2163" s="1">
        <v>41183</v>
      </c>
      <c r="M2163" s="19" t="s">
        <v>42</v>
      </c>
      <c r="N2163" s="19" t="s">
        <v>14618</v>
      </c>
      <c r="O2163" s="19" t="s">
        <v>12318</v>
      </c>
    </row>
    <row r="2164" spans="1:15">
      <c r="A2164" s="19">
        <v>62137</v>
      </c>
      <c r="B2164" s="19" t="s">
        <v>11748</v>
      </c>
      <c r="C2164" s="19" t="s">
        <v>14617</v>
      </c>
      <c r="D2164" s="19" t="str">
        <f t="shared" si="33"/>
        <v>62137A</v>
      </c>
      <c r="E2164" s="19" t="s">
        <v>12313</v>
      </c>
      <c r="F2164" s="19" t="s">
        <v>1889</v>
      </c>
      <c r="G2164" s="19" t="s">
        <v>612</v>
      </c>
      <c r="H2164" s="19" t="s">
        <v>12307</v>
      </c>
      <c r="I2164" s="1">
        <v>40360</v>
      </c>
      <c r="J2164" s="19">
        <v>0.95699999999999996</v>
      </c>
      <c r="K2164" s="19" t="s">
        <v>73</v>
      </c>
      <c r="L2164" s="1">
        <v>41183</v>
      </c>
      <c r="M2164" s="19" t="s">
        <v>42</v>
      </c>
      <c r="N2164" s="19" t="s">
        <v>14617</v>
      </c>
      <c r="O2164" s="19" t="s">
        <v>12318</v>
      </c>
    </row>
    <row r="2165" spans="1:15">
      <c r="A2165" s="19">
        <v>62138</v>
      </c>
      <c r="B2165" s="19" t="s">
        <v>11748</v>
      </c>
      <c r="C2165" s="19" t="s">
        <v>14616</v>
      </c>
      <c r="D2165" s="19" t="str">
        <f t="shared" si="33"/>
        <v>62138A</v>
      </c>
      <c r="E2165" s="19" t="s">
        <v>12313</v>
      </c>
      <c r="F2165" s="19" t="s">
        <v>1889</v>
      </c>
      <c r="G2165" s="19" t="s">
        <v>612</v>
      </c>
      <c r="H2165" s="19" t="s">
        <v>12307</v>
      </c>
      <c r="I2165" s="1">
        <v>40358</v>
      </c>
      <c r="J2165" s="19">
        <v>0.56999999999999995</v>
      </c>
      <c r="K2165" s="19" t="s">
        <v>73</v>
      </c>
      <c r="L2165" s="1">
        <v>41183</v>
      </c>
      <c r="M2165" s="19" t="s">
        <v>42</v>
      </c>
      <c r="N2165" s="19" t="s">
        <v>14616</v>
      </c>
      <c r="O2165" s="19" t="s">
        <v>12318</v>
      </c>
    </row>
    <row r="2166" spans="1:15">
      <c r="A2166" s="19">
        <v>62139</v>
      </c>
      <c r="B2166" s="19" t="s">
        <v>11748</v>
      </c>
      <c r="C2166" s="19" t="s">
        <v>5384</v>
      </c>
      <c r="D2166" s="19" t="str">
        <f t="shared" si="33"/>
        <v>62139A</v>
      </c>
      <c r="E2166" s="19" t="s">
        <v>12313</v>
      </c>
      <c r="F2166" s="19" t="s">
        <v>11297</v>
      </c>
      <c r="G2166" s="19" t="s">
        <v>612</v>
      </c>
      <c r="H2166" s="19" t="s">
        <v>12307</v>
      </c>
      <c r="I2166" s="1">
        <v>40177</v>
      </c>
      <c r="J2166" s="19">
        <v>0.95</v>
      </c>
      <c r="K2166" s="19" t="s">
        <v>73</v>
      </c>
      <c r="L2166" s="1">
        <v>41183</v>
      </c>
      <c r="M2166" s="19" t="s">
        <v>42</v>
      </c>
      <c r="N2166" s="19" t="s">
        <v>5384</v>
      </c>
      <c r="O2166" s="19" t="s">
        <v>12318</v>
      </c>
    </row>
    <row r="2167" spans="1:15">
      <c r="A2167" s="19">
        <v>62140</v>
      </c>
      <c r="B2167" s="19" t="s">
        <v>11748</v>
      </c>
      <c r="C2167" s="19" t="s">
        <v>135</v>
      </c>
      <c r="D2167" s="19" t="str">
        <f t="shared" si="33"/>
        <v>62140A</v>
      </c>
      <c r="E2167" s="19" t="s">
        <v>12313</v>
      </c>
      <c r="F2167" s="19" t="s">
        <v>652</v>
      </c>
      <c r="G2167" s="19" t="s">
        <v>612</v>
      </c>
      <c r="H2167" s="19" t="s">
        <v>12307</v>
      </c>
      <c r="I2167" s="1">
        <v>37412</v>
      </c>
      <c r="J2167" s="19">
        <v>0.26</v>
      </c>
      <c r="K2167" s="19" t="s">
        <v>12609</v>
      </c>
      <c r="L2167" s="1">
        <v>41191</v>
      </c>
      <c r="M2167" s="19" t="s">
        <v>1837</v>
      </c>
      <c r="N2167" s="19" t="s">
        <v>1837</v>
      </c>
      <c r="O2167" s="19" t="s">
        <v>12318</v>
      </c>
    </row>
    <row r="2168" spans="1:15">
      <c r="A2168" s="19">
        <v>62141</v>
      </c>
      <c r="B2168" s="19" t="s">
        <v>11748</v>
      </c>
      <c r="C2168" s="19" t="s">
        <v>14615</v>
      </c>
      <c r="D2168" s="19" t="str">
        <f t="shared" si="33"/>
        <v>62141A</v>
      </c>
      <c r="E2168" s="19" t="s">
        <v>12313</v>
      </c>
      <c r="F2168" s="19" t="s">
        <v>14614</v>
      </c>
      <c r="G2168" s="19" t="s">
        <v>1468</v>
      </c>
      <c r="H2168" s="19" t="s">
        <v>12307</v>
      </c>
      <c r="I2168" s="1">
        <v>40507</v>
      </c>
      <c r="J2168" s="19">
        <v>30.64</v>
      </c>
      <c r="K2168" s="19" t="s">
        <v>73</v>
      </c>
      <c r="L2168" s="1">
        <v>41186</v>
      </c>
      <c r="M2168" s="19" t="s">
        <v>13113</v>
      </c>
      <c r="N2168" s="19" t="s">
        <v>14272</v>
      </c>
      <c r="O2168" s="19" t="s">
        <v>12318</v>
      </c>
    </row>
    <row r="2169" spans="1:15">
      <c r="A2169" s="19">
        <v>62142</v>
      </c>
      <c r="B2169" s="19" t="s">
        <v>11748</v>
      </c>
      <c r="C2169" s="19" t="s">
        <v>14613</v>
      </c>
      <c r="D2169" s="19" t="str">
        <f t="shared" si="33"/>
        <v>62142A</v>
      </c>
      <c r="E2169" s="19" t="s">
        <v>12313</v>
      </c>
      <c r="F2169" s="19" t="s">
        <v>652</v>
      </c>
      <c r="G2169" s="19" t="s">
        <v>612</v>
      </c>
      <c r="H2169" s="19" t="s">
        <v>12307</v>
      </c>
      <c r="I2169" s="1">
        <v>37377</v>
      </c>
      <c r="J2169" s="19">
        <v>0.55000000000000004</v>
      </c>
      <c r="K2169" s="19" t="s">
        <v>46</v>
      </c>
      <c r="L2169" s="1">
        <v>41191</v>
      </c>
      <c r="M2169" s="19" t="s">
        <v>1837</v>
      </c>
      <c r="N2169" s="19" t="s">
        <v>1837</v>
      </c>
      <c r="O2169" s="19" t="s">
        <v>12318</v>
      </c>
    </row>
    <row r="2170" spans="1:15">
      <c r="A2170" s="19">
        <v>62143</v>
      </c>
      <c r="B2170" s="19" t="s">
        <v>10651</v>
      </c>
      <c r="C2170" s="19" t="s">
        <v>14611</v>
      </c>
      <c r="D2170" s="19" t="str">
        <f t="shared" si="33"/>
        <v>62143C</v>
      </c>
      <c r="E2170" s="19" t="s">
        <v>12309</v>
      </c>
      <c r="F2170" s="19" t="s">
        <v>28</v>
      </c>
      <c r="G2170" s="19" t="s">
        <v>612</v>
      </c>
      <c r="H2170" s="19" t="s">
        <v>12307</v>
      </c>
      <c r="I2170" s="1">
        <v>41246</v>
      </c>
      <c r="J2170" s="19">
        <v>10</v>
      </c>
      <c r="K2170" s="19" t="s">
        <v>14612</v>
      </c>
      <c r="L2170" s="1">
        <v>41201</v>
      </c>
      <c r="M2170" s="19" t="s">
        <v>13113</v>
      </c>
      <c r="N2170" s="19" t="s">
        <v>14611</v>
      </c>
      <c r="O2170" s="19" t="s">
        <v>12935</v>
      </c>
    </row>
    <row r="2171" spans="1:15">
      <c r="A2171" s="19">
        <v>62144</v>
      </c>
      <c r="B2171" s="19" t="s">
        <v>12651</v>
      </c>
      <c r="C2171" s="19" t="s">
        <v>14610</v>
      </c>
      <c r="D2171" s="19" t="str">
        <f t="shared" si="33"/>
        <v>62144R</v>
      </c>
      <c r="E2171" s="19" t="s">
        <v>12650</v>
      </c>
      <c r="F2171" s="19" t="s">
        <v>461</v>
      </c>
      <c r="G2171" s="19" t="s">
        <v>461</v>
      </c>
      <c r="H2171" s="19" t="s">
        <v>461</v>
      </c>
      <c r="J2171" s="19">
        <v>226.3</v>
      </c>
      <c r="K2171" s="19" t="s">
        <v>73</v>
      </c>
      <c r="L2171" s="1">
        <v>41183</v>
      </c>
      <c r="M2171" s="19" t="s">
        <v>1835</v>
      </c>
      <c r="N2171" s="19" t="s">
        <v>461</v>
      </c>
      <c r="O2171" s="19" t="s">
        <v>12318</v>
      </c>
    </row>
    <row r="2172" spans="1:15">
      <c r="A2172" s="19">
        <v>62145</v>
      </c>
      <c r="B2172" s="19" t="s">
        <v>12651</v>
      </c>
      <c r="C2172" s="19" t="s">
        <v>14609</v>
      </c>
      <c r="D2172" s="19" t="str">
        <f t="shared" si="33"/>
        <v>62145R</v>
      </c>
      <c r="E2172" s="19" t="s">
        <v>12650</v>
      </c>
      <c r="F2172" s="19" t="s">
        <v>461</v>
      </c>
      <c r="G2172" s="19" t="s">
        <v>461</v>
      </c>
      <c r="H2172" s="19" t="s">
        <v>461</v>
      </c>
      <c r="J2172" s="19">
        <v>247.7</v>
      </c>
      <c r="K2172" s="19" t="s">
        <v>73</v>
      </c>
      <c r="L2172" s="1">
        <v>41183</v>
      </c>
      <c r="M2172" s="19" t="s">
        <v>1835</v>
      </c>
      <c r="N2172" s="19" t="s">
        <v>461</v>
      </c>
      <c r="O2172" s="19" t="s">
        <v>12318</v>
      </c>
    </row>
    <row r="2173" spans="1:15">
      <c r="A2173" s="19">
        <v>62146</v>
      </c>
      <c r="B2173" s="19" t="s">
        <v>12651</v>
      </c>
      <c r="C2173" s="19" t="s">
        <v>14608</v>
      </c>
      <c r="D2173" s="19" t="str">
        <f t="shared" si="33"/>
        <v>62146R</v>
      </c>
      <c r="E2173" s="19" t="s">
        <v>12650</v>
      </c>
      <c r="F2173" s="19" t="s">
        <v>461</v>
      </c>
      <c r="G2173" s="19" t="s">
        <v>461</v>
      </c>
      <c r="H2173" s="19" t="s">
        <v>461</v>
      </c>
      <c r="J2173" s="19">
        <v>249.1</v>
      </c>
      <c r="K2173" s="19" t="s">
        <v>73</v>
      </c>
      <c r="L2173" s="1">
        <v>41183</v>
      </c>
      <c r="M2173" s="19" t="s">
        <v>1835</v>
      </c>
      <c r="N2173" s="19" t="s">
        <v>461</v>
      </c>
      <c r="O2173" s="19" t="s">
        <v>12318</v>
      </c>
    </row>
    <row r="2174" spans="1:15">
      <c r="A2174" s="19">
        <v>62147</v>
      </c>
      <c r="B2174" s="19" t="s">
        <v>12651</v>
      </c>
      <c r="C2174" s="19" t="s">
        <v>14607</v>
      </c>
      <c r="D2174" s="19" t="str">
        <f t="shared" si="33"/>
        <v>62147R</v>
      </c>
      <c r="E2174" s="19" t="s">
        <v>12650</v>
      </c>
      <c r="F2174" s="19" t="s">
        <v>461</v>
      </c>
      <c r="G2174" s="19" t="s">
        <v>461</v>
      </c>
      <c r="H2174" s="19" t="s">
        <v>461</v>
      </c>
      <c r="J2174" s="19">
        <v>246</v>
      </c>
      <c r="K2174" s="19" t="s">
        <v>73</v>
      </c>
      <c r="L2174" s="1">
        <v>41183</v>
      </c>
      <c r="M2174" s="19" t="s">
        <v>1835</v>
      </c>
      <c r="N2174" s="19" t="s">
        <v>461</v>
      </c>
      <c r="O2174" s="19" t="s">
        <v>12318</v>
      </c>
    </row>
    <row r="2175" spans="1:15">
      <c r="A2175" s="19">
        <v>62148</v>
      </c>
      <c r="B2175" s="19" t="s">
        <v>12651</v>
      </c>
      <c r="C2175" s="19" t="s">
        <v>14606</v>
      </c>
      <c r="D2175" s="19" t="str">
        <f t="shared" si="33"/>
        <v>62148R</v>
      </c>
      <c r="E2175" s="19" t="s">
        <v>12650</v>
      </c>
      <c r="F2175" s="19" t="s">
        <v>461</v>
      </c>
      <c r="G2175" s="19" t="s">
        <v>461</v>
      </c>
      <c r="H2175" s="19" t="s">
        <v>461</v>
      </c>
      <c r="J2175" s="19">
        <v>249.19900000000001</v>
      </c>
      <c r="K2175" s="19" t="s">
        <v>73</v>
      </c>
      <c r="L2175" s="1">
        <v>41183</v>
      </c>
      <c r="M2175" s="19" t="s">
        <v>1835</v>
      </c>
      <c r="N2175" s="19" t="s">
        <v>461</v>
      </c>
      <c r="O2175" s="19" t="s">
        <v>12318</v>
      </c>
    </row>
    <row r="2176" spans="1:15">
      <c r="A2176" s="19">
        <v>62149</v>
      </c>
      <c r="B2176" s="19" t="s">
        <v>12651</v>
      </c>
      <c r="C2176" s="19" t="s">
        <v>14605</v>
      </c>
      <c r="D2176" s="19" t="str">
        <f t="shared" si="33"/>
        <v>62149R</v>
      </c>
      <c r="E2176" s="19" t="s">
        <v>12650</v>
      </c>
      <c r="F2176" s="19" t="s">
        <v>461</v>
      </c>
      <c r="G2176" s="19" t="s">
        <v>461</v>
      </c>
      <c r="H2176" s="19" t="s">
        <v>461</v>
      </c>
      <c r="J2176" s="19">
        <v>241.42099999999999</v>
      </c>
      <c r="K2176" s="19" t="s">
        <v>73</v>
      </c>
      <c r="L2176" s="1">
        <v>41183</v>
      </c>
      <c r="M2176" s="19" t="s">
        <v>1835</v>
      </c>
      <c r="N2176" s="19" t="s">
        <v>461</v>
      </c>
      <c r="O2176" s="19" t="s">
        <v>12318</v>
      </c>
    </row>
    <row r="2177" spans="1:15">
      <c r="A2177" s="19">
        <v>62150</v>
      </c>
      <c r="B2177" s="19" t="s">
        <v>12651</v>
      </c>
      <c r="C2177" s="19" t="s">
        <v>14604</v>
      </c>
      <c r="D2177" s="19" t="str">
        <f t="shared" si="33"/>
        <v>62150R</v>
      </c>
      <c r="E2177" s="19" t="s">
        <v>12650</v>
      </c>
      <c r="F2177" s="19" t="s">
        <v>461</v>
      </c>
      <c r="G2177" s="19" t="s">
        <v>461</v>
      </c>
      <c r="H2177" s="19" t="s">
        <v>461</v>
      </c>
      <c r="J2177" s="19">
        <v>61.274999999999999</v>
      </c>
      <c r="K2177" s="19" t="s">
        <v>73</v>
      </c>
      <c r="L2177" s="1">
        <v>41183</v>
      </c>
      <c r="M2177" s="19" t="s">
        <v>1835</v>
      </c>
      <c r="N2177" s="19" t="s">
        <v>461</v>
      </c>
      <c r="O2177" s="19" t="s">
        <v>12318</v>
      </c>
    </row>
    <row r="2178" spans="1:15">
      <c r="A2178" s="19">
        <v>62151</v>
      </c>
      <c r="B2178" s="19" t="s">
        <v>12651</v>
      </c>
      <c r="C2178" s="19" t="s">
        <v>14603</v>
      </c>
      <c r="D2178" s="19" t="str">
        <f t="shared" ref="D2178:D2241" si="34">CONCATENATE(A2178,B2178)</f>
        <v>62151R</v>
      </c>
      <c r="E2178" s="19" t="s">
        <v>12650</v>
      </c>
      <c r="F2178" s="19" t="s">
        <v>461</v>
      </c>
      <c r="G2178" s="19" t="s">
        <v>461</v>
      </c>
      <c r="H2178" s="19" t="s">
        <v>461</v>
      </c>
      <c r="J2178" s="19">
        <v>228.54900000000001</v>
      </c>
      <c r="K2178" s="19" t="s">
        <v>73</v>
      </c>
      <c r="L2178" s="1">
        <v>41183</v>
      </c>
      <c r="M2178" s="19" t="s">
        <v>1835</v>
      </c>
      <c r="N2178" s="19" t="s">
        <v>461</v>
      </c>
      <c r="O2178" s="19" t="s">
        <v>12318</v>
      </c>
    </row>
    <row r="2179" spans="1:15">
      <c r="A2179" s="19">
        <v>62152</v>
      </c>
      <c r="B2179" s="19" t="s">
        <v>12651</v>
      </c>
      <c r="C2179" s="19" t="s">
        <v>14602</v>
      </c>
      <c r="D2179" s="19" t="str">
        <f t="shared" si="34"/>
        <v>62152R</v>
      </c>
      <c r="E2179" s="19" t="s">
        <v>12650</v>
      </c>
      <c r="F2179" s="19" t="s">
        <v>461</v>
      </c>
      <c r="G2179" s="19" t="s">
        <v>461</v>
      </c>
      <c r="H2179" s="19" t="s">
        <v>461</v>
      </c>
      <c r="J2179" s="19">
        <v>216.37</v>
      </c>
      <c r="K2179" s="19" t="s">
        <v>73</v>
      </c>
      <c r="L2179" s="1">
        <v>41183</v>
      </c>
      <c r="M2179" s="19" t="s">
        <v>1835</v>
      </c>
      <c r="N2179" s="19" t="s">
        <v>461</v>
      </c>
      <c r="O2179" s="19" t="s">
        <v>12318</v>
      </c>
    </row>
    <row r="2180" spans="1:15">
      <c r="A2180" s="19">
        <v>62153</v>
      </c>
      <c r="B2180" s="19" t="s">
        <v>12651</v>
      </c>
      <c r="C2180" s="19" t="s">
        <v>14601</v>
      </c>
      <c r="D2180" s="19" t="str">
        <f t="shared" si="34"/>
        <v>62153R</v>
      </c>
      <c r="E2180" s="19" t="s">
        <v>12650</v>
      </c>
      <c r="F2180" s="19" t="s">
        <v>461</v>
      </c>
      <c r="G2180" s="19" t="s">
        <v>461</v>
      </c>
      <c r="H2180" s="19" t="s">
        <v>461</v>
      </c>
      <c r="J2180" s="19">
        <v>205.27500000000001</v>
      </c>
      <c r="K2180" s="19" t="s">
        <v>73</v>
      </c>
      <c r="L2180" s="1">
        <v>41183</v>
      </c>
      <c r="M2180" s="19" t="s">
        <v>1835</v>
      </c>
      <c r="N2180" s="19" t="s">
        <v>461</v>
      </c>
      <c r="O2180" s="19" t="s">
        <v>12318</v>
      </c>
    </row>
    <row r="2181" spans="1:15">
      <c r="A2181" s="19">
        <v>62154</v>
      </c>
      <c r="B2181" s="19" t="s">
        <v>12651</v>
      </c>
      <c r="C2181" s="19" t="s">
        <v>14600</v>
      </c>
      <c r="D2181" s="19" t="str">
        <f t="shared" si="34"/>
        <v>62154R</v>
      </c>
      <c r="E2181" s="19" t="s">
        <v>12650</v>
      </c>
      <c r="F2181" s="19" t="s">
        <v>461</v>
      </c>
      <c r="G2181" s="19" t="s">
        <v>461</v>
      </c>
      <c r="H2181" s="19" t="s">
        <v>461</v>
      </c>
      <c r="J2181" s="19">
        <v>148.072</v>
      </c>
      <c r="K2181" s="19" t="s">
        <v>73</v>
      </c>
      <c r="L2181" s="1">
        <v>41183</v>
      </c>
      <c r="M2181" s="19" t="s">
        <v>1835</v>
      </c>
      <c r="N2181" s="19" t="s">
        <v>461</v>
      </c>
      <c r="O2181" s="19" t="s">
        <v>12318</v>
      </c>
    </row>
    <row r="2182" spans="1:15">
      <c r="A2182" s="19">
        <v>62155</v>
      </c>
      <c r="B2182" s="19" t="s">
        <v>12651</v>
      </c>
      <c r="C2182" s="19" t="s">
        <v>14599</v>
      </c>
      <c r="D2182" s="19" t="str">
        <f t="shared" si="34"/>
        <v>62155R</v>
      </c>
      <c r="E2182" s="19" t="s">
        <v>12650</v>
      </c>
      <c r="F2182" s="19" t="s">
        <v>461</v>
      </c>
      <c r="G2182" s="19" t="s">
        <v>461</v>
      </c>
      <c r="H2182" s="19" t="s">
        <v>461</v>
      </c>
      <c r="J2182" s="19">
        <v>170.047</v>
      </c>
      <c r="K2182" s="19" t="s">
        <v>73</v>
      </c>
      <c r="L2182" s="1">
        <v>41183</v>
      </c>
      <c r="M2182" s="19" t="s">
        <v>1835</v>
      </c>
      <c r="N2182" s="19" t="s">
        <v>461</v>
      </c>
      <c r="O2182" s="19" t="s">
        <v>12318</v>
      </c>
    </row>
    <row r="2183" spans="1:15">
      <c r="A2183" s="19">
        <v>62156</v>
      </c>
      <c r="B2183" s="19" t="s">
        <v>12651</v>
      </c>
      <c r="C2183" s="19" t="s">
        <v>14598</v>
      </c>
      <c r="D2183" s="19" t="str">
        <f t="shared" si="34"/>
        <v>62156R</v>
      </c>
      <c r="E2183" s="19" t="s">
        <v>12650</v>
      </c>
      <c r="F2183" s="19" t="s">
        <v>461</v>
      </c>
      <c r="G2183" s="19" t="s">
        <v>461</v>
      </c>
      <c r="H2183" s="19" t="s">
        <v>461</v>
      </c>
      <c r="J2183" s="19">
        <v>148.077</v>
      </c>
      <c r="K2183" s="19" t="s">
        <v>73</v>
      </c>
      <c r="L2183" s="1">
        <v>41183</v>
      </c>
      <c r="M2183" s="19" t="s">
        <v>1835</v>
      </c>
      <c r="N2183" s="19" t="s">
        <v>461</v>
      </c>
      <c r="O2183" s="19" t="s">
        <v>12318</v>
      </c>
    </row>
    <row r="2184" spans="1:15">
      <c r="A2184" s="19">
        <v>62157</v>
      </c>
      <c r="B2184" s="19" t="s">
        <v>12651</v>
      </c>
      <c r="C2184" s="19" t="s">
        <v>14597</v>
      </c>
      <c r="D2184" s="19" t="str">
        <f t="shared" si="34"/>
        <v>62157R</v>
      </c>
      <c r="E2184" s="19" t="s">
        <v>12650</v>
      </c>
      <c r="F2184" s="19" t="s">
        <v>461</v>
      </c>
      <c r="G2184" s="19" t="s">
        <v>461</v>
      </c>
      <c r="H2184" s="19" t="s">
        <v>461</v>
      </c>
      <c r="J2184" s="19">
        <v>245.88399999999999</v>
      </c>
      <c r="K2184" s="19" t="s">
        <v>73</v>
      </c>
      <c r="L2184" s="1">
        <v>41183</v>
      </c>
      <c r="M2184" s="19" t="s">
        <v>1835</v>
      </c>
      <c r="N2184" s="19" t="s">
        <v>461</v>
      </c>
      <c r="O2184" s="19" t="s">
        <v>12318</v>
      </c>
    </row>
    <row r="2185" spans="1:15">
      <c r="A2185" s="19">
        <v>62158</v>
      </c>
      <c r="B2185" s="19" t="s">
        <v>12651</v>
      </c>
      <c r="C2185" s="19" t="s">
        <v>14596</v>
      </c>
      <c r="D2185" s="19" t="str">
        <f t="shared" si="34"/>
        <v>62158R</v>
      </c>
      <c r="E2185" s="19" t="s">
        <v>12650</v>
      </c>
      <c r="F2185" s="19" t="s">
        <v>461</v>
      </c>
      <c r="G2185" s="19" t="s">
        <v>461</v>
      </c>
      <c r="H2185" s="19" t="s">
        <v>461</v>
      </c>
      <c r="J2185" s="19">
        <v>237.751</v>
      </c>
      <c r="K2185" s="19" t="s">
        <v>73</v>
      </c>
      <c r="L2185" s="1">
        <v>41183</v>
      </c>
      <c r="M2185" s="19" t="s">
        <v>1835</v>
      </c>
      <c r="N2185" s="19" t="s">
        <v>461</v>
      </c>
      <c r="O2185" s="19" t="s">
        <v>12318</v>
      </c>
    </row>
    <row r="2186" spans="1:15">
      <c r="A2186" s="19">
        <v>62159</v>
      </c>
      <c r="B2186" s="19" t="s">
        <v>12651</v>
      </c>
      <c r="C2186" s="19" t="s">
        <v>14595</v>
      </c>
      <c r="D2186" s="19" t="str">
        <f t="shared" si="34"/>
        <v>62159R</v>
      </c>
      <c r="E2186" s="19" t="s">
        <v>12650</v>
      </c>
      <c r="F2186" s="19" t="s">
        <v>461</v>
      </c>
      <c r="G2186" s="19" t="s">
        <v>461</v>
      </c>
      <c r="H2186" s="19" t="s">
        <v>461</v>
      </c>
      <c r="J2186" s="19">
        <v>216.065</v>
      </c>
      <c r="K2186" s="19" t="s">
        <v>73</v>
      </c>
      <c r="L2186" s="1">
        <v>41183</v>
      </c>
      <c r="M2186" s="19" t="s">
        <v>1835</v>
      </c>
      <c r="N2186" s="19" t="s">
        <v>461</v>
      </c>
      <c r="O2186" s="19" t="s">
        <v>12318</v>
      </c>
    </row>
    <row r="2187" spans="1:15">
      <c r="A2187" s="19">
        <v>62160</v>
      </c>
      <c r="B2187" s="19" t="s">
        <v>12651</v>
      </c>
      <c r="C2187" s="19" t="s">
        <v>14594</v>
      </c>
      <c r="D2187" s="19" t="str">
        <f t="shared" si="34"/>
        <v>62160R</v>
      </c>
      <c r="E2187" s="19" t="s">
        <v>12650</v>
      </c>
      <c r="F2187" s="19" t="s">
        <v>461</v>
      </c>
      <c r="G2187" s="19" t="s">
        <v>461</v>
      </c>
      <c r="H2187" s="19" t="s">
        <v>461</v>
      </c>
      <c r="J2187" s="19">
        <v>243.084</v>
      </c>
      <c r="K2187" s="19" t="s">
        <v>73</v>
      </c>
      <c r="L2187" s="1">
        <v>41183</v>
      </c>
      <c r="M2187" s="19" t="s">
        <v>1835</v>
      </c>
      <c r="N2187" s="19" t="s">
        <v>461</v>
      </c>
      <c r="O2187" s="19" t="s">
        <v>12318</v>
      </c>
    </row>
    <row r="2188" spans="1:15">
      <c r="A2188" s="19">
        <v>62161</v>
      </c>
      <c r="B2188" s="19" t="s">
        <v>12651</v>
      </c>
      <c r="C2188" s="19" t="s">
        <v>14593</v>
      </c>
      <c r="D2188" s="19" t="str">
        <f t="shared" si="34"/>
        <v>62161R</v>
      </c>
      <c r="E2188" s="19" t="s">
        <v>12650</v>
      </c>
      <c r="F2188" s="19" t="s">
        <v>461</v>
      </c>
      <c r="G2188" s="19" t="s">
        <v>461</v>
      </c>
      <c r="H2188" s="19" t="s">
        <v>461</v>
      </c>
      <c r="J2188" s="19">
        <v>248.03100000000001</v>
      </c>
      <c r="K2188" s="19" t="s">
        <v>73</v>
      </c>
      <c r="L2188" s="1">
        <v>41183</v>
      </c>
      <c r="M2188" s="19" t="s">
        <v>1835</v>
      </c>
      <c r="N2188" s="19" t="s">
        <v>461</v>
      </c>
      <c r="O2188" s="19" t="s">
        <v>12318</v>
      </c>
    </row>
    <row r="2189" spans="1:15">
      <c r="A2189" s="19">
        <v>62162</v>
      </c>
      <c r="B2189" s="19" t="s">
        <v>12651</v>
      </c>
      <c r="C2189" s="19" t="s">
        <v>14592</v>
      </c>
      <c r="D2189" s="19" t="str">
        <f t="shared" si="34"/>
        <v>62162R</v>
      </c>
      <c r="E2189" s="19" t="s">
        <v>12650</v>
      </c>
      <c r="F2189" s="19" t="s">
        <v>461</v>
      </c>
      <c r="G2189" s="19" t="s">
        <v>461</v>
      </c>
      <c r="H2189" s="19" t="s">
        <v>461</v>
      </c>
      <c r="J2189" s="19">
        <v>247.26400000000001</v>
      </c>
      <c r="K2189" s="19" t="s">
        <v>73</v>
      </c>
      <c r="L2189" s="1">
        <v>41183</v>
      </c>
      <c r="M2189" s="19" t="s">
        <v>1835</v>
      </c>
      <c r="N2189" s="19" t="s">
        <v>461</v>
      </c>
      <c r="O2189" s="19" t="s">
        <v>12318</v>
      </c>
    </row>
    <row r="2190" spans="1:15">
      <c r="A2190" s="19">
        <v>62163</v>
      </c>
      <c r="B2190" s="19" t="s">
        <v>12651</v>
      </c>
      <c r="C2190" s="19" t="s">
        <v>14591</v>
      </c>
      <c r="D2190" s="19" t="str">
        <f t="shared" si="34"/>
        <v>62163R</v>
      </c>
      <c r="E2190" s="19" t="s">
        <v>12650</v>
      </c>
      <c r="F2190" s="19" t="s">
        <v>461</v>
      </c>
      <c r="G2190" s="19" t="s">
        <v>461</v>
      </c>
      <c r="H2190" s="19" t="s">
        <v>461</v>
      </c>
      <c r="J2190" s="19">
        <v>244.84200000000001</v>
      </c>
      <c r="K2190" s="19" t="s">
        <v>73</v>
      </c>
      <c r="L2190" s="1">
        <v>41183</v>
      </c>
      <c r="M2190" s="19" t="s">
        <v>1835</v>
      </c>
      <c r="N2190" s="19" t="s">
        <v>461</v>
      </c>
      <c r="O2190" s="19" t="s">
        <v>12318</v>
      </c>
    </row>
    <row r="2191" spans="1:15">
      <c r="A2191" s="19">
        <v>62164</v>
      </c>
      <c r="B2191" s="19" t="s">
        <v>12651</v>
      </c>
      <c r="C2191" s="19" t="s">
        <v>14590</v>
      </c>
      <c r="D2191" s="19" t="str">
        <f t="shared" si="34"/>
        <v>62164R</v>
      </c>
      <c r="E2191" s="19" t="s">
        <v>12650</v>
      </c>
      <c r="F2191" s="19" t="s">
        <v>461</v>
      </c>
      <c r="G2191" s="19" t="s">
        <v>461</v>
      </c>
      <c r="H2191" s="19" t="s">
        <v>461</v>
      </c>
      <c r="J2191" s="19">
        <v>244.44499999999999</v>
      </c>
      <c r="K2191" s="19" t="s">
        <v>73</v>
      </c>
      <c r="L2191" s="1">
        <v>41183</v>
      </c>
      <c r="M2191" s="19" t="s">
        <v>1835</v>
      </c>
      <c r="N2191" s="19" t="s">
        <v>461</v>
      </c>
      <c r="O2191" s="19" t="s">
        <v>12318</v>
      </c>
    </row>
    <row r="2192" spans="1:15">
      <c r="A2192" s="19">
        <v>62165</v>
      </c>
      <c r="B2192" s="19" t="s">
        <v>12651</v>
      </c>
      <c r="C2192" s="19" t="s">
        <v>14589</v>
      </c>
      <c r="D2192" s="19" t="str">
        <f t="shared" si="34"/>
        <v>62165R</v>
      </c>
      <c r="E2192" s="19" t="s">
        <v>12650</v>
      </c>
      <c r="F2192" s="19" t="s">
        <v>461</v>
      </c>
      <c r="G2192" s="19" t="s">
        <v>461</v>
      </c>
      <c r="H2192" s="19" t="s">
        <v>461</v>
      </c>
      <c r="J2192" s="19">
        <v>243.88200000000001</v>
      </c>
      <c r="K2192" s="19" t="s">
        <v>73</v>
      </c>
      <c r="L2192" s="1">
        <v>41183</v>
      </c>
      <c r="M2192" s="19" t="s">
        <v>1835</v>
      </c>
      <c r="N2192" s="19" t="s">
        <v>461</v>
      </c>
      <c r="O2192" s="19" t="s">
        <v>12318</v>
      </c>
    </row>
    <row r="2193" spans="1:15">
      <c r="A2193" s="19">
        <v>62166</v>
      </c>
      <c r="B2193" s="19" t="s">
        <v>12651</v>
      </c>
      <c r="C2193" s="19" t="s">
        <v>14588</v>
      </c>
      <c r="D2193" s="19" t="str">
        <f t="shared" si="34"/>
        <v>62166R</v>
      </c>
      <c r="E2193" s="19" t="s">
        <v>12650</v>
      </c>
      <c r="F2193" s="19" t="s">
        <v>461</v>
      </c>
      <c r="G2193" s="19" t="s">
        <v>461</v>
      </c>
      <c r="H2193" s="19" t="s">
        <v>461</v>
      </c>
      <c r="J2193" s="19">
        <v>39.447000000000003</v>
      </c>
      <c r="K2193" s="19" t="s">
        <v>73</v>
      </c>
      <c r="L2193" s="1">
        <v>41183</v>
      </c>
      <c r="M2193" s="19" t="s">
        <v>1835</v>
      </c>
      <c r="N2193" s="19" t="s">
        <v>461</v>
      </c>
      <c r="O2193" s="19" t="s">
        <v>12318</v>
      </c>
    </row>
    <row r="2194" spans="1:15">
      <c r="A2194" s="19">
        <v>62167</v>
      </c>
      <c r="B2194" s="19" t="s">
        <v>12651</v>
      </c>
      <c r="C2194" s="19" t="s">
        <v>14587</v>
      </c>
      <c r="D2194" s="19" t="str">
        <f t="shared" si="34"/>
        <v>62167R</v>
      </c>
      <c r="E2194" s="19" t="s">
        <v>12650</v>
      </c>
      <c r="F2194" s="19" t="s">
        <v>461</v>
      </c>
      <c r="G2194" s="19" t="s">
        <v>461</v>
      </c>
      <c r="H2194" s="19" t="s">
        <v>461</v>
      </c>
      <c r="J2194" s="19">
        <v>246.79568</v>
      </c>
      <c r="K2194" s="19" t="s">
        <v>73</v>
      </c>
      <c r="L2194" s="1">
        <v>41183</v>
      </c>
      <c r="M2194" s="19" t="s">
        <v>1835</v>
      </c>
      <c r="N2194" s="19" t="s">
        <v>461</v>
      </c>
      <c r="O2194" s="19" t="s">
        <v>12318</v>
      </c>
    </row>
    <row r="2195" spans="1:15">
      <c r="A2195" s="19">
        <v>62168</v>
      </c>
      <c r="B2195" s="19" t="s">
        <v>12651</v>
      </c>
      <c r="C2195" s="19" t="s">
        <v>14586</v>
      </c>
      <c r="D2195" s="19" t="str">
        <f t="shared" si="34"/>
        <v>62168R</v>
      </c>
      <c r="E2195" s="19" t="s">
        <v>12650</v>
      </c>
      <c r="F2195" s="19" t="s">
        <v>461</v>
      </c>
      <c r="G2195" s="19" t="s">
        <v>461</v>
      </c>
      <c r="H2195" s="19" t="s">
        <v>461</v>
      </c>
      <c r="J2195" s="19">
        <v>244.322</v>
      </c>
      <c r="K2195" s="19" t="s">
        <v>73</v>
      </c>
      <c r="L2195" s="1">
        <v>41183</v>
      </c>
      <c r="M2195" s="19" t="s">
        <v>1835</v>
      </c>
      <c r="N2195" s="19" t="s">
        <v>461</v>
      </c>
      <c r="O2195" s="19" t="s">
        <v>12318</v>
      </c>
    </row>
    <row r="2196" spans="1:15">
      <c r="A2196" s="19">
        <v>62169</v>
      </c>
      <c r="B2196" s="19" t="s">
        <v>12651</v>
      </c>
      <c r="C2196" s="19" t="s">
        <v>14585</v>
      </c>
      <c r="D2196" s="19" t="str">
        <f t="shared" si="34"/>
        <v>62169R</v>
      </c>
      <c r="E2196" s="19" t="s">
        <v>12650</v>
      </c>
      <c r="F2196" s="19" t="s">
        <v>461</v>
      </c>
      <c r="G2196" s="19" t="s">
        <v>461</v>
      </c>
      <c r="H2196" s="19" t="s">
        <v>461</v>
      </c>
      <c r="J2196" s="19">
        <v>248.58199999999999</v>
      </c>
      <c r="K2196" s="19" t="s">
        <v>73</v>
      </c>
      <c r="L2196" s="1">
        <v>41183</v>
      </c>
      <c r="M2196" s="19" t="s">
        <v>1835</v>
      </c>
      <c r="N2196" s="19" t="s">
        <v>461</v>
      </c>
      <c r="O2196" s="19" t="s">
        <v>12318</v>
      </c>
    </row>
    <row r="2197" spans="1:15">
      <c r="A2197" s="19">
        <v>62170</v>
      </c>
      <c r="B2197" s="19" t="s">
        <v>12651</v>
      </c>
      <c r="C2197" s="19" t="s">
        <v>14584</v>
      </c>
      <c r="D2197" s="19" t="str">
        <f t="shared" si="34"/>
        <v>62170R</v>
      </c>
      <c r="E2197" s="19" t="s">
        <v>12650</v>
      </c>
      <c r="F2197" s="19" t="s">
        <v>461</v>
      </c>
      <c r="G2197" s="19" t="s">
        <v>461</v>
      </c>
      <c r="H2197" s="19" t="s">
        <v>461</v>
      </c>
      <c r="J2197" s="19">
        <v>237.99600000000001</v>
      </c>
      <c r="K2197" s="19" t="s">
        <v>73</v>
      </c>
      <c r="L2197" s="1">
        <v>41183</v>
      </c>
      <c r="M2197" s="19" t="s">
        <v>1835</v>
      </c>
      <c r="N2197" s="19" t="s">
        <v>461</v>
      </c>
      <c r="O2197" s="19" t="s">
        <v>12318</v>
      </c>
    </row>
    <row r="2198" spans="1:15">
      <c r="A2198" s="19">
        <v>62171</v>
      </c>
      <c r="B2198" s="19" t="s">
        <v>12651</v>
      </c>
      <c r="C2198" s="19" t="s">
        <v>14583</v>
      </c>
      <c r="D2198" s="19" t="str">
        <f t="shared" si="34"/>
        <v>62171R</v>
      </c>
      <c r="E2198" s="19" t="s">
        <v>12650</v>
      </c>
      <c r="F2198" s="19" t="s">
        <v>461</v>
      </c>
      <c r="G2198" s="19" t="s">
        <v>461</v>
      </c>
      <c r="H2198" s="19" t="s">
        <v>461</v>
      </c>
      <c r="J2198" s="19">
        <v>235.66763</v>
      </c>
      <c r="K2198" s="19" t="s">
        <v>73</v>
      </c>
      <c r="L2198" s="1">
        <v>41183</v>
      </c>
      <c r="M2198" s="19" t="s">
        <v>1835</v>
      </c>
      <c r="N2198" s="19" t="s">
        <v>461</v>
      </c>
      <c r="O2198" s="19" t="s">
        <v>12318</v>
      </c>
    </row>
    <row r="2199" spans="1:15">
      <c r="A2199" s="19">
        <v>62172</v>
      </c>
      <c r="B2199" s="19" t="s">
        <v>12651</v>
      </c>
      <c r="C2199" s="19" t="s">
        <v>14582</v>
      </c>
      <c r="D2199" s="19" t="str">
        <f t="shared" si="34"/>
        <v>62172R</v>
      </c>
      <c r="E2199" s="19" t="s">
        <v>12650</v>
      </c>
      <c r="F2199" s="19" t="s">
        <v>461</v>
      </c>
      <c r="G2199" s="19" t="s">
        <v>461</v>
      </c>
      <c r="H2199" s="19" t="s">
        <v>461</v>
      </c>
      <c r="J2199" s="19">
        <v>225.036</v>
      </c>
      <c r="K2199" s="19" t="s">
        <v>73</v>
      </c>
      <c r="L2199" s="1">
        <v>41183</v>
      </c>
      <c r="M2199" s="19" t="s">
        <v>1835</v>
      </c>
      <c r="N2199" s="19" t="s">
        <v>461</v>
      </c>
      <c r="O2199" s="19" t="s">
        <v>12318</v>
      </c>
    </row>
    <row r="2200" spans="1:15">
      <c r="A2200" s="19">
        <v>62173</v>
      </c>
      <c r="B2200" s="19" t="s">
        <v>12651</v>
      </c>
      <c r="C2200" s="19" t="s">
        <v>14581</v>
      </c>
      <c r="D2200" s="19" t="str">
        <f t="shared" si="34"/>
        <v>62173R</v>
      </c>
      <c r="E2200" s="19" t="s">
        <v>12650</v>
      </c>
      <c r="F2200" s="19" t="s">
        <v>461</v>
      </c>
      <c r="G2200" s="19" t="s">
        <v>461</v>
      </c>
      <c r="H2200" s="19" t="s">
        <v>461</v>
      </c>
      <c r="J2200" s="19">
        <v>243.06689</v>
      </c>
      <c r="K2200" s="19" t="s">
        <v>73</v>
      </c>
      <c r="L2200" s="1">
        <v>41183</v>
      </c>
      <c r="M2200" s="19" t="s">
        <v>1835</v>
      </c>
      <c r="N2200" s="19" t="s">
        <v>461</v>
      </c>
      <c r="O2200" s="19" t="s">
        <v>12318</v>
      </c>
    </row>
    <row r="2201" spans="1:15">
      <c r="A2201" s="19">
        <v>62174</v>
      </c>
      <c r="B2201" s="19" t="s">
        <v>12651</v>
      </c>
      <c r="C2201" s="19" t="s">
        <v>14580</v>
      </c>
      <c r="D2201" s="19" t="str">
        <f t="shared" si="34"/>
        <v>62174R</v>
      </c>
      <c r="E2201" s="19" t="s">
        <v>12650</v>
      </c>
      <c r="F2201" s="19" t="s">
        <v>461</v>
      </c>
      <c r="G2201" s="19" t="s">
        <v>461</v>
      </c>
      <c r="H2201" s="19" t="s">
        <v>461</v>
      </c>
      <c r="J2201" s="19">
        <v>241.01276999999999</v>
      </c>
      <c r="K2201" s="19" t="s">
        <v>73</v>
      </c>
      <c r="L2201" s="1">
        <v>41183</v>
      </c>
      <c r="M2201" s="19" t="s">
        <v>1835</v>
      </c>
      <c r="N2201" s="19" t="s">
        <v>461</v>
      </c>
      <c r="O2201" s="19" t="s">
        <v>12318</v>
      </c>
    </row>
    <row r="2202" spans="1:15">
      <c r="A2202" s="19">
        <v>62175</v>
      </c>
      <c r="B2202" s="19" t="s">
        <v>12651</v>
      </c>
      <c r="C2202" s="19" t="s">
        <v>14579</v>
      </c>
      <c r="D2202" s="19" t="str">
        <f t="shared" si="34"/>
        <v>62175R</v>
      </c>
      <c r="E2202" s="19" t="s">
        <v>12650</v>
      </c>
      <c r="F2202" s="19" t="s">
        <v>461</v>
      </c>
      <c r="G2202" s="19" t="s">
        <v>461</v>
      </c>
      <c r="H2202" s="19" t="s">
        <v>461</v>
      </c>
      <c r="J2202" s="19">
        <v>91.360600000000005</v>
      </c>
      <c r="K2202" s="19" t="s">
        <v>73</v>
      </c>
      <c r="L2202" s="1">
        <v>41183</v>
      </c>
      <c r="M2202" s="19" t="s">
        <v>1835</v>
      </c>
      <c r="N2202" s="19" t="s">
        <v>461</v>
      </c>
      <c r="O2202" s="19" t="s">
        <v>12318</v>
      </c>
    </row>
    <row r="2203" spans="1:15">
      <c r="A2203" s="19">
        <v>62176</v>
      </c>
      <c r="B2203" s="19" t="s">
        <v>12651</v>
      </c>
      <c r="C2203" s="19" t="s">
        <v>14578</v>
      </c>
      <c r="D2203" s="19" t="str">
        <f t="shared" si="34"/>
        <v>62176R</v>
      </c>
      <c r="E2203" s="19" t="s">
        <v>12650</v>
      </c>
      <c r="F2203" s="19" t="s">
        <v>461</v>
      </c>
      <c r="G2203" s="19" t="s">
        <v>461</v>
      </c>
      <c r="H2203" s="19" t="s">
        <v>461</v>
      </c>
      <c r="J2203" s="19">
        <v>245.18923000000001</v>
      </c>
      <c r="K2203" s="19" t="s">
        <v>73</v>
      </c>
      <c r="L2203" s="1">
        <v>41183</v>
      </c>
      <c r="M2203" s="19" t="s">
        <v>1835</v>
      </c>
      <c r="N2203" s="19" t="s">
        <v>461</v>
      </c>
      <c r="O2203" s="19" t="s">
        <v>12318</v>
      </c>
    </row>
    <row r="2204" spans="1:15">
      <c r="A2204" s="19">
        <v>62177</v>
      </c>
      <c r="B2204" s="19" t="s">
        <v>12651</v>
      </c>
      <c r="C2204" s="19" t="s">
        <v>14577</v>
      </c>
      <c r="D2204" s="19" t="str">
        <f t="shared" si="34"/>
        <v>62177R</v>
      </c>
      <c r="E2204" s="19" t="s">
        <v>12650</v>
      </c>
      <c r="F2204" s="19" t="s">
        <v>461</v>
      </c>
      <c r="G2204" s="19" t="s">
        <v>461</v>
      </c>
      <c r="H2204" s="19" t="s">
        <v>461</v>
      </c>
      <c r="J2204" s="19">
        <v>211.68600000000001</v>
      </c>
      <c r="K2204" s="19" t="s">
        <v>73</v>
      </c>
      <c r="L2204" s="1">
        <v>41183</v>
      </c>
      <c r="M2204" s="19" t="s">
        <v>1835</v>
      </c>
      <c r="N2204" s="19" t="s">
        <v>461</v>
      </c>
      <c r="O2204" s="19" t="s">
        <v>12318</v>
      </c>
    </row>
    <row r="2205" spans="1:15">
      <c r="A2205" s="19">
        <v>62178</v>
      </c>
      <c r="B2205" s="19" t="s">
        <v>12651</v>
      </c>
      <c r="C2205" s="19" t="s">
        <v>14576</v>
      </c>
      <c r="D2205" s="19" t="str">
        <f t="shared" si="34"/>
        <v>62178R</v>
      </c>
      <c r="E2205" s="19" t="s">
        <v>12650</v>
      </c>
      <c r="F2205" s="19" t="s">
        <v>461</v>
      </c>
      <c r="G2205" s="19" t="s">
        <v>461</v>
      </c>
      <c r="H2205" s="19" t="s">
        <v>461</v>
      </c>
      <c r="J2205" s="19">
        <v>193.92</v>
      </c>
      <c r="K2205" s="19" t="s">
        <v>73</v>
      </c>
      <c r="L2205" s="1">
        <v>41180</v>
      </c>
      <c r="M2205" s="19" t="s">
        <v>12</v>
      </c>
      <c r="N2205" s="19" t="s">
        <v>461</v>
      </c>
      <c r="O2205" s="19" t="s">
        <v>12318</v>
      </c>
    </row>
    <row r="2206" spans="1:15">
      <c r="A2206" s="19">
        <v>62179</v>
      </c>
      <c r="B2206" s="19" t="s">
        <v>12651</v>
      </c>
      <c r="C2206" s="19" t="s">
        <v>14575</v>
      </c>
      <c r="D2206" s="19" t="str">
        <f t="shared" si="34"/>
        <v>62179R</v>
      </c>
      <c r="E2206" s="19" t="s">
        <v>12650</v>
      </c>
      <c r="F2206" s="19" t="s">
        <v>461</v>
      </c>
      <c r="G2206" s="19" t="s">
        <v>461</v>
      </c>
      <c r="H2206" s="19" t="s">
        <v>461</v>
      </c>
      <c r="J2206" s="19">
        <v>115.21</v>
      </c>
      <c r="K2206" s="19" t="s">
        <v>73</v>
      </c>
      <c r="L2206" s="1">
        <v>41180</v>
      </c>
      <c r="M2206" s="19" t="s">
        <v>12</v>
      </c>
      <c r="N2206" s="19" t="s">
        <v>461</v>
      </c>
      <c r="O2206" s="19" t="s">
        <v>12318</v>
      </c>
    </row>
    <row r="2207" spans="1:15">
      <c r="A2207" s="19">
        <v>62180</v>
      </c>
      <c r="B2207" s="19" t="s">
        <v>12651</v>
      </c>
      <c r="C2207" s="19" t="s">
        <v>14574</v>
      </c>
      <c r="D2207" s="19" t="str">
        <f t="shared" si="34"/>
        <v>62180R</v>
      </c>
      <c r="E2207" s="19" t="s">
        <v>12650</v>
      </c>
      <c r="F2207" s="19" t="s">
        <v>461</v>
      </c>
      <c r="G2207" s="19" t="s">
        <v>461</v>
      </c>
      <c r="H2207" s="19" t="s">
        <v>461</v>
      </c>
      <c r="J2207" s="19">
        <v>70.25</v>
      </c>
      <c r="K2207" s="19" t="s">
        <v>73</v>
      </c>
      <c r="L2207" s="1">
        <v>41180</v>
      </c>
      <c r="M2207" s="19" t="s">
        <v>12</v>
      </c>
      <c r="N2207" s="19" t="s">
        <v>461</v>
      </c>
      <c r="O2207" s="19" t="s">
        <v>12318</v>
      </c>
    </row>
    <row r="2208" spans="1:15">
      <c r="A2208" s="19">
        <v>62181</v>
      </c>
      <c r="B2208" s="19" t="s">
        <v>12651</v>
      </c>
      <c r="C2208" s="19" t="s">
        <v>14573</v>
      </c>
      <c r="D2208" s="19" t="str">
        <f t="shared" si="34"/>
        <v>62181R</v>
      </c>
      <c r="E2208" s="19" t="s">
        <v>12650</v>
      </c>
      <c r="F2208" s="19" t="s">
        <v>461</v>
      </c>
      <c r="G2208" s="19" t="s">
        <v>461</v>
      </c>
      <c r="H2208" s="19" t="s">
        <v>461</v>
      </c>
      <c r="J2208" s="19">
        <v>249.23</v>
      </c>
      <c r="K2208" s="19" t="s">
        <v>73</v>
      </c>
      <c r="L2208" s="1">
        <v>41180</v>
      </c>
      <c r="M2208" s="19" t="s">
        <v>12</v>
      </c>
      <c r="N2208" s="19" t="s">
        <v>461</v>
      </c>
      <c r="O2208" s="19" t="s">
        <v>12318</v>
      </c>
    </row>
    <row r="2209" spans="1:15">
      <c r="A2209" s="19">
        <v>62182</v>
      </c>
      <c r="B2209" s="19" t="s">
        <v>12651</v>
      </c>
      <c r="C2209" s="19" t="s">
        <v>14572</v>
      </c>
      <c r="D2209" s="19" t="str">
        <f t="shared" si="34"/>
        <v>62182R</v>
      </c>
      <c r="E2209" s="19" t="s">
        <v>12650</v>
      </c>
      <c r="F2209" s="19" t="s">
        <v>461</v>
      </c>
      <c r="G2209" s="19" t="s">
        <v>461</v>
      </c>
      <c r="H2209" s="19" t="s">
        <v>461</v>
      </c>
      <c r="J2209" s="19">
        <v>214.773</v>
      </c>
      <c r="K2209" s="19" t="s">
        <v>73</v>
      </c>
      <c r="L2209" s="1">
        <v>41180</v>
      </c>
      <c r="M2209" s="19" t="s">
        <v>12</v>
      </c>
      <c r="N2209" s="19" t="s">
        <v>461</v>
      </c>
      <c r="O2209" s="19" t="s">
        <v>12318</v>
      </c>
    </row>
    <row r="2210" spans="1:15">
      <c r="A2210" s="19">
        <v>62183</v>
      </c>
      <c r="B2210" s="19" t="s">
        <v>12651</v>
      </c>
      <c r="C2210" s="19" t="s">
        <v>14571</v>
      </c>
      <c r="D2210" s="19" t="str">
        <f t="shared" si="34"/>
        <v>62183R</v>
      </c>
      <c r="E2210" s="19" t="s">
        <v>12650</v>
      </c>
      <c r="F2210" s="19" t="s">
        <v>461</v>
      </c>
      <c r="G2210" s="19" t="s">
        <v>461</v>
      </c>
      <c r="H2210" s="19" t="s">
        <v>461</v>
      </c>
      <c r="J2210" s="19">
        <v>236</v>
      </c>
      <c r="K2210" s="19" t="s">
        <v>73</v>
      </c>
      <c r="L2210" s="1">
        <v>41180</v>
      </c>
      <c r="M2210" s="19" t="s">
        <v>12</v>
      </c>
      <c r="N2210" s="19" t="s">
        <v>461</v>
      </c>
      <c r="O2210" s="19" t="s">
        <v>12318</v>
      </c>
    </row>
    <row r="2211" spans="1:15">
      <c r="A2211" s="19">
        <v>62184</v>
      </c>
      <c r="B2211" s="19" t="s">
        <v>12651</v>
      </c>
      <c r="C2211" s="19" t="s">
        <v>14570</v>
      </c>
      <c r="D2211" s="19" t="str">
        <f t="shared" si="34"/>
        <v>62184R</v>
      </c>
      <c r="E2211" s="19" t="s">
        <v>12650</v>
      </c>
      <c r="F2211" s="19" t="s">
        <v>461</v>
      </c>
      <c r="G2211" s="19" t="s">
        <v>461</v>
      </c>
      <c r="H2211" s="19" t="s">
        <v>461</v>
      </c>
      <c r="J2211" s="19">
        <v>218.61</v>
      </c>
      <c r="K2211" s="19" t="s">
        <v>73</v>
      </c>
      <c r="L2211" s="1">
        <v>41180</v>
      </c>
      <c r="M2211" s="19" t="s">
        <v>12</v>
      </c>
      <c r="N2211" s="19" t="s">
        <v>461</v>
      </c>
      <c r="O2211" s="19" t="s">
        <v>12318</v>
      </c>
    </row>
    <row r="2212" spans="1:15">
      <c r="A2212" s="19">
        <v>62185</v>
      </c>
      <c r="B2212" s="19" t="s">
        <v>12651</v>
      </c>
      <c r="C2212" s="19" t="s">
        <v>14569</v>
      </c>
      <c r="D2212" s="19" t="str">
        <f t="shared" si="34"/>
        <v>62185R</v>
      </c>
      <c r="E2212" s="19" t="s">
        <v>12650</v>
      </c>
      <c r="F2212" s="19" t="s">
        <v>461</v>
      </c>
      <c r="G2212" s="19" t="s">
        <v>461</v>
      </c>
      <c r="H2212" s="19" t="s">
        <v>461</v>
      </c>
      <c r="J2212" s="19">
        <v>240.57499999999999</v>
      </c>
      <c r="K2212" s="19" t="s">
        <v>73</v>
      </c>
      <c r="L2212" s="1">
        <v>41180</v>
      </c>
      <c r="M2212" s="19" t="s">
        <v>12</v>
      </c>
      <c r="N2212" s="19" t="s">
        <v>461</v>
      </c>
      <c r="O2212" s="19" t="s">
        <v>12318</v>
      </c>
    </row>
    <row r="2213" spans="1:15">
      <c r="A2213" s="19">
        <v>62186</v>
      </c>
      <c r="B2213" s="19" t="s">
        <v>12651</v>
      </c>
      <c r="C2213" s="19" t="s">
        <v>14568</v>
      </c>
      <c r="D2213" s="19" t="str">
        <f t="shared" si="34"/>
        <v>62186R</v>
      </c>
      <c r="E2213" s="19" t="s">
        <v>12650</v>
      </c>
      <c r="F2213" s="19" t="s">
        <v>461</v>
      </c>
      <c r="G2213" s="19" t="s">
        <v>461</v>
      </c>
      <c r="H2213" s="19" t="s">
        <v>461</v>
      </c>
      <c r="J2213" s="19">
        <v>227.327</v>
      </c>
      <c r="K2213" s="19" t="s">
        <v>73</v>
      </c>
      <c r="L2213" s="1">
        <v>41180</v>
      </c>
      <c r="M2213" s="19" t="s">
        <v>12</v>
      </c>
      <c r="N2213" s="19" t="s">
        <v>461</v>
      </c>
      <c r="O2213" s="19" t="s">
        <v>12318</v>
      </c>
    </row>
    <row r="2214" spans="1:15">
      <c r="A2214" s="19">
        <v>62187</v>
      </c>
      <c r="B2214" s="19" t="s">
        <v>12651</v>
      </c>
      <c r="C2214" s="19" t="s">
        <v>14567</v>
      </c>
      <c r="D2214" s="19" t="str">
        <f t="shared" si="34"/>
        <v>62187R</v>
      </c>
      <c r="E2214" s="19" t="s">
        <v>12650</v>
      </c>
      <c r="F2214" s="19" t="s">
        <v>461</v>
      </c>
      <c r="G2214" s="19" t="s">
        <v>461</v>
      </c>
      <c r="H2214" s="19" t="s">
        <v>461</v>
      </c>
      <c r="J2214" s="19">
        <v>145.1</v>
      </c>
      <c r="K2214" s="19" t="s">
        <v>73</v>
      </c>
      <c r="L2214" s="1">
        <v>41180</v>
      </c>
      <c r="M2214" s="19" t="s">
        <v>12</v>
      </c>
      <c r="N2214" s="19" t="s">
        <v>461</v>
      </c>
      <c r="O2214" s="19" t="s">
        <v>12318</v>
      </c>
    </row>
    <row r="2215" spans="1:15">
      <c r="A2215" s="19">
        <v>62188</v>
      </c>
      <c r="B2215" s="19" t="s">
        <v>12651</v>
      </c>
      <c r="C2215" s="19" t="s">
        <v>14566</v>
      </c>
      <c r="D2215" s="19" t="str">
        <f t="shared" si="34"/>
        <v>62188R</v>
      </c>
      <c r="E2215" s="19" t="s">
        <v>12650</v>
      </c>
      <c r="F2215" s="19" t="s">
        <v>461</v>
      </c>
      <c r="G2215" s="19" t="s">
        <v>461</v>
      </c>
      <c r="H2215" s="19" t="s">
        <v>461</v>
      </c>
      <c r="J2215" s="19">
        <v>239.29499999999999</v>
      </c>
      <c r="K2215" s="19" t="s">
        <v>73</v>
      </c>
      <c r="L2215" s="1">
        <v>41180</v>
      </c>
      <c r="M2215" s="19" t="s">
        <v>12</v>
      </c>
      <c r="N2215" s="19" t="s">
        <v>461</v>
      </c>
      <c r="O2215" s="19" t="s">
        <v>12318</v>
      </c>
    </row>
    <row r="2216" spans="1:15">
      <c r="A2216" s="19">
        <v>62189</v>
      </c>
      <c r="B2216" s="19" t="s">
        <v>12651</v>
      </c>
      <c r="C2216" s="19" t="s">
        <v>14565</v>
      </c>
      <c r="D2216" s="19" t="str">
        <f t="shared" si="34"/>
        <v>62189R</v>
      </c>
      <c r="E2216" s="19" t="s">
        <v>12650</v>
      </c>
      <c r="F2216" s="19" t="s">
        <v>461</v>
      </c>
      <c r="G2216" s="19" t="s">
        <v>461</v>
      </c>
      <c r="H2216" s="19" t="s">
        <v>461</v>
      </c>
      <c r="J2216" s="19">
        <v>246.49199999999999</v>
      </c>
      <c r="K2216" s="19" t="s">
        <v>73</v>
      </c>
      <c r="L2216" s="1">
        <v>41180</v>
      </c>
      <c r="M2216" s="19" t="s">
        <v>12</v>
      </c>
      <c r="N2216" s="19" t="s">
        <v>461</v>
      </c>
      <c r="O2216" s="19" t="s">
        <v>12318</v>
      </c>
    </row>
    <row r="2217" spans="1:15">
      <c r="A2217" s="19">
        <v>62190</v>
      </c>
      <c r="B2217" s="19" t="s">
        <v>12651</v>
      </c>
      <c r="C2217" s="19" t="s">
        <v>14564</v>
      </c>
      <c r="D2217" s="19" t="str">
        <f t="shared" si="34"/>
        <v>62190R</v>
      </c>
      <c r="E2217" s="19" t="s">
        <v>12650</v>
      </c>
      <c r="F2217" s="19" t="s">
        <v>461</v>
      </c>
      <c r="G2217" s="19" t="s">
        <v>461</v>
      </c>
      <c r="H2217" s="19" t="s">
        <v>461</v>
      </c>
      <c r="J2217" s="19">
        <v>246.71600000000001</v>
      </c>
      <c r="K2217" s="19" t="s">
        <v>73</v>
      </c>
      <c r="L2217" s="1">
        <v>41180</v>
      </c>
      <c r="M2217" s="19" t="s">
        <v>12</v>
      </c>
      <c r="N2217" s="19" t="s">
        <v>461</v>
      </c>
      <c r="O2217" s="19" t="s">
        <v>12318</v>
      </c>
    </row>
    <row r="2218" spans="1:15">
      <c r="A2218" s="19">
        <v>62191</v>
      </c>
      <c r="B2218" s="19" t="s">
        <v>12651</v>
      </c>
      <c r="C2218" s="19" t="s">
        <v>14563</v>
      </c>
      <c r="D2218" s="19" t="str">
        <f t="shared" si="34"/>
        <v>62191R</v>
      </c>
      <c r="E2218" s="19" t="s">
        <v>12650</v>
      </c>
      <c r="F2218" s="19" t="s">
        <v>461</v>
      </c>
      <c r="G2218" s="19" t="s">
        <v>461</v>
      </c>
      <c r="H2218" s="19" t="s">
        <v>461</v>
      </c>
      <c r="J2218" s="19">
        <v>227.99799999999999</v>
      </c>
      <c r="K2218" s="19" t="s">
        <v>73</v>
      </c>
      <c r="L2218" s="1">
        <v>41180</v>
      </c>
      <c r="M2218" s="19" t="s">
        <v>12</v>
      </c>
      <c r="N2218" s="19" t="s">
        <v>461</v>
      </c>
      <c r="O2218" s="19" t="s">
        <v>12318</v>
      </c>
    </row>
    <row r="2219" spans="1:15">
      <c r="A2219" s="19">
        <v>62192</v>
      </c>
      <c r="B2219" s="19" t="s">
        <v>12651</v>
      </c>
      <c r="C2219" s="19" t="s">
        <v>14562</v>
      </c>
      <c r="D2219" s="19" t="str">
        <f t="shared" si="34"/>
        <v>62192R</v>
      </c>
      <c r="E2219" s="19" t="s">
        <v>12650</v>
      </c>
      <c r="F2219" s="19" t="s">
        <v>461</v>
      </c>
      <c r="G2219" s="19" t="s">
        <v>461</v>
      </c>
      <c r="H2219" s="19" t="s">
        <v>461</v>
      </c>
      <c r="J2219" s="19">
        <v>163.05099999999999</v>
      </c>
      <c r="K2219" s="19" t="s">
        <v>73</v>
      </c>
      <c r="L2219" s="1">
        <v>41180</v>
      </c>
      <c r="M2219" s="19" t="s">
        <v>12</v>
      </c>
      <c r="N2219" s="19" t="s">
        <v>461</v>
      </c>
      <c r="O2219" s="19" t="s">
        <v>12318</v>
      </c>
    </row>
    <row r="2220" spans="1:15">
      <c r="A2220" s="19">
        <v>62193</v>
      </c>
      <c r="B2220" s="19" t="s">
        <v>12651</v>
      </c>
      <c r="C2220" s="19" t="s">
        <v>14561</v>
      </c>
      <c r="D2220" s="19" t="str">
        <f t="shared" si="34"/>
        <v>62193R</v>
      </c>
      <c r="E2220" s="19" t="s">
        <v>12650</v>
      </c>
      <c r="F2220" s="19" t="s">
        <v>461</v>
      </c>
      <c r="G2220" s="19" t="s">
        <v>461</v>
      </c>
      <c r="H2220" s="19" t="s">
        <v>461</v>
      </c>
      <c r="J2220" s="19">
        <v>242.26</v>
      </c>
      <c r="K2220" s="19" t="s">
        <v>73</v>
      </c>
      <c r="L2220" s="1">
        <v>41180</v>
      </c>
      <c r="M2220" s="19" t="s">
        <v>12</v>
      </c>
      <c r="N2220" s="19" t="s">
        <v>461</v>
      </c>
      <c r="O2220" s="19" t="s">
        <v>12318</v>
      </c>
    </row>
    <row r="2221" spans="1:15">
      <c r="A2221" s="19">
        <v>62194</v>
      </c>
      <c r="B2221" s="19" t="s">
        <v>12651</v>
      </c>
      <c r="C2221" s="19" t="s">
        <v>14560</v>
      </c>
      <c r="D2221" s="19" t="str">
        <f t="shared" si="34"/>
        <v>62194R</v>
      </c>
      <c r="E2221" s="19" t="s">
        <v>12650</v>
      </c>
      <c r="F2221" s="19" t="s">
        <v>461</v>
      </c>
      <c r="G2221" s="19" t="s">
        <v>461</v>
      </c>
      <c r="H2221" s="19" t="s">
        <v>461</v>
      </c>
      <c r="J2221" s="19">
        <v>242.9</v>
      </c>
      <c r="K2221" s="19" t="s">
        <v>73</v>
      </c>
      <c r="L2221" s="1">
        <v>41180</v>
      </c>
      <c r="M2221" s="19" t="s">
        <v>12</v>
      </c>
      <c r="N2221" s="19" t="s">
        <v>461</v>
      </c>
      <c r="O2221" s="19" t="s">
        <v>12318</v>
      </c>
    </row>
    <row r="2222" spans="1:15">
      <c r="A2222" s="19">
        <v>62196</v>
      </c>
      <c r="B2222" s="19" t="s">
        <v>12651</v>
      </c>
      <c r="C2222" s="19" t="s">
        <v>14559</v>
      </c>
      <c r="D2222" s="19" t="str">
        <f t="shared" si="34"/>
        <v>62196R</v>
      </c>
      <c r="E2222" s="19" t="s">
        <v>12650</v>
      </c>
      <c r="F2222" s="19" t="s">
        <v>461</v>
      </c>
      <c r="G2222" s="19" t="s">
        <v>461</v>
      </c>
      <c r="H2222" s="19" t="s">
        <v>461</v>
      </c>
      <c r="J2222" s="19">
        <v>160.66</v>
      </c>
      <c r="K2222" s="19" t="s">
        <v>73</v>
      </c>
      <c r="L2222" s="1">
        <v>41180</v>
      </c>
      <c r="M2222" s="19" t="s">
        <v>12</v>
      </c>
      <c r="N2222" s="19" t="s">
        <v>461</v>
      </c>
      <c r="O2222" s="19" t="s">
        <v>12318</v>
      </c>
    </row>
    <row r="2223" spans="1:15">
      <c r="A2223" s="19">
        <v>62197</v>
      </c>
      <c r="B2223" s="19" t="s">
        <v>12651</v>
      </c>
      <c r="C2223" s="19" t="s">
        <v>14558</v>
      </c>
      <c r="D2223" s="19" t="str">
        <f t="shared" si="34"/>
        <v>62197R</v>
      </c>
      <c r="E2223" s="19" t="s">
        <v>12650</v>
      </c>
      <c r="F2223" s="19" t="s">
        <v>461</v>
      </c>
      <c r="G2223" s="19" t="s">
        <v>461</v>
      </c>
      <c r="H2223" s="19" t="s">
        <v>461</v>
      </c>
      <c r="J2223" s="19">
        <v>193.136</v>
      </c>
      <c r="K2223" s="19" t="s">
        <v>73</v>
      </c>
      <c r="L2223" s="1">
        <v>41183</v>
      </c>
      <c r="M2223" s="19" t="s">
        <v>42</v>
      </c>
      <c r="N2223" s="19" t="s">
        <v>461</v>
      </c>
      <c r="O2223" s="19" t="s">
        <v>12318</v>
      </c>
    </row>
    <row r="2224" spans="1:15">
      <c r="A2224" s="19">
        <v>62198</v>
      </c>
      <c r="B2224" s="19" t="s">
        <v>12651</v>
      </c>
      <c r="C2224" s="19" t="s">
        <v>14557</v>
      </c>
      <c r="D2224" s="19" t="str">
        <f t="shared" si="34"/>
        <v>62198R</v>
      </c>
      <c r="E2224" s="19" t="s">
        <v>12650</v>
      </c>
      <c r="F2224" s="19" t="s">
        <v>461</v>
      </c>
      <c r="G2224" s="19" t="s">
        <v>461</v>
      </c>
      <c r="H2224" s="19" t="s">
        <v>461</v>
      </c>
      <c r="J2224" s="19">
        <v>264.52800000000002</v>
      </c>
      <c r="K2224" s="19" t="s">
        <v>73</v>
      </c>
      <c r="L2224" s="1">
        <v>41183</v>
      </c>
      <c r="M2224" s="19" t="s">
        <v>42</v>
      </c>
      <c r="N2224" s="19" t="s">
        <v>461</v>
      </c>
      <c r="O2224" s="19" t="s">
        <v>12318</v>
      </c>
    </row>
    <row r="2225" spans="1:15">
      <c r="A2225" s="19">
        <v>62199</v>
      </c>
      <c r="B2225" s="19" t="s">
        <v>12651</v>
      </c>
      <c r="C2225" s="19" t="s">
        <v>14556</v>
      </c>
      <c r="D2225" s="19" t="str">
        <f t="shared" si="34"/>
        <v>62199R</v>
      </c>
      <c r="E2225" s="19" t="s">
        <v>12650</v>
      </c>
      <c r="F2225" s="19" t="s">
        <v>461</v>
      </c>
      <c r="G2225" s="19" t="s">
        <v>461</v>
      </c>
      <c r="H2225" s="19" t="s">
        <v>461</v>
      </c>
      <c r="J2225" s="19">
        <v>169.53800000000001</v>
      </c>
      <c r="K2225" s="19" t="s">
        <v>73</v>
      </c>
      <c r="L2225" s="1">
        <v>41183</v>
      </c>
      <c r="M2225" s="19" t="s">
        <v>42</v>
      </c>
      <c r="N2225" s="19" t="s">
        <v>461</v>
      </c>
      <c r="O2225" s="19" t="s">
        <v>12318</v>
      </c>
    </row>
    <row r="2226" spans="1:15">
      <c r="A2226" s="19">
        <v>62200</v>
      </c>
      <c r="B2226" s="19" t="s">
        <v>12651</v>
      </c>
      <c r="C2226" s="19" t="s">
        <v>14555</v>
      </c>
      <c r="D2226" s="19" t="str">
        <f t="shared" si="34"/>
        <v>62200R</v>
      </c>
      <c r="E2226" s="19" t="s">
        <v>12650</v>
      </c>
      <c r="F2226" s="19" t="s">
        <v>461</v>
      </c>
      <c r="G2226" s="19" t="s">
        <v>461</v>
      </c>
      <c r="H2226" s="19" t="s">
        <v>461</v>
      </c>
      <c r="J2226" s="19">
        <v>261.048</v>
      </c>
      <c r="K2226" s="19" t="s">
        <v>73</v>
      </c>
      <c r="L2226" s="1">
        <v>41183</v>
      </c>
      <c r="M2226" s="19" t="s">
        <v>42</v>
      </c>
      <c r="N2226" s="19" t="s">
        <v>461</v>
      </c>
      <c r="O2226" s="19" t="s">
        <v>12318</v>
      </c>
    </row>
    <row r="2227" spans="1:15">
      <c r="A2227" s="19">
        <v>62201</v>
      </c>
      <c r="B2227" s="19" t="s">
        <v>12651</v>
      </c>
      <c r="C2227" s="19" t="s">
        <v>14554</v>
      </c>
      <c r="D2227" s="19" t="str">
        <f t="shared" si="34"/>
        <v>62201R</v>
      </c>
      <c r="E2227" s="19" t="s">
        <v>12650</v>
      </c>
      <c r="F2227" s="19" t="s">
        <v>461</v>
      </c>
      <c r="G2227" s="19" t="s">
        <v>461</v>
      </c>
      <c r="H2227" s="19" t="s">
        <v>461</v>
      </c>
      <c r="J2227" s="19">
        <v>251.184</v>
      </c>
      <c r="K2227" s="19" t="s">
        <v>73</v>
      </c>
      <c r="L2227" s="1">
        <v>41183</v>
      </c>
      <c r="M2227" s="19" t="s">
        <v>42</v>
      </c>
      <c r="N2227" s="19" t="s">
        <v>461</v>
      </c>
      <c r="O2227" s="19" t="s">
        <v>12318</v>
      </c>
    </row>
    <row r="2228" spans="1:15">
      <c r="A2228" s="19">
        <v>62202</v>
      </c>
      <c r="B2228" s="19" t="s">
        <v>12651</v>
      </c>
      <c r="C2228" s="19" t="s">
        <v>14553</v>
      </c>
      <c r="D2228" s="19" t="str">
        <f t="shared" si="34"/>
        <v>62202R</v>
      </c>
      <c r="E2228" s="19" t="s">
        <v>12650</v>
      </c>
      <c r="F2228" s="19" t="s">
        <v>461</v>
      </c>
      <c r="G2228" s="19" t="s">
        <v>461</v>
      </c>
      <c r="H2228" s="19" t="s">
        <v>461</v>
      </c>
      <c r="J2228" s="19">
        <v>253.554</v>
      </c>
      <c r="K2228" s="19" t="s">
        <v>73</v>
      </c>
      <c r="L2228" s="1">
        <v>41183</v>
      </c>
      <c r="M2228" s="19" t="s">
        <v>42</v>
      </c>
      <c r="N2228" s="19" t="s">
        <v>461</v>
      </c>
      <c r="O2228" s="19" t="s">
        <v>12318</v>
      </c>
    </row>
    <row r="2229" spans="1:15">
      <c r="A2229" s="19">
        <v>62203</v>
      </c>
      <c r="B2229" s="19" t="s">
        <v>12651</v>
      </c>
      <c r="C2229" s="19" t="s">
        <v>14552</v>
      </c>
      <c r="D2229" s="19" t="str">
        <f t="shared" si="34"/>
        <v>62203R</v>
      </c>
      <c r="E2229" s="19" t="s">
        <v>12650</v>
      </c>
      <c r="F2229" s="19" t="s">
        <v>461</v>
      </c>
      <c r="G2229" s="19" t="s">
        <v>461</v>
      </c>
      <c r="H2229" s="19" t="s">
        <v>461</v>
      </c>
      <c r="J2229" s="19">
        <v>268.702</v>
      </c>
      <c r="K2229" s="19" t="s">
        <v>73</v>
      </c>
      <c r="L2229" s="1">
        <v>41183</v>
      </c>
      <c r="M2229" s="19" t="s">
        <v>42</v>
      </c>
      <c r="N2229" s="19" t="s">
        <v>461</v>
      </c>
      <c r="O2229" s="19" t="s">
        <v>12318</v>
      </c>
    </row>
    <row r="2230" spans="1:15">
      <c r="A2230" s="19">
        <v>62204</v>
      </c>
      <c r="B2230" s="19" t="s">
        <v>12651</v>
      </c>
      <c r="C2230" s="19" t="s">
        <v>14551</v>
      </c>
      <c r="D2230" s="19" t="str">
        <f t="shared" si="34"/>
        <v>62204R</v>
      </c>
      <c r="E2230" s="19" t="s">
        <v>12650</v>
      </c>
      <c r="F2230" s="19" t="s">
        <v>461</v>
      </c>
      <c r="G2230" s="19" t="s">
        <v>461</v>
      </c>
      <c r="H2230" s="19" t="s">
        <v>461</v>
      </c>
      <c r="J2230" s="19">
        <v>248.339</v>
      </c>
      <c r="K2230" s="19" t="s">
        <v>73</v>
      </c>
      <c r="L2230" s="1">
        <v>41183</v>
      </c>
      <c r="M2230" s="19" t="s">
        <v>42</v>
      </c>
      <c r="N2230" s="19" t="s">
        <v>461</v>
      </c>
      <c r="O2230" s="19" t="s">
        <v>12318</v>
      </c>
    </row>
    <row r="2231" spans="1:15">
      <c r="A2231" s="19">
        <v>62205</v>
      </c>
      <c r="B2231" s="19" t="s">
        <v>12651</v>
      </c>
      <c r="C2231" s="19" t="s">
        <v>1718</v>
      </c>
      <c r="D2231" s="19" t="str">
        <f t="shared" si="34"/>
        <v>62205R</v>
      </c>
      <c r="E2231" s="19" t="s">
        <v>12650</v>
      </c>
      <c r="F2231" s="19" t="s">
        <v>461</v>
      </c>
      <c r="G2231" s="19" t="s">
        <v>461</v>
      </c>
      <c r="H2231" s="19" t="s">
        <v>461</v>
      </c>
      <c r="J2231" s="19">
        <v>230.9</v>
      </c>
      <c r="K2231" s="19" t="s">
        <v>73</v>
      </c>
      <c r="L2231" s="1">
        <v>41276</v>
      </c>
      <c r="M2231" s="19" t="s">
        <v>1837</v>
      </c>
      <c r="N2231" s="19" t="s">
        <v>461</v>
      </c>
      <c r="O2231" s="19" t="s">
        <v>12318</v>
      </c>
    </row>
    <row r="2232" spans="1:15">
      <c r="A2232" s="19">
        <v>62206</v>
      </c>
      <c r="B2232" s="19" t="s">
        <v>11748</v>
      </c>
      <c r="C2232" s="19" t="s">
        <v>14550</v>
      </c>
      <c r="D2232" s="19" t="str">
        <f t="shared" si="34"/>
        <v>62206A</v>
      </c>
      <c r="E2232" s="19" t="s">
        <v>12313</v>
      </c>
      <c r="F2232" s="19" t="s">
        <v>11023</v>
      </c>
      <c r="G2232" s="19" t="s">
        <v>612</v>
      </c>
      <c r="H2232" s="19" t="s">
        <v>12307</v>
      </c>
      <c r="I2232" s="1">
        <v>42040</v>
      </c>
      <c r="J2232" s="19">
        <v>2</v>
      </c>
      <c r="K2232" s="19" t="s">
        <v>73</v>
      </c>
      <c r="L2232" s="1">
        <v>41214</v>
      </c>
      <c r="M2232" s="19" t="s">
        <v>14547</v>
      </c>
      <c r="N2232" s="19" t="s">
        <v>5064</v>
      </c>
      <c r="O2232" s="19" t="s">
        <v>12318</v>
      </c>
    </row>
    <row r="2233" spans="1:15">
      <c r="A2233" s="19">
        <v>62207</v>
      </c>
      <c r="B2233" s="19" t="s">
        <v>11748</v>
      </c>
      <c r="C2233" s="19" t="s">
        <v>14549</v>
      </c>
      <c r="D2233" s="19" t="str">
        <f t="shared" si="34"/>
        <v>62207A</v>
      </c>
      <c r="E2233" s="19" t="s">
        <v>12313</v>
      </c>
      <c r="F2233" s="19" t="s">
        <v>28</v>
      </c>
      <c r="G2233" s="19" t="s">
        <v>612</v>
      </c>
      <c r="H2233" s="19" t="s">
        <v>12307</v>
      </c>
      <c r="I2233" s="1">
        <v>42040</v>
      </c>
      <c r="J2233" s="19">
        <v>8</v>
      </c>
      <c r="K2233" s="19" t="s">
        <v>73</v>
      </c>
      <c r="L2233" s="1">
        <v>41214</v>
      </c>
      <c r="M2233" s="19" t="s">
        <v>14547</v>
      </c>
      <c r="N2233" s="19" t="s">
        <v>5064</v>
      </c>
      <c r="O2233" s="19" t="s">
        <v>12318</v>
      </c>
    </row>
    <row r="2234" spans="1:15">
      <c r="A2234" s="19">
        <v>62208</v>
      </c>
      <c r="B2234" s="19" t="s">
        <v>11748</v>
      </c>
      <c r="C2234" s="19" t="s">
        <v>14548</v>
      </c>
      <c r="D2234" s="19" t="str">
        <f t="shared" si="34"/>
        <v>62208A</v>
      </c>
      <c r="E2234" s="19" t="s">
        <v>12313</v>
      </c>
      <c r="F2234" s="19" t="s">
        <v>11001</v>
      </c>
      <c r="G2234" s="19" t="s">
        <v>612</v>
      </c>
      <c r="H2234" s="19" t="s">
        <v>12307</v>
      </c>
      <c r="I2234" s="1">
        <v>42040</v>
      </c>
      <c r="J2234" s="19">
        <v>5</v>
      </c>
      <c r="K2234" s="19" t="s">
        <v>73</v>
      </c>
      <c r="L2234" s="1">
        <v>41214</v>
      </c>
      <c r="M2234" s="19" t="s">
        <v>14547</v>
      </c>
      <c r="N2234" s="19" t="s">
        <v>5064</v>
      </c>
      <c r="O2234" s="19" t="s">
        <v>12318</v>
      </c>
    </row>
    <row r="2235" spans="1:15">
      <c r="A2235" s="19">
        <v>62209</v>
      </c>
      <c r="B2235" s="19" t="s">
        <v>11748</v>
      </c>
      <c r="C2235" s="19" t="s">
        <v>5374</v>
      </c>
      <c r="D2235" s="19" t="str">
        <f t="shared" si="34"/>
        <v>62209A</v>
      </c>
      <c r="E2235" s="19" t="s">
        <v>12313</v>
      </c>
      <c r="F2235" s="19" t="s">
        <v>10862</v>
      </c>
      <c r="G2235" s="19" t="s">
        <v>612</v>
      </c>
      <c r="H2235" s="19" t="s">
        <v>12307</v>
      </c>
      <c r="I2235" s="1">
        <v>38631</v>
      </c>
      <c r="J2235" s="19">
        <v>0.22500000000000001</v>
      </c>
      <c r="K2235" s="19" t="s">
        <v>73</v>
      </c>
      <c r="L2235" s="1">
        <v>41180</v>
      </c>
      <c r="M2235" s="19" t="s">
        <v>12756</v>
      </c>
      <c r="N2235" s="19" t="s">
        <v>5248</v>
      </c>
      <c r="O2235" s="19" t="s">
        <v>12318</v>
      </c>
    </row>
    <row r="2236" spans="1:15">
      <c r="A2236" s="19">
        <v>62210</v>
      </c>
      <c r="B2236" s="19" t="s">
        <v>11748</v>
      </c>
      <c r="C2236" s="19" t="s">
        <v>14546</v>
      </c>
      <c r="D2236" s="19" t="str">
        <f t="shared" si="34"/>
        <v>62210A</v>
      </c>
      <c r="E2236" s="19" t="s">
        <v>12313</v>
      </c>
      <c r="F2236" s="19" t="s">
        <v>10862</v>
      </c>
      <c r="G2236" s="19" t="s">
        <v>612</v>
      </c>
      <c r="H2236" s="19" t="s">
        <v>12307</v>
      </c>
      <c r="I2236" s="1">
        <v>39519</v>
      </c>
      <c r="J2236" s="19">
        <v>7.9000000000000001E-2</v>
      </c>
      <c r="K2236" s="19" t="s">
        <v>73</v>
      </c>
      <c r="L2236" s="1">
        <v>41180</v>
      </c>
      <c r="M2236" s="19" t="s">
        <v>12756</v>
      </c>
      <c r="N2236" s="19" t="s">
        <v>5248</v>
      </c>
      <c r="O2236" s="19" t="s">
        <v>12318</v>
      </c>
    </row>
    <row r="2237" spans="1:15">
      <c r="A2237" s="19">
        <v>62211</v>
      </c>
      <c r="B2237" s="19" t="s">
        <v>11748</v>
      </c>
      <c r="C2237" s="19" t="s">
        <v>14545</v>
      </c>
      <c r="D2237" s="19" t="str">
        <f t="shared" si="34"/>
        <v>62211A</v>
      </c>
      <c r="E2237" s="19" t="s">
        <v>12313</v>
      </c>
      <c r="F2237" s="19" t="s">
        <v>10862</v>
      </c>
      <c r="G2237" s="19" t="s">
        <v>612</v>
      </c>
      <c r="H2237" s="19" t="s">
        <v>12307</v>
      </c>
      <c r="I2237" s="1">
        <v>39519</v>
      </c>
      <c r="J2237" s="19">
        <v>8.8999999999999996E-2</v>
      </c>
      <c r="K2237" s="19" t="s">
        <v>73</v>
      </c>
      <c r="L2237" s="1">
        <v>41180</v>
      </c>
      <c r="M2237" s="19" t="s">
        <v>12756</v>
      </c>
      <c r="N2237" s="19" t="s">
        <v>5248</v>
      </c>
      <c r="O2237" s="19" t="s">
        <v>12318</v>
      </c>
    </row>
    <row r="2238" spans="1:15">
      <c r="A2238" s="19">
        <v>62212</v>
      </c>
      <c r="B2238" s="19" t="s">
        <v>11748</v>
      </c>
      <c r="C2238" s="19" t="s">
        <v>14544</v>
      </c>
      <c r="D2238" s="19" t="str">
        <f t="shared" si="34"/>
        <v>62212A</v>
      </c>
      <c r="E2238" s="19" t="s">
        <v>12313</v>
      </c>
      <c r="F2238" s="19" t="s">
        <v>10862</v>
      </c>
      <c r="G2238" s="19" t="s">
        <v>612</v>
      </c>
      <c r="H2238" s="19" t="s">
        <v>12307</v>
      </c>
      <c r="I2238" s="1">
        <v>39519</v>
      </c>
      <c r="J2238" s="19">
        <v>0.104</v>
      </c>
      <c r="K2238" s="19" t="s">
        <v>73</v>
      </c>
      <c r="L2238" s="1">
        <v>41180</v>
      </c>
      <c r="M2238" s="19" t="s">
        <v>12756</v>
      </c>
      <c r="N2238" s="19" t="s">
        <v>5248</v>
      </c>
      <c r="O2238" s="19" t="s">
        <v>12318</v>
      </c>
    </row>
    <row r="2239" spans="1:15">
      <c r="A2239" s="19">
        <v>62213</v>
      </c>
      <c r="B2239" s="19" t="s">
        <v>11748</v>
      </c>
      <c r="C2239" s="19" t="s">
        <v>14543</v>
      </c>
      <c r="D2239" s="19" t="str">
        <f t="shared" si="34"/>
        <v>62213A</v>
      </c>
      <c r="E2239" s="19" t="s">
        <v>12313</v>
      </c>
      <c r="F2239" s="19" t="s">
        <v>10862</v>
      </c>
      <c r="G2239" s="19" t="s">
        <v>612</v>
      </c>
      <c r="H2239" s="19" t="s">
        <v>12307</v>
      </c>
      <c r="I2239" s="1">
        <v>39519</v>
      </c>
      <c r="J2239" s="19">
        <v>0.15</v>
      </c>
      <c r="K2239" s="19" t="s">
        <v>73</v>
      </c>
      <c r="L2239" s="1">
        <v>41180</v>
      </c>
      <c r="M2239" s="19" t="s">
        <v>12756</v>
      </c>
      <c r="N2239" s="19" t="s">
        <v>5248</v>
      </c>
      <c r="O2239" s="19" t="s">
        <v>12318</v>
      </c>
    </row>
    <row r="2240" spans="1:15">
      <c r="A2240" s="19">
        <v>62214</v>
      </c>
      <c r="B2240" s="19" t="s">
        <v>11748</v>
      </c>
      <c r="C2240" s="19" t="s">
        <v>5361</v>
      </c>
      <c r="D2240" s="19" t="str">
        <f t="shared" si="34"/>
        <v>62214A</v>
      </c>
      <c r="E2240" s="19" t="s">
        <v>12313</v>
      </c>
      <c r="F2240" s="19" t="s">
        <v>10862</v>
      </c>
      <c r="G2240" s="19" t="s">
        <v>612</v>
      </c>
      <c r="H2240" s="19" t="s">
        <v>12307</v>
      </c>
      <c r="I2240" s="1">
        <v>39086</v>
      </c>
      <c r="J2240" s="19">
        <v>0.22500000000000001</v>
      </c>
      <c r="K2240" s="19" t="s">
        <v>73</v>
      </c>
      <c r="L2240" s="1">
        <v>41180</v>
      </c>
      <c r="M2240" s="19" t="s">
        <v>12756</v>
      </c>
      <c r="N2240" s="19" t="s">
        <v>5248</v>
      </c>
      <c r="O2240" s="19" t="s">
        <v>12318</v>
      </c>
    </row>
    <row r="2241" spans="1:15">
      <c r="A2241" s="19">
        <v>62215</v>
      </c>
      <c r="B2241" s="19" t="s">
        <v>11748</v>
      </c>
      <c r="C2241" s="19" t="s">
        <v>534</v>
      </c>
      <c r="D2241" s="19" t="str">
        <f t="shared" si="34"/>
        <v>62215A</v>
      </c>
      <c r="E2241" s="19" t="s">
        <v>12313</v>
      </c>
      <c r="F2241" s="19" t="s">
        <v>10862</v>
      </c>
      <c r="G2241" s="19" t="s">
        <v>612</v>
      </c>
      <c r="H2241" s="19" t="s">
        <v>12307</v>
      </c>
      <c r="I2241" s="1">
        <v>39450</v>
      </c>
      <c r="J2241" s="19">
        <v>0.13500000000000001</v>
      </c>
      <c r="K2241" s="19" t="s">
        <v>73</v>
      </c>
      <c r="L2241" s="1">
        <v>41180</v>
      </c>
      <c r="M2241" s="19" t="s">
        <v>12756</v>
      </c>
      <c r="N2241" s="19" t="s">
        <v>5248</v>
      </c>
      <c r="O2241" s="19" t="s">
        <v>12318</v>
      </c>
    </row>
    <row r="2242" spans="1:15">
      <c r="A2242" s="19">
        <v>62216</v>
      </c>
      <c r="B2242" s="19" t="s">
        <v>11748</v>
      </c>
      <c r="C2242" s="19" t="s">
        <v>5334</v>
      </c>
      <c r="D2242" s="19" t="str">
        <f t="shared" ref="D2242:D2305" si="35">CONCATENATE(A2242,B2242)</f>
        <v>62216A</v>
      </c>
      <c r="E2242" s="19" t="s">
        <v>12313</v>
      </c>
      <c r="F2242" s="19" t="s">
        <v>10862</v>
      </c>
      <c r="G2242" s="19" t="s">
        <v>612</v>
      </c>
      <c r="H2242" s="19" t="s">
        <v>12307</v>
      </c>
      <c r="I2242" s="1">
        <v>39443</v>
      </c>
      <c r="J2242" s="19">
        <v>0.22500000000000001</v>
      </c>
      <c r="K2242" s="19" t="s">
        <v>73</v>
      </c>
      <c r="L2242" s="1">
        <v>41180</v>
      </c>
      <c r="M2242" s="19" t="s">
        <v>12756</v>
      </c>
      <c r="N2242" s="19" t="s">
        <v>5248</v>
      </c>
      <c r="O2242" s="19" t="s">
        <v>12318</v>
      </c>
    </row>
    <row r="2243" spans="1:15">
      <c r="A2243" s="19">
        <v>62217</v>
      </c>
      <c r="B2243" s="19" t="s">
        <v>11748</v>
      </c>
      <c r="C2243" s="19" t="s">
        <v>14542</v>
      </c>
      <c r="D2243" s="19" t="str">
        <f t="shared" si="35"/>
        <v>62217A</v>
      </c>
      <c r="E2243" s="19" t="s">
        <v>12313</v>
      </c>
      <c r="F2243" s="19" t="s">
        <v>10862</v>
      </c>
      <c r="G2243" s="19" t="s">
        <v>612</v>
      </c>
      <c r="H2243" s="19" t="s">
        <v>12307</v>
      </c>
      <c r="I2243" s="1">
        <v>40876</v>
      </c>
      <c r="J2243" s="19">
        <v>0.106</v>
      </c>
      <c r="K2243" s="19" t="s">
        <v>73</v>
      </c>
      <c r="L2243" s="1">
        <v>41180</v>
      </c>
      <c r="M2243" s="19" t="s">
        <v>12756</v>
      </c>
      <c r="N2243" s="19" t="s">
        <v>5248</v>
      </c>
      <c r="O2243" s="19" t="s">
        <v>12318</v>
      </c>
    </row>
    <row r="2244" spans="1:15">
      <c r="A2244" s="19">
        <v>62218</v>
      </c>
      <c r="B2244" s="19" t="s">
        <v>11748</v>
      </c>
      <c r="C2244" s="19" t="s">
        <v>5247</v>
      </c>
      <c r="D2244" s="19" t="str">
        <f t="shared" si="35"/>
        <v>62218A</v>
      </c>
      <c r="E2244" s="19" t="s">
        <v>12313</v>
      </c>
      <c r="F2244" s="19" t="s">
        <v>10862</v>
      </c>
      <c r="G2244" s="19" t="s">
        <v>612</v>
      </c>
      <c r="H2244" s="19" t="s">
        <v>12307</v>
      </c>
      <c r="I2244" s="1">
        <v>38041</v>
      </c>
      <c r="J2244" s="19">
        <v>0.22600000000000001</v>
      </c>
      <c r="K2244" s="19" t="s">
        <v>73</v>
      </c>
      <c r="L2244" s="1">
        <v>41180</v>
      </c>
      <c r="M2244" s="19" t="s">
        <v>12756</v>
      </c>
      <c r="N2244" s="19" t="s">
        <v>5248</v>
      </c>
      <c r="O2244" s="19" t="s">
        <v>12318</v>
      </c>
    </row>
    <row r="2245" spans="1:15">
      <c r="A2245" s="19">
        <v>62219</v>
      </c>
      <c r="B2245" s="19" t="s">
        <v>11748</v>
      </c>
      <c r="C2245" s="19" t="s">
        <v>5249</v>
      </c>
      <c r="D2245" s="19" t="str">
        <f t="shared" si="35"/>
        <v>62219A</v>
      </c>
      <c r="E2245" s="19" t="s">
        <v>12313</v>
      </c>
      <c r="F2245" s="19" t="s">
        <v>10862</v>
      </c>
      <c r="G2245" s="19" t="s">
        <v>612</v>
      </c>
      <c r="H2245" s="19" t="s">
        <v>12307</v>
      </c>
      <c r="I2245" s="1">
        <v>38041</v>
      </c>
      <c r="J2245" s="19">
        <v>0.245</v>
      </c>
      <c r="K2245" s="19" t="s">
        <v>73</v>
      </c>
      <c r="L2245" s="1">
        <v>41180</v>
      </c>
      <c r="M2245" s="19" t="s">
        <v>12756</v>
      </c>
      <c r="N2245" s="19" t="s">
        <v>5248</v>
      </c>
      <c r="O2245" s="19" t="s">
        <v>12318</v>
      </c>
    </row>
    <row r="2246" spans="1:15">
      <c r="A2246" s="19">
        <v>62220</v>
      </c>
      <c r="B2246" s="19" t="s">
        <v>11748</v>
      </c>
      <c r="C2246" s="19" t="s">
        <v>5250</v>
      </c>
      <c r="D2246" s="19" t="str">
        <f t="shared" si="35"/>
        <v>62220A</v>
      </c>
      <c r="E2246" s="19" t="s">
        <v>12313</v>
      </c>
      <c r="F2246" s="19" t="s">
        <v>10862</v>
      </c>
      <c r="G2246" s="19" t="s">
        <v>612</v>
      </c>
      <c r="H2246" s="19" t="s">
        <v>12307</v>
      </c>
      <c r="I2246" s="1">
        <v>38041</v>
      </c>
      <c r="J2246" s="19">
        <v>0.20499999999999999</v>
      </c>
      <c r="K2246" s="19" t="s">
        <v>73</v>
      </c>
      <c r="L2246" s="1">
        <v>41180</v>
      </c>
      <c r="M2246" s="19" t="s">
        <v>12756</v>
      </c>
      <c r="N2246" s="19" t="s">
        <v>5248</v>
      </c>
      <c r="O2246" s="19" t="s">
        <v>12318</v>
      </c>
    </row>
    <row r="2247" spans="1:15">
      <c r="A2247" s="19">
        <v>62221</v>
      </c>
      <c r="B2247" s="19" t="s">
        <v>11748</v>
      </c>
      <c r="C2247" s="19" t="s">
        <v>14541</v>
      </c>
      <c r="D2247" s="19" t="str">
        <f t="shared" si="35"/>
        <v>62221A</v>
      </c>
      <c r="E2247" s="19" t="s">
        <v>12313</v>
      </c>
      <c r="F2247" s="19" t="s">
        <v>10862</v>
      </c>
      <c r="G2247" s="19" t="s">
        <v>612</v>
      </c>
      <c r="H2247" s="19" t="s">
        <v>12307</v>
      </c>
      <c r="I2247" s="1">
        <v>39359</v>
      </c>
      <c r="J2247" s="19">
        <v>3.5999999999999997E-2</v>
      </c>
      <c r="K2247" s="19" t="s">
        <v>73</v>
      </c>
      <c r="L2247" s="1">
        <v>41180</v>
      </c>
      <c r="M2247" s="19" t="s">
        <v>12756</v>
      </c>
      <c r="N2247" s="19" t="s">
        <v>5248</v>
      </c>
      <c r="O2247" s="19" t="s">
        <v>12318</v>
      </c>
    </row>
    <row r="2248" spans="1:15">
      <c r="A2248" s="19">
        <v>62222</v>
      </c>
      <c r="B2248" s="19" t="s">
        <v>11748</v>
      </c>
      <c r="C2248" s="19" t="s">
        <v>5291</v>
      </c>
      <c r="D2248" s="19" t="str">
        <f t="shared" si="35"/>
        <v>62222A</v>
      </c>
      <c r="E2248" s="19" t="s">
        <v>12313</v>
      </c>
      <c r="F2248" s="19" t="s">
        <v>14540</v>
      </c>
      <c r="G2248" s="19" t="s">
        <v>612</v>
      </c>
      <c r="H2248" s="19" t="s">
        <v>12307</v>
      </c>
      <c r="I2248" s="1">
        <v>39455</v>
      </c>
      <c r="J2248" s="19">
        <v>1.2E-2</v>
      </c>
      <c r="K2248" s="19" t="s">
        <v>73</v>
      </c>
      <c r="L2248" s="1">
        <v>41180</v>
      </c>
      <c r="M2248" s="19" t="s">
        <v>12756</v>
      </c>
      <c r="N2248" s="19" t="s">
        <v>5248</v>
      </c>
      <c r="O2248" s="19" t="s">
        <v>12318</v>
      </c>
    </row>
    <row r="2249" spans="1:15">
      <c r="A2249" s="19">
        <v>62223</v>
      </c>
      <c r="B2249" s="19" t="s">
        <v>11748</v>
      </c>
      <c r="C2249" s="19" t="s">
        <v>14539</v>
      </c>
      <c r="D2249" s="19" t="str">
        <f t="shared" si="35"/>
        <v>62223A</v>
      </c>
      <c r="E2249" s="19" t="s">
        <v>12313</v>
      </c>
      <c r="F2249" s="19" t="s">
        <v>10668</v>
      </c>
      <c r="G2249" s="19" t="s">
        <v>612</v>
      </c>
      <c r="H2249" s="19" t="s">
        <v>12307</v>
      </c>
      <c r="I2249" s="1">
        <v>39783</v>
      </c>
      <c r="J2249" s="19">
        <v>0.59299999999999997</v>
      </c>
      <c r="K2249" s="19" t="s">
        <v>73</v>
      </c>
      <c r="L2249" s="1">
        <v>41180</v>
      </c>
      <c r="M2249" s="19" t="s">
        <v>12</v>
      </c>
      <c r="O2249" s="19" t="s">
        <v>12318</v>
      </c>
    </row>
    <row r="2250" spans="1:15">
      <c r="A2250" s="19">
        <v>62224</v>
      </c>
      <c r="B2250" s="19" t="s">
        <v>11748</v>
      </c>
      <c r="C2250" s="19" t="s">
        <v>14538</v>
      </c>
      <c r="D2250" s="19" t="str">
        <f t="shared" si="35"/>
        <v>62224A</v>
      </c>
      <c r="E2250" s="19" t="s">
        <v>12313</v>
      </c>
      <c r="F2250" s="19" t="s">
        <v>10668</v>
      </c>
      <c r="G2250" s="19" t="s">
        <v>612</v>
      </c>
      <c r="H2250" s="19" t="s">
        <v>12307</v>
      </c>
      <c r="I2250" s="1">
        <v>39783</v>
      </c>
      <c r="J2250" s="19">
        <v>0.374</v>
      </c>
      <c r="K2250" s="19" t="s">
        <v>73</v>
      </c>
      <c r="L2250" s="1">
        <v>41180</v>
      </c>
      <c r="M2250" s="19" t="s">
        <v>12</v>
      </c>
      <c r="O2250" s="19" t="s">
        <v>12318</v>
      </c>
    </row>
    <row r="2251" spans="1:15">
      <c r="A2251" s="19">
        <v>62225</v>
      </c>
      <c r="B2251" s="19" t="s">
        <v>11748</v>
      </c>
      <c r="C2251" s="19" t="s">
        <v>14537</v>
      </c>
      <c r="D2251" s="19" t="str">
        <f t="shared" si="35"/>
        <v>62225A</v>
      </c>
      <c r="E2251" s="19" t="s">
        <v>12313</v>
      </c>
      <c r="F2251" s="19" t="s">
        <v>10668</v>
      </c>
      <c r="G2251" s="19" t="s">
        <v>612</v>
      </c>
      <c r="H2251" s="19" t="s">
        <v>12307</v>
      </c>
      <c r="I2251" s="1">
        <v>40374</v>
      </c>
      <c r="J2251" s="19">
        <v>0.92700000000000005</v>
      </c>
      <c r="K2251" s="19" t="s">
        <v>73</v>
      </c>
      <c r="L2251" s="1">
        <v>41180</v>
      </c>
      <c r="M2251" s="19" t="s">
        <v>12</v>
      </c>
      <c r="O2251" s="19" t="s">
        <v>12318</v>
      </c>
    </row>
    <row r="2252" spans="1:15">
      <c r="A2252" s="19">
        <v>62226</v>
      </c>
      <c r="B2252" s="19" t="s">
        <v>11748</v>
      </c>
      <c r="C2252" s="19" t="s">
        <v>14536</v>
      </c>
      <c r="D2252" s="19" t="str">
        <f t="shared" si="35"/>
        <v>62226A</v>
      </c>
      <c r="E2252" s="19" t="s">
        <v>12313</v>
      </c>
      <c r="F2252" s="19" t="s">
        <v>11036</v>
      </c>
      <c r="G2252" s="19" t="s">
        <v>612</v>
      </c>
      <c r="H2252" s="19" t="s">
        <v>12307</v>
      </c>
      <c r="I2252" s="1">
        <v>40151</v>
      </c>
      <c r="J2252" s="19">
        <v>3.05</v>
      </c>
      <c r="K2252" s="19" t="s">
        <v>73</v>
      </c>
      <c r="L2252" s="1">
        <v>41180</v>
      </c>
      <c r="M2252" s="19" t="s">
        <v>12</v>
      </c>
      <c r="O2252" s="19" t="s">
        <v>12318</v>
      </c>
    </row>
    <row r="2253" spans="1:15">
      <c r="A2253" s="19">
        <v>62227</v>
      </c>
      <c r="B2253" s="19" t="s">
        <v>11748</v>
      </c>
      <c r="C2253" s="19" t="s">
        <v>14535</v>
      </c>
      <c r="D2253" s="19" t="str">
        <f t="shared" si="35"/>
        <v>62227A</v>
      </c>
      <c r="E2253" s="19" t="s">
        <v>12313</v>
      </c>
      <c r="F2253" s="19" t="s">
        <v>11036</v>
      </c>
      <c r="G2253" s="19" t="s">
        <v>612</v>
      </c>
      <c r="H2253" s="19" t="s">
        <v>12307</v>
      </c>
      <c r="I2253" s="1">
        <v>40319</v>
      </c>
      <c r="J2253" s="19">
        <v>2.13</v>
      </c>
      <c r="K2253" s="19" t="s">
        <v>73</v>
      </c>
      <c r="L2253" s="1">
        <v>41180</v>
      </c>
      <c r="M2253" s="19" t="s">
        <v>12</v>
      </c>
      <c r="O2253" s="19" t="s">
        <v>12318</v>
      </c>
    </row>
    <row r="2254" spans="1:15">
      <c r="A2254" s="19">
        <v>62228</v>
      </c>
      <c r="B2254" s="19" t="s">
        <v>11748</v>
      </c>
      <c r="C2254" s="19" t="s">
        <v>4693</v>
      </c>
      <c r="D2254" s="19" t="str">
        <f t="shared" si="35"/>
        <v>62228A</v>
      </c>
      <c r="E2254" s="19" t="s">
        <v>12313</v>
      </c>
      <c r="F2254" s="19" t="s">
        <v>9875</v>
      </c>
      <c r="G2254" s="19" t="s">
        <v>612</v>
      </c>
      <c r="H2254" s="19" t="s">
        <v>12307</v>
      </c>
      <c r="I2254" s="1">
        <v>40365</v>
      </c>
      <c r="J2254" s="19">
        <v>1.018</v>
      </c>
      <c r="K2254" s="19" t="s">
        <v>73</v>
      </c>
      <c r="L2254" s="1">
        <v>41180</v>
      </c>
      <c r="M2254" s="19" t="s">
        <v>12</v>
      </c>
      <c r="O2254" s="19" t="s">
        <v>12318</v>
      </c>
    </row>
    <row r="2255" spans="1:15">
      <c r="A2255" s="19">
        <v>62229</v>
      </c>
      <c r="B2255" s="19" t="s">
        <v>11748</v>
      </c>
      <c r="C2255" s="19" t="s">
        <v>14534</v>
      </c>
      <c r="D2255" s="19" t="str">
        <f t="shared" si="35"/>
        <v>62229A</v>
      </c>
      <c r="E2255" s="19" t="s">
        <v>12313</v>
      </c>
      <c r="F2255" s="19" t="s">
        <v>10668</v>
      </c>
      <c r="G2255" s="19" t="s">
        <v>612</v>
      </c>
      <c r="H2255" s="19" t="s">
        <v>12307</v>
      </c>
      <c r="I2255" s="1">
        <v>40541</v>
      </c>
      <c r="J2255" s="19">
        <v>2.4700000000000002</v>
      </c>
      <c r="K2255" s="19" t="s">
        <v>73</v>
      </c>
      <c r="L2255" s="1">
        <v>41180</v>
      </c>
      <c r="M2255" s="19" t="s">
        <v>12</v>
      </c>
      <c r="O2255" s="19" t="s">
        <v>12318</v>
      </c>
    </row>
    <row r="2256" spans="1:15">
      <c r="A2256" s="19">
        <v>62230</v>
      </c>
      <c r="B2256" s="19" t="s">
        <v>11748</v>
      </c>
      <c r="C2256" s="19" t="s">
        <v>14533</v>
      </c>
      <c r="D2256" s="19" t="str">
        <f t="shared" si="35"/>
        <v>62230A</v>
      </c>
      <c r="E2256" s="19" t="s">
        <v>12313</v>
      </c>
      <c r="F2256" s="19" t="s">
        <v>11024</v>
      </c>
      <c r="G2256" s="19" t="s">
        <v>612</v>
      </c>
      <c r="H2256" s="19" t="s">
        <v>12307</v>
      </c>
      <c r="I2256" s="1">
        <v>40877</v>
      </c>
      <c r="J2256" s="19">
        <v>0.86899999999999999</v>
      </c>
      <c r="K2256" s="19" t="s">
        <v>73</v>
      </c>
      <c r="L2256" s="1">
        <v>41180</v>
      </c>
      <c r="M2256" s="19" t="s">
        <v>12</v>
      </c>
      <c r="O2256" s="19" t="s">
        <v>12318</v>
      </c>
    </row>
    <row r="2257" spans="1:15">
      <c r="A2257" s="19">
        <v>62231</v>
      </c>
      <c r="B2257" s="19" t="s">
        <v>11748</v>
      </c>
      <c r="C2257" s="19" t="s">
        <v>14532</v>
      </c>
      <c r="D2257" s="19" t="str">
        <f t="shared" si="35"/>
        <v>62231A</v>
      </c>
      <c r="E2257" s="19" t="s">
        <v>12313</v>
      </c>
      <c r="F2257" s="19" t="s">
        <v>10668</v>
      </c>
      <c r="G2257" s="19" t="s">
        <v>612</v>
      </c>
      <c r="H2257" s="19" t="s">
        <v>12307</v>
      </c>
      <c r="I2257" s="1">
        <v>40900</v>
      </c>
      <c r="J2257" s="19">
        <v>0.80300000000000005</v>
      </c>
      <c r="K2257" s="19" t="s">
        <v>73</v>
      </c>
      <c r="L2257" s="1">
        <v>41180</v>
      </c>
      <c r="M2257" s="19" t="s">
        <v>12</v>
      </c>
      <c r="O2257" s="19" t="s">
        <v>12318</v>
      </c>
    </row>
    <row r="2258" spans="1:15">
      <c r="A2258" s="19">
        <v>62232</v>
      </c>
      <c r="B2258" s="19" t="s">
        <v>11748</v>
      </c>
      <c r="C2258" s="19" t="s">
        <v>14531</v>
      </c>
      <c r="D2258" s="19" t="str">
        <f t="shared" si="35"/>
        <v>62232A</v>
      </c>
      <c r="E2258" s="19" t="s">
        <v>12313</v>
      </c>
      <c r="F2258" s="19" t="s">
        <v>9875</v>
      </c>
      <c r="G2258" s="19" t="s">
        <v>612</v>
      </c>
      <c r="H2258" s="19" t="s">
        <v>12307</v>
      </c>
      <c r="I2258" s="1">
        <v>40534</v>
      </c>
      <c r="J2258" s="19">
        <v>0.38600000000000001</v>
      </c>
      <c r="K2258" s="19" t="s">
        <v>73</v>
      </c>
      <c r="L2258" s="1">
        <v>41180</v>
      </c>
      <c r="M2258" s="19" t="s">
        <v>12</v>
      </c>
      <c r="O2258" s="19" t="s">
        <v>12318</v>
      </c>
    </row>
    <row r="2259" spans="1:15">
      <c r="A2259" s="19">
        <v>62233</v>
      </c>
      <c r="B2259" s="19" t="s">
        <v>11748</v>
      </c>
      <c r="C2259" s="19" t="s">
        <v>14530</v>
      </c>
      <c r="D2259" s="19" t="str">
        <f t="shared" si="35"/>
        <v>62233A</v>
      </c>
      <c r="E2259" s="19" t="s">
        <v>12313</v>
      </c>
      <c r="F2259" s="19" t="s">
        <v>9875</v>
      </c>
      <c r="G2259" s="19" t="s">
        <v>612</v>
      </c>
      <c r="H2259" s="19" t="s">
        <v>12307</v>
      </c>
      <c r="I2259" s="1">
        <v>40532</v>
      </c>
      <c r="J2259" s="19">
        <v>0.26600000000000001</v>
      </c>
      <c r="K2259" s="19" t="s">
        <v>73</v>
      </c>
      <c r="L2259" s="1">
        <v>41180</v>
      </c>
      <c r="M2259" s="19" t="s">
        <v>12</v>
      </c>
      <c r="O2259" s="19" t="s">
        <v>12318</v>
      </c>
    </row>
    <row r="2260" spans="1:15">
      <c r="A2260" s="19">
        <v>62234</v>
      </c>
      <c r="B2260" s="19" t="s">
        <v>11748</v>
      </c>
      <c r="C2260" s="19" t="s">
        <v>14529</v>
      </c>
      <c r="D2260" s="19" t="str">
        <f t="shared" si="35"/>
        <v>62234A</v>
      </c>
      <c r="E2260" s="19" t="s">
        <v>12313</v>
      </c>
      <c r="F2260" s="19" t="s">
        <v>9875</v>
      </c>
      <c r="G2260" s="19" t="s">
        <v>612</v>
      </c>
      <c r="H2260" s="19" t="s">
        <v>12307</v>
      </c>
      <c r="I2260" s="1">
        <v>40765</v>
      </c>
      <c r="J2260" s="19">
        <v>0.38300000000000001</v>
      </c>
      <c r="K2260" s="19" t="s">
        <v>73</v>
      </c>
      <c r="L2260" s="1">
        <v>41180</v>
      </c>
      <c r="M2260" s="19" t="s">
        <v>12</v>
      </c>
      <c r="O2260" s="19" t="s">
        <v>12318</v>
      </c>
    </row>
    <row r="2261" spans="1:15">
      <c r="A2261" s="19">
        <v>62235</v>
      </c>
      <c r="B2261" s="19" t="s">
        <v>11748</v>
      </c>
      <c r="C2261" s="19" t="s">
        <v>14528</v>
      </c>
      <c r="D2261" s="19" t="str">
        <f t="shared" si="35"/>
        <v>62235A</v>
      </c>
      <c r="E2261" s="19" t="s">
        <v>12313</v>
      </c>
      <c r="F2261" s="19" t="s">
        <v>10928</v>
      </c>
      <c r="G2261" s="19" t="s">
        <v>612</v>
      </c>
      <c r="H2261" s="19" t="s">
        <v>12307</v>
      </c>
      <c r="I2261" s="1">
        <v>42139</v>
      </c>
      <c r="J2261" s="19">
        <v>20</v>
      </c>
      <c r="K2261" s="19" t="s">
        <v>73</v>
      </c>
      <c r="L2261" s="1">
        <v>41221</v>
      </c>
      <c r="M2261" s="19" t="s">
        <v>13908</v>
      </c>
      <c r="N2261" s="19" t="s">
        <v>99</v>
      </c>
      <c r="O2261" s="19" t="s">
        <v>12318</v>
      </c>
    </row>
    <row r="2262" spans="1:15">
      <c r="A2262" s="19">
        <v>62236</v>
      </c>
      <c r="B2262" s="19" t="s">
        <v>11748</v>
      </c>
      <c r="C2262" s="19" t="s">
        <v>14527</v>
      </c>
      <c r="D2262" s="19" t="str">
        <f t="shared" si="35"/>
        <v>62236A</v>
      </c>
      <c r="E2262" s="19" t="s">
        <v>12313</v>
      </c>
      <c r="F2262" s="19" t="s">
        <v>11029</v>
      </c>
      <c r="G2262" s="19" t="s">
        <v>612</v>
      </c>
      <c r="H2262" s="19" t="s">
        <v>12307</v>
      </c>
      <c r="I2262" s="1">
        <v>41864</v>
      </c>
      <c r="J2262" s="19">
        <v>1.5</v>
      </c>
      <c r="K2262" s="19" t="s">
        <v>73</v>
      </c>
      <c r="L2262" s="1">
        <v>41212</v>
      </c>
      <c r="M2262" s="19" t="s">
        <v>13113</v>
      </c>
      <c r="N2262" s="19" t="s">
        <v>13982</v>
      </c>
      <c r="O2262" s="19" t="s">
        <v>12318</v>
      </c>
    </row>
    <row r="2263" spans="1:15">
      <c r="A2263" s="19">
        <v>62237</v>
      </c>
      <c r="B2263" s="19" t="s">
        <v>11748</v>
      </c>
      <c r="C2263" s="19" t="s">
        <v>244</v>
      </c>
      <c r="D2263" s="19" t="str">
        <f t="shared" si="35"/>
        <v>62237A</v>
      </c>
      <c r="E2263" s="19" t="s">
        <v>12313</v>
      </c>
      <c r="F2263" s="19" t="s">
        <v>10869</v>
      </c>
      <c r="G2263" s="19" t="s">
        <v>612</v>
      </c>
      <c r="H2263" s="19" t="s">
        <v>12307</v>
      </c>
      <c r="I2263" s="1">
        <v>41205</v>
      </c>
      <c r="J2263" s="19">
        <v>0.97199999999999998</v>
      </c>
      <c r="K2263" s="19" t="s">
        <v>73</v>
      </c>
      <c r="L2263" s="1">
        <v>41176</v>
      </c>
      <c r="M2263" s="19" t="s">
        <v>12668</v>
      </c>
      <c r="N2263" s="19" t="s">
        <v>14526</v>
      </c>
      <c r="O2263" s="19" t="s">
        <v>12318</v>
      </c>
    </row>
    <row r="2264" spans="1:15">
      <c r="A2264" s="19">
        <v>62238</v>
      </c>
      <c r="B2264" s="19" t="s">
        <v>10651</v>
      </c>
      <c r="C2264" s="19" t="s">
        <v>14525</v>
      </c>
      <c r="D2264" s="19" t="str">
        <f t="shared" si="35"/>
        <v>62238C</v>
      </c>
      <c r="E2264" s="19" t="s">
        <v>12309</v>
      </c>
      <c r="F2264" s="19" t="s">
        <v>10976</v>
      </c>
      <c r="G2264" s="19" t="s">
        <v>612</v>
      </c>
      <c r="H2264" s="19" t="s">
        <v>12307</v>
      </c>
      <c r="I2264" s="1">
        <v>41395</v>
      </c>
      <c r="J2264" s="19">
        <v>1.1000000000000001</v>
      </c>
      <c r="K2264" s="19" t="s">
        <v>73</v>
      </c>
      <c r="L2264" s="1">
        <v>41212</v>
      </c>
      <c r="M2264" s="19" t="s">
        <v>13113</v>
      </c>
      <c r="N2264" s="19" t="s">
        <v>14524</v>
      </c>
      <c r="O2264" s="19" t="s">
        <v>12935</v>
      </c>
    </row>
    <row r="2265" spans="1:15">
      <c r="A2265" s="19">
        <v>62239</v>
      </c>
      <c r="B2265" s="19" t="s">
        <v>11748</v>
      </c>
      <c r="C2265" s="19" t="s">
        <v>14523</v>
      </c>
      <c r="D2265" s="19" t="str">
        <f t="shared" si="35"/>
        <v>62239A</v>
      </c>
      <c r="E2265" s="19" t="s">
        <v>12313</v>
      </c>
      <c r="F2265" s="19" t="s">
        <v>14522</v>
      </c>
      <c r="G2265" s="19" t="s">
        <v>675</v>
      </c>
      <c r="H2265" s="19" t="s">
        <v>12307</v>
      </c>
      <c r="I2265" s="1">
        <v>40010</v>
      </c>
      <c r="J2265" s="19">
        <v>4.5</v>
      </c>
      <c r="K2265" s="19" t="s">
        <v>73</v>
      </c>
      <c r="L2265" s="1">
        <v>41234</v>
      </c>
      <c r="M2265" s="19" t="s">
        <v>14521</v>
      </c>
      <c r="N2265" s="19" t="s">
        <v>14521</v>
      </c>
      <c r="O2265" s="19" t="s">
        <v>12318</v>
      </c>
    </row>
    <row r="2266" spans="1:15">
      <c r="A2266" s="19">
        <v>62240</v>
      </c>
      <c r="B2266" s="19" t="s">
        <v>11748</v>
      </c>
      <c r="C2266" s="19" t="s">
        <v>14520</v>
      </c>
      <c r="D2266" s="19" t="str">
        <f t="shared" si="35"/>
        <v>62240A</v>
      </c>
      <c r="E2266" s="19" t="s">
        <v>12313</v>
      </c>
      <c r="F2266" s="19" t="s">
        <v>11192</v>
      </c>
      <c r="G2266" s="19" t="s">
        <v>1468</v>
      </c>
      <c r="H2266" s="19" t="s">
        <v>12307</v>
      </c>
      <c r="I2266" s="1">
        <v>39080</v>
      </c>
      <c r="J2266" s="19">
        <v>90</v>
      </c>
      <c r="K2266" s="19" t="s">
        <v>4</v>
      </c>
      <c r="L2266" s="1">
        <v>41234</v>
      </c>
      <c r="M2266" s="19" t="s">
        <v>14519</v>
      </c>
      <c r="N2266" s="19" t="s">
        <v>14519</v>
      </c>
      <c r="O2266" s="19" t="s">
        <v>12318</v>
      </c>
    </row>
    <row r="2267" spans="1:15">
      <c r="A2267" s="19">
        <v>62241</v>
      </c>
      <c r="B2267" s="19" t="s">
        <v>11748</v>
      </c>
      <c r="C2267" s="19" t="s">
        <v>14518</v>
      </c>
      <c r="D2267" s="19" t="str">
        <f t="shared" si="35"/>
        <v>62241A</v>
      </c>
      <c r="E2267" s="19" t="s">
        <v>12313</v>
      </c>
      <c r="F2267" s="19" t="s">
        <v>14517</v>
      </c>
      <c r="G2267" s="19" t="s">
        <v>1468</v>
      </c>
      <c r="H2267" s="19" t="s">
        <v>12307</v>
      </c>
      <c r="I2267" s="1">
        <v>40010</v>
      </c>
      <c r="J2267" s="19">
        <v>100</v>
      </c>
      <c r="K2267" s="19" t="s">
        <v>4</v>
      </c>
      <c r="L2267" s="1">
        <v>41234</v>
      </c>
      <c r="M2267" s="19" t="s">
        <v>14516</v>
      </c>
      <c r="N2267" s="19" t="s">
        <v>14515</v>
      </c>
      <c r="O2267" s="19" t="s">
        <v>12318</v>
      </c>
    </row>
    <row r="2268" spans="1:15">
      <c r="A2268" s="19">
        <v>62242</v>
      </c>
      <c r="B2268" s="19" t="s">
        <v>11748</v>
      </c>
      <c r="C2268" s="19" t="s">
        <v>14514</v>
      </c>
      <c r="D2268" s="19" t="str">
        <f t="shared" si="35"/>
        <v>62242A</v>
      </c>
      <c r="E2268" s="19" t="s">
        <v>12313</v>
      </c>
      <c r="F2268" s="19" t="s">
        <v>10746</v>
      </c>
      <c r="G2268" s="19" t="s">
        <v>612</v>
      </c>
      <c r="H2268" s="19" t="s">
        <v>12307</v>
      </c>
      <c r="I2268" s="1">
        <v>36678</v>
      </c>
      <c r="J2268" s="19">
        <v>12</v>
      </c>
      <c r="K2268" s="19" t="s">
        <v>3</v>
      </c>
      <c r="L2268" s="1">
        <v>41234</v>
      </c>
      <c r="M2268" s="19" t="s">
        <v>14513</v>
      </c>
      <c r="N2268" s="19" t="s">
        <v>14512</v>
      </c>
      <c r="O2268" s="19" t="s">
        <v>12318</v>
      </c>
    </row>
    <row r="2269" spans="1:15">
      <c r="A2269" s="19">
        <v>62243</v>
      </c>
      <c r="B2269" s="19" t="s">
        <v>11748</v>
      </c>
      <c r="C2269" s="19" t="s">
        <v>14511</v>
      </c>
      <c r="D2269" s="19" t="str">
        <f t="shared" si="35"/>
        <v>62243A</v>
      </c>
      <c r="E2269" s="19" t="s">
        <v>12313</v>
      </c>
      <c r="F2269" s="19" t="s">
        <v>11526</v>
      </c>
      <c r="G2269" s="19" t="s">
        <v>675</v>
      </c>
      <c r="H2269" s="19" t="s">
        <v>12307</v>
      </c>
      <c r="I2269" s="1">
        <v>41085</v>
      </c>
      <c r="J2269" s="19">
        <v>99.2</v>
      </c>
      <c r="K2269" s="19" t="s">
        <v>4</v>
      </c>
      <c r="L2269" s="1">
        <v>41234</v>
      </c>
      <c r="M2269" s="19" t="s">
        <v>14510</v>
      </c>
      <c r="N2269" s="19" t="s">
        <v>14510</v>
      </c>
      <c r="O2269" s="19" t="s">
        <v>12318</v>
      </c>
    </row>
    <row r="2270" spans="1:15">
      <c r="A2270" s="19">
        <v>62244</v>
      </c>
      <c r="B2270" s="19" t="s">
        <v>11748</v>
      </c>
      <c r="C2270" s="19" t="s">
        <v>14509</v>
      </c>
      <c r="D2270" s="19" t="str">
        <f t="shared" si="35"/>
        <v>62244A</v>
      </c>
      <c r="E2270" s="19" t="s">
        <v>12313</v>
      </c>
      <c r="F2270" s="19" t="s">
        <v>10686</v>
      </c>
      <c r="G2270" s="19" t="s">
        <v>612</v>
      </c>
      <c r="H2270" s="19" t="s">
        <v>12307</v>
      </c>
      <c r="I2270" s="1">
        <v>41711</v>
      </c>
      <c r="J2270" s="19">
        <v>138</v>
      </c>
      <c r="K2270" s="19" t="s">
        <v>4</v>
      </c>
      <c r="L2270" s="1">
        <v>41234</v>
      </c>
      <c r="M2270" s="19" t="s">
        <v>4698</v>
      </c>
      <c r="N2270" s="19" t="s">
        <v>650</v>
      </c>
      <c r="O2270" s="19" t="s">
        <v>12318</v>
      </c>
    </row>
    <row r="2271" spans="1:15">
      <c r="A2271" s="19">
        <v>62245</v>
      </c>
      <c r="B2271" s="19" t="s">
        <v>11748</v>
      </c>
      <c r="C2271" s="19" t="s">
        <v>14508</v>
      </c>
      <c r="D2271" s="19" t="str">
        <f t="shared" si="35"/>
        <v>62245A</v>
      </c>
      <c r="E2271" s="19" t="s">
        <v>12313</v>
      </c>
      <c r="F2271" s="19" t="s">
        <v>10686</v>
      </c>
      <c r="G2271" s="19" t="s">
        <v>612</v>
      </c>
      <c r="H2271" s="19" t="s">
        <v>12307</v>
      </c>
      <c r="I2271" s="1">
        <v>41711</v>
      </c>
      <c r="J2271" s="19">
        <v>90</v>
      </c>
      <c r="K2271" s="19" t="s">
        <v>4</v>
      </c>
      <c r="L2271" s="1">
        <v>41234</v>
      </c>
      <c r="M2271" s="19" t="s">
        <v>4698</v>
      </c>
      <c r="N2271" s="19" t="s">
        <v>651</v>
      </c>
      <c r="O2271" s="19" t="s">
        <v>12318</v>
      </c>
    </row>
    <row r="2272" spans="1:15">
      <c r="A2272" s="19">
        <v>62246</v>
      </c>
      <c r="B2272" s="19" t="s">
        <v>11748</v>
      </c>
      <c r="C2272" s="19" t="s">
        <v>14507</v>
      </c>
      <c r="D2272" s="19" t="str">
        <f t="shared" si="35"/>
        <v>62246A</v>
      </c>
      <c r="E2272" s="19" t="s">
        <v>12313</v>
      </c>
      <c r="F2272" s="19" t="s">
        <v>13751</v>
      </c>
      <c r="G2272" s="19" t="s">
        <v>4309</v>
      </c>
      <c r="H2272" s="19" t="s">
        <v>12307</v>
      </c>
      <c r="I2272" s="1">
        <v>41214</v>
      </c>
      <c r="J2272" s="19">
        <v>400</v>
      </c>
      <c r="K2272" s="19" t="s">
        <v>4</v>
      </c>
      <c r="L2272" s="1">
        <v>41233</v>
      </c>
      <c r="M2272" s="19" t="s">
        <v>13750</v>
      </c>
      <c r="N2272" s="19" t="s">
        <v>14506</v>
      </c>
      <c r="O2272" s="19" t="s">
        <v>12318</v>
      </c>
    </row>
    <row r="2273" spans="1:15">
      <c r="A2273" s="19">
        <v>62247</v>
      </c>
      <c r="B2273" s="19" t="s">
        <v>11748</v>
      </c>
      <c r="C2273" s="19" t="s">
        <v>4175</v>
      </c>
      <c r="D2273" s="19" t="str">
        <f t="shared" si="35"/>
        <v>62247A</v>
      </c>
      <c r="E2273" s="19" t="s">
        <v>12313</v>
      </c>
      <c r="F2273" s="19" t="s">
        <v>13212</v>
      </c>
      <c r="G2273" s="19" t="s">
        <v>14505</v>
      </c>
      <c r="H2273" s="19" t="s">
        <v>13211</v>
      </c>
      <c r="I2273" s="1">
        <v>41218</v>
      </c>
      <c r="J2273" s="19">
        <v>142.19999999999999</v>
      </c>
      <c r="K2273" s="19" t="s">
        <v>4</v>
      </c>
      <c r="L2273" s="1">
        <v>41243</v>
      </c>
      <c r="M2273" s="19" t="s">
        <v>14504</v>
      </c>
      <c r="N2273" s="19" t="s">
        <v>14503</v>
      </c>
      <c r="O2273" s="19" t="s">
        <v>12318</v>
      </c>
    </row>
    <row r="2274" spans="1:15">
      <c r="A2274" s="19">
        <v>62248</v>
      </c>
      <c r="B2274" s="19" t="s">
        <v>11748</v>
      </c>
      <c r="C2274" s="19" t="s">
        <v>9517</v>
      </c>
      <c r="D2274" s="19" t="str">
        <f t="shared" si="35"/>
        <v>62248A</v>
      </c>
      <c r="E2274" s="19" t="s">
        <v>12313</v>
      </c>
      <c r="F2274" s="19" t="s">
        <v>10970</v>
      </c>
      <c r="G2274" s="19" t="s">
        <v>612</v>
      </c>
      <c r="H2274" s="19" t="s">
        <v>12307</v>
      </c>
      <c r="I2274" s="1">
        <v>42551</v>
      </c>
      <c r="J2274" s="19">
        <v>20</v>
      </c>
      <c r="K2274" s="19" t="s">
        <v>73</v>
      </c>
      <c r="L2274" s="1">
        <v>41253</v>
      </c>
      <c r="M2274" s="19" t="s">
        <v>12741</v>
      </c>
      <c r="N2274" s="19" t="s">
        <v>14502</v>
      </c>
      <c r="O2274" s="19" t="s">
        <v>12318</v>
      </c>
    </row>
    <row r="2275" spans="1:15">
      <c r="A2275" s="19">
        <v>62249</v>
      </c>
      <c r="B2275" s="19" t="s">
        <v>10651</v>
      </c>
      <c r="C2275" s="19" t="s">
        <v>14501</v>
      </c>
      <c r="D2275" s="19" t="str">
        <f t="shared" si="35"/>
        <v>62249C</v>
      </c>
      <c r="E2275" s="19" t="s">
        <v>12309</v>
      </c>
      <c r="F2275" s="19" t="s">
        <v>14500</v>
      </c>
      <c r="G2275" s="19" t="s">
        <v>1367</v>
      </c>
      <c r="H2275" s="19" t="s">
        <v>12307</v>
      </c>
      <c r="I2275" s="1">
        <v>42309</v>
      </c>
      <c r="J2275" s="19">
        <v>150</v>
      </c>
      <c r="K2275" s="19" t="s">
        <v>4</v>
      </c>
      <c r="L2275" s="1">
        <v>41253</v>
      </c>
      <c r="M2275" s="19" t="s">
        <v>13113</v>
      </c>
      <c r="N2275" s="19" t="s">
        <v>14498</v>
      </c>
      <c r="O2275" s="19" t="s">
        <v>12935</v>
      </c>
    </row>
    <row r="2276" spans="1:15">
      <c r="A2276" s="19">
        <v>62250</v>
      </c>
      <c r="B2276" s="19" t="s">
        <v>11748</v>
      </c>
      <c r="C2276" s="19" t="s">
        <v>4847</v>
      </c>
      <c r="D2276" s="19" t="str">
        <f t="shared" si="35"/>
        <v>62250A</v>
      </c>
      <c r="E2276" s="19" t="s">
        <v>12313</v>
      </c>
      <c r="F2276" s="19" t="s">
        <v>10848</v>
      </c>
      <c r="G2276" s="19" t="s">
        <v>612</v>
      </c>
      <c r="H2276" s="19" t="s">
        <v>12307</v>
      </c>
      <c r="I2276" s="1">
        <v>41437</v>
      </c>
      <c r="J2276" s="19">
        <v>1.5</v>
      </c>
      <c r="K2276" s="19" t="s">
        <v>73</v>
      </c>
      <c r="L2276" s="1">
        <v>41253</v>
      </c>
      <c r="M2276" s="19" t="s">
        <v>13113</v>
      </c>
      <c r="N2276" s="19" t="s">
        <v>12811</v>
      </c>
      <c r="O2276" s="19" t="s">
        <v>12318</v>
      </c>
    </row>
    <row r="2277" spans="1:15">
      <c r="A2277" s="19">
        <v>62251</v>
      </c>
      <c r="B2277" s="19" t="s">
        <v>10651</v>
      </c>
      <c r="C2277" s="19" t="s">
        <v>14499</v>
      </c>
      <c r="D2277" s="19" t="str">
        <f t="shared" si="35"/>
        <v>62251C</v>
      </c>
      <c r="E2277" s="19" t="s">
        <v>12309</v>
      </c>
      <c r="F2277" s="19" t="s">
        <v>11585</v>
      </c>
      <c r="G2277" s="19" t="s">
        <v>1096</v>
      </c>
      <c r="H2277" s="19" t="s">
        <v>12307</v>
      </c>
      <c r="I2277" s="1">
        <v>42186</v>
      </c>
      <c r="J2277" s="19">
        <v>100</v>
      </c>
      <c r="K2277" s="19" t="s">
        <v>73</v>
      </c>
      <c r="L2277" s="1">
        <v>41253</v>
      </c>
      <c r="M2277" s="19" t="s">
        <v>13113</v>
      </c>
      <c r="N2277" s="19" t="s">
        <v>14498</v>
      </c>
      <c r="O2277" s="19" t="s">
        <v>12935</v>
      </c>
    </row>
    <row r="2278" spans="1:15">
      <c r="A2278" s="19">
        <v>62252</v>
      </c>
      <c r="B2278" s="19" t="s">
        <v>11748</v>
      </c>
      <c r="C2278" s="19" t="s">
        <v>14497</v>
      </c>
      <c r="D2278" s="19" t="str">
        <f t="shared" si="35"/>
        <v>62252A</v>
      </c>
      <c r="E2278" s="19" t="s">
        <v>12313</v>
      </c>
      <c r="F2278" s="19" t="s">
        <v>10695</v>
      </c>
      <c r="G2278" s="19" t="s">
        <v>612</v>
      </c>
      <c r="H2278" s="19" t="s">
        <v>12307</v>
      </c>
      <c r="I2278" s="1">
        <v>41152</v>
      </c>
      <c r="J2278" s="19">
        <v>1</v>
      </c>
      <c r="K2278" s="19" t="s">
        <v>4</v>
      </c>
      <c r="L2278" s="1">
        <v>41257</v>
      </c>
      <c r="M2278" s="19" t="s">
        <v>12359</v>
      </c>
      <c r="N2278" s="19" t="s">
        <v>14473</v>
      </c>
      <c r="O2278" s="19" t="s">
        <v>12318</v>
      </c>
    </row>
    <row r="2279" spans="1:15">
      <c r="A2279" s="19">
        <v>62253</v>
      </c>
      <c r="B2279" s="19" t="s">
        <v>11748</v>
      </c>
      <c r="C2279" s="19" t="s">
        <v>14496</v>
      </c>
      <c r="D2279" s="19" t="str">
        <f t="shared" si="35"/>
        <v>62253A</v>
      </c>
      <c r="E2279" s="19" t="s">
        <v>12313</v>
      </c>
      <c r="F2279" s="19" t="s">
        <v>14495</v>
      </c>
      <c r="G2279" s="19" t="s">
        <v>1382</v>
      </c>
      <c r="H2279" s="19" t="s">
        <v>12307</v>
      </c>
      <c r="I2279" s="1">
        <v>40862</v>
      </c>
      <c r="J2279" s="19">
        <v>0.9</v>
      </c>
      <c r="K2279" s="19" t="s">
        <v>12609</v>
      </c>
      <c r="L2279" s="1">
        <v>41260</v>
      </c>
      <c r="M2279" s="19" t="s">
        <v>13113</v>
      </c>
      <c r="N2279" s="19" t="s">
        <v>14494</v>
      </c>
      <c r="O2279" s="19" t="s">
        <v>12318</v>
      </c>
    </row>
    <row r="2280" spans="1:15">
      <c r="A2280" s="19">
        <v>62254</v>
      </c>
      <c r="B2280" s="19" t="s">
        <v>11748</v>
      </c>
      <c r="C2280" s="19" t="s">
        <v>14493</v>
      </c>
      <c r="D2280" s="19" t="str">
        <f t="shared" si="35"/>
        <v>62254A</v>
      </c>
      <c r="E2280" s="19" t="s">
        <v>12313</v>
      </c>
      <c r="F2280" s="19" t="s">
        <v>45</v>
      </c>
      <c r="G2280" s="19" t="s">
        <v>675</v>
      </c>
      <c r="H2280" s="19" t="s">
        <v>12307</v>
      </c>
      <c r="I2280" s="1">
        <v>40191</v>
      </c>
      <c r="J2280" s="19">
        <v>2.8559999999999999</v>
      </c>
      <c r="K2280" s="19" t="s">
        <v>46</v>
      </c>
      <c r="L2280" s="1">
        <v>41926</v>
      </c>
      <c r="M2280" s="19" t="s">
        <v>14492</v>
      </c>
      <c r="N2280" s="19" t="s">
        <v>14492</v>
      </c>
      <c r="O2280" s="19" t="s">
        <v>12318</v>
      </c>
    </row>
    <row r="2281" spans="1:15">
      <c r="A2281" s="19">
        <v>62255</v>
      </c>
      <c r="B2281" s="19" t="s">
        <v>10651</v>
      </c>
      <c r="C2281" s="19" t="s">
        <v>14491</v>
      </c>
      <c r="D2281" s="19" t="str">
        <f t="shared" si="35"/>
        <v>62255C</v>
      </c>
      <c r="E2281" s="19" t="s">
        <v>12309</v>
      </c>
      <c r="F2281" s="19" t="s">
        <v>10982</v>
      </c>
      <c r="G2281" s="19" t="s">
        <v>612</v>
      </c>
      <c r="H2281" s="19" t="s">
        <v>12307</v>
      </c>
      <c r="I2281" s="1">
        <v>41988</v>
      </c>
      <c r="J2281" s="19">
        <v>5</v>
      </c>
      <c r="K2281" s="19" t="s">
        <v>73</v>
      </c>
      <c r="L2281" s="1">
        <v>41263</v>
      </c>
      <c r="M2281" s="19" t="s">
        <v>13113</v>
      </c>
      <c r="N2281" s="19" t="s">
        <v>14490</v>
      </c>
      <c r="O2281" s="19" t="s">
        <v>12935</v>
      </c>
    </row>
    <row r="2282" spans="1:15">
      <c r="A2282" s="19">
        <v>62256</v>
      </c>
      <c r="B2282" s="19" t="s">
        <v>10651</v>
      </c>
      <c r="C2282" s="19" t="s">
        <v>14489</v>
      </c>
      <c r="D2282" s="19" t="str">
        <f t="shared" si="35"/>
        <v>62256C</v>
      </c>
      <c r="E2282" s="19" t="s">
        <v>12309</v>
      </c>
      <c r="F2282" s="19" t="s">
        <v>10982</v>
      </c>
      <c r="G2282" s="19" t="s">
        <v>612</v>
      </c>
      <c r="H2282" s="19" t="s">
        <v>12307</v>
      </c>
      <c r="I2282" s="1">
        <v>41988</v>
      </c>
      <c r="J2282" s="19">
        <v>5</v>
      </c>
      <c r="K2282" s="19" t="s">
        <v>73</v>
      </c>
      <c r="L2282" s="1">
        <v>41263</v>
      </c>
      <c r="M2282" s="19" t="s">
        <v>13113</v>
      </c>
      <c r="N2282" s="19" t="s">
        <v>14488</v>
      </c>
      <c r="O2282" s="19" t="s">
        <v>12935</v>
      </c>
    </row>
    <row r="2283" spans="1:15">
      <c r="A2283" s="19">
        <v>62257</v>
      </c>
      <c r="B2283" s="19" t="s">
        <v>10651</v>
      </c>
      <c r="C2283" s="19" t="s">
        <v>14487</v>
      </c>
      <c r="D2283" s="19" t="str">
        <f t="shared" si="35"/>
        <v>62257C</v>
      </c>
      <c r="E2283" s="19" t="s">
        <v>12309</v>
      </c>
      <c r="F2283" s="19" t="s">
        <v>10928</v>
      </c>
      <c r="G2283" s="19" t="s">
        <v>612</v>
      </c>
      <c r="H2283" s="19" t="s">
        <v>12307</v>
      </c>
      <c r="I2283" s="1">
        <v>41988</v>
      </c>
      <c r="J2283" s="19">
        <v>20</v>
      </c>
      <c r="K2283" s="19" t="s">
        <v>73</v>
      </c>
      <c r="L2283" s="1">
        <v>41263</v>
      </c>
      <c r="M2283" s="19" t="s">
        <v>13113</v>
      </c>
      <c r="N2283" s="19" t="s">
        <v>14486</v>
      </c>
      <c r="O2283" s="19" t="s">
        <v>12935</v>
      </c>
    </row>
    <row r="2284" spans="1:15">
      <c r="A2284" s="19">
        <v>62258</v>
      </c>
      <c r="B2284" s="19" t="s">
        <v>10651</v>
      </c>
      <c r="C2284" s="19" t="s">
        <v>14485</v>
      </c>
      <c r="D2284" s="19" t="str">
        <f t="shared" si="35"/>
        <v>62258C</v>
      </c>
      <c r="E2284" s="19" t="s">
        <v>12309</v>
      </c>
      <c r="F2284" s="19" t="s">
        <v>10948</v>
      </c>
      <c r="G2284" s="19" t="s">
        <v>612</v>
      </c>
      <c r="H2284" s="19" t="s">
        <v>12307</v>
      </c>
      <c r="L2284" s="1">
        <v>41271</v>
      </c>
      <c r="M2284" s="19" t="s">
        <v>13113</v>
      </c>
      <c r="O2284" s="19" t="s">
        <v>12552</v>
      </c>
    </row>
    <row r="2285" spans="1:15">
      <c r="A2285" s="19">
        <v>62259</v>
      </c>
      <c r="B2285" s="19" t="s">
        <v>11748</v>
      </c>
      <c r="C2285" s="19" t="s">
        <v>14484</v>
      </c>
      <c r="D2285" s="19" t="str">
        <f t="shared" si="35"/>
        <v>62259A</v>
      </c>
      <c r="E2285" s="19" t="s">
        <v>12313</v>
      </c>
      <c r="F2285" s="19" t="s">
        <v>10096</v>
      </c>
      <c r="G2285" s="19" t="s">
        <v>612</v>
      </c>
      <c r="H2285" s="19" t="s">
        <v>12307</v>
      </c>
      <c r="I2285" s="1">
        <v>41182</v>
      </c>
      <c r="J2285" s="19">
        <v>1</v>
      </c>
      <c r="K2285" s="19" t="s">
        <v>4</v>
      </c>
      <c r="L2285" s="1">
        <v>41270</v>
      </c>
      <c r="M2285" s="19" t="s">
        <v>12359</v>
      </c>
      <c r="N2285" s="19" t="s">
        <v>14471</v>
      </c>
      <c r="O2285" s="19" t="s">
        <v>12318</v>
      </c>
    </row>
    <row r="2286" spans="1:15">
      <c r="A2286" s="19">
        <v>62260</v>
      </c>
      <c r="B2286" s="19" t="s">
        <v>10651</v>
      </c>
      <c r="C2286" s="19" t="s">
        <v>14483</v>
      </c>
      <c r="D2286" s="19" t="str">
        <f t="shared" si="35"/>
        <v>62260C</v>
      </c>
      <c r="E2286" s="19" t="s">
        <v>12309</v>
      </c>
      <c r="F2286" s="19" t="s">
        <v>10765</v>
      </c>
      <c r="G2286" s="19" t="s">
        <v>612</v>
      </c>
      <c r="H2286" s="19" t="s">
        <v>12307</v>
      </c>
      <c r="I2286" s="1">
        <v>42705</v>
      </c>
      <c r="J2286" s="19">
        <v>400</v>
      </c>
      <c r="K2286" s="19" t="s">
        <v>73</v>
      </c>
      <c r="L2286" s="1">
        <v>41267</v>
      </c>
      <c r="M2286" s="19" t="s">
        <v>13113</v>
      </c>
      <c r="N2286" s="19" t="s">
        <v>14482</v>
      </c>
      <c r="O2286" s="19" t="s">
        <v>12318</v>
      </c>
    </row>
    <row r="2287" spans="1:15">
      <c r="A2287" s="19">
        <v>62261</v>
      </c>
      <c r="B2287" s="19" t="s">
        <v>10651</v>
      </c>
      <c r="C2287" s="19" t="s">
        <v>14481</v>
      </c>
      <c r="D2287" s="19" t="str">
        <f t="shared" si="35"/>
        <v>62261C</v>
      </c>
      <c r="E2287" s="19" t="s">
        <v>12309</v>
      </c>
      <c r="F2287" s="19" t="s">
        <v>10684</v>
      </c>
      <c r="G2287" s="19" t="s">
        <v>612</v>
      </c>
      <c r="H2287" s="19" t="s">
        <v>12307</v>
      </c>
      <c r="I2287" s="1">
        <v>45292</v>
      </c>
      <c r="J2287" s="19">
        <v>15.5</v>
      </c>
      <c r="K2287" s="19" t="s">
        <v>4</v>
      </c>
      <c r="L2287" s="1">
        <v>41241</v>
      </c>
      <c r="M2287" s="19" t="s">
        <v>13113</v>
      </c>
      <c r="N2287" s="19" t="s">
        <v>14480</v>
      </c>
      <c r="O2287" s="19" t="s">
        <v>12318</v>
      </c>
    </row>
    <row r="2288" spans="1:15">
      <c r="A2288" s="19">
        <v>62262</v>
      </c>
      <c r="B2288" s="19" t="s">
        <v>11748</v>
      </c>
      <c r="C2288" s="19" t="s">
        <v>14479</v>
      </c>
      <c r="D2288" s="19" t="str">
        <f t="shared" si="35"/>
        <v>62262A</v>
      </c>
      <c r="E2288" s="19" t="s">
        <v>12313</v>
      </c>
      <c r="F2288" s="19" t="s">
        <v>1704</v>
      </c>
      <c r="G2288" s="19" t="s">
        <v>612</v>
      </c>
      <c r="H2288" s="19" t="s">
        <v>12307</v>
      </c>
      <c r="I2288" s="1">
        <v>41258</v>
      </c>
      <c r="J2288" s="19">
        <v>3.2</v>
      </c>
      <c r="K2288" s="19" t="s">
        <v>4</v>
      </c>
      <c r="L2288" s="1">
        <v>41271</v>
      </c>
      <c r="M2288" s="19" t="s">
        <v>12359</v>
      </c>
      <c r="N2288" s="19" t="s">
        <v>14471</v>
      </c>
      <c r="O2288" s="19" t="s">
        <v>12318</v>
      </c>
    </row>
    <row r="2289" spans="1:15">
      <c r="A2289" s="19">
        <v>62263</v>
      </c>
      <c r="B2289" s="19" t="s">
        <v>11748</v>
      </c>
      <c r="C2289" s="19" t="s">
        <v>14478</v>
      </c>
      <c r="D2289" s="19" t="str">
        <f t="shared" si="35"/>
        <v>62263A</v>
      </c>
      <c r="E2289" s="19" t="s">
        <v>12313</v>
      </c>
      <c r="F2289" s="19" t="s">
        <v>753</v>
      </c>
      <c r="G2289" s="19" t="s">
        <v>612</v>
      </c>
      <c r="H2289" s="19" t="s">
        <v>12307</v>
      </c>
      <c r="I2289" s="1">
        <v>41242</v>
      </c>
      <c r="J2289" s="19">
        <v>3.2</v>
      </c>
      <c r="K2289" s="19" t="s">
        <v>4</v>
      </c>
      <c r="L2289" s="1">
        <v>41271</v>
      </c>
      <c r="M2289" s="19" t="s">
        <v>12359</v>
      </c>
      <c r="N2289" s="19" t="s">
        <v>14473</v>
      </c>
      <c r="O2289" s="19" t="s">
        <v>12318</v>
      </c>
    </row>
    <row r="2290" spans="1:15">
      <c r="A2290" s="19">
        <v>62264</v>
      </c>
      <c r="B2290" s="19" t="s">
        <v>11748</v>
      </c>
      <c r="C2290" s="19" t="s">
        <v>14477</v>
      </c>
      <c r="D2290" s="19" t="str">
        <f t="shared" si="35"/>
        <v>62264A</v>
      </c>
      <c r="E2290" s="19" t="s">
        <v>12313</v>
      </c>
      <c r="F2290" s="19" t="s">
        <v>10692</v>
      </c>
      <c r="G2290" s="19" t="s">
        <v>612</v>
      </c>
      <c r="H2290" s="19" t="s">
        <v>12307</v>
      </c>
      <c r="I2290" s="1">
        <v>41242</v>
      </c>
      <c r="J2290" s="19">
        <v>3</v>
      </c>
      <c r="K2290" s="19" t="s">
        <v>4</v>
      </c>
      <c r="L2290" s="1">
        <v>41271</v>
      </c>
      <c r="M2290" s="19" t="s">
        <v>12359</v>
      </c>
      <c r="N2290" s="19" t="s">
        <v>14471</v>
      </c>
      <c r="O2290" s="19" t="s">
        <v>12318</v>
      </c>
    </row>
    <row r="2291" spans="1:15">
      <c r="A2291" s="19">
        <v>62265</v>
      </c>
      <c r="B2291" s="19" t="s">
        <v>11748</v>
      </c>
      <c r="C2291" s="19" t="s">
        <v>14476</v>
      </c>
      <c r="D2291" s="19" t="str">
        <f t="shared" si="35"/>
        <v>62265A</v>
      </c>
      <c r="E2291" s="19" t="s">
        <v>12313</v>
      </c>
      <c r="F2291" s="19" t="s">
        <v>10692</v>
      </c>
      <c r="G2291" s="19" t="s">
        <v>612</v>
      </c>
      <c r="H2291" s="19" t="s">
        <v>12307</v>
      </c>
      <c r="I2291" s="1">
        <v>41242</v>
      </c>
      <c r="J2291" s="19">
        <v>1.5</v>
      </c>
      <c r="K2291" s="19" t="s">
        <v>4</v>
      </c>
      <c r="L2291" s="1">
        <v>41271</v>
      </c>
      <c r="M2291" s="19" t="s">
        <v>12359</v>
      </c>
      <c r="N2291" s="19" t="s">
        <v>14471</v>
      </c>
      <c r="O2291" s="19" t="s">
        <v>12318</v>
      </c>
    </row>
    <row r="2292" spans="1:15">
      <c r="A2292" s="19">
        <v>62266</v>
      </c>
      <c r="B2292" s="19" t="s">
        <v>11748</v>
      </c>
      <c r="C2292" s="19" t="s">
        <v>14475</v>
      </c>
      <c r="D2292" s="19" t="str">
        <f t="shared" si="35"/>
        <v>62266A</v>
      </c>
      <c r="E2292" s="19" t="s">
        <v>12313</v>
      </c>
      <c r="F2292" s="19" t="s">
        <v>753</v>
      </c>
      <c r="G2292" s="19" t="s">
        <v>612</v>
      </c>
      <c r="H2292" s="19" t="s">
        <v>12307</v>
      </c>
      <c r="I2292" s="1">
        <v>41265</v>
      </c>
      <c r="J2292" s="19">
        <v>1</v>
      </c>
      <c r="K2292" s="19" t="s">
        <v>4</v>
      </c>
      <c r="L2292" s="1">
        <v>41271</v>
      </c>
      <c r="M2292" s="19" t="s">
        <v>12359</v>
      </c>
      <c r="N2292" s="19" t="s">
        <v>14473</v>
      </c>
      <c r="O2292" s="19" t="s">
        <v>12318</v>
      </c>
    </row>
    <row r="2293" spans="1:15">
      <c r="A2293" s="19">
        <v>62267</v>
      </c>
      <c r="B2293" s="19" t="s">
        <v>11748</v>
      </c>
      <c r="C2293" s="19" t="s">
        <v>14474</v>
      </c>
      <c r="D2293" s="19" t="str">
        <f t="shared" si="35"/>
        <v>62267A</v>
      </c>
      <c r="E2293" s="19" t="s">
        <v>12313</v>
      </c>
      <c r="F2293" s="19" t="s">
        <v>753</v>
      </c>
      <c r="G2293" s="19" t="s">
        <v>612</v>
      </c>
      <c r="H2293" s="19" t="s">
        <v>12307</v>
      </c>
      <c r="I2293" s="1">
        <v>41265</v>
      </c>
      <c r="J2293" s="19">
        <v>1</v>
      </c>
      <c r="K2293" s="19" t="s">
        <v>4</v>
      </c>
      <c r="L2293" s="1">
        <v>41271</v>
      </c>
      <c r="M2293" s="19" t="s">
        <v>12359</v>
      </c>
      <c r="N2293" s="19" t="s">
        <v>14473</v>
      </c>
      <c r="O2293" s="19" t="s">
        <v>12318</v>
      </c>
    </row>
    <row r="2294" spans="1:15">
      <c r="A2294" s="19">
        <v>62268</v>
      </c>
      <c r="B2294" s="19" t="s">
        <v>11748</v>
      </c>
      <c r="C2294" s="19" t="s">
        <v>14472</v>
      </c>
      <c r="D2294" s="19" t="str">
        <f t="shared" si="35"/>
        <v>62268A</v>
      </c>
      <c r="E2294" s="19" t="s">
        <v>12313</v>
      </c>
      <c r="F2294" s="19" t="s">
        <v>10690</v>
      </c>
      <c r="G2294" s="19" t="s">
        <v>612</v>
      </c>
      <c r="H2294" s="19" t="s">
        <v>12307</v>
      </c>
      <c r="I2294" s="1">
        <v>41263</v>
      </c>
      <c r="J2294" s="19">
        <v>1</v>
      </c>
      <c r="K2294" s="19" t="s">
        <v>4</v>
      </c>
      <c r="L2294" s="1">
        <v>41271</v>
      </c>
      <c r="M2294" s="19" t="s">
        <v>12359</v>
      </c>
      <c r="N2294" s="19" t="s">
        <v>14471</v>
      </c>
      <c r="O2294" s="19" t="s">
        <v>12318</v>
      </c>
    </row>
    <row r="2295" spans="1:15">
      <c r="A2295" s="19">
        <v>62269</v>
      </c>
      <c r="B2295" s="19" t="s">
        <v>11748</v>
      </c>
      <c r="C2295" s="19" t="s">
        <v>5610</v>
      </c>
      <c r="D2295" s="19" t="str">
        <f t="shared" si="35"/>
        <v>62269A</v>
      </c>
      <c r="E2295" s="19" t="s">
        <v>12313</v>
      </c>
      <c r="F2295" s="19" t="s">
        <v>14470</v>
      </c>
      <c r="G2295" s="19" t="s">
        <v>612</v>
      </c>
      <c r="H2295" s="19" t="s">
        <v>12307</v>
      </c>
      <c r="I2295" s="1">
        <v>18323</v>
      </c>
      <c r="J2295" s="19">
        <v>126</v>
      </c>
      <c r="K2295" s="19" t="s">
        <v>13834</v>
      </c>
      <c r="L2295" s="1">
        <v>42718</v>
      </c>
      <c r="M2295" s="19" t="s">
        <v>14340</v>
      </c>
      <c r="N2295" s="19" t="s">
        <v>5278</v>
      </c>
      <c r="O2295" s="19" t="s">
        <v>12318</v>
      </c>
    </row>
    <row r="2296" spans="1:15">
      <c r="A2296" s="19">
        <v>62270</v>
      </c>
      <c r="B2296" s="19" t="s">
        <v>10651</v>
      </c>
      <c r="C2296" s="19" t="s">
        <v>14469</v>
      </c>
      <c r="D2296" s="19" t="str">
        <f t="shared" si="35"/>
        <v>62270C</v>
      </c>
      <c r="E2296" s="19" t="s">
        <v>12309</v>
      </c>
      <c r="F2296" s="19" t="s">
        <v>10727</v>
      </c>
      <c r="G2296" s="19" t="s">
        <v>612</v>
      </c>
      <c r="H2296" s="19" t="s">
        <v>12307</v>
      </c>
      <c r="I2296" s="1">
        <v>42186</v>
      </c>
      <c r="J2296" s="19">
        <v>35</v>
      </c>
      <c r="K2296" s="19" t="s">
        <v>73</v>
      </c>
      <c r="L2296" s="1">
        <v>41270</v>
      </c>
      <c r="M2296" s="19" t="s">
        <v>13113</v>
      </c>
      <c r="N2296" s="19" t="s">
        <v>14468</v>
      </c>
      <c r="O2296" s="19" t="s">
        <v>12577</v>
      </c>
    </row>
    <row r="2297" spans="1:15">
      <c r="A2297" s="19">
        <v>62271</v>
      </c>
      <c r="B2297" s="19" t="s">
        <v>10651</v>
      </c>
      <c r="C2297" s="19" t="s">
        <v>14467</v>
      </c>
      <c r="D2297" s="19" t="str">
        <f t="shared" si="35"/>
        <v>62271C</v>
      </c>
      <c r="E2297" s="19" t="s">
        <v>12309</v>
      </c>
      <c r="F2297" s="19" t="s">
        <v>10852</v>
      </c>
      <c r="G2297" s="19" t="s">
        <v>612</v>
      </c>
      <c r="H2297" s="19" t="s">
        <v>12307</v>
      </c>
      <c r="I2297" s="1">
        <v>42004</v>
      </c>
      <c r="J2297" s="19">
        <v>20</v>
      </c>
      <c r="K2297" s="19" t="s">
        <v>73</v>
      </c>
      <c r="L2297" s="1">
        <v>41226</v>
      </c>
      <c r="M2297" s="19" t="s">
        <v>13113</v>
      </c>
      <c r="N2297" s="19" t="s">
        <v>14466</v>
      </c>
      <c r="O2297" s="19" t="s">
        <v>12935</v>
      </c>
    </row>
    <row r="2298" spans="1:15">
      <c r="A2298" s="19">
        <v>62272</v>
      </c>
      <c r="B2298" s="19" t="s">
        <v>11748</v>
      </c>
      <c r="C2298" s="19" t="s">
        <v>4814</v>
      </c>
      <c r="D2298" s="19" t="str">
        <f t="shared" si="35"/>
        <v>62272A</v>
      </c>
      <c r="E2298" s="19" t="s">
        <v>12313</v>
      </c>
      <c r="F2298" s="19" t="s">
        <v>10928</v>
      </c>
      <c r="G2298" s="19" t="s">
        <v>612</v>
      </c>
      <c r="H2298" s="19" t="s">
        <v>12307</v>
      </c>
      <c r="I2298" s="1">
        <v>42331</v>
      </c>
      <c r="J2298" s="19">
        <v>15</v>
      </c>
      <c r="K2298" s="19" t="s">
        <v>73</v>
      </c>
      <c r="L2298" s="1">
        <v>41276</v>
      </c>
      <c r="M2298" s="19" t="s">
        <v>4670</v>
      </c>
      <c r="N2298" s="19" t="s">
        <v>14465</v>
      </c>
      <c r="O2298" s="19" t="s">
        <v>12318</v>
      </c>
    </row>
    <row r="2299" spans="1:15">
      <c r="A2299" s="19">
        <v>62273</v>
      </c>
      <c r="B2299" s="19" t="s">
        <v>11748</v>
      </c>
      <c r="C2299" s="19" t="s">
        <v>14464</v>
      </c>
      <c r="D2299" s="19" t="str">
        <f t="shared" si="35"/>
        <v>62273A</v>
      </c>
      <c r="E2299" s="19" t="s">
        <v>12313</v>
      </c>
      <c r="F2299" s="19" t="s">
        <v>10971</v>
      </c>
      <c r="G2299" s="19" t="s">
        <v>612</v>
      </c>
      <c r="H2299" s="19" t="s">
        <v>12307</v>
      </c>
      <c r="I2299" s="1">
        <v>41639</v>
      </c>
      <c r="J2299" s="19">
        <v>126</v>
      </c>
      <c r="K2299" s="19" t="s">
        <v>13550</v>
      </c>
      <c r="L2299" s="1">
        <v>41288</v>
      </c>
      <c r="M2299" s="19" t="s">
        <v>4698</v>
      </c>
      <c r="N2299" s="19" t="s">
        <v>14463</v>
      </c>
      <c r="O2299" s="19" t="s">
        <v>12318</v>
      </c>
    </row>
    <row r="2300" spans="1:15">
      <c r="A2300" s="19">
        <v>62274</v>
      </c>
      <c r="B2300" s="19" t="s">
        <v>11748</v>
      </c>
      <c r="C2300" s="19" t="s">
        <v>1101</v>
      </c>
      <c r="D2300" s="19" t="str">
        <f t="shared" si="35"/>
        <v>62274A</v>
      </c>
      <c r="E2300" s="19" t="s">
        <v>12313</v>
      </c>
      <c r="F2300" s="19" t="s">
        <v>10971</v>
      </c>
      <c r="G2300" s="19" t="s">
        <v>612</v>
      </c>
      <c r="H2300" s="19" t="s">
        <v>12307</v>
      </c>
      <c r="I2300" s="1">
        <v>41670</v>
      </c>
      <c r="J2300" s="19">
        <v>133.4</v>
      </c>
      <c r="K2300" s="19" t="s">
        <v>13550</v>
      </c>
      <c r="L2300" s="1">
        <v>41288</v>
      </c>
      <c r="M2300" s="19" t="s">
        <v>4698</v>
      </c>
      <c r="N2300" s="19" t="s">
        <v>4701</v>
      </c>
      <c r="O2300" s="19" t="s">
        <v>12318</v>
      </c>
    </row>
    <row r="2301" spans="1:15">
      <c r="A2301" s="19">
        <v>62275</v>
      </c>
      <c r="B2301" s="19" t="s">
        <v>11748</v>
      </c>
      <c r="C2301" s="19" t="s">
        <v>14462</v>
      </c>
      <c r="D2301" s="19" t="str">
        <f t="shared" si="35"/>
        <v>62275A</v>
      </c>
      <c r="E2301" s="19" t="s">
        <v>12313</v>
      </c>
      <c r="F2301" s="19" t="s">
        <v>10971</v>
      </c>
      <c r="G2301" s="19" t="s">
        <v>612</v>
      </c>
      <c r="H2301" s="19" t="s">
        <v>12307</v>
      </c>
      <c r="I2301" s="1">
        <v>41654</v>
      </c>
      <c r="J2301" s="19">
        <v>133.4</v>
      </c>
      <c r="K2301" s="19" t="s">
        <v>13550</v>
      </c>
      <c r="L2301" s="1">
        <v>41288</v>
      </c>
      <c r="M2301" s="19" t="s">
        <v>4698</v>
      </c>
      <c r="N2301" s="19" t="s">
        <v>14461</v>
      </c>
      <c r="O2301" s="19" t="s">
        <v>12318</v>
      </c>
    </row>
    <row r="2302" spans="1:15">
      <c r="A2302" s="19">
        <v>62276</v>
      </c>
      <c r="B2302" s="19" t="s">
        <v>10651</v>
      </c>
      <c r="C2302" s="19" t="s">
        <v>14460</v>
      </c>
      <c r="D2302" s="19" t="str">
        <f t="shared" si="35"/>
        <v>62276C</v>
      </c>
      <c r="E2302" s="19" t="s">
        <v>12309</v>
      </c>
      <c r="F2302" s="19" t="s">
        <v>14459</v>
      </c>
      <c r="G2302" s="19" t="s">
        <v>14458</v>
      </c>
      <c r="H2302" s="19" t="s">
        <v>12307</v>
      </c>
      <c r="I2302" s="1">
        <v>44166</v>
      </c>
      <c r="J2302" s="19">
        <v>235</v>
      </c>
      <c r="K2302" s="19" t="s">
        <v>4</v>
      </c>
      <c r="L2302" s="1">
        <v>41288</v>
      </c>
      <c r="M2302" s="19" t="s">
        <v>13113</v>
      </c>
      <c r="N2302" s="19" t="s">
        <v>14457</v>
      </c>
      <c r="O2302" s="19" t="s">
        <v>12318</v>
      </c>
    </row>
    <row r="2303" spans="1:15">
      <c r="A2303" s="19">
        <v>62277</v>
      </c>
      <c r="B2303" s="19" t="s">
        <v>10651</v>
      </c>
      <c r="C2303" s="19" t="s">
        <v>14456</v>
      </c>
      <c r="D2303" s="19" t="str">
        <f t="shared" si="35"/>
        <v>62277C</v>
      </c>
      <c r="E2303" s="19" t="s">
        <v>12309</v>
      </c>
      <c r="F2303" s="19" t="s">
        <v>13118</v>
      </c>
      <c r="G2303" s="19" t="s">
        <v>612</v>
      </c>
      <c r="H2303" s="19" t="s">
        <v>12307</v>
      </c>
      <c r="I2303" s="1">
        <v>42004</v>
      </c>
      <c r="J2303" s="19">
        <v>20</v>
      </c>
      <c r="K2303" s="19" t="s">
        <v>73</v>
      </c>
      <c r="L2303" s="1">
        <v>41285</v>
      </c>
      <c r="M2303" s="19" t="s">
        <v>13113</v>
      </c>
      <c r="N2303" s="19" t="s">
        <v>14455</v>
      </c>
      <c r="O2303" s="19" t="s">
        <v>12577</v>
      </c>
    </row>
    <row r="2304" spans="1:15">
      <c r="A2304" s="19">
        <v>62278</v>
      </c>
      <c r="B2304" s="19" t="s">
        <v>11748</v>
      </c>
      <c r="C2304" s="19" t="s">
        <v>14454</v>
      </c>
      <c r="D2304" s="19" t="str">
        <f t="shared" si="35"/>
        <v>62278A</v>
      </c>
      <c r="E2304" s="19" t="s">
        <v>12313</v>
      </c>
      <c r="F2304" s="19" t="s">
        <v>10978</v>
      </c>
      <c r="G2304" s="19" t="s">
        <v>612</v>
      </c>
      <c r="H2304" s="19" t="s">
        <v>12307</v>
      </c>
      <c r="I2304" s="1">
        <v>42090</v>
      </c>
      <c r="J2304" s="19">
        <v>150</v>
      </c>
      <c r="K2304" s="19" t="s">
        <v>73</v>
      </c>
      <c r="L2304" s="1">
        <v>41288</v>
      </c>
      <c r="M2304" s="19" t="s">
        <v>14453</v>
      </c>
      <c r="N2304" s="19" t="s">
        <v>14452</v>
      </c>
      <c r="O2304" s="19" t="s">
        <v>12318</v>
      </c>
    </row>
    <row r="2305" spans="1:15">
      <c r="A2305" s="19">
        <v>62279</v>
      </c>
      <c r="B2305" s="19" t="s">
        <v>10651</v>
      </c>
      <c r="C2305" s="19" t="s">
        <v>14451</v>
      </c>
      <c r="D2305" s="19" t="str">
        <f t="shared" si="35"/>
        <v>62279C</v>
      </c>
      <c r="E2305" s="19" t="s">
        <v>12309</v>
      </c>
      <c r="F2305" s="19" t="s">
        <v>14450</v>
      </c>
      <c r="G2305" s="19" t="s">
        <v>612</v>
      </c>
      <c r="H2305" s="19" t="s">
        <v>12307</v>
      </c>
      <c r="I2305" s="1">
        <v>42614</v>
      </c>
      <c r="J2305" s="19">
        <v>0.18</v>
      </c>
      <c r="K2305" s="19" t="s">
        <v>12609</v>
      </c>
      <c r="L2305" s="1">
        <v>41288</v>
      </c>
      <c r="M2305" s="19" t="s">
        <v>14449</v>
      </c>
      <c r="N2305" s="19" t="s">
        <v>14449</v>
      </c>
      <c r="O2305" s="19" t="s">
        <v>12935</v>
      </c>
    </row>
    <row r="2306" spans="1:15">
      <c r="A2306" s="19">
        <v>62280</v>
      </c>
      <c r="B2306" s="19" t="s">
        <v>10651</v>
      </c>
      <c r="C2306" s="19" t="s">
        <v>14448</v>
      </c>
      <c r="D2306" s="19" t="str">
        <f t="shared" ref="D2306:D2369" si="36">CONCATENATE(A2306,B2306)</f>
        <v>62280C</v>
      </c>
      <c r="E2306" s="19" t="s">
        <v>12309</v>
      </c>
      <c r="F2306" s="19" t="s">
        <v>10963</v>
      </c>
      <c r="G2306" s="19" t="s">
        <v>859</v>
      </c>
      <c r="H2306" s="19" t="s">
        <v>12307</v>
      </c>
      <c r="I2306" s="1">
        <v>43313</v>
      </c>
      <c r="J2306" s="19">
        <v>250</v>
      </c>
      <c r="K2306" s="19" t="s">
        <v>73</v>
      </c>
      <c r="L2306" s="1">
        <v>41288</v>
      </c>
      <c r="M2306" s="19" t="s">
        <v>13113</v>
      </c>
      <c r="N2306" s="19" t="s">
        <v>14447</v>
      </c>
      <c r="O2306" s="19" t="s">
        <v>12318</v>
      </c>
    </row>
    <row r="2307" spans="1:15">
      <c r="A2307" s="19">
        <v>62281</v>
      </c>
      <c r="B2307" s="19" t="s">
        <v>10651</v>
      </c>
      <c r="C2307" s="19" t="s">
        <v>14445</v>
      </c>
      <c r="D2307" s="19" t="str">
        <f t="shared" si="36"/>
        <v>62281C</v>
      </c>
      <c r="E2307" s="19" t="s">
        <v>12309</v>
      </c>
      <c r="F2307" s="19" t="s">
        <v>14446</v>
      </c>
      <c r="G2307" s="19" t="s">
        <v>612</v>
      </c>
      <c r="H2307" s="19" t="s">
        <v>12307</v>
      </c>
      <c r="I2307" s="1">
        <v>41760</v>
      </c>
      <c r="J2307" s="19">
        <v>20</v>
      </c>
      <c r="K2307" s="19" t="s">
        <v>73</v>
      </c>
      <c r="L2307" s="1">
        <v>41255</v>
      </c>
      <c r="M2307" s="19" t="s">
        <v>13113</v>
      </c>
      <c r="N2307" s="19" t="s">
        <v>14445</v>
      </c>
      <c r="O2307" s="19" t="s">
        <v>12935</v>
      </c>
    </row>
    <row r="2308" spans="1:15">
      <c r="A2308" s="19">
        <v>62282</v>
      </c>
      <c r="B2308" s="19" t="s">
        <v>10651</v>
      </c>
      <c r="C2308" s="19" t="s">
        <v>14444</v>
      </c>
      <c r="D2308" s="19" t="str">
        <f t="shared" si="36"/>
        <v>62282C</v>
      </c>
      <c r="E2308" s="19" t="s">
        <v>12309</v>
      </c>
      <c r="F2308" s="19" t="s">
        <v>10686</v>
      </c>
      <c r="G2308" s="19" t="s">
        <v>612</v>
      </c>
      <c r="H2308" s="19" t="s">
        <v>12307</v>
      </c>
      <c r="I2308" s="1">
        <v>43465</v>
      </c>
      <c r="J2308" s="19">
        <v>20</v>
      </c>
      <c r="K2308" s="19" t="s">
        <v>73</v>
      </c>
      <c r="L2308" s="1">
        <v>41298</v>
      </c>
      <c r="M2308" s="19" t="s">
        <v>13113</v>
      </c>
      <c r="N2308" s="19" t="s">
        <v>14443</v>
      </c>
      <c r="O2308" s="19" t="s">
        <v>12318</v>
      </c>
    </row>
    <row r="2309" spans="1:15">
      <c r="A2309" s="19">
        <v>62283</v>
      </c>
      <c r="B2309" s="19" t="s">
        <v>10651</v>
      </c>
      <c r="C2309" s="19" t="s">
        <v>14442</v>
      </c>
      <c r="D2309" s="19" t="str">
        <f t="shared" si="36"/>
        <v>62283C</v>
      </c>
      <c r="E2309" s="19" t="s">
        <v>12309</v>
      </c>
      <c r="F2309" s="19" t="s">
        <v>10686</v>
      </c>
      <c r="G2309" s="19" t="s">
        <v>612</v>
      </c>
      <c r="H2309" s="19" t="s">
        <v>12307</v>
      </c>
      <c r="I2309" s="1">
        <v>42735</v>
      </c>
      <c r="J2309" s="19">
        <v>20</v>
      </c>
      <c r="K2309" s="19" t="s">
        <v>73</v>
      </c>
      <c r="L2309" s="1">
        <v>41298</v>
      </c>
      <c r="M2309" s="19" t="s">
        <v>12528</v>
      </c>
      <c r="N2309" s="19" t="s">
        <v>14441</v>
      </c>
      <c r="O2309" s="19" t="s">
        <v>12318</v>
      </c>
    </row>
    <row r="2310" spans="1:15">
      <c r="A2310" s="19">
        <v>62284</v>
      </c>
      <c r="B2310" s="19" t="s">
        <v>11748</v>
      </c>
      <c r="C2310" s="19" t="s">
        <v>4921</v>
      </c>
      <c r="D2310" s="19" t="str">
        <f t="shared" si="36"/>
        <v>62284A</v>
      </c>
      <c r="E2310" s="19" t="s">
        <v>12313</v>
      </c>
      <c r="F2310" s="19" t="s">
        <v>10954</v>
      </c>
      <c r="G2310" s="19" t="s">
        <v>612</v>
      </c>
      <c r="H2310" s="19" t="s">
        <v>12307</v>
      </c>
      <c r="I2310" s="1">
        <v>42660</v>
      </c>
      <c r="J2310" s="19">
        <v>100</v>
      </c>
      <c r="K2310" s="19" t="s">
        <v>73</v>
      </c>
      <c r="L2310" s="1">
        <v>41298</v>
      </c>
      <c r="M2310" s="19" t="s">
        <v>12528</v>
      </c>
      <c r="N2310" s="19" t="s">
        <v>4921</v>
      </c>
      <c r="O2310" s="19" t="s">
        <v>12318</v>
      </c>
    </row>
    <row r="2311" spans="1:15">
      <c r="A2311" s="19">
        <v>62285</v>
      </c>
      <c r="B2311" s="19" t="s">
        <v>11748</v>
      </c>
      <c r="C2311" s="19" t="s">
        <v>14440</v>
      </c>
      <c r="D2311" s="19" t="str">
        <f t="shared" si="36"/>
        <v>62285A</v>
      </c>
      <c r="E2311" s="19" t="s">
        <v>12313</v>
      </c>
      <c r="F2311" s="19" t="s">
        <v>10850</v>
      </c>
      <c r="G2311" s="19" t="s">
        <v>612</v>
      </c>
      <c r="H2311" s="19" t="s">
        <v>12307</v>
      </c>
      <c r="I2311" s="1">
        <v>42016</v>
      </c>
      <c r="J2311" s="19">
        <v>19.760000000000002</v>
      </c>
      <c r="K2311" s="19" t="s">
        <v>73</v>
      </c>
      <c r="L2311" s="1">
        <v>41298</v>
      </c>
      <c r="M2311" s="19" t="s">
        <v>12631</v>
      </c>
      <c r="N2311" s="19" t="s">
        <v>14440</v>
      </c>
      <c r="O2311" s="19" t="s">
        <v>12318</v>
      </c>
    </row>
    <row r="2312" spans="1:15">
      <c r="A2312" s="19">
        <v>62286</v>
      </c>
      <c r="B2312" s="19" t="s">
        <v>10651</v>
      </c>
      <c r="C2312" s="19" t="s">
        <v>5939</v>
      </c>
      <c r="D2312" s="19" t="str">
        <f t="shared" si="36"/>
        <v>62286C</v>
      </c>
      <c r="E2312" s="19" t="s">
        <v>12309</v>
      </c>
      <c r="F2312" s="19" t="s">
        <v>10767</v>
      </c>
      <c r="G2312" s="19" t="s">
        <v>612</v>
      </c>
      <c r="H2312" s="19" t="s">
        <v>12307</v>
      </c>
      <c r="I2312" s="1">
        <v>43465</v>
      </c>
      <c r="J2312" s="19">
        <v>100</v>
      </c>
      <c r="K2312" s="19" t="s">
        <v>73</v>
      </c>
      <c r="L2312" s="1">
        <v>41291</v>
      </c>
      <c r="M2312" s="19" t="s">
        <v>12908</v>
      </c>
      <c r="N2312" s="19" t="s">
        <v>14439</v>
      </c>
      <c r="O2312" s="19" t="s">
        <v>12318</v>
      </c>
    </row>
    <row r="2313" spans="1:15">
      <c r="A2313" s="19">
        <v>62287</v>
      </c>
      <c r="B2313" s="19" t="s">
        <v>11748</v>
      </c>
      <c r="C2313" s="19" t="s">
        <v>592</v>
      </c>
      <c r="D2313" s="19" t="str">
        <f t="shared" si="36"/>
        <v>62287A</v>
      </c>
      <c r="E2313" s="19" t="s">
        <v>12313</v>
      </c>
      <c r="F2313" s="19" t="s">
        <v>13245</v>
      </c>
      <c r="G2313" s="19" t="s">
        <v>612</v>
      </c>
      <c r="H2313" s="19" t="s">
        <v>12307</v>
      </c>
      <c r="I2313" s="1">
        <v>41628</v>
      </c>
      <c r="J2313" s="19">
        <v>1.5</v>
      </c>
      <c r="K2313" s="19" t="s">
        <v>73</v>
      </c>
      <c r="L2313" s="1">
        <v>41291</v>
      </c>
      <c r="M2313" s="19" t="s">
        <v>4465</v>
      </c>
      <c r="N2313" s="19" t="s">
        <v>4465</v>
      </c>
      <c r="O2313" s="19" t="s">
        <v>12318</v>
      </c>
    </row>
    <row r="2314" spans="1:15">
      <c r="A2314" s="19">
        <v>62288</v>
      </c>
      <c r="B2314" s="19" t="s">
        <v>11748</v>
      </c>
      <c r="C2314" s="19" t="s">
        <v>4169</v>
      </c>
      <c r="D2314" s="19" t="str">
        <f t="shared" si="36"/>
        <v>62288A</v>
      </c>
      <c r="E2314" s="19" t="s">
        <v>12313</v>
      </c>
      <c r="F2314" s="19" t="s">
        <v>14438</v>
      </c>
      <c r="G2314" s="19" t="s">
        <v>1382</v>
      </c>
      <c r="H2314" s="19" t="s">
        <v>12307</v>
      </c>
      <c r="I2314" s="1">
        <v>41257</v>
      </c>
      <c r="J2314" s="19">
        <v>105.27</v>
      </c>
      <c r="K2314" s="19" t="s">
        <v>4</v>
      </c>
      <c r="L2314" s="1">
        <v>41267</v>
      </c>
      <c r="M2314" s="19" t="s">
        <v>13113</v>
      </c>
      <c r="N2314" s="19" t="s">
        <v>1332</v>
      </c>
      <c r="O2314" s="19" t="s">
        <v>12318</v>
      </c>
    </row>
    <row r="2315" spans="1:15">
      <c r="A2315" s="19">
        <v>62289</v>
      </c>
      <c r="B2315" s="19" t="s">
        <v>11748</v>
      </c>
      <c r="C2315" s="19" t="s">
        <v>14437</v>
      </c>
      <c r="D2315" s="19" t="str">
        <f t="shared" si="36"/>
        <v>62289A</v>
      </c>
      <c r="E2315" s="19" t="s">
        <v>12313</v>
      </c>
      <c r="F2315" s="19" t="s">
        <v>10701</v>
      </c>
      <c r="G2315" s="19" t="s">
        <v>612</v>
      </c>
      <c r="H2315" s="19" t="s">
        <v>12307</v>
      </c>
      <c r="I2315" s="1">
        <v>41590</v>
      </c>
      <c r="J2315" s="19">
        <v>1.6</v>
      </c>
      <c r="K2315" s="19" t="s">
        <v>46</v>
      </c>
      <c r="L2315" s="1">
        <v>41759</v>
      </c>
      <c r="M2315" s="19" t="s">
        <v>13113</v>
      </c>
      <c r="N2315" s="19" t="s">
        <v>4833</v>
      </c>
      <c r="O2315" s="19" t="s">
        <v>12318</v>
      </c>
    </row>
    <row r="2316" spans="1:15">
      <c r="A2316" s="19">
        <v>62290</v>
      </c>
      <c r="B2316" s="19" t="s">
        <v>10651</v>
      </c>
      <c r="C2316" s="19" t="s">
        <v>5892</v>
      </c>
      <c r="D2316" s="19" t="str">
        <f t="shared" si="36"/>
        <v>62290C</v>
      </c>
      <c r="E2316" s="19" t="s">
        <v>12309</v>
      </c>
      <c r="F2316" s="19" t="s">
        <v>10954</v>
      </c>
      <c r="G2316" s="19" t="s">
        <v>612</v>
      </c>
      <c r="H2316" s="19" t="s">
        <v>12307</v>
      </c>
      <c r="I2316" s="1">
        <v>43465</v>
      </c>
      <c r="J2316" s="19">
        <v>150</v>
      </c>
      <c r="K2316" s="19" t="s">
        <v>73</v>
      </c>
      <c r="L2316" s="1">
        <v>41291</v>
      </c>
      <c r="M2316" s="19" t="s">
        <v>4698</v>
      </c>
      <c r="N2316" s="19" t="s">
        <v>5892</v>
      </c>
      <c r="O2316" s="19" t="s">
        <v>12318</v>
      </c>
    </row>
    <row r="2317" spans="1:15">
      <c r="A2317" s="19">
        <v>62291</v>
      </c>
      <c r="B2317" s="19" t="s">
        <v>11748</v>
      </c>
      <c r="C2317" s="19" t="s">
        <v>14436</v>
      </c>
      <c r="D2317" s="19" t="str">
        <f t="shared" si="36"/>
        <v>62291A</v>
      </c>
      <c r="E2317" s="19" t="s">
        <v>12313</v>
      </c>
      <c r="F2317" s="19" t="s">
        <v>10778</v>
      </c>
      <c r="G2317" s="19" t="s">
        <v>612</v>
      </c>
      <c r="H2317" s="19" t="s">
        <v>12307</v>
      </c>
      <c r="I2317" s="1">
        <v>41476</v>
      </c>
      <c r="J2317" s="19">
        <v>1.5</v>
      </c>
      <c r="K2317" s="19" t="s">
        <v>46</v>
      </c>
      <c r="L2317" s="1">
        <v>41291</v>
      </c>
      <c r="M2317" s="19" t="s">
        <v>13113</v>
      </c>
      <c r="N2317" s="19" t="s">
        <v>14435</v>
      </c>
      <c r="O2317" s="19" t="s">
        <v>12318</v>
      </c>
    </row>
    <row r="2318" spans="1:15">
      <c r="A2318" s="19">
        <v>62292</v>
      </c>
      <c r="B2318" s="19" t="s">
        <v>11748</v>
      </c>
      <c r="C2318" s="19" t="s">
        <v>591</v>
      </c>
      <c r="D2318" s="19" t="str">
        <f t="shared" si="36"/>
        <v>62292A</v>
      </c>
      <c r="E2318" s="19" t="s">
        <v>12313</v>
      </c>
      <c r="F2318" s="19" t="s">
        <v>13245</v>
      </c>
      <c r="G2318" s="19" t="s">
        <v>612</v>
      </c>
      <c r="H2318" s="19" t="s">
        <v>12307</v>
      </c>
      <c r="I2318" s="1">
        <v>41628</v>
      </c>
      <c r="J2318" s="19">
        <v>1</v>
      </c>
      <c r="K2318" s="19" t="s">
        <v>73</v>
      </c>
      <c r="L2318" s="1">
        <v>41291</v>
      </c>
      <c r="M2318" s="19" t="s">
        <v>4465</v>
      </c>
      <c r="N2318" s="19" t="s">
        <v>4465</v>
      </c>
      <c r="O2318" s="19" t="s">
        <v>12318</v>
      </c>
    </row>
    <row r="2319" spans="1:15">
      <c r="A2319" s="19">
        <v>62293</v>
      </c>
      <c r="B2319" s="19" t="s">
        <v>10651</v>
      </c>
      <c r="C2319" s="19" t="s">
        <v>14434</v>
      </c>
      <c r="D2319" s="19" t="str">
        <f t="shared" si="36"/>
        <v>62293C</v>
      </c>
      <c r="E2319" s="19" t="s">
        <v>12309</v>
      </c>
      <c r="F2319" s="19" t="s">
        <v>14433</v>
      </c>
      <c r="G2319" s="19" t="s">
        <v>675</v>
      </c>
      <c r="H2319" s="19" t="s">
        <v>12307</v>
      </c>
      <c r="I2319" s="1">
        <v>42705</v>
      </c>
      <c r="J2319" s="19">
        <v>200</v>
      </c>
      <c r="K2319" s="19" t="s">
        <v>73</v>
      </c>
      <c r="L2319" s="1">
        <v>41305</v>
      </c>
      <c r="M2319" s="19" t="s">
        <v>13113</v>
      </c>
      <c r="N2319" s="19" t="s">
        <v>14432</v>
      </c>
      <c r="O2319" s="19" t="s">
        <v>12318</v>
      </c>
    </row>
    <row r="2320" spans="1:15">
      <c r="A2320" s="19">
        <v>62294</v>
      </c>
      <c r="B2320" s="19" t="s">
        <v>11748</v>
      </c>
      <c r="C2320" s="19" t="s">
        <v>14431</v>
      </c>
      <c r="D2320" s="19" t="str">
        <f t="shared" si="36"/>
        <v>62294A</v>
      </c>
      <c r="E2320" s="19" t="s">
        <v>12313</v>
      </c>
      <c r="F2320" s="19" t="s">
        <v>14430</v>
      </c>
      <c r="G2320" s="19" t="s">
        <v>612</v>
      </c>
      <c r="H2320" s="19" t="s">
        <v>12307</v>
      </c>
      <c r="I2320" s="1">
        <v>41045</v>
      </c>
      <c r="J2320" s="19">
        <v>0.109</v>
      </c>
      <c r="K2320" s="19" t="s">
        <v>73</v>
      </c>
      <c r="L2320" s="1">
        <v>41305</v>
      </c>
      <c r="M2320" s="19" t="s">
        <v>12733</v>
      </c>
      <c r="N2320" s="19" t="s">
        <v>12733</v>
      </c>
      <c r="O2320" s="19" t="s">
        <v>12318</v>
      </c>
    </row>
    <row r="2321" spans="1:15">
      <c r="A2321" s="19">
        <v>62295</v>
      </c>
      <c r="B2321" s="19" t="s">
        <v>11748</v>
      </c>
      <c r="C2321" s="19" t="s">
        <v>14429</v>
      </c>
      <c r="D2321" s="19" t="str">
        <f t="shared" si="36"/>
        <v>62295A</v>
      </c>
      <c r="E2321" s="19" t="s">
        <v>12313</v>
      </c>
      <c r="F2321" s="19" t="s">
        <v>14428</v>
      </c>
      <c r="G2321" s="19" t="s">
        <v>675</v>
      </c>
      <c r="H2321" s="19" t="s">
        <v>12307</v>
      </c>
      <c r="I2321" s="1">
        <v>40876</v>
      </c>
      <c r="J2321" s="19">
        <v>10.677</v>
      </c>
      <c r="K2321" s="19" t="s">
        <v>73</v>
      </c>
      <c r="L2321" s="1">
        <v>41305</v>
      </c>
      <c r="M2321" s="19" t="s">
        <v>14427</v>
      </c>
      <c r="N2321" s="19" t="s">
        <v>14427</v>
      </c>
      <c r="O2321" s="19" t="s">
        <v>12318</v>
      </c>
    </row>
    <row r="2322" spans="1:15">
      <c r="A2322" s="19">
        <v>62296</v>
      </c>
      <c r="B2322" s="19" t="s">
        <v>11748</v>
      </c>
      <c r="C2322" s="19" t="s">
        <v>2131</v>
      </c>
      <c r="D2322" s="19" t="str">
        <f t="shared" si="36"/>
        <v>62296A</v>
      </c>
      <c r="E2322" s="19" t="s">
        <v>12313</v>
      </c>
      <c r="F2322" s="19" t="s">
        <v>10997</v>
      </c>
      <c r="G2322" s="19" t="s">
        <v>612</v>
      </c>
      <c r="H2322" s="19" t="s">
        <v>12307</v>
      </c>
      <c r="I2322" s="1">
        <v>42222</v>
      </c>
      <c r="J2322" s="19">
        <v>20</v>
      </c>
      <c r="K2322" s="19" t="s">
        <v>73</v>
      </c>
      <c r="L2322" s="1">
        <v>41303</v>
      </c>
      <c r="M2322" s="19" t="s">
        <v>12631</v>
      </c>
      <c r="N2322" s="19" t="s">
        <v>2131</v>
      </c>
      <c r="O2322" s="19" t="s">
        <v>12318</v>
      </c>
    </row>
    <row r="2323" spans="1:15">
      <c r="A2323" s="19">
        <v>62297</v>
      </c>
      <c r="B2323" s="19" t="s">
        <v>10651</v>
      </c>
      <c r="C2323" s="19" t="s">
        <v>14426</v>
      </c>
      <c r="D2323" s="19" t="str">
        <f t="shared" si="36"/>
        <v>62297C</v>
      </c>
      <c r="E2323" s="19" t="s">
        <v>12309</v>
      </c>
      <c r="F2323" s="19" t="s">
        <v>10783</v>
      </c>
      <c r="G2323" s="19" t="s">
        <v>612</v>
      </c>
      <c r="H2323" s="19" t="s">
        <v>12307</v>
      </c>
      <c r="I2323" s="1">
        <v>42505</v>
      </c>
      <c r="J2323" s="19">
        <v>3</v>
      </c>
      <c r="K2323" s="19" t="s">
        <v>73</v>
      </c>
      <c r="L2323" s="1">
        <v>41306</v>
      </c>
      <c r="M2323" s="19" t="s">
        <v>13113</v>
      </c>
      <c r="N2323" s="19" t="s">
        <v>14425</v>
      </c>
      <c r="O2323" s="19" t="s">
        <v>12935</v>
      </c>
    </row>
    <row r="2324" spans="1:15">
      <c r="A2324" s="19">
        <v>62298</v>
      </c>
      <c r="B2324" s="19" t="s">
        <v>10651</v>
      </c>
      <c r="C2324" s="19" t="s">
        <v>14424</v>
      </c>
      <c r="D2324" s="19" t="str">
        <f t="shared" si="36"/>
        <v>62298C</v>
      </c>
      <c r="E2324" s="19" t="s">
        <v>12309</v>
      </c>
      <c r="F2324" s="19" t="s">
        <v>10969</v>
      </c>
      <c r="G2324" s="19" t="s">
        <v>612</v>
      </c>
      <c r="H2324" s="19" t="s">
        <v>12307</v>
      </c>
      <c r="I2324" s="1">
        <v>43646</v>
      </c>
      <c r="J2324" s="19">
        <v>11</v>
      </c>
      <c r="K2324" s="19" t="s">
        <v>73</v>
      </c>
      <c r="L2324" s="1">
        <v>42283</v>
      </c>
      <c r="M2324" s="19" t="s">
        <v>13113</v>
      </c>
      <c r="N2324" s="19" t="s">
        <v>14423</v>
      </c>
      <c r="O2324" s="19" t="s">
        <v>12318</v>
      </c>
    </row>
    <row r="2325" spans="1:15">
      <c r="A2325" s="19">
        <v>62299</v>
      </c>
      <c r="B2325" s="19" t="s">
        <v>10651</v>
      </c>
      <c r="C2325" s="19" t="s">
        <v>14422</v>
      </c>
      <c r="D2325" s="19" t="str">
        <f t="shared" si="36"/>
        <v>62299C</v>
      </c>
      <c r="E2325" s="19" t="s">
        <v>12309</v>
      </c>
      <c r="F2325" s="19" t="s">
        <v>10944</v>
      </c>
      <c r="G2325" s="19" t="s">
        <v>612</v>
      </c>
      <c r="H2325" s="19" t="s">
        <v>12307</v>
      </c>
      <c r="I2325" s="1">
        <v>43800</v>
      </c>
      <c r="J2325" s="19">
        <v>450</v>
      </c>
      <c r="K2325" s="19" t="s">
        <v>73</v>
      </c>
      <c r="L2325" s="1">
        <v>41309</v>
      </c>
      <c r="M2325" s="19" t="s">
        <v>12908</v>
      </c>
      <c r="N2325" s="19" t="s">
        <v>14422</v>
      </c>
      <c r="O2325" s="19" t="s">
        <v>12318</v>
      </c>
    </row>
    <row r="2326" spans="1:15">
      <c r="A2326" s="19">
        <v>62300</v>
      </c>
      <c r="B2326" s="19" t="s">
        <v>11748</v>
      </c>
      <c r="C2326" s="19" t="s">
        <v>14421</v>
      </c>
      <c r="D2326" s="19" t="str">
        <f t="shared" si="36"/>
        <v>62300A</v>
      </c>
      <c r="E2326" s="19" t="s">
        <v>12313</v>
      </c>
      <c r="F2326" s="19" t="s">
        <v>10747</v>
      </c>
      <c r="G2326" s="19" t="s">
        <v>612</v>
      </c>
      <c r="H2326" s="19" t="s">
        <v>12307</v>
      </c>
      <c r="I2326" s="1">
        <v>41817</v>
      </c>
      <c r="J2326" s="19">
        <v>5.72</v>
      </c>
      <c r="K2326" s="19" t="s">
        <v>73</v>
      </c>
      <c r="L2326" s="1">
        <v>41309</v>
      </c>
      <c r="M2326" s="19" t="s">
        <v>4698</v>
      </c>
      <c r="N2326" s="19" t="s">
        <v>4698</v>
      </c>
      <c r="O2326" s="19" t="s">
        <v>12318</v>
      </c>
    </row>
    <row r="2327" spans="1:15">
      <c r="A2327" s="19">
        <v>62301</v>
      </c>
      <c r="B2327" s="19" t="s">
        <v>10651</v>
      </c>
      <c r="C2327" s="19" t="s">
        <v>14420</v>
      </c>
      <c r="D2327" s="19" t="str">
        <f t="shared" si="36"/>
        <v>62301C</v>
      </c>
      <c r="E2327" s="19" t="s">
        <v>12309</v>
      </c>
      <c r="F2327" s="19" t="s">
        <v>10767</v>
      </c>
      <c r="G2327" s="19" t="s">
        <v>612</v>
      </c>
      <c r="H2327" s="19" t="s">
        <v>12307</v>
      </c>
      <c r="I2327" s="1">
        <v>41835</v>
      </c>
      <c r="J2327" s="19">
        <v>1.5</v>
      </c>
      <c r="K2327" s="19" t="s">
        <v>73</v>
      </c>
      <c r="L2327" s="1">
        <v>41309</v>
      </c>
      <c r="M2327" s="19" t="s">
        <v>13113</v>
      </c>
      <c r="N2327" s="19" t="s">
        <v>14419</v>
      </c>
      <c r="O2327" s="19" t="s">
        <v>12935</v>
      </c>
    </row>
    <row r="2328" spans="1:15">
      <c r="A2328" s="19">
        <v>62302</v>
      </c>
      <c r="B2328" s="19" t="s">
        <v>10651</v>
      </c>
      <c r="C2328" s="19" t="s">
        <v>14418</v>
      </c>
      <c r="D2328" s="19" t="str">
        <f t="shared" si="36"/>
        <v>62302C</v>
      </c>
      <c r="E2328" s="19" t="s">
        <v>12309</v>
      </c>
      <c r="F2328" s="19" t="s">
        <v>10767</v>
      </c>
      <c r="G2328" s="19" t="s">
        <v>612</v>
      </c>
      <c r="H2328" s="19" t="s">
        <v>12307</v>
      </c>
      <c r="I2328" s="1">
        <v>41835</v>
      </c>
      <c r="J2328" s="19">
        <v>1.5</v>
      </c>
      <c r="K2328" s="19" t="s">
        <v>73</v>
      </c>
      <c r="L2328" s="1">
        <v>41309</v>
      </c>
      <c r="M2328" s="19" t="s">
        <v>13113</v>
      </c>
      <c r="N2328" s="19" t="s">
        <v>14417</v>
      </c>
      <c r="O2328" s="19" t="s">
        <v>12935</v>
      </c>
    </row>
    <row r="2329" spans="1:15">
      <c r="A2329" s="19">
        <v>62303</v>
      </c>
      <c r="B2329" s="19" t="s">
        <v>10651</v>
      </c>
      <c r="C2329" s="19" t="s">
        <v>14416</v>
      </c>
      <c r="D2329" s="19" t="str">
        <f t="shared" si="36"/>
        <v>62303C</v>
      </c>
      <c r="E2329" s="19" t="s">
        <v>12309</v>
      </c>
      <c r="F2329" s="19" t="s">
        <v>10767</v>
      </c>
      <c r="G2329" s="19" t="s">
        <v>612</v>
      </c>
      <c r="H2329" s="19" t="s">
        <v>12307</v>
      </c>
      <c r="I2329" s="1">
        <v>41835</v>
      </c>
      <c r="J2329" s="19">
        <v>1</v>
      </c>
      <c r="K2329" s="19" t="s">
        <v>73</v>
      </c>
      <c r="L2329" s="1">
        <v>41309</v>
      </c>
      <c r="M2329" s="19" t="s">
        <v>13113</v>
      </c>
      <c r="N2329" s="19" t="s">
        <v>14415</v>
      </c>
      <c r="O2329" s="19" t="s">
        <v>12935</v>
      </c>
    </row>
    <row r="2330" spans="1:15">
      <c r="A2330" s="19">
        <v>62304</v>
      </c>
      <c r="B2330" s="19" t="s">
        <v>10651</v>
      </c>
      <c r="C2330" s="19" t="s">
        <v>14414</v>
      </c>
      <c r="D2330" s="19" t="str">
        <f t="shared" si="36"/>
        <v>62304C</v>
      </c>
      <c r="E2330" s="19" t="s">
        <v>12309</v>
      </c>
      <c r="F2330" s="19" t="s">
        <v>10692</v>
      </c>
      <c r="G2330" s="19" t="s">
        <v>612</v>
      </c>
      <c r="H2330" s="19" t="s">
        <v>12307</v>
      </c>
      <c r="I2330" s="1">
        <v>41835</v>
      </c>
      <c r="J2330" s="19">
        <v>1</v>
      </c>
      <c r="K2330" s="19" t="s">
        <v>73</v>
      </c>
      <c r="L2330" s="1">
        <v>41309</v>
      </c>
      <c r="M2330" s="19" t="s">
        <v>13113</v>
      </c>
      <c r="N2330" s="19" t="s">
        <v>14413</v>
      </c>
      <c r="O2330" s="19" t="s">
        <v>12935</v>
      </c>
    </row>
    <row r="2331" spans="1:15">
      <c r="A2331" s="19">
        <v>62305</v>
      </c>
      <c r="B2331" s="19" t="s">
        <v>10651</v>
      </c>
      <c r="C2331" s="19" t="s">
        <v>14412</v>
      </c>
      <c r="D2331" s="19" t="str">
        <f t="shared" si="36"/>
        <v>62305C</v>
      </c>
      <c r="E2331" s="19" t="s">
        <v>12309</v>
      </c>
      <c r="F2331" s="19" t="s">
        <v>10767</v>
      </c>
      <c r="G2331" s="19" t="s">
        <v>612</v>
      </c>
      <c r="H2331" s="19" t="s">
        <v>12307</v>
      </c>
      <c r="I2331" s="1">
        <v>41835</v>
      </c>
      <c r="J2331" s="19">
        <v>1.5</v>
      </c>
      <c r="K2331" s="19" t="s">
        <v>73</v>
      </c>
      <c r="L2331" s="1">
        <v>41309</v>
      </c>
      <c r="M2331" s="19" t="s">
        <v>13113</v>
      </c>
      <c r="N2331" s="19" t="s">
        <v>14411</v>
      </c>
      <c r="O2331" s="19" t="s">
        <v>12935</v>
      </c>
    </row>
    <row r="2332" spans="1:15">
      <c r="A2332" s="19">
        <v>62306</v>
      </c>
      <c r="B2332" s="19" t="s">
        <v>10651</v>
      </c>
      <c r="C2332" s="19" t="s">
        <v>14410</v>
      </c>
      <c r="D2332" s="19" t="str">
        <f t="shared" si="36"/>
        <v>62306C</v>
      </c>
      <c r="E2332" s="19" t="s">
        <v>12309</v>
      </c>
      <c r="F2332" s="19" t="s">
        <v>10767</v>
      </c>
      <c r="G2332" s="19" t="s">
        <v>612</v>
      </c>
      <c r="H2332" s="19" t="s">
        <v>12307</v>
      </c>
      <c r="I2332" s="1">
        <v>41835</v>
      </c>
      <c r="J2332" s="19">
        <v>1.5</v>
      </c>
      <c r="K2332" s="19" t="s">
        <v>73</v>
      </c>
      <c r="L2332" s="1">
        <v>41309</v>
      </c>
      <c r="M2332" s="19" t="s">
        <v>13113</v>
      </c>
      <c r="N2332" s="19" t="s">
        <v>14409</v>
      </c>
      <c r="O2332" s="19" t="s">
        <v>12935</v>
      </c>
    </row>
    <row r="2333" spans="1:15">
      <c r="A2333" s="19">
        <v>62307</v>
      </c>
      <c r="B2333" s="19" t="s">
        <v>10651</v>
      </c>
      <c r="C2333" s="19" t="s">
        <v>14408</v>
      </c>
      <c r="D2333" s="19" t="str">
        <f t="shared" si="36"/>
        <v>62307C</v>
      </c>
      <c r="E2333" s="19" t="s">
        <v>12309</v>
      </c>
      <c r="F2333" s="19" t="s">
        <v>10767</v>
      </c>
      <c r="G2333" s="19" t="s">
        <v>612</v>
      </c>
      <c r="H2333" s="19" t="s">
        <v>12307</v>
      </c>
      <c r="I2333" s="1">
        <v>41835</v>
      </c>
      <c r="J2333" s="19">
        <v>1</v>
      </c>
      <c r="K2333" s="19" t="s">
        <v>73</v>
      </c>
      <c r="L2333" s="1">
        <v>41309</v>
      </c>
      <c r="M2333" s="19" t="s">
        <v>13113</v>
      </c>
      <c r="N2333" s="19" t="s">
        <v>14407</v>
      </c>
      <c r="O2333" s="19" t="s">
        <v>12935</v>
      </c>
    </row>
    <row r="2334" spans="1:15">
      <c r="A2334" s="19">
        <v>62308</v>
      </c>
      <c r="B2334" s="19" t="s">
        <v>10651</v>
      </c>
      <c r="C2334" s="19" t="s">
        <v>14406</v>
      </c>
      <c r="D2334" s="19" t="str">
        <f t="shared" si="36"/>
        <v>62308C</v>
      </c>
      <c r="E2334" s="19" t="s">
        <v>12309</v>
      </c>
      <c r="F2334" s="19" t="s">
        <v>10692</v>
      </c>
      <c r="G2334" s="19" t="s">
        <v>612</v>
      </c>
      <c r="H2334" s="19" t="s">
        <v>12307</v>
      </c>
      <c r="I2334" s="1">
        <v>41835</v>
      </c>
      <c r="J2334" s="19">
        <v>1.5</v>
      </c>
      <c r="K2334" s="19" t="s">
        <v>73</v>
      </c>
      <c r="L2334" s="1">
        <v>41309</v>
      </c>
      <c r="M2334" s="19" t="s">
        <v>13113</v>
      </c>
      <c r="N2334" s="19" t="s">
        <v>14405</v>
      </c>
      <c r="O2334" s="19" t="s">
        <v>12935</v>
      </c>
    </row>
    <row r="2335" spans="1:15">
      <c r="A2335" s="19">
        <v>62309</v>
      </c>
      <c r="B2335" s="19" t="s">
        <v>10651</v>
      </c>
      <c r="C2335" s="19" t="s">
        <v>14404</v>
      </c>
      <c r="D2335" s="19" t="str">
        <f t="shared" si="36"/>
        <v>62309C</v>
      </c>
      <c r="E2335" s="19" t="s">
        <v>12309</v>
      </c>
      <c r="F2335" s="19" t="s">
        <v>10954</v>
      </c>
      <c r="G2335" s="19" t="s">
        <v>612</v>
      </c>
      <c r="H2335" s="19" t="s">
        <v>12307</v>
      </c>
      <c r="I2335" s="1">
        <v>41835</v>
      </c>
      <c r="J2335" s="19">
        <v>1</v>
      </c>
      <c r="K2335" s="19" t="s">
        <v>73</v>
      </c>
      <c r="L2335" s="1">
        <v>41309</v>
      </c>
      <c r="M2335" s="19" t="s">
        <v>13113</v>
      </c>
      <c r="N2335" s="19" t="s">
        <v>14403</v>
      </c>
      <c r="O2335" s="19" t="s">
        <v>12935</v>
      </c>
    </row>
    <row r="2336" spans="1:15">
      <c r="A2336" s="19">
        <v>62310</v>
      </c>
      <c r="B2336" s="19" t="s">
        <v>11748</v>
      </c>
      <c r="C2336" s="19" t="s">
        <v>4740</v>
      </c>
      <c r="D2336" s="19" t="str">
        <f t="shared" si="36"/>
        <v>62310A</v>
      </c>
      <c r="E2336" s="19" t="s">
        <v>12313</v>
      </c>
      <c r="F2336" s="19" t="s">
        <v>14284</v>
      </c>
      <c r="G2336" s="19" t="s">
        <v>612</v>
      </c>
      <c r="H2336" s="19" t="s">
        <v>12307</v>
      </c>
      <c r="I2336" s="1">
        <v>41978</v>
      </c>
      <c r="J2336" s="19">
        <v>1.5</v>
      </c>
      <c r="K2336" s="19" t="s">
        <v>73</v>
      </c>
      <c r="L2336" s="1">
        <v>41978</v>
      </c>
      <c r="M2336" s="19" t="s">
        <v>14402</v>
      </c>
      <c r="N2336" s="19" t="s">
        <v>14401</v>
      </c>
      <c r="O2336" s="19" t="s">
        <v>12318</v>
      </c>
    </row>
    <row r="2337" spans="1:15">
      <c r="A2337" s="19">
        <v>62311</v>
      </c>
      <c r="B2337" s="19" t="s">
        <v>11748</v>
      </c>
      <c r="C2337" s="19" t="s">
        <v>4741</v>
      </c>
      <c r="D2337" s="19" t="str">
        <f t="shared" si="36"/>
        <v>62311A</v>
      </c>
      <c r="E2337" s="19" t="s">
        <v>12313</v>
      </c>
      <c r="F2337" s="19" t="s">
        <v>14284</v>
      </c>
      <c r="G2337" s="19" t="s">
        <v>612</v>
      </c>
      <c r="H2337" s="19" t="s">
        <v>12307</v>
      </c>
      <c r="I2337" s="1">
        <v>41978</v>
      </c>
      <c r="J2337" s="19">
        <v>1.5</v>
      </c>
      <c r="K2337" s="19" t="s">
        <v>73</v>
      </c>
      <c r="L2337" s="1">
        <v>41978</v>
      </c>
      <c r="M2337" s="19" t="s">
        <v>14402</v>
      </c>
      <c r="N2337" s="19" t="s">
        <v>14401</v>
      </c>
      <c r="O2337" s="19" t="s">
        <v>12318</v>
      </c>
    </row>
    <row r="2338" spans="1:15">
      <c r="A2338" s="19">
        <v>62312</v>
      </c>
      <c r="B2338" s="19" t="s">
        <v>11748</v>
      </c>
      <c r="C2338" s="19" t="s">
        <v>4742</v>
      </c>
      <c r="D2338" s="19" t="str">
        <f t="shared" si="36"/>
        <v>62312A</v>
      </c>
      <c r="E2338" s="19" t="s">
        <v>12313</v>
      </c>
      <c r="F2338" s="19" t="s">
        <v>14284</v>
      </c>
      <c r="G2338" s="19" t="s">
        <v>612</v>
      </c>
      <c r="H2338" s="19" t="s">
        <v>12307</v>
      </c>
      <c r="I2338" s="1">
        <v>41978</v>
      </c>
      <c r="J2338" s="19">
        <v>1.5</v>
      </c>
      <c r="K2338" s="19" t="s">
        <v>73</v>
      </c>
      <c r="L2338" s="1">
        <v>41978</v>
      </c>
      <c r="M2338" s="19" t="s">
        <v>14402</v>
      </c>
      <c r="N2338" s="19" t="s">
        <v>14401</v>
      </c>
      <c r="O2338" s="19" t="s">
        <v>12318</v>
      </c>
    </row>
    <row r="2339" spans="1:15">
      <c r="A2339" s="19">
        <v>62313</v>
      </c>
      <c r="B2339" s="19" t="s">
        <v>10651</v>
      </c>
      <c r="C2339" s="19" t="s">
        <v>14400</v>
      </c>
      <c r="D2339" s="19" t="str">
        <f t="shared" si="36"/>
        <v>62313C</v>
      </c>
      <c r="E2339" s="19" t="s">
        <v>12309</v>
      </c>
      <c r="F2339" s="19" t="s">
        <v>14399</v>
      </c>
      <c r="G2339" s="19" t="s">
        <v>612</v>
      </c>
      <c r="H2339" s="19" t="s">
        <v>12307</v>
      </c>
      <c r="I2339" s="1">
        <v>43646</v>
      </c>
      <c r="J2339" s="19">
        <v>20</v>
      </c>
      <c r="K2339" s="19" t="s">
        <v>73</v>
      </c>
      <c r="L2339" s="1">
        <v>42898</v>
      </c>
      <c r="M2339" s="19" t="s">
        <v>12741</v>
      </c>
      <c r="N2339" s="19" t="s">
        <v>14398</v>
      </c>
      <c r="O2339" s="19" t="s">
        <v>14397</v>
      </c>
    </row>
    <row r="2340" spans="1:15">
      <c r="A2340" s="19">
        <v>62314</v>
      </c>
      <c r="B2340" s="19" t="s">
        <v>11748</v>
      </c>
      <c r="C2340" s="19" t="s">
        <v>14396</v>
      </c>
      <c r="D2340" s="19" t="str">
        <f t="shared" si="36"/>
        <v>62314A</v>
      </c>
      <c r="E2340" s="19" t="s">
        <v>12313</v>
      </c>
      <c r="F2340" s="19" t="s">
        <v>14395</v>
      </c>
      <c r="G2340" s="19" t="s">
        <v>580</v>
      </c>
      <c r="H2340" s="19" t="s">
        <v>12307</v>
      </c>
      <c r="I2340" s="1">
        <v>41251</v>
      </c>
      <c r="J2340" s="19">
        <v>138</v>
      </c>
      <c r="K2340" s="19" t="s">
        <v>4</v>
      </c>
      <c r="L2340" s="1">
        <v>41330</v>
      </c>
      <c r="M2340" s="19" t="s">
        <v>13113</v>
      </c>
      <c r="N2340" s="19" t="s">
        <v>14394</v>
      </c>
      <c r="O2340" s="19" t="s">
        <v>12318</v>
      </c>
    </row>
    <row r="2341" spans="1:15">
      <c r="A2341" s="19">
        <v>62315</v>
      </c>
      <c r="B2341" s="19" t="s">
        <v>10651</v>
      </c>
      <c r="C2341" s="19" t="s">
        <v>14393</v>
      </c>
      <c r="D2341" s="19" t="str">
        <f t="shared" si="36"/>
        <v>62315C</v>
      </c>
      <c r="E2341" s="19" t="s">
        <v>12309</v>
      </c>
      <c r="F2341" s="19" t="s">
        <v>11581</v>
      </c>
      <c r="G2341" s="19" t="s">
        <v>859</v>
      </c>
      <c r="H2341" s="19" t="s">
        <v>12307</v>
      </c>
      <c r="I2341" s="1">
        <v>42370</v>
      </c>
      <c r="J2341" s="19">
        <v>200</v>
      </c>
      <c r="K2341" s="19" t="s">
        <v>73</v>
      </c>
      <c r="L2341" s="1">
        <v>41331</v>
      </c>
      <c r="M2341" s="19" t="s">
        <v>13113</v>
      </c>
      <c r="N2341" s="19" t="s">
        <v>14393</v>
      </c>
      <c r="O2341" s="19" t="s">
        <v>12935</v>
      </c>
    </row>
    <row r="2342" spans="1:15">
      <c r="A2342" s="19">
        <v>62316</v>
      </c>
      <c r="B2342" s="19" t="s">
        <v>10651</v>
      </c>
      <c r="C2342" s="19" t="s">
        <v>14392</v>
      </c>
      <c r="D2342" s="19" t="str">
        <f t="shared" si="36"/>
        <v>62316C</v>
      </c>
      <c r="E2342" s="19" t="s">
        <v>12309</v>
      </c>
      <c r="F2342" s="19" t="s">
        <v>11581</v>
      </c>
      <c r="G2342" s="19" t="s">
        <v>859</v>
      </c>
      <c r="H2342" s="19" t="s">
        <v>12307</v>
      </c>
      <c r="I2342" s="1">
        <v>42370</v>
      </c>
      <c r="J2342" s="19">
        <v>200</v>
      </c>
      <c r="K2342" s="19" t="s">
        <v>73</v>
      </c>
      <c r="L2342" s="1">
        <v>41331</v>
      </c>
      <c r="M2342" s="19" t="s">
        <v>13113</v>
      </c>
      <c r="N2342" s="19" t="s">
        <v>14392</v>
      </c>
      <c r="O2342" s="19" t="s">
        <v>12935</v>
      </c>
    </row>
    <row r="2343" spans="1:15">
      <c r="A2343" s="19">
        <v>62317</v>
      </c>
      <c r="B2343" s="19" t="s">
        <v>11748</v>
      </c>
      <c r="C2343" s="19" t="s">
        <v>14391</v>
      </c>
      <c r="D2343" s="19" t="str">
        <f t="shared" si="36"/>
        <v>62317A</v>
      </c>
      <c r="E2343" s="19" t="s">
        <v>12313</v>
      </c>
      <c r="F2343" s="19" t="s">
        <v>11010</v>
      </c>
      <c r="G2343" s="19" t="s">
        <v>612</v>
      </c>
      <c r="H2343" s="19" t="s">
        <v>12307</v>
      </c>
      <c r="I2343" s="1">
        <v>41703</v>
      </c>
      <c r="J2343" s="19">
        <v>1.5</v>
      </c>
      <c r="K2343" s="19" t="s">
        <v>73</v>
      </c>
      <c r="L2343" s="1">
        <v>41332</v>
      </c>
      <c r="M2343" s="19" t="s">
        <v>12916</v>
      </c>
      <c r="N2343" s="19" t="s">
        <v>14389</v>
      </c>
      <c r="O2343" s="19" t="s">
        <v>12318</v>
      </c>
    </row>
    <row r="2344" spans="1:15">
      <c r="A2344" s="19">
        <v>62318</v>
      </c>
      <c r="B2344" s="19" t="s">
        <v>11748</v>
      </c>
      <c r="C2344" s="19" t="s">
        <v>14390</v>
      </c>
      <c r="D2344" s="19" t="str">
        <f t="shared" si="36"/>
        <v>62318A</v>
      </c>
      <c r="E2344" s="19" t="s">
        <v>12313</v>
      </c>
      <c r="F2344" s="19" t="s">
        <v>11010</v>
      </c>
      <c r="G2344" s="19" t="s">
        <v>612</v>
      </c>
      <c r="H2344" s="19" t="s">
        <v>12307</v>
      </c>
      <c r="I2344" s="1">
        <v>41703</v>
      </c>
      <c r="J2344" s="19">
        <v>1.5</v>
      </c>
      <c r="K2344" s="19" t="s">
        <v>73</v>
      </c>
      <c r="L2344" s="1">
        <v>41332</v>
      </c>
      <c r="M2344" s="19" t="s">
        <v>12916</v>
      </c>
      <c r="N2344" s="19" t="s">
        <v>14389</v>
      </c>
      <c r="O2344" s="19" t="s">
        <v>12318</v>
      </c>
    </row>
    <row r="2345" spans="1:15">
      <c r="A2345" s="19">
        <v>62319</v>
      </c>
      <c r="B2345" s="19" t="s">
        <v>11748</v>
      </c>
      <c r="C2345" s="19" t="s">
        <v>14388</v>
      </c>
      <c r="D2345" s="19" t="str">
        <f t="shared" si="36"/>
        <v>62319A</v>
      </c>
      <c r="E2345" s="19" t="s">
        <v>12313</v>
      </c>
      <c r="F2345" s="19" t="s">
        <v>11008</v>
      </c>
      <c r="G2345" s="19" t="s">
        <v>612</v>
      </c>
      <c r="H2345" s="19" t="s">
        <v>12307</v>
      </c>
      <c r="I2345" s="1">
        <v>41453</v>
      </c>
      <c r="J2345" s="19">
        <v>1</v>
      </c>
      <c r="K2345" s="19" t="s">
        <v>73</v>
      </c>
      <c r="L2345" s="1">
        <v>41337</v>
      </c>
      <c r="M2345" s="19" t="s">
        <v>13113</v>
      </c>
      <c r="N2345" s="19" t="s">
        <v>14386</v>
      </c>
      <c r="O2345" s="19" t="s">
        <v>12318</v>
      </c>
    </row>
    <row r="2346" spans="1:15">
      <c r="A2346" s="19">
        <v>62320</v>
      </c>
      <c r="B2346" s="19" t="s">
        <v>11748</v>
      </c>
      <c r="C2346" s="19" t="s">
        <v>14387</v>
      </c>
      <c r="D2346" s="19" t="str">
        <f t="shared" si="36"/>
        <v>62320A</v>
      </c>
      <c r="E2346" s="19" t="s">
        <v>12313</v>
      </c>
      <c r="F2346" s="19" t="s">
        <v>11008</v>
      </c>
      <c r="G2346" s="19" t="s">
        <v>612</v>
      </c>
      <c r="H2346" s="19" t="s">
        <v>12307</v>
      </c>
      <c r="I2346" s="1">
        <v>41491</v>
      </c>
      <c r="J2346" s="19">
        <v>1</v>
      </c>
      <c r="K2346" s="19" t="s">
        <v>73</v>
      </c>
      <c r="L2346" s="1">
        <v>41337</v>
      </c>
      <c r="M2346" s="19" t="s">
        <v>13113</v>
      </c>
      <c r="N2346" s="19" t="s">
        <v>14386</v>
      </c>
      <c r="O2346" s="19" t="s">
        <v>12318</v>
      </c>
    </row>
    <row r="2347" spans="1:15">
      <c r="A2347" s="19">
        <v>62321</v>
      </c>
      <c r="B2347" s="19" t="s">
        <v>10651</v>
      </c>
      <c r="C2347" s="19" t="s">
        <v>14385</v>
      </c>
      <c r="D2347" s="19" t="str">
        <f t="shared" si="36"/>
        <v>62321C</v>
      </c>
      <c r="E2347" s="19" t="s">
        <v>12309</v>
      </c>
      <c r="F2347" s="19" t="s">
        <v>12977</v>
      </c>
      <c r="G2347" s="19" t="s">
        <v>612</v>
      </c>
      <c r="H2347" s="19" t="s">
        <v>12307</v>
      </c>
      <c r="I2347" s="1">
        <v>41791</v>
      </c>
      <c r="J2347" s="19">
        <v>18.3</v>
      </c>
      <c r="K2347" s="19" t="s">
        <v>73</v>
      </c>
      <c r="L2347" s="1">
        <v>41338</v>
      </c>
      <c r="M2347" s="19" t="s">
        <v>13113</v>
      </c>
      <c r="N2347" s="19" t="s">
        <v>14384</v>
      </c>
      <c r="O2347" s="19" t="s">
        <v>12577</v>
      </c>
    </row>
    <row r="2348" spans="1:15">
      <c r="A2348" s="19">
        <v>62322</v>
      </c>
      <c r="B2348" s="19" t="s">
        <v>10651</v>
      </c>
      <c r="C2348" s="19" t="s">
        <v>14383</v>
      </c>
      <c r="D2348" s="19" t="str">
        <f t="shared" si="36"/>
        <v>62322C</v>
      </c>
      <c r="E2348" s="19" t="s">
        <v>12309</v>
      </c>
      <c r="F2348" s="19" t="s">
        <v>14382</v>
      </c>
      <c r="G2348" s="19" t="s">
        <v>612</v>
      </c>
      <c r="H2348" s="19" t="s">
        <v>12307</v>
      </c>
      <c r="I2348" s="1">
        <v>42370</v>
      </c>
      <c r="J2348" s="19">
        <v>41.4</v>
      </c>
      <c r="K2348" s="19" t="s">
        <v>13550</v>
      </c>
      <c r="L2348" s="1">
        <v>41332</v>
      </c>
      <c r="M2348" s="19" t="s">
        <v>13113</v>
      </c>
      <c r="N2348" s="19" t="s">
        <v>14381</v>
      </c>
      <c r="O2348" s="19" t="s">
        <v>12935</v>
      </c>
    </row>
    <row r="2349" spans="1:15">
      <c r="A2349" s="19">
        <v>62323</v>
      </c>
      <c r="B2349" s="19" t="s">
        <v>11748</v>
      </c>
      <c r="C2349" s="19" t="s">
        <v>5274</v>
      </c>
      <c r="D2349" s="19" t="str">
        <f t="shared" si="36"/>
        <v>62323A</v>
      </c>
      <c r="E2349" s="19" t="s">
        <v>12313</v>
      </c>
      <c r="F2349" s="19" t="s">
        <v>10862</v>
      </c>
      <c r="G2349" s="19" t="s">
        <v>612</v>
      </c>
      <c r="H2349" s="19" t="s">
        <v>12307</v>
      </c>
      <c r="I2349" s="1">
        <v>41278</v>
      </c>
      <c r="J2349" s="19">
        <v>0.05</v>
      </c>
      <c r="K2349" s="19" t="s">
        <v>73</v>
      </c>
      <c r="L2349" s="1">
        <v>41402</v>
      </c>
      <c r="M2349" s="19" t="s">
        <v>12756</v>
      </c>
      <c r="N2349" s="19" t="s">
        <v>14115</v>
      </c>
      <c r="O2349" s="19" t="s">
        <v>12318</v>
      </c>
    </row>
    <row r="2350" spans="1:15">
      <c r="A2350" s="19">
        <v>62324</v>
      </c>
      <c r="B2350" s="19" t="s">
        <v>10651</v>
      </c>
      <c r="C2350" s="19" t="s">
        <v>14380</v>
      </c>
      <c r="D2350" s="19" t="str">
        <f t="shared" si="36"/>
        <v>62324C</v>
      </c>
      <c r="E2350" s="19" t="s">
        <v>12309</v>
      </c>
      <c r="F2350" s="19" t="s">
        <v>660</v>
      </c>
      <c r="G2350" s="19" t="s">
        <v>612</v>
      </c>
      <c r="H2350" s="19" t="s">
        <v>12307</v>
      </c>
      <c r="I2350" s="1">
        <v>42737</v>
      </c>
      <c r="J2350" s="19">
        <v>4.5</v>
      </c>
      <c r="K2350" s="19" t="s">
        <v>46</v>
      </c>
      <c r="L2350" s="1">
        <v>41341</v>
      </c>
      <c r="M2350" s="19" t="s">
        <v>13113</v>
      </c>
      <c r="N2350" s="19" t="s">
        <v>14379</v>
      </c>
      <c r="O2350" s="19" t="s">
        <v>12318</v>
      </c>
    </row>
    <row r="2351" spans="1:15">
      <c r="A2351" s="19">
        <v>62325</v>
      </c>
      <c r="B2351" s="19" t="s">
        <v>11748</v>
      </c>
      <c r="C2351" s="19" t="s">
        <v>14378</v>
      </c>
      <c r="D2351" s="19" t="str">
        <f t="shared" si="36"/>
        <v>62325A</v>
      </c>
      <c r="E2351" s="19" t="s">
        <v>12313</v>
      </c>
      <c r="F2351" s="19" t="s">
        <v>10999</v>
      </c>
      <c r="G2351" s="19" t="s">
        <v>612</v>
      </c>
      <c r="H2351" s="19" t="s">
        <v>12307</v>
      </c>
      <c r="I2351" s="1">
        <v>42158</v>
      </c>
      <c r="J2351" s="19">
        <v>20</v>
      </c>
      <c r="K2351" s="19" t="s">
        <v>73</v>
      </c>
      <c r="L2351" s="1">
        <v>41341</v>
      </c>
      <c r="M2351" s="19" t="s">
        <v>13392</v>
      </c>
      <c r="N2351" s="19" t="s">
        <v>14378</v>
      </c>
      <c r="O2351" s="19" t="s">
        <v>12318</v>
      </c>
    </row>
    <row r="2352" spans="1:15">
      <c r="A2352" s="19">
        <v>62326</v>
      </c>
      <c r="B2352" s="19" t="s">
        <v>11748</v>
      </c>
      <c r="C2352" s="19" t="s">
        <v>5324</v>
      </c>
      <c r="D2352" s="19" t="str">
        <f t="shared" si="36"/>
        <v>62326A</v>
      </c>
      <c r="E2352" s="19" t="s">
        <v>12313</v>
      </c>
      <c r="F2352" s="19" t="s">
        <v>5986</v>
      </c>
      <c r="G2352" s="19" t="s">
        <v>612</v>
      </c>
      <c r="H2352" s="19" t="s">
        <v>12307</v>
      </c>
      <c r="I2352" s="1">
        <v>41977</v>
      </c>
      <c r="J2352" s="19">
        <v>0.83299999999999996</v>
      </c>
      <c r="K2352" s="19" t="s">
        <v>73</v>
      </c>
      <c r="L2352" s="1">
        <v>41344</v>
      </c>
      <c r="M2352" s="19" t="s">
        <v>13433</v>
      </c>
      <c r="N2352" s="19" t="s">
        <v>5323</v>
      </c>
      <c r="O2352" s="19" t="s">
        <v>12318</v>
      </c>
    </row>
    <row r="2353" spans="1:15">
      <c r="A2353" s="19">
        <v>62327</v>
      </c>
      <c r="B2353" s="19" t="s">
        <v>11748</v>
      </c>
      <c r="C2353" s="19" t="s">
        <v>14377</v>
      </c>
      <c r="D2353" s="19" t="str">
        <f t="shared" si="36"/>
        <v>62327A</v>
      </c>
      <c r="E2353" s="19" t="s">
        <v>12313</v>
      </c>
      <c r="F2353" s="19" t="s">
        <v>12442</v>
      </c>
      <c r="G2353" s="19" t="s">
        <v>612</v>
      </c>
      <c r="H2353" s="19" t="s">
        <v>12307</v>
      </c>
      <c r="I2353" s="1">
        <v>41943</v>
      </c>
      <c r="J2353" s="19">
        <v>0.66600000000000004</v>
      </c>
      <c r="K2353" s="19" t="s">
        <v>73</v>
      </c>
      <c r="L2353" s="1">
        <v>41344</v>
      </c>
      <c r="M2353" s="19" t="s">
        <v>13433</v>
      </c>
      <c r="N2353" s="19" t="s">
        <v>5323</v>
      </c>
      <c r="O2353" s="19" t="s">
        <v>12318</v>
      </c>
    </row>
    <row r="2354" spans="1:15">
      <c r="A2354" s="19">
        <v>62328</v>
      </c>
      <c r="B2354" s="19" t="s">
        <v>11748</v>
      </c>
      <c r="C2354" s="19" t="s">
        <v>14376</v>
      </c>
      <c r="D2354" s="19" t="str">
        <f t="shared" si="36"/>
        <v>62328A</v>
      </c>
      <c r="E2354" s="19" t="s">
        <v>12313</v>
      </c>
      <c r="F2354" s="19" t="s">
        <v>10988</v>
      </c>
      <c r="G2354" s="19" t="s">
        <v>612</v>
      </c>
      <c r="H2354" s="19" t="s">
        <v>12307</v>
      </c>
      <c r="I2354" s="1">
        <v>41446</v>
      </c>
      <c r="J2354" s="19">
        <v>1.6</v>
      </c>
      <c r="K2354" s="19" t="s">
        <v>46</v>
      </c>
      <c r="L2354" s="1">
        <v>41345</v>
      </c>
      <c r="M2354" s="19" t="s">
        <v>14374</v>
      </c>
      <c r="N2354" s="19" t="s">
        <v>14374</v>
      </c>
      <c r="O2354" s="19" t="s">
        <v>12318</v>
      </c>
    </row>
    <row r="2355" spans="1:15">
      <c r="A2355" s="19">
        <v>62329</v>
      </c>
      <c r="B2355" s="19" t="s">
        <v>11748</v>
      </c>
      <c r="C2355" s="19" t="s">
        <v>14375</v>
      </c>
      <c r="D2355" s="19" t="str">
        <f t="shared" si="36"/>
        <v>62329A</v>
      </c>
      <c r="E2355" s="19" t="s">
        <v>12313</v>
      </c>
      <c r="F2355" s="19" t="s">
        <v>10988</v>
      </c>
      <c r="G2355" s="19" t="s">
        <v>612</v>
      </c>
      <c r="H2355" s="19" t="s">
        <v>12307</v>
      </c>
      <c r="I2355" s="1">
        <v>41446</v>
      </c>
      <c r="J2355" s="19">
        <v>1.6</v>
      </c>
      <c r="K2355" s="19" t="s">
        <v>46</v>
      </c>
      <c r="L2355" s="1">
        <v>41345</v>
      </c>
      <c r="M2355" s="19" t="s">
        <v>14374</v>
      </c>
      <c r="N2355" s="19" t="s">
        <v>14374</v>
      </c>
      <c r="O2355" s="19" t="s">
        <v>12318</v>
      </c>
    </row>
    <row r="2356" spans="1:15">
      <c r="A2356" s="19">
        <v>62330</v>
      </c>
      <c r="B2356" s="19" t="s">
        <v>10651</v>
      </c>
      <c r="C2356" s="19" t="s">
        <v>14373</v>
      </c>
      <c r="D2356" s="19" t="str">
        <f t="shared" si="36"/>
        <v>62330C</v>
      </c>
      <c r="E2356" s="19" t="s">
        <v>12309</v>
      </c>
      <c r="F2356" s="19" t="s">
        <v>10762</v>
      </c>
      <c r="G2356" s="19" t="s">
        <v>612</v>
      </c>
      <c r="H2356" s="19" t="s">
        <v>12307</v>
      </c>
      <c r="I2356" s="1">
        <v>42125</v>
      </c>
      <c r="J2356" s="19">
        <v>5</v>
      </c>
      <c r="K2356" s="19" t="s">
        <v>73</v>
      </c>
      <c r="L2356" s="1">
        <v>41347</v>
      </c>
      <c r="M2356" s="19" t="s">
        <v>13113</v>
      </c>
      <c r="N2356" s="19" t="s">
        <v>14372</v>
      </c>
      <c r="O2356" s="19" t="s">
        <v>12935</v>
      </c>
    </row>
    <row r="2357" spans="1:15">
      <c r="A2357" s="19">
        <v>62331</v>
      </c>
      <c r="B2357" s="19" t="s">
        <v>11748</v>
      </c>
      <c r="C2357" s="19" t="s">
        <v>14371</v>
      </c>
      <c r="D2357" s="19" t="str">
        <f t="shared" si="36"/>
        <v>62331A</v>
      </c>
      <c r="E2357" s="19" t="s">
        <v>12313</v>
      </c>
      <c r="F2357" s="19" t="s">
        <v>10953</v>
      </c>
      <c r="G2357" s="19" t="s">
        <v>612</v>
      </c>
      <c r="H2357" s="19" t="s">
        <v>12307</v>
      </c>
      <c r="I2357" s="1">
        <v>42496</v>
      </c>
      <c r="J2357" s="19">
        <v>2</v>
      </c>
      <c r="K2357" s="19" t="s">
        <v>73</v>
      </c>
      <c r="L2357" s="1">
        <v>41354</v>
      </c>
      <c r="M2357" s="19" t="s">
        <v>9503</v>
      </c>
      <c r="N2357" s="19" t="s">
        <v>9503</v>
      </c>
      <c r="O2357" s="19" t="s">
        <v>12318</v>
      </c>
    </row>
    <row r="2358" spans="1:15">
      <c r="A2358" s="19">
        <v>62332</v>
      </c>
      <c r="B2358" s="19" t="s">
        <v>11748</v>
      </c>
      <c r="C2358" s="19" t="s">
        <v>14370</v>
      </c>
      <c r="D2358" s="19" t="str">
        <f t="shared" si="36"/>
        <v>62332A</v>
      </c>
      <c r="E2358" s="19" t="s">
        <v>12313</v>
      </c>
      <c r="F2358" s="19" t="s">
        <v>10668</v>
      </c>
      <c r="G2358" s="19" t="s">
        <v>612</v>
      </c>
      <c r="H2358" s="19" t="s">
        <v>12307</v>
      </c>
      <c r="I2358" s="1">
        <v>41165</v>
      </c>
      <c r="J2358" s="19">
        <v>0.314</v>
      </c>
      <c r="K2358" s="19" t="s">
        <v>73</v>
      </c>
      <c r="L2358" s="1">
        <v>41358</v>
      </c>
      <c r="M2358" s="19" t="s">
        <v>12</v>
      </c>
      <c r="N2358" s="19" t="s">
        <v>14123</v>
      </c>
      <c r="O2358" s="19" t="s">
        <v>12318</v>
      </c>
    </row>
    <row r="2359" spans="1:15">
      <c r="A2359" s="19">
        <v>62333</v>
      </c>
      <c r="B2359" s="19" t="s">
        <v>11748</v>
      </c>
      <c r="C2359" s="19" t="s">
        <v>14369</v>
      </c>
      <c r="D2359" s="19" t="str">
        <f t="shared" si="36"/>
        <v>62333A</v>
      </c>
      <c r="E2359" s="19" t="s">
        <v>12313</v>
      </c>
      <c r="F2359" s="19" t="s">
        <v>10668</v>
      </c>
      <c r="G2359" s="19" t="s">
        <v>612</v>
      </c>
      <c r="H2359" s="19" t="s">
        <v>12307</v>
      </c>
      <c r="I2359" s="1">
        <v>41190</v>
      </c>
      <c r="J2359" s="19">
        <v>0.42299999999999999</v>
      </c>
      <c r="K2359" s="19" t="s">
        <v>73</v>
      </c>
      <c r="L2359" s="1">
        <v>41358</v>
      </c>
      <c r="M2359" s="19" t="s">
        <v>12</v>
      </c>
      <c r="N2359" s="19" t="s">
        <v>14369</v>
      </c>
      <c r="O2359" s="19" t="s">
        <v>12318</v>
      </c>
    </row>
    <row r="2360" spans="1:15">
      <c r="A2360" s="19">
        <v>62334</v>
      </c>
      <c r="B2360" s="19" t="s">
        <v>11748</v>
      </c>
      <c r="C2360" s="19" t="s">
        <v>5808</v>
      </c>
      <c r="D2360" s="19" t="str">
        <f t="shared" si="36"/>
        <v>62334A</v>
      </c>
      <c r="E2360" s="19" t="s">
        <v>12313</v>
      </c>
      <c r="F2360" s="19" t="s">
        <v>10668</v>
      </c>
      <c r="G2360" s="19" t="s">
        <v>612</v>
      </c>
      <c r="H2360" s="19" t="s">
        <v>12307</v>
      </c>
      <c r="I2360" s="1">
        <v>41115</v>
      </c>
      <c r="J2360" s="19">
        <v>1.97</v>
      </c>
      <c r="K2360" s="19" t="s">
        <v>73</v>
      </c>
      <c r="L2360" s="1">
        <v>41358</v>
      </c>
      <c r="M2360" s="19" t="s">
        <v>12</v>
      </c>
      <c r="N2360" s="19" t="s">
        <v>14368</v>
      </c>
      <c r="O2360" s="19" t="s">
        <v>12318</v>
      </c>
    </row>
    <row r="2361" spans="1:15">
      <c r="A2361" s="19">
        <v>62335</v>
      </c>
      <c r="B2361" s="19" t="s">
        <v>11748</v>
      </c>
      <c r="C2361" s="19" t="s">
        <v>14367</v>
      </c>
      <c r="D2361" s="19" t="str">
        <f t="shared" si="36"/>
        <v>62335A</v>
      </c>
      <c r="E2361" s="19" t="s">
        <v>12313</v>
      </c>
      <c r="F2361" s="19" t="s">
        <v>13580</v>
      </c>
      <c r="G2361" s="19" t="s">
        <v>612</v>
      </c>
      <c r="H2361" s="19" t="s">
        <v>12307</v>
      </c>
      <c r="I2361" s="1">
        <v>41180</v>
      </c>
      <c r="J2361" s="19">
        <v>0.314</v>
      </c>
      <c r="K2361" s="19" t="s">
        <v>73</v>
      </c>
      <c r="L2361" s="1">
        <v>41358</v>
      </c>
      <c r="M2361" s="19" t="s">
        <v>12</v>
      </c>
      <c r="N2361" s="19" t="s">
        <v>14364</v>
      </c>
      <c r="O2361" s="19" t="s">
        <v>12318</v>
      </c>
    </row>
    <row r="2362" spans="1:15">
      <c r="A2362" s="19">
        <v>62336</v>
      </c>
      <c r="B2362" s="19" t="s">
        <v>11748</v>
      </c>
      <c r="C2362" s="19" t="s">
        <v>14366</v>
      </c>
      <c r="D2362" s="19" t="str">
        <f t="shared" si="36"/>
        <v>62336A</v>
      </c>
      <c r="E2362" s="19" t="s">
        <v>12313</v>
      </c>
      <c r="F2362" s="19" t="s">
        <v>11013</v>
      </c>
      <c r="G2362" s="19" t="s">
        <v>612</v>
      </c>
      <c r="H2362" s="19" t="s">
        <v>12307</v>
      </c>
      <c r="I2362" s="1">
        <v>41138</v>
      </c>
      <c r="J2362" s="19">
        <v>0.33200000000000002</v>
      </c>
      <c r="K2362" s="19" t="s">
        <v>73</v>
      </c>
      <c r="L2362" s="1">
        <v>41358</v>
      </c>
      <c r="M2362" s="19" t="s">
        <v>12</v>
      </c>
      <c r="N2362" s="19" t="s">
        <v>14364</v>
      </c>
      <c r="O2362" s="19" t="s">
        <v>12318</v>
      </c>
    </row>
    <row r="2363" spans="1:15">
      <c r="A2363" s="19">
        <v>62337</v>
      </c>
      <c r="B2363" s="19" t="s">
        <v>11748</v>
      </c>
      <c r="C2363" s="19" t="s">
        <v>14365</v>
      </c>
      <c r="D2363" s="19" t="str">
        <f t="shared" si="36"/>
        <v>62337A</v>
      </c>
      <c r="E2363" s="19" t="s">
        <v>12313</v>
      </c>
      <c r="F2363" s="19" t="s">
        <v>10668</v>
      </c>
      <c r="G2363" s="19" t="s">
        <v>612</v>
      </c>
      <c r="H2363" s="19" t="s">
        <v>12307</v>
      </c>
      <c r="I2363" s="1">
        <v>41128</v>
      </c>
      <c r="J2363" s="19">
        <v>0.30499999999999999</v>
      </c>
      <c r="K2363" s="19" t="s">
        <v>73</v>
      </c>
      <c r="L2363" s="1">
        <v>41358</v>
      </c>
      <c r="M2363" s="19" t="s">
        <v>12</v>
      </c>
      <c r="N2363" s="19" t="s">
        <v>14364</v>
      </c>
      <c r="O2363" s="19" t="s">
        <v>12318</v>
      </c>
    </row>
    <row r="2364" spans="1:15">
      <c r="A2364" s="19">
        <v>62338</v>
      </c>
      <c r="B2364" s="19" t="s">
        <v>11748</v>
      </c>
      <c r="C2364" s="19" t="s">
        <v>14363</v>
      </c>
      <c r="D2364" s="19" t="str">
        <f t="shared" si="36"/>
        <v>62338A</v>
      </c>
      <c r="E2364" s="19" t="s">
        <v>12313</v>
      </c>
      <c r="F2364" s="19" t="s">
        <v>10668</v>
      </c>
      <c r="G2364" s="19" t="s">
        <v>612</v>
      </c>
      <c r="H2364" s="19" t="s">
        <v>12307</v>
      </c>
      <c r="I2364" s="1">
        <v>40639</v>
      </c>
      <c r="J2364" s="19">
        <v>0.13400000000000001</v>
      </c>
      <c r="K2364" s="19" t="s">
        <v>73</v>
      </c>
      <c r="L2364" s="1">
        <v>41358</v>
      </c>
      <c r="M2364" s="19" t="s">
        <v>12</v>
      </c>
      <c r="N2364" s="19" t="s">
        <v>14362</v>
      </c>
      <c r="O2364" s="19" t="s">
        <v>12318</v>
      </c>
    </row>
    <row r="2365" spans="1:15">
      <c r="A2365" s="19">
        <v>62339</v>
      </c>
      <c r="B2365" s="19" t="s">
        <v>10651</v>
      </c>
      <c r="C2365" s="19" t="s">
        <v>14361</v>
      </c>
      <c r="D2365" s="19" t="str">
        <f t="shared" si="36"/>
        <v>62339C</v>
      </c>
      <c r="E2365" s="19" t="s">
        <v>12309</v>
      </c>
      <c r="F2365" s="19" t="s">
        <v>14360</v>
      </c>
      <c r="G2365" s="19" t="s">
        <v>1367</v>
      </c>
      <c r="H2365" s="19" t="s">
        <v>12307</v>
      </c>
      <c r="I2365" s="1">
        <v>44196</v>
      </c>
      <c r="J2365" s="19">
        <v>3000</v>
      </c>
      <c r="K2365" s="19" t="s">
        <v>4</v>
      </c>
      <c r="L2365" s="1">
        <v>41361</v>
      </c>
      <c r="M2365" s="19" t="s">
        <v>14359</v>
      </c>
      <c r="N2365" s="19" t="s">
        <v>14359</v>
      </c>
      <c r="O2365" s="19" t="s">
        <v>12318</v>
      </c>
    </row>
    <row r="2366" spans="1:15">
      <c r="A2366" s="19">
        <v>62340</v>
      </c>
      <c r="B2366" s="19" t="s">
        <v>10651</v>
      </c>
      <c r="C2366" s="19" t="s">
        <v>14358</v>
      </c>
      <c r="D2366" s="19" t="str">
        <f t="shared" si="36"/>
        <v>62340C</v>
      </c>
      <c r="E2366" s="19" t="s">
        <v>12309</v>
      </c>
      <c r="F2366" s="19" t="s">
        <v>10692</v>
      </c>
      <c r="G2366" s="19" t="s">
        <v>612</v>
      </c>
      <c r="H2366" s="19" t="s">
        <v>12307</v>
      </c>
      <c r="I2366" s="1">
        <v>42003</v>
      </c>
      <c r="J2366" s="19">
        <v>1.5</v>
      </c>
      <c r="K2366" s="19" t="s">
        <v>73</v>
      </c>
      <c r="L2366" s="1">
        <v>41366</v>
      </c>
      <c r="M2366" s="19" t="s">
        <v>13113</v>
      </c>
      <c r="N2366" s="19" t="s">
        <v>14356</v>
      </c>
      <c r="O2366" s="19" t="s">
        <v>12577</v>
      </c>
    </row>
    <row r="2367" spans="1:15">
      <c r="A2367" s="19">
        <v>62341</v>
      </c>
      <c r="B2367" s="19" t="s">
        <v>10651</v>
      </c>
      <c r="C2367" s="19" t="s">
        <v>14357</v>
      </c>
      <c r="D2367" s="19" t="str">
        <f t="shared" si="36"/>
        <v>62341C</v>
      </c>
      <c r="E2367" s="19" t="s">
        <v>12309</v>
      </c>
      <c r="F2367" s="19" t="s">
        <v>10692</v>
      </c>
      <c r="G2367" s="19" t="s">
        <v>612</v>
      </c>
      <c r="H2367" s="19" t="s">
        <v>12307</v>
      </c>
      <c r="I2367" s="1">
        <v>42003</v>
      </c>
      <c r="J2367" s="19">
        <v>1.5</v>
      </c>
      <c r="K2367" s="19" t="s">
        <v>73</v>
      </c>
      <c r="L2367" s="1">
        <v>41366</v>
      </c>
      <c r="M2367" s="19" t="s">
        <v>13113</v>
      </c>
      <c r="N2367" s="19" t="s">
        <v>14356</v>
      </c>
      <c r="O2367" s="19" t="s">
        <v>12577</v>
      </c>
    </row>
    <row r="2368" spans="1:15">
      <c r="A2368" s="19">
        <v>62342</v>
      </c>
      <c r="B2368" s="19" t="s">
        <v>10651</v>
      </c>
      <c r="C2368" s="19" t="s">
        <v>14355</v>
      </c>
      <c r="D2368" s="19" t="str">
        <f t="shared" si="36"/>
        <v>62342C</v>
      </c>
      <c r="E2368" s="19" t="s">
        <v>12309</v>
      </c>
      <c r="F2368" s="19" t="s">
        <v>10925</v>
      </c>
      <c r="G2368" s="19" t="s">
        <v>612</v>
      </c>
      <c r="H2368" s="19" t="s">
        <v>12307</v>
      </c>
      <c r="I2368" s="1">
        <v>41656</v>
      </c>
      <c r="J2368" s="19">
        <v>1.5</v>
      </c>
      <c r="K2368" s="19" t="s">
        <v>73</v>
      </c>
      <c r="L2368" s="1">
        <v>41366</v>
      </c>
      <c r="M2368" s="19" t="s">
        <v>13113</v>
      </c>
      <c r="N2368" s="19" t="s">
        <v>14353</v>
      </c>
      <c r="O2368" s="19" t="s">
        <v>12577</v>
      </c>
    </row>
    <row r="2369" spans="1:15">
      <c r="A2369" s="19">
        <v>62343</v>
      </c>
      <c r="B2369" s="19" t="s">
        <v>10651</v>
      </c>
      <c r="C2369" s="19" t="s">
        <v>14354</v>
      </c>
      <c r="D2369" s="19" t="str">
        <f t="shared" si="36"/>
        <v>62343C</v>
      </c>
      <c r="E2369" s="19" t="s">
        <v>12309</v>
      </c>
      <c r="F2369" s="19" t="s">
        <v>10925</v>
      </c>
      <c r="G2369" s="19" t="s">
        <v>612</v>
      </c>
      <c r="H2369" s="19" t="s">
        <v>12307</v>
      </c>
      <c r="I2369" s="1">
        <v>41656</v>
      </c>
      <c r="J2369" s="19">
        <v>1.5</v>
      </c>
      <c r="K2369" s="19" t="s">
        <v>73</v>
      </c>
      <c r="L2369" s="1">
        <v>41366</v>
      </c>
      <c r="M2369" s="19" t="s">
        <v>13113</v>
      </c>
      <c r="N2369" s="19" t="s">
        <v>14353</v>
      </c>
      <c r="O2369" s="19" t="s">
        <v>12577</v>
      </c>
    </row>
    <row r="2370" spans="1:15">
      <c r="A2370" s="19">
        <v>62344</v>
      </c>
      <c r="B2370" s="19" t="s">
        <v>11748</v>
      </c>
      <c r="C2370" s="19" t="s">
        <v>5170</v>
      </c>
      <c r="D2370" s="19" t="str">
        <f t="shared" ref="D2370:D2433" si="37">CONCATENATE(A2370,B2370)</f>
        <v>62344A</v>
      </c>
      <c r="E2370" s="19" t="s">
        <v>12313</v>
      </c>
      <c r="F2370" s="19" t="s">
        <v>10944</v>
      </c>
      <c r="G2370" s="19" t="s">
        <v>612</v>
      </c>
      <c r="H2370" s="19" t="s">
        <v>12307</v>
      </c>
      <c r="I2370" s="1">
        <v>42107</v>
      </c>
      <c r="J2370" s="19">
        <v>1.5</v>
      </c>
      <c r="K2370" s="19" t="s">
        <v>73</v>
      </c>
      <c r="L2370" s="1">
        <v>41366</v>
      </c>
      <c r="M2370" s="19" t="s">
        <v>13392</v>
      </c>
      <c r="N2370" s="19" t="s">
        <v>14352</v>
      </c>
      <c r="O2370" s="19" t="s">
        <v>12318</v>
      </c>
    </row>
    <row r="2371" spans="1:15">
      <c r="A2371" s="19">
        <v>62345</v>
      </c>
      <c r="B2371" s="19" t="s">
        <v>11748</v>
      </c>
      <c r="C2371" s="19" t="s">
        <v>5172</v>
      </c>
      <c r="D2371" s="19" t="str">
        <f t="shared" si="37"/>
        <v>62345A</v>
      </c>
      <c r="E2371" s="19" t="s">
        <v>12313</v>
      </c>
      <c r="F2371" s="19" t="s">
        <v>10944</v>
      </c>
      <c r="G2371" s="19" t="s">
        <v>612</v>
      </c>
      <c r="H2371" s="19" t="s">
        <v>12307</v>
      </c>
      <c r="I2371" s="1">
        <v>42108</v>
      </c>
      <c r="J2371" s="19">
        <v>1.5</v>
      </c>
      <c r="K2371" s="19" t="s">
        <v>73</v>
      </c>
      <c r="L2371" s="1">
        <v>41366</v>
      </c>
      <c r="M2371" s="19" t="s">
        <v>13392</v>
      </c>
      <c r="N2371" s="19" t="s">
        <v>14352</v>
      </c>
      <c r="O2371" s="19" t="s">
        <v>12318</v>
      </c>
    </row>
    <row r="2372" spans="1:15">
      <c r="A2372" s="19">
        <v>62346</v>
      </c>
      <c r="B2372" s="19" t="s">
        <v>11748</v>
      </c>
      <c r="C2372" s="19" t="s">
        <v>14351</v>
      </c>
      <c r="D2372" s="19" t="str">
        <f t="shared" si="37"/>
        <v>62346A</v>
      </c>
      <c r="E2372" s="19" t="s">
        <v>12313</v>
      </c>
      <c r="F2372" s="19" t="s">
        <v>11051</v>
      </c>
      <c r="G2372" s="19" t="s">
        <v>612</v>
      </c>
      <c r="H2372" s="19" t="s">
        <v>12307</v>
      </c>
      <c r="I2372" s="1">
        <v>41039</v>
      </c>
      <c r="J2372" s="19">
        <v>0.214</v>
      </c>
      <c r="K2372" s="19" t="s">
        <v>73</v>
      </c>
      <c r="L2372" s="1">
        <v>41366</v>
      </c>
      <c r="M2372" s="19" t="s">
        <v>13113</v>
      </c>
      <c r="N2372" s="19" t="s">
        <v>14346</v>
      </c>
      <c r="O2372" s="19" t="s">
        <v>12318</v>
      </c>
    </row>
    <row r="2373" spans="1:15">
      <c r="A2373" s="19">
        <v>62347</v>
      </c>
      <c r="B2373" s="19" t="s">
        <v>11748</v>
      </c>
      <c r="C2373" s="19" t="s">
        <v>14350</v>
      </c>
      <c r="D2373" s="19" t="str">
        <f t="shared" si="37"/>
        <v>62347A</v>
      </c>
      <c r="E2373" s="19" t="s">
        <v>12313</v>
      </c>
      <c r="F2373" s="19" t="s">
        <v>11051</v>
      </c>
      <c r="G2373" s="19" t="s">
        <v>612</v>
      </c>
      <c r="H2373" s="19" t="s">
        <v>12307</v>
      </c>
      <c r="I2373" s="1">
        <v>41039</v>
      </c>
      <c r="J2373" s="19">
        <v>0.314</v>
      </c>
      <c r="K2373" s="19" t="s">
        <v>73</v>
      </c>
      <c r="L2373" s="1">
        <v>41366</v>
      </c>
      <c r="M2373" s="19" t="s">
        <v>13113</v>
      </c>
      <c r="N2373" s="19" t="s">
        <v>14346</v>
      </c>
      <c r="O2373" s="19" t="s">
        <v>12318</v>
      </c>
    </row>
    <row r="2374" spans="1:15">
      <c r="A2374" s="19">
        <v>62348</v>
      </c>
      <c r="B2374" s="19" t="s">
        <v>11748</v>
      </c>
      <c r="C2374" s="19" t="s">
        <v>14349</v>
      </c>
      <c r="D2374" s="19" t="str">
        <f t="shared" si="37"/>
        <v>62348A</v>
      </c>
      <c r="E2374" s="19" t="s">
        <v>12313</v>
      </c>
      <c r="F2374" s="19" t="s">
        <v>11051</v>
      </c>
      <c r="G2374" s="19" t="s">
        <v>612</v>
      </c>
      <c r="H2374" s="19" t="s">
        <v>12307</v>
      </c>
      <c r="I2374" s="1">
        <v>41039</v>
      </c>
      <c r="J2374" s="19">
        <v>0.13700000000000001</v>
      </c>
      <c r="K2374" s="19" t="s">
        <v>73</v>
      </c>
      <c r="L2374" s="1">
        <v>41366</v>
      </c>
      <c r="M2374" s="19" t="s">
        <v>13113</v>
      </c>
      <c r="N2374" s="19" t="s">
        <v>14346</v>
      </c>
      <c r="O2374" s="19" t="s">
        <v>12318</v>
      </c>
    </row>
    <row r="2375" spans="1:15">
      <c r="A2375" s="19">
        <v>62349</v>
      </c>
      <c r="B2375" s="19" t="s">
        <v>11748</v>
      </c>
      <c r="C2375" s="19" t="s">
        <v>14348</v>
      </c>
      <c r="D2375" s="19" t="str">
        <f t="shared" si="37"/>
        <v>62349A</v>
      </c>
      <c r="E2375" s="19" t="s">
        <v>12313</v>
      </c>
      <c r="F2375" s="19" t="s">
        <v>11051</v>
      </c>
      <c r="G2375" s="19" t="s">
        <v>612</v>
      </c>
      <c r="H2375" s="19" t="s">
        <v>12307</v>
      </c>
      <c r="I2375" s="1">
        <v>41039</v>
      </c>
      <c r="J2375" s="19">
        <v>0.26</v>
      </c>
      <c r="K2375" s="19" t="s">
        <v>73</v>
      </c>
      <c r="L2375" s="1">
        <v>41366</v>
      </c>
      <c r="M2375" s="19" t="s">
        <v>13113</v>
      </c>
      <c r="N2375" s="19" t="s">
        <v>14346</v>
      </c>
      <c r="O2375" s="19" t="s">
        <v>12318</v>
      </c>
    </row>
    <row r="2376" spans="1:15">
      <c r="A2376" s="19">
        <v>62350</v>
      </c>
      <c r="B2376" s="19" t="s">
        <v>11748</v>
      </c>
      <c r="C2376" s="19" t="s">
        <v>14347</v>
      </c>
      <c r="D2376" s="19" t="str">
        <f t="shared" si="37"/>
        <v>62350A</v>
      </c>
      <c r="E2376" s="19" t="s">
        <v>12313</v>
      </c>
      <c r="F2376" s="19" t="s">
        <v>11051</v>
      </c>
      <c r="G2376" s="19" t="s">
        <v>612</v>
      </c>
      <c r="H2376" s="19" t="s">
        <v>12307</v>
      </c>
      <c r="I2376" s="1">
        <v>41039</v>
      </c>
      <c r="J2376" s="19">
        <v>0.122</v>
      </c>
      <c r="K2376" s="19" t="s">
        <v>73</v>
      </c>
      <c r="L2376" s="1">
        <v>41366</v>
      </c>
      <c r="M2376" s="19" t="s">
        <v>13113</v>
      </c>
      <c r="N2376" s="19" t="s">
        <v>14346</v>
      </c>
      <c r="O2376" s="19" t="s">
        <v>12318</v>
      </c>
    </row>
    <row r="2377" spans="1:15">
      <c r="A2377" s="19">
        <v>62351</v>
      </c>
      <c r="B2377" s="19" t="s">
        <v>10651</v>
      </c>
      <c r="C2377" s="19" t="s">
        <v>14345</v>
      </c>
      <c r="D2377" s="19" t="str">
        <f t="shared" si="37"/>
        <v>62351C</v>
      </c>
      <c r="E2377" s="19" t="s">
        <v>12309</v>
      </c>
      <c r="F2377" s="19" t="s">
        <v>10972</v>
      </c>
      <c r="G2377" s="19" t="s">
        <v>612</v>
      </c>
      <c r="H2377" s="19" t="s">
        <v>12307</v>
      </c>
      <c r="I2377" s="1">
        <v>42735</v>
      </c>
      <c r="J2377" s="19">
        <v>1000</v>
      </c>
      <c r="K2377" s="19" t="s">
        <v>73</v>
      </c>
      <c r="L2377" s="1">
        <v>41354</v>
      </c>
      <c r="M2377" s="19" t="s">
        <v>13113</v>
      </c>
      <c r="N2377" s="19" t="s">
        <v>14345</v>
      </c>
      <c r="O2377" s="19" t="s">
        <v>12318</v>
      </c>
    </row>
    <row r="2378" spans="1:15">
      <c r="A2378" s="19">
        <v>62352</v>
      </c>
      <c r="B2378" s="19" t="s">
        <v>11748</v>
      </c>
      <c r="C2378" s="19" t="s">
        <v>5190</v>
      </c>
      <c r="D2378" s="19" t="str">
        <f t="shared" si="37"/>
        <v>62352A</v>
      </c>
      <c r="E2378" s="19" t="s">
        <v>12313</v>
      </c>
      <c r="F2378" s="19" t="s">
        <v>10834</v>
      </c>
      <c r="G2378" s="19" t="s">
        <v>612</v>
      </c>
      <c r="H2378" s="19" t="s">
        <v>12307</v>
      </c>
      <c r="I2378" s="1">
        <v>41449</v>
      </c>
      <c r="J2378" s="19">
        <v>10</v>
      </c>
      <c r="K2378" s="19" t="s">
        <v>73</v>
      </c>
      <c r="L2378" s="1">
        <v>41387</v>
      </c>
      <c r="M2378" s="19" t="s">
        <v>14340</v>
      </c>
      <c r="N2378" s="19" t="s">
        <v>5278</v>
      </c>
      <c r="O2378" s="19" t="s">
        <v>12318</v>
      </c>
    </row>
    <row r="2379" spans="1:15">
      <c r="A2379" s="19">
        <v>62353</v>
      </c>
      <c r="B2379" s="19" t="s">
        <v>11748</v>
      </c>
      <c r="C2379" s="19" t="s">
        <v>4622</v>
      </c>
      <c r="D2379" s="19" t="str">
        <f t="shared" si="37"/>
        <v>62353A</v>
      </c>
      <c r="E2379" s="19" t="s">
        <v>12313</v>
      </c>
      <c r="F2379" s="19" t="s">
        <v>10834</v>
      </c>
      <c r="G2379" s="19" t="s">
        <v>612</v>
      </c>
      <c r="H2379" s="19" t="s">
        <v>12307</v>
      </c>
      <c r="I2379" s="1">
        <v>41449</v>
      </c>
      <c r="J2379" s="19">
        <v>20</v>
      </c>
      <c r="K2379" s="19" t="s">
        <v>73</v>
      </c>
      <c r="L2379" s="1">
        <v>41387</v>
      </c>
      <c r="M2379" s="19" t="s">
        <v>14340</v>
      </c>
      <c r="N2379" s="19" t="s">
        <v>5278</v>
      </c>
      <c r="O2379" s="19" t="s">
        <v>12318</v>
      </c>
    </row>
    <row r="2380" spans="1:15">
      <c r="A2380" s="19">
        <v>62354</v>
      </c>
      <c r="B2380" s="19" t="s">
        <v>11748</v>
      </c>
      <c r="C2380" s="19" t="s">
        <v>4657</v>
      </c>
      <c r="D2380" s="19" t="str">
        <f t="shared" si="37"/>
        <v>62354A</v>
      </c>
      <c r="E2380" s="19" t="s">
        <v>12313</v>
      </c>
      <c r="F2380" s="19" t="s">
        <v>10925</v>
      </c>
      <c r="G2380" s="19" t="s">
        <v>612</v>
      </c>
      <c r="H2380" s="19" t="s">
        <v>12307</v>
      </c>
      <c r="I2380" s="1">
        <v>41535</v>
      </c>
      <c r="J2380" s="19">
        <v>20</v>
      </c>
      <c r="K2380" s="19" t="s">
        <v>73</v>
      </c>
      <c r="L2380" s="1">
        <v>41387</v>
      </c>
      <c r="M2380" s="19" t="s">
        <v>14340</v>
      </c>
      <c r="N2380" s="19" t="s">
        <v>5278</v>
      </c>
      <c r="O2380" s="19" t="s">
        <v>12318</v>
      </c>
    </row>
    <row r="2381" spans="1:15">
      <c r="A2381" s="19">
        <v>62355</v>
      </c>
      <c r="B2381" s="19" t="s">
        <v>11748</v>
      </c>
      <c r="C2381" s="19" t="s">
        <v>822</v>
      </c>
      <c r="D2381" s="19" t="str">
        <f t="shared" si="37"/>
        <v>62355A</v>
      </c>
      <c r="E2381" s="19" t="s">
        <v>12313</v>
      </c>
      <c r="F2381" s="19" t="s">
        <v>10850</v>
      </c>
      <c r="G2381" s="19" t="s">
        <v>612</v>
      </c>
      <c r="H2381" s="19" t="s">
        <v>12307</v>
      </c>
      <c r="I2381" s="1">
        <v>42147</v>
      </c>
      <c r="J2381" s="19">
        <v>11</v>
      </c>
      <c r="K2381" s="19" t="s">
        <v>73</v>
      </c>
      <c r="L2381" s="1">
        <v>41372</v>
      </c>
      <c r="M2381" s="19" t="s">
        <v>12631</v>
      </c>
      <c r="N2381" s="19" t="s">
        <v>4552</v>
      </c>
      <c r="O2381" s="19" t="s">
        <v>12318</v>
      </c>
    </row>
    <row r="2382" spans="1:15">
      <c r="A2382" s="19">
        <v>62356</v>
      </c>
      <c r="B2382" s="19" t="s">
        <v>10651</v>
      </c>
      <c r="C2382" s="19" t="s">
        <v>14344</v>
      </c>
      <c r="D2382" s="19" t="str">
        <f t="shared" si="37"/>
        <v>62356C</v>
      </c>
      <c r="E2382" s="19" t="s">
        <v>12309</v>
      </c>
      <c r="F2382" s="19" t="s">
        <v>10941</v>
      </c>
      <c r="G2382" s="19" t="s">
        <v>612</v>
      </c>
      <c r="H2382" s="19" t="s">
        <v>12307</v>
      </c>
      <c r="I2382" s="1">
        <v>41943</v>
      </c>
      <c r="J2382" s="19">
        <v>6</v>
      </c>
      <c r="K2382" s="19" t="s">
        <v>73</v>
      </c>
      <c r="L2382" s="1">
        <v>41372</v>
      </c>
      <c r="M2382" s="19" t="s">
        <v>13113</v>
      </c>
      <c r="N2382" s="19" t="s">
        <v>4552</v>
      </c>
      <c r="O2382" s="19" t="s">
        <v>12577</v>
      </c>
    </row>
    <row r="2383" spans="1:15">
      <c r="A2383" s="19">
        <v>62357</v>
      </c>
      <c r="B2383" s="19" t="s">
        <v>11748</v>
      </c>
      <c r="C2383" s="19" t="s">
        <v>1029</v>
      </c>
      <c r="D2383" s="19" t="str">
        <f t="shared" si="37"/>
        <v>62357A</v>
      </c>
      <c r="E2383" s="19" t="s">
        <v>12313</v>
      </c>
      <c r="F2383" s="19" t="s">
        <v>10928</v>
      </c>
      <c r="G2383" s="19" t="s">
        <v>612</v>
      </c>
      <c r="H2383" s="19" t="s">
        <v>12307</v>
      </c>
      <c r="I2383" s="1">
        <v>42147</v>
      </c>
      <c r="J2383" s="19">
        <v>12</v>
      </c>
      <c r="K2383" s="19" t="s">
        <v>73</v>
      </c>
      <c r="L2383" s="1">
        <v>41372</v>
      </c>
      <c r="M2383" s="19" t="s">
        <v>12631</v>
      </c>
      <c r="N2383" s="19" t="s">
        <v>4552</v>
      </c>
      <c r="O2383" s="19" t="s">
        <v>12318</v>
      </c>
    </row>
    <row r="2384" spans="1:15">
      <c r="A2384" s="19">
        <v>62358</v>
      </c>
      <c r="B2384" s="19" t="s">
        <v>10651</v>
      </c>
      <c r="C2384" s="19" t="s">
        <v>14343</v>
      </c>
      <c r="D2384" s="19" t="str">
        <f t="shared" si="37"/>
        <v>62358C</v>
      </c>
      <c r="E2384" s="19" t="s">
        <v>12309</v>
      </c>
      <c r="F2384" s="19" t="s">
        <v>10783</v>
      </c>
      <c r="G2384" s="19" t="s">
        <v>612</v>
      </c>
      <c r="H2384" s="19" t="s">
        <v>12307</v>
      </c>
      <c r="I2384" s="1">
        <v>41821</v>
      </c>
      <c r="J2384" s="19">
        <v>5</v>
      </c>
      <c r="K2384" s="19" t="s">
        <v>73</v>
      </c>
      <c r="L2384" s="1">
        <v>41368</v>
      </c>
      <c r="M2384" s="19" t="s">
        <v>13113</v>
      </c>
      <c r="N2384" s="19" t="s">
        <v>14342</v>
      </c>
      <c r="O2384" s="19" t="s">
        <v>12577</v>
      </c>
    </row>
    <row r="2385" spans="1:15">
      <c r="A2385" s="19">
        <v>62359</v>
      </c>
      <c r="B2385" s="19" t="s">
        <v>11748</v>
      </c>
      <c r="C2385" s="19" t="s">
        <v>5750</v>
      </c>
      <c r="D2385" s="19" t="str">
        <f t="shared" si="37"/>
        <v>62359A</v>
      </c>
      <c r="E2385" s="19" t="s">
        <v>12313</v>
      </c>
      <c r="F2385" s="19" t="s">
        <v>14341</v>
      </c>
      <c r="G2385" s="19" t="s">
        <v>580</v>
      </c>
      <c r="H2385" s="19" t="s">
        <v>12307</v>
      </c>
      <c r="I2385" s="1">
        <v>41137</v>
      </c>
      <c r="J2385" s="19">
        <v>57.6</v>
      </c>
      <c r="K2385" s="19" t="s">
        <v>4</v>
      </c>
      <c r="L2385" s="1">
        <v>41394</v>
      </c>
      <c r="M2385" s="19" t="s">
        <v>13113</v>
      </c>
      <c r="O2385" s="19" t="s">
        <v>12318</v>
      </c>
    </row>
    <row r="2386" spans="1:15">
      <c r="A2386" s="19">
        <v>62360</v>
      </c>
      <c r="B2386" s="19" t="s">
        <v>11748</v>
      </c>
      <c r="C2386" s="19" t="s">
        <v>5538</v>
      </c>
      <c r="D2386" s="19" t="str">
        <f t="shared" si="37"/>
        <v>62360A</v>
      </c>
      <c r="E2386" s="19" t="s">
        <v>12313</v>
      </c>
      <c r="F2386" s="19" t="s">
        <v>11122</v>
      </c>
      <c r="G2386" s="19" t="s">
        <v>612</v>
      </c>
      <c r="H2386" s="19" t="s">
        <v>12307</v>
      </c>
      <c r="I2386" s="1">
        <v>7533</v>
      </c>
      <c r="J2386" s="19">
        <v>22.72</v>
      </c>
      <c r="K2386" s="19" t="s">
        <v>13196</v>
      </c>
      <c r="L2386" s="1">
        <v>41394</v>
      </c>
      <c r="M2386" s="19" t="s">
        <v>14340</v>
      </c>
      <c r="N2386" s="19" t="s">
        <v>5278</v>
      </c>
      <c r="O2386" s="19" t="s">
        <v>12318</v>
      </c>
    </row>
    <row r="2387" spans="1:15">
      <c r="A2387" s="19">
        <v>62361</v>
      </c>
      <c r="B2387" s="19" t="s">
        <v>11748</v>
      </c>
      <c r="C2387" s="19" t="s">
        <v>14338</v>
      </c>
      <c r="D2387" s="19" t="str">
        <f t="shared" si="37"/>
        <v>62361A</v>
      </c>
      <c r="E2387" s="19" t="s">
        <v>12313</v>
      </c>
      <c r="F2387" s="19" t="s">
        <v>14339</v>
      </c>
      <c r="G2387" s="19" t="s">
        <v>580</v>
      </c>
      <c r="H2387" s="19" t="s">
        <v>12307</v>
      </c>
      <c r="I2387" s="1">
        <v>41271</v>
      </c>
      <c r="J2387" s="19">
        <v>39.9</v>
      </c>
      <c r="K2387" s="19" t="s">
        <v>4</v>
      </c>
      <c r="L2387" s="1">
        <v>41394</v>
      </c>
      <c r="M2387" s="19" t="s">
        <v>13113</v>
      </c>
      <c r="N2387" s="19" t="s">
        <v>14338</v>
      </c>
      <c r="O2387" s="19" t="s">
        <v>12318</v>
      </c>
    </row>
    <row r="2388" spans="1:15">
      <c r="A2388" s="19">
        <v>62362</v>
      </c>
      <c r="B2388" s="19" t="s">
        <v>11748</v>
      </c>
      <c r="C2388" s="19" t="s">
        <v>14337</v>
      </c>
      <c r="D2388" s="19" t="str">
        <f t="shared" si="37"/>
        <v>62362A</v>
      </c>
      <c r="E2388" s="19" t="s">
        <v>12313</v>
      </c>
      <c r="F2388" s="19" t="s">
        <v>10841</v>
      </c>
      <c r="G2388" s="19" t="s">
        <v>612</v>
      </c>
      <c r="H2388" s="19" t="s">
        <v>12307</v>
      </c>
      <c r="I2388" s="1">
        <v>42685</v>
      </c>
      <c r="J2388" s="19">
        <v>2.33</v>
      </c>
      <c r="K2388" s="19" t="s">
        <v>73</v>
      </c>
      <c r="L2388" s="1">
        <v>41411</v>
      </c>
      <c r="M2388" s="19" t="s">
        <v>12370</v>
      </c>
      <c r="N2388" s="19" t="s">
        <v>14337</v>
      </c>
      <c r="O2388" s="19" t="s">
        <v>12318</v>
      </c>
    </row>
    <row r="2389" spans="1:15">
      <c r="A2389" s="19">
        <v>62363</v>
      </c>
      <c r="B2389" s="19" t="s">
        <v>10651</v>
      </c>
      <c r="C2389" s="19" t="s">
        <v>14336</v>
      </c>
      <c r="D2389" s="19" t="str">
        <f t="shared" si="37"/>
        <v>62363C</v>
      </c>
      <c r="E2389" s="19" t="s">
        <v>12309</v>
      </c>
      <c r="F2389" s="19" t="s">
        <v>10767</v>
      </c>
      <c r="G2389" s="19" t="s">
        <v>612</v>
      </c>
      <c r="H2389" s="19" t="s">
        <v>12307</v>
      </c>
      <c r="I2389" s="1">
        <v>42734</v>
      </c>
      <c r="J2389" s="19">
        <v>4.3411999999999997</v>
      </c>
      <c r="K2389" s="19" t="s">
        <v>73</v>
      </c>
      <c r="L2389" s="1">
        <v>41414</v>
      </c>
      <c r="M2389" s="19" t="s">
        <v>12315</v>
      </c>
      <c r="N2389" s="19" t="s">
        <v>14335</v>
      </c>
      <c r="O2389" s="19" t="s">
        <v>12935</v>
      </c>
    </row>
    <row r="2390" spans="1:15">
      <c r="A2390" s="19">
        <v>62364</v>
      </c>
      <c r="B2390" s="19" t="s">
        <v>11748</v>
      </c>
      <c r="C2390" s="19" t="s">
        <v>10096</v>
      </c>
      <c r="D2390" s="19" t="str">
        <f t="shared" si="37"/>
        <v>62364A</v>
      </c>
      <c r="E2390" s="19" t="s">
        <v>12313</v>
      </c>
      <c r="F2390" s="19" t="s">
        <v>10096</v>
      </c>
      <c r="G2390" s="19" t="s">
        <v>612</v>
      </c>
      <c r="H2390" s="19" t="s">
        <v>12307</v>
      </c>
      <c r="I2390" s="1">
        <v>40869</v>
      </c>
      <c r="J2390" s="19">
        <v>0.73899999999999999</v>
      </c>
      <c r="K2390" s="19" t="s">
        <v>73</v>
      </c>
      <c r="L2390" s="1">
        <v>41428</v>
      </c>
      <c r="M2390" s="19" t="s">
        <v>13113</v>
      </c>
      <c r="N2390" s="19" t="s">
        <v>14334</v>
      </c>
      <c r="O2390" s="19" t="s">
        <v>12318</v>
      </c>
    </row>
    <row r="2391" spans="1:15">
      <c r="A2391" s="19">
        <v>62365</v>
      </c>
      <c r="B2391" s="19" t="s">
        <v>11748</v>
      </c>
      <c r="C2391" s="19" t="s">
        <v>14333</v>
      </c>
      <c r="D2391" s="19" t="str">
        <f t="shared" si="37"/>
        <v>62365A</v>
      </c>
      <c r="E2391" s="19" t="s">
        <v>12313</v>
      </c>
      <c r="F2391" s="19" t="s">
        <v>12731</v>
      </c>
      <c r="G2391" s="19" t="s">
        <v>859</v>
      </c>
      <c r="H2391" s="19" t="s">
        <v>12307</v>
      </c>
      <c r="I2391" s="1">
        <v>41055</v>
      </c>
      <c r="J2391" s="19">
        <v>11.75</v>
      </c>
      <c r="K2391" s="19" t="s">
        <v>3</v>
      </c>
      <c r="L2391" s="1">
        <v>41428</v>
      </c>
      <c r="M2391" s="19" t="s">
        <v>13113</v>
      </c>
      <c r="N2391" s="19" t="s">
        <v>12730</v>
      </c>
      <c r="O2391" s="19" t="s">
        <v>12318</v>
      </c>
    </row>
    <row r="2392" spans="1:15">
      <c r="A2392" s="19">
        <v>62366</v>
      </c>
      <c r="B2392" s="19" t="s">
        <v>11748</v>
      </c>
      <c r="C2392" s="19" t="s">
        <v>14332</v>
      </c>
      <c r="D2392" s="19" t="str">
        <f t="shared" si="37"/>
        <v>62366A</v>
      </c>
      <c r="E2392" s="19" t="s">
        <v>12313</v>
      </c>
      <c r="F2392" s="19" t="s">
        <v>10905</v>
      </c>
      <c r="G2392" s="19" t="s">
        <v>612</v>
      </c>
      <c r="H2392" s="19" t="s">
        <v>12307</v>
      </c>
      <c r="I2392" s="1">
        <v>41806</v>
      </c>
      <c r="J2392" s="19">
        <v>1.5</v>
      </c>
      <c r="K2392" s="19" t="s">
        <v>73</v>
      </c>
      <c r="L2392" s="1">
        <v>41430</v>
      </c>
      <c r="M2392" s="19" t="s">
        <v>13113</v>
      </c>
      <c r="N2392" s="19" t="s">
        <v>14332</v>
      </c>
      <c r="O2392" s="19" t="s">
        <v>12318</v>
      </c>
    </row>
    <row r="2393" spans="1:15">
      <c r="A2393" s="19">
        <v>62367</v>
      </c>
      <c r="B2393" s="19" t="s">
        <v>11748</v>
      </c>
      <c r="C2393" s="19" t="s">
        <v>14331</v>
      </c>
      <c r="D2393" s="19" t="str">
        <f t="shared" si="37"/>
        <v>62367A</v>
      </c>
      <c r="E2393" s="19" t="s">
        <v>12313</v>
      </c>
      <c r="F2393" s="19" t="s">
        <v>5986</v>
      </c>
      <c r="G2393" s="19" t="s">
        <v>612</v>
      </c>
      <c r="H2393" s="19" t="s">
        <v>12307</v>
      </c>
      <c r="I2393" s="1">
        <v>41471</v>
      </c>
      <c r="J2393" s="19">
        <v>0.08</v>
      </c>
      <c r="K2393" s="19" t="s">
        <v>73</v>
      </c>
      <c r="L2393" s="1">
        <v>41431</v>
      </c>
      <c r="M2393" s="19" t="s">
        <v>13113</v>
      </c>
      <c r="N2393" s="19" t="s">
        <v>5357</v>
      </c>
      <c r="O2393" s="19" t="s">
        <v>12318</v>
      </c>
    </row>
    <row r="2394" spans="1:15">
      <c r="A2394" s="19">
        <v>62368</v>
      </c>
      <c r="B2394" s="19" t="s">
        <v>11748</v>
      </c>
      <c r="C2394" s="19" t="s">
        <v>14330</v>
      </c>
      <c r="D2394" s="19" t="str">
        <f t="shared" si="37"/>
        <v>62368A</v>
      </c>
      <c r="E2394" s="19" t="s">
        <v>12313</v>
      </c>
      <c r="F2394" s="19" t="s">
        <v>10969</v>
      </c>
      <c r="G2394" s="19" t="s">
        <v>612</v>
      </c>
      <c r="H2394" s="19" t="s">
        <v>12307</v>
      </c>
      <c r="I2394" s="1">
        <v>41578</v>
      </c>
      <c r="J2394" s="19">
        <v>20</v>
      </c>
      <c r="K2394" s="19" t="s">
        <v>73</v>
      </c>
      <c r="L2394" s="1">
        <v>41436</v>
      </c>
      <c r="M2394" s="19" t="s">
        <v>13113</v>
      </c>
      <c r="N2394" s="19" t="s">
        <v>4586</v>
      </c>
      <c r="O2394" s="19" t="s">
        <v>12318</v>
      </c>
    </row>
    <row r="2395" spans="1:15">
      <c r="A2395" s="19">
        <v>62369</v>
      </c>
      <c r="B2395" s="19" t="s">
        <v>11748</v>
      </c>
      <c r="C2395" s="19" t="s">
        <v>10572</v>
      </c>
      <c r="D2395" s="19" t="str">
        <f t="shared" si="37"/>
        <v>62369A</v>
      </c>
      <c r="E2395" s="19" t="s">
        <v>12313</v>
      </c>
      <c r="F2395" s="19" t="s">
        <v>10842</v>
      </c>
      <c r="G2395" s="19" t="s">
        <v>612</v>
      </c>
      <c r="H2395" s="19" t="s">
        <v>12307</v>
      </c>
      <c r="I2395" s="1">
        <v>41708</v>
      </c>
      <c r="J2395" s="19">
        <v>2</v>
      </c>
      <c r="K2395" s="19" t="s">
        <v>46</v>
      </c>
      <c r="L2395" s="1">
        <v>41432</v>
      </c>
      <c r="M2395" s="19" t="s">
        <v>10573</v>
      </c>
      <c r="N2395" s="19" t="s">
        <v>10572</v>
      </c>
      <c r="O2395" s="19" t="s">
        <v>12318</v>
      </c>
    </row>
    <row r="2396" spans="1:15">
      <c r="A2396" s="19">
        <v>62370</v>
      </c>
      <c r="B2396" s="19" t="s">
        <v>11748</v>
      </c>
      <c r="C2396" s="19" t="s">
        <v>14329</v>
      </c>
      <c r="D2396" s="19" t="str">
        <f t="shared" si="37"/>
        <v>62370A</v>
      </c>
      <c r="E2396" s="19" t="s">
        <v>12313</v>
      </c>
      <c r="F2396" s="19" t="s">
        <v>11024</v>
      </c>
      <c r="G2396" s="19" t="s">
        <v>612</v>
      </c>
      <c r="H2396" s="19" t="s">
        <v>12307</v>
      </c>
      <c r="I2396" s="1">
        <v>41502</v>
      </c>
      <c r="J2396" s="19">
        <v>0.45</v>
      </c>
      <c r="K2396" s="19" t="s">
        <v>46</v>
      </c>
      <c r="L2396" s="1">
        <v>41743</v>
      </c>
      <c r="M2396" s="19" t="s">
        <v>10573</v>
      </c>
      <c r="N2396" s="19" t="s">
        <v>14329</v>
      </c>
      <c r="O2396" s="19" t="s">
        <v>12318</v>
      </c>
    </row>
    <row r="2397" spans="1:15">
      <c r="A2397" s="19">
        <v>62371</v>
      </c>
      <c r="B2397" s="19" t="s">
        <v>11748</v>
      </c>
      <c r="C2397" s="19" t="s">
        <v>14327</v>
      </c>
      <c r="D2397" s="19" t="str">
        <f t="shared" si="37"/>
        <v>62371A</v>
      </c>
      <c r="E2397" s="19" t="s">
        <v>12313</v>
      </c>
      <c r="F2397" s="19" t="s">
        <v>14328</v>
      </c>
      <c r="G2397" s="19" t="s">
        <v>1382</v>
      </c>
      <c r="H2397" s="19" t="s">
        <v>12307</v>
      </c>
      <c r="I2397" s="1">
        <v>39137</v>
      </c>
      <c r="J2397" s="19">
        <v>4.5</v>
      </c>
      <c r="K2397" s="19" t="s">
        <v>0</v>
      </c>
      <c r="L2397" s="1">
        <v>41443</v>
      </c>
      <c r="M2397" s="19" t="s">
        <v>14327</v>
      </c>
      <c r="N2397" s="19" t="s">
        <v>14327</v>
      </c>
      <c r="O2397" s="19" t="s">
        <v>12318</v>
      </c>
    </row>
    <row r="2398" spans="1:15">
      <c r="A2398" s="19">
        <v>62372</v>
      </c>
      <c r="B2398" s="19" t="s">
        <v>11748</v>
      </c>
      <c r="C2398" s="19" t="s">
        <v>14326</v>
      </c>
      <c r="D2398" s="19" t="str">
        <f t="shared" si="37"/>
        <v>62372A</v>
      </c>
      <c r="E2398" s="19" t="s">
        <v>12313</v>
      </c>
      <c r="F2398" s="19" t="s">
        <v>638</v>
      </c>
      <c r="G2398" s="19" t="s">
        <v>612</v>
      </c>
      <c r="H2398" s="19" t="s">
        <v>12307</v>
      </c>
      <c r="I2398" s="1">
        <v>41712</v>
      </c>
      <c r="J2398" s="19">
        <v>1</v>
      </c>
      <c r="K2398" s="19" t="s">
        <v>73</v>
      </c>
      <c r="L2398" s="1">
        <v>41445</v>
      </c>
      <c r="M2398" s="19" t="s">
        <v>4777</v>
      </c>
      <c r="N2398" s="19" t="s">
        <v>14325</v>
      </c>
      <c r="O2398" s="19" t="s">
        <v>12318</v>
      </c>
    </row>
    <row r="2399" spans="1:15">
      <c r="A2399" s="19">
        <v>62373</v>
      </c>
      <c r="B2399" s="19" t="s">
        <v>11748</v>
      </c>
      <c r="C2399" s="19" t="s">
        <v>14324</v>
      </c>
      <c r="D2399" s="19" t="str">
        <f t="shared" si="37"/>
        <v>62373A</v>
      </c>
      <c r="E2399" s="19" t="s">
        <v>12313</v>
      </c>
      <c r="F2399" s="19" t="s">
        <v>10905</v>
      </c>
      <c r="G2399" s="19" t="s">
        <v>612</v>
      </c>
      <c r="H2399" s="19" t="s">
        <v>12307</v>
      </c>
      <c r="I2399" s="1">
        <v>42109</v>
      </c>
      <c r="J2399" s="19">
        <v>1.5</v>
      </c>
      <c r="K2399" s="19" t="s">
        <v>73</v>
      </c>
      <c r="L2399" s="1">
        <v>41445</v>
      </c>
      <c r="M2399" s="19" t="s">
        <v>4777</v>
      </c>
      <c r="N2399" s="19" t="s">
        <v>4679</v>
      </c>
      <c r="O2399" s="19" t="s">
        <v>12318</v>
      </c>
    </row>
    <row r="2400" spans="1:15">
      <c r="A2400" s="19">
        <v>62374</v>
      </c>
      <c r="B2400" s="19" t="s">
        <v>11748</v>
      </c>
      <c r="C2400" s="19" t="s">
        <v>406</v>
      </c>
      <c r="D2400" s="19" t="str">
        <f t="shared" si="37"/>
        <v>62374A</v>
      </c>
      <c r="E2400" s="19" t="s">
        <v>12313</v>
      </c>
      <c r="F2400" s="19" t="s">
        <v>10767</v>
      </c>
      <c r="G2400" s="19" t="s">
        <v>612</v>
      </c>
      <c r="H2400" s="19" t="s">
        <v>12307</v>
      </c>
      <c r="I2400" s="1">
        <v>41814</v>
      </c>
      <c r="J2400" s="19">
        <v>1.5</v>
      </c>
      <c r="K2400" s="19" t="s">
        <v>73</v>
      </c>
      <c r="L2400" s="1">
        <v>41460</v>
      </c>
      <c r="M2400" s="19" t="s">
        <v>12315</v>
      </c>
      <c r="N2400" s="19" t="s">
        <v>12972</v>
      </c>
      <c r="O2400" s="19" t="s">
        <v>12318</v>
      </c>
    </row>
    <row r="2401" spans="1:15">
      <c r="A2401" s="19">
        <v>62375</v>
      </c>
      <c r="B2401" s="19" t="s">
        <v>11748</v>
      </c>
      <c r="C2401" s="19" t="s">
        <v>407</v>
      </c>
      <c r="D2401" s="19" t="str">
        <f t="shared" si="37"/>
        <v>62375A</v>
      </c>
      <c r="E2401" s="19" t="s">
        <v>12313</v>
      </c>
      <c r="F2401" s="19" t="s">
        <v>10767</v>
      </c>
      <c r="G2401" s="19" t="s">
        <v>612</v>
      </c>
      <c r="H2401" s="19" t="s">
        <v>12307</v>
      </c>
      <c r="I2401" s="1">
        <v>41814</v>
      </c>
      <c r="J2401" s="19">
        <v>1</v>
      </c>
      <c r="K2401" s="19" t="s">
        <v>73</v>
      </c>
      <c r="L2401" s="1">
        <v>41460</v>
      </c>
      <c r="M2401" s="19" t="s">
        <v>12315</v>
      </c>
      <c r="N2401" s="19" t="s">
        <v>12972</v>
      </c>
      <c r="O2401" s="19" t="s">
        <v>12318</v>
      </c>
    </row>
    <row r="2402" spans="1:15">
      <c r="A2402" s="19">
        <v>62376</v>
      </c>
      <c r="B2402" s="19" t="s">
        <v>11748</v>
      </c>
      <c r="C2402" s="19" t="s">
        <v>408</v>
      </c>
      <c r="D2402" s="19" t="str">
        <f t="shared" si="37"/>
        <v>62376A</v>
      </c>
      <c r="E2402" s="19" t="s">
        <v>12313</v>
      </c>
      <c r="F2402" s="19" t="s">
        <v>10767</v>
      </c>
      <c r="G2402" s="19" t="s">
        <v>612</v>
      </c>
      <c r="H2402" s="19" t="s">
        <v>12307</v>
      </c>
      <c r="I2402" s="1">
        <v>41814</v>
      </c>
      <c r="J2402" s="19">
        <v>1</v>
      </c>
      <c r="K2402" s="19" t="s">
        <v>73</v>
      </c>
      <c r="L2402" s="1">
        <v>41460</v>
      </c>
      <c r="M2402" s="19" t="s">
        <v>12315</v>
      </c>
      <c r="N2402" s="19" t="s">
        <v>12972</v>
      </c>
      <c r="O2402" s="19" t="s">
        <v>12318</v>
      </c>
    </row>
    <row r="2403" spans="1:15">
      <c r="A2403" s="19">
        <v>62377</v>
      </c>
      <c r="B2403" s="19" t="s">
        <v>11748</v>
      </c>
      <c r="C2403" s="19" t="s">
        <v>14323</v>
      </c>
      <c r="D2403" s="19" t="str">
        <f t="shared" si="37"/>
        <v>62377A</v>
      </c>
      <c r="E2403" s="19" t="s">
        <v>12313</v>
      </c>
      <c r="F2403" s="19" t="s">
        <v>10767</v>
      </c>
      <c r="G2403" s="19" t="s">
        <v>612</v>
      </c>
      <c r="H2403" s="19" t="s">
        <v>12307</v>
      </c>
      <c r="I2403" s="1">
        <v>41837</v>
      </c>
      <c r="J2403" s="19">
        <v>1</v>
      </c>
      <c r="K2403" s="19" t="s">
        <v>73</v>
      </c>
      <c r="L2403" s="1">
        <v>41460</v>
      </c>
      <c r="M2403" s="19" t="s">
        <v>12315</v>
      </c>
      <c r="N2403" s="19" t="s">
        <v>13325</v>
      </c>
      <c r="O2403" s="19" t="s">
        <v>12318</v>
      </c>
    </row>
    <row r="2404" spans="1:15">
      <c r="A2404" s="19">
        <v>62378</v>
      </c>
      <c r="B2404" s="19" t="s">
        <v>11748</v>
      </c>
      <c r="C2404" s="19" t="s">
        <v>413</v>
      </c>
      <c r="D2404" s="19" t="str">
        <f t="shared" si="37"/>
        <v>62378A</v>
      </c>
      <c r="E2404" s="19" t="s">
        <v>12313</v>
      </c>
      <c r="F2404" s="19" t="s">
        <v>10767</v>
      </c>
      <c r="G2404" s="19" t="s">
        <v>612</v>
      </c>
      <c r="H2404" s="19" t="s">
        <v>12307</v>
      </c>
      <c r="I2404" s="1">
        <v>41837</v>
      </c>
      <c r="J2404" s="19">
        <v>1</v>
      </c>
      <c r="K2404" s="19" t="s">
        <v>73</v>
      </c>
      <c r="L2404" s="1">
        <v>41460</v>
      </c>
      <c r="M2404" s="19" t="s">
        <v>12315</v>
      </c>
      <c r="N2404" s="19" t="s">
        <v>13325</v>
      </c>
      <c r="O2404" s="19" t="s">
        <v>12318</v>
      </c>
    </row>
    <row r="2405" spans="1:15">
      <c r="A2405" s="19">
        <v>62379</v>
      </c>
      <c r="B2405" s="19" t="s">
        <v>11748</v>
      </c>
      <c r="C2405" s="19" t="s">
        <v>5393</v>
      </c>
      <c r="D2405" s="19" t="str">
        <f t="shared" si="37"/>
        <v>62379A</v>
      </c>
      <c r="E2405" s="19" t="s">
        <v>12313</v>
      </c>
      <c r="F2405" s="19" t="s">
        <v>11024</v>
      </c>
      <c r="G2405" s="19" t="s">
        <v>612</v>
      </c>
      <c r="H2405" s="19" t="s">
        <v>12307</v>
      </c>
      <c r="I2405" s="1">
        <v>41417</v>
      </c>
      <c r="J2405" s="19">
        <v>0.6</v>
      </c>
      <c r="K2405" s="19" t="s">
        <v>46</v>
      </c>
      <c r="L2405" s="1">
        <v>41460</v>
      </c>
      <c r="M2405" s="19" t="s">
        <v>13509</v>
      </c>
      <c r="N2405" s="19" t="s">
        <v>14322</v>
      </c>
      <c r="O2405" s="19" t="s">
        <v>12318</v>
      </c>
    </row>
    <row r="2406" spans="1:15">
      <c r="A2406" s="19">
        <v>62380</v>
      </c>
      <c r="B2406" s="19" t="s">
        <v>11748</v>
      </c>
      <c r="C2406" s="19" t="s">
        <v>14321</v>
      </c>
      <c r="D2406" s="19" t="str">
        <f t="shared" si="37"/>
        <v>62380A</v>
      </c>
      <c r="E2406" s="19" t="s">
        <v>12313</v>
      </c>
      <c r="F2406" s="19" t="s">
        <v>11049</v>
      </c>
      <c r="G2406" s="19" t="s">
        <v>612</v>
      </c>
      <c r="H2406" s="19" t="s">
        <v>12307</v>
      </c>
      <c r="I2406" s="1">
        <v>31229</v>
      </c>
      <c r="J2406" s="19">
        <v>9.8000000000000007</v>
      </c>
      <c r="K2406" s="19" t="s">
        <v>13196</v>
      </c>
      <c r="L2406" s="1">
        <v>42276</v>
      </c>
      <c r="M2406" s="19" t="s">
        <v>5495</v>
      </c>
      <c r="N2406" s="19" t="s">
        <v>5495</v>
      </c>
      <c r="O2406" s="19" t="s">
        <v>12318</v>
      </c>
    </row>
    <row r="2407" spans="1:15">
      <c r="A2407" s="19">
        <v>62381</v>
      </c>
      <c r="B2407" s="19" t="s">
        <v>11748</v>
      </c>
      <c r="C2407" s="19" t="s">
        <v>14320</v>
      </c>
      <c r="D2407" s="19" t="str">
        <f t="shared" si="37"/>
        <v>62381A</v>
      </c>
      <c r="E2407" s="19" t="s">
        <v>12313</v>
      </c>
      <c r="F2407" s="19" t="s">
        <v>11049</v>
      </c>
      <c r="G2407" s="19" t="s">
        <v>612</v>
      </c>
      <c r="H2407" s="19" t="s">
        <v>12307</v>
      </c>
      <c r="I2407" s="1">
        <v>31138</v>
      </c>
      <c r="J2407" s="19">
        <v>2.4</v>
      </c>
      <c r="K2407" s="19" t="s">
        <v>13196</v>
      </c>
      <c r="L2407" s="1">
        <v>42276</v>
      </c>
      <c r="M2407" s="19" t="s">
        <v>5495</v>
      </c>
      <c r="N2407" s="19" t="s">
        <v>5495</v>
      </c>
      <c r="O2407" s="19" t="s">
        <v>12318</v>
      </c>
    </row>
    <row r="2408" spans="1:15">
      <c r="A2408" s="19">
        <v>62382</v>
      </c>
      <c r="B2408" s="19" t="s">
        <v>10651</v>
      </c>
      <c r="C2408" s="19" t="s">
        <v>14319</v>
      </c>
      <c r="D2408" s="19" t="str">
        <f t="shared" si="37"/>
        <v>62382C</v>
      </c>
      <c r="E2408" s="19" t="s">
        <v>12309</v>
      </c>
      <c r="F2408" s="19" t="s">
        <v>10851</v>
      </c>
      <c r="G2408" s="19" t="s">
        <v>612</v>
      </c>
      <c r="H2408" s="19" t="s">
        <v>12307</v>
      </c>
      <c r="I2408" s="1">
        <v>43455</v>
      </c>
      <c r="J2408" s="19">
        <v>2</v>
      </c>
      <c r="K2408" s="19" t="s">
        <v>73</v>
      </c>
      <c r="L2408" s="1">
        <v>41452</v>
      </c>
      <c r="M2408" s="19" t="s">
        <v>14318</v>
      </c>
      <c r="N2408" s="19" t="s">
        <v>14317</v>
      </c>
      <c r="O2408" s="19" t="s">
        <v>12318</v>
      </c>
    </row>
    <row r="2409" spans="1:15">
      <c r="A2409" s="19">
        <v>62383</v>
      </c>
      <c r="B2409" s="19" t="s">
        <v>11748</v>
      </c>
      <c r="C2409" s="19" t="s">
        <v>14316</v>
      </c>
      <c r="D2409" s="19" t="str">
        <f t="shared" si="37"/>
        <v>62383A</v>
      </c>
      <c r="E2409" s="19" t="s">
        <v>12313</v>
      </c>
      <c r="F2409" s="19" t="s">
        <v>10972</v>
      </c>
      <c r="G2409" s="19" t="s">
        <v>612</v>
      </c>
      <c r="H2409" s="19" t="s">
        <v>12307</v>
      </c>
      <c r="I2409" s="1">
        <v>41949</v>
      </c>
      <c r="J2409" s="19">
        <v>0.83299999999999996</v>
      </c>
      <c r="K2409" s="19" t="s">
        <v>73</v>
      </c>
      <c r="L2409" s="1">
        <v>41463</v>
      </c>
      <c r="M2409" s="19" t="s">
        <v>13433</v>
      </c>
      <c r="N2409" s="19" t="s">
        <v>5326</v>
      </c>
      <c r="O2409" s="19" t="s">
        <v>12318</v>
      </c>
    </row>
    <row r="2410" spans="1:15">
      <c r="A2410" s="19">
        <v>62384</v>
      </c>
      <c r="B2410" s="19" t="s">
        <v>11748</v>
      </c>
      <c r="C2410" s="19" t="s">
        <v>5045</v>
      </c>
      <c r="D2410" s="19" t="str">
        <f t="shared" si="37"/>
        <v>62384A</v>
      </c>
      <c r="E2410" s="19" t="s">
        <v>12313</v>
      </c>
      <c r="F2410" s="19" t="s">
        <v>10844</v>
      </c>
      <c r="G2410" s="19" t="s">
        <v>612</v>
      </c>
      <c r="H2410" s="19" t="s">
        <v>12307</v>
      </c>
      <c r="I2410" s="1">
        <v>41639</v>
      </c>
      <c r="J2410" s="19">
        <v>1.5</v>
      </c>
      <c r="K2410" s="19" t="s">
        <v>73</v>
      </c>
      <c r="L2410" s="1">
        <v>41473</v>
      </c>
      <c r="M2410" s="19" t="s">
        <v>14315</v>
      </c>
      <c r="N2410" s="19" t="s">
        <v>14314</v>
      </c>
      <c r="O2410" s="19" t="s">
        <v>12318</v>
      </c>
    </row>
    <row r="2411" spans="1:15">
      <c r="A2411" s="19">
        <v>62385</v>
      </c>
      <c r="B2411" s="19" t="s">
        <v>11748</v>
      </c>
      <c r="C2411" s="19" t="s">
        <v>14313</v>
      </c>
      <c r="D2411" s="19" t="str">
        <f t="shared" si="37"/>
        <v>62385A</v>
      </c>
      <c r="E2411" s="19" t="s">
        <v>12313</v>
      </c>
      <c r="F2411" s="19" t="s">
        <v>10909</v>
      </c>
      <c r="G2411" s="19" t="s">
        <v>612</v>
      </c>
      <c r="H2411" s="19" t="s">
        <v>12307</v>
      </c>
      <c r="I2411" s="1">
        <v>32478</v>
      </c>
      <c r="J2411" s="19">
        <v>2.8</v>
      </c>
      <c r="K2411" s="19" t="s">
        <v>13196</v>
      </c>
      <c r="L2411" s="1">
        <v>41452</v>
      </c>
      <c r="M2411" s="19" t="s">
        <v>5685</v>
      </c>
      <c r="N2411" s="19" t="s">
        <v>5685</v>
      </c>
      <c r="O2411" s="19" t="s">
        <v>12318</v>
      </c>
    </row>
    <row r="2412" spans="1:15">
      <c r="A2412" s="19">
        <v>62386</v>
      </c>
      <c r="B2412" s="19" t="s">
        <v>12651</v>
      </c>
      <c r="C2412" s="19" t="s">
        <v>14312</v>
      </c>
      <c r="D2412" s="19" t="str">
        <f t="shared" si="37"/>
        <v>62386R</v>
      </c>
      <c r="E2412" s="19" t="s">
        <v>12650</v>
      </c>
      <c r="F2412" s="19" t="s">
        <v>461</v>
      </c>
      <c r="G2412" s="19" t="s">
        <v>461</v>
      </c>
      <c r="H2412" s="19" t="s">
        <v>461</v>
      </c>
      <c r="J2412" s="19">
        <v>152.36000000000001</v>
      </c>
      <c r="K2412" s="19" t="s">
        <v>73</v>
      </c>
      <c r="L2412" s="1">
        <v>41458</v>
      </c>
      <c r="M2412" s="19" t="s">
        <v>12</v>
      </c>
      <c r="N2412" s="19" t="s">
        <v>461</v>
      </c>
      <c r="O2412" s="19" t="s">
        <v>12318</v>
      </c>
    </row>
    <row r="2413" spans="1:15">
      <c r="A2413" s="19">
        <v>62387</v>
      </c>
      <c r="B2413" s="19" t="s">
        <v>12651</v>
      </c>
      <c r="C2413" s="19" t="s">
        <v>14311</v>
      </c>
      <c r="D2413" s="19" t="str">
        <f t="shared" si="37"/>
        <v>62387R</v>
      </c>
      <c r="E2413" s="19" t="s">
        <v>12650</v>
      </c>
      <c r="F2413" s="19" t="s">
        <v>461</v>
      </c>
      <c r="G2413" s="19" t="s">
        <v>461</v>
      </c>
      <c r="H2413" s="19" t="s">
        <v>461</v>
      </c>
      <c r="J2413" s="19">
        <v>142.37469999999999</v>
      </c>
      <c r="K2413" s="19" t="s">
        <v>73</v>
      </c>
      <c r="L2413" s="1">
        <v>41458</v>
      </c>
      <c r="M2413" s="19" t="s">
        <v>12</v>
      </c>
      <c r="N2413" s="19" t="s">
        <v>461</v>
      </c>
      <c r="O2413" s="19" t="s">
        <v>12318</v>
      </c>
    </row>
    <row r="2414" spans="1:15">
      <c r="A2414" s="19">
        <v>62388</v>
      </c>
      <c r="B2414" s="19" t="s">
        <v>10651</v>
      </c>
      <c r="C2414" s="19" t="s">
        <v>14310</v>
      </c>
      <c r="D2414" s="19" t="str">
        <f t="shared" si="37"/>
        <v>62388C</v>
      </c>
      <c r="E2414" s="19" t="s">
        <v>12309</v>
      </c>
      <c r="F2414" s="19" t="s">
        <v>10957</v>
      </c>
      <c r="G2414" s="19" t="s">
        <v>612</v>
      </c>
      <c r="H2414" s="19" t="s">
        <v>12307</v>
      </c>
      <c r="I2414" s="1">
        <v>42732</v>
      </c>
      <c r="J2414" s="19">
        <v>18</v>
      </c>
      <c r="K2414" s="19" t="s">
        <v>73</v>
      </c>
      <c r="L2414" s="1">
        <v>42345</v>
      </c>
      <c r="M2414" s="19" t="s">
        <v>13113</v>
      </c>
      <c r="N2414" s="19" t="s">
        <v>14309</v>
      </c>
      <c r="O2414" s="19" t="s">
        <v>12318</v>
      </c>
    </row>
    <row r="2415" spans="1:15">
      <c r="A2415" s="19">
        <v>62389</v>
      </c>
      <c r="B2415" s="19" t="s">
        <v>11748</v>
      </c>
      <c r="C2415" s="19" t="s">
        <v>14308</v>
      </c>
      <c r="D2415" s="19" t="str">
        <f t="shared" si="37"/>
        <v>62389A</v>
      </c>
      <c r="E2415" s="19" t="s">
        <v>12313</v>
      </c>
      <c r="F2415" s="19" t="s">
        <v>11462</v>
      </c>
      <c r="G2415" s="19" t="s">
        <v>612</v>
      </c>
      <c r="H2415" s="19" t="s">
        <v>12307</v>
      </c>
      <c r="I2415" s="1">
        <v>41670</v>
      </c>
      <c r="J2415" s="19">
        <v>4.3499999999999996</v>
      </c>
      <c r="K2415" s="19" t="s">
        <v>46</v>
      </c>
      <c r="L2415" s="1">
        <v>41481</v>
      </c>
      <c r="M2415" s="19" t="s">
        <v>4380</v>
      </c>
      <c r="N2415" s="19" t="s">
        <v>4380</v>
      </c>
      <c r="O2415" s="19" t="s">
        <v>12318</v>
      </c>
    </row>
    <row r="2416" spans="1:15">
      <c r="A2416" s="19">
        <v>62390</v>
      </c>
      <c r="B2416" s="19" t="s">
        <v>11748</v>
      </c>
      <c r="C2416" s="19" t="s">
        <v>14307</v>
      </c>
      <c r="D2416" s="19" t="str">
        <f t="shared" si="37"/>
        <v>62390A</v>
      </c>
      <c r="E2416" s="19" t="s">
        <v>12313</v>
      </c>
      <c r="F2416" s="19" t="s">
        <v>10912</v>
      </c>
      <c r="G2416" s="19" t="s">
        <v>612</v>
      </c>
      <c r="H2416" s="19" t="s">
        <v>12307</v>
      </c>
      <c r="I2416" s="1">
        <v>40534</v>
      </c>
      <c r="J2416" s="19">
        <v>0.5</v>
      </c>
      <c r="K2416" s="19" t="s">
        <v>73</v>
      </c>
      <c r="L2416" s="1">
        <v>41484</v>
      </c>
      <c r="M2416" s="19" t="s">
        <v>13113</v>
      </c>
      <c r="N2416" s="19" t="s">
        <v>14289</v>
      </c>
      <c r="O2416" s="19" t="s">
        <v>12318</v>
      </c>
    </row>
    <row r="2417" spans="1:15">
      <c r="A2417" s="19">
        <v>62391</v>
      </c>
      <c r="B2417" s="19" t="s">
        <v>12651</v>
      </c>
      <c r="C2417" s="19" t="s">
        <v>14306</v>
      </c>
      <c r="D2417" s="19" t="str">
        <f t="shared" si="37"/>
        <v>62391R</v>
      </c>
      <c r="E2417" s="19" t="s">
        <v>12650</v>
      </c>
      <c r="F2417" s="19" t="s">
        <v>461</v>
      </c>
      <c r="G2417" s="19" t="s">
        <v>461</v>
      </c>
      <c r="H2417" s="19" t="s">
        <v>461</v>
      </c>
      <c r="J2417" s="19">
        <v>62.062752000000003</v>
      </c>
      <c r="K2417" s="19" t="s">
        <v>73</v>
      </c>
      <c r="L2417" s="1">
        <v>41487</v>
      </c>
      <c r="M2417" s="19" t="s">
        <v>13113</v>
      </c>
      <c r="N2417" s="19" t="s">
        <v>461</v>
      </c>
      <c r="O2417" s="19" t="s">
        <v>12318</v>
      </c>
    </row>
    <row r="2418" spans="1:15">
      <c r="A2418" s="19">
        <v>62392</v>
      </c>
      <c r="B2418" s="19" t="s">
        <v>12651</v>
      </c>
      <c r="C2418" s="19" t="s">
        <v>14305</v>
      </c>
      <c r="D2418" s="19" t="str">
        <f t="shared" si="37"/>
        <v>62392R</v>
      </c>
      <c r="E2418" s="19" t="s">
        <v>12650</v>
      </c>
      <c r="F2418" s="19" t="s">
        <v>461</v>
      </c>
      <c r="G2418" s="19" t="s">
        <v>461</v>
      </c>
      <c r="H2418" s="19" t="s">
        <v>461</v>
      </c>
      <c r="J2418" s="19">
        <v>190.27968000000001</v>
      </c>
      <c r="K2418" s="19" t="s">
        <v>73</v>
      </c>
      <c r="L2418" s="1">
        <v>41487</v>
      </c>
      <c r="M2418" s="19" t="s">
        <v>13113</v>
      </c>
      <c r="N2418" s="19" t="s">
        <v>461</v>
      </c>
      <c r="O2418" s="19" t="s">
        <v>12318</v>
      </c>
    </row>
    <row r="2419" spans="1:15">
      <c r="A2419" s="19">
        <v>62393</v>
      </c>
      <c r="B2419" s="19" t="s">
        <v>12651</v>
      </c>
      <c r="C2419" s="19" t="s">
        <v>14304</v>
      </c>
      <c r="D2419" s="19" t="str">
        <f t="shared" si="37"/>
        <v>62393R</v>
      </c>
      <c r="E2419" s="19" t="s">
        <v>12650</v>
      </c>
      <c r="F2419" s="19" t="s">
        <v>461</v>
      </c>
      <c r="G2419" s="19" t="s">
        <v>461</v>
      </c>
      <c r="H2419" s="19" t="s">
        <v>461</v>
      </c>
      <c r="J2419" s="19">
        <v>165.66364799999999</v>
      </c>
      <c r="K2419" s="19" t="s">
        <v>73</v>
      </c>
      <c r="L2419" s="1">
        <v>41487</v>
      </c>
      <c r="M2419" s="19" t="s">
        <v>13113</v>
      </c>
      <c r="N2419" s="19" t="s">
        <v>461</v>
      </c>
      <c r="O2419" s="19" t="s">
        <v>12318</v>
      </c>
    </row>
    <row r="2420" spans="1:15">
      <c r="A2420" s="19">
        <v>62394</v>
      </c>
      <c r="B2420" s="19" t="s">
        <v>12651</v>
      </c>
      <c r="C2420" s="19" t="s">
        <v>14303</v>
      </c>
      <c r="D2420" s="19" t="str">
        <f t="shared" si="37"/>
        <v>62394R</v>
      </c>
      <c r="E2420" s="19" t="s">
        <v>12650</v>
      </c>
      <c r="F2420" s="19" t="s">
        <v>461</v>
      </c>
      <c r="G2420" s="19" t="s">
        <v>461</v>
      </c>
      <c r="H2420" s="19" t="s">
        <v>461</v>
      </c>
      <c r="J2420" s="19">
        <v>186.02121600000001</v>
      </c>
      <c r="K2420" s="19" t="s">
        <v>73</v>
      </c>
      <c r="L2420" s="1">
        <v>41487</v>
      </c>
      <c r="M2420" s="19" t="s">
        <v>13113</v>
      </c>
      <c r="N2420" s="19" t="s">
        <v>461</v>
      </c>
      <c r="O2420" s="19" t="s">
        <v>12318</v>
      </c>
    </row>
    <row r="2421" spans="1:15">
      <c r="A2421" s="19">
        <v>62395</v>
      </c>
      <c r="B2421" s="19" t="s">
        <v>12651</v>
      </c>
      <c r="C2421" s="19" t="s">
        <v>14302</v>
      </c>
      <c r="D2421" s="19" t="str">
        <f t="shared" si="37"/>
        <v>62395R</v>
      </c>
      <c r="E2421" s="19" t="s">
        <v>12650</v>
      </c>
      <c r="F2421" s="19" t="s">
        <v>461</v>
      </c>
      <c r="G2421" s="19" t="s">
        <v>461</v>
      </c>
      <c r="H2421" s="19" t="s">
        <v>461</v>
      </c>
      <c r="J2421" s="19">
        <v>71.760576</v>
      </c>
      <c r="K2421" s="19" t="s">
        <v>73</v>
      </c>
      <c r="L2421" s="1">
        <v>41487</v>
      </c>
      <c r="M2421" s="19" t="s">
        <v>13113</v>
      </c>
      <c r="N2421" s="19" t="s">
        <v>461</v>
      </c>
      <c r="O2421" s="19" t="s">
        <v>12318</v>
      </c>
    </row>
    <row r="2422" spans="1:15">
      <c r="A2422" s="19">
        <v>62396</v>
      </c>
      <c r="B2422" s="19" t="s">
        <v>12651</v>
      </c>
      <c r="C2422" s="19" t="s">
        <v>14301</v>
      </c>
      <c r="D2422" s="19" t="str">
        <f t="shared" si="37"/>
        <v>62396R</v>
      </c>
      <c r="E2422" s="19" t="s">
        <v>12650</v>
      </c>
      <c r="F2422" s="19" t="s">
        <v>461</v>
      </c>
      <c r="G2422" s="19" t="s">
        <v>461</v>
      </c>
      <c r="H2422" s="19" t="s">
        <v>461</v>
      </c>
      <c r="J2422" s="19">
        <v>125.874528</v>
      </c>
      <c r="K2422" s="19" t="s">
        <v>73</v>
      </c>
      <c r="L2422" s="1">
        <v>41487</v>
      </c>
      <c r="M2422" s="19" t="s">
        <v>13113</v>
      </c>
      <c r="N2422" s="19" t="s">
        <v>461</v>
      </c>
      <c r="O2422" s="19" t="s">
        <v>12318</v>
      </c>
    </row>
    <row r="2423" spans="1:15">
      <c r="A2423" s="19">
        <v>62397</v>
      </c>
      <c r="B2423" s="19" t="s">
        <v>12651</v>
      </c>
      <c r="C2423" s="19" t="s">
        <v>14300</v>
      </c>
      <c r="D2423" s="19" t="str">
        <f t="shared" si="37"/>
        <v>62397R</v>
      </c>
      <c r="E2423" s="19" t="s">
        <v>12650</v>
      </c>
      <c r="F2423" s="19" t="s">
        <v>461</v>
      </c>
      <c r="G2423" s="19" t="s">
        <v>461</v>
      </c>
      <c r="H2423" s="19" t="s">
        <v>461</v>
      </c>
      <c r="J2423" s="19">
        <v>49.437696000000003</v>
      </c>
      <c r="K2423" s="19" t="s">
        <v>73</v>
      </c>
      <c r="L2423" s="1">
        <v>41487</v>
      </c>
      <c r="M2423" s="19" t="s">
        <v>13113</v>
      </c>
      <c r="N2423" s="19" t="s">
        <v>461</v>
      </c>
      <c r="O2423" s="19" t="s">
        <v>12318</v>
      </c>
    </row>
    <row r="2424" spans="1:15">
      <c r="A2424" s="19">
        <v>62398</v>
      </c>
      <c r="B2424" s="19" t="s">
        <v>12651</v>
      </c>
      <c r="C2424" s="19" t="s">
        <v>14299</v>
      </c>
      <c r="D2424" s="19" t="str">
        <f t="shared" si="37"/>
        <v>62398R</v>
      </c>
      <c r="E2424" s="19" t="s">
        <v>12650</v>
      </c>
      <c r="F2424" s="19" t="s">
        <v>461</v>
      </c>
      <c r="G2424" s="19" t="s">
        <v>461</v>
      </c>
      <c r="H2424" s="19" t="s">
        <v>461</v>
      </c>
      <c r="J2424" s="19">
        <v>85.748063999999999</v>
      </c>
      <c r="K2424" s="19" t="s">
        <v>73</v>
      </c>
      <c r="L2424" s="1">
        <v>41487</v>
      </c>
      <c r="M2424" s="19" t="s">
        <v>13113</v>
      </c>
      <c r="N2424" s="19" t="s">
        <v>461</v>
      </c>
      <c r="O2424" s="19" t="s">
        <v>12318</v>
      </c>
    </row>
    <row r="2425" spans="1:15">
      <c r="A2425" s="19">
        <v>62399</v>
      </c>
      <c r="B2425" s="19" t="s">
        <v>12651</v>
      </c>
      <c r="C2425" s="19" t="s">
        <v>14298</v>
      </c>
      <c r="D2425" s="19" t="str">
        <f t="shared" si="37"/>
        <v>62399R</v>
      </c>
      <c r="E2425" s="19" t="s">
        <v>12650</v>
      </c>
      <c r="F2425" s="19" t="s">
        <v>461</v>
      </c>
      <c r="G2425" s="19" t="s">
        <v>461</v>
      </c>
      <c r="H2425" s="19" t="s">
        <v>461</v>
      </c>
      <c r="J2425" s="19">
        <v>195.83500799999999</v>
      </c>
      <c r="K2425" s="19" t="s">
        <v>73</v>
      </c>
      <c r="L2425" s="1">
        <v>41487</v>
      </c>
      <c r="M2425" s="19" t="s">
        <v>13113</v>
      </c>
      <c r="N2425" s="19" t="s">
        <v>461</v>
      </c>
      <c r="O2425" s="19" t="s">
        <v>12318</v>
      </c>
    </row>
    <row r="2426" spans="1:15">
      <c r="A2426" s="19">
        <v>62400</v>
      </c>
      <c r="B2426" s="19" t="s">
        <v>12651</v>
      </c>
      <c r="C2426" s="19" t="s">
        <v>14297</v>
      </c>
      <c r="D2426" s="19" t="str">
        <f t="shared" si="37"/>
        <v>62400R</v>
      </c>
      <c r="E2426" s="19" t="s">
        <v>12650</v>
      </c>
      <c r="F2426" s="19" t="s">
        <v>461</v>
      </c>
      <c r="G2426" s="19" t="s">
        <v>461</v>
      </c>
      <c r="H2426" s="19" t="s">
        <v>461</v>
      </c>
      <c r="J2426" s="19">
        <v>138.812352</v>
      </c>
      <c r="K2426" s="19" t="s">
        <v>73</v>
      </c>
      <c r="L2426" s="1">
        <v>41487</v>
      </c>
      <c r="M2426" s="19" t="s">
        <v>13113</v>
      </c>
      <c r="N2426" s="19" t="s">
        <v>461</v>
      </c>
      <c r="O2426" s="19" t="s">
        <v>12318</v>
      </c>
    </row>
    <row r="2427" spans="1:15">
      <c r="A2427" s="19">
        <v>62401</v>
      </c>
      <c r="B2427" s="19" t="s">
        <v>12651</v>
      </c>
      <c r="C2427" s="19" t="s">
        <v>14296</v>
      </c>
      <c r="D2427" s="19" t="str">
        <f t="shared" si="37"/>
        <v>62401R</v>
      </c>
      <c r="E2427" s="19" t="s">
        <v>12650</v>
      </c>
      <c r="F2427" s="19" t="s">
        <v>461</v>
      </c>
      <c r="G2427" s="19" t="s">
        <v>461</v>
      </c>
      <c r="H2427" s="19" t="s">
        <v>461</v>
      </c>
      <c r="J2427" s="19">
        <v>241.51881599999999</v>
      </c>
      <c r="K2427" s="19" t="s">
        <v>73</v>
      </c>
      <c r="L2427" s="1">
        <v>41487</v>
      </c>
      <c r="M2427" s="19" t="s">
        <v>13113</v>
      </c>
      <c r="N2427" s="19" t="s">
        <v>461</v>
      </c>
      <c r="O2427" s="19" t="s">
        <v>12318</v>
      </c>
    </row>
    <row r="2428" spans="1:15">
      <c r="A2428" s="19">
        <v>62402</v>
      </c>
      <c r="B2428" s="19" t="s">
        <v>12651</v>
      </c>
      <c r="C2428" s="19" t="s">
        <v>14295</v>
      </c>
      <c r="D2428" s="19" t="str">
        <f t="shared" si="37"/>
        <v>62402R</v>
      </c>
      <c r="E2428" s="19" t="s">
        <v>12650</v>
      </c>
      <c r="F2428" s="19" t="s">
        <v>461</v>
      </c>
      <c r="G2428" s="19" t="s">
        <v>461</v>
      </c>
      <c r="H2428" s="19" t="s">
        <v>461</v>
      </c>
      <c r="J2428" s="19">
        <v>243.5856</v>
      </c>
      <c r="K2428" s="19" t="s">
        <v>73</v>
      </c>
      <c r="L2428" s="1">
        <v>41487</v>
      </c>
      <c r="M2428" s="19" t="s">
        <v>13113</v>
      </c>
      <c r="N2428" s="19" t="s">
        <v>461</v>
      </c>
      <c r="O2428" s="19" t="s">
        <v>12318</v>
      </c>
    </row>
    <row r="2429" spans="1:15">
      <c r="A2429" s="19">
        <v>62403</v>
      </c>
      <c r="B2429" s="19" t="s">
        <v>12651</v>
      </c>
      <c r="C2429" s="19" t="s">
        <v>14294</v>
      </c>
      <c r="D2429" s="19" t="str">
        <f t="shared" si="37"/>
        <v>62403R</v>
      </c>
      <c r="E2429" s="19" t="s">
        <v>12650</v>
      </c>
      <c r="F2429" s="19" t="s">
        <v>461</v>
      </c>
      <c r="G2429" s="19" t="s">
        <v>461</v>
      </c>
      <c r="H2429" s="19" t="s">
        <v>461</v>
      </c>
      <c r="J2429" s="19">
        <v>249.27791999999999</v>
      </c>
      <c r="K2429" s="19" t="s">
        <v>73</v>
      </c>
      <c r="L2429" s="1">
        <v>41487</v>
      </c>
      <c r="M2429" s="19" t="s">
        <v>13113</v>
      </c>
      <c r="N2429" s="19" t="s">
        <v>461</v>
      </c>
      <c r="O2429" s="19" t="s">
        <v>12318</v>
      </c>
    </row>
    <row r="2430" spans="1:15">
      <c r="A2430" s="19">
        <v>62404</v>
      </c>
      <c r="B2430" s="19" t="s">
        <v>12651</v>
      </c>
      <c r="C2430" s="19" t="s">
        <v>14293</v>
      </c>
      <c r="D2430" s="19" t="str">
        <f t="shared" si="37"/>
        <v>62404R</v>
      </c>
      <c r="E2430" s="19" t="s">
        <v>12650</v>
      </c>
      <c r="F2430" s="19" t="s">
        <v>461</v>
      </c>
      <c r="G2430" s="19" t="s">
        <v>461</v>
      </c>
      <c r="H2430" s="19" t="s">
        <v>461</v>
      </c>
      <c r="J2430" s="19">
        <v>224.94556800000001</v>
      </c>
      <c r="K2430" s="19" t="s">
        <v>73</v>
      </c>
      <c r="L2430" s="1">
        <v>41487</v>
      </c>
      <c r="M2430" s="19" t="s">
        <v>13113</v>
      </c>
      <c r="N2430" s="19" t="s">
        <v>461</v>
      </c>
      <c r="O2430" s="19" t="s">
        <v>12318</v>
      </c>
    </row>
    <row r="2431" spans="1:15">
      <c r="A2431" s="19">
        <v>62405</v>
      </c>
      <c r="B2431" s="19" t="s">
        <v>12651</v>
      </c>
      <c r="C2431" s="19" t="s">
        <v>14292</v>
      </c>
      <c r="D2431" s="19" t="str">
        <f t="shared" si="37"/>
        <v>62405R</v>
      </c>
      <c r="E2431" s="19" t="s">
        <v>12650</v>
      </c>
      <c r="F2431" s="19" t="s">
        <v>461</v>
      </c>
      <c r="G2431" s="19" t="s">
        <v>461</v>
      </c>
      <c r="H2431" s="19" t="s">
        <v>461</v>
      </c>
      <c r="J2431" s="19">
        <v>243.86342400000001</v>
      </c>
      <c r="K2431" s="19" t="s">
        <v>73</v>
      </c>
      <c r="L2431" s="1">
        <v>41487</v>
      </c>
      <c r="M2431" s="19" t="s">
        <v>13113</v>
      </c>
      <c r="N2431" s="19" t="s">
        <v>461</v>
      </c>
      <c r="O2431" s="19" t="s">
        <v>12318</v>
      </c>
    </row>
    <row r="2432" spans="1:15">
      <c r="A2432" s="19">
        <v>62406</v>
      </c>
      <c r="B2432" s="19" t="s">
        <v>12651</v>
      </c>
      <c r="C2432" s="19" t="s">
        <v>14291</v>
      </c>
      <c r="D2432" s="19" t="str">
        <f t="shared" si="37"/>
        <v>62406R</v>
      </c>
      <c r="E2432" s="19" t="s">
        <v>12650</v>
      </c>
      <c r="F2432" s="19" t="s">
        <v>461</v>
      </c>
      <c r="G2432" s="19" t="s">
        <v>461</v>
      </c>
      <c r="H2432" s="19" t="s">
        <v>461</v>
      </c>
      <c r="J2432" s="19">
        <v>47.104128000000003</v>
      </c>
      <c r="K2432" s="19" t="s">
        <v>73</v>
      </c>
      <c r="L2432" s="1">
        <v>41487</v>
      </c>
      <c r="M2432" s="19" t="s">
        <v>13113</v>
      </c>
      <c r="N2432" s="19" t="s">
        <v>461</v>
      </c>
      <c r="O2432" s="19" t="s">
        <v>12318</v>
      </c>
    </row>
    <row r="2433" spans="1:15">
      <c r="A2433" s="19">
        <v>62407</v>
      </c>
      <c r="B2433" s="19" t="s">
        <v>11748</v>
      </c>
      <c r="C2433" s="19" t="s">
        <v>14290</v>
      </c>
      <c r="D2433" s="19" t="str">
        <f t="shared" si="37"/>
        <v>62407A</v>
      </c>
      <c r="E2433" s="19" t="s">
        <v>12313</v>
      </c>
      <c r="F2433" s="19" t="s">
        <v>10912</v>
      </c>
      <c r="G2433" s="19" t="s">
        <v>612</v>
      </c>
      <c r="H2433" s="19" t="s">
        <v>12307</v>
      </c>
      <c r="I2433" s="1">
        <v>40534</v>
      </c>
      <c r="J2433" s="19">
        <v>0.5</v>
      </c>
      <c r="K2433" s="19" t="s">
        <v>73</v>
      </c>
      <c r="L2433" s="1">
        <v>41484</v>
      </c>
      <c r="M2433" s="19" t="s">
        <v>13113</v>
      </c>
      <c r="N2433" s="19" t="s">
        <v>14289</v>
      </c>
      <c r="O2433" s="19" t="s">
        <v>12318</v>
      </c>
    </row>
    <row r="2434" spans="1:15">
      <c r="A2434" s="19">
        <v>62408</v>
      </c>
      <c r="B2434" s="19" t="s">
        <v>10651</v>
      </c>
      <c r="C2434" s="19" t="s">
        <v>14288</v>
      </c>
      <c r="D2434" s="19" t="str">
        <f t="shared" ref="D2434:D2497" si="38">CONCATENATE(A2434,B2434)</f>
        <v>62408C</v>
      </c>
      <c r="E2434" s="19" t="s">
        <v>12309</v>
      </c>
      <c r="F2434" s="19" t="s">
        <v>14284</v>
      </c>
      <c r="G2434" s="19" t="s">
        <v>612</v>
      </c>
      <c r="H2434" s="19" t="s">
        <v>12307</v>
      </c>
      <c r="I2434" s="1">
        <v>41609</v>
      </c>
      <c r="J2434" s="19">
        <v>1.5</v>
      </c>
      <c r="K2434" s="19" t="s">
        <v>73</v>
      </c>
      <c r="L2434" s="1">
        <v>41484</v>
      </c>
      <c r="M2434" s="19" t="s">
        <v>13113</v>
      </c>
      <c r="N2434" s="19" t="s">
        <v>426</v>
      </c>
      <c r="O2434" s="19" t="s">
        <v>12935</v>
      </c>
    </row>
    <row r="2435" spans="1:15">
      <c r="A2435" s="19">
        <v>62409</v>
      </c>
      <c r="B2435" s="19" t="s">
        <v>12651</v>
      </c>
      <c r="C2435" s="19" t="s">
        <v>14287</v>
      </c>
      <c r="D2435" s="19" t="str">
        <f t="shared" si="38"/>
        <v>62409R</v>
      </c>
      <c r="E2435" s="19" t="s">
        <v>12650</v>
      </c>
      <c r="F2435" s="19" t="s">
        <v>461</v>
      </c>
      <c r="G2435" s="19" t="s">
        <v>461</v>
      </c>
      <c r="H2435" s="19" t="s">
        <v>461</v>
      </c>
      <c r="J2435" s="19">
        <v>197.523552</v>
      </c>
      <c r="K2435" s="19" t="s">
        <v>73</v>
      </c>
      <c r="L2435" s="1">
        <v>41487</v>
      </c>
      <c r="M2435" s="19" t="s">
        <v>13113</v>
      </c>
      <c r="N2435" s="19" t="s">
        <v>461</v>
      </c>
      <c r="O2435" s="19" t="s">
        <v>12318</v>
      </c>
    </row>
    <row r="2436" spans="1:15">
      <c r="A2436" s="19">
        <v>62410</v>
      </c>
      <c r="B2436" s="19" t="s">
        <v>10651</v>
      </c>
      <c r="C2436" s="19" t="s">
        <v>14286</v>
      </c>
      <c r="D2436" s="19" t="str">
        <f t="shared" si="38"/>
        <v>62410C</v>
      </c>
      <c r="E2436" s="19" t="s">
        <v>12309</v>
      </c>
      <c r="F2436" s="19" t="s">
        <v>14284</v>
      </c>
      <c r="G2436" s="19" t="s">
        <v>612</v>
      </c>
      <c r="H2436" s="19" t="s">
        <v>12307</v>
      </c>
      <c r="I2436" s="1">
        <v>41609</v>
      </c>
      <c r="J2436" s="19">
        <v>1.5</v>
      </c>
      <c r="K2436" s="19" t="s">
        <v>73</v>
      </c>
      <c r="L2436" s="1">
        <v>41484</v>
      </c>
      <c r="M2436" s="19" t="s">
        <v>13113</v>
      </c>
      <c r="N2436" s="19" t="s">
        <v>427</v>
      </c>
      <c r="O2436" s="19" t="s">
        <v>12935</v>
      </c>
    </row>
    <row r="2437" spans="1:15">
      <c r="A2437" s="19">
        <v>62411</v>
      </c>
      <c r="B2437" s="19" t="s">
        <v>10651</v>
      </c>
      <c r="C2437" s="19" t="s">
        <v>14285</v>
      </c>
      <c r="D2437" s="19" t="str">
        <f t="shared" si="38"/>
        <v>62411C</v>
      </c>
      <c r="E2437" s="19" t="s">
        <v>12309</v>
      </c>
      <c r="F2437" s="19" t="s">
        <v>14284</v>
      </c>
      <c r="G2437" s="19" t="s">
        <v>612</v>
      </c>
      <c r="H2437" s="19" t="s">
        <v>12307</v>
      </c>
      <c r="I2437" s="1">
        <v>41609</v>
      </c>
      <c r="J2437" s="19">
        <v>1.5</v>
      </c>
      <c r="K2437" s="19" t="s">
        <v>73</v>
      </c>
      <c r="L2437" s="1">
        <v>41484</v>
      </c>
      <c r="M2437" s="19" t="s">
        <v>13113</v>
      </c>
      <c r="N2437" s="19" t="s">
        <v>428</v>
      </c>
      <c r="O2437" s="19" t="s">
        <v>12935</v>
      </c>
    </row>
    <row r="2438" spans="1:15">
      <c r="A2438" s="19">
        <v>62412</v>
      </c>
      <c r="B2438" s="19" t="s">
        <v>11748</v>
      </c>
      <c r="C2438" s="19" t="s">
        <v>14283</v>
      </c>
      <c r="D2438" s="19" t="str">
        <f t="shared" si="38"/>
        <v>62412A</v>
      </c>
      <c r="E2438" s="19" t="s">
        <v>12313</v>
      </c>
      <c r="F2438" s="19" t="s">
        <v>10937</v>
      </c>
      <c r="G2438" s="19" t="s">
        <v>612</v>
      </c>
      <c r="H2438" s="19" t="s">
        <v>12307</v>
      </c>
      <c r="I2438" s="1">
        <v>41617</v>
      </c>
      <c r="J2438" s="19">
        <v>0.65</v>
      </c>
      <c r="K2438" s="19" t="s">
        <v>46</v>
      </c>
      <c r="L2438" s="1">
        <v>41484</v>
      </c>
      <c r="M2438" s="19" t="s">
        <v>13113</v>
      </c>
      <c r="N2438" s="19" t="s">
        <v>14282</v>
      </c>
      <c r="O2438" s="19" t="s">
        <v>12318</v>
      </c>
    </row>
    <row r="2439" spans="1:15">
      <c r="A2439" s="19">
        <v>62413</v>
      </c>
      <c r="B2439" s="19" t="s">
        <v>11748</v>
      </c>
      <c r="C2439" s="19" t="s">
        <v>145</v>
      </c>
      <c r="D2439" s="19" t="str">
        <f t="shared" si="38"/>
        <v>62413A</v>
      </c>
      <c r="E2439" s="19" t="s">
        <v>12313</v>
      </c>
      <c r="F2439" s="19" t="s">
        <v>10846</v>
      </c>
      <c r="G2439" s="19" t="s">
        <v>612</v>
      </c>
      <c r="H2439" s="19" t="s">
        <v>12307</v>
      </c>
      <c r="I2439" s="1">
        <v>40165</v>
      </c>
      <c r="J2439" s="19">
        <v>0.75</v>
      </c>
      <c r="K2439" s="19" t="s">
        <v>46</v>
      </c>
      <c r="L2439" s="1">
        <v>41486</v>
      </c>
      <c r="M2439" s="19" t="s">
        <v>14281</v>
      </c>
      <c r="N2439" s="19" t="s">
        <v>14281</v>
      </c>
      <c r="O2439" s="19" t="s">
        <v>12318</v>
      </c>
    </row>
    <row r="2440" spans="1:15">
      <c r="A2440" s="19">
        <v>62414</v>
      </c>
      <c r="B2440" s="19" t="s">
        <v>10651</v>
      </c>
      <c r="C2440" s="19" t="s">
        <v>14280</v>
      </c>
      <c r="D2440" s="19" t="str">
        <f t="shared" si="38"/>
        <v>62414C</v>
      </c>
      <c r="E2440" s="19" t="s">
        <v>12309</v>
      </c>
      <c r="F2440" s="19" t="s">
        <v>10851</v>
      </c>
      <c r="G2440" s="19" t="s">
        <v>612</v>
      </c>
      <c r="H2440" s="19" t="s">
        <v>12307</v>
      </c>
      <c r="I2440" s="1">
        <v>42415</v>
      </c>
      <c r="J2440" s="19">
        <v>3</v>
      </c>
      <c r="K2440" s="19" t="s">
        <v>73</v>
      </c>
      <c r="L2440" s="1">
        <v>41460</v>
      </c>
      <c r="M2440" s="19" t="s">
        <v>13113</v>
      </c>
      <c r="N2440" s="19" t="s">
        <v>14276</v>
      </c>
      <c r="O2440" s="19" t="s">
        <v>12577</v>
      </c>
    </row>
    <row r="2441" spans="1:15">
      <c r="A2441" s="19">
        <v>62415</v>
      </c>
      <c r="B2441" s="19" t="s">
        <v>10651</v>
      </c>
      <c r="C2441" s="19" t="s">
        <v>14279</v>
      </c>
      <c r="D2441" s="19" t="str">
        <f t="shared" si="38"/>
        <v>62415C</v>
      </c>
      <c r="E2441" s="19" t="s">
        <v>12309</v>
      </c>
      <c r="F2441" s="19" t="s">
        <v>10851</v>
      </c>
      <c r="G2441" s="19" t="s">
        <v>612</v>
      </c>
      <c r="H2441" s="19" t="s">
        <v>12307</v>
      </c>
      <c r="I2441" s="1">
        <v>42415</v>
      </c>
      <c r="J2441" s="19">
        <v>3</v>
      </c>
      <c r="K2441" s="19" t="s">
        <v>73</v>
      </c>
      <c r="L2441" s="1">
        <v>41460</v>
      </c>
      <c r="M2441" s="19" t="s">
        <v>13113</v>
      </c>
      <c r="N2441" s="19" t="s">
        <v>14276</v>
      </c>
      <c r="O2441" s="19" t="s">
        <v>12577</v>
      </c>
    </row>
    <row r="2442" spans="1:15">
      <c r="A2442" s="19">
        <v>62416</v>
      </c>
      <c r="B2442" s="19" t="s">
        <v>10651</v>
      </c>
      <c r="C2442" s="19" t="s">
        <v>14278</v>
      </c>
      <c r="D2442" s="19" t="str">
        <f t="shared" si="38"/>
        <v>62416C</v>
      </c>
      <c r="E2442" s="19" t="s">
        <v>12309</v>
      </c>
      <c r="F2442" s="19" t="s">
        <v>10851</v>
      </c>
      <c r="G2442" s="19" t="s">
        <v>612</v>
      </c>
      <c r="H2442" s="19" t="s">
        <v>12307</v>
      </c>
      <c r="I2442" s="1">
        <v>42415</v>
      </c>
      <c r="J2442" s="19">
        <v>3</v>
      </c>
      <c r="K2442" s="19" t="s">
        <v>73</v>
      </c>
      <c r="L2442" s="1">
        <v>41460</v>
      </c>
      <c r="M2442" s="19" t="s">
        <v>13113</v>
      </c>
      <c r="N2442" s="19" t="s">
        <v>14276</v>
      </c>
      <c r="O2442" s="19" t="s">
        <v>12577</v>
      </c>
    </row>
    <row r="2443" spans="1:15">
      <c r="A2443" s="19">
        <v>62417</v>
      </c>
      <c r="B2443" s="19" t="s">
        <v>10651</v>
      </c>
      <c r="C2443" s="19" t="s">
        <v>14277</v>
      </c>
      <c r="D2443" s="19" t="str">
        <f t="shared" si="38"/>
        <v>62417C</v>
      </c>
      <c r="E2443" s="19" t="s">
        <v>12309</v>
      </c>
      <c r="F2443" s="19" t="s">
        <v>10851</v>
      </c>
      <c r="G2443" s="19" t="s">
        <v>612</v>
      </c>
      <c r="H2443" s="19" t="s">
        <v>12307</v>
      </c>
      <c r="I2443" s="1">
        <v>42415</v>
      </c>
      <c r="J2443" s="19">
        <v>3</v>
      </c>
      <c r="K2443" s="19" t="s">
        <v>73</v>
      </c>
      <c r="L2443" s="1">
        <v>41460</v>
      </c>
      <c r="M2443" s="19" t="s">
        <v>13113</v>
      </c>
      <c r="N2443" s="19" t="s">
        <v>14276</v>
      </c>
      <c r="O2443" s="19" t="s">
        <v>12577</v>
      </c>
    </row>
    <row r="2444" spans="1:15">
      <c r="A2444" s="19">
        <v>62418</v>
      </c>
      <c r="B2444" s="19" t="s">
        <v>11748</v>
      </c>
      <c r="C2444" s="19" t="s">
        <v>14275</v>
      </c>
      <c r="D2444" s="19" t="str">
        <f t="shared" si="38"/>
        <v>62418A</v>
      </c>
      <c r="E2444" s="19" t="s">
        <v>12313</v>
      </c>
      <c r="F2444" s="19" t="s">
        <v>10851</v>
      </c>
      <c r="G2444" s="19" t="s">
        <v>612</v>
      </c>
      <c r="H2444" s="19" t="s">
        <v>12307</v>
      </c>
      <c r="I2444" s="1">
        <v>42745</v>
      </c>
      <c r="J2444" s="19">
        <v>15</v>
      </c>
      <c r="K2444" s="19" t="s">
        <v>73</v>
      </c>
      <c r="L2444" s="1">
        <v>41495</v>
      </c>
      <c r="M2444" s="19" t="s">
        <v>13560</v>
      </c>
      <c r="N2444" s="19" t="s">
        <v>13933</v>
      </c>
      <c r="O2444" s="19" t="s">
        <v>12318</v>
      </c>
    </row>
    <row r="2445" spans="1:15">
      <c r="A2445" s="19">
        <v>62419</v>
      </c>
      <c r="B2445" s="19" t="s">
        <v>11748</v>
      </c>
      <c r="C2445" s="19" t="s">
        <v>14274</v>
      </c>
      <c r="D2445" s="19" t="str">
        <f t="shared" si="38"/>
        <v>62419A</v>
      </c>
      <c r="E2445" s="19" t="s">
        <v>12313</v>
      </c>
      <c r="F2445" s="19" t="s">
        <v>10962</v>
      </c>
      <c r="G2445" s="19" t="s">
        <v>859</v>
      </c>
      <c r="H2445" s="19" t="s">
        <v>12307</v>
      </c>
      <c r="I2445" s="1">
        <v>41540</v>
      </c>
      <c r="J2445" s="19">
        <v>30</v>
      </c>
      <c r="K2445" s="19" t="s">
        <v>73</v>
      </c>
      <c r="L2445" s="1">
        <v>41501</v>
      </c>
      <c r="M2445" s="19" t="s">
        <v>13113</v>
      </c>
      <c r="N2445" s="19" t="s">
        <v>14272</v>
      </c>
      <c r="O2445" s="19" t="s">
        <v>12318</v>
      </c>
    </row>
    <row r="2446" spans="1:15">
      <c r="A2446" s="19">
        <v>62420</v>
      </c>
      <c r="B2446" s="19" t="s">
        <v>11748</v>
      </c>
      <c r="C2446" s="19" t="s">
        <v>14273</v>
      </c>
      <c r="D2446" s="19" t="str">
        <f t="shared" si="38"/>
        <v>62420A</v>
      </c>
      <c r="E2446" s="19" t="s">
        <v>12313</v>
      </c>
      <c r="F2446" s="19" t="s">
        <v>12644</v>
      </c>
      <c r="G2446" s="19" t="s">
        <v>859</v>
      </c>
      <c r="H2446" s="19" t="s">
        <v>12307</v>
      </c>
      <c r="I2446" s="1">
        <v>41111</v>
      </c>
      <c r="J2446" s="19">
        <v>20</v>
      </c>
      <c r="K2446" s="19" t="s">
        <v>73</v>
      </c>
      <c r="L2446" s="1">
        <v>41501</v>
      </c>
      <c r="M2446" s="19" t="s">
        <v>13113</v>
      </c>
      <c r="N2446" s="19" t="s">
        <v>14272</v>
      </c>
      <c r="O2446" s="19" t="s">
        <v>12318</v>
      </c>
    </row>
    <row r="2447" spans="1:15">
      <c r="A2447" s="19">
        <v>62421</v>
      </c>
      <c r="B2447" s="19" t="s">
        <v>11748</v>
      </c>
      <c r="C2447" s="19" t="s">
        <v>14271</v>
      </c>
      <c r="D2447" s="19" t="str">
        <f t="shared" si="38"/>
        <v>62421A</v>
      </c>
      <c r="E2447" s="19" t="s">
        <v>12313</v>
      </c>
      <c r="F2447" s="19" t="s">
        <v>5986</v>
      </c>
      <c r="G2447" s="19" t="s">
        <v>612</v>
      </c>
      <c r="H2447" s="19" t="s">
        <v>12307</v>
      </c>
      <c r="I2447" s="1">
        <v>41614</v>
      </c>
      <c r="J2447" s="19">
        <v>0.12</v>
      </c>
      <c r="K2447" s="19" t="s">
        <v>73</v>
      </c>
      <c r="L2447" s="1">
        <v>41505</v>
      </c>
      <c r="M2447" s="19" t="s">
        <v>13113</v>
      </c>
      <c r="N2447" s="19" t="s">
        <v>14270</v>
      </c>
      <c r="O2447" s="19" t="s">
        <v>12318</v>
      </c>
    </row>
    <row r="2448" spans="1:15">
      <c r="A2448" s="19">
        <v>62422</v>
      </c>
      <c r="B2448" s="19" t="s">
        <v>11748</v>
      </c>
      <c r="C2448" s="19" t="s">
        <v>14269</v>
      </c>
      <c r="D2448" s="19" t="str">
        <f t="shared" si="38"/>
        <v>62422A</v>
      </c>
      <c r="E2448" s="19" t="s">
        <v>12313</v>
      </c>
      <c r="F2448" s="19" t="s">
        <v>10980</v>
      </c>
      <c r="G2448" s="19" t="s">
        <v>612</v>
      </c>
      <c r="H2448" s="19" t="s">
        <v>12307</v>
      </c>
      <c r="I2448" s="1">
        <v>42227</v>
      </c>
      <c r="J2448" s="19">
        <v>20</v>
      </c>
      <c r="K2448" s="19" t="s">
        <v>73</v>
      </c>
      <c r="L2448" s="1">
        <v>41506</v>
      </c>
      <c r="M2448" s="19" t="s">
        <v>12741</v>
      </c>
      <c r="N2448" s="19" t="s">
        <v>14269</v>
      </c>
      <c r="O2448" s="19" t="s">
        <v>12318</v>
      </c>
    </row>
    <row r="2449" spans="1:15">
      <c r="A2449" s="19">
        <v>62423</v>
      </c>
      <c r="B2449" s="19" t="s">
        <v>10651</v>
      </c>
      <c r="C2449" s="19" t="s">
        <v>14268</v>
      </c>
      <c r="D2449" s="19" t="str">
        <f t="shared" si="38"/>
        <v>62423C</v>
      </c>
      <c r="E2449" s="19" t="s">
        <v>12309</v>
      </c>
      <c r="F2449" s="19" t="s">
        <v>10767</v>
      </c>
      <c r="G2449" s="19" t="s">
        <v>612</v>
      </c>
      <c r="H2449" s="19" t="s">
        <v>12307</v>
      </c>
      <c r="I2449" s="1">
        <v>42369</v>
      </c>
      <c r="J2449" s="19">
        <v>1.5</v>
      </c>
      <c r="K2449" s="19" t="s">
        <v>73</v>
      </c>
      <c r="L2449" s="1">
        <v>41515</v>
      </c>
      <c r="M2449" s="19" t="s">
        <v>13113</v>
      </c>
      <c r="N2449" s="19" t="s">
        <v>14267</v>
      </c>
      <c r="O2449" s="19" t="s">
        <v>12577</v>
      </c>
    </row>
    <row r="2450" spans="1:15">
      <c r="A2450" s="19">
        <v>62424</v>
      </c>
      <c r="B2450" s="19" t="s">
        <v>11748</v>
      </c>
      <c r="C2450" s="19" t="s">
        <v>14266</v>
      </c>
      <c r="D2450" s="19" t="str">
        <f t="shared" si="38"/>
        <v>62424A</v>
      </c>
      <c r="E2450" s="19" t="s">
        <v>12313</v>
      </c>
      <c r="F2450" s="19" t="s">
        <v>10954</v>
      </c>
      <c r="G2450" s="19" t="s">
        <v>612</v>
      </c>
      <c r="H2450" s="19" t="s">
        <v>12307</v>
      </c>
      <c r="I2450" s="1">
        <v>42489</v>
      </c>
      <c r="J2450" s="19">
        <v>20</v>
      </c>
      <c r="K2450" s="19" t="s">
        <v>73</v>
      </c>
      <c r="L2450" s="1">
        <v>41530</v>
      </c>
      <c r="M2450" s="19" t="s">
        <v>13113</v>
      </c>
      <c r="N2450" s="19" t="s">
        <v>14266</v>
      </c>
      <c r="O2450" s="19" t="s">
        <v>12318</v>
      </c>
    </row>
    <row r="2451" spans="1:15">
      <c r="A2451" s="19">
        <v>62425</v>
      </c>
      <c r="B2451" s="19" t="s">
        <v>11748</v>
      </c>
      <c r="C2451" s="19" t="s">
        <v>4964</v>
      </c>
      <c r="D2451" s="19" t="str">
        <f t="shared" si="38"/>
        <v>62425A</v>
      </c>
      <c r="E2451" s="19" t="s">
        <v>12313</v>
      </c>
      <c r="F2451" s="19" t="s">
        <v>10686</v>
      </c>
      <c r="G2451" s="19" t="s">
        <v>612</v>
      </c>
      <c r="H2451" s="19" t="s">
        <v>12307</v>
      </c>
      <c r="I2451" s="1">
        <v>42016</v>
      </c>
      <c r="J2451" s="19">
        <v>79.2</v>
      </c>
      <c r="K2451" s="19" t="s">
        <v>4</v>
      </c>
      <c r="L2451" s="1">
        <v>41529</v>
      </c>
      <c r="M2451" s="19" t="s">
        <v>9609</v>
      </c>
      <c r="N2451" s="19" t="s">
        <v>1433</v>
      </c>
      <c r="O2451" s="19" t="s">
        <v>12318</v>
      </c>
    </row>
    <row r="2452" spans="1:15">
      <c r="A2452" s="19">
        <v>62426</v>
      </c>
      <c r="B2452" s="19" t="s">
        <v>11748</v>
      </c>
      <c r="C2452" s="19" t="s">
        <v>4965</v>
      </c>
      <c r="D2452" s="19" t="str">
        <f t="shared" si="38"/>
        <v>62426A</v>
      </c>
      <c r="E2452" s="19" t="s">
        <v>12313</v>
      </c>
      <c r="F2452" s="19" t="s">
        <v>10686</v>
      </c>
      <c r="G2452" s="19" t="s">
        <v>612</v>
      </c>
      <c r="H2452" s="19" t="s">
        <v>12307</v>
      </c>
      <c r="I2452" s="1">
        <v>42016</v>
      </c>
      <c r="J2452" s="19">
        <v>19.8</v>
      </c>
      <c r="K2452" s="19" t="s">
        <v>4</v>
      </c>
      <c r="L2452" s="1">
        <v>41529</v>
      </c>
      <c r="M2452" s="19" t="s">
        <v>9609</v>
      </c>
      <c r="N2452" s="19" t="s">
        <v>14265</v>
      </c>
      <c r="O2452" s="19" t="s">
        <v>12318</v>
      </c>
    </row>
    <row r="2453" spans="1:15">
      <c r="A2453" s="19">
        <v>62427</v>
      </c>
      <c r="B2453" s="19" t="s">
        <v>11748</v>
      </c>
      <c r="C2453" s="19" t="s">
        <v>14264</v>
      </c>
      <c r="D2453" s="19" t="str">
        <f t="shared" si="38"/>
        <v>62427A</v>
      </c>
      <c r="E2453" s="19" t="s">
        <v>12313</v>
      </c>
      <c r="F2453" s="19" t="s">
        <v>14263</v>
      </c>
      <c r="G2453" s="19" t="s">
        <v>719</v>
      </c>
      <c r="H2453" s="19" t="s">
        <v>12307</v>
      </c>
      <c r="I2453" s="1">
        <v>41229</v>
      </c>
      <c r="J2453" s="19">
        <v>22</v>
      </c>
      <c r="K2453" s="19" t="s">
        <v>3</v>
      </c>
      <c r="L2453" s="1">
        <v>41526</v>
      </c>
      <c r="M2453" s="19" t="s">
        <v>13113</v>
      </c>
      <c r="N2453" s="19" t="s">
        <v>14262</v>
      </c>
      <c r="O2453" s="19" t="s">
        <v>12318</v>
      </c>
    </row>
    <row r="2454" spans="1:15">
      <c r="A2454" s="19">
        <v>62428</v>
      </c>
      <c r="B2454" s="19" t="s">
        <v>11748</v>
      </c>
      <c r="C2454" s="19" t="s">
        <v>14261</v>
      </c>
      <c r="D2454" s="19" t="str">
        <f t="shared" si="38"/>
        <v>62428A</v>
      </c>
      <c r="E2454" s="19" t="s">
        <v>12313</v>
      </c>
      <c r="F2454" s="19" t="s">
        <v>10954</v>
      </c>
      <c r="G2454" s="19" t="s">
        <v>612</v>
      </c>
      <c r="H2454" s="19" t="s">
        <v>12307</v>
      </c>
      <c r="I2454" s="1">
        <v>42207</v>
      </c>
      <c r="J2454" s="19">
        <v>17.986000000000001</v>
      </c>
      <c r="K2454" s="19" t="s">
        <v>73</v>
      </c>
      <c r="L2454" s="1">
        <v>41535</v>
      </c>
      <c r="M2454" s="19" t="s">
        <v>12631</v>
      </c>
      <c r="N2454" s="19" t="s">
        <v>100</v>
      </c>
      <c r="O2454" s="19" t="s">
        <v>12318</v>
      </c>
    </row>
    <row r="2455" spans="1:15">
      <c r="A2455" s="19">
        <v>62429</v>
      </c>
      <c r="B2455" s="19" t="s">
        <v>11748</v>
      </c>
      <c r="C2455" s="19" t="s">
        <v>5232</v>
      </c>
      <c r="D2455" s="19" t="str">
        <f t="shared" si="38"/>
        <v>62429A</v>
      </c>
      <c r="E2455" s="19" t="s">
        <v>12313</v>
      </c>
      <c r="F2455" s="19" t="s">
        <v>10842</v>
      </c>
      <c r="G2455" s="19" t="s">
        <v>612</v>
      </c>
      <c r="H2455" s="19" t="s">
        <v>12307</v>
      </c>
      <c r="I2455" s="1">
        <v>42360</v>
      </c>
      <c r="J2455" s="19">
        <v>15</v>
      </c>
      <c r="K2455" s="19" t="s">
        <v>73</v>
      </c>
      <c r="L2455" s="1">
        <v>41547</v>
      </c>
      <c r="M2455" s="19" t="s">
        <v>4394</v>
      </c>
      <c r="N2455" s="19" t="s">
        <v>14260</v>
      </c>
      <c r="O2455" s="19" t="s">
        <v>12318</v>
      </c>
    </row>
    <row r="2456" spans="1:15">
      <c r="A2456" s="19">
        <v>62430</v>
      </c>
      <c r="B2456" s="19" t="s">
        <v>11748</v>
      </c>
      <c r="C2456" s="19" t="s">
        <v>14259</v>
      </c>
      <c r="D2456" s="19" t="str">
        <f t="shared" si="38"/>
        <v>62430A</v>
      </c>
      <c r="E2456" s="19" t="s">
        <v>12313</v>
      </c>
      <c r="F2456" s="19" t="s">
        <v>28</v>
      </c>
      <c r="G2456" s="19" t="s">
        <v>612</v>
      </c>
      <c r="H2456" s="19" t="s">
        <v>12307</v>
      </c>
      <c r="I2456" s="1">
        <v>40904</v>
      </c>
      <c r="J2456" s="19">
        <v>0.6</v>
      </c>
      <c r="K2456" s="19" t="s">
        <v>13216</v>
      </c>
      <c r="L2456" s="1">
        <v>41547</v>
      </c>
      <c r="M2456" s="19" t="s">
        <v>13113</v>
      </c>
      <c r="N2456" s="19" t="s">
        <v>14258</v>
      </c>
      <c r="O2456" s="19" t="s">
        <v>12318</v>
      </c>
    </row>
    <row r="2457" spans="1:15">
      <c r="A2457" s="19">
        <v>62431</v>
      </c>
      <c r="B2457" s="19" t="s">
        <v>11748</v>
      </c>
      <c r="C2457" s="19" t="s">
        <v>14257</v>
      </c>
      <c r="D2457" s="19" t="str">
        <f t="shared" si="38"/>
        <v>62431A</v>
      </c>
      <c r="E2457" s="19" t="s">
        <v>12313</v>
      </c>
      <c r="F2457" s="19" t="s">
        <v>10701</v>
      </c>
      <c r="G2457" s="19" t="s">
        <v>612</v>
      </c>
      <c r="H2457" s="19" t="s">
        <v>12307</v>
      </c>
      <c r="I2457" s="1">
        <v>40908</v>
      </c>
      <c r="J2457" s="19">
        <v>1.4</v>
      </c>
      <c r="K2457" s="19" t="s">
        <v>13216</v>
      </c>
      <c r="L2457" s="1">
        <v>41586</v>
      </c>
      <c r="M2457" s="19" t="s">
        <v>13113</v>
      </c>
      <c r="N2457" s="19" t="s">
        <v>14255</v>
      </c>
      <c r="O2457" s="19" t="s">
        <v>12318</v>
      </c>
    </row>
    <row r="2458" spans="1:15">
      <c r="A2458" s="19">
        <v>62432</v>
      </c>
      <c r="B2458" s="19" t="s">
        <v>11748</v>
      </c>
      <c r="C2458" s="19" t="s">
        <v>14256</v>
      </c>
      <c r="D2458" s="19" t="str">
        <f t="shared" si="38"/>
        <v>62432A</v>
      </c>
      <c r="E2458" s="19" t="s">
        <v>12313</v>
      </c>
      <c r="F2458" s="19" t="s">
        <v>11037</v>
      </c>
      <c r="G2458" s="19" t="s">
        <v>612</v>
      </c>
      <c r="H2458" s="19" t="s">
        <v>12307</v>
      </c>
      <c r="I2458" s="1">
        <v>40908</v>
      </c>
      <c r="J2458" s="19">
        <v>2.8</v>
      </c>
      <c r="K2458" s="19" t="s">
        <v>622</v>
      </c>
      <c r="L2458" s="1">
        <v>41586</v>
      </c>
      <c r="M2458" s="19" t="s">
        <v>13113</v>
      </c>
      <c r="N2458" s="19" t="s">
        <v>14255</v>
      </c>
      <c r="O2458" s="19" t="s">
        <v>12318</v>
      </c>
    </row>
    <row r="2459" spans="1:15">
      <c r="A2459" s="19">
        <v>62433</v>
      </c>
      <c r="B2459" s="19" t="s">
        <v>11748</v>
      </c>
      <c r="C2459" s="19" t="s">
        <v>14254</v>
      </c>
      <c r="D2459" s="19" t="str">
        <f t="shared" si="38"/>
        <v>62433A</v>
      </c>
      <c r="E2459" s="19" t="s">
        <v>12313</v>
      </c>
      <c r="F2459" s="19" t="s">
        <v>11461</v>
      </c>
      <c r="G2459" s="19" t="s">
        <v>612</v>
      </c>
      <c r="H2459" s="19" t="s">
        <v>12307</v>
      </c>
      <c r="I2459" s="1">
        <v>41753</v>
      </c>
      <c r="J2459" s="19">
        <v>4.3</v>
      </c>
      <c r="K2459" s="19" t="s">
        <v>46</v>
      </c>
      <c r="L2459" s="1">
        <v>41550</v>
      </c>
      <c r="M2459" s="19" t="s">
        <v>4383</v>
      </c>
      <c r="N2459" s="19" t="s">
        <v>4383</v>
      </c>
      <c r="O2459" s="19" t="s">
        <v>12318</v>
      </c>
    </row>
    <row r="2460" spans="1:15">
      <c r="A2460" s="19">
        <v>62434</v>
      </c>
      <c r="B2460" s="19" t="s">
        <v>11748</v>
      </c>
      <c r="C2460" s="19" t="s">
        <v>14253</v>
      </c>
      <c r="D2460" s="19" t="str">
        <f t="shared" si="38"/>
        <v>62434A</v>
      </c>
      <c r="E2460" s="19" t="s">
        <v>12313</v>
      </c>
      <c r="F2460" s="19" t="s">
        <v>10851</v>
      </c>
      <c r="G2460" s="19" t="s">
        <v>719</v>
      </c>
      <c r="H2460" s="19" t="s">
        <v>12307</v>
      </c>
      <c r="I2460" s="1">
        <v>38562</v>
      </c>
      <c r="J2460" s="19">
        <v>75</v>
      </c>
      <c r="K2460" s="19" t="s">
        <v>4</v>
      </c>
      <c r="L2460" s="1">
        <v>41550</v>
      </c>
      <c r="M2460" s="19" t="s">
        <v>12586</v>
      </c>
      <c r="N2460" s="19" t="s">
        <v>14252</v>
      </c>
      <c r="O2460" s="19" t="s">
        <v>12318</v>
      </c>
    </row>
    <row r="2461" spans="1:15">
      <c r="A2461" s="19">
        <v>62435</v>
      </c>
      <c r="B2461" s="19" t="s">
        <v>11748</v>
      </c>
      <c r="C2461" s="19" t="s">
        <v>14251</v>
      </c>
      <c r="D2461" s="19" t="str">
        <f t="shared" si="38"/>
        <v>62435A</v>
      </c>
      <c r="E2461" s="19" t="s">
        <v>12313</v>
      </c>
      <c r="F2461" s="19" t="s">
        <v>10933</v>
      </c>
      <c r="G2461" s="19" t="s">
        <v>612</v>
      </c>
      <c r="H2461" s="19" t="s">
        <v>12307</v>
      </c>
      <c r="I2461" s="1">
        <v>41639</v>
      </c>
      <c r="J2461" s="19">
        <v>5</v>
      </c>
      <c r="K2461" s="19" t="s">
        <v>73</v>
      </c>
      <c r="L2461" s="1">
        <v>41550</v>
      </c>
      <c r="M2461" s="19" t="s">
        <v>13113</v>
      </c>
      <c r="N2461" s="19" t="s">
        <v>4915</v>
      </c>
      <c r="O2461" s="19" t="s">
        <v>12318</v>
      </c>
    </row>
    <row r="2462" spans="1:15">
      <c r="A2462" s="19">
        <v>62436</v>
      </c>
      <c r="B2462" s="19" t="s">
        <v>11748</v>
      </c>
      <c r="C2462" s="19" t="s">
        <v>14250</v>
      </c>
      <c r="D2462" s="19" t="str">
        <f t="shared" si="38"/>
        <v>62436A</v>
      </c>
      <c r="E2462" s="19" t="s">
        <v>12313</v>
      </c>
      <c r="F2462" s="19" t="s">
        <v>10841</v>
      </c>
      <c r="G2462" s="19" t="s">
        <v>612</v>
      </c>
      <c r="H2462" s="19" t="s">
        <v>12307</v>
      </c>
      <c r="I2462" s="1">
        <v>41639</v>
      </c>
      <c r="J2462" s="19">
        <v>5</v>
      </c>
      <c r="K2462" s="19" t="s">
        <v>73</v>
      </c>
      <c r="L2462" s="1">
        <v>41550</v>
      </c>
      <c r="M2462" s="19" t="s">
        <v>13113</v>
      </c>
      <c r="N2462" s="19" t="s">
        <v>14249</v>
      </c>
      <c r="O2462" s="19" t="s">
        <v>12318</v>
      </c>
    </row>
    <row r="2463" spans="1:15">
      <c r="A2463" s="19">
        <v>62437</v>
      </c>
      <c r="B2463" s="19" t="s">
        <v>11748</v>
      </c>
      <c r="C2463" s="19" t="s">
        <v>14248</v>
      </c>
      <c r="D2463" s="19" t="str">
        <f t="shared" si="38"/>
        <v>62437A</v>
      </c>
      <c r="E2463" s="19" t="s">
        <v>12313</v>
      </c>
      <c r="F2463" s="19" t="s">
        <v>10668</v>
      </c>
      <c r="G2463" s="19" t="s">
        <v>612</v>
      </c>
      <c r="H2463" s="19" t="s">
        <v>12307</v>
      </c>
      <c r="I2463" s="1">
        <v>40238</v>
      </c>
      <c r="J2463" s="19">
        <v>0.5</v>
      </c>
      <c r="K2463" s="19" t="s">
        <v>73</v>
      </c>
      <c r="L2463" s="1">
        <v>41551</v>
      </c>
      <c r="M2463" s="19" t="s">
        <v>13213</v>
      </c>
      <c r="N2463" s="19" t="s">
        <v>13213</v>
      </c>
      <c r="O2463" s="19" t="s">
        <v>12318</v>
      </c>
    </row>
    <row r="2464" spans="1:15">
      <c r="A2464" s="19">
        <v>62438</v>
      </c>
      <c r="B2464" s="19" t="s">
        <v>11748</v>
      </c>
      <c r="C2464" s="19" t="s">
        <v>14247</v>
      </c>
      <c r="D2464" s="19" t="str">
        <f t="shared" si="38"/>
        <v>62438A</v>
      </c>
      <c r="E2464" s="19" t="s">
        <v>12313</v>
      </c>
      <c r="F2464" s="19" t="s">
        <v>21</v>
      </c>
      <c r="G2464" s="19" t="s">
        <v>612</v>
      </c>
      <c r="H2464" s="19" t="s">
        <v>12307</v>
      </c>
      <c r="I2464" s="1">
        <v>40148</v>
      </c>
      <c r="J2464" s="19">
        <v>0.48799999999999999</v>
      </c>
      <c r="K2464" s="19" t="s">
        <v>73</v>
      </c>
      <c r="L2464" s="1">
        <v>41551</v>
      </c>
      <c r="M2464" s="19" t="s">
        <v>13213</v>
      </c>
      <c r="N2464" s="19" t="s">
        <v>13213</v>
      </c>
      <c r="O2464" s="19" t="s">
        <v>12318</v>
      </c>
    </row>
    <row r="2465" spans="1:15">
      <c r="A2465" s="19">
        <v>62439</v>
      </c>
      <c r="B2465" s="19" t="s">
        <v>11748</v>
      </c>
      <c r="C2465" s="19" t="s">
        <v>14246</v>
      </c>
      <c r="D2465" s="19" t="str">
        <f t="shared" si="38"/>
        <v>62439A</v>
      </c>
      <c r="E2465" s="19" t="s">
        <v>12313</v>
      </c>
      <c r="F2465" s="19" t="s">
        <v>10701</v>
      </c>
      <c r="G2465" s="19" t="s">
        <v>612</v>
      </c>
      <c r="H2465" s="19" t="s">
        <v>12307</v>
      </c>
      <c r="I2465" s="1">
        <v>39925</v>
      </c>
      <c r="J2465" s="19">
        <v>0.498</v>
      </c>
      <c r="K2465" s="19" t="s">
        <v>73</v>
      </c>
      <c r="L2465" s="1">
        <v>41551</v>
      </c>
      <c r="M2465" s="19" t="s">
        <v>13213</v>
      </c>
      <c r="N2465" s="19" t="s">
        <v>13213</v>
      </c>
      <c r="O2465" s="19" t="s">
        <v>12318</v>
      </c>
    </row>
    <row r="2466" spans="1:15">
      <c r="A2466" s="19">
        <v>62440</v>
      </c>
      <c r="B2466" s="19" t="s">
        <v>11748</v>
      </c>
      <c r="C2466" s="19" t="s">
        <v>14245</v>
      </c>
      <c r="D2466" s="19" t="str">
        <f t="shared" si="38"/>
        <v>62440A</v>
      </c>
      <c r="E2466" s="19" t="s">
        <v>12313</v>
      </c>
      <c r="F2466" s="19" t="s">
        <v>14244</v>
      </c>
      <c r="G2466" s="19" t="s">
        <v>612</v>
      </c>
      <c r="H2466" s="19" t="s">
        <v>12307</v>
      </c>
      <c r="I2466" s="1">
        <v>39419</v>
      </c>
      <c r="J2466" s="19">
        <v>0.495</v>
      </c>
      <c r="K2466" s="19" t="s">
        <v>73</v>
      </c>
      <c r="L2466" s="1">
        <v>41551</v>
      </c>
      <c r="M2466" s="19" t="s">
        <v>13213</v>
      </c>
      <c r="N2466" s="19" t="s">
        <v>13213</v>
      </c>
      <c r="O2466" s="19" t="s">
        <v>12318</v>
      </c>
    </row>
    <row r="2467" spans="1:15">
      <c r="A2467" s="19">
        <v>62441</v>
      </c>
      <c r="B2467" s="19" t="s">
        <v>11748</v>
      </c>
      <c r="C2467" s="19" t="s">
        <v>14243</v>
      </c>
      <c r="D2467" s="19" t="str">
        <f t="shared" si="38"/>
        <v>62441A</v>
      </c>
      <c r="E2467" s="19" t="s">
        <v>12313</v>
      </c>
      <c r="F2467" s="19" t="s">
        <v>14242</v>
      </c>
      <c r="G2467" s="19" t="s">
        <v>612</v>
      </c>
      <c r="H2467" s="19" t="s">
        <v>12307</v>
      </c>
      <c r="I2467" s="1">
        <v>40186</v>
      </c>
      <c r="J2467" s="19">
        <v>0.504</v>
      </c>
      <c r="K2467" s="19" t="s">
        <v>73</v>
      </c>
      <c r="L2467" s="1">
        <v>41551</v>
      </c>
      <c r="M2467" s="19" t="s">
        <v>13213</v>
      </c>
      <c r="N2467" s="19" t="s">
        <v>13213</v>
      </c>
      <c r="O2467" s="19" t="s">
        <v>12318</v>
      </c>
    </row>
    <row r="2468" spans="1:15">
      <c r="A2468" s="19">
        <v>62442</v>
      </c>
      <c r="B2468" s="19" t="s">
        <v>11748</v>
      </c>
      <c r="C2468" s="19" t="s">
        <v>14241</v>
      </c>
      <c r="D2468" s="19" t="str">
        <f t="shared" si="38"/>
        <v>62442A</v>
      </c>
      <c r="E2468" s="19" t="s">
        <v>12313</v>
      </c>
      <c r="F2468" s="19" t="s">
        <v>14240</v>
      </c>
      <c r="G2468" s="19" t="s">
        <v>612</v>
      </c>
      <c r="H2468" s="19" t="s">
        <v>12307</v>
      </c>
      <c r="I2468" s="1">
        <v>40248</v>
      </c>
      <c r="J2468" s="19">
        <v>0.51300000000000001</v>
      </c>
      <c r="K2468" s="19" t="s">
        <v>73</v>
      </c>
      <c r="L2468" s="1">
        <v>41551</v>
      </c>
      <c r="M2468" s="19" t="s">
        <v>13213</v>
      </c>
      <c r="N2468" s="19" t="s">
        <v>13213</v>
      </c>
      <c r="O2468" s="19" t="s">
        <v>12318</v>
      </c>
    </row>
    <row r="2469" spans="1:15">
      <c r="A2469" s="19">
        <v>62443</v>
      </c>
      <c r="B2469" s="19" t="s">
        <v>11748</v>
      </c>
      <c r="C2469" s="19" t="s">
        <v>14239</v>
      </c>
      <c r="D2469" s="19" t="str">
        <f t="shared" si="38"/>
        <v>62443A</v>
      </c>
      <c r="E2469" s="19" t="s">
        <v>12313</v>
      </c>
      <c r="F2469" s="19" t="s">
        <v>11221</v>
      </c>
      <c r="G2469" s="19" t="s">
        <v>612</v>
      </c>
      <c r="H2469" s="19" t="s">
        <v>12307</v>
      </c>
      <c r="I2469" s="1">
        <v>39989</v>
      </c>
      <c r="J2469" s="19">
        <v>0.60099999999999998</v>
      </c>
      <c r="K2469" s="19" t="s">
        <v>73</v>
      </c>
      <c r="L2469" s="1">
        <v>41551</v>
      </c>
      <c r="M2469" s="19" t="s">
        <v>13213</v>
      </c>
      <c r="N2469" s="19" t="s">
        <v>13213</v>
      </c>
      <c r="O2469" s="19" t="s">
        <v>12318</v>
      </c>
    </row>
    <row r="2470" spans="1:15">
      <c r="A2470" s="19">
        <v>62444</v>
      </c>
      <c r="B2470" s="19" t="s">
        <v>11748</v>
      </c>
      <c r="C2470" s="19" t="s">
        <v>14238</v>
      </c>
      <c r="D2470" s="19" t="str">
        <f t="shared" si="38"/>
        <v>62444A</v>
      </c>
      <c r="E2470" s="19" t="s">
        <v>12313</v>
      </c>
      <c r="F2470" s="19" t="s">
        <v>11487</v>
      </c>
      <c r="G2470" s="19" t="s">
        <v>612</v>
      </c>
      <c r="H2470" s="19" t="s">
        <v>12307</v>
      </c>
      <c r="I2470" s="1">
        <v>39799</v>
      </c>
      <c r="J2470" s="19">
        <v>0.501</v>
      </c>
      <c r="K2470" s="19" t="s">
        <v>73</v>
      </c>
      <c r="L2470" s="1">
        <v>41551</v>
      </c>
      <c r="M2470" s="19" t="s">
        <v>13213</v>
      </c>
      <c r="N2470" s="19" t="s">
        <v>13213</v>
      </c>
      <c r="O2470" s="19" t="s">
        <v>12318</v>
      </c>
    </row>
    <row r="2471" spans="1:15">
      <c r="A2471" s="19">
        <v>62445</v>
      </c>
      <c r="B2471" s="19" t="s">
        <v>11748</v>
      </c>
      <c r="C2471" s="19" t="s">
        <v>14237</v>
      </c>
      <c r="D2471" s="19" t="str">
        <f t="shared" si="38"/>
        <v>62445A</v>
      </c>
      <c r="E2471" s="19" t="s">
        <v>12313</v>
      </c>
      <c r="F2471" s="19" t="s">
        <v>10886</v>
      </c>
      <c r="G2471" s="19" t="s">
        <v>612</v>
      </c>
      <c r="H2471" s="19" t="s">
        <v>12307</v>
      </c>
      <c r="I2471" s="1">
        <v>39738</v>
      </c>
      <c r="J2471" s="19">
        <v>0.501</v>
      </c>
      <c r="K2471" s="19" t="s">
        <v>73</v>
      </c>
      <c r="L2471" s="1">
        <v>41551</v>
      </c>
      <c r="M2471" s="19" t="s">
        <v>13213</v>
      </c>
      <c r="N2471" s="19" t="s">
        <v>13213</v>
      </c>
      <c r="O2471" s="19" t="s">
        <v>12318</v>
      </c>
    </row>
    <row r="2472" spans="1:15">
      <c r="A2472" s="19">
        <v>62446</v>
      </c>
      <c r="B2472" s="19" t="s">
        <v>11748</v>
      </c>
      <c r="C2472" s="19" t="s">
        <v>14236</v>
      </c>
      <c r="D2472" s="19" t="str">
        <f t="shared" si="38"/>
        <v>62446A</v>
      </c>
      <c r="E2472" s="19" t="s">
        <v>12313</v>
      </c>
      <c r="F2472" s="19" t="s">
        <v>11169</v>
      </c>
      <c r="G2472" s="19" t="s">
        <v>612</v>
      </c>
      <c r="H2472" s="19" t="s">
        <v>12307</v>
      </c>
      <c r="I2472" s="1">
        <v>39773</v>
      </c>
      <c r="J2472" s="19">
        <v>0.501</v>
      </c>
      <c r="K2472" s="19" t="s">
        <v>73</v>
      </c>
      <c r="L2472" s="1">
        <v>41551</v>
      </c>
      <c r="M2472" s="19" t="s">
        <v>13213</v>
      </c>
      <c r="N2472" s="19" t="s">
        <v>13213</v>
      </c>
      <c r="O2472" s="19" t="s">
        <v>12318</v>
      </c>
    </row>
    <row r="2473" spans="1:15">
      <c r="A2473" s="19">
        <v>62447</v>
      </c>
      <c r="B2473" s="19" t="s">
        <v>11748</v>
      </c>
      <c r="C2473" s="19" t="s">
        <v>14235</v>
      </c>
      <c r="D2473" s="19" t="str">
        <f t="shared" si="38"/>
        <v>62447A</v>
      </c>
      <c r="E2473" s="19" t="s">
        <v>12313</v>
      </c>
      <c r="F2473" s="19" t="s">
        <v>11431</v>
      </c>
      <c r="G2473" s="19" t="s">
        <v>612</v>
      </c>
      <c r="H2473" s="19" t="s">
        <v>12307</v>
      </c>
      <c r="I2473" s="1">
        <v>39667</v>
      </c>
      <c r="J2473" s="19">
        <v>0.501</v>
      </c>
      <c r="K2473" s="19" t="s">
        <v>73</v>
      </c>
      <c r="L2473" s="1">
        <v>41551</v>
      </c>
      <c r="M2473" s="19" t="s">
        <v>13213</v>
      </c>
      <c r="N2473" s="19" t="s">
        <v>13213</v>
      </c>
      <c r="O2473" s="19" t="s">
        <v>12318</v>
      </c>
    </row>
    <row r="2474" spans="1:15">
      <c r="A2474" s="19">
        <v>62448</v>
      </c>
      <c r="B2474" s="19" t="s">
        <v>11748</v>
      </c>
      <c r="C2474" s="19" t="s">
        <v>14234</v>
      </c>
      <c r="D2474" s="19" t="str">
        <f t="shared" si="38"/>
        <v>62448A</v>
      </c>
      <c r="E2474" s="19" t="s">
        <v>12313</v>
      </c>
      <c r="F2474" s="19" t="s">
        <v>10778</v>
      </c>
      <c r="G2474" s="19" t="s">
        <v>612</v>
      </c>
      <c r="H2474" s="19" t="s">
        <v>12307</v>
      </c>
      <c r="I2474" s="1">
        <v>39491</v>
      </c>
      <c r="J2474" s="19">
        <v>0.46300000000000002</v>
      </c>
      <c r="K2474" s="19" t="s">
        <v>73</v>
      </c>
      <c r="L2474" s="1">
        <v>41551</v>
      </c>
      <c r="M2474" s="19" t="s">
        <v>13213</v>
      </c>
      <c r="N2474" s="19" t="s">
        <v>13213</v>
      </c>
      <c r="O2474" s="19" t="s">
        <v>12318</v>
      </c>
    </row>
    <row r="2475" spans="1:15">
      <c r="A2475" s="19">
        <v>62449</v>
      </c>
      <c r="B2475" s="19" t="s">
        <v>11748</v>
      </c>
      <c r="C2475" s="19" t="s">
        <v>14233</v>
      </c>
      <c r="D2475" s="19" t="str">
        <f t="shared" si="38"/>
        <v>62449A</v>
      </c>
      <c r="E2475" s="19" t="s">
        <v>12313</v>
      </c>
      <c r="F2475" s="19" t="s">
        <v>10699</v>
      </c>
      <c r="G2475" s="19" t="s">
        <v>612</v>
      </c>
      <c r="H2475" s="19" t="s">
        <v>12307</v>
      </c>
      <c r="I2475" s="1">
        <v>40032</v>
      </c>
      <c r="J2475" s="19">
        <v>0.62</v>
      </c>
      <c r="K2475" s="19" t="s">
        <v>73</v>
      </c>
      <c r="L2475" s="1">
        <v>41551</v>
      </c>
      <c r="M2475" s="19" t="s">
        <v>13213</v>
      </c>
      <c r="N2475" s="19" t="s">
        <v>13213</v>
      </c>
      <c r="O2475" s="19" t="s">
        <v>12318</v>
      </c>
    </row>
    <row r="2476" spans="1:15">
      <c r="A2476" s="19">
        <v>62450</v>
      </c>
      <c r="B2476" s="19" t="s">
        <v>11748</v>
      </c>
      <c r="C2476" s="19" t="s">
        <v>14232</v>
      </c>
      <c r="D2476" s="19" t="str">
        <f t="shared" si="38"/>
        <v>62450A</v>
      </c>
      <c r="E2476" s="19" t="s">
        <v>12313</v>
      </c>
      <c r="F2476" s="19" t="s">
        <v>14231</v>
      </c>
      <c r="G2476" s="19" t="s">
        <v>612</v>
      </c>
      <c r="H2476" s="19" t="s">
        <v>12307</v>
      </c>
      <c r="I2476" s="1">
        <v>39575</v>
      </c>
      <c r="J2476" s="19">
        <v>0.48699999999999999</v>
      </c>
      <c r="K2476" s="19" t="s">
        <v>73</v>
      </c>
      <c r="L2476" s="1">
        <v>41551</v>
      </c>
      <c r="M2476" s="19" t="s">
        <v>13213</v>
      </c>
      <c r="N2476" s="19" t="s">
        <v>13213</v>
      </c>
      <c r="O2476" s="19" t="s">
        <v>12318</v>
      </c>
    </row>
    <row r="2477" spans="1:15">
      <c r="A2477" s="19">
        <v>62451</v>
      </c>
      <c r="B2477" s="19" t="s">
        <v>11748</v>
      </c>
      <c r="C2477" s="19" t="s">
        <v>14230</v>
      </c>
      <c r="D2477" s="19" t="str">
        <f t="shared" si="38"/>
        <v>62451A</v>
      </c>
      <c r="E2477" s="19" t="s">
        <v>12313</v>
      </c>
      <c r="F2477" s="19" t="s">
        <v>10691</v>
      </c>
      <c r="G2477" s="19" t="s">
        <v>612</v>
      </c>
      <c r="H2477" s="19" t="s">
        <v>12307</v>
      </c>
      <c r="I2477" s="1">
        <v>40165</v>
      </c>
      <c r="J2477" s="19">
        <v>0.498</v>
      </c>
      <c r="K2477" s="19" t="s">
        <v>73</v>
      </c>
      <c r="L2477" s="1">
        <v>41551</v>
      </c>
      <c r="M2477" s="19" t="s">
        <v>13213</v>
      </c>
      <c r="N2477" s="19" t="s">
        <v>13213</v>
      </c>
      <c r="O2477" s="19" t="s">
        <v>12318</v>
      </c>
    </row>
    <row r="2478" spans="1:15">
      <c r="A2478" s="19">
        <v>62452</v>
      </c>
      <c r="B2478" s="19" t="s">
        <v>11748</v>
      </c>
      <c r="C2478" s="19" t="s">
        <v>14229</v>
      </c>
      <c r="D2478" s="19" t="str">
        <f t="shared" si="38"/>
        <v>62452A</v>
      </c>
      <c r="E2478" s="19" t="s">
        <v>12313</v>
      </c>
      <c r="F2478" s="19" t="s">
        <v>11471</v>
      </c>
      <c r="G2478" s="19" t="s">
        <v>612</v>
      </c>
      <c r="H2478" s="19" t="s">
        <v>12307</v>
      </c>
      <c r="I2478" s="1">
        <v>39426</v>
      </c>
      <c r="J2478" s="19">
        <v>0.48699999999999999</v>
      </c>
      <c r="K2478" s="19" t="s">
        <v>73</v>
      </c>
      <c r="L2478" s="1">
        <v>41551</v>
      </c>
      <c r="M2478" s="19" t="s">
        <v>13213</v>
      </c>
      <c r="N2478" s="19" t="s">
        <v>13213</v>
      </c>
      <c r="O2478" s="19" t="s">
        <v>12318</v>
      </c>
    </row>
    <row r="2479" spans="1:15">
      <c r="A2479" s="19">
        <v>62453</v>
      </c>
      <c r="B2479" s="19" t="s">
        <v>11748</v>
      </c>
      <c r="C2479" s="19" t="s">
        <v>14228</v>
      </c>
      <c r="D2479" s="19" t="str">
        <f t="shared" si="38"/>
        <v>62453A</v>
      </c>
      <c r="E2479" s="19" t="s">
        <v>12313</v>
      </c>
      <c r="F2479" s="19" t="s">
        <v>10988</v>
      </c>
      <c r="G2479" s="19" t="s">
        <v>612</v>
      </c>
      <c r="H2479" s="19" t="s">
        <v>12307</v>
      </c>
      <c r="I2479" s="1">
        <v>39545</v>
      </c>
      <c r="J2479" s="19">
        <v>0.501</v>
      </c>
      <c r="K2479" s="19" t="s">
        <v>73</v>
      </c>
      <c r="L2479" s="1">
        <v>41551</v>
      </c>
      <c r="M2479" s="19" t="s">
        <v>13213</v>
      </c>
      <c r="N2479" s="19" t="s">
        <v>13213</v>
      </c>
      <c r="O2479" s="19" t="s">
        <v>12318</v>
      </c>
    </row>
    <row r="2480" spans="1:15">
      <c r="A2480" s="19">
        <v>62454</v>
      </c>
      <c r="B2480" s="19" t="s">
        <v>11748</v>
      </c>
      <c r="C2480" s="19" t="s">
        <v>14227</v>
      </c>
      <c r="D2480" s="19" t="str">
        <f t="shared" si="38"/>
        <v>62454A</v>
      </c>
      <c r="E2480" s="19" t="s">
        <v>12313</v>
      </c>
      <c r="F2480" s="19" t="s">
        <v>10711</v>
      </c>
      <c r="G2480" s="19" t="s">
        <v>612</v>
      </c>
      <c r="H2480" s="19" t="s">
        <v>12307</v>
      </c>
      <c r="I2480" s="1">
        <v>39615</v>
      </c>
      <c r="J2480" s="19">
        <v>0.5</v>
      </c>
      <c r="K2480" s="19" t="s">
        <v>73</v>
      </c>
      <c r="L2480" s="1">
        <v>41551</v>
      </c>
      <c r="M2480" s="19" t="s">
        <v>13213</v>
      </c>
      <c r="N2480" s="19" t="s">
        <v>13213</v>
      </c>
      <c r="O2480" s="19" t="s">
        <v>12318</v>
      </c>
    </row>
    <row r="2481" spans="1:15">
      <c r="A2481" s="19">
        <v>62455</v>
      </c>
      <c r="B2481" s="19" t="s">
        <v>11748</v>
      </c>
      <c r="C2481" s="19" t="s">
        <v>14226</v>
      </c>
      <c r="D2481" s="19" t="str">
        <f t="shared" si="38"/>
        <v>62455A</v>
      </c>
      <c r="E2481" s="19" t="s">
        <v>12313</v>
      </c>
      <c r="F2481" s="19" t="s">
        <v>11324</v>
      </c>
      <c r="G2481" s="19" t="s">
        <v>612</v>
      </c>
      <c r="H2481" s="19" t="s">
        <v>12307</v>
      </c>
      <c r="I2481" s="1">
        <v>39475</v>
      </c>
      <c r="J2481" s="19">
        <v>0.46300000000000002</v>
      </c>
      <c r="K2481" s="19" t="s">
        <v>73</v>
      </c>
      <c r="L2481" s="1">
        <v>41551</v>
      </c>
      <c r="M2481" s="19" t="s">
        <v>13213</v>
      </c>
      <c r="N2481" s="19" t="s">
        <v>13213</v>
      </c>
      <c r="O2481" s="19" t="s">
        <v>12318</v>
      </c>
    </row>
    <row r="2482" spans="1:15">
      <c r="A2482" s="19">
        <v>62456</v>
      </c>
      <c r="B2482" s="19" t="s">
        <v>11748</v>
      </c>
      <c r="C2482" s="19" t="s">
        <v>14225</v>
      </c>
      <c r="D2482" s="19" t="str">
        <f t="shared" si="38"/>
        <v>62456A</v>
      </c>
      <c r="E2482" s="19" t="s">
        <v>12313</v>
      </c>
      <c r="F2482" s="19" t="s">
        <v>10701</v>
      </c>
      <c r="G2482" s="19" t="s">
        <v>612</v>
      </c>
      <c r="H2482" s="19" t="s">
        <v>12307</v>
      </c>
      <c r="I2482" s="1">
        <v>39545</v>
      </c>
      <c r="J2482" s="19">
        <v>0.50900000000000001</v>
      </c>
      <c r="K2482" s="19" t="s">
        <v>73</v>
      </c>
      <c r="L2482" s="1">
        <v>41551</v>
      </c>
      <c r="M2482" s="19" t="s">
        <v>13213</v>
      </c>
      <c r="N2482" s="19" t="s">
        <v>13213</v>
      </c>
      <c r="O2482" s="19" t="s">
        <v>12318</v>
      </c>
    </row>
    <row r="2483" spans="1:15">
      <c r="A2483" s="19">
        <v>62457</v>
      </c>
      <c r="B2483" s="19" t="s">
        <v>11748</v>
      </c>
      <c r="C2483" s="19" t="s">
        <v>14224</v>
      </c>
      <c r="D2483" s="19" t="str">
        <f t="shared" si="38"/>
        <v>62457A</v>
      </c>
      <c r="E2483" s="19" t="s">
        <v>12313</v>
      </c>
      <c r="F2483" s="19" t="s">
        <v>13055</v>
      </c>
      <c r="G2483" s="19" t="s">
        <v>612</v>
      </c>
      <c r="H2483" s="19" t="s">
        <v>12307</v>
      </c>
      <c r="I2483" s="1">
        <v>40178</v>
      </c>
      <c r="J2483" s="19">
        <v>0.50800000000000001</v>
      </c>
      <c r="K2483" s="19" t="s">
        <v>73</v>
      </c>
      <c r="L2483" s="1">
        <v>41551</v>
      </c>
      <c r="M2483" s="19" t="s">
        <v>13213</v>
      </c>
      <c r="N2483" s="19" t="s">
        <v>13213</v>
      </c>
      <c r="O2483" s="19" t="s">
        <v>12318</v>
      </c>
    </row>
    <row r="2484" spans="1:15">
      <c r="A2484" s="19">
        <v>62458</v>
      </c>
      <c r="B2484" s="19" t="s">
        <v>11748</v>
      </c>
      <c r="C2484" s="19" t="s">
        <v>14223</v>
      </c>
      <c r="D2484" s="19" t="str">
        <f t="shared" si="38"/>
        <v>62458A</v>
      </c>
      <c r="E2484" s="19" t="s">
        <v>12313</v>
      </c>
      <c r="F2484" s="19" t="s">
        <v>12870</v>
      </c>
      <c r="G2484" s="19" t="s">
        <v>612</v>
      </c>
      <c r="H2484" s="19" t="s">
        <v>12307</v>
      </c>
      <c r="I2484" s="1">
        <v>39813</v>
      </c>
      <c r="J2484" s="19">
        <v>0.503</v>
      </c>
      <c r="K2484" s="19" t="s">
        <v>73</v>
      </c>
      <c r="L2484" s="1">
        <v>41551</v>
      </c>
      <c r="M2484" s="19" t="s">
        <v>13213</v>
      </c>
      <c r="N2484" s="19" t="s">
        <v>13213</v>
      </c>
      <c r="O2484" s="19" t="s">
        <v>12318</v>
      </c>
    </row>
    <row r="2485" spans="1:15">
      <c r="A2485" s="19">
        <v>62459</v>
      </c>
      <c r="B2485" s="19" t="s">
        <v>11748</v>
      </c>
      <c r="C2485" s="19" t="s">
        <v>14222</v>
      </c>
      <c r="D2485" s="19" t="str">
        <f t="shared" si="38"/>
        <v>62459A</v>
      </c>
      <c r="E2485" s="19" t="s">
        <v>12313</v>
      </c>
      <c r="F2485" s="19" t="s">
        <v>10976</v>
      </c>
      <c r="G2485" s="19" t="s">
        <v>612</v>
      </c>
      <c r="H2485" s="19" t="s">
        <v>12307</v>
      </c>
      <c r="I2485" s="1">
        <v>40046</v>
      </c>
      <c r="J2485" s="19">
        <v>0.502</v>
      </c>
      <c r="K2485" s="19" t="s">
        <v>73</v>
      </c>
      <c r="L2485" s="1">
        <v>41551</v>
      </c>
      <c r="M2485" s="19" t="s">
        <v>13213</v>
      </c>
      <c r="N2485" s="19" t="s">
        <v>13213</v>
      </c>
      <c r="O2485" s="19" t="s">
        <v>12318</v>
      </c>
    </row>
    <row r="2486" spans="1:15">
      <c r="A2486" s="19">
        <v>62460</v>
      </c>
      <c r="B2486" s="19" t="s">
        <v>11748</v>
      </c>
      <c r="C2486" s="19" t="s">
        <v>14221</v>
      </c>
      <c r="D2486" s="19" t="str">
        <f t="shared" si="38"/>
        <v>62460A</v>
      </c>
      <c r="E2486" s="19" t="s">
        <v>12313</v>
      </c>
      <c r="F2486" s="19" t="s">
        <v>13761</v>
      </c>
      <c r="G2486" s="19" t="s">
        <v>612</v>
      </c>
      <c r="H2486" s="19" t="s">
        <v>12307</v>
      </c>
      <c r="I2486" s="1">
        <v>40156</v>
      </c>
      <c r="J2486" s="19">
        <v>0.498</v>
      </c>
      <c r="K2486" s="19" t="s">
        <v>73</v>
      </c>
      <c r="L2486" s="1">
        <v>41551</v>
      </c>
      <c r="M2486" s="19" t="s">
        <v>13213</v>
      </c>
      <c r="N2486" s="19" t="s">
        <v>13213</v>
      </c>
      <c r="O2486" s="19" t="s">
        <v>12318</v>
      </c>
    </row>
    <row r="2487" spans="1:15">
      <c r="A2487" s="19">
        <v>62461</v>
      </c>
      <c r="B2487" s="19" t="s">
        <v>11748</v>
      </c>
      <c r="C2487" s="19" t="s">
        <v>14220</v>
      </c>
      <c r="D2487" s="19" t="str">
        <f t="shared" si="38"/>
        <v>62461A</v>
      </c>
      <c r="E2487" s="19" t="s">
        <v>12313</v>
      </c>
      <c r="F2487" s="19" t="s">
        <v>10767</v>
      </c>
      <c r="G2487" s="19" t="s">
        <v>612</v>
      </c>
      <c r="H2487" s="19" t="s">
        <v>12307</v>
      </c>
      <c r="I2487" s="1">
        <v>38980</v>
      </c>
      <c r="J2487" s="19">
        <v>0.57799999999999996</v>
      </c>
      <c r="K2487" s="19" t="s">
        <v>73</v>
      </c>
      <c r="L2487" s="1">
        <v>41551</v>
      </c>
      <c r="M2487" s="19" t="s">
        <v>13213</v>
      </c>
      <c r="N2487" s="19" t="s">
        <v>13213</v>
      </c>
      <c r="O2487" s="19" t="s">
        <v>12318</v>
      </c>
    </row>
    <row r="2488" spans="1:15">
      <c r="A2488" s="19">
        <v>62462</v>
      </c>
      <c r="B2488" s="19" t="s">
        <v>11748</v>
      </c>
      <c r="C2488" s="19" t="s">
        <v>14219</v>
      </c>
      <c r="D2488" s="19" t="str">
        <f t="shared" si="38"/>
        <v>62462A</v>
      </c>
      <c r="E2488" s="19" t="s">
        <v>12313</v>
      </c>
      <c r="F2488" s="19" t="s">
        <v>9875</v>
      </c>
      <c r="G2488" s="19" t="s">
        <v>612</v>
      </c>
      <c r="H2488" s="19" t="s">
        <v>12307</v>
      </c>
      <c r="I2488" s="1">
        <v>40249</v>
      </c>
      <c r="J2488" s="19">
        <v>0.48699999999999999</v>
      </c>
      <c r="K2488" s="19" t="s">
        <v>73</v>
      </c>
      <c r="L2488" s="1">
        <v>41551</v>
      </c>
      <c r="M2488" s="19" t="s">
        <v>13213</v>
      </c>
      <c r="N2488" s="19" t="s">
        <v>13213</v>
      </c>
      <c r="O2488" s="19" t="s">
        <v>12318</v>
      </c>
    </row>
    <row r="2489" spans="1:15">
      <c r="A2489" s="19">
        <v>62463</v>
      </c>
      <c r="B2489" s="19" t="s">
        <v>11748</v>
      </c>
      <c r="C2489" s="19" t="s">
        <v>14218</v>
      </c>
      <c r="D2489" s="19" t="str">
        <f t="shared" si="38"/>
        <v>62463A</v>
      </c>
      <c r="E2489" s="19" t="s">
        <v>12313</v>
      </c>
      <c r="F2489" s="19" t="s">
        <v>1704</v>
      </c>
      <c r="G2489" s="19" t="s">
        <v>612</v>
      </c>
      <c r="H2489" s="19" t="s">
        <v>12307</v>
      </c>
      <c r="I2489" s="1">
        <v>40142</v>
      </c>
      <c r="J2489" s="19">
        <v>0.5</v>
      </c>
      <c r="K2489" s="19" t="s">
        <v>73</v>
      </c>
      <c r="L2489" s="1">
        <v>41551</v>
      </c>
      <c r="M2489" s="19" t="s">
        <v>13213</v>
      </c>
      <c r="N2489" s="19" t="s">
        <v>13213</v>
      </c>
      <c r="O2489" s="19" t="s">
        <v>12318</v>
      </c>
    </row>
    <row r="2490" spans="1:15">
      <c r="A2490" s="19">
        <v>62464</v>
      </c>
      <c r="B2490" s="19" t="s">
        <v>11748</v>
      </c>
      <c r="C2490" s="19" t="s">
        <v>14217</v>
      </c>
      <c r="D2490" s="19" t="str">
        <f t="shared" si="38"/>
        <v>62464A</v>
      </c>
      <c r="E2490" s="19" t="s">
        <v>12313</v>
      </c>
      <c r="F2490" s="19" t="s">
        <v>11082</v>
      </c>
      <c r="G2490" s="19" t="s">
        <v>612</v>
      </c>
      <c r="H2490" s="19" t="s">
        <v>12307</v>
      </c>
      <c r="I2490" s="1">
        <v>40203</v>
      </c>
      <c r="J2490" s="19">
        <v>0.504</v>
      </c>
      <c r="K2490" s="19" t="s">
        <v>73</v>
      </c>
      <c r="L2490" s="1">
        <v>41551</v>
      </c>
      <c r="M2490" s="19" t="s">
        <v>13213</v>
      </c>
      <c r="N2490" s="19" t="s">
        <v>13213</v>
      </c>
      <c r="O2490" s="19" t="s">
        <v>12318</v>
      </c>
    </row>
    <row r="2491" spans="1:15">
      <c r="A2491" s="19">
        <v>62465</v>
      </c>
      <c r="B2491" s="19" t="s">
        <v>11748</v>
      </c>
      <c r="C2491" s="19" t="s">
        <v>14216</v>
      </c>
      <c r="D2491" s="19" t="str">
        <f t="shared" si="38"/>
        <v>62465A</v>
      </c>
      <c r="E2491" s="19" t="s">
        <v>12313</v>
      </c>
      <c r="F2491" s="19" t="s">
        <v>11150</v>
      </c>
      <c r="G2491" s="19" t="s">
        <v>612</v>
      </c>
      <c r="H2491" s="19" t="s">
        <v>12307</v>
      </c>
      <c r="I2491" s="1">
        <v>39434</v>
      </c>
      <c r="J2491" s="19">
        <v>0.5</v>
      </c>
      <c r="K2491" s="19" t="s">
        <v>73</v>
      </c>
      <c r="L2491" s="1">
        <v>41551</v>
      </c>
      <c r="M2491" s="19" t="s">
        <v>13213</v>
      </c>
      <c r="N2491" s="19" t="s">
        <v>13213</v>
      </c>
      <c r="O2491" s="19" t="s">
        <v>12318</v>
      </c>
    </row>
    <row r="2492" spans="1:15">
      <c r="A2492" s="19">
        <v>62466</v>
      </c>
      <c r="B2492" s="19" t="s">
        <v>11748</v>
      </c>
      <c r="C2492" s="19" t="s">
        <v>424</v>
      </c>
      <c r="D2492" s="19" t="str">
        <f t="shared" si="38"/>
        <v>62466A</v>
      </c>
      <c r="E2492" s="19" t="s">
        <v>12313</v>
      </c>
      <c r="F2492" s="19" t="s">
        <v>10727</v>
      </c>
      <c r="G2492" s="19" t="s">
        <v>612</v>
      </c>
      <c r="H2492" s="19" t="s">
        <v>12307</v>
      </c>
      <c r="I2492" s="1">
        <v>41631</v>
      </c>
      <c r="J2492" s="19">
        <v>2.06</v>
      </c>
      <c r="K2492" s="19" t="s">
        <v>73</v>
      </c>
      <c r="L2492" s="1">
        <v>41551</v>
      </c>
      <c r="M2492" s="19" t="s">
        <v>13113</v>
      </c>
      <c r="N2492" s="19" t="s">
        <v>14215</v>
      </c>
      <c r="O2492" s="19" t="s">
        <v>12318</v>
      </c>
    </row>
    <row r="2493" spans="1:15">
      <c r="A2493" s="19">
        <v>62467</v>
      </c>
      <c r="B2493" s="19" t="s">
        <v>11748</v>
      </c>
      <c r="C2493" s="19" t="s">
        <v>14214</v>
      </c>
      <c r="D2493" s="19" t="str">
        <f t="shared" si="38"/>
        <v>62467A</v>
      </c>
      <c r="E2493" s="19" t="s">
        <v>12313</v>
      </c>
      <c r="F2493" s="19" t="s">
        <v>12644</v>
      </c>
      <c r="G2493" s="19" t="s">
        <v>859</v>
      </c>
      <c r="H2493" s="19" t="s">
        <v>12307</v>
      </c>
      <c r="I2493" s="1">
        <v>41644</v>
      </c>
      <c r="J2493" s="19">
        <v>20</v>
      </c>
      <c r="K2493" s="19" t="s">
        <v>73</v>
      </c>
      <c r="L2493" s="1">
        <v>41562</v>
      </c>
      <c r="M2493" s="19" t="s">
        <v>13392</v>
      </c>
      <c r="N2493" s="19" t="s">
        <v>14214</v>
      </c>
      <c r="O2493" s="19" t="s">
        <v>12318</v>
      </c>
    </row>
    <row r="2494" spans="1:15">
      <c r="A2494" s="19">
        <v>62468</v>
      </c>
      <c r="B2494" s="19" t="s">
        <v>11748</v>
      </c>
      <c r="C2494" s="19" t="s">
        <v>790</v>
      </c>
      <c r="D2494" s="19" t="str">
        <f t="shared" si="38"/>
        <v>62468A</v>
      </c>
      <c r="E2494" s="19" t="s">
        <v>12313</v>
      </c>
      <c r="F2494" s="19" t="s">
        <v>10998</v>
      </c>
      <c r="G2494" s="19" t="s">
        <v>612</v>
      </c>
      <c r="H2494" s="19" t="s">
        <v>12307</v>
      </c>
      <c r="I2494" s="1">
        <v>42166</v>
      </c>
      <c r="J2494" s="19">
        <v>20</v>
      </c>
      <c r="K2494" s="19" t="s">
        <v>73</v>
      </c>
      <c r="L2494" s="1">
        <v>41564</v>
      </c>
      <c r="M2494" s="19" t="s">
        <v>13714</v>
      </c>
      <c r="N2494" s="19" t="s">
        <v>14213</v>
      </c>
      <c r="O2494" s="19" t="s">
        <v>12318</v>
      </c>
    </row>
    <row r="2495" spans="1:15">
      <c r="A2495" s="19">
        <v>62469</v>
      </c>
      <c r="B2495" s="19" t="s">
        <v>11748</v>
      </c>
      <c r="C2495" s="19" t="s">
        <v>153</v>
      </c>
      <c r="D2495" s="19" t="str">
        <f t="shared" si="38"/>
        <v>62469A</v>
      </c>
      <c r="E2495" s="19" t="s">
        <v>12313</v>
      </c>
      <c r="F2495" s="19" t="s">
        <v>10686</v>
      </c>
      <c r="G2495" s="19" t="s">
        <v>612</v>
      </c>
      <c r="H2495" s="19" t="s">
        <v>12307</v>
      </c>
      <c r="I2495" s="1">
        <v>42180</v>
      </c>
      <c r="J2495" s="19">
        <v>99</v>
      </c>
      <c r="K2495" s="19" t="s">
        <v>4</v>
      </c>
      <c r="L2495" s="1">
        <v>41564</v>
      </c>
      <c r="M2495" s="19" t="s">
        <v>9609</v>
      </c>
      <c r="N2495" s="19" t="s">
        <v>153</v>
      </c>
      <c r="O2495" s="19" t="s">
        <v>12318</v>
      </c>
    </row>
    <row r="2496" spans="1:15">
      <c r="A2496" s="19">
        <v>62470</v>
      </c>
      <c r="B2496" s="19" t="s">
        <v>11748</v>
      </c>
      <c r="C2496" s="19" t="s">
        <v>5550</v>
      </c>
      <c r="D2496" s="19" t="str">
        <f t="shared" si="38"/>
        <v>62470A</v>
      </c>
      <c r="E2496" s="19" t="s">
        <v>12313</v>
      </c>
      <c r="F2496" s="19" t="s">
        <v>11468</v>
      </c>
      <c r="G2496" s="19" t="s">
        <v>612</v>
      </c>
      <c r="H2496" s="19" t="s">
        <v>12307</v>
      </c>
      <c r="I2496" s="1">
        <v>42272</v>
      </c>
      <c r="J2496" s="19">
        <v>0.32</v>
      </c>
      <c r="K2496" s="19" t="s">
        <v>12609</v>
      </c>
      <c r="L2496" s="1">
        <v>41516</v>
      </c>
      <c r="M2496" s="19" t="s">
        <v>5491</v>
      </c>
      <c r="N2496" s="19" t="s">
        <v>5491</v>
      </c>
      <c r="O2496" s="19" t="s">
        <v>12318</v>
      </c>
    </row>
    <row r="2497" spans="1:15">
      <c r="A2497" s="19">
        <v>62471</v>
      </c>
      <c r="B2497" s="19" t="s">
        <v>11748</v>
      </c>
      <c r="C2497" s="19" t="s">
        <v>14212</v>
      </c>
      <c r="D2497" s="19" t="str">
        <f t="shared" si="38"/>
        <v>62471A</v>
      </c>
      <c r="E2497" s="19" t="s">
        <v>12313</v>
      </c>
      <c r="F2497" s="19" t="s">
        <v>11027</v>
      </c>
      <c r="G2497" s="19" t="s">
        <v>612</v>
      </c>
      <c r="H2497" s="19" t="s">
        <v>12307</v>
      </c>
      <c r="I2497" s="1">
        <v>42352</v>
      </c>
      <c r="J2497" s="19">
        <v>1.3</v>
      </c>
      <c r="K2497" s="19" t="s">
        <v>73</v>
      </c>
      <c r="L2497" s="1">
        <v>41590</v>
      </c>
      <c r="M2497" s="19" t="s">
        <v>13113</v>
      </c>
      <c r="N2497" s="19" t="s">
        <v>14211</v>
      </c>
      <c r="O2497" s="19" t="s">
        <v>12318</v>
      </c>
    </row>
    <row r="2498" spans="1:15">
      <c r="A2498" s="19">
        <v>62472</v>
      </c>
      <c r="B2498" s="19" t="s">
        <v>11748</v>
      </c>
      <c r="C2498" s="19" t="s">
        <v>14210</v>
      </c>
      <c r="D2498" s="19" t="str">
        <f t="shared" ref="D2498:D2561" si="39">CONCATENATE(A2498,B2498)</f>
        <v>62472A</v>
      </c>
      <c r="E2498" s="19" t="s">
        <v>12313</v>
      </c>
      <c r="F2498" s="19" t="s">
        <v>5986</v>
      </c>
      <c r="G2498" s="19" t="s">
        <v>612</v>
      </c>
      <c r="H2498" s="19" t="s">
        <v>12307</v>
      </c>
      <c r="I2498" s="1">
        <v>42604</v>
      </c>
      <c r="J2498" s="19">
        <v>0.44600000000000001</v>
      </c>
      <c r="K2498" s="19" t="s">
        <v>73</v>
      </c>
      <c r="L2498" s="1">
        <v>42522</v>
      </c>
      <c r="M2498" s="19" t="s">
        <v>13417</v>
      </c>
      <c r="N2498" s="19" t="s">
        <v>14209</v>
      </c>
      <c r="O2498" s="19" t="s">
        <v>12318</v>
      </c>
    </row>
    <row r="2499" spans="1:15">
      <c r="A2499" s="19">
        <v>62473</v>
      </c>
      <c r="B2499" s="19" t="s">
        <v>11748</v>
      </c>
      <c r="C2499" s="19" t="s">
        <v>14208</v>
      </c>
      <c r="D2499" s="19" t="str">
        <f t="shared" si="39"/>
        <v>62473A</v>
      </c>
      <c r="E2499" s="19" t="s">
        <v>12313</v>
      </c>
      <c r="F2499" s="19" t="s">
        <v>10898</v>
      </c>
      <c r="G2499" s="19" t="s">
        <v>612</v>
      </c>
      <c r="H2499" s="19" t="s">
        <v>12307</v>
      </c>
      <c r="I2499" s="1">
        <v>39433</v>
      </c>
      <c r="J2499" s="19">
        <v>4.2999999999999997E-2</v>
      </c>
      <c r="K2499" s="19" t="s">
        <v>73</v>
      </c>
      <c r="L2499" s="1">
        <v>41565</v>
      </c>
      <c r="M2499" s="19" t="s">
        <v>13113</v>
      </c>
      <c r="N2499" s="19" t="s">
        <v>14207</v>
      </c>
      <c r="O2499" s="19" t="s">
        <v>12318</v>
      </c>
    </row>
    <row r="2500" spans="1:15">
      <c r="A2500" s="19">
        <v>62474</v>
      </c>
      <c r="B2500" s="19" t="s">
        <v>11748</v>
      </c>
      <c r="C2500" s="19" t="s">
        <v>14206</v>
      </c>
      <c r="D2500" s="19" t="str">
        <f t="shared" si="39"/>
        <v>62474A</v>
      </c>
      <c r="E2500" s="19" t="s">
        <v>12313</v>
      </c>
      <c r="F2500" s="19" t="s">
        <v>10767</v>
      </c>
      <c r="G2500" s="19" t="s">
        <v>612</v>
      </c>
      <c r="H2500" s="19" t="s">
        <v>12307</v>
      </c>
      <c r="I2500" s="1">
        <v>40912</v>
      </c>
      <c r="J2500" s="19">
        <v>0.27639999999999998</v>
      </c>
      <c r="K2500" s="19" t="s">
        <v>73</v>
      </c>
      <c r="L2500" s="1">
        <v>41562</v>
      </c>
      <c r="M2500" s="19" t="s">
        <v>12315</v>
      </c>
      <c r="N2500" s="19" t="s">
        <v>12388</v>
      </c>
      <c r="O2500" s="19" t="s">
        <v>12318</v>
      </c>
    </row>
    <row r="2501" spans="1:15">
      <c r="A2501" s="19">
        <v>62475</v>
      </c>
      <c r="B2501" s="19" t="s">
        <v>11748</v>
      </c>
      <c r="C2501" s="19" t="s">
        <v>14205</v>
      </c>
      <c r="D2501" s="19" t="str">
        <f t="shared" si="39"/>
        <v>62475A</v>
      </c>
      <c r="E2501" s="19" t="s">
        <v>12313</v>
      </c>
      <c r="F2501" s="19" t="s">
        <v>10767</v>
      </c>
      <c r="G2501" s="19" t="s">
        <v>612</v>
      </c>
      <c r="H2501" s="19" t="s">
        <v>12307</v>
      </c>
      <c r="I2501" s="1">
        <v>40947</v>
      </c>
      <c r="J2501" s="19">
        <v>0.27639999999999998</v>
      </c>
      <c r="K2501" s="19" t="s">
        <v>73</v>
      </c>
      <c r="L2501" s="1">
        <v>41562</v>
      </c>
      <c r="M2501" s="19" t="s">
        <v>12315</v>
      </c>
      <c r="N2501" s="19" t="s">
        <v>12388</v>
      </c>
      <c r="O2501" s="19" t="s">
        <v>12318</v>
      </c>
    </row>
    <row r="2502" spans="1:15">
      <c r="A2502" s="19">
        <v>62476</v>
      </c>
      <c r="B2502" s="19" t="s">
        <v>11748</v>
      </c>
      <c r="C2502" s="19" t="s">
        <v>14204</v>
      </c>
      <c r="D2502" s="19" t="str">
        <f t="shared" si="39"/>
        <v>62476A</v>
      </c>
      <c r="E2502" s="19" t="s">
        <v>12313</v>
      </c>
      <c r="F2502" s="19" t="s">
        <v>10767</v>
      </c>
      <c r="G2502" s="19" t="s">
        <v>612</v>
      </c>
      <c r="H2502" s="19" t="s">
        <v>12307</v>
      </c>
      <c r="I2502" s="1">
        <v>40870</v>
      </c>
      <c r="J2502" s="19">
        <v>0.27639999999999998</v>
      </c>
      <c r="K2502" s="19" t="s">
        <v>73</v>
      </c>
      <c r="L2502" s="1">
        <v>41562</v>
      </c>
      <c r="M2502" s="19" t="s">
        <v>12315</v>
      </c>
      <c r="N2502" s="19" t="s">
        <v>12388</v>
      </c>
      <c r="O2502" s="19" t="s">
        <v>12318</v>
      </c>
    </row>
    <row r="2503" spans="1:15">
      <c r="A2503" s="19">
        <v>62477</v>
      </c>
      <c r="B2503" s="19" t="s">
        <v>11748</v>
      </c>
      <c r="C2503" s="19" t="s">
        <v>14203</v>
      </c>
      <c r="D2503" s="19" t="str">
        <f t="shared" si="39"/>
        <v>62477A</v>
      </c>
      <c r="E2503" s="19" t="s">
        <v>12313</v>
      </c>
      <c r="F2503" s="19" t="s">
        <v>10767</v>
      </c>
      <c r="G2503" s="19" t="s">
        <v>612</v>
      </c>
      <c r="H2503" s="19" t="s">
        <v>12307</v>
      </c>
      <c r="I2503" s="1">
        <v>40583</v>
      </c>
      <c r="J2503" s="19">
        <v>0.30459999999999998</v>
      </c>
      <c r="K2503" s="19" t="s">
        <v>73</v>
      </c>
      <c r="L2503" s="1">
        <v>41562</v>
      </c>
      <c r="M2503" s="19" t="s">
        <v>12315</v>
      </c>
      <c r="N2503" s="19" t="s">
        <v>12388</v>
      </c>
      <c r="O2503" s="19" t="s">
        <v>12318</v>
      </c>
    </row>
    <row r="2504" spans="1:15">
      <c r="A2504" s="19">
        <v>62478</v>
      </c>
      <c r="B2504" s="19" t="s">
        <v>11748</v>
      </c>
      <c r="C2504" s="19" t="s">
        <v>14202</v>
      </c>
      <c r="D2504" s="19" t="str">
        <f t="shared" si="39"/>
        <v>62478A</v>
      </c>
      <c r="E2504" s="19" t="s">
        <v>12313</v>
      </c>
      <c r="F2504" s="19" t="s">
        <v>10923</v>
      </c>
      <c r="G2504" s="19" t="s">
        <v>612</v>
      </c>
      <c r="H2504" s="19" t="s">
        <v>12307</v>
      </c>
      <c r="I2504" s="1">
        <v>40911</v>
      </c>
      <c r="J2504" s="19">
        <v>0.2782</v>
      </c>
      <c r="K2504" s="19" t="s">
        <v>73</v>
      </c>
      <c r="L2504" s="1">
        <v>41562</v>
      </c>
      <c r="M2504" s="19" t="s">
        <v>12315</v>
      </c>
      <c r="N2504" s="19" t="s">
        <v>12388</v>
      </c>
      <c r="O2504" s="19" t="s">
        <v>12318</v>
      </c>
    </row>
    <row r="2505" spans="1:15">
      <c r="A2505" s="19">
        <v>62479</v>
      </c>
      <c r="B2505" s="19" t="s">
        <v>11748</v>
      </c>
      <c r="C2505" s="19" t="s">
        <v>14201</v>
      </c>
      <c r="D2505" s="19" t="str">
        <f t="shared" si="39"/>
        <v>62479A</v>
      </c>
      <c r="E2505" s="19" t="s">
        <v>12313</v>
      </c>
      <c r="F2505" s="19" t="s">
        <v>10767</v>
      </c>
      <c r="G2505" s="19" t="s">
        <v>612</v>
      </c>
      <c r="H2505" s="19" t="s">
        <v>12307</v>
      </c>
      <c r="I2505" s="1">
        <v>40912</v>
      </c>
      <c r="J2505" s="19">
        <v>0.23719999999999999</v>
      </c>
      <c r="K2505" s="19" t="s">
        <v>73</v>
      </c>
      <c r="L2505" s="1">
        <v>41562</v>
      </c>
      <c r="M2505" s="19" t="s">
        <v>12315</v>
      </c>
      <c r="N2505" s="19" t="s">
        <v>12388</v>
      </c>
      <c r="O2505" s="19" t="s">
        <v>12318</v>
      </c>
    </row>
    <row r="2506" spans="1:15">
      <c r="A2506" s="19">
        <v>62480</v>
      </c>
      <c r="B2506" s="19" t="s">
        <v>11748</v>
      </c>
      <c r="C2506" s="19" t="s">
        <v>14200</v>
      </c>
      <c r="D2506" s="19" t="str">
        <f t="shared" si="39"/>
        <v>62480A</v>
      </c>
      <c r="E2506" s="19" t="s">
        <v>12313</v>
      </c>
      <c r="F2506" s="19" t="s">
        <v>11192</v>
      </c>
      <c r="G2506" s="19" t="s">
        <v>612</v>
      </c>
      <c r="H2506" s="19" t="s">
        <v>12307</v>
      </c>
      <c r="I2506" s="1">
        <v>40620</v>
      </c>
      <c r="J2506" s="19">
        <v>0.23680000000000001</v>
      </c>
      <c r="K2506" s="19" t="s">
        <v>73</v>
      </c>
      <c r="L2506" s="1">
        <v>41562</v>
      </c>
      <c r="M2506" s="19" t="s">
        <v>12315</v>
      </c>
      <c r="N2506" s="19" t="s">
        <v>12388</v>
      </c>
      <c r="O2506" s="19" t="s">
        <v>12318</v>
      </c>
    </row>
    <row r="2507" spans="1:15">
      <c r="A2507" s="19">
        <v>62481</v>
      </c>
      <c r="B2507" s="19" t="s">
        <v>11748</v>
      </c>
      <c r="C2507" s="19" t="s">
        <v>14199</v>
      </c>
      <c r="D2507" s="19" t="str">
        <f t="shared" si="39"/>
        <v>62481A</v>
      </c>
      <c r="E2507" s="19" t="s">
        <v>12313</v>
      </c>
      <c r="F2507" s="19" t="s">
        <v>10767</v>
      </c>
      <c r="G2507" s="19" t="s">
        <v>612</v>
      </c>
      <c r="H2507" s="19" t="s">
        <v>12307</v>
      </c>
      <c r="I2507" s="1">
        <v>40912</v>
      </c>
      <c r="J2507" s="19">
        <v>0.28199999999999997</v>
      </c>
      <c r="K2507" s="19" t="s">
        <v>73</v>
      </c>
      <c r="L2507" s="1">
        <v>41562</v>
      </c>
      <c r="M2507" s="19" t="s">
        <v>12315</v>
      </c>
      <c r="N2507" s="19" t="s">
        <v>12388</v>
      </c>
      <c r="O2507" s="19" t="s">
        <v>12318</v>
      </c>
    </row>
    <row r="2508" spans="1:15">
      <c r="A2508" s="19">
        <v>62482</v>
      </c>
      <c r="B2508" s="19" t="s">
        <v>11748</v>
      </c>
      <c r="C2508" s="19" t="s">
        <v>14198</v>
      </c>
      <c r="D2508" s="19" t="str">
        <f t="shared" si="39"/>
        <v>62482A</v>
      </c>
      <c r="E2508" s="19" t="s">
        <v>12313</v>
      </c>
      <c r="F2508" s="19" t="s">
        <v>10767</v>
      </c>
      <c r="G2508" s="19" t="s">
        <v>612</v>
      </c>
      <c r="H2508" s="19" t="s">
        <v>12307</v>
      </c>
      <c r="I2508" s="1">
        <v>40955</v>
      </c>
      <c r="J2508" s="19">
        <v>0.2848</v>
      </c>
      <c r="K2508" s="19" t="s">
        <v>73</v>
      </c>
      <c r="L2508" s="1">
        <v>41562</v>
      </c>
      <c r="M2508" s="19" t="s">
        <v>12315</v>
      </c>
      <c r="N2508" s="19" t="s">
        <v>12388</v>
      </c>
      <c r="O2508" s="19" t="s">
        <v>12318</v>
      </c>
    </row>
    <row r="2509" spans="1:15">
      <c r="A2509" s="19">
        <v>62483</v>
      </c>
      <c r="B2509" s="19" t="s">
        <v>11748</v>
      </c>
      <c r="C2509" s="19" t="s">
        <v>14197</v>
      </c>
      <c r="D2509" s="19" t="str">
        <f t="shared" si="39"/>
        <v>62483A</v>
      </c>
      <c r="E2509" s="19" t="s">
        <v>12313</v>
      </c>
      <c r="F2509" s="19" t="s">
        <v>10767</v>
      </c>
      <c r="G2509" s="19" t="s">
        <v>612</v>
      </c>
      <c r="H2509" s="19" t="s">
        <v>12307</v>
      </c>
      <c r="I2509" s="1">
        <v>40742</v>
      </c>
      <c r="J2509" s="19">
        <v>0.28539999999999999</v>
      </c>
      <c r="K2509" s="19" t="s">
        <v>73</v>
      </c>
      <c r="L2509" s="1">
        <v>41562</v>
      </c>
      <c r="M2509" s="19" t="s">
        <v>12315</v>
      </c>
      <c r="N2509" s="19" t="s">
        <v>12388</v>
      </c>
      <c r="O2509" s="19" t="s">
        <v>12318</v>
      </c>
    </row>
    <row r="2510" spans="1:15">
      <c r="A2510" s="19">
        <v>62484</v>
      </c>
      <c r="B2510" s="19" t="s">
        <v>11748</v>
      </c>
      <c r="C2510" s="19" t="s">
        <v>4566</v>
      </c>
      <c r="D2510" s="19" t="str">
        <f t="shared" si="39"/>
        <v>62484A</v>
      </c>
      <c r="E2510" s="19" t="s">
        <v>12313</v>
      </c>
      <c r="F2510" s="19" t="s">
        <v>11052</v>
      </c>
      <c r="G2510" s="19" t="s">
        <v>612</v>
      </c>
      <c r="H2510" s="19" t="s">
        <v>12307</v>
      </c>
      <c r="I2510" s="1">
        <v>42017</v>
      </c>
      <c r="J2510" s="19">
        <v>1.25</v>
      </c>
      <c r="K2510" s="19" t="s">
        <v>73</v>
      </c>
      <c r="L2510" s="1">
        <v>41568</v>
      </c>
      <c r="M2510" s="19" t="s">
        <v>4777</v>
      </c>
      <c r="N2510" s="19" t="s">
        <v>579</v>
      </c>
      <c r="O2510" s="19" t="s">
        <v>12318</v>
      </c>
    </row>
    <row r="2511" spans="1:15">
      <c r="A2511" s="19">
        <v>62485</v>
      </c>
      <c r="B2511" s="19" t="s">
        <v>11748</v>
      </c>
      <c r="C2511" s="19" t="s">
        <v>14196</v>
      </c>
      <c r="D2511" s="19" t="str">
        <f t="shared" si="39"/>
        <v>62485A</v>
      </c>
      <c r="E2511" s="19" t="s">
        <v>12313</v>
      </c>
      <c r="F2511" s="19" t="s">
        <v>10712</v>
      </c>
      <c r="G2511" s="19" t="s">
        <v>612</v>
      </c>
      <c r="H2511" s="19" t="s">
        <v>12307</v>
      </c>
      <c r="I2511" s="1">
        <v>42094</v>
      </c>
      <c r="J2511" s="19">
        <v>1.5</v>
      </c>
      <c r="K2511" s="19" t="s">
        <v>73</v>
      </c>
      <c r="L2511" s="1">
        <v>41568</v>
      </c>
      <c r="M2511" s="19" t="s">
        <v>4777</v>
      </c>
      <c r="N2511" s="19" t="s">
        <v>9539</v>
      </c>
      <c r="O2511" s="19" t="s">
        <v>12318</v>
      </c>
    </row>
    <row r="2512" spans="1:15">
      <c r="A2512" s="19">
        <v>62486</v>
      </c>
      <c r="B2512" s="19" t="s">
        <v>11748</v>
      </c>
      <c r="C2512" s="19" t="s">
        <v>14195</v>
      </c>
      <c r="D2512" s="19" t="str">
        <f t="shared" si="39"/>
        <v>62486A</v>
      </c>
      <c r="E2512" s="19" t="s">
        <v>12313</v>
      </c>
      <c r="F2512" s="19" t="s">
        <v>10712</v>
      </c>
      <c r="G2512" s="19" t="s">
        <v>612</v>
      </c>
      <c r="H2512" s="19" t="s">
        <v>12307</v>
      </c>
      <c r="I2512" s="1">
        <v>42094</v>
      </c>
      <c r="J2512" s="19">
        <v>1.5</v>
      </c>
      <c r="K2512" s="19" t="s">
        <v>73</v>
      </c>
      <c r="L2512" s="1">
        <v>41568</v>
      </c>
      <c r="M2512" s="19" t="s">
        <v>4777</v>
      </c>
      <c r="N2512" s="19" t="s">
        <v>9538</v>
      </c>
      <c r="O2512" s="19" t="s">
        <v>12318</v>
      </c>
    </row>
    <row r="2513" spans="1:15">
      <c r="A2513" s="19">
        <v>62487</v>
      </c>
      <c r="B2513" s="19" t="s">
        <v>10651</v>
      </c>
      <c r="C2513" s="19" t="s">
        <v>14194</v>
      </c>
      <c r="D2513" s="19" t="str">
        <f t="shared" si="39"/>
        <v>62487C</v>
      </c>
      <c r="E2513" s="19" t="s">
        <v>12309</v>
      </c>
      <c r="F2513" s="19" t="s">
        <v>14191</v>
      </c>
      <c r="G2513" s="19" t="s">
        <v>612</v>
      </c>
      <c r="H2513" s="19" t="s">
        <v>12307</v>
      </c>
      <c r="I2513" s="1">
        <v>43709</v>
      </c>
      <c r="J2513" s="19">
        <v>1.5</v>
      </c>
      <c r="K2513" s="19" t="s">
        <v>73</v>
      </c>
      <c r="L2513" s="1">
        <v>41568</v>
      </c>
      <c r="M2513" s="19" t="s">
        <v>4777</v>
      </c>
      <c r="N2513" s="19" t="s">
        <v>14193</v>
      </c>
      <c r="O2513" s="19" t="s">
        <v>12318</v>
      </c>
    </row>
    <row r="2514" spans="1:15">
      <c r="A2514" s="19">
        <v>62488</v>
      </c>
      <c r="B2514" s="19" t="s">
        <v>10651</v>
      </c>
      <c r="C2514" s="19" t="s">
        <v>14192</v>
      </c>
      <c r="D2514" s="19" t="str">
        <f t="shared" si="39"/>
        <v>62488C</v>
      </c>
      <c r="E2514" s="19" t="s">
        <v>12309</v>
      </c>
      <c r="F2514" s="19" t="s">
        <v>14191</v>
      </c>
      <c r="G2514" s="19" t="s">
        <v>612</v>
      </c>
      <c r="H2514" s="19" t="s">
        <v>12307</v>
      </c>
      <c r="I2514" s="1">
        <v>43709</v>
      </c>
      <c r="J2514" s="19">
        <v>1.5</v>
      </c>
      <c r="K2514" s="19" t="s">
        <v>73</v>
      </c>
      <c r="L2514" s="1">
        <v>41568</v>
      </c>
      <c r="M2514" s="19" t="s">
        <v>4777</v>
      </c>
      <c r="N2514" s="19" t="s">
        <v>14190</v>
      </c>
      <c r="O2514" s="19" t="s">
        <v>12318</v>
      </c>
    </row>
    <row r="2515" spans="1:15">
      <c r="A2515" s="19">
        <v>62489</v>
      </c>
      <c r="B2515" s="19" t="s">
        <v>12651</v>
      </c>
      <c r="C2515" s="19" t="s">
        <v>14189</v>
      </c>
      <c r="D2515" s="19" t="str">
        <f t="shared" si="39"/>
        <v>62489R</v>
      </c>
      <c r="E2515" s="19" t="s">
        <v>12650</v>
      </c>
      <c r="F2515" s="19" t="s">
        <v>461</v>
      </c>
      <c r="G2515" s="19" t="s">
        <v>461</v>
      </c>
      <c r="H2515" s="19" t="s">
        <v>461</v>
      </c>
      <c r="J2515" s="19">
        <v>66.869500000000002</v>
      </c>
      <c r="K2515" s="19" t="s">
        <v>73</v>
      </c>
      <c r="L2515" s="1">
        <v>41564</v>
      </c>
      <c r="M2515" s="19" t="s">
        <v>1835</v>
      </c>
      <c r="N2515" s="19" t="s">
        <v>461</v>
      </c>
      <c r="O2515" s="19" t="s">
        <v>12318</v>
      </c>
    </row>
    <row r="2516" spans="1:15">
      <c r="A2516" s="19">
        <v>62490</v>
      </c>
      <c r="B2516" s="19" t="s">
        <v>12651</v>
      </c>
      <c r="C2516" s="19" t="s">
        <v>14188</v>
      </c>
      <c r="D2516" s="19" t="str">
        <f t="shared" si="39"/>
        <v>62490R</v>
      </c>
      <c r="E2516" s="19" t="s">
        <v>12650</v>
      </c>
      <c r="F2516" s="19" t="s">
        <v>461</v>
      </c>
      <c r="G2516" s="19" t="s">
        <v>461</v>
      </c>
      <c r="H2516" s="19" t="s">
        <v>461</v>
      </c>
      <c r="J2516" s="19">
        <v>126.123</v>
      </c>
      <c r="K2516" s="19" t="s">
        <v>73</v>
      </c>
      <c r="L2516" s="1">
        <v>41564</v>
      </c>
      <c r="M2516" s="19" t="s">
        <v>1835</v>
      </c>
      <c r="N2516" s="19" t="s">
        <v>461</v>
      </c>
      <c r="O2516" s="19" t="s">
        <v>12318</v>
      </c>
    </row>
    <row r="2517" spans="1:15">
      <c r="A2517" s="19">
        <v>62491</v>
      </c>
      <c r="B2517" s="19" t="s">
        <v>12651</v>
      </c>
      <c r="C2517" s="19" t="s">
        <v>14187</v>
      </c>
      <c r="D2517" s="19" t="str">
        <f t="shared" si="39"/>
        <v>62491R</v>
      </c>
      <c r="E2517" s="19" t="s">
        <v>12650</v>
      </c>
      <c r="F2517" s="19" t="s">
        <v>461</v>
      </c>
      <c r="G2517" s="19" t="s">
        <v>461</v>
      </c>
      <c r="H2517" s="19" t="s">
        <v>461</v>
      </c>
      <c r="J2517" s="19">
        <v>150</v>
      </c>
      <c r="K2517" s="19" t="s">
        <v>73</v>
      </c>
      <c r="L2517" s="1">
        <v>41564</v>
      </c>
      <c r="M2517" s="19" t="s">
        <v>1835</v>
      </c>
      <c r="N2517" s="19" t="s">
        <v>461</v>
      </c>
      <c r="O2517" s="19" t="s">
        <v>12318</v>
      </c>
    </row>
    <row r="2518" spans="1:15">
      <c r="A2518" s="19">
        <v>62492</v>
      </c>
      <c r="B2518" s="19" t="s">
        <v>12651</v>
      </c>
      <c r="C2518" s="19" t="s">
        <v>14186</v>
      </c>
      <c r="D2518" s="19" t="str">
        <f t="shared" si="39"/>
        <v>62492R</v>
      </c>
      <c r="E2518" s="19" t="s">
        <v>12650</v>
      </c>
      <c r="F2518" s="19" t="s">
        <v>461</v>
      </c>
      <c r="G2518" s="19" t="s">
        <v>461</v>
      </c>
      <c r="H2518" s="19" t="s">
        <v>461</v>
      </c>
      <c r="J2518" s="19">
        <v>224</v>
      </c>
      <c r="K2518" s="19" t="s">
        <v>73</v>
      </c>
      <c r="L2518" s="1">
        <v>41564</v>
      </c>
      <c r="M2518" s="19" t="s">
        <v>1835</v>
      </c>
      <c r="N2518" s="19" t="s">
        <v>461</v>
      </c>
      <c r="O2518" s="19" t="s">
        <v>12318</v>
      </c>
    </row>
    <row r="2519" spans="1:15">
      <c r="A2519" s="19">
        <v>62493</v>
      </c>
      <c r="B2519" s="19" t="s">
        <v>12651</v>
      </c>
      <c r="C2519" s="19" t="s">
        <v>14185</v>
      </c>
      <c r="D2519" s="19" t="str">
        <f t="shared" si="39"/>
        <v>62493R</v>
      </c>
      <c r="E2519" s="19" t="s">
        <v>12650</v>
      </c>
      <c r="F2519" s="19" t="s">
        <v>461</v>
      </c>
      <c r="G2519" s="19" t="s">
        <v>461</v>
      </c>
      <c r="H2519" s="19" t="s">
        <v>461</v>
      </c>
      <c r="J2519" s="19">
        <v>222</v>
      </c>
      <c r="K2519" s="19" t="s">
        <v>73</v>
      </c>
      <c r="L2519" s="1">
        <v>41564</v>
      </c>
      <c r="M2519" s="19" t="s">
        <v>1835</v>
      </c>
      <c r="N2519" s="19" t="s">
        <v>461</v>
      </c>
      <c r="O2519" s="19" t="s">
        <v>12318</v>
      </c>
    </row>
    <row r="2520" spans="1:15">
      <c r="A2520" s="19">
        <v>62494</v>
      </c>
      <c r="B2520" s="19" t="s">
        <v>10651</v>
      </c>
      <c r="C2520" s="19" t="s">
        <v>14184</v>
      </c>
      <c r="D2520" s="19" t="str">
        <f t="shared" si="39"/>
        <v>62494C</v>
      </c>
      <c r="E2520" s="19" t="s">
        <v>12309</v>
      </c>
      <c r="F2520" s="19" t="s">
        <v>10976</v>
      </c>
      <c r="G2520" s="19" t="s">
        <v>612</v>
      </c>
      <c r="H2520" s="19" t="s">
        <v>12307</v>
      </c>
      <c r="I2520" s="1">
        <v>41933</v>
      </c>
      <c r="J2520" s="19">
        <v>1</v>
      </c>
      <c r="K2520" s="19" t="s">
        <v>73</v>
      </c>
      <c r="L2520" s="1">
        <v>41570</v>
      </c>
      <c r="M2520" s="19" t="s">
        <v>13113</v>
      </c>
      <c r="N2520" s="19" t="s">
        <v>14170</v>
      </c>
      <c r="O2520" s="19" t="s">
        <v>12577</v>
      </c>
    </row>
    <row r="2521" spans="1:15">
      <c r="A2521" s="19">
        <v>62495</v>
      </c>
      <c r="B2521" s="19" t="s">
        <v>10651</v>
      </c>
      <c r="C2521" s="19" t="s">
        <v>14183</v>
      </c>
      <c r="D2521" s="19" t="str">
        <f t="shared" si="39"/>
        <v>62495C</v>
      </c>
      <c r="E2521" s="19" t="s">
        <v>12309</v>
      </c>
      <c r="F2521" s="19" t="s">
        <v>13245</v>
      </c>
      <c r="G2521" s="19" t="s">
        <v>612</v>
      </c>
      <c r="H2521" s="19" t="s">
        <v>12307</v>
      </c>
      <c r="I2521" s="1">
        <v>41933</v>
      </c>
      <c r="J2521" s="19">
        <v>0.5</v>
      </c>
      <c r="K2521" s="19" t="s">
        <v>73</v>
      </c>
      <c r="L2521" s="1">
        <v>41570</v>
      </c>
      <c r="M2521" s="19" t="s">
        <v>13113</v>
      </c>
      <c r="N2521" s="19" t="s">
        <v>14170</v>
      </c>
      <c r="O2521" s="19" t="s">
        <v>12577</v>
      </c>
    </row>
    <row r="2522" spans="1:15">
      <c r="A2522" s="19">
        <v>62496</v>
      </c>
      <c r="B2522" s="19" t="s">
        <v>10651</v>
      </c>
      <c r="C2522" s="19" t="s">
        <v>14182</v>
      </c>
      <c r="D2522" s="19" t="str">
        <f t="shared" si="39"/>
        <v>62496C</v>
      </c>
      <c r="E2522" s="19" t="s">
        <v>12309</v>
      </c>
      <c r="F2522" s="19" t="s">
        <v>13245</v>
      </c>
      <c r="G2522" s="19" t="s">
        <v>612</v>
      </c>
      <c r="H2522" s="19" t="s">
        <v>12307</v>
      </c>
      <c r="I2522" s="1">
        <v>41933</v>
      </c>
      <c r="J2522" s="19">
        <v>0.5</v>
      </c>
      <c r="K2522" s="19" t="s">
        <v>73</v>
      </c>
      <c r="L2522" s="1">
        <v>41570</v>
      </c>
      <c r="M2522" s="19" t="s">
        <v>13113</v>
      </c>
      <c r="N2522" s="19" t="s">
        <v>14170</v>
      </c>
      <c r="O2522" s="19" t="s">
        <v>12577</v>
      </c>
    </row>
    <row r="2523" spans="1:15">
      <c r="A2523" s="19">
        <v>62497</v>
      </c>
      <c r="B2523" s="19" t="s">
        <v>10651</v>
      </c>
      <c r="C2523" s="19" t="s">
        <v>14181</v>
      </c>
      <c r="D2523" s="19" t="str">
        <f t="shared" si="39"/>
        <v>62497C</v>
      </c>
      <c r="E2523" s="19" t="s">
        <v>12309</v>
      </c>
      <c r="F2523" s="19" t="s">
        <v>10976</v>
      </c>
      <c r="G2523" s="19" t="s">
        <v>612</v>
      </c>
      <c r="H2523" s="19" t="s">
        <v>12307</v>
      </c>
      <c r="I2523" s="1">
        <v>41933</v>
      </c>
      <c r="J2523" s="19">
        <v>0.75</v>
      </c>
      <c r="K2523" s="19" t="s">
        <v>73</v>
      </c>
      <c r="L2523" s="1">
        <v>41570</v>
      </c>
      <c r="M2523" s="19" t="s">
        <v>13113</v>
      </c>
      <c r="N2523" s="19" t="s">
        <v>14170</v>
      </c>
      <c r="O2523" s="19" t="s">
        <v>12577</v>
      </c>
    </row>
    <row r="2524" spans="1:15">
      <c r="A2524" s="19">
        <v>62498</v>
      </c>
      <c r="B2524" s="19" t="s">
        <v>11748</v>
      </c>
      <c r="C2524" s="19" t="s">
        <v>9523</v>
      </c>
      <c r="D2524" s="19" t="str">
        <f t="shared" si="39"/>
        <v>62498A</v>
      </c>
      <c r="E2524" s="19" t="s">
        <v>12313</v>
      </c>
      <c r="F2524" s="19" t="s">
        <v>10976</v>
      </c>
      <c r="G2524" s="19" t="s">
        <v>612</v>
      </c>
      <c r="H2524" s="19" t="s">
        <v>12307</v>
      </c>
      <c r="I2524" s="1">
        <v>42108</v>
      </c>
      <c r="J2524" s="19">
        <v>1.75</v>
      </c>
      <c r="K2524" s="19" t="s">
        <v>73</v>
      </c>
      <c r="L2524" s="1">
        <v>41570</v>
      </c>
      <c r="M2524" s="19" t="s">
        <v>13433</v>
      </c>
      <c r="N2524" s="19" t="s">
        <v>14170</v>
      </c>
      <c r="O2524" s="19" t="s">
        <v>12318</v>
      </c>
    </row>
    <row r="2525" spans="1:15">
      <c r="A2525" s="19">
        <v>62499</v>
      </c>
      <c r="B2525" s="19" t="s">
        <v>10651</v>
      </c>
      <c r="C2525" s="19" t="s">
        <v>14180</v>
      </c>
      <c r="D2525" s="19" t="str">
        <f t="shared" si="39"/>
        <v>62499C</v>
      </c>
      <c r="E2525" s="19" t="s">
        <v>12309</v>
      </c>
      <c r="F2525" s="19" t="s">
        <v>10993</v>
      </c>
      <c r="G2525" s="19" t="s">
        <v>612</v>
      </c>
      <c r="H2525" s="19" t="s">
        <v>12307</v>
      </c>
      <c r="I2525" s="1">
        <v>41933</v>
      </c>
      <c r="J2525" s="19">
        <v>0.75</v>
      </c>
      <c r="K2525" s="19" t="s">
        <v>73</v>
      </c>
      <c r="L2525" s="1">
        <v>41570</v>
      </c>
      <c r="M2525" s="19" t="s">
        <v>13113</v>
      </c>
      <c r="N2525" s="19" t="s">
        <v>14170</v>
      </c>
      <c r="O2525" s="19" t="s">
        <v>12577</v>
      </c>
    </row>
    <row r="2526" spans="1:15">
      <c r="A2526" s="19">
        <v>62500</v>
      </c>
      <c r="B2526" s="19" t="s">
        <v>10651</v>
      </c>
      <c r="C2526" s="19" t="s">
        <v>14179</v>
      </c>
      <c r="D2526" s="19" t="str">
        <f t="shared" si="39"/>
        <v>62500C</v>
      </c>
      <c r="E2526" s="19" t="s">
        <v>12309</v>
      </c>
      <c r="F2526" s="19" t="s">
        <v>13522</v>
      </c>
      <c r="G2526" s="19" t="s">
        <v>612</v>
      </c>
      <c r="H2526" s="19" t="s">
        <v>12307</v>
      </c>
      <c r="I2526" s="1">
        <v>41933</v>
      </c>
      <c r="J2526" s="19">
        <v>0.5</v>
      </c>
      <c r="K2526" s="19" t="s">
        <v>73</v>
      </c>
      <c r="L2526" s="1">
        <v>41570</v>
      </c>
      <c r="M2526" s="19" t="s">
        <v>13113</v>
      </c>
      <c r="N2526" s="19" t="s">
        <v>14170</v>
      </c>
      <c r="O2526" s="19" t="s">
        <v>12577</v>
      </c>
    </row>
    <row r="2527" spans="1:15">
      <c r="A2527" s="19">
        <v>62501</v>
      </c>
      <c r="B2527" s="19" t="s">
        <v>10651</v>
      </c>
      <c r="C2527" s="19" t="s">
        <v>14178</v>
      </c>
      <c r="D2527" s="19" t="str">
        <f t="shared" si="39"/>
        <v>62501C</v>
      </c>
      <c r="E2527" s="19" t="s">
        <v>12309</v>
      </c>
      <c r="F2527" s="19" t="s">
        <v>13522</v>
      </c>
      <c r="G2527" s="19" t="s">
        <v>612</v>
      </c>
      <c r="H2527" s="19" t="s">
        <v>12307</v>
      </c>
      <c r="I2527" s="1">
        <v>41933</v>
      </c>
      <c r="J2527" s="19">
        <v>0.497</v>
      </c>
      <c r="K2527" s="19" t="s">
        <v>73</v>
      </c>
      <c r="L2527" s="1">
        <v>41570</v>
      </c>
      <c r="M2527" s="19" t="s">
        <v>13113</v>
      </c>
      <c r="N2527" s="19" t="s">
        <v>14170</v>
      </c>
      <c r="O2527" s="19" t="s">
        <v>12577</v>
      </c>
    </row>
    <row r="2528" spans="1:15">
      <c r="A2528" s="19">
        <v>62502</v>
      </c>
      <c r="B2528" s="19" t="s">
        <v>11748</v>
      </c>
      <c r="C2528" s="19" t="s">
        <v>14177</v>
      </c>
      <c r="D2528" s="19" t="str">
        <f t="shared" si="39"/>
        <v>62502A</v>
      </c>
      <c r="E2528" s="19" t="s">
        <v>12313</v>
      </c>
      <c r="F2528" s="19" t="s">
        <v>128</v>
      </c>
      <c r="G2528" s="19" t="s">
        <v>612</v>
      </c>
      <c r="H2528" s="19" t="s">
        <v>12307</v>
      </c>
      <c r="I2528" s="1">
        <v>42089</v>
      </c>
      <c r="J2528" s="19">
        <v>1.49</v>
      </c>
      <c r="K2528" s="19" t="s">
        <v>73</v>
      </c>
      <c r="L2528" s="1">
        <v>41570</v>
      </c>
      <c r="M2528" s="19" t="s">
        <v>13433</v>
      </c>
      <c r="N2528" s="19" t="s">
        <v>14170</v>
      </c>
      <c r="O2528" s="19" t="s">
        <v>12318</v>
      </c>
    </row>
    <row r="2529" spans="1:15">
      <c r="A2529" s="19">
        <v>62503</v>
      </c>
      <c r="B2529" s="19" t="s">
        <v>11748</v>
      </c>
      <c r="C2529" s="19" t="s">
        <v>14176</v>
      </c>
      <c r="D2529" s="19" t="str">
        <f t="shared" si="39"/>
        <v>62503A</v>
      </c>
      <c r="E2529" s="19" t="s">
        <v>12313</v>
      </c>
      <c r="F2529" s="19" t="s">
        <v>13245</v>
      </c>
      <c r="G2529" s="19" t="s">
        <v>612</v>
      </c>
      <c r="H2529" s="19" t="s">
        <v>12307</v>
      </c>
      <c r="I2529" s="1">
        <v>42089</v>
      </c>
      <c r="J2529" s="19">
        <v>1.49</v>
      </c>
      <c r="K2529" s="19" t="s">
        <v>73</v>
      </c>
      <c r="L2529" s="1">
        <v>41570</v>
      </c>
      <c r="M2529" s="19" t="s">
        <v>13433</v>
      </c>
      <c r="N2529" s="19" t="s">
        <v>14170</v>
      </c>
      <c r="O2529" s="19" t="s">
        <v>12318</v>
      </c>
    </row>
    <row r="2530" spans="1:15">
      <c r="A2530" s="19">
        <v>62504</v>
      </c>
      <c r="B2530" s="19" t="s">
        <v>10651</v>
      </c>
      <c r="C2530" s="19" t="s">
        <v>14175</v>
      </c>
      <c r="D2530" s="19" t="str">
        <f t="shared" si="39"/>
        <v>62504C</v>
      </c>
      <c r="E2530" s="19" t="s">
        <v>12309</v>
      </c>
      <c r="F2530" s="19" t="s">
        <v>13515</v>
      </c>
      <c r="G2530" s="19" t="s">
        <v>612</v>
      </c>
      <c r="H2530" s="19" t="s">
        <v>12307</v>
      </c>
      <c r="I2530" s="1">
        <v>41933</v>
      </c>
      <c r="J2530" s="19">
        <v>0.46899999999999997</v>
      </c>
      <c r="K2530" s="19" t="s">
        <v>73</v>
      </c>
      <c r="L2530" s="1">
        <v>41570</v>
      </c>
      <c r="M2530" s="19" t="s">
        <v>13113</v>
      </c>
      <c r="N2530" s="19" t="s">
        <v>14170</v>
      </c>
      <c r="O2530" s="19" t="s">
        <v>12577</v>
      </c>
    </row>
    <row r="2531" spans="1:15">
      <c r="A2531" s="19">
        <v>62505</v>
      </c>
      <c r="B2531" s="19" t="s">
        <v>10651</v>
      </c>
      <c r="C2531" s="19" t="s">
        <v>14174</v>
      </c>
      <c r="D2531" s="19" t="str">
        <f t="shared" si="39"/>
        <v>62505C</v>
      </c>
      <c r="E2531" s="19" t="s">
        <v>12309</v>
      </c>
      <c r="F2531" s="19" t="s">
        <v>4691</v>
      </c>
      <c r="G2531" s="19" t="s">
        <v>612</v>
      </c>
      <c r="H2531" s="19" t="s">
        <v>12307</v>
      </c>
      <c r="I2531" s="1">
        <v>41933</v>
      </c>
      <c r="J2531" s="19">
        <v>0.5</v>
      </c>
      <c r="K2531" s="19" t="s">
        <v>73</v>
      </c>
      <c r="L2531" s="1">
        <v>41570</v>
      </c>
      <c r="M2531" s="19" t="s">
        <v>13113</v>
      </c>
      <c r="N2531" s="19" t="s">
        <v>14170</v>
      </c>
      <c r="O2531" s="19" t="s">
        <v>12577</v>
      </c>
    </row>
    <row r="2532" spans="1:15">
      <c r="A2532" s="19">
        <v>62506</v>
      </c>
      <c r="B2532" s="19" t="s">
        <v>10651</v>
      </c>
      <c r="C2532" s="19" t="s">
        <v>14173</v>
      </c>
      <c r="D2532" s="19" t="str">
        <f t="shared" si="39"/>
        <v>62506C</v>
      </c>
      <c r="E2532" s="19" t="s">
        <v>12309</v>
      </c>
      <c r="F2532" s="19" t="s">
        <v>4691</v>
      </c>
      <c r="G2532" s="19" t="s">
        <v>612</v>
      </c>
      <c r="H2532" s="19" t="s">
        <v>12307</v>
      </c>
      <c r="I2532" s="1">
        <v>41933</v>
      </c>
      <c r="J2532" s="19">
        <v>0.497</v>
      </c>
      <c r="K2532" s="19" t="s">
        <v>73</v>
      </c>
      <c r="L2532" s="1">
        <v>41570</v>
      </c>
      <c r="M2532" s="19" t="s">
        <v>13113</v>
      </c>
      <c r="N2532" s="19" t="s">
        <v>14170</v>
      </c>
      <c r="O2532" s="19" t="s">
        <v>12577</v>
      </c>
    </row>
    <row r="2533" spans="1:15">
      <c r="A2533" s="19">
        <v>62507</v>
      </c>
      <c r="B2533" s="19" t="s">
        <v>10651</v>
      </c>
      <c r="C2533" s="19" t="s">
        <v>14172</v>
      </c>
      <c r="D2533" s="19" t="str">
        <f t="shared" si="39"/>
        <v>62507C</v>
      </c>
      <c r="E2533" s="19" t="s">
        <v>12309</v>
      </c>
      <c r="F2533" s="19" t="s">
        <v>11313</v>
      </c>
      <c r="G2533" s="19" t="s">
        <v>612</v>
      </c>
      <c r="H2533" s="19" t="s">
        <v>12307</v>
      </c>
      <c r="I2533" s="1">
        <v>41933</v>
      </c>
      <c r="J2533" s="19">
        <v>0.66200000000000003</v>
      </c>
      <c r="K2533" s="19" t="s">
        <v>73</v>
      </c>
      <c r="L2533" s="1">
        <v>41570</v>
      </c>
      <c r="M2533" s="19" t="s">
        <v>13113</v>
      </c>
      <c r="N2533" s="19" t="s">
        <v>14170</v>
      </c>
      <c r="O2533" s="19" t="s">
        <v>12577</v>
      </c>
    </row>
    <row r="2534" spans="1:15">
      <c r="A2534" s="19">
        <v>62508</v>
      </c>
      <c r="B2534" s="19" t="s">
        <v>10651</v>
      </c>
      <c r="C2534" s="19" t="s">
        <v>14171</v>
      </c>
      <c r="D2534" s="19" t="str">
        <f t="shared" si="39"/>
        <v>62508C</v>
      </c>
      <c r="E2534" s="19" t="s">
        <v>12309</v>
      </c>
      <c r="F2534" s="19" t="s">
        <v>11313</v>
      </c>
      <c r="G2534" s="19" t="s">
        <v>612</v>
      </c>
      <c r="H2534" s="19" t="s">
        <v>12307</v>
      </c>
      <c r="I2534" s="1">
        <v>41933</v>
      </c>
      <c r="J2534" s="19">
        <v>0.91100000000000003</v>
      </c>
      <c r="K2534" s="19" t="s">
        <v>73</v>
      </c>
      <c r="L2534" s="1">
        <v>41570</v>
      </c>
      <c r="M2534" s="19" t="s">
        <v>13113</v>
      </c>
      <c r="N2534" s="19" t="s">
        <v>14170</v>
      </c>
      <c r="O2534" s="19" t="s">
        <v>12577</v>
      </c>
    </row>
    <row r="2535" spans="1:15">
      <c r="A2535" s="19">
        <v>62509</v>
      </c>
      <c r="B2535" s="19" t="s">
        <v>12651</v>
      </c>
      <c r="C2535" s="19" t="s">
        <v>14169</v>
      </c>
      <c r="D2535" s="19" t="str">
        <f t="shared" si="39"/>
        <v>62509R</v>
      </c>
      <c r="E2535" s="19" t="s">
        <v>12650</v>
      </c>
      <c r="F2535" s="19" t="s">
        <v>461</v>
      </c>
      <c r="G2535" s="19" t="s">
        <v>461</v>
      </c>
      <c r="H2535" s="19" t="s">
        <v>461</v>
      </c>
      <c r="J2535" s="19">
        <v>249.46437209999999</v>
      </c>
      <c r="K2535" s="19" t="s">
        <v>73</v>
      </c>
      <c r="L2535" s="1">
        <v>41569</v>
      </c>
      <c r="M2535" s="19" t="s">
        <v>13823</v>
      </c>
      <c r="N2535" s="19" t="s">
        <v>461</v>
      </c>
      <c r="O2535" s="19" t="s">
        <v>12577</v>
      </c>
    </row>
    <row r="2536" spans="1:15">
      <c r="A2536" s="19">
        <v>62510</v>
      </c>
      <c r="B2536" s="19" t="s">
        <v>12651</v>
      </c>
      <c r="C2536" s="19" t="s">
        <v>14168</v>
      </c>
      <c r="D2536" s="19" t="str">
        <f t="shared" si="39"/>
        <v>62510R</v>
      </c>
      <c r="E2536" s="19" t="s">
        <v>12650</v>
      </c>
      <c r="F2536" s="19" t="s">
        <v>461</v>
      </c>
      <c r="G2536" s="19" t="s">
        <v>461</v>
      </c>
      <c r="H2536" s="19" t="s">
        <v>461</v>
      </c>
      <c r="J2536" s="19">
        <v>246.1429961</v>
      </c>
      <c r="K2536" s="19" t="s">
        <v>73</v>
      </c>
      <c r="L2536" s="1">
        <v>41569</v>
      </c>
      <c r="M2536" s="19" t="s">
        <v>13823</v>
      </c>
      <c r="N2536" s="19" t="s">
        <v>461</v>
      </c>
      <c r="O2536" s="19" t="s">
        <v>12577</v>
      </c>
    </row>
    <row r="2537" spans="1:15">
      <c r="A2537" s="19">
        <v>62511</v>
      </c>
      <c r="B2537" s="19" t="s">
        <v>12651</v>
      </c>
      <c r="C2537" s="19" t="s">
        <v>14167</v>
      </c>
      <c r="D2537" s="19" t="str">
        <f t="shared" si="39"/>
        <v>62511R</v>
      </c>
      <c r="E2537" s="19" t="s">
        <v>12650</v>
      </c>
      <c r="F2537" s="19" t="s">
        <v>461</v>
      </c>
      <c r="G2537" s="19" t="s">
        <v>461</v>
      </c>
      <c r="H2537" s="19" t="s">
        <v>461</v>
      </c>
      <c r="J2537" s="19">
        <v>248.79287160000001</v>
      </c>
      <c r="K2537" s="19" t="s">
        <v>73</v>
      </c>
      <c r="L2537" s="1">
        <v>41569</v>
      </c>
      <c r="M2537" s="19" t="s">
        <v>13823</v>
      </c>
      <c r="N2537" s="19" t="s">
        <v>461</v>
      </c>
      <c r="O2537" s="19" t="s">
        <v>12577</v>
      </c>
    </row>
    <row r="2538" spans="1:15">
      <c r="A2538" s="19">
        <v>62512</v>
      </c>
      <c r="B2538" s="19" t="s">
        <v>12651</v>
      </c>
      <c r="C2538" s="19" t="s">
        <v>14166</v>
      </c>
      <c r="D2538" s="19" t="str">
        <f t="shared" si="39"/>
        <v>62512R</v>
      </c>
      <c r="E2538" s="19" t="s">
        <v>12650</v>
      </c>
      <c r="F2538" s="19" t="s">
        <v>461</v>
      </c>
      <c r="G2538" s="19" t="s">
        <v>461</v>
      </c>
      <c r="H2538" s="19" t="s">
        <v>461</v>
      </c>
      <c r="J2538" s="19">
        <v>247.85504230000001</v>
      </c>
      <c r="K2538" s="19" t="s">
        <v>73</v>
      </c>
      <c r="L2538" s="1">
        <v>41569</v>
      </c>
      <c r="M2538" s="19" t="s">
        <v>13823</v>
      </c>
      <c r="N2538" s="19" t="s">
        <v>461</v>
      </c>
      <c r="O2538" s="19" t="s">
        <v>12577</v>
      </c>
    </row>
    <row r="2539" spans="1:15">
      <c r="A2539" s="19">
        <v>62513</v>
      </c>
      <c r="B2539" s="19" t="s">
        <v>12651</v>
      </c>
      <c r="C2539" s="19" t="s">
        <v>14165</v>
      </c>
      <c r="D2539" s="19" t="str">
        <f t="shared" si="39"/>
        <v>62513R</v>
      </c>
      <c r="E2539" s="19" t="s">
        <v>12650</v>
      </c>
      <c r="F2539" s="19" t="s">
        <v>461</v>
      </c>
      <c r="G2539" s="19" t="s">
        <v>461</v>
      </c>
      <c r="H2539" s="19" t="s">
        <v>461</v>
      </c>
      <c r="J2539" s="19">
        <v>174.63309860000001</v>
      </c>
      <c r="K2539" s="19" t="s">
        <v>73</v>
      </c>
      <c r="L2539" s="1">
        <v>41569</v>
      </c>
      <c r="M2539" s="19" t="s">
        <v>13823</v>
      </c>
      <c r="N2539" s="19" t="s">
        <v>461</v>
      </c>
      <c r="O2539" s="19" t="s">
        <v>12577</v>
      </c>
    </row>
    <row r="2540" spans="1:15">
      <c r="A2540" s="19">
        <v>62514</v>
      </c>
      <c r="B2540" s="19" t="s">
        <v>11748</v>
      </c>
      <c r="C2540" s="19" t="s">
        <v>1297</v>
      </c>
      <c r="D2540" s="19" t="str">
        <f t="shared" si="39"/>
        <v>62514A</v>
      </c>
      <c r="E2540" s="19" t="s">
        <v>12313</v>
      </c>
      <c r="F2540" s="19" t="s">
        <v>10765</v>
      </c>
      <c r="G2540" s="19" t="s">
        <v>612</v>
      </c>
      <c r="H2540" s="19" t="s">
        <v>12307</v>
      </c>
      <c r="I2540" s="1">
        <v>42388</v>
      </c>
      <c r="J2540" s="19">
        <v>20</v>
      </c>
      <c r="K2540" s="19" t="s">
        <v>73</v>
      </c>
      <c r="L2540" s="1">
        <v>41575</v>
      </c>
      <c r="M2540" s="19" t="s">
        <v>4698</v>
      </c>
      <c r="N2540" s="19" t="s">
        <v>1297</v>
      </c>
      <c r="O2540" s="19" t="s">
        <v>12318</v>
      </c>
    </row>
    <row r="2541" spans="1:15">
      <c r="A2541" s="19">
        <v>62515</v>
      </c>
      <c r="B2541" s="19" t="s">
        <v>11748</v>
      </c>
      <c r="C2541" s="19" t="s">
        <v>5280</v>
      </c>
      <c r="D2541" s="19" t="str">
        <f t="shared" si="39"/>
        <v>62515A</v>
      </c>
      <c r="E2541" s="19" t="s">
        <v>12313</v>
      </c>
      <c r="F2541" s="19" t="s">
        <v>10911</v>
      </c>
      <c r="G2541" s="19" t="s">
        <v>612</v>
      </c>
      <c r="H2541" s="19" t="s">
        <v>12307</v>
      </c>
      <c r="I2541" s="1">
        <v>39393</v>
      </c>
      <c r="J2541" s="19">
        <v>0.89900000000000002</v>
      </c>
      <c r="K2541" s="19" t="s">
        <v>73</v>
      </c>
      <c r="L2541" s="1">
        <v>41590</v>
      </c>
      <c r="M2541" s="19" t="s">
        <v>13113</v>
      </c>
      <c r="N2541" s="19" t="s">
        <v>14164</v>
      </c>
      <c r="O2541" s="19" t="s">
        <v>12318</v>
      </c>
    </row>
    <row r="2542" spans="1:15">
      <c r="A2542" s="19">
        <v>62516</v>
      </c>
      <c r="B2542" s="19" t="s">
        <v>10651</v>
      </c>
      <c r="C2542" s="19" t="s">
        <v>5850</v>
      </c>
      <c r="D2542" s="19" t="str">
        <f t="shared" si="39"/>
        <v>62516C</v>
      </c>
      <c r="E2542" s="19" t="s">
        <v>12309</v>
      </c>
      <c r="F2542" s="19" t="s">
        <v>10928</v>
      </c>
      <c r="G2542" s="19" t="s">
        <v>612</v>
      </c>
      <c r="H2542" s="19" t="s">
        <v>12307</v>
      </c>
      <c r="I2542" s="1">
        <v>43465</v>
      </c>
      <c r="J2542" s="19">
        <v>20</v>
      </c>
      <c r="K2542" s="19" t="s">
        <v>73</v>
      </c>
      <c r="L2542" s="1">
        <v>42473</v>
      </c>
      <c r="M2542" s="19" t="s">
        <v>13714</v>
      </c>
      <c r="N2542" s="19" t="s">
        <v>14163</v>
      </c>
      <c r="O2542" s="19" t="s">
        <v>12318</v>
      </c>
    </row>
    <row r="2543" spans="1:15">
      <c r="A2543" s="19">
        <v>62517</v>
      </c>
      <c r="B2543" s="19" t="s">
        <v>11748</v>
      </c>
      <c r="C2543" s="19" t="s">
        <v>14162</v>
      </c>
      <c r="D2543" s="19" t="str">
        <f t="shared" si="39"/>
        <v>62517A</v>
      </c>
      <c r="E2543" s="19" t="s">
        <v>12313</v>
      </c>
      <c r="F2543" s="19" t="s">
        <v>11162</v>
      </c>
      <c r="G2543" s="19" t="s">
        <v>612</v>
      </c>
      <c r="H2543" s="19" t="s">
        <v>12307</v>
      </c>
      <c r="I2543" s="1">
        <v>41639</v>
      </c>
      <c r="J2543" s="19">
        <v>0.5</v>
      </c>
      <c r="K2543" s="19" t="s">
        <v>73</v>
      </c>
      <c r="L2543" s="1">
        <v>41596</v>
      </c>
      <c r="M2543" s="19" t="s">
        <v>13113</v>
      </c>
      <c r="N2543" s="19" t="s">
        <v>14161</v>
      </c>
      <c r="O2543" s="19" t="s">
        <v>12318</v>
      </c>
    </row>
    <row r="2544" spans="1:15">
      <c r="A2544" s="19">
        <v>62518</v>
      </c>
      <c r="B2544" s="19" t="s">
        <v>11748</v>
      </c>
      <c r="C2544" s="19" t="s">
        <v>5320</v>
      </c>
      <c r="D2544" s="19" t="str">
        <f t="shared" si="39"/>
        <v>62518A</v>
      </c>
      <c r="E2544" s="19" t="s">
        <v>12313</v>
      </c>
      <c r="F2544" s="19" t="s">
        <v>12958</v>
      </c>
      <c r="G2544" s="19" t="s">
        <v>612</v>
      </c>
      <c r="H2544" s="19" t="s">
        <v>12307</v>
      </c>
      <c r="I2544" s="1">
        <v>42355</v>
      </c>
      <c r="J2544" s="19">
        <v>0.33300000000000002</v>
      </c>
      <c r="K2544" s="19" t="s">
        <v>73</v>
      </c>
      <c r="L2544" s="1">
        <v>41813</v>
      </c>
      <c r="M2544" s="19" t="s">
        <v>5320</v>
      </c>
      <c r="N2544" s="19" t="s">
        <v>14160</v>
      </c>
      <c r="O2544" s="19" t="s">
        <v>12318</v>
      </c>
    </row>
    <row r="2545" spans="1:15">
      <c r="A2545" s="19">
        <v>62519</v>
      </c>
      <c r="B2545" s="19" t="s">
        <v>11748</v>
      </c>
      <c r="C2545" s="19" t="s">
        <v>14159</v>
      </c>
      <c r="D2545" s="19" t="str">
        <f t="shared" si="39"/>
        <v>62519A</v>
      </c>
      <c r="E2545" s="19" t="s">
        <v>12313</v>
      </c>
      <c r="F2545" s="19" t="s">
        <v>11056</v>
      </c>
      <c r="G2545" s="19" t="s">
        <v>612</v>
      </c>
      <c r="H2545" s="19" t="s">
        <v>12307</v>
      </c>
      <c r="I2545" s="1">
        <v>41737</v>
      </c>
      <c r="J2545" s="19">
        <v>0.14399999999999999</v>
      </c>
      <c r="K2545" s="19" t="s">
        <v>73</v>
      </c>
      <c r="L2545" s="1">
        <v>41598</v>
      </c>
      <c r="M2545" s="19" t="s">
        <v>4465</v>
      </c>
      <c r="N2545" s="19" t="s">
        <v>4465</v>
      </c>
      <c r="O2545" s="19" t="s">
        <v>12318</v>
      </c>
    </row>
    <row r="2546" spans="1:15">
      <c r="A2546" s="19">
        <v>62520</v>
      </c>
      <c r="B2546" s="19" t="s">
        <v>11748</v>
      </c>
      <c r="C2546" s="19" t="s">
        <v>14158</v>
      </c>
      <c r="D2546" s="19" t="str">
        <f t="shared" si="39"/>
        <v>62520A</v>
      </c>
      <c r="E2546" s="19" t="s">
        <v>12313</v>
      </c>
      <c r="F2546" s="19" t="s">
        <v>11056</v>
      </c>
      <c r="G2546" s="19" t="s">
        <v>612</v>
      </c>
      <c r="H2546" s="19" t="s">
        <v>12307</v>
      </c>
      <c r="I2546" s="1">
        <v>41738</v>
      </c>
      <c r="J2546" s="19">
        <v>0.33300000000000002</v>
      </c>
      <c r="K2546" s="19" t="s">
        <v>73</v>
      </c>
      <c r="L2546" s="1">
        <v>41598</v>
      </c>
      <c r="M2546" s="19" t="s">
        <v>4465</v>
      </c>
      <c r="N2546" s="19" t="s">
        <v>4465</v>
      </c>
      <c r="O2546" s="19" t="s">
        <v>12318</v>
      </c>
    </row>
    <row r="2547" spans="1:15">
      <c r="A2547" s="19">
        <v>62521</v>
      </c>
      <c r="B2547" s="19" t="s">
        <v>11748</v>
      </c>
      <c r="C2547" s="19" t="s">
        <v>14157</v>
      </c>
      <c r="D2547" s="19" t="str">
        <f t="shared" si="39"/>
        <v>62521A</v>
      </c>
      <c r="E2547" s="19" t="s">
        <v>12313</v>
      </c>
      <c r="F2547" s="19" t="s">
        <v>11056</v>
      </c>
      <c r="G2547" s="19" t="s">
        <v>612</v>
      </c>
      <c r="H2547" s="19" t="s">
        <v>12307</v>
      </c>
      <c r="I2547" s="1">
        <v>41738</v>
      </c>
      <c r="J2547" s="19">
        <v>0.13800000000000001</v>
      </c>
      <c r="K2547" s="19" t="s">
        <v>73</v>
      </c>
      <c r="L2547" s="1">
        <v>41864</v>
      </c>
      <c r="M2547" s="19" t="s">
        <v>4465</v>
      </c>
      <c r="N2547" s="19" t="s">
        <v>4465</v>
      </c>
      <c r="O2547" s="19" t="s">
        <v>12318</v>
      </c>
    </row>
    <row r="2548" spans="1:15">
      <c r="A2548" s="19">
        <v>62522</v>
      </c>
      <c r="B2548" s="19" t="s">
        <v>11748</v>
      </c>
      <c r="C2548" s="19" t="s">
        <v>14156</v>
      </c>
      <c r="D2548" s="19" t="str">
        <f t="shared" si="39"/>
        <v>62522A</v>
      </c>
      <c r="E2548" s="19" t="s">
        <v>12313</v>
      </c>
      <c r="F2548" s="19" t="s">
        <v>11056</v>
      </c>
      <c r="G2548" s="19" t="s">
        <v>612</v>
      </c>
      <c r="H2548" s="19" t="s">
        <v>12307</v>
      </c>
      <c r="I2548" s="1">
        <v>41737</v>
      </c>
      <c r="J2548" s="19">
        <v>0.156</v>
      </c>
      <c r="K2548" s="19" t="s">
        <v>73</v>
      </c>
      <c r="L2548" s="1">
        <v>41598</v>
      </c>
      <c r="M2548" s="19" t="s">
        <v>4465</v>
      </c>
      <c r="N2548" s="19" t="s">
        <v>4465</v>
      </c>
      <c r="O2548" s="19" t="s">
        <v>12318</v>
      </c>
    </row>
    <row r="2549" spans="1:15">
      <c r="A2549" s="19">
        <v>62523</v>
      </c>
      <c r="B2549" s="19" t="s">
        <v>11748</v>
      </c>
      <c r="C2549" s="19" t="s">
        <v>4464</v>
      </c>
      <c r="D2549" s="19" t="str">
        <f t="shared" si="39"/>
        <v>62523A</v>
      </c>
      <c r="E2549" s="19" t="s">
        <v>12313</v>
      </c>
      <c r="F2549" s="19" t="s">
        <v>10848</v>
      </c>
      <c r="G2549" s="19" t="s">
        <v>612</v>
      </c>
      <c r="H2549" s="19" t="s">
        <v>12307</v>
      </c>
      <c r="I2549" s="1">
        <v>41855</v>
      </c>
      <c r="J2549" s="19">
        <v>1</v>
      </c>
      <c r="K2549" s="19" t="s">
        <v>73</v>
      </c>
      <c r="L2549" s="1">
        <v>41598</v>
      </c>
      <c r="M2549" s="19" t="s">
        <v>4465</v>
      </c>
      <c r="N2549" s="19" t="s">
        <v>4465</v>
      </c>
      <c r="O2549" s="19" t="s">
        <v>12318</v>
      </c>
    </row>
    <row r="2550" spans="1:15">
      <c r="A2550" s="19">
        <v>62524</v>
      </c>
      <c r="B2550" s="19" t="s">
        <v>11748</v>
      </c>
      <c r="C2550" s="19" t="s">
        <v>14155</v>
      </c>
      <c r="D2550" s="19" t="str">
        <f t="shared" si="39"/>
        <v>62524A</v>
      </c>
      <c r="E2550" s="19" t="s">
        <v>12313</v>
      </c>
      <c r="F2550" s="19" t="s">
        <v>10848</v>
      </c>
      <c r="G2550" s="19" t="s">
        <v>612</v>
      </c>
      <c r="H2550" s="19" t="s">
        <v>12307</v>
      </c>
      <c r="I2550" s="1">
        <v>41855</v>
      </c>
      <c r="J2550" s="19">
        <v>4.7E-2</v>
      </c>
      <c r="K2550" s="19" t="s">
        <v>73</v>
      </c>
      <c r="L2550" s="1">
        <v>41598</v>
      </c>
      <c r="M2550" s="19" t="s">
        <v>4465</v>
      </c>
      <c r="N2550" s="19" t="s">
        <v>4465</v>
      </c>
      <c r="O2550" s="19" t="s">
        <v>12318</v>
      </c>
    </row>
    <row r="2551" spans="1:15">
      <c r="A2551" s="19">
        <v>62525</v>
      </c>
      <c r="B2551" s="19" t="s">
        <v>11748</v>
      </c>
      <c r="C2551" s="19" t="s">
        <v>14154</v>
      </c>
      <c r="D2551" s="19" t="str">
        <f t="shared" si="39"/>
        <v>62525A</v>
      </c>
      <c r="E2551" s="19" t="s">
        <v>12313</v>
      </c>
      <c r="F2551" s="19" t="s">
        <v>5396</v>
      </c>
      <c r="G2551" s="19" t="s">
        <v>612</v>
      </c>
      <c r="H2551" s="19" t="s">
        <v>12307</v>
      </c>
      <c r="I2551" s="1">
        <v>5079</v>
      </c>
      <c r="J2551" s="19">
        <v>12</v>
      </c>
      <c r="K2551" s="19" t="s">
        <v>14116</v>
      </c>
      <c r="L2551" s="1">
        <v>41481</v>
      </c>
      <c r="M2551" s="19" t="s">
        <v>13113</v>
      </c>
      <c r="N2551" s="19" t="s">
        <v>5278</v>
      </c>
      <c r="O2551" s="19" t="s">
        <v>12935</v>
      </c>
    </row>
    <row r="2552" spans="1:15">
      <c r="A2552" s="19">
        <v>62526</v>
      </c>
      <c r="B2552" s="19" t="s">
        <v>11748</v>
      </c>
      <c r="C2552" s="19" t="s">
        <v>14153</v>
      </c>
      <c r="D2552" s="19" t="str">
        <f t="shared" si="39"/>
        <v>62526A</v>
      </c>
      <c r="E2552" s="19" t="s">
        <v>12313</v>
      </c>
      <c r="F2552" s="19" t="s">
        <v>5396</v>
      </c>
      <c r="G2552" s="19" t="s">
        <v>612</v>
      </c>
      <c r="H2552" s="19" t="s">
        <v>12307</v>
      </c>
      <c r="I2552" s="1">
        <v>5079</v>
      </c>
      <c r="J2552" s="19">
        <v>12</v>
      </c>
      <c r="K2552" s="19" t="s">
        <v>14116</v>
      </c>
      <c r="L2552" s="1">
        <v>41481</v>
      </c>
      <c r="M2552" s="19" t="s">
        <v>13113</v>
      </c>
      <c r="N2552" s="19" t="s">
        <v>5278</v>
      </c>
      <c r="O2552" s="19" t="s">
        <v>12935</v>
      </c>
    </row>
    <row r="2553" spans="1:15">
      <c r="A2553" s="19">
        <v>62527</v>
      </c>
      <c r="B2553" s="19" t="s">
        <v>11748</v>
      </c>
      <c r="C2553" s="19" t="s">
        <v>14152</v>
      </c>
      <c r="D2553" s="19" t="str">
        <f t="shared" si="39"/>
        <v>62527A</v>
      </c>
      <c r="E2553" s="19" t="s">
        <v>12313</v>
      </c>
      <c r="F2553" s="19" t="s">
        <v>5396</v>
      </c>
      <c r="G2553" s="19" t="s">
        <v>612</v>
      </c>
      <c r="H2553" s="19" t="s">
        <v>12307</v>
      </c>
      <c r="I2553" s="1">
        <v>5079</v>
      </c>
      <c r="J2553" s="19">
        <v>12</v>
      </c>
      <c r="K2553" s="19" t="s">
        <v>14116</v>
      </c>
      <c r="L2553" s="1">
        <v>41481</v>
      </c>
      <c r="M2553" s="19" t="s">
        <v>13113</v>
      </c>
      <c r="N2553" s="19" t="s">
        <v>5278</v>
      </c>
      <c r="O2553" s="19" t="s">
        <v>12935</v>
      </c>
    </row>
    <row r="2554" spans="1:15">
      <c r="A2554" s="19">
        <v>62528</v>
      </c>
      <c r="B2554" s="19" t="s">
        <v>11748</v>
      </c>
      <c r="C2554" s="19" t="s">
        <v>14151</v>
      </c>
      <c r="D2554" s="19" t="str">
        <f t="shared" si="39"/>
        <v>62528A</v>
      </c>
      <c r="E2554" s="19" t="s">
        <v>12313</v>
      </c>
      <c r="F2554" s="19" t="s">
        <v>5396</v>
      </c>
      <c r="G2554" s="19" t="s">
        <v>612</v>
      </c>
      <c r="H2554" s="19" t="s">
        <v>12307</v>
      </c>
      <c r="I2554" s="1">
        <v>5079</v>
      </c>
      <c r="J2554" s="19">
        <v>13.2</v>
      </c>
      <c r="K2554" s="19" t="s">
        <v>14116</v>
      </c>
      <c r="L2554" s="1">
        <v>41481</v>
      </c>
      <c r="M2554" s="19" t="s">
        <v>13113</v>
      </c>
      <c r="N2554" s="19" t="s">
        <v>5278</v>
      </c>
      <c r="O2554" s="19" t="s">
        <v>12935</v>
      </c>
    </row>
    <row r="2555" spans="1:15">
      <c r="A2555" s="19">
        <v>62529</v>
      </c>
      <c r="B2555" s="19" t="s">
        <v>11748</v>
      </c>
      <c r="C2555" s="19" t="s">
        <v>14150</v>
      </c>
      <c r="D2555" s="19" t="str">
        <f t="shared" si="39"/>
        <v>62529A</v>
      </c>
      <c r="E2555" s="19" t="s">
        <v>12313</v>
      </c>
      <c r="F2555" s="19" t="s">
        <v>1533</v>
      </c>
      <c r="G2555" s="19" t="s">
        <v>612</v>
      </c>
      <c r="H2555" s="19" t="s">
        <v>12307</v>
      </c>
      <c r="I2555" s="1">
        <v>20851</v>
      </c>
      <c r="J2555" s="19">
        <v>16.5</v>
      </c>
      <c r="K2555" s="19" t="s">
        <v>14116</v>
      </c>
      <c r="L2555" s="1">
        <v>41166</v>
      </c>
      <c r="M2555" s="19" t="s">
        <v>54</v>
      </c>
      <c r="N2555" s="19" t="s">
        <v>54</v>
      </c>
      <c r="O2555" s="19" t="s">
        <v>12318</v>
      </c>
    </row>
    <row r="2556" spans="1:15">
      <c r="A2556" s="19">
        <v>62530</v>
      </c>
      <c r="B2556" s="19" t="s">
        <v>11748</v>
      </c>
      <c r="C2556" s="19" t="s">
        <v>14149</v>
      </c>
      <c r="D2556" s="19" t="str">
        <f t="shared" si="39"/>
        <v>62530A</v>
      </c>
      <c r="E2556" s="19" t="s">
        <v>12313</v>
      </c>
      <c r="F2556" s="19" t="s">
        <v>1533</v>
      </c>
      <c r="G2556" s="19" t="s">
        <v>612</v>
      </c>
      <c r="H2556" s="19" t="s">
        <v>12307</v>
      </c>
      <c r="I2556" s="1">
        <v>20851</v>
      </c>
      <c r="J2556" s="19">
        <v>16.5</v>
      </c>
      <c r="K2556" s="19" t="s">
        <v>14116</v>
      </c>
      <c r="L2556" s="1">
        <v>41166</v>
      </c>
      <c r="M2556" s="19" t="s">
        <v>54</v>
      </c>
      <c r="N2556" s="19" t="s">
        <v>54</v>
      </c>
      <c r="O2556" s="19" t="s">
        <v>12318</v>
      </c>
    </row>
    <row r="2557" spans="1:15">
      <c r="A2557" s="19">
        <v>62531</v>
      </c>
      <c r="B2557" s="19" t="s">
        <v>11748</v>
      </c>
      <c r="C2557" s="19" t="s">
        <v>4519</v>
      </c>
      <c r="D2557" s="19" t="str">
        <f t="shared" si="39"/>
        <v>62531A</v>
      </c>
      <c r="E2557" s="19" t="s">
        <v>12313</v>
      </c>
      <c r="F2557" s="19" t="s">
        <v>10927</v>
      </c>
      <c r="G2557" s="19" t="s">
        <v>612</v>
      </c>
      <c r="H2557" s="19" t="s">
        <v>12307</v>
      </c>
      <c r="I2557" s="1">
        <v>41816</v>
      </c>
      <c r="J2557" s="19">
        <v>1.4976</v>
      </c>
      <c r="K2557" s="19" t="s">
        <v>73</v>
      </c>
      <c r="L2557" s="1">
        <v>41599</v>
      </c>
      <c r="M2557" s="19" t="s">
        <v>13113</v>
      </c>
      <c r="N2557" s="19" t="s">
        <v>14148</v>
      </c>
      <c r="O2557" s="19" t="s">
        <v>12318</v>
      </c>
    </row>
    <row r="2558" spans="1:15">
      <c r="A2558" s="19">
        <v>62532</v>
      </c>
      <c r="B2558" s="19" t="s">
        <v>10651</v>
      </c>
      <c r="C2558" s="19" t="s">
        <v>14147</v>
      </c>
      <c r="D2558" s="19" t="str">
        <f t="shared" si="39"/>
        <v>62532C</v>
      </c>
      <c r="E2558" s="19" t="s">
        <v>12309</v>
      </c>
      <c r="F2558" s="19" t="s">
        <v>14146</v>
      </c>
      <c r="G2558" s="19" t="s">
        <v>612</v>
      </c>
      <c r="H2558" s="19" t="s">
        <v>12307</v>
      </c>
      <c r="I2558" s="1">
        <v>42948</v>
      </c>
      <c r="J2558" s="19">
        <v>6</v>
      </c>
      <c r="K2558" s="19" t="s">
        <v>3</v>
      </c>
      <c r="L2558" s="1">
        <v>41596</v>
      </c>
      <c r="M2558" s="19" t="s">
        <v>13113</v>
      </c>
      <c r="N2558" s="19" t="s">
        <v>14145</v>
      </c>
      <c r="O2558" s="19" t="s">
        <v>12318</v>
      </c>
    </row>
    <row r="2559" spans="1:15">
      <c r="A2559" s="19">
        <v>62533</v>
      </c>
      <c r="B2559" s="19" t="s">
        <v>11748</v>
      </c>
      <c r="C2559" s="19" t="s">
        <v>14144</v>
      </c>
      <c r="D2559" s="19" t="str">
        <f t="shared" si="39"/>
        <v>62533A</v>
      </c>
      <c r="E2559" s="19" t="s">
        <v>12313</v>
      </c>
      <c r="F2559" s="19" t="s">
        <v>11478</v>
      </c>
      <c r="G2559" s="19" t="s">
        <v>612</v>
      </c>
      <c r="H2559" s="19" t="s">
        <v>12307</v>
      </c>
      <c r="I2559" s="1">
        <v>39555</v>
      </c>
      <c r="J2559" s="19">
        <v>3.5999999999999997E-2</v>
      </c>
      <c r="K2559" s="19" t="s">
        <v>73</v>
      </c>
      <c r="L2559" s="1">
        <v>41610</v>
      </c>
      <c r="M2559" s="19" t="s">
        <v>13113</v>
      </c>
      <c r="N2559" s="19" t="s">
        <v>14144</v>
      </c>
      <c r="O2559" s="19" t="s">
        <v>12318</v>
      </c>
    </row>
    <row r="2560" spans="1:15">
      <c r="A2560" s="19">
        <v>62534</v>
      </c>
      <c r="B2560" s="19" t="s">
        <v>11748</v>
      </c>
      <c r="C2560" s="19" t="s">
        <v>14142</v>
      </c>
      <c r="D2560" s="19" t="str">
        <f t="shared" si="39"/>
        <v>62534A</v>
      </c>
      <c r="E2560" s="19" t="s">
        <v>12313</v>
      </c>
      <c r="F2560" s="19" t="s">
        <v>14143</v>
      </c>
      <c r="G2560" s="19" t="s">
        <v>612</v>
      </c>
      <c r="H2560" s="19" t="s">
        <v>12307</v>
      </c>
      <c r="I2560" s="1">
        <v>39326</v>
      </c>
      <c r="J2560" s="19">
        <v>0.21199999999999999</v>
      </c>
      <c r="K2560" s="19" t="s">
        <v>73</v>
      </c>
      <c r="L2560" s="1">
        <v>41610</v>
      </c>
      <c r="M2560" s="19" t="s">
        <v>13113</v>
      </c>
      <c r="N2560" s="19" t="s">
        <v>14142</v>
      </c>
      <c r="O2560" s="19" t="s">
        <v>12318</v>
      </c>
    </row>
    <row r="2561" spans="1:15">
      <c r="A2561" s="19">
        <v>62535</v>
      </c>
      <c r="B2561" s="19" t="s">
        <v>11748</v>
      </c>
      <c r="C2561" s="19" t="s">
        <v>14141</v>
      </c>
      <c r="D2561" s="19" t="str">
        <f t="shared" si="39"/>
        <v>62535A</v>
      </c>
      <c r="E2561" s="19" t="s">
        <v>12313</v>
      </c>
      <c r="F2561" s="19" t="s">
        <v>14134</v>
      </c>
      <c r="G2561" s="19" t="s">
        <v>612</v>
      </c>
      <c r="H2561" s="19" t="s">
        <v>12307</v>
      </c>
      <c r="I2561" s="1">
        <v>38764</v>
      </c>
      <c r="J2561" s="19">
        <v>0.13600000000000001</v>
      </c>
      <c r="K2561" s="19" t="s">
        <v>73</v>
      </c>
      <c r="L2561" s="1">
        <v>41610</v>
      </c>
      <c r="M2561" s="19" t="s">
        <v>13113</v>
      </c>
      <c r="N2561" s="19" t="s">
        <v>14141</v>
      </c>
      <c r="O2561" s="19" t="s">
        <v>12318</v>
      </c>
    </row>
    <row r="2562" spans="1:15">
      <c r="A2562" s="19">
        <v>62536</v>
      </c>
      <c r="B2562" s="19" t="s">
        <v>11748</v>
      </c>
      <c r="C2562" s="19" t="s">
        <v>14140</v>
      </c>
      <c r="D2562" s="19" t="str">
        <f t="shared" ref="D2562:D2625" si="40">CONCATENATE(A2562,B2562)</f>
        <v>62536A</v>
      </c>
      <c r="E2562" s="19" t="s">
        <v>12313</v>
      </c>
      <c r="F2562" s="19" t="s">
        <v>10898</v>
      </c>
      <c r="G2562" s="19" t="s">
        <v>612</v>
      </c>
      <c r="H2562" s="19" t="s">
        <v>12307</v>
      </c>
      <c r="I2562" s="1">
        <v>38869</v>
      </c>
      <c r="J2562" s="19">
        <v>0.14599999999999999</v>
      </c>
      <c r="K2562" s="19" t="s">
        <v>73</v>
      </c>
      <c r="L2562" s="1">
        <v>41610</v>
      </c>
      <c r="M2562" s="19" t="s">
        <v>13113</v>
      </c>
      <c r="N2562" s="19" t="s">
        <v>14140</v>
      </c>
      <c r="O2562" s="19" t="s">
        <v>12318</v>
      </c>
    </row>
    <row r="2563" spans="1:15">
      <c r="A2563" s="19">
        <v>62537</v>
      </c>
      <c r="B2563" s="19" t="s">
        <v>11748</v>
      </c>
      <c r="C2563" s="19" t="s">
        <v>14139</v>
      </c>
      <c r="D2563" s="19" t="str">
        <f t="shared" si="40"/>
        <v>62537A</v>
      </c>
      <c r="E2563" s="19" t="s">
        <v>12313</v>
      </c>
      <c r="F2563" s="19" t="s">
        <v>10862</v>
      </c>
      <c r="G2563" s="19" t="s">
        <v>612</v>
      </c>
      <c r="H2563" s="19" t="s">
        <v>12307</v>
      </c>
      <c r="I2563" s="1">
        <v>39234</v>
      </c>
      <c r="J2563" s="19">
        <v>0.02</v>
      </c>
      <c r="K2563" s="19" t="s">
        <v>73</v>
      </c>
      <c r="L2563" s="1">
        <v>41610</v>
      </c>
      <c r="M2563" s="19" t="s">
        <v>13113</v>
      </c>
      <c r="N2563" s="19" t="s">
        <v>14138</v>
      </c>
      <c r="O2563" s="19" t="s">
        <v>12318</v>
      </c>
    </row>
    <row r="2564" spans="1:15">
      <c r="A2564" s="19">
        <v>62538</v>
      </c>
      <c r="B2564" s="19" t="s">
        <v>11748</v>
      </c>
      <c r="C2564" s="19" t="s">
        <v>14136</v>
      </c>
      <c r="D2564" s="19" t="str">
        <f t="shared" si="40"/>
        <v>62538A</v>
      </c>
      <c r="E2564" s="19" t="s">
        <v>12313</v>
      </c>
      <c r="F2564" s="19" t="s">
        <v>14137</v>
      </c>
      <c r="G2564" s="19" t="s">
        <v>612</v>
      </c>
      <c r="H2564" s="19" t="s">
        <v>12307</v>
      </c>
      <c r="I2564" s="1">
        <v>37446</v>
      </c>
      <c r="J2564" s="19">
        <v>0.15</v>
      </c>
      <c r="K2564" s="19" t="s">
        <v>73</v>
      </c>
      <c r="L2564" s="1">
        <v>41610</v>
      </c>
      <c r="M2564" s="19" t="s">
        <v>13113</v>
      </c>
      <c r="N2564" s="19" t="s">
        <v>14136</v>
      </c>
      <c r="O2564" s="19" t="s">
        <v>12318</v>
      </c>
    </row>
    <row r="2565" spans="1:15">
      <c r="A2565" s="19">
        <v>62539</v>
      </c>
      <c r="B2565" s="19" t="s">
        <v>11748</v>
      </c>
      <c r="C2565" s="19" t="s">
        <v>14135</v>
      </c>
      <c r="D2565" s="19" t="str">
        <f t="shared" si="40"/>
        <v>62539A</v>
      </c>
      <c r="E2565" s="19" t="s">
        <v>12313</v>
      </c>
      <c r="F2565" s="19" t="s">
        <v>10911</v>
      </c>
      <c r="G2565" s="19" t="s">
        <v>612</v>
      </c>
      <c r="H2565" s="19" t="s">
        <v>12307</v>
      </c>
      <c r="I2565" s="1">
        <v>39614</v>
      </c>
      <c r="J2565" s="19">
        <v>5.3999999999999999E-2</v>
      </c>
      <c r="K2565" s="19" t="s">
        <v>73</v>
      </c>
      <c r="L2565" s="1">
        <v>41610</v>
      </c>
      <c r="M2565" s="19" t="s">
        <v>13113</v>
      </c>
      <c r="N2565" s="19" t="s">
        <v>14135</v>
      </c>
      <c r="O2565" s="19" t="s">
        <v>12318</v>
      </c>
    </row>
    <row r="2566" spans="1:15">
      <c r="A2566" s="19">
        <v>62540</v>
      </c>
      <c r="B2566" s="19" t="s">
        <v>11748</v>
      </c>
      <c r="C2566" s="19" t="s">
        <v>14133</v>
      </c>
      <c r="D2566" s="19" t="str">
        <f t="shared" si="40"/>
        <v>62540A</v>
      </c>
      <c r="E2566" s="19" t="s">
        <v>12313</v>
      </c>
      <c r="F2566" s="19" t="s">
        <v>14134</v>
      </c>
      <c r="G2566" s="19" t="s">
        <v>612</v>
      </c>
      <c r="H2566" s="19" t="s">
        <v>12307</v>
      </c>
      <c r="I2566" s="1">
        <v>39065</v>
      </c>
      <c r="J2566" s="19">
        <v>0.125</v>
      </c>
      <c r="K2566" s="19" t="s">
        <v>73</v>
      </c>
      <c r="L2566" s="1">
        <v>41610</v>
      </c>
      <c r="M2566" s="19" t="s">
        <v>13113</v>
      </c>
      <c r="N2566" s="19" t="s">
        <v>14133</v>
      </c>
      <c r="O2566" s="19" t="s">
        <v>12318</v>
      </c>
    </row>
    <row r="2567" spans="1:15">
      <c r="A2567" s="19">
        <v>62541</v>
      </c>
      <c r="B2567" s="19" t="s">
        <v>11748</v>
      </c>
      <c r="C2567" s="19" t="s">
        <v>14132</v>
      </c>
      <c r="D2567" s="19" t="str">
        <f t="shared" si="40"/>
        <v>62541A</v>
      </c>
      <c r="E2567" s="19" t="s">
        <v>12313</v>
      </c>
      <c r="F2567" s="19" t="s">
        <v>14131</v>
      </c>
      <c r="G2567" s="19" t="s">
        <v>612</v>
      </c>
      <c r="H2567" s="19" t="s">
        <v>12307</v>
      </c>
      <c r="I2567" s="1">
        <v>38808</v>
      </c>
      <c r="J2567" s="19">
        <v>3.9E-2</v>
      </c>
      <c r="K2567" s="19" t="s">
        <v>73</v>
      </c>
      <c r="L2567" s="1">
        <v>41610</v>
      </c>
      <c r="M2567" s="19" t="s">
        <v>13113</v>
      </c>
      <c r="N2567" s="19" t="s">
        <v>14130</v>
      </c>
      <c r="O2567" s="19" t="s">
        <v>12318</v>
      </c>
    </row>
    <row r="2568" spans="1:15">
      <c r="A2568" s="19">
        <v>62542</v>
      </c>
      <c r="B2568" s="19" t="s">
        <v>11748</v>
      </c>
      <c r="C2568" s="19" t="s">
        <v>14128</v>
      </c>
      <c r="D2568" s="19" t="str">
        <f t="shared" si="40"/>
        <v>62542A</v>
      </c>
      <c r="E2568" s="19" t="s">
        <v>12313</v>
      </c>
      <c r="F2568" s="19" t="s">
        <v>14129</v>
      </c>
      <c r="G2568" s="19" t="s">
        <v>612</v>
      </c>
      <c r="H2568" s="19" t="s">
        <v>12307</v>
      </c>
      <c r="I2568" s="1">
        <v>39765</v>
      </c>
      <c r="J2568" s="19">
        <v>0.22900000000000001</v>
      </c>
      <c r="K2568" s="19" t="s">
        <v>73</v>
      </c>
      <c r="L2568" s="1">
        <v>41610</v>
      </c>
      <c r="M2568" s="19" t="s">
        <v>13113</v>
      </c>
      <c r="N2568" s="19" t="s">
        <v>14128</v>
      </c>
      <c r="O2568" s="19" t="s">
        <v>12318</v>
      </c>
    </row>
    <row r="2569" spans="1:15">
      <c r="A2569" s="19">
        <v>62543</v>
      </c>
      <c r="B2569" s="19" t="s">
        <v>11748</v>
      </c>
      <c r="C2569" s="19" t="s">
        <v>539</v>
      </c>
      <c r="D2569" s="19" t="str">
        <f t="shared" si="40"/>
        <v>62543A</v>
      </c>
      <c r="E2569" s="19" t="s">
        <v>12313</v>
      </c>
      <c r="F2569" s="19" t="s">
        <v>5574</v>
      </c>
      <c r="G2569" s="19" t="s">
        <v>612</v>
      </c>
      <c r="H2569" s="19" t="s">
        <v>12307</v>
      </c>
      <c r="I2569" s="1">
        <v>39778</v>
      </c>
      <c r="J2569" s="19">
        <v>2.5999999999999999E-2</v>
      </c>
      <c r="K2569" s="19" t="s">
        <v>73</v>
      </c>
      <c r="L2569" s="1">
        <v>41598</v>
      </c>
      <c r="M2569" s="19" t="s">
        <v>4630</v>
      </c>
      <c r="N2569" s="19" t="s">
        <v>4630</v>
      </c>
      <c r="O2569" s="19" t="s">
        <v>12318</v>
      </c>
    </row>
    <row r="2570" spans="1:15">
      <c r="A2570" s="19">
        <v>62544</v>
      </c>
      <c r="B2570" s="19" t="s">
        <v>11748</v>
      </c>
      <c r="C2570" s="19" t="s">
        <v>14127</v>
      </c>
      <c r="D2570" s="19" t="str">
        <f t="shared" si="40"/>
        <v>62544A</v>
      </c>
      <c r="E2570" s="19" t="s">
        <v>12313</v>
      </c>
      <c r="F2570" s="19" t="s">
        <v>10699</v>
      </c>
      <c r="G2570" s="19" t="s">
        <v>612</v>
      </c>
      <c r="H2570" s="19" t="s">
        <v>12307</v>
      </c>
      <c r="I2570" s="1">
        <v>41190</v>
      </c>
      <c r="J2570" s="19">
        <v>6.1800000000000001E-2</v>
      </c>
      <c r="K2570" s="19" t="s">
        <v>73</v>
      </c>
      <c r="L2570" s="1">
        <v>41611</v>
      </c>
      <c r="M2570" s="19" t="s">
        <v>12315</v>
      </c>
      <c r="N2570" s="19" t="s">
        <v>12388</v>
      </c>
      <c r="O2570" s="19" t="s">
        <v>12318</v>
      </c>
    </row>
    <row r="2571" spans="1:15">
      <c r="A2571" s="19">
        <v>62545</v>
      </c>
      <c r="B2571" s="19" t="s">
        <v>11748</v>
      </c>
      <c r="C2571" s="19" t="s">
        <v>14126</v>
      </c>
      <c r="D2571" s="19" t="str">
        <f t="shared" si="40"/>
        <v>62545A</v>
      </c>
      <c r="E2571" s="19" t="s">
        <v>12313</v>
      </c>
      <c r="F2571" s="19" t="s">
        <v>10923</v>
      </c>
      <c r="G2571" s="19" t="s">
        <v>612</v>
      </c>
      <c r="H2571" s="19" t="s">
        <v>12307</v>
      </c>
      <c r="I2571" s="1">
        <v>40738</v>
      </c>
      <c r="J2571" s="19">
        <v>7.3800000000000004E-2</v>
      </c>
      <c r="K2571" s="19" t="s">
        <v>73</v>
      </c>
      <c r="L2571" s="1">
        <v>41611</v>
      </c>
      <c r="M2571" s="19" t="s">
        <v>12315</v>
      </c>
      <c r="N2571" s="19" t="s">
        <v>12388</v>
      </c>
      <c r="O2571" s="19" t="s">
        <v>12318</v>
      </c>
    </row>
    <row r="2572" spans="1:15">
      <c r="A2572" s="19">
        <v>62546</v>
      </c>
      <c r="B2572" s="19" t="s">
        <v>11748</v>
      </c>
      <c r="C2572" s="19" t="s">
        <v>14125</v>
      </c>
      <c r="D2572" s="19" t="str">
        <f t="shared" si="40"/>
        <v>62546A</v>
      </c>
      <c r="E2572" s="19" t="s">
        <v>12313</v>
      </c>
      <c r="F2572" s="19" t="s">
        <v>10881</v>
      </c>
      <c r="G2572" s="19" t="s">
        <v>612</v>
      </c>
      <c r="H2572" s="19" t="s">
        <v>12307</v>
      </c>
      <c r="I2572" s="1">
        <v>41287</v>
      </c>
      <c r="J2572" s="19">
        <v>7.4300000000000005E-2</v>
      </c>
      <c r="K2572" s="19" t="s">
        <v>73</v>
      </c>
      <c r="L2572" s="1">
        <v>41611</v>
      </c>
      <c r="M2572" s="19" t="s">
        <v>12315</v>
      </c>
      <c r="N2572" s="19" t="s">
        <v>13893</v>
      </c>
      <c r="O2572" s="19" t="s">
        <v>12318</v>
      </c>
    </row>
    <row r="2573" spans="1:15">
      <c r="A2573" s="19">
        <v>62547</v>
      </c>
      <c r="B2573" s="19" t="s">
        <v>11748</v>
      </c>
      <c r="C2573" s="19" t="s">
        <v>14124</v>
      </c>
      <c r="D2573" s="19" t="str">
        <f t="shared" si="40"/>
        <v>62547A</v>
      </c>
      <c r="E2573" s="19" t="s">
        <v>12313</v>
      </c>
      <c r="F2573" s="19" t="s">
        <v>10847</v>
      </c>
      <c r="G2573" s="19" t="s">
        <v>612</v>
      </c>
      <c r="H2573" s="19" t="s">
        <v>12307</v>
      </c>
      <c r="I2573" s="1">
        <v>41103</v>
      </c>
      <c r="J2573" s="19">
        <v>8.2799999999999999E-2</v>
      </c>
      <c r="K2573" s="19" t="s">
        <v>73</v>
      </c>
      <c r="L2573" s="1">
        <v>41611</v>
      </c>
      <c r="M2573" s="19" t="s">
        <v>12315</v>
      </c>
      <c r="N2573" s="19" t="s">
        <v>14123</v>
      </c>
      <c r="O2573" s="19" t="s">
        <v>12318</v>
      </c>
    </row>
    <row r="2574" spans="1:15">
      <c r="A2574" s="19">
        <v>62548</v>
      </c>
      <c r="B2574" s="19" t="s">
        <v>11748</v>
      </c>
      <c r="C2574" s="19" t="s">
        <v>4682</v>
      </c>
      <c r="D2574" s="19" t="str">
        <f t="shared" si="40"/>
        <v>62548A</v>
      </c>
      <c r="E2574" s="19" t="s">
        <v>12313</v>
      </c>
      <c r="F2574" s="19" t="s">
        <v>14122</v>
      </c>
      <c r="G2574" s="19" t="s">
        <v>612</v>
      </c>
      <c r="H2574" s="19" t="s">
        <v>12307</v>
      </c>
      <c r="I2574" s="1">
        <v>42855</v>
      </c>
      <c r="J2574" s="19">
        <v>29</v>
      </c>
      <c r="K2574" s="19" t="s">
        <v>46</v>
      </c>
      <c r="L2574" s="1">
        <v>42633</v>
      </c>
      <c r="M2574" s="19" t="s">
        <v>14121</v>
      </c>
      <c r="N2574" s="19" t="s">
        <v>14120</v>
      </c>
      <c r="O2574" s="19" t="s">
        <v>12552</v>
      </c>
    </row>
    <row r="2575" spans="1:15">
      <c r="A2575" s="19">
        <v>62549</v>
      </c>
      <c r="B2575" s="19" t="s">
        <v>11748</v>
      </c>
      <c r="C2575" s="19" t="s">
        <v>14119</v>
      </c>
      <c r="D2575" s="19" t="str">
        <f t="shared" si="40"/>
        <v>62549A</v>
      </c>
      <c r="E2575" s="19" t="s">
        <v>12313</v>
      </c>
      <c r="F2575" s="19" t="s">
        <v>11119</v>
      </c>
      <c r="G2575" s="19" t="s">
        <v>612</v>
      </c>
      <c r="H2575" s="19" t="s">
        <v>12307</v>
      </c>
      <c r="I2575" s="1">
        <v>24504</v>
      </c>
      <c r="J2575" s="19">
        <v>39.5</v>
      </c>
      <c r="K2575" s="19" t="s">
        <v>14116</v>
      </c>
      <c r="L2575" s="1">
        <v>41110</v>
      </c>
      <c r="M2575" s="19" t="s">
        <v>12756</v>
      </c>
      <c r="N2575" s="19" t="s">
        <v>14115</v>
      </c>
      <c r="O2575" s="19" t="s">
        <v>12318</v>
      </c>
    </row>
    <row r="2576" spans="1:15">
      <c r="A2576" s="19">
        <v>62550</v>
      </c>
      <c r="B2576" s="19" t="s">
        <v>11748</v>
      </c>
      <c r="C2576" s="19" t="s">
        <v>14118</v>
      </c>
      <c r="D2576" s="19" t="str">
        <f t="shared" si="40"/>
        <v>62550A</v>
      </c>
      <c r="E2576" s="19" t="s">
        <v>12313</v>
      </c>
      <c r="F2576" s="19" t="s">
        <v>11119</v>
      </c>
      <c r="G2576" s="19" t="s">
        <v>612</v>
      </c>
      <c r="H2576" s="19" t="s">
        <v>12307</v>
      </c>
      <c r="I2576" s="1">
        <v>24504</v>
      </c>
      <c r="J2576" s="19">
        <v>39.5</v>
      </c>
      <c r="K2576" s="19" t="s">
        <v>14116</v>
      </c>
      <c r="L2576" s="1">
        <v>41110</v>
      </c>
      <c r="M2576" s="19" t="s">
        <v>12756</v>
      </c>
      <c r="N2576" s="19" t="s">
        <v>14115</v>
      </c>
      <c r="O2576" s="19" t="s">
        <v>12318</v>
      </c>
    </row>
    <row r="2577" spans="1:15">
      <c r="A2577" s="19">
        <v>62551</v>
      </c>
      <c r="B2577" s="19" t="s">
        <v>11748</v>
      </c>
      <c r="C2577" s="19" t="s">
        <v>14117</v>
      </c>
      <c r="D2577" s="19" t="str">
        <f t="shared" si="40"/>
        <v>62551A</v>
      </c>
      <c r="E2577" s="19" t="s">
        <v>12313</v>
      </c>
      <c r="F2577" s="19" t="s">
        <v>11119</v>
      </c>
      <c r="G2577" s="19" t="s">
        <v>612</v>
      </c>
      <c r="H2577" s="19" t="s">
        <v>12307</v>
      </c>
      <c r="I2577" s="1">
        <v>32021</v>
      </c>
      <c r="J2577" s="19">
        <v>36.5</v>
      </c>
      <c r="K2577" s="19" t="s">
        <v>14116</v>
      </c>
      <c r="L2577" s="1">
        <v>41110</v>
      </c>
      <c r="M2577" s="19" t="s">
        <v>12756</v>
      </c>
      <c r="N2577" s="19" t="s">
        <v>14115</v>
      </c>
      <c r="O2577" s="19" t="s">
        <v>12318</v>
      </c>
    </row>
    <row r="2578" spans="1:15">
      <c r="A2578" s="19">
        <v>62552</v>
      </c>
      <c r="B2578" s="19" t="s">
        <v>10651</v>
      </c>
      <c r="C2578" s="19" t="s">
        <v>5846</v>
      </c>
      <c r="D2578" s="19" t="str">
        <f t="shared" si="40"/>
        <v>62552C</v>
      </c>
      <c r="E2578" s="19" t="s">
        <v>12309</v>
      </c>
      <c r="F2578" s="19" t="s">
        <v>14114</v>
      </c>
      <c r="G2578" s="19" t="s">
        <v>612</v>
      </c>
      <c r="H2578" s="19" t="s">
        <v>12307</v>
      </c>
      <c r="I2578" s="1">
        <v>43465</v>
      </c>
      <c r="J2578" s="19">
        <v>150</v>
      </c>
      <c r="K2578" s="19" t="s">
        <v>73</v>
      </c>
      <c r="L2578" s="1">
        <v>43125</v>
      </c>
      <c r="M2578" s="19" t="s">
        <v>12962</v>
      </c>
      <c r="N2578" s="19" t="s">
        <v>13732</v>
      </c>
      <c r="O2578" s="19" t="s">
        <v>12318</v>
      </c>
    </row>
    <row r="2579" spans="1:15">
      <c r="A2579" s="19">
        <v>62553</v>
      </c>
      <c r="B2579" s="19" t="s">
        <v>11748</v>
      </c>
      <c r="C2579" s="19" t="s">
        <v>14113</v>
      </c>
      <c r="D2579" s="19" t="str">
        <f t="shared" si="40"/>
        <v>62553A</v>
      </c>
      <c r="E2579" s="19" t="s">
        <v>12313</v>
      </c>
      <c r="F2579" s="19" t="s">
        <v>10767</v>
      </c>
      <c r="G2579" s="19" t="s">
        <v>612</v>
      </c>
      <c r="H2579" s="19" t="s">
        <v>12307</v>
      </c>
      <c r="I2579" s="1">
        <v>40695</v>
      </c>
      <c r="J2579" s="19">
        <v>0.20549999999999999</v>
      </c>
      <c r="K2579" s="19" t="s">
        <v>73</v>
      </c>
      <c r="L2579" s="1">
        <v>41625</v>
      </c>
      <c r="M2579" s="19" t="s">
        <v>12315</v>
      </c>
      <c r="N2579" s="19" t="s">
        <v>12388</v>
      </c>
      <c r="O2579" s="19" t="s">
        <v>12318</v>
      </c>
    </row>
    <row r="2580" spans="1:15">
      <c r="A2580" s="19">
        <v>62554</v>
      </c>
      <c r="B2580" s="19" t="s">
        <v>11748</v>
      </c>
      <c r="C2580" s="19" t="s">
        <v>14112</v>
      </c>
      <c r="D2580" s="19" t="str">
        <f t="shared" si="40"/>
        <v>62554A</v>
      </c>
      <c r="E2580" s="19" t="s">
        <v>12313</v>
      </c>
      <c r="F2580" s="19" t="s">
        <v>10975</v>
      </c>
      <c r="G2580" s="19" t="s">
        <v>612</v>
      </c>
      <c r="H2580" s="19" t="s">
        <v>12307</v>
      </c>
      <c r="I2580" s="1">
        <v>40849</v>
      </c>
      <c r="J2580" s="19">
        <v>9.0200000000000002E-2</v>
      </c>
      <c r="K2580" s="19" t="s">
        <v>73</v>
      </c>
      <c r="L2580" s="1">
        <v>41625</v>
      </c>
      <c r="M2580" s="19" t="s">
        <v>12315</v>
      </c>
      <c r="N2580" s="19" t="s">
        <v>12388</v>
      </c>
      <c r="O2580" s="19" t="s">
        <v>12318</v>
      </c>
    </row>
    <row r="2581" spans="1:15">
      <c r="A2581" s="19">
        <v>62555</v>
      </c>
      <c r="B2581" s="19" t="s">
        <v>11748</v>
      </c>
      <c r="C2581" s="19" t="s">
        <v>14111</v>
      </c>
      <c r="D2581" s="19" t="str">
        <f t="shared" si="40"/>
        <v>62555A</v>
      </c>
      <c r="E2581" s="19" t="s">
        <v>12313</v>
      </c>
      <c r="F2581" s="19" t="s">
        <v>10881</v>
      </c>
      <c r="G2581" s="19" t="s">
        <v>612</v>
      </c>
      <c r="H2581" s="19" t="s">
        <v>12307</v>
      </c>
      <c r="I2581" s="1">
        <v>41262</v>
      </c>
      <c r="J2581" s="19">
        <v>9.4200000000000006E-2</v>
      </c>
      <c r="K2581" s="19" t="s">
        <v>73</v>
      </c>
      <c r="L2581" s="1">
        <v>41625</v>
      </c>
      <c r="M2581" s="19" t="s">
        <v>12315</v>
      </c>
      <c r="N2581" s="19" t="s">
        <v>13893</v>
      </c>
      <c r="O2581" s="19" t="s">
        <v>12318</v>
      </c>
    </row>
    <row r="2582" spans="1:15">
      <c r="A2582" s="19">
        <v>62556</v>
      </c>
      <c r="B2582" s="19" t="s">
        <v>11748</v>
      </c>
      <c r="C2582" s="19" t="s">
        <v>14110</v>
      </c>
      <c r="D2582" s="19" t="str">
        <f t="shared" si="40"/>
        <v>62556A</v>
      </c>
      <c r="E2582" s="19" t="s">
        <v>12313</v>
      </c>
      <c r="F2582" s="19" t="s">
        <v>10881</v>
      </c>
      <c r="G2582" s="19" t="s">
        <v>612</v>
      </c>
      <c r="H2582" s="19" t="s">
        <v>12307</v>
      </c>
      <c r="I2582" s="1">
        <v>41287</v>
      </c>
      <c r="J2582" s="19">
        <v>0.21579999999999999</v>
      </c>
      <c r="K2582" s="19" t="s">
        <v>73</v>
      </c>
      <c r="L2582" s="1">
        <v>41625</v>
      </c>
      <c r="M2582" s="19" t="s">
        <v>12315</v>
      </c>
      <c r="N2582" s="19" t="s">
        <v>14109</v>
      </c>
      <c r="O2582" s="19" t="s">
        <v>12318</v>
      </c>
    </row>
    <row r="2583" spans="1:15">
      <c r="A2583" s="19">
        <v>62557</v>
      </c>
      <c r="B2583" s="19" t="s">
        <v>11748</v>
      </c>
      <c r="C2583" s="19" t="s">
        <v>14108</v>
      </c>
      <c r="D2583" s="19" t="str">
        <f t="shared" si="40"/>
        <v>62557A</v>
      </c>
      <c r="E2583" s="19" t="s">
        <v>12313</v>
      </c>
      <c r="F2583" s="19" t="s">
        <v>11464</v>
      </c>
      <c r="G2583" s="19" t="s">
        <v>612</v>
      </c>
      <c r="H2583" s="19" t="s">
        <v>12307</v>
      </c>
      <c r="I2583" s="1">
        <v>40697</v>
      </c>
      <c r="J2583" s="19">
        <v>9.1999999999999998E-2</v>
      </c>
      <c r="K2583" s="19" t="s">
        <v>73</v>
      </c>
      <c r="L2583" s="1">
        <v>41625</v>
      </c>
      <c r="M2583" s="19" t="s">
        <v>12315</v>
      </c>
      <c r="N2583" s="19" t="s">
        <v>12388</v>
      </c>
      <c r="O2583" s="19" t="s">
        <v>12318</v>
      </c>
    </row>
    <row r="2584" spans="1:15">
      <c r="A2584" s="19">
        <v>62558</v>
      </c>
      <c r="B2584" s="19" t="s">
        <v>11748</v>
      </c>
      <c r="C2584" s="19" t="s">
        <v>14107</v>
      </c>
      <c r="D2584" s="19" t="str">
        <f t="shared" si="40"/>
        <v>62558A</v>
      </c>
      <c r="E2584" s="19" t="s">
        <v>12313</v>
      </c>
      <c r="F2584" s="19" t="s">
        <v>10872</v>
      </c>
      <c r="G2584" s="19" t="s">
        <v>612</v>
      </c>
      <c r="H2584" s="19" t="s">
        <v>12307</v>
      </c>
      <c r="I2584" s="1">
        <v>40547</v>
      </c>
      <c r="J2584" s="19">
        <v>9.8599999999999993E-2</v>
      </c>
      <c r="K2584" s="19" t="s">
        <v>73</v>
      </c>
      <c r="L2584" s="1">
        <v>41625</v>
      </c>
      <c r="M2584" s="19" t="s">
        <v>12315</v>
      </c>
      <c r="N2584" s="19" t="s">
        <v>12388</v>
      </c>
      <c r="O2584" s="19" t="s">
        <v>12318</v>
      </c>
    </row>
    <row r="2585" spans="1:15">
      <c r="A2585" s="19">
        <v>62559</v>
      </c>
      <c r="B2585" s="19" t="s">
        <v>11748</v>
      </c>
      <c r="C2585" s="19" t="s">
        <v>14106</v>
      </c>
      <c r="D2585" s="19" t="str">
        <f t="shared" si="40"/>
        <v>62559A</v>
      </c>
      <c r="E2585" s="19" t="s">
        <v>12313</v>
      </c>
      <c r="F2585" s="19" t="s">
        <v>10847</v>
      </c>
      <c r="G2585" s="19" t="s">
        <v>612</v>
      </c>
      <c r="H2585" s="19" t="s">
        <v>12307</v>
      </c>
      <c r="I2585" s="1">
        <v>41542</v>
      </c>
      <c r="J2585" s="19">
        <v>8.6499999999999994E-2</v>
      </c>
      <c r="K2585" s="19" t="s">
        <v>73</v>
      </c>
      <c r="L2585" s="1">
        <v>41625</v>
      </c>
      <c r="M2585" s="19" t="s">
        <v>12315</v>
      </c>
      <c r="N2585" s="19" t="s">
        <v>12314</v>
      </c>
      <c r="O2585" s="19" t="s">
        <v>12318</v>
      </c>
    </row>
    <row r="2586" spans="1:15">
      <c r="A2586" s="19">
        <v>62560</v>
      </c>
      <c r="B2586" s="19" t="s">
        <v>11748</v>
      </c>
      <c r="C2586" s="19" t="s">
        <v>14105</v>
      </c>
      <c r="D2586" s="19" t="str">
        <f t="shared" si="40"/>
        <v>62560A</v>
      </c>
      <c r="E2586" s="19" t="s">
        <v>12313</v>
      </c>
      <c r="F2586" s="19" t="s">
        <v>10767</v>
      </c>
      <c r="G2586" s="19" t="s">
        <v>612</v>
      </c>
      <c r="H2586" s="19" t="s">
        <v>12307</v>
      </c>
      <c r="I2586" s="1">
        <v>41130</v>
      </c>
      <c r="J2586" s="19">
        <v>0.20830000000000001</v>
      </c>
      <c r="K2586" s="19" t="s">
        <v>73</v>
      </c>
      <c r="L2586" s="1">
        <v>41625</v>
      </c>
      <c r="M2586" s="19" t="s">
        <v>12315</v>
      </c>
      <c r="N2586" s="19" t="s">
        <v>12388</v>
      </c>
      <c r="O2586" s="19" t="s">
        <v>12318</v>
      </c>
    </row>
    <row r="2587" spans="1:15">
      <c r="A2587" s="19">
        <v>62561</v>
      </c>
      <c r="B2587" s="19" t="s">
        <v>11748</v>
      </c>
      <c r="C2587" s="19" t="s">
        <v>14104</v>
      </c>
      <c r="D2587" s="19" t="str">
        <f t="shared" si="40"/>
        <v>62561A</v>
      </c>
      <c r="E2587" s="19" t="s">
        <v>12313</v>
      </c>
      <c r="F2587" s="19" t="s">
        <v>11056</v>
      </c>
      <c r="G2587" s="19" t="s">
        <v>612</v>
      </c>
      <c r="H2587" s="19" t="s">
        <v>12307</v>
      </c>
      <c r="I2587" s="1">
        <v>28550</v>
      </c>
      <c r="J2587" s="19">
        <v>1507</v>
      </c>
      <c r="K2587" s="19" t="s">
        <v>13834</v>
      </c>
      <c r="L2587" s="1">
        <v>41159</v>
      </c>
      <c r="M2587" s="19" t="s">
        <v>1835</v>
      </c>
      <c r="N2587" s="19" t="s">
        <v>1835</v>
      </c>
      <c r="O2587" s="19" t="s">
        <v>12935</v>
      </c>
    </row>
    <row r="2588" spans="1:15">
      <c r="A2588" s="19">
        <v>62562</v>
      </c>
      <c r="B2588" s="19" t="s">
        <v>11748</v>
      </c>
      <c r="C2588" s="19" t="s">
        <v>14103</v>
      </c>
      <c r="D2588" s="19" t="str">
        <f t="shared" si="40"/>
        <v>62562A</v>
      </c>
      <c r="E2588" s="19" t="s">
        <v>12313</v>
      </c>
      <c r="F2588" s="19" t="s">
        <v>10984</v>
      </c>
      <c r="G2588" s="19" t="s">
        <v>612</v>
      </c>
      <c r="H2588" s="19" t="s">
        <v>12307</v>
      </c>
      <c r="I2588" s="1">
        <v>42354</v>
      </c>
      <c r="J2588" s="19">
        <v>20</v>
      </c>
      <c r="K2588" s="19" t="s">
        <v>73</v>
      </c>
      <c r="L2588" s="1">
        <v>41625</v>
      </c>
      <c r="M2588" s="19" t="s">
        <v>13560</v>
      </c>
      <c r="N2588" s="19" t="s">
        <v>14103</v>
      </c>
      <c r="O2588" s="19" t="s">
        <v>12318</v>
      </c>
    </row>
    <row r="2589" spans="1:15">
      <c r="A2589" s="19">
        <v>62563</v>
      </c>
      <c r="B2589" s="19" t="s">
        <v>11748</v>
      </c>
      <c r="C2589" s="19" t="s">
        <v>5281</v>
      </c>
      <c r="D2589" s="19" t="str">
        <f t="shared" si="40"/>
        <v>62563A</v>
      </c>
      <c r="E2589" s="19" t="s">
        <v>12313</v>
      </c>
      <c r="F2589" s="19" t="s">
        <v>10846</v>
      </c>
      <c r="G2589" s="19" t="s">
        <v>612</v>
      </c>
      <c r="H2589" s="19" t="s">
        <v>12307</v>
      </c>
      <c r="I2589" s="1">
        <v>41424</v>
      </c>
      <c r="J2589" s="19">
        <v>0.33300000000000002</v>
      </c>
      <c r="K2589" s="19" t="s">
        <v>73</v>
      </c>
      <c r="L2589" s="1">
        <v>41626</v>
      </c>
      <c r="M2589" s="19" t="s">
        <v>13113</v>
      </c>
      <c r="N2589" s="19" t="s">
        <v>14102</v>
      </c>
      <c r="O2589" s="19" t="s">
        <v>12318</v>
      </c>
    </row>
    <row r="2590" spans="1:15">
      <c r="A2590" s="19">
        <v>62564</v>
      </c>
      <c r="B2590" s="19" t="s">
        <v>11748</v>
      </c>
      <c r="C2590" s="19" t="s">
        <v>14101</v>
      </c>
      <c r="D2590" s="19" t="str">
        <f t="shared" si="40"/>
        <v>62564A</v>
      </c>
      <c r="E2590" s="19" t="s">
        <v>12313</v>
      </c>
      <c r="F2590" s="19" t="s">
        <v>2654</v>
      </c>
      <c r="G2590" s="19" t="s">
        <v>612</v>
      </c>
      <c r="H2590" s="19" t="s">
        <v>12307</v>
      </c>
      <c r="I2590" s="1">
        <v>40039</v>
      </c>
      <c r="J2590" s="19">
        <v>7.0000000000000007E-2</v>
      </c>
      <c r="K2590" s="19" t="s">
        <v>73</v>
      </c>
      <c r="L2590" s="1">
        <v>41628</v>
      </c>
      <c r="M2590" s="19" t="s">
        <v>606</v>
      </c>
      <c r="N2590" s="19" t="s">
        <v>606</v>
      </c>
      <c r="O2590" s="19" t="s">
        <v>12318</v>
      </c>
    </row>
    <row r="2591" spans="1:15">
      <c r="A2591" s="19">
        <v>62565</v>
      </c>
      <c r="B2591" s="19" t="s">
        <v>11748</v>
      </c>
      <c r="C2591" s="19" t="s">
        <v>14100</v>
      </c>
      <c r="D2591" s="19" t="str">
        <f t="shared" si="40"/>
        <v>62565A</v>
      </c>
      <c r="E2591" s="19" t="s">
        <v>12313</v>
      </c>
      <c r="F2591" s="19" t="s">
        <v>11014</v>
      </c>
      <c r="G2591" s="19" t="s">
        <v>612</v>
      </c>
      <c r="H2591" s="19" t="s">
        <v>12307</v>
      </c>
      <c r="I2591" s="1">
        <v>36495</v>
      </c>
      <c r="J2591" s="19">
        <v>8.3000000000000007</v>
      </c>
      <c r="K2591" s="19" t="s">
        <v>46</v>
      </c>
      <c r="L2591" s="1">
        <v>41631</v>
      </c>
      <c r="M2591" s="19" t="s">
        <v>14099</v>
      </c>
      <c r="N2591" s="19" t="s">
        <v>14098</v>
      </c>
      <c r="O2591" s="19" t="s">
        <v>12318</v>
      </c>
    </row>
    <row r="2592" spans="1:15">
      <c r="A2592" s="19">
        <v>62566</v>
      </c>
      <c r="B2592" s="19" t="s">
        <v>12651</v>
      </c>
      <c r="C2592" s="19" t="s">
        <v>14097</v>
      </c>
      <c r="D2592" s="19" t="str">
        <f t="shared" si="40"/>
        <v>62566R</v>
      </c>
      <c r="E2592" s="19" t="s">
        <v>12650</v>
      </c>
      <c r="F2592" s="19" t="s">
        <v>461</v>
      </c>
      <c r="G2592" s="19" t="s">
        <v>461</v>
      </c>
      <c r="H2592" s="19" t="s">
        <v>461</v>
      </c>
      <c r="J2592" s="19">
        <v>248.82</v>
      </c>
      <c r="K2592" s="19" t="s">
        <v>73</v>
      </c>
      <c r="L2592" s="1">
        <v>41631</v>
      </c>
      <c r="M2592" s="19" t="s">
        <v>1837</v>
      </c>
      <c r="N2592" s="19" t="s">
        <v>461</v>
      </c>
      <c r="O2592" s="19" t="s">
        <v>12318</v>
      </c>
    </row>
    <row r="2593" spans="1:15">
      <c r="A2593" s="19">
        <v>62567</v>
      </c>
      <c r="B2593" s="19" t="s">
        <v>12651</v>
      </c>
      <c r="C2593" s="19" t="s">
        <v>14096</v>
      </c>
      <c r="D2593" s="19" t="str">
        <f t="shared" si="40"/>
        <v>62567R</v>
      </c>
      <c r="E2593" s="19" t="s">
        <v>12650</v>
      </c>
      <c r="F2593" s="19" t="s">
        <v>461</v>
      </c>
      <c r="G2593" s="19" t="s">
        <v>461</v>
      </c>
      <c r="H2593" s="19" t="s">
        <v>461</v>
      </c>
      <c r="J2593" s="19">
        <v>187.2</v>
      </c>
      <c r="K2593" s="19" t="s">
        <v>73</v>
      </c>
      <c r="L2593" s="1">
        <v>41631</v>
      </c>
      <c r="M2593" s="19" t="s">
        <v>1837</v>
      </c>
      <c r="N2593" s="19" t="s">
        <v>461</v>
      </c>
      <c r="O2593" s="19" t="s">
        <v>12318</v>
      </c>
    </row>
    <row r="2594" spans="1:15">
      <c r="A2594" s="19">
        <v>62568</v>
      </c>
      <c r="B2594" s="19" t="s">
        <v>12651</v>
      </c>
      <c r="C2594" s="19" t="s">
        <v>14095</v>
      </c>
      <c r="D2594" s="19" t="str">
        <f t="shared" si="40"/>
        <v>62568R</v>
      </c>
      <c r="E2594" s="19" t="s">
        <v>12650</v>
      </c>
      <c r="F2594" s="19" t="s">
        <v>461</v>
      </c>
      <c r="G2594" s="19" t="s">
        <v>461</v>
      </c>
      <c r="H2594" s="19" t="s">
        <v>461</v>
      </c>
      <c r="J2594" s="19">
        <v>225.17</v>
      </c>
      <c r="K2594" s="19" t="s">
        <v>73</v>
      </c>
      <c r="L2594" s="1">
        <v>41631</v>
      </c>
      <c r="M2594" s="19" t="s">
        <v>1837</v>
      </c>
      <c r="N2594" s="19" t="s">
        <v>461</v>
      </c>
      <c r="O2594" s="19" t="s">
        <v>12318</v>
      </c>
    </row>
    <row r="2595" spans="1:15">
      <c r="A2595" s="19">
        <v>62569</v>
      </c>
      <c r="B2595" s="19" t="s">
        <v>12651</v>
      </c>
      <c r="C2595" s="19" t="s">
        <v>14094</v>
      </c>
      <c r="D2595" s="19" t="str">
        <f t="shared" si="40"/>
        <v>62569R</v>
      </c>
      <c r="E2595" s="19" t="s">
        <v>12650</v>
      </c>
      <c r="F2595" s="19" t="s">
        <v>461</v>
      </c>
      <c r="G2595" s="19" t="s">
        <v>461</v>
      </c>
      <c r="H2595" s="19" t="s">
        <v>461</v>
      </c>
      <c r="J2595" s="19">
        <v>227.77</v>
      </c>
      <c r="K2595" s="19" t="s">
        <v>73</v>
      </c>
      <c r="L2595" s="1">
        <v>41631</v>
      </c>
      <c r="M2595" s="19" t="s">
        <v>1837</v>
      </c>
      <c r="N2595" s="19" t="s">
        <v>461</v>
      </c>
      <c r="O2595" s="19" t="s">
        <v>12318</v>
      </c>
    </row>
    <row r="2596" spans="1:15">
      <c r="A2596" s="19">
        <v>62570</v>
      </c>
      <c r="B2596" s="19" t="s">
        <v>11748</v>
      </c>
      <c r="C2596" s="19" t="s">
        <v>14093</v>
      </c>
      <c r="D2596" s="19" t="str">
        <f t="shared" si="40"/>
        <v>62570A</v>
      </c>
      <c r="E2596" s="19" t="s">
        <v>12313</v>
      </c>
      <c r="F2596" s="19" t="s">
        <v>10969</v>
      </c>
      <c r="G2596" s="19" t="s">
        <v>612</v>
      </c>
      <c r="H2596" s="19" t="s">
        <v>12307</v>
      </c>
      <c r="I2596" s="1">
        <v>41206</v>
      </c>
      <c r="J2596" s="19">
        <v>0.503</v>
      </c>
      <c r="K2596" s="19" t="s">
        <v>73</v>
      </c>
      <c r="L2596" s="1">
        <v>41632</v>
      </c>
      <c r="M2596" s="19" t="s">
        <v>13213</v>
      </c>
      <c r="N2596" s="19" t="s">
        <v>13213</v>
      </c>
      <c r="O2596" s="19" t="s">
        <v>12318</v>
      </c>
    </row>
    <row r="2597" spans="1:15">
      <c r="A2597" s="19">
        <v>62571</v>
      </c>
      <c r="B2597" s="19" t="s">
        <v>11748</v>
      </c>
      <c r="C2597" s="19" t="s">
        <v>14092</v>
      </c>
      <c r="D2597" s="19" t="str">
        <f t="shared" si="40"/>
        <v>62571A</v>
      </c>
      <c r="E2597" s="19" t="s">
        <v>12313</v>
      </c>
      <c r="F2597" s="19" t="s">
        <v>14091</v>
      </c>
      <c r="G2597" s="19" t="s">
        <v>612</v>
      </c>
      <c r="H2597" s="19" t="s">
        <v>12307</v>
      </c>
      <c r="I2597" s="1">
        <v>40784</v>
      </c>
      <c r="J2597" s="19">
        <v>0.499</v>
      </c>
      <c r="K2597" s="19" t="s">
        <v>73</v>
      </c>
      <c r="L2597" s="1">
        <v>41632</v>
      </c>
      <c r="M2597" s="19" t="s">
        <v>13213</v>
      </c>
      <c r="N2597" s="19" t="s">
        <v>13213</v>
      </c>
      <c r="O2597" s="19" t="s">
        <v>12318</v>
      </c>
    </row>
    <row r="2598" spans="1:15">
      <c r="A2598" s="19">
        <v>62572</v>
      </c>
      <c r="B2598" s="19" t="s">
        <v>11748</v>
      </c>
      <c r="C2598" s="19" t="s">
        <v>14090</v>
      </c>
      <c r="D2598" s="19" t="str">
        <f t="shared" si="40"/>
        <v>62572A</v>
      </c>
      <c r="E2598" s="19" t="s">
        <v>12313</v>
      </c>
      <c r="F2598" s="19" t="s">
        <v>10870</v>
      </c>
      <c r="G2598" s="19" t="s">
        <v>612</v>
      </c>
      <c r="H2598" s="19" t="s">
        <v>12307</v>
      </c>
      <c r="I2598" s="1">
        <v>41249</v>
      </c>
      <c r="J2598" s="19">
        <v>0.55800000000000005</v>
      </c>
      <c r="K2598" s="19" t="s">
        <v>73</v>
      </c>
      <c r="L2598" s="1">
        <v>41632</v>
      </c>
      <c r="M2598" s="19" t="s">
        <v>13213</v>
      </c>
      <c r="N2598" s="19" t="s">
        <v>13213</v>
      </c>
      <c r="O2598" s="19" t="s">
        <v>12318</v>
      </c>
    </row>
    <row r="2599" spans="1:15">
      <c r="A2599" s="19">
        <v>62573</v>
      </c>
      <c r="B2599" s="19" t="s">
        <v>11748</v>
      </c>
      <c r="C2599" s="19" t="s">
        <v>14089</v>
      </c>
      <c r="D2599" s="19" t="str">
        <f t="shared" si="40"/>
        <v>62573A</v>
      </c>
      <c r="E2599" s="19" t="s">
        <v>12313</v>
      </c>
      <c r="F2599" s="19" t="s">
        <v>10847</v>
      </c>
      <c r="G2599" s="19" t="s">
        <v>612</v>
      </c>
      <c r="H2599" s="19" t="s">
        <v>12307</v>
      </c>
      <c r="I2599" s="1">
        <v>40654</v>
      </c>
      <c r="J2599" s="19">
        <v>0.5</v>
      </c>
      <c r="K2599" s="19" t="s">
        <v>73</v>
      </c>
      <c r="L2599" s="1">
        <v>41632</v>
      </c>
      <c r="M2599" s="19" t="s">
        <v>13213</v>
      </c>
      <c r="N2599" s="19" t="s">
        <v>13213</v>
      </c>
      <c r="O2599" s="19" t="s">
        <v>12318</v>
      </c>
    </row>
    <row r="2600" spans="1:15">
      <c r="A2600" s="19">
        <v>62574</v>
      </c>
      <c r="B2600" s="19" t="s">
        <v>11748</v>
      </c>
      <c r="C2600" s="19" t="s">
        <v>14088</v>
      </c>
      <c r="D2600" s="19" t="str">
        <f t="shared" si="40"/>
        <v>62574A</v>
      </c>
      <c r="E2600" s="19" t="s">
        <v>12313</v>
      </c>
      <c r="F2600" s="19" t="s">
        <v>10935</v>
      </c>
      <c r="G2600" s="19" t="s">
        <v>612</v>
      </c>
      <c r="H2600" s="19" t="s">
        <v>12307</v>
      </c>
      <c r="I2600" s="1">
        <v>40367</v>
      </c>
      <c r="J2600" s="19">
        <v>0.50800000000000001</v>
      </c>
      <c r="K2600" s="19" t="s">
        <v>73</v>
      </c>
      <c r="L2600" s="1">
        <v>41632</v>
      </c>
      <c r="M2600" s="19" t="s">
        <v>13213</v>
      </c>
      <c r="N2600" s="19" t="s">
        <v>13213</v>
      </c>
      <c r="O2600" s="19" t="s">
        <v>12318</v>
      </c>
    </row>
    <row r="2601" spans="1:15">
      <c r="A2601" s="19">
        <v>62575</v>
      </c>
      <c r="B2601" s="19" t="s">
        <v>11748</v>
      </c>
      <c r="C2601" s="19" t="s">
        <v>14087</v>
      </c>
      <c r="D2601" s="19" t="str">
        <f t="shared" si="40"/>
        <v>62575A</v>
      </c>
      <c r="E2601" s="19" t="s">
        <v>12313</v>
      </c>
      <c r="F2601" s="19" t="s">
        <v>14086</v>
      </c>
      <c r="G2601" s="19" t="s">
        <v>612</v>
      </c>
      <c r="H2601" s="19" t="s">
        <v>12307</v>
      </c>
      <c r="I2601" s="1">
        <v>41396</v>
      </c>
      <c r="J2601" s="19">
        <v>0.5</v>
      </c>
      <c r="K2601" s="19" t="s">
        <v>73</v>
      </c>
      <c r="L2601" s="1">
        <v>41632</v>
      </c>
      <c r="M2601" s="19" t="s">
        <v>13213</v>
      </c>
      <c r="N2601" s="19" t="s">
        <v>13213</v>
      </c>
      <c r="O2601" s="19" t="s">
        <v>12318</v>
      </c>
    </row>
    <row r="2602" spans="1:15">
      <c r="A2602" s="19">
        <v>62576</v>
      </c>
      <c r="B2602" s="19" t="s">
        <v>11748</v>
      </c>
      <c r="C2602" s="19" t="s">
        <v>14085</v>
      </c>
      <c r="D2602" s="19" t="str">
        <f t="shared" si="40"/>
        <v>62576A</v>
      </c>
      <c r="E2602" s="19" t="s">
        <v>12313</v>
      </c>
      <c r="F2602" s="19" t="s">
        <v>10698</v>
      </c>
      <c r="G2602" s="19" t="s">
        <v>612</v>
      </c>
      <c r="H2602" s="19" t="s">
        <v>12307</v>
      </c>
      <c r="I2602" s="1">
        <v>40557</v>
      </c>
      <c r="J2602" s="19">
        <v>0.58599999999999997</v>
      </c>
      <c r="K2602" s="19" t="s">
        <v>73</v>
      </c>
      <c r="L2602" s="1">
        <v>41632</v>
      </c>
      <c r="M2602" s="19" t="s">
        <v>13213</v>
      </c>
      <c r="N2602" s="19" t="s">
        <v>13213</v>
      </c>
      <c r="O2602" s="19" t="s">
        <v>12318</v>
      </c>
    </row>
    <row r="2603" spans="1:15">
      <c r="A2603" s="19">
        <v>62577</v>
      </c>
      <c r="B2603" s="19" t="s">
        <v>11748</v>
      </c>
      <c r="C2603" s="19" t="s">
        <v>14084</v>
      </c>
      <c r="D2603" s="19" t="str">
        <f t="shared" si="40"/>
        <v>62577A</v>
      </c>
      <c r="E2603" s="19" t="s">
        <v>12313</v>
      </c>
      <c r="F2603" s="19" t="s">
        <v>652</v>
      </c>
      <c r="G2603" s="19" t="s">
        <v>612</v>
      </c>
      <c r="H2603" s="19" t="s">
        <v>12307</v>
      </c>
      <c r="I2603" s="1">
        <v>40449</v>
      </c>
      <c r="J2603" s="19">
        <v>0.505</v>
      </c>
      <c r="K2603" s="19" t="s">
        <v>73</v>
      </c>
      <c r="L2603" s="1">
        <v>41632</v>
      </c>
      <c r="M2603" s="19" t="s">
        <v>13213</v>
      </c>
      <c r="N2603" s="19" t="s">
        <v>13213</v>
      </c>
      <c r="O2603" s="19" t="s">
        <v>12318</v>
      </c>
    </row>
    <row r="2604" spans="1:15">
      <c r="A2604" s="19">
        <v>62578</v>
      </c>
      <c r="B2604" s="19" t="s">
        <v>11748</v>
      </c>
      <c r="C2604" s="19" t="s">
        <v>14083</v>
      </c>
      <c r="D2604" s="19" t="str">
        <f t="shared" si="40"/>
        <v>62578A</v>
      </c>
      <c r="E2604" s="19" t="s">
        <v>12313</v>
      </c>
      <c r="F2604" s="19" t="s">
        <v>10842</v>
      </c>
      <c r="G2604" s="19" t="s">
        <v>612</v>
      </c>
      <c r="H2604" s="19" t="s">
        <v>12307</v>
      </c>
      <c r="I2604" s="1">
        <v>40492</v>
      </c>
      <c r="J2604" s="19">
        <v>0.58599999999999997</v>
      </c>
      <c r="K2604" s="19" t="s">
        <v>73</v>
      </c>
      <c r="L2604" s="1">
        <v>41632</v>
      </c>
      <c r="M2604" s="19" t="s">
        <v>13213</v>
      </c>
      <c r="N2604" s="19" t="s">
        <v>13213</v>
      </c>
      <c r="O2604" s="19" t="s">
        <v>12318</v>
      </c>
    </row>
    <row r="2605" spans="1:15">
      <c r="A2605" s="19">
        <v>62579</v>
      </c>
      <c r="B2605" s="19" t="s">
        <v>11748</v>
      </c>
      <c r="C2605" s="19" t="s">
        <v>14082</v>
      </c>
      <c r="D2605" s="19" t="str">
        <f t="shared" si="40"/>
        <v>62579A</v>
      </c>
      <c r="E2605" s="19" t="s">
        <v>12313</v>
      </c>
      <c r="F2605" s="19" t="s">
        <v>10873</v>
      </c>
      <c r="G2605" s="19" t="s">
        <v>612</v>
      </c>
      <c r="H2605" s="19" t="s">
        <v>12307</v>
      </c>
      <c r="I2605" s="1">
        <v>40898</v>
      </c>
      <c r="J2605" s="19">
        <v>0.52300000000000002</v>
      </c>
      <c r="K2605" s="19" t="s">
        <v>73</v>
      </c>
      <c r="L2605" s="1">
        <v>41632</v>
      </c>
      <c r="M2605" s="19" t="s">
        <v>13213</v>
      </c>
      <c r="N2605" s="19" t="s">
        <v>13213</v>
      </c>
      <c r="O2605" s="19" t="s">
        <v>12318</v>
      </c>
    </row>
    <row r="2606" spans="1:15">
      <c r="A2606" s="19">
        <v>62580</v>
      </c>
      <c r="B2606" s="19" t="s">
        <v>11748</v>
      </c>
      <c r="C2606" s="19" t="s">
        <v>14081</v>
      </c>
      <c r="D2606" s="19" t="str">
        <f t="shared" si="40"/>
        <v>62580A</v>
      </c>
      <c r="E2606" s="19" t="s">
        <v>12313</v>
      </c>
      <c r="F2606" s="19" t="s">
        <v>14080</v>
      </c>
      <c r="G2606" s="19" t="s">
        <v>612</v>
      </c>
      <c r="H2606" s="19" t="s">
        <v>12307</v>
      </c>
      <c r="I2606" s="1">
        <v>40403</v>
      </c>
      <c r="J2606" s="19">
        <v>0.504</v>
      </c>
      <c r="K2606" s="19" t="s">
        <v>73</v>
      </c>
      <c r="L2606" s="1">
        <v>41632</v>
      </c>
      <c r="M2606" s="19" t="s">
        <v>13213</v>
      </c>
      <c r="N2606" s="19" t="s">
        <v>13213</v>
      </c>
      <c r="O2606" s="19" t="s">
        <v>12318</v>
      </c>
    </row>
    <row r="2607" spans="1:15">
      <c r="A2607" s="19">
        <v>62581</v>
      </c>
      <c r="B2607" s="19" t="s">
        <v>11748</v>
      </c>
      <c r="C2607" s="19" t="s">
        <v>14079</v>
      </c>
      <c r="D2607" s="19" t="str">
        <f t="shared" si="40"/>
        <v>62581A</v>
      </c>
      <c r="E2607" s="19" t="s">
        <v>12313</v>
      </c>
      <c r="F2607" s="19" t="s">
        <v>11202</v>
      </c>
      <c r="G2607" s="19" t="s">
        <v>612</v>
      </c>
      <c r="H2607" s="19" t="s">
        <v>12307</v>
      </c>
      <c r="I2607" s="1">
        <v>40604</v>
      </c>
      <c r="J2607" s="19">
        <v>0.58599999999999997</v>
      </c>
      <c r="K2607" s="19" t="s">
        <v>73</v>
      </c>
      <c r="L2607" s="1">
        <v>41632</v>
      </c>
      <c r="M2607" s="19" t="s">
        <v>13213</v>
      </c>
      <c r="N2607" s="19" t="s">
        <v>13213</v>
      </c>
      <c r="O2607" s="19" t="s">
        <v>12318</v>
      </c>
    </row>
    <row r="2608" spans="1:15">
      <c r="A2608" s="19">
        <v>62582</v>
      </c>
      <c r="B2608" s="19" t="s">
        <v>11748</v>
      </c>
      <c r="C2608" s="19" t="s">
        <v>14078</v>
      </c>
      <c r="D2608" s="19" t="str">
        <f t="shared" si="40"/>
        <v>62582A</v>
      </c>
      <c r="E2608" s="19" t="s">
        <v>12313</v>
      </c>
      <c r="F2608" s="19" t="s">
        <v>10881</v>
      </c>
      <c r="G2608" s="19" t="s">
        <v>612</v>
      </c>
      <c r="H2608" s="19" t="s">
        <v>12307</v>
      </c>
      <c r="I2608" s="1">
        <v>40568</v>
      </c>
      <c r="J2608" s="19">
        <v>0.58599999999999997</v>
      </c>
      <c r="K2608" s="19" t="s">
        <v>73</v>
      </c>
      <c r="L2608" s="1">
        <v>41632</v>
      </c>
      <c r="M2608" s="19" t="s">
        <v>13213</v>
      </c>
      <c r="N2608" s="19" t="s">
        <v>13213</v>
      </c>
      <c r="O2608" s="19" t="s">
        <v>12318</v>
      </c>
    </row>
    <row r="2609" spans="1:15">
      <c r="A2609" s="19">
        <v>62583</v>
      </c>
      <c r="B2609" s="19" t="s">
        <v>11748</v>
      </c>
      <c r="C2609" s="19" t="s">
        <v>14077</v>
      </c>
      <c r="D2609" s="19" t="str">
        <f t="shared" si="40"/>
        <v>62583A</v>
      </c>
      <c r="E2609" s="19" t="s">
        <v>12313</v>
      </c>
      <c r="F2609" s="19" t="s">
        <v>10847</v>
      </c>
      <c r="G2609" s="19" t="s">
        <v>612</v>
      </c>
      <c r="H2609" s="19" t="s">
        <v>12307</v>
      </c>
      <c r="I2609" s="1">
        <v>41081</v>
      </c>
      <c r="J2609" s="19">
        <v>0.55700000000000005</v>
      </c>
      <c r="K2609" s="19" t="s">
        <v>73</v>
      </c>
      <c r="L2609" s="1">
        <v>41632</v>
      </c>
      <c r="M2609" s="19" t="s">
        <v>13213</v>
      </c>
      <c r="N2609" s="19" t="s">
        <v>13213</v>
      </c>
      <c r="O2609" s="19" t="s">
        <v>12318</v>
      </c>
    </row>
    <row r="2610" spans="1:15">
      <c r="A2610" s="19">
        <v>62584</v>
      </c>
      <c r="B2610" s="19" t="s">
        <v>11748</v>
      </c>
      <c r="C2610" s="19" t="s">
        <v>14076</v>
      </c>
      <c r="D2610" s="19" t="str">
        <f t="shared" si="40"/>
        <v>62584A</v>
      </c>
      <c r="E2610" s="19" t="s">
        <v>12313</v>
      </c>
      <c r="F2610" s="19" t="s">
        <v>10923</v>
      </c>
      <c r="G2610" s="19" t="s">
        <v>612</v>
      </c>
      <c r="H2610" s="19" t="s">
        <v>12307</v>
      </c>
      <c r="I2610" s="1">
        <v>40568</v>
      </c>
      <c r="J2610" s="19">
        <v>0.52900000000000003</v>
      </c>
      <c r="K2610" s="19" t="s">
        <v>73</v>
      </c>
      <c r="L2610" s="1">
        <v>41632</v>
      </c>
      <c r="M2610" s="19" t="s">
        <v>13213</v>
      </c>
      <c r="N2610" s="19" t="s">
        <v>13213</v>
      </c>
      <c r="O2610" s="19" t="s">
        <v>12318</v>
      </c>
    </row>
    <row r="2611" spans="1:15">
      <c r="A2611" s="19">
        <v>62585</v>
      </c>
      <c r="B2611" s="19" t="s">
        <v>11748</v>
      </c>
      <c r="C2611" s="19" t="s">
        <v>14075</v>
      </c>
      <c r="D2611" s="19" t="str">
        <f t="shared" si="40"/>
        <v>62585A</v>
      </c>
      <c r="E2611" s="19" t="s">
        <v>12313</v>
      </c>
      <c r="F2611" s="19" t="s">
        <v>10914</v>
      </c>
      <c r="G2611" s="19" t="s">
        <v>612</v>
      </c>
      <c r="H2611" s="19" t="s">
        <v>12307</v>
      </c>
      <c r="I2611" s="1">
        <v>40330</v>
      </c>
      <c r="J2611" s="19">
        <v>0.50800000000000001</v>
      </c>
      <c r="K2611" s="19" t="s">
        <v>73</v>
      </c>
      <c r="L2611" s="1">
        <v>41632</v>
      </c>
      <c r="M2611" s="19" t="s">
        <v>13213</v>
      </c>
      <c r="N2611" s="19" t="s">
        <v>13213</v>
      </c>
      <c r="O2611" s="19" t="s">
        <v>12318</v>
      </c>
    </row>
    <row r="2612" spans="1:15">
      <c r="A2612" s="19">
        <v>62586</v>
      </c>
      <c r="B2612" s="19" t="s">
        <v>11748</v>
      </c>
      <c r="C2612" s="19" t="s">
        <v>14074</v>
      </c>
      <c r="D2612" s="19" t="str">
        <f t="shared" si="40"/>
        <v>62586A</v>
      </c>
      <c r="E2612" s="19" t="s">
        <v>12313</v>
      </c>
      <c r="F2612" s="19" t="s">
        <v>11462</v>
      </c>
      <c r="G2612" s="19" t="s">
        <v>612</v>
      </c>
      <c r="H2612" s="19" t="s">
        <v>12307</v>
      </c>
      <c r="I2612" s="1">
        <v>40597</v>
      </c>
      <c r="J2612" s="19">
        <v>0.58599999999999997</v>
      </c>
      <c r="K2612" s="19" t="s">
        <v>73</v>
      </c>
      <c r="L2612" s="1">
        <v>41632</v>
      </c>
      <c r="M2612" s="19" t="s">
        <v>13213</v>
      </c>
      <c r="N2612" s="19" t="s">
        <v>13213</v>
      </c>
      <c r="O2612" s="19" t="s">
        <v>12318</v>
      </c>
    </row>
    <row r="2613" spans="1:15">
      <c r="A2613" s="19">
        <v>62587</v>
      </c>
      <c r="B2613" s="19" t="s">
        <v>11748</v>
      </c>
      <c r="C2613" s="19" t="s">
        <v>14073</v>
      </c>
      <c r="D2613" s="19" t="str">
        <f t="shared" si="40"/>
        <v>62587A</v>
      </c>
      <c r="E2613" s="19" t="s">
        <v>12313</v>
      </c>
      <c r="F2613" s="19" t="s">
        <v>12537</v>
      </c>
      <c r="G2613" s="19" t="s">
        <v>612</v>
      </c>
      <c r="H2613" s="19" t="s">
        <v>12307</v>
      </c>
      <c r="I2613" s="1">
        <v>40624</v>
      </c>
      <c r="J2613" s="19">
        <v>0.5</v>
      </c>
      <c r="K2613" s="19" t="s">
        <v>73</v>
      </c>
      <c r="L2613" s="1">
        <v>41632</v>
      </c>
      <c r="M2613" s="19" t="s">
        <v>13213</v>
      </c>
      <c r="N2613" s="19" t="s">
        <v>13213</v>
      </c>
      <c r="O2613" s="19" t="s">
        <v>12318</v>
      </c>
    </row>
    <row r="2614" spans="1:15">
      <c r="A2614" s="19">
        <v>62588</v>
      </c>
      <c r="B2614" s="19" t="s">
        <v>11748</v>
      </c>
      <c r="C2614" s="19" t="s">
        <v>14072</v>
      </c>
      <c r="D2614" s="19" t="str">
        <f t="shared" si="40"/>
        <v>62588A</v>
      </c>
      <c r="E2614" s="19" t="s">
        <v>12313</v>
      </c>
      <c r="F2614" s="19" t="s">
        <v>12543</v>
      </c>
      <c r="G2614" s="19" t="s">
        <v>612</v>
      </c>
      <c r="H2614" s="19" t="s">
        <v>12307</v>
      </c>
      <c r="I2614" s="1">
        <v>40389</v>
      </c>
      <c r="J2614" s="19">
        <v>0.49299999999999999</v>
      </c>
      <c r="K2614" s="19" t="s">
        <v>73</v>
      </c>
      <c r="L2614" s="1">
        <v>41632</v>
      </c>
      <c r="M2614" s="19" t="s">
        <v>13213</v>
      </c>
      <c r="N2614" s="19" t="s">
        <v>13213</v>
      </c>
      <c r="O2614" s="19" t="s">
        <v>12318</v>
      </c>
    </row>
    <row r="2615" spans="1:15">
      <c r="A2615" s="19">
        <v>62589</v>
      </c>
      <c r="B2615" s="19" t="s">
        <v>11748</v>
      </c>
      <c r="C2615" s="19" t="s">
        <v>14071</v>
      </c>
      <c r="D2615" s="19" t="str">
        <f t="shared" si="40"/>
        <v>62589A</v>
      </c>
      <c r="E2615" s="19" t="s">
        <v>12313</v>
      </c>
      <c r="F2615" s="19" t="s">
        <v>11191</v>
      </c>
      <c r="G2615" s="19" t="s">
        <v>612</v>
      </c>
      <c r="H2615" s="19" t="s">
        <v>12307</v>
      </c>
      <c r="I2615" s="1">
        <v>40604</v>
      </c>
      <c r="J2615" s="19">
        <v>0.58599999999999997</v>
      </c>
      <c r="K2615" s="19" t="s">
        <v>73</v>
      </c>
      <c r="L2615" s="1">
        <v>41632</v>
      </c>
      <c r="M2615" s="19" t="s">
        <v>13213</v>
      </c>
      <c r="N2615" s="19" t="s">
        <v>13213</v>
      </c>
      <c r="O2615" s="19" t="s">
        <v>12318</v>
      </c>
    </row>
    <row r="2616" spans="1:15">
      <c r="A2616" s="19">
        <v>62590</v>
      </c>
      <c r="B2616" s="19" t="s">
        <v>11748</v>
      </c>
      <c r="C2616" s="19" t="s">
        <v>14070</v>
      </c>
      <c r="D2616" s="19" t="str">
        <f t="shared" si="40"/>
        <v>62590A</v>
      </c>
      <c r="E2616" s="19" t="s">
        <v>12313</v>
      </c>
      <c r="F2616" s="19" t="s">
        <v>4987</v>
      </c>
      <c r="G2616" s="19" t="s">
        <v>612</v>
      </c>
      <c r="H2616" s="19" t="s">
        <v>12307</v>
      </c>
      <c r="I2616" s="1">
        <v>41135</v>
      </c>
      <c r="J2616" s="19">
        <v>0.503</v>
      </c>
      <c r="K2616" s="19" t="s">
        <v>73</v>
      </c>
      <c r="L2616" s="1">
        <v>41632</v>
      </c>
      <c r="M2616" s="19" t="s">
        <v>13213</v>
      </c>
      <c r="N2616" s="19" t="s">
        <v>13213</v>
      </c>
      <c r="O2616" s="19" t="s">
        <v>12318</v>
      </c>
    </row>
    <row r="2617" spans="1:15">
      <c r="A2617" s="19">
        <v>62591</v>
      </c>
      <c r="B2617" s="19" t="s">
        <v>12651</v>
      </c>
      <c r="C2617" s="19" t="s">
        <v>14069</v>
      </c>
      <c r="D2617" s="19" t="str">
        <f t="shared" si="40"/>
        <v>62591R</v>
      </c>
      <c r="E2617" s="19" t="s">
        <v>12650</v>
      </c>
      <c r="F2617" s="19" t="s">
        <v>461</v>
      </c>
      <c r="G2617" s="19" t="s">
        <v>461</v>
      </c>
      <c r="H2617" s="19" t="s">
        <v>461</v>
      </c>
      <c r="J2617" s="19">
        <v>150.54400000000001</v>
      </c>
      <c r="K2617" s="19" t="s">
        <v>73</v>
      </c>
      <c r="L2617" s="1">
        <v>41632</v>
      </c>
      <c r="M2617" s="19" t="s">
        <v>13987</v>
      </c>
      <c r="N2617" s="19" t="s">
        <v>461</v>
      </c>
      <c r="O2617" s="19" t="s">
        <v>12318</v>
      </c>
    </row>
    <row r="2618" spans="1:15">
      <c r="A2618" s="19">
        <v>62592</v>
      </c>
      <c r="B2618" s="19" t="s">
        <v>12651</v>
      </c>
      <c r="C2618" s="19" t="s">
        <v>14068</v>
      </c>
      <c r="D2618" s="19" t="str">
        <f t="shared" si="40"/>
        <v>62592R</v>
      </c>
      <c r="E2618" s="19" t="s">
        <v>12650</v>
      </c>
      <c r="F2618" s="19" t="s">
        <v>461</v>
      </c>
      <c r="G2618" s="19" t="s">
        <v>461</v>
      </c>
      <c r="H2618" s="19" t="s">
        <v>461</v>
      </c>
      <c r="J2618" s="19">
        <v>109.77500000000001</v>
      </c>
      <c r="K2618" s="19" t="s">
        <v>73</v>
      </c>
      <c r="L2618" s="1">
        <v>41632</v>
      </c>
      <c r="M2618" s="19" t="s">
        <v>13987</v>
      </c>
      <c r="N2618" s="19" t="s">
        <v>461</v>
      </c>
      <c r="O2618" s="19" t="s">
        <v>12318</v>
      </c>
    </row>
    <row r="2619" spans="1:15">
      <c r="A2619" s="19">
        <v>62593</v>
      </c>
      <c r="B2619" s="19" t="s">
        <v>11748</v>
      </c>
      <c r="C2619" s="19" t="s">
        <v>5346</v>
      </c>
      <c r="D2619" s="19" t="str">
        <f t="shared" si="40"/>
        <v>62593A</v>
      </c>
      <c r="E2619" s="19" t="s">
        <v>12313</v>
      </c>
      <c r="F2619" s="19" t="s">
        <v>14066</v>
      </c>
      <c r="G2619" s="19" t="s">
        <v>612</v>
      </c>
      <c r="H2619" s="19" t="s">
        <v>12307</v>
      </c>
      <c r="I2619" s="1">
        <v>41233</v>
      </c>
      <c r="J2619" s="19">
        <v>0.6179</v>
      </c>
      <c r="K2619" s="19" t="s">
        <v>73</v>
      </c>
      <c r="L2619" s="1">
        <v>41638</v>
      </c>
      <c r="M2619" s="19" t="s">
        <v>13113</v>
      </c>
      <c r="N2619" s="19" t="s">
        <v>14067</v>
      </c>
      <c r="O2619" s="19" t="s">
        <v>12318</v>
      </c>
    </row>
    <row r="2620" spans="1:15">
      <c r="A2620" s="19">
        <v>62594</v>
      </c>
      <c r="B2620" s="19" t="s">
        <v>11748</v>
      </c>
      <c r="C2620" s="19" t="s">
        <v>5347</v>
      </c>
      <c r="D2620" s="19" t="str">
        <f t="shared" si="40"/>
        <v>62594A</v>
      </c>
      <c r="E2620" s="19" t="s">
        <v>12313</v>
      </c>
      <c r="F2620" s="19" t="s">
        <v>14066</v>
      </c>
      <c r="G2620" s="19" t="s">
        <v>612</v>
      </c>
      <c r="H2620" s="19" t="s">
        <v>12307</v>
      </c>
      <c r="I2620" s="1">
        <v>41233</v>
      </c>
      <c r="J2620" s="19">
        <v>0.48409999999999997</v>
      </c>
      <c r="K2620" s="19" t="s">
        <v>73</v>
      </c>
      <c r="L2620" s="1">
        <v>41638</v>
      </c>
      <c r="M2620" s="19" t="s">
        <v>13113</v>
      </c>
      <c r="N2620" s="19" t="s">
        <v>14065</v>
      </c>
      <c r="O2620" s="19" t="s">
        <v>12318</v>
      </c>
    </row>
    <row r="2621" spans="1:15">
      <c r="A2621" s="19">
        <v>62595</v>
      </c>
      <c r="B2621" s="19" t="s">
        <v>11748</v>
      </c>
      <c r="C2621" s="19" t="s">
        <v>5339</v>
      </c>
      <c r="D2621" s="19" t="str">
        <f t="shared" si="40"/>
        <v>62595A</v>
      </c>
      <c r="E2621" s="19" t="s">
        <v>12313</v>
      </c>
      <c r="F2621" s="19" t="s">
        <v>2654</v>
      </c>
      <c r="G2621" s="19" t="s">
        <v>612</v>
      </c>
      <c r="H2621" s="19" t="s">
        <v>12307</v>
      </c>
      <c r="I2621" s="1">
        <v>41471</v>
      </c>
      <c r="J2621" s="19">
        <v>0.7056</v>
      </c>
      <c r="K2621" s="19" t="s">
        <v>73</v>
      </c>
      <c r="L2621" s="1">
        <v>41638</v>
      </c>
      <c r="M2621" s="19" t="s">
        <v>13113</v>
      </c>
      <c r="N2621" s="19" t="s">
        <v>14064</v>
      </c>
      <c r="O2621" s="19" t="s">
        <v>12318</v>
      </c>
    </row>
    <row r="2622" spans="1:15">
      <c r="A2622" s="19">
        <v>62596</v>
      </c>
      <c r="B2622" s="19" t="s">
        <v>11748</v>
      </c>
      <c r="C2622" s="19" t="s">
        <v>5345</v>
      </c>
      <c r="D2622" s="19" t="str">
        <f t="shared" si="40"/>
        <v>62596A</v>
      </c>
      <c r="E2622" s="19" t="s">
        <v>12313</v>
      </c>
      <c r="F2622" s="19" t="s">
        <v>13857</v>
      </c>
      <c r="G2622" s="19" t="s">
        <v>612</v>
      </c>
      <c r="H2622" s="19" t="s">
        <v>12307</v>
      </c>
      <c r="I2622" s="1">
        <v>41505</v>
      </c>
      <c r="J2622" s="19">
        <v>0.69830000000000003</v>
      </c>
      <c r="K2622" s="19" t="s">
        <v>73</v>
      </c>
      <c r="L2622" s="1">
        <v>41638</v>
      </c>
      <c r="M2622" s="19" t="s">
        <v>13113</v>
      </c>
      <c r="N2622" s="19" t="s">
        <v>14063</v>
      </c>
      <c r="O2622" s="19" t="s">
        <v>12318</v>
      </c>
    </row>
    <row r="2623" spans="1:15">
      <c r="A2623" s="19">
        <v>62597</v>
      </c>
      <c r="B2623" s="19" t="s">
        <v>11748</v>
      </c>
      <c r="C2623" s="19" t="s">
        <v>5337</v>
      </c>
      <c r="D2623" s="19" t="str">
        <f t="shared" si="40"/>
        <v>62597A</v>
      </c>
      <c r="E2623" s="19" t="s">
        <v>12313</v>
      </c>
      <c r="F2623" s="19" t="s">
        <v>13869</v>
      </c>
      <c r="G2623" s="19" t="s">
        <v>612</v>
      </c>
      <c r="H2623" s="19" t="s">
        <v>12307</v>
      </c>
      <c r="I2623" s="1">
        <v>41590</v>
      </c>
      <c r="J2623" s="19">
        <v>0.53139999999999998</v>
      </c>
      <c r="K2623" s="19" t="s">
        <v>73</v>
      </c>
      <c r="L2623" s="1">
        <v>41638</v>
      </c>
      <c r="M2623" s="19" t="s">
        <v>13113</v>
      </c>
      <c r="N2623" s="19" t="s">
        <v>14062</v>
      </c>
      <c r="O2623" s="19" t="s">
        <v>12318</v>
      </c>
    </row>
    <row r="2624" spans="1:15">
      <c r="A2624" s="19">
        <v>62598</v>
      </c>
      <c r="B2624" s="19" t="s">
        <v>11748</v>
      </c>
      <c r="C2624" s="19" t="s">
        <v>5338</v>
      </c>
      <c r="D2624" s="19" t="str">
        <f t="shared" si="40"/>
        <v>62598A</v>
      </c>
      <c r="E2624" s="19" t="s">
        <v>12313</v>
      </c>
      <c r="F2624" s="19" t="s">
        <v>13869</v>
      </c>
      <c r="G2624" s="19" t="s">
        <v>612</v>
      </c>
      <c r="H2624" s="19" t="s">
        <v>12307</v>
      </c>
      <c r="I2624" s="1">
        <v>41590</v>
      </c>
      <c r="J2624" s="19">
        <v>0.25740000000000002</v>
      </c>
      <c r="K2624" s="19" t="s">
        <v>73</v>
      </c>
      <c r="L2624" s="1">
        <v>41638</v>
      </c>
      <c r="M2624" s="19" t="s">
        <v>13113</v>
      </c>
      <c r="N2624" s="19" t="s">
        <v>14062</v>
      </c>
      <c r="O2624" s="19" t="s">
        <v>12318</v>
      </c>
    </row>
    <row r="2625" spans="1:15">
      <c r="A2625" s="19">
        <v>62599</v>
      </c>
      <c r="B2625" s="19" t="s">
        <v>11748</v>
      </c>
      <c r="C2625" s="19" t="s">
        <v>5342</v>
      </c>
      <c r="D2625" s="19" t="str">
        <f t="shared" si="40"/>
        <v>62599A</v>
      </c>
      <c r="E2625" s="19" t="s">
        <v>12313</v>
      </c>
      <c r="F2625" s="19" t="s">
        <v>14053</v>
      </c>
      <c r="G2625" s="19" t="s">
        <v>612</v>
      </c>
      <c r="H2625" s="19" t="s">
        <v>12307</v>
      </c>
      <c r="I2625" s="1">
        <v>39699</v>
      </c>
      <c r="J2625" s="19">
        <v>0.51859999999999995</v>
      </c>
      <c r="K2625" s="19" t="s">
        <v>73</v>
      </c>
      <c r="L2625" s="1">
        <v>41638</v>
      </c>
      <c r="M2625" s="19" t="s">
        <v>13113</v>
      </c>
      <c r="N2625" s="19" t="s">
        <v>14061</v>
      </c>
      <c r="O2625" s="19" t="s">
        <v>12318</v>
      </c>
    </row>
    <row r="2626" spans="1:15">
      <c r="A2626" s="19">
        <v>62600</v>
      </c>
      <c r="B2626" s="19" t="s">
        <v>11748</v>
      </c>
      <c r="C2626" s="19" t="s">
        <v>5340</v>
      </c>
      <c r="D2626" s="19" t="str">
        <f t="shared" ref="D2626:D2689" si="41">CONCATENATE(A2626,B2626)</f>
        <v>62600A</v>
      </c>
      <c r="E2626" s="19" t="s">
        <v>12313</v>
      </c>
      <c r="F2626" s="19" t="s">
        <v>2654</v>
      </c>
      <c r="G2626" s="19" t="s">
        <v>612</v>
      </c>
      <c r="H2626" s="19" t="s">
        <v>12307</v>
      </c>
      <c r="I2626" s="1">
        <v>40795</v>
      </c>
      <c r="J2626" s="19">
        <v>0.49930000000000002</v>
      </c>
      <c r="K2626" s="19" t="s">
        <v>73</v>
      </c>
      <c r="L2626" s="1">
        <v>41638</v>
      </c>
      <c r="M2626" s="19" t="s">
        <v>13213</v>
      </c>
      <c r="N2626" s="19" t="s">
        <v>13213</v>
      </c>
      <c r="O2626" s="19" t="s">
        <v>12318</v>
      </c>
    </row>
    <row r="2627" spans="1:15">
      <c r="A2627" s="19">
        <v>62601</v>
      </c>
      <c r="B2627" s="19" t="s">
        <v>11748</v>
      </c>
      <c r="C2627" s="19" t="s">
        <v>5350</v>
      </c>
      <c r="D2627" s="19" t="str">
        <f t="shared" si="41"/>
        <v>62601A</v>
      </c>
      <c r="E2627" s="19" t="s">
        <v>12313</v>
      </c>
      <c r="F2627" s="19" t="s">
        <v>2654</v>
      </c>
      <c r="G2627" s="19" t="s">
        <v>612</v>
      </c>
      <c r="H2627" s="19" t="s">
        <v>12307</v>
      </c>
      <c r="I2627" s="1">
        <v>40830</v>
      </c>
      <c r="J2627" s="19">
        <v>0.48120000000000002</v>
      </c>
      <c r="K2627" s="19" t="s">
        <v>73</v>
      </c>
      <c r="L2627" s="1">
        <v>41638</v>
      </c>
      <c r="M2627" s="19" t="s">
        <v>13113</v>
      </c>
      <c r="N2627" s="19" t="s">
        <v>14060</v>
      </c>
      <c r="O2627" s="19" t="s">
        <v>12318</v>
      </c>
    </row>
    <row r="2628" spans="1:15">
      <c r="A2628" s="19">
        <v>62602</v>
      </c>
      <c r="B2628" s="19" t="s">
        <v>11748</v>
      </c>
      <c r="C2628" s="19" t="s">
        <v>5351</v>
      </c>
      <c r="D2628" s="19" t="str">
        <f t="shared" si="41"/>
        <v>62602A</v>
      </c>
      <c r="E2628" s="19" t="s">
        <v>12313</v>
      </c>
      <c r="F2628" s="19" t="s">
        <v>2654</v>
      </c>
      <c r="G2628" s="19" t="s">
        <v>612</v>
      </c>
      <c r="H2628" s="19" t="s">
        <v>12307</v>
      </c>
      <c r="I2628" s="1">
        <v>40830</v>
      </c>
      <c r="J2628" s="19">
        <v>0.34179999999999999</v>
      </c>
      <c r="K2628" s="19" t="s">
        <v>73</v>
      </c>
      <c r="L2628" s="1">
        <v>41638</v>
      </c>
      <c r="M2628" s="19" t="s">
        <v>13113</v>
      </c>
      <c r="N2628" s="19" t="s">
        <v>14060</v>
      </c>
      <c r="O2628" s="19" t="s">
        <v>12318</v>
      </c>
    </row>
    <row r="2629" spans="1:15">
      <c r="A2629" s="19">
        <v>62603</v>
      </c>
      <c r="B2629" s="19" t="s">
        <v>11748</v>
      </c>
      <c r="C2629" s="19" t="s">
        <v>5348</v>
      </c>
      <c r="D2629" s="19" t="str">
        <f t="shared" si="41"/>
        <v>62603A</v>
      </c>
      <c r="E2629" s="19" t="s">
        <v>12313</v>
      </c>
      <c r="F2629" s="19" t="s">
        <v>2654</v>
      </c>
      <c r="G2629" s="19" t="s">
        <v>612</v>
      </c>
      <c r="H2629" s="19" t="s">
        <v>12307</v>
      </c>
      <c r="I2629" s="1">
        <v>40156</v>
      </c>
      <c r="J2629" s="19">
        <v>0.43859999999999999</v>
      </c>
      <c r="K2629" s="19" t="s">
        <v>73</v>
      </c>
      <c r="L2629" s="1">
        <v>41638</v>
      </c>
      <c r="M2629" s="19" t="s">
        <v>13113</v>
      </c>
      <c r="N2629" s="19" t="s">
        <v>14059</v>
      </c>
      <c r="O2629" s="19" t="s">
        <v>12318</v>
      </c>
    </row>
    <row r="2630" spans="1:15">
      <c r="A2630" s="19">
        <v>62604</v>
      </c>
      <c r="B2630" s="19" t="s">
        <v>11748</v>
      </c>
      <c r="C2630" s="19" t="s">
        <v>5343</v>
      </c>
      <c r="D2630" s="19" t="str">
        <f t="shared" si="41"/>
        <v>62604A</v>
      </c>
      <c r="E2630" s="19" t="s">
        <v>12313</v>
      </c>
      <c r="F2630" s="19" t="s">
        <v>2654</v>
      </c>
      <c r="G2630" s="19" t="s">
        <v>612</v>
      </c>
      <c r="H2630" s="19" t="s">
        <v>12307</v>
      </c>
      <c r="I2630" s="1">
        <v>40899</v>
      </c>
      <c r="J2630" s="19">
        <v>0.39140000000000003</v>
      </c>
      <c r="K2630" s="19" t="s">
        <v>73</v>
      </c>
      <c r="L2630" s="1">
        <v>41638</v>
      </c>
      <c r="M2630" s="19" t="s">
        <v>13113</v>
      </c>
      <c r="N2630" s="19" t="s">
        <v>14058</v>
      </c>
      <c r="O2630" s="19" t="s">
        <v>12318</v>
      </c>
    </row>
    <row r="2631" spans="1:15">
      <c r="A2631" s="19">
        <v>62605</v>
      </c>
      <c r="B2631" s="19" t="s">
        <v>11748</v>
      </c>
      <c r="C2631" s="19" t="s">
        <v>5349</v>
      </c>
      <c r="D2631" s="19" t="str">
        <f t="shared" si="41"/>
        <v>62605A</v>
      </c>
      <c r="E2631" s="19" t="s">
        <v>12313</v>
      </c>
      <c r="F2631" s="19" t="s">
        <v>2654</v>
      </c>
      <c r="G2631" s="19" t="s">
        <v>612</v>
      </c>
      <c r="H2631" s="19" t="s">
        <v>12307</v>
      </c>
      <c r="I2631" s="1">
        <v>40889</v>
      </c>
      <c r="J2631" s="19">
        <v>0.39350000000000002</v>
      </c>
      <c r="K2631" s="19" t="s">
        <v>73</v>
      </c>
      <c r="L2631" s="1">
        <v>41638</v>
      </c>
      <c r="M2631" s="19" t="s">
        <v>13113</v>
      </c>
      <c r="N2631" s="19" t="s">
        <v>14057</v>
      </c>
      <c r="O2631" s="19" t="s">
        <v>12318</v>
      </c>
    </row>
    <row r="2632" spans="1:15">
      <c r="A2632" s="19">
        <v>62606</v>
      </c>
      <c r="B2632" s="19" t="s">
        <v>11748</v>
      </c>
      <c r="C2632" s="19" t="s">
        <v>5335</v>
      </c>
      <c r="D2632" s="19" t="str">
        <f t="shared" si="41"/>
        <v>62606A</v>
      </c>
      <c r="E2632" s="19" t="s">
        <v>12313</v>
      </c>
      <c r="F2632" s="19" t="s">
        <v>2654</v>
      </c>
      <c r="G2632" s="19" t="s">
        <v>612</v>
      </c>
      <c r="H2632" s="19" t="s">
        <v>12307</v>
      </c>
      <c r="I2632" s="1">
        <v>41466</v>
      </c>
      <c r="J2632" s="19">
        <v>0.36730000000000002</v>
      </c>
      <c r="K2632" s="19" t="s">
        <v>73</v>
      </c>
      <c r="L2632" s="1">
        <v>41638</v>
      </c>
      <c r="M2632" s="19" t="s">
        <v>13113</v>
      </c>
      <c r="N2632" s="19" t="s">
        <v>14056</v>
      </c>
      <c r="O2632" s="19" t="s">
        <v>12318</v>
      </c>
    </row>
    <row r="2633" spans="1:15">
      <c r="A2633" s="19">
        <v>62607</v>
      </c>
      <c r="B2633" s="19" t="s">
        <v>11748</v>
      </c>
      <c r="C2633" s="19" t="s">
        <v>5344</v>
      </c>
      <c r="D2633" s="19" t="str">
        <f t="shared" si="41"/>
        <v>62607A</v>
      </c>
      <c r="E2633" s="19" t="s">
        <v>12313</v>
      </c>
      <c r="F2633" s="19" t="s">
        <v>14053</v>
      </c>
      <c r="G2633" s="19" t="s">
        <v>612</v>
      </c>
      <c r="H2633" s="19" t="s">
        <v>12307</v>
      </c>
      <c r="I2633" s="1">
        <v>41579</v>
      </c>
      <c r="J2633" s="19">
        <v>0.31630000000000003</v>
      </c>
      <c r="K2633" s="19" t="s">
        <v>73</v>
      </c>
      <c r="L2633" s="1">
        <v>41638</v>
      </c>
      <c r="M2633" s="19" t="s">
        <v>13113</v>
      </c>
      <c r="N2633" s="19" t="s">
        <v>14055</v>
      </c>
      <c r="O2633" s="19" t="s">
        <v>12318</v>
      </c>
    </row>
    <row r="2634" spans="1:15">
      <c r="A2634" s="19">
        <v>62608</v>
      </c>
      <c r="B2634" s="19" t="s">
        <v>11748</v>
      </c>
      <c r="C2634" s="19" t="s">
        <v>5336</v>
      </c>
      <c r="D2634" s="19" t="str">
        <f t="shared" si="41"/>
        <v>62608A</v>
      </c>
      <c r="E2634" s="19" t="s">
        <v>12313</v>
      </c>
      <c r="F2634" s="19" t="s">
        <v>2654</v>
      </c>
      <c r="G2634" s="19" t="s">
        <v>612</v>
      </c>
      <c r="H2634" s="19" t="s">
        <v>12307</v>
      </c>
      <c r="I2634" s="1">
        <v>40778</v>
      </c>
      <c r="J2634" s="19">
        <v>0.38100000000000001</v>
      </c>
      <c r="K2634" s="19" t="s">
        <v>73</v>
      </c>
      <c r="L2634" s="1">
        <v>41638</v>
      </c>
      <c r="M2634" s="19" t="s">
        <v>13113</v>
      </c>
      <c r="N2634" s="19" t="s">
        <v>14054</v>
      </c>
      <c r="O2634" s="19" t="s">
        <v>12318</v>
      </c>
    </row>
    <row r="2635" spans="1:15">
      <c r="A2635" s="19">
        <v>62609</v>
      </c>
      <c r="B2635" s="19" t="s">
        <v>11748</v>
      </c>
      <c r="C2635" s="19" t="s">
        <v>5341</v>
      </c>
      <c r="D2635" s="19" t="str">
        <f t="shared" si="41"/>
        <v>62609A</v>
      </c>
      <c r="E2635" s="19" t="s">
        <v>12313</v>
      </c>
      <c r="F2635" s="19" t="s">
        <v>14053</v>
      </c>
      <c r="G2635" s="19" t="s">
        <v>612</v>
      </c>
      <c r="H2635" s="19" t="s">
        <v>12307</v>
      </c>
      <c r="I2635" s="1">
        <v>40889</v>
      </c>
      <c r="J2635" s="19">
        <v>0.25209999999999999</v>
      </c>
      <c r="K2635" s="19" t="s">
        <v>73</v>
      </c>
      <c r="L2635" s="1">
        <v>41638</v>
      </c>
      <c r="M2635" s="19" t="s">
        <v>13113</v>
      </c>
      <c r="N2635" s="19" t="s">
        <v>14052</v>
      </c>
      <c r="O2635" s="19" t="s">
        <v>12318</v>
      </c>
    </row>
    <row r="2636" spans="1:15">
      <c r="A2636" s="19">
        <v>62610</v>
      </c>
      <c r="B2636" s="19" t="s">
        <v>11748</v>
      </c>
      <c r="C2636" s="19" t="s">
        <v>5314</v>
      </c>
      <c r="D2636" s="19" t="str">
        <f t="shared" si="41"/>
        <v>62610A</v>
      </c>
      <c r="E2636" s="19" t="s">
        <v>12313</v>
      </c>
      <c r="F2636" s="19" t="s">
        <v>652</v>
      </c>
      <c r="G2636" s="19" t="s">
        <v>612</v>
      </c>
      <c r="H2636" s="19" t="s">
        <v>12307</v>
      </c>
      <c r="I2636" s="1">
        <v>40513</v>
      </c>
      <c r="J2636" s="19">
        <v>0.25</v>
      </c>
      <c r="K2636" s="19" t="s">
        <v>73</v>
      </c>
      <c r="L2636" s="1">
        <v>41639</v>
      </c>
      <c r="M2636" s="19" t="s">
        <v>1837</v>
      </c>
      <c r="N2636" s="19" t="s">
        <v>5315</v>
      </c>
      <c r="O2636" s="19" t="s">
        <v>12318</v>
      </c>
    </row>
    <row r="2637" spans="1:15">
      <c r="A2637" s="19">
        <v>62611</v>
      </c>
      <c r="B2637" s="19" t="s">
        <v>11748</v>
      </c>
      <c r="C2637" s="19" t="s">
        <v>14051</v>
      </c>
      <c r="D2637" s="19" t="str">
        <f t="shared" si="41"/>
        <v>62611A</v>
      </c>
      <c r="E2637" s="19" t="s">
        <v>12313</v>
      </c>
      <c r="F2637" s="19" t="s">
        <v>11192</v>
      </c>
      <c r="G2637" s="19" t="s">
        <v>612</v>
      </c>
      <c r="H2637" s="19" t="s">
        <v>12307</v>
      </c>
      <c r="I2637" s="1">
        <v>41247</v>
      </c>
      <c r="J2637" s="19">
        <v>0.2024</v>
      </c>
      <c r="K2637" s="19" t="s">
        <v>73</v>
      </c>
      <c r="L2637" s="1">
        <v>41652</v>
      </c>
      <c r="M2637" s="19" t="s">
        <v>12315</v>
      </c>
      <c r="N2637" s="19" t="s">
        <v>12388</v>
      </c>
      <c r="O2637" s="19" t="s">
        <v>12318</v>
      </c>
    </row>
    <row r="2638" spans="1:15">
      <c r="A2638" s="19">
        <v>62612</v>
      </c>
      <c r="B2638" s="19" t="s">
        <v>11748</v>
      </c>
      <c r="C2638" s="19" t="s">
        <v>14050</v>
      </c>
      <c r="D2638" s="19" t="str">
        <f t="shared" si="41"/>
        <v>62612A</v>
      </c>
      <c r="E2638" s="19" t="s">
        <v>12313</v>
      </c>
      <c r="F2638" s="19" t="s">
        <v>10767</v>
      </c>
      <c r="G2638" s="19" t="s">
        <v>612</v>
      </c>
      <c r="H2638" s="19" t="s">
        <v>12307</v>
      </c>
      <c r="I2638" s="1">
        <v>40912</v>
      </c>
      <c r="J2638" s="19">
        <v>0.1918</v>
      </c>
      <c r="K2638" s="19" t="s">
        <v>73</v>
      </c>
      <c r="L2638" s="1">
        <v>41652</v>
      </c>
      <c r="M2638" s="19" t="s">
        <v>12315</v>
      </c>
      <c r="N2638" s="19" t="s">
        <v>12388</v>
      </c>
      <c r="O2638" s="19" t="s">
        <v>12318</v>
      </c>
    </row>
    <row r="2639" spans="1:15">
      <c r="A2639" s="19">
        <v>62613</v>
      </c>
      <c r="B2639" s="19" t="s">
        <v>11748</v>
      </c>
      <c r="C2639" s="19" t="s">
        <v>14049</v>
      </c>
      <c r="D2639" s="19" t="str">
        <f t="shared" si="41"/>
        <v>62613A</v>
      </c>
      <c r="E2639" s="19" t="s">
        <v>12313</v>
      </c>
      <c r="F2639" s="19" t="s">
        <v>11008</v>
      </c>
      <c r="G2639" s="19" t="s">
        <v>612</v>
      </c>
      <c r="H2639" s="19" t="s">
        <v>12307</v>
      </c>
      <c r="I2639" s="1">
        <v>40814</v>
      </c>
      <c r="J2639" s="19">
        <v>0.20219999999999999</v>
      </c>
      <c r="K2639" s="19" t="s">
        <v>73</v>
      </c>
      <c r="L2639" s="1">
        <v>41652</v>
      </c>
      <c r="M2639" s="19" t="s">
        <v>12315</v>
      </c>
      <c r="N2639" s="19" t="s">
        <v>12388</v>
      </c>
      <c r="O2639" s="19" t="s">
        <v>12318</v>
      </c>
    </row>
    <row r="2640" spans="1:15">
      <c r="A2640" s="19">
        <v>62614</v>
      </c>
      <c r="B2640" s="19" t="s">
        <v>11748</v>
      </c>
      <c r="C2640" s="19" t="s">
        <v>14048</v>
      </c>
      <c r="D2640" s="19" t="str">
        <f t="shared" si="41"/>
        <v>62614A</v>
      </c>
      <c r="E2640" s="19" t="s">
        <v>12313</v>
      </c>
      <c r="F2640" s="19" t="s">
        <v>10767</v>
      </c>
      <c r="G2640" s="19" t="s">
        <v>612</v>
      </c>
      <c r="H2640" s="19" t="s">
        <v>12307</v>
      </c>
      <c r="I2640" s="1">
        <v>40952</v>
      </c>
      <c r="J2640" s="19">
        <v>7.4999999999999997E-2</v>
      </c>
      <c r="K2640" s="19" t="s">
        <v>73</v>
      </c>
      <c r="L2640" s="1">
        <v>41652</v>
      </c>
      <c r="M2640" s="19" t="s">
        <v>12315</v>
      </c>
      <c r="N2640" s="19" t="s">
        <v>12388</v>
      </c>
      <c r="O2640" s="19" t="s">
        <v>12318</v>
      </c>
    </row>
    <row r="2641" spans="1:15">
      <c r="A2641" s="19">
        <v>62615</v>
      </c>
      <c r="B2641" s="19" t="s">
        <v>10651</v>
      </c>
      <c r="C2641" s="19" t="s">
        <v>14047</v>
      </c>
      <c r="D2641" s="19" t="str">
        <f t="shared" si="41"/>
        <v>62615C</v>
      </c>
      <c r="E2641" s="19" t="s">
        <v>12309</v>
      </c>
      <c r="F2641" s="19" t="s">
        <v>12382</v>
      </c>
      <c r="G2641" s="19" t="s">
        <v>719</v>
      </c>
      <c r="H2641" s="19" t="s">
        <v>12307</v>
      </c>
      <c r="I2641" s="1">
        <v>42948</v>
      </c>
      <c r="J2641" s="19">
        <v>10.6</v>
      </c>
      <c r="K2641" s="19" t="s">
        <v>3</v>
      </c>
      <c r="L2641" s="1">
        <v>42467</v>
      </c>
      <c r="M2641" s="19" t="s">
        <v>13113</v>
      </c>
      <c r="N2641" s="19" t="s">
        <v>14046</v>
      </c>
      <c r="O2641" s="19" t="s">
        <v>12318</v>
      </c>
    </row>
    <row r="2642" spans="1:15">
      <c r="A2642" s="19">
        <v>62616</v>
      </c>
      <c r="B2642" s="19" t="s">
        <v>11748</v>
      </c>
      <c r="C2642" s="19" t="s">
        <v>4418</v>
      </c>
      <c r="D2642" s="19" t="str">
        <f t="shared" si="41"/>
        <v>62616A</v>
      </c>
      <c r="E2642" s="19" t="s">
        <v>12313</v>
      </c>
      <c r="F2642" s="19" t="s">
        <v>10842</v>
      </c>
      <c r="G2642" s="19" t="s">
        <v>612</v>
      </c>
      <c r="H2642" s="19" t="s">
        <v>12307</v>
      </c>
      <c r="I2642" s="1">
        <v>42213</v>
      </c>
      <c r="J2642" s="19">
        <v>1.4</v>
      </c>
      <c r="K2642" s="19" t="s">
        <v>73</v>
      </c>
      <c r="L2642" s="1">
        <v>41683</v>
      </c>
      <c r="M2642" s="19" t="s">
        <v>13113</v>
      </c>
      <c r="N2642" s="19" t="s">
        <v>14045</v>
      </c>
      <c r="O2642" s="19" t="s">
        <v>12318</v>
      </c>
    </row>
    <row r="2643" spans="1:15">
      <c r="A2643" s="19">
        <v>62617</v>
      </c>
      <c r="B2643" s="19" t="s">
        <v>10651</v>
      </c>
      <c r="C2643" s="19" t="s">
        <v>14044</v>
      </c>
      <c r="D2643" s="19" t="str">
        <f t="shared" si="41"/>
        <v>62617C</v>
      </c>
      <c r="E2643" s="19" t="s">
        <v>12309</v>
      </c>
      <c r="F2643" s="19" t="s">
        <v>11029</v>
      </c>
      <c r="G2643" s="19" t="s">
        <v>612</v>
      </c>
      <c r="H2643" s="19" t="s">
        <v>12307</v>
      </c>
      <c r="I2643" s="1">
        <v>41881</v>
      </c>
      <c r="J2643" s="19">
        <v>1.5</v>
      </c>
      <c r="K2643" s="19" t="s">
        <v>73</v>
      </c>
      <c r="L2643" s="1">
        <v>41652</v>
      </c>
      <c r="M2643" s="19" t="s">
        <v>13113</v>
      </c>
      <c r="N2643" s="19" t="s">
        <v>14043</v>
      </c>
      <c r="O2643" s="19" t="s">
        <v>12935</v>
      </c>
    </row>
    <row r="2644" spans="1:15">
      <c r="A2644" s="19">
        <v>62618</v>
      </c>
      <c r="B2644" s="19" t="s">
        <v>10651</v>
      </c>
      <c r="C2644" s="19" t="s">
        <v>14042</v>
      </c>
      <c r="D2644" s="19" t="str">
        <f t="shared" si="41"/>
        <v>62618C</v>
      </c>
      <c r="E2644" s="19" t="s">
        <v>12309</v>
      </c>
      <c r="F2644" s="19" t="s">
        <v>14041</v>
      </c>
      <c r="G2644" s="19" t="s">
        <v>612</v>
      </c>
      <c r="H2644" s="19" t="s">
        <v>12307</v>
      </c>
      <c r="I2644" s="1">
        <v>41980</v>
      </c>
      <c r="J2644" s="19">
        <v>1</v>
      </c>
      <c r="K2644" s="19" t="s">
        <v>73</v>
      </c>
      <c r="L2644" s="1">
        <v>41652</v>
      </c>
      <c r="M2644" s="19" t="s">
        <v>13113</v>
      </c>
      <c r="N2644" s="19" t="s">
        <v>14040</v>
      </c>
      <c r="O2644" s="19" t="s">
        <v>12577</v>
      </c>
    </row>
    <row r="2645" spans="1:15">
      <c r="A2645" s="19">
        <v>62619</v>
      </c>
      <c r="B2645" s="19" t="s">
        <v>9739</v>
      </c>
      <c r="C2645" s="19" t="s">
        <v>14039</v>
      </c>
      <c r="D2645" s="19" t="str">
        <f t="shared" si="41"/>
        <v>62619H</v>
      </c>
      <c r="E2645" s="19" t="s">
        <v>13556</v>
      </c>
      <c r="F2645" s="19" t="s">
        <v>14038</v>
      </c>
      <c r="G2645" s="19" t="s">
        <v>1382</v>
      </c>
      <c r="H2645" s="19" t="s">
        <v>12307</v>
      </c>
      <c r="I2645" s="1">
        <v>11324</v>
      </c>
      <c r="J2645" s="19">
        <v>36</v>
      </c>
      <c r="K2645" s="19" t="s">
        <v>0</v>
      </c>
      <c r="L2645" s="1">
        <v>41691</v>
      </c>
      <c r="M2645" s="19" t="s">
        <v>12</v>
      </c>
      <c r="N2645" s="19" t="s">
        <v>14037</v>
      </c>
      <c r="O2645" s="19" t="s">
        <v>12935</v>
      </c>
    </row>
    <row r="2646" spans="1:15">
      <c r="A2646" s="19">
        <v>62620</v>
      </c>
      <c r="B2646" s="19" t="s">
        <v>10651</v>
      </c>
      <c r="C2646" s="19" t="s">
        <v>14036</v>
      </c>
      <c r="D2646" s="19" t="str">
        <f t="shared" si="41"/>
        <v>62620C</v>
      </c>
      <c r="E2646" s="19" t="s">
        <v>12309</v>
      </c>
      <c r="F2646" s="19" t="s">
        <v>10713</v>
      </c>
      <c r="G2646" s="19" t="s">
        <v>612</v>
      </c>
      <c r="H2646" s="19" t="s">
        <v>12307</v>
      </c>
      <c r="I2646" s="1">
        <v>43281</v>
      </c>
      <c r="J2646" s="19">
        <v>200</v>
      </c>
      <c r="K2646" s="19" t="s">
        <v>73</v>
      </c>
      <c r="L2646" s="1">
        <v>41655</v>
      </c>
      <c r="M2646" s="19" t="s">
        <v>13113</v>
      </c>
      <c r="N2646" s="19" t="s">
        <v>14035</v>
      </c>
      <c r="O2646" s="19" t="s">
        <v>12318</v>
      </c>
    </row>
    <row r="2647" spans="1:15">
      <c r="A2647" s="19">
        <v>62621</v>
      </c>
      <c r="B2647" s="19" t="s">
        <v>11748</v>
      </c>
      <c r="C2647" s="19" t="s">
        <v>14034</v>
      </c>
      <c r="D2647" s="19" t="str">
        <f t="shared" si="41"/>
        <v>62621A</v>
      </c>
      <c r="E2647" s="19" t="s">
        <v>12313</v>
      </c>
      <c r="F2647" s="19" t="s">
        <v>10956</v>
      </c>
      <c r="G2647" s="19" t="s">
        <v>612</v>
      </c>
      <c r="H2647" s="19" t="s">
        <v>12307</v>
      </c>
      <c r="I2647" s="1">
        <v>42648</v>
      </c>
      <c r="J2647" s="19">
        <v>60</v>
      </c>
      <c r="K2647" s="19" t="s">
        <v>73</v>
      </c>
      <c r="L2647" s="1">
        <v>41655</v>
      </c>
      <c r="M2647" s="19" t="s">
        <v>12741</v>
      </c>
      <c r="N2647" s="19" t="s">
        <v>14034</v>
      </c>
      <c r="O2647" s="19" t="s">
        <v>12318</v>
      </c>
    </row>
    <row r="2648" spans="1:15">
      <c r="A2648" s="19">
        <v>62622</v>
      </c>
      <c r="B2648" s="19" t="s">
        <v>10651</v>
      </c>
      <c r="C2648" s="19" t="s">
        <v>14033</v>
      </c>
      <c r="D2648" s="19" t="str">
        <f t="shared" si="41"/>
        <v>62622C</v>
      </c>
      <c r="E2648" s="19" t="s">
        <v>12309</v>
      </c>
      <c r="F2648" s="19" t="s">
        <v>10746</v>
      </c>
      <c r="G2648" s="19" t="s">
        <v>612</v>
      </c>
      <c r="H2648" s="19" t="s">
        <v>12307</v>
      </c>
      <c r="I2648" s="1">
        <v>43282</v>
      </c>
      <c r="J2648" s="19">
        <v>83</v>
      </c>
      <c r="K2648" s="19" t="s">
        <v>3</v>
      </c>
      <c r="L2648" s="1">
        <v>41655</v>
      </c>
      <c r="M2648" s="19" t="s">
        <v>13113</v>
      </c>
      <c r="N2648" s="19" t="s">
        <v>14032</v>
      </c>
      <c r="O2648" s="19" t="s">
        <v>12318</v>
      </c>
    </row>
    <row r="2649" spans="1:15">
      <c r="A2649" s="19">
        <v>62623</v>
      </c>
      <c r="B2649" s="19" t="s">
        <v>10651</v>
      </c>
      <c r="C2649" s="19" t="s">
        <v>14031</v>
      </c>
      <c r="D2649" s="19" t="str">
        <f t="shared" si="41"/>
        <v>62623C</v>
      </c>
      <c r="E2649" s="19" t="s">
        <v>12309</v>
      </c>
      <c r="F2649" s="19" t="s">
        <v>10978</v>
      </c>
      <c r="G2649" s="19" t="s">
        <v>612</v>
      </c>
      <c r="H2649" s="19" t="s">
        <v>12307</v>
      </c>
      <c r="I2649" s="1">
        <v>43555</v>
      </c>
      <c r="J2649" s="19">
        <v>100</v>
      </c>
      <c r="K2649" s="19" t="s">
        <v>73</v>
      </c>
      <c r="L2649" s="1">
        <v>41654</v>
      </c>
      <c r="M2649" s="19" t="s">
        <v>13714</v>
      </c>
      <c r="N2649" s="19" t="s">
        <v>14030</v>
      </c>
      <c r="O2649" s="19" t="s">
        <v>12318</v>
      </c>
    </row>
    <row r="2650" spans="1:15">
      <c r="A2650" s="19">
        <v>62624</v>
      </c>
      <c r="B2650" s="19" t="s">
        <v>10651</v>
      </c>
      <c r="C2650" s="19" t="s">
        <v>14029</v>
      </c>
      <c r="D2650" s="19" t="str">
        <f t="shared" si="41"/>
        <v>62624C</v>
      </c>
      <c r="E2650" s="19" t="s">
        <v>12309</v>
      </c>
      <c r="F2650" s="19" t="s">
        <v>10698</v>
      </c>
      <c r="G2650" s="19" t="s">
        <v>612</v>
      </c>
      <c r="H2650" s="19" t="s">
        <v>12307</v>
      </c>
      <c r="I2650" s="1">
        <v>42735</v>
      </c>
      <c r="J2650" s="19">
        <v>20</v>
      </c>
      <c r="K2650" s="19" t="s">
        <v>4</v>
      </c>
      <c r="L2650" s="1">
        <v>41654</v>
      </c>
      <c r="M2650" s="19" t="s">
        <v>13113</v>
      </c>
      <c r="N2650" s="19" t="s">
        <v>14028</v>
      </c>
      <c r="O2650" s="19" t="s">
        <v>12318</v>
      </c>
    </row>
    <row r="2651" spans="1:15">
      <c r="A2651" s="19">
        <v>62625</v>
      </c>
      <c r="B2651" s="19" t="s">
        <v>11748</v>
      </c>
      <c r="C2651" s="19" t="s">
        <v>14027</v>
      </c>
      <c r="D2651" s="19" t="str">
        <f t="shared" si="41"/>
        <v>62625A</v>
      </c>
      <c r="E2651" s="19" t="s">
        <v>12313</v>
      </c>
      <c r="F2651" s="19" t="s">
        <v>10874</v>
      </c>
      <c r="G2651" s="19" t="s">
        <v>612</v>
      </c>
      <c r="H2651" s="19" t="s">
        <v>12307</v>
      </c>
      <c r="I2651" s="1">
        <v>41817</v>
      </c>
      <c r="J2651" s="19">
        <v>0.25</v>
      </c>
      <c r="K2651" s="19" t="s">
        <v>73</v>
      </c>
      <c r="L2651" s="1">
        <v>41660</v>
      </c>
      <c r="M2651" s="19" t="s">
        <v>13113</v>
      </c>
      <c r="N2651" s="19" t="s">
        <v>13990</v>
      </c>
      <c r="O2651" s="19" t="s">
        <v>12318</v>
      </c>
    </row>
    <row r="2652" spans="1:15">
      <c r="A2652" s="19">
        <v>62626</v>
      </c>
      <c r="B2652" s="19" t="s">
        <v>11748</v>
      </c>
      <c r="C2652" s="19" t="s">
        <v>14026</v>
      </c>
      <c r="D2652" s="19" t="str">
        <f t="shared" si="41"/>
        <v>62626A</v>
      </c>
      <c r="E2652" s="19" t="s">
        <v>12313</v>
      </c>
      <c r="F2652" s="19" t="s">
        <v>636</v>
      </c>
      <c r="G2652" s="19" t="s">
        <v>612</v>
      </c>
      <c r="H2652" s="19" t="s">
        <v>12307</v>
      </c>
      <c r="I2652" s="1">
        <v>42723</v>
      </c>
      <c r="J2652" s="19">
        <v>0.25</v>
      </c>
      <c r="K2652" s="19" t="s">
        <v>73</v>
      </c>
      <c r="L2652" s="1">
        <v>41662</v>
      </c>
      <c r="M2652" s="19" t="s">
        <v>13360</v>
      </c>
      <c r="N2652" s="19" t="s">
        <v>13359</v>
      </c>
      <c r="O2652" s="19" t="s">
        <v>12318</v>
      </c>
    </row>
    <row r="2653" spans="1:15">
      <c r="A2653" s="19">
        <v>62627</v>
      </c>
      <c r="B2653" s="19" t="s">
        <v>10651</v>
      </c>
      <c r="C2653" s="19" t="s">
        <v>14025</v>
      </c>
      <c r="D2653" s="19" t="str">
        <f t="shared" si="41"/>
        <v>62627C</v>
      </c>
      <c r="E2653" s="19" t="s">
        <v>12309</v>
      </c>
      <c r="F2653" s="19" t="s">
        <v>10923</v>
      </c>
      <c r="G2653" s="19" t="s">
        <v>612</v>
      </c>
      <c r="H2653" s="19" t="s">
        <v>12307</v>
      </c>
      <c r="I2653" s="1">
        <v>42401</v>
      </c>
      <c r="J2653" s="19">
        <v>0.25</v>
      </c>
      <c r="K2653" s="19" t="s">
        <v>73</v>
      </c>
      <c r="L2653" s="1">
        <v>41662</v>
      </c>
      <c r="M2653" s="19" t="s">
        <v>13113</v>
      </c>
      <c r="N2653" s="19" t="s">
        <v>13115</v>
      </c>
      <c r="O2653" s="19" t="s">
        <v>12935</v>
      </c>
    </row>
    <row r="2654" spans="1:15">
      <c r="A2654" s="19">
        <v>62628</v>
      </c>
      <c r="B2654" s="19" t="s">
        <v>10651</v>
      </c>
      <c r="C2654" s="19" t="s">
        <v>14024</v>
      </c>
      <c r="D2654" s="19" t="str">
        <f t="shared" si="41"/>
        <v>62628C</v>
      </c>
      <c r="E2654" s="19" t="s">
        <v>12309</v>
      </c>
      <c r="F2654" s="19" t="s">
        <v>10941</v>
      </c>
      <c r="G2654" s="19" t="s">
        <v>612</v>
      </c>
      <c r="H2654" s="19" t="s">
        <v>12307</v>
      </c>
      <c r="I2654" s="1">
        <v>41835</v>
      </c>
      <c r="J2654" s="19">
        <v>0.5</v>
      </c>
      <c r="K2654" s="19" t="s">
        <v>73</v>
      </c>
      <c r="L2654" s="1">
        <v>41662</v>
      </c>
      <c r="M2654" s="19" t="s">
        <v>13113</v>
      </c>
      <c r="N2654" s="19" t="s">
        <v>14020</v>
      </c>
      <c r="O2654" s="19" t="s">
        <v>12577</v>
      </c>
    </row>
    <row r="2655" spans="1:15">
      <c r="A2655" s="19">
        <v>62629</v>
      </c>
      <c r="B2655" s="19" t="s">
        <v>11748</v>
      </c>
      <c r="C2655" s="19" t="s">
        <v>14023</v>
      </c>
      <c r="D2655" s="19" t="str">
        <f t="shared" si="41"/>
        <v>62629A</v>
      </c>
      <c r="E2655" s="19" t="s">
        <v>12313</v>
      </c>
      <c r="F2655" s="19" t="s">
        <v>13184</v>
      </c>
      <c r="G2655" s="19" t="s">
        <v>612</v>
      </c>
      <c r="H2655" s="19" t="s">
        <v>12307</v>
      </c>
      <c r="I2655" s="1">
        <v>42411</v>
      </c>
      <c r="J2655" s="19">
        <v>0.5</v>
      </c>
      <c r="K2655" s="19" t="s">
        <v>73</v>
      </c>
      <c r="L2655" s="1">
        <v>41662</v>
      </c>
      <c r="M2655" s="19" t="s">
        <v>13360</v>
      </c>
      <c r="N2655" s="19" t="s">
        <v>13115</v>
      </c>
      <c r="O2655" s="19" t="s">
        <v>12318</v>
      </c>
    </row>
    <row r="2656" spans="1:15">
      <c r="A2656" s="19">
        <v>62630</v>
      </c>
      <c r="B2656" s="19" t="s">
        <v>10651</v>
      </c>
      <c r="C2656" s="19" t="s">
        <v>14022</v>
      </c>
      <c r="D2656" s="19" t="str">
        <f t="shared" si="41"/>
        <v>62630C</v>
      </c>
      <c r="E2656" s="19" t="s">
        <v>12309</v>
      </c>
      <c r="F2656" s="19" t="s">
        <v>10923</v>
      </c>
      <c r="G2656" s="19" t="s">
        <v>612</v>
      </c>
      <c r="H2656" s="19" t="s">
        <v>12307</v>
      </c>
      <c r="I2656" s="1">
        <v>43344</v>
      </c>
      <c r="J2656" s="19">
        <v>1.25</v>
      </c>
      <c r="K2656" s="19" t="s">
        <v>73</v>
      </c>
      <c r="L2656" s="1">
        <v>42767</v>
      </c>
      <c r="M2656" s="19" t="s">
        <v>13115</v>
      </c>
      <c r="N2656" s="19" t="s">
        <v>13115</v>
      </c>
      <c r="O2656" s="19" t="s">
        <v>12318</v>
      </c>
    </row>
    <row r="2657" spans="1:15">
      <c r="A2657" s="19">
        <v>62631</v>
      </c>
      <c r="B2657" s="19" t="s">
        <v>10651</v>
      </c>
      <c r="C2657" s="19" t="s">
        <v>14021</v>
      </c>
      <c r="D2657" s="19" t="str">
        <f t="shared" si="41"/>
        <v>62631C</v>
      </c>
      <c r="E2657" s="19" t="s">
        <v>12309</v>
      </c>
      <c r="F2657" s="19" t="s">
        <v>10096</v>
      </c>
      <c r="G2657" s="19" t="s">
        <v>612</v>
      </c>
      <c r="H2657" s="19" t="s">
        <v>12307</v>
      </c>
      <c r="I2657" s="1">
        <v>42156</v>
      </c>
      <c r="J2657" s="19">
        <v>1.25</v>
      </c>
      <c r="K2657" s="19" t="s">
        <v>73</v>
      </c>
      <c r="L2657" s="1">
        <v>41662</v>
      </c>
      <c r="M2657" s="19" t="s">
        <v>13113</v>
      </c>
      <c r="N2657" s="19" t="s">
        <v>14020</v>
      </c>
      <c r="O2657" s="19" t="s">
        <v>12935</v>
      </c>
    </row>
    <row r="2658" spans="1:15">
      <c r="A2658" s="19">
        <v>62632</v>
      </c>
      <c r="B2658" s="19" t="s">
        <v>11748</v>
      </c>
      <c r="C2658" s="19" t="s">
        <v>14019</v>
      </c>
      <c r="D2658" s="19" t="str">
        <f t="shared" si="41"/>
        <v>62632A</v>
      </c>
      <c r="E2658" s="19" t="s">
        <v>12313</v>
      </c>
      <c r="F2658" s="19" t="s">
        <v>128</v>
      </c>
      <c r="G2658" s="19" t="s">
        <v>612</v>
      </c>
      <c r="H2658" s="19" t="s">
        <v>12307</v>
      </c>
      <c r="I2658" s="1">
        <v>37197</v>
      </c>
      <c r="J2658" s="19">
        <v>0.15</v>
      </c>
      <c r="K2658" s="19" t="s">
        <v>73</v>
      </c>
      <c r="L2658" s="1">
        <v>41666</v>
      </c>
      <c r="M2658" s="19" t="s">
        <v>14018</v>
      </c>
      <c r="N2658" s="19" t="s">
        <v>14018</v>
      </c>
      <c r="O2658" s="19" t="s">
        <v>12318</v>
      </c>
    </row>
    <row r="2659" spans="1:15">
      <c r="A2659" s="19">
        <v>62633</v>
      </c>
      <c r="B2659" s="19" t="s">
        <v>11748</v>
      </c>
      <c r="C2659" s="19" t="s">
        <v>5517</v>
      </c>
      <c r="D2659" s="19" t="str">
        <f t="shared" si="41"/>
        <v>62633A</v>
      </c>
      <c r="E2659" s="19" t="s">
        <v>12313</v>
      </c>
      <c r="F2659" s="19" t="s">
        <v>10950</v>
      </c>
      <c r="G2659" s="19" t="s">
        <v>612</v>
      </c>
      <c r="H2659" s="19" t="s">
        <v>12307</v>
      </c>
      <c r="I2659" s="1">
        <v>32568</v>
      </c>
      <c r="J2659" s="19">
        <v>0.5</v>
      </c>
      <c r="K2659" s="19" t="s">
        <v>13196</v>
      </c>
      <c r="L2659" s="1">
        <v>41639</v>
      </c>
      <c r="M2659" s="19" t="s">
        <v>9263</v>
      </c>
      <c r="N2659" s="19" t="s">
        <v>13482</v>
      </c>
      <c r="O2659" s="19" t="s">
        <v>12318</v>
      </c>
    </row>
    <row r="2660" spans="1:15">
      <c r="A2660" s="19">
        <v>62634</v>
      </c>
      <c r="B2660" s="19" t="s">
        <v>12651</v>
      </c>
      <c r="C2660" s="19" t="s">
        <v>14017</v>
      </c>
      <c r="D2660" s="19" t="str">
        <f t="shared" si="41"/>
        <v>62634R</v>
      </c>
      <c r="E2660" s="19" t="s">
        <v>12650</v>
      </c>
      <c r="F2660" s="19" t="s">
        <v>461</v>
      </c>
      <c r="G2660" s="19" t="s">
        <v>461</v>
      </c>
      <c r="H2660" s="19" t="s">
        <v>461</v>
      </c>
      <c r="J2660" s="19">
        <v>230</v>
      </c>
      <c r="K2660" s="19" t="s">
        <v>73</v>
      </c>
      <c r="L2660" s="1">
        <v>41666</v>
      </c>
      <c r="M2660" s="19" t="s">
        <v>1835</v>
      </c>
      <c r="N2660" s="19" t="s">
        <v>461</v>
      </c>
      <c r="O2660" s="19" t="s">
        <v>12318</v>
      </c>
    </row>
    <row r="2661" spans="1:15">
      <c r="A2661" s="19">
        <v>62635</v>
      </c>
      <c r="B2661" s="19" t="s">
        <v>12651</v>
      </c>
      <c r="C2661" s="19" t="s">
        <v>14016</v>
      </c>
      <c r="D2661" s="19" t="str">
        <f t="shared" si="41"/>
        <v>62635R</v>
      </c>
      <c r="E2661" s="19" t="s">
        <v>12650</v>
      </c>
      <c r="F2661" s="19" t="s">
        <v>461</v>
      </c>
      <c r="G2661" s="19" t="s">
        <v>461</v>
      </c>
      <c r="H2661" s="19" t="s">
        <v>461</v>
      </c>
      <c r="J2661" s="19">
        <v>206</v>
      </c>
      <c r="K2661" s="19" t="s">
        <v>73</v>
      </c>
      <c r="L2661" s="1">
        <v>41666</v>
      </c>
      <c r="M2661" s="19" t="s">
        <v>1835</v>
      </c>
      <c r="N2661" s="19" t="s">
        <v>461</v>
      </c>
      <c r="O2661" s="19" t="s">
        <v>12318</v>
      </c>
    </row>
    <row r="2662" spans="1:15">
      <c r="A2662" s="19">
        <v>62636</v>
      </c>
      <c r="B2662" s="19" t="s">
        <v>12651</v>
      </c>
      <c r="C2662" s="19" t="s">
        <v>14015</v>
      </c>
      <c r="D2662" s="19" t="str">
        <f t="shared" si="41"/>
        <v>62636R</v>
      </c>
      <c r="E2662" s="19" t="s">
        <v>12650</v>
      </c>
      <c r="F2662" s="19" t="s">
        <v>461</v>
      </c>
      <c r="G2662" s="19" t="s">
        <v>461</v>
      </c>
      <c r="H2662" s="19" t="s">
        <v>461</v>
      </c>
      <c r="J2662" s="19">
        <v>186</v>
      </c>
      <c r="K2662" s="19" t="s">
        <v>73</v>
      </c>
      <c r="L2662" s="1">
        <v>41666</v>
      </c>
      <c r="M2662" s="19" t="s">
        <v>1835</v>
      </c>
      <c r="N2662" s="19" t="s">
        <v>461</v>
      </c>
      <c r="O2662" s="19" t="s">
        <v>12318</v>
      </c>
    </row>
    <row r="2663" spans="1:15">
      <c r="A2663" s="19">
        <v>62637</v>
      </c>
      <c r="B2663" s="19" t="s">
        <v>12651</v>
      </c>
      <c r="C2663" s="19" t="s">
        <v>14014</v>
      </c>
      <c r="D2663" s="19" t="str">
        <f t="shared" si="41"/>
        <v>62637R</v>
      </c>
      <c r="E2663" s="19" t="s">
        <v>12650</v>
      </c>
      <c r="F2663" s="19" t="s">
        <v>461</v>
      </c>
      <c r="G2663" s="19" t="s">
        <v>461</v>
      </c>
      <c r="H2663" s="19" t="s">
        <v>461</v>
      </c>
      <c r="J2663" s="19">
        <v>222</v>
      </c>
      <c r="K2663" s="19" t="s">
        <v>73</v>
      </c>
      <c r="L2663" s="1">
        <v>41666</v>
      </c>
      <c r="M2663" s="19" t="s">
        <v>1835</v>
      </c>
      <c r="N2663" s="19" t="s">
        <v>461</v>
      </c>
      <c r="O2663" s="19" t="s">
        <v>12318</v>
      </c>
    </row>
    <row r="2664" spans="1:15">
      <c r="A2664" s="19">
        <v>62638</v>
      </c>
      <c r="B2664" s="19" t="s">
        <v>12651</v>
      </c>
      <c r="C2664" s="19" t="s">
        <v>14013</v>
      </c>
      <c r="D2664" s="19" t="str">
        <f t="shared" si="41"/>
        <v>62638R</v>
      </c>
      <c r="E2664" s="19" t="s">
        <v>12650</v>
      </c>
      <c r="F2664" s="19" t="s">
        <v>461</v>
      </c>
      <c r="G2664" s="19" t="s">
        <v>461</v>
      </c>
      <c r="H2664" s="19" t="s">
        <v>461</v>
      </c>
      <c r="J2664" s="19">
        <v>235</v>
      </c>
      <c r="K2664" s="19" t="s">
        <v>73</v>
      </c>
      <c r="L2664" s="1">
        <v>41666</v>
      </c>
      <c r="M2664" s="19" t="s">
        <v>1835</v>
      </c>
      <c r="N2664" s="19" t="s">
        <v>461</v>
      </c>
      <c r="O2664" s="19" t="s">
        <v>12318</v>
      </c>
    </row>
    <row r="2665" spans="1:15">
      <c r="A2665" s="19">
        <v>62639</v>
      </c>
      <c r="B2665" s="19" t="s">
        <v>11748</v>
      </c>
      <c r="C2665" s="19" t="s">
        <v>4347</v>
      </c>
      <c r="D2665" s="19" t="str">
        <f t="shared" si="41"/>
        <v>62639A</v>
      </c>
      <c r="E2665" s="19" t="s">
        <v>12313</v>
      </c>
      <c r="F2665" s="19" t="s">
        <v>10788</v>
      </c>
      <c r="G2665" s="19" t="s">
        <v>612</v>
      </c>
      <c r="H2665" s="19" t="s">
        <v>12307</v>
      </c>
      <c r="I2665" s="1">
        <v>42250</v>
      </c>
      <c r="J2665" s="19">
        <v>20</v>
      </c>
      <c r="K2665" s="19" t="s">
        <v>73</v>
      </c>
      <c r="L2665" s="1">
        <v>41666</v>
      </c>
      <c r="M2665" s="19" t="s">
        <v>13392</v>
      </c>
      <c r="N2665" s="19" t="s">
        <v>433</v>
      </c>
      <c r="O2665" s="19" t="s">
        <v>12318</v>
      </c>
    </row>
    <row r="2666" spans="1:15">
      <c r="A2666" s="19">
        <v>62640</v>
      </c>
      <c r="B2666" s="19" t="s">
        <v>11748</v>
      </c>
      <c r="C2666" s="19" t="s">
        <v>4349</v>
      </c>
      <c r="D2666" s="19" t="str">
        <f t="shared" si="41"/>
        <v>62640A</v>
      </c>
      <c r="E2666" s="19" t="s">
        <v>12313</v>
      </c>
      <c r="F2666" s="19" t="s">
        <v>10788</v>
      </c>
      <c r="G2666" s="19" t="s">
        <v>612</v>
      </c>
      <c r="H2666" s="19" t="s">
        <v>12307</v>
      </c>
      <c r="I2666" s="1">
        <v>42185</v>
      </c>
      <c r="J2666" s="19">
        <v>7</v>
      </c>
      <c r="K2666" s="19" t="s">
        <v>73</v>
      </c>
      <c r="L2666" s="1">
        <v>41666</v>
      </c>
      <c r="M2666" s="19" t="s">
        <v>13392</v>
      </c>
      <c r="N2666" s="19" t="s">
        <v>626</v>
      </c>
      <c r="O2666" s="19" t="s">
        <v>12318</v>
      </c>
    </row>
    <row r="2667" spans="1:15">
      <c r="A2667" s="19">
        <v>62641</v>
      </c>
      <c r="B2667" s="19" t="s">
        <v>10651</v>
      </c>
      <c r="C2667" s="19" t="s">
        <v>14012</v>
      </c>
      <c r="D2667" s="19" t="str">
        <f t="shared" si="41"/>
        <v>62641C</v>
      </c>
      <c r="E2667" s="19" t="s">
        <v>12309</v>
      </c>
      <c r="F2667" s="19" t="s">
        <v>12346</v>
      </c>
      <c r="G2667" s="19" t="s">
        <v>612</v>
      </c>
      <c r="H2667" s="19" t="s">
        <v>12307</v>
      </c>
      <c r="I2667" s="1">
        <v>42705</v>
      </c>
      <c r="J2667" s="19">
        <v>5.5</v>
      </c>
      <c r="K2667" s="19" t="s">
        <v>73</v>
      </c>
      <c r="L2667" s="1">
        <v>41666</v>
      </c>
      <c r="M2667" s="19" t="s">
        <v>13113</v>
      </c>
      <c r="N2667" s="19" t="s">
        <v>13497</v>
      </c>
      <c r="O2667" s="19" t="s">
        <v>12577</v>
      </c>
    </row>
    <row r="2668" spans="1:15">
      <c r="A2668" s="19">
        <v>62642</v>
      </c>
      <c r="B2668" s="19" t="s">
        <v>11748</v>
      </c>
      <c r="C2668" s="19" t="s">
        <v>4950</v>
      </c>
      <c r="D2668" s="19" t="str">
        <f t="shared" si="41"/>
        <v>62642A</v>
      </c>
      <c r="E2668" s="19" t="s">
        <v>12313</v>
      </c>
      <c r="F2668" s="19" t="s">
        <v>10842</v>
      </c>
      <c r="G2668" s="19" t="s">
        <v>612</v>
      </c>
      <c r="H2668" s="19" t="s">
        <v>12307</v>
      </c>
      <c r="I2668" s="1">
        <v>42304</v>
      </c>
      <c r="J2668" s="19">
        <v>16.66</v>
      </c>
      <c r="K2668" s="19" t="s">
        <v>73</v>
      </c>
      <c r="L2668" s="1">
        <v>41667</v>
      </c>
      <c r="M2668" s="19" t="s">
        <v>4394</v>
      </c>
      <c r="N2668" s="19" t="s">
        <v>4951</v>
      </c>
      <c r="O2668" s="19" t="s">
        <v>12318</v>
      </c>
    </row>
    <row r="2669" spans="1:15">
      <c r="A2669" s="19">
        <v>62643</v>
      </c>
      <c r="B2669" s="19" t="s">
        <v>11748</v>
      </c>
      <c r="C2669" s="19" t="s">
        <v>482</v>
      </c>
      <c r="D2669" s="19" t="str">
        <f t="shared" si="41"/>
        <v>62643A</v>
      </c>
      <c r="E2669" s="19" t="s">
        <v>12313</v>
      </c>
      <c r="F2669" s="19" t="s">
        <v>10860</v>
      </c>
      <c r="G2669" s="19" t="s">
        <v>1468</v>
      </c>
      <c r="H2669" s="19" t="s">
        <v>12307</v>
      </c>
      <c r="I2669" s="1">
        <v>42826</v>
      </c>
      <c r="J2669" s="19">
        <v>142.6</v>
      </c>
      <c r="K2669" s="19" t="s">
        <v>4</v>
      </c>
      <c r="L2669" s="1">
        <v>41668</v>
      </c>
      <c r="M2669" s="19" t="s">
        <v>13210</v>
      </c>
      <c r="N2669" s="19" t="s">
        <v>482</v>
      </c>
      <c r="O2669" s="19" t="s">
        <v>12318</v>
      </c>
    </row>
    <row r="2670" spans="1:15">
      <c r="A2670" s="19">
        <v>62644</v>
      </c>
      <c r="B2670" s="19" t="s">
        <v>11748</v>
      </c>
      <c r="C2670" s="19" t="s">
        <v>14011</v>
      </c>
      <c r="D2670" s="19" t="str">
        <f t="shared" si="41"/>
        <v>62644A</v>
      </c>
      <c r="E2670" s="19" t="s">
        <v>12313</v>
      </c>
      <c r="F2670" s="19" t="s">
        <v>10765</v>
      </c>
      <c r="G2670" s="19" t="s">
        <v>612</v>
      </c>
      <c r="H2670" s="19" t="s">
        <v>12307</v>
      </c>
      <c r="I2670" s="1">
        <v>41856</v>
      </c>
      <c r="J2670" s="19">
        <v>8.5000000000000006E-2</v>
      </c>
      <c r="K2670" s="19" t="s">
        <v>73</v>
      </c>
      <c r="L2670" s="1">
        <v>41961</v>
      </c>
      <c r="M2670" s="19" t="s">
        <v>4465</v>
      </c>
      <c r="N2670" s="19" t="s">
        <v>4465</v>
      </c>
      <c r="O2670" s="19" t="s">
        <v>12318</v>
      </c>
    </row>
    <row r="2671" spans="1:15">
      <c r="A2671" s="19">
        <v>62645</v>
      </c>
      <c r="B2671" s="19" t="s">
        <v>11748</v>
      </c>
      <c r="C2671" s="19" t="s">
        <v>14010</v>
      </c>
      <c r="D2671" s="19" t="str">
        <f t="shared" si="41"/>
        <v>62645A</v>
      </c>
      <c r="E2671" s="19" t="s">
        <v>12313</v>
      </c>
      <c r="F2671" s="19" t="s">
        <v>10765</v>
      </c>
      <c r="G2671" s="19" t="s">
        <v>612</v>
      </c>
      <c r="H2671" s="19" t="s">
        <v>12307</v>
      </c>
      <c r="I2671" s="1">
        <v>41836</v>
      </c>
      <c r="J2671" s="19">
        <v>7.1999999999999995E-2</v>
      </c>
      <c r="K2671" s="19" t="s">
        <v>73</v>
      </c>
      <c r="L2671" s="1">
        <v>41940</v>
      </c>
      <c r="M2671" s="19" t="s">
        <v>4465</v>
      </c>
      <c r="N2671" s="19" t="s">
        <v>4465</v>
      </c>
      <c r="O2671" s="19" t="s">
        <v>12318</v>
      </c>
    </row>
    <row r="2672" spans="1:15">
      <c r="A2672" s="19">
        <v>62646</v>
      </c>
      <c r="B2672" s="19" t="s">
        <v>11748</v>
      </c>
      <c r="C2672" s="19" t="s">
        <v>14009</v>
      </c>
      <c r="D2672" s="19" t="str">
        <f t="shared" si="41"/>
        <v>62646A</v>
      </c>
      <c r="E2672" s="19" t="s">
        <v>12313</v>
      </c>
      <c r="F2672" s="19" t="s">
        <v>10765</v>
      </c>
      <c r="G2672" s="19" t="s">
        <v>612</v>
      </c>
      <c r="H2672" s="19" t="s">
        <v>12307</v>
      </c>
      <c r="I2672" s="1">
        <v>41856</v>
      </c>
      <c r="J2672" s="19">
        <v>5.5E-2</v>
      </c>
      <c r="K2672" s="19" t="s">
        <v>73</v>
      </c>
      <c r="L2672" s="1">
        <v>41668</v>
      </c>
      <c r="M2672" s="19" t="s">
        <v>4465</v>
      </c>
      <c r="N2672" s="19" t="s">
        <v>4465</v>
      </c>
      <c r="O2672" s="19" t="s">
        <v>12318</v>
      </c>
    </row>
    <row r="2673" spans="1:15">
      <c r="A2673" s="19">
        <v>62647</v>
      </c>
      <c r="B2673" s="19" t="s">
        <v>11748</v>
      </c>
      <c r="C2673" s="19" t="s">
        <v>14008</v>
      </c>
      <c r="D2673" s="19" t="str">
        <f t="shared" si="41"/>
        <v>62647A</v>
      </c>
      <c r="E2673" s="19" t="s">
        <v>12313</v>
      </c>
      <c r="F2673" s="19" t="s">
        <v>10765</v>
      </c>
      <c r="G2673" s="19" t="s">
        <v>612</v>
      </c>
      <c r="H2673" s="19" t="s">
        <v>12307</v>
      </c>
      <c r="I2673" s="1">
        <v>41856</v>
      </c>
      <c r="J2673" s="19">
        <v>7.0000000000000007E-2</v>
      </c>
      <c r="K2673" s="19" t="s">
        <v>73</v>
      </c>
      <c r="L2673" s="1">
        <v>41961</v>
      </c>
      <c r="M2673" s="19" t="s">
        <v>4465</v>
      </c>
      <c r="N2673" s="19" t="s">
        <v>4465</v>
      </c>
      <c r="O2673" s="19" t="s">
        <v>12318</v>
      </c>
    </row>
    <row r="2674" spans="1:15">
      <c r="A2674" s="19">
        <v>62648</v>
      </c>
      <c r="B2674" s="19" t="s">
        <v>11748</v>
      </c>
      <c r="C2674" s="19" t="s">
        <v>14007</v>
      </c>
      <c r="D2674" s="19" t="str">
        <f t="shared" si="41"/>
        <v>62648A</v>
      </c>
      <c r="E2674" s="19" t="s">
        <v>12313</v>
      </c>
      <c r="F2674" s="19" t="s">
        <v>10765</v>
      </c>
      <c r="G2674" s="19" t="s">
        <v>612</v>
      </c>
      <c r="H2674" s="19" t="s">
        <v>12307</v>
      </c>
      <c r="I2674" s="1">
        <v>41838</v>
      </c>
      <c r="J2674" s="19">
        <v>0.13400000000000001</v>
      </c>
      <c r="K2674" s="19" t="s">
        <v>73</v>
      </c>
      <c r="L2674" s="1">
        <v>41940</v>
      </c>
      <c r="M2674" s="19" t="s">
        <v>4465</v>
      </c>
      <c r="N2674" s="19" t="s">
        <v>4465</v>
      </c>
      <c r="O2674" s="19" t="s">
        <v>12318</v>
      </c>
    </row>
    <row r="2675" spans="1:15">
      <c r="A2675" s="19">
        <v>62649</v>
      </c>
      <c r="B2675" s="19" t="s">
        <v>11748</v>
      </c>
      <c r="C2675" s="19" t="s">
        <v>14006</v>
      </c>
      <c r="D2675" s="19" t="str">
        <f t="shared" si="41"/>
        <v>62649A</v>
      </c>
      <c r="E2675" s="19" t="s">
        <v>12313</v>
      </c>
      <c r="F2675" s="19" t="s">
        <v>10765</v>
      </c>
      <c r="G2675" s="19" t="s">
        <v>612</v>
      </c>
      <c r="H2675" s="19" t="s">
        <v>12307</v>
      </c>
      <c r="I2675" s="1">
        <v>41856</v>
      </c>
      <c r="J2675" s="19">
        <v>0.08</v>
      </c>
      <c r="K2675" s="19" t="s">
        <v>73</v>
      </c>
      <c r="L2675" s="1">
        <v>41668</v>
      </c>
      <c r="M2675" s="19" t="s">
        <v>4465</v>
      </c>
      <c r="N2675" s="19" t="s">
        <v>4465</v>
      </c>
      <c r="O2675" s="19" t="s">
        <v>12318</v>
      </c>
    </row>
    <row r="2676" spans="1:15">
      <c r="A2676" s="19">
        <v>62650</v>
      </c>
      <c r="B2676" s="19" t="s">
        <v>11748</v>
      </c>
      <c r="C2676" s="19" t="s">
        <v>14005</v>
      </c>
      <c r="D2676" s="19" t="str">
        <f t="shared" si="41"/>
        <v>62650A</v>
      </c>
      <c r="E2676" s="19" t="s">
        <v>12313</v>
      </c>
      <c r="F2676" s="19" t="s">
        <v>10765</v>
      </c>
      <c r="G2676" s="19" t="s">
        <v>612</v>
      </c>
      <c r="H2676" s="19" t="s">
        <v>12307</v>
      </c>
      <c r="I2676" s="1">
        <v>41857</v>
      </c>
      <c r="J2676" s="19">
        <v>0.06</v>
      </c>
      <c r="K2676" s="19" t="s">
        <v>73</v>
      </c>
      <c r="L2676" s="1">
        <v>41668</v>
      </c>
      <c r="M2676" s="19" t="s">
        <v>4465</v>
      </c>
      <c r="N2676" s="19" t="s">
        <v>4465</v>
      </c>
      <c r="O2676" s="19" t="s">
        <v>12318</v>
      </c>
    </row>
    <row r="2677" spans="1:15">
      <c r="A2677" s="19">
        <v>62651</v>
      </c>
      <c r="B2677" s="19" t="s">
        <v>11748</v>
      </c>
      <c r="C2677" s="19" t="s">
        <v>14004</v>
      </c>
      <c r="D2677" s="19" t="str">
        <f t="shared" si="41"/>
        <v>62651A</v>
      </c>
      <c r="E2677" s="19" t="s">
        <v>12313</v>
      </c>
      <c r="F2677" s="19" t="s">
        <v>10765</v>
      </c>
      <c r="G2677" s="19" t="s">
        <v>612</v>
      </c>
      <c r="H2677" s="19" t="s">
        <v>12307</v>
      </c>
      <c r="I2677" s="1">
        <v>41857</v>
      </c>
      <c r="J2677" s="19">
        <v>0.29699999999999999</v>
      </c>
      <c r="K2677" s="19" t="s">
        <v>73</v>
      </c>
      <c r="L2677" s="1">
        <v>41668</v>
      </c>
      <c r="M2677" s="19" t="s">
        <v>4465</v>
      </c>
      <c r="N2677" s="19" t="s">
        <v>4465</v>
      </c>
      <c r="O2677" s="19" t="s">
        <v>12318</v>
      </c>
    </row>
    <row r="2678" spans="1:15">
      <c r="A2678" s="19">
        <v>62652</v>
      </c>
      <c r="B2678" s="19" t="s">
        <v>11748</v>
      </c>
      <c r="C2678" s="19" t="s">
        <v>14003</v>
      </c>
      <c r="D2678" s="19" t="str">
        <f t="shared" si="41"/>
        <v>62652A</v>
      </c>
      <c r="E2678" s="19" t="s">
        <v>12313</v>
      </c>
      <c r="F2678" s="19" t="s">
        <v>13998</v>
      </c>
      <c r="G2678" s="19" t="s">
        <v>612</v>
      </c>
      <c r="H2678" s="19" t="s">
        <v>12307</v>
      </c>
      <c r="I2678" s="1">
        <v>41817</v>
      </c>
      <c r="J2678" s="19">
        <v>0.14399999999999999</v>
      </c>
      <c r="K2678" s="19" t="s">
        <v>73</v>
      </c>
      <c r="L2678" s="1">
        <v>42030</v>
      </c>
      <c r="M2678" s="19" t="s">
        <v>4465</v>
      </c>
      <c r="N2678" s="19" t="s">
        <v>4465</v>
      </c>
      <c r="O2678" s="19" t="s">
        <v>12318</v>
      </c>
    </row>
    <row r="2679" spans="1:15">
      <c r="A2679" s="19">
        <v>62653</v>
      </c>
      <c r="B2679" s="19" t="s">
        <v>11748</v>
      </c>
      <c r="C2679" s="19" t="s">
        <v>14002</v>
      </c>
      <c r="D2679" s="19" t="str">
        <f t="shared" si="41"/>
        <v>62653A</v>
      </c>
      <c r="E2679" s="19" t="s">
        <v>12313</v>
      </c>
      <c r="F2679" s="19" t="s">
        <v>13998</v>
      </c>
      <c r="G2679" s="19" t="s">
        <v>612</v>
      </c>
      <c r="H2679" s="19" t="s">
        <v>12307</v>
      </c>
      <c r="I2679" s="1">
        <v>41817</v>
      </c>
      <c r="J2679" s="19">
        <v>5.7000000000000002E-2</v>
      </c>
      <c r="K2679" s="19" t="s">
        <v>73</v>
      </c>
      <c r="L2679" s="1">
        <v>42030</v>
      </c>
      <c r="M2679" s="19" t="s">
        <v>4465</v>
      </c>
      <c r="N2679" s="19" t="s">
        <v>4465</v>
      </c>
      <c r="O2679" s="19" t="s">
        <v>12318</v>
      </c>
    </row>
    <row r="2680" spans="1:15">
      <c r="A2680" s="19">
        <v>62654</v>
      </c>
      <c r="B2680" s="19" t="s">
        <v>11748</v>
      </c>
      <c r="C2680" s="19" t="s">
        <v>14001</v>
      </c>
      <c r="D2680" s="19" t="str">
        <f t="shared" si="41"/>
        <v>62654A</v>
      </c>
      <c r="E2680" s="19" t="s">
        <v>12313</v>
      </c>
      <c r="F2680" s="19" t="s">
        <v>13998</v>
      </c>
      <c r="G2680" s="19" t="s">
        <v>612</v>
      </c>
      <c r="H2680" s="19" t="s">
        <v>12307</v>
      </c>
      <c r="I2680" s="1">
        <v>41818</v>
      </c>
      <c r="J2680" s="19">
        <v>0.11</v>
      </c>
      <c r="K2680" s="19" t="s">
        <v>73</v>
      </c>
      <c r="L2680" s="1">
        <v>41668</v>
      </c>
      <c r="M2680" s="19" t="s">
        <v>4465</v>
      </c>
      <c r="N2680" s="19" t="s">
        <v>4465</v>
      </c>
      <c r="O2680" s="19" t="s">
        <v>12318</v>
      </c>
    </row>
    <row r="2681" spans="1:15">
      <c r="A2681" s="19">
        <v>62655</v>
      </c>
      <c r="B2681" s="19" t="s">
        <v>11748</v>
      </c>
      <c r="C2681" s="19" t="s">
        <v>14000</v>
      </c>
      <c r="D2681" s="19" t="str">
        <f t="shared" si="41"/>
        <v>62655A</v>
      </c>
      <c r="E2681" s="19" t="s">
        <v>12313</v>
      </c>
      <c r="F2681" s="19" t="s">
        <v>10765</v>
      </c>
      <c r="G2681" s="19" t="s">
        <v>612</v>
      </c>
      <c r="H2681" s="19" t="s">
        <v>12307</v>
      </c>
      <c r="I2681" s="1">
        <v>41818</v>
      </c>
      <c r="J2681" s="19">
        <v>0.182</v>
      </c>
      <c r="K2681" s="19" t="s">
        <v>73</v>
      </c>
      <c r="L2681" s="1">
        <v>42030</v>
      </c>
      <c r="M2681" s="19" t="s">
        <v>4465</v>
      </c>
      <c r="N2681" s="19" t="s">
        <v>4465</v>
      </c>
      <c r="O2681" s="19" t="s">
        <v>12318</v>
      </c>
    </row>
    <row r="2682" spans="1:15">
      <c r="A2682" s="19">
        <v>62656</v>
      </c>
      <c r="B2682" s="19" t="s">
        <v>11748</v>
      </c>
      <c r="C2682" s="19" t="s">
        <v>13999</v>
      </c>
      <c r="D2682" s="19" t="str">
        <f t="shared" si="41"/>
        <v>62656A</v>
      </c>
      <c r="E2682" s="19" t="s">
        <v>12313</v>
      </c>
      <c r="F2682" s="19" t="s">
        <v>13998</v>
      </c>
      <c r="G2682" s="19" t="s">
        <v>612</v>
      </c>
      <c r="H2682" s="19" t="s">
        <v>12307</v>
      </c>
      <c r="I2682" s="1">
        <v>41818</v>
      </c>
      <c r="J2682" s="19">
        <v>0.13500000000000001</v>
      </c>
      <c r="K2682" s="19" t="s">
        <v>73</v>
      </c>
      <c r="L2682" s="1">
        <v>41668</v>
      </c>
      <c r="M2682" s="19" t="s">
        <v>4465</v>
      </c>
      <c r="N2682" s="19" t="s">
        <v>4465</v>
      </c>
      <c r="O2682" s="19" t="s">
        <v>12318</v>
      </c>
    </row>
    <row r="2683" spans="1:15">
      <c r="A2683" s="19">
        <v>62657</v>
      </c>
      <c r="B2683" s="19" t="s">
        <v>11748</v>
      </c>
      <c r="C2683" s="19" t="s">
        <v>13997</v>
      </c>
      <c r="D2683" s="19" t="str">
        <f t="shared" si="41"/>
        <v>62657A</v>
      </c>
      <c r="E2683" s="19" t="s">
        <v>12313</v>
      </c>
      <c r="F2683" s="19" t="s">
        <v>10765</v>
      </c>
      <c r="G2683" s="19" t="s">
        <v>612</v>
      </c>
      <c r="H2683" s="19" t="s">
        <v>12307</v>
      </c>
      <c r="I2683" s="1">
        <v>41818</v>
      </c>
      <c r="J2683" s="19">
        <v>0.15</v>
      </c>
      <c r="K2683" s="19" t="s">
        <v>73</v>
      </c>
      <c r="L2683" s="1">
        <v>41668</v>
      </c>
      <c r="M2683" s="19" t="s">
        <v>4465</v>
      </c>
      <c r="N2683" s="19" t="s">
        <v>4465</v>
      </c>
      <c r="O2683" s="19" t="s">
        <v>12318</v>
      </c>
    </row>
    <row r="2684" spans="1:15">
      <c r="A2684" s="19">
        <v>62658</v>
      </c>
      <c r="B2684" s="19" t="s">
        <v>11748</v>
      </c>
      <c r="C2684" s="19" t="s">
        <v>13996</v>
      </c>
      <c r="D2684" s="19" t="str">
        <f t="shared" si="41"/>
        <v>62658A</v>
      </c>
      <c r="E2684" s="19" t="s">
        <v>12313</v>
      </c>
      <c r="F2684" s="19" t="s">
        <v>10961</v>
      </c>
      <c r="G2684" s="19" t="s">
        <v>612</v>
      </c>
      <c r="H2684" s="19" t="s">
        <v>12307</v>
      </c>
      <c r="I2684" s="1">
        <v>41818</v>
      </c>
      <c r="J2684" s="19">
        <v>0.13500000000000001</v>
      </c>
      <c r="K2684" s="19" t="s">
        <v>73</v>
      </c>
      <c r="L2684" s="1">
        <v>41668</v>
      </c>
      <c r="M2684" s="19" t="s">
        <v>4465</v>
      </c>
      <c r="N2684" s="19" t="s">
        <v>4465</v>
      </c>
      <c r="O2684" s="19" t="s">
        <v>12318</v>
      </c>
    </row>
    <row r="2685" spans="1:15">
      <c r="A2685" s="19">
        <v>62659</v>
      </c>
      <c r="B2685" s="19" t="s">
        <v>10651</v>
      </c>
      <c r="C2685" s="19" t="s">
        <v>13995</v>
      </c>
      <c r="D2685" s="19" t="str">
        <f t="shared" si="41"/>
        <v>62659C</v>
      </c>
      <c r="E2685" s="19" t="s">
        <v>12309</v>
      </c>
      <c r="F2685" s="19" t="s">
        <v>10758</v>
      </c>
      <c r="G2685" s="19" t="s">
        <v>612</v>
      </c>
      <c r="H2685" s="19" t="s">
        <v>12307</v>
      </c>
      <c r="I2685" s="1">
        <v>43831</v>
      </c>
      <c r="J2685" s="19">
        <v>25</v>
      </c>
      <c r="K2685" s="19" t="s">
        <v>3</v>
      </c>
      <c r="L2685" s="1">
        <v>41668</v>
      </c>
      <c r="M2685" s="19" t="s">
        <v>8899</v>
      </c>
      <c r="N2685" s="19" t="s">
        <v>13994</v>
      </c>
      <c r="O2685" s="19" t="s">
        <v>12318</v>
      </c>
    </row>
    <row r="2686" spans="1:15">
      <c r="A2686" s="19">
        <v>62660</v>
      </c>
      <c r="B2686" s="19" t="s">
        <v>10651</v>
      </c>
      <c r="C2686" s="19" t="s">
        <v>13993</v>
      </c>
      <c r="D2686" s="19" t="str">
        <f t="shared" si="41"/>
        <v>62660C</v>
      </c>
      <c r="E2686" s="19" t="s">
        <v>12309</v>
      </c>
      <c r="F2686" s="19" t="s">
        <v>11016</v>
      </c>
      <c r="G2686" s="19" t="s">
        <v>612</v>
      </c>
      <c r="H2686" s="19" t="s">
        <v>12307</v>
      </c>
      <c r="I2686" s="1">
        <v>42705</v>
      </c>
      <c r="J2686" s="19">
        <v>200</v>
      </c>
      <c r="K2686" s="19" t="s">
        <v>73</v>
      </c>
      <c r="L2686" s="1">
        <v>41669</v>
      </c>
      <c r="M2686" s="19" t="s">
        <v>4698</v>
      </c>
      <c r="N2686" s="19" t="s">
        <v>13992</v>
      </c>
      <c r="O2686" s="19" t="s">
        <v>12935</v>
      </c>
    </row>
    <row r="2687" spans="1:15">
      <c r="A2687" s="19">
        <v>62661</v>
      </c>
      <c r="B2687" s="19" t="s">
        <v>11748</v>
      </c>
      <c r="C2687" s="19" t="s">
        <v>13991</v>
      </c>
      <c r="D2687" s="19" t="str">
        <f t="shared" si="41"/>
        <v>62661A</v>
      </c>
      <c r="E2687" s="19" t="s">
        <v>12313</v>
      </c>
      <c r="F2687" s="19" t="s">
        <v>10096</v>
      </c>
      <c r="G2687" s="19" t="s">
        <v>612</v>
      </c>
      <c r="H2687" s="19" t="s">
        <v>12307</v>
      </c>
      <c r="I2687" s="1">
        <v>41680</v>
      </c>
      <c r="J2687" s="19">
        <v>0.25</v>
      </c>
      <c r="K2687" s="19" t="s">
        <v>73</v>
      </c>
      <c r="L2687" s="1">
        <v>41660</v>
      </c>
      <c r="M2687" s="19" t="s">
        <v>13113</v>
      </c>
      <c r="N2687" s="19" t="s">
        <v>13990</v>
      </c>
      <c r="O2687" s="19" t="s">
        <v>12318</v>
      </c>
    </row>
    <row r="2688" spans="1:15">
      <c r="A2688" s="19">
        <v>62662</v>
      </c>
      <c r="B2688" s="19" t="s">
        <v>11748</v>
      </c>
      <c r="C2688" s="19" t="s">
        <v>13989</v>
      </c>
      <c r="D2688" s="19" t="str">
        <f t="shared" si="41"/>
        <v>62662A</v>
      </c>
      <c r="E2688" s="19" t="s">
        <v>12313</v>
      </c>
      <c r="F2688" s="19" t="s">
        <v>10963</v>
      </c>
      <c r="G2688" s="19" t="s">
        <v>859</v>
      </c>
      <c r="H2688" s="19" t="s">
        <v>12307</v>
      </c>
      <c r="I2688" s="1">
        <v>42703</v>
      </c>
      <c r="J2688" s="19">
        <v>93.6</v>
      </c>
      <c r="K2688" s="19" t="s">
        <v>73</v>
      </c>
      <c r="L2688" s="1">
        <v>41660</v>
      </c>
      <c r="M2688" s="19" t="s">
        <v>12983</v>
      </c>
      <c r="N2688" s="19" t="s">
        <v>5737</v>
      </c>
      <c r="O2688" s="19" t="s">
        <v>12318</v>
      </c>
    </row>
    <row r="2689" spans="1:15">
      <c r="A2689" s="19">
        <v>62663</v>
      </c>
      <c r="B2689" s="19" t="s">
        <v>11748</v>
      </c>
      <c r="C2689" s="19" t="s">
        <v>13988</v>
      </c>
      <c r="D2689" s="19" t="str">
        <f t="shared" si="41"/>
        <v>62663A</v>
      </c>
      <c r="E2689" s="19" t="s">
        <v>12313</v>
      </c>
      <c r="F2689" s="19" t="s">
        <v>45</v>
      </c>
      <c r="G2689" s="19" t="s">
        <v>612</v>
      </c>
      <c r="H2689" s="19" t="s">
        <v>12307</v>
      </c>
      <c r="I2689" s="1">
        <v>41359</v>
      </c>
      <c r="J2689" s="19">
        <v>0.29599999999999999</v>
      </c>
      <c r="K2689" s="19" t="s">
        <v>73</v>
      </c>
      <c r="L2689" s="1">
        <v>41646</v>
      </c>
      <c r="M2689" s="19" t="s">
        <v>13987</v>
      </c>
      <c r="N2689" s="19" t="s">
        <v>13986</v>
      </c>
      <c r="O2689" s="19" t="s">
        <v>12318</v>
      </c>
    </row>
    <row r="2690" spans="1:15">
      <c r="A2690" s="19">
        <v>62664</v>
      </c>
      <c r="B2690" s="19" t="s">
        <v>11748</v>
      </c>
      <c r="C2690" s="19" t="s">
        <v>5762</v>
      </c>
      <c r="D2690" s="19" t="str">
        <f t="shared" ref="D2690:D2753" si="42">CONCATENATE(A2690,B2690)</f>
        <v>62664A</v>
      </c>
      <c r="E2690" s="19" t="s">
        <v>12313</v>
      </c>
      <c r="F2690" s="19" t="s">
        <v>13284</v>
      </c>
      <c r="G2690" s="19" t="s">
        <v>675</v>
      </c>
      <c r="H2690" s="19" t="s">
        <v>12307</v>
      </c>
      <c r="I2690" s="1">
        <v>42718</v>
      </c>
      <c r="J2690" s="19">
        <v>100.815</v>
      </c>
      <c r="K2690" s="19" t="s">
        <v>73</v>
      </c>
      <c r="L2690" s="1">
        <v>41660</v>
      </c>
      <c r="M2690" s="19" t="s">
        <v>12983</v>
      </c>
      <c r="N2690" s="19" t="s">
        <v>1221</v>
      </c>
      <c r="O2690" s="19" t="s">
        <v>12318</v>
      </c>
    </row>
    <row r="2691" spans="1:15">
      <c r="A2691" s="19">
        <v>62665</v>
      </c>
      <c r="B2691" s="19" t="s">
        <v>10651</v>
      </c>
      <c r="C2691" s="19" t="s">
        <v>13985</v>
      </c>
      <c r="D2691" s="19" t="str">
        <f t="shared" si="42"/>
        <v>62665C</v>
      </c>
      <c r="E2691" s="19" t="s">
        <v>12309</v>
      </c>
      <c r="F2691" s="19" t="s">
        <v>13972</v>
      </c>
      <c r="G2691" s="19" t="s">
        <v>612</v>
      </c>
      <c r="H2691" s="19" t="s">
        <v>12307</v>
      </c>
      <c r="I2691" s="1">
        <v>41917</v>
      </c>
      <c r="J2691" s="19">
        <v>0.999</v>
      </c>
      <c r="K2691" s="19" t="s">
        <v>73</v>
      </c>
      <c r="L2691" s="1">
        <v>41670</v>
      </c>
      <c r="M2691" s="19" t="s">
        <v>13113</v>
      </c>
      <c r="N2691" s="19" t="s">
        <v>13984</v>
      </c>
      <c r="O2691" s="19" t="s">
        <v>12577</v>
      </c>
    </row>
    <row r="2692" spans="1:15">
      <c r="A2692" s="19">
        <v>62666</v>
      </c>
      <c r="B2692" s="19" t="s">
        <v>11748</v>
      </c>
      <c r="C2692" s="19" t="s">
        <v>13983</v>
      </c>
      <c r="D2692" s="19" t="str">
        <f t="shared" si="42"/>
        <v>62666A</v>
      </c>
      <c r="E2692" s="19" t="s">
        <v>12313</v>
      </c>
      <c r="F2692" s="19" t="s">
        <v>10983</v>
      </c>
      <c r="G2692" s="19" t="s">
        <v>612</v>
      </c>
      <c r="H2692" s="19" t="s">
        <v>12307</v>
      </c>
      <c r="I2692" s="1">
        <v>41969</v>
      </c>
      <c r="J2692" s="19">
        <v>1.5</v>
      </c>
      <c r="K2692" s="19" t="s">
        <v>73</v>
      </c>
      <c r="L2692" s="1">
        <v>41670</v>
      </c>
      <c r="M2692" s="19" t="s">
        <v>13113</v>
      </c>
      <c r="N2692" s="19" t="s">
        <v>13982</v>
      </c>
      <c r="O2692" s="19" t="s">
        <v>12318</v>
      </c>
    </row>
    <row r="2693" spans="1:15">
      <c r="A2693" s="19">
        <v>62667</v>
      </c>
      <c r="B2693" s="19" t="s">
        <v>11748</v>
      </c>
      <c r="C2693" s="19" t="s">
        <v>4999</v>
      </c>
      <c r="D2693" s="19" t="str">
        <f t="shared" si="42"/>
        <v>62667A</v>
      </c>
      <c r="E2693" s="19" t="s">
        <v>12313</v>
      </c>
      <c r="F2693" s="19" t="s">
        <v>10983</v>
      </c>
      <c r="G2693" s="19" t="s">
        <v>612</v>
      </c>
      <c r="H2693" s="19" t="s">
        <v>12307</v>
      </c>
      <c r="I2693" s="1">
        <v>41969</v>
      </c>
      <c r="J2693" s="19">
        <v>1.5</v>
      </c>
      <c r="K2693" s="19" t="s">
        <v>73</v>
      </c>
      <c r="L2693" s="1">
        <v>41670</v>
      </c>
      <c r="M2693" s="19" t="s">
        <v>13113</v>
      </c>
      <c r="N2693" s="19" t="s">
        <v>13982</v>
      </c>
      <c r="O2693" s="19" t="s">
        <v>12318</v>
      </c>
    </row>
    <row r="2694" spans="1:15">
      <c r="A2694" s="19">
        <v>62668</v>
      </c>
      <c r="B2694" s="19" t="s">
        <v>11748</v>
      </c>
      <c r="C2694" s="19" t="s">
        <v>4997</v>
      </c>
      <c r="D2694" s="19" t="str">
        <f t="shared" si="42"/>
        <v>62668A</v>
      </c>
      <c r="E2694" s="19" t="s">
        <v>12313</v>
      </c>
      <c r="F2694" s="19" t="s">
        <v>10983</v>
      </c>
      <c r="G2694" s="19" t="s">
        <v>612</v>
      </c>
      <c r="H2694" s="19" t="s">
        <v>12307</v>
      </c>
      <c r="I2694" s="1">
        <v>41969</v>
      </c>
      <c r="J2694" s="19">
        <v>1.5</v>
      </c>
      <c r="K2694" s="19" t="s">
        <v>73</v>
      </c>
      <c r="L2694" s="1">
        <v>41670</v>
      </c>
      <c r="M2694" s="19" t="s">
        <v>13113</v>
      </c>
      <c r="N2694" s="19" t="s">
        <v>13982</v>
      </c>
      <c r="O2694" s="19" t="s">
        <v>12318</v>
      </c>
    </row>
    <row r="2695" spans="1:15">
      <c r="A2695" s="19">
        <v>62669</v>
      </c>
      <c r="B2695" s="19" t="s">
        <v>11748</v>
      </c>
      <c r="C2695" s="19" t="s">
        <v>4996</v>
      </c>
      <c r="D2695" s="19" t="str">
        <f t="shared" si="42"/>
        <v>62669A</v>
      </c>
      <c r="E2695" s="19" t="s">
        <v>12313</v>
      </c>
      <c r="F2695" s="19" t="s">
        <v>10983</v>
      </c>
      <c r="G2695" s="19" t="s">
        <v>612</v>
      </c>
      <c r="H2695" s="19" t="s">
        <v>12307</v>
      </c>
      <c r="I2695" s="1">
        <v>41914</v>
      </c>
      <c r="J2695" s="19">
        <v>1</v>
      </c>
      <c r="K2695" s="19" t="s">
        <v>73</v>
      </c>
      <c r="L2695" s="1">
        <v>41670</v>
      </c>
      <c r="M2695" s="19" t="s">
        <v>13113</v>
      </c>
      <c r="N2695" s="19" t="s">
        <v>13982</v>
      </c>
      <c r="O2695" s="19" t="s">
        <v>12318</v>
      </c>
    </row>
    <row r="2696" spans="1:15">
      <c r="A2696" s="19">
        <v>62670</v>
      </c>
      <c r="B2696" s="19" t="s">
        <v>11748</v>
      </c>
      <c r="C2696" s="19" t="s">
        <v>4995</v>
      </c>
      <c r="D2696" s="19" t="str">
        <f t="shared" si="42"/>
        <v>62670A</v>
      </c>
      <c r="E2696" s="19" t="s">
        <v>12313</v>
      </c>
      <c r="F2696" s="19" t="s">
        <v>10983</v>
      </c>
      <c r="G2696" s="19" t="s">
        <v>612</v>
      </c>
      <c r="H2696" s="19" t="s">
        <v>12307</v>
      </c>
      <c r="I2696" s="1">
        <v>41914</v>
      </c>
      <c r="J2696" s="19">
        <v>1.5</v>
      </c>
      <c r="K2696" s="19" t="s">
        <v>73</v>
      </c>
      <c r="L2696" s="1">
        <v>41670</v>
      </c>
      <c r="M2696" s="19" t="s">
        <v>13113</v>
      </c>
      <c r="N2696" s="19" t="s">
        <v>13982</v>
      </c>
      <c r="O2696" s="19" t="s">
        <v>12318</v>
      </c>
    </row>
    <row r="2697" spans="1:15">
      <c r="A2697" s="19">
        <v>62671</v>
      </c>
      <c r="B2697" s="19" t="s">
        <v>10651</v>
      </c>
      <c r="C2697" s="19" t="s">
        <v>13981</v>
      </c>
      <c r="D2697" s="19" t="str">
        <f t="shared" si="42"/>
        <v>62671C</v>
      </c>
      <c r="E2697" s="19" t="s">
        <v>12309</v>
      </c>
      <c r="F2697" s="19" t="s">
        <v>10684</v>
      </c>
      <c r="G2697" s="19" t="s">
        <v>612</v>
      </c>
      <c r="H2697" s="19" t="s">
        <v>12307</v>
      </c>
      <c r="I2697" s="1">
        <v>42734</v>
      </c>
      <c r="J2697" s="19">
        <v>45</v>
      </c>
      <c r="K2697" s="19" t="s">
        <v>73</v>
      </c>
      <c r="L2697" s="1">
        <v>41673</v>
      </c>
      <c r="M2697" s="19" t="s">
        <v>13113</v>
      </c>
      <c r="N2697" s="19" t="s">
        <v>13981</v>
      </c>
      <c r="O2697" s="19" t="s">
        <v>12318</v>
      </c>
    </row>
    <row r="2698" spans="1:15">
      <c r="A2698" s="19">
        <v>62672</v>
      </c>
      <c r="B2698" s="19" t="s">
        <v>10651</v>
      </c>
      <c r="C2698" s="19" t="s">
        <v>13980</v>
      </c>
      <c r="D2698" s="19" t="str">
        <f t="shared" si="42"/>
        <v>62672C</v>
      </c>
      <c r="E2698" s="19" t="s">
        <v>12309</v>
      </c>
      <c r="F2698" s="19" t="s">
        <v>993</v>
      </c>
      <c r="G2698" s="19" t="s">
        <v>612</v>
      </c>
      <c r="H2698" s="19" t="s">
        <v>12307</v>
      </c>
      <c r="I2698" s="1">
        <v>44196</v>
      </c>
      <c r="J2698" s="19">
        <v>310</v>
      </c>
      <c r="K2698" s="19" t="s">
        <v>73</v>
      </c>
      <c r="L2698" s="1">
        <v>41673</v>
      </c>
      <c r="M2698" s="19" t="s">
        <v>12908</v>
      </c>
      <c r="N2698" s="19" t="s">
        <v>13979</v>
      </c>
      <c r="O2698" s="19" t="s">
        <v>12318</v>
      </c>
    </row>
    <row r="2699" spans="1:15">
      <c r="A2699" s="19">
        <v>62673</v>
      </c>
      <c r="B2699" s="19" t="s">
        <v>10651</v>
      </c>
      <c r="C2699" s="19" t="s">
        <v>13978</v>
      </c>
      <c r="D2699" s="19" t="str">
        <f t="shared" si="42"/>
        <v>62673C</v>
      </c>
      <c r="E2699" s="19" t="s">
        <v>12309</v>
      </c>
      <c r="F2699" s="19" t="s">
        <v>13284</v>
      </c>
      <c r="G2699" s="19" t="s">
        <v>675</v>
      </c>
      <c r="H2699" s="19" t="s">
        <v>12307</v>
      </c>
      <c r="I2699" s="1">
        <v>43830</v>
      </c>
      <c r="J2699" s="19">
        <v>150</v>
      </c>
      <c r="K2699" s="19" t="s">
        <v>73</v>
      </c>
      <c r="L2699" s="1">
        <v>41673</v>
      </c>
      <c r="M2699" s="19" t="s">
        <v>12908</v>
      </c>
      <c r="N2699" s="19" t="s">
        <v>13977</v>
      </c>
      <c r="O2699" s="19" t="s">
        <v>12318</v>
      </c>
    </row>
    <row r="2700" spans="1:15">
      <c r="A2700" s="19">
        <v>62674</v>
      </c>
      <c r="B2700" s="19" t="s">
        <v>10651</v>
      </c>
      <c r="C2700" s="19" t="s">
        <v>13976</v>
      </c>
      <c r="D2700" s="19" t="str">
        <f t="shared" si="42"/>
        <v>62674C</v>
      </c>
      <c r="E2700" s="19" t="s">
        <v>12309</v>
      </c>
      <c r="F2700" s="19" t="s">
        <v>10954</v>
      </c>
      <c r="G2700" s="19" t="s">
        <v>612</v>
      </c>
      <c r="H2700" s="19" t="s">
        <v>12307</v>
      </c>
      <c r="I2700" s="1">
        <v>43465</v>
      </c>
      <c r="J2700" s="19">
        <v>18</v>
      </c>
      <c r="K2700" s="19" t="s">
        <v>73</v>
      </c>
      <c r="L2700" s="1">
        <v>41673</v>
      </c>
      <c r="M2700" s="19" t="s">
        <v>13113</v>
      </c>
      <c r="N2700" s="19" t="s">
        <v>4751</v>
      </c>
      <c r="O2700" s="19" t="s">
        <v>12318</v>
      </c>
    </row>
    <row r="2701" spans="1:15">
      <c r="A2701" s="19">
        <v>62675</v>
      </c>
      <c r="B2701" s="19" t="s">
        <v>10651</v>
      </c>
      <c r="C2701" s="19" t="s">
        <v>13975</v>
      </c>
      <c r="D2701" s="19" t="str">
        <f t="shared" si="42"/>
        <v>62675C</v>
      </c>
      <c r="E2701" s="19" t="s">
        <v>12309</v>
      </c>
      <c r="F2701" s="19" t="s">
        <v>10701</v>
      </c>
      <c r="G2701" s="19" t="s">
        <v>612</v>
      </c>
      <c r="H2701" s="19" t="s">
        <v>12307</v>
      </c>
      <c r="I2701" s="1">
        <v>42314</v>
      </c>
      <c r="J2701" s="19">
        <v>5</v>
      </c>
      <c r="K2701" s="19" t="s">
        <v>73</v>
      </c>
      <c r="L2701" s="1">
        <v>41821</v>
      </c>
      <c r="M2701" s="19" t="s">
        <v>13113</v>
      </c>
      <c r="N2701" s="19" t="s">
        <v>13974</v>
      </c>
      <c r="O2701" s="19" t="s">
        <v>12935</v>
      </c>
    </row>
    <row r="2702" spans="1:15">
      <c r="A2702" s="19">
        <v>62676</v>
      </c>
      <c r="B2702" s="19" t="s">
        <v>10651</v>
      </c>
      <c r="C2702" s="19" t="s">
        <v>13973</v>
      </c>
      <c r="D2702" s="19" t="str">
        <f t="shared" si="42"/>
        <v>62676C</v>
      </c>
      <c r="E2702" s="19" t="s">
        <v>12309</v>
      </c>
      <c r="F2702" s="19" t="s">
        <v>13972</v>
      </c>
      <c r="G2702" s="19" t="s">
        <v>612</v>
      </c>
      <c r="H2702" s="19" t="s">
        <v>12307</v>
      </c>
      <c r="I2702" s="1">
        <v>42185</v>
      </c>
      <c r="J2702" s="19">
        <v>0.999</v>
      </c>
      <c r="K2702" s="19" t="s">
        <v>73</v>
      </c>
      <c r="L2702" s="1">
        <v>41673</v>
      </c>
      <c r="M2702" s="19" t="s">
        <v>13113</v>
      </c>
      <c r="N2702" s="19" t="s">
        <v>13971</v>
      </c>
      <c r="O2702" s="19" t="s">
        <v>12577</v>
      </c>
    </row>
    <row r="2703" spans="1:15">
      <c r="A2703" s="19">
        <v>62677</v>
      </c>
      <c r="B2703" s="19" t="s">
        <v>10651</v>
      </c>
      <c r="C2703" s="19" t="s">
        <v>13970</v>
      </c>
      <c r="D2703" s="19" t="str">
        <f t="shared" si="42"/>
        <v>62677C</v>
      </c>
      <c r="E2703" s="19" t="s">
        <v>12309</v>
      </c>
      <c r="F2703" s="19" t="s">
        <v>10727</v>
      </c>
      <c r="G2703" s="19" t="s">
        <v>612</v>
      </c>
      <c r="H2703" s="19" t="s">
        <v>12307</v>
      </c>
      <c r="I2703" s="1">
        <v>42340</v>
      </c>
      <c r="J2703" s="19">
        <v>16</v>
      </c>
      <c r="K2703" s="19" t="s">
        <v>4</v>
      </c>
      <c r="L2703" s="1">
        <v>41667</v>
      </c>
      <c r="M2703" s="19" t="s">
        <v>13113</v>
      </c>
      <c r="N2703" s="19" t="s">
        <v>13970</v>
      </c>
      <c r="O2703" s="19" t="s">
        <v>12935</v>
      </c>
    </row>
    <row r="2704" spans="1:15">
      <c r="A2704" s="19">
        <v>62678</v>
      </c>
      <c r="B2704" s="19" t="s">
        <v>10651</v>
      </c>
      <c r="C2704" s="19" t="s">
        <v>9697</v>
      </c>
      <c r="D2704" s="19" t="str">
        <f t="shared" si="42"/>
        <v>62678C</v>
      </c>
      <c r="E2704" s="19" t="s">
        <v>12309</v>
      </c>
      <c r="F2704" s="19" t="s">
        <v>10769</v>
      </c>
      <c r="G2704" s="19" t="s">
        <v>612</v>
      </c>
      <c r="H2704" s="19" t="s">
        <v>12307</v>
      </c>
      <c r="I2704" s="1">
        <v>41881</v>
      </c>
      <c r="J2704" s="19">
        <v>1.5</v>
      </c>
      <c r="K2704" s="19" t="s">
        <v>73</v>
      </c>
      <c r="L2704" s="1">
        <v>41680</v>
      </c>
      <c r="M2704" s="19" t="s">
        <v>13113</v>
      </c>
      <c r="N2704" s="19" t="s">
        <v>13962</v>
      </c>
      <c r="O2704" s="19" t="s">
        <v>12577</v>
      </c>
    </row>
    <row r="2705" spans="1:15">
      <c r="A2705" s="19">
        <v>62679</v>
      </c>
      <c r="B2705" s="19" t="s">
        <v>10651</v>
      </c>
      <c r="C2705" s="19" t="s">
        <v>9686</v>
      </c>
      <c r="D2705" s="19" t="str">
        <f t="shared" si="42"/>
        <v>62679C</v>
      </c>
      <c r="E2705" s="19" t="s">
        <v>12309</v>
      </c>
      <c r="F2705" s="19" t="s">
        <v>13969</v>
      </c>
      <c r="G2705" s="19" t="s">
        <v>612</v>
      </c>
      <c r="H2705" s="19" t="s">
        <v>12307</v>
      </c>
      <c r="I2705" s="1">
        <v>41881</v>
      </c>
      <c r="J2705" s="19">
        <v>1.5</v>
      </c>
      <c r="K2705" s="19" t="s">
        <v>73</v>
      </c>
      <c r="L2705" s="1">
        <v>41680</v>
      </c>
      <c r="M2705" s="19" t="s">
        <v>13113</v>
      </c>
      <c r="N2705" s="19" t="s">
        <v>13962</v>
      </c>
      <c r="O2705" s="19" t="s">
        <v>12577</v>
      </c>
    </row>
    <row r="2706" spans="1:15">
      <c r="A2706" s="19">
        <v>62680</v>
      </c>
      <c r="B2706" s="19" t="s">
        <v>10651</v>
      </c>
      <c r="C2706" s="19" t="s">
        <v>9688</v>
      </c>
      <c r="D2706" s="19" t="str">
        <f t="shared" si="42"/>
        <v>62680C</v>
      </c>
      <c r="E2706" s="19" t="s">
        <v>12309</v>
      </c>
      <c r="F2706" s="19" t="s">
        <v>11012</v>
      </c>
      <c r="G2706" s="19" t="s">
        <v>612</v>
      </c>
      <c r="H2706" s="19" t="s">
        <v>12307</v>
      </c>
      <c r="I2706" s="1">
        <v>41881</v>
      </c>
      <c r="J2706" s="19">
        <v>1.5</v>
      </c>
      <c r="K2706" s="19" t="s">
        <v>73</v>
      </c>
      <c r="L2706" s="1">
        <v>41680</v>
      </c>
      <c r="M2706" s="19" t="s">
        <v>13113</v>
      </c>
      <c r="N2706" s="19" t="s">
        <v>13962</v>
      </c>
      <c r="O2706" s="19" t="s">
        <v>12577</v>
      </c>
    </row>
    <row r="2707" spans="1:15">
      <c r="A2707" s="19">
        <v>62681</v>
      </c>
      <c r="B2707" s="19" t="s">
        <v>10651</v>
      </c>
      <c r="C2707" s="19" t="s">
        <v>9690</v>
      </c>
      <c r="D2707" s="19" t="str">
        <f t="shared" si="42"/>
        <v>62681C</v>
      </c>
      <c r="E2707" s="19" t="s">
        <v>12309</v>
      </c>
      <c r="F2707" s="19" t="s">
        <v>11012</v>
      </c>
      <c r="G2707" s="19" t="s">
        <v>612</v>
      </c>
      <c r="H2707" s="19" t="s">
        <v>12307</v>
      </c>
      <c r="I2707" s="1">
        <v>41881</v>
      </c>
      <c r="J2707" s="19">
        <v>1.5</v>
      </c>
      <c r="K2707" s="19" t="s">
        <v>73</v>
      </c>
      <c r="L2707" s="1">
        <v>41680</v>
      </c>
      <c r="M2707" s="19" t="s">
        <v>13113</v>
      </c>
      <c r="N2707" s="19" t="s">
        <v>13962</v>
      </c>
      <c r="O2707" s="19" t="s">
        <v>12577</v>
      </c>
    </row>
    <row r="2708" spans="1:15">
      <c r="A2708" s="19">
        <v>62682</v>
      </c>
      <c r="B2708" s="19" t="s">
        <v>10651</v>
      </c>
      <c r="C2708" s="19" t="s">
        <v>13968</v>
      </c>
      <c r="D2708" s="19" t="str">
        <f t="shared" si="42"/>
        <v>62682C</v>
      </c>
      <c r="E2708" s="19" t="s">
        <v>12309</v>
      </c>
      <c r="F2708" s="19" t="s">
        <v>11012</v>
      </c>
      <c r="G2708" s="19" t="s">
        <v>612</v>
      </c>
      <c r="H2708" s="19" t="s">
        <v>12307</v>
      </c>
      <c r="I2708" s="1">
        <v>41980</v>
      </c>
      <c r="J2708" s="19">
        <v>1.5</v>
      </c>
      <c r="K2708" s="19" t="s">
        <v>73</v>
      </c>
      <c r="L2708" s="1">
        <v>41680</v>
      </c>
      <c r="M2708" s="19" t="s">
        <v>13113</v>
      </c>
      <c r="N2708" s="19" t="s">
        <v>13962</v>
      </c>
      <c r="O2708" s="19" t="s">
        <v>12577</v>
      </c>
    </row>
    <row r="2709" spans="1:15">
      <c r="A2709" s="19">
        <v>62683</v>
      </c>
      <c r="B2709" s="19" t="s">
        <v>10651</v>
      </c>
      <c r="C2709" s="19" t="s">
        <v>9679</v>
      </c>
      <c r="D2709" s="19" t="str">
        <f t="shared" si="42"/>
        <v>62683C</v>
      </c>
      <c r="E2709" s="19" t="s">
        <v>12309</v>
      </c>
      <c r="F2709" s="19" t="s">
        <v>11012</v>
      </c>
      <c r="G2709" s="19" t="s">
        <v>612</v>
      </c>
      <c r="H2709" s="19" t="s">
        <v>12307</v>
      </c>
      <c r="I2709" s="1">
        <v>41980</v>
      </c>
      <c r="J2709" s="19">
        <v>1.5</v>
      </c>
      <c r="K2709" s="19" t="s">
        <v>73</v>
      </c>
      <c r="L2709" s="1">
        <v>41680</v>
      </c>
      <c r="M2709" s="19" t="s">
        <v>13113</v>
      </c>
      <c r="N2709" s="19" t="s">
        <v>13962</v>
      </c>
      <c r="O2709" s="19" t="s">
        <v>12577</v>
      </c>
    </row>
    <row r="2710" spans="1:15">
      <c r="A2710" s="19">
        <v>62684</v>
      </c>
      <c r="B2710" s="19" t="s">
        <v>10651</v>
      </c>
      <c r="C2710" s="19" t="s">
        <v>9682</v>
      </c>
      <c r="D2710" s="19" t="str">
        <f t="shared" si="42"/>
        <v>62684C</v>
      </c>
      <c r="E2710" s="19" t="s">
        <v>12309</v>
      </c>
      <c r="F2710" s="19" t="s">
        <v>11012</v>
      </c>
      <c r="G2710" s="19" t="s">
        <v>612</v>
      </c>
      <c r="H2710" s="19" t="s">
        <v>12307</v>
      </c>
      <c r="I2710" s="1">
        <v>41980</v>
      </c>
      <c r="J2710" s="19">
        <v>1.5</v>
      </c>
      <c r="K2710" s="19" t="s">
        <v>73</v>
      </c>
      <c r="L2710" s="1">
        <v>41680</v>
      </c>
      <c r="M2710" s="19" t="s">
        <v>13113</v>
      </c>
      <c r="N2710" s="19" t="s">
        <v>13962</v>
      </c>
      <c r="O2710" s="19" t="s">
        <v>12577</v>
      </c>
    </row>
    <row r="2711" spans="1:15">
      <c r="A2711" s="19">
        <v>62685</v>
      </c>
      <c r="B2711" s="19" t="s">
        <v>10651</v>
      </c>
      <c r="C2711" s="19" t="s">
        <v>9684</v>
      </c>
      <c r="D2711" s="19" t="str">
        <f t="shared" si="42"/>
        <v>62685C</v>
      </c>
      <c r="E2711" s="19" t="s">
        <v>12309</v>
      </c>
      <c r="F2711" s="19" t="s">
        <v>11012</v>
      </c>
      <c r="G2711" s="19" t="s">
        <v>612</v>
      </c>
      <c r="H2711" s="19" t="s">
        <v>12307</v>
      </c>
      <c r="I2711" s="1">
        <v>41980</v>
      </c>
      <c r="J2711" s="19">
        <v>1.5</v>
      </c>
      <c r="K2711" s="19" t="s">
        <v>73</v>
      </c>
      <c r="L2711" s="1">
        <v>41680</v>
      </c>
      <c r="M2711" s="19" t="s">
        <v>13113</v>
      </c>
      <c r="N2711" s="19" t="s">
        <v>13962</v>
      </c>
      <c r="O2711" s="19" t="s">
        <v>12577</v>
      </c>
    </row>
    <row r="2712" spans="1:15">
      <c r="A2712" s="19">
        <v>62686</v>
      </c>
      <c r="B2712" s="19" t="s">
        <v>10651</v>
      </c>
      <c r="C2712" s="19" t="s">
        <v>13967</v>
      </c>
      <c r="D2712" s="19" t="str">
        <f t="shared" si="42"/>
        <v>62686C</v>
      </c>
      <c r="E2712" s="19" t="s">
        <v>12309</v>
      </c>
      <c r="F2712" s="19" t="s">
        <v>13966</v>
      </c>
      <c r="G2712" s="19" t="s">
        <v>1382</v>
      </c>
      <c r="H2712" s="19" t="s">
        <v>12307</v>
      </c>
      <c r="I2712" s="1">
        <v>42064</v>
      </c>
      <c r="J2712" s="19">
        <v>3</v>
      </c>
      <c r="K2712" s="19" t="s">
        <v>12609</v>
      </c>
      <c r="L2712" s="1">
        <v>42209</v>
      </c>
      <c r="M2712" s="19" t="s">
        <v>13113</v>
      </c>
      <c r="N2712" s="19" t="s">
        <v>13965</v>
      </c>
      <c r="O2712" s="19" t="s">
        <v>12935</v>
      </c>
    </row>
    <row r="2713" spans="1:15">
      <c r="A2713" s="19">
        <v>62687</v>
      </c>
      <c r="B2713" s="19" t="s">
        <v>10651</v>
      </c>
      <c r="C2713" s="19" t="s">
        <v>13964</v>
      </c>
      <c r="D2713" s="19" t="str">
        <f t="shared" si="42"/>
        <v>62687C</v>
      </c>
      <c r="E2713" s="19" t="s">
        <v>12309</v>
      </c>
      <c r="F2713" s="19" t="s">
        <v>10692</v>
      </c>
      <c r="G2713" s="19" t="s">
        <v>612</v>
      </c>
      <c r="H2713" s="19" t="s">
        <v>12307</v>
      </c>
      <c r="I2713" s="1">
        <v>41980</v>
      </c>
      <c r="J2713" s="19">
        <v>1.5</v>
      </c>
      <c r="K2713" s="19" t="s">
        <v>73</v>
      </c>
      <c r="L2713" s="1">
        <v>41680</v>
      </c>
      <c r="M2713" s="19" t="s">
        <v>13113</v>
      </c>
      <c r="N2713" s="19" t="s">
        <v>13962</v>
      </c>
      <c r="O2713" s="19" t="s">
        <v>12577</v>
      </c>
    </row>
    <row r="2714" spans="1:15">
      <c r="A2714" s="19">
        <v>62688</v>
      </c>
      <c r="B2714" s="19" t="s">
        <v>10651</v>
      </c>
      <c r="C2714" s="19" t="s">
        <v>13963</v>
      </c>
      <c r="D2714" s="19" t="str">
        <f t="shared" si="42"/>
        <v>62688C</v>
      </c>
      <c r="E2714" s="19" t="s">
        <v>12309</v>
      </c>
      <c r="F2714" s="19" t="s">
        <v>10692</v>
      </c>
      <c r="G2714" s="19" t="s">
        <v>612</v>
      </c>
      <c r="H2714" s="19" t="s">
        <v>12307</v>
      </c>
      <c r="I2714" s="1">
        <v>41980</v>
      </c>
      <c r="J2714" s="19">
        <v>1.5</v>
      </c>
      <c r="K2714" s="19" t="s">
        <v>73</v>
      </c>
      <c r="L2714" s="1">
        <v>41680</v>
      </c>
      <c r="M2714" s="19" t="s">
        <v>13113</v>
      </c>
      <c r="N2714" s="19" t="s">
        <v>13962</v>
      </c>
      <c r="O2714" s="19" t="s">
        <v>12577</v>
      </c>
    </row>
    <row r="2715" spans="1:15">
      <c r="A2715" s="19">
        <v>62689</v>
      </c>
      <c r="B2715" s="19" t="s">
        <v>11748</v>
      </c>
      <c r="C2715" s="19" t="s">
        <v>4546</v>
      </c>
      <c r="D2715" s="19" t="str">
        <f t="shared" si="42"/>
        <v>62689A</v>
      </c>
      <c r="E2715" s="19" t="s">
        <v>12313</v>
      </c>
      <c r="F2715" s="19" t="s">
        <v>10788</v>
      </c>
      <c r="G2715" s="19" t="s">
        <v>612</v>
      </c>
      <c r="H2715" s="19" t="s">
        <v>12307</v>
      </c>
      <c r="I2715" s="1">
        <v>42026</v>
      </c>
      <c r="J2715" s="19">
        <v>1.5</v>
      </c>
      <c r="K2715" s="19" t="s">
        <v>73</v>
      </c>
      <c r="L2715" s="1">
        <v>41680</v>
      </c>
      <c r="M2715" s="19" t="s">
        <v>13389</v>
      </c>
      <c r="N2715" s="19" t="s">
        <v>13962</v>
      </c>
      <c r="O2715" s="19" t="s">
        <v>12318</v>
      </c>
    </row>
    <row r="2716" spans="1:15">
      <c r="A2716" s="19">
        <v>62690</v>
      </c>
      <c r="B2716" s="19" t="s">
        <v>11748</v>
      </c>
      <c r="C2716" s="19" t="s">
        <v>4545</v>
      </c>
      <c r="D2716" s="19" t="str">
        <f t="shared" si="42"/>
        <v>62690A</v>
      </c>
      <c r="E2716" s="19" t="s">
        <v>12313</v>
      </c>
      <c r="F2716" s="19" t="s">
        <v>10788</v>
      </c>
      <c r="G2716" s="19" t="s">
        <v>612</v>
      </c>
      <c r="H2716" s="19" t="s">
        <v>12307</v>
      </c>
      <c r="I2716" s="1">
        <v>42026</v>
      </c>
      <c r="J2716" s="19">
        <v>1.5</v>
      </c>
      <c r="K2716" s="19" t="s">
        <v>73</v>
      </c>
      <c r="L2716" s="1">
        <v>41680</v>
      </c>
      <c r="M2716" s="19" t="s">
        <v>13389</v>
      </c>
      <c r="N2716" s="19" t="s">
        <v>13962</v>
      </c>
      <c r="O2716" s="19" t="s">
        <v>12318</v>
      </c>
    </row>
    <row r="2717" spans="1:15">
      <c r="A2717" s="19">
        <v>62691</v>
      </c>
      <c r="B2717" s="19" t="s">
        <v>11748</v>
      </c>
      <c r="C2717" s="19" t="s">
        <v>457</v>
      </c>
      <c r="D2717" s="19" t="str">
        <f t="shared" si="42"/>
        <v>62691A</v>
      </c>
      <c r="E2717" s="19" t="s">
        <v>12313</v>
      </c>
      <c r="F2717" s="19" t="s">
        <v>10954</v>
      </c>
      <c r="G2717" s="19" t="s">
        <v>612</v>
      </c>
      <c r="H2717" s="19" t="s">
        <v>12307</v>
      </c>
      <c r="I2717" s="1">
        <v>42674</v>
      </c>
      <c r="J2717" s="19">
        <v>75</v>
      </c>
      <c r="K2717" s="19" t="s">
        <v>73</v>
      </c>
      <c r="L2717" s="1">
        <v>41656</v>
      </c>
      <c r="M2717" s="19" t="s">
        <v>12528</v>
      </c>
      <c r="N2717" s="19" t="s">
        <v>588</v>
      </c>
      <c r="O2717" s="19" t="s">
        <v>12318</v>
      </c>
    </row>
    <row r="2718" spans="1:15">
      <c r="A2718" s="19">
        <v>62692</v>
      </c>
      <c r="B2718" s="19" t="s">
        <v>11748</v>
      </c>
      <c r="C2718" s="19" t="s">
        <v>13961</v>
      </c>
      <c r="D2718" s="19" t="str">
        <f t="shared" si="42"/>
        <v>62692A</v>
      </c>
      <c r="E2718" s="19" t="s">
        <v>12313</v>
      </c>
      <c r="F2718" s="19" t="s">
        <v>10940</v>
      </c>
      <c r="G2718" s="19" t="s">
        <v>612</v>
      </c>
      <c r="H2718" s="19" t="s">
        <v>12307</v>
      </c>
      <c r="I2718" s="1">
        <v>42901</v>
      </c>
      <c r="J2718" s="19">
        <v>20</v>
      </c>
      <c r="K2718" s="19" t="s">
        <v>73</v>
      </c>
      <c r="L2718" s="1">
        <v>41680</v>
      </c>
      <c r="M2718" s="19" t="s">
        <v>12741</v>
      </c>
      <c r="N2718" s="19" t="s">
        <v>13961</v>
      </c>
      <c r="O2718" s="19" t="s">
        <v>12318</v>
      </c>
    </row>
    <row r="2719" spans="1:15">
      <c r="A2719" s="19">
        <v>62693</v>
      </c>
      <c r="B2719" s="19" t="s">
        <v>10651</v>
      </c>
      <c r="C2719" s="19" t="s">
        <v>13960</v>
      </c>
      <c r="D2719" s="19" t="str">
        <f t="shared" si="42"/>
        <v>62693C</v>
      </c>
      <c r="E2719" s="19" t="s">
        <v>12309</v>
      </c>
      <c r="F2719" s="19" t="s">
        <v>10954</v>
      </c>
      <c r="G2719" s="19" t="s">
        <v>612</v>
      </c>
      <c r="H2719" s="19" t="s">
        <v>12307</v>
      </c>
      <c r="I2719" s="1">
        <v>42369</v>
      </c>
      <c r="J2719" s="19">
        <v>109</v>
      </c>
      <c r="K2719" s="19" t="s">
        <v>4</v>
      </c>
      <c r="L2719" s="1">
        <v>41673</v>
      </c>
      <c r="M2719" s="19" t="s">
        <v>13113</v>
      </c>
      <c r="N2719" s="19" t="s">
        <v>13938</v>
      </c>
      <c r="O2719" s="19" t="s">
        <v>12935</v>
      </c>
    </row>
    <row r="2720" spans="1:15">
      <c r="A2720" s="19">
        <v>62694</v>
      </c>
      <c r="B2720" s="19" t="s">
        <v>11748</v>
      </c>
      <c r="C2720" s="19" t="s">
        <v>13959</v>
      </c>
      <c r="D2720" s="19" t="str">
        <f t="shared" si="42"/>
        <v>62694A</v>
      </c>
      <c r="E2720" s="19" t="s">
        <v>12313</v>
      </c>
      <c r="F2720" s="19" t="s">
        <v>11229</v>
      </c>
      <c r="G2720" s="19" t="s">
        <v>612</v>
      </c>
      <c r="H2720" s="19" t="s">
        <v>12307</v>
      </c>
      <c r="I2720" s="1">
        <v>42888</v>
      </c>
      <c r="J2720" s="19">
        <v>20</v>
      </c>
      <c r="K2720" s="19" t="s">
        <v>73</v>
      </c>
      <c r="L2720" s="1">
        <v>41670</v>
      </c>
      <c r="M2720" s="19" t="s">
        <v>12741</v>
      </c>
      <c r="N2720" s="19" t="s">
        <v>13230</v>
      </c>
      <c r="O2720" s="19" t="s">
        <v>12318</v>
      </c>
    </row>
    <row r="2721" spans="1:15">
      <c r="A2721" s="19">
        <v>62695</v>
      </c>
      <c r="B2721" s="19" t="s">
        <v>10651</v>
      </c>
      <c r="C2721" s="19" t="s">
        <v>13958</v>
      </c>
      <c r="D2721" s="19" t="str">
        <f t="shared" si="42"/>
        <v>62695C</v>
      </c>
      <c r="E2721" s="19" t="s">
        <v>12309</v>
      </c>
      <c r="F2721" s="19" t="s">
        <v>10769</v>
      </c>
      <c r="G2721" s="19" t="s">
        <v>612</v>
      </c>
      <c r="H2721" s="19" t="s">
        <v>12307</v>
      </c>
      <c r="I2721" s="1">
        <v>42751</v>
      </c>
      <c r="J2721" s="19">
        <v>1.5</v>
      </c>
      <c r="K2721" s="19" t="s">
        <v>73</v>
      </c>
      <c r="L2721" s="1">
        <v>41747</v>
      </c>
      <c r="M2721" s="19" t="s">
        <v>13113</v>
      </c>
      <c r="N2721" s="19" t="s">
        <v>13957</v>
      </c>
      <c r="O2721" s="19" t="s">
        <v>12318</v>
      </c>
    </row>
    <row r="2722" spans="1:15">
      <c r="A2722" s="19">
        <v>62696</v>
      </c>
      <c r="B2722" s="19" t="s">
        <v>11748</v>
      </c>
      <c r="C2722" s="19" t="s">
        <v>13956</v>
      </c>
      <c r="D2722" s="19" t="str">
        <f t="shared" si="42"/>
        <v>62696A</v>
      </c>
      <c r="E2722" s="19" t="s">
        <v>12313</v>
      </c>
      <c r="F2722" s="19" t="s">
        <v>10767</v>
      </c>
      <c r="G2722" s="19" t="s">
        <v>612</v>
      </c>
      <c r="H2722" s="19" t="s">
        <v>12307</v>
      </c>
      <c r="I2722" s="1">
        <v>40899</v>
      </c>
      <c r="J2722" s="19">
        <v>0.186</v>
      </c>
      <c r="K2722" s="19" t="s">
        <v>73</v>
      </c>
      <c r="L2722" s="1">
        <v>41683</v>
      </c>
      <c r="M2722" s="19" t="s">
        <v>12315</v>
      </c>
      <c r="N2722" s="19" t="s">
        <v>12388</v>
      </c>
      <c r="O2722" s="19" t="s">
        <v>12318</v>
      </c>
    </row>
    <row r="2723" spans="1:15">
      <c r="A2723" s="19">
        <v>62697</v>
      </c>
      <c r="B2723" s="19" t="s">
        <v>11748</v>
      </c>
      <c r="C2723" s="19" t="s">
        <v>13955</v>
      </c>
      <c r="D2723" s="19" t="str">
        <f t="shared" si="42"/>
        <v>62697A</v>
      </c>
      <c r="E2723" s="19" t="s">
        <v>12313</v>
      </c>
      <c r="F2723" s="19" t="s">
        <v>10847</v>
      </c>
      <c r="G2723" s="19" t="s">
        <v>612</v>
      </c>
      <c r="H2723" s="19" t="s">
        <v>12307</v>
      </c>
      <c r="I2723" s="1">
        <v>41473</v>
      </c>
      <c r="J2723" s="19">
        <v>0.1898</v>
      </c>
      <c r="K2723" s="19" t="s">
        <v>73</v>
      </c>
      <c r="L2723" s="1">
        <v>41683</v>
      </c>
      <c r="M2723" s="19" t="s">
        <v>12315</v>
      </c>
      <c r="N2723" s="19" t="s">
        <v>13311</v>
      </c>
      <c r="O2723" s="19" t="s">
        <v>12318</v>
      </c>
    </row>
    <row r="2724" spans="1:15">
      <c r="A2724" s="19">
        <v>62698</v>
      </c>
      <c r="B2724" s="19" t="s">
        <v>11748</v>
      </c>
      <c r="C2724" s="19" t="s">
        <v>13954</v>
      </c>
      <c r="D2724" s="19" t="str">
        <f t="shared" si="42"/>
        <v>62698A</v>
      </c>
      <c r="E2724" s="19" t="s">
        <v>12313</v>
      </c>
      <c r="F2724" s="19" t="s">
        <v>10767</v>
      </c>
      <c r="G2724" s="19" t="s">
        <v>612</v>
      </c>
      <c r="H2724" s="19" t="s">
        <v>12307</v>
      </c>
      <c r="I2724" s="1">
        <v>41016</v>
      </c>
      <c r="J2724" s="19">
        <v>0.1837</v>
      </c>
      <c r="K2724" s="19" t="s">
        <v>73</v>
      </c>
      <c r="L2724" s="1">
        <v>41683</v>
      </c>
      <c r="M2724" s="19" t="s">
        <v>12315</v>
      </c>
      <c r="N2724" s="19" t="s">
        <v>12388</v>
      </c>
      <c r="O2724" s="19" t="s">
        <v>12318</v>
      </c>
    </row>
    <row r="2725" spans="1:15">
      <c r="A2725" s="19">
        <v>62699</v>
      </c>
      <c r="B2725" s="19" t="s">
        <v>11748</v>
      </c>
      <c r="C2725" s="19" t="s">
        <v>13953</v>
      </c>
      <c r="D2725" s="19" t="str">
        <f t="shared" si="42"/>
        <v>62699A</v>
      </c>
      <c r="E2725" s="19" t="s">
        <v>12313</v>
      </c>
      <c r="F2725" s="19" t="s">
        <v>10767</v>
      </c>
      <c r="G2725" s="19" t="s">
        <v>612</v>
      </c>
      <c r="H2725" s="19" t="s">
        <v>12307</v>
      </c>
      <c r="I2725" s="1">
        <v>40917</v>
      </c>
      <c r="J2725" s="19">
        <v>0.18329999999999999</v>
      </c>
      <c r="K2725" s="19" t="s">
        <v>73</v>
      </c>
      <c r="L2725" s="1">
        <v>41683</v>
      </c>
      <c r="M2725" s="19" t="s">
        <v>12315</v>
      </c>
      <c r="N2725" s="19" t="s">
        <v>12388</v>
      </c>
      <c r="O2725" s="19" t="s">
        <v>12318</v>
      </c>
    </row>
    <row r="2726" spans="1:15">
      <c r="A2726" s="19">
        <v>62700</v>
      </c>
      <c r="B2726" s="19" t="s">
        <v>11748</v>
      </c>
      <c r="C2726" s="19" t="s">
        <v>13952</v>
      </c>
      <c r="D2726" s="19" t="str">
        <f t="shared" si="42"/>
        <v>62700A</v>
      </c>
      <c r="E2726" s="19" t="s">
        <v>12313</v>
      </c>
      <c r="F2726" s="19" t="s">
        <v>10767</v>
      </c>
      <c r="G2726" s="19" t="s">
        <v>612</v>
      </c>
      <c r="H2726" s="19" t="s">
        <v>12307</v>
      </c>
      <c r="I2726" s="1">
        <v>40919</v>
      </c>
      <c r="J2726" s="19">
        <v>0.18340000000000001</v>
      </c>
      <c r="K2726" s="19" t="s">
        <v>73</v>
      </c>
      <c r="L2726" s="1">
        <v>41683</v>
      </c>
      <c r="M2726" s="19" t="s">
        <v>12315</v>
      </c>
      <c r="N2726" s="19" t="s">
        <v>12388</v>
      </c>
      <c r="O2726" s="19" t="s">
        <v>12318</v>
      </c>
    </row>
    <row r="2727" spans="1:15">
      <c r="A2727" s="19">
        <v>62701</v>
      </c>
      <c r="B2727" s="19" t="s">
        <v>12651</v>
      </c>
      <c r="C2727" s="19" t="s">
        <v>13951</v>
      </c>
      <c r="D2727" s="19" t="str">
        <f t="shared" si="42"/>
        <v>62701R</v>
      </c>
      <c r="E2727" s="19" t="s">
        <v>12650</v>
      </c>
      <c r="F2727" s="19" t="s">
        <v>461</v>
      </c>
      <c r="G2727" s="19" t="s">
        <v>461</v>
      </c>
      <c r="H2727" s="19" t="s">
        <v>461</v>
      </c>
      <c r="K2727" s="19" t="s">
        <v>73</v>
      </c>
      <c r="L2727" s="1">
        <v>41684</v>
      </c>
      <c r="M2727" s="19" t="s">
        <v>13113</v>
      </c>
      <c r="N2727" s="19" t="s">
        <v>461</v>
      </c>
      <c r="O2727" s="19" t="s">
        <v>12935</v>
      </c>
    </row>
    <row r="2728" spans="1:15">
      <c r="A2728" s="19">
        <v>62702</v>
      </c>
      <c r="B2728" s="19" t="s">
        <v>12651</v>
      </c>
      <c r="C2728" s="19" t="s">
        <v>13950</v>
      </c>
      <c r="D2728" s="19" t="str">
        <f t="shared" si="42"/>
        <v>62702R</v>
      </c>
      <c r="E2728" s="19" t="s">
        <v>12650</v>
      </c>
      <c r="F2728" s="19" t="s">
        <v>461</v>
      </c>
      <c r="G2728" s="19" t="s">
        <v>461</v>
      </c>
      <c r="H2728" s="19" t="s">
        <v>461</v>
      </c>
      <c r="K2728" s="19" t="s">
        <v>73</v>
      </c>
      <c r="L2728" s="1">
        <v>41684</v>
      </c>
      <c r="M2728" s="19" t="s">
        <v>13113</v>
      </c>
      <c r="N2728" s="19" t="s">
        <v>461</v>
      </c>
      <c r="O2728" s="19" t="s">
        <v>12935</v>
      </c>
    </row>
    <row r="2729" spans="1:15">
      <c r="A2729" s="19">
        <v>62703</v>
      </c>
      <c r="B2729" s="19" t="s">
        <v>12651</v>
      </c>
      <c r="C2729" s="19" t="s">
        <v>13949</v>
      </c>
      <c r="D2729" s="19" t="str">
        <f t="shared" si="42"/>
        <v>62703R</v>
      </c>
      <c r="E2729" s="19" t="s">
        <v>12650</v>
      </c>
      <c r="F2729" s="19" t="s">
        <v>461</v>
      </c>
      <c r="G2729" s="19" t="s">
        <v>461</v>
      </c>
      <c r="H2729" s="19" t="s">
        <v>461</v>
      </c>
      <c r="K2729" s="19" t="s">
        <v>73</v>
      </c>
      <c r="L2729" s="1">
        <v>41684</v>
      </c>
      <c r="M2729" s="19" t="s">
        <v>13113</v>
      </c>
      <c r="N2729" s="19" t="s">
        <v>461</v>
      </c>
      <c r="O2729" s="19" t="s">
        <v>12935</v>
      </c>
    </row>
    <row r="2730" spans="1:15">
      <c r="A2730" s="19">
        <v>62704</v>
      </c>
      <c r="B2730" s="19" t="s">
        <v>11748</v>
      </c>
      <c r="C2730" s="19" t="s">
        <v>13948</v>
      </c>
      <c r="D2730" s="19" t="str">
        <f t="shared" si="42"/>
        <v>62704A</v>
      </c>
      <c r="E2730" s="19" t="s">
        <v>12313</v>
      </c>
      <c r="F2730" s="19" t="s">
        <v>10923</v>
      </c>
      <c r="G2730" s="19" t="s">
        <v>612</v>
      </c>
      <c r="H2730" s="19" t="s">
        <v>12307</v>
      </c>
      <c r="I2730" s="1">
        <v>41089</v>
      </c>
      <c r="J2730" s="19">
        <v>0.10199999999999999</v>
      </c>
      <c r="K2730" s="19" t="s">
        <v>73</v>
      </c>
      <c r="L2730" s="1">
        <v>41702</v>
      </c>
      <c r="M2730" s="19" t="s">
        <v>12315</v>
      </c>
      <c r="N2730" s="19" t="s">
        <v>12388</v>
      </c>
      <c r="O2730" s="19" t="s">
        <v>12318</v>
      </c>
    </row>
    <row r="2731" spans="1:15">
      <c r="A2731" s="19">
        <v>62705</v>
      </c>
      <c r="B2731" s="19" t="s">
        <v>11748</v>
      </c>
      <c r="C2731" s="19" t="s">
        <v>13947</v>
      </c>
      <c r="D2731" s="19" t="str">
        <f t="shared" si="42"/>
        <v>62705A</v>
      </c>
      <c r="E2731" s="19" t="s">
        <v>12313</v>
      </c>
      <c r="F2731" s="19" t="s">
        <v>11008</v>
      </c>
      <c r="G2731" s="19" t="s">
        <v>612</v>
      </c>
      <c r="H2731" s="19" t="s">
        <v>12307</v>
      </c>
      <c r="I2731" s="1">
        <v>40813</v>
      </c>
      <c r="J2731" s="19">
        <v>0.10299999999999999</v>
      </c>
      <c r="K2731" s="19" t="s">
        <v>73</v>
      </c>
      <c r="L2731" s="1">
        <v>41702</v>
      </c>
      <c r="M2731" s="19" t="s">
        <v>12315</v>
      </c>
      <c r="N2731" s="19" t="s">
        <v>12388</v>
      </c>
      <c r="O2731" s="19" t="s">
        <v>12318</v>
      </c>
    </row>
    <row r="2732" spans="1:15">
      <c r="A2732" s="19">
        <v>62706</v>
      </c>
      <c r="B2732" s="19" t="s">
        <v>11748</v>
      </c>
      <c r="C2732" s="19" t="s">
        <v>13946</v>
      </c>
      <c r="D2732" s="19" t="str">
        <f t="shared" si="42"/>
        <v>62706A</v>
      </c>
      <c r="E2732" s="19" t="s">
        <v>12313</v>
      </c>
      <c r="F2732" s="19" t="s">
        <v>11464</v>
      </c>
      <c r="G2732" s="19" t="s">
        <v>612</v>
      </c>
      <c r="H2732" s="19" t="s">
        <v>12307</v>
      </c>
      <c r="I2732" s="1">
        <v>41271</v>
      </c>
      <c r="J2732" s="19">
        <v>0.13100000000000001</v>
      </c>
      <c r="K2732" s="19" t="s">
        <v>73</v>
      </c>
      <c r="L2732" s="1">
        <v>41702</v>
      </c>
      <c r="M2732" s="19" t="s">
        <v>12315</v>
      </c>
      <c r="N2732" s="19" t="s">
        <v>12388</v>
      </c>
      <c r="O2732" s="19" t="s">
        <v>12318</v>
      </c>
    </row>
    <row r="2733" spans="1:15">
      <c r="A2733" s="19">
        <v>62707</v>
      </c>
      <c r="B2733" s="19" t="s">
        <v>11748</v>
      </c>
      <c r="C2733" s="19" t="s">
        <v>13945</v>
      </c>
      <c r="D2733" s="19" t="str">
        <f t="shared" si="42"/>
        <v>62707A</v>
      </c>
      <c r="E2733" s="19" t="s">
        <v>12313</v>
      </c>
      <c r="F2733" s="19" t="s">
        <v>10767</v>
      </c>
      <c r="G2733" s="19" t="s">
        <v>612</v>
      </c>
      <c r="H2733" s="19" t="s">
        <v>12307</v>
      </c>
      <c r="I2733" s="1">
        <v>40900</v>
      </c>
      <c r="J2733" s="19">
        <v>0.11899999999999999</v>
      </c>
      <c r="K2733" s="19" t="s">
        <v>73</v>
      </c>
      <c r="L2733" s="1">
        <v>41702</v>
      </c>
      <c r="M2733" s="19" t="s">
        <v>12315</v>
      </c>
      <c r="N2733" s="19" t="s">
        <v>12388</v>
      </c>
      <c r="O2733" s="19" t="s">
        <v>12318</v>
      </c>
    </row>
    <row r="2734" spans="1:15">
      <c r="A2734" s="19">
        <v>62708</v>
      </c>
      <c r="B2734" s="19" t="s">
        <v>11748</v>
      </c>
      <c r="C2734" s="19" t="s">
        <v>13944</v>
      </c>
      <c r="D2734" s="19" t="str">
        <f t="shared" si="42"/>
        <v>62708A</v>
      </c>
      <c r="E2734" s="19" t="s">
        <v>12313</v>
      </c>
      <c r="F2734" s="19" t="s">
        <v>10767</v>
      </c>
      <c r="G2734" s="19" t="s">
        <v>612</v>
      </c>
      <c r="H2734" s="19" t="s">
        <v>12307</v>
      </c>
      <c r="I2734" s="1">
        <v>40946</v>
      </c>
      <c r="J2734" s="19">
        <v>0.13900000000000001</v>
      </c>
      <c r="K2734" s="19" t="s">
        <v>73</v>
      </c>
      <c r="L2734" s="1">
        <v>41702</v>
      </c>
      <c r="M2734" s="19" t="s">
        <v>12315</v>
      </c>
      <c r="N2734" s="19" t="s">
        <v>12388</v>
      </c>
      <c r="O2734" s="19" t="s">
        <v>12318</v>
      </c>
    </row>
    <row r="2735" spans="1:15">
      <c r="A2735" s="19">
        <v>62709</v>
      </c>
      <c r="B2735" s="19" t="s">
        <v>11748</v>
      </c>
      <c r="C2735" s="19" t="s">
        <v>13943</v>
      </c>
      <c r="D2735" s="19" t="str">
        <f t="shared" si="42"/>
        <v>62709A</v>
      </c>
      <c r="E2735" s="19" t="s">
        <v>12313</v>
      </c>
      <c r="F2735" s="19" t="s">
        <v>10965</v>
      </c>
      <c r="G2735" s="19" t="s">
        <v>612</v>
      </c>
      <c r="H2735" s="19" t="s">
        <v>12307</v>
      </c>
      <c r="I2735" s="1">
        <v>42919</v>
      </c>
      <c r="J2735" s="19">
        <v>0.99</v>
      </c>
      <c r="K2735" s="19" t="s">
        <v>73</v>
      </c>
      <c r="L2735" s="1">
        <v>42826</v>
      </c>
      <c r="M2735" s="19" t="s">
        <v>12466</v>
      </c>
      <c r="N2735" s="19" t="s">
        <v>13941</v>
      </c>
      <c r="O2735" s="19" t="s">
        <v>12318</v>
      </c>
    </row>
    <row r="2736" spans="1:15">
      <c r="A2736" s="19">
        <v>62710</v>
      </c>
      <c r="B2736" s="19" t="s">
        <v>10651</v>
      </c>
      <c r="C2736" s="19" t="s">
        <v>13942</v>
      </c>
      <c r="D2736" s="19" t="str">
        <f t="shared" si="42"/>
        <v>62710C</v>
      </c>
      <c r="E2736" s="19" t="s">
        <v>12309</v>
      </c>
      <c r="F2736" s="19" t="s">
        <v>10965</v>
      </c>
      <c r="G2736" s="19" t="s">
        <v>612</v>
      </c>
      <c r="H2736" s="19" t="s">
        <v>12307</v>
      </c>
      <c r="I2736" s="1">
        <v>42400</v>
      </c>
      <c r="J2736" s="19">
        <v>0.48</v>
      </c>
      <c r="K2736" s="19" t="s">
        <v>73</v>
      </c>
      <c r="L2736" s="1">
        <v>42242</v>
      </c>
      <c r="M2736" s="19" t="s">
        <v>13113</v>
      </c>
      <c r="N2736" s="19" t="s">
        <v>13941</v>
      </c>
      <c r="O2736" s="19" t="s">
        <v>12935</v>
      </c>
    </row>
    <row r="2737" spans="1:15">
      <c r="A2737" s="19">
        <v>62711</v>
      </c>
      <c r="B2737" s="19" t="s">
        <v>10651</v>
      </c>
      <c r="C2737" s="19" t="s">
        <v>13940</v>
      </c>
      <c r="D2737" s="19" t="str">
        <f t="shared" si="42"/>
        <v>62711C</v>
      </c>
      <c r="E2737" s="19" t="s">
        <v>12309</v>
      </c>
      <c r="F2737" s="19" t="s">
        <v>10698</v>
      </c>
      <c r="G2737" s="19" t="s">
        <v>612</v>
      </c>
      <c r="H2737" s="19" t="s">
        <v>12307</v>
      </c>
      <c r="I2737" s="1">
        <v>42353</v>
      </c>
      <c r="J2737" s="19">
        <v>19.8</v>
      </c>
      <c r="K2737" s="19" t="s">
        <v>4</v>
      </c>
      <c r="L2737" s="1">
        <v>41697</v>
      </c>
      <c r="M2737" s="19" t="s">
        <v>13113</v>
      </c>
      <c r="N2737" s="19" t="s">
        <v>4751</v>
      </c>
      <c r="O2737" s="19" t="s">
        <v>12935</v>
      </c>
    </row>
    <row r="2738" spans="1:15">
      <c r="A2738" s="19">
        <v>62712</v>
      </c>
      <c r="B2738" s="19" t="s">
        <v>10651</v>
      </c>
      <c r="C2738" s="19" t="s">
        <v>13939</v>
      </c>
      <c r="D2738" s="19" t="str">
        <f t="shared" si="42"/>
        <v>62712C</v>
      </c>
      <c r="E2738" s="19" t="s">
        <v>12309</v>
      </c>
      <c r="F2738" s="19" t="s">
        <v>10686</v>
      </c>
      <c r="G2738" s="19" t="s">
        <v>612</v>
      </c>
      <c r="H2738" s="19" t="s">
        <v>12307</v>
      </c>
      <c r="I2738" s="1">
        <v>42369</v>
      </c>
      <c r="J2738" s="19">
        <v>27.1</v>
      </c>
      <c r="K2738" s="19" t="s">
        <v>4</v>
      </c>
      <c r="L2738" s="1">
        <v>41670</v>
      </c>
      <c r="M2738" s="19" t="s">
        <v>13113</v>
      </c>
      <c r="N2738" s="19" t="s">
        <v>13938</v>
      </c>
      <c r="O2738" s="19" t="s">
        <v>12935</v>
      </c>
    </row>
    <row r="2739" spans="1:15">
      <c r="A2739" s="19">
        <v>62713</v>
      </c>
      <c r="B2739" s="19" t="s">
        <v>11748</v>
      </c>
      <c r="C2739" s="19" t="s">
        <v>13937</v>
      </c>
      <c r="D2739" s="19" t="str">
        <f t="shared" si="42"/>
        <v>62713A</v>
      </c>
      <c r="E2739" s="19" t="s">
        <v>12313</v>
      </c>
      <c r="F2739" s="19" t="s">
        <v>10968</v>
      </c>
      <c r="G2739" s="19" t="s">
        <v>612</v>
      </c>
      <c r="H2739" s="19" t="s">
        <v>12307</v>
      </c>
      <c r="I2739" s="1">
        <v>41850</v>
      </c>
      <c r="J2739" s="19">
        <v>1.5</v>
      </c>
      <c r="K2739" s="19" t="s">
        <v>73</v>
      </c>
      <c r="L2739" s="1">
        <v>41704</v>
      </c>
      <c r="M2739" s="19" t="s">
        <v>13908</v>
      </c>
      <c r="N2739" s="19" t="s">
        <v>13934</v>
      </c>
      <c r="O2739" s="19" t="s">
        <v>12318</v>
      </c>
    </row>
    <row r="2740" spans="1:15">
      <c r="A2740" s="19">
        <v>62714</v>
      </c>
      <c r="B2740" s="19" t="s">
        <v>11748</v>
      </c>
      <c r="C2740" s="19" t="s">
        <v>13936</v>
      </c>
      <c r="D2740" s="19" t="str">
        <f t="shared" si="42"/>
        <v>62714A</v>
      </c>
      <c r="E2740" s="19" t="s">
        <v>12313</v>
      </c>
      <c r="F2740" s="19" t="s">
        <v>10968</v>
      </c>
      <c r="G2740" s="19" t="s">
        <v>612</v>
      </c>
      <c r="H2740" s="19" t="s">
        <v>12307</v>
      </c>
      <c r="I2740" s="1">
        <v>41850</v>
      </c>
      <c r="J2740" s="19">
        <v>1.5</v>
      </c>
      <c r="K2740" s="19" t="s">
        <v>73</v>
      </c>
      <c r="L2740" s="1">
        <v>41704</v>
      </c>
      <c r="M2740" s="19" t="s">
        <v>13908</v>
      </c>
      <c r="N2740" s="19" t="s">
        <v>13934</v>
      </c>
      <c r="O2740" s="19" t="s">
        <v>12318</v>
      </c>
    </row>
    <row r="2741" spans="1:15">
      <c r="A2741" s="19">
        <v>62715</v>
      </c>
      <c r="B2741" s="19" t="s">
        <v>11748</v>
      </c>
      <c r="C2741" s="19" t="s">
        <v>13935</v>
      </c>
      <c r="D2741" s="19" t="str">
        <f t="shared" si="42"/>
        <v>62715A</v>
      </c>
      <c r="E2741" s="19" t="s">
        <v>12313</v>
      </c>
      <c r="F2741" s="19" t="s">
        <v>10968</v>
      </c>
      <c r="G2741" s="19" t="s">
        <v>612</v>
      </c>
      <c r="H2741" s="19" t="s">
        <v>12307</v>
      </c>
      <c r="I2741" s="1">
        <v>41850</v>
      </c>
      <c r="J2741" s="19">
        <v>1.5</v>
      </c>
      <c r="K2741" s="19" t="s">
        <v>73</v>
      </c>
      <c r="L2741" s="1">
        <v>41704</v>
      </c>
      <c r="M2741" s="19" t="s">
        <v>13908</v>
      </c>
      <c r="N2741" s="19" t="s">
        <v>13934</v>
      </c>
      <c r="O2741" s="19" t="s">
        <v>12318</v>
      </c>
    </row>
    <row r="2742" spans="1:15">
      <c r="A2742" s="19">
        <v>62716</v>
      </c>
      <c r="B2742" s="19" t="s">
        <v>11748</v>
      </c>
      <c r="C2742" s="19" t="s">
        <v>4963</v>
      </c>
      <c r="D2742" s="19" t="str">
        <f t="shared" si="42"/>
        <v>62716A</v>
      </c>
      <c r="E2742" s="19" t="s">
        <v>12313</v>
      </c>
      <c r="F2742" s="19" t="s">
        <v>11228</v>
      </c>
      <c r="G2742" s="19" t="s">
        <v>612</v>
      </c>
      <c r="H2742" s="19" t="s">
        <v>12307</v>
      </c>
      <c r="I2742" s="1">
        <v>42732</v>
      </c>
      <c r="J2742" s="19">
        <v>20</v>
      </c>
      <c r="K2742" s="19" t="s">
        <v>73</v>
      </c>
      <c r="L2742" s="1">
        <v>42774</v>
      </c>
      <c r="M2742" s="19" t="s">
        <v>13560</v>
      </c>
      <c r="N2742" s="19" t="s">
        <v>13933</v>
      </c>
      <c r="O2742" s="19" t="s">
        <v>12318</v>
      </c>
    </row>
    <row r="2743" spans="1:15">
      <c r="A2743" s="19">
        <v>62717</v>
      </c>
      <c r="B2743" s="19" t="s">
        <v>10651</v>
      </c>
      <c r="C2743" s="19" t="s">
        <v>5115</v>
      </c>
      <c r="D2743" s="19" t="str">
        <f t="shared" si="42"/>
        <v>62717C</v>
      </c>
      <c r="E2743" s="19" t="s">
        <v>12309</v>
      </c>
      <c r="F2743" s="19" t="s">
        <v>10972</v>
      </c>
      <c r="G2743" s="19" t="s">
        <v>612</v>
      </c>
      <c r="H2743" s="19" t="s">
        <v>12307</v>
      </c>
      <c r="I2743" s="1">
        <v>42293</v>
      </c>
      <c r="J2743" s="19">
        <v>0.75</v>
      </c>
      <c r="K2743" s="19" t="s">
        <v>73</v>
      </c>
      <c r="L2743" s="1">
        <v>41708</v>
      </c>
      <c r="M2743" s="19" t="s">
        <v>13113</v>
      </c>
      <c r="N2743" s="19" t="s">
        <v>13456</v>
      </c>
      <c r="O2743" s="19" t="s">
        <v>12935</v>
      </c>
    </row>
    <row r="2744" spans="1:15">
      <c r="A2744" s="19">
        <v>62718</v>
      </c>
      <c r="B2744" s="19" t="s">
        <v>10651</v>
      </c>
      <c r="C2744" s="19" t="s">
        <v>5114</v>
      </c>
      <c r="D2744" s="19" t="str">
        <f t="shared" si="42"/>
        <v>62718C</v>
      </c>
      <c r="E2744" s="19" t="s">
        <v>12309</v>
      </c>
      <c r="F2744" s="19" t="s">
        <v>10691</v>
      </c>
      <c r="G2744" s="19" t="s">
        <v>612</v>
      </c>
      <c r="H2744" s="19" t="s">
        <v>12307</v>
      </c>
      <c r="I2744" s="1">
        <v>42293</v>
      </c>
      <c r="J2744" s="19">
        <v>1.5</v>
      </c>
      <c r="K2744" s="19" t="s">
        <v>73</v>
      </c>
      <c r="L2744" s="1">
        <v>41708</v>
      </c>
      <c r="M2744" s="19" t="s">
        <v>13113</v>
      </c>
      <c r="N2744" s="19" t="s">
        <v>13456</v>
      </c>
      <c r="O2744" s="19" t="s">
        <v>12935</v>
      </c>
    </row>
    <row r="2745" spans="1:15">
      <c r="A2745" s="19">
        <v>62719</v>
      </c>
      <c r="B2745" s="19" t="s">
        <v>11748</v>
      </c>
      <c r="C2745" s="19" t="s">
        <v>9522</v>
      </c>
      <c r="D2745" s="19" t="str">
        <f t="shared" si="42"/>
        <v>62719A</v>
      </c>
      <c r="E2745" s="19" t="s">
        <v>12313</v>
      </c>
      <c r="F2745" s="19" t="s">
        <v>10976</v>
      </c>
      <c r="G2745" s="19" t="s">
        <v>612</v>
      </c>
      <c r="H2745" s="19" t="s">
        <v>12307</v>
      </c>
      <c r="I2745" s="1">
        <v>42611</v>
      </c>
      <c r="J2745" s="19">
        <v>1</v>
      </c>
      <c r="K2745" s="19" t="s">
        <v>73</v>
      </c>
      <c r="L2745" s="1">
        <v>41708</v>
      </c>
      <c r="M2745" s="19" t="s">
        <v>13113</v>
      </c>
      <c r="N2745" s="19" t="s">
        <v>13932</v>
      </c>
      <c r="O2745" s="19" t="s">
        <v>12318</v>
      </c>
    </row>
    <row r="2746" spans="1:15">
      <c r="A2746" s="19">
        <v>62720</v>
      </c>
      <c r="B2746" s="19" t="s">
        <v>10651</v>
      </c>
      <c r="C2746" s="19" t="s">
        <v>5110</v>
      </c>
      <c r="D2746" s="19" t="str">
        <f t="shared" si="42"/>
        <v>62720C</v>
      </c>
      <c r="E2746" s="19" t="s">
        <v>12309</v>
      </c>
      <c r="F2746" s="19" t="s">
        <v>13245</v>
      </c>
      <c r="G2746" s="19" t="s">
        <v>612</v>
      </c>
      <c r="H2746" s="19" t="s">
        <v>12307</v>
      </c>
      <c r="I2746" s="1">
        <v>42491</v>
      </c>
      <c r="J2746" s="19">
        <v>0.5</v>
      </c>
      <c r="K2746" s="19" t="s">
        <v>73</v>
      </c>
      <c r="L2746" s="1">
        <v>41708</v>
      </c>
      <c r="M2746" s="19" t="s">
        <v>13113</v>
      </c>
      <c r="N2746" s="19" t="s">
        <v>13931</v>
      </c>
      <c r="O2746" s="19" t="s">
        <v>12935</v>
      </c>
    </row>
    <row r="2747" spans="1:15">
      <c r="A2747" s="19">
        <v>62721</v>
      </c>
      <c r="B2747" s="19" t="s">
        <v>11748</v>
      </c>
      <c r="C2747" s="19" t="s">
        <v>13930</v>
      </c>
      <c r="D2747" s="19" t="str">
        <f t="shared" si="42"/>
        <v>62721A</v>
      </c>
      <c r="E2747" s="19" t="s">
        <v>12313</v>
      </c>
      <c r="F2747" s="19" t="s">
        <v>13245</v>
      </c>
      <c r="G2747" s="19" t="s">
        <v>612</v>
      </c>
      <c r="H2747" s="19" t="s">
        <v>12307</v>
      </c>
      <c r="I2747" s="1">
        <v>42451</v>
      </c>
      <c r="J2747" s="19">
        <v>1</v>
      </c>
      <c r="K2747" s="19" t="s">
        <v>73</v>
      </c>
      <c r="L2747" s="1">
        <v>41708</v>
      </c>
      <c r="M2747" s="19" t="s">
        <v>13113</v>
      </c>
      <c r="N2747" s="19" t="s">
        <v>13929</v>
      </c>
      <c r="O2747" s="19" t="s">
        <v>12318</v>
      </c>
    </row>
    <row r="2748" spans="1:15">
      <c r="A2748" s="19">
        <v>62722</v>
      </c>
      <c r="B2748" s="19" t="s">
        <v>10651</v>
      </c>
      <c r="C2748" s="19" t="s">
        <v>5111</v>
      </c>
      <c r="D2748" s="19" t="str">
        <f t="shared" si="42"/>
        <v>62722C</v>
      </c>
      <c r="E2748" s="19" t="s">
        <v>12309</v>
      </c>
      <c r="F2748" s="19" t="s">
        <v>21</v>
      </c>
      <c r="G2748" s="19" t="s">
        <v>612</v>
      </c>
      <c r="H2748" s="19" t="s">
        <v>12307</v>
      </c>
      <c r="I2748" s="1">
        <v>42293</v>
      </c>
      <c r="J2748" s="19">
        <v>1</v>
      </c>
      <c r="K2748" s="19" t="s">
        <v>73</v>
      </c>
      <c r="L2748" s="1">
        <v>41708</v>
      </c>
      <c r="M2748" s="19" t="s">
        <v>13113</v>
      </c>
      <c r="N2748" s="19" t="s">
        <v>13456</v>
      </c>
      <c r="O2748" s="19" t="s">
        <v>12935</v>
      </c>
    </row>
    <row r="2749" spans="1:15">
      <c r="A2749" s="19">
        <v>62723</v>
      </c>
      <c r="B2749" s="19" t="s">
        <v>10651</v>
      </c>
      <c r="C2749" s="19" t="s">
        <v>5379</v>
      </c>
      <c r="D2749" s="19" t="str">
        <f t="shared" si="42"/>
        <v>62723C</v>
      </c>
      <c r="E2749" s="19" t="s">
        <v>12309</v>
      </c>
      <c r="F2749" s="19" t="s">
        <v>1230</v>
      </c>
      <c r="G2749" s="19" t="s">
        <v>612</v>
      </c>
      <c r="H2749" s="19" t="s">
        <v>12307</v>
      </c>
      <c r="I2749" s="1">
        <v>42500</v>
      </c>
      <c r="J2749" s="19">
        <v>0.5</v>
      </c>
      <c r="K2749" s="19" t="s">
        <v>73</v>
      </c>
      <c r="L2749" s="1">
        <v>41708</v>
      </c>
      <c r="M2749" s="19" t="s">
        <v>13113</v>
      </c>
      <c r="N2749" s="19" t="s">
        <v>13928</v>
      </c>
      <c r="O2749" s="19" t="s">
        <v>12935</v>
      </c>
    </row>
    <row r="2750" spans="1:15">
      <c r="A2750" s="19">
        <v>62724</v>
      </c>
      <c r="B2750" s="19" t="s">
        <v>10651</v>
      </c>
      <c r="C2750" s="19" t="s">
        <v>5112</v>
      </c>
      <c r="D2750" s="19" t="str">
        <f t="shared" si="42"/>
        <v>62724C</v>
      </c>
      <c r="E2750" s="19" t="s">
        <v>12309</v>
      </c>
      <c r="F2750" s="19" t="s">
        <v>10975</v>
      </c>
      <c r="G2750" s="19" t="s">
        <v>612</v>
      </c>
      <c r="H2750" s="19" t="s">
        <v>12307</v>
      </c>
      <c r="I2750" s="1">
        <v>42293</v>
      </c>
      <c r="J2750" s="19">
        <v>2</v>
      </c>
      <c r="K2750" s="19" t="s">
        <v>73</v>
      </c>
      <c r="L2750" s="1">
        <v>41708</v>
      </c>
      <c r="M2750" s="19" t="s">
        <v>13113</v>
      </c>
      <c r="N2750" s="19" t="s">
        <v>13456</v>
      </c>
      <c r="O2750" s="19" t="s">
        <v>12935</v>
      </c>
    </row>
    <row r="2751" spans="1:15">
      <c r="A2751" s="19">
        <v>62725</v>
      </c>
      <c r="B2751" s="19" t="s">
        <v>11748</v>
      </c>
      <c r="C2751" s="19" t="s">
        <v>13927</v>
      </c>
      <c r="D2751" s="19" t="str">
        <f t="shared" si="42"/>
        <v>62725A</v>
      </c>
      <c r="E2751" s="19" t="s">
        <v>12313</v>
      </c>
      <c r="F2751" s="19" t="s">
        <v>9527</v>
      </c>
      <c r="G2751" s="19" t="s">
        <v>612</v>
      </c>
      <c r="H2751" s="19" t="s">
        <v>12307</v>
      </c>
      <c r="I2751" s="1">
        <v>42328</v>
      </c>
      <c r="J2751" s="19">
        <v>0.9</v>
      </c>
      <c r="K2751" s="19" t="s">
        <v>73</v>
      </c>
      <c r="L2751" s="1">
        <v>41708</v>
      </c>
      <c r="M2751" s="19" t="s">
        <v>13113</v>
      </c>
      <c r="N2751" s="19" t="s">
        <v>13926</v>
      </c>
      <c r="O2751" s="19" t="s">
        <v>12318</v>
      </c>
    </row>
    <row r="2752" spans="1:15">
      <c r="A2752" s="19">
        <v>62726</v>
      </c>
      <c r="B2752" s="19" t="s">
        <v>10651</v>
      </c>
      <c r="C2752" s="19" t="s">
        <v>9521</v>
      </c>
      <c r="D2752" s="19" t="str">
        <f t="shared" si="42"/>
        <v>62726C</v>
      </c>
      <c r="E2752" s="19" t="s">
        <v>12309</v>
      </c>
      <c r="F2752" s="19" t="s">
        <v>11001</v>
      </c>
      <c r="G2752" s="19" t="s">
        <v>612</v>
      </c>
      <c r="H2752" s="19" t="s">
        <v>12307</v>
      </c>
      <c r="I2752" s="1">
        <v>42500</v>
      </c>
      <c r="J2752" s="19">
        <v>1.5</v>
      </c>
      <c r="K2752" s="19" t="s">
        <v>73</v>
      </c>
      <c r="L2752" s="1">
        <v>41708</v>
      </c>
      <c r="M2752" s="19" t="s">
        <v>13113</v>
      </c>
      <c r="N2752" s="19" t="s">
        <v>13925</v>
      </c>
      <c r="O2752" s="19" t="s">
        <v>12935</v>
      </c>
    </row>
    <row r="2753" spans="1:15">
      <c r="A2753" s="19">
        <v>62727</v>
      </c>
      <c r="B2753" s="19" t="s">
        <v>10651</v>
      </c>
      <c r="C2753" s="19" t="s">
        <v>13924</v>
      </c>
      <c r="D2753" s="19" t="str">
        <f t="shared" si="42"/>
        <v>62727C</v>
      </c>
      <c r="E2753" s="19" t="s">
        <v>12309</v>
      </c>
      <c r="F2753" s="19" t="s">
        <v>11324</v>
      </c>
      <c r="G2753" s="19" t="s">
        <v>612</v>
      </c>
      <c r="H2753" s="19" t="s">
        <v>12307</v>
      </c>
      <c r="I2753" s="1">
        <v>43738</v>
      </c>
      <c r="J2753" s="19">
        <v>2.274</v>
      </c>
      <c r="K2753" s="19" t="s">
        <v>46</v>
      </c>
      <c r="L2753" s="1">
        <v>41711</v>
      </c>
      <c r="M2753" s="19" t="s">
        <v>13923</v>
      </c>
      <c r="N2753" s="19" t="s">
        <v>13922</v>
      </c>
      <c r="O2753" s="19" t="s">
        <v>12318</v>
      </c>
    </row>
    <row r="2754" spans="1:15">
      <c r="A2754" s="19">
        <v>62728</v>
      </c>
      <c r="B2754" s="19" t="s">
        <v>11748</v>
      </c>
      <c r="C2754" s="19" t="s">
        <v>13921</v>
      </c>
      <c r="D2754" s="19" t="str">
        <f t="shared" ref="D2754:D2817" si="43">CONCATENATE(A2754,B2754)</f>
        <v>62728A</v>
      </c>
      <c r="E2754" s="19" t="s">
        <v>12313</v>
      </c>
      <c r="F2754" s="19" t="s">
        <v>10846</v>
      </c>
      <c r="G2754" s="19" t="s">
        <v>612</v>
      </c>
      <c r="H2754" s="19" t="s">
        <v>12307</v>
      </c>
      <c r="I2754" s="1">
        <v>40990</v>
      </c>
      <c r="J2754" s="19">
        <v>0.5</v>
      </c>
      <c r="K2754" s="19" t="s">
        <v>73</v>
      </c>
      <c r="L2754" s="1">
        <v>41716</v>
      </c>
      <c r="M2754" s="19" t="s">
        <v>13213</v>
      </c>
      <c r="N2754" s="19" t="s">
        <v>13213</v>
      </c>
      <c r="O2754" s="19" t="s">
        <v>12318</v>
      </c>
    </row>
    <row r="2755" spans="1:15">
      <c r="A2755" s="19">
        <v>62729</v>
      </c>
      <c r="B2755" s="19" t="s">
        <v>11748</v>
      </c>
      <c r="C2755" s="19" t="s">
        <v>13920</v>
      </c>
      <c r="D2755" s="19" t="str">
        <f t="shared" si="43"/>
        <v>62729A</v>
      </c>
      <c r="E2755" s="19" t="s">
        <v>12313</v>
      </c>
      <c r="F2755" s="19" t="s">
        <v>1230</v>
      </c>
      <c r="G2755" s="19" t="s">
        <v>612</v>
      </c>
      <c r="H2755" s="19" t="s">
        <v>12307</v>
      </c>
      <c r="I2755" s="1">
        <v>40869</v>
      </c>
      <c r="J2755" s="19">
        <v>0.996</v>
      </c>
      <c r="K2755" s="19" t="s">
        <v>73</v>
      </c>
      <c r="L2755" s="1">
        <v>41716</v>
      </c>
      <c r="M2755" s="19" t="s">
        <v>13213</v>
      </c>
      <c r="N2755" s="19" t="s">
        <v>13213</v>
      </c>
      <c r="O2755" s="19" t="s">
        <v>12318</v>
      </c>
    </row>
    <row r="2756" spans="1:15">
      <c r="A2756" s="19">
        <v>62730</v>
      </c>
      <c r="B2756" s="19" t="s">
        <v>11748</v>
      </c>
      <c r="C2756" s="19" t="s">
        <v>13919</v>
      </c>
      <c r="D2756" s="19" t="str">
        <f t="shared" si="43"/>
        <v>62730A</v>
      </c>
      <c r="E2756" s="19" t="s">
        <v>12313</v>
      </c>
      <c r="F2756" s="19" t="s">
        <v>1230</v>
      </c>
      <c r="G2756" s="19" t="s">
        <v>612</v>
      </c>
      <c r="H2756" s="19" t="s">
        <v>12307</v>
      </c>
      <c r="I2756" s="1">
        <v>40870</v>
      </c>
      <c r="J2756" s="19">
        <v>2</v>
      </c>
      <c r="K2756" s="19" t="s">
        <v>73</v>
      </c>
      <c r="L2756" s="1">
        <v>41716</v>
      </c>
      <c r="M2756" s="19" t="s">
        <v>13213</v>
      </c>
      <c r="N2756" s="19" t="s">
        <v>13213</v>
      </c>
      <c r="O2756" s="19" t="s">
        <v>12318</v>
      </c>
    </row>
    <row r="2757" spans="1:15">
      <c r="A2757" s="19">
        <v>62731</v>
      </c>
      <c r="B2757" s="19" t="s">
        <v>10651</v>
      </c>
      <c r="C2757" s="19" t="s">
        <v>13918</v>
      </c>
      <c r="D2757" s="19" t="str">
        <f t="shared" si="43"/>
        <v>62731C</v>
      </c>
      <c r="E2757" s="19" t="s">
        <v>12309</v>
      </c>
      <c r="F2757" s="19" t="s">
        <v>10697</v>
      </c>
      <c r="G2757" s="19" t="s">
        <v>612</v>
      </c>
      <c r="H2757" s="19" t="s">
        <v>12307</v>
      </c>
      <c r="I2757" s="1">
        <v>42353</v>
      </c>
      <c r="J2757" s="19">
        <v>23</v>
      </c>
      <c r="K2757" s="19" t="s">
        <v>73</v>
      </c>
      <c r="L2757" s="1">
        <v>41838</v>
      </c>
      <c r="M2757" s="19" t="s">
        <v>13113</v>
      </c>
      <c r="N2757" s="19" t="s">
        <v>13917</v>
      </c>
      <c r="O2757" s="19" t="s">
        <v>12935</v>
      </c>
    </row>
    <row r="2758" spans="1:15">
      <c r="A2758" s="19">
        <v>62732</v>
      </c>
      <c r="B2758" s="19" t="s">
        <v>11748</v>
      </c>
      <c r="C2758" s="19" t="s">
        <v>13916</v>
      </c>
      <c r="D2758" s="19" t="str">
        <f t="shared" si="43"/>
        <v>62732A</v>
      </c>
      <c r="E2758" s="19" t="s">
        <v>12313</v>
      </c>
      <c r="F2758" s="19" t="s">
        <v>10767</v>
      </c>
      <c r="G2758" s="19" t="s">
        <v>612</v>
      </c>
      <c r="H2758" s="19" t="s">
        <v>12307</v>
      </c>
      <c r="I2758" s="1">
        <v>40961</v>
      </c>
      <c r="J2758" s="19">
        <v>0.1923</v>
      </c>
      <c r="K2758" s="19" t="s">
        <v>73</v>
      </c>
      <c r="L2758" s="1">
        <v>41722</v>
      </c>
      <c r="M2758" s="19" t="s">
        <v>12315</v>
      </c>
      <c r="N2758" s="19" t="s">
        <v>12388</v>
      </c>
      <c r="O2758" s="19" t="s">
        <v>12318</v>
      </c>
    </row>
    <row r="2759" spans="1:15">
      <c r="A2759" s="19">
        <v>62733</v>
      </c>
      <c r="B2759" s="19" t="s">
        <v>11748</v>
      </c>
      <c r="C2759" s="19" t="s">
        <v>13915</v>
      </c>
      <c r="D2759" s="19" t="str">
        <f t="shared" si="43"/>
        <v>62733A</v>
      </c>
      <c r="E2759" s="19" t="s">
        <v>12313</v>
      </c>
      <c r="F2759" s="19" t="s">
        <v>11462</v>
      </c>
      <c r="G2759" s="19" t="s">
        <v>612</v>
      </c>
      <c r="H2759" s="19" t="s">
        <v>12307</v>
      </c>
      <c r="I2759" s="1">
        <v>41248</v>
      </c>
      <c r="J2759" s="19">
        <v>0.14410000000000001</v>
      </c>
      <c r="K2759" s="19" t="s">
        <v>73</v>
      </c>
      <c r="L2759" s="1">
        <v>41722</v>
      </c>
      <c r="M2759" s="19" t="s">
        <v>12315</v>
      </c>
      <c r="N2759" s="19" t="s">
        <v>12388</v>
      </c>
      <c r="O2759" s="19" t="s">
        <v>12318</v>
      </c>
    </row>
    <row r="2760" spans="1:15">
      <c r="A2760" s="19">
        <v>62734</v>
      </c>
      <c r="B2760" s="19" t="s">
        <v>11748</v>
      </c>
      <c r="C2760" s="19" t="s">
        <v>13914</v>
      </c>
      <c r="D2760" s="19" t="str">
        <f t="shared" si="43"/>
        <v>62734A</v>
      </c>
      <c r="E2760" s="19" t="s">
        <v>12313</v>
      </c>
      <c r="F2760" s="19" t="s">
        <v>10767</v>
      </c>
      <c r="G2760" s="19" t="s">
        <v>612</v>
      </c>
      <c r="H2760" s="19" t="s">
        <v>12307</v>
      </c>
      <c r="I2760" s="1">
        <v>40913</v>
      </c>
      <c r="J2760" s="19">
        <v>0.16109999999999999</v>
      </c>
      <c r="K2760" s="19" t="s">
        <v>73</v>
      </c>
      <c r="L2760" s="1">
        <v>41722</v>
      </c>
      <c r="M2760" s="19" t="s">
        <v>12315</v>
      </c>
      <c r="N2760" s="19" t="s">
        <v>12388</v>
      </c>
      <c r="O2760" s="19" t="s">
        <v>12318</v>
      </c>
    </row>
    <row r="2761" spans="1:15">
      <c r="A2761" s="19">
        <v>62735</v>
      </c>
      <c r="B2761" s="19" t="s">
        <v>11748</v>
      </c>
      <c r="C2761" s="19" t="s">
        <v>13913</v>
      </c>
      <c r="D2761" s="19" t="str">
        <f t="shared" si="43"/>
        <v>62735A</v>
      </c>
      <c r="E2761" s="19" t="s">
        <v>12313</v>
      </c>
      <c r="F2761" s="19" t="s">
        <v>10767</v>
      </c>
      <c r="G2761" s="19" t="s">
        <v>612</v>
      </c>
      <c r="H2761" s="19" t="s">
        <v>12307</v>
      </c>
      <c r="I2761" s="1">
        <v>40919</v>
      </c>
      <c r="J2761" s="19">
        <v>0.17799999999999999</v>
      </c>
      <c r="K2761" s="19" t="s">
        <v>73</v>
      </c>
      <c r="L2761" s="1">
        <v>41722</v>
      </c>
      <c r="M2761" s="19" t="s">
        <v>12315</v>
      </c>
      <c r="N2761" s="19" t="s">
        <v>12388</v>
      </c>
      <c r="O2761" s="19" t="s">
        <v>12331</v>
      </c>
    </row>
    <row r="2762" spans="1:15">
      <c r="A2762" s="19">
        <v>62736</v>
      </c>
      <c r="B2762" s="19" t="s">
        <v>11748</v>
      </c>
      <c r="C2762" s="19" t="s">
        <v>13912</v>
      </c>
      <c r="D2762" s="19" t="str">
        <f t="shared" si="43"/>
        <v>62736A</v>
      </c>
      <c r="E2762" s="19" t="s">
        <v>12313</v>
      </c>
      <c r="F2762" s="19" t="s">
        <v>10975</v>
      </c>
      <c r="G2762" s="19" t="s">
        <v>612</v>
      </c>
      <c r="H2762" s="19" t="s">
        <v>12307</v>
      </c>
      <c r="I2762" s="1">
        <v>40849</v>
      </c>
      <c r="J2762" s="19">
        <v>0.13880000000000001</v>
      </c>
      <c r="K2762" s="19" t="s">
        <v>73</v>
      </c>
      <c r="L2762" s="1">
        <v>41722</v>
      </c>
      <c r="M2762" s="19" t="s">
        <v>12315</v>
      </c>
      <c r="N2762" s="19" t="s">
        <v>12388</v>
      </c>
      <c r="O2762" s="19" t="s">
        <v>12318</v>
      </c>
    </row>
    <row r="2763" spans="1:15">
      <c r="A2763" s="19">
        <v>62737</v>
      </c>
      <c r="B2763" s="19" t="s">
        <v>11748</v>
      </c>
      <c r="C2763" s="19" t="s">
        <v>13911</v>
      </c>
      <c r="D2763" s="19" t="str">
        <f t="shared" si="43"/>
        <v>62737A</v>
      </c>
      <c r="E2763" s="19" t="s">
        <v>12313</v>
      </c>
      <c r="F2763" s="19" t="s">
        <v>5986</v>
      </c>
      <c r="G2763" s="19" t="s">
        <v>612</v>
      </c>
      <c r="H2763" s="19" t="s">
        <v>12307</v>
      </c>
      <c r="I2763" s="1">
        <v>41943</v>
      </c>
      <c r="J2763" s="19">
        <v>0.999</v>
      </c>
      <c r="K2763" s="19" t="s">
        <v>73</v>
      </c>
      <c r="L2763" s="1">
        <v>41725</v>
      </c>
      <c r="M2763" s="19" t="s">
        <v>13433</v>
      </c>
      <c r="N2763" s="19" t="s">
        <v>5285</v>
      </c>
      <c r="O2763" s="19" t="s">
        <v>12318</v>
      </c>
    </row>
    <row r="2764" spans="1:15">
      <c r="A2764" s="19">
        <v>62738</v>
      </c>
      <c r="B2764" s="19" t="s">
        <v>11748</v>
      </c>
      <c r="C2764" s="19" t="s">
        <v>4736</v>
      </c>
      <c r="D2764" s="19" t="str">
        <f t="shared" si="43"/>
        <v>62738A</v>
      </c>
      <c r="E2764" s="19" t="s">
        <v>12313</v>
      </c>
      <c r="F2764" s="19" t="s">
        <v>10767</v>
      </c>
      <c r="G2764" s="19" t="s">
        <v>612</v>
      </c>
      <c r="H2764" s="19" t="s">
        <v>12307</v>
      </c>
      <c r="I2764" s="1">
        <v>41985</v>
      </c>
      <c r="J2764" s="19">
        <v>1.5</v>
      </c>
      <c r="K2764" s="19" t="s">
        <v>73</v>
      </c>
      <c r="L2764" s="1">
        <v>41731</v>
      </c>
      <c r="M2764" s="19" t="s">
        <v>12741</v>
      </c>
      <c r="N2764" s="19" t="s">
        <v>123</v>
      </c>
      <c r="O2764" s="19" t="s">
        <v>12318</v>
      </c>
    </row>
    <row r="2765" spans="1:15">
      <c r="A2765" s="19">
        <v>62739</v>
      </c>
      <c r="B2765" s="19" t="s">
        <v>11748</v>
      </c>
      <c r="C2765" s="19" t="s">
        <v>4737</v>
      </c>
      <c r="D2765" s="19" t="str">
        <f t="shared" si="43"/>
        <v>62739A</v>
      </c>
      <c r="E2765" s="19" t="s">
        <v>12313</v>
      </c>
      <c r="F2765" s="19" t="s">
        <v>10767</v>
      </c>
      <c r="G2765" s="19" t="s">
        <v>612</v>
      </c>
      <c r="H2765" s="19" t="s">
        <v>12307</v>
      </c>
      <c r="I2765" s="1">
        <v>41985</v>
      </c>
      <c r="J2765" s="19">
        <v>1.5</v>
      </c>
      <c r="K2765" s="19" t="s">
        <v>73</v>
      </c>
      <c r="L2765" s="1">
        <v>41731</v>
      </c>
      <c r="M2765" s="19" t="s">
        <v>12741</v>
      </c>
      <c r="N2765" s="19" t="s">
        <v>123</v>
      </c>
      <c r="O2765" s="19" t="s">
        <v>12318</v>
      </c>
    </row>
    <row r="2766" spans="1:15">
      <c r="A2766" s="19">
        <v>62740</v>
      </c>
      <c r="B2766" s="19" t="s">
        <v>11748</v>
      </c>
      <c r="C2766" s="19" t="s">
        <v>13910</v>
      </c>
      <c r="D2766" s="19" t="str">
        <f t="shared" si="43"/>
        <v>62740A</v>
      </c>
      <c r="E2766" s="19" t="s">
        <v>12313</v>
      </c>
      <c r="F2766" s="19" t="s">
        <v>10967</v>
      </c>
      <c r="G2766" s="19" t="s">
        <v>612</v>
      </c>
      <c r="H2766" s="19" t="s">
        <v>12307</v>
      </c>
      <c r="I2766" s="1">
        <v>41845</v>
      </c>
      <c r="J2766" s="19">
        <v>1.5</v>
      </c>
      <c r="K2766" s="19" t="s">
        <v>73</v>
      </c>
      <c r="L2766" s="1">
        <v>41750</v>
      </c>
      <c r="M2766" s="19" t="s">
        <v>13908</v>
      </c>
      <c r="N2766" s="19" t="s">
        <v>13907</v>
      </c>
      <c r="O2766" s="19" t="s">
        <v>12318</v>
      </c>
    </row>
    <row r="2767" spans="1:15">
      <c r="A2767" s="19">
        <v>62741</v>
      </c>
      <c r="B2767" s="19" t="s">
        <v>11748</v>
      </c>
      <c r="C2767" s="19" t="s">
        <v>13909</v>
      </c>
      <c r="D2767" s="19" t="str">
        <f t="shared" si="43"/>
        <v>62741A</v>
      </c>
      <c r="E2767" s="19" t="s">
        <v>12313</v>
      </c>
      <c r="F2767" s="19" t="s">
        <v>10967</v>
      </c>
      <c r="G2767" s="19" t="s">
        <v>612</v>
      </c>
      <c r="H2767" s="19" t="s">
        <v>12307</v>
      </c>
      <c r="I2767" s="1">
        <v>41845</v>
      </c>
      <c r="J2767" s="19">
        <v>1.5</v>
      </c>
      <c r="K2767" s="19" t="s">
        <v>73</v>
      </c>
      <c r="L2767" s="1">
        <v>41750</v>
      </c>
      <c r="M2767" s="19" t="s">
        <v>13908</v>
      </c>
      <c r="N2767" s="19" t="s">
        <v>13907</v>
      </c>
      <c r="O2767" s="19" t="s">
        <v>12318</v>
      </c>
    </row>
    <row r="2768" spans="1:15">
      <c r="A2768" s="19">
        <v>62742</v>
      </c>
      <c r="B2768" s="19" t="s">
        <v>11748</v>
      </c>
      <c r="C2768" s="19" t="s">
        <v>594</v>
      </c>
      <c r="D2768" s="19" t="str">
        <f t="shared" si="43"/>
        <v>62742A</v>
      </c>
      <c r="E2768" s="19" t="s">
        <v>12313</v>
      </c>
      <c r="F2768" s="19" t="s">
        <v>13906</v>
      </c>
      <c r="G2768" s="19" t="s">
        <v>612</v>
      </c>
      <c r="H2768" s="19" t="s">
        <v>12307</v>
      </c>
      <c r="I2768" s="1">
        <v>42614</v>
      </c>
      <c r="J2768" s="19">
        <v>0.26</v>
      </c>
      <c r="K2768" s="19" t="s">
        <v>73</v>
      </c>
      <c r="L2768" s="1">
        <v>42216</v>
      </c>
      <c r="M2768" s="19" t="s">
        <v>13113</v>
      </c>
      <c r="N2768" s="19" t="s">
        <v>13905</v>
      </c>
      <c r="O2768" s="19" t="s">
        <v>12318</v>
      </c>
    </row>
    <row r="2769" spans="1:15">
      <c r="A2769" s="19">
        <v>62743</v>
      </c>
      <c r="B2769" s="19" t="s">
        <v>11748</v>
      </c>
      <c r="C2769" s="19" t="s">
        <v>13904</v>
      </c>
      <c r="D2769" s="19" t="str">
        <f t="shared" si="43"/>
        <v>62743A</v>
      </c>
      <c r="E2769" s="19" t="s">
        <v>12313</v>
      </c>
      <c r="F2769" s="19" t="s">
        <v>128</v>
      </c>
      <c r="G2769" s="19" t="s">
        <v>612</v>
      </c>
      <c r="H2769" s="19" t="s">
        <v>12307</v>
      </c>
      <c r="I2769" s="1">
        <v>42277</v>
      </c>
      <c r="J2769" s="19">
        <v>7.5</v>
      </c>
      <c r="K2769" s="19" t="s">
        <v>73</v>
      </c>
      <c r="L2769" s="1">
        <v>41724</v>
      </c>
      <c r="M2769" s="19" t="s">
        <v>13113</v>
      </c>
      <c r="N2769" s="19" t="s">
        <v>5136</v>
      </c>
      <c r="O2769" s="19" t="s">
        <v>12318</v>
      </c>
    </row>
    <row r="2770" spans="1:15">
      <c r="A2770" s="19">
        <v>62744</v>
      </c>
      <c r="B2770" s="19" t="s">
        <v>11748</v>
      </c>
      <c r="C2770" s="19" t="s">
        <v>4662</v>
      </c>
      <c r="D2770" s="19" t="str">
        <f t="shared" si="43"/>
        <v>62744A</v>
      </c>
      <c r="E2770" s="19" t="s">
        <v>12313</v>
      </c>
      <c r="F2770" s="19" t="s">
        <v>10842</v>
      </c>
      <c r="G2770" s="19" t="s">
        <v>612</v>
      </c>
      <c r="H2770" s="19" t="s">
        <v>12307</v>
      </c>
      <c r="I2770" s="1">
        <v>42360</v>
      </c>
      <c r="J2770" s="19">
        <v>27</v>
      </c>
      <c r="K2770" s="19" t="s">
        <v>73</v>
      </c>
      <c r="L2770" s="1">
        <v>41719</v>
      </c>
      <c r="M2770" s="19" t="s">
        <v>4394</v>
      </c>
      <c r="N2770" s="19" t="s">
        <v>4663</v>
      </c>
      <c r="O2770" s="19" t="s">
        <v>12318</v>
      </c>
    </row>
    <row r="2771" spans="1:15">
      <c r="A2771" s="19">
        <v>62745</v>
      </c>
      <c r="B2771" s="19" t="s">
        <v>11748</v>
      </c>
      <c r="C2771" s="19" t="s">
        <v>13903</v>
      </c>
      <c r="D2771" s="19" t="str">
        <f t="shared" si="43"/>
        <v>62745A</v>
      </c>
      <c r="E2771" s="19" t="s">
        <v>12313</v>
      </c>
      <c r="F2771" s="19" t="s">
        <v>10952</v>
      </c>
      <c r="G2771" s="19" t="s">
        <v>612</v>
      </c>
      <c r="H2771" s="19" t="s">
        <v>12307</v>
      </c>
      <c r="I2771" s="1">
        <v>42089</v>
      </c>
      <c r="J2771" s="19">
        <v>1.5</v>
      </c>
      <c r="K2771" s="19" t="s">
        <v>73</v>
      </c>
      <c r="L2771" s="1">
        <v>41752</v>
      </c>
      <c r="M2771" s="19" t="s">
        <v>13113</v>
      </c>
      <c r="N2771" s="19" t="s">
        <v>177</v>
      </c>
      <c r="O2771" s="19" t="s">
        <v>12318</v>
      </c>
    </row>
    <row r="2772" spans="1:15">
      <c r="A2772" s="19">
        <v>62746</v>
      </c>
      <c r="B2772" s="19" t="s">
        <v>11748</v>
      </c>
      <c r="C2772" s="19" t="s">
        <v>13902</v>
      </c>
      <c r="D2772" s="19" t="str">
        <f t="shared" si="43"/>
        <v>62746A</v>
      </c>
      <c r="E2772" s="19" t="s">
        <v>12313</v>
      </c>
      <c r="F2772" s="19" t="s">
        <v>10952</v>
      </c>
      <c r="G2772" s="19" t="s">
        <v>612</v>
      </c>
      <c r="H2772" s="19" t="s">
        <v>12307</v>
      </c>
      <c r="I2772" s="1">
        <v>42089</v>
      </c>
      <c r="J2772" s="19">
        <v>1.75</v>
      </c>
      <c r="K2772" s="19" t="s">
        <v>73</v>
      </c>
      <c r="L2772" s="1">
        <v>41752</v>
      </c>
      <c r="M2772" s="19" t="s">
        <v>13113</v>
      </c>
      <c r="N2772" s="19" t="s">
        <v>177</v>
      </c>
      <c r="O2772" s="19" t="s">
        <v>12318</v>
      </c>
    </row>
    <row r="2773" spans="1:15">
      <c r="A2773" s="19">
        <v>62747</v>
      </c>
      <c r="B2773" s="19" t="s">
        <v>11748</v>
      </c>
      <c r="C2773" s="19" t="s">
        <v>5267</v>
      </c>
      <c r="D2773" s="19" t="str">
        <f t="shared" si="43"/>
        <v>62747A</v>
      </c>
      <c r="E2773" s="19" t="s">
        <v>12313</v>
      </c>
      <c r="F2773" s="19" t="s">
        <v>5986</v>
      </c>
      <c r="G2773" s="19" t="s">
        <v>612</v>
      </c>
      <c r="H2773" s="19" t="s">
        <v>12307</v>
      </c>
      <c r="I2773" s="1">
        <v>41799</v>
      </c>
      <c r="J2773" s="19">
        <v>8.2699999999999996E-2</v>
      </c>
      <c r="K2773" s="19" t="s">
        <v>73</v>
      </c>
      <c r="L2773" s="1">
        <v>41752</v>
      </c>
      <c r="M2773" s="19" t="s">
        <v>13113</v>
      </c>
      <c r="N2773" s="19" t="s">
        <v>5268</v>
      </c>
      <c r="O2773" s="19" t="s">
        <v>12318</v>
      </c>
    </row>
    <row r="2774" spans="1:15">
      <c r="A2774" s="19">
        <v>62748</v>
      </c>
      <c r="B2774" s="19" t="s">
        <v>11748</v>
      </c>
      <c r="C2774" s="19" t="s">
        <v>13901</v>
      </c>
      <c r="D2774" s="19" t="str">
        <f t="shared" si="43"/>
        <v>62748A</v>
      </c>
      <c r="E2774" s="19" t="s">
        <v>12313</v>
      </c>
      <c r="F2774" s="19" t="s">
        <v>10767</v>
      </c>
      <c r="G2774" s="19" t="s">
        <v>612</v>
      </c>
      <c r="H2774" s="19" t="s">
        <v>12307</v>
      </c>
      <c r="I2774" s="1">
        <v>40694</v>
      </c>
      <c r="J2774" s="19">
        <v>0.13880000000000001</v>
      </c>
      <c r="K2774" s="19" t="s">
        <v>73</v>
      </c>
      <c r="L2774" s="1">
        <v>41754</v>
      </c>
      <c r="M2774" s="19" t="s">
        <v>12315</v>
      </c>
      <c r="N2774" s="19" t="s">
        <v>12388</v>
      </c>
      <c r="O2774" s="19" t="s">
        <v>12318</v>
      </c>
    </row>
    <row r="2775" spans="1:15">
      <c r="A2775" s="19">
        <v>62749</v>
      </c>
      <c r="B2775" s="19" t="s">
        <v>11748</v>
      </c>
      <c r="C2775" s="19" t="s">
        <v>13900</v>
      </c>
      <c r="D2775" s="19" t="str">
        <f t="shared" si="43"/>
        <v>62749A</v>
      </c>
      <c r="E2775" s="19" t="s">
        <v>12313</v>
      </c>
      <c r="F2775" s="19" t="s">
        <v>10881</v>
      </c>
      <c r="G2775" s="19" t="s">
        <v>612</v>
      </c>
      <c r="H2775" s="19" t="s">
        <v>12307</v>
      </c>
      <c r="I2775" s="1">
        <v>41625</v>
      </c>
      <c r="J2775" s="19">
        <v>0.1168</v>
      </c>
      <c r="K2775" s="19" t="s">
        <v>73</v>
      </c>
      <c r="L2775" s="1">
        <v>41754</v>
      </c>
      <c r="M2775" s="19" t="s">
        <v>12315</v>
      </c>
      <c r="N2775" s="19" t="s">
        <v>13311</v>
      </c>
      <c r="O2775" s="19" t="s">
        <v>12318</v>
      </c>
    </row>
    <row r="2776" spans="1:15">
      <c r="A2776" s="19">
        <v>62750</v>
      </c>
      <c r="B2776" s="19" t="s">
        <v>11748</v>
      </c>
      <c r="C2776" s="19" t="s">
        <v>13899</v>
      </c>
      <c r="D2776" s="19" t="str">
        <f t="shared" si="43"/>
        <v>62750A</v>
      </c>
      <c r="E2776" s="19" t="s">
        <v>12313</v>
      </c>
      <c r="F2776" s="19" t="s">
        <v>12661</v>
      </c>
      <c r="G2776" s="19" t="s">
        <v>612</v>
      </c>
      <c r="H2776" s="19" t="s">
        <v>12307</v>
      </c>
      <c r="I2776" s="1">
        <v>40387</v>
      </c>
      <c r="J2776" s="19">
        <v>8.9300000000000004E-2</v>
      </c>
      <c r="K2776" s="19" t="s">
        <v>73</v>
      </c>
      <c r="L2776" s="1">
        <v>41754</v>
      </c>
      <c r="M2776" s="19" t="s">
        <v>12315</v>
      </c>
      <c r="N2776" s="19" t="s">
        <v>12853</v>
      </c>
      <c r="O2776" s="19" t="s">
        <v>12318</v>
      </c>
    </row>
    <row r="2777" spans="1:15">
      <c r="A2777" s="19">
        <v>62751</v>
      </c>
      <c r="B2777" s="19" t="s">
        <v>11748</v>
      </c>
      <c r="C2777" s="19" t="s">
        <v>13898</v>
      </c>
      <c r="D2777" s="19" t="str">
        <f t="shared" si="43"/>
        <v>62751A</v>
      </c>
      <c r="E2777" s="19" t="s">
        <v>12313</v>
      </c>
      <c r="F2777" s="19" t="s">
        <v>10847</v>
      </c>
      <c r="G2777" s="19" t="s">
        <v>612</v>
      </c>
      <c r="H2777" s="19" t="s">
        <v>12307</v>
      </c>
      <c r="I2777" s="1">
        <v>41285</v>
      </c>
      <c r="J2777" s="19">
        <v>0.1087</v>
      </c>
      <c r="K2777" s="19" t="s">
        <v>73</v>
      </c>
      <c r="L2777" s="1">
        <v>41754</v>
      </c>
      <c r="M2777" s="19" t="s">
        <v>12315</v>
      </c>
      <c r="N2777" s="19" t="s">
        <v>13311</v>
      </c>
      <c r="O2777" s="19" t="s">
        <v>12318</v>
      </c>
    </row>
    <row r="2778" spans="1:15">
      <c r="A2778" s="19">
        <v>62752</v>
      </c>
      <c r="B2778" s="19" t="s">
        <v>11748</v>
      </c>
      <c r="C2778" s="19" t="s">
        <v>13897</v>
      </c>
      <c r="D2778" s="19" t="str">
        <f t="shared" si="43"/>
        <v>62752A</v>
      </c>
      <c r="E2778" s="19" t="s">
        <v>12313</v>
      </c>
      <c r="F2778" s="19" t="s">
        <v>10847</v>
      </c>
      <c r="G2778" s="19" t="s">
        <v>612</v>
      </c>
      <c r="H2778" s="19" t="s">
        <v>12307</v>
      </c>
      <c r="I2778" s="1">
        <v>41628</v>
      </c>
      <c r="J2778" s="19">
        <v>7.8200000000000006E-2</v>
      </c>
      <c r="K2778" s="19" t="s">
        <v>73</v>
      </c>
      <c r="L2778" s="1">
        <v>41754</v>
      </c>
      <c r="M2778" s="19" t="s">
        <v>12315</v>
      </c>
      <c r="N2778" s="19" t="s">
        <v>13311</v>
      </c>
      <c r="O2778" s="19" t="s">
        <v>12318</v>
      </c>
    </row>
    <row r="2779" spans="1:15">
      <c r="A2779" s="19">
        <v>62753</v>
      </c>
      <c r="B2779" s="19" t="s">
        <v>11748</v>
      </c>
      <c r="C2779" s="19" t="s">
        <v>13896</v>
      </c>
      <c r="D2779" s="19" t="str">
        <f t="shared" si="43"/>
        <v>62753A</v>
      </c>
      <c r="E2779" s="19" t="s">
        <v>12313</v>
      </c>
      <c r="F2779" s="19" t="s">
        <v>10847</v>
      </c>
      <c r="G2779" s="19" t="s">
        <v>612</v>
      </c>
      <c r="H2779" s="19" t="s">
        <v>12307</v>
      </c>
      <c r="I2779" s="1">
        <v>41332</v>
      </c>
      <c r="J2779" s="19">
        <v>6.8000000000000005E-2</v>
      </c>
      <c r="K2779" s="19" t="s">
        <v>73</v>
      </c>
      <c r="L2779" s="1">
        <v>41764</v>
      </c>
      <c r="M2779" s="19" t="s">
        <v>12315</v>
      </c>
      <c r="N2779" s="19" t="s">
        <v>13311</v>
      </c>
      <c r="O2779" s="19" t="s">
        <v>12318</v>
      </c>
    </row>
    <row r="2780" spans="1:15">
      <c r="A2780" s="19">
        <v>62754</v>
      </c>
      <c r="B2780" s="19" t="s">
        <v>11748</v>
      </c>
      <c r="C2780" s="19" t="s">
        <v>13895</v>
      </c>
      <c r="D2780" s="19" t="str">
        <f t="shared" si="43"/>
        <v>62754A</v>
      </c>
      <c r="E2780" s="19" t="s">
        <v>12313</v>
      </c>
      <c r="F2780" s="19" t="s">
        <v>11464</v>
      </c>
      <c r="G2780" s="19" t="s">
        <v>612</v>
      </c>
      <c r="H2780" s="19" t="s">
        <v>12307</v>
      </c>
      <c r="I2780" s="1">
        <v>40639</v>
      </c>
      <c r="J2780" s="19">
        <v>6.2100000000000002E-2</v>
      </c>
      <c r="K2780" s="19" t="s">
        <v>73</v>
      </c>
      <c r="L2780" s="1">
        <v>41764</v>
      </c>
      <c r="M2780" s="19" t="s">
        <v>12315</v>
      </c>
      <c r="N2780" s="19" t="s">
        <v>12388</v>
      </c>
      <c r="O2780" s="19" t="s">
        <v>12318</v>
      </c>
    </row>
    <row r="2781" spans="1:15">
      <c r="A2781" s="19">
        <v>62755</v>
      </c>
      <c r="B2781" s="19" t="s">
        <v>11748</v>
      </c>
      <c r="C2781" s="19" t="s">
        <v>13894</v>
      </c>
      <c r="D2781" s="19" t="str">
        <f t="shared" si="43"/>
        <v>62755A</v>
      </c>
      <c r="E2781" s="19" t="s">
        <v>12313</v>
      </c>
      <c r="F2781" s="19" t="s">
        <v>10881</v>
      </c>
      <c r="G2781" s="19" t="s">
        <v>612</v>
      </c>
      <c r="H2781" s="19" t="s">
        <v>12307</v>
      </c>
      <c r="I2781" s="1">
        <v>41285</v>
      </c>
      <c r="J2781" s="19">
        <v>5.6800000000000003E-2</v>
      </c>
      <c r="K2781" s="19" t="s">
        <v>73</v>
      </c>
      <c r="L2781" s="1">
        <v>41764</v>
      </c>
      <c r="M2781" s="19" t="s">
        <v>12315</v>
      </c>
      <c r="N2781" s="19" t="s">
        <v>13893</v>
      </c>
      <c r="O2781" s="19" t="s">
        <v>12318</v>
      </c>
    </row>
    <row r="2782" spans="1:15">
      <c r="A2782" s="19">
        <v>62756</v>
      </c>
      <c r="B2782" s="19" t="s">
        <v>11748</v>
      </c>
      <c r="C2782" s="19" t="s">
        <v>13892</v>
      </c>
      <c r="D2782" s="19" t="str">
        <f t="shared" si="43"/>
        <v>62756A</v>
      </c>
      <c r="E2782" s="19" t="s">
        <v>12313</v>
      </c>
      <c r="F2782" s="19" t="s">
        <v>10847</v>
      </c>
      <c r="G2782" s="19" t="s">
        <v>612</v>
      </c>
      <c r="H2782" s="19" t="s">
        <v>12307</v>
      </c>
      <c r="I2782" s="1">
        <v>41282</v>
      </c>
      <c r="J2782" s="19">
        <v>5.5599999999999997E-2</v>
      </c>
      <c r="K2782" s="19" t="s">
        <v>73</v>
      </c>
      <c r="L2782" s="1">
        <v>41764</v>
      </c>
      <c r="M2782" s="19" t="s">
        <v>12315</v>
      </c>
      <c r="N2782" s="19" t="s">
        <v>13311</v>
      </c>
      <c r="O2782" s="19" t="s">
        <v>12318</v>
      </c>
    </row>
    <row r="2783" spans="1:15">
      <c r="A2783" s="19">
        <v>62757</v>
      </c>
      <c r="B2783" s="19" t="s">
        <v>11748</v>
      </c>
      <c r="C2783" s="19" t="s">
        <v>13891</v>
      </c>
      <c r="D2783" s="19" t="str">
        <f t="shared" si="43"/>
        <v>62757A</v>
      </c>
      <c r="E2783" s="19" t="s">
        <v>12313</v>
      </c>
      <c r="F2783" s="19" t="s">
        <v>10847</v>
      </c>
      <c r="G2783" s="19" t="s">
        <v>612</v>
      </c>
      <c r="H2783" s="19" t="s">
        <v>12307</v>
      </c>
      <c r="I2783" s="1">
        <v>41599</v>
      </c>
      <c r="J2783" s="19">
        <v>7.22E-2</v>
      </c>
      <c r="K2783" s="19" t="s">
        <v>73</v>
      </c>
      <c r="L2783" s="1">
        <v>41764</v>
      </c>
      <c r="M2783" s="19" t="s">
        <v>12315</v>
      </c>
      <c r="N2783" s="19" t="s">
        <v>13311</v>
      </c>
      <c r="O2783" s="19" t="s">
        <v>12318</v>
      </c>
    </row>
    <row r="2784" spans="1:15">
      <c r="A2784" s="19">
        <v>62758</v>
      </c>
      <c r="B2784" s="19" t="s">
        <v>11748</v>
      </c>
      <c r="C2784" s="19" t="s">
        <v>13890</v>
      </c>
      <c r="D2784" s="19" t="str">
        <f t="shared" si="43"/>
        <v>62758A</v>
      </c>
      <c r="E2784" s="19" t="s">
        <v>12313</v>
      </c>
      <c r="F2784" s="19" t="s">
        <v>10847</v>
      </c>
      <c r="G2784" s="19" t="s">
        <v>612</v>
      </c>
      <c r="H2784" s="19" t="s">
        <v>12307</v>
      </c>
      <c r="I2784" s="1">
        <v>41627</v>
      </c>
      <c r="J2784" s="19">
        <v>6.5500000000000003E-2</v>
      </c>
      <c r="K2784" s="19" t="s">
        <v>73</v>
      </c>
      <c r="L2784" s="1">
        <v>41764</v>
      </c>
      <c r="M2784" s="19" t="s">
        <v>12315</v>
      </c>
      <c r="N2784" s="19" t="s">
        <v>13311</v>
      </c>
      <c r="O2784" s="19" t="s">
        <v>12318</v>
      </c>
    </row>
    <row r="2785" spans="1:15">
      <c r="A2785" s="19">
        <v>62759</v>
      </c>
      <c r="B2785" s="19" t="s">
        <v>11748</v>
      </c>
      <c r="C2785" s="19" t="s">
        <v>13889</v>
      </c>
      <c r="D2785" s="19" t="str">
        <f t="shared" si="43"/>
        <v>62759A</v>
      </c>
      <c r="E2785" s="19" t="s">
        <v>12313</v>
      </c>
      <c r="F2785" s="19" t="s">
        <v>10847</v>
      </c>
      <c r="G2785" s="19" t="s">
        <v>612</v>
      </c>
      <c r="H2785" s="19" t="s">
        <v>12307</v>
      </c>
      <c r="I2785" s="1">
        <v>41347</v>
      </c>
      <c r="J2785" s="19">
        <v>7.6300000000000007E-2</v>
      </c>
      <c r="K2785" s="19" t="s">
        <v>73</v>
      </c>
      <c r="L2785" s="1">
        <v>41764</v>
      </c>
      <c r="M2785" s="19" t="s">
        <v>12315</v>
      </c>
      <c r="N2785" s="19" t="s">
        <v>12314</v>
      </c>
      <c r="O2785" s="19" t="s">
        <v>12318</v>
      </c>
    </row>
    <row r="2786" spans="1:15">
      <c r="A2786" s="19">
        <v>62760</v>
      </c>
      <c r="B2786" s="19" t="s">
        <v>11748</v>
      </c>
      <c r="C2786" s="19" t="s">
        <v>13888</v>
      </c>
      <c r="D2786" s="19" t="str">
        <f t="shared" si="43"/>
        <v>62760A</v>
      </c>
      <c r="E2786" s="19" t="s">
        <v>12313</v>
      </c>
      <c r="F2786" s="19" t="s">
        <v>10870</v>
      </c>
      <c r="G2786" s="19" t="s">
        <v>612</v>
      </c>
      <c r="H2786" s="19" t="s">
        <v>12307</v>
      </c>
      <c r="I2786" s="1">
        <v>41617</v>
      </c>
      <c r="J2786" s="19">
        <v>7.1099999999999997E-2</v>
      </c>
      <c r="K2786" s="19" t="s">
        <v>73</v>
      </c>
      <c r="L2786" s="1">
        <v>41764</v>
      </c>
      <c r="M2786" s="19" t="s">
        <v>12315</v>
      </c>
      <c r="N2786" s="19" t="s">
        <v>13311</v>
      </c>
      <c r="O2786" s="19" t="s">
        <v>12318</v>
      </c>
    </row>
    <row r="2787" spans="1:15">
      <c r="A2787" s="19">
        <v>62761</v>
      </c>
      <c r="B2787" s="19" t="s">
        <v>10651</v>
      </c>
      <c r="C2787" s="19" t="s">
        <v>13887</v>
      </c>
      <c r="D2787" s="19" t="str">
        <f t="shared" si="43"/>
        <v>62761C</v>
      </c>
      <c r="E2787" s="19" t="s">
        <v>12309</v>
      </c>
      <c r="F2787" s="19" t="s">
        <v>10834</v>
      </c>
      <c r="G2787" s="19" t="s">
        <v>612</v>
      </c>
      <c r="H2787" s="19" t="s">
        <v>12307</v>
      </c>
      <c r="I2787" s="1">
        <v>43708</v>
      </c>
      <c r="J2787" s="19">
        <v>150</v>
      </c>
      <c r="K2787" s="19" t="s">
        <v>73</v>
      </c>
      <c r="L2787" s="1">
        <v>41724</v>
      </c>
      <c r="M2787" s="19" t="s">
        <v>13886</v>
      </c>
      <c r="N2787" s="19" t="s">
        <v>13886</v>
      </c>
      <c r="O2787" s="19" t="s">
        <v>12318</v>
      </c>
    </row>
    <row r="2788" spans="1:15">
      <c r="A2788" s="19">
        <v>62762</v>
      </c>
      <c r="B2788" s="19" t="s">
        <v>10651</v>
      </c>
      <c r="C2788" s="19" t="s">
        <v>13885</v>
      </c>
      <c r="D2788" s="19" t="str">
        <f t="shared" si="43"/>
        <v>62762C</v>
      </c>
      <c r="E2788" s="19" t="s">
        <v>12309</v>
      </c>
      <c r="F2788" s="19" t="s">
        <v>13884</v>
      </c>
      <c r="G2788" s="19" t="s">
        <v>612</v>
      </c>
      <c r="H2788" s="19" t="s">
        <v>12307</v>
      </c>
      <c r="I2788" s="1">
        <v>43617</v>
      </c>
      <c r="J2788" s="19">
        <v>20</v>
      </c>
      <c r="K2788" s="19" t="s">
        <v>73</v>
      </c>
      <c r="L2788" s="1">
        <v>41724</v>
      </c>
      <c r="M2788" s="19" t="s">
        <v>13113</v>
      </c>
      <c r="N2788" s="19" t="s">
        <v>13876</v>
      </c>
      <c r="O2788" s="19" t="s">
        <v>12318</v>
      </c>
    </row>
    <row r="2789" spans="1:15">
      <c r="A2789" s="19">
        <v>62763</v>
      </c>
      <c r="B2789" s="19" t="s">
        <v>10651</v>
      </c>
      <c r="C2789" s="19" t="s">
        <v>13883</v>
      </c>
      <c r="D2789" s="19" t="str">
        <f t="shared" si="43"/>
        <v>62763C</v>
      </c>
      <c r="E2789" s="19" t="s">
        <v>12309</v>
      </c>
      <c r="F2789" s="19" t="s">
        <v>1704</v>
      </c>
      <c r="G2789" s="19" t="s">
        <v>612</v>
      </c>
      <c r="H2789" s="19" t="s">
        <v>12307</v>
      </c>
      <c r="I2789" s="1">
        <v>43800</v>
      </c>
      <c r="J2789" s="19">
        <v>50</v>
      </c>
      <c r="K2789" s="19" t="s">
        <v>73</v>
      </c>
      <c r="L2789" s="1">
        <v>41724</v>
      </c>
      <c r="M2789" s="19" t="s">
        <v>13113</v>
      </c>
      <c r="N2789" s="19" t="s">
        <v>13876</v>
      </c>
      <c r="O2789" s="19" t="s">
        <v>12318</v>
      </c>
    </row>
    <row r="2790" spans="1:15">
      <c r="A2790" s="19">
        <v>62764</v>
      </c>
      <c r="B2790" s="19" t="s">
        <v>10651</v>
      </c>
      <c r="C2790" s="19" t="s">
        <v>13882</v>
      </c>
      <c r="D2790" s="19" t="str">
        <f t="shared" si="43"/>
        <v>62764C</v>
      </c>
      <c r="E2790" s="19" t="s">
        <v>12309</v>
      </c>
      <c r="F2790" s="19" t="s">
        <v>10841</v>
      </c>
      <c r="G2790" s="19" t="s">
        <v>612</v>
      </c>
      <c r="H2790" s="19" t="s">
        <v>12307</v>
      </c>
      <c r="I2790" s="1">
        <v>42887</v>
      </c>
      <c r="J2790" s="19">
        <v>20</v>
      </c>
      <c r="K2790" s="19" t="s">
        <v>73</v>
      </c>
      <c r="L2790" s="1">
        <v>41724</v>
      </c>
      <c r="M2790" s="19" t="s">
        <v>13113</v>
      </c>
      <c r="N2790" s="19" t="s">
        <v>13876</v>
      </c>
      <c r="O2790" s="19" t="s">
        <v>12318</v>
      </c>
    </row>
    <row r="2791" spans="1:15">
      <c r="A2791" s="19">
        <v>62765</v>
      </c>
      <c r="B2791" s="19" t="s">
        <v>10651</v>
      </c>
      <c r="C2791" s="19" t="s">
        <v>13881</v>
      </c>
      <c r="D2791" s="19" t="str">
        <f t="shared" si="43"/>
        <v>62765C</v>
      </c>
      <c r="E2791" s="19" t="s">
        <v>12309</v>
      </c>
      <c r="F2791" s="19" t="s">
        <v>10698</v>
      </c>
      <c r="G2791" s="19" t="s">
        <v>612</v>
      </c>
      <c r="H2791" s="19" t="s">
        <v>12307</v>
      </c>
      <c r="I2791" s="1">
        <v>43191</v>
      </c>
      <c r="J2791" s="19">
        <v>20</v>
      </c>
      <c r="K2791" s="19" t="s">
        <v>73</v>
      </c>
      <c r="L2791" s="1">
        <v>41724</v>
      </c>
      <c r="M2791" s="19" t="s">
        <v>13113</v>
      </c>
      <c r="N2791" s="19" t="s">
        <v>13876</v>
      </c>
      <c r="O2791" s="19" t="s">
        <v>12318</v>
      </c>
    </row>
    <row r="2792" spans="1:15">
      <c r="A2792" s="19">
        <v>62766</v>
      </c>
      <c r="B2792" s="19" t="s">
        <v>10651</v>
      </c>
      <c r="C2792" s="19" t="s">
        <v>13880</v>
      </c>
      <c r="D2792" s="19" t="str">
        <f t="shared" si="43"/>
        <v>62766C</v>
      </c>
      <c r="E2792" s="19" t="s">
        <v>12309</v>
      </c>
      <c r="F2792" s="19" t="s">
        <v>10941</v>
      </c>
      <c r="G2792" s="19" t="s">
        <v>612</v>
      </c>
      <c r="H2792" s="19" t="s">
        <v>12307</v>
      </c>
      <c r="I2792" s="1">
        <v>43770</v>
      </c>
      <c r="J2792" s="19">
        <v>100</v>
      </c>
      <c r="K2792" s="19" t="s">
        <v>73</v>
      </c>
      <c r="L2792" s="1">
        <v>41724</v>
      </c>
      <c r="M2792" s="19" t="s">
        <v>13879</v>
      </c>
      <c r="N2792" s="19" t="s">
        <v>13879</v>
      </c>
      <c r="O2792" s="19" t="s">
        <v>12318</v>
      </c>
    </row>
    <row r="2793" spans="1:15">
      <c r="A2793" s="19">
        <v>62767</v>
      </c>
      <c r="B2793" s="19" t="s">
        <v>10651</v>
      </c>
      <c r="C2793" s="19" t="s">
        <v>13878</v>
      </c>
      <c r="D2793" s="19" t="str">
        <f t="shared" si="43"/>
        <v>62767C</v>
      </c>
      <c r="E2793" s="19" t="s">
        <v>12309</v>
      </c>
      <c r="F2793" s="19" t="s">
        <v>11219</v>
      </c>
      <c r="G2793" s="19" t="s">
        <v>612</v>
      </c>
      <c r="H2793" s="19" t="s">
        <v>12307</v>
      </c>
      <c r="I2793" s="1">
        <v>43191</v>
      </c>
      <c r="J2793" s="19">
        <v>20</v>
      </c>
      <c r="K2793" s="19" t="s">
        <v>73</v>
      </c>
      <c r="L2793" s="1">
        <v>41724</v>
      </c>
      <c r="M2793" s="19" t="s">
        <v>13113</v>
      </c>
      <c r="N2793" s="19" t="s">
        <v>13876</v>
      </c>
      <c r="O2793" s="19" t="s">
        <v>12318</v>
      </c>
    </row>
    <row r="2794" spans="1:15">
      <c r="A2794" s="19">
        <v>62768</v>
      </c>
      <c r="B2794" s="19" t="s">
        <v>10651</v>
      </c>
      <c r="C2794" s="19" t="s">
        <v>13877</v>
      </c>
      <c r="D2794" s="19" t="str">
        <f t="shared" si="43"/>
        <v>62768C</v>
      </c>
      <c r="E2794" s="19" t="s">
        <v>12309</v>
      </c>
      <c r="F2794" s="19" t="s">
        <v>10941</v>
      </c>
      <c r="G2794" s="19" t="s">
        <v>612</v>
      </c>
      <c r="H2794" s="19" t="s">
        <v>12307</v>
      </c>
      <c r="I2794" s="1">
        <v>42826</v>
      </c>
      <c r="J2794" s="19">
        <v>20</v>
      </c>
      <c r="K2794" s="19" t="s">
        <v>73</v>
      </c>
      <c r="L2794" s="1">
        <v>41724</v>
      </c>
      <c r="M2794" s="19" t="s">
        <v>13113</v>
      </c>
      <c r="N2794" s="19" t="s">
        <v>13876</v>
      </c>
      <c r="O2794" s="19" t="s">
        <v>12318</v>
      </c>
    </row>
    <row r="2795" spans="1:15">
      <c r="A2795" s="19">
        <v>62769</v>
      </c>
      <c r="B2795" s="19" t="s">
        <v>11748</v>
      </c>
      <c r="C2795" s="19" t="s">
        <v>5298</v>
      </c>
      <c r="D2795" s="19" t="str">
        <f t="shared" si="43"/>
        <v>62769A</v>
      </c>
      <c r="E2795" s="19" t="s">
        <v>12313</v>
      </c>
      <c r="F2795" s="19" t="s">
        <v>10862</v>
      </c>
      <c r="G2795" s="19" t="s">
        <v>612</v>
      </c>
      <c r="H2795" s="19" t="s">
        <v>12307</v>
      </c>
      <c r="I2795" s="1">
        <v>41711</v>
      </c>
      <c r="J2795" s="19">
        <v>0.221</v>
      </c>
      <c r="K2795" s="19" t="s">
        <v>73</v>
      </c>
      <c r="L2795" s="1">
        <v>41764</v>
      </c>
      <c r="M2795" s="19" t="s">
        <v>12756</v>
      </c>
      <c r="N2795" s="19" t="s">
        <v>13875</v>
      </c>
      <c r="O2795" s="19" t="s">
        <v>12318</v>
      </c>
    </row>
    <row r="2796" spans="1:15">
      <c r="A2796" s="19">
        <v>62770</v>
      </c>
      <c r="B2796" s="19" t="s">
        <v>11748</v>
      </c>
      <c r="C2796" s="19" t="s">
        <v>13874</v>
      </c>
      <c r="D2796" s="19" t="str">
        <f t="shared" si="43"/>
        <v>62770A</v>
      </c>
      <c r="E2796" s="19" t="s">
        <v>12313</v>
      </c>
      <c r="F2796" s="19" t="s">
        <v>10862</v>
      </c>
      <c r="G2796" s="19" t="s">
        <v>612</v>
      </c>
      <c r="H2796" s="19" t="s">
        <v>12307</v>
      </c>
      <c r="I2796" s="1">
        <v>41599</v>
      </c>
      <c r="J2796" s="19">
        <v>0.1</v>
      </c>
      <c r="K2796" s="19" t="s">
        <v>73</v>
      </c>
      <c r="L2796" s="1">
        <v>41764</v>
      </c>
      <c r="M2796" s="19" t="s">
        <v>12756</v>
      </c>
      <c r="N2796" s="19" t="s">
        <v>13873</v>
      </c>
      <c r="O2796" s="19" t="s">
        <v>12318</v>
      </c>
    </row>
    <row r="2797" spans="1:15">
      <c r="A2797" s="19">
        <v>62771</v>
      </c>
      <c r="B2797" s="19" t="s">
        <v>11748</v>
      </c>
      <c r="C2797" s="19" t="s">
        <v>5498</v>
      </c>
      <c r="D2797" s="19" t="str">
        <f t="shared" si="43"/>
        <v>62771A</v>
      </c>
      <c r="E2797" s="19" t="s">
        <v>12313</v>
      </c>
      <c r="F2797" s="19" t="s">
        <v>10937</v>
      </c>
      <c r="G2797" s="19" t="s">
        <v>612</v>
      </c>
      <c r="H2797" s="19" t="s">
        <v>12307</v>
      </c>
      <c r="I2797" s="1">
        <v>30292</v>
      </c>
      <c r="J2797" s="19">
        <v>0.75</v>
      </c>
      <c r="K2797" s="19" t="s">
        <v>12609</v>
      </c>
      <c r="L2797" s="1">
        <v>41764</v>
      </c>
      <c r="M2797" s="19" t="s">
        <v>13113</v>
      </c>
      <c r="N2797" s="19" t="s">
        <v>496</v>
      </c>
      <c r="O2797" s="19" t="s">
        <v>12318</v>
      </c>
    </row>
    <row r="2798" spans="1:15">
      <c r="A2798" s="19">
        <v>62772</v>
      </c>
      <c r="B2798" s="19" t="s">
        <v>10651</v>
      </c>
      <c r="C2798" s="19" t="s">
        <v>13872</v>
      </c>
      <c r="D2798" s="19" t="str">
        <f t="shared" si="43"/>
        <v>62772C</v>
      </c>
      <c r="E2798" s="19" t="s">
        <v>12309</v>
      </c>
      <c r="F2798" s="19" t="s">
        <v>13871</v>
      </c>
      <c r="G2798" s="19" t="s">
        <v>859</v>
      </c>
      <c r="H2798" s="19" t="s">
        <v>12307</v>
      </c>
      <c r="I2798" s="1">
        <v>43830</v>
      </c>
      <c r="J2798" s="19">
        <v>104</v>
      </c>
      <c r="K2798" s="19" t="s">
        <v>73</v>
      </c>
      <c r="L2798" s="1">
        <v>41767</v>
      </c>
      <c r="M2798" s="19" t="s">
        <v>12908</v>
      </c>
      <c r="N2798" s="19" t="s">
        <v>13870</v>
      </c>
      <c r="O2798" s="19" t="s">
        <v>12318</v>
      </c>
    </row>
    <row r="2799" spans="1:15">
      <c r="A2799" s="19">
        <v>62773</v>
      </c>
      <c r="B2799" s="19" t="s">
        <v>11748</v>
      </c>
      <c r="C2799" s="19" t="s">
        <v>5352</v>
      </c>
      <c r="D2799" s="19" t="str">
        <f t="shared" si="43"/>
        <v>62773A</v>
      </c>
      <c r="E2799" s="19" t="s">
        <v>12313</v>
      </c>
      <c r="F2799" s="19" t="s">
        <v>13869</v>
      </c>
      <c r="G2799" s="19" t="s">
        <v>612</v>
      </c>
      <c r="H2799" s="19" t="s">
        <v>12307</v>
      </c>
      <c r="I2799" s="1">
        <v>41645</v>
      </c>
      <c r="J2799" s="19">
        <v>0.98599999999999999</v>
      </c>
      <c r="K2799" s="19" t="s">
        <v>73</v>
      </c>
      <c r="L2799" s="1">
        <v>41779</v>
      </c>
      <c r="M2799" s="19" t="s">
        <v>13113</v>
      </c>
      <c r="N2799" s="19" t="s">
        <v>13868</v>
      </c>
      <c r="O2799" s="19" t="s">
        <v>12318</v>
      </c>
    </row>
    <row r="2800" spans="1:15">
      <c r="A2800" s="19">
        <v>62774</v>
      </c>
      <c r="B2800" s="19" t="s">
        <v>11748</v>
      </c>
      <c r="C2800" s="19" t="s">
        <v>13867</v>
      </c>
      <c r="D2800" s="19" t="str">
        <f t="shared" si="43"/>
        <v>62774A</v>
      </c>
      <c r="E2800" s="19" t="s">
        <v>12313</v>
      </c>
      <c r="F2800" s="19" t="s">
        <v>10923</v>
      </c>
      <c r="G2800" s="19" t="s">
        <v>612</v>
      </c>
      <c r="H2800" s="19" t="s">
        <v>12307</v>
      </c>
      <c r="I2800" s="1">
        <v>40812</v>
      </c>
      <c r="J2800" s="19">
        <v>0.55089999999999995</v>
      </c>
      <c r="K2800" s="19" t="s">
        <v>73</v>
      </c>
      <c r="L2800" s="1">
        <v>41782</v>
      </c>
      <c r="M2800" s="19" t="s">
        <v>12315</v>
      </c>
      <c r="N2800" s="19" t="s">
        <v>12388</v>
      </c>
      <c r="O2800" s="19" t="s">
        <v>12318</v>
      </c>
    </row>
    <row r="2801" spans="1:15">
      <c r="A2801" s="19">
        <v>62775</v>
      </c>
      <c r="B2801" s="19" t="s">
        <v>11748</v>
      </c>
      <c r="C2801" s="19" t="s">
        <v>13866</v>
      </c>
      <c r="D2801" s="19" t="str">
        <f t="shared" si="43"/>
        <v>62775A</v>
      </c>
      <c r="E2801" s="19" t="s">
        <v>12313</v>
      </c>
      <c r="F2801" s="19" t="s">
        <v>1737</v>
      </c>
      <c r="G2801" s="19" t="s">
        <v>612</v>
      </c>
      <c r="H2801" s="19" t="s">
        <v>12307</v>
      </c>
      <c r="I2801" s="1">
        <v>40912</v>
      </c>
      <c r="J2801" s="19">
        <v>0.51090000000000002</v>
      </c>
      <c r="K2801" s="19" t="s">
        <v>73</v>
      </c>
      <c r="L2801" s="1">
        <v>41782</v>
      </c>
      <c r="M2801" s="19" t="s">
        <v>12315</v>
      </c>
      <c r="N2801" s="19" t="s">
        <v>12388</v>
      </c>
      <c r="O2801" s="19" t="s">
        <v>12318</v>
      </c>
    </row>
    <row r="2802" spans="1:15">
      <c r="A2802" s="19">
        <v>62776</v>
      </c>
      <c r="B2802" s="19" t="s">
        <v>11748</v>
      </c>
      <c r="C2802" s="19" t="s">
        <v>13865</v>
      </c>
      <c r="D2802" s="19" t="str">
        <f t="shared" si="43"/>
        <v>62776A</v>
      </c>
      <c r="E2802" s="19" t="s">
        <v>12313</v>
      </c>
      <c r="F2802" s="19" t="s">
        <v>11008</v>
      </c>
      <c r="G2802" s="19" t="s">
        <v>612</v>
      </c>
      <c r="H2802" s="19" t="s">
        <v>12307</v>
      </c>
      <c r="I2802" s="1">
        <v>41102</v>
      </c>
      <c r="J2802" s="19">
        <v>0.50839999999999996</v>
      </c>
      <c r="K2802" s="19" t="s">
        <v>73</v>
      </c>
      <c r="L2802" s="1">
        <v>41782</v>
      </c>
      <c r="M2802" s="19" t="s">
        <v>12315</v>
      </c>
      <c r="N2802" s="19" t="s">
        <v>12388</v>
      </c>
      <c r="O2802" s="19" t="s">
        <v>12318</v>
      </c>
    </row>
    <row r="2803" spans="1:15">
      <c r="A2803" s="19">
        <v>62777</v>
      </c>
      <c r="B2803" s="19" t="s">
        <v>11748</v>
      </c>
      <c r="C2803" s="19" t="s">
        <v>13864</v>
      </c>
      <c r="D2803" s="19" t="str">
        <f t="shared" si="43"/>
        <v>62777A</v>
      </c>
      <c r="E2803" s="19" t="s">
        <v>12313</v>
      </c>
      <c r="F2803" s="19" t="s">
        <v>10923</v>
      </c>
      <c r="G2803" s="19" t="s">
        <v>612</v>
      </c>
      <c r="H2803" s="19" t="s">
        <v>12307</v>
      </c>
      <c r="I2803" s="1">
        <v>40821</v>
      </c>
      <c r="J2803" s="19">
        <v>0.45750000000000002</v>
      </c>
      <c r="K2803" s="19" t="s">
        <v>73</v>
      </c>
      <c r="L2803" s="1">
        <v>41782</v>
      </c>
      <c r="M2803" s="19" t="s">
        <v>12315</v>
      </c>
      <c r="N2803" s="19" t="s">
        <v>12388</v>
      </c>
      <c r="O2803" s="19" t="s">
        <v>12318</v>
      </c>
    </row>
    <row r="2804" spans="1:15">
      <c r="A2804" s="19">
        <v>62778</v>
      </c>
      <c r="B2804" s="19" t="s">
        <v>11748</v>
      </c>
      <c r="C2804" s="19" t="s">
        <v>13863</v>
      </c>
      <c r="D2804" s="19" t="str">
        <f t="shared" si="43"/>
        <v>62778A</v>
      </c>
      <c r="E2804" s="19" t="s">
        <v>12313</v>
      </c>
      <c r="F2804" s="19" t="s">
        <v>10847</v>
      </c>
      <c r="G2804" s="19" t="s">
        <v>612</v>
      </c>
      <c r="H2804" s="19" t="s">
        <v>12307</v>
      </c>
      <c r="I2804" s="1">
        <v>41086</v>
      </c>
      <c r="J2804" s="19">
        <v>0.3725</v>
      </c>
      <c r="K2804" s="19" t="s">
        <v>73</v>
      </c>
      <c r="L2804" s="1">
        <v>41782</v>
      </c>
      <c r="M2804" s="19" t="s">
        <v>12315</v>
      </c>
      <c r="N2804" s="19" t="s">
        <v>13862</v>
      </c>
      <c r="O2804" s="19" t="s">
        <v>12318</v>
      </c>
    </row>
    <row r="2805" spans="1:15">
      <c r="A2805" s="19">
        <v>62779</v>
      </c>
      <c r="B2805" s="19" t="s">
        <v>11748</v>
      </c>
      <c r="C2805" s="19" t="s">
        <v>13861</v>
      </c>
      <c r="D2805" s="19" t="str">
        <f t="shared" si="43"/>
        <v>62779A</v>
      </c>
      <c r="E2805" s="19" t="s">
        <v>12313</v>
      </c>
      <c r="F2805" s="19" t="s">
        <v>10975</v>
      </c>
      <c r="G2805" s="19" t="s">
        <v>612</v>
      </c>
      <c r="H2805" s="19" t="s">
        <v>12307</v>
      </c>
      <c r="I2805" s="1">
        <v>40850</v>
      </c>
      <c r="J2805" s="19">
        <v>0.34200000000000003</v>
      </c>
      <c r="K2805" s="19" t="s">
        <v>73</v>
      </c>
      <c r="L2805" s="1">
        <v>41782</v>
      </c>
      <c r="M2805" s="19" t="s">
        <v>12315</v>
      </c>
      <c r="N2805" s="19" t="s">
        <v>12388</v>
      </c>
      <c r="O2805" s="19" t="s">
        <v>12318</v>
      </c>
    </row>
    <row r="2806" spans="1:15">
      <c r="A2806" s="19">
        <v>62780</v>
      </c>
      <c r="B2806" s="19" t="s">
        <v>11748</v>
      </c>
      <c r="C2806" s="19" t="s">
        <v>13860</v>
      </c>
      <c r="D2806" s="19" t="str">
        <f t="shared" si="43"/>
        <v>62780A</v>
      </c>
      <c r="E2806" s="19" t="s">
        <v>12313</v>
      </c>
      <c r="F2806" s="19" t="s">
        <v>11469</v>
      </c>
      <c r="G2806" s="19" t="s">
        <v>612</v>
      </c>
      <c r="H2806" s="19" t="s">
        <v>12307</v>
      </c>
      <c r="I2806" s="1">
        <v>41533</v>
      </c>
      <c r="J2806" s="19">
        <v>0.31869999999999998</v>
      </c>
      <c r="K2806" s="19" t="s">
        <v>73</v>
      </c>
      <c r="L2806" s="1">
        <v>41782</v>
      </c>
      <c r="M2806" s="19" t="s">
        <v>12315</v>
      </c>
      <c r="N2806" s="19" t="s">
        <v>12385</v>
      </c>
      <c r="O2806" s="19" t="s">
        <v>12318</v>
      </c>
    </row>
    <row r="2807" spans="1:15">
      <c r="A2807" s="19">
        <v>62781</v>
      </c>
      <c r="B2807" s="19" t="s">
        <v>11748</v>
      </c>
      <c r="C2807" s="19" t="s">
        <v>13859</v>
      </c>
      <c r="D2807" s="19" t="str">
        <f t="shared" si="43"/>
        <v>62781A</v>
      </c>
      <c r="E2807" s="19" t="s">
        <v>12313</v>
      </c>
      <c r="F2807" s="19" t="s">
        <v>640</v>
      </c>
      <c r="G2807" s="19" t="s">
        <v>612</v>
      </c>
      <c r="H2807" s="19" t="s">
        <v>12307</v>
      </c>
      <c r="I2807" s="1">
        <v>31898</v>
      </c>
      <c r="J2807" s="19">
        <v>3.5</v>
      </c>
      <c r="K2807" s="19" t="s">
        <v>13196</v>
      </c>
      <c r="L2807" s="1">
        <v>41639</v>
      </c>
      <c r="M2807" s="19" t="s">
        <v>61</v>
      </c>
      <c r="N2807" s="19" t="s">
        <v>13858</v>
      </c>
      <c r="O2807" s="19" t="s">
        <v>12318</v>
      </c>
    </row>
    <row r="2808" spans="1:15">
      <c r="A2808" s="19">
        <v>62782</v>
      </c>
      <c r="B2808" s="19" t="s">
        <v>11748</v>
      </c>
      <c r="C2808" s="19" t="s">
        <v>5353</v>
      </c>
      <c r="D2808" s="19" t="str">
        <f t="shared" si="43"/>
        <v>62782A</v>
      </c>
      <c r="E2808" s="19" t="s">
        <v>12313</v>
      </c>
      <c r="F2808" s="19" t="s">
        <v>13857</v>
      </c>
      <c r="G2808" s="19" t="s">
        <v>612</v>
      </c>
      <c r="H2808" s="19" t="s">
        <v>12307</v>
      </c>
      <c r="I2808" s="1">
        <v>41631</v>
      </c>
      <c r="J2808" s="19">
        <v>0.504</v>
      </c>
      <c r="K2808" s="19" t="s">
        <v>73</v>
      </c>
      <c r="L2808" s="1">
        <v>41789</v>
      </c>
      <c r="M2808" s="19" t="s">
        <v>13113</v>
      </c>
      <c r="N2808" s="19" t="s">
        <v>13856</v>
      </c>
      <c r="O2808" s="19" t="s">
        <v>12318</v>
      </c>
    </row>
    <row r="2809" spans="1:15">
      <c r="A2809" s="19">
        <v>62783</v>
      </c>
      <c r="B2809" s="19" t="s">
        <v>11748</v>
      </c>
      <c r="C2809" s="19" t="s">
        <v>4541</v>
      </c>
      <c r="D2809" s="19" t="str">
        <f t="shared" si="43"/>
        <v>62783A</v>
      </c>
      <c r="E2809" s="19" t="s">
        <v>12313</v>
      </c>
      <c r="F2809" s="19" t="s">
        <v>10850</v>
      </c>
      <c r="G2809" s="19" t="s">
        <v>612</v>
      </c>
      <c r="H2809" s="19" t="s">
        <v>12307</v>
      </c>
      <c r="I2809" s="1">
        <v>42411</v>
      </c>
      <c r="J2809" s="19">
        <v>20</v>
      </c>
      <c r="K2809" s="19" t="s">
        <v>73</v>
      </c>
      <c r="L2809" s="1">
        <v>41799</v>
      </c>
      <c r="M2809" s="19" t="s">
        <v>13714</v>
      </c>
      <c r="N2809" s="19" t="s">
        <v>4541</v>
      </c>
      <c r="O2809" s="19" t="s">
        <v>12318</v>
      </c>
    </row>
    <row r="2810" spans="1:15">
      <c r="A2810" s="19">
        <v>62784</v>
      </c>
      <c r="B2810" s="19" t="s">
        <v>10651</v>
      </c>
      <c r="C2810" s="19" t="s">
        <v>13855</v>
      </c>
      <c r="D2810" s="19" t="str">
        <f t="shared" si="43"/>
        <v>62784C</v>
      </c>
      <c r="E2810" s="19" t="s">
        <v>12309</v>
      </c>
      <c r="F2810" s="19" t="s">
        <v>13854</v>
      </c>
      <c r="G2810" s="19" t="s">
        <v>612</v>
      </c>
      <c r="H2810" s="19" t="s">
        <v>12307</v>
      </c>
      <c r="I2810" s="1">
        <v>42704</v>
      </c>
      <c r="J2810" s="19">
        <v>0.99</v>
      </c>
      <c r="K2810" s="19" t="s">
        <v>73</v>
      </c>
      <c r="L2810" s="1">
        <v>42404</v>
      </c>
      <c r="M2810" s="19" t="s">
        <v>13113</v>
      </c>
      <c r="N2810" s="19" t="s">
        <v>13853</v>
      </c>
      <c r="O2810" s="19" t="s">
        <v>12577</v>
      </c>
    </row>
    <row r="2811" spans="1:15">
      <c r="A2811" s="19">
        <v>62785</v>
      </c>
      <c r="B2811" s="19" t="s">
        <v>12651</v>
      </c>
      <c r="C2811" s="19" t="s">
        <v>13852</v>
      </c>
      <c r="D2811" s="19" t="str">
        <f t="shared" si="43"/>
        <v>62785R</v>
      </c>
      <c r="E2811" s="19" t="s">
        <v>12650</v>
      </c>
      <c r="F2811" s="19" t="s">
        <v>461</v>
      </c>
      <c r="G2811" s="19" t="s">
        <v>461</v>
      </c>
      <c r="H2811" s="19" t="s">
        <v>461</v>
      </c>
      <c r="J2811" s="19">
        <v>249.41499999999999</v>
      </c>
      <c r="K2811" s="19" t="s">
        <v>73</v>
      </c>
      <c r="L2811" s="1">
        <v>41808</v>
      </c>
      <c r="M2811" s="19" t="s">
        <v>13113</v>
      </c>
      <c r="N2811" s="19" t="s">
        <v>461</v>
      </c>
      <c r="O2811" s="19" t="s">
        <v>12318</v>
      </c>
    </row>
    <row r="2812" spans="1:15">
      <c r="A2812" s="19">
        <v>62786</v>
      </c>
      <c r="B2812" s="19" t="s">
        <v>11748</v>
      </c>
      <c r="C2812" s="19" t="s">
        <v>8760</v>
      </c>
      <c r="D2812" s="19" t="str">
        <f t="shared" si="43"/>
        <v>62786A</v>
      </c>
      <c r="E2812" s="19" t="s">
        <v>12313</v>
      </c>
      <c r="F2812" s="19" t="s">
        <v>13851</v>
      </c>
      <c r="G2812" s="19" t="s">
        <v>1468</v>
      </c>
      <c r="H2812" s="19" t="s">
        <v>12307</v>
      </c>
      <c r="I2812" s="1">
        <v>43069</v>
      </c>
      <c r="J2812" s="19">
        <v>298</v>
      </c>
      <c r="K2812" s="19" t="s">
        <v>4</v>
      </c>
      <c r="L2812" s="1">
        <v>42031</v>
      </c>
      <c r="M2812" s="19" t="s">
        <v>12586</v>
      </c>
      <c r="N2812" s="19" t="s">
        <v>13850</v>
      </c>
      <c r="O2812" s="19" t="s">
        <v>12318</v>
      </c>
    </row>
    <row r="2813" spans="1:15">
      <c r="A2813" s="19">
        <v>62787</v>
      </c>
      <c r="B2813" s="19" t="s">
        <v>11748</v>
      </c>
      <c r="C2813" s="19" t="s">
        <v>5363</v>
      </c>
      <c r="D2813" s="19" t="str">
        <f t="shared" si="43"/>
        <v>62787A</v>
      </c>
      <c r="E2813" s="19" t="s">
        <v>12313</v>
      </c>
      <c r="F2813" s="19" t="s">
        <v>10668</v>
      </c>
      <c r="G2813" s="19" t="s">
        <v>612</v>
      </c>
      <c r="H2813" s="19" t="s">
        <v>12307</v>
      </c>
      <c r="I2813" s="1">
        <v>41449</v>
      </c>
      <c r="J2813" s="19">
        <v>0.499</v>
      </c>
      <c r="K2813" s="19" t="s">
        <v>73</v>
      </c>
      <c r="L2813" s="1">
        <v>41813</v>
      </c>
      <c r="M2813" s="19" t="s">
        <v>12</v>
      </c>
      <c r="N2813" s="19" t="s">
        <v>13849</v>
      </c>
      <c r="O2813" s="19" t="s">
        <v>12318</v>
      </c>
    </row>
    <row r="2814" spans="1:15">
      <c r="A2814" s="19">
        <v>62788</v>
      </c>
      <c r="B2814" s="19" t="s">
        <v>11748</v>
      </c>
      <c r="C2814" s="19" t="s">
        <v>5364</v>
      </c>
      <c r="D2814" s="19" t="str">
        <f t="shared" si="43"/>
        <v>62788A</v>
      </c>
      <c r="E2814" s="19" t="s">
        <v>12313</v>
      </c>
      <c r="F2814" s="19" t="s">
        <v>10668</v>
      </c>
      <c r="G2814" s="19" t="s">
        <v>612</v>
      </c>
      <c r="H2814" s="19" t="s">
        <v>12307</v>
      </c>
      <c r="I2814" s="1">
        <v>41449</v>
      </c>
      <c r="J2814" s="19">
        <v>0.499</v>
      </c>
      <c r="K2814" s="19" t="s">
        <v>73</v>
      </c>
      <c r="L2814" s="1">
        <v>41813</v>
      </c>
      <c r="M2814" s="19" t="s">
        <v>12</v>
      </c>
      <c r="N2814" s="19" t="s">
        <v>13849</v>
      </c>
      <c r="O2814" s="19" t="s">
        <v>12318</v>
      </c>
    </row>
    <row r="2815" spans="1:15">
      <c r="A2815" s="19">
        <v>62789</v>
      </c>
      <c r="B2815" s="19" t="s">
        <v>11748</v>
      </c>
      <c r="C2815" s="19" t="s">
        <v>5327</v>
      </c>
      <c r="D2815" s="19" t="str">
        <f t="shared" si="43"/>
        <v>62789A</v>
      </c>
      <c r="E2815" s="19" t="s">
        <v>12313</v>
      </c>
      <c r="F2815" s="19" t="s">
        <v>10668</v>
      </c>
      <c r="G2815" s="19" t="s">
        <v>612</v>
      </c>
      <c r="H2815" s="19" t="s">
        <v>12307</v>
      </c>
      <c r="I2815" s="1">
        <v>41440</v>
      </c>
      <c r="J2815" s="19">
        <v>0.254</v>
      </c>
      <c r="K2815" s="19" t="s">
        <v>73</v>
      </c>
      <c r="L2815" s="1">
        <v>41813</v>
      </c>
      <c r="M2815" s="19" t="s">
        <v>12</v>
      </c>
      <c r="N2815" s="19" t="s">
        <v>13848</v>
      </c>
      <c r="O2815" s="19" t="s">
        <v>12318</v>
      </c>
    </row>
    <row r="2816" spans="1:15">
      <c r="A2816" s="19">
        <v>62790</v>
      </c>
      <c r="B2816" s="19" t="s">
        <v>11748</v>
      </c>
      <c r="C2816" s="19" t="s">
        <v>4694</v>
      </c>
      <c r="D2816" s="19" t="str">
        <f t="shared" si="43"/>
        <v>62790A</v>
      </c>
      <c r="E2816" s="19" t="s">
        <v>12313</v>
      </c>
      <c r="F2816" s="19" t="s">
        <v>9875</v>
      </c>
      <c r="G2816" s="19" t="s">
        <v>612</v>
      </c>
      <c r="H2816" s="19" t="s">
        <v>12307</v>
      </c>
      <c r="I2816" s="1">
        <v>41176</v>
      </c>
      <c r="J2816" s="19">
        <v>1.0189999999999999</v>
      </c>
      <c r="K2816" s="19" t="s">
        <v>73</v>
      </c>
      <c r="L2816" s="1">
        <v>41813</v>
      </c>
      <c r="M2816" s="19" t="s">
        <v>12</v>
      </c>
      <c r="N2816" s="19" t="s">
        <v>13846</v>
      </c>
      <c r="O2816" s="19" t="s">
        <v>12318</v>
      </c>
    </row>
    <row r="2817" spans="1:15">
      <c r="A2817" s="19">
        <v>62791</v>
      </c>
      <c r="B2817" s="19" t="s">
        <v>11748</v>
      </c>
      <c r="C2817" s="19" t="s">
        <v>13847</v>
      </c>
      <c r="D2817" s="19" t="str">
        <f t="shared" si="43"/>
        <v>62791A</v>
      </c>
      <c r="E2817" s="19" t="s">
        <v>12313</v>
      </c>
      <c r="F2817" s="19" t="s">
        <v>10668</v>
      </c>
      <c r="G2817" s="19" t="s">
        <v>612</v>
      </c>
      <c r="H2817" s="19" t="s">
        <v>12307</v>
      </c>
      <c r="I2817" s="1">
        <v>41326</v>
      </c>
      <c r="J2817" s="19">
        <v>0.92500000000000004</v>
      </c>
      <c r="K2817" s="19" t="s">
        <v>73</v>
      </c>
      <c r="L2817" s="1">
        <v>41813</v>
      </c>
      <c r="M2817" s="19" t="s">
        <v>12</v>
      </c>
      <c r="N2817" s="19" t="s">
        <v>13846</v>
      </c>
      <c r="O2817" s="19" t="s">
        <v>12318</v>
      </c>
    </row>
    <row r="2818" spans="1:15">
      <c r="A2818" s="19">
        <v>62792</v>
      </c>
      <c r="B2818" s="19" t="s">
        <v>11748</v>
      </c>
      <c r="C2818" s="19" t="s">
        <v>4601</v>
      </c>
      <c r="D2818" s="19" t="str">
        <f t="shared" ref="D2818:D2881" si="44">CONCATENATE(A2818,B2818)</f>
        <v>62792A</v>
      </c>
      <c r="E2818" s="19" t="s">
        <v>12313</v>
      </c>
      <c r="F2818" s="19" t="s">
        <v>13845</v>
      </c>
      <c r="G2818" s="19" t="s">
        <v>612</v>
      </c>
      <c r="H2818" s="19" t="s">
        <v>12307</v>
      </c>
      <c r="I2818" s="1">
        <v>41222</v>
      </c>
      <c r="J2818" s="19">
        <v>1.018</v>
      </c>
      <c r="K2818" s="19" t="s">
        <v>73</v>
      </c>
      <c r="L2818" s="1">
        <v>41813</v>
      </c>
      <c r="M2818" s="19" t="s">
        <v>12</v>
      </c>
      <c r="N2818" s="19" t="s">
        <v>4602</v>
      </c>
      <c r="O2818" s="19" t="s">
        <v>12318</v>
      </c>
    </row>
    <row r="2819" spans="1:15">
      <c r="A2819" s="19">
        <v>62793</v>
      </c>
      <c r="B2819" s="19" t="s">
        <v>11748</v>
      </c>
      <c r="C2819" s="19" t="s">
        <v>13844</v>
      </c>
      <c r="D2819" s="19" t="str">
        <f t="shared" si="44"/>
        <v>62793A</v>
      </c>
      <c r="E2819" s="19" t="s">
        <v>12313</v>
      </c>
      <c r="F2819" s="19" t="s">
        <v>9875</v>
      </c>
      <c r="G2819" s="19" t="s">
        <v>612</v>
      </c>
      <c r="H2819" s="19" t="s">
        <v>12307</v>
      </c>
      <c r="I2819" s="1">
        <v>41382</v>
      </c>
      <c r="J2819" s="19">
        <v>0.34499999999999997</v>
      </c>
      <c r="K2819" s="19" t="s">
        <v>73</v>
      </c>
      <c r="L2819" s="1">
        <v>41813</v>
      </c>
      <c r="M2819" s="19" t="s">
        <v>12</v>
      </c>
      <c r="N2819" s="19" t="s">
        <v>13843</v>
      </c>
      <c r="O2819" s="19" t="s">
        <v>12318</v>
      </c>
    </row>
    <row r="2820" spans="1:15">
      <c r="A2820" s="19">
        <v>62794</v>
      </c>
      <c r="B2820" s="19" t="s">
        <v>11748</v>
      </c>
      <c r="C2820" s="19" t="s">
        <v>5283</v>
      </c>
      <c r="D2820" s="19" t="str">
        <f t="shared" si="44"/>
        <v>62794A</v>
      </c>
      <c r="E2820" s="19" t="s">
        <v>12313</v>
      </c>
      <c r="F2820" s="19" t="s">
        <v>10668</v>
      </c>
      <c r="G2820" s="19" t="s">
        <v>612</v>
      </c>
      <c r="H2820" s="19" t="s">
        <v>12307</v>
      </c>
      <c r="I2820" s="1">
        <v>41352</v>
      </c>
      <c r="J2820" s="19">
        <v>0.96899999999999997</v>
      </c>
      <c r="K2820" s="19" t="s">
        <v>73</v>
      </c>
      <c r="L2820" s="1">
        <v>41813</v>
      </c>
      <c r="M2820" s="19" t="s">
        <v>12</v>
      </c>
      <c r="N2820" s="19" t="s">
        <v>12</v>
      </c>
      <c r="O2820" s="19" t="s">
        <v>12318</v>
      </c>
    </row>
    <row r="2821" spans="1:15">
      <c r="A2821" s="19">
        <v>62795</v>
      </c>
      <c r="B2821" s="19" t="s">
        <v>12651</v>
      </c>
      <c r="C2821" s="19" t="s">
        <v>13842</v>
      </c>
      <c r="D2821" s="19" t="str">
        <f t="shared" si="44"/>
        <v>62795R</v>
      </c>
      <c r="E2821" s="19" t="s">
        <v>12650</v>
      </c>
      <c r="F2821" s="19" t="s">
        <v>461</v>
      </c>
      <c r="G2821" s="19" t="s">
        <v>461</v>
      </c>
      <c r="H2821" s="19" t="s">
        <v>461</v>
      </c>
      <c r="J2821" s="19">
        <v>170.75</v>
      </c>
      <c r="K2821" s="19" t="s">
        <v>73</v>
      </c>
      <c r="L2821" s="1">
        <v>41813</v>
      </c>
      <c r="M2821" s="19" t="s">
        <v>12</v>
      </c>
      <c r="N2821" s="19" t="s">
        <v>461</v>
      </c>
      <c r="O2821" s="19" t="s">
        <v>12318</v>
      </c>
    </row>
    <row r="2822" spans="1:15">
      <c r="A2822" s="19">
        <v>62796</v>
      </c>
      <c r="B2822" s="19" t="s">
        <v>12651</v>
      </c>
      <c r="C2822" s="19" t="s">
        <v>13841</v>
      </c>
      <c r="D2822" s="19" t="str">
        <f t="shared" si="44"/>
        <v>62796R</v>
      </c>
      <c r="E2822" s="19" t="s">
        <v>12650</v>
      </c>
      <c r="F2822" s="19" t="s">
        <v>461</v>
      </c>
      <c r="G2822" s="19" t="s">
        <v>461</v>
      </c>
      <c r="H2822" s="19" t="s">
        <v>461</v>
      </c>
      <c r="J2822" s="19">
        <v>235.36500000000001</v>
      </c>
      <c r="K2822" s="19" t="s">
        <v>73</v>
      </c>
      <c r="L2822" s="1">
        <v>41813</v>
      </c>
      <c r="M2822" s="19" t="s">
        <v>12</v>
      </c>
      <c r="N2822" s="19" t="s">
        <v>461</v>
      </c>
      <c r="O2822" s="19" t="s">
        <v>12318</v>
      </c>
    </row>
    <row r="2823" spans="1:15">
      <c r="A2823" s="19">
        <v>62797</v>
      </c>
      <c r="B2823" s="19" t="s">
        <v>12651</v>
      </c>
      <c r="C2823" s="19" t="s">
        <v>13840</v>
      </c>
      <c r="D2823" s="19" t="str">
        <f t="shared" si="44"/>
        <v>62797R</v>
      </c>
      <c r="E2823" s="19" t="s">
        <v>12650</v>
      </c>
      <c r="F2823" s="19" t="s">
        <v>461</v>
      </c>
      <c r="G2823" s="19" t="s">
        <v>461</v>
      </c>
      <c r="H2823" s="19" t="s">
        <v>461</v>
      </c>
      <c r="J2823" s="19">
        <v>194.876</v>
      </c>
      <c r="K2823" s="19" t="s">
        <v>73</v>
      </c>
      <c r="L2823" s="1">
        <v>41813</v>
      </c>
      <c r="M2823" s="19" t="s">
        <v>12</v>
      </c>
      <c r="N2823" s="19" t="s">
        <v>461</v>
      </c>
      <c r="O2823" s="19" t="s">
        <v>12318</v>
      </c>
    </row>
    <row r="2824" spans="1:15">
      <c r="A2824" s="19">
        <v>62798</v>
      </c>
      <c r="B2824" s="19" t="s">
        <v>12651</v>
      </c>
      <c r="C2824" s="19" t="s">
        <v>13839</v>
      </c>
      <c r="D2824" s="19" t="str">
        <f t="shared" si="44"/>
        <v>62798R</v>
      </c>
      <c r="E2824" s="19" t="s">
        <v>12650</v>
      </c>
      <c r="F2824" s="19" t="s">
        <v>461</v>
      </c>
      <c r="G2824" s="19" t="s">
        <v>461</v>
      </c>
      <c r="H2824" s="19" t="s">
        <v>461</v>
      </c>
      <c r="J2824" s="19">
        <v>241.68299999999999</v>
      </c>
      <c r="K2824" s="19" t="s">
        <v>73</v>
      </c>
      <c r="L2824" s="1">
        <v>41813</v>
      </c>
      <c r="M2824" s="19" t="s">
        <v>12</v>
      </c>
      <c r="N2824" s="19" t="s">
        <v>461</v>
      </c>
      <c r="O2824" s="19" t="s">
        <v>12318</v>
      </c>
    </row>
    <row r="2825" spans="1:15">
      <c r="A2825" s="19">
        <v>62799</v>
      </c>
      <c r="B2825" s="19" t="s">
        <v>12651</v>
      </c>
      <c r="C2825" s="19" t="s">
        <v>13838</v>
      </c>
      <c r="D2825" s="19" t="str">
        <f t="shared" si="44"/>
        <v>62799R</v>
      </c>
      <c r="E2825" s="19" t="s">
        <v>12650</v>
      </c>
      <c r="F2825" s="19" t="s">
        <v>461</v>
      </c>
      <c r="G2825" s="19" t="s">
        <v>461</v>
      </c>
      <c r="H2825" s="19" t="s">
        <v>461</v>
      </c>
      <c r="J2825" s="19">
        <v>175.751</v>
      </c>
      <c r="K2825" s="19" t="s">
        <v>73</v>
      </c>
      <c r="L2825" s="1">
        <v>41813</v>
      </c>
      <c r="M2825" s="19" t="s">
        <v>12</v>
      </c>
      <c r="N2825" s="19" t="s">
        <v>461</v>
      </c>
      <c r="O2825" s="19" t="s">
        <v>12318</v>
      </c>
    </row>
    <row r="2826" spans="1:15">
      <c r="A2826" s="19">
        <v>62800</v>
      </c>
      <c r="B2826" s="19" t="s">
        <v>11748</v>
      </c>
      <c r="C2826" s="19" t="s">
        <v>4828</v>
      </c>
      <c r="D2826" s="19" t="str">
        <f t="shared" si="44"/>
        <v>62800A</v>
      </c>
      <c r="E2826" s="19" t="s">
        <v>12313</v>
      </c>
      <c r="F2826" s="19" t="s">
        <v>5986</v>
      </c>
      <c r="G2826" s="19" t="s">
        <v>612</v>
      </c>
      <c r="H2826" s="19" t="s">
        <v>12307</v>
      </c>
      <c r="I2826" s="1">
        <v>41905</v>
      </c>
      <c r="J2826" s="19">
        <v>1.1842999999999999</v>
      </c>
      <c r="K2826" s="19" t="s">
        <v>73</v>
      </c>
      <c r="L2826" s="1">
        <v>41816</v>
      </c>
      <c r="M2826" s="19" t="s">
        <v>13113</v>
      </c>
      <c r="N2826" s="19" t="s">
        <v>13837</v>
      </c>
      <c r="O2826" s="19" t="s">
        <v>12318</v>
      </c>
    </row>
    <row r="2827" spans="1:15">
      <c r="A2827" s="19">
        <v>62801</v>
      </c>
      <c r="B2827" s="19" t="s">
        <v>11748</v>
      </c>
      <c r="C2827" s="19" t="s">
        <v>13836</v>
      </c>
      <c r="D2827" s="19" t="str">
        <f t="shared" si="44"/>
        <v>62801A</v>
      </c>
      <c r="E2827" s="19" t="s">
        <v>12313</v>
      </c>
      <c r="F2827" s="19" t="s">
        <v>692</v>
      </c>
      <c r="G2827" s="19" t="s">
        <v>612</v>
      </c>
      <c r="H2827" s="19" t="s">
        <v>12307</v>
      </c>
      <c r="I2827" s="1">
        <v>31763</v>
      </c>
      <c r="J2827" s="19">
        <v>0.15</v>
      </c>
      <c r="K2827" s="19" t="s">
        <v>12609</v>
      </c>
      <c r="L2827" s="1">
        <v>41816</v>
      </c>
      <c r="M2827" s="19" t="s">
        <v>13113</v>
      </c>
      <c r="N2827" s="19" t="s">
        <v>597</v>
      </c>
      <c r="O2827" s="19" t="s">
        <v>12318</v>
      </c>
    </row>
    <row r="2828" spans="1:15">
      <c r="A2828" s="19">
        <v>62802</v>
      </c>
      <c r="B2828" s="19" t="s">
        <v>11748</v>
      </c>
      <c r="C2828" s="19" t="s">
        <v>13835</v>
      </c>
      <c r="D2828" s="19" t="str">
        <f t="shared" si="44"/>
        <v>62802A</v>
      </c>
      <c r="E2828" s="19" t="s">
        <v>12313</v>
      </c>
      <c r="F2828" s="19" t="s">
        <v>11110</v>
      </c>
      <c r="G2828" s="19" t="s">
        <v>612</v>
      </c>
      <c r="H2828" s="19" t="s">
        <v>12307</v>
      </c>
      <c r="I2828" s="1">
        <v>24654</v>
      </c>
      <c r="J2828" s="19">
        <v>98</v>
      </c>
      <c r="K2828" s="19" t="s">
        <v>13834</v>
      </c>
      <c r="L2828" s="1">
        <v>41823</v>
      </c>
      <c r="M2828" s="19" t="s">
        <v>55</v>
      </c>
      <c r="N2828" s="19" t="s">
        <v>55</v>
      </c>
      <c r="O2828" s="19" t="s">
        <v>12318</v>
      </c>
    </row>
    <row r="2829" spans="1:15">
      <c r="A2829" s="19">
        <v>62803</v>
      </c>
      <c r="B2829" s="19" t="s">
        <v>11748</v>
      </c>
      <c r="C2829" s="19" t="s">
        <v>13833</v>
      </c>
      <c r="D2829" s="19" t="str">
        <f t="shared" si="44"/>
        <v>62803A</v>
      </c>
      <c r="E2829" s="19" t="s">
        <v>12313</v>
      </c>
      <c r="F2829" s="19" t="s">
        <v>10881</v>
      </c>
      <c r="G2829" s="19" t="s">
        <v>612</v>
      </c>
      <c r="H2829" s="19" t="s">
        <v>12307</v>
      </c>
      <c r="I2829" s="1">
        <v>41645</v>
      </c>
      <c r="J2829" s="19">
        <v>0.55269999999999997</v>
      </c>
      <c r="K2829" s="19" t="s">
        <v>73</v>
      </c>
      <c r="L2829" s="1">
        <v>41841</v>
      </c>
      <c r="M2829" s="19" t="s">
        <v>12315</v>
      </c>
      <c r="N2829" s="19" t="s">
        <v>12413</v>
      </c>
      <c r="O2829" s="19" t="s">
        <v>12318</v>
      </c>
    </row>
    <row r="2830" spans="1:15">
      <c r="A2830" s="19">
        <v>62804</v>
      </c>
      <c r="B2830" s="19" t="s">
        <v>11748</v>
      </c>
      <c r="C2830" s="19" t="s">
        <v>2125</v>
      </c>
      <c r="D2830" s="19" t="str">
        <f t="shared" si="44"/>
        <v>62804A</v>
      </c>
      <c r="E2830" s="19" t="s">
        <v>12313</v>
      </c>
      <c r="F2830" s="19" t="s">
        <v>10699</v>
      </c>
      <c r="G2830" s="19" t="s">
        <v>612</v>
      </c>
      <c r="H2830" s="19" t="s">
        <v>12307</v>
      </c>
      <c r="I2830" s="1">
        <v>42356</v>
      </c>
      <c r="J2830" s="19">
        <v>42.96</v>
      </c>
      <c r="K2830" s="19" t="s">
        <v>4</v>
      </c>
      <c r="L2830" s="1">
        <v>41838</v>
      </c>
      <c r="M2830" s="19" t="s">
        <v>12468</v>
      </c>
      <c r="N2830" s="19" t="s">
        <v>13423</v>
      </c>
      <c r="O2830" s="19" t="s">
        <v>12318</v>
      </c>
    </row>
    <row r="2831" spans="1:15">
      <c r="A2831" s="19">
        <v>62805</v>
      </c>
      <c r="B2831" s="19" t="s">
        <v>11748</v>
      </c>
      <c r="C2831" s="19" t="s">
        <v>13832</v>
      </c>
      <c r="D2831" s="19" t="str">
        <f t="shared" si="44"/>
        <v>62805A</v>
      </c>
      <c r="E2831" s="19" t="s">
        <v>12313</v>
      </c>
      <c r="F2831" s="19" t="s">
        <v>10960</v>
      </c>
      <c r="G2831" s="19" t="s">
        <v>612</v>
      </c>
      <c r="H2831" s="19" t="s">
        <v>12307</v>
      </c>
      <c r="I2831" s="1">
        <v>42718</v>
      </c>
      <c r="J2831" s="19">
        <v>20</v>
      </c>
      <c r="K2831" s="19" t="s">
        <v>73</v>
      </c>
      <c r="L2831" s="1">
        <v>41848</v>
      </c>
      <c r="M2831" s="19" t="s">
        <v>13560</v>
      </c>
      <c r="N2831" s="19" t="s">
        <v>1180</v>
      </c>
      <c r="O2831" s="19" t="s">
        <v>12318</v>
      </c>
    </row>
    <row r="2832" spans="1:15">
      <c r="A2832" s="19">
        <v>62806</v>
      </c>
      <c r="B2832" s="19" t="s">
        <v>11748</v>
      </c>
      <c r="C2832" s="19" t="s">
        <v>13831</v>
      </c>
      <c r="D2832" s="19" t="str">
        <f t="shared" si="44"/>
        <v>62806A</v>
      </c>
      <c r="E2832" s="19" t="s">
        <v>12313</v>
      </c>
      <c r="F2832" s="19" t="s">
        <v>5986</v>
      </c>
      <c r="G2832" s="19" t="s">
        <v>612</v>
      </c>
      <c r="H2832" s="19" t="s">
        <v>12307</v>
      </c>
      <c r="I2832" s="1">
        <v>42048</v>
      </c>
      <c r="J2832" s="19">
        <v>1.5589999999999999</v>
      </c>
      <c r="K2832" s="19" t="s">
        <v>73</v>
      </c>
      <c r="L2832" s="1">
        <v>41845</v>
      </c>
      <c r="M2832" s="19" t="s">
        <v>13113</v>
      </c>
      <c r="N2832" s="19" t="s">
        <v>13830</v>
      </c>
      <c r="O2832" s="19" t="s">
        <v>12318</v>
      </c>
    </row>
    <row r="2833" spans="1:15">
      <c r="A2833" s="19">
        <v>62807</v>
      </c>
      <c r="B2833" s="19" t="s">
        <v>11748</v>
      </c>
      <c r="C2833" s="19" t="s">
        <v>13829</v>
      </c>
      <c r="D2833" s="19" t="str">
        <f t="shared" si="44"/>
        <v>62807A</v>
      </c>
      <c r="E2833" s="19" t="s">
        <v>12313</v>
      </c>
      <c r="F2833" s="19" t="s">
        <v>13487</v>
      </c>
      <c r="G2833" s="19" t="s">
        <v>612</v>
      </c>
      <c r="H2833" s="19" t="s">
        <v>12307</v>
      </c>
      <c r="I2833" s="1">
        <v>41950</v>
      </c>
      <c r="J2833" s="19">
        <v>0.08</v>
      </c>
      <c r="K2833" s="19" t="s">
        <v>73</v>
      </c>
      <c r="L2833" s="1">
        <v>41950</v>
      </c>
      <c r="M2833" s="19" t="s">
        <v>13828</v>
      </c>
      <c r="N2833" s="19" t="s">
        <v>13827</v>
      </c>
      <c r="O2833" s="19" t="s">
        <v>12318</v>
      </c>
    </row>
    <row r="2834" spans="1:15">
      <c r="A2834" s="19">
        <v>62808</v>
      </c>
      <c r="B2834" s="19" t="s">
        <v>10651</v>
      </c>
      <c r="C2834" s="19" t="s">
        <v>13826</v>
      </c>
      <c r="D2834" s="19" t="str">
        <f t="shared" si="44"/>
        <v>62808C</v>
      </c>
      <c r="E2834" s="19" t="s">
        <v>12309</v>
      </c>
      <c r="F2834" s="19" t="s">
        <v>13825</v>
      </c>
      <c r="G2834" s="19" t="s">
        <v>612</v>
      </c>
      <c r="H2834" s="19" t="s">
        <v>12307</v>
      </c>
      <c r="I2834" s="1">
        <v>43753</v>
      </c>
      <c r="J2834" s="19">
        <v>5</v>
      </c>
      <c r="K2834" s="19" t="s">
        <v>13196</v>
      </c>
      <c r="L2834" s="1">
        <v>42401</v>
      </c>
      <c r="M2834" s="19" t="s">
        <v>13824</v>
      </c>
      <c r="N2834" s="19" t="s">
        <v>13824</v>
      </c>
      <c r="O2834" s="19" t="s">
        <v>12331</v>
      </c>
    </row>
    <row r="2835" spans="1:15">
      <c r="A2835" s="19">
        <v>62809</v>
      </c>
      <c r="B2835" s="19" t="s">
        <v>11748</v>
      </c>
      <c r="C2835" s="19" t="s">
        <v>4388</v>
      </c>
      <c r="D2835" s="19" t="str">
        <f t="shared" si="44"/>
        <v>62809A</v>
      </c>
      <c r="E2835" s="19" t="s">
        <v>12313</v>
      </c>
      <c r="F2835" s="19" t="s">
        <v>660</v>
      </c>
      <c r="G2835" s="19" t="s">
        <v>612</v>
      </c>
      <c r="H2835" s="19" t="s">
        <v>12307</v>
      </c>
      <c r="I2835" s="1">
        <v>41869</v>
      </c>
      <c r="J2835" s="19">
        <v>2.0979000000000001</v>
      </c>
      <c r="K2835" s="19" t="s">
        <v>73</v>
      </c>
      <c r="L2835" s="1">
        <v>41852</v>
      </c>
      <c r="M2835" s="19" t="s">
        <v>13823</v>
      </c>
      <c r="N2835" s="19" t="s">
        <v>510</v>
      </c>
      <c r="O2835" s="19" t="s">
        <v>12318</v>
      </c>
    </row>
    <row r="2836" spans="1:15">
      <c r="A2836" s="19">
        <v>62810</v>
      </c>
      <c r="B2836" s="19" t="s">
        <v>11748</v>
      </c>
      <c r="C2836" s="19" t="s">
        <v>5394</v>
      </c>
      <c r="D2836" s="19" t="str">
        <f t="shared" si="44"/>
        <v>62810A</v>
      </c>
      <c r="E2836" s="19" t="s">
        <v>12313</v>
      </c>
      <c r="F2836" s="19" t="s">
        <v>10668</v>
      </c>
      <c r="G2836" s="19" t="s">
        <v>612</v>
      </c>
      <c r="H2836" s="19" t="s">
        <v>12307</v>
      </c>
      <c r="I2836" s="1">
        <v>41628</v>
      </c>
      <c r="J2836" s="19">
        <v>0.46500000000000002</v>
      </c>
      <c r="K2836" s="19" t="s">
        <v>73</v>
      </c>
      <c r="L2836" s="1">
        <v>41856</v>
      </c>
      <c r="M2836" s="19" t="s">
        <v>12</v>
      </c>
      <c r="N2836" s="19" t="s">
        <v>13822</v>
      </c>
      <c r="O2836" s="19" t="s">
        <v>12318</v>
      </c>
    </row>
    <row r="2837" spans="1:15">
      <c r="A2837" s="19">
        <v>62811</v>
      </c>
      <c r="B2837" s="19" t="s">
        <v>11748</v>
      </c>
      <c r="C2837" s="19" t="s">
        <v>13821</v>
      </c>
      <c r="D2837" s="19" t="str">
        <f t="shared" si="44"/>
        <v>62811A</v>
      </c>
      <c r="E2837" s="19" t="s">
        <v>12313</v>
      </c>
      <c r="F2837" s="19" t="s">
        <v>13574</v>
      </c>
      <c r="G2837" s="19" t="s">
        <v>612</v>
      </c>
      <c r="H2837" s="19" t="s">
        <v>12307</v>
      </c>
      <c r="I2837" s="1">
        <v>41724</v>
      </c>
      <c r="J2837" s="19">
        <v>0.29799999999999999</v>
      </c>
      <c r="K2837" s="19" t="s">
        <v>73</v>
      </c>
      <c r="L2837" s="1">
        <v>41856</v>
      </c>
      <c r="M2837" s="19" t="s">
        <v>12</v>
      </c>
      <c r="N2837" s="19" t="s">
        <v>13821</v>
      </c>
      <c r="O2837" s="19" t="s">
        <v>12318</v>
      </c>
    </row>
    <row r="2838" spans="1:15">
      <c r="A2838" s="19">
        <v>62812</v>
      </c>
      <c r="B2838" s="19" t="s">
        <v>10651</v>
      </c>
      <c r="C2838" s="19" t="s">
        <v>13820</v>
      </c>
      <c r="D2838" s="19" t="str">
        <f t="shared" si="44"/>
        <v>62812C</v>
      </c>
      <c r="E2838" s="19" t="s">
        <v>12309</v>
      </c>
      <c r="F2838" s="19" t="s">
        <v>1964</v>
      </c>
      <c r="G2838" s="19" t="s">
        <v>612</v>
      </c>
      <c r="H2838" s="19" t="s">
        <v>12307</v>
      </c>
      <c r="I2838" s="1">
        <v>42185</v>
      </c>
      <c r="J2838" s="19">
        <v>2</v>
      </c>
      <c r="K2838" s="19" t="s">
        <v>0</v>
      </c>
      <c r="L2838" s="1">
        <v>41857</v>
      </c>
      <c r="M2838" s="19" t="s">
        <v>13113</v>
      </c>
      <c r="N2838" s="19" t="s">
        <v>13820</v>
      </c>
      <c r="O2838" s="19" t="s">
        <v>12935</v>
      </c>
    </row>
    <row r="2839" spans="1:15">
      <c r="A2839" s="19">
        <v>62813</v>
      </c>
      <c r="B2839" s="19" t="s">
        <v>10651</v>
      </c>
      <c r="C2839" s="19" t="s">
        <v>13819</v>
      </c>
      <c r="D2839" s="19" t="str">
        <f t="shared" si="44"/>
        <v>62813C</v>
      </c>
      <c r="E2839" s="19" t="s">
        <v>12309</v>
      </c>
      <c r="F2839" s="19" t="s">
        <v>11460</v>
      </c>
      <c r="G2839" s="19" t="s">
        <v>612</v>
      </c>
      <c r="H2839" s="19" t="s">
        <v>12307</v>
      </c>
      <c r="I2839" s="1">
        <v>42735</v>
      </c>
      <c r="J2839" s="19">
        <v>0.999</v>
      </c>
      <c r="K2839" s="19" t="s">
        <v>0</v>
      </c>
      <c r="M2839" s="19" t="s">
        <v>13113</v>
      </c>
      <c r="N2839" s="19" t="s">
        <v>13818</v>
      </c>
      <c r="O2839" s="19" t="s">
        <v>12935</v>
      </c>
    </row>
    <row r="2840" spans="1:15">
      <c r="A2840" s="19">
        <v>62814</v>
      </c>
      <c r="B2840" s="19" t="s">
        <v>12651</v>
      </c>
      <c r="C2840" s="19" t="s">
        <v>13817</v>
      </c>
      <c r="D2840" s="19" t="str">
        <f t="shared" si="44"/>
        <v>62814R</v>
      </c>
      <c r="E2840" s="19" t="s">
        <v>12650</v>
      </c>
      <c r="F2840" s="19" t="s">
        <v>461</v>
      </c>
      <c r="G2840" s="19" t="s">
        <v>461</v>
      </c>
      <c r="H2840" s="19" t="s">
        <v>461</v>
      </c>
      <c r="J2840" s="19">
        <v>245.554</v>
      </c>
      <c r="K2840" s="19" t="s">
        <v>73</v>
      </c>
      <c r="L2840" s="1">
        <v>41856</v>
      </c>
      <c r="M2840" s="19" t="s">
        <v>12</v>
      </c>
      <c r="N2840" s="19" t="s">
        <v>461</v>
      </c>
      <c r="O2840" s="19" t="s">
        <v>12318</v>
      </c>
    </row>
    <row r="2841" spans="1:15">
      <c r="A2841" s="19">
        <v>62815</v>
      </c>
      <c r="B2841" s="19" t="s">
        <v>12651</v>
      </c>
      <c r="C2841" s="19" t="s">
        <v>13816</v>
      </c>
      <c r="D2841" s="19" t="str">
        <f t="shared" si="44"/>
        <v>62815R</v>
      </c>
      <c r="E2841" s="19" t="s">
        <v>12650</v>
      </c>
      <c r="F2841" s="19" t="s">
        <v>461</v>
      </c>
      <c r="G2841" s="19" t="s">
        <v>461</v>
      </c>
      <c r="H2841" s="19" t="s">
        <v>461</v>
      </c>
      <c r="J2841" s="19">
        <v>72.186000000000007</v>
      </c>
      <c r="K2841" s="19" t="s">
        <v>73</v>
      </c>
      <c r="L2841" s="1">
        <v>41856</v>
      </c>
      <c r="M2841" s="19" t="s">
        <v>12</v>
      </c>
      <c r="N2841" s="19" t="s">
        <v>461</v>
      </c>
      <c r="O2841" s="19" t="s">
        <v>12318</v>
      </c>
    </row>
    <row r="2842" spans="1:15">
      <c r="A2842" s="19">
        <v>62816</v>
      </c>
      <c r="B2842" s="19" t="s">
        <v>11748</v>
      </c>
      <c r="C2842" s="19" t="s">
        <v>13815</v>
      </c>
      <c r="D2842" s="19" t="str">
        <f t="shared" si="44"/>
        <v>62816A</v>
      </c>
      <c r="E2842" s="19" t="s">
        <v>12313</v>
      </c>
      <c r="F2842" s="19" t="s">
        <v>13814</v>
      </c>
      <c r="G2842" s="19" t="s">
        <v>612</v>
      </c>
      <c r="H2842" s="19" t="s">
        <v>12307</v>
      </c>
      <c r="I2842" s="1">
        <v>42020</v>
      </c>
      <c r="J2842" s="19">
        <v>0.75</v>
      </c>
      <c r="K2842" s="19" t="s">
        <v>73</v>
      </c>
      <c r="L2842" s="1">
        <v>41863</v>
      </c>
      <c r="M2842" s="19" t="s">
        <v>13113</v>
      </c>
      <c r="N2842" s="19" t="s">
        <v>13813</v>
      </c>
      <c r="O2842" s="19" t="s">
        <v>12318</v>
      </c>
    </row>
    <row r="2843" spans="1:15">
      <c r="A2843" s="19">
        <v>62817</v>
      </c>
      <c r="B2843" s="19" t="s">
        <v>11748</v>
      </c>
      <c r="C2843" s="19" t="s">
        <v>13812</v>
      </c>
      <c r="D2843" s="19" t="str">
        <f t="shared" si="44"/>
        <v>62817A</v>
      </c>
      <c r="E2843" s="19" t="s">
        <v>12313</v>
      </c>
      <c r="F2843" s="19" t="s">
        <v>10954</v>
      </c>
      <c r="G2843" s="19" t="s">
        <v>612</v>
      </c>
      <c r="H2843" s="19" t="s">
        <v>12307</v>
      </c>
      <c r="I2843" s="1">
        <v>42669</v>
      </c>
      <c r="J2843" s="19">
        <v>180</v>
      </c>
      <c r="K2843" s="19" t="s">
        <v>73</v>
      </c>
      <c r="L2843" s="1">
        <v>42200</v>
      </c>
      <c r="M2843" s="19" t="s">
        <v>4670</v>
      </c>
      <c r="N2843" s="19" t="s">
        <v>1412</v>
      </c>
      <c r="O2843" s="19" t="s">
        <v>12318</v>
      </c>
    </row>
    <row r="2844" spans="1:15">
      <c r="A2844" s="19">
        <v>62818</v>
      </c>
      <c r="B2844" s="19" t="s">
        <v>11748</v>
      </c>
      <c r="C2844" s="19" t="s">
        <v>13811</v>
      </c>
      <c r="D2844" s="19" t="str">
        <f t="shared" si="44"/>
        <v>62818A</v>
      </c>
      <c r="E2844" s="19" t="s">
        <v>12313</v>
      </c>
      <c r="F2844" s="19" t="s">
        <v>10954</v>
      </c>
      <c r="G2844" s="19" t="s">
        <v>612</v>
      </c>
      <c r="H2844" s="19" t="s">
        <v>12307</v>
      </c>
      <c r="I2844" s="1">
        <v>42635</v>
      </c>
      <c r="J2844" s="19">
        <v>20</v>
      </c>
      <c r="K2844" s="19" t="s">
        <v>73</v>
      </c>
      <c r="L2844" s="1">
        <v>41863</v>
      </c>
      <c r="M2844" s="19" t="s">
        <v>4670</v>
      </c>
      <c r="N2844" s="19" t="s">
        <v>1412</v>
      </c>
      <c r="O2844" s="19" t="s">
        <v>12318</v>
      </c>
    </row>
    <row r="2845" spans="1:15">
      <c r="A2845" s="19">
        <v>62819</v>
      </c>
      <c r="B2845" s="19" t="s">
        <v>10651</v>
      </c>
      <c r="C2845" s="19" t="s">
        <v>13810</v>
      </c>
      <c r="D2845" s="19" t="str">
        <f t="shared" si="44"/>
        <v>62819C</v>
      </c>
      <c r="E2845" s="19" t="s">
        <v>12309</v>
      </c>
      <c r="F2845" s="19" t="s">
        <v>10954</v>
      </c>
      <c r="G2845" s="19" t="s">
        <v>612</v>
      </c>
      <c r="H2845" s="19" t="s">
        <v>12307</v>
      </c>
      <c r="I2845" s="1">
        <v>42735</v>
      </c>
      <c r="J2845" s="19">
        <v>40</v>
      </c>
      <c r="K2845" s="19" t="s">
        <v>73</v>
      </c>
      <c r="L2845" s="1">
        <v>41863</v>
      </c>
      <c r="M2845" s="19" t="s">
        <v>13113</v>
      </c>
      <c r="N2845" s="19" t="s">
        <v>13809</v>
      </c>
      <c r="O2845" s="19" t="s">
        <v>12577</v>
      </c>
    </row>
    <row r="2846" spans="1:15">
      <c r="A2846" s="19">
        <v>62820</v>
      </c>
      <c r="B2846" s="19" t="s">
        <v>10651</v>
      </c>
      <c r="C2846" s="19" t="s">
        <v>13808</v>
      </c>
      <c r="D2846" s="19" t="str">
        <f t="shared" si="44"/>
        <v>62820C</v>
      </c>
      <c r="E2846" s="19" t="s">
        <v>12309</v>
      </c>
      <c r="F2846" s="19" t="s">
        <v>10954</v>
      </c>
      <c r="G2846" s="19" t="s">
        <v>612</v>
      </c>
      <c r="H2846" s="19" t="s">
        <v>12307</v>
      </c>
      <c r="I2846" s="1">
        <v>42735</v>
      </c>
      <c r="J2846" s="19">
        <v>140</v>
      </c>
      <c r="K2846" s="19" t="s">
        <v>73</v>
      </c>
      <c r="L2846" s="1">
        <v>41863</v>
      </c>
      <c r="M2846" s="19" t="s">
        <v>13113</v>
      </c>
      <c r="N2846" s="19" t="s">
        <v>13807</v>
      </c>
      <c r="O2846" s="19" t="s">
        <v>12577</v>
      </c>
    </row>
    <row r="2847" spans="1:15">
      <c r="A2847" s="19">
        <v>62821</v>
      </c>
      <c r="B2847" s="19" t="s">
        <v>10651</v>
      </c>
      <c r="C2847" s="19" t="s">
        <v>13806</v>
      </c>
      <c r="D2847" s="19" t="str">
        <f t="shared" si="44"/>
        <v>62821C</v>
      </c>
      <c r="E2847" s="19" t="s">
        <v>12309</v>
      </c>
      <c r="F2847" s="19" t="s">
        <v>10954</v>
      </c>
      <c r="G2847" s="19" t="s">
        <v>612</v>
      </c>
      <c r="H2847" s="19" t="s">
        <v>12307</v>
      </c>
      <c r="I2847" s="1">
        <v>42735</v>
      </c>
      <c r="J2847" s="19">
        <v>20</v>
      </c>
      <c r="K2847" s="19" t="s">
        <v>73</v>
      </c>
      <c r="L2847" s="1">
        <v>41863</v>
      </c>
      <c r="M2847" s="19" t="s">
        <v>13113</v>
      </c>
      <c r="N2847" s="19" t="s">
        <v>13805</v>
      </c>
      <c r="O2847" s="19" t="s">
        <v>12577</v>
      </c>
    </row>
    <row r="2848" spans="1:15">
      <c r="A2848" s="19">
        <v>62822</v>
      </c>
      <c r="B2848" s="19" t="s">
        <v>11748</v>
      </c>
      <c r="C2848" s="19" t="s">
        <v>13804</v>
      </c>
      <c r="D2848" s="19" t="str">
        <f t="shared" si="44"/>
        <v>62822A</v>
      </c>
      <c r="E2848" s="19" t="s">
        <v>12313</v>
      </c>
      <c r="F2848" s="19" t="s">
        <v>5986</v>
      </c>
      <c r="G2848" s="19" t="s">
        <v>612</v>
      </c>
      <c r="H2848" s="19" t="s">
        <v>12307</v>
      </c>
      <c r="I2848" s="1">
        <v>41948</v>
      </c>
      <c r="J2848" s="19">
        <v>3.1E-2</v>
      </c>
      <c r="K2848" s="19" t="s">
        <v>73</v>
      </c>
      <c r="L2848" s="1">
        <v>42054</v>
      </c>
      <c r="M2848" s="19" t="s">
        <v>13804</v>
      </c>
      <c r="N2848" s="19" t="s">
        <v>5383</v>
      </c>
      <c r="O2848" s="19" t="s">
        <v>12318</v>
      </c>
    </row>
    <row r="2849" spans="1:15">
      <c r="A2849" s="19">
        <v>62823</v>
      </c>
      <c r="B2849" s="19" t="s">
        <v>10651</v>
      </c>
      <c r="C2849" s="19" t="s">
        <v>13803</v>
      </c>
      <c r="D2849" s="19" t="str">
        <f t="shared" si="44"/>
        <v>62823C</v>
      </c>
      <c r="E2849" s="19" t="s">
        <v>12309</v>
      </c>
      <c r="F2849" s="19" t="s">
        <v>12442</v>
      </c>
      <c r="G2849" s="19" t="s">
        <v>612</v>
      </c>
      <c r="H2849" s="19" t="s">
        <v>12307</v>
      </c>
      <c r="I2849" s="1">
        <v>42338</v>
      </c>
      <c r="J2849" s="19">
        <v>0.15</v>
      </c>
      <c r="K2849" s="19" t="s">
        <v>73</v>
      </c>
      <c r="L2849" s="1">
        <v>41871</v>
      </c>
      <c r="M2849" s="19" t="s">
        <v>13113</v>
      </c>
      <c r="N2849" s="19" t="s">
        <v>13802</v>
      </c>
      <c r="O2849" s="19" t="s">
        <v>12935</v>
      </c>
    </row>
    <row r="2850" spans="1:15">
      <c r="A2850" s="19">
        <v>62824</v>
      </c>
      <c r="B2850" s="19" t="s">
        <v>11748</v>
      </c>
      <c r="C2850" s="19" t="s">
        <v>5328</v>
      </c>
      <c r="D2850" s="19" t="str">
        <f t="shared" si="44"/>
        <v>62824A</v>
      </c>
      <c r="E2850" s="19" t="s">
        <v>12313</v>
      </c>
      <c r="F2850" s="19" t="s">
        <v>5581</v>
      </c>
      <c r="G2850" s="19" t="s">
        <v>612</v>
      </c>
      <c r="H2850" s="19" t="s">
        <v>12307</v>
      </c>
      <c r="I2850" s="1">
        <v>42250</v>
      </c>
      <c r="J2850" s="19">
        <v>9.7000000000000003E-2</v>
      </c>
      <c r="K2850" s="19" t="s">
        <v>73</v>
      </c>
      <c r="L2850" s="1">
        <v>41872</v>
      </c>
      <c r="M2850" s="19" t="s">
        <v>13113</v>
      </c>
      <c r="N2850" s="19" t="s">
        <v>5329</v>
      </c>
      <c r="O2850" s="19" t="s">
        <v>12318</v>
      </c>
    </row>
    <row r="2851" spans="1:15">
      <c r="A2851" s="19">
        <v>62825</v>
      </c>
      <c r="B2851" s="19" t="s">
        <v>11748</v>
      </c>
      <c r="C2851" s="19" t="s">
        <v>13801</v>
      </c>
      <c r="D2851" s="19" t="str">
        <f t="shared" si="44"/>
        <v>62825A</v>
      </c>
      <c r="E2851" s="19" t="s">
        <v>12313</v>
      </c>
      <c r="F2851" s="19" t="s">
        <v>10975</v>
      </c>
      <c r="G2851" s="19" t="s">
        <v>612</v>
      </c>
      <c r="H2851" s="19" t="s">
        <v>12307</v>
      </c>
      <c r="I2851" s="1">
        <v>40849</v>
      </c>
      <c r="J2851" s="19">
        <v>0.16300000000000001</v>
      </c>
      <c r="K2851" s="19" t="s">
        <v>73</v>
      </c>
      <c r="L2851" s="1">
        <v>41872</v>
      </c>
      <c r="M2851" s="19" t="s">
        <v>12315</v>
      </c>
      <c r="N2851" s="19" t="s">
        <v>12388</v>
      </c>
      <c r="O2851" s="19" t="s">
        <v>12318</v>
      </c>
    </row>
    <row r="2852" spans="1:15">
      <c r="A2852" s="19">
        <v>62826</v>
      </c>
      <c r="B2852" s="19" t="s">
        <v>11748</v>
      </c>
      <c r="C2852" s="19" t="s">
        <v>13800</v>
      </c>
      <c r="D2852" s="19" t="str">
        <f t="shared" si="44"/>
        <v>62826A</v>
      </c>
      <c r="E2852" s="19" t="s">
        <v>12313</v>
      </c>
      <c r="F2852" s="19" t="s">
        <v>13799</v>
      </c>
      <c r="G2852" s="19" t="s">
        <v>612</v>
      </c>
      <c r="H2852" s="19" t="s">
        <v>12307</v>
      </c>
      <c r="I2852" s="1">
        <v>40752</v>
      </c>
      <c r="J2852" s="19">
        <v>0.17599999999999999</v>
      </c>
      <c r="K2852" s="19" t="s">
        <v>73</v>
      </c>
      <c r="L2852" s="1">
        <v>41872</v>
      </c>
      <c r="M2852" s="19" t="s">
        <v>12315</v>
      </c>
      <c r="N2852" s="19" t="s">
        <v>12388</v>
      </c>
      <c r="O2852" s="19" t="s">
        <v>12318</v>
      </c>
    </row>
    <row r="2853" spans="1:15">
      <c r="A2853" s="19">
        <v>62827</v>
      </c>
      <c r="B2853" s="19" t="s">
        <v>11748</v>
      </c>
      <c r="C2853" s="19" t="s">
        <v>13798</v>
      </c>
      <c r="D2853" s="19" t="str">
        <f t="shared" si="44"/>
        <v>62827A</v>
      </c>
      <c r="E2853" s="19" t="s">
        <v>12313</v>
      </c>
      <c r="F2853" s="19" t="s">
        <v>10950</v>
      </c>
      <c r="G2853" s="19" t="s">
        <v>612</v>
      </c>
      <c r="H2853" s="19" t="s">
        <v>12307</v>
      </c>
      <c r="I2853" s="1">
        <v>42389</v>
      </c>
      <c r="J2853" s="19">
        <v>1.5</v>
      </c>
      <c r="K2853" s="19" t="s">
        <v>73</v>
      </c>
      <c r="L2853" s="1">
        <v>41880</v>
      </c>
      <c r="M2853" s="19" t="s">
        <v>13738</v>
      </c>
      <c r="N2853" s="19" t="s">
        <v>13798</v>
      </c>
      <c r="O2853" s="19" t="s">
        <v>12318</v>
      </c>
    </row>
    <row r="2854" spans="1:15">
      <c r="A2854" s="19">
        <v>62828</v>
      </c>
      <c r="B2854" s="19" t="s">
        <v>11748</v>
      </c>
      <c r="C2854" s="19" t="s">
        <v>13797</v>
      </c>
      <c r="D2854" s="19" t="str">
        <f t="shared" si="44"/>
        <v>62828A</v>
      </c>
      <c r="E2854" s="19" t="s">
        <v>12313</v>
      </c>
      <c r="F2854" s="19" t="s">
        <v>10702</v>
      </c>
      <c r="G2854" s="19" t="s">
        <v>612</v>
      </c>
      <c r="H2854" s="19" t="s">
        <v>12307</v>
      </c>
      <c r="I2854" s="1">
        <v>41834</v>
      </c>
      <c r="J2854" s="19">
        <v>1</v>
      </c>
      <c r="K2854" s="19" t="s">
        <v>4</v>
      </c>
      <c r="L2854" s="1">
        <v>41890</v>
      </c>
      <c r="M2854" s="19" t="s">
        <v>12359</v>
      </c>
      <c r="N2854" s="19" t="s">
        <v>13793</v>
      </c>
      <c r="O2854" s="19" t="s">
        <v>12318</v>
      </c>
    </row>
    <row r="2855" spans="1:15">
      <c r="A2855" s="19">
        <v>62829</v>
      </c>
      <c r="B2855" s="19" t="s">
        <v>11748</v>
      </c>
      <c r="C2855" s="19" t="s">
        <v>13796</v>
      </c>
      <c r="D2855" s="19" t="str">
        <f t="shared" si="44"/>
        <v>62829A</v>
      </c>
      <c r="E2855" s="19" t="s">
        <v>12313</v>
      </c>
      <c r="F2855" s="19" t="s">
        <v>450</v>
      </c>
      <c r="G2855" s="19" t="s">
        <v>612</v>
      </c>
      <c r="H2855" s="19" t="s">
        <v>12307</v>
      </c>
      <c r="I2855" s="1">
        <v>41955</v>
      </c>
      <c r="J2855" s="19">
        <v>1</v>
      </c>
      <c r="K2855" s="19" t="s">
        <v>4</v>
      </c>
      <c r="L2855" s="1">
        <v>41890</v>
      </c>
      <c r="M2855" s="19" t="s">
        <v>12359</v>
      </c>
      <c r="N2855" s="19" t="s">
        <v>13793</v>
      </c>
      <c r="O2855" s="19" t="s">
        <v>12318</v>
      </c>
    </row>
    <row r="2856" spans="1:15">
      <c r="A2856" s="19">
        <v>62830</v>
      </c>
      <c r="B2856" s="19" t="s">
        <v>11748</v>
      </c>
      <c r="C2856" s="19" t="s">
        <v>13795</v>
      </c>
      <c r="D2856" s="19" t="str">
        <f t="shared" si="44"/>
        <v>62830A</v>
      </c>
      <c r="E2856" s="19" t="s">
        <v>12313</v>
      </c>
      <c r="F2856" s="19" t="s">
        <v>1028</v>
      </c>
      <c r="G2856" s="19" t="s">
        <v>612</v>
      </c>
      <c r="H2856" s="19" t="s">
        <v>12307</v>
      </c>
      <c r="I2856" s="1">
        <v>41961</v>
      </c>
      <c r="J2856" s="19">
        <v>1</v>
      </c>
      <c r="K2856" s="19" t="s">
        <v>4</v>
      </c>
      <c r="L2856" s="1">
        <v>41890</v>
      </c>
      <c r="M2856" s="19" t="s">
        <v>12359</v>
      </c>
      <c r="N2856" s="19" t="s">
        <v>13793</v>
      </c>
      <c r="O2856" s="19" t="s">
        <v>12318</v>
      </c>
    </row>
    <row r="2857" spans="1:15">
      <c r="A2857" s="19">
        <v>62831</v>
      </c>
      <c r="B2857" s="19" t="s">
        <v>11748</v>
      </c>
      <c r="C2857" s="19" t="s">
        <v>13794</v>
      </c>
      <c r="D2857" s="19" t="str">
        <f t="shared" si="44"/>
        <v>62831A</v>
      </c>
      <c r="E2857" s="19" t="s">
        <v>12313</v>
      </c>
      <c r="F2857" s="19" t="s">
        <v>10677</v>
      </c>
      <c r="G2857" s="19" t="s">
        <v>612</v>
      </c>
      <c r="H2857" s="19" t="s">
        <v>12307</v>
      </c>
      <c r="I2857" s="1">
        <v>41963</v>
      </c>
      <c r="J2857" s="19">
        <v>1.85</v>
      </c>
      <c r="K2857" s="19" t="s">
        <v>4</v>
      </c>
      <c r="L2857" s="1">
        <v>41890</v>
      </c>
      <c r="M2857" s="19" t="s">
        <v>12359</v>
      </c>
      <c r="N2857" s="19" t="s">
        <v>13793</v>
      </c>
      <c r="O2857" s="19" t="s">
        <v>12318</v>
      </c>
    </row>
    <row r="2858" spans="1:15">
      <c r="A2858" s="19">
        <v>62832</v>
      </c>
      <c r="B2858" s="19" t="s">
        <v>10651</v>
      </c>
      <c r="C2858" s="19" t="s">
        <v>13792</v>
      </c>
      <c r="D2858" s="19" t="str">
        <f t="shared" si="44"/>
        <v>62832C</v>
      </c>
      <c r="E2858" s="19" t="s">
        <v>12309</v>
      </c>
      <c r="F2858" s="19" t="s">
        <v>11084</v>
      </c>
      <c r="G2858" s="19" t="s">
        <v>612</v>
      </c>
      <c r="H2858" s="19" t="s">
        <v>12307</v>
      </c>
      <c r="I2858" s="1">
        <v>43042</v>
      </c>
      <c r="J2858" s="19">
        <v>0.999</v>
      </c>
      <c r="K2858" s="19" t="s">
        <v>73</v>
      </c>
      <c r="L2858" s="1">
        <v>41890</v>
      </c>
      <c r="M2858" s="19" t="s">
        <v>4777</v>
      </c>
      <c r="N2858" s="19" t="s">
        <v>13790</v>
      </c>
      <c r="O2858" s="19" t="s">
        <v>12318</v>
      </c>
    </row>
    <row r="2859" spans="1:15">
      <c r="A2859" s="19">
        <v>62833</v>
      </c>
      <c r="B2859" s="19" t="s">
        <v>10651</v>
      </c>
      <c r="C2859" s="19" t="s">
        <v>13791</v>
      </c>
      <c r="D2859" s="19" t="str">
        <f t="shared" si="44"/>
        <v>62833C</v>
      </c>
      <c r="E2859" s="19" t="s">
        <v>12309</v>
      </c>
      <c r="F2859" s="19" t="s">
        <v>11084</v>
      </c>
      <c r="G2859" s="19" t="s">
        <v>612</v>
      </c>
      <c r="H2859" s="19" t="s">
        <v>12307</v>
      </c>
      <c r="I2859" s="1">
        <v>43042</v>
      </c>
      <c r="J2859" s="19">
        <v>0.15</v>
      </c>
      <c r="K2859" s="19" t="s">
        <v>73</v>
      </c>
      <c r="L2859" s="1">
        <v>41890</v>
      </c>
      <c r="M2859" s="19" t="s">
        <v>4777</v>
      </c>
      <c r="N2859" s="19" t="s">
        <v>13790</v>
      </c>
      <c r="O2859" s="19" t="s">
        <v>12318</v>
      </c>
    </row>
    <row r="2860" spans="1:15">
      <c r="A2860" s="19">
        <v>62834</v>
      </c>
      <c r="B2860" s="19" t="s">
        <v>11748</v>
      </c>
      <c r="C2860" s="19" t="s">
        <v>13789</v>
      </c>
      <c r="D2860" s="19" t="str">
        <f t="shared" si="44"/>
        <v>62834A</v>
      </c>
      <c r="E2860" s="19" t="s">
        <v>12313</v>
      </c>
      <c r="F2860" s="19" t="s">
        <v>10940</v>
      </c>
      <c r="G2860" s="19" t="s">
        <v>612</v>
      </c>
      <c r="H2860" s="19" t="s">
        <v>12307</v>
      </c>
      <c r="I2860" s="1">
        <v>43088</v>
      </c>
      <c r="J2860" s="19">
        <v>20</v>
      </c>
      <c r="K2860" s="19" t="s">
        <v>73</v>
      </c>
      <c r="L2860" s="1">
        <v>41890</v>
      </c>
      <c r="M2860" s="19" t="s">
        <v>12983</v>
      </c>
      <c r="N2860" s="19" t="s">
        <v>13788</v>
      </c>
      <c r="O2860" s="19" t="s">
        <v>12318</v>
      </c>
    </row>
    <row r="2861" spans="1:15">
      <c r="A2861" s="19">
        <v>62835</v>
      </c>
      <c r="B2861" s="19" t="s">
        <v>11748</v>
      </c>
      <c r="C2861" s="19" t="s">
        <v>4896</v>
      </c>
      <c r="D2861" s="19" t="str">
        <f t="shared" si="44"/>
        <v>62835A</v>
      </c>
      <c r="E2861" s="19" t="s">
        <v>12313</v>
      </c>
      <c r="F2861" s="19" t="s">
        <v>10767</v>
      </c>
      <c r="G2861" s="19" t="s">
        <v>612</v>
      </c>
      <c r="H2861" s="19" t="s">
        <v>12307</v>
      </c>
      <c r="I2861" s="1">
        <v>42781</v>
      </c>
      <c r="J2861" s="19">
        <v>20</v>
      </c>
      <c r="K2861" s="19" t="s">
        <v>73</v>
      </c>
      <c r="L2861" s="1">
        <v>41894</v>
      </c>
      <c r="M2861" s="19" t="s">
        <v>13433</v>
      </c>
      <c r="N2861" s="19" t="s">
        <v>2943</v>
      </c>
      <c r="O2861" s="19" t="s">
        <v>12318</v>
      </c>
    </row>
    <row r="2862" spans="1:15">
      <c r="A2862" s="19">
        <v>62836</v>
      </c>
      <c r="B2862" s="19" t="s">
        <v>10651</v>
      </c>
      <c r="C2862" s="19" t="s">
        <v>13787</v>
      </c>
      <c r="D2862" s="19" t="str">
        <f t="shared" si="44"/>
        <v>62836C</v>
      </c>
      <c r="E2862" s="19" t="s">
        <v>12309</v>
      </c>
      <c r="F2862" s="19" t="s">
        <v>10768</v>
      </c>
      <c r="G2862" s="19" t="s">
        <v>612</v>
      </c>
      <c r="H2862" s="19" t="s">
        <v>12307</v>
      </c>
      <c r="I2862" s="1">
        <v>43465</v>
      </c>
      <c r="J2862" s="19">
        <v>9.66</v>
      </c>
      <c r="K2862" s="19" t="s">
        <v>73</v>
      </c>
      <c r="L2862" s="1">
        <v>41897</v>
      </c>
      <c r="M2862" s="19" t="s">
        <v>13786</v>
      </c>
      <c r="N2862" s="19" t="s">
        <v>13785</v>
      </c>
      <c r="O2862" s="19" t="s">
        <v>12318</v>
      </c>
    </row>
    <row r="2863" spans="1:15">
      <c r="A2863" s="19">
        <v>62837</v>
      </c>
      <c r="B2863" s="19" t="s">
        <v>10651</v>
      </c>
      <c r="C2863" s="19" t="s">
        <v>13784</v>
      </c>
      <c r="D2863" s="19" t="str">
        <f t="shared" si="44"/>
        <v>62837C</v>
      </c>
      <c r="E2863" s="19" t="s">
        <v>12309</v>
      </c>
      <c r="F2863" s="19" t="s">
        <v>10845</v>
      </c>
      <c r="G2863" s="19" t="s">
        <v>612</v>
      </c>
      <c r="H2863" s="19" t="s">
        <v>12307</v>
      </c>
      <c r="I2863" s="1">
        <v>43115</v>
      </c>
      <c r="J2863" s="19">
        <v>49.4</v>
      </c>
      <c r="K2863" s="19" t="s">
        <v>0</v>
      </c>
      <c r="L2863" s="1">
        <v>41900</v>
      </c>
      <c r="M2863" s="19" t="s">
        <v>13783</v>
      </c>
      <c r="N2863" s="19" t="s">
        <v>13783</v>
      </c>
      <c r="O2863" s="19" t="s">
        <v>12318</v>
      </c>
    </row>
    <row r="2864" spans="1:15">
      <c r="A2864" s="19">
        <v>62838</v>
      </c>
      <c r="B2864" s="19" t="s">
        <v>11748</v>
      </c>
      <c r="C2864" s="19" t="s">
        <v>13782</v>
      </c>
      <c r="D2864" s="19" t="str">
        <f t="shared" si="44"/>
        <v>62838A</v>
      </c>
      <c r="E2864" s="19" t="s">
        <v>12313</v>
      </c>
      <c r="F2864" s="19" t="s">
        <v>13781</v>
      </c>
      <c r="G2864" s="19" t="s">
        <v>719</v>
      </c>
      <c r="H2864" s="19" t="s">
        <v>12307</v>
      </c>
      <c r="I2864" s="1">
        <v>39122</v>
      </c>
      <c r="J2864" s="19">
        <v>31.225000000000001</v>
      </c>
      <c r="K2864" s="19" t="s">
        <v>0</v>
      </c>
      <c r="L2864" s="1">
        <v>41908</v>
      </c>
      <c r="M2864" s="19" t="s">
        <v>13113</v>
      </c>
      <c r="N2864" s="19" t="s">
        <v>13780</v>
      </c>
      <c r="O2864" s="19" t="s">
        <v>12318</v>
      </c>
    </row>
    <row r="2865" spans="1:15">
      <c r="A2865" s="19">
        <v>62839</v>
      </c>
      <c r="B2865" s="19" t="s">
        <v>10651</v>
      </c>
      <c r="C2865" s="19" t="s">
        <v>13779</v>
      </c>
      <c r="D2865" s="19" t="str">
        <f t="shared" si="44"/>
        <v>62839C</v>
      </c>
      <c r="E2865" s="19" t="s">
        <v>12309</v>
      </c>
      <c r="F2865" s="19" t="s">
        <v>10697</v>
      </c>
      <c r="G2865" s="19" t="s">
        <v>612</v>
      </c>
      <c r="H2865" s="19" t="s">
        <v>12307</v>
      </c>
      <c r="I2865" s="1">
        <v>43299</v>
      </c>
      <c r="J2865" s="19">
        <v>1.5</v>
      </c>
      <c r="K2865" s="19" t="s">
        <v>73</v>
      </c>
      <c r="L2865" s="1">
        <v>41912</v>
      </c>
      <c r="M2865" s="19" t="s">
        <v>13778</v>
      </c>
      <c r="N2865" s="19" t="s">
        <v>13777</v>
      </c>
      <c r="O2865" s="19" t="s">
        <v>12318</v>
      </c>
    </row>
    <row r="2866" spans="1:15">
      <c r="A2866" s="19">
        <v>62840</v>
      </c>
      <c r="B2866" s="19" t="s">
        <v>11748</v>
      </c>
      <c r="C2866" s="19" t="s">
        <v>5089</v>
      </c>
      <c r="D2866" s="19" t="str">
        <f t="shared" si="44"/>
        <v>62840A</v>
      </c>
      <c r="E2866" s="19" t="s">
        <v>12313</v>
      </c>
      <c r="F2866" s="19" t="s">
        <v>13776</v>
      </c>
      <c r="G2866" s="19" t="s">
        <v>612</v>
      </c>
      <c r="H2866" s="19" t="s">
        <v>12307</v>
      </c>
      <c r="I2866" s="1">
        <v>42725</v>
      </c>
      <c r="J2866" s="19">
        <v>15.8</v>
      </c>
      <c r="K2866" s="19" t="s">
        <v>73</v>
      </c>
      <c r="L2866" s="1">
        <v>41915</v>
      </c>
      <c r="M2866" s="19" t="s">
        <v>13714</v>
      </c>
      <c r="N2866" s="19" t="s">
        <v>5089</v>
      </c>
      <c r="O2866" s="19" t="s">
        <v>12318</v>
      </c>
    </row>
    <row r="2867" spans="1:15">
      <c r="A2867" s="19">
        <v>62841</v>
      </c>
      <c r="B2867" s="19" t="s">
        <v>11748</v>
      </c>
      <c r="C2867" s="19" t="s">
        <v>13775</v>
      </c>
      <c r="D2867" s="19" t="str">
        <f t="shared" si="44"/>
        <v>62841A</v>
      </c>
      <c r="E2867" s="19" t="s">
        <v>12313</v>
      </c>
      <c r="F2867" s="19" t="s">
        <v>10947</v>
      </c>
      <c r="G2867" s="19" t="s">
        <v>612</v>
      </c>
      <c r="H2867" s="19" t="s">
        <v>12307</v>
      </c>
      <c r="I2867" s="1">
        <v>42748</v>
      </c>
      <c r="J2867" s="19">
        <v>20</v>
      </c>
      <c r="K2867" s="19" t="s">
        <v>73</v>
      </c>
      <c r="L2867" s="1">
        <v>41915</v>
      </c>
      <c r="M2867" s="19" t="s">
        <v>13714</v>
      </c>
      <c r="N2867" s="19" t="s">
        <v>4499</v>
      </c>
      <c r="O2867" s="19" t="s">
        <v>12318</v>
      </c>
    </row>
    <row r="2868" spans="1:15">
      <c r="A2868" s="19">
        <v>62842</v>
      </c>
      <c r="B2868" s="19" t="s">
        <v>11748</v>
      </c>
      <c r="C2868" s="19" t="s">
        <v>4909</v>
      </c>
      <c r="D2868" s="19" t="str">
        <f t="shared" si="44"/>
        <v>62842A</v>
      </c>
      <c r="E2868" s="19" t="s">
        <v>12313</v>
      </c>
      <c r="F2868" s="19" t="s">
        <v>11106</v>
      </c>
      <c r="G2868" s="19" t="s">
        <v>612</v>
      </c>
      <c r="H2868" s="19" t="s">
        <v>12307</v>
      </c>
      <c r="I2868" s="1">
        <v>41992</v>
      </c>
      <c r="J2868" s="19">
        <v>2</v>
      </c>
      <c r="K2868" s="19" t="s">
        <v>73</v>
      </c>
      <c r="L2868" s="1">
        <v>41919</v>
      </c>
      <c r="M2868" s="19" t="s">
        <v>13113</v>
      </c>
      <c r="N2868" s="19" t="s">
        <v>13774</v>
      </c>
      <c r="O2868" s="19" t="s">
        <v>12318</v>
      </c>
    </row>
    <row r="2869" spans="1:15">
      <c r="A2869" s="19">
        <v>62843</v>
      </c>
      <c r="B2869" s="19" t="s">
        <v>10651</v>
      </c>
      <c r="C2869" s="19" t="s">
        <v>13773</v>
      </c>
      <c r="D2869" s="19" t="str">
        <f t="shared" si="44"/>
        <v>62843C</v>
      </c>
      <c r="E2869" s="19" t="s">
        <v>12309</v>
      </c>
      <c r="F2869" s="19" t="s">
        <v>13772</v>
      </c>
      <c r="G2869" s="19" t="s">
        <v>675</v>
      </c>
      <c r="H2869" s="19" t="s">
        <v>12307</v>
      </c>
      <c r="I2869" s="1">
        <v>44561</v>
      </c>
      <c r="J2869" s="19">
        <v>1750</v>
      </c>
      <c r="K2869" s="19" t="s">
        <v>13550</v>
      </c>
      <c r="L2869" s="1">
        <v>41927</v>
      </c>
      <c r="M2869" s="19" t="s">
        <v>13771</v>
      </c>
      <c r="N2869" s="19" t="s">
        <v>13771</v>
      </c>
      <c r="O2869" s="19" t="s">
        <v>12318</v>
      </c>
    </row>
    <row r="2870" spans="1:15">
      <c r="A2870" s="19">
        <v>62844</v>
      </c>
      <c r="B2870" s="19" t="s">
        <v>11748</v>
      </c>
      <c r="C2870" s="19" t="s">
        <v>13770</v>
      </c>
      <c r="D2870" s="19" t="str">
        <f t="shared" si="44"/>
        <v>62844A</v>
      </c>
      <c r="E2870" s="19" t="s">
        <v>12313</v>
      </c>
      <c r="F2870" s="19" t="s">
        <v>13023</v>
      </c>
      <c r="G2870" s="19" t="s">
        <v>612</v>
      </c>
      <c r="H2870" s="19" t="s">
        <v>12307</v>
      </c>
      <c r="I2870" s="1">
        <v>41996</v>
      </c>
      <c r="J2870" s="19">
        <v>0.71399999999999997</v>
      </c>
      <c r="K2870" s="19" t="s">
        <v>73</v>
      </c>
      <c r="L2870" s="1">
        <v>42137</v>
      </c>
      <c r="M2870" s="19" t="s">
        <v>4465</v>
      </c>
      <c r="N2870" s="19" t="s">
        <v>4465</v>
      </c>
      <c r="O2870" s="19" t="s">
        <v>12318</v>
      </c>
    </row>
    <row r="2871" spans="1:15">
      <c r="A2871" s="19">
        <v>62845</v>
      </c>
      <c r="B2871" s="19" t="s">
        <v>11748</v>
      </c>
      <c r="C2871" s="19" t="s">
        <v>13769</v>
      </c>
      <c r="D2871" s="19" t="str">
        <f t="shared" si="44"/>
        <v>62845A</v>
      </c>
      <c r="E2871" s="19" t="s">
        <v>12313</v>
      </c>
      <c r="F2871" s="19" t="s">
        <v>5480</v>
      </c>
      <c r="G2871" s="19" t="s">
        <v>612</v>
      </c>
      <c r="H2871" s="19" t="s">
        <v>12307</v>
      </c>
      <c r="I2871" s="1">
        <v>42004</v>
      </c>
      <c r="J2871" s="19">
        <v>0.58299999999999996</v>
      </c>
      <c r="K2871" s="19" t="s">
        <v>73</v>
      </c>
      <c r="L2871" s="1">
        <v>42137</v>
      </c>
      <c r="M2871" s="19" t="s">
        <v>4465</v>
      </c>
      <c r="N2871" s="19" t="s">
        <v>4465</v>
      </c>
      <c r="O2871" s="19" t="s">
        <v>12318</v>
      </c>
    </row>
    <row r="2872" spans="1:15">
      <c r="A2872" s="19">
        <v>62846</v>
      </c>
      <c r="B2872" s="19" t="s">
        <v>11748</v>
      </c>
      <c r="C2872" s="19" t="s">
        <v>13768</v>
      </c>
      <c r="D2872" s="19" t="str">
        <f t="shared" si="44"/>
        <v>62846A</v>
      </c>
      <c r="E2872" s="19" t="s">
        <v>12313</v>
      </c>
      <c r="F2872" s="19" t="s">
        <v>5480</v>
      </c>
      <c r="G2872" s="19" t="s">
        <v>612</v>
      </c>
      <c r="H2872" s="19" t="s">
        <v>12307</v>
      </c>
      <c r="I2872" s="1">
        <v>42004</v>
      </c>
      <c r="J2872" s="19">
        <v>0.34499999999999997</v>
      </c>
      <c r="K2872" s="19" t="s">
        <v>73</v>
      </c>
      <c r="L2872" s="1">
        <v>42137</v>
      </c>
      <c r="M2872" s="19" t="s">
        <v>4465</v>
      </c>
      <c r="N2872" s="19" t="s">
        <v>4465</v>
      </c>
      <c r="O2872" s="19" t="s">
        <v>12318</v>
      </c>
    </row>
    <row r="2873" spans="1:15">
      <c r="A2873" s="19">
        <v>62847</v>
      </c>
      <c r="B2873" s="19" t="s">
        <v>11748</v>
      </c>
      <c r="C2873" s="19" t="s">
        <v>13767</v>
      </c>
      <c r="D2873" s="19" t="str">
        <f t="shared" si="44"/>
        <v>62847A</v>
      </c>
      <c r="E2873" s="19" t="s">
        <v>12313</v>
      </c>
      <c r="F2873" s="19" t="s">
        <v>10976</v>
      </c>
      <c r="G2873" s="19" t="s">
        <v>612</v>
      </c>
      <c r="H2873" s="19" t="s">
        <v>12307</v>
      </c>
      <c r="I2873" s="1">
        <v>42031</v>
      </c>
      <c r="J2873" s="19">
        <v>0.99299999999999999</v>
      </c>
      <c r="K2873" s="19" t="s">
        <v>73</v>
      </c>
      <c r="L2873" s="1">
        <v>42137</v>
      </c>
      <c r="M2873" s="19" t="s">
        <v>4465</v>
      </c>
      <c r="N2873" s="19" t="s">
        <v>4465</v>
      </c>
      <c r="O2873" s="19" t="s">
        <v>12318</v>
      </c>
    </row>
    <row r="2874" spans="1:15">
      <c r="A2874" s="19">
        <v>62848</v>
      </c>
      <c r="B2874" s="19" t="s">
        <v>11748</v>
      </c>
      <c r="C2874" s="19" t="s">
        <v>13766</v>
      </c>
      <c r="D2874" s="19" t="str">
        <f t="shared" si="44"/>
        <v>62848A</v>
      </c>
      <c r="E2874" s="19" t="s">
        <v>12313</v>
      </c>
      <c r="F2874" s="19" t="s">
        <v>10976</v>
      </c>
      <c r="G2874" s="19" t="s">
        <v>612</v>
      </c>
      <c r="H2874" s="19" t="s">
        <v>12307</v>
      </c>
      <c r="I2874" s="1">
        <v>42002</v>
      </c>
      <c r="J2874" s="19">
        <v>0.54200000000000004</v>
      </c>
      <c r="K2874" s="19" t="s">
        <v>73</v>
      </c>
      <c r="L2874" s="1">
        <v>42137</v>
      </c>
      <c r="M2874" s="19" t="s">
        <v>4465</v>
      </c>
      <c r="N2874" s="19" t="s">
        <v>4465</v>
      </c>
      <c r="O2874" s="19" t="s">
        <v>12318</v>
      </c>
    </row>
    <row r="2875" spans="1:15">
      <c r="A2875" s="19">
        <v>62849</v>
      </c>
      <c r="B2875" s="19" t="s">
        <v>11748</v>
      </c>
      <c r="C2875" s="19" t="s">
        <v>13765</v>
      </c>
      <c r="D2875" s="19" t="str">
        <f t="shared" si="44"/>
        <v>62849A</v>
      </c>
      <c r="E2875" s="19" t="s">
        <v>12313</v>
      </c>
      <c r="F2875" s="19" t="s">
        <v>13245</v>
      </c>
      <c r="G2875" s="19" t="s">
        <v>612</v>
      </c>
      <c r="H2875" s="19" t="s">
        <v>12307</v>
      </c>
      <c r="I2875" s="1">
        <v>42034</v>
      </c>
      <c r="J2875" s="19">
        <v>0.69399999999999995</v>
      </c>
      <c r="K2875" s="19" t="s">
        <v>73</v>
      </c>
      <c r="L2875" s="1">
        <v>42137</v>
      </c>
      <c r="M2875" s="19" t="s">
        <v>4465</v>
      </c>
      <c r="N2875" s="19" t="s">
        <v>4465</v>
      </c>
      <c r="O2875" s="19" t="s">
        <v>12318</v>
      </c>
    </row>
    <row r="2876" spans="1:15">
      <c r="A2876" s="19">
        <v>62850</v>
      </c>
      <c r="B2876" s="19" t="s">
        <v>11748</v>
      </c>
      <c r="C2876" s="19" t="s">
        <v>13764</v>
      </c>
      <c r="D2876" s="19" t="str">
        <f t="shared" si="44"/>
        <v>62850A</v>
      </c>
      <c r="E2876" s="19" t="s">
        <v>12313</v>
      </c>
      <c r="F2876" s="19" t="s">
        <v>13245</v>
      </c>
      <c r="G2876" s="19" t="s">
        <v>612</v>
      </c>
      <c r="H2876" s="19" t="s">
        <v>12307</v>
      </c>
      <c r="I2876" s="1">
        <v>42004</v>
      </c>
      <c r="J2876" s="19">
        <v>0.42899999999999999</v>
      </c>
      <c r="K2876" s="19" t="s">
        <v>73</v>
      </c>
      <c r="L2876" s="1">
        <v>42137</v>
      </c>
      <c r="M2876" s="19" t="s">
        <v>4465</v>
      </c>
      <c r="N2876" s="19" t="s">
        <v>4465</v>
      </c>
      <c r="O2876" s="19" t="s">
        <v>12318</v>
      </c>
    </row>
    <row r="2877" spans="1:15">
      <c r="A2877" s="19">
        <v>62851</v>
      </c>
      <c r="B2877" s="19" t="s">
        <v>11748</v>
      </c>
      <c r="C2877" s="19" t="s">
        <v>13763</v>
      </c>
      <c r="D2877" s="19" t="str">
        <f t="shared" si="44"/>
        <v>62851A</v>
      </c>
      <c r="E2877" s="19" t="s">
        <v>12313</v>
      </c>
      <c r="F2877" s="19" t="s">
        <v>13245</v>
      </c>
      <c r="G2877" s="19" t="s">
        <v>612</v>
      </c>
      <c r="H2877" s="19" t="s">
        <v>12307</v>
      </c>
      <c r="I2877" s="1">
        <v>42031</v>
      </c>
      <c r="J2877" s="19">
        <v>0.98199999999999998</v>
      </c>
      <c r="K2877" s="19" t="s">
        <v>73</v>
      </c>
      <c r="L2877" s="1">
        <v>42137</v>
      </c>
      <c r="M2877" s="19" t="s">
        <v>4465</v>
      </c>
      <c r="N2877" s="19" t="s">
        <v>4465</v>
      </c>
      <c r="O2877" s="19" t="s">
        <v>12318</v>
      </c>
    </row>
    <row r="2878" spans="1:15">
      <c r="A2878" s="19">
        <v>62852</v>
      </c>
      <c r="B2878" s="19" t="s">
        <v>11748</v>
      </c>
      <c r="C2878" s="19" t="s">
        <v>13762</v>
      </c>
      <c r="D2878" s="19" t="str">
        <f t="shared" si="44"/>
        <v>62852A</v>
      </c>
      <c r="E2878" s="19" t="s">
        <v>12313</v>
      </c>
      <c r="F2878" s="19" t="s">
        <v>13761</v>
      </c>
      <c r="G2878" s="19" t="s">
        <v>612</v>
      </c>
      <c r="H2878" s="19" t="s">
        <v>12307</v>
      </c>
      <c r="I2878" s="1">
        <v>42034</v>
      </c>
      <c r="J2878" s="19">
        <v>0.499</v>
      </c>
      <c r="K2878" s="19" t="s">
        <v>73</v>
      </c>
      <c r="L2878" s="1">
        <v>42137</v>
      </c>
      <c r="M2878" s="19" t="s">
        <v>4465</v>
      </c>
      <c r="N2878" s="19" t="s">
        <v>4465</v>
      </c>
      <c r="O2878" s="19" t="s">
        <v>12318</v>
      </c>
    </row>
    <row r="2879" spans="1:15">
      <c r="A2879" s="19">
        <v>62853</v>
      </c>
      <c r="B2879" s="19" t="s">
        <v>10651</v>
      </c>
      <c r="C2879" s="19" t="s">
        <v>13760</v>
      </c>
      <c r="D2879" s="19" t="str">
        <f t="shared" si="44"/>
        <v>62853C</v>
      </c>
      <c r="E2879" s="19" t="s">
        <v>12309</v>
      </c>
      <c r="F2879" s="19" t="s">
        <v>10886</v>
      </c>
      <c r="G2879" s="19" t="s">
        <v>612</v>
      </c>
      <c r="H2879" s="19" t="s">
        <v>12307</v>
      </c>
      <c r="I2879" s="1">
        <v>42139</v>
      </c>
      <c r="J2879" s="19">
        <v>0.999</v>
      </c>
      <c r="K2879" s="19" t="s">
        <v>73</v>
      </c>
      <c r="L2879" s="1">
        <v>41932</v>
      </c>
      <c r="M2879" s="19" t="s">
        <v>13113</v>
      </c>
      <c r="N2879" s="19" t="s">
        <v>13760</v>
      </c>
      <c r="O2879" s="19" t="s">
        <v>12935</v>
      </c>
    </row>
    <row r="2880" spans="1:15">
      <c r="A2880" s="19">
        <v>62854</v>
      </c>
      <c r="B2880" s="19" t="s">
        <v>11748</v>
      </c>
      <c r="C2880" s="19" t="s">
        <v>13759</v>
      </c>
      <c r="D2880" s="19" t="str">
        <f t="shared" si="44"/>
        <v>62854A</v>
      </c>
      <c r="E2880" s="19" t="s">
        <v>12313</v>
      </c>
      <c r="F2880" s="19" t="s">
        <v>10833</v>
      </c>
      <c r="G2880" s="19" t="s">
        <v>612</v>
      </c>
      <c r="H2880" s="19" t="s">
        <v>12307</v>
      </c>
      <c r="I2880" s="1">
        <v>41859</v>
      </c>
      <c r="J2880" s="19">
        <v>0.5</v>
      </c>
      <c r="K2880" s="19" t="s">
        <v>73</v>
      </c>
      <c r="L2880" s="1">
        <v>41933</v>
      </c>
      <c r="M2880" s="19" t="s">
        <v>13213</v>
      </c>
      <c r="N2880" s="19" t="s">
        <v>13213</v>
      </c>
      <c r="O2880" s="19" t="s">
        <v>12318</v>
      </c>
    </row>
    <row r="2881" spans="1:15">
      <c r="A2881" s="19">
        <v>62855</v>
      </c>
      <c r="B2881" s="19" t="s">
        <v>11748</v>
      </c>
      <c r="C2881" s="19" t="s">
        <v>13758</v>
      </c>
      <c r="D2881" s="19" t="str">
        <f t="shared" si="44"/>
        <v>62855A</v>
      </c>
      <c r="E2881" s="19" t="s">
        <v>12313</v>
      </c>
      <c r="F2881" s="19" t="s">
        <v>12496</v>
      </c>
      <c r="G2881" s="19" t="s">
        <v>612</v>
      </c>
      <c r="H2881" s="19" t="s">
        <v>12307</v>
      </c>
      <c r="I2881" s="1">
        <v>39070</v>
      </c>
      <c r="J2881" s="19">
        <v>0.501</v>
      </c>
      <c r="K2881" s="19" t="s">
        <v>73</v>
      </c>
      <c r="L2881" s="1">
        <v>41933</v>
      </c>
      <c r="M2881" s="19" t="s">
        <v>13213</v>
      </c>
      <c r="N2881" s="19" t="s">
        <v>13213</v>
      </c>
      <c r="O2881" s="19" t="s">
        <v>12318</v>
      </c>
    </row>
    <row r="2882" spans="1:15">
      <c r="A2882" s="19">
        <v>62856</v>
      </c>
      <c r="B2882" s="19" t="s">
        <v>10651</v>
      </c>
      <c r="C2882" s="19" t="s">
        <v>13757</v>
      </c>
      <c r="D2882" s="19" t="str">
        <f t="shared" ref="D2882:D2945" si="45">CONCATENATE(A2882,B2882)</f>
        <v>62856C</v>
      </c>
      <c r="E2882" s="19" t="s">
        <v>12309</v>
      </c>
      <c r="F2882" s="19" t="s">
        <v>10927</v>
      </c>
      <c r="G2882" s="19" t="s">
        <v>612</v>
      </c>
      <c r="H2882" s="19" t="s">
        <v>12307</v>
      </c>
      <c r="I2882" s="1">
        <v>43373</v>
      </c>
      <c r="J2882" s="19">
        <v>1</v>
      </c>
      <c r="K2882" s="19" t="s">
        <v>73</v>
      </c>
      <c r="L2882" s="1">
        <v>41936</v>
      </c>
      <c r="M2882" s="19" t="s">
        <v>13738</v>
      </c>
      <c r="N2882" s="19" t="s">
        <v>13756</v>
      </c>
      <c r="O2882" s="19" t="s">
        <v>12318</v>
      </c>
    </row>
    <row r="2883" spans="1:15">
      <c r="A2883" s="19">
        <v>62857</v>
      </c>
      <c r="B2883" s="19" t="s">
        <v>11748</v>
      </c>
      <c r="C2883" s="19" t="s">
        <v>13755</v>
      </c>
      <c r="D2883" s="19" t="str">
        <f t="shared" si="45"/>
        <v>62857A</v>
      </c>
      <c r="E2883" s="19" t="s">
        <v>12313</v>
      </c>
      <c r="F2883" s="19" t="s">
        <v>13754</v>
      </c>
      <c r="G2883" s="19" t="s">
        <v>675</v>
      </c>
      <c r="H2883" s="19" t="s">
        <v>12307</v>
      </c>
      <c r="I2883" s="1">
        <v>41149</v>
      </c>
      <c r="J2883" s="19">
        <v>3.2</v>
      </c>
      <c r="K2883" s="19" t="s">
        <v>46</v>
      </c>
      <c r="L2883" s="1">
        <v>41940</v>
      </c>
      <c r="M2883" s="19" t="s">
        <v>12677</v>
      </c>
      <c r="N2883" s="19" t="s">
        <v>4954</v>
      </c>
      <c r="O2883" s="19" t="s">
        <v>12318</v>
      </c>
    </row>
    <row r="2884" spans="1:15">
      <c r="A2884" s="19">
        <v>62858</v>
      </c>
      <c r="B2884" s="19" t="s">
        <v>10651</v>
      </c>
      <c r="C2884" s="19" t="s">
        <v>13753</v>
      </c>
      <c r="D2884" s="19" t="str">
        <f t="shared" si="45"/>
        <v>62858C</v>
      </c>
      <c r="E2884" s="19" t="s">
        <v>12309</v>
      </c>
      <c r="F2884" s="19" t="s">
        <v>11016</v>
      </c>
      <c r="G2884" s="19" t="s">
        <v>612</v>
      </c>
      <c r="H2884" s="19" t="s">
        <v>12307</v>
      </c>
      <c r="I2884" s="1">
        <v>44166</v>
      </c>
      <c r="J2884" s="19">
        <v>150</v>
      </c>
      <c r="K2884" s="19" t="s">
        <v>73</v>
      </c>
      <c r="L2884" s="1">
        <v>41943</v>
      </c>
      <c r="M2884" s="19" t="s">
        <v>13113</v>
      </c>
      <c r="N2884" s="19" t="s">
        <v>13752</v>
      </c>
      <c r="O2884" s="19" t="s">
        <v>12318</v>
      </c>
    </row>
    <row r="2885" spans="1:15">
      <c r="A2885" s="19">
        <v>62859</v>
      </c>
      <c r="B2885" s="19" t="s">
        <v>11748</v>
      </c>
      <c r="C2885" s="19" t="s">
        <v>1162</v>
      </c>
      <c r="D2885" s="19" t="str">
        <f t="shared" si="45"/>
        <v>62859A</v>
      </c>
      <c r="E2885" s="19" t="s">
        <v>12313</v>
      </c>
      <c r="F2885" s="19" t="s">
        <v>13751</v>
      </c>
      <c r="G2885" s="19" t="s">
        <v>4309</v>
      </c>
      <c r="H2885" s="19" t="s">
        <v>12307</v>
      </c>
      <c r="I2885" s="1">
        <v>41914</v>
      </c>
      <c r="J2885" s="19">
        <v>200.6</v>
      </c>
      <c r="K2885" s="19" t="s">
        <v>4</v>
      </c>
      <c r="L2885" s="1">
        <v>41947</v>
      </c>
      <c r="M2885" s="19" t="s">
        <v>13750</v>
      </c>
      <c r="N2885" s="19" t="s">
        <v>13749</v>
      </c>
      <c r="O2885" s="19" t="s">
        <v>12318</v>
      </c>
    </row>
    <row r="2886" spans="1:15">
      <c r="A2886" s="19">
        <v>62860</v>
      </c>
      <c r="B2886" s="19" t="s">
        <v>10651</v>
      </c>
      <c r="C2886" s="19" t="s">
        <v>13748</v>
      </c>
      <c r="D2886" s="19" t="str">
        <f t="shared" si="45"/>
        <v>62860C</v>
      </c>
      <c r="E2886" s="19" t="s">
        <v>12309</v>
      </c>
      <c r="F2886" s="19" t="s">
        <v>5986</v>
      </c>
      <c r="G2886" s="19" t="s">
        <v>612</v>
      </c>
      <c r="H2886" s="19" t="s">
        <v>12307</v>
      </c>
      <c r="I2886" s="1">
        <v>43252</v>
      </c>
      <c r="J2886" s="19">
        <v>0.33019999999999999</v>
      </c>
      <c r="K2886" s="19" t="s">
        <v>73</v>
      </c>
      <c r="L2886" s="1">
        <v>41946</v>
      </c>
      <c r="M2886" s="19" t="s">
        <v>12957</v>
      </c>
      <c r="N2886" s="19" t="s">
        <v>13747</v>
      </c>
      <c r="O2886" s="19" t="s">
        <v>12318</v>
      </c>
    </row>
    <row r="2887" spans="1:15">
      <c r="A2887" s="19">
        <v>62861</v>
      </c>
      <c r="B2887" s="19" t="s">
        <v>10651</v>
      </c>
      <c r="C2887" s="19" t="s">
        <v>13746</v>
      </c>
      <c r="D2887" s="19" t="str">
        <f t="shared" si="45"/>
        <v>62861C</v>
      </c>
      <c r="E2887" s="19" t="s">
        <v>12309</v>
      </c>
      <c r="F2887" s="19" t="s">
        <v>10953</v>
      </c>
      <c r="G2887" s="19" t="s">
        <v>612</v>
      </c>
      <c r="H2887" s="19" t="s">
        <v>12307</v>
      </c>
      <c r="I2887" s="1">
        <v>43830</v>
      </c>
      <c r="J2887" s="19">
        <v>50</v>
      </c>
      <c r="K2887" s="19" t="s">
        <v>73</v>
      </c>
      <c r="L2887" s="1">
        <v>41955</v>
      </c>
      <c r="M2887" s="19" t="s">
        <v>12528</v>
      </c>
      <c r="N2887" s="19" t="s">
        <v>13745</v>
      </c>
      <c r="O2887" s="19" t="s">
        <v>12318</v>
      </c>
    </row>
    <row r="2888" spans="1:15">
      <c r="A2888" s="19">
        <v>62862</v>
      </c>
      <c r="B2888" s="19" t="s">
        <v>11748</v>
      </c>
      <c r="C2888" s="19" t="s">
        <v>4943</v>
      </c>
      <c r="D2888" s="19" t="str">
        <f t="shared" si="45"/>
        <v>62862A</v>
      </c>
      <c r="E2888" s="19" t="s">
        <v>12313</v>
      </c>
      <c r="F2888" s="19" t="s">
        <v>10953</v>
      </c>
      <c r="G2888" s="19" t="s">
        <v>612</v>
      </c>
      <c r="H2888" s="19" t="s">
        <v>12307</v>
      </c>
      <c r="I2888" s="1">
        <v>42493</v>
      </c>
      <c r="J2888" s="19">
        <v>40</v>
      </c>
      <c r="K2888" s="19" t="s">
        <v>73</v>
      </c>
      <c r="L2888" s="1">
        <v>41955</v>
      </c>
      <c r="M2888" s="19" t="s">
        <v>12528</v>
      </c>
      <c r="N2888" s="19" t="s">
        <v>4944</v>
      </c>
      <c r="O2888" s="19" t="s">
        <v>12318</v>
      </c>
    </row>
    <row r="2889" spans="1:15">
      <c r="A2889" s="19">
        <v>62863</v>
      </c>
      <c r="B2889" s="19" t="s">
        <v>11748</v>
      </c>
      <c r="C2889" s="19" t="s">
        <v>4945</v>
      </c>
      <c r="D2889" s="19" t="str">
        <f t="shared" si="45"/>
        <v>62863A</v>
      </c>
      <c r="E2889" s="19" t="s">
        <v>12313</v>
      </c>
      <c r="F2889" s="19" t="s">
        <v>10953</v>
      </c>
      <c r="G2889" s="19" t="s">
        <v>612</v>
      </c>
      <c r="H2889" s="19" t="s">
        <v>12307</v>
      </c>
      <c r="I2889" s="1">
        <v>42523</v>
      </c>
      <c r="J2889" s="19">
        <v>30</v>
      </c>
      <c r="K2889" s="19" t="s">
        <v>73</v>
      </c>
      <c r="L2889" s="1">
        <v>41955</v>
      </c>
      <c r="M2889" s="19" t="s">
        <v>12528</v>
      </c>
      <c r="N2889" s="19" t="s">
        <v>4946</v>
      </c>
      <c r="O2889" s="19" t="s">
        <v>12318</v>
      </c>
    </row>
    <row r="2890" spans="1:15">
      <c r="A2890" s="19">
        <v>62864</v>
      </c>
      <c r="B2890" s="19" t="s">
        <v>11748</v>
      </c>
      <c r="C2890" s="19" t="s">
        <v>13744</v>
      </c>
      <c r="D2890" s="19" t="str">
        <f t="shared" si="45"/>
        <v>62864A</v>
      </c>
      <c r="E2890" s="19" t="s">
        <v>12313</v>
      </c>
      <c r="F2890" s="19" t="s">
        <v>10770</v>
      </c>
      <c r="G2890" s="19" t="s">
        <v>612</v>
      </c>
      <c r="I2890" s="1">
        <v>40580</v>
      </c>
      <c r="J2890" s="19">
        <v>1</v>
      </c>
      <c r="K2890" s="19" t="s">
        <v>73</v>
      </c>
      <c r="L2890" s="1">
        <v>41955</v>
      </c>
      <c r="M2890" s="19" t="s">
        <v>13113</v>
      </c>
      <c r="N2890" s="19" t="s">
        <v>13740</v>
      </c>
      <c r="O2890" s="19" t="s">
        <v>12318</v>
      </c>
    </row>
    <row r="2891" spans="1:15">
      <c r="A2891" s="19">
        <v>62865</v>
      </c>
      <c r="B2891" s="19" t="s">
        <v>11748</v>
      </c>
      <c r="C2891" s="19" t="s">
        <v>13743</v>
      </c>
      <c r="D2891" s="19" t="str">
        <f t="shared" si="45"/>
        <v>62865A</v>
      </c>
      <c r="E2891" s="19" t="s">
        <v>12313</v>
      </c>
      <c r="F2891" s="19" t="s">
        <v>10770</v>
      </c>
      <c r="G2891" s="19" t="s">
        <v>612</v>
      </c>
      <c r="I2891" s="1">
        <v>40633</v>
      </c>
      <c r="J2891" s="19">
        <v>2.4E-2</v>
      </c>
      <c r="K2891" s="19" t="s">
        <v>73</v>
      </c>
      <c r="L2891" s="1">
        <v>41955</v>
      </c>
      <c r="M2891" s="19" t="s">
        <v>13113</v>
      </c>
      <c r="N2891" s="19" t="s">
        <v>13740</v>
      </c>
      <c r="O2891" s="19" t="s">
        <v>12318</v>
      </c>
    </row>
    <row r="2892" spans="1:15">
      <c r="A2892" s="19">
        <v>62866</v>
      </c>
      <c r="B2892" s="19" t="s">
        <v>11748</v>
      </c>
      <c r="C2892" s="19" t="s">
        <v>13742</v>
      </c>
      <c r="D2892" s="19" t="str">
        <f t="shared" si="45"/>
        <v>62866A</v>
      </c>
      <c r="E2892" s="19" t="s">
        <v>12313</v>
      </c>
      <c r="F2892" s="19" t="s">
        <v>10770</v>
      </c>
      <c r="G2892" s="19" t="s">
        <v>612</v>
      </c>
      <c r="H2892" s="19" t="s">
        <v>12307</v>
      </c>
      <c r="I2892" s="1">
        <v>39356</v>
      </c>
      <c r="J2892" s="19">
        <v>1.2929999999999999</v>
      </c>
      <c r="K2892" s="19" t="s">
        <v>622</v>
      </c>
      <c r="L2892" s="1">
        <v>41955</v>
      </c>
      <c r="M2892" s="19" t="s">
        <v>13113</v>
      </c>
      <c r="N2892" s="19" t="s">
        <v>13740</v>
      </c>
      <c r="O2892" s="19" t="s">
        <v>12318</v>
      </c>
    </row>
    <row r="2893" spans="1:15">
      <c r="A2893" s="19">
        <v>62867</v>
      </c>
      <c r="B2893" s="19" t="s">
        <v>11748</v>
      </c>
      <c r="C2893" s="19" t="s">
        <v>13741</v>
      </c>
      <c r="D2893" s="19" t="str">
        <f t="shared" si="45"/>
        <v>62867A</v>
      </c>
      <c r="E2893" s="19" t="s">
        <v>12313</v>
      </c>
      <c r="F2893" s="19" t="s">
        <v>10770</v>
      </c>
      <c r="G2893" s="19" t="s">
        <v>612</v>
      </c>
      <c r="H2893" s="19" t="s">
        <v>12307</v>
      </c>
      <c r="I2893" s="1">
        <v>33239</v>
      </c>
      <c r="J2893" s="19">
        <v>0.45</v>
      </c>
      <c r="K2893" s="19" t="s">
        <v>46</v>
      </c>
      <c r="L2893" s="1">
        <v>41955</v>
      </c>
      <c r="M2893" s="19" t="s">
        <v>13113</v>
      </c>
      <c r="N2893" s="19" t="s">
        <v>13740</v>
      </c>
      <c r="O2893" s="19" t="s">
        <v>12318</v>
      </c>
    </row>
    <row r="2894" spans="1:15">
      <c r="A2894" s="19">
        <v>62868</v>
      </c>
      <c r="B2894" s="19" t="s">
        <v>10651</v>
      </c>
      <c r="C2894" s="19" t="s">
        <v>13739</v>
      </c>
      <c r="D2894" s="19" t="str">
        <f t="shared" si="45"/>
        <v>62868C</v>
      </c>
      <c r="E2894" s="19" t="s">
        <v>12309</v>
      </c>
      <c r="F2894" s="19" t="s">
        <v>10767</v>
      </c>
      <c r="G2894" s="19" t="s">
        <v>612</v>
      </c>
      <c r="H2894" s="19" t="s">
        <v>12307</v>
      </c>
      <c r="I2894" s="1">
        <v>43388</v>
      </c>
      <c r="J2894" s="19">
        <v>1.5</v>
      </c>
      <c r="K2894" s="19" t="s">
        <v>73</v>
      </c>
      <c r="L2894" s="1">
        <v>41961</v>
      </c>
      <c r="M2894" s="19" t="s">
        <v>13738</v>
      </c>
      <c r="N2894" s="19" t="s">
        <v>13737</v>
      </c>
      <c r="O2894" s="19" t="s">
        <v>12318</v>
      </c>
    </row>
    <row r="2895" spans="1:15">
      <c r="A2895" s="19">
        <v>62869</v>
      </c>
      <c r="B2895" s="19" t="s">
        <v>11748</v>
      </c>
      <c r="C2895" s="19" t="s">
        <v>13736</v>
      </c>
      <c r="D2895" s="19" t="str">
        <f t="shared" si="45"/>
        <v>62869A</v>
      </c>
      <c r="E2895" s="19" t="s">
        <v>12313</v>
      </c>
      <c r="F2895" s="19" t="s">
        <v>10668</v>
      </c>
      <c r="G2895" s="19" t="s">
        <v>612</v>
      </c>
      <c r="H2895" s="19" t="s">
        <v>12307</v>
      </c>
      <c r="I2895" s="1">
        <v>41866</v>
      </c>
      <c r="J2895" s="19">
        <v>1.3220000000000001</v>
      </c>
      <c r="K2895" s="19" t="s">
        <v>73</v>
      </c>
      <c r="L2895" s="1">
        <v>41968</v>
      </c>
      <c r="M2895" s="19" t="s">
        <v>13113</v>
      </c>
      <c r="N2895" s="19" t="s">
        <v>13735</v>
      </c>
      <c r="O2895" s="19" t="s">
        <v>12318</v>
      </c>
    </row>
    <row r="2896" spans="1:15">
      <c r="A2896" s="19">
        <v>62870</v>
      </c>
      <c r="B2896" s="19" t="s">
        <v>11748</v>
      </c>
      <c r="C2896" s="19" t="s">
        <v>4422</v>
      </c>
      <c r="D2896" s="19" t="str">
        <f t="shared" si="45"/>
        <v>62870A</v>
      </c>
      <c r="E2896" s="19" t="s">
        <v>12313</v>
      </c>
      <c r="F2896" s="19" t="s">
        <v>10942</v>
      </c>
      <c r="G2896" s="19" t="s">
        <v>612</v>
      </c>
      <c r="H2896" s="19" t="s">
        <v>12307</v>
      </c>
      <c r="I2896" s="1">
        <v>42853</v>
      </c>
      <c r="J2896" s="19">
        <v>56</v>
      </c>
      <c r="K2896" s="19" t="s">
        <v>73</v>
      </c>
      <c r="L2896" s="1">
        <v>41975</v>
      </c>
      <c r="M2896" s="19" t="s">
        <v>4394</v>
      </c>
      <c r="N2896" s="19" t="s">
        <v>4423</v>
      </c>
      <c r="O2896" s="19" t="s">
        <v>12318</v>
      </c>
    </row>
    <row r="2897" spans="1:15">
      <c r="A2897" s="19">
        <v>62871</v>
      </c>
      <c r="B2897" s="19" t="s">
        <v>11748</v>
      </c>
      <c r="C2897" s="19" t="s">
        <v>13734</v>
      </c>
      <c r="D2897" s="19" t="str">
        <f t="shared" si="45"/>
        <v>62871A</v>
      </c>
      <c r="E2897" s="19" t="s">
        <v>12313</v>
      </c>
      <c r="F2897" s="19" t="s">
        <v>10942</v>
      </c>
      <c r="G2897" s="19" t="s">
        <v>612</v>
      </c>
      <c r="H2897" s="19" t="s">
        <v>12307</v>
      </c>
      <c r="I2897" s="1">
        <v>42734</v>
      </c>
      <c r="J2897" s="19">
        <v>56</v>
      </c>
      <c r="K2897" s="19" t="s">
        <v>73</v>
      </c>
      <c r="L2897" s="1">
        <v>41975</v>
      </c>
      <c r="M2897" s="19" t="s">
        <v>4394</v>
      </c>
      <c r="N2897" s="19" t="s">
        <v>13734</v>
      </c>
      <c r="O2897" s="19" t="s">
        <v>12318</v>
      </c>
    </row>
    <row r="2898" spans="1:15">
      <c r="A2898" s="19">
        <v>62872</v>
      </c>
      <c r="B2898" s="19" t="s">
        <v>11748</v>
      </c>
      <c r="C2898" s="19" t="s">
        <v>9496</v>
      </c>
      <c r="D2898" s="19" t="str">
        <f t="shared" si="45"/>
        <v>62872A</v>
      </c>
      <c r="E2898" s="19" t="s">
        <v>12313</v>
      </c>
      <c r="F2898" s="19" t="s">
        <v>10942</v>
      </c>
      <c r="G2898" s="19" t="s">
        <v>612</v>
      </c>
      <c r="H2898" s="19" t="s">
        <v>12307</v>
      </c>
      <c r="I2898" s="1">
        <v>42713</v>
      </c>
      <c r="J2898" s="19">
        <v>50</v>
      </c>
      <c r="K2898" s="19" t="s">
        <v>73</v>
      </c>
      <c r="L2898" s="1">
        <v>41975</v>
      </c>
      <c r="M2898" s="19" t="s">
        <v>4394</v>
      </c>
      <c r="N2898" s="19" t="s">
        <v>13733</v>
      </c>
      <c r="O2898" s="19" t="s">
        <v>12318</v>
      </c>
    </row>
    <row r="2899" spans="1:15">
      <c r="A2899" s="19">
        <v>62873</v>
      </c>
      <c r="B2899" s="19" t="s">
        <v>11748</v>
      </c>
      <c r="C2899" s="19" t="s">
        <v>4462</v>
      </c>
      <c r="D2899" s="19" t="str">
        <f t="shared" si="45"/>
        <v>62873A</v>
      </c>
      <c r="E2899" s="19" t="s">
        <v>12313</v>
      </c>
      <c r="F2899" s="19" t="s">
        <v>10932</v>
      </c>
      <c r="G2899" s="19" t="s">
        <v>612</v>
      </c>
      <c r="H2899" s="19" t="s">
        <v>12307</v>
      </c>
      <c r="I2899" s="1">
        <v>43067</v>
      </c>
      <c r="J2899" s="19">
        <v>130</v>
      </c>
      <c r="K2899" s="19" t="s">
        <v>73</v>
      </c>
      <c r="L2899" s="1">
        <v>41981</v>
      </c>
      <c r="M2899" s="19" t="s">
        <v>12962</v>
      </c>
      <c r="N2899" s="19" t="s">
        <v>13732</v>
      </c>
      <c r="O2899" s="19" t="s">
        <v>12318</v>
      </c>
    </row>
    <row r="2900" spans="1:15">
      <c r="A2900" s="19">
        <v>62874</v>
      </c>
      <c r="B2900" s="19" t="s">
        <v>11748</v>
      </c>
      <c r="C2900" s="19" t="s">
        <v>13731</v>
      </c>
      <c r="D2900" s="19" t="str">
        <f t="shared" si="45"/>
        <v>62874A</v>
      </c>
      <c r="E2900" s="19" t="s">
        <v>12313</v>
      </c>
      <c r="F2900" s="19" t="s">
        <v>13397</v>
      </c>
      <c r="G2900" s="19" t="s">
        <v>675</v>
      </c>
      <c r="H2900" s="19" t="s">
        <v>12307</v>
      </c>
      <c r="I2900" s="1">
        <v>41555</v>
      </c>
      <c r="J2900" s="19">
        <v>280</v>
      </c>
      <c r="K2900" s="19" t="s">
        <v>13550</v>
      </c>
      <c r="L2900" s="1">
        <v>41981</v>
      </c>
      <c r="M2900" s="19" t="s">
        <v>13730</v>
      </c>
      <c r="N2900" s="19" t="s">
        <v>13730</v>
      </c>
      <c r="O2900" s="19" t="s">
        <v>12318</v>
      </c>
    </row>
    <row r="2901" spans="1:15">
      <c r="A2901" s="19">
        <v>62875</v>
      </c>
      <c r="B2901" s="19" t="s">
        <v>12651</v>
      </c>
      <c r="C2901" s="19" t="s">
        <v>13729</v>
      </c>
      <c r="D2901" s="19" t="str">
        <f t="shared" si="45"/>
        <v>62875R</v>
      </c>
      <c r="E2901" s="19" t="s">
        <v>12650</v>
      </c>
      <c r="F2901" s="19" t="s">
        <v>461</v>
      </c>
      <c r="G2901" s="19" t="s">
        <v>461</v>
      </c>
      <c r="H2901" s="19" t="s">
        <v>461</v>
      </c>
      <c r="J2901" s="19">
        <v>247.453</v>
      </c>
      <c r="K2901" s="19" t="s">
        <v>73</v>
      </c>
      <c r="L2901" s="1">
        <v>41982</v>
      </c>
      <c r="M2901" s="19" t="s">
        <v>13113</v>
      </c>
      <c r="N2901" s="19" t="s">
        <v>461</v>
      </c>
      <c r="O2901" s="19" t="s">
        <v>12318</v>
      </c>
    </row>
    <row r="2902" spans="1:15">
      <c r="A2902" s="19">
        <v>62876</v>
      </c>
      <c r="B2902" s="19" t="s">
        <v>12651</v>
      </c>
      <c r="C2902" s="19" t="s">
        <v>13728</v>
      </c>
      <c r="D2902" s="19" t="str">
        <f t="shared" si="45"/>
        <v>62876R</v>
      </c>
      <c r="E2902" s="19" t="s">
        <v>12650</v>
      </c>
      <c r="F2902" s="19" t="s">
        <v>461</v>
      </c>
      <c r="G2902" s="19" t="s">
        <v>461</v>
      </c>
      <c r="H2902" s="19" t="s">
        <v>461</v>
      </c>
      <c r="J2902" s="19">
        <v>245.90100000000001</v>
      </c>
      <c r="K2902" s="19" t="s">
        <v>73</v>
      </c>
      <c r="L2902" s="1">
        <v>41982</v>
      </c>
      <c r="M2902" s="19" t="s">
        <v>13113</v>
      </c>
      <c r="N2902" s="19" t="s">
        <v>461</v>
      </c>
      <c r="O2902" s="19" t="s">
        <v>12318</v>
      </c>
    </row>
    <row r="2903" spans="1:15">
      <c r="A2903" s="19">
        <v>62877</v>
      </c>
      <c r="B2903" s="19" t="s">
        <v>11748</v>
      </c>
      <c r="C2903" s="19" t="s">
        <v>4529</v>
      </c>
      <c r="D2903" s="19" t="str">
        <f t="shared" si="45"/>
        <v>62877A</v>
      </c>
      <c r="E2903" s="19" t="s">
        <v>12313</v>
      </c>
      <c r="F2903" s="19" t="s">
        <v>631</v>
      </c>
      <c r="G2903" s="19" t="s">
        <v>612</v>
      </c>
      <c r="H2903" s="19" t="s">
        <v>12307</v>
      </c>
      <c r="I2903" s="1">
        <v>42124</v>
      </c>
      <c r="J2903" s="19">
        <v>0.998</v>
      </c>
      <c r="K2903" s="19" t="s">
        <v>73</v>
      </c>
      <c r="L2903" s="1">
        <v>41982</v>
      </c>
      <c r="M2903" s="19" t="s">
        <v>13113</v>
      </c>
      <c r="N2903" s="19" t="s">
        <v>4529</v>
      </c>
      <c r="O2903" s="19" t="s">
        <v>12318</v>
      </c>
    </row>
    <row r="2904" spans="1:15">
      <c r="A2904" s="19">
        <v>62878</v>
      </c>
      <c r="B2904" s="19" t="s">
        <v>11748</v>
      </c>
      <c r="C2904" s="19" t="s">
        <v>13727</v>
      </c>
      <c r="D2904" s="19" t="str">
        <f t="shared" si="45"/>
        <v>62878A</v>
      </c>
      <c r="E2904" s="19" t="s">
        <v>12313</v>
      </c>
      <c r="F2904" s="19" t="s">
        <v>13726</v>
      </c>
      <c r="G2904" s="19" t="s">
        <v>1468</v>
      </c>
      <c r="H2904" s="19" t="s">
        <v>12307</v>
      </c>
      <c r="I2904" s="1">
        <v>41782</v>
      </c>
      <c r="J2904" s="19">
        <v>50</v>
      </c>
      <c r="K2904" s="19" t="s">
        <v>73</v>
      </c>
      <c r="L2904" s="1">
        <v>41992</v>
      </c>
      <c r="M2904" s="19" t="s">
        <v>13725</v>
      </c>
      <c r="N2904" s="19" t="s">
        <v>13724</v>
      </c>
      <c r="O2904" s="19" t="s">
        <v>12318</v>
      </c>
    </row>
    <row r="2905" spans="1:15">
      <c r="A2905" s="19">
        <v>62879</v>
      </c>
      <c r="B2905" s="19" t="s">
        <v>11748</v>
      </c>
      <c r="C2905" s="19" t="s">
        <v>13723</v>
      </c>
      <c r="D2905" s="19" t="str">
        <f t="shared" si="45"/>
        <v>62879A</v>
      </c>
      <c r="E2905" s="19" t="s">
        <v>12313</v>
      </c>
      <c r="F2905" s="19" t="s">
        <v>10941</v>
      </c>
      <c r="G2905" s="19" t="s">
        <v>612</v>
      </c>
      <c r="H2905" s="19" t="s">
        <v>12307</v>
      </c>
      <c r="I2905" s="1">
        <v>42739</v>
      </c>
      <c r="J2905" s="19">
        <v>10</v>
      </c>
      <c r="K2905" s="19" t="s">
        <v>73</v>
      </c>
      <c r="L2905" s="1">
        <v>41999</v>
      </c>
      <c r="M2905" s="19" t="s">
        <v>13227</v>
      </c>
      <c r="N2905" s="19" t="s">
        <v>432</v>
      </c>
      <c r="O2905" s="19" t="s">
        <v>12318</v>
      </c>
    </row>
    <row r="2906" spans="1:15">
      <c r="A2906" s="19">
        <v>62880</v>
      </c>
      <c r="B2906" s="19" t="s">
        <v>10651</v>
      </c>
      <c r="C2906" s="19" t="s">
        <v>13722</v>
      </c>
      <c r="D2906" s="19" t="str">
        <f t="shared" si="45"/>
        <v>62880C</v>
      </c>
      <c r="E2906" s="19" t="s">
        <v>12309</v>
      </c>
      <c r="F2906" s="19" t="s">
        <v>10926</v>
      </c>
      <c r="G2906" s="19" t="s">
        <v>612</v>
      </c>
      <c r="H2906" s="19" t="s">
        <v>12307</v>
      </c>
      <c r="I2906" s="1">
        <v>42454</v>
      </c>
      <c r="J2906" s="19">
        <v>2.4</v>
      </c>
      <c r="K2906" s="19" t="s">
        <v>73</v>
      </c>
      <c r="L2906" s="1">
        <v>42011</v>
      </c>
      <c r="M2906" s="19" t="s">
        <v>13113</v>
      </c>
      <c r="N2906" s="19" t="s">
        <v>13133</v>
      </c>
      <c r="O2906" s="19" t="s">
        <v>12577</v>
      </c>
    </row>
    <row r="2907" spans="1:15">
      <c r="A2907" s="19">
        <v>62881</v>
      </c>
      <c r="B2907" s="19" t="s">
        <v>11748</v>
      </c>
      <c r="C2907" s="19" t="s">
        <v>13721</v>
      </c>
      <c r="D2907" s="19" t="str">
        <f t="shared" si="45"/>
        <v>62881A</v>
      </c>
      <c r="E2907" s="19" t="s">
        <v>12313</v>
      </c>
      <c r="F2907" s="19" t="s">
        <v>10951</v>
      </c>
      <c r="G2907" s="19" t="s">
        <v>612</v>
      </c>
      <c r="H2907" s="19" t="s">
        <v>12307</v>
      </c>
      <c r="I2907" s="1">
        <v>42727</v>
      </c>
      <c r="J2907" s="19">
        <v>20</v>
      </c>
      <c r="K2907" s="19" t="s">
        <v>73</v>
      </c>
      <c r="L2907" s="1">
        <v>42013</v>
      </c>
      <c r="M2907" s="19" t="s">
        <v>13714</v>
      </c>
      <c r="N2907" s="19" t="s">
        <v>13720</v>
      </c>
      <c r="O2907" s="19" t="s">
        <v>12318</v>
      </c>
    </row>
    <row r="2908" spans="1:15">
      <c r="A2908" s="19">
        <v>62882</v>
      </c>
      <c r="B2908" s="19" t="s">
        <v>11748</v>
      </c>
      <c r="C2908" s="19" t="s">
        <v>13719</v>
      </c>
      <c r="D2908" s="19" t="str">
        <f t="shared" si="45"/>
        <v>62882A</v>
      </c>
      <c r="E2908" s="19" t="s">
        <v>12313</v>
      </c>
      <c r="F2908" s="19" t="s">
        <v>10951</v>
      </c>
      <c r="G2908" s="19" t="s">
        <v>612</v>
      </c>
      <c r="H2908" s="19" t="s">
        <v>12307</v>
      </c>
      <c r="I2908" s="1">
        <v>42727</v>
      </c>
      <c r="J2908" s="19">
        <v>20</v>
      </c>
      <c r="K2908" s="19" t="s">
        <v>73</v>
      </c>
      <c r="L2908" s="1">
        <v>42013</v>
      </c>
      <c r="M2908" s="19" t="s">
        <v>13714</v>
      </c>
      <c r="N2908" s="19" t="s">
        <v>13718</v>
      </c>
      <c r="O2908" s="19" t="s">
        <v>12318</v>
      </c>
    </row>
    <row r="2909" spans="1:15">
      <c r="A2909" s="19">
        <v>62883</v>
      </c>
      <c r="B2909" s="19" t="s">
        <v>11748</v>
      </c>
      <c r="C2909" s="19" t="s">
        <v>13717</v>
      </c>
      <c r="D2909" s="19" t="str">
        <f t="shared" si="45"/>
        <v>62883A</v>
      </c>
      <c r="E2909" s="19" t="s">
        <v>12313</v>
      </c>
      <c r="F2909" s="19" t="s">
        <v>10951</v>
      </c>
      <c r="G2909" s="19" t="s">
        <v>612</v>
      </c>
      <c r="H2909" s="19" t="s">
        <v>12307</v>
      </c>
      <c r="I2909" s="1">
        <v>42727</v>
      </c>
      <c r="J2909" s="19">
        <v>20</v>
      </c>
      <c r="K2909" s="19" t="s">
        <v>73</v>
      </c>
      <c r="L2909" s="1">
        <v>42013</v>
      </c>
      <c r="M2909" s="19" t="s">
        <v>13714</v>
      </c>
      <c r="N2909" s="19" t="s">
        <v>13716</v>
      </c>
      <c r="O2909" s="19" t="s">
        <v>12318</v>
      </c>
    </row>
    <row r="2910" spans="1:15">
      <c r="A2910" s="19">
        <v>62884</v>
      </c>
      <c r="B2910" s="19" t="s">
        <v>11748</v>
      </c>
      <c r="C2910" s="19" t="s">
        <v>13715</v>
      </c>
      <c r="D2910" s="19" t="str">
        <f t="shared" si="45"/>
        <v>62884A</v>
      </c>
      <c r="E2910" s="19" t="s">
        <v>12313</v>
      </c>
      <c r="F2910" s="19" t="s">
        <v>10951</v>
      </c>
      <c r="G2910" s="19" t="s">
        <v>612</v>
      </c>
      <c r="H2910" s="19" t="s">
        <v>12307</v>
      </c>
      <c r="I2910" s="1">
        <v>42727</v>
      </c>
      <c r="J2910" s="19">
        <v>15</v>
      </c>
      <c r="K2910" s="19" t="s">
        <v>73</v>
      </c>
      <c r="L2910" s="1">
        <v>42013</v>
      </c>
      <c r="M2910" s="19" t="s">
        <v>13714</v>
      </c>
      <c r="N2910" s="19" t="s">
        <v>13713</v>
      </c>
      <c r="O2910" s="19" t="s">
        <v>12318</v>
      </c>
    </row>
    <row r="2911" spans="1:15">
      <c r="A2911" s="19">
        <v>62885</v>
      </c>
      <c r="B2911" s="19" t="s">
        <v>11748</v>
      </c>
      <c r="C2911" s="19" t="s">
        <v>13712</v>
      </c>
      <c r="D2911" s="19" t="str">
        <f t="shared" si="45"/>
        <v>62885A</v>
      </c>
      <c r="E2911" s="19" t="s">
        <v>12313</v>
      </c>
      <c r="F2911" s="19" t="s">
        <v>10767</v>
      </c>
      <c r="G2911" s="19" t="s">
        <v>612</v>
      </c>
      <c r="H2911" s="19" t="s">
        <v>12307</v>
      </c>
      <c r="I2911" s="1">
        <v>42957</v>
      </c>
      <c r="J2911" s="19">
        <v>3</v>
      </c>
      <c r="K2911" s="19" t="s">
        <v>73</v>
      </c>
      <c r="L2911" s="1">
        <v>42011</v>
      </c>
      <c r="M2911" s="19" t="s">
        <v>12315</v>
      </c>
      <c r="N2911" s="19" t="s">
        <v>12550</v>
      </c>
      <c r="O2911" s="19" t="s">
        <v>12318</v>
      </c>
    </row>
    <row r="2912" spans="1:15">
      <c r="A2912" s="19">
        <v>62886</v>
      </c>
      <c r="B2912" s="19" t="s">
        <v>10651</v>
      </c>
      <c r="C2912" s="19" t="s">
        <v>13711</v>
      </c>
      <c r="D2912" s="19" t="str">
        <f t="shared" si="45"/>
        <v>62886C</v>
      </c>
      <c r="E2912" s="19" t="s">
        <v>12309</v>
      </c>
      <c r="F2912" s="19" t="s">
        <v>11054</v>
      </c>
      <c r="G2912" s="19" t="s">
        <v>612</v>
      </c>
      <c r="H2912" s="19" t="s">
        <v>12307</v>
      </c>
      <c r="I2912" s="1">
        <v>43189</v>
      </c>
      <c r="J2912" s="19">
        <v>2</v>
      </c>
      <c r="K2912" s="19" t="s">
        <v>0</v>
      </c>
      <c r="L2912" s="1">
        <v>42033</v>
      </c>
      <c r="M2912" s="19" t="s">
        <v>13711</v>
      </c>
      <c r="N2912" s="19" t="s">
        <v>13711</v>
      </c>
      <c r="O2912" s="19" t="s">
        <v>12318</v>
      </c>
    </row>
    <row r="2913" spans="1:15">
      <c r="A2913" s="19">
        <v>62887</v>
      </c>
      <c r="B2913" s="19" t="s">
        <v>10651</v>
      </c>
      <c r="C2913" s="19" t="s">
        <v>13710</v>
      </c>
      <c r="D2913" s="19" t="str">
        <f t="shared" si="45"/>
        <v>62887C</v>
      </c>
      <c r="E2913" s="19" t="s">
        <v>12309</v>
      </c>
      <c r="F2913" s="19" t="s">
        <v>10958</v>
      </c>
      <c r="G2913" s="19" t="s">
        <v>719</v>
      </c>
      <c r="H2913" s="19" t="s">
        <v>12307</v>
      </c>
      <c r="I2913" s="1">
        <v>43617</v>
      </c>
      <c r="J2913" s="19">
        <v>50</v>
      </c>
      <c r="K2913" s="19" t="s">
        <v>4</v>
      </c>
      <c r="L2913" s="1">
        <v>42020</v>
      </c>
      <c r="M2913" s="19" t="s">
        <v>13113</v>
      </c>
      <c r="N2913" s="19" t="s">
        <v>13710</v>
      </c>
      <c r="O2913" s="19" t="s">
        <v>12318</v>
      </c>
    </row>
    <row r="2914" spans="1:15">
      <c r="A2914" s="19">
        <v>62888</v>
      </c>
      <c r="B2914" s="19" t="s">
        <v>11748</v>
      </c>
      <c r="C2914" s="19" t="s">
        <v>13709</v>
      </c>
      <c r="D2914" s="19" t="str">
        <f t="shared" si="45"/>
        <v>62888A</v>
      </c>
      <c r="E2914" s="19" t="s">
        <v>12313</v>
      </c>
      <c r="F2914" s="19" t="s">
        <v>10841</v>
      </c>
      <c r="G2914" s="19" t="s">
        <v>612</v>
      </c>
      <c r="H2914" s="19" t="s">
        <v>12307</v>
      </c>
      <c r="I2914" s="1">
        <v>42630</v>
      </c>
      <c r="J2914" s="19">
        <v>3</v>
      </c>
      <c r="K2914" s="19" t="s">
        <v>73</v>
      </c>
      <c r="L2914" s="1">
        <v>42016</v>
      </c>
      <c r="M2914" s="19" t="s">
        <v>12370</v>
      </c>
      <c r="N2914" s="19" t="s">
        <v>13709</v>
      </c>
      <c r="O2914" s="19" t="s">
        <v>12318</v>
      </c>
    </row>
    <row r="2915" spans="1:15">
      <c r="A2915" s="19">
        <v>62889</v>
      </c>
      <c r="B2915" s="19" t="s">
        <v>11748</v>
      </c>
      <c r="C2915" s="19" t="s">
        <v>8712</v>
      </c>
      <c r="D2915" s="19" t="str">
        <f t="shared" si="45"/>
        <v>62889A</v>
      </c>
      <c r="E2915" s="19" t="s">
        <v>12313</v>
      </c>
      <c r="F2915" s="19" t="s">
        <v>13708</v>
      </c>
      <c r="G2915" s="19" t="s">
        <v>859</v>
      </c>
      <c r="H2915" s="19" t="s">
        <v>12307</v>
      </c>
      <c r="I2915" s="1">
        <v>42264</v>
      </c>
      <c r="J2915" s="19">
        <v>25</v>
      </c>
      <c r="K2915" s="19" t="s">
        <v>3</v>
      </c>
      <c r="L2915" s="1">
        <v>42006</v>
      </c>
      <c r="M2915" s="19" t="s">
        <v>8899</v>
      </c>
      <c r="N2915" s="19" t="s">
        <v>13707</v>
      </c>
      <c r="O2915" s="19" t="s">
        <v>12318</v>
      </c>
    </row>
    <row r="2916" spans="1:15">
      <c r="A2916" s="19">
        <v>62890</v>
      </c>
      <c r="B2916" s="19" t="s">
        <v>11748</v>
      </c>
      <c r="C2916" s="19" t="s">
        <v>13706</v>
      </c>
      <c r="D2916" s="19" t="str">
        <f t="shared" si="45"/>
        <v>62890A</v>
      </c>
      <c r="E2916" s="19" t="s">
        <v>12313</v>
      </c>
      <c r="F2916" s="19" t="s">
        <v>10691</v>
      </c>
      <c r="G2916" s="19" t="s">
        <v>612</v>
      </c>
      <c r="H2916" s="19" t="s">
        <v>12307</v>
      </c>
      <c r="I2916" s="1">
        <v>42170</v>
      </c>
      <c r="J2916" s="19">
        <v>2.4950000000000001</v>
      </c>
      <c r="K2916" s="19" t="s">
        <v>73</v>
      </c>
      <c r="L2916" s="1">
        <v>42125</v>
      </c>
      <c r="M2916" s="19" t="s">
        <v>13113</v>
      </c>
      <c r="N2916" s="19" t="s">
        <v>4528</v>
      </c>
      <c r="O2916" s="19" t="s">
        <v>12318</v>
      </c>
    </row>
    <row r="2917" spans="1:15">
      <c r="A2917" s="19">
        <v>62891</v>
      </c>
      <c r="B2917" s="19" t="s">
        <v>10651</v>
      </c>
      <c r="C2917" s="19" t="s">
        <v>13705</v>
      </c>
      <c r="D2917" s="19" t="str">
        <f t="shared" si="45"/>
        <v>62891C</v>
      </c>
      <c r="E2917" s="19" t="s">
        <v>12309</v>
      </c>
      <c r="F2917" s="19" t="s">
        <v>11000</v>
      </c>
      <c r="G2917" s="19" t="s">
        <v>612</v>
      </c>
      <c r="H2917" s="19" t="s">
        <v>12307</v>
      </c>
      <c r="I2917" s="1">
        <v>43070</v>
      </c>
      <c r="J2917" s="19">
        <v>20</v>
      </c>
      <c r="K2917" s="19" t="s">
        <v>73</v>
      </c>
      <c r="L2917" s="1">
        <v>42025</v>
      </c>
      <c r="M2917" s="19" t="s">
        <v>12507</v>
      </c>
      <c r="N2917" s="19" t="s">
        <v>13704</v>
      </c>
      <c r="O2917" s="19" t="s">
        <v>12935</v>
      </c>
    </row>
    <row r="2918" spans="1:15">
      <c r="A2918" s="19">
        <v>62892</v>
      </c>
      <c r="B2918" s="19" t="s">
        <v>10651</v>
      </c>
      <c r="C2918" s="19" t="s">
        <v>13703</v>
      </c>
      <c r="D2918" s="19" t="str">
        <f t="shared" si="45"/>
        <v>62892C</v>
      </c>
      <c r="E2918" s="19" t="s">
        <v>12309</v>
      </c>
      <c r="F2918" s="19" t="s">
        <v>10944</v>
      </c>
      <c r="G2918" s="19" t="s">
        <v>612</v>
      </c>
      <c r="H2918" s="19" t="s">
        <v>12307</v>
      </c>
      <c r="I2918" s="1">
        <v>44429</v>
      </c>
      <c r="J2918" s="19">
        <v>224</v>
      </c>
      <c r="K2918" s="19" t="s">
        <v>73</v>
      </c>
      <c r="L2918" s="1">
        <v>42024</v>
      </c>
      <c r="M2918" s="19" t="s">
        <v>13113</v>
      </c>
      <c r="N2918" s="19" t="s">
        <v>13702</v>
      </c>
      <c r="O2918" s="19" t="s">
        <v>12318</v>
      </c>
    </row>
    <row r="2919" spans="1:15">
      <c r="A2919" s="19">
        <v>62893</v>
      </c>
      <c r="B2919" s="19" t="s">
        <v>11748</v>
      </c>
      <c r="C2919" s="19" t="s">
        <v>5738</v>
      </c>
      <c r="D2919" s="19" t="str">
        <f t="shared" si="45"/>
        <v>62893A</v>
      </c>
      <c r="E2919" s="19" t="s">
        <v>12313</v>
      </c>
      <c r="F2919" s="19" t="s">
        <v>13700</v>
      </c>
      <c r="G2919" s="19" t="s">
        <v>675</v>
      </c>
      <c r="H2919" s="19" t="s">
        <v>12307</v>
      </c>
      <c r="I2919" s="1">
        <v>41621</v>
      </c>
      <c r="J2919" s="19">
        <v>0.6</v>
      </c>
      <c r="K2919" s="19" t="s">
        <v>46</v>
      </c>
      <c r="L2919" s="1">
        <v>42037</v>
      </c>
      <c r="M2919" s="19" t="s">
        <v>13699</v>
      </c>
      <c r="N2919" s="19" t="s">
        <v>13701</v>
      </c>
      <c r="O2919" s="19" t="s">
        <v>12318</v>
      </c>
    </row>
    <row r="2920" spans="1:15">
      <c r="A2920" s="19">
        <v>62894</v>
      </c>
      <c r="B2920" s="19" t="s">
        <v>11748</v>
      </c>
      <c r="C2920" s="19" t="s">
        <v>5794</v>
      </c>
      <c r="D2920" s="19" t="str">
        <f t="shared" si="45"/>
        <v>62894A</v>
      </c>
      <c r="E2920" s="19" t="s">
        <v>12313</v>
      </c>
      <c r="F2920" s="19" t="s">
        <v>13700</v>
      </c>
      <c r="G2920" s="19" t="s">
        <v>675</v>
      </c>
      <c r="H2920" s="19" t="s">
        <v>12307</v>
      </c>
      <c r="I2920" s="1">
        <v>41570</v>
      </c>
      <c r="J2920" s="19">
        <v>0.6</v>
      </c>
      <c r="K2920" s="19" t="s">
        <v>46</v>
      </c>
      <c r="L2920" s="1">
        <v>42037</v>
      </c>
      <c r="M2920" s="19" t="s">
        <v>13699</v>
      </c>
      <c r="N2920" s="19" t="s">
        <v>13698</v>
      </c>
      <c r="O2920" s="19" t="s">
        <v>12318</v>
      </c>
    </row>
    <row r="2921" spans="1:15">
      <c r="A2921" s="19">
        <v>62895</v>
      </c>
      <c r="B2921" s="19" t="s">
        <v>10651</v>
      </c>
      <c r="C2921" s="19" t="s">
        <v>13697</v>
      </c>
      <c r="D2921" s="19" t="str">
        <f t="shared" si="45"/>
        <v>62895C</v>
      </c>
      <c r="E2921" s="19" t="s">
        <v>12309</v>
      </c>
      <c r="F2921" s="19" t="s">
        <v>13696</v>
      </c>
      <c r="G2921" s="19" t="s">
        <v>612</v>
      </c>
      <c r="H2921" s="19" t="s">
        <v>12307</v>
      </c>
      <c r="I2921" s="1">
        <v>42735</v>
      </c>
      <c r="J2921" s="19">
        <v>3</v>
      </c>
      <c r="K2921" s="19" t="s">
        <v>0</v>
      </c>
      <c r="L2921" s="1">
        <v>42033</v>
      </c>
      <c r="M2921" s="19" t="s">
        <v>13113</v>
      </c>
      <c r="N2921" s="19" t="s">
        <v>13695</v>
      </c>
      <c r="O2921" s="19" t="s">
        <v>12318</v>
      </c>
    </row>
    <row r="2922" spans="1:15">
      <c r="A2922" s="19">
        <v>62896</v>
      </c>
      <c r="B2922" s="19" t="s">
        <v>10651</v>
      </c>
      <c r="C2922" s="19" t="s">
        <v>13694</v>
      </c>
      <c r="D2922" s="19" t="str">
        <f t="shared" si="45"/>
        <v>62896C</v>
      </c>
      <c r="E2922" s="19" t="s">
        <v>12309</v>
      </c>
      <c r="F2922" s="19" t="s">
        <v>10950</v>
      </c>
      <c r="G2922" s="19" t="s">
        <v>612</v>
      </c>
      <c r="H2922" s="19" t="s">
        <v>12307</v>
      </c>
      <c r="I2922" s="1">
        <v>42615</v>
      </c>
      <c r="J2922" s="19">
        <v>0.75</v>
      </c>
      <c r="K2922" s="19" t="s">
        <v>73</v>
      </c>
      <c r="L2922" s="1">
        <v>42037</v>
      </c>
      <c r="M2922" s="19" t="s">
        <v>13113</v>
      </c>
      <c r="N2922" s="19" t="s">
        <v>13299</v>
      </c>
      <c r="O2922" s="19" t="s">
        <v>12935</v>
      </c>
    </row>
    <row r="2923" spans="1:15">
      <c r="A2923" s="19">
        <v>62897</v>
      </c>
      <c r="B2923" s="19" t="s">
        <v>11748</v>
      </c>
      <c r="C2923" s="19" t="s">
        <v>8735</v>
      </c>
      <c r="D2923" s="19" t="str">
        <f t="shared" si="45"/>
        <v>62897A</v>
      </c>
      <c r="E2923" s="19" t="s">
        <v>12313</v>
      </c>
      <c r="F2923" s="19" t="s">
        <v>13284</v>
      </c>
      <c r="G2923" s="19" t="s">
        <v>675</v>
      </c>
      <c r="H2923" s="19" t="s">
        <v>12307</v>
      </c>
      <c r="I2923" s="1">
        <v>42710</v>
      </c>
      <c r="J2923" s="19">
        <v>152</v>
      </c>
      <c r="K2923" s="19" t="s">
        <v>73</v>
      </c>
      <c r="L2923" s="1">
        <v>42052</v>
      </c>
      <c r="M2923" s="19" t="s">
        <v>12983</v>
      </c>
      <c r="N2923" s="19" t="s">
        <v>3973</v>
      </c>
      <c r="O2923" s="19" t="s">
        <v>12318</v>
      </c>
    </row>
    <row r="2924" spans="1:15">
      <c r="A2924" s="19">
        <v>62898</v>
      </c>
      <c r="B2924" s="19" t="s">
        <v>11748</v>
      </c>
      <c r="C2924" s="19" t="s">
        <v>13693</v>
      </c>
      <c r="D2924" s="19" t="str">
        <f t="shared" si="45"/>
        <v>62898A</v>
      </c>
      <c r="E2924" s="19" t="s">
        <v>12313</v>
      </c>
      <c r="F2924" s="19" t="s">
        <v>10704</v>
      </c>
      <c r="G2924" s="19" t="s">
        <v>612</v>
      </c>
      <c r="H2924" s="19" t="s">
        <v>12307</v>
      </c>
      <c r="I2924" s="1">
        <v>31057</v>
      </c>
      <c r="J2924" s="19">
        <v>11.2</v>
      </c>
      <c r="K2924" s="19" t="s">
        <v>4</v>
      </c>
      <c r="L2924" s="1">
        <v>42024</v>
      </c>
      <c r="M2924" s="19" t="s">
        <v>12600</v>
      </c>
      <c r="N2924" s="19" t="s">
        <v>13269</v>
      </c>
      <c r="O2924" s="19" t="s">
        <v>12318</v>
      </c>
    </row>
    <row r="2925" spans="1:15">
      <c r="A2925" s="19">
        <v>62899</v>
      </c>
      <c r="B2925" s="19" t="s">
        <v>11748</v>
      </c>
      <c r="C2925" s="19" t="s">
        <v>13692</v>
      </c>
      <c r="D2925" s="19" t="str">
        <f t="shared" si="45"/>
        <v>62899A</v>
      </c>
      <c r="E2925" s="19" t="s">
        <v>12313</v>
      </c>
      <c r="F2925" s="19" t="s">
        <v>13691</v>
      </c>
      <c r="G2925" s="19" t="s">
        <v>612</v>
      </c>
      <c r="H2925" s="19" t="s">
        <v>12307</v>
      </c>
      <c r="I2925" s="1">
        <v>42461</v>
      </c>
      <c r="J2925" s="19">
        <v>1.5</v>
      </c>
      <c r="K2925" s="19" t="s">
        <v>73</v>
      </c>
      <c r="L2925" s="1">
        <v>42370</v>
      </c>
      <c r="M2925" s="19" t="s">
        <v>12431</v>
      </c>
      <c r="N2925" s="19" t="s">
        <v>4481</v>
      </c>
      <c r="O2925" s="19" t="s">
        <v>12318</v>
      </c>
    </row>
    <row r="2926" spans="1:15">
      <c r="A2926" s="19">
        <v>62900</v>
      </c>
      <c r="B2926" s="19" t="s">
        <v>11748</v>
      </c>
      <c r="C2926" s="19" t="s">
        <v>13690</v>
      </c>
      <c r="D2926" s="19" t="str">
        <f t="shared" si="45"/>
        <v>62900A</v>
      </c>
      <c r="E2926" s="19" t="s">
        <v>12313</v>
      </c>
      <c r="F2926" s="19" t="s">
        <v>13689</v>
      </c>
      <c r="G2926" s="19" t="s">
        <v>612</v>
      </c>
      <c r="H2926" s="19" t="s">
        <v>12307</v>
      </c>
      <c r="I2926" s="1">
        <v>42403</v>
      </c>
      <c r="J2926" s="19">
        <v>0.999</v>
      </c>
      <c r="K2926" s="19" t="s">
        <v>73</v>
      </c>
      <c r="L2926" s="1">
        <v>42398</v>
      </c>
      <c r="M2926" s="19" t="s">
        <v>12431</v>
      </c>
      <c r="N2926" s="19" t="s">
        <v>13688</v>
      </c>
      <c r="O2926" s="19" t="s">
        <v>12318</v>
      </c>
    </row>
    <row r="2927" spans="1:15">
      <c r="A2927" s="19">
        <v>62901</v>
      </c>
      <c r="B2927" s="19" t="s">
        <v>11748</v>
      </c>
      <c r="C2927" s="19" t="s">
        <v>5375</v>
      </c>
      <c r="D2927" s="19" t="str">
        <f t="shared" si="45"/>
        <v>62901A</v>
      </c>
      <c r="E2927" s="19" t="s">
        <v>12313</v>
      </c>
      <c r="F2927" s="19" t="s">
        <v>13687</v>
      </c>
      <c r="G2927" s="19" t="s">
        <v>612</v>
      </c>
      <c r="H2927" s="19" t="s">
        <v>12307</v>
      </c>
      <c r="I2927" s="1">
        <v>42299</v>
      </c>
      <c r="J2927" s="19">
        <v>0.75</v>
      </c>
      <c r="K2927" s="19" t="s">
        <v>73</v>
      </c>
      <c r="L2927" s="1">
        <v>42061</v>
      </c>
      <c r="M2927" s="19" t="s">
        <v>12431</v>
      </c>
      <c r="N2927" s="19" t="s">
        <v>13686</v>
      </c>
      <c r="O2927" s="19" t="s">
        <v>12318</v>
      </c>
    </row>
    <row r="2928" spans="1:15">
      <c r="A2928" s="19">
        <v>62902</v>
      </c>
      <c r="B2928" s="19" t="s">
        <v>9739</v>
      </c>
      <c r="C2928" s="19" t="s">
        <v>13685</v>
      </c>
      <c r="D2928" s="19" t="str">
        <f t="shared" si="45"/>
        <v>62902H</v>
      </c>
      <c r="E2928" s="19" t="s">
        <v>13556</v>
      </c>
      <c r="F2928" s="19" t="s">
        <v>10668</v>
      </c>
      <c r="G2928" s="19" t="s">
        <v>612</v>
      </c>
      <c r="H2928" s="19" t="s">
        <v>12307</v>
      </c>
      <c r="I2928" s="1">
        <v>35536</v>
      </c>
      <c r="J2928" s="19">
        <v>3.2000000000000002E-3</v>
      </c>
      <c r="K2928" s="19" t="s">
        <v>73</v>
      </c>
      <c r="L2928" s="1">
        <v>42066</v>
      </c>
      <c r="M2928" s="19" t="s">
        <v>12</v>
      </c>
      <c r="N2928" s="19" t="s">
        <v>12</v>
      </c>
      <c r="O2928" s="19" t="s">
        <v>12935</v>
      </c>
    </row>
    <row r="2929" spans="1:15">
      <c r="A2929" s="19">
        <v>62903</v>
      </c>
      <c r="B2929" s="19" t="s">
        <v>9739</v>
      </c>
      <c r="C2929" s="19" t="s">
        <v>13684</v>
      </c>
      <c r="D2929" s="19" t="str">
        <f t="shared" si="45"/>
        <v>62903H</v>
      </c>
      <c r="E2929" s="19" t="s">
        <v>13556</v>
      </c>
      <c r="F2929" s="19" t="s">
        <v>13574</v>
      </c>
      <c r="G2929" s="19" t="s">
        <v>612</v>
      </c>
      <c r="H2929" s="19" t="s">
        <v>12307</v>
      </c>
      <c r="I2929" s="1">
        <v>34382</v>
      </c>
      <c r="J2929" s="19">
        <v>3.5000000000000001E-3</v>
      </c>
      <c r="K2929" s="19" t="s">
        <v>73</v>
      </c>
      <c r="L2929" s="1">
        <v>42066</v>
      </c>
      <c r="M2929" s="19" t="s">
        <v>12</v>
      </c>
      <c r="N2929" s="19" t="s">
        <v>12</v>
      </c>
      <c r="O2929" s="19" t="s">
        <v>12935</v>
      </c>
    </row>
    <row r="2930" spans="1:15">
      <c r="A2930" s="19">
        <v>62904</v>
      </c>
      <c r="B2930" s="19" t="s">
        <v>9739</v>
      </c>
      <c r="C2930" s="19" t="s">
        <v>13683</v>
      </c>
      <c r="D2930" s="19" t="str">
        <f t="shared" si="45"/>
        <v>62904H</v>
      </c>
      <c r="E2930" s="19" t="s">
        <v>13556</v>
      </c>
      <c r="F2930" s="19" t="s">
        <v>10668</v>
      </c>
      <c r="G2930" s="19" t="s">
        <v>612</v>
      </c>
      <c r="H2930" s="19" t="s">
        <v>12307</v>
      </c>
      <c r="I2930" s="1">
        <v>34829</v>
      </c>
      <c r="J2930" s="19">
        <v>2.3E-3</v>
      </c>
      <c r="K2930" s="19" t="s">
        <v>73</v>
      </c>
      <c r="L2930" s="1">
        <v>42066</v>
      </c>
      <c r="M2930" s="19" t="s">
        <v>12</v>
      </c>
      <c r="N2930" s="19" t="s">
        <v>12</v>
      </c>
      <c r="O2930" s="19" t="s">
        <v>12935</v>
      </c>
    </row>
    <row r="2931" spans="1:15">
      <c r="A2931" s="19">
        <v>62905</v>
      </c>
      <c r="B2931" s="19" t="s">
        <v>9739</v>
      </c>
      <c r="C2931" s="19" t="s">
        <v>13682</v>
      </c>
      <c r="D2931" s="19" t="str">
        <f t="shared" si="45"/>
        <v>62905H</v>
      </c>
      <c r="E2931" s="19" t="s">
        <v>13556</v>
      </c>
      <c r="F2931" s="19" t="s">
        <v>11036</v>
      </c>
      <c r="G2931" s="19" t="s">
        <v>612</v>
      </c>
      <c r="H2931" s="19" t="s">
        <v>12307</v>
      </c>
      <c r="I2931" s="1">
        <v>34377</v>
      </c>
      <c r="J2931" s="19">
        <v>2.3E-3</v>
      </c>
      <c r="K2931" s="19" t="s">
        <v>73</v>
      </c>
      <c r="L2931" s="1">
        <v>42066</v>
      </c>
      <c r="M2931" s="19" t="s">
        <v>12</v>
      </c>
      <c r="N2931" s="19" t="s">
        <v>12</v>
      </c>
      <c r="O2931" s="19" t="s">
        <v>12935</v>
      </c>
    </row>
    <row r="2932" spans="1:15">
      <c r="A2932" s="19">
        <v>62906</v>
      </c>
      <c r="B2932" s="19" t="s">
        <v>9739</v>
      </c>
      <c r="C2932" s="19" t="s">
        <v>13681</v>
      </c>
      <c r="D2932" s="19" t="str">
        <f t="shared" si="45"/>
        <v>62906H</v>
      </c>
      <c r="E2932" s="19" t="s">
        <v>13556</v>
      </c>
      <c r="F2932" s="19" t="s">
        <v>10668</v>
      </c>
      <c r="G2932" s="19" t="s">
        <v>612</v>
      </c>
      <c r="H2932" s="19" t="s">
        <v>12307</v>
      </c>
      <c r="I2932" s="1">
        <v>34401</v>
      </c>
      <c r="J2932" s="19">
        <v>3.5000000000000001E-3</v>
      </c>
      <c r="K2932" s="19" t="s">
        <v>73</v>
      </c>
      <c r="L2932" s="1">
        <v>42066</v>
      </c>
      <c r="M2932" s="19" t="s">
        <v>12</v>
      </c>
      <c r="N2932" s="19" t="s">
        <v>12</v>
      </c>
      <c r="O2932" s="19" t="s">
        <v>12935</v>
      </c>
    </row>
    <row r="2933" spans="1:15">
      <c r="A2933" s="19">
        <v>62907</v>
      </c>
      <c r="B2933" s="19" t="s">
        <v>9739</v>
      </c>
      <c r="C2933" s="19" t="s">
        <v>13680</v>
      </c>
      <c r="D2933" s="19" t="str">
        <f t="shared" si="45"/>
        <v>62907H</v>
      </c>
      <c r="E2933" s="19" t="s">
        <v>13556</v>
      </c>
      <c r="F2933" s="19" t="s">
        <v>10668</v>
      </c>
      <c r="G2933" s="19" t="s">
        <v>612</v>
      </c>
      <c r="H2933" s="19" t="s">
        <v>12307</v>
      </c>
      <c r="I2933" s="1">
        <v>34936</v>
      </c>
      <c r="J2933" s="19">
        <v>3.0999999999999999E-3</v>
      </c>
      <c r="K2933" s="19" t="s">
        <v>73</v>
      </c>
      <c r="L2933" s="1">
        <v>42066</v>
      </c>
      <c r="M2933" s="19" t="s">
        <v>12</v>
      </c>
      <c r="N2933" s="19" t="s">
        <v>12</v>
      </c>
      <c r="O2933" s="19" t="s">
        <v>12935</v>
      </c>
    </row>
    <row r="2934" spans="1:15">
      <c r="A2934" s="19">
        <v>62908</v>
      </c>
      <c r="B2934" s="19" t="s">
        <v>9739</v>
      </c>
      <c r="C2934" s="19" t="s">
        <v>13679</v>
      </c>
      <c r="D2934" s="19" t="str">
        <f t="shared" si="45"/>
        <v>62908H</v>
      </c>
      <c r="E2934" s="19" t="s">
        <v>13556</v>
      </c>
      <c r="F2934" s="19" t="s">
        <v>11036</v>
      </c>
      <c r="G2934" s="19" t="s">
        <v>612</v>
      </c>
      <c r="H2934" s="19" t="s">
        <v>12307</v>
      </c>
      <c r="I2934" s="1">
        <v>36601</v>
      </c>
      <c r="J2934" s="19">
        <v>2E-3</v>
      </c>
      <c r="K2934" s="19" t="s">
        <v>73</v>
      </c>
      <c r="L2934" s="1">
        <v>42066</v>
      </c>
      <c r="M2934" s="19" t="s">
        <v>12</v>
      </c>
      <c r="N2934" s="19" t="s">
        <v>12</v>
      </c>
      <c r="O2934" s="19" t="s">
        <v>12935</v>
      </c>
    </row>
    <row r="2935" spans="1:15">
      <c r="A2935" s="19">
        <v>62909</v>
      </c>
      <c r="B2935" s="19" t="s">
        <v>9739</v>
      </c>
      <c r="C2935" s="19" t="s">
        <v>13678</v>
      </c>
      <c r="D2935" s="19" t="str">
        <f t="shared" si="45"/>
        <v>62909H</v>
      </c>
      <c r="E2935" s="19" t="s">
        <v>13556</v>
      </c>
      <c r="F2935" s="19" t="s">
        <v>10668</v>
      </c>
      <c r="G2935" s="19" t="s">
        <v>612</v>
      </c>
      <c r="H2935" s="19" t="s">
        <v>12307</v>
      </c>
      <c r="I2935" s="1">
        <v>36214</v>
      </c>
      <c r="J2935" s="19">
        <v>1.9E-3</v>
      </c>
      <c r="K2935" s="19" t="s">
        <v>73</v>
      </c>
      <c r="L2935" s="1">
        <v>42066</v>
      </c>
      <c r="M2935" s="19" t="s">
        <v>12</v>
      </c>
      <c r="N2935" s="19" t="s">
        <v>12</v>
      </c>
      <c r="O2935" s="19" t="s">
        <v>12935</v>
      </c>
    </row>
    <row r="2936" spans="1:15">
      <c r="A2936" s="19">
        <v>62910</v>
      </c>
      <c r="B2936" s="19" t="s">
        <v>9739</v>
      </c>
      <c r="C2936" s="19" t="s">
        <v>13677</v>
      </c>
      <c r="D2936" s="19" t="str">
        <f t="shared" si="45"/>
        <v>62910H</v>
      </c>
      <c r="E2936" s="19" t="s">
        <v>13556</v>
      </c>
      <c r="F2936" s="19" t="s">
        <v>11013</v>
      </c>
      <c r="G2936" s="19" t="s">
        <v>612</v>
      </c>
      <c r="H2936" s="19" t="s">
        <v>12307</v>
      </c>
      <c r="I2936" s="1">
        <v>34354</v>
      </c>
      <c r="J2936" s="19">
        <v>3.5000000000000001E-3</v>
      </c>
      <c r="K2936" s="19" t="s">
        <v>73</v>
      </c>
      <c r="L2936" s="1">
        <v>42066</v>
      </c>
      <c r="M2936" s="19" t="s">
        <v>12</v>
      </c>
      <c r="N2936" s="19" t="s">
        <v>12</v>
      </c>
      <c r="O2936" s="19" t="s">
        <v>12935</v>
      </c>
    </row>
    <row r="2937" spans="1:15">
      <c r="A2937" s="19">
        <v>62911</v>
      </c>
      <c r="B2937" s="19" t="s">
        <v>9739</v>
      </c>
      <c r="C2937" s="19" t="s">
        <v>13676</v>
      </c>
      <c r="D2937" s="19" t="str">
        <f t="shared" si="45"/>
        <v>62911H</v>
      </c>
      <c r="E2937" s="19" t="s">
        <v>13556</v>
      </c>
      <c r="F2937" s="19" t="s">
        <v>10668</v>
      </c>
      <c r="G2937" s="19" t="s">
        <v>612</v>
      </c>
      <c r="H2937" s="19" t="s">
        <v>12307</v>
      </c>
      <c r="I2937" s="1">
        <v>34359</v>
      </c>
      <c r="J2937" s="19">
        <v>3.5000000000000001E-3</v>
      </c>
      <c r="K2937" s="19" t="s">
        <v>73</v>
      </c>
      <c r="L2937" s="1">
        <v>42066</v>
      </c>
      <c r="M2937" s="19" t="s">
        <v>12</v>
      </c>
      <c r="N2937" s="19" t="s">
        <v>12</v>
      </c>
      <c r="O2937" s="19" t="s">
        <v>12935</v>
      </c>
    </row>
    <row r="2938" spans="1:15">
      <c r="A2938" s="19">
        <v>62912</v>
      </c>
      <c r="B2938" s="19" t="s">
        <v>9739</v>
      </c>
      <c r="C2938" s="19" t="s">
        <v>13675</v>
      </c>
      <c r="D2938" s="19" t="str">
        <f t="shared" si="45"/>
        <v>62912H</v>
      </c>
      <c r="E2938" s="19" t="s">
        <v>13556</v>
      </c>
      <c r="F2938" s="19" t="s">
        <v>11036</v>
      </c>
      <c r="G2938" s="19" t="s">
        <v>612</v>
      </c>
      <c r="H2938" s="19" t="s">
        <v>12307</v>
      </c>
      <c r="I2938" s="1">
        <v>36993</v>
      </c>
      <c r="J2938" s="19">
        <v>6.7000000000000002E-3</v>
      </c>
      <c r="K2938" s="19" t="s">
        <v>73</v>
      </c>
      <c r="L2938" s="1">
        <v>42066</v>
      </c>
      <c r="M2938" s="19" t="s">
        <v>12</v>
      </c>
      <c r="N2938" s="19" t="s">
        <v>12</v>
      </c>
      <c r="O2938" s="19" t="s">
        <v>12935</v>
      </c>
    </row>
    <row r="2939" spans="1:15">
      <c r="A2939" s="19">
        <v>62913</v>
      </c>
      <c r="B2939" s="19" t="s">
        <v>9739</v>
      </c>
      <c r="C2939" s="19" t="s">
        <v>13674</v>
      </c>
      <c r="D2939" s="19" t="str">
        <f t="shared" si="45"/>
        <v>62913H</v>
      </c>
      <c r="E2939" s="19" t="s">
        <v>13556</v>
      </c>
      <c r="F2939" s="19" t="s">
        <v>10668</v>
      </c>
      <c r="G2939" s="19" t="s">
        <v>612</v>
      </c>
      <c r="H2939" s="19" t="s">
        <v>12307</v>
      </c>
      <c r="I2939" s="1">
        <v>36210</v>
      </c>
      <c r="J2939" s="19">
        <v>1.9E-3</v>
      </c>
      <c r="K2939" s="19" t="s">
        <v>73</v>
      </c>
      <c r="L2939" s="1">
        <v>42066</v>
      </c>
      <c r="M2939" s="19" t="s">
        <v>12</v>
      </c>
      <c r="N2939" s="19" t="s">
        <v>12</v>
      </c>
      <c r="O2939" s="19" t="s">
        <v>12935</v>
      </c>
    </row>
    <row r="2940" spans="1:15">
      <c r="A2940" s="19">
        <v>62914</v>
      </c>
      <c r="B2940" s="19" t="s">
        <v>9739</v>
      </c>
      <c r="C2940" s="19" t="s">
        <v>13673</v>
      </c>
      <c r="D2940" s="19" t="str">
        <f t="shared" si="45"/>
        <v>62914H</v>
      </c>
      <c r="E2940" s="19" t="s">
        <v>13556</v>
      </c>
      <c r="F2940" s="19" t="s">
        <v>13613</v>
      </c>
      <c r="G2940" s="19" t="s">
        <v>612</v>
      </c>
      <c r="H2940" s="19" t="s">
        <v>12307</v>
      </c>
      <c r="I2940" s="1">
        <v>35643</v>
      </c>
      <c r="J2940" s="19">
        <v>1.3599999999999999E-2</v>
      </c>
      <c r="K2940" s="19" t="s">
        <v>73</v>
      </c>
      <c r="L2940" s="1">
        <v>42066</v>
      </c>
      <c r="M2940" s="19" t="s">
        <v>12</v>
      </c>
      <c r="N2940" s="19" t="s">
        <v>12</v>
      </c>
      <c r="O2940" s="19" t="s">
        <v>12935</v>
      </c>
    </row>
    <row r="2941" spans="1:15">
      <c r="A2941" s="19">
        <v>62915</v>
      </c>
      <c r="B2941" s="19" t="s">
        <v>9739</v>
      </c>
      <c r="C2941" s="19" t="s">
        <v>13672</v>
      </c>
      <c r="D2941" s="19" t="str">
        <f t="shared" si="45"/>
        <v>62915H</v>
      </c>
      <c r="E2941" s="19" t="s">
        <v>13556</v>
      </c>
      <c r="F2941" s="19" t="s">
        <v>13574</v>
      </c>
      <c r="G2941" s="19" t="s">
        <v>612</v>
      </c>
      <c r="H2941" s="19" t="s">
        <v>12307</v>
      </c>
      <c r="I2941" s="1">
        <v>34359</v>
      </c>
      <c r="J2941" s="19">
        <v>3.5000000000000001E-3</v>
      </c>
      <c r="K2941" s="19" t="s">
        <v>73</v>
      </c>
      <c r="L2941" s="1">
        <v>42066</v>
      </c>
      <c r="M2941" s="19" t="s">
        <v>12</v>
      </c>
      <c r="N2941" s="19" t="s">
        <v>12</v>
      </c>
      <c r="O2941" s="19" t="s">
        <v>12935</v>
      </c>
    </row>
    <row r="2942" spans="1:15">
      <c r="A2942" s="19">
        <v>62916</v>
      </c>
      <c r="B2942" s="19" t="s">
        <v>9739</v>
      </c>
      <c r="C2942" s="19" t="s">
        <v>13671</v>
      </c>
      <c r="D2942" s="19" t="str">
        <f t="shared" si="45"/>
        <v>62916H</v>
      </c>
      <c r="E2942" s="19" t="s">
        <v>13556</v>
      </c>
      <c r="F2942" s="19" t="s">
        <v>10668</v>
      </c>
      <c r="G2942" s="19" t="s">
        <v>612</v>
      </c>
      <c r="H2942" s="19" t="s">
        <v>12307</v>
      </c>
      <c r="I2942" s="1">
        <v>34381</v>
      </c>
      <c r="J2942" s="19">
        <v>3.5000000000000001E-3</v>
      </c>
      <c r="K2942" s="19" t="s">
        <v>73</v>
      </c>
      <c r="L2942" s="1">
        <v>42066</v>
      </c>
      <c r="M2942" s="19" t="s">
        <v>12</v>
      </c>
      <c r="N2942" s="19" t="s">
        <v>12</v>
      </c>
      <c r="O2942" s="19" t="s">
        <v>12935</v>
      </c>
    </row>
    <row r="2943" spans="1:15">
      <c r="A2943" s="19">
        <v>62917</v>
      </c>
      <c r="B2943" s="19" t="s">
        <v>9739</v>
      </c>
      <c r="C2943" s="19" t="s">
        <v>13670</v>
      </c>
      <c r="D2943" s="19" t="str">
        <f t="shared" si="45"/>
        <v>62917H</v>
      </c>
      <c r="E2943" s="19" t="s">
        <v>13556</v>
      </c>
      <c r="F2943" s="19" t="s">
        <v>10668</v>
      </c>
      <c r="G2943" s="19" t="s">
        <v>612</v>
      </c>
      <c r="H2943" s="19" t="s">
        <v>12307</v>
      </c>
      <c r="I2943" s="1">
        <v>34906</v>
      </c>
      <c r="J2943" s="19">
        <v>3.0999999999999999E-3</v>
      </c>
      <c r="K2943" s="19" t="s">
        <v>73</v>
      </c>
      <c r="L2943" s="1">
        <v>42066</v>
      </c>
      <c r="M2943" s="19" t="s">
        <v>12</v>
      </c>
      <c r="N2943" s="19" t="s">
        <v>12</v>
      </c>
      <c r="O2943" s="19" t="s">
        <v>12935</v>
      </c>
    </row>
    <row r="2944" spans="1:15">
      <c r="A2944" s="19">
        <v>62918</v>
      </c>
      <c r="B2944" s="19" t="s">
        <v>9739</v>
      </c>
      <c r="C2944" s="19" t="s">
        <v>13669</v>
      </c>
      <c r="D2944" s="19" t="str">
        <f t="shared" si="45"/>
        <v>62918H</v>
      </c>
      <c r="E2944" s="19" t="s">
        <v>13556</v>
      </c>
      <c r="F2944" s="19" t="s">
        <v>10668</v>
      </c>
      <c r="G2944" s="19" t="s">
        <v>612</v>
      </c>
      <c r="H2944" s="19" t="s">
        <v>12307</v>
      </c>
      <c r="I2944" s="1">
        <v>34424</v>
      </c>
      <c r="J2944" s="19">
        <v>3.5000000000000001E-3</v>
      </c>
      <c r="K2944" s="19" t="s">
        <v>73</v>
      </c>
      <c r="L2944" s="1">
        <v>42066</v>
      </c>
      <c r="M2944" s="19" t="s">
        <v>12</v>
      </c>
      <c r="N2944" s="19" t="s">
        <v>12</v>
      </c>
      <c r="O2944" s="19" t="s">
        <v>12935</v>
      </c>
    </row>
    <row r="2945" spans="1:15">
      <c r="A2945" s="19">
        <v>62919</v>
      </c>
      <c r="B2945" s="19" t="s">
        <v>9739</v>
      </c>
      <c r="C2945" s="19" t="s">
        <v>13668</v>
      </c>
      <c r="D2945" s="19" t="str">
        <f t="shared" si="45"/>
        <v>62919H</v>
      </c>
      <c r="E2945" s="19" t="s">
        <v>13556</v>
      </c>
      <c r="F2945" s="19" t="s">
        <v>13574</v>
      </c>
      <c r="G2945" s="19" t="s">
        <v>612</v>
      </c>
      <c r="H2945" s="19" t="s">
        <v>12307</v>
      </c>
      <c r="I2945" s="1">
        <v>34360</v>
      </c>
      <c r="J2945" s="19">
        <v>3.5000000000000001E-3</v>
      </c>
      <c r="K2945" s="19" t="s">
        <v>73</v>
      </c>
      <c r="L2945" s="1">
        <v>42066</v>
      </c>
      <c r="M2945" s="19" t="s">
        <v>12</v>
      </c>
      <c r="N2945" s="19" t="s">
        <v>12</v>
      </c>
      <c r="O2945" s="19" t="s">
        <v>12935</v>
      </c>
    </row>
    <row r="2946" spans="1:15">
      <c r="A2946" s="19">
        <v>62920</v>
      </c>
      <c r="B2946" s="19" t="s">
        <v>9739</v>
      </c>
      <c r="C2946" s="19" t="s">
        <v>13667</v>
      </c>
      <c r="D2946" s="19" t="str">
        <f t="shared" ref="D2946:D3009" si="46">CONCATENATE(A2946,B2946)</f>
        <v>62920H</v>
      </c>
      <c r="E2946" s="19" t="s">
        <v>13556</v>
      </c>
      <c r="F2946" s="19" t="s">
        <v>10668</v>
      </c>
      <c r="G2946" s="19" t="s">
        <v>612</v>
      </c>
      <c r="H2946" s="19" t="s">
        <v>12307</v>
      </c>
      <c r="I2946" s="1">
        <v>36168</v>
      </c>
      <c r="J2946" s="19">
        <v>1.6000000000000001E-3</v>
      </c>
      <c r="K2946" s="19" t="s">
        <v>73</v>
      </c>
      <c r="L2946" s="1">
        <v>42066</v>
      </c>
      <c r="M2946" s="19" t="s">
        <v>12</v>
      </c>
      <c r="N2946" s="19" t="s">
        <v>12</v>
      </c>
      <c r="O2946" s="19" t="s">
        <v>12935</v>
      </c>
    </row>
    <row r="2947" spans="1:15">
      <c r="A2947" s="19">
        <v>62921</v>
      </c>
      <c r="B2947" s="19" t="s">
        <v>9739</v>
      </c>
      <c r="C2947" s="19" t="s">
        <v>13666</v>
      </c>
      <c r="D2947" s="19" t="str">
        <f t="shared" si="46"/>
        <v>62921H</v>
      </c>
      <c r="E2947" s="19" t="s">
        <v>13556</v>
      </c>
      <c r="F2947" s="19" t="s">
        <v>13665</v>
      </c>
      <c r="G2947" s="19" t="s">
        <v>612</v>
      </c>
      <c r="H2947" s="19" t="s">
        <v>12307</v>
      </c>
      <c r="I2947" s="1">
        <v>34376</v>
      </c>
      <c r="J2947" s="19">
        <v>3.5000000000000001E-3</v>
      </c>
      <c r="K2947" s="19" t="s">
        <v>73</v>
      </c>
      <c r="L2947" s="1">
        <v>42066</v>
      </c>
      <c r="M2947" s="19" t="s">
        <v>12</v>
      </c>
      <c r="N2947" s="19" t="s">
        <v>12</v>
      </c>
      <c r="O2947" s="19" t="s">
        <v>12935</v>
      </c>
    </row>
    <row r="2948" spans="1:15">
      <c r="A2948" s="19">
        <v>62922</v>
      </c>
      <c r="B2948" s="19" t="s">
        <v>9739</v>
      </c>
      <c r="C2948" s="19" t="s">
        <v>13664</v>
      </c>
      <c r="D2948" s="19" t="str">
        <f t="shared" si="46"/>
        <v>62922H</v>
      </c>
      <c r="E2948" s="19" t="s">
        <v>13556</v>
      </c>
      <c r="F2948" s="19" t="s">
        <v>10668</v>
      </c>
      <c r="G2948" s="19" t="s">
        <v>612</v>
      </c>
      <c r="H2948" s="19" t="s">
        <v>12307</v>
      </c>
      <c r="I2948" s="1">
        <v>34362</v>
      </c>
      <c r="J2948" s="19">
        <v>3.5000000000000001E-3</v>
      </c>
      <c r="K2948" s="19" t="s">
        <v>73</v>
      </c>
      <c r="L2948" s="1">
        <v>42066</v>
      </c>
      <c r="M2948" s="19" t="s">
        <v>12</v>
      </c>
      <c r="N2948" s="19" t="s">
        <v>12</v>
      </c>
      <c r="O2948" s="19" t="s">
        <v>12935</v>
      </c>
    </row>
    <row r="2949" spans="1:15">
      <c r="A2949" s="19">
        <v>62923</v>
      </c>
      <c r="B2949" s="19" t="s">
        <v>9739</v>
      </c>
      <c r="C2949" s="19" t="s">
        <v>13663</v>
      </c>
      <c r="D2949" s="19" t="str">
        <f t="shared" si="46"/>
        <v>62923H</v>
      </c>
      <c r="E2949" s="19" t="s">
        <v>13556</v>
      </c>
      <c r="F2949" s="19" t="s">
        <v>13574</v>
      </c>
      <c r="G2949" s="19" t="s">
        <v>612</v>
      </c>
      <c r="H2949" s="19" t="s">
        <v>12307</v>
      </c>
      <c r="I2949" s="1">
        <v>36612</v>
      </c>
      <c r="J2949" s="19">
        <v>1.2999999999999999E-3</v>
      </c>
      <c r="K2949" s="19" t="s">
        <v>73</v>
      </c>
      <c r="L2949" s="1">
        <v>42066</v>
      </c>
      <c r="M2949" s="19" t="s">
        <v>12</v>
      </c>
      <c r="N2949" s="19" t="s">
        <v>12</v>
      </c>
      <c r="O2949" s="19" t="s">
        <v>12935</v>
      </c>
    </row>
    <row r="2950" spans="1:15">
      <c r="A2950" s="19">
        <v>62924</v>
      </c>
      <c r="B2950" s="19" t="s">
        <v>9739</v>
      </c>
      <c r="C2950" s="19" t="s">
        <v>13662</v>
      </c>
      <c r="D2950" s="19" t="str">
        <f t="shared" si="46"/>
        <v>62924H</v>
      </c>
      <c r="E2950" s="19" t="s">
        <v>13556</v>
      </c>
      <c r="F2950" s="19" t="s">
        <v>10668</v>
      </c>
      <c r="G2950" s="19" t="s">
        <v>612</v>
      </c>
      <c r="H2950" s="19" t="s">
        <v>12307</v>
      </c>
      <c r="I2950" s="1">
        <v>36336</v>
      </c>
      <c r="J2950" s="19">
        <v>2.8E-3</v>
      </c>
      <c r="K2950" s="19" t="s">
        <v>73</v>
      </c>
      <c r="L2950" s="1">
        <v>42066</v>
      </c>
      <c r="M2950" s="19" t="s">
        <v>12</v>
      </c>
      <c r="N2950" s="19" t="s">
        <v>12</v>
      </c>
      <c r="O2950" s="19" t="s">
        <v>12935</v>
      </c>
    </row>
    <row r="2951" spans="1:15">
      <c r="A2951" s="19">
        <v>62925</v>
      </c>
      <c r="B2951" s="19" t="s">
        <v>9739</v>
      </c>
      <c r="C2951" s="19" t="s">
        <v>13661</v>
      </c>
      <c r="D2951" s="19" t="str">
        <f t="shared" si="46"/>
        <v>62925H</v>
      </c>
      <c r="E2951" s="19" t="s">
        <v>13556</v>
      </c>
      <c r="F2951" s="19" t="s">
        <v>10668</v>
      </c>
      <c r="G2951" s="19" t="s">
        <v>612</v>
      </c>
      <c r="H2951" s="19" t="s">
        <v>12307</v>
      </c>
      <c r="I2951" s="1">
        <v>34555</v>
      </c>
      <c r="J2951" s="19">
        <v>3.5000000000000001E-3</v>
      </c>
      <c r="K2951" s="19" t="s">
        <v>73</v>
      </c>
      <c r="L2951" s="1">
        <v>42066</v>
      </c>
      <c r="M2951" s="19" t="s">
        <v>12</v>
      </c>
      <c r="N2951" s="19" t="s">
        <v>12</v>
      </c>
      <c r="O2951" s="19" t="s">
        <v>12935</v>
      </c>
    </row>
    <row r="2952" spans="1:15">
      <c r="A2952" s="19">
        <v>62926</v>
      </c>
      <c r="B2952" s="19" t="s">
        <v>9739</v>
      </c>
      <c r="C2952" s="19" t="s">
        <v>13660</v>
      </c>
      <c r="D2952" s="19" t="str">
        <f t="shared" si="46"/>
        <v>62926H</v>
      </c>
      <c r="E2952" s="19" t="s">
        <v>13556</v>
      </c>
      <c r="F2952" s="19" t="s">
        <v>10668</v>
      </c>
      <c r="G2952" s="19" t="s">
        <v>612</v>
      </c>
      <c r="H2952" s="19" t="s">
        <v>12307</v>
      </c>
      <c r="I2952" s="1">
        <v>34424</v>
      </c>
      <c r="J2952" s="19">
        <v>3.5000000000000001E-3</v>
      </c>
      <c r="K2952" s="19" t="s">
        <v>73</v>
      </c>
      <c r="L2952" s="1">
        <v>42066</v>
      </c>
      <c r="M2952" s="19" t="s">
        <v>12</v>
      </c>
      <c r="N2952" s="19" t="s">
        <v>12</v>
      </c>
      <c r="O2952" s="19" t="s">
        <v>12935</v>
      </c>
    </row>
    <row r="2953" spans="1:15">
      <c r="A2953" s="19">
        <v>62927</v>
      </c>
      <c r="B2953" s="19" t="s">
        <v>9739</v>
      </c>
      <c r="C2953" s="19" t="s">
        <v>13659</v>
      </c>
      <c r="D2953" s="19" t="str">
        <f t="shared" si="46"/>
        <v>62927H</v>
      </c>
      <c r="E2953" s="19" t="s">
        <v>13556</v>
      </c>
      <c r="F2953" s="19" t="s">
        <v>10668</v>
      </c>
      <c r="G2953" s="19" t="s">
        <v>612</v>
      </c>
      <c r="H2953" s="19" t="s">
        <v>12307</v>
      </c>
      <c r="I2953" s="1">
        <v>34829</v>
      </c>
      <c r="J2953" s="19">
        <v>3.0999999999999999E-3</v>
      </c>
      <c r="K2953" s="19" t="s">
        <v>73</v>
      </c>
      <c r="L2953" s="1">
        <v>42066</v>
      </c>
      <c r="M2953" s="19" t="s">
        <v>12</v>
      </c>
      <c r="N2953" s="19" t="s">
        <v>12</v>
      </c>
      <c r="O2953" s="19" t="s">
        <v>12935</v>
      </c>
    </row>
    <row r="2954" spans="1:15">
      <c r="A2954" s="19">
        <v>62928</v>
      </c>
      <c r="B2954" s="19" t="s">
        <v>9739</v>
      </c>
      <c r="C2954" s="19" t="s">
        <v>13658</v>
      </c>
      <c r="D2954" s="19" t="str">
        <f t="shared" si="46"/>
        <v>62928H</v>
      </c>
      <c r="E2954" s="19" t="s">
        <v>13556</v>
      </c>
      <c r="F2954" s="19" t="s">
        <v>13576</v>
      </c>
      <c r="G2954" s="19" t="s">
        <v>612</v>
      </c>
      <c r="H2954" s="19" t="s">
        <v>12307</v>
      </c>
      <c r="I2954" s="1">
        <v>37274</v>
      </c>
      <c r="J2954" s="19">
        <v>1.4E-3</v>
      </c>
      <c r="K2954" s="19" t="s">
        <v>73</v>
      </c>
      <c r="L2954" s="1">
        <v>42066</v>
      </c>
      <c r="M2954" s="19" t="s">
        <v>12</v>
      </c>
      <c r="N2954" s="19" t="s">
        <v>12</v>
      </c>
      <c r="O2954" s="19" t="s">
        <v>12935</v>
      </c>
    </row>
    <row r="2955" spans="1:15">
      <c r="A2955" s="19">
        <v>62929</v>
      </c>
      <c r="B2955" s="19" t="s">
        <v>9739</v>
      </c>
      <c r="C2955" s="19" t="s">
        <v>13657</v>
      </c>
      <c r="D2955" s="19" t="str">
        <f t="shared" si="46"/>
        <v>62929H</v>
      </c>
      <c r="E2955" s="19" t="s">
        <v>13556</v>
      </c>
      <c r="F2955" s="19" t="s">
        <v>10668</v>
      </c>
      <c r="G2955" s="19" t="s">
        <v>612</v>
      </c>
      <c r="H2955" s="19" t="s">
        <v>12307</v>
      </c>
      <c r="I2955" s="1">
        <v>36213</v>
      </c>
      <c r="J2955" s="19">
        <v>1.6000000000000001E-3</v>
      </c>
      <c r="K2955" s="19" t="s">
        <v>73</v>
      </c>
      <c r="L2955" s="1">
        <v>42066</v>
      </c>
      <c r="M2955" s="19" t="s">
        <v>12</v>
      </c>
      <c r="N2955" s="19" t="s">
        <v>12</v>
      </c>
      <c r="O2955" s="19" t="s">
        <v>12935</v>
      </c>
    </row>
    <row r="2956" spans="1:15">
      <c r="A2956" s="19">
        <v>62930</v>
      </c>
      <c r="B2956" s="19" t="s">
        <v>9739</v>
      </c>
      <c r="C2956" s="19" t="s">
        <v>13656</v>
      </c>
      <c r="D2956" s="19" t="str">
        <f t="shared" si="46"/>
        <v>62930H</v>
      </c>
      <c r="E2956" s="19" t="s">
        <v>13556</v>
      </c>
      <c r="F2956" s="19" t="s">
        <v>10668</v>
      </c>
      <c r="G2956" s="19" t="s">
        <v>612</v>
      </c>
      <c r="H2956" s="19" t="s">
        <v>12307</v>
      </c>
      <c r="I2956" s="1">
        <v>36172</v>
      </c>
      <c r="J2956" s="19">
        <v>1.9E-3</v>
      </c>
      <c r="K2956" s="19" t="s">
        <v>73</v>
      </c>
      <c r="L2956" s="1">
        <v>42066</v>
      </c>
      <c r="M2956" s="19" t="s">
        <v>12</v>
      </c>
      <c r="N2956" s="19" t="s">
        <v>12</v>
      </c>
      <c r="O2956" s="19" t="s">
        <v>12935</v>
      </c>
    </row>
    <row r="2957" spans="1:15">
      <c r="A2957" s="19">
        <v>62931</v>
      </c>
      <c r="B2957" s="19" t="s">
        <v>9739</v>
      </c>
      <c r="C2957" s="19" t="s">
        <v>13655</v>
      </c>
      <c r="D2957" s="19" t="str">
        <f t="shared" si="46"/>
        <v>62931H</v>
      </c>
      <c r="E2957" s="19" t="s">
        <v>13556</v>
      </c>
      <c r="F2957" s="19" t="s">
        <v>10668</v>
      </c>
      <c r="G2957" s="19" t="s">
        <v>612</v>
      </c>
      <c r="H2957" s="19" t="s">
        <v>12307</v>
      </c>
      <c r="I2957" s="1">
        <v>34417</v>
      </c>
      <c r="J2957" s="19">
        <v>3.5000000000000001E-3</v>
      </c>
      <c r="K2957" s="19" t="s">
        <v>73</v>
      </c>
      <c r="L2957" s="1">
        <v>42066</v>
      </c>
      <c r="M2957" s="19" t="s">
        <v>12</v>
      </c>
      <c r="N2957" s="19" t="s">
        <v>12</v>
      </c>
      <c r="O2957" s="19" t="s">
        <v>12935</v>
      </c>
    </row>
    <row r="2958" spans="1:15">
      <c r="A2958" s="19">
        <v>62932</v>
      </c>
      <c r="B2958" s="19" t="s">
        <v>9739</v>
      </c>
      <c r="C2958" s="19" t="s">
        <v>13654</v>
      </c>
      <c r="D2958" s="19" t="str">
        <f t="shared" si="46"/>
        <v>62932H</v>
      </c>
      <c r="E2958" s="19" t="s">
        <v>13556</v>
      </c>
      <c r="F2958" s="19" t="s">
        <v>10668</v>
      </c>
      <c r="G2958" s="19" t="s">
        <v>612</v>
      </c>
      <c r="H2958" s="19" t="s">
        <v>12307</v>
      </c>
      <c r="I2958" s="1">
        <v>34872</v>
      </c>
      <c r="J2958" s="19">
        <v>2.3E-3</v>
      </c>
      <c r="K2958" s="19" t="s">
        <v>73</v>
      </c>
      <c r="L2958" s="1">
        <v>42066</v>
      </c>
      <c r="M2958" s="19" t="s">
        <v>12</v>
      </c>
      <c r="N2958" s="19" t="s">
        <v>12</v>
      </c>
      <c r="O2958" s="19" t="s">
        <v>12935</v>
      </c>
    </row>
    <row r="2959" spans="1:15">
      <c r="A2959" s="19">
        <v>62933</v>
      </c>
      <c r="B2959" s="19" t="s">
        <v>9739</v>
      </c>
      <c r="C2959" s="19" t="s">
        <v>13653</v>
      </c>
      <c r="D2959" s="19" t="str">
        <f t="shared" si="46"/>
        <v>62933H</v>
      </c>
      <c r="E2959" s="19" t="s">
        <v>13556</v>
      </c>
      <c r="F2959" s="19" t="s">
        <v>13055</v>
      </c>
      <c r="G2959" s="19" t="s">
        <v>612</v>
      </c>
      <c r="H2959" s="19" t="s">
        <v>12307</v>
      </c>
      <c r="I2959" s="1">
        <v>36202</v>
      </c>
      <c r="J2959" s="19">
        <v>2.8E-3</v>
      </c>
      <c r="K2959" s="19" t="s">
        <v>73</v>
      </c>
      <c r="L2959" s="1">
        <v>42066</v>
      </c>
      <c r="M2959" s="19" t="s">
        <v>12</v>
      </c>
      <c r="N2959" s="19" t="s">
        <v>12</v>
      </c>
      <c r="O2959" s="19" t="s">
        <v>12935</v>
      </c>
    </row>
    <row r="2960" spans="1:15">
      <c r="A2960" s="19">
        <v>62934</v>
      </c>
      <c r="B2960" s="19" t="s">
        <v>9739</v>
      </c>
      <c r="C2960" s="19" t="s">
        <v>13652</v>
      </c>
      <c r="D2960" s="19" t="str">
        <f t="shared" si="46"/>
        <v>62934H</v>
      </c>
      <c r="E2960" s="19" t="s">
        <v>13556</v>
      </c>
      <c r="F2960" s="19" t="s">
        <v>10668</v>
      </c>
      <c r="G2960" s="19" t="s">
        <v>612</v>
      </c>
      <c r="H2960" s="19" t="s">
        <v>12307</v>
      </c>
      <c r="I2960" s="1">
        <v>34366</v>
      </c>
      <c r="J2960" s="19">
        <v>2.3E-3</v>
      </c>
      <c r="K2960" s="19" t="s">
        <v>73</v>
      </c>
      <c r="L2960" s="1">
        <v>42066</v>
      </c>
      <c r="M2960" s="19" t="s">
        <v>12</v>
      </c>
      <c r="N2960" s="19" t="s">
        <v>12</v>
      </c>
      <c r="O2960" s="19" t="s">
        <v>12935</v>
      </c>
    </row>
    <row r="2961" spans="1:15">
      <c r="A2961" s="19">
        <v>62935</v>
      </c>
      <c r="B2961" s="19" t="s">
        <v>9739</v>
      </c>
      <c r="C2961" s="19" t="s">
        <v>13651</v>
      </c>
      <c r="D2961" s="19" t="str">
        <f t="shared" si="46"/>
        <v>62935H</v>
      </c>
      <c r="E2961" s="19" t="s">
        <v>13556</v>
      </c>
      <c r="F2961" s="19" t="s">
        <v>10668</v>
      </c>
      <c r="G2961" s="19" t="s">
        <v>612</v>
      </c>
      <c r="H2961" s="19" t="s">
        <v>12307</v>
      </c>
      <c r="I2961" s="1">
        <v>34416</v>
      </c>
      <c r="J2961" s="19">
        <v>3.5000000000000001E-3</v>
      </c>
      <c r="K2961" s="19" t="s">
        <v>73</v>
      </c>
      <c r="L2961" s="1">
        <v>42066</v>
      </c>
      <c r="M2961" s="19" t="s">
        <v>12</v>
      </c>
      <c r="N2961" s="19" t="s">
        <v>12</v>
      </c>
      <c r="O2961" s="19" t="s">
        <v>12935</v>
      </c>
    </row>
    <row r="2962" spans="1:15">
      <c r="A2962" s="19">
        <v>62936</v>
      </c>
      <c r="B2962" s="19" t="s">
        <v>9739</v>
      </c>
      <c r="C2962" s="19" t="s">
        <v>13650</v>
      </c>
      <c r="D2962" s="19" t="str">
        <f t="shared" si="46"/>
        <v>62936H</v>
      </c>
      <c r="E2962" s="19" t="s">
        <v>13556</v>
      </c>
      <c r="F2962" s="19" t="s">
        <v>10668</v>
      </c>
      <c r="G2962" s="19" t="s">
        <v>612</v>
      </c>
      <c r="H2962" s="19" t="s">
        <v>12307</v>
      </c>
      <c r="I2962" s="1">
        <v>37126</v>
      </c>
      <c r="J2962" s="19">
        <v>5.0000000000000001E-3</v>
      </c>
      <c r="K2962" s="19" t="s">
        <v>73</v>
      </c>
      <c r="L2962" s="1">
        <v>42066</v>
      </c>
      <c r="M2962" s="19" t="s">
        <v>12</v>
      </c>
      <c r="N2962" s="19" t="s">
        <v>12</v>
      </c>
      <c r="O2962" s="19" t="s">
        <v>12935</v>
      </c>
    </row>
    <row r="2963" spans="1:15">
      <c r="A2963" s="19">
        <v>62937</v>
      </c>
      <c r="B2963" s="19" t="s">
        <v>9739</v>
      </c>
      <c r="C2963" s="19" t="s">
        <v>13649</v>
      </c>
      <c r="D2963" s="19" t="str">
        <f t="shared" si="46"/>
        <v>62937H</v>
      </c>
      <c r="E2963" s="19" t="s">
        <v>13556</v>
      </c>
      <c r="F2963" s="19" t="s">
        <v>502</v>
      </c>
      <c r="G2963" s="19" t="s">
        <v>612</v>
      </c>
      <c r="H2963" s="19" t="s">
        <v>12307</v>
      </c>
      <c r="I2963" s="1">
        <v>34929</v>
      </c>
      <c r="J2963" s="19">
        <v>3.0999999999999999E-3</v>
      </c>
      <c r="K2963" s="19" t="s">
        <v>73</v>
      </c>
      <c r="L2963" s="1">
        <v>42066</v>
      </c>
      <c r="M2963" s="19" t="s">
        <v>12</v>
      </c>
      <c r="N2963" s="19" t="s">
        <v>12</v>
      </c>
      <c r="O2963" s="19" t="s">
        <v>12935</v>
      </c>
    </row>
    <row r="2964" spans="1:15">
      <c r="A2964" s="19">
        <v>62938</v>
      </c>
      <c r="B2964" s="19" t="s">
        <v>9739</v>
      </c>
      <c r="C2964" s="19" t="s">
        <v>13648</v>
      </c>
      <c r="D2964" s="19" t="str">
        <f t="shared" si="46"/>
        <v>62938H</v>
      </c>
      <c r="E2964" s="19" t="s">
        <v>13556</v>
      </c>
      <c r="F2964" s="19" t="s">
        <v>13613</v>
      </c>
      <c r="G2964" s="19" t="s">
        <v>612</v>
      </c>
      <c r="H2964" s="19" t="s">
        <v>12307</v>
      </c>
      <c r="I2964" s="1">
        <v>34381</v>
      </c>
      <c r="J2964" s="19">
        <v>2.3E-3</v>
      </c>
      <c r="K2964" s="19" t="s">
        <v>73</v>
      </c>
      <c r="L2964" s="1">
        <v>42066</v>
      </c>
      <c r="M2964" s="19" t="s">
        <v>12</v>
      </c>
      <c r="N2964" s="19" t="s">
        <v>12</v>
      </c>
      <c r="O2964" s="19" t="s">
        <v>12935</v>
      </c>
    </row>
    <row r="2965" spans="1:15">
      <c r="A2965" s="19">
        <v>62939</v>
      </c>
      <c r="B2965" s="19" t="s">
        <v>9739</v>
      </c>
      <c r="C2965" s="19" t="s">
        <v>13647</v>
      </c>
      <c r="D2965" s="19" t="str">
        <f t="shared" si="46"/>
        <v>62939H</v>
      </c>
      <c r="E2965" s="19" t="s">
        <v>13556</v>
      </c>
      <c r="F2965" s="19" t="s">
        <v>10668</v>
      </c>
      <c r="G2965" s="19" t="s">
        <v>612</v>
      </c>
      <c r="H2965" s="19" t="s">
        <v>12307</v>
      </c>
      <c r="I2965" s="1">
        <v>36535</v>
      </c>
      <c r="J2965" s="19">
        <v>1.4E-3</v>
      </c>
      <c r="K2965" s="19" t="s">
        <v>73</v>
      </c>
      <c r="L2965" s="1">
        <v>42066</v>
      </c>
      <c r="M2965" s="19" t="s">
        <v>12</v>
      </c>
      <c r="N2965" s="19" t="s">
        <v>12</v>
      </c>
      <c r="O2965" s="19" t="s">
        <v>12935</v>
      </c>
    </row>
    <row r="2966" spans="1:15">
      <c r="A2966" s="19">
        <v>62940</v>
      </c>
      <c r="B2966" s="19" t="s">
        <v>9739</v>
      </c>
      <c r="C2966" s="19" t="s">
        <v>13646</v>
      </c>
      <c r="D2966" s="19" t="str">
        <f t="shared" si="46"/>
        <v>62940H</v>
      </c>
      <c r="E2966" s="19" t="s">
        <v>13556</v>
      </c>
      <c r="F2966" s="19" t="s">
        <v>10668</v>
      </c>
      <c r="G2966" s="19" t="s">
        <v>612</v>
      </c>
      <c r="H2966" s="19" t="s">
        <v>12307</v>
      </c>
      <c r="I2966" s="1">
        <v>34402</v>
      </c>
      <c r="J2966" s="19">
        <v>3.5000000000000001E-3</v>
      </c>
      <c r="K2966" s="19" t="s">
        <v>73</v>
      </c>
      <c r="L2966" s="1">
        <v>42066</v>
      </c>
      <c r="M2966" s="19" t="s">
        <v>12</v>
      </c>
      <c r="N2966" s="19" t="s">
        <v>12</v>
      </c>
      <c r="O2966" s="19" t="s">
        <v>12935</v>
      </c>
    </row>
    <row r="2967" spans="1:15">
      <c r="A2967" s="19">
        <v>62941</v>
      </c>
      <c r="B2967" s="19" t="s">
        <v>9739</v>
      </c>
      <c r="C2967" s="19" t="s">
        <v>13645</v>
      </c>
      <c r="D2967" s="19" t="str">
        <f t="shared" si="46"/>
        <v>62941H</v>
      </c>
      <c r="E2967" s="19" t="s">
        <v>13556</v>
      </c>
      <c r="F2967" s="19" t="s">
        <v>10668</v>
      </c>
      <c r="G2967" s="19" t="s">
        <v>612</v>
      </c>
      <c r="H2967" s="19" t="s">
        <v>12307</v>
      </c>
      <c r="I2967" s="1">
        <v>34359</v>
      </c>
      <c r="J2967" s="19">
        <v>2.3E-3</v>
      </c>
      <c r="K2967" s="19" t="s">
        <v>73</v>
      </c>
      <c r="L2967" s="1">
        <v>42066</v>
      </c>
      <c r="M2967" s="19" t="s">
        <v>12</v>
      </c>
      <c r="N2967" s="19" t="s">
        <v>12</v>
      </c>
      <c r="O2967" s="19" t="s">
        <v>12935</v>
      </c>
    </row>
    <row r="2968" spans="1:15">
      <c r="A2968" s="19">
        <v>62942</v>
      </c>
      <c r="B2968" s="19" t="s">
        <v>9739</v>
      </c>
      <c r="C2968" s="19" t="s">
        <v>13644</v>
      </c>
      <c r="D2968" s="19" t="str">
        <f t="shared" si="46"/>
        <v>62942H</v>
      </c>
      <c r="E2968" s="19" t="s">
        <v>13556</v>
      </c>
      <c r="F2968" s="19" t="s">
        <v>13568</v>
      </c>
      <c r="G2968" s="19" t="s">
        <v>612</v>
      </c>
      <c r="H2968" s="19" t="s">
        <v>12307</v>
      </c>
      <c r="I2968" s="1">
        <v>35195</v>
      </c>
      <c r="J2968" s="19">
        <v>3.5000000000000001E-3</v>
      </c>
      <c r="K2968" s="19" t="s">
        <v>73</v>
      </c>
      <c r="L2968" s="1">
        <v>42066</v>
      </c>
      <c r="M2968" s="19" t="s">
        <v>12</v>
      </c>
      <c r="N2968" s="19" t="s">
        <v>12</v>
      </c>
      <c r="O2968" s="19" t="s">
        <v>12935</v>
      </c>
    </row>
    <row r="2969" spans="1:15">
      <c r="A2969" s="19">
        <v>62943</v>
      </c>
      <c r="B2969" s="19" t="s">
        <v>9739</v>
      </c>
      <c r="C2969" s="19" t="s">
        <v>13643</v>
      </c>
      <c r="D2969" s="19" t="str">
        <f t="shared" si="46"/>
        <v>62943H</v>
      </c>
      <c r="E2969" s="19" t="s">
        <v>13556</v>
      </c>
      <c r="F2969" s="19" t="s">
        <v>13568</v>
      </c>
      <c r="G2969" s="19" t="s">
        <v>612</v>
      </c>
      <c r="H2969" s="19" t="s">
        <v>12307</v>
      </c>
      <c r="I2969" s="1">
        <v>35544</v>
      </c>
      <c r="J2969" s="19">
        <v>1.2999999999999999E-2</v>
      </c>
      <c r="K2969" s="19" t="s">
        <v>73</v>
      </c>
      <c r="L2969" s="1">
        <v>42066</v>
      </c>
      <c r="M2969" s="19" t="s">
        <v>12</v>
      </c>
      <c r="N2969" s="19" t="s">
        <v>12</v>
      </c>
      <c r="O2969" s="19" t="s">
        <v>12935</v>
      </c>
    </row>
    <row r="2970" spans="1:15">
      <c r="A2970" s="19">
        <v>62944</v>
      </c>
      <c r="B2970" s="19" t="s">
        <v>9739</v>
      </c>
      <c r="C2970" s="19" t="s">
        <v>13642</v>
      </c>
      <c r="D2970" s="19" t="str">
        <f t="shared" si="46"/>
        <v>62944H</v>
      </c>
      <c r="E2970" s="19" t="s">
        <v>13556</v>
      </c>
      <c r="F2970" s="19" t="s">
        <v>10668</v>
      </c>
      <c r="G2970" s="19" t="s">
        <v>612</v>
      </c>
      <c r="H2970" s="19" t="s">
        <v>12307</v>
      </c>
      <c r="I2970" s="1">
        <v>34417</v>
      </c>
      <c r="J2970" s="19">
        <v>2.3E-3</v>
      </c>
      <c r="K2970" s="19" t="s">
        <v>73</v>
      </c>
      <c r="L2970" s="1">
        <v>42066</v>
      </c>
      <c r="M2970" s="19" t="s">
        <v>12</v>
      </c>
      <c r="N2970" s="19" t="s">
        <v>12</v>
      </c>
      <c r="O2970" s="19" t="s">
        <v>12935</v>
      </c>
    </row>
    <row r="2971" spans="1:15">
      <c r="A2971" s="19">
        <v>62945</v>
      </c>
      <c r="B2971" s="19" t="s">
        <v>9739</v>
      </c>
      <c r="C2971" s="19" t="s">
        <v>13641</v>
      </c>
      <c r="D2971" s="19" t="str">
        <f t="shared" si="46"/>
        <v>62945H</v>
      </c>
      <c r="E2971" s="19" t="s">
        <v>13556</v>
      </c>
      <c r="F2971" s="19" t="s">
        <v>13568</v>
      </c>
      <c r="G2971" s="19" t="s">
        <v>612</v>
      </c>
      <c r="H2971" s="19" t="s">
        <v>12307</v>
      </c>
      <c r="I2971" s="1">
        <v>37059</v>
      </c>
      <c r="J2971" s="19">
        <v>1.9E-3</v>
      </c>
      <c r="K2971" s="19" t="s">
        <v>73</v>
      </c>
      <c r="L2971" s="1">
        <v>42066</v>
      </c>
      <c r="M2971" s="19" t="s">
        <v>12</v>
      </c>
      <c r="N2971" s="19" t="s">
        <v>12</v>
      </c>
      <c r="O2971" s="19" t="s">
        <v>12935</v>
      </c>
    </row>
    <row r="2972" spans="1:15">
      <c r="A2972" s="19">
        <v>62946</v>
      </c>
      <c r="B2972" s="19" t="s">
        <v>9739</v>
      </c>
      <c r="C2972" s="19" t="s">
        <v>13640</v>
      </c>
      <c r="D2972" s="19" t="str">
        <f t="shared" si="46"/>
        <v>62946H</v>
      </c>
      <c r="E2972" s="19" t="s">
        <v>13556</v>
      </c>
      <c r="F2972" s="19" t="s">
        <v>13568</v>
      </c>
      <c r="G2972" s="19" t="s">
        <v>612</v>
      </c>
      <c r="H2972" s="19" t="s">
        <v>12307</v>
      </c>
      <c r="I2972" s="1">
        <v>34367</v>
      </c>
      <c r="J2972" s="19">
        <v>3.5000000000000001E-3</v>
      </c>
      <c r="K2972" s="19" t="s">
        <v>73</v>
      </c>
      <c r="L2972" s="1">
        <v>42066</v>
      </c>
      <c r="M2972" s="19" t="s">
        <v>12</v>
      </c>
      <c r="N2972" s="19" t="s">
        <v>12</v>
      </c>
      <c r="O2972" s="19" t="s">
        <v>12935</v>
      </c>
    </row>
    <row r="2973" spans="1:15">
      <c r="A2973" s="19">
        <v>62947</v>
      </c>
      <c r="B2973" s="19" t="s">
        <v>9739</v>
      </c>
      <c r="C2973" s="19" t="s">
        <v>13639</v>
      </c>
      <c r="D2973" s="19" t="str">
        <f t="shared" si="46"/>
        <v>62947H</v>
      </c>
      <c r="E2973" s="19" t="s">
        <v>13556</v>
      </c>
      <c r="F2973" s="19" t="s">
        <v>10668</v>
      </c>
      <c r="G2973" s="19" t="s">
        <v>612</v>
      </c>
      <c r="H2973" s="19" t="s">
        <v>12307</v>
      </c>
      <c r="I2973" s="1">
        <v>36999</v>
      </c>
      <c r="J2973" s="19">
        <v>3.8E-3</v>
      </c>
      <c r="K2973" s="19" t="s">
        <v>73</v>
      </c>
      <c r="L2973" s="1">
        <v>42066</v>
      </c>
      <c r="M2973" s="19" t="s">
        <v>12</v>
      </c>
      <c r="N2973" s="19" t="s">
        <v>12</v>
      </c>
      <c r="O2973" s="19" t="s">
        <v>12935</v>
      </c>
    </row>
    <row r="2974" spans="1:15">
      <c r="A2974" s="19">
        <v>62948</v>
      </c>
      <c r="B2974" s="19" t="s">
        <v>9739</v>
      </c>
      <c r="C2974" s="19" t="s">
        <v>13638</v>
      </c>
      <c r="D2974" s="19" t="str">
        <f t="shared" si="46"/>
        <v>62948H</v>
      </c>
      <c r="E2974" s="19" t="s">
        <v>13556</v>
      </c>
      <c r="F2974" s="19" t="s">
        <v>10668</v>
      </c>
      <c r="G2974" s="19" t="s">
        <v>612</v>
      </c>
      <c r="H2974" s="19" t="s">
        <v>12307</v>
      </c>
      <c r="I2974" s="1">
        <v>34851</v>
      </c>
      <c r="J2974" s="19">
        <v>2.3E-3</v>
      </c>
      <c r="K2974" s="19" t="s">
        <v>73</v>
      </c>
      <c r="L2974" s="1">
        <v>42066</v>
      </c>
      <c r="M2974" s="19" t="s">
        <v>12</v>
      </c>
      <c r="N2974" s="19" t="s">
        <v>12</v>
      </c>
      <c r="O2974" s="19" t="s">
        <v>12935</v>
      </c>
    </row>
    <row r="2975" spans="1:15">
      <c r="A2975" s="19">
        <v>62949</v>
      </c>
      <c r="B2975" s="19" t="s">
        <v>9739</v>
      </c>
      <c r="C2975" s="19" t="s">
        <v>13637</v>
      </c>
      <c r="D2975" s="19" t="str">
        <f t="shared" si="46"/>
        <v>62949H</v>
      </c>
      <c r="E2975" s="19" t="s">
        <v>13556</v>
      </c>
      <c r="F2975" s="19" t="s">
        <v>10668</v>
      </c>
      <c r="G2975" s="19" t="s">
        <v>612</v>
      </c>
      <c r="H2975" s="19" t="s">
        <v>12307</v>
      </c>
      <c r="I2975" s="1">
        <v>34394</v>
      </c>
      <c r="J2975" s="19">
        <v>2.3E-3</v>
      </c>
      <c r="K2975" s="19" t="s">
        <v>73</v>
      </c>
      <c r="L2975" s="1">
        <v>42066</v>
      </c>
      <c r="M2975" s="19" t="s">
        <v>12</v>
      </c>
      <c r="N2975" s="19" t="s">
        <v>12</v>
      </c>
      <c r="O2975" s="19" t="s">
        <v>12935</v>
      </c>
    </row>
    <row r="2976" spans="1:15">
      <c r="A2976" s="19">
        <v>62950</v>
      </c>
      <c r="B2976" s="19" t="s">
        <v>9739</v>
      </c>
      <c r="C2976" s="19" t="s">
        <v>13636</v>
      </c>
      <c r="D2976" s="19" t="str">
        <f t="shared" si="46"/>
        <v>62950H</v>
      </c>
      <c r="E2976" s="19" t="s">
        <v>13556</v>
      </c>
      <c r="F2976" s="19" t="s">
        <v>13589</v>
      </c>
      <c r="G2976" s="19" t="s">
        <v>612</v>
      </c>
      <c r="H2976" s="19" t="s">
        <v>12307</v>
      </c>
      <c r="I2976" s="1">
        <v>34929</v>
      </c>
      <c r="J2976" s="19">
        <v>3.2000000000000002E-3</v>
      </c>
      <c r="K2976" s="19" t="s">
        <v>73</v>
      </c>
      <c r="L2976" s="1">
        <v>42066</v>
      </c>
      <c r="M2976" s="19" t="s">
        <v>12</v>
      </c>
      <c r="N2976" s="19" t="s">
        <v>12</v>
      </c>
      <c r="O2976" s="19" t="s">
        <v>12935</v>
      </c>
    </row>
    <row r="2977" spans="1:15">
      <c r="A2977" s="19">
        <v>62951</v>
      </c>
      <c r="B2977" s="19" t="s">
        <v>9739</v>
      </c>
      <c r="C2977" s="19" t="s">
        <v>13635</v>
      </c>
      <c r="D2977" s="19" t="str">
        <f t="shared" si="46"/>
        <v>62951H</v>
      </c>
      <c r="E2977" s="19" t="s">
        <v>13556</v>
      </c>
      <c r="F2977" s="19" t="s">
        <v>10668</v>
      </c>
      <c r="G2977" s="19" t="s">
        <v>612</v>
      </c>
      <c r="H2977" s="19" t="s">
        <v>12307</v>
      </c>
      <c r="I2977" s="1">
        <v>37041</v>
      </c>
      <c r="J2977" s="19">
        <v>1.9E-3</v>
      </c>
      <c r="K2977" s="19" t="s">
        <v>73</v>
      </c>
      <c r="L2977" s="1">
        <v>42066</v>
      </c>
      <c r="M2977" s="19" t="s">
        <v>12</v>
      </c>
      <c r="N2977" s="19" t="s">
        <v>12</v>
      </c>
      <c r="O2977" s="19" t="s">
        <v>12935</v>
      </c>
    </row>
    <row r="2978" spans="1:15">
      <c r="A2978" s="19">
        <v>62952</v>
      </c>
      <c r="B2978" s="19" t="s">
        <v>9739</v>
      </c>
      <c r="C2978" s="19" t="s">
        <v>13634</v>
      </c>
      <c r="D2978" s="19" t="str">
        <f t="shared" si="46"/>
        <v>62952H</v>
      </c>
      <c r="E2978" s="19" t="s">
        <v>13556</v>
      </c>
      <c r="F2978" s="19" t="s">
        <v>10668</v>
      </c>
      <c r="G2978" s="19" t="s">
        <v>612</v>
      </c>
      <c r="H2978" s="19" t="s">
        <v>12307</v>
      </c>
      <c r="I2978" s="1">
        <v>34878</v>
      </c>
      <c r="J2978" s="19">
        <v>2.3E-3</v>
      </c>
      <c r="K2978" s="19" t="s">
        <v>73</v>
      </c>
      <c r="L2978" s="1">
        <v>42066</v>
      </c>
      <c r="M2978" s="19" t="s">
        <v>12</v>
      </c>
      <c r="N2978" s="19" t="s">
        <v>12</v>
      </c>
      <c r="O2978" s="19" t="s">
        <v>12935</v>
      </c>
    </row>
    <row r="2979" spans="1:15">
      <c r="A2979" s="19">
        <v>62953</v>
      </c>
      <c r="B2979" s="19" t="s">
        <v>9739</v>
      </c>
      <c r="C2979" s="19" t="s">
        <v>13633</v>
      </c>
      <c r="D2979" s="19" t="str">
        <f t="shared" si="46"/>
        <v>62953H</v>
      </c>
      <c r="E2979" s="19" t="s">
        <v>13556</v>
      </c>
      <c r="F2979" s="19" t="s">
        <v>10668</v>
      </c>
      <c r="G2979" s="19" t="s">
        <v>612</v>
      </c>
      <c r="H2979" s="19" t="s">
        <v>12307</v>
      </c>
      <c r="I2979" s="1">
        <v>34871</v>
      </c>
      <c r="J2979" s="19">
        <v>3.0999999999999999E-3</v>
      </c>
      <c r="K2979" s="19" t="s">
        <v>73</v>
      </c>
      <c r="L2979" s="1">
        <v>42066</v>
      </c>
      <c r="M2979" s="19" t="s">
        <v>12</v>
      </c>
      <c r="N2979" s="19" t="s">
        <v>12</v>
      </c>
      <c r="O2979" s="19" t="s">
        <v>12935</v>
      </c>
    </row>
    <row r="2980" spans="1:15">
      <c r="A2980" s="19">
        <v>62954</v>
      </c>
      <c r="B2980" s="19" t="s">
        <v>9739</v>
      </c>
      <c r="C2980" s="19" t="s">
        <v>13632</v>
      </c>
      <c r="D2980" s="19" t="str">
        <f t="shared" si="46"/>
        <v>62954H</v>
      </c>
      <c r="E2980" s="19" t="s">
        <v>13556</v>
      </c>
      <c r="F2980" s="19" t="s">
        <v>10668</v>
      </c>
      <c r="G2980" s="19" t="s">
        <v>612</v>
      </c>
      <c r="H2980" s="19" t="s">
        <v>12307</v>
      </c>
      <c r="I2980" s="1">
        <v>34443</v>
      </c>
      <c r="J2980" s="19">
        <v>2.3E-3</v>
      </c>
      <c r="K2980" s="19" t="s">
        <v>73</v>
      </c>
      <c r="L2980" s="1">
        <v>42066</v>
      </c>
      <c r="M2980" s="19" t="s">
        <v>12</v>
      </c>
      <c r="N2980" s="19" t="s">
        <v>12</v>
      </c>
      <c r="O2980" s="19" t="s">
        <v>12935</v>
      </c>
    </row>
    <row r="2981" spans="1:15">
      <c r="A2981" s="19">
        <v>62955</v>
      </c>
      <c r="B2981" s="19" t="s">
        <v>9739</v>
      </c>
      <c r="C2981" s="19" t="s">
        <v>13631</v>
      </c>
      <c r="D2981" s="19" t="str">
        <f t="shared" si="46"/>
        <v>62955H</v>
      </c>
      <c r="E2981" s="19" t="s">
        <v>13556</v>
      </c>
      <c r="F2981" s="19" t="s">
        <v>10668</v>
      </c>
      <c r="G2981" s="19" t="s">
        <v>612</v>
      </c>
      <c r="H2981" s="19" t="s">
        <v>12307</v>
      </c>
      <c r="I2981" s="1">
        <v>36370</v>
      </c>
      <c r="J2981" s="19">
        <v>2E-3</v>
      </c>
      <c r="K2981" s="19" t="s">
        <v>73</v>
      </c>
      <c r="L2981" s="1">
        <v>42066</v>
      </c>
      <c r="M2981" s="19" t="s">
        <v>12</v>
      </c>
      <c r="N2981" s="19" t="s">
        <v>12</v>
      </c>
      <c r="O2981" s="19" t="s">
        <v>12935</v>
      </c>
    </row>
    <row r="2982" spans="1:15">
      <c r="A2982" s="19">
        <v>62956</v>
      </c>
      <c r="B2982" s="19" t="s">
        <v>9739</v>
      </c>
      <c r="C2982" s="19" t="s">
        <v>13630</v>
      </c>
      <c r="D2982" s="19" t="str">
        <f t="shared" si="46"/>
        <v>62956H</v>
      </c>
      <c r="E2982" s="19" t="s">
        <v>13556</v>
      </c>
      <c r="F2982" s="19" t="s">
        <v>11036</v>
      </c>
      <c r="G2982" s="19" t="s">
        <v>612</v>
      </c>
      <c r="H2982" s="19" t="s">
        <v>12307</v>
      </c>
      <c r="I2982" s="1">
        <v>34445</v>
      </c>
      <c r="J2982" s="19">
        <v>3.5000000000000001E-3</v>
      </c>
      <c r="K2982" s="19" t="s">
        <v>73</v>
      </c>
      <c r="L2982" s="1">
        <v>42066</v>
      </c>
      <c r="M2982" s="19" t="s">
        <v>12</v>
      </c>
      <c r="N2982" s="19" t="s">
        <v>12</v>
      </c>
      <c r="O2982" s="19" t="s">
        <v>12935</v>
      </c>
    </row>
    <row r="2983" spans="1:15">
      <c r="A2983" s="19">
        <v>62957</v>
      </c>
      <c r="B2983" s="19" t="s">
        <v>9739</v>
      </c>
      <c r="C2983" s="19" t="s">
        <v>13629</v>
      </c>
      <c r="D2983" s="19" t="str">
        <f t="shared" si="46"/>
        <v>62957H</v>
      </c>
      <c r="E2983" s="19" t="s">
        <v>13556</v>
      </c>
      <c r="F2983" s="19" t="s">
        <v>10668</v>
      </c>
      <c r="G2983" s="19" t="s">
        <v>612</v>
      </c>
      <c r="H2983" s="19" t="s">
        <v>12307</v>
      </c>
      <c r="I2983" s="1">
        <v>34746</v>
      </c>
      <c r="J2983" s="19">
        <v>3.5000000000000001E-3</v>
      </c>
      <c r="K2983" s="19" t="s">
        <v>73</v>
      </c>
      <c r="L2983" s="1">
        <v>42066</v>
      </c>
      <c r="M2983" s="19" t="s">
        <v>12</v>
      </c>
      <c r="N2983" s="19" t="s">
        <v>12</v>
      </c>
      <c r="O2983" s="19" t="s">
        <v>12935</v>
      </c>
    </row>
    <row r="2984" spans="1:15">
      <c r="A2984" s="19">
        <v>62958</v>
      </c>
      <c r="B2984" s="19" t="s">
        <v>9739</v>
      </c>
      <c r="C2984" s="19" t="s">
        <v>13628</v>
      </c>
      <c r="D2984" s="19" t="str">
        <f t="shared" si="46"/>
        <v>62958H</v>
      </c>
      <c r="E2984" s="19" t="s">
        <v>13556</v>
      </c>
      <c r="F2984" s="19" t="s">
        <v>10668</v>
      </c>
      <c r="G2984" s="19" t="s">
        <v>612</v>
      </c>
      <c r="H2984" s="19" t="s">
        <v>12307</v>
      </c>
      <c r="I2984" s="1">
        <v>34401</v>
      </c>
      <c r="J2984" s="19">
        <v>3.5000000000000001E-3</v>
      </c>
      <c r="K2984" s="19" t="s">
        <v>73</v>
      </c>
      <c r="L2984" s="1">
        <v>42066</v>
      </c>
      <c r="M2984" s="19" t="s">
        <v>12</v>
      </c>
      <c r="N2984" s="19" t="s">
        <v>12</v>
      </c>
      <c r="O2984" s="19" t="s">
        <v>12935</v>
      </c>
    </row>
    <row r="2985" spans="1:15">
      <c r="A2985" s="19">
        <v>62959</v>
      </c>
      <c r="B2985" s="19" t="s">
        <v>9739</v>
      </c>
      <c r="C2985" s="19" t="s">
        <v>13627</v>
      </c>
      <c r="D2985" s="19" t="str">
        <f t="shared" si="46"/>
        <v>62959H</v>
      </c>
      <c r="E2985" s="19" t="s">
        <v>13556</v>
      </c>
      <c r="F2985" s="19" t="s">
        <v>13626</v>
      </c>
      <c r="G2985" s="19" t="s">
        <v>612</v>
      </c>
      <c r="H2985" s="19" t="s">
        <v>12307</v>
      </c>
      <c r="I2985" s="1">
        <v>36980</v>
      </c>
      <c r="J2985" s="19">
        <v>1.9E-3</v>
      </c>
      <c r="K2985" s="19" t="s">
        <v>73</v>
      </c>
      <c r="L2985" s="1">
        <v>42066</v>
      </c>
      <c r="M2985" s="19" t="s">
        <v>12</v>
      </c>
      <c r="N2985" s="19" t="s">
        <v>12</v>
      </c>
      <c r="O2985" s="19" t="s">
        <v>12935</v>
      </c>
    </row>
    <row r="2986" spans="1:15">
      <c r="A2986" s="19">
        <v>62960</v>
      </c>
      <c r="B2986" s="19" t="s">
        <v>9739</v>
      </c>
      <c r="C2986" s="19" t="s">
        <v>13625</v>
      </c>
      <c r="D2986" s="19" t="str">
        <f t="shared" si="46"/>
        <v>62960H</v>
      </c>
      <c r="E2986" s="19" t="s">
        <v>13556</v>
      </c>
      <c r="F2986" s="19" t="s">
        <v>13576</v>
      </c>
      <c r="G2986" s="19" t="s">
        <v>612</v>
      </c>
      <c r="H2986" s="19" t="s">
        <v>12307</v>
      </c>
      <c r="I2986" s="1">
        <v>34466</v>
      </c>
      <c r="J2986" s="19">
        <v>3.5000000000000001E-3</v>
      </c>
      <c r="K2986" s="19" t="s">
        <v>73</v>
      </c>
      <c r="L2986" s="1">
        <v>42066</v>
      </c>
      <c r="M2986" s="19" t="s">
        <v>12</v>
      </c>
      <c r="N2986" s="19" t="s">
        <v>12</v>
      </c>
      <c r="O2986" s="19" t="s">
        <v>12935</v>
      </c>
    </row>
    <row r="2987" spans="1:15">
      <c r="A2987" s="19">
        <v>62961</v>
      </c>
      <c r="B2987" s="19" t="s">
        <v>9739</v>
      </c>
      <c r="C2987" s="19" t="s">
        <v>13624</v>
      </c>
      <c r="D2987" s="19" t="str">
        <f t="shared" si="46"/>
        <v>62961H</v>
      </c>
      <c r="E2987" s="19" t="s">
        <v>13556</v>
      </c>
      <c r="F2987" s="19" t="s">
        <v>10668</v>
      </c>
      <c r="G2987" s="19" t="s">
        <v>612</v>
      </c>
      <c r="H2987" s="19" t="s">
        <v>12307</v>
      </c>
      <c r="I2987" s="1">
        <v>34366</v>
      </c>
      <c r="J2987" s="19">
        <v>3.5000000000000001E-3</v>
      </c>
      <c r="K2987" s="19" t="s">
        <v>73</v>
      </c>
      <c r="L2987" s="1">
        <v>42066</v>
      </c>
      <c r="M2987" s="19" t="s">
        <v>12</v>
      </c>
      <c r="N2987" s="19" t="s">
        <v>12</v>
      </c>
      <c r="O2987" s="19" t="s">
        <v>12935</v>
      </c>
    </row>
    <row r="2988" spans="1:15">
      <c r="A2988" s="19">
        <v>62962</v>
      </c>
      <c r="B2988" s="19" t="s">
        <v>9739</v>
      </c>
      <c r="C2988" s="19" t="s">
        <v>13623</v>
      </c>
      <c r="D2988" s="19" t="str">
        <f t="shared" si="46"/>
        <v>62962H</v>
      </c>
      <c r="E2988" s="19" t="s">
        <v>13556</v>
      </c>
      <c r="F2988" s="19" t="s">
        <v>13055</v>
      </c>
      <c r="G2988" s="19" t="s">
        <v>612</v>
      </c>
      <c r="H2988" s="19" t="s">
        <v>12307</v>
      </c>
      <c r="I2988" s="1">
        <v>37225</v>
      </c>
      <c r="J2988" s="19">
        <v>1.1999999999999999E-3</v>
      </c>
      <c r="K2988" s="19" t="s">
        <v>73</v>
      </c>
      <c r="L2988" s="1">
        <v>42066</v>
      </c>
      <c r="M2988" s="19" t="s">
        <v>12</v>
      </c>
      <c r="N2988" s="19" t="s">
        <v>12</v>
      </c>
      <c r="O2988" s="19" t="s">
        <v>12935</v>
      </c>
    </row>
    <row r="2989" spans="1:15">
      <c r="A2989" s="19">
        <v>62963</v>
      </c>
      <c r="B2989" s="19" t="s">
        <v>9739</v>
      </c>
      <c r="C2989" s="19" t="s">
        <v>13622</v>
      </c>
      <c r="D2989" s="19" t="str">
        <f t="shared" si="46"/>
        <v>62963H</v>
      </c>
      <c r="E2989" s="19" t="s">
        <v>13556</v>
      </c>
      <c r="F2989" s="19" t="s">
        <v>13576</v>
      </c>
      <c r="G2989" s="19" t="s">
        <v>612</v>
      </c>
      <c r="H2989" s="19" t="s">
        <v>12307</v>
      </c>
      <c r="I2989" s="1">
        <v>36270</v>
      </c>
      <c r="J2989" s="19">
        <v>1.6000000000000001E-3</v>
      </c>
      <c r="K2989" s="19" t="s">
        <v>73</v>
      </c>
      <c r="L2989" s="1">
        <v>42066</v>
      </c>
      <c r="M2989" s="19" t="s">
        <v>12</v>
      </c>
      <c r="N2989" s="19" t="s">
        <v>12</v>
      </c>
      <c r="O2989" s="19" t="s">
        <v>12935</v>
      </c>
    </row>
    <row r="2990" spans="1:15">
      <c r="A2990" s="19">
        <v>62964</v>
      </c>
      <c r="B2990" s="19" t="s">
        <v>9739</v>
      </c>
      <c r="C2990" s="19" t="s">
        <v>13621</v>
      </c>
      <c r="D2990" s="19" t="str">
        <f t="shared" si="46"/>
        <v>62964H</v>
      </c>
      <c r="E2990" s="19" t="s">
        <v>13556</v>
      </c>
      <c r="F2990" s="19" t="s">
        <v>10668</v>
      </c>
      <c r="G2990" s="19" t="s">
        <v>612</v>
      </c>
      <c r="H2990" s="19" t="s">
        <v>12307</v>
      </c>
      <c r="I2990" s="1">
        <v>34912</v>
      </c>
      <c r="J2990" s="19">
        <v>2.3E-3</v>
      </c>
      <c r="K2990" s="19" t="s">
        <v>73</v>
      </c>
      <c r="L2990" s="1">
        <v>42066</v>
      </c>
      <c r="M2990" s="19" t="s">
        <v>12</v>
      </c>
      <c r="N2990" s="19" t="s">
        <v>12</v>
      </c>
      <c r="O2990" s="19" t="s">
        <v>12935</v>
      </c>
    </row>
    <row r="2991" spans="1:15">
      <c r="A2991" s="19">
        <v>62965</v>
      </c>
      <c r="B2991" s="19" t="s">
        <v>9739</v>
      </c>
      <c r="C2991" s="19" t="s">
        <v>13620</v>
      </c>
      <c r="D2991" s="19" t="str">
        <f t="shared" si="46"/>
        <v>62965H</v>
      </c>
      <c r="E2991" s="19" t="s">
        <v>13556</v>
      </c>
      <c r="F2991" s="19" t="s">
        <v>13589</v>
      </c>
      <c r="G2991" s="19" t="s">
        <v>612</v>
      </c>
      <c r="H2991" s="19" t="s">
        <v>12307</v>
      </c>
      <c r="I2991" s="1">
        <v>34359</v>
      </c>
      <c r="J2991" s="19">
        <v>3.5000000000000001E-3</v>
      </c>
      <c r="K2991" s="19" t="s">
        <v>73</v>
      </c>
      <c r="L2991" s="1">
        <v>42066</v>
      </c>
      <c r="M2991" s="19" t="s">
        <v>12</v>
      </c>
      <c r="N2991" s="19" t="s">
        <v>12</v>
      </c>
      <c r="O2991" s="19" t="s">
        <v>12935</v>
      </c>
    </row>
    <row r="2992" spans="1:15">
      <c r="A2992" s="19">
        <v>62966</v>
      </c>
      <c r="B2992" s="19" t="s">
        <v>9739</v>
      </c>
      <c r="C2992" s="19" t="s">
        <v>13619</v>
      </c>
      <c r="D2992" s="19" t="str">
        <f t="shared" si="46"/>
        <v>62966H</v>
      </c>
      <c r="E2992" s="19" t="s">
        <v>13556</v>
      </c>
      <c r="F2992" s="19" t="s">
        <v>13055</v>
      </c>
      <c r="G2992" s="19" t="s">
        <v>612</v>
      </c>
      <c r="H2992" s="19" t="s">
        <v>12307</v>
      </c>
      <c r="I2992" s="1">
        <v>35649</v>
      </c>
      <c r="J2992" s="19">
        <v>1.5299999999999999E-2</v>
      </c>
      <c r="K2992" s="19" t="s">
        <v>73</v>
      </c>
      <c r="L2992" s="1">
        <v>42080</v>
      </c>
      <c r="M2992" s="19" t="s">
        <v>12</v>
      </c>
      <c r="N2992" s="19" t="s">
        <v>12</v>
      </c>
      <c r="O2992" s="19" t="s">
        <v>12935</v>
      </c>
    </row>
    <row r="2993" spans="1:15">
      <c r="A2993" s="19">
        <v>62967</v>
      </c>
      <c r="B2993" s="19" t="s">
        <v>9739</v>
      </c>
      <c r="C2993" s="19" t="s">
        <v>13618</v>
      </c>
      <c r="D2993" s="19" t="str">
        <f t="shared" si="46"/>
        <v>62967H</v>
      </c>
      <c r="E2993" s="19" t="s">
        <v>13556</v>
      </c>
      <c r="F2993" s="19" t="s">
        <v>10668</v>
      </c>
      <c r="G2993" s="19" t="s">
        <v>612</v>
      </c>
      <c r="H2993" s="19" t="s">
        <v>12307</v>
      </c>
      <c r="I2993" s="1">
        <v>36545</v>
      </c>
      <c r="J2993" s="19">
        <v>1.6000000000000001E-3</v>
      </c>
      <c r="K2993" s="19" t="s">
        <v>73</v>
      </c>
      <c r="L2993" s="1">
        <v>42066</v>
      </c>
      <c r="M2993" s="19" t="s">
        <v>12</v>
      </c>
      <c r="N2993" s="19" t="s">
        <v>12</v>
      </c>
      <c r="O2993" s="19" t="s">
        <v>12935</v>
      </c>
    </row>
    <row r="2994" spans="1:15">
      <c r="A2994" s="19">
        <v>62968</v>
      </c>
      <c r="B2994" s="19" t="s">
        <v>9739</v>
      </c>
      <c r="C2994" s="19" t="s">
        <v>13617</v>
      </c>
      <c r="D2994" s="19" t="str">
        <f t="shared" si="46"/>
        <v>62968H</v>
      </c>
      <c r="E2994" s="19" t="s">
        <v>13556</v>
      </c>
      <c r="F2994" s="19" t="s">
        <v>13055</v>
      </c>
      <c r="G2994" s="19" t="s">
        <v>612</v>
      </c>
      <c r="H2994" s="19" t="s">
        <v>12307</v>
      </c>
      <c r="I2994" s="1">
        <v>34351</v>
      </c>
      <c r="J2994" s="19">
        <v>3.5000000000000001E-3</v>
      </c>
      <c r="K2994" s="19" t="s">
        <v>73</v>
      </c>
      <c r="L2994" s="1">
        <v>42066</v>
      </c>
      <c r="M2994" s="19" t="s">
        <v>12</v>
      </c>
      <c r="N2994" s="19" t="s">
        <v>12</v>
      </c>
      <c r="O2994" s="19" t="s">
        <v>12935</v>
      </c>
    </row>
    <row r="2995" spans="1:15">
      <c r="A2995" s="19">
        <v>62969</v>
      </c>
      <c r="B2995" s="19" t="s">
        <v>9739</v>
      </c>
      <c r="C2995" s="19" t="s">
        <v>13616</v>
      </c>
      <c r="D2995" s="19" t="str">
        <f t="shared" si="46"/>
        <v>62969H</v>
      </c>
      <c r="E2995" s="19" t="s">
        <v>13556</v>
      </c>
      <c r="F2995" s="19" t="s">
        <v>13613</v>
      </c>
      <c r="G2995" s="19" t="s">
        <v>612</v>
      </c>
      <c r="H2995" s="19" t="s">
        <v>12307</v>
      </c>
      <c r="I2995" s="1">
        <v>36472</v>
      </c>
      <c r="J2995" s="19">
        <v>2E-3</v>
      </c>
      <c r="K2995" s="19" t="s">
        <v>73</v>
      </c>
      <c r="L2995" s="1">
        <v>42066</v>
      </c>
      <c r="M2995" s="19" t="s">
        <v>12</v>
      </c>
      <c r="N2995" s="19" t="s">
        <v>12</v>
      </c>
      <c r="O2995" s="19" t="s">
        <v>12935</v>
      </c>
    </row>
    <row r="2996" spans="1:15">
      <c r="A2996" s="19">
        <v>62970</v>
      </c>
      <c r="B2996" s="19" t="s">
        <v>9739</v>
      </c>
      <c r="C2996" s="19" t="s">
        <v>13615</v>
      </c>
      <c r="D2996" s="19" t="str">
        <f t="shared" si="46"/>
        <v>62970H</v>
      </c>
      <c r="E2996" s="19" t="s">
        <v>13556</v>
      </c>
      <c r="F2996" s="19" t="s">
        <v>11024</v>
      </c>
      <c r="G2996" s="19" t="s">
        <v>612</v>
      </c>
      <c r="H2996" s="19" t="s">
        <v>12307</v>
      </c>
      <c r="I2996" s="1">
        <v>35601</v>
      </c>
      <c r="J2996" s="19">
        <v>4.0000000000000001E-3</v>
      </c>
      <c r="K2996" s="19" t="s">
        <v>73</v>
      </c>
      <c r="L2996" s="1">
        <v>42066</v>
      </c>
      <c r="M2996" s="19" t="s">
        <v>12</v>
      </c>
      <c r="N2996" s="19" t="s">
        <v>12</v>
      </c>
      <c r="O2996" s="19" t="s">
        <v>12935</v>
      </c>
    </row>
    <row r="2997" spans="1:15">
      <c r="A2997" s="19">
        <v>62971</v>
      </c>
      <c r="B2997" s="19" t="s">
        <v>9739</v>
      </c>
      <c r="C2997" s="19" t="s">
        <v>13614</v>
      </c>
      <c r="D2997" s="19" t="str">
        <f t="shared" si="46"/>
        <v>62971H</v>
      </c>
      <c r="E2997" s="19" t="s">
        <v>13556</v>
      </c>
      <c r="F2997" s="19" t="s">
        <v>13613</v>
      </c>
      <c r="G2997" s="19" t="s">
        <v>612</v>
      </c>
      <c r="H2997" s="19" t="s">
        <v>12307</v>
      </c>
      <c r="I2997" s="1">
        <v>34380</v>
      </c>
      <c r="J2997" s="19">
        <v>3.5000000000000001E-3</v>
      </c>
      <c r="K2997" s="19" t="s">
        <v>73</v>
      </c>
      <c r="L2997" s="1">
        <v>42066</v>
      </c>
      <c r="M2997" s="19" t="s">
        <v>12</v>
      </c>
      <c r="N2997" s="19" t="s">
        <v>12</v>
      </c>
      <c r="O2997" s="19" t="s">
        <v>12935</v>
      </c>
    </row>
    <row r="2998" spans="1:15">
      <c r="A2998" s="19">
        <v>62972</v>
      </c>
      <c r="B2998" s="19" t="s">
        <v>9739</v>
      </c>
      <c r="C2998" s="19" t="s">
        <v>13612</v>
      </c>
      <c r="D2998" s="19" t="str">
        <f t="shared" si="46"/>
        <v>62972H</v>
      </c>
      <c r="E2998" s="19" t="s">
        <v>13556</v>
      </c>
      <c r="F2998" s="19" t="s">
        <v>10668</v>
      </c>
      <c r="G2998" s="19" t="s">
        <v>612</v>
      </c>
      <c r="H2998" s="19" t="s">
        <v>12307</v>
      </c>
      <c r="I2998" s="1">
        <v>35411</v>
      </c>
      <c r="J2998" s="19">
        <v>3.0999999999999999E-3</v>
      </c>
      <c r="K2998" s="19" t="s">
        <v>73</v>
      </c>
      <c r="L2998" s="1">
        <v>42066</v>
      </c>
      <c r="M2998" s="19" t="s">
        <v>12</v>
      </c>
      <c r="N2998" s="19" t="s">
        <v>12</v>
      </c>
      <c r="O2998" s="19" t="s">
        <v>12935</v>
      </c>
    </row>
    <row r="2999" spans="1:15">
      <c r="A2999" s="19">
        <v>62973</v>
      </c>
      <c r="B2999" s="19" t="s">
        <v>9739</v>
      </c>
      <c r="C2999" s="19" t="s">
        <v>13611</v>
      </c>
      <c r="D2999" s="19" t="str">
        <f t="shared" si="46"/>
        <v>62973H</v>
      </c>
      <c r="E2999" s="19" t="s">
        <v>13556</v>
      </c>
      <c r="F2999" s="19" t="s">
        <v>13055</v>
      </c>
      <c r="G2999" s="19" t="s">
        <v>612</v>
      </c>
      <c r="H2999" s="19" t="s">
        <v>12307</v>
      </c>
      <c r="I2999" s="1">
        <v>37056</v>
      </c>
      <c r="J2999" s="19">
        <v>1.6000000000000001E-3</v>
      </c>
      <c r="K2999" s="19" t="s">
        <v>73</v>
      </c>
      <c r="L2999" s="1">
        <v>42066</v>
      </c>
      <c r="M2999" s="19" t="s">
        <v>12</v>
      </c>
      <c r="N2999" s="19" t="s">
        <v>12</v>
      </c>
      <c r="O2999" s="19" t="s">
        <v>12935</v>
      </c>
    </row>
    <row r="3000" spans="1:15">
      <c r="A3000" s="19">
        <v>62974</v>
      </c>
      <c r="B3000" s="19" t="s">
        <v>9739</v>
      </c>
      <c r="C3000" s="19" t="s">
        <v>13610</v>
      </c>
      <c r="D3000" s="19" t="str">
        <f t="shared" si="46"/>
        <v>62974H</v>
      </c>
      <c r="E3000" s="19" t="s">
        <v>13556</v>
      </c>
      <c r="F3000" s="19" t="s">
        <v>10668</v>
      </c>
      <c r="G3000" s="19" t="s">
        <v>612</v>
      </c>
      <c r="H3000" s="19" t="s">
        <v>12307</v>
      </c>
      <c r="I3000" s="1">
        <v>36482</v>
      </c>
      <c r="J3000" s="19">
        <v>2E-3</v>
      </c>
      <c r="K3000" s="19" t="s">
        <v>73</v>
      </c>
      <c r="L3000" s="1">
        <v>42066</v>
      </c>
      <c r="M3000" s="19" t="s">
        <v>12</v>
      </c>
      <c r="N3000" s="19" t="s">
        <v>12</v>
      </c>
      <c r="O3000" s="19" t="s">
        <v>12935</v>
      </c>
    </row>
    <row r="3001" spans="1:15">
      <c r="A3001" s="19">
        <v>62975</v>
      </c>
      <c r="B3001" s="19" t="s">
        <v>9739</v>
      </c>
      <c r="C3001" s="19" t="s">
        <v>13609</v>
      </c>
      <c r="D3001" s="19" t="str">
        <f t="shared" si="46"/>
        <v>62975H</v>
      </c>
      <c r="E3001" s="19" t="s">
        <v>13556</v>
      </c>
      <c r="F3001" s="19" t="s">
        <v>10668</v>
      </c>
      <c r="G3001" s="19" t="s">
        <v>612</v>
      </c>
      <c r="H3001" s="19" t="s">
        <v>12307</v>
      </c>
      <c r="I3001" s="1">
        <v>34936</v>
      </c>
      <c r="J3001" s="19">
        <v>3.0999999999999999E-3</v>
      </c>
      <c r="K3001" s="19" t="s">
        <v>73</v>
      </c>
      <c r="L3001" s="1">
        <v>42080</v>
      </c>
      <c r="M3001" s="19" t="s">
        <v>12</v>
      </c>
      <c r="N3001" s="19" t="s">
        <v>12</v>
      </c>
      <c r="O3001" s="19" t="s">
        <v>12935</v>
      </c>
    </row>
    <row r="3002" spans="1:15">
      <c r="A3002" s="19">
        <v>62976</v>
      </c>
      <c r="B3002" s="19" t="s">
        <v>9739</v>
      </c>
      <c r="C3002" s="19" t="s">
        <v>13608</v>
      </c>
      <c r="D3002" s="19" t="str">
        <f t="shared" si="46"/>
        <v>62976H</v>
      </c>
      <c r="E3002" s="19" t="s">
        <v>13556</v>
      </c>
      <c r="F3002" s="19" t="s">
        <v>11024</v>
      </c>
      <c r="G3002" s="19" t="s">
        <v>612</v>
      </c>
      <c r="H3002" s="19" t="s">
        <v>12307</v>
      </c>
      <c r="I3002" s="1">
        <v>35538</v>
      </c>
      <c r="J3002" s="19">
        <v>3.2000000000000002E-3</v>
      </c>
      <c r="K3002" s="19" t="s">
        <v>73</v>
      </c>
      <c r="L3002" s="1">
        <v>42066</v>
      </c>
      <c r="M3002" s="19" t="s">
        <v>12</v>
      </c>
      <c r="N3002" s="19" t="s">
        <v>12</v>
      </c>
      <c r="O3002" s="19" t="s">
        <v>12935</v>
      </c>
    </row>
    <row r="3003" spans="1:15">
      <c r="A3003" s="19">
        <v>62977</v>
      </c>
      <c r="B3003" s="19" t="s">
        <v>9739</v>
      </c>
      <c r="C3003" s="19" t="s">
        <v>13607</v>
      </c>
      <c r="D3003" s="19" t="str">
        <f t="shared" si="46"/>
        <v>62977H</v>
      </c>
      <c r="E3003" s="19" t="s">
        <v>13556</v>
      </c>
      <c r="F3003" s="19" t="s">
        <v>13574</v>
      </c>
      <c r="G3003" s="19" t="s">
        <v>612</v>
      </c>
      <c r="H3003" s="19" t="s">
        <v>12307</v>
      </c>
      <c r="I3003" s="1">
        <v>34359</v>
      </c>
      <c r="J3003" s="19">
        <v>3.5000000000000001E-3</v>
      </c>
      <c r="K3003" s="19" t="s">
        <v>73</v>
      </c>
      <c r="L3003" s="1">
        <v>42066</v>
      </c>
      <c r="M3003" s="19" t="s">
        <v>12</v>
      </c>
      <c r="N3003" s="19" t="s">
        <v>12</v>
      </c>
      <c r="O3003" s="19" t="s">
        <v>12935</v>
      </c>
    </row>
    <row r="3004" spans="1:15">
      <c r="A3004" s="19">
        <v>62978</v>
      </c>
      <c r="B3004" s="19" t="s">
        <v>9739</v>
      </c>
      <c r="C3004" s="19" t="s">
        <v>13606</v>
      </c>
      <c r="D3004" s="19" t="str">
        <f t="shared" si="46"/>
        <v>62978H</v>
      </c>
      <c r="E3004" s="19" t="s">
        <v>13556</v>
      </c>
      <c r="F3004" s="19" t="s">
        <v>10668</v>
      </c>
      <c r="G3004" s="19" t="s">
        <v>612</v>
      </c>
      <c r="H3004" s="19" t="s">
        <v>12307</v>
      </c>
      <c r="I3004" s="1">
        <v>34829</v>
      </c>
      <c r="J3004" s="19">
        <v>3.0999999999999999E-3</v>
      </c>
      <c r="K3004" s="19" t="s">
        <v>73</v>
      </c>
      <c r="L3004" s="1">
        <v>42066</v>
      </c>
      <c r="M3004" s="19" t="s">
        <v>12</v>
      </c>
      <c r="N3004" s="19" t="s">
        <v>12</v>
      </c>
      <c r="O3004" s="19" t="s">
        <v>12935</v>
      </c>
    </row>
    <row r="3005" spans="1:15">
      <c r="A3005" s="19">
        <v>62979</v>
      </c>
      <c r="B3005" s="19" t="s">
        <v>9739</v>
      </c>
      <c r="C3005" s="19" t="s">
        <v>13605</v>
      </c>
      <c r="D3005" s="19" t="str">
        <f t="shared" si="46"/>
        <v>62979H</v>
      </c>
      <c r="E3005" s="19" t="s">
        <v>13556</v>
      </c>
      <c r="F3005" s="19" t="s">
        <v>10668</v>
      </c>
      <c r="G3005" s="19" t="s">
        <v>612</v>
      </c>
      <c r="H3005" s="19" t="s">
        <v>12307</v>
      </c>
      <c r="I3005" s="1">
        <v>34873</v>
      </c>
      <c r="J3005" s="19">
        <v>3.0999999999999999E-3</v>
      </c>
      <c r="K3005" s="19" t="s">
        <v>73</v>
      </c>
      <c r="L3005" s="1">
        <v>42066</v>
      </c>
      <c r="M3005" s="19" t="s">
        <v>12</v>
      </c>
      <c r="N3005" s="19" t="s">
        <v>12</v>
      </c>
      <c r="O3005" s="19" t="s">
        <v>12935</v>
      </c>
    </row>
    <row r="3006" spans="1:15">
      <c r="A3006" s="19">
        <v>62980</v>
      </c>
      <c r="B3006" s="19" t="s">
        <v>9739</v>
      </c>
      <c r="C3006" s="19" t="s">
        <v>13604</v>
      </c>
      <c r="D3006" s="19" t="str">
        <f t="shared" si="46"/>
        <v>62980H</v>
      </c>
      <c r="E3006" s="19" t="s">
        <v>13556</v>
      </c>
      <c r="F3006" s="19" t="s">
        <v>10668</v>
      </c>
      <c r="G3006" s="19" t="s">
        <v>612</v>
      </c>
      <c r="H3006" s="19" t="s">
        <v>12307</v>
      </c>
      <c r="I3006" s="1">
        <v>37083</v>
      </c>
      <c r="J3006" s="19">
        <v>1.8E-3</v>
      </c>
      <c r="K3006" s="19" t="s">
        <v>73</v>
      </c>
      <c r="L3006" s="1">
        <v>42066</v>
      </c>
      <c r="M3006" s="19" t="s">
        <v>12</v>
      </c>
      <c r="N3006" s="19" t="s">
        <v>12</v>
      </c>
      <c r="O3006" s="19" t="s">
        <v>12935</v>
      </c>
    </row>
    <row r="3007" spans="1:15">
      <c r="A3007" s="19">
        <v>62981</v>
      </c>
      <c r="B3007" s="19" t="s">
        <v>9739</v>
      </c>
      <c r="C3007" s="19" t="s">
        <v>13603</v>
      </c>
      <c r="D3007" s="19" t="str">
        <f t="shared" si="46"/>
        <v>62981H</v>
      </c>
      <c r="E3007" s="19" t="s">
        <v>13556</v>
      </c>
      <c r="F3007" s="19" t="s">
        <v>10668</v>
      </c>
      <c r="G3007" s="19" t="s">
        <v>612</v>
      </c>
      <c r="H3007" s="19" t="s">
        <v>12307</v>
      </c>
      <c r="I3007" s="1">
        <v>36460</v>
      </c>
      <c r="J3007" s="19">
        <v>2E-3</v>
      </c>
      <c r="K3007" s="19" t="s">
        <v>73</v>
      </c>
      <c r="L3007" s="1">
        <v>42066</v>
      </c>
      <c r="M3007" s="19" t="s">
        <v>12</v>
      </c>
      <c r="N3007" s="19" t="s">
        <v>12</v>
      </c>
      <c r="O3007" s="19" t="s">
        <v>12935</v>
      </c>
    </row>
    <row r="3008" spans="1:15">
      <c r="A3008" s="19">
        <v>62982</v>
      </c>
      <c r="B3008" s="19" t="s">
        <v>9739</v>
      </c>
      <c r="C3008" s="19" t="s">
        <v>13602</v>
      </c>
      <c r="D3008" s="19" t="str">
        <f t="shared" si="46"/>
        <v>62982H</v>
      </c>
      <c r="E3008" s="19" t="s">
        <v>13556</v>
      </c>
      <c r="F3008" s="19" t="s">
        <v>10668</v>
      </c>
      <c r="G3008" s="19" t="s">
        <v>612</v>
      </c>
      <c r="H3008" s="19" t="s">
        <v>12307</v>
      </c>
      <c r="I3008" s="1">
        <v>34394</v>
      </c>
      <c r="J3008" s="19">
        <v>3.0999999999999999E-3</v>
      </c>
      <c r="K3008" s="19" t="s">
        <v>73</v>
      </c>
      <c r="L3008" s="1">
        <v>42066</v>
      </c>
      <c r="M3008" s="19" t="s">
        <v>12</v>
      </c>
      <c r="N3008" s="19" t="s">
        <v>12</v>
      </c>
      <c r="O3008" s="19" t="s">
        <v>12935</v>
      </c>
    </row>
    <row r="3009" spans="1:15">
      <c r="A3009" s="19">
        <v>62983</v>
      </c>
      <c r="B3009" s="19" t="s">
        <v>9739</v>
      </c>
      <c r="C3009" s="19" t="s">
        <v>13601</v>
      </c>
      <c r="D3009" s="19" t="str">
        <f t="shared" si="46"/>
        <v>62983H</v>
      </c>
      <c r="E3009" s="19" t="s">
        <v>13556</v>
      </c>
      <c r="F3009" s="19" t="s">
        <v>10668</v>
      </c>
      <c r="G3009" s="19" t="s">
        <v>612</v>
      </c>
      <c r="H3009" s="19" t="s">
        <v>12307</v>
      </c>
      <c r="I3009" s="1">
        <v>36375</v>
      </c>
      <c r="J3009" s="19">
        <v>1.8E-3</v>
      </c>
      <c r="K3009" s="19" t="s">
        <v>73</v>
      </c>
      <c r="L3009" s="1">
        <v>42066</v>
      </c>
      <c r="M3009" s="19" t="s">
        <v>12</v>
      </c>
      <c r="N3009" s="19" t="s">
        <v>12</v>
      </c>
      <c r="O3009" s="19" t="s">
        <v>12935</v>
      </c>
    </row>
    <row r="3010" spans="1:15">
      <c r="A3010" s="19">
        <v>62984</v>
      </c>
      <c r="B3010" s="19" t="s">
        <v>9739</v>
      </c>
      <c r="C3010" s="19" t="s">
        <v>13600</v>
      </c>
      <c r="D3010" s="19" t="str">
        <f t="shared" ref="D3010:D3073" si="47">CONCATENATE(A3010,B3010)</f>
        <v>62984H</v>
      </c>
      <c r="E3010" s="19" t="s">
        <v>13556</v>
      </c>
      <c r="F3010" s="19" t="s">
        <v>10668</v>
      </c>
      <c r="G3010" s="19" t="s">
        <v>612</v>
      </c>
      <c r="H3010" s="19" t="s">
        <v>12307</v>
      </c>
      <c r="I3010" s="1">
        <v>34412</v>
      </c>
      <c r="J3010" s="19">
        <v>3.5000000000000001E-3</v>
      </c>
      <c r="K3010" s="19" t="s">
        <v>73</v>
      </c>
      <c r="L3010" s="1">
        <v>42066</v>
      </c>
      <c r="M3010" s="19" t="s">
        <v>12</v>
      </c>
      <c r="N3010" s="19" t="s">
        <v>12</v>
      </c>
      <c r="O3010" s="19" t="s">
        <v>12935</v>
      </c>
    </row>
    <row r="3011" spans="1:15">
      <c r="A3011" s="19">
        <v>62985</v>
      </c>
      <c r="B3011" s="19" t="s">
        <v>9739</v>
      </c>
      <c r="C3011" s="19" t="s">
        <v>13599</v>
      </c>
      <c r="D3011" s="19" t="str">
        <f t="shared" si="47"/>
        <v>62985H</v>
      </c>
      <c r="E3011" s="19" t="s">
        <v>13556</v>
      </c>
      <c r="F3011" s="19" t="s">
        <v>13055</v>
      </c>
      <c r="G3011" s="19" t="s">
        <v>612</v>
      </c>
      <c r="H3011" s="19" t="s">
        <v>12307</v>
      </c>
      <c r="I3011" s="1">
        <v>34360</v>
      </c>
      <c r="J3011" s="19">
        <v>3.5000000000000001E-3</v>
      </c>
      <c r="K3011" s="19" t="s">
        <v>73</v>
      </c>
      <c r="L3011" s="1">
        <v>42066</v>
      </c>
      <c r="M3011" s="19" t="s">
        <v>12</v>
      </c>
      <c r="N3011" s="19" t="s">
        <v>12</v>
      </c>
      <c r="O3011" s="19" t="s">
        <v>12935</v>
      </c>
    </row>
    <row r="3012" spans="1:15">
      <c r="A3012" s="19">
        <v>62986</v>
      </c>
      <c r="B3012" s="19" t="s">
        <v>9739</v>
      </c>
      <c r="C3012" s="19" t="s">
        <v>13598</v>
      </c>
      <c r="D3012" s="19" t="str">
        <f t="shared" si="47"/>
        <v>62986H</v>
      </c>
      <c r="E3012" s="19" t="s">
        <v>13556</v>
      </c>
      <c r="F3012" s="19" t="s">
        <v>10668</v>
      </c>
      <c r="G3012" s="19" t="s">
        <v>612</v>
      </c>
      <c r="H3012" s="19" t="s">
        <v>12307</v>
      </c>
      <c r="I3012" s="1">
        <v>36437</v>
      </c>
      <c r="J3012" s="19">
        <v>3.7000000000000002E-3</v>
      </c>
      <c r="K3012" s="19" t="s">
        <v>73</v>
      </c>
      <c r="L3012" s="1">
        <v>42066</v>
      </c>
      <c r="M3012" s="19" t="s">
        <v>12</v>
      </c>
      <c r="N3012" s="19" t="s">
        <v>12</v>
      </c>
      <c r="O3012" s="19" t="s">
        <v>12935</v>
      </c>
    </row>
    <row r="3013" spans="1:15">
      <c r="A3013" s="19">
        <v>62987</v>
      </c>
      <c r="B3013" s="19" t="s">
        <v>9739</v>
      </c>
      <c r="C3013" s="19" t="s">
        <v>13597</v>
      </c>
      <c r="D3013" s="19" t="str">
        <f t="shared" si="47"/>
        <v>62987H</v>
      </c>
      <c r="E3013" s="19" t="s">
        <v>13556</v>
      </c>
      <c r="F3013" s="19" t="s">
        <v>10668</v>
      </c>
      <c r="G3013" s="19" t="s">
        <v>612</v>
      </c>
      <c r="H3013" s="19" t="s">
        <v>12307</v>
      </c>
      <c r="I3013" s="1">
        <v>36264</v>
      </c>
      <c r="J3013" s="19">
        <v>1.6000000000000001E-3</v>
      </c>
      <c r="K3013" s="19" t="s">
        <v>73</v>
      </c>
      <c r="L3013" s="1">
        <v>42066</v>
      </c>
      <c r="M3013" s="19" t="s">
        <v>12</v>
      </c>
      <c r="N3013" s="19" t="s">
        <v>12</v>
      </c>
      <c r="O3013" s="19" t="s">
        <v>12935</v>
      </c>
    </row>
    <row r="3014" spans="1:15">
      <c r="A3014" s="19">
        <v>62988</v>
      </c>
      <c r="B3014" s="19" t="s">
        <v>9739</v>
      </c>
      <c r="C3014" s="19" t="s">
        <v>13596</v>
      </c>
      <c r="D3014" s="19" t="str">
        <f t="shared" si="47"/>
        <v>62988H</v>
      </c>
      <c r="E3014" s="19" t="s">
        <v>13556</v>
      </c>
      <c r="F3014" s="19" t="s">
        <v>13055</v>
      </c>
      <c r="G3014" s="19" t="s">
        <v>612</v>
      </c>
      <c r="H3014" s="19" t="s">
        <v>12307</v>
      </c>
      <c r="I3014" s="1">
        <v>34361</v>
      </c>
      <c r="J3014" s="19">
        <v>3.5000000000000001E-3</v>
      </c>
      <c r="K3014" s="19" t="s">
        <v>73</v>
      </c>
      <c r="L3014" s="1">
        <v>42066</v>
      </c>
      <c r="M3014" s="19" t="s">
        <v>12</v>
      </c>
      <c r="N3014" s="19" t="s">
        <v>12</v>
      </c>
      <c r="O3014" s="19" t="s">
        <v>12935</v>
      </c>
    </row>
    <row r="3015" spans="1:15">
      <c r="A3015" s="19">
        <v>62989</v>
      </c>
      <c r="B3015" s="19" t="s">
        <v>9739</v>
      </c>
      <c r="C3015" s="19" t="s">
        <v>13595</v>
      </c>
      <c r="D3015" s="19" t="str">
        <f t="shared" si="47"/>
        <v>62989H</v>
      </c>
      <c r="E3015" s="19" t="s">
        <v>13556</v>
      </c>
      <c r="F3015" s="19" t="s">
        <v>11036</v>
      </c>
      <c r="G3015" s="19" t="s">
        <v>612</v>
      </c>
      <c r="H3015" s="19" t="s">
        <v>12307</v>
      </c>
      <c r="I3015" s="1">
        <v>34376</v>
      </c>
      <c r="J3015" s="19">
        <v>3.5000000000000001E-3</v>
      </c>
      <c r="K3015" s="19" t="s">
        <v>73</v>
      </c>
      <c r="L3015" s="1">
        <v>42066</v>
      </c>
      <c r="M3015" s="19" t="s">
        <v>12</v>
      </c>
      <c r="N3015" s="19" t="s">
        <v>12</v>
      </c>
      <c r="O3015" s="19" t="s">
        <v>12935</v>
      </c>
    </row>
    <row r="3016" spans="1:15">
      <c r="A3016" s="19">
        <v>62990</v>
      </c>
      <c r="B3016" s="19" t="s">
        <v>9739</v>
      </c>
      <c r="C3016" s="19" t="s">
        <v>13594</v>
      </c>
      <c r="D3016" s="19" t="str">
        <f t="shared" si="47"/>
        <v>62990H</v>
      </c>
      <c r="E3016" s="19" t="s">
        <v>13556</v>
      </c>
      <c r="F3016" s="19" t="s">
        <v>10668</v>
      </c>
      <c r="G3016" s="19" t="s">
        <v>612</v>
      </c>
      <c r="H3016" s="19" t="s">
        <v>12307</v>
      </c>
      <c r="I3016" s="1">
        <v>34366</v>
      </c>
      <c r="J3016" s="19">
        <v>3.5000000000000001E-3</v>
      </c>
      <c r="K3016" s="19" t="s">
        <v>73</v>
      </c>
      <c r="L3016" s="1">
        <v>42066</v>
      </c>
      <c r="M3016" s="19" t="s">
        <v>12</v>
      </c>
      <c r="N3016" s="19" t="s">
        <v>12</v>
      </c>
      <c r="O3016" s="19" t="s">
        <v>12935</v>
      </c>
    </row>
    <row r="3017" spans="1:15">
      <c r="A3017" s="19">
        <v>62991</v>
      </c>
      <c r="B3017" s="19" t="s">
        <v>9739</v>
      </c>
      <c r="C3017" s="19" t="s">
        <v>13593</v>
      </c>
      <c r="D3017" s="19" t="str">
        <f t="shared" si="47"/>
        <v>62991H</v>
      </c>
      <c r="E3017" s="19" t="s">
        <v>13556</v>
      </c>
      <c r="F3017" s="19" t="s">
        <v>13055</v>
      </c>
      <c r="G3017" s="19" t="s">
        <v>612</v>
      </c>
      <c r="H3017" s="19" t="s">
        <v>12307</v>
      </c>
      <c r="I3017" s="1">
        <v>34369</v>
      </c>
      <c r="J3017" s="19">
        <v>2.3E-3</v>
      </c>
      <c r="K3017" s="19" t="s">
        <v>73</v>
      </c>
      <c r="L3017" s="1">
        <v>42066</v>
      </c>
      <c r="M3017" s="19" t="s">
        <v>12</v>
      </c>
      <c r="N3017" s="19" t="s">
        <v>12</v>
      </c>
      <c r="O3017" s="19" t="s">
        <v>12935</v>
      </c>
    </row>
    <row r="3018" spans="1:15">
      <c r="A3018" s="19">
        <v>62992</v>
      </c>
      <c r="B3018" s="19" t="s">
        <v>9739</v>
      </c>
      <c r="C3018" s="19" t="s">
        <v>13592</v>
      </c>
      <c r="D3018" s="19" t="str">
        <f t="shared" si="47"/>
        <v>62992H</v>
      </c>
      <c r="E3018" s="19" t="s">
        <v>13556</v>
      </c>
      <c r="F3018" s="19" t="s">
        <v>10668</v>
      </c>
      <c r="G3018" s="19" t="s">
        <v>612</v>
      </c>
      <c r="H3018" s="19" t="s">
        <v>12307</v>
      </c>
      <c r="I3018" s="1">
        <v>34416</v>
      </c>
      <c r="J3018" s="19">
        <v>3.5000000000000001E-3</v>
      </c>
      <c r="K3018" s="19" t="s">
        <v>73</v>
      </c>
      <c r="L3018" s="1">
        <v>42066</v>
      </c>
      <c r="M3018" s="19" t="s">
        <v>12</v>
      </c>
      <c r="N3018" s="19" t="s">
        <v>12</v>
      </c>
      <c r="O3018" s="19" t="s">
        <v>12935</v>
      </c>
    </row>
    <row r="3019" spans="1:15">
      <c r="A3019" s="19">
        <v>62993</v>
      </c>
      <c r="B3019" s="19" t="s">
        <v>9739</v>
      </c>
      <c r="C3019" s="19" t="s">
        <v>13591</v>
      </c>
      <c r="D3019" s="19" t="str">
        <f t="shared" si="47"/>
        <v>62993H</v>
      </c>
      <c r="E3019" s="19" t="s">
        <v>13556</v>
      </c>
      <c r="F3019" s="19" t="s">
        <v>10668</v>
      </c>
      <c r="G3019" s="19" t="s">
        <v>612</v>
      </c>
      <c r="H3019" s="19" t="s">
        <v>12307</v>
      </c>
      <c r="I3019" s="1">
        <v>36214</v>
      </c>
      <c r="J3019" s="19">
        <v>1.8E-3</v>
      </c>
      <c r="K3019" s="19" t="s">
        <v>73</v>
      </c>
      <c r="L3019" s="1">
        <v>42066</v>
      </c>
      <c r="M3019" s="19" t="s">
        <v>12</v>
      </c>
      <c r="N3019" s="19" t="s">
        <v>12</v>
      </c>
      <c r="O3019" s="19" t="s">
        <v>12935</v>
      </c>
    </row>
    <row r="3020" spans="1:15">
      <c r="A3020" s="19">
        <v>62994</v>
      </c>
      <c r="B3020" s="19" t="s">
        <v>9739</v>
      </c>
      <c r="C3020" s="19" t="s">
        <v>13590</v>
      </c>
      <c r="D3020" s="19" t="str">
        <f t="shared" si="47"/>
        <v>62994H</v>
      </c>
      <c r="E3020" s="19" t="s">
        <v>13556</v>
      </c>
      <c r="F3020" s="19" t="s">
        <v>13589</v>
      </c>
      <c r="G3020" s="19" t="s">
        <v>612</v>
      </c>
      <c r="H3020" s="19" t="s">
        <v>12307</v>
      </c>
      <c r="I3020" s="1">
        <v>34381</v>
      </c>
      <c r="J3020" s="19">
        <v>3.5000000000000001E-3</v>
      </c>
      <c r="K3020" s="19" t="s">
        <v>73</v>
      </c>
      <c r="L3020" s="1">
        <v>42066</v>
      </c>
      <c r="M3020" s="19" t="s">
        <v>12</v>
      </c>
      <c r="N3020" s="19" t="s">
        <v>12</v>
      </c>
      <c r="O3020" s="19" t="s">
        <v>12935</v>
      </c>
    </row>
    <row r="3021" spans="1:15">
      <c r="A3021" s="19">
        <v>62995</v>
      </c>
      <c r="B3021" s="19" t="s">
        <v>9739</v>
      </c>
      <c r="C3021" s="19" t="s">
        <v>13588</v>
      </c>
      <c r="D3021" s="19" t="str">
        <f t="shared" si="47"/>
        <v>62995H</v>
      </c>
      <c r="E3021" s="19" t="s">
        <v>13556</v>
      </c>
      <c r="F3021" s="19" t="s">
        <v>13571</v>
      </c>
      <c r="G3021" s="19" t="s">
        <v>612</v>
      </c>
      <c r="H3021" s="19" t="s">
        <v>12307</v>
      </c>
      <c r="I3021" s="1">
        <v>34941</v>
      </c>
      <c r="J3021" s="19">
        <v>3.2000000000000002E-3</v>
      </c>
      <c r="K3021" s="19" t="s">
        <v>73</v>
      </c>
      <c r="L3021" s="1">
        <v>42066</v>
      </c>
      <c r="M3021" s="19" t="s">
        <v>12</v>
      </c>
      <c r="N3021" s="19" t="s">
        <v>12</v>
      </c>
      <c r="O3021" s="19" t="s">
        <v>12935</v>
      </c>
    </row>
    <row r="3022" spans="1:15">
      <c r="A3022" s="19">
        <v>62996</v>
      </c>
      <c r="B3022" s="19" t="s">
        <v>9739</v>
      </c>
      <c r="C3022" s="19" t="s">
        <v>13587</v>
      </c>
      <c r="D3022" s="19" t="str">
        <f t="shared" si="47"/>
        <v>62996H</v>
      </c>
      <c r="E3022" s="19" t="s">
        <v>13556</v>
      </c>
      <c r="F3022" s="19" t="s">
        <v>10668</v>
      </c>
      <c r="G3022" s="19" t="s">
        <v>612</v>
      </c>
      <c r="H3022" s="19" t="s">
        <v>12307</v>
      </c>
      <c r="I3022" s="1">
        <v>34415</v>
      </c>
      <c r="J3022" s="19">
        <v>2.3E-3</v>
      </c>
      <c r="K3022" s="19" t="s">
        <v>73</v>
      </c>
      <c r="L3022" s="1">
        <v>42066</v>
      </c>
      <c r="M3022" s="19" t="s">
        <v>12</v>
      </c>
      <c r="N3022" s="19" t="s">
        <v>12</v>
      </c>
      <c r="O3022" s="19" t="s">
        <v>12935</v>
      </c>
    </row>
    <row r="3023" spans="1:15">
      <c r="A3023" s="19">
        <v>62997</v>
      </c>
      <c r="B3023" s="19" t="s">
        <v>9739</v>
      </c>
      <c r="C3023" s="19" t="s">
        <v>13586</v>
      </c>
      <c r="D3023" s="19" t="str">
        <f t="shared" si="47"/>
        <v>62997H</v>
      </c>
      <c r="E3023" s="19" t="s">
        <v>13556</v>
      </c>
      <c r="F3023" s="19" t="s">
        <v>10668</v>
      </c>
      <c r="G3023" s="19" t="s">
        <v>612</v>
      </c>
      <c r="H3023" s="19" t="s">
        <v>12307</v>
      </c>
      <c r="I3023" s="1">
        <v>35161</v>
      </c>
      <c r="J3023" s="19">
        <v>1.7999999999999999E-2</v>
      </c>
      <c r="K3023" s="19" t="s">
        <v>73</v>
      </c>
      <c r="L3023" s="1">
        <v>42066</v>
      </c>
      <c r="M3023" s="19" t="s">
        <v>12</v>
      </c>
      <c r="N3023" s="19" t="s">
        <v>12</v>
      </c>
      <c r="O3023" s="19" t="s">
        <v>12935</v>
      </c>
    </row>
    <row r="3024" spans="1:15">
      <c r="A3024" s="19">
        <v>62998</v>
      </c>
      <c r="B3024" s="19" t="s">
        <v>9739</v>
      </c>
      <c r="C3024" s="19" t="s">
        <v>13585</v>
      </c>
      <c r="D3024" s="19" t="str">
        <f t="shared" si="47"/>
        <v>62998H</v>
      </c>
      <c r="E3024" s="19" t="s">
        <v>13556</v>
      </c>
      <c r="F3024" s="19" t="s">
        <v>10668</v>
      </c>
      <c r="G3024" s="19" t="s">
        <v>612</v>
      </c>
      <c r="H3024" s="19" t="s">
        <v>12307</v>
      </c>
      <c r="I3024" s="1">
        <v>36297</v>
      </c>
      <c r="J3024" s="19">
        <v>2.0999999999999999E-3</v>
      </c>
      <c r="K3024" s="19" t="s">
        <v>73</v>
      </c>
      <c r="L3024" s="1">
        <v>42066</v>
      </c>
      <c r="M3024" s="19" t="s">
        <v>12</v>
      </c>
      <c r="N3024" s="19" t="s">
        <v>12</v>
      </c>
      <c r="O3024" s="19" t="s">
        <v>12935</v>
      </c>
    </row>
    <row r="3025" spans="1:15">
      <c r="A3025" s="19">
        <v>62999</v>
      </c>
      <c r="B3025" s="19" t="s">
        <v>9739</v>
      </c>
      <c r="C3025" s="19" t="s">
        <v>13584</v>
      </c>
      <c r="D3025" s="19" t="str">
        <f t="shared" si="47"/>
        <v>62999H</v>
      </c>
      <c r="E3025" s="19" t="s">
        <v>13556</v>
      </c>
      <c r="F3025" s="19" t="s">
        <v>13055</v>
      </c>
      <c r="G3025" s="19" t="s">
        <v>612</v>
      </c>
      <c r="H3025" s="19" t="s">
        <v>12307</v>
      </c>
      <c r="I3025" s="1">
        <v>36272</v>
      </c>
      <c r="J3025" s="19">
        <v>2E-3</v>
      </c>
      <c r="K3025" s="19" t="s">
        <v>73</v>
      </c>
      <c r="L3025" s="1">
        <v>42066</v>
      </c>
      <c r="M3025" s="19" t="s">
        <v>12</v>
      </c>
      <c r="N3025" s="19" t="s">
        <v>12</v>
      </c>
      <c r="O3025" s="19" t="s">
        <v>12935</v>
      </c>
    </row>
    <row r="3026" spans="1:15">
      <c r="A3026" s="19">
        <v>63000</v>
      </c>
      <c r="B3026" s="19" t="s">
        <v>9739</v>
      </c>
      <c r="C3026" s="19" t="s">
        <v>13583</v>
      </c>
      <c r="D3026" s="19" t="str">
        <f t="shared" si="47"/>
        <v>63000H</v>
      </c>
      <c r="E3026" s="19" t="s">
        <v>13556</v>
      </c>
      <c r="F3026" s="19" t="s">
        <v>13568</v>
      </c>
      <c r="G3026" s="19" t="s">
        <v>612</v>
      </c>
      <c r="H3026" s="19" t="s">
        <v>12307</v>
      </c>
      <c r="I3026" s="1">
        <v>36277</v>
      </c>
      <c r="J3026" s="19">
        <v>2.8E-3</v>
      </c>
      <c r="K3026" s="19" t="s">
        <v>73</v>
      </c>
      <c r="L3026" s="1">
        <v>42066</v>
      </c>
      <c r="M3026" s="19" t="s">
        <v>12</v>
      </c>
      <c r="N3026" s="19" t="s">
        <v>12</v>
      </c>
      <c r="O3026" s="19" t="s">
        <v>12935</v>
      </c>
    </row>
    <row r="3027" spans="1:15">
      <c r="A3027" s="19">
        <v>63001</v>
      </c>
      <c r="B3027" s="19" t="s">
        <v>9739</v>
      </c>
      <c r="C3027" s="19" t="s">
        <v>13582</v>
      </c>
      <c r="D3027" s="19" t="str">
        <f t="shared" si="47"/>
        <v>63001H</v>
      </c>
      <c r="E3027" s="19" t="s">
        <v>13556</v>
      </c>
      <c r="F3027" s="19" t="s">
        <v>13568</v>
      </c>
      <c r="G3027" s="19" t="s">
        <v>612</v>
      </c>
      <c r="H3027" s="19" t="s">
        <v>12307</v>
      </c>
      <c r="I3027" s="1">
        <v>34253</v>
      </c>
      <c r="J3027" s="19">
        <v>1.32E-2</v>
      </c>
      <c r="K3027" s="19" t="s">
        <v>73</v>
      </c>
      <c r="L3027" s="1">
        <v>42066</v>
      </c>
      <c r="M3027" s="19" t="s">
        <v>12</v>
      </c>
      <c r="N3027" s="19" t="s">
        <v>12</v>
      </c>
      <c r="O3027" s="19" t="s">
        <v>12935</v>
      </c>
    </row>
    <row r="3028" spans="1:15">
      <c r="A3028" s="19">
        <v>63002</v>
      </c>
      <c r="B3028" s="19" t="s">
        <v>9739</v>
      </c>
      <c r="C3028" s="19" t="s">
        <v>13581</v>
      </c>
      <c r="D3028" s="19" t="str">
        <f t="shared" si="47"/>
        <v>63002H</v>
      </c>
      <c r="E3028" s="19" t="s">
        <v>13556</v>
      </c>
      <c r="F3028" s="19" t="s">
        <v>13580</v>
      </c>
      <c r="G3028" s="19" t="s">
        <v>612</v>
      </c>
      <c r="H3028" s="19" t="s">
        <v>12307</v>
      </c>
      <c r="I3028" s="1">
        <v>36216</v>
      </c>
      <c r="J3028" s="19">
        <v>3.3999999999999998E-3</v>
      </c>
      <c r="K3028" s="19" t="s">
        <v>73</v>
      </c>
      <c r="L3028" s="1">
        <v>42066</v>
      </c>
      <c r="M3028" s="19" t="s">
        <v>12</v>
      </c>
      <c r="N3028" s="19" t="s">
        <v>12</v>
      </c>
      <c r="O3028" s="19" t="s">
        <v>12935</v>
      </c>
    </row>
    <row r="3029" spans="1:15">
      <c r="A3029" s="19">
        <v>63003</v>
      </c>
      <c r="B3029" s="19" t="s">
        <v>9739</v>
      </c>
      <c r="C3029" s="19" t="s">
        <v>13579</v>
      </c>
      <c r="D3029" s="19" t="str">
        <f t="shared" si="47"/>
        <v>63003H</v>
      </c>
      <c r="E3029" s="19" t="s">
        <v>13556</v>
      </c>
      <c r="F3029" s="19" t="s">
        <v>13574</v>
      </c>
      <c r="G3029" s="19" t="s">
        <v>612</v>
      </c>
      <c r="H3029" s="19" t="s">
        <v>12307</v>
      </c>
      <c r="I3029" s="1">
        <v>34368</v>
      </c>
      <c r="J3029" s="19">
        <v>3.5000000000000001E-3</v>
      </c>
      <c r="K3029" s="19" t="s">
        <v>73</v>
      </c>
      <c r="L3029" s="1">
        <v>42066</v>
      </c>
      <c r="M3029" s="19" t="s">
        <v>12</v>
      </c>
      <c r="N3029" s="19" t="s">
        <v>12</v>
      </c>
      <c r="O3029" s="19" t="s">
        <v>12935</v>
      </c>
    </row>
    <row r="3030" spans="1:15">
      <c r="A3030" s="19">
        <v>63004</v>
      </c>
      <c r="B3030" s="19" t="s">
        <v>9739</v>
      </c>
      <c r="C3030" s="19" t="s">
        <v>13578</v>
      </c>
      <c r="D3030" s="19" t="str">
        <f t="shared" si="47"/>
        <v>63004H</v>
      </c>
      <c r="E3030" s="19" t="s">
        <v>13556</v>
      </c>
      <c r="F3030" s="19" t="s">
        <v>10943</v>
      </c>
      <c r="G3030" s="19" t="s">
        <v>612</v>
      </c>
      <c r="H3030" s="19" t="s">
        <v>12307</v>
      </c>
      <c r="I3030" s="1">
        <v>36570</v>
      </c>
      <c r="J3030" s="19">
        <v>2E-3</v>
      </c>
      <c r="K3030" s="19" t="s">
        <v>73</v>
      </c>
      <c r="L3030" s="1">
        <v>42066</v>
      </c>
      <c r="M3030" s="19" t="s">
        <v>12</v>
      </c>
      <c r="N3030" s="19" t="s">
        <v>12</v>
      </c>
      <c r="O3030" s="19" t="s">
        <v>12935</v>
      </c>
    </row>
    <row r="3031" spans="1:15">
      <c r="A3031" s="19">
        <v>63005</v>
      </c>
      <c r="B3031" s="19" t="s">
        <v>9739</v>
      </c>
      <c r="C3031" s="19" t="s">
        <v>13577</v>
      </c>
      <c r="D3031" s="19" t="str">
        <f t="shared" si="47"/>
        <v>63005H</v>
      </c>
      <c r="E3031" s="19" t="s">
        <v>13556</v>
      </c>
      <c r="F3031" s="19" t="s">
        <v>13576</v>
      </c>
      <c r="G3031" s="19" t="s">
        <v>612</v>
      </c>
      <c r="H3031" s="19" t="s">
        <v>12307</v>
      </c>
      <c r="I3031" s="1">
        <v>34361</v>
      </c>
      <c r="J3031" s="19">
        <v>3.5000000000000001E-3</v>
      </c>
      <c r="K3031" s="19" t="s">
        <v>73</v>
      </c>
      <c r="L3031" s="1">
        <v>42066</v>
      </c>
      <c r="M3031" s="19" t="s">
        <v>12</v>
      </c>
      <c r="N3031" s="19" t="s">
        <v>12</v>
      </c>
      <c r="O3031" s="19" t="s">
        <v>12935</v>
      </c>
    </row>
    <row r="3032" spans="1:15">
      <c r="A3032" s="19">
        <v>63006</v>
      </c>
      <c r="B3032" s="19" t="s">
        <v>9739</v>
      </c>
      <c r="C3032" s="19" t="s">
        <v>13575</v>
      </c>
      <c r="D3032" s="19" t="str">
        <f t="shared" si="47"/>
        <v>63006H</v>
      </c>
      <c r="E3032" s="19" t="s">
        <v>13556</v>
      </c>
      <c r="F3032" s="19" t="s">
        <v>13574</v>
      </c>
      <c r="G3032" s="19" t="s">
        <v>612</v>
      </c>
      <c r="H3032" s="19" t="s">
        <v>12307</v>
      </c>
      <c r="I3032" s="1">
        <v>37063</v>
      </c>
      <c r="J3032" s="19">
        <v>1.9E-3</v>
      </c>
      <c r="K3032" s="19" t="s">
        <v>73</v>
      </c>
      <c r="L3032" s="1">
        <v>42066</v>
      </c>
      <c r="M3032" s="19" t="s">
        <v>12</v>
      </c>
      <c r="N3032" s="19" t="s">
        <v>12</v>
      </c>
      <c r="O3032" s="19" t="s">
        <v>12935</v>
      </c>
    </row>
    <row r="3033" spans="1:15">
      <c r="A3033" s="19">
        <v>63007</v>
      </c>
      <c r="B3033" s="19" t="s">
        <v>9739</v>
      </c>
      <c r="C3033" s="19" t="s">
        <v>13573</v>
      </c>
      <c r="D3033" s="19" t="str">
        <f t="shared" si="47"/>
        <v>63007H</v>
      </c>
      <c r="E3033" s="19" t="s">
        <v>13556</v>
      </c>
      <c r="F3033" s="19" t="s">
        <v>10668</v>
      </c>
      <c r="G3033" s="19" t="s">
        <v>612</v>
      </c>
      <c r="H3033" s="19" t="s">
        <v>12307</v>
      </c>
      <c r="I3033" s="1">
        <v>34423</v>
      </c>
      <c r="J3033" s="19">
        <v>2.3E-3</v>
      </c>
      <c r="K3033" s="19" t="s">
        <v>73</v>
      </c>
      <c r="L3033" s="1">
        <v>42066</v>
      </c>
      <c r="M3033" s="19" t="s">
        <v>12</v>
      </c>
      <c r="N3033" s="19" t="s">
        <v>12</v>
      </c>
      <c r="O3033" s="19" t="s">
        <v>12935</v>
      </c>
    </row>
    <row r="3034" spans="1:15">
      <c r="A3034" s="19">
        <v>63008</v>
      </c>
      <c r="B3034" s="19" t="s">
        <v>9739</v>
      </c>
      <c r="C3034" s="19" t="s">
        <v>13572</v>
      </c>
      <c r="D3034" s="19" t="str">
        <f t="shared" si="47"/>
        <v>63008H</v>
      </c>
      <c r="E3034" s="19" t="s">
        <v>13556</v>
      </c>
      <c r="F3034" s="19" t="s">
        <v>13571</v>
      </c>
      <c r="G3034" s="19" t="s">
        <v>612</v>
      </c>
      <c r="H3034" s="19" t="s">
        <v>12307</v>
      </c>
      <c r="I3034" s="1">
        <v>35594</v>
      </c>
      <c r="J3034" s="19">
        <v>4.3E-3</v>
      </c>
      <c r="K3034" s="19" t="s">
        <v>73</v>
      </c>
      <c r="L3034" s="1">
        <v>42066</v>
      </c>
      <c r="M3034" s="19" t="s">
        <v>12</v>
      </c>
      <c r="N3034" s="19" t="s">
        <v>12</v>
      </c>
      <c r="O3034" s="19" t="s">
        <v>12935</v>
      </c>
    </row>
    <row r="3035" spans="1:15">
      <c r="A3035" s="19">
        <v>63009</v>
      </c>
      <c r="B3035" s="19" t="s">
        <v>9739</v>
      </c>
      <c r="C3035" s="19" t="s">
        <v>13570</v>
      </c>
      <c r="D3035" s="19" t="str">
        <f t="shared" si="47"/>
        <v>63009H</v>
      </c>
      <c r="E3035" s="19" t="s">
        <v>13556</v>
      </c>
      <c r="F3035" s="19" t="s">
        <v>10668</v>
      </c>
      <c r="G3035" s="19" t="s">
        <v>612</v>
      </c>
      <c r="H3035" s="19" t="s">
        <v>12307</v>
      </c>
      <c r="I3035" s="1">
        <v>34429</v>
      </c>
      <c r="J3035" s="19">
        <v>3.5000000000000001E-3</v>
      </c>
      <c r="K3035" s="19" t="s">
        <v>73</v>
      </c>
      <c r="L3035" s="1">
        <v>42066</v>
      </c>
      <c r="M3035" s="19" t="s">
        <v>12</v>
      </c>
      <c r="N3035" s="19" t="s">
        <v>12</v>
      </c>
      <c r="O3035" s="19" t="s">
        <v>12935</v>
      </c>
    </row>
    <row r="3036" spans="1:15">
      <c r="A3036" s="19">
        <v>63010</v>
      </c>
      <c r="B3036" s="19" t="s">
        <v>9739</v>
      </c>
      <c r="C3036" s="19" t="s">
        <v>13569</v>
      </c>
      <c r="D3036" s="19" t="str">
        <f t="shared" si="47"/>
        <v>63010H</v>
      </c>
      <c r="E3036" s="19" t="s">
        <v>13556</v>
      </c>
      <c r="F3036" s="19" t="s">
        <v>13568</v>
      </c>
      <c r="G3036" s="19" t="s">
        <v>612</v>
      </c>
      <c r="H3036" s="19" t="s">
        <v>12307</v>
      </c>
      <c r="I3036" s="1">
        <v>36476</v>
      </c>
      <c r="J3036" s="19">
        <v>2E-3</v>
      </c>
      <c r="K3036" s="19" t="s">
        <v>73</v>
      </c>
      <c r="L3036" s="1">
        <v>42066</v>
      </c>
      <c r="M3036" s="19" t="s">
        <v>12</v>
      </c>
      <c r="N3036" s="19" t="s">
        <v>12</v>
      </c>
      <c r="O3036" s="19" t="s">
        <v>12935</v>
      </c>
    </row>
    <row r="3037" spans="1:15">
      <c r="A3037" s="19">
        <v>63011</v>
      </c>
      <c r="B3037" s="19" t="s">
        <v>9739</v>
      </c>
      <c r="C3037" s="19" t="s">
        <v>13567</v>
      </c>
      <c r="D3037" s="19" t="str">
        <f t="shared" si="47"/>
        <v>63011H</v>
      </c>
      <c r="E3037" s="19" t="s">
        <v>13556</v>
      </c>
      <c r="F3037" s="19" t="s">
        <v>10668</v>
      </c>
      <c r="G3037" s="19" t="s">
        <v>612</v>
      </c>
      <c r="H3037" s="19" t="s">
        <v>12307</v>
      </c>
      <c r="I3037" s="1">
        <v>34402</v>
      </c>
      <c r="J3037" s="19">
        <v>3.5000000000000001E-3</v>
      </c>
      <c r="K3037" s="19" t="s">
        <v>73</v>
      </c>
      <c r="L3037" s="1">
        <v>42066</v>
      </c>
      <c r="M3037" s="19" t="s">
        <v>12</v>
      </c>
      <c r="N3037" s="19" t="s">
        <v>12</v>
      </c>
      <c r="O3037" s="19" t="s">
        <v>12935</v>
      </c>
    </row>
    <row r="3038" spans="1:15">
      <c r="A3038" s="19">
        <v>63012</v>
      </c>
      <c r="B3038" s="19" t="s">
        <v>9739</v>
      </c>
      <c r="C3038" s="19" t="s">
        <v>13566</v>
      </c>
      <c r="D3038" s="19" t="str">
        <f t="shared" si="47"/>
        <v>63012H</v>
      </c>
      <c r="E3038" s="19" t="s">
        <v>13556</v>
      </c>
      <c r="F3038" s="19" t="s">
        <v>10668</v>
      </c>
      <c r="G3038" s="19" t="s">
        <v>612</v>
      </c>
      <c r="H3038" s="19" t="s">
        <v>12307</v>
      </c>
      <c r="I3038" s="1">
        <v>34423</v>
      </c>
      <c r="J3038" s="19">
        <v>2.3E-3</v>
      </c>
      <c r="K3038" s="19" t="s">
        <v>73</v>
      </c>
      <c r="L3038" s="1">
        <v>42066</v>
      </c>
      <c r="M3038" s="19" t="s">
        <v>12</v>
      </c>
      <c r="N3038" s="19" t="s">
        <v>12</v>
      </c>
      <c r="O3038" s="19" t="s">
        <v>12935</v>
      </c>
    </row>
    <row r="3039" spans="1:15">
      <c r="A3039" s="19">
        <v>63013</v>
      </c>
      <c r="B3039" s="19" t="s">
        <v>9739</v>
      </c>
      <c r="C3039" s="19" t="s">
        <v>13565</v>
      </c>
      <c r="D3039" s="19" t="str">
        <f t="shared" si="47"/>
        <v>63013H</v>
      </c>
      <c r="E3039" s="19" t="s">
        <v>13556</v>
      </c>
      <c r="F3039" s="19" t="s">
        <v>10668</v>
      </c>
      <c r="G3039" s="19" t="s">
        <v>612</v>
      </c>
      <c r="H3039" s="19" t="s">
        <v>12307</v>
      </c>
      <c r="I3039" s="1">
        <v>34908</v>
      </c>
      <c r="J3039" s="19">
        <v>2.3E-3</v>
      </c>
      <c r="K3039" s="19" t="s">
        <v>73</v>
      </c>
      <c r="L3039" s="1">
        <v>42066</v>
      </c>
      <c r="M3039" s="19" t="s">
        <v>12</v>
      </c>
      <c r="N3039" s="19" t="s">
        <v>12</v>
      </c>
      <c r="O3039" s="19" t="s">
        <v>12935</v>
      </c>
    </row>
    <row r="3040" spans="1:15">
      <c r="A3040" s="19">
        <v>63014</v>
      </c>
      <c r="B3040" s="19" t="s">
        <v>9739</v>
      </c>
      <c r="C3040" s="19" t="s">
        <v>13564</v>
      </c>
      <c r="D3040" s="19" t="str">
        <f t="shared" si="47"/>
        <v>63014H</v>
      </c>
      <c r="E3040" s="19" t="s">
        <v>13556</v>
      </c>
      <c r="F3040" s="19" t="s">
        <v>10668</v>
      </c>
      <c r="G3040" s="19" t="s">
        <v>612</v>
      </c>
      <c r="H3040" s="19" t="s">
        <v>12307</v>
      </c>
      <c r="I3040" s="1">
        <v>36369</v>
      </c>
      <c r="J3040" s="19">
        <v>2.3E-3</v>
      </c>
      <c r="K3040" s="19" t="s">
        <v>73</v>
      </c>
      <c r="L3040" s="1">
        <v>42066</v>
      </c>
      <c r="M3040" s="19" t="s">
        <v>12</v>
      </c>
      <c r="N3040" s="19" t="s">
        <v>12</v>
      </c>
      <c r="O3040" s="19" t="s">
        <v>12935</v>
      </c>
    </row>
    <row r="3041" spans="1:15">
      <c r="A3041" s="19">
        <v>63015</v>
      </c>
      <c r="B3041" s="19" t="s">
        <v>11748</v>
      </c>
      <c r="C3041" s="19" t="s">
        <v>13563</v>
      </c>
      <c r="D3041" s="19" t="str">
        <f t="shared" si="47"/>
        <v>63015A</v>
      </c>
      <c r="E3041" s="19" t="s">
        <v>12313</v>
      </c>
      <c r="F3041" s="19" t="s">
        <v>10746</v>
      </c>
      <c r="G3041" s="19" t="s">
        <v>612</v>
      </c>
      <c r="H3041" s="19" t="s">
        <v>12307</v>
      </c>
      <c r="I3041" s="1">
        <v>42397</v>
      </c>
      <c r="J3041" s="19">
        <v>20</v>
      </c>
      <c r="K3041" s="19" t="s">
        <v>73</v>
      </c>
      <c r="L3041" s="1">
        <v>42055</v>
      </c>
      <c r="M3041" s="19" t="s">
        <v>4670</v>
      </c>
      <c r="N3041" s="19" t="s">
        <v>4469</v>
      </c>
      <c r="O3041" s="19" t="s">
        <v>12318</v>
      </c>
    </row>
    <row r="3042" spans="1:15">
      <c r="A3042" s="19">
        <v>63016</v>
      </c>
      <c r="B3042" s="19" t="s">
        <v>11748</v>
      </c>
      <c r="C3042" s="19" t="s">
        <v>13562</v>
      </c>
      <c r="D3042" s="19" t="str">
        <f t="shared" si="47"/>
        <v>63016A</v>
      </c>
      <c r="E3042" s="19" t="s">
        <v>12313</v>
      </c>
      <c r="F3042" s="19" t="s">
        <v>10746</v>
      </c>
      <c r="G3042" s="19" t="s">
        <v>612</v>
      </c>
      <c r="H3042" s="19" t="s">
        <v>12307</v>
      </c>
      <c r="I3042" s="1">
        <v>42858</v>
      </c>
      <c r="J3042" s="19">
        <v>30</v>
      </c>
      <c r="K3042" s="19" t="s">
        <v>73</v>
      </c>
      <c r="L3042" s="1">
        <v>42055</v>
      </c>
      <c r="M3042" s="19" t="s">
        <v>12631</v>
      </c>
      <c r="N3042" s="19" t="s">
        <v>4783</v>
      </c>
      <c r="O3042" s="19" t="s">
        <v>12318</v>
      </c>
    </row>
    <row r="3043" spans="1:15">
      <c r="A3043" s="19">
        <v>63017</v>
      </c>
      <c r="B3043" s="19" t="s">
        <v>11748</v>
      </c>
      <c r="C3043" s="19" t="s">
        <v>5371</v>
      </c>
      <c r="D3043" s="19" t="str">
        <f t="shared" si="47"/>
        <v>63017A</v>
      </c>
      <c r="E3043" s="19" t="s">
        <v>12313</v>
      </c>
      <c r="F3043" s="19" t="s">
        <v>5986</v>
      </c>
      <c r="G3043" s="19" t="s">
        <v>612</v>
      </c>
      <c r="H3043" s="19" t="s">
        <v>12307</v>
      </c>
      <c r="I3043" s="1">
        <v>42062</v>
      </c>
      <c r="J3043" s="19">
        <v>0.14410000000000001</v>
      </c>
      <c r="K3043" s="19" t="s">
        <v>73</v>
      </c>
      <c r="L3043" s="1">
        <v>42069</v>
      </c>
      <c r="M3043" s="19" t="s">
        <v>12759</v>
      </c>
      <c r="N3043" s="19" t="s">
        <v>5370</v>
      </c>
      <c r="O3043" s="19" t="s">
        <v>12318</v>
      </c>
    </row>
    <row r="3044" spans="1:15">
      <c r="A3044" s="19">
        <v>63018</v>
      </c>
      <c r="B3044" s="19" t="s">
        <v>11748</v>
      </c>
      <c r="C3044" s="19" t="s">
        <v>5106</v>
      </c>
      <c r="D3044" s="19" t="str">
        <f t="shared" si="47"/>
        <v>63018A</v>
      </c>
      <c r="E3044" s="19" t="s">
        <v>12313</v>
      </c>
      <c r="F3044" s="19" t="s">
        <v>10979</v>
      </c>
      <c r="G3044" s="19" t="s">
        <v>612</v>
      </c>
      <c r="H3044" s="19" t="s">
        <v>12307</v>
      </c>
      <c r="I3044" s="1">
        <v>42152</v>
      </c>
      <c r="J3044" s="19">
        <v>1.5</v>
      </c>
      <c r="K3044" s="19" t="s">
        <v>73</v>
      </c>
      <c r="L3044" s="1">
        <v>42080</v>
      </c>
      <c r="M3044" s="19" t="s">
        <v>13113</v>
      </c>
      <c r="N3044" s="19" t="s">
        <v>13561</v>
      </c>
      <c r="O3044" s="19" t="s">
        <v>12318</v>
      </c>
    </row>
    <row r="3045" spans="1:15">
      <c r="A3045" s="19">
        <v>63019</v>
      </c>
      <c r="B3045" s="19" t="s">
        <v>11748</v>
      </c>
      <c r="C3045" s="19" t="s">
        <v>5369</v>
      </c>
      <c r="D3045" s="19" t="str">
        <f t="shared" si="47"/>
        <v>63019A</v>
      </c>
      <c r="E3045" s="19" t="s">
        <v>12313</v>
      </c>
      <c r="F3045" s="19" t="s">
        <v>5986</v>
      </c>
      <c r="G3045" s="19" t="s">
        <v>612</v>
      </c>
      <c r="H3045" s="19" t="s">
        <v>12307</v>
      </c>
      <c r="I3045" s="1">
        <v>42509</v>
      </c>
      <c r="J3045" s="19">
        <v>0.14410000000000001</v>
      </c>
      <c r="K3045" s="19" t="s">
        <v>73</v>
      </c>
      <c r="L3045" s="1">
        <v>42079</v>
      </c>
      <c r="M3045" s="19" t="s">
        <v>12759</v>
      </c>
      <c r="N3045" s="19" t="s">
        <v>5370</v>
      </c>
      <c r="O3045" s="19" t="s">
        <v>12318</v>
      </c>
    </row>
    <row r="3046" spans="1:15">
      <c r="A3046" s="19">
        <v>63020</v>
      </c>
      <c r="B3046" s="19" t="s">
        <v>11748</v>
      </c>
      <c r="C3046" s="19" t="s">
        <v>13559</v>
      </c>
      <c r="D3046" s="19" t="str">
        <f t="shared" si="47"/>
        <v>63020A</v>
      </c>
      <c r="E3046" s="19" t="s">
        <v>12313</v>
      </c>
      <c r="F3046" s="19" t="s">
        <v>10984</v>
      </c>
      <c r="G3046" s="19" t="s">
        <v>612</v>
      </c>
      <c r="H3046" s="19" t="s">
        <v>12307</v>
      </c>
      <c r="I3046" s="1">
        <v>42362</v>
      </c>
      <c r="J3046" s="19">
        <v>30</v>
      </c>
      <c r="K3046" s="19" t="s">
        <v>73</v>
      </c>
      <c r="L3046" s="1">
        <v>42069</v>
      </c>
      <c r="M3046" s="19" t="s">
        <v>13560</v>
      </c>
      <c r="N3046" s="19" t="s">
        <v>13559</v>
      </c>
      <c r="O3046" s="19" t="s">
        <v>12318</v>
      </c>
    </row>
    <row r="3047" spans="1:15">
      <c r="A3047" s="19">
        <v>63021</v>
      </c>
      <c r="B3047" s="19" t="s">
        <v>11748</v>
      </c>
      <c r="C3047" s="19" t="s">
        <v>13558</v>
      </c>
      <c r="D3047" s="19" t="str">
        <f t="shared" si="47"/>
        <v>63021A</v>
      </c>
      <c r="E3047" s="19" t="s">
        <v>12313</v>
      </c>
      <c r="F3047" s="19" t="s">
        <v>5986</v>
      </c>
      <c r="G3047" s="19" t="s">
        <v>612</v>
      </c>
      <c r="H3047" s="19" t="s">
        <v>12307</v>
      </c>
      <c r="I3047" s="1">
        <v>42110</v>
      </c>
      <c r="J3047" s="19">
        <v>3.2000000000000001E-2</v>
      </c>
      <c r="K3047" s="19" t="s">
        <v>73</v>
      </c>
      <c r="L3047" s="1">
        <v>42641</v>
      </c>
      <c r="M3047" s="19" t="s">
        <v>13131</v>
      </c>
      <c r="N3047" s="19" t="s">
        <v>13557</v>
      </c>
      <c r="O3047" s="19" t="s">
        <v>12318</v>
      </c>
    </row>
    <row r="3048" spans="1:15">
      <c r="A3048" s="19">
        <v>63022</v>
      </c>
      <c r="B3048" s="19" t="s">
        <v>9739</v>
      </c>
      <c r="C3048" s="19" t="s">
        <v>13555</v>
      </c>
      <c r="D3048" s="19" t="str">
        <f t="shared" si="47"/>
        <v>63022H</v>
      </c>
      <c r="E3048" s="19" t="s">
        <v>13556</v>
      </c>
      <c r="F3048" s="19" t="s">
        <v>10668</v>
      </c>
      <c r="G3048" s="19" t="s">
        <v>612</v>
      </c>
      <c r="H3048" s="19" t="s">
        <v>12307</v>
      </c>
      <c r="I3048" s="1">
        <v>34878</v>
      </c>
      <c r="J3048" s="19">
        <v>3.0999999999999999E-3</v>
      </c>
      <c r="K3048" s="19" t="s">
        <v>73</v>
      </c>
      <c r="L3048" s="1">
        <v>42066</v>
      </c>
      <c r="M3048" s="19" t="s">
        <v>12</v>
      </c>
      <c r="N3048" s="19" t="s">
        <v>12</v>
      </c>
      <c r="O3048" s="19" t="s">
        <v>12935</v>
      </c>
    </row>
    <row r="3049" spans="1:15">
      <c r="A3049" s="19">
        <v>63023</v>
      </c>
      <c r="B3049" s="19" t="s">
        <v>11748</v>
      </c>
      <c r="C3049" s="19" t="s">
        <v>13554</v>
      </c>
      <c r="D3049" s="19" t="str">
        <f t="shared" si="47"/>
        <v>63023A</v>
      </c>
      <c r="E3049" s="19" t="s">
        <v>12313</v>
      </c>
      <c r="F3049" s="19" t="s">
        <v>13553</v>
      </c>
      <c r="G3049" s="19" t="s">
        <v>612</v>
      </c>
      <c r="H3049" s="19" t="s">
        <v>12307</v>
      </c>
      <c r="I3049" s="1">
        <v>40899</v>
      </c>
      <c r="J3049" s="19">
        <v>0.28199999999999997</v>
      </c>
      <c r="K3049" s="19" t="s">
        <v>73</v>
      </c>
      <c r="L3049" s="1">
        <v>42093</v>
      </c>
      <c r="M3049" s="19" t="s">
        <v>13113</v>
      </c>
      <c r="N3049" s="19" t="s">
        <v>13552</v>
      </c>
      <c r="O3049" s="19" t="s">
        <v>12318</v>
      </c>
    </row>
    <row r="3050" spans="1:15">
      <c r="A3050" s="19">
        <v>63024</v>
      </c>
      <c r="B3050" s="19" t="s">
        <v>11748</v>
      </c>
      <c r="C3050" s="19" t="s">
        <v>13551</v>
      </c>
      <c r="D3050" s="19" t="str">
        <f t="shared" si="47"/>
        <v>63024A</v>
      </c>
      <c r="E3050" s="19" t="s">
        <v>12313</v>
      </c>
      <c r="F3050" s="19" t="s">
        <v>13284</v>
      </c>
      <c r="G3050" s="19" t="s">
        <v>859</v>
      </c>
      <c r="H3050" s="19" t="s">
        <v>12307</v>
      </c>
      <c r="I3050" s="1">
        <v>42317</v>
      </c>
      <c r="J3050" s="19">
        <v>110</v>
      </c>
      <c r="K3050" s="19" t="s">
        <v>13550</v>
      </c>
      <c r="L3050" s="1">
        <v>42097</v>
      </c>
      <c r="M3050" s="19" t="s">
        <v>13113</v>
      </c>
      <c r="N3050" s="19" t="s">
        <v>13549</v>
      </c>
      <c r="O3050" s="19" t="s">
        <v>12318</v>
      </c>
    </row>
    <row r="3051" spans="1:15">
      <c r="A3051" s="19">
        <v>63025</v>
      </c>
      <c r="B3051" s="19" t="s">
        <v>10651</v>
      </c>
      <c r="C3051" s="19" t="s">
        <v>13548</v>
      </c>
      <c r="D3051" s="19" t="str">
        <f t="shared" si="47"/>
        <v>63025C</v>
      </c>
      <c r="E3051" s="19" t="s">
        <v>12309</v>
      </c>
      <c r="F3051" s="19" t="s">
        <v>10767</v>
      </c>
      <c r="G3051" s="19" t="s">
        <v>612</v>
      </c>
      <c r="H3051" s="19" t="s">
        <v>12307</v>
      </c>
      <c r="I3051" s="1">
        <v>42735</v>
      </c>
      <c r="J3051" s="19">
        <v>175</v>
      </c>
      <c r="K3051" s="19" t="s">
        <v>73</v>
      </c>
      <c r="L3051" s="1">
        <v>42102</v>
      </c>
      <c r="M3051" s="19" t="s">
        <v>13113</v>
      </c>
      <c r="N3051" s="19" t="s">
        <v>13547</v>
      </c>
      <c r="O3051" s="19" t="s">
        <v>12577</v>
      </c>
    </row>
    <row r="3052" spans="1:15">
      <c r="A3052" s="19">
        <v>63026</v>
      </c>
      <c r="B3052" s="19" t="s">
        <v>10651</v>
      </c>
      <c r="C3052" s="19" t="s">
        <v>13546</v>
      </c>
      <c r="D3052" s="19" t="str">
        <f t="shared" si="47"/>
        <v>63026C</v>
      </c>
      <c r="E3052" s="19" t="s">
        <v>12309</v>
      </c>
      <c r="F3052" s="19" t="s">
        <v>10954</v>
      </c>
      <c r="G3052" s="19" t="s">
        <v>612</v>
      </c>
      <c r="H3052" s="19" t="s">
        <v>12307</v>
      </c>
      <c r="I3052" s="1">
        <v>43800</v>
      </c>
      <c r="J3052" s="19">
        <v>100</v>
      </c>
      <c r="K3052" s="19" t="s">
        <v>73</v>
      </c>
      <c r="L3052" s="1">
        <v>42107</v>
      </c>
      <c r="M3052" s="19" t="s">
        <v>13113</v>
      </c>
      <c r="N3052" s="19" t="s">
        <v>13546</v>
      </c>
      <c r="O3052" s="19" t="s">
        <v>12318</v>
      </c>
    </row>
    <row r="3053" spans="1:15">
      <c r="A3053" s="19">
        <v>63027</v>
      </c>
      <c r="B3053" s="19" t="s">
        <v>11748</v>
      </c>
      <c r="C3053" s="19" t="s">
        <v>13545</v>
      </c>
      <c r="D3053" s="19" t="str">
        <f t="shared" si="47"/>
        <v>63027A</v>
      </c>
      <c r="E3053" s="19" t="s">
        <v>12313</v>
      </c>
      <c r="F3053" s="19" t="s">
        <v>13544</v>
      </c>
      <c r="G3053" s="19" t="s">
        <v>1382</v>
      </c>
      <c r="H3053" s="19" t="s">
        <v>12307</v>
      </c>
      <c r="I3053" s="1">
        <v>41988</v>
      </c>
      <c r="J3053" s="19">
        <v>266.8</v>
      </c>
      <c r="K3053" s="19" t="s">
        <v>4</v>
      </c>
      <c r="L3053" s="1">
        <v>42109</v>
      </c>
      <c r="M3053" s="19" t="s">
        <v>13113</v>
      </c>
      <c r="N3053" s="19" t="s">
        <v>13501</v>
      </c>
      <c r="O3053" s="19" t="s">
        <v>12318</v>
      </c>
    </row>
    <row r="3054" spans="1:15">
      <c r="A3054" s="19">
        <v>63028</v>
      </c>
      <c r="B3054" s="19" t="s">
        <v>11748</v>
      </c>
      <c r="C3054" s="19" t="s">
        <v>13543</v>
      </c>
      <c r="D3054" s="19" t="str">
        <f t="shared" si="47"/>
        <v>63028A</v>
      </c>
      <c r="E3054" s="19" t="s">
        <v>12313</v>
      </c>
      <c r="F3054" s="19" t="s">
        <v>10688</v>
      </c>
      <c r="G3054" s="19" t="s">
        <v>612</v>
      </c>
      <c r="H3054" s="19" t="s">
        <v>12307</v>
      </c>
      <c r="I3054" s="1">
        <v>42735</v>
      </c>
      <c r="J3054" s="19">
        <v>2</v>
      </c>
      <c r="K3054" s="19" t="s">
        <v>73</v>
      </c>
      <c r="L3054" s="1">
        <v>43046</v>
      </c>
      <c r="M3054" s="19" t="s">
        <v>13379</v>
      </c>
      <c r="N3054" s="19" t="s">
        <v>4421</v>
      </c>
      <c r="O3054" s="19" t="s">
        <v>12318</v>
      </c>
    </row>
    <row r="3055" spans="1:15">
      <c r="A3055" s="19">
        <v>63029</v>
      </c>
      <c r="B3055" s="19" t="s">
        <v>11748</v>
      </c>
      <c r="C3055" s="19" t="s">
        <v>13542</v>
      </c>
      <c r="D3055" s="19" t="str">
        <f t="shared" si="47"/>
        <v>63029A</v>
      </c>
      <c r="E3055" s="19" t="s">
        <v>12313</v>
      </c>
      <c r="F3055" s="19" t="s">
        <v>10688</v>
      </c>
      <c r="G3055" s="19" t="s">
        <v>612</v>
      </c>
      <c r="H3055" s="19" t="s">
        <v>12307</v>
      </c>
      <c r="I3055" s="1">
        <v>42735</v>
      </c>
      <c r="J3055" s="19">
        <v>3</v>
      </c>
      <c r="K3055" s="19" t="s">
        <v>73</v>
      </c>
      <c r="L3055" s="1">
        <v>43046</v>
      </c>
      <c r="M3055" s="19" t="s">
        <v>13379</v>
      </c>
      <c r="N3055" s="19" t="s">
        <v>13541</v>
      </c>
      <c r="O3055" s="19" t="s">
        <v>12318</v>
      </c>
    </row>
    <row r="3056" spans="1:15">
      <c r="A3056" s="19">
        <v>63030</v>
      </c>
      <c r="B3056" s="19" t="s">
        <v>11748</v>
      </c>
      <c r="C3056" s="19" t="s">
        <v>4575</v>
      </c>
      <c r="D3056" s="19" t="str">
        <f t="shared" si="47"/>
        <v>63030A</v>
      </c>
      <c r="E3056" s="19" t="s">
        <v>12313</v>
      </c>
      <c r="F3056" s="19" t="s">
        <v>10768</v>
      </c>
      <c r="G3056" s="19" t="s">
        <v>612</v>
      </c>
      <c r="H3056" s="19" t="s">
        <v>12307</v>
      </c>
      <c r="I3056" s="1">
        <v>42690</v>
      </c>
      <c r="J3056" s="19">
        <v>2</v>
      </c>
      <c r="K3056" s="19" t="s">
        <v>73</v>
      </c>
      <c r="L3056" s="1">
        <v>42114</v>
      </c>
      <c r="M3056" s="19" t="s">
        <v>13113</v>
      </c>
      <c r="N3056" s="19" t="s">
        <v>13540</v>
      </c>
      <c r="O3056" s="19" t="s">
        <v>12318</v>
      </c>
    </row>
    <row r="3057" spans="1:15">
      <c r="A3057" s="19">
        <v>63031</v>
      </c>
      <c r="B3057" s="19" t="s">
        <v>11748</v>
      </c>
      <c r="C3057" s="19" t="s">
        <v>501</v>
      </c>
      <c r="D3057" s="19" t="str">
        <f t="shared" si="47"/>
        <v>63031A</v>
      </c>
      <c r="E3057" s="19" t="s">
        <v>12313</v>
      </c>
      <c r="F3057" s="19" t="s">
        <v>10952</v>
      </c>
      <c r="G3057" s="19" t="s">
        <v>612</v>
      </c>
      <c r="H3057" s="19" t="s">
        <v>12307</v>
      </c>
      <c r="I3057" s="1">
        <v>42760</v>
      </c>
      <c r="J3057" s="19">
        <v>2</v>
      </c>
      <c r="K3057" s="19" t="s">
        <v>73</v>
      </c>
      <c r="L3057" s="1">
        <v>42114</v>
      </c>
      <c r="M3057" s="19" t="s">
        <v>13539</v>
      </c>
      <c r="N3057" s="19" t="s">
        <v>4610</v>
      </c>
      <c r="O3057" s="19" t="s">
        <v>12318</v>
      </c>
    </row>
    <row r="3058" spans="1:15">
      <c r="A3058" s="19">
        <v>63032</v>
      </c>
      <c r="B3058" s="19" t="s">
        <v>11748</v>
      </c>
      <c r="C3058" s="19" t="s">
        <v>4637</v>
      </c>
      <c r="D3058" s="19" t="str">
        <f t="shared" si="47"/>
        <v>63032A</v>
      </c>
      <c r="E3058" s="19" t="s">
        <v>12313</v>
      </c>
      <c r="F3058" s="19" t="s">
        <v>10952</v>
      </c>
      <c r="G3058" s="19" t="s">
        <v>612</v>
      </c>
      <c r="H3058" s="19" t="s">
        <v>12307</v>
      </c>
      <c r="I3058" s="1">
        <v>42790</v>
      </c>
      <c r="J3058" s="19">
        <v>1.33</v>
      </c>
      <c r="K3058" s="19" t="s">
        <v>73</v>
      </c>
      <c r="L3058" s="1">
        <v>42114</v>
      </c>
      <c r="M3058" s="19" t="s">
        <v>13539</v>
      </c>
      <c r="N3058" s="19" t="s">
        <v>1025</v>
      </c>
      <c r="O3058" s="19" t="s">
        <v>12318</v>
      </c>
    </row>
    <row r="3059" spans="1:15">
      <c r="A3059" s="19">
        <v>63033</v>
      </c>
      <c r="B3059" s="19" t="s">
        <v>11748</v>
      </c>
      <c r="C3059" s="19" t="s">
        <v>4639</v>
      </c>
      <c r="D3059" s="19" t="str">
        <f t="shared" si="47"/>
        <v>63033A</v>
      </c>
      <c r="E3059" s="19" t="s">
        <v>12313</v>
      </c>
      <c r="F3059" s="19" t="s">
        <v>10952</v>
      </c>
      <c r="G3059" s="19" t="s">
        <v>612</v>
      </c>
      <c r="H3059" s="19" t="s">
        <v>12307</v>
      </c>
      <c r="I3059" s="1">
        <v>42790</v>
      </c>
      <c r="J3059" s="19">
        <v>1.248</v>
      </c>
      <c r="K3059" s="19" t="s">
        <v>73</v>
      </c>
      <c r="L3059" s="1">
        <v>42114</v>
      </c>
      <c r="M3059" s="19" t="s">
        <v>13539</v>
      </c>
      <c r="N3059" s="19" t="s">
        <v>177</v>
      </c>
      <c r="O3059" s="19" t="s">
        <v>12318</v>
      </c>
    </row>
    <row r="3060" spans="1:15">
      <c r="A3060" s="19">
        <v>63034</v>
      </c>
      <c r="B3060" s="19" t="s">
        <v>11748</v>
      </c>
      <c r="C3060" s="19" t="s">
        <v>4643</v>
      </c>
      <c r="D3060" s="19" t="str">
        <f t="shared" si="47"/>
        <v>63034A</v>
      </c>
      <c r="E3060" s="19" t="s">
        <v>12313</v>
      </c>
      <c r="F3060" s="19" t="s">
        <v>10952</v>
      </c>
      <c r="G3060" s="19" t="s">
        <v>612</v>
      </c>
      <c r="H3060" s="19" t="s">
        <v>12307</v>
      </c>
      <c r="I3060" s="1">
        <v>42790</v>
      </c>
      <c r="J3060" s="19">
        <v>1</v>
      </c>
      <c r="K3060" s="19" t="s">
        <v>73</v>
      </c>
      <c r="L3060" s="1">
        <v>42114</v>
      </c>
      <c r="M3060" s="19" t="s">
        <v>13539</v>
      </c>
      <c r="N3060" s="19" t="s">
        <v>1025</v>
      </c>
      <c r="O3060" s="19" t="s">
        <v>12318</v>
      </c>
    </row>
    <row r="3061" spans="1:15">
      <c r="A3061" s="19">
        <v>63035</v>
      </c>
      <c r="B3061" s="19" t="s">
        <v>11748</v>
      </c>
      <c r="C3061" s="19" t="s">
        <v>13538</v>
      </c>
      <c r="D3061" s="19" t="str">
        <f t="shared" si="47"/>
        <v>63035A</v>
      </c>
      <c r="E3061" s="19" t="s">
        <v>12313</v>
      </c>
      <c r="F3061" s="19" t="s">
        <v>10886</v>
      </c>
      <c r="G3061" s="19" t="s">
        <v>612</v>
      </c>
      <c r="H3061" s="19" t="s">
        <v>12307</v>
      </c>
      <c r="I3061" s="1">
        <v>42649</v>
      </c>
      <c r="J3061" s="19">
        <v>0.999</v>
      </c>
      <c r="K3061" s="19" t="s">
        <v>73</v>
      </c>
      <c r="L3061" s="1">
        <v>42115</v>
      </c>
      <c r="M3061" s="19" t="s">
        <v>13536</v>
      </c>
      <c r="N3061" s="19" t="s">
        <v>13535</v>
      </c>
      <c r="O3061" s="19" t="s">
        <v>12318</v>
      </c>
    </row>
    <row r="3062" spans="1:15">
      <c r="A3062" s="19">
        <v>63036</v>
      </c>
      <c r="B3062" s="19" t="s">
        <v>11748</v>
      </c>
      <c r="C3062" s="19" t="s">
        <v>13537</v>
      </c>
      <c r="D3062" s="19" t="str">
        <f t="shared" si="47"/>
        <v>63036A</v>
      </c>
      <c r="E3062" s="19" t="s">
        <v>12313</v>
      </c>
      <c r="F3062" s="19" t="s">
        <v>10886</v>
      </c>
      <c r="G3062" s="19" t="s">
        <v>612</v>
      </c>
      <c r="H3062" s="19" t="s">
        <v>12307</v>
      </c>
      <c r="I3062" s="1">
        <v>42649</v>
      </c>
      <c r="J3062" s="19">
        <v>0.999</v>
      </c>
      <c r="K3062" s="19" t="s">
        <v>73</v>
      </c>
      <c r="L3062" s="1">
        <v>42115</v>
      </c>
      <c r="M3062" s="19" t="s">
        <v>13536</v>
      </c>
      <c r="N3062" s="19" t="s">
        <v>13535</v>
      </c>
      <c r="O3062" s="19" t="s">
        <v>12318</v>
      </c>
    </row>
    <row r="3063" spans="1:15">
      <c r="A3063" s="19">
        <v>63037</v>
      </c>
      <c r="B3063" s="19" t="s">
        <v>10651</v>
      </c>
      <c r="C3063" s="19" t="s">
        <v>13534</v>
      </c>
      <c r="D3063" s="19" t="str">
        <f t="shared" si="47"/>
        <v>63037C</v>
      </c>
      <c r="E3063" s="19" t="s">
        <v>12309</v>
      </c>
      <c r="F3063" s="19" t="s">
        <v>13245</v>
      </c>
      <c r="G3063" s="19" t="s">
        <v>612</v>
      </c>
      <c r="H3063" s="19" t="s">
        <v>12307</v>
      </c>
      <c r="I3063" s="1">
        <v>42636</v>
      </c>
      <c r="J3063" s="19">
        <v>1.88</v>
      </c>
      <c r="K3063" s="19" t="s">
        <v>73</v>
      </c>
      <c r="L3063" s="1">
        <v>42118</v>
      </c>
      <c r="M3063" s="19" t="s">
        <v>13113</v>
      </c>
      <c r="N3063" s="19" t="s">
        <v>13456</v>
      </c>
      <c r="O3063" s="19" t="s">
        <v>12935</v>
      </c>
    </row>
    <row r="3064" spans="1:15">
      <c r="A3064" s="19">
        <v>63038</v>
      </c>
      <c r="B3064" s="19" t="s">
        <v>10651</v>
      </c>
      <c r="C3064" s="19" t="s">
        <v>13533</v>
      </c>
      <c r="D3064" s="19" t="str">
        <f t="shared" si="47"/>
        <v>63038C</v>
      </c>
      <c r="E3064" s="19" t="s">
        <v>12309</v>
      </c>
      <c r="F3064" s="19" t="s">
        <v>21</v>
      </c>
      <c r="G3064" s="19" t="s">
        <v>612</v>
      </c>
      <c r="H3064" s="19" t="s">
        <v>12307</v>
      </c>
      <c r="I3064" s="1">
        <v>42517</v>
      </c>
      <c r="J3064" s="19">
        <v>0.8</v>
      </c>
      <c r="K3064" s="19" t="s">
        <v>73</v>
      </c>
      <c r="L3064" s="1">
        <v>42118</v>
      </c>
      <c r="M3064" s="19" t="s">
        <v>13113</v>
      </c>
      <c r="N3064" s="19" t="s">
        <v>13456</v>
      </c>
      <c r="O3064" s="19" t="s">
        <v>12935</v>
      </c>
    </row>
    <row r="3065" spans="1:15">
      <c r="A3065" s="19">
        <v>63039</v>
      </c>
      <c r="B3065" s="19" t="s">
        <v>10651</v>
      </c>
      <c r="C3065" s="19" t="s">
        <v>13532</v>
      </c>
      <c r="D3065" s="19" t="str">
        <f t="shared" si="47"/>
        <v>63039C</v>
      </c>
      <c r="E3065" s="19" t="s">
        <v>12309</v>
      </c>
      <c r="F3065" s="19" t="s">
        <v>21</v>
      </c>
      <c r="G3065" s="19" t="s">
        <v>612</v>
      </c>
      <c r="H3065" s="19" t="s">
        <v>12307</v>
      </c>
      <c r="I3065" s="1">
        <v>42488</v>
      </c>
      <c r="J3065" s="19">
        <v>1.5</v>
      </c>
      <c r="K3065" s="19" t="s">
        <v>73</v>
      </c>
      <c r="L3065" s="1">
        <v>42118</v>
      </c>
      <c r="M3065" s="19" t="s">
        <v>13113</v>
      </c>
      <c r="N3065" s="19" t="s">
        <v>13456</v>
      </c>
      <c r="O3065" s="19" t="s">
        <v>12935</v>
      </c>
    </row>
    <row r="3066" spans="1:15">
      <c r="A3066" s="19">
        <v>63040</v>
      </c>
      <c r="B3066" s="19" t="s">
        <v>10651</v>
      </c>
      <c r="C3066" s="19" t="s">
        <v>13531</v>
      </c>
      <c r="D3066" s="19" t="str">
        <f t="shared" si="47"/>
        <v>63040C</v>
      </c>
      <c r="E3066" s="19" t="s">
        <v>12309</v>
      </c>
      <c r="F3066" s="19" t="s">
        <v>21</v>
      </c>
      <c r="G3066" s="19" t="s">
        <v>612</v>
      </c>
      <c r="H3066" s="19" t="s">
        <v>12307</v>
      </c>
      <c r="I3066" s="1">
        <v>42517</v>
      </c>
      <c r="J3066" s="19">
        <v>0.9</v>
      </c>
      <c r="K3066" s="19" t="s">
        <v>73</v>
      </c>
      <c r="L3066" s="1">
        <v>42118</v>
      </c>
      <c r="M3066" s="19" t="s">
        <v>13113</v>
      </c>
      <c r="N3066" s="19" t="s">
        <v>13456</v>
      </c>
      <c r="O3066" s="19" t="s">
        <v>12935</v>
      </c>
    </row>
    <row r="3067" spans="1:15">
      <c r="A3067" s="19">
        <v>63041</v>
      </c>
      <c r="B3067" s="19" t="s">
        <v>10651</v>
      </c>
      <c r="C3067" s="19" t="s">
        <v>13530</v>
      </c>
      <c r="D3067" s="19" t="str">
        <f t="shared" si="47"/>
        <v>63041C</v>
      </c>
      <c r="E3067" s="19" t="s">
        <v>12309</v>
      </c>
      <c r="F3067" s="19" t="s">
        <v>11293</v>
      </c>
      <c r="G3067" s="19" t="s">
        <v>612</v>
      </c>
      <c r="H3067" s="19" t="s">
        <v>12307</v>
      </c>
      <c r="I3067" s="1">
        <v>42636</v>
      </c>
      <c r="J3067" s="19">
        <v>3.5</v>
      </c>
      <c r="K3067" s="19" t="s">
        <v>73</v>
      </c>
      <c r="L3067" s="1">
        <v>42118</v>
      </c>
      <c r="M3067" s="19" t="s">
        <v>13113</v>
      </c>
      <c r="N3067" s="19" t="s">
        <v>13456</v>
      </c>
      <c r="O3067" s="19" t="s">
        <v>12935</v>
      </c>
    </row>
    <row r="3068" spans="1:15">
      <c r="A3068" s="19">
        <v>63042</v>
      </c>
      <c r="B3068" s="19" t="s">
        <v>10651</v>
      </c>
      <c r="C3068" s="19" t="s">
        <v>13529</v>
      </c>
      <c r="D3068" s="19" t="str">
        <f t="shared" si="47"/>
        <v>63042C</v>
      </c>
      <c r="E3068" s="19" t="s">
        <v>12309</v>
      </c>
      <c r="F3068" s="19" t="s">
        <v>19</v>
      </c>
      <c r="G3068" s="19" t="s">
        <v>612</v>
      </c>
      <c r="H3068" s="19" t="s">
        <v>12307</v>
      </c>
      <c r="I3068" s="1">
        <v>42488</v>
      </c>
      <c r="J3068" s="19">
        <v>1.75</v>
      </c>
      <c r="K3068" s="19" t="s">
        <v>73</v>
      </c>
      <c r="L3068" s="1">
        <v>41753</v>
      </c>
      <c r="M3068" s="19" t="s">
        <v>13113</v>
      </c>
      <c r="N3068" s="19" t="s">
        <v>13456</v>
      </c>
      <c r="O3068" s="19" t="s">
        <v>12935</v>
      </c>
    </row>
    <row r="3069" spans="1:15">
      <c r="A3069" s="19">
        <v>63043</v>
      </c>
      <c r="B3069" s="19" t="s">
        <v>10651</v>
      </c>
      <c r="C3069" s="19" t="s">
        <v>13528</v>
      </c>
      <c r="D3069" s="19" t="str">
        <f t="shared" si="47"/>
        <v>63043C</v>
      </c>
      <c r="E3069" s="19" t="s">
        <v>12309</v>
      </c>
      <c r="F3069" s="19" t="s">
        <v>1704</v>
      </c>
      <c r="G3069" s="19" t="s">
        <v>612</v>
      </c>
      <c r="H3069" s="19" t="s">
        <v>12307</v>
      </c>
      <c r="I3069" s="1">
        <v>42636</v>
      </c>
      <c r="J3069" s="19">
        <v>5</v>
      </c>
      <c r="K3069" s="19" t="s">
        <v>73</v>
      </c>
      <c r="L3069" s="1">
        <v>42118</v>
      </c>
      <c r="M3069" s="19" t="s">
        <v>13113</v>
      </c>
      <c r="N3069" s="19" t="s">
        <v>13456</v>
      </c>
      <c r="O3069" s="19" t="s">
        <v>12935</v>
      </c>
    </row>
    <row r="3070" spans="1:15">
      <c r="A3070" s="19">
        <v>63044</v>
      </c>
      <c r="B3070" s="19" t="s">
        <v>10651</v>
      </c>
      <c r="C3070" s="19" t="s">
        <v>13527</v>
      </c>
      <c r="D3070" s="19" t="str">
        <f t="shared" si="47"/>
        <v>63044C</v>
      </c>
      <c r="E3070" s="19" t="s">
        <v>12309</v>
      </c>
      <c r="F3070" s="19" t="s">
        <v>13245</v>
      </c>
      <c r="G3070" s="19" t="s">
        <v>612</v>
      </c>
      <c r="H3070" s="19" t="s">
        <v>12307</v>
      </c>
      <c r="I3070" s="1">
        <v>42636</v>
      </c>
      <c r="J3070" s="19">
        <v>1</v>
      </c>
      <c r="K3070" s="19" t="s">
        <v>73</v>
      </c>
      <c r="L3070" s="1">
        <v>42121</v>
      </c>
      <c r="M3070" s="19" t="s">
        <v>13113</v>
      </c>
      <c r="N3070" s="19" t="s">
        <v>13526</v>
      </c>
      <c r="O3070" s="19" t="s">
        <v>12577</v>
      </c>
    </row>
    <row r="3071" spans="1:15">
      <c r="A3071" s="19">
        <v>63045</v>
      </c>
      <c r="B3071" s="19" t="s">
        <v>10651</v>
      </c>
      <c r="C3071" s="19" t="s">
        <v>13525</v>
      </c>
      <c r="D3071" s="19" t="str">
        <f t="shared" si="47"/>
        <v>63045C</v>
      </c>
      <c r="E3071" s="19" t="s">
        <v>12309</v>
      </c>
      <c r="F3071" s="19" t="s">
        <v>10993</v>
      </c>
      <c r="G3071" s="19" t="s">
        <v>612</v>
      </c>
      <c r="H3071" s="19" t="s">
        <v>12307</v>
      </c>
      <c r="I3071" s="1">
        <v>42488</v>
      </c>
      <c r="J3071" s="19">
        <v>0.88</v>
      </c>
      <c r="K3071" s="19" t="s">
        <v>73</v>
      </c>
      <c r="L3071" s="1">
        <v>42121</v>
      </c>
      <c r="M3071" s="19" t="s">
        <v>13113</v>
      </c>
      <c r="N3071" s="19" t="s">
        <v>13524</v>
      </c>
      <c r="O3071" s="19" t="s">
        <v>12935</v>
      </c>
    </row>
    <row r="3072" spans="1:15">
      <c r="A3072" s="19">
        <v>63046</v>
      </c>
      <c r="B3072" s="19" t="s">
        <v>10651</v>
      </c>
      <c r="C3072" s="19" t="s">
        <v>13523</v>
      </c>
      <c r="D3072" s="19" t="str">
        <f t="shared" si="47"/>
        <v>63046C</v>
      </c>
      <c r="E3072" s="19" t="s">
        <v>12309</v>
      </c>
      <c r="F3072" s="19" t="s">
        <v>13522</v>
      </c>
      <c r="G3072" s="19" t="s">
        <v>612</v>
      </c>
      <c r="H3072" s="19" t="s">
        <v>12307</v>
      </c>
      <c r="I3072" s="1">
        <v>42517</v>
      </c>
      <c r="J3072" s="19">
        <v>1.2</v>
      </c>
      <c r="K3072" s="19" t="s">
        <v>73</v>
      </c>
      <c r="L3072" s="1">
        <v>42121</v>
      </c>
      <c r="M3072" s="19" t="s">
        <v>13113</v>
      </c>
      <c r="N3072" s="19" t="s">
        <v>13521</v>
      </c>
      <c r="O3072" s="19" t="s">
        <v>12935</v>
      </c>
    </row>
    <row r="3073" spans="1:15">
      <c r="A3073" s="19">
        <v>63047</v>
      </c>
      <c r="B3073" s="19" t="s">
        <v>10651</v>
      </c>
      <c r="C3073" s="19" t="s">
        <v>13520</v>
      </c>
      <c r="D3073" s="19" t="str">
        <f t="shared" si="47"/>
        <v>63047C</v>
      </c>
      <c r="E3073" s="19" t="s">
        <v>12309</v>
      </c>
      <c r="F3073" s="19" t="s">
        <v>13245</v>
      </c>
      <c r="G3073" s="19" t="s">
        <v>612</v>
      </c>
      <c r="H3073" s="19" t="s">
        <v>12307</v>
      </c>
      <c r="I3073" s="1">
        <v>42636</v>
      </c>
      <c r="J3073" s="19">
        <v>0.7</v>
      </c>
      <c r="K3073" s="19" t="s">
        <v>73</v>
      </c>
      <c r="L3073" s="1">
        <v>42121</v>
      </c>
      <c r="M3073" s="19" t="s">
        <v>13113</v>
      </c>
      <c r="N3073" s="19" t="s">
        <v>13519</v>
      </c>
      <c r="O3073" s="19" t="s">
        <v>12577</v>
      </c>
    </row>
    <row r="3074" spans="1:15">
      <c r="A3074" s="19">
        <v>63048</v>
      </c>
      <c r="B3074" s="19" t="s">
        <v>10651</v>
      </c>
      <c r="C3074" s="19" t="s">
        <v>13518</v>
      </c>
      <c r="D3074" s="19" t="str">
        <f t="shared" ref="D3074:D3137" si="48">CONCATENATE(A3074,B3074)</f>
        <v>63048C</v>
      </c>
      <c r="E3074" s="19" t="s">
        <v>12309</v>
      </c>
      <c r="F3074" s="19" t="s">
        <v>11313</v>
      </c>
      <c r="G3074" s="19" t="s">
        <v>612</v>
      </c>
      <c r="H3074" s="19" t="s">
        <v>12307</v>
      </c>
      <c r="I3074" s="1">
        <v>42636</v>
      </c>
      <c r="J3074" s="19">
        <v>0.9</v>
      </c>
      <c r="K3074" s="19" t="s">
        <v>73</v>
      </c>
      <c r="L3074" s="1">
        <v>42121</v>
      </c>
      <c r="M3074" s="19" t="s">
        <v>13113</v>
      </c>
      <c r="N3074" s="19" t="s">
        <v>13517</v>
      </c>
      <c r="O3074" s="19" t="s">
        <v>12577</v>
      </c>
    </row>
    <row r="3075" spans="1:15">
      <c r="A3075" s="19">
        <v>63049</v>
      </c>
      <c r="B3075" s="19" t="s">
        <v>10651</v>
      </c>
      <c r="C3075" s="19" t="s">
        <v>13516</v>
      </c>
      <c r="D3075" s="19" t="str">
        <f t="shared" si="48"/>
        <v>63049C</v>
      </c>
      <c r="E3075" s="19" t="s">
        <v>12309</v>
      </c>
      <c r="F3075" s="19" t="s">
        <v>13515</v>
      </c>
      <c r="G3075" s="19" t="s">
        <v>612</v>
      </c>
      <c r="H3075" s="19" t="s">
        <v>12307</v>
      </c>
      <c r="I3075" s="1">
        <v>42636</v>
      </c>
      <c r="J3075" s="19">
        <v>0.88</v>
      </c>
      <c r="K3075" s="19" t="s">
        <v>73</v>
      </c>
      <c r="L3075" s="1">
        <v>42121</v>
      </c>
      <c r="M3075" s="19" t="s">
        <v>13113</v>
      </c>
      <c r="N3075" s="19" t="s">
        <v>13514</v>
      </c>
      <c r="O3075" s="19" t="s">
        <v>12577</v>
      </c>
    </row>
    <row r="3076" spans="1:15">
      <c r="A3076" s="19">
        <v>63050</v>
      </c>
      <c r="B3076" s="19" t="s">
        <v>10651</v>
      </c>
      <c r="C3076" s="19" t="s">
        <v>13513</v>
      </c>
      <c r="D3076" s="19" t="str">
        <f t="shared" si="48"/>
        <v>63050C</v>
      </c>
      <c r="E3076" s="19" t="s">
        <v>12309</v>
      </c>
      <c r="F3076" s="19" t="s">
        <v>5986</v>
      </c>
      <c r="G3076" s="19" t="s">
        <v>612</v>
      </c>
      <c r="H3076" s="19" t="s">
        <v>12307</v>
      </c>
      <c r="I3076" s="1">
        <v>42517</v>
      </c>
      <c r="J3076" s="19">
        <v>1.76</v>
      </c>
      <c r="K3076" s="19" t="s">
        <v>73</v>
      </c>
      <c r="L3076" s="1">
        <v>42121</v>
      </c>
      <c r="M3076" s="19" t="s">
        <v>13113</v>
      </c>
      <c r="N3076" s="19" t="s">
        <v>13512</v>
      </c>
      <c r="O3076" s="19" t="s">
        <v>12935</v>
      </c>
    </row>
    <row r="3077" spans="1:15">
      <c r="A3077" s="19">
        <v>63051</v>
      </c>
      <c r="B3077" s="19" t="s">
        <v>10651</v>
      </c>
      <c r="C3077" s="19" t="s">
        <v>13511</v>
      </c>
      <c r="D3077" s="19" t="str">
        <f t="shared" si="48"/>
        <v>63051C</v>
      </c>
      <c r="E3077" s="19" t="s">
        <v>12309</v>
      </c>
      <c r="F3077" s="19" t="s">
        <v>11313</v>
      </c>
      <c r="G3077" s="19" t="s">
        <v>612</v>
      </c>
      <c r="H3077" s="19" t="s">
        <v>12307</v>
      </c>
      <c r="I3077" s="1">
        <v>42636</v>
      </c>
      <c r="J3077" s="19">
        <v>0.56000000000000005</v>
      </c>
      <c r="K3077" s="19" t="s">
        <v>73</v>
      </c>
      <c r="L3077" s="1">
        <v>42121</v>
      </c>
      <c r="M3077" s="19" t="s">
        <v>13113</v>
      </c>
      <c r="N3077" s="19" t="s">
        <v>13510</v>
      </c>
      <c r="O3077" s="19" t="s">
        <v>12577</v>
      </c>
    </row>
    <row r="3078" spans="1:15">
      <c r="A3078" s="19">
        <v>63052</v>
      </c>
      <c r="B3078" s="19" t="s">
        <v>11748</v>
      </c>
      <c r="C3078" s="19" t="s">
        <v>5392</v>
      </c>
      <c r="D3078" s="19" t="str">
        <f t="shared" si="48"/>
        <v>63052A</v>
      </c>
      <c r="E3078" s="19" t="s">
        <v>12313</v>
      </c>
      <c r="F3078" s="19" t="s">
        <v>11013</v>
      </c>
      <c r="G3078" s="19" t="s">
        <v>612</v>
      </c>
      <c r="H3078" s="19" t="s">
        <v>12307</v>
      </c>
      <c r="I3078" s="1">
        <v>42271</v>
      </c>
      <c r="J3078" s="19">
        <v>0.22500000000000001</v>
      </c>
      <c r="K3078" s="19" t="s">
        <v>46</v>
      </c>
      <c r="L3078" s="1">
        <v>42150</v>
      </c>
      <c r="M3078" s="19" t="s">
        <v>13509</v>
      </c>
      <c r="N3078" s="19" t="s">
        <v>13508</v>
      </c>
      <c r="O3078" s="19" t="s">
        <v>12318</v>
      </c>
    </row>
    <row r="3079" spans="1:15">
      <c r="A3079" s="19">
        <v>63053</v>
      </c>
      <c r="B3079" s="19" t="s">
        <v>10651</v>
      </c>
      <c r="C3079" s="19" t="s">
        <v>13507</v>
      </c>
      <c r="D3079" s="19" t="str">
        <f t="shared" si="48"/>
        <v>63053C</v>
      </c>
      <c r="E3079" s="19" t="s">
        <v>12309</v>
      </c>
      <c r="F3079" s="19" t="s">
        <v>13506</v>
      </c>
      <c r="G3079" s="19" t="s">
        <v>859</v>
      </c>
      <c r="H3079" s="19" t="s">
        <v>12307</v>
      </c>
      <c r="I3079" s="1">
        <v>43070</v>
      </c>
      <c r="J3079" s="19">
        <v>43</v>
      </c>
      <c r="K3079" s="19" t="s">
        <v>3</v>
      </c>
      <c r="L3079" s="1">
        <v>42121</v>
      </c>
      <c r="M3079" s="19" t="s">
        <v>13113</v>
      </c>
      <c r="N3079" s="19" t="s">
        <v>13505</v>
      </c>
      <c r="O3079" s="19" t="s">
        <v>12318</v>
      </c>
    </row>
    <row r="3080" spans="1:15">
      <c r="A3080" s="19">
        <v>63054</v>
      </c>
      <c r="B3080" s="19" t="s">
        <v>11748</v>
      </c>
      <c r="C3080" s="19" t="s">
        <v>13504</v>
      </c>
      <c r="D3080" s="19" t="str">
        <f t="shared" si="48"/>
        <v>63054A</v>
      </c>
      <c r="E3080" s="19" t="s">
        <v>12313</v>
      </c>
      <c r="F3080" s="19" t="s">
        <v>5986</v>
      </c>
      <c r="G3080" s="19" t="s">
        <v>612</v>
      </c>
      <c r="H3080" s="19" t="s">
        <v>12307</v>
      </c>
      <c r="I3080" s="1">
        <v>42161</v>
      </c>
      <c r="J3080" s="19">
        <v>0.38700000000000001</v>
      </c>
      <c r="K3080" s="19" t="s">
        <v>73</v>
      </c>
      <c r="L3080" s="1">
        <v>42125</v>
      </c>
      <c r="M3080" s="19" t="s">
        <v>13113</v>
      </c>
      <c r="N3080" s="19" t="s">
        <v>5288</v>
      </c>
      <c r="O3080" s="19" t="s">
        <v>12318</v>
      </c>
    </row>
    <row r="3081" spans="1:15">
      <c r="A3081" s="19">
        <v>63055</v>
      </c>
      <c r="B3081" s="19" t="s">
        <v>11748</v>
      </c>
      <c r="C3081" s="19" t="s">
        <v>13503</v>
      </c>
      <c r="D3081" s="19" t="str">
        <f t="shared" si="48"/>
        <v>63055A</v>
      </c>
      <c r="E3081" s="19" t="s">
        <v>12313</v>
      </c>
      <c r="F3081" s="19" t="s">
        <v>10851</v>
      </c>
      <c r="G3081" s="19" t="s">
        <v>719</v>
      </c>
      <c r="H3081" s="19" t="s">
        <v>12307</v>
      </c>
      <c r="I3081" s="1">
        <v>39934</v>
      </c>
      <c r="J3081" s="19">
        <v>163.30000000000001</v>
      </c>
      <c r="K3081" s="19" t="s">
        <v>4</v>
      </c>
      <c r="L3081" s="1">
        <v>40217</v>
      </c>
      <c r="M3081" s="19" t="s">
        <v>13113</v>
      </c>
      <c r="N3081" s="19" t="s">
        <v>13501</v>
      </c>
      <c r="O3081" s="19" t="s">
        <v>12318</v>
      </c>
    </row>
    <row r="3082" spans="1:15">
      <c r="A3082" s="19">
        <v>63056</v>
      </c>
      <c r="B3082" s="19" t="s">
        <v>11748</v>
      </c>
      <c r="C3082" s="19" t="s">
        <v>13502</v>
      </c>
      <c r="D3082" s="19" t="str">
        <f t="shared" si="48"/>
        <v>63056A</v>
      </c>
      <c r="E3082" s="19" t="s">
        <v>12313</v>
      </c>
      <c r="F3082" s="19" t="s">
        <v>10851</v>
      </c>
      <c r="G3082" s="19" t="s">
        <v>719</v>
      </c>
      <c r="H3082" s="19" t="s">
        <v>12307</v>
      </c>
      <c r="I3082" s="1">
        <v>40410</v>
      </c>
      <c r="J3082" s="19">
        <v>161</v>
      </c>
      <c r="K3082" s="19" t="s">
        <v>4</v>
      </c>
      <c r="L3082" s="1">
        <v>40422</v>
      </c>
      <c r="M3082" s="19" t="s">
        <v>13113</v>
      </c>
      <c r="N3082" s="19" t="s">
        <v>13501</v>
      </c>
      <c r="O3082" s="19" t="s">
        <v>12318</v>
      </c>
    </row>
    <row r="3083" spans="1:15">
      <c r="A3083" s="19">
        <v>63057</v>
      </c>
      <c r="B3083" s="19" t="s">
        <v>11748</v>
      </c>
      <c r="C3083" s="19" t="s">
        <v>13500</v>
      </c>
      <c r="D3083" s="19" t="str">
        <f t="shared" si="48"/>
        <v>63057A</v>
      </c>
      <c r="E3083" s="19" t="s">
        <v>12313</v>
      </c>
      <c r="F3083" s="19" t="s">
        <v>10946</v>
      </c>
      <c r="G3083" s="19" t="s">
        <v>612</v>
      </c>
      <c r="H3083" s="19" t="s">
        <v>12307</v>
      </c>
      <c r="I3083" s="1">
        <v>42940</v>
      </c>
      <c r="J3083" s="19">
        <v>20</v>
      </c>
      <c r="K3083" s="19" t="s">
        <v>73</v>
      </c>
      <c r="L3083" s="1">
        <v>42129</v>
      </c>
      <c r="M3083" s="19" t="s">
        <v>13499</v>
      </c>
      <c r="N3083" s="19" t="s">
        <v>13499</v>
      </c>
      <c r="O3083" s="19" t="s">
        <v>12318</v>
      </c>
    </row>
    <row r="3084" spans="1:15">
      <c r="A3084" s="19">
        <v>63058</v>
      </c>
      <c r="B3084" s="19" t="s">
        <v>10651</v>
      </c>
      <c r="C3084" s="19" t="s">
        <v>13498</v>
      </c>
      <c r="D3084" s="19" t="str">
        <f t="shared" si="48"/>
        <v>63058C</v>
      </c>
      <c r="E3084" s="19" t="s">
        <v>12309</v>
      </c>
      <c r="F3084" s="19" t="s">
        <v>12346</v>
      </c>
      <c r="G3084" s="19" t="s">
        <v>612</v>
      </c>
      <c r="H3084" s="19" t="s">
        <v>12307</v>
      </c>
      <c r="I3084" s="1">
        <v>42705</v>
      </c>
      <c r="J3084" s="19">
        <v>14.5</v>
      </c>
      <c r="K3084" s="19" t="s">
        <v>73</v>
      </c>
      <c r="L3084" s="1">
        <v>42129</v>
      </c>
      <c r="M3084" s="19" t="s">
        <v>13113</v>
      </c>
      <c r="N3084" s="19" t="s">
        <v>13497</v>
      </c>
      <c r="O3084" s="19" t="s">
        <v>12577</v>
      </c>
    </row>
    <row r="3085" spans="1:15">
      <c r="A3085" s="19">
        <v>63059</v>
      </c>
      <c r="B3085" s="19" t="s">
        <v>10651</v>
      </c>
      <c r="C3085" s="19" t="s">
        <v>13496</v>
      </c>
      <c r="D3085" s="19" t="str">
        <f t="shared" si="48"/>
        <v>63059C</v>
      </c>
      <c r="E3085" s="19" t="s">
        <v>12309</v>
      </c>
      <c r="F3085" s="19" t="s">
        <v>10954</v>
      </c>
      <c r="G3085" s="19" t="s">
        <v>612</v>
      </c>
      <c r="H3085" s="19" t="s">
        <v>12307</v>
      </c>
      <c r="I3085" s="1">
        <v>44196</v>
      </c>
      <c r="J3085" s="19">
        <v>45</v>
      </c>
      <c r="K3085" s="19" t="s">
        <v>73</v>
      </c>
      <c r="L3085" s="1">
        <v>42136</v>
      </c>
      <c r="M3085" s="19" t="s">
        <v>12528</v>
      </c>
      <c r="N3085" s="19" t="s">
        <v>13496</v>
      </c>
      <c r="O3085" s="19" t="s">
        <v>12318</v>
      </c>
    </row>
    <row r="3086" spans="1:15">
      <c r="A3086" s="19">
        <v>63060</v>
      </c>
      <c r="B3086" s="19" t="s">
        <v>10651</v>
      </c>
      <c r="C3086" s="19" t="s">
        <v>13495</v>
      </c>
      <c r="D3086" s="19" t="str">
        <f t="shared" si="48"/>
        <v>63060C</v>
      </c>
      <c r="E3086" s="19" t="s">
        <v>12309</v>
      </c>
      <c r="F3086" s="19" t="s">
        <v>13494</v>
      </c>
      <c r="G3086" s="19" t="s">
        <v>612</v>
      </c>
      <c r="H3086" s="19" t="s">
        <v>12307</v>
      </c>
      <c r="I3086" s="1">
        <v>42735</v>
      </c>
      <c r="J3086" s="19">
        <v>0.04</v>
      </c>
      <c r="K3086" s="19" t="s">
        <v>73</v>
      </c>
      <c r="L3086" s="1">
        <v>42150</v>
      </c>
      <c r="M3086" s="19" t="s">
        <v>13131</v>
      </c>
      <c r="N3086" s="19" t="s">
        <v>13493</v>
      </c>
      <c r="O3086" s="19" t="s">
        <v>12318</v>
      </c>
    </row>
    <row r="3087" spans="1:15">
      <c r="A3087" s="19">
        <v>63061</v>
      </c>
      <c r="B3087" s="19" t="s">
        <v>10651</v>
      </c>
      <c r="C3087" s="19" t="s">
        <v>13492</v>
      </c>
      <c r="D3087" s="19" t="str">
        <f t="shared" si="48"/>
        <v>63061C</v>
      </c>
      <c r="E3087" s="19" t="s">
        <v>12309</v>
      </c>
      <c r="F3087" s="19" t="s">
        <v>5618</v>
      </c>
      <c r="G3087" s="19" t="s">
        <v>612</v>
      </c>
      <c r="H3087" s="19" t="s">
        <v>12307</v>
      </c>
      <c r="I3087" s="1">
        <v>42353</v>
      </c>
      <c r="J3087" s="19">
        <v>0.91600000000000004</v>
      </c>
      <c r="K3087" s="19" t="s">
        <v>73</v>
      </c>
      <c r="L3087" s="1">
        <v>42150</v>
      </c>
      <c r="M3087" s="19" t="s">
        <v>13131</v>
      </c>
      <c r="N3087" s="19" t="s">
        <v>13491</v>
      </c>
      <c r="O3087" s="19" t="s">
        <v>12935</v>
      </c>
    </row>
    <row r="3088" spans="1:15">
      <c r="A3088" s="19">
        <v>63062</v>
      </c>
      <c r="B3088" s="19" t="s">
        <v>10651</v>
      </c>
      <c r="C3088" s="19" t="s">
        <v>13490</v>
      </c>
      <c r="D3088" s="19" t="str">
        <f t="shared" si="48"/>
        <v>63062C</v>
      </c>
      <c r="E3088" s="19" t="s">
        <v>12309</v>
      </c>
      <c r="F3088" s="19" t="s">
        <v>13484</v>
      </c>
      <c r="G3088" s="19" t="s">
        <v>612</v>
      </c>
      <c r="H3088" s="19" t="s">
        <v>12307</v>
      </c>
      <c r="I3088" s="1">
        <v>43100</v>
      </c>
      <c r="J3088" s="19">
        <v>0.29699999999999999</v>
      </c>
      <c r="K3088" s="19" t="s">
        <v>73</v>
      </c>
      <c r="L3088" s="1">
        <v>42150</v>
      </c>
      <c r="M3088" s="19" t="s">
        <v>13131</v>
      </c>
      <c r="N3088" s="19" t="s">
        <v>13489</v>
      </c>
      <c r="O3088" s="19" t="s">
        <v>12318</v>
      </c>
    </row>
    <row r="3089" spans="1:15">
      <c r="A3089" s="19">
        <v>63063</v>
      </c>
      <c r="B3089" s="19" t="s">
        <v>10651</v>
      </c>
      <c r="C3089" s="19" t="s">
        <v>13488</v>
      </c>
      <c r="D3089" s="19" t="str">
        <f t="shared" si="48"/>
        <v>63063C</v>
      </c>
      <c r="E3089" s="19" t="s">
        <v>12309</v>
      </c>
      <c r="F3089" s="19" t="s">
        <v>13487</v>
      </c>
      <c r="G3089" s="19" t="s">
        <v>612</v>
      </c>
      <c r="H3089" s="19" t="s">
        <v>12307</v>
      </c>
      <c r="I3089" s="1">
        <v>43100</v>
      </c>
      <c r="J3089" s="19">
        <v>0.28699999999999998</v>
      </c>
      <c r="K3089" s="19" t="s">
        <v>73</v>
      </c>
      <c r="L3089" s="1">
        <v>42156</v>
      </c>
      <c r="M3089" s="19" t="s">
        <v>13131</v>
      </c>
      <c r="N3089" s="19" t="s">
        <v>13486</v>
      </c>
      <c r="O3089" s="19" t="s">
        <v>12318</v>
      </c>
    </row>
    <row r="3090" spans="1:15">
      <c r="A3090" s="19">
        <v>63064</v>
      </c>
      <c r="B3090" s="19" t="s">
        <v>10651</v>
      </c>
      <c r="C3090" s="19" t="s">
        <v>13485</v>
      </c>
      <c r="D3090" s="19" t="str">
        <f t="shared" si="48"/>
        <v>63064C</v>
      </c>
      <c r="E3090" s="19" t="s">
        <v>12309</v>
      </c>
      <c r="F3090" s="19" t="s">
        <v>13484</v>
      </c>
      <c r="G3090" s="19" t="s">
        <v>612</v>
      </c>
      <c r="H3090" s="19" t="s">
        <v>12307</v>
      </c>
      <c r="I3090" s="1">
        <v>43100</v>
      </c>
      <c r="J3090" s="19">
        <v>0.64300000000000002</v>
      </c>
      <c r="K3090" s="19" t="s">
        <v>73</v>
      </c>
      <c r="L3090" s="1">
        <v>42156</v>
      </c>
      <c r="M3090" s="19" t="s">
        <v>13131</v>
      </c>
      <c r="N3090" s="19" t="s">
        <v>13483</v>
      </c>
      <c r="O3090" s="19" t="s">
        <v>12318</v>
      </c>
    </row>
    <row r="3091" spans="1:15">
      <c r="A3091" s="19">
        <v>63065</v>
      </c>
      <c r="B3091" s="19" t="s">
        <v>11748</v>
      </c>
      <c r="C3091" s="19" t="s">
        <v>5318</v>
      </c>
      <c r="D3091" s="19" t="str">
        <f t="shared" si="48"/>
        <v>63065A</v>
      </c>
      <c r="E3091" s="19" t="s">
        <v>12313</v>
      </c>
      <c r="F3091" s="19" t="s">
        <v>10846</v>
      </c>
      <c r="G3091" s="19" t="s">
        <v>612</v>
      </c>
      <c r="H3091" s="19" t="s">
        <v>12307</v>
      </c>
      <c r="I3091" s="1">
        <v>41365</v>
      </c>
      <c r="J3091" s="19">
        <v>0.108</v>
      </c>
      <c r="K3091" s="19" t="s">
        <v>73</v>
      </c>
      <c r="L3091" s="1">
        <v>42160</v>
      </c>
      <c r="M3091" s="19" t="s">
        <v>9263</v>
      </c>
      <c r="N3091" s="19" t="s">
        <v>13482</v>
      </c>
      <c r="O3091" s="19" t="s">
        <v>12318</v>
      </c>
    </row>
    <row r="3092" spans="1:15">
      <c r="A3092" s="19">
        <v>63066</v>
      </c>
      <c r="B3092" s="19" t="s">
        <v>11748</v>
      </c>
      <c r="C3092" s="19" t="s">
        <v>13481</v>
      </c>
      <c r="D3092" s="19" t="str">
        <f t="shared" si="48"/>
        <v>63066A</v>
      </c>
      <c r="E3092" s="19" t="s">
        <v>12313</v>
      </c>
      <c r="F3092" s="19" t="s">
        <v>11013</v>
      </c>
      <c r="G3092" s="19" t="s">
        <v>612</v>
      </c>
      <c r="H3092" s="19" t="s">
        <v>12307</v>
      </c>
      <c r="I3092" s="1">
        <v>41974</v>
      </c>
      <c r="J3092" s="19">
        <v>0.52800000000000002</v>
      </c>
      <c r="K3092" s="19" t="s">
        <v>73</v>
      </c>
      <c r="L3092" s="1">
        <v>42165</v>
      </c>
      <c r="M3092" s="19" t="s">
        <v>12</v>
      </c>
      <c r="N3092" s="19" t="s">
        <v>13480</v>
      </c>
      <c r="O3092" s="19" t="s">
        <v>12318</v>
      </c>
    </row>
    <row r="3093" spans="1:15">
      <c r="A3093" s="19">
        <v>63067</v>
      </c>
      <c r="B3093" s="19" t="s">
        <v>10651</v>
      </c>
      <c r="C3093" s="19" t="s">
        <v>13479</v>
      </c>
      <c r="D3093" s="19" t="str">
        <f t="shared" si="48"/>
        <v>63067C</v>
      </c>
      <c r="E3093" s="19" t="s">
        <v>12309</v>
      </c>
      <c r="F3093" s="19" t="s">
        <v>10698</v>
      </c>
      <c r="G3093" s="19" t="s">
        <v>612</v>
      </c>
      <c r="H3093" s="19" t="s">
        <v>12307</v>
      </c>
      <c r="I3093" s="1">
        <v>42735</v>
      </c>
      <c r="J3093" s="19">
        <v>13</v>
      </c>
      <c r="K3093" s="19" t="s">
        <v>4</v>
      </c>
      <c r="L3093" s="1">
        <v>42156</v>
      </c>
      <c r="M3093" s="19" t="s">
        <v>13087</v>
      </c>
      <c r="N3093" s="19" t="s">
        <v>13478</v>
      </c>
      <c r="O3093" s="19" t="s">
        <v>12935</v>
      </c>
    </row>
    <row r="3094" spans="1:15">
      <c r="A3094" s="19">
        <v>63068</v>
      </c>
      <c r="B3094" s="19" t="s">
        <v>12651</v>
      </c>
      <c r="C3094" s="19" t="s">
        <v>13477</v>
      </c>
      <c r="D3094" s="19" t="str">
        <f t="shared" si="48"/>
        <v>63068R</v>
      </c>
      <c r="E3094" s="19" t="s">
        <v>12650</v>
      </c>
      <c r="F3094" s="19" t="s">
        <v>461</v>
      </c>
      <c r="G3094" s="19" t="s">
        <v>461</v>
      </c>
      <c r="H3094" s="19" t="s">
        <v>461</v>
      </c>
      <c r="J3094" s="19">
        <v>167.964</v>
      </c>
      <c r="K3094" s="19" t="s">
        <v>73</v>
      </c>
      <c r="L3094" s="1">
        <v>42165</v>
      </c>
      <c r="M3094" s="19" t="s">
        <v>12</v>
      </c>
      <c r="N3094" s="19" t="s">
        <v>461</v>
      </c>
      <c r="O3094" s="19" t="s">
        <v>12318</v>
      </c>
    </row>
    <row r="3095" spans="1:15">
      <c r="A3095" s="19">
        <v>63069</v>
      </c>
      <c r="B3095" s="19" t="s">
        <v>12651</v>
      </c>
      <c r="C3095" s="19" t="s">
        <v>13476</v>
      </c>
      <c r="D3095" s="19" t="str">
        <f t="shared" si="48"/>
        <v>63069R</v>
      </c>
      <c r="E3095" s="19" t="s">
        <v>12650</v>
      </c>
      <c r="F3095" s="19" t="s">
        <v>461</v>
      </c>
      <c r="G3095" s="19" t="s">
        <v>461</v>
      </c>
      <c r="H3095" s="19" t="s">
        <v>461</v>
      </c>
      <c r="J3095" s="19">
        <v>57.241999999999997</v>
      </c>
      <c r="K3095" s="19" t="s">
        <v>73</v>
      </c>
      <c r="L3095" s="1">
        <v>42165</v>
      </c>
      <c r="M3095" s="19" t="s">
        <v>12</v>
      </c>
      <c r="N3095" s="19" t="s">
        <v>461</v>
      </c>
      <c r="O3095" s="19" t="s">
        <v>12318</v>
      </c>
    </row>
    <row r="3096" spans="1:15">
      <c r="A3096" s="19">
        <v>63070</v>
      </c>
      <c r="B3096" s="19" t="s">
        <v>12651</v>
      </c>
      <c r="C3096" s="19" t="s">
        <v>13475</v>
      </c>
      <c r="D3096" s="19" t="str">
        <f t="shared" si="48"/>
        <v>63070R</v>
      </c>
      <c r="E3096" s="19" t="s">
        <v>12650</v>
      </c>
      <c r="F3096" s="19" t="s">
        <v>461</v>
      </c>
      <c r="G3096" s="19" t="s">
        <v>461</v>
      </c>
      <c r="H3096" s="19" t="s">
        <v>461</v>
      </c>
      <c r="J3096" s="19">
        <v>131.88300000000001</v>
      </c>
      <c r="K3096" s="19" t="s">
        <v>73</v>
      </c>
      <c r="L3096" s="1">
        <v>42165</v>
      </c>
      <c r="M3096" s="19" t="s">
        <v>12</v>
      </c>
      <c r="N3096" s="19" t="s">
        <v>461</v>
      </c>
      <c r="O3096" s="19" t="s">
        <v>12318</v>
      </c>
    </row>
    <row r="3097" spans="1:15">
      <c r="A3097" s="19">
        <v>63071</v>
      </c>
      <c r="B3097" s="19" t="s">
        <v>12651</v>
      </c>
      <c r="C3097" s="19" t="s">
        <v>13474</v>
      </c>
      <c r="D3097" s="19" t="str">
        <f t="shared" si="48"/>
        <v>63071R</v>
      </c>
      <c r="E3097" s="19" t="s">
        <v>12650</v>
      </c>
      <c r="F3097" s="19" t="s">
        <v>461</v>
      </c>
      <c r="G3097" s="19" t="s">
        <v>461</v>
      </c>
      <c r="H3097" s="19" t="s">
        <v>461</v>
      </c>
      <c r="J3097" s="19">
        <v>95.680999999999997</v>
      </c>
      <c r="K3097" s="19" t="s">
        <v>73</v>
      </c>
      <c r="L3097" s="1">
        <v>42165</v>
      </c>
      <c r="M3097" s="19" t="s">
        <v>12</v>
      </c>
      <c r="N3097" s="19" t="s">
        <v>461</v>
      </c>
      <c r="O3097" s="19" t="s">
        <v>12318</v>
      </c>
    </row>
    <row r="3098" spans="1:15">
      <c r="A3098" s="19">
        <v>63072</v>
      </c>
      <c r="B3098" s="19" t="s">
        <v>11748</v>
      </c>
      <c r="C3098" s="19" t="s">
        <v>13473</v>
      </c>
      <c r="D3098" s="19" t="str">
        <f t="shared" si="48"/>
        <v>63072A</v>
      </c>
      <c r="E3098" s="19" t="s">
        <v>12313</v>
      </c>
      <c r="F3098" s="19" t="s">
        <v>10691</v>
      </c>
      <c r="G3098" s="19" t="s">
        <v>612</v>
      </c>
      <c r="H3098" s="19" t="s">
        <v>12307</v>
      </c>
      <c r="I3098" s="1">
        <v>43262</v>
      </c>
      <c r="J3098" s="19">
        <v>0.94099999999999995</v>
      </c>
      <c r="K3098" s="19" t="s">
        <v>73</v>
      </c>
      <c r="L3098" s="1">
        <v>42192</v>
      </c>
      <c r="M3098" s="19" t="s">
        <v>12507</v>
      </c>
      <c r="N3098" s="19" t="s">
        <v>13470</v>
      </c>
      <c r="O3098" s="19" t="s">
        <v>12331</v>
      </c>
    </row>
    <row r="3099" spans="1:15">
      <c r="A3099" s="19">
        <v>63073</v>
      </c>
      <c r="B3099" s="19" t="s">
        <v>11748</v>
      </c>
      <c r="C3099" s="19" t="s">
        <v>13472</v>
      </c>
      <c r="D3099" s="19" t="str">
        <f t="shared" si="48"/>
        <v>63073A</v>
      </c>
      <c r="E3099" s="19" t="s">
        <v>12313</v>
      </c>
      <c r="F3099" s="19" t="s">
        <v>10691</v>
      </c>
      <c r="G3099" s="19" t="s">
        <v>612</v>
      </c>
      <c r="H3099" s="19" t="s">
        <v>12307</v>
      </c>
      <c r="I3099" s="1">
        <v>43262</v>
      </c>
      <c r="J3099" s="19">
        <v>0.47099999999999997</v>
      </c>
      <c r="K3099" s="19" t="s">
        <v>73</v>
      </c>
      <c r="L3099" s="1">
        <v>42192</v>
      </c>
      <c r="M3099" s="19" t="s">
        <v>12507</v>
      </c>
      <c r="N3099" s="19" t="s">
        <v>13470</v>
      </c>
      <c r="O3099" s="19" t="s">
        <v>12331</v>
      </c>
    </row>
    <row r="3100" spans="1:15">
      <c r="A3100" s="19">
        <v>63074</v>
      </c>
      <c r="B3100" s="19" t="s">
        <v>11748</v>
      </c>
      <c r="C3100" s="19" t="s">
        <v>13471</v>
      </c>
      <c r="D3100" s="19" t="str">
        <f t="shared" si="48"/>
        <v>63074A</v>
      </c>
      <c r="E3100" s="19" t="s">
        <v>12313</v>
      </c>
      <c r="F3100" s="19" t="s">
        <v>10691</v>
      </c>
      <c r="G3100" s="19" t="s">
        <v>612</v>
      </c>
      <c r="H3100" s="19" t="s">
        <v>12307</v>
      </c>
      <c r="I3100" s="1">
        <v>43258</v>
      </c>
      <c r="J3100" s="19">
        <v>3</v>
      </c>
      <c r="K3100" s="19" t="s">
        <v>73</v>
      </c>
      <c r="L3100" s="1">
        <v>42192</v>
      </c>
      <c r="M3100" s="19" t="s">
        <v>12507</v>
      </c>
      <c r="N3100" s="19" t="s">
        <v>13470</v>
      </c>
      <c r="O3100" s="19" t="s">
        <v>12304</v>
      </c>
    </row>
    <row r="3101" spans="1:15">
      <c r="A3101" s="19">
        <v>63075</v>
      </c>
      <c r="B3101" s="19" t="s">
        <v>10651</v>
      </c>
      <c r="C3101" s="19" t="s">
        <v>13469</v>
      </c>
      <c r="D3101" s="19" t="str">
        <f t="shared" si="48"/>
        <v>63075C</v>
      </c>
      <c r="E3101" s="19" t="s">
        <v>12309</v>
      </c>
      <c r="F3101" s="19" t="s">
        <v>10691</v>
      </c>
      <c r="G3101" s="19" t="s">
        <v>612</v>
      </c>
      <c r="H3101" s="19" t="s">
        <v>12307</v>
      </c>
      <c r="I3101" s="1">
        <v>42461</v>
      </c>
      <c r="J3101" s="19">
        <v>3</v>
      </c>
      <c r="K3101" s="19" t="s">
        <v>73</v>
      </c>
      <c r="L3101" s="1">
        <v>42192</v>
      </c>
      <c r="M3101" s="19" t="s">
        <v>13113</v>
      </c>
      <c r="N3101" s="19" t="s">
        <v>13468</v>
      </c>
      <c r="O3101" s="19" t="s">
        <v>12577</v>
      </c>
    </row>
    <row r="3102" spans="1:15">
      <c r="A3102" s="19">
        <v>63076</v>
      </c>
      <c r="B3102" s="19" t="s">
        <v>11748</v>
      </c>
      <c r="C3102" s="19" t="s">
        <v>13467</v>
      </c>
      <c r="D3102" s="19" t="str">
        <f t="shared" si="48"/>
        <v>63076A</v>
      </c>
      <c r="E3102" s="19" t="s">
        <v>12313</v>
      </c>
      <c r="F3102" s="19" t="s">
        <v>10727</v>
      </c>
      <c r="G3102" s="19" t="s">
        <v>612</v>
      </c>
      <c r="H3102" s="19" t="s">
        <v>12307</v>
      </c>
      <c r="I3102" s="1">
        <v>31412</v>
      </c>
      <c r="J3102" s="19">
        <v>16.056000000000001</v>
      </c>
      <c r="K3102" s="19" t="s">
        <v>4</v>
      </c>
      <c r="L3102" s="1">
        <v>42474</v>
      </c>
      <c r="M3102" s="19" t="s">
        <v>13466</v>
      </c>
      <c r="N3102" s="19" t="s">
        <v>13465</v>
      </c>
      <c r="O3102" s="19" t="s">
        <v>12318</v>
      </c>
    </row>
    <row r="3103" spans="1:15">
      <c r="A3103" s="19">
        <v>63077</v>
      </c>
      <c r="B3103" s="19" t="s">
        <v>11748</v>
      </c>
      <c r="C3103" s="19" t="s">
        <v>9476</v>
      </c>
      <c r="D3103" s="19" t="str">
        <f t="shared" si="48"/>
        <v>63077A</v>
      </c>
      <c r="E3103" s="19" t="s">
        <v>12313</v>
      </c>
      <c r="F3103" s="19" t="s">
        <v>10765</v>
      </c>
      <c r="G3103" s="19" t="s">
        <v>612</v>
      </c>
      <c r="H3103" s="19" t="s">
        <v>12307</v>
      </c>
      <c r="I3103" s="1">
        <v>42450</v>
      </c>
      <c r="J3103" s="19">
        <v>3</v>
      </c>
      <c r="K3103" s="19" t="s">
        <v>73</v>
      </c>
      <c r="L3103" s="1">
        <v>42370</v>
      </c>
      <c r="M3103" s="19" t="s">
        <v>13113</v>
      </c>
      <c r="N3103" s="19" t="s">
        <v>13464</v>
      </c>
      <c r="O3103" s="19" t="s">
        <v>12318</v>
      </c>
    </row>
    <row r="3104" spans="1:15">
      <c r="A3104" s="19">
        <v>63078</v>
      </c>
      <c r="B3104" s="19" t="s">
        <v>11748</v>
      </c>
      <c r="C3104" s="19" t="s">
        <v>4611</v>
      </c>
      <c r="D3104" s="19" t="str">
        <f t="shared" si="48"/>
        <v>63078A</v>
      </c>
      <c r="E3104" s="19" t="s">
        <v>12313</v>
      </c>
      <c r="F3104" s="19" t="s">
        <v>10697</v>
      </c>
      <c r="G3104" s="19" t="s">
        <v>612</v>
      </c>
      <c r="H3104" s="19" t="s">
        <v>12307</v>
      </c>
      <c r="I3104" s="1">
        <v>42297</v>
      </c>
      <c r="J3104" s="19">
        <v>1.5</v>
      </c>
      <c r="K3104" s="19" t="s">
        <v>73</v>
      </c>
      <c r="L3104" s="1">
        <v>42205</v>
      </c>
      <c r="M3104" s="19" t="s">
        <v>13113</v>
      </c>
      <c r="N3104" s="19" t="s">
        <v>4612</v>
      </c>
      <c r="O3104" s="19" t="s">
        <v>12318</v>
      </c>
    </row>
    <row r="3105" spans="1:15">
      <c r="A3105" s="19">
        <v>63079</v>
      </c>
      <c r="B3105" s="19" t="s">
        <v>11748</v>
      </c>
      <c r="C3105" s="19" t="s">
        <v>4613</v>
      </c>
      <c r="D3105" s="19" t="str">
        <f t="shared" si="48"/>
        <v>63079A</v>
      </c>
      <c r="E3105" s="19" t="s">
        <v>12313</v>
      </c>
      <c r="F3105" s="19" t="s">
        <v>10697</v>
      </c>
      <c r="G3105" s="19" t="s">
        <v>612</v>
      </c>
      <c r="H3105" s="19" t="s">
        <v>12307</v>
      </c>
      <c r="I3105" s="1">
        <v>42296</v>
      </c>
      <c r="J3105" s="19">
        <v>1.5</v>
      </c>
      <c r="K3105" s="19" t="s">
        <v>73</v>
      </c>
      <c r="L3105" s="1">
        <v>42205</v>
      </c>
      <c r="M3105" s="19" t="s">
        <v>13113</v>
      </c>
      <c r="N3105" s="19" t="s">
        <v>4612</v>
      </c>
      <c r="O3105" s="19" t="s">
        <v>12318</v>
      </c>
    </row>
    <row r="3106" spans="1:15">
      <c r="A3106" s="19">
        <v>63080</v>
      </c>
      <c r="B3106" s="19" t="s">
        <v>11748</v>
      </c>
      <c r="C3106" s="19" t="s">
        <v>13463</v>
      </c>
      <c r="D3106" s="19" t="str">
        <f t="shared" si="48"/>
        <v>63080A</v>
      </c>
      <c r="E3106" s="19" t="s">
        <v>12313</v>
      </c>
      <c r="F3106" s="19" t="s">
        <v>13284</v>
      </c>
      <c r="G3106" s="19" t="s">
        <v>675</v>
      </c>
      <c r="H3106" s="19" t="s">
        <v>12307</v>
      </c>
      <c r="I3106" s="1">
        <v>41586</v>
      </c>
      <c r="J3106" s="19">
        <v>15</v>
      </c>
      <c r="K3106" s="19" t="s">
        <v>73</v>
      </c>
      <c r="L3106" s="1">
        <v>42206</v>
      </c>
      <c r="M3106" s="19" t="s">
        <v>13462</v>
      </c>
      <c r="N3106" s="19" t="s">
        <v>13461</v>
      </c>
      <c r="O3106" s="19" t="s">
        <v>12318</v>
      </c>
    </row>
    <row r="3107" spans="1:15">
      <c r="A3107" s="19">
        <v>63081</v>
      </c>
      <c r="B3107" s="19" t="s">
        <v>11748</v>
      </c>
      <c r="C3107" s="19" t="s">
        <v>13460</v>
      </c>
      <c r="D3107" s="19" t="str">
        <f t="shared" si="48"/>
        <v>63081A</v>
      </c>
      <c r="E3107" s="19" t="s">
        <v>12313</v>
      </c>
      <c r="F3107" s="19" t="s">
        <v>5986</v>
      </c>
      <c r="G3107" s="19" t="s">
        <v>612</v>
      </c>
      <c r="H3107" s="19" t="s">
        <v>12307</v>
      </c>
      <c r="I3107" s="1">
        <v>42339</v>
      </c>
      <c r="J3107" s="19">
        <v>0.3</v>
      </c>
      <c r="K3107" s="19" t="s">
        <v>73</v>
      </c>
      <c r="L3107" s="1">
        <v>42194</v>
      </c>
      <c r="M3107" s="19" t="s">
        <v>13459</v>
      </c>
      <c r="N3107" s="19" t="s">
        <v>13459</v>
      </c>
      <c r="O3107" s="19" t="s">
        <v>12318</v>
      </c>
    </row>
    <row r="3108" spans="1:15">
      <c r="A3108" s="19">
        <v>63082</v>
      </c>
      <c r="B3108" s="19" t="s">
        <v>10651</v>
      </c>
      <c r="C3108" s="19" t="s">
        <v>13458</v>
      </c>
      <c r="D3108" s="19" t="str">
        <f t="shared" si="48"/>
        <v>63082C</v>
      </c>
      <c r="E3108" s="19" t="s">
        <v>12309</v>
      </c>
      <c r="F3108" s="19" t="s">
        <v>13245</v>
      </c>
      <c r="G3108" s="19" t="s">
        <v>612</v>
      </c>
      <c r="H3108" s="19" t="s">
        <v>12307</v>
      </c>
      <c r="I3108" s="1">
        <v>42625</v>
      </c>
      <c r="J3108" s="19">
        <v>1.2</v>
      </c>
      <c r="K3108" s="19" t="s">
        <v>73</v>
      </c>
      <c r="L3108" s="1">
        <v>42208</v>
      </c>
      <c r="M3108" s="19" t="s">
        <v>13113</v>
      </c>
      <c r="N3108" s="19" t="s">
        <v>13456</v>
      </c>
      <c r="O3108" s="19" t="s">
        <v>12577</v>
      </c>
    </row>
    <row r="3109" spans="1:15">
      <c r="A3109" s="19">
        <v>63083</v>
      </c>
      <c r="B3109" s="19" t="s">
        <v>10651</v>
      </c>
      <c r="C3109" s="19" t="s">
        <v>13457</v>
      </c>
      <c r="D3109" s="19" t="str">
        <f t="shared" si="48"/>
        <v>63083C</v>
      </c>
      <c r="E3109" s="19" t="s">
        <v>12309</v>
      </c>
      <c r="F3109" s="19" t="s">
        <v>11182</v>
      </c>
      <c r="G3109" s="19" t="s">
        <v>612</v>
      </c>
      <c r="H3109" s="19" t="s">
        <v>12307</v>
      </c>
      <c r="I3109" s="1">
        <v>42636</v>
      </c>
      <c r="J3109" s="19">
        <v>1.4</v>
      </c>
      <c r="K3109" s="19" t="s">
        <v>73</v>
      </c>
      <c r="L3109" s="1">
        <v>42208</v>
      </c>
      <c r="M3109" s="19" t="s">
        <v>13113</v>
      </c>
      <c r="N3109" s="19" t="s">
        <v>13456</v>
      </c>
      <c r="O3109" s="19" t="s">
        <v>12935</v>
      </c>
    </row>
    <row r="3110" spans="1:15">
      <c r="A3110" s="19">
        <v>63084</v>
      </c>
      <c r="B3110" s="19" t="s">
        <v>11748</v>
      </c>
      <c r="C3110" s="19" t="s">
        <v>13455</v>
      </c>
      <c r="D3110" s="19" t="str">
        <f t="shared" si="48"/>
        <v>63084A</v>
      </c>
      <c r="E3110" s="19" t="s">
        <v>12313</v>
      </c>
      <c r="F3110" s="19" t="s">
        <v>5781</v>
      </c>
      <c r="G3110" s="19" t="s">
        <v>1367</v>
      </c>
      <c r="H3110" s="19" t="s">
        <v>12307</v>
      </c>
      <c r="I3110" s="1">
        <v>36329</v>
      </c>
      <c r="J3110" s="19">
        <v>1.8</v>
      </c>
      <c r="K3110" s="19" t="s">
        <v>4</v>
      </c>
      <c r="L3110" s="1">
        <v>42212</v>
      </c>
      <c r="M3110" s="19" t="s">
        <v>13113</v>
      </c>
      <c r="N3110" s="19" t="s">
        <v>13454</v>
      </c>
      <c r="O3110" s="19" t="s">
        <v>12577</v>
      </c>
    </row>
    <row r="3111" spans="1:15">
      <c r="A3111" s="19">
        <v>63085</v>
      </c>
      <c r="B3111" s="19" t="s">
        <v>11748</v>
      </c>
      <c r="C3111" s="19" t="s">
        <v>13453</v>
      </c>
      <c r="D3111" s="19" t="str">
        <f t="shared" si="48"/>
        <v>63085A</v>
      </c>
      <c r="E3111" s="19" t="s">
        <v>12313</v>
      </c>
      <c r="F3111" s="19" t="s">
        <v>5781</v>
      </c>
      <c r="G3111" s="19" t="s">
        <v>1367</v>
      </c>
      <c r="H3111" s="19" t="s">
        <v>12307</v>
      </c>
      <c r="I3111" s="1">
        <v>36312</v>
      </c>
      <c r="J3111" s="19">
        <v>24.8</v>
      </c>
      <c r="K3111" s="19" t="s">
        <v>4</v>
      </c>
      <c r="L3111" s="1">
        <v>42212</v>
      </c>
      <c r="M3111" s="19" t="s">
        <v>13113</v>
      </c>
      <c r="N3111" s="19" t="s">
        <v>13452</v>
      </c>
      <c r="O3111" s="19" t="s">
        <v>12577</v>
      </c>
    </row>
    <row r="3112" spans="1:15">
      <c r="A3112" s="19">
        <v>63086</v>
      </c>
      <c r="B3112" s="19" t="s">
        <v>11748</v>
      </c>
      <c r="C3112" s="19" t="s">
        <v>13451</v>
      </c>
      <c r="D3112" s="19" t="str">
        <f t="shared" si="48"/>
        <v>63086A</v>
      </c>
      <c r="E3112" s="19" t="s">
        <v>12313</v>
      </c>
      <c r="F3112" s="19" t="s">
        <v>10698</v>
      </c>
      <c r="G3112" s="19" t="s">
        <v>612</v>
      </c>
      <c r="H3112" s="19" t="s">
        <v>12307</v>
      </c>
      <c r="I3112" s="1">
        <v>31138</v>
      </c>
      <c r="J3112" s="19">
        <v>12.065</v>
      </c>
      <c r="K3112" s="19" t="s">
        <v>4</v>
      </c>
      <c r="L3112" s="1">
        <v>42095</v>
      </c>
      <c r="M3112" s="19" t="s">
        <v>13087</v>
      </c>
      <c r="N3112" s="19" t="s">
        <v>13451</v>
      </c>
      <c r="O3112" s="19" t="s">
        <v>12318</v>
      </c>
    </row>
    <row r="3113" spans="1:15">
      <c r="A3113" s="19">
        <v>63087</v>
      </c>
      <c r="B3113" s="19" t="s">
        <v>11748</v>
      </c>
      <c r="C3113" s="19" t="s">
        <v>13450</v>
      </c>
      <c r="D3113" s="19" t="str">
        <f t="shared" si="48"/>
        <v>63087A</v>
      </c>
      <c r="E3113" s="19" t="s">
        <v>12313</v>
      </c>
      <c r="F3113" s="19" t="s">
        <v>13449</v>
      </c>
      <c r="G3113" s="19" t="s">
        <v>612</v>
      </c>
      <c r="H3113" s="19" t="s">
        <v>12307</v>
      </c>
      <c r="I3113" s="1">
        <v>42433</v>
      </c>
      <c r="J3113" s="19">
        <v>0.13500000000000001</v>
      </c>
      <c r="K3113" s="19" t="s">
        <v>73</v>
      </c>
      <c r="L3113" s="1">
        <v>42222</v>
      </c>
      <c r="M3113" s="19" t="s">
        <v>13417</v>
      </c>
      <c r="N3113" s="19" t="s">
        <v>13419</v>
      </c>
      <c r="O3113" s="19" t="s">
        <v>12318</v>
      </c>
    </row>
    <row r="3114" spans="1:15">
      <c r="A3114" s="19">
        <v>63088</v>
      </c>
      <c r="B3114" s="19" t="s">
        <v>11748</v>
      </c>
      <c r="C3114" s="19" t="s">
        <v>13448</v>
      </c>
      <c r="D3114" s="19" t="str">
        <f t="shared" si="48"/>
        <v>63088A</v>
      </c>
      <c r="E3114" s="19" t="s">
        <v>12313</v>
      </c>
      <c r="F3114" s="19" t="s">
        <v>13440</v>
      </c>
      <c r="G3114" s="19" t="s">
        <v>612</v>
      </c>
      <c r="H3114" s="19" t="s">
        <v>12307</v>
      </c>
      <c r="I3114" s="1">
        <v>42283</v>
      </c>
      <c r="J3114" s="19">
        <v>5.3999999999999999E-2</v>
      </c>
      <c r="K3114" s="19" t="s">
        <v>73</v>
      </c>
      <c r="L3114" s="1">
        <v>42410</v>
      </c>
      <c r="M3114" s="19" t="s">
        <v>4465</v>
      </c>
      <c r="N3114" s="19" t="s">
        <v>4465</v>
      </c>
      <c r="O3114" s="19" t="s">
        <v>12318</v>
      </c>
    </row>
    <row r="3115" spans="1:15">
      <c r="A3115" s="19">
        <v>63089</v>
      </c>
      <c r="B3115" s="19" t="s">
        <v>11748</v>
      </c>
      <c r="C3115" s="19" t="s">
        <v>13447</v>
      </c>
      <c r="D3115" s="19" t="str">
        <f t="shared" si="48"/>
        <v>63089A</v>
      </c>
      <c r="E3115" s="19" t="s">
        <v>12313</v>
      </c>
      <c r="F3115" s="19" t="s">
        <v>13440</v>
      </c>
      <c r="G3115" s="19" t="s">
        <v>612</v>
      </c>
      <c r="H3115" s="19" t="s">
        <v>12307</v>
      </c>
      <c r="I3115" s="1">
        <v>42324</v>
      </c>
      <c r="J3115" s="19">
        <v>0.17799999999999999</v>
      </c>
      <c r="K3115" s="19" t="s">
        <v>73</v>
      </c>
      <c r="L3115" s="1">
        <v>42410</v>
      </c>
      <c r="M3115" s="19" t="s">
        <v>4465</v>
      </c>
      <c r="N3115" s="19" t="s">
        <v>4465</v>
      </c>
      <c r="O3115" s="19" t="s">
        <v>12318</v>
      </c>
    </row>
    <row r="3116" spans="1:15">
      <c r="A3116" s="19">
        <v>63090</v>
      </c>
      <c r="B3116" s="19" t="s">
        <v>11748</v>
      </c>
      <c r="C3116" s="19" t="s">
        <v>13446</v>
      </c>
      <c r="D3116" s="19" t="str">
        <f t="shared" si="48"/>
        <v>63090A</v>
      </c>
      <c r="E3116" s="19" t="s">
        <v>12313</v>
      </c>
      <c r="F3116" s="19" t="s">
        <v>13440</v>
      </c>
      <c r="G3116" s="19" t="s">
        <v>612</v>
      </c>
      <c r="H3116" s="19" t="s">
        <v>12307</v>
      </c>
      <c r="I3116" s="1">
        <v>42272</v>
      </c>
      <c r="J3116" s="19">
        <v>0.59899999999999998</v>
      </c>
      <c r="K3116" s="19" t="s">
        <v>73</v>
      </c>
      <c r="L3116" s="1">
        <v>42410</v>
      </c>
      <c r="M3116" s="19" t="s">
        <v>4465</v>
      </c>
      <c r="N3116" s="19" t="s">
        <v>4465</v>
      </c>
      <c r="O3116" s="19" t="s">
        <v>12318</v>
      </c>
    </row>
    <row r="3117" spans="1:15">
      <c r="A3117" s="19">
        <v>63091</v>
      </c>
      <c r="B3117" s="19" t="s">
        <v>11748</v>
      </c>
      <c r="C3117" s="19" t="s">
        <v>13445</v>
      </c>
      <c r="D3117" s="19" t="str">
        <f t="shared" si="48"/>
        <v>63091A</v>
      </c>
      <c r="E3117" s="19" t="s">
        <v>12313</v>
      </c>
      <c r="F3117" s="19" t="s">
        <v>13440</v>
      </c>
      <c r="G3117" s="19" t="s">
        <v>612</v>
      </c>
      <c r="H3117" s="19" t="s">
        <v>12307</v>
      </c>
      <c r="I3117" s="1">
        <v>42311</v>
      </c>
      <c r="J3117" s="19">
        <v>0.28000000000000003</v>
      </c>
      <c r="K3117" s="19" t="s">
        <v>73</v>
      </c>
      <c r="L3117" s="1">
        <v>42430</v>
      </c>
      <c r="M3117" s="19" t="s">
        <v>4465</v>
      </c>
      <c r="N3117" s="19" t="s">
        <v>4465</v>
      </c>
      <c r="O3117" s="19" t="s">
        <v>12318</v>
      </c>
    </row>
    <row r="3118" spans="1:15">
      <c r="A3118" s="19">
        <v>63092</v>
      </c>
      <c r="B3118" s="19" t="s">
        <v>11748</v>
      </c>
      <c r="C3118" s="19" t="s">
        <v>13444</v>
      </c>
      <c r="D3118" s="19" t="str">
        <f t="shared" si="48"/>
        <v>63092A</v>
      </c>
      <c r="E3118" s="19" t="s">
        <v>12313</v>
      </c>
      <c r="F3118" s="19" t="s">
        <v>13440</v>
      </c>
      <c r="G3118" s="19" t="s">
        <v>612</v>
      </c>
      <c r="H3118" s="19" t="s">
        <v>12307</v>
      </c>
      <c r="I3118" s="1">
        <v>42324</v>
      </c>
      <c r="J3118" s="19">
        <v>9.7000000000000003E-2</v>
      </c>
      <c r="K3118" s="19" t="s">
        <v>73</v>
      </c>
      <c r="L3118" s="1">
        <v>42370</v>
      </c>
      <c r="M3118" s="19" t="s">
        <v>4465</v>
      </c>
      <c r="N3118" s="19" t="s">
        <v>4465</v>
      </c>
      <c r="O3118" s="19" t="s">
        <v>12318</v>
      </c>
    </row>
    <row r="3119" spans="1:15">
      <c r="A3119" s="19">
        <v>63093</v>
      </c>
      <c r="B3119" s="19" t="s">
        <v>11748</v>
      </c>
      <c r="C3119" s="19" t="s">
        <v>13443</v>
      </c>
      <c r="D3119" s="19" t="str">
        <f t="shared" si="48"/>
        <v>63093A</v>
      </c>
      <c r="E3119" s="19" t="s">
        <v>12313</v>
      </c>
      <c r="F3119" s="19" t="s">
        <v>13440</v>
      </c>
      <c r="G3119" s="19" t="s">
        <v>612</v>
      </c>
      <c r="H3119" s="19" t="s">
        <v>12307</v>
      </c>
      <c r="I3119" s="1">
        <v>42317</v>
      </c>
      <c r="J3119" s="19">
        <v>8.5999999999999993E-2</v>
      </c>
      <c r="K3119" s="19" t="s">
        <v>73</v>
      </c>
      <c r="L3119" s="1">
        <v>42233</v>
      </c>
      <c r="M3119" s="19" t="s">
        <v>4465</v>
      </c>
      <c r="N3119" s="19" t="s">
        <v>4465</v>
      </c>
      <c r="O3119" s="19" t="s">
        <v>12318</v>
      </c>
    </row>
    <row r="3120" spans="1:15">
      <c r="A3120" s="19">
        <v>63094</v>
      </c>
      <c r="B3120" s="19" t="s">
        <v>11748</v>
      </c>
      <c r="C3120" s="19" t="s">
        <v>13442</v>
      </c>
      <c r="D3120" s="19" t="str">
        <f t="shared" si="48"/>
        <v>63094A</v>
      </c>
      <c r="E3120" s="19" t="s">
        <v>12313</v>
      </c>
      <c r="F3120" s="19" t="s">
        <v>13440</v>
      </c>
      <c r="G3120" s="19" t="s">
        <v>612</v>
      </c>
      <c r="H3120" s="19" t="s">
        <v>12307</v>
      </c>
      <c r="I3120" s="1">
        <v>42305</v>
      </c>
      <c r="J3120" s="19">
        <v>8.5999999999999993E-2</v>
      </c>
      <c r="K3120" s="19" t="s">
        <v>73</v>
      </c>
      <c r="L3120" s="1">
        <v>42410</v>
      </c>
      <c r="M3120" s="19" t="s">
        <v>4465</v>
      </c>
      <c r="N3120" s="19" t="s">
        <v>4465</v>
      </c>
      <c r="O3120" s="19" t="s">
        <v>12318</v>
      </c>
    </row>
    <row r="3121" spans="1:15">
      <c r="A3121" s="19">
        <v>63095</v>
      </c>
      <c r="B3121" s="19" t="s">
        <v>11748</v>
      </c>
      <c r="C3121" s="19" t="s">
        <v>13441</v>
      </c>
      <c r="D3121" s="19" t="str">
        <f t="shared" si="48"/>
        <v>63095A</v>
      </c>
      <c r="E3121" s="19" t="s">
        <v>12313</v>
      </c>
      <c r="F3121" s="19" t="s">
        <v>13440</v>
      </c>
      <c r="G3121" s="19" t="s">
        <v>612</v>
      </c>
      <c r="H3121" s="19" t="s">
        <v>12307</v>
      </c>
      <c r="I3121" s="1">
        <v>42317</v>
      </c>
      <c r="J3121" s="19">
        <v>5.3999999999999999E-2</v>
      </c>
      <c r="K3121" s="19" t="s">
        <v>73</v>
      </c>
      <c r="L3121" s="1">
        <v>42370</v>
      </c>
      <c r="M3121" s="19" t="s">
        <v>4465</v>
      </c>
      <c r="N3121" s="19" t="s">
        <v>4465</v>
      </c>
      <c r="O3121" s="19" t="s">
        <v>12318</v>
      </c>
    </row>
    <row r="3122" spans="1:15">
      <c r="A3122" s="19">
        <v>63096</v>
      </c>
      <c r="B3122" s="19" t="s">
        <v>11748</v>
      </c>
      <c r="C3122" s="19" t="s">
        <v>13439</v>
      </c>
      <c r="D3122" s="19" t="str">
        <f t="shared" si="48"/>
        <v>63096A</v>
      </c>
      <c r="E3122" s="19" t="s">
        <v>12313</v>
      </c>
      <c r="F3122" s="19" t="s">
        <v>10976</v>
      </c>
      <c r="G3122" s="19" t="s">
        <v>612</v>
      </c>
      <c r="H3122" s="19" t="s">
        <v>12307</v>
      </c>
      <c r="I3122" s="1">
        <v>42333</v>
      </c>
      <c r="J3122" s="19">
        <v>0.151</v>
      </c>
      <c r="K3122" s="19" t="s">
        <v>73</v>
      </c>
      <c r="L3122" s="1">
        <v>42233</v>
      </c>
      <c r="M3122" s="19" t="s">
        <v>4465</v>
      </c>
      <c r="N3122" s="19" t="s">
        <v>4465</v>
      </c>
      <c r="O3122" s="19" t="s">
        <v>12318</v>
      </c>
    </row>
    <row r="3123" spans="1:15">
      <c r="A3123" s="19">
        <v>63097</v>
      </c>
      <c r="B3123" s="19" t="s">
        <v>11748</v>
      </c>
      <c r="C3123" s="19" t="s">
        <v>13438</v>
      </c>
      <c r="D3123" s="19" t="str">
        <f t="shared" si="48"/>
        <v>63097A</v>
      </c>
      <c r="E3123" s="19" t="s">
        <v>12313</v>
      </c>
      <c r="F3123" s="19" t="s">
        <v>10976</v>
      </c>
      <c r="G3123" s="19" t="s">
        <v>612</v>
      </c>
      <c r="H3123" s="19" t="s">
        <v>12307</v>
      </c>
      <c r="I3123" s="1">
        <v>42326</v>
      </c>
      <c r="J3123" s="19">
        <v>0.215</v>
      </c>
      <c r="K3123" s="19" t="s">
        <v>73</v>
      </c>
      <c r="L3123" s="1">
        <v>42425</v>
      </c>
      <c r="M3123" s="19" t="s">
        <v>4465</v>
      </c>
      <c r="N3123" s="19" t="s">
        <v>4465</v>
      </c>
      <c r="O3123" s="19" t="s">
        <v>12318</v>
      </c>
    </row>
    <row r="3124" spans="1:15">
      <c r="A3124" s="19">
        <v>63098</v>
      </c>
      <c r="B3124" s="19" t="s">
        <v>11748</v>
      </c>
      <c r="C3124" s="19" t="s">
        <v>13437</v>
      </c>
      <c r="D3124" s="19" t="str">
        <f t="shared" si="48"/>
        <v>63098A</v>
      </c>
      <c r="E3124" s="19" t="s">
        <v>12313</v>
      </c>
      <c r="F3124" s="19" t="s">
        <v>10976</v>
      </c>
      <c r="G3124" s="19" t="s">
        <v>612</v>
      </c>
      <c r="H3124" s="19" t="s">
        <v>12307</v>
      </c>
      <c r="I3124" s="1">
        <v>42475</v>
      </c>
      <c r="J3124" s="19">
        <v>0.26400000000000001</v>
      </c>
      <c r="K3124" s="19" t="s">
        <v>73</v>
      </c>
      <c r="L3124" s="1">
        <v>42233</v>
      </c>
      <c r="M3124" s="19" t="s">
        <v>4465</v>
      </c>
      <c r="N3124" s="19" t="s">
        <v>4465</v>
      </c>
      <c r="O3124" s="19" t="s">
        <v>12318</v>
      </c>
    </row>
    <row r="3125" spans="1:15">
      <c r="A3125" s="19">
        <v>63099</v>
      </c>
      <c r="B3125" s="19" t="s">
        <v>11748</v>
      </c>
      <c r="C3125" s="19" t="s">
        <v>13436</v>
      </c>
      <c r="D3125" s="19" t="str">
        <f t="shared" si="48"/>
        <v>63099A</v>
      </c>
      <c r="E3125" s="19" t="s">
        <v>12313</v>
      </c>
      <c r="F3125" s="19" t="s">
        <v>10976</v>
      </c>
      <c r="G3125" s="19" t="s">
        <v>612</v>
      </c>
      <c r="H3125" s="19" t="s">
        <v>12307</v>
      </c>
      <c r="I3125" s="1">
        <v>42326</v>
      </c>
      <c r="J3125" s="19">
        <v>0.11899999999999999</v>
      </c>
      <c r="K3125" s="19" t="s">
        <v>73</v>
      </c>
      <c r="L3125" s="1">
        <v>42419</v>
      </c>
      <c r="M3125" s="19" t="s">
        <v>4465</v>
      </c>
      <c r="N3125" s="19" t="s">
        <v>4465</v>
      </c>
      <c r="O3125" s="19" t="s">
        <v>12318</v>
      </c>
    </row>
    <row r="3126" spans="1:15">
      <c r="A3126" s="19">
        <v>63100</v>
      </c>
      <c r="B3126" s="19" t="s">
        <v>11748</v>
      </c>
      <c r="C3126" s="19" t="s">
        <v>13435</v>
      </c>
      <c r="D3126" s="19" t="str">
        <f t="shared" si="48"/>
        <v>63100A</v>
      </c>
      <c r="E3126" s="19" t="s">
        <v>12313</v>
      </c>
      <c r="F3126" s="19" t="s">
        <v>10976</v>
      </c>
      <c r="G3126" s="19" t="s">
        <v>612</v>
      </c>
      <c r="H3126" s="19" t="s">
        <v>12307</v>
      </c>
      <c r="I3126" s="1">
        <v>42319</v>
      </c>
      <c r="J3126" s="19">
        <v>0.17799999999999999</v>
      </c>
      <c r="K3126" s="19" t="s">
        <v>73</v>
      </c>
      <c r="L3126" s="1">
        <v>42419</v>
      </c>
      <c r="M3126" s="19" t="s">
        <v>4465</v>
      </c>
      <c r="N3126" s="19" t="s">
        <v>4465</v>
      </c>
      <c r="O3126" s="19" t="s">
        <v>12318</v>
      </c>
    </row>
    <row r="3127" spans="1:15">
      <c r="A3127" s="19">
        <v>63101</v>
      </c>
      <c r="B3127" s="19" t="s">
        <v>11748</v>
      </c>
      <c r="C3127" s="19" t="s">
        <v>13434</v>
      </c>
      <c r="D3127" s="19" t="str">
        <f t="shared" si="48"/>
        <v>63101A</v>
      </c>
      <c r="E3127" s="19" t="s">
        <v>12313</v>
      </c>
      <c r="F3127" s="19" t="s">
        <v>10976</v>
      </c>
      <c r="G3127" s="19" t="s">
        <v>612</v>
      </c>
      <c r="H3127" s="19" t="s">
        <v>12307</v>
      </c>
      <c r="I3127" s="1">
        <v>42326</v>
      </c>
      <c r="J3127" s="19">
        <v>0.27200000000000002</v>
      </c>
      <c r="K3127" s="19" t="s">
        <v>73</v>
      </c>
      <c r="L3127" s="1">
        <v>42503</v>
      </c>
      <c r="M3127" s="19" t="s">
        <v>4465</v>
      </c>
      <c r="N3127" s="19" t="s">
        <v>4465</v>
      </c>
      <c r="O3127" s="19" t="s">
        <v>12318</v>
      </c>
    </row>
    <row r="3128" spans="1:15">
      <c r="A3128" s="19">
        <v>63102</v>
      </c>
      <c r="B3128" s="19" t="s">
        <v>11748</v>
      </c>
      <c r="C3128" s="19" t="s">
        <v>4918</v>
      </c>
      <c r="D3128" s="19" t="str">
        <f t="shared" si="48"/>
        <v>63102A</v>
      </c>
      <c r="E3128" s="19" t="s">
        <v>12313</v>
      </c>
      <c r="F3128" s="19" t="s">
        <v>10943</v>
      </c>
      <c r="G3128" s="19" t="s">
        <v>612</v>
      </c>
      <c r="H3128" s="19" t="s">
        <v>12307</v>
      </c>
      <c r="I3128" s="1">
        <v>42593</v>
      </c>
      <c r="J3128" s="19">
        <v>10.88</v>
      </c>
      <c r="K3128" s="19" t="s">
        <v>73</v>
      </c>
      <c r="L3128" s="1">
        <v>42228</v>
      </c>
      <c r="M3128" s="19" t="s">
        <v>13433</v>
      </c>
      <c r="N3128" s="19" t="s">
        <v>4918</v>
      </c>
      <c r="O3128" s="19" t="s">
        <v>12318</v>
      </c>
    </row>
    <row r="3129" spans="1:15">
      <c r="A3129" s="19">
        <v>63103</v>
      </c>
      <c r="B3129" s="19" t="s">
        <v>11748</v>
      </c>
      <c r="C3129" s="19" t="s">
        <v>13432</v>
      </c>
      <c r="D3129" s="19" t="str">
        <f t="shared" si="48"/>
        <v>63103A</v>
      </c>
      <c r="E3129" s="19" t="s">
        <v>12313</v>
      </c>
      <c r="F3129" s="19" t="s">
        <v>11293</v>
      </c>
      <c r="G3129" s="19" t="s">
        <v>612</v>
      </c>
      <c r="H3129" s="19" t="s">
        <v>12307</v>
      </c>
      <c r="I3129" s="1">
        <v>42343</v>
      </c>
      <c r="J3129" s="19">
        <v>0.18</v>
      </c>
      <c r="K3129" s="19" t="s">
        <v>73</v>
      </c>
      <c r="L3129" s="1">
        <v>42233</v>
      </c>
      <c r="M3129" s="19" t="s">
        <v>4465</v>
      </c>
      <c r="N3129" s="19" t="s">
        <v>4465</v>
      </c>
      <c r="O3129" s="19" t="s">
        <v>12318</v>
      </c>
    </row>
    <row r="3130" spans="1:15">
      <c r="A3130" s="19">
        <v>63104</v>
      </c>
      <c r="B3130" s="19" t="s">
        <v>11748</v>
      </c>
      <c r="C3130" s="19" t="s">
        <v>13431</v>
      </c>
      <c r="D3130" s="19" t="str">
        <f t="shared" si="48"/>
        <v>63104A</v>
      </c>
      <c r="E3130" s="19" t="s">
        <v>12313</v>
      </c>
      <c r="F3130" s="19" t="s">
        <v>11293</v>
      </c>
      <c r="G3130" s="19" t="s">
        <v>612</v>
      </c>
      <c r="H3130" s="19" t="s">
        <v>12307</v>
      </c>
      <c r="I3130" s="1">
        <v>42373</v>
      </c>
      <c r="J3130" s="19">
        <v>0.93</v>
      </c>
      <c r="K3130" s="19" t="s">
        <v>73</v>
      </c>
      <c r="L3130" s="1">
        <v>42233</v>
      </c>
      <c r="M3130" s="19" t="s">
        <v>4465</v>
      </c>
      <c r="N3130" s="19" t="s">
        <v>4465</v>
      </c>
      <c r="O3130" s="19" t="s">
        <v>12318</v>
      </c>
    </row>
    <row r="3131" spans="1:15">
      <c r="A3131" s="19">
        <v>63105</v>
      </c>
      <c r="B3131" s="19" t="s">
        <v>11748</v>
      </c>
      <c r="C3131" s="19" t="s">
        <v>13430</v>
      </c>
      <c r="D3131" s="19" t="str">
        <f t="shared" si="48"/>
        <v>63105A</v>
      </c>
      <c r="E3131" s="19" t="s">
        <v>12313</v>
      </c>
      <c r="F3131" s="19" t="s">
        <v>10976</v>
      </c>
      <c r="G3131" s="19" t="s">
        <v>612</v>
      </c>
      <c r="H3131" s="19" t="s">
        <v>12307</v>
      </c>
      <c r="I3131" s="1">
        <v>42313</v>
      </c>
      <c r="J3131" s="19">
        <v>0.41899999999999998</v>
      </c>
      <c r="K3131" s="19" t="s">
        <v>73</v>
      </c>
      <c r="L3131" s="1">
        <v>42370</v>
      </c>
      <c r="M3131" s="19" t="s">
        <v>4465</v>
      </c>
      <c r="N3131" s="19" t="s">
        <v>4465</v>
      </c>
      <c r="O3131" s="19" t="s">
        <v>12318</v>
      </c>
    </row>
    <row r="3132" spans="1:15">
      <c r="A3132" s="19">
        <v>63106</v>
      </c>
      <c r="B3132" s="19" t="s">
        <v>11748</v>
      </c>
      <c r="C3132" s="19" t="s">
        <v>13429</v>
      </c>
      <c r="D3132" s="19" t="str">
        <f t="shared" si="48"/>
        <v>63106A</v>
      </c>
      <c r="E3132" s="19" t="s">
        <v>12313</v>
      </c>
      <c r="F3132" s="19" t="s">
        <v>13245</v>
      </c>
      <c r="G3132" s="19" t="s">
        <v>612</v>
      </c>
      <c r="H3132" s="19" t="s">
        <v>12307</v>
      </c>
      <c r="I3132" s="1">
        <v>42490</v>
      </c>
      <c r="J3132" s="19">
        <v>0.45200000000000001</v>
      </c>
      <c r="K3132" s="19" t="s">
        <v>73</v>
      </c>
      <c r="L3132" s="1">
        <v>42370</v>
      </c>
      <c r="M3132" s="19" t="s">
        <v>4465</v>
      </c>
      <c r="N3132" s="19" t="s">
        <v>4465</v>
      </c>
      <c r="O3132" s="19" t="s">
        <v>12318</v>
      </c>
    </row>
    <row r="3133" spans="1:15">
      <c r="A3133" s="19">
        <v>63107</v>
      </c>
      <c r="B3133" s="19" t="s">
        <v>11748</v>
      </c>
      <c r="C3133" s="19" t="s">
        <v>4952</v>
      </c>
      <c r="D3133" s="19" t="str">
        <f t="shared" si="48"/>
        <v>63107A</v>
      </c>
      <c r="E3133" s="19" t="s">
        <v>12313</v>
      </c>
      <c r="F3133" s="19" t="s">
        <v>10842</v>
      </c>
      <c r="G3133" s="19" t="s">
        <v>612</v>
      </c>
      <c r="H3133" s="19" t="s">
        <v>12307</v>
      </c>
      <c r="I3133" s="1">
        <v>43105</v>
      </c>
      <c r="J3133" s="19">
        <v>20</v>
      </c>
      <c r="K3133" s="19" t="s">
        <v>73</v>
      </c>
      <c r="L3133" s="1">
        <v>42230</v>
      </c>
      <c r="M3133" s="19" t="s">
        <v>12791</v>
      </c>
      <c r="N3133" s="19" t="s">
        <v>13428</v>
      </c>
      <c r="O3133" s="19" t="s">
        <v>12318</v>
      </c>
    </row>
    <row r="3134" spans="1:15">
      <c r="A3134" s="19">
        <v>63108</v>
      </c>
      <c r="B3134" s="19" t="s">
        <v>10651</v>
      </c>
      <c r="C3134" s="19" t="s">
        <v>13427</v>
      </c>
      <c r="D3134" s="19" t="str">
        <f t="shared" si="48"/>
        <v>63108C</v>
      </c>
      <c r="E3134" s="19" t="s">
        <v>12309</v>
      </c>
      <c r="F3134" s="19" t="s">
        <v>10942</v>
      </c>
      <c r="G3134" s="19" t="s">
        <v>612</v>
      </c>
      <c r="H3134" s="19" t="s">
        <v>12307</v>
      </c>
      <c r="I3134" s="1">
        <v>43646</v>
      </c>
      <c r="J3134" s="19">
        <v>90</v>
      </c>
      <c r="K3134" s="19" t="s">
        <v>73</v>
      </c>
      <c r="L3134" s="1">
        <v>42230</v>
      </c>
      <c r="M3134" s="19" t="s">
        <v>12791</v>
      </c>
      <c r="N3134" s="19" t="s">
        <v>13426</v>
      </c>
      <c r="O3134" s="19" t="s">
        <v>12318</v>
      </c>
    </row>
    <row r="3135" spans="1:15">
      <c r="A3135" s="19">
        <v>63109</v>
      </c>
      <c r="B3135" s="19" t="s">
        <v>11748</v>
      </c>
      <c r="C3135" s="19" t="s">
        <v>13425</v>
      </c>
      <c r="D3135" s="19" t="str">
        <f t="shared" si="48"/>
        <v>63109A</v>
      </c>
      <c r="E3135" s="19" t="s">
        <v>12313</v>
      </c>
      <c r="F3135" s="19" t="s">
        <v>12958</v>
      </c>
      <c r="G3135" s="19" t="s">
        <v>612</v>
      </c>
      <c r="H3135" s="19" t="s">
        <v>12307</v>
      </c>
      <c r="I3135" s="1">
        <v>42461</v>
      </c>
      <c r="J3135" s="19">
        <v>9.0999999999999998E-2</v>
      </c>
      <c r="K3135" s="19" t="s">
        <v>73</v>
      </c>
      <c r="L3135" s="1">
        <v>42243</v>
      </c>
      <c r="M3135" s="19" t="s">
        <v>13417</v>
      </c>
      <c r="N3135" s="19" t="s">
        <v>13416</v>
      </c>
      <c r="O3135" s="19" t="s">
        <v>12318</v>
      </c>
    </row>
    <row r="3136" spans="1:15">
      <c r="A3136" s="19">
        <v>63110</v>
      </c>
      <c r="B3136" s="19" t="s">
        <v>11748</v>
      </c>
      <c r="C3136" s="19" t="s">
        <v>13424</v>
      </c>
      <c r="D3136" s="19" t="str">
        <f t="shared" si="48"/>
        <v>63110A</v>
      </c>
      <c r="E3136" s="19" t="s">
        <v>12313</v>
      </c>
      <c r="F3136" s="19" t="s">
        <v>10699</v>
      </c>
      <c r="G3136" s="19" t="s">
        <v>612</v>
      </c>
      <c r="H3136" s="19" t="s">
        <v>12307</v>
      </c>
      <c r="I3136" s="1">
        <v>42356</v>
      </c>
      <c r="J3136" s="19">
        <v>42.96</v>
      </c>
      <c r="K3136" s="19" t="s">
        <v>4</v>
      </c>
      <c r="L3136" s="1">
        <v>42244</v>
      </c>
      <c r="M3136" s="19" t="s">
        <v>12468</v>
      </c>
      <c r="N3136" s="19" t="s">
        <v>13423</v>
      </c>
      <c r="O3136" s="19" t="s">
        <v>12318</v>
      </c>
    </row>
    <row r="3137" spans="1:15">
      <c r="A3137" s="19">
        <v>63111</v>
      </c>
      <c r="B3137" s="19" t="s">
        <v>11748</v>
      </c>
      <c r="C3137" s="19" t="s">
        <v>13422</v>
      </c>
      <c r="D3137" s="19" t="str">
        <f t="shared" si="48"/>
        <v>63111A</v>
      </c>
      <c r="E3137" s="19" t="s">
        <v>12313</v>
      </c>
      <c r="F3137" s="19" t="s">
        <v>5986</v>
      </c>
      <c r="G3137" s="19" t="s">
        <v>612</v>
      </c>
      <c r="H3137" s="19" t="s">
        <v>12307</v>
      </c>
      <c r="I3137" s="1">
        <v>42509</v>
      </c>
      <c r="J3137" s="19">
        <v>8.6999999999999994E-2</v>
      </c>
      <c r="K3137" s="19" t="s">
        <v>73</v>
      </c>
      <c r="L3137" s="1">
        <v>42248</v>
      </c>
      <c r="M3137" s="19" t="s">
        <v>13417</v>
      </c>
      <c r="N3137" s="19" t="s">
        <v>13416</v>
      </c>
      <c r="O3137" s="19" t="s">
        <v>12318</v>
      </c>
    </row>
    <row r="3138" spans="1:15">
      <c r="A3138" s="19">
        <v>63112</v>
      </c>
      <c r="B3138" s="19" t="s">
        <v>11748</v>
      </c>
      <c r="C3138" s="19" t="s">
        <v>13421</v>
      </c>
      <c r="D3138" s="19" t="str">
        <f t="shared" ref="D3138:D3201" si="49">CONCATENATE(A3138,B3138)</f>
        <v>63112A</v>
      </c>
      <c r="E3138" s="19" t="s">
        <v>12313</v>
      </c>
      <c r="F3138" s="19" t="s">
        <v>5581</v>
      </c>
      <c r="G3138" s="19" t="s">
        <v>612</v>
      </c>
      <c r="H3138" s="19" t="s">
        <v>12307</v>
      </c>
      <c r="I3138" s="1">
        <v>42461</v>
      </c>
      <c r="J3138" s="19">
        <v>0.23300000000000001</v>
      </c>
      <c r="K3138" s="19" t="s">
        <v>73</v>
      </c>
      <c r="L3138" s="1">
        <v>42248</v>
      </c>
      <c r="M3138" s="19" t="s">
        <v>13417</v>
      </c>
      <c r="N3138" s="19" t="s">
        <v>13416</v>
      </c>
      <c r="O3138" s="19" t="s">
        <v>12318</v>
      </c>
    </row>
    <row r="3139" spans="1:15">
      <c r="A3139" s="19">
        <v>63113</v>
      </c>
      <c r="B3139" s="19" t="s">
        <v>11748</v>
      </c>
      <c r="C3139" s="19" t="s">
        <v>13420</v>
      </c>
      <c r="D3139" s="19" t="str">
        <f t="shared" si="49"/>
        <v>63113A</v>
      </c>
      <c r="E3139" s="19" t="s">
        <v>12313</v>
      </c>
      <c r="F3139" s="19" t="s">
        <v>5986</v>
      </c>
      <c r="G3139" s="19" t="s">
        <v>612</v>
      </c>
      <c r="H3139" s="19" t="s">
        <v>12307</v>
      </c>
      <c r="I3139" s="1">
        <v>42599</v>
      </c>
      <c r="J3139" s="19">
        <v>0.13800000000000001</v>
      </c>
      <c r="K3139" s="19" t="s">
        <v>73</v>
      </c>
      <c r="L3139" s="1">
        <v>42248</v>
      </c>
      <c r="M3139" s="19" t="s">
        <v>13417</v>
      </c>
      <c r="N3139" s="19" t="s">
        <v>13419</v>
      </c>
      <c r="O3139" s="19" t="s">
        <v>12318</v>
      </c>
    </row>
    <row r="3140" spans="1:15">
      <c r="A3140" s="19">
        <v>63114</v>
      </c>
      <c r="B3140" s="19" t="s">
        <v>10651</v>
      </c>
      <c r="C3140" s="19" t="s">
        <v>13418</v>
      </c>
      <c r="D3140" s="19" t="str">
        <f t="shared" si="49"/>
        <v>63114C</v>
      </c>
      <c r="E3140" s="19" t="s">
        <v>12309</v>
      </c>
      <c r="F3140" s="19" t="s">
        <v>5679</v>
      </c>
      <c r="G3140" s="19" t="s">
        <v>612</v>
      </c>
      <c r="H3140" s="19" t="s">
        <v>12307</v>
      </c>
      <c r="I3140" s="1">
        <v>43297</v>
      </c>
      <c r="J3140" s="19">
        <v>0.14749999999999999</v>
      </c>
      <c r="K3140" s="19" t="s">
        <v>73</v>
      </c>
      <c r="L3140" s="1">
        <v>42248</v>
      </c>
      <c r="M3140" s="19" t="s">
        <v>13417</v>
      </c>
      <c r="N3140" s="19" t="s">
        <v>13416</v>
      </c>
      <c r="O3140" s="19" t="s">
        <v>12318</v>
      </c>
    </row>
    <row r="3141" spans="1:15">
      <c r="A3141" s="19">
        <v>63115</v>
      </c>
      <c r="B3141" s="19" t="s">
        <v>11748</v>
      </c>
      <c r="C3141" s="19" t="s">
        <v>13414</v>
      </c>
      <c r="D3141" s="19" t="str">
        <f t="shared" si="49"/>
        <v>63115A</v>
      </c>
      <c r="E3141" s="19" t="s">
        <v>12313</v>
      </c>
      <c r="F3141" s="19" t="s">
        <v>10699</v>
      </c>
      <c r="G3141" s="19" t="s">
        <v>612</v>
      </c>
      <c r="H3141" s="19" t="s">
        <v>12307</v>
      </c>
      <c r="I3141" s="1">
        <v>43047</v>
      </c>
      <c r="J3141" s="19">
        <v>46</v>
      </c>
      <c r="K3141" s="19" t="s">
        <v>4</v>
      </c>
      <c r="L3141" s="1">
        <v>42249</v>
      </c>
      <c r="M3141" s="19" t="s">
        <v>13415</v>
      </c>
      <c r="N3141" s="19" t="s">
        <v>13414</v>
      </c>
      <c r="O3141" s="19" t="s">
        <v>12318</v>
      </c>
    </row>
    <row r="3142" spans="1:15">
      <c r="A3142" s="19">
        <v>63116</v>
      </c>
      <c r="B3142" s="19" t="s">
        <v>11748</v>
      </c>
      <c r="C3142" s="19" t="s">
        <v>13413</v>
      </c>
      <c r="D3142" s="19" t="str">
        <f t="shared" si="49"/>
        <v>63116A</v>
      </c>
      <c r="E3142" s="19" t="s">
        <v>12313</v>
      </c>
      <c r="F3142" s="19" t="s">
        <v>11458</v>
      </c>
      <c r="G3142" s="19" t="s">
        <v>612</v>
      </c>
      <c r="H3142" s="19" t="s">
        <v>12307</v>
      </c>
      <c r="I3142" s="1">
        <v>42467</v>
      </c>
      <c r="J3142" s="19">
        <v>8</v>
      </c>
      <c r="K3142" s="19" t="s">
        <v>46</v>
      </c>
      <c r="L3142" s="1">
        <v>42250</v>
      </c>
      <c r="M3142" s="19" t="s">
        <v>13413</v>
      </c>
      <c r="N3142" s="19" t="s">
        <v>13413</v>
      </c>
      <c r="O3142" s="19" t="s">
        <v>12318</v>
      </c>
    </row>
    <row r="3143" spans="1:15">
      <c r="A3143" s="19">
        <v>63117</v>
      </c>
      <c r="B3143" s="19" t="s">
        <v>11748</v>
      </c>
      <c r="C3143" s="19" t="s">
        <v>13412</v>
      </c>
      <c r="D3143" s="19" t="str">
        <f t="shared" si="49"/>
        <v>63117A</v>
      </c>
      <c r="E3143" s="19" t="s">
        <v>12313</v>
      </c>
      <c r="F3143" s="19" t="s">
        <v>13411</v>
      </c>
      <c r="G3143" s="19" t="s">
        <v>580</v>
      </c>
      <c r="H3143" s="19" t="s">
        <v>12307</v>
      </c>
      <c r="I3143" s="1">
        <v>38897</v>
      </c>
      <c r="J3143" s="19">
        <v>3.2</v>
      </c>
      <c r="K3143" s="19" t="s">
        <v>46</v>
      </c>
      <c r="L3143" s="1">
        <v>42255</v>
      </c>
      <c r="M3143" s="19" t="s">
        <v>13113</v>
      </c>
      <c r="N3143" s="19" t="s">
        <v>13410</v>
      </c>
      <c r="O3143" s="19" t="s">
        <v>12318</v>
      </c>
    </row>
    <row r="3144" spans="1:15">
      <c r="A3144" s="19">
        <v>63118</v>
      </c>
      <c r="B3144" s="19" t="s">
        <v>10651</v>
      </c>
      <c r="C3144" s="19" t="s">
        <v>13409</v>
      </c>
      <c r="D3144" s="19" t="str">
        <f t="shared" si="49"/>
        <v>63118C</v>
      </c>
      <c r="E3144" s="19" t="s">
        <v>12309</v>
      </c>
      <c r="F3144" s="19" t="s">
        <v>10981</v>
      </c>
      <c r="G3144" s="19" t="s">
        <v>612</v>
      </c>
      <c r="H3144" s="19" t="s">
        <v>12307</v>
      </c>
      <c r="I3144" s="1">
        <v>43435</v>
      </c>
      <c r="J3144" s="19">
        <v>20</v>
      </c>
      <c r="K3144" s="19" t="s">
        <v>73</v>
      </c>
      <c r="L3144" s="1">
        <v>42257</v>
      </c>
      <c r="M3144" s="19" t="s">
        <v>12908</v>
      </c>
      <c r="N3144" s="19" t="s">
        <v>13409</v>
      </c>
      <c r="O3144" s="19" t="s">
        <v>12318</v>
      </c>
    </row>
    <row r="3145" spans="1:15">
      <c r="A3145" s="19">
        <v>63119</v>
      </c>
      <c r="B3145" s="19" t="s">
        <v>10651</v>
      </c>
      <c r="C3145" s="19" t="s">
        <v>13408</v>
      </c>
      <c r="D3145" s="19" t="str">
        <f t="shared" si="49"/>
        <v>63119C</v>
      </c>
      <c r="E3145" s="19" t="s">
        <v>12309</v>
      </c>
      <c r="F3145" s="19" t="s">
        <v>10981</v>
      </c>
      <c r="G3145" s="19" t="s">
        <v>612</v>
      </c>
      <c r="H3145" s="19" t="s">
        <v>12307</v>
      </c>
      <c r="I3145" s="1">
        <v>43435</v>
      </c>
      <c r="J3145" s="19">
        <v>20</v>
      </c>
      <c r="K3145" s="19" t="s">
        <v>73</v>
      </c>
      <c r="L3145" s="1">
        <v>42257</v>
      </c>
      <c r="M3145" s="19" t="s">
        <v>12908</v>
      </c>
      <c r="N3145" s="19" t="s">
        <v>13408</v>
      </c>
      <c r="O3145" s="19" t="s">
        <v>12318</v>
      </c>
    </row>
    <row r="3146" spans="1:15">
      <c r="A3146" s="19">
        <v>63120</v>
      </c>
      <c r="B3146" s="19" t="s">
        <v>10651</v>
      </c>
      <c r="C3146" s="19" t="s">
        <v>13407</v>
      </c>
      <c r="D3146" s="19" t="str">
        <f t="shared" si="49"/>
        <v>63120C</v>
      </c>
      <c r="E3146" s="19" t="s">
        <v>12309</v>
      </c>
      <c r="F3146" s="19" t="s">
        <v>13406</v>
      </c>
      <c r="G3146" s="19" t="s">
        <v>612</v>
      </c>
      <c r="H3146" s="19" t="s">
        <v>12307</v>
      </c>
      <c r="I3146" s="1">
        <v>44043</v>
      </c>
      <c r="J3146" s="19">
        <v>18.600000000000001</v>
      </c>
      <c r="K3146" s="19" t="s">
        <v>73</v>
      </c>
      <c r="L3146" s="1">
        <v>42257</v>
      </c>
      <c r="M3146" s="19" t="s">
        <v>12908</v>
      </c>
      <c r="N3146" s="19" t="s">
        <v>13405</v>
      </c>
      <c r="O3146" s="19" t="s">
        <v>12318</v>
      </c>
    </row>
    <row r="3147" spans="1:15">
      <c r="A3147" s="19">
        <v>63121</v>
      </c>
      <c r="B3147" s="19" t="s">
        <v>10651</v>
      </c>
      <c r="C3147" s="19" t="s">
        <v>13404</v>
      </c>
      <c r="D3147" s="19" t="str">
        <f t="shared" si="49"/>
        <v>63121C</v>
      </c>
      <c r="E3147" s="19" t="s">
        <v>12309</v>
      </c>
      <c r="F3147" s="19" t="s">
        <v>13403</v>
      </c>
      <c r="G3147" s="19" t="s">
        <v>612</v>
      </c>
      <c r="H3147" s="19" t="s">
        <v>12307</v>
      </c>
      <c r="I3147" s="1">
        <v>43830</v>
      </c>
      <c r="J3147" s="19">
        <v>20</v>
      </c>
      <c r="K3147" s="19" t="s">
        <v>73</v>
      </c>
      <c r="L3147" s="1">
        <v>42257</v>
      </c>
      <c r="M3147" s="19" t="s">
        <v>12908</v>
      </c>
      <c r="N3147" s="19" t="s">
        <v>13404</v>
      </c>
      <c r="O3147" s="19" t="s">
        <v>12318</v>
      </c>
    </row>
    <row r="3148" spans="1:15">
      <c r="A3148" s="19">
        <v>63122</v>
      </c>
      <c r="B3148" s="19" t="s">
        <v>10651</v>
      </c>
      <c r="C3148" s="19" t="s">
        <v>13402</v>
      </c>
      <c r="D3148" s="19" t="str">
        <f t="shared" si="49"/>
        <v>63122C</v>
      </c>
      <c r="E3148" s="19" t="s">
        <v>12309</v>
      </c>
      <c r="F3148" s="19" t="s">
        <v>13403</v>
      </c>
      <c r="G3148" s="19" t="s">
        <v>612</v>
      </c>
      <c r="H3148" s="19" t="s">
        <v>12307</v>
      </c>
      <c r="I3148" s="1">
        <v>43830</v>
      </c>
      <c r="J3148" s="19">
        <v>20</v>
      </c>
      <c r="K3148" s="19" t="s">
        <v>73</v>
      </c>
      <c r="L3148" s="1">
        <v>42257</v>
      </c>
      <c r="M3148" s="19" t="s">
        <v>12908</v>
      </c>
      <c r="N3148" s="19" t="s">
        <v>13402</v>
      </c>
      <c r="O3148" s="19" t="s">
        <v>12318</v>
      </c>
    </row>
    <row r="3149" spans="1:15">
      <c r="A3149" s="19">
        <v>63123</v>
      </c>
      <c r="B3149" s="19" t="s">
        <v>11748</v>
      </c>
      <c r="C3149" s="19" t="s">
        <v>4843</v>
      </c>
      <c r="D3149" s="19" t="str">
        <f t="shared" si="49"/>
        <v>63123A</v>
      </c>
      <c r="E3149" s="19" t="s">
        <v>12313</v>
      </c>
      <c r="F3149" s="19" t="s">
        <v>10944</v>
      </c>
      <c r="G3149" s="19" t="s">
        <v>612</v>
      </c>
      <c r="H3149" s="19" t="s">
        <v>12307</v>
      </c>
      <c r="I3149" s="1">
        <v>42828</v>
      </c>
      <c r="J3149" s="19">
        <v>20</v>
      </c>
      <c r="K3149" s="19" t="s">
        <v>73</v>
      </c>
      <c r="L3149" s="1">
        <v>42264</v>
      </c>
      <c r="M3149" s="19" t="s">
        <v>4698</v>
      </c>
      <c r="N3149" s="19" t="s">
        <v>4843</v>
      </c>
      <c r="O3149" s="19" t="s">
        <v>12318</v>
      </c>
    </row>
    <row r="3150" spans="1:15">
      <c r="A3150" s="19">
        <v>63124</v>
      </c>
      <c r="B3150" s="19" t="s">
        <v>11748</v>
      </c>
      <c r="C3150" s="19" t="s">
        <v>13401</v>
      </c>
      <c r="D3150" s="19" t="str">
        <f t="shared" si="49"/>
        <v>63124A</v>
      </c>
      <c r="E3150" s="19" t="s">
        <v>12313</v>
      </c>
      <c r="F3150" s="19" t="s">
        <v>10767</v>
      </c>
      <c r="G3150" s="19" t="s">
        <v>612</v>
      </c>
      <c r="H3150" s="19" t="s">
        <v>12307</v>
      </c>
      <c r="I3150" s="1">
        <v>42668</v>
      </c>
      <c r="J3150" s="19">
        <v>5</v>
      </c>
      <c r="K3150" s="19" t="s">
        <v>73</v>
      </c>
      <c r="L3150" s="1">
        <v>42269</v>
      </c>
      <c r="M3150" s="19" t="s">
        <v>4394</v>
      </c>
      <c r="N3150" s="19" t="s">
        <v>13400</v>
      </c>
      <c r="O3150" s="19" t="s">
        <v>12318</v>
      </c>
    </row>
    <row r="3151" spans="1:15">
      <c r="A3151" s="19">
        <v>63125</v>
      </c>
      <c r="B3151" s="19" t="s">
        <v>11748</v>
      </c>
      <c r="C3151" s="19" t="s">
        <v>665</v>
      </c>
      <c r="D3151" s="19" t="str">
        <f t="shared" si="49"/>
        <v>63125A</v>
      </c>
      <c r="E3151" s="19" t="s">
        <v>12313</v>
      </c>
      <c r="F3151" s="19" t="s">
        <v>10767</v>
      </c>
      <c r="G3151" s="19" t="s">
        <v>612</v>
      </c>
      <c r="H3151" s="19" t="s">
        <v>12307</v>
      </c>
      <c r="I3151" s="1">
        <v>42718</v>
      </c>
      <c r="J3151" s="19">
        <v>50</v>
      </c>
      <c r="K3151" s="19" t="s">
        <v>73</v>
      </c>
      <c r="L3151" s="1">
        <v>42269</v>
      </c>
      <c r="M3151" s="19" t="s">
        <v>4394</v>
      </c>
      <c r="N3151" s="19" t="s">
        <v>13399</v>
      </c>
      <c r="O3151" s="19" t="s">
        <v>12318</v>
      </c>
    </row>
    <row r="3152" spans="1:15">
      <c r="A3152" s="19">
        <v>63126</v>
      </c>
      <c r="B3152" s="19" t="s">
        <v>11748</v>
      </c>
      <c r="C3152" s="19" t="s">
        <v>13398</v>
      </c>
      <c r="D3152" s="19" t="str">
        <f t="shared" si="49"/>
        <v>63126A</v>
      </c>
      <c r="E3152" s="19" t="s">
        <v>12313</v>
      </c>
      <c r="F3152" s="19" t="s">
        <v>13397</v>
      </c>
      <c r="G3152" s="19" t="s">
        <v>675</v>
      </c>
      <c r="H3152" s="19" t="s">
        <v>12307</v>
      </c>
      <c r="I3152" s="1">
        <v>41639</v>
      </c>
      <c r="J3152" s="19">
        <v>15</v>
      </c>
      <c r="K3152" s="19" t="s">
        <v>73</v>
      </c>
      <c r="L3152" s="1">
        <v>42275</v>
      </c>
      <c r="M3152" s="19" t="s">
        <v>13396</v>
      </c>
      <c r="N3152" s="19" t="s">
        <v>13396</v>
      </c>
      <c r="O3152" s="19" t="s">
        <v>12318</v>
      </c>
    </row>
    <row r="3153" spans="1:15">
      <c r="A3153" s="19">
        <v>63127</v>
      </c>
      <c r="B3153" s="19" t="s">
        <v>10651</v>
      </c>
      <c r="C3153" s="19" t="s">
        <v>13395</v>
      </c>
      <c r="D3153" s="19" t="str">
        <f t="shared" si="49"/>
        <v>63127C</v>
      </c>
      <c r="E3153" s="19" t="s">
        <v>12309</v>
      </c>
      <c r="F3153" s="19" t="s">
        <v>11084</v>
      </c>
      <c r="G3153" s="19" t="s">
        <v>612</v>
      </c>
      <c r="H3153" s="19" t="s">
        <v>12307</v>
      </c>
      <c r="I3153" s="1">
        <v>42317</v>
      </c>
      <c r="J3153" s="19">
        <v>3</v>
      </c>
      <c r="K3153" s="19" t="s">
        <v>46</v>
      </c>
      <c r="L3153" s="1">
        <v>42276</v>
      </c>
      <c r="M3153" s="19" t="s">
        <v>13113</v>
      </c>
      <c r="N3153" s="19" t="s">
        <v>11</v>
      </c>
      <c r="O3153" s="19" t="s">
        <v>12577</v>
      </c>
    </row>
    <row r="3154" spans="1:15">
      <c r="A3154" s="19">
        <v>63128</v>
      </c>
      <c r="B3154" s="19" t="s">
        <v>11748</v>
      </c>
      <c r="C3154" s="19" t="s">
        <v>13394</v>
      </c>
      <c r="D3154" s="19" t="str">
        <f t="shared" si="49"/>
        <v>63128A</v>
      </c>
      <c r="E3154" s="19" t="s">
        <v>12313</v>
      </c>
      <c r="F3154" s="19" t="s">
        <v>10961</v>
      </c>
      <c r="G3154" s="19" t="s">
        <v>612</v>
      </c>
      <c r="H3154" s="19" t="s">
        <v>12307</v>
      </c>
      <c r="I3154" s="1">
        <v>42727</v>
      </c>
      <c r="J3154" s="19">
        <v>9.5</v>
      </c>
      <c r="K3154" s="19" t="s">
        <v>73</v>
      </c>
      <c r="L3154" s="1">
        <v>42282</v>
      </c>
      <c r="M3154" s="19" t="s">
        <v>13394</v>
      </c>
      <c r="N3154" s="19" t="s">
        <v>13394</v>
      </c>
      <c r="O3154" s="19" t="s">
        <v>12318</v>
      </c>
    </row>
    <row r="3155" spans="1:15">
      <c r="A3155" s="19">
        <v>63129</v>
      </c>
      <c r="B3155" s="19" t="s">
        <v>11748</v>
      </c>
      <c r="C3155" s="19" t="s">
        <v>736</v>
      </c>
      <c r="D3155" s="19" t="str">
        <f t="shared" si="49"/>
        <v>63129A</v>
      </c>
      <c r="E3155" s="19" t="s">
        <v>12313</v>
      </c>
      <c r="F3155" s="19" t="s">
        <v>10944</v>
      </c>
      <c r="G3155" s="19" t="s">
        <v>612</v>
      </c>
      <c r="H3155" s="19" t="s">
        <v>12307</v>
      </c>
      <c r="I3155" s="1">
        <v>42570</v>
      </c>
      <c r="J3155" s="19">
        <v>125</v>
      </c>
      <c r="K3155" s="19" t="s">
        <v>73</v>
      </c>
      <c r="L3155" s="1">
        <v>42303</v>
      </c>
      <c r="M3155" s="19" t="s">
        <v>13392</v>
      </c>
      <c r="N3155" s="19" t="s">
        <v>736</v>
      </c>
      <c r="O3155" s="19" t="s">
        <v>12318</v>
      </c>
    </row>
    <row r="3156" spans="1:15">
      <c r="A3156" s="19">
        <v>63130</v>
      </c>
      <c r="B3156" s="19" t="s">
        <v>10651</v>
      </c>
      <c r="C3156" s="19" t="s">
        <v>13393</v>
      </c>
      <c r="D3156" s="19" t="str">
        <f t="shared" si="49"/>
        <v>63130C</v>
      </c>
      <c r="E3156" s="19" t="s">
        <v>12309</v>
      </c>
      <c r="F3156" s="19" t="s">
        <v>10944</v>
      </c>
      <c r="G3156" s="19" t="s">
        <v>612</v>
      </c>
      <c r="H3156" s="19" t="s">
        <v>12307</v>
      </c>
      <c r="I3156" s="1">
        <v>43997</v>
      </c>
      <c r="J3156" s="19">
        <v>125</v>
      </c>
      <c r="K3156" s="19" t="s">
        <v>73</v>
      </c>
      <c r="L3156" s="1">
        <v>42303</v>
      </c>
      <c r="M3156" s="19" t="s">
        <v>13392</v>
      </c>
      <c r="N3156" s="19" t="s">
        <v>13393</v>
      </c>
      <c r="O3156" s="19" t="s">
        <v>12318</v>
      </c>
    </row>
    <row r="3157" spans="1:15">
      <c r="A3157" s="19">
        <v>63131</v>
      </c>
      <c r="B3157" s="19" t="s">
        <v>10651</v>
      </c>
      <c r="C3157" s="19" t="s">
        <v>13391</v>
      </c>
      <c r="D3157" s="19" t="str">
        <f t="shared" si="49"/>
        <v>63131C</v>
      </c>
      <c r="E3157" s="19" t="s">
        <v>12309</v>
      </c>
      <c r="F3157" s="19" t="s">
        <v>10944</v>
      </c>
      <c r="G3157" s="19" t="s">
        <v>612</v>
      </c>
      <c r="H3157" s="19" t="s">
        <v>12307</v>
      </c>
      <c r="I3157" s="1">
        <v>44180</v>
      </c>
      <c r="J3157" s="19">
        <v>125</v>
      </c>
      <c r="K3157" s="19" t="s">
        <v>73</v>
      </c>
      <c r="L3157" s="1">
        <v>42303</v>
      </c>
      <c r="M3157" s="19" t="s">
        <v>13392</v>
      </c>
      <c r="N3157" s="19" t="s">
        <v>13391</v>
      </c>
      <c r="O3157" s="19" t="s">
        <v>12318</v>
      </c>
    </row>
    <row r="3158" spans="1:15">
      <c r="A3158" s="19">
        <v>63132</v>
      </c>
      <c r="B3158" s="19" t="s">
        <v>10651</v>
      </c>
      <c r="C3158" s="19" t="s">
        <v>13390</v>
      </c>
      <c r="D3158" s="19" t="str">
        <f t="shared" si="49"/>
        <v>63132C</v>
      </c>
      <c r="E3158" s="19" t="s">
        <v>12309</v>
      </c>
      <c r="F3158" s="19" t="s">
        <v>10767</v>
      </c>
      <c r="G3158" s="19" t="s">
        <v>612</v>
      </c>
      <c r="H3158" s="19" t="s">
        <v>12307</v>
      </c>
      <c r="I3158" s="1">
        <v>43465</v>
      </c>
      <c r="J3158" s="19">
        <v>3</v>
      </c>
      <c r="K3158" s="19" t="s">
        <v>73</v>
      </c>
      <c r="L3158" s="1">
        <v>42306</v>
      </c>
      <c r="M3158" s="19" t="s">
        <v>13389</v>
      </c>
      <c r="N3158" s="19" t="s">
        <v>5824</v>
      </c>
      <c r="O3158" s="19" t="s">
        <v>12318</v>
      </c>
    </row>
    <row r="3159" spans="1:15">
      <c r="A3159" s="19">
        <v>63133</v>
      </c>
      <c r="B3159" s="19" t="s">
        <v>11748</v>
      </c>
      <c r="C3159" s="19" t="s">
        <v>5829</v>
      </c>
      <c r="D3159" s="19" t="str">
        <f t="shared" si="49"/>
        <v>63133A</v>
      </c>
      <c r="E3159" s="19" t="s">
        <v>12313</v>
      </c>
      <c r="F3159" s="19" t="s">
        <v>10767</v>
      </c>
      <c r="G3159" s="19" t="s">
        <v>612</v>
      </c>
      <c r="H3159" s="19" t="s">
        <v>12307</v>
      </c>
      <c r="I3159" s="1">
        <v>43074</v>
      </c>
      <c r="J3159" s="19">
        <v>20</v>
      </c>
      <c r="K3159" s="19" t="s">
        <v>73</v>
      </c>
      <c r="L3159" s="1">
        <v>42312</v>
      </c>
      <c r="M3159" s="19" t="s">
        <v>4394</v>
      </c>
      <c r="N3159" s="19" t="s">
        <v>5830</v>
      </c>
      <c r="O3159" s="19" t="s">
        <v>12318</v>
      </c>
    </row>
    <row r="3160" spans="1:15">
      <c r="A3160" s="19">
        <v>63134</v>
      </c>
      <c r="B3160" s="19" t="s">
        <v>11748</v>
      </c>
      <c r="C3160" s="19" t="s">
        <v>5831</v>
      </c>
      <c r="D3160" s="19" t="str">
        <f t="shared" si="49"/>
        <v>63134A</v>
      </c>
      <c r="E3160" s="19" t="s">
        <v>12313</v>
      </c>
      <c r="F3160" s="19" t="s">
        <v>10767</v>
      </c>
      <c r="G3160" s="19" t="s">
        <v>612</v>
      </c>
      <c r="H3160" s="19" t="s">
        <v>12307</v>
      </c>
      <c r="I3160" s="1">
        <v>43073</v>
      </c>
      <c r="J3160" s="19">
        <v>20</v>
      </c>
      <c r="K3160" s="19" t="s">
        <v>73</v>
      </c>
      <c r="L3160" s="1">
        <v>42312</v>
      </c>
      <c r="M3160" s="19" t="s">
        <v>4394</v>
      </c>
      <c r="N3160" s="19" t="s">
        <v>5832</v>
      </c>
      <c r="O3160" s="19" t="s">
        <v>12318</v>
      </c>
    </row>
    <row r="3161" spans="1:15">
      <c r="A3161" s="19">
        <v>63135</v>
      </c>
      <c r="B3161" s="19" t="s">
        <v>11748</v>
      </c>
      <c r="C3161" s="19" t="s">
        <v>5833</v>
      </c>
      <c r="D3161" s="19" t="str">
        <f t="shared" si="49"/>
        <v>63135A</v>
      </c>
      <c r="E3161" s="19" t="s">
        <v>12313</v>
      </c>
      <c r="F3161" s="19" t="s">
        <v>10767</v>
      </c>
      <c r="G3161" s="19" t="s">
        <v>612</v>
      </c>
      <c r="H3161" s="19" t="s">
        <v>12307</v>
      </c>
      <c r="I3161" s="1">
        <v>43074</v>
      </c>
      <c r="J3161" s="19">
        <v>20</v>
      </c>
      <c r="K3161" s="19" t="s">
        <v>73</v>
      </c>
      <c r="L3161" s="1">
        <v>42312</v>
      </c>
      <c r="M3161" s="19" t="s">
        <v>4394</v>
      </c>
      <c r="N3161" s="19" t="s">
        <v>5834</v>
      </c>
      <c r="O3161" s="19" t="s">
        <v>12318</v>
      </c>
    </row>
    <row r="3162" spans="1:15">
      <c r="A3162" s="19">
        <v>63136</v>
      </c>
      <c r="B3162" s="19" t="s">
        <v>10651</v>
      </c>
      <c r="C3162" s="19" t="s">
        <v>13388</v>
      </c>
      <c r="D3162" s="19" t="str">
        <f t="shared" si="49"/>
        <v>63136C</v>
      </c>
      <c r="E3162" s="19" t="s">
        <v>12309</v>
      </c>
      <c r="F3162" s="19" t="s">
        <v>10928</v>
      </c>
      <c r="G3162" s="19" t="s">
        <v>612</v>
      </c>
      <c r="H3162" s="19" t="s">
        <v>12307</v>
      </c>
      <c r="I3162" s="1">
        <v>43174</v>
      </c>
      <c r="J3162" s="19">
        <v>20</v>
      </c>
      <c r="K3162" s="19" t="s">
        <v>73</v>
      </c>
      <c r="L3162" s="1">
        <v>42312</v>
      </c>
      <c r="M3162" s="19" t="s">
        <v>13113</v>
      </c>
      <c r="N3162" s="19" t="s">
        <v>13387</v>
      </c>
      <c r="O3162" s="19" t="s">
        <v>12318</v>
      </c>
    </row>
    <row r="3163" spans="1:15">
      <c r="A3163" s="19">
        <v>63137</v>
      </c>
      <c r="B3163" s="19" t="s">
        <v>10651</v>
      </c>
      <c r="C3163" s="19" t="s">
        <v>13386</v>
      </c>
      <c r="D3163" s="19" t="str">
        <f t="shared" si="49"/>
        <v>63137C</v>
      </c>
      <c r="E3163" s="19" t="s">
        <v>12309</v>
      </c>
      <c r="F3163" s="19" t="s">
        <v>10953</v>
      </c>
      <c r="G3163" s="19" t="s">
        <v>612</v>
      </c>
      <c r="H3163" s="19" t="s">
        <v>12307</v>
      </c>
      <c r="I3163" s="1">
        <v>44105</v>
      </c>
      <c r="J3163" s="19">
        <v>14</v>
      </c>
      <c r="K3163" s="19" t="s">
        <v>73</v>
      </c>
      <c r="L3163" s="1">
        <v>42313</v>
      </c>
      <c r="M3163" s="19" t="s">
        <v>12507</v>
      </c>
      <c r="N3163" s="19" t="s">
        <v>13385</v>
      </c>
      <c r="O3163" s="19" t="s">
        <v>12318</v>
      </c>
    </row>
    <row r="3164" spans="1:15">
      <c r="A3164" s="19">
        <v>63138</v>
      </c>
      <c r="B3164" s="19" t="s">
        <v>11748</v>
      </c>
      <c r="C3164" s="19" t="s">
        <v>13384</v>
      </c>
      <c r="D3164" s="19" t="str">
        <f t="shared" si="49"/>
        <v>63138A</v>
      </c>
      <c r="E3164" s="19" t="s">
        <v>12313</v>
      </c>
      <c r="F3164" s="19" t="s">
        <v>10842</v>
      </c>
      <c r="G3164" s="19" t="s">
        <v>612</v>
      </c>
      <c r="H3164" s="19" t="s">
        <v>12307</v>
      </c>
      <c r="I3164" s="1">
        <v>43095</v>
      </c>
      <c r="J3164" s="19">
        <v>1</v>
      </c>
      <c r="K3164" s="19" t="s">
        <v>73</v>
      </c>
      <c r="L3164" s="1">
        <v>42314</v>
      </c>
      <c r="M3164" s="19" t="s">
        <v>13379</v>
      </c>
      <c r="N3164" s="19" t="s">
        <v>13383</v>
      </c>
      <c r="O3164" s="19" t="s">
        <v>12318</v>
      </c>
    </row>
    <row r="3165" spans="1:15">
      <c r="A3165" s="19">
        <v>63139</v>
      </c>
      <c r="B3165" s="19" t="s">
        <v>11748</v>
      </c>
      <c r="C3165" s="19" t="s">
        <v>4416</v>
      </c>
      <c r="D3165" s="19" t="str">
        <f t="shared" si="49"/>
        <v>63139A</v>
      </c>
      <c r="E3165" s="19" t="s">
        <v>12313</v>
      </c>
      <c r="F3165" s="19" t="s">
        <v>10842</v>
      </c>
      <c r="G3165" s="19" t="s">
        <v>612</v>
      </c>
      <c r="H3165" s="19" t="s">
        <v>12307</v>
      </c>
      <c r="I3165" s="1">
        <v>43091</v>
      </c>
      <c r="J3165" s="19">
        <v>5.25</v>
      </c>
      <c r="K3165" s="19" t="s">
        <v>73</v>
      </c>
      <c r="L3165" s="1">
        <v>42314</v>
      </c>
      <c r="M3165" s="19" t="s">
        <v>13379</v>
      </c>
      <c r="N3165" s="19" t="s">
        <v>13382</v>
      </c>
      <c r="O3165" s="19" t="s">
        <v>12318</v>
      </c>
    </row>
    <row r="3166" spans="1:15">
      <c r="A3166" s="19">
        <v>63140</v>
      </c>
      <c r="B3166" s="19" t="s">
        <v>11748</v>
      </c>
      <c r="C3166" s="19" t="s">
        <v>13381</v>
      </c>
      <c r="D3166" s="19" t="str">
        <f t="shared" si="49"/>
        <v>63140A</v>
      </c>
      <c r="E3166" s="19" t="s">
        <v>12313</v>
      </c>
      <c r="F3166" s="19" t="s">
        <v>11462</v>
      </c>
      <c r="G3166" s="19" t="s">
        <v>612</v>
      </c>
      <c r="H3166" s="19" t="s">
        <v>12307</v>
      </c>
      <c r="I3166" s="1">
        <v>43096</v>
      </c>
      <c r="J3166" s="19">
        <v>1</v>
      </c>
      <c r="K3166" s="19" t="s">
        <v>73</v>
      </c>
      <c r="L3166" s="1">
        <v>42314</v>
      </c>
      <c r="M3166" s="19" t="s">
        <v>13379</v>
      </c>
      <c r="N3166" s="19" t="s">
        <v>13380</v>
      </c>
      <c r="O3166" s="19" t="s">
        <v>12318</v>
      </c>
    </row>
    <row r="3167" spans="1:15">
      <c r="A3167" s="19">
        <v>63141</v>
      </c>
      <c r="B3167" s="19" t="s">
        <v>11748</v>
      </c>
      <c r="C3167" s="19" t="s">
        <v>4557</v>
      </c>
      <c r="D3167" s="19" t="str">
        <f t="shared" si="49"/>
        <v>63141A</v>
      </c>
      <c r="E3167" s="19" t="s">
        <v>12313</v>
      </c>
      <c r="F3167" s="19" t="s">
        <v>12977</v>
      </c>
      <c r="G3167" s="19" t="s">
        <v>612</v>
      </c>
      <c r="H3167" s="19" t="s">
        <v>12307</v>
      </c>
      <c r="I3167" s="1">
        <v>43096</v>
      </c>
      <c r="J3167" s="19">
        <v>1</v>
      </c>
      <c r="K3167" s="19" t="s">
        <v>73</v>
      </c>
      <c r="L3167" s="1">
        <v>42314</v>
      </c>
      <c r="M3167" s="19" t="s">
        <v>13379</v>
      </c>
      <c r="N3167" s="19" t="s">
        <v>13378</v>
      </c>
      <c r="O3167" s="19" t="s">
        <v>12318</v>
      </c>
    </row>
    <row r="3168" spans="1:15">
      <c r="A3168" s="19">
        <v>63142</v>
      </c>
      <c r="B3168" s="19" t="s">
        <v>10651</v>
      </c>
      <c r="C3168" s="19" t="s">
        <v>13376</v>
      </c>
      <c r="D3168" s="19" t="str">
        <f t="shared" si="49"/>
        <v>63142C</v>
      </c>
      <c r="E3168" s="19" t="s">
        <v>12309</v>
      </c>
      <c r="F3168" s="19" t="s">
        <v>10965</v>
      </c>
      <c r="G3168" s="19" t="s">
        <v>612</v>
      </c>
      <c r="H3168" s="19" t="s">
        <v>12307</v>
      </c>
      <c r="I3168" s="1">
        <v>42972</v>
      </c>
      <c r="J3168" s="19">
        <v>1</v>
      </c>
      <c r="K3168" s="19" t="s">
        <v>73</v>
      </c>
      <c r="L3168" s="1">
        <v>42318</v>
      </c>
      <c r="M3168" s="19" t="s">
        <v>13377</v>
      </c>
      <c r="N3168" s="19" t="s">
        <v>13376</v>
      </c>
      <c r="O3168" s="19" t="s">
        <v>12935</v>
      </c>
    </row>
    <row r="3169" spans="1:15">
      <c r="A3169" s="19">
        <v>63143</v>
      </c>
      <c r="B3169" s="19" t="s">
        <v>10651</v>
      </c>
      <c r="C3169" s="19" t="s">
        <v>13375</v>
      </c>
      <c r="D3169" s="19" t="str">
        <f t="shared" si="49"/>
        <v>63143C</v>
      </c>
      <c r="E3169" s="19" t="s">
        <v>12309</v>
      </c>
      <c r="F3169" s="19" t="s">
        <v>13374</v>
      </c>
      <c r="G3169" s="19" t="s">
        <v>612</v>
      </c>
      <c r="H3169" s="19" t="s">
        <v>12307</v>
      </c>
      <c r="I3169" s="1">
        <v>43160</v>
      </c>
      <c r="J3169" s="19">
        <v>20</v>
      </c>
      <c r="K3169" s="19" t="s">
        <v>73</v>
      </c>
      <c r="L3169" s="1">
        <v>42320</v>
      </c>
      <c r="M3169" s="19" t="s">
        <v>13373</v>
      </c>
      <c r="N3169" s="19" t="s">
        <v>13372</v>
      </c>
      <c r="O3169" s="19" t="s">
        <v>12318</v>
      </c>
    </row>
    <row r="3170" spans="1:15">
      <c r="A3170" s="19">
        <v>63144</v>
      </c>
      <c r="B3170" s="19" t="s">
        <v>11748</v>
      </c>
      <c r="C3170" s="19" t="s">
        <v>5043</v>
      </c>
      <c r="D3170" s="19" t="str">
        <f t="shared" si="49"/>
        <v>63144A</v>
      </c>
      <c r="E3170" s="19" t="s">
        <v>12313</v>
      </c>
      <c r="F3170" s="19" t="s">
        <v>10767</v>
      </c>
      <c r="G3170" s="19" t="s">
        <v>612</v>
      </c>
      <c r="H3170" s="19" t="s">
        <v>12307</v>
      </c>
      <c r="I3170" s="1">
        <v>42720</v>
      </c>
      <c r="J3170" s="19">
        <v>85</v>
      </c>
      <c r="K3170" s="19" t="s">
        <v>73</v>
      </c>
      <c r="L3170" s="1">
        <v>42321</v>
      </c>
      <c r="M3170" s="19" t="s">
        <v>4394</v>
      </c>
      <c r="N3170" s="19" t="s">
        <v>13371</v>
      </c>
      <c r="O3170" s="19" t="s">
        <v>12318</v>
      </c>
    </row>
    <row r="3171" spans="1:15">
      <c r="A3171" s="19">
        <v>63145</v>
      </c>
      <c r="B3171" s="19" t="s">
        <v>11748</v>
      </c>
      <c r="C3171" s="19" t="s">
        <v>13370</v>
      </c>
      <c r="D3171" s="19" t="str">
        <f t="shared" si="49"/>
        <v>63145A</v>
      </c>
      <c r="E3171" s="19" t="s">
        <v>12313</v>
      </c>
      <c r="F3171" s="19" t="s">
        <v>10713</v>
      </c>
      <c r="G3171" s="19" t="s">
        <v>612</v>
      </c>
      <c r="H3171" s="19" t="s">
        <v>12307</v>
      </c>
      <c r="I3171" s="1">
        <v>43201</v>
      </c>
      <c r="J3171" s="19">
        <v>3</v>
      </c>
      <c r="K3171" s="19" t="s">
        <v>73</v>
      </c>
      <c r="L3171" s="1">
        <v>42328</v>
      </c>
      <c r="M3171" s="19" t="s">
        <v>12431</v>
      </c>
      <c r="N3171" s="19" t="s">
        <v>13369</v>
      </c>
      <c r="O3171" s="19" t="s">
        <v>12318</v>
      </c>
    </row>
    <row r="3172" spans="1:15">
      <c r="A3172" s="19">
        <v>63146</v>
      </c>
      <c r="B3172" s="19" t="s">
        <v>10651</v>
      </c>
      <c r="C3172" s="19" t="s">
        <v>13368</v>
      </c>
      <c r="D3172" s="19" t="str">
        <f t="shared" si="49"/>
        <v>63146C</v>
      </c>
      <c r="E3172" s="19" t="s">
        <v>12309</v>
      </c>
      <c r="F3172" s="19" t="s">
        <v>10933</v>
      </c>
      <c r="G3172" s="19" t="s">
        <v>612</v>
      </c>
      <c r="H3172" s="19" t="s">
        <v>12307</v>
      </c>
      <c r="I3172" s="1">
        <v>42676</v>
      </c>
      <c r="J3172" s="19">
        <v>5</v>
      </c>
      <c r="K3172" s="19" t="s">
        <v>73</v>
      </c>
      <c r="M3172" s="19" t="s">
        <v>13113</v>
      </c>
      <c r="N3172" s="19" t="s">
        <v>13367</v>
      </c>
      <c r="O3172" s="19" t="s">
        <v>12935</v>
      </c>
    </row>
    <row r="3173" spans="1:15">
      <c r="A3173" s="19">
        <v>63147</v>
      </c>
      <c r="B3173" s="19" t="s">
        <v>11748</v>
      </c>
      <c r="C3173" s="19" t="s">
        <v>13366</v>
      </c>
      <c r="D3173" s="19" t="str">
        <f t="shared" si="49"/>
        <v>63147A</v>
      </c>
      <c r="E3173" s="19" t="s">
        <v>12313</v>
      </c>
      <c r="F3173" s="19" t="s">
        <v>11340</v>
      </c>
      <c r="G3173" s="19" t="s">
        <v>612</v>
      </c>
      <c r="H3173" s="19" t="s">
        <v>12307</v>
      </c>
      <c r="I3173" s="1">
        <v>42347</v>
      </c>
      <c r="J3173" s="19">
        <v>0.10199999999999999</v>
      </c>
      <c r="K3173" s="19" t="s">
        <v>73</v>
      </c>
      <c r="L3173" s="1">
        <v>42332</v>
      </c>
      <c r="M3173" s="19" t="s">
        <v>13113</v>
      </c>
      <c r="N3173" s="19" t="s">
        <v>13366</v>
      </c>
      <c r="O3173" s="19" t="s">
        <v>12318</v>
      </c>
    </row>
    <row r="3174" spans="1:15">
      <c r="A3174" s="19">
        <v>63148</v>
      </c>
      <c r="B3174" s="19" t="s">
        <v>11748</v>
      </c>
      <c r="C3174" s="19" t="s">
        <v>13365</v>
      </c>
      <c r="D3174" s="19" t="str">
        <f t="shared" si="49"/>
        <v>63148A</v>
      </c>
      <c r="E3174" s="19" t="s">
        <v>12313</v>
      </c>
      <c r="F3174" s="19" t="s">
        <v>11340</v>
      </c>
      <c r="G3174" s="19" t="s">
        <v>612</v>
      </c>
      <c r="H3174" s="19" t="s">
        <v>12307</v>
      </c>
      <c r="I3174" s="1">
        <v>42347</v>
      </c>
      <c r="J3174" s="19">
        <v>1.2E-2</v>
      </c>
      <c r="K3174" s="19" t="s">
        <v>73</v>
      </c>
      <c r="L3174" s="1">
        <v>42332</v>
      </c>
      <c r="M3174" s="19" t="s">
        <v>13113</v>
      </c>
      <c r="N3174" s="19" t="s">
        <v>13365</v>
      </c>
      <c r="O3174" s="19" t="s">
        <v>12318</v>
      </c>
    </row>
    <row r="3175" spans="1:15">
      <c r="A3175" s="19">
        <v>63149</v>
      </c>
      <c r="B3175" s="19" t="s">
        <v>11748</v>
      </c>
      <c r="C3175" s="19" t="s">
        <v>13364</v>
      </c>
      <c r="D3175" s="19" t="str">
        <f t="shared" si="49"/>
        <v>63149A</v>
      </c>
      <c r="E3175" s="19" t="s">
        <v>12313</v>
      </c>
      <c r="F3175" s="19" t="s">
        <v>10955</v>
      </c>
      <c r="G3175" s="19" t="s">
        <v>612</v>
      </c>
      <c r="H3175" s="19" t="s">
        <v>12307</v>
      </c>
      <c r="I3175" s="1">
        <v>43132</v>
      </c>
      <c r="J3175" s="19">
        <v>1</v>
      </c>
      <c r="K3175" s="19" t="s">
        <v>46</v>
      </c>
      <c r="L3175" s="1">
        <v>42332</v>
      </c>
      <c r="M3175" s="19" t="s">
        <v>10573</v>
      </c>
      <c r="N3175" s="19" t="s">
        <v>13364</v>
      </c>
      <c r="O3175" s="19" t="s">
        <v>12318</v>
      </c>
    </row>
    <row r="3176" spans="1:15">
      <c r="A3176" s="19">
        <v>63150</v>
      </c>
      <c r="B3176" s="19" t="s">
        <v>11748</v>
      </c>
      <c r="C3176" s="19" t="s">
        <v>13363</v>
      </c>
      <c r="D3176" s="19" t="str">
        <f t="shared" si="49"/>
        <v>63150A</v>
      </c>
      <c r="E3176" s="19" t="s">
        <v>12313</v>
      </c>
      <c r="F3176" s="19" t="s">
        <v>10842</v>
      </c>
      <c r="G3176" s="19" t="s">
        <v>612</v>
      </c>
      <c r="H3176" s="19" t="s">
        <v>12307</v>
      </c>
      <c r="I3176" s="1">
        <v>43131</v>
      </c>
      <c r="J3176" s="19">
        <v>1</v>
      </c>
      <c r="K3176" s="19" t="s">
        <v>46</v>
      </c>
      <c r="L3176" s="1">
        <v>42332</v>
      </c>
      <c r="M3176" s="19" t="s">
        <v>10573</v>
      </c>
      <c r="N3176" s="19" t="s">
        <v>13363</v>
      </c>
      <c r="O3176" s="19" t="s">
        <v>12318</v>
      </c>
    </row>
    <row r="3177" spans="1:15">
      <c r="A3177" s="19">
        <v>63151</v>
      </c>
      <c r="B3177" s="19" t="s">
        <v>11748</v>
      </c>
      <c r="C3177" s="19" t="s">
        <v>13362</v>
      </c>
      <c r="D3177" s="19" t="str">
        <f t="shared" si="49"/>
        <v>63151A</v>
      </c>
      <c r="E3177" s="19" t="s">
        <v>12313</v>
      </c>
      <c r="F3177" s="19" t="s">
        <v>10842</v>
      </c>
      <c r="G3177" s="19" t="s">
        <v>612</v>
      </c>
      <c r="H3177" s="19" t="s">
        <v>12307</v>
      </c>
      <c r="I3177" s="1">
        <v>43131</v>
      </c>
      <c r="J3177" s="19">
        <v>1</v>
      </c>
      <c r="K3177" s="19" t="s">
        <v>46</v>
      </c>
      <c r="L3177" s="1">
        <v>42332</v>
      </c>
      <c r="M3177" s="19" t="s">
        <v>10573</v>
      </c>
      <c r="N3177" s="19" t="s">
        <v>13362</v>
      </c>
      <c r="O3177" s="19" t="s">
        <v>12318</v>
      </c>
    </row>
    <row r="3178" spans="1:15">
      <c r="A3178" s="19">
        <v>63152</v>
      </c>
      <c r="B3178" s="19" t="s">
        <v>11748</v>
      </c>
      <c r="C3178" s="19" t="s">
        <v>4428</v>
      </c>
      <c r="D3178" s="19" t="str">
        <f t="shared" si="49"/>
        <v>63152A</v>
      </c>
      <c r="E3178" s="19" t="s">
        <v>12313</v>
      </c>
      <c r="F3178" s="19" t="s">
        <v>10942</v>
      </c>
      <c r="G3178" s="19" t="s">
        <v>612</v>
      </c>
      <c r="H3178" s="19" t="s">
        <v>12307</v>
      </c>
      <c r="I3178" s="1">
        <v>43084</v>
      </c>
      <c r="J3178" s="19">
        <v>36.700000000000003</v>
      </c>
      <c r="K3178" s="19" t="s">
        <v>73</v>
      </c>
      <c r="L3178" s="1">
        <v>42306</v>
      </c>
      <c r="M3178" s="19" t="s">
        <v>12962</v>
      </c>
      <c r="N3178" s="19" t="s">
        <v>4429</v>
      </c>
      <c r="O3178" s="19" t="s">
        <v>12318</v>
      </c>
    </row>
    <row r="3179" spans="1:15">
      <c r="A3179" s="19">
        <v>63153</v>
      </c>
      <c r="B3179" s="19" t="s">
        <v>11748</v>
      </c>
      <c r="C3179" s="19" t="s">
        <v>4424</v>
      </c>
      <c r="D3179" s="19" t="str">
        <f t="shared" si="49"/>
        <v>63153A</v>
      </c>
      <c r="E3179" s="19" t="s">
        <v>12313</v>
      </c>
      <c r="F3179" s="19" t="s">
        <v>10942</v>
      </c>
      <c r="G3179" s="19" t="s">
        <v>612</v>
      </c>
      <c r="H3179" s="19" t="s">
        <v>12307</v>
      </c>
      <c r="I3179" s="1">
        <v>43084</v>
      </c>
      <c r="J3179" s="19">
        <v>44.9</v>
      </c>
      <c r="K3179" s="19" t="s">
        <v>73</v>
      </c>
      <c r="L3179" s="1">
        <v>42306</v>
      </c>
      <c r="M3179" s="19" t="s">
        <v>12962</v>
      </c>
      <c r="N3179" s="19" t="s">
        <v>4425</v>
      </c>
      <c r="O3179" s="19" t="s">
        <v>12318</v>
      </c>
    </row>
    <row r="3180" spans="1:15">
      <c r="A3180" s="19">
        <v>63154</v>
      </c>
      <c r="B3180" s="19" t="s">
        <v>11748</v>
      </c>
      <c r="C3180" s="19" t="s">
        <v>13361</v>
      </c>
      <c r="D3180" s="19" t="str">
        <f t="shared" si="49"/>
        <v>63154A</v>
      </c>
      <c r="E3180" s="19" t="s">
        <v>12313</v>
      </c>
      <c r="F3180" s="19" t="s">
        <v>13184</v>
      </c>
      <c r="G3180" s="19" t="s">
        <v>612</v>
      </c>
      <c r="H3180" s="19" t="s">
        <v>12307</v>
      </c>
      <c r="I3180" s="1">
        <v>42723</v>
      </c>
      <c r="J3180" s="19">
        <v>0.5</v>
      </c>
      <c r="K3180" s="19" t="s">
        <v>73</v>
      </c>
      <c r="L3180" s="1">
        <v>42341</v>
      </c>
      <c r="M3180" s="19" t="s">
        <v>13360</v>
      </c>
      <c r="N3180" s="19" t="s">
        <v>13359</v>
      </c>
      <c r="O3180" s="19" t="s">
        <v>12318</v>
      </c>
    </row>
    <row r="3181" spans="1:15">
      <c r="A3181" s="19">
        <v>63155</v>
      </c>
      <c r="B3181" s="19" t="s">
        <v>11748</v>
      </c>
      <c r="C3181" s="19" t="s">
        <v>13358</v>
      </c>
      <c r="D3181" s="19" t="str">
        <f t="shared" si="49"/>
        <v>63155A</v>
      </c>
      <c r="E3181" s="19" t="s">
        <v>12313</v>
      </c>
      <c r="F3181" s="19" t="s">
        <v>11033</v>
      </c>
      <c r="G3181" s="19" t="s">
        <v>612</v>
      </c>
      <c r="H3181" s="19" t="s">
        <v>12307</v>
      </c>
      <c r="I3181" s="1">
        <v>42419</v>
      </c>
      <c r="J3181" s="19">
        <v>0.91400000000000003</v>
      </c>
      <c r="K3181" s="19" t="s">
        <v>73</v>
      </c>
      <c r="L3181" s="1">
        <v>42341</v>
      </c>
      <c r="M3181" s="19" t="s">
        <v>4465</v>
      </c>
      <c r="N3181" s="19" t="s">
        <v>13357</v>
      </c>
      <c r="O3181" s="19" t="s">
        <v>12318</v>
      </c>
    </row>
    <row r="3182" spans="1:15">
      <c r="A3182" s="19">
        <v>63156</v>
      </c>
      <c r="B3182" s="19" t="s">
        <v>10651</v>
      </c>
      <c r="C3182" s="19" t="s">
        <v>13356</v>
      </c>
      <c r="D3182" s="19" t="str">
        <f t="shared" si="49"/>
        <v>63156C</v>
      </c>
      <c r="E3182" s="19" t="s">
        <v>12309</v>
      </c>
      <c r="F3182" s="19" t="s">
        <v>9909</v>
      </c>
      <c r="G3182" s="19" t="s">
        <v>612</v>
      </c>
      <c r="H3182" s="19" t="s">
        <v>12307</v>
      </c>
      <c r="I3182" s="1">
        <v>43252</v>
      </c>
      <c r="J3182" s="19">
        <v>2.68</v>
      </c>
      <c r="K3182" s="19" t="s">
        <v>12609</v>
      </c>
      <c r="L3182" s="1">
        <v>42373</v>
      </c>
      <c r="M3182" s="19" t="s">
        <v>12</v>
      </c>
      <c r="N3182" s="19" t="s">
        <v>9722</v>
      </c>
      <c r="O3182" s="19" t="s">
        <v>12318</v>
      </c>
    </row>
    <row r="3183" spans="1:15">
      <c r="A3183" s="19">
        <v>63157</v>
      </c>
      <c r="B3183" s="19" t="s">
        <v>12651</v>
      </c>
      <c r="C3183" s="19" t="s">
        <v>13355</v>
      </c>
      <c r="D3183" s="19" t="str">
        <f t="shared" si="49"/>
        <v>63157R</v>
      </c>
      <c r="E3183" s="19" t="s">
        <v>12650</v>
      </c>
      <c r="F3183" s="19" t="s">
        <v>461</v>
      </c>
      <c r="G3183" s="19" t="s">
        <v>461</v>
      </c>
      <c r="H3183" s="19" t="s">
        <v>461</v>
      </c>
      <c r="J3183" s="19">
        <v>241.9</v>
      </c>
      <c r="K3183" s="19" t="s">
        <v>73</v>
      </c>
      <c r="L3183" s="1">
        <v>42373</v>
      </c>
      <c r="M3183" s="19" t="s">
        <v>12</v>
      </c>
      <c r="N3183" s="19" t="s">
        <v>461</v>
      </c>
      <c r="O3183" s="19" t="s">
        <v>12318</v>
      </c>
    </row>
    <row r="3184" spans="1:15">
      <c r="A3184" s="19">
        <v>63158</v>
      </c>
      <c r="B3184" s="19" t="s">
        <v>11748</v>
      </c>
      <c r="C3184" s="19" t="s">
        <v>5365</v>
      </c>
      <c r="D3184" s="19" t="str">
        <f t="shared" si="49"/>
        <v>63158A</v>
      </c>
      <c r="E3184" s="19" t="s">
        <v>12313</v>
      </c>
      <c r="F3184" s="19" t="s">
        <v>10668</v>
      </c>
      <c r="G3184" s="19" t="s">
        <v>612</v>
      </c>
      <c r="H3184" s="19" t="s">
        <v>12307</v>
      </c>
      <c r="I3184" s="1">
        <v>42172</v>
      </c>
      <c r="J3184" s="19">
        <v>0.73099999999999998</v>
      </c>
      <c r="K3184" s="19" t="s">
        <v>73</v>
      </c>
      <c r="L3184" s="1">
        <v>42402</v>
      </c>
      <c r="M3184" s="19" t="s">
        <v>12</v>
      </c>
      <c r="N3184" s="19" t="s">
        <v>13354</v>
      </c>
      <c r="O3184" s="19" t="s">
        <v>12318</v>
      </c>
    </row>
    <row r="3185" spans="1:15">
      <c r="A3185" s="19">
        <v>63159</v>
      </c>
      <c r="B3185" s="19" t="s">
        <v>10651</v>
      </c>
      <c r="C3185" s="19" t="s">
        <v>13353</v>
      </c>
      <c r="D3185" s="19" t="str">
        <f t="shared" si="49"/>
        <v>63159C</v>
      </c>
      <c r="E3185" s="19" t="s">
        <v>12309</v>
      </c>
      <c r="F3185" s="19" t="s">
        <v>11122</v>
      </c>
      <c r="G3185" s="19" t="s">
        <v>612</v>
      </c>
      <c r="H3185" s="19" t="s">
        <v>12307</v>
      </c>
      <c r="I3185" s="1">
        <v>43344</v>
      </c>
      <c r="J3185" s="19">
        <v>1.75</v>
      </c>
      <c r="K3185" s="19" t="s">
        <v>73</v>
      </c>
      <c r="L3185" s="1">
        <v>42374</v>
      </c>
      <c r="M3185" s="19" t="s">
        <v>13115</v>
      </c>
      <c r="N3185" s="19" t="s">
        <v>13115</v>
      </c>
      <c r="O3185" s="19" t="s">
        <v>12318</v>
      </c>
    </row>
    <row r="3186" spans="1:15">
      <c r="A3186" s="19">
        <v>63160</v>
      </c>
      <c r="B3186" s="19" t="s">
        <v>10651</v>
      </c>
      <c r="C3186" s="19" t="s">
        <v>13352</v>
      </c>
      <c r="D3186" s="19" t="str">
        <f t="shared" si="49"/>
        <v>63160C</v>
      </c>
      <c r="E3186" s="19" t="s">
        <v>12309</v>
      </c>
      <c r="F3186" s="19" t="s">
        <v>10767</v>
      </c>
      <c r="G3186" s="19" t="s">
        <v>612</v>
      </c>
      <c r="H3186" s="19" t="s">
        <v>12307</v>
      </c>
      <c r="I3186" s="1">
        <v>43465</v>
      </c>
      <c r="J3186" s="19">
        <v>3</v>
      </c>
      <c r="K3186" s="19" t="s">
        <v>73</v>
      </c>
      <c r="L3186" s="1">
        <v>42374</v>
      </c>
      <c r="M3186" s="19" t="s">
        <v>13351</v>
      </c>
      <c r="N3186" s="19" t="s">
        <v>13351</v>
      </c>
      <c r="O3186" s="19" t="s">
        <v>12331</v>
      </c>
    </row>
    <row r="3187" spans="1:15">
      <c r="A3187" s="19">
        <v>63161</v>
      </c>
      <c r="B3187" s="19" t="s">
        <v>11748</v>
      </c>
      <c r="C3187" s="19" t="s">
        <v>13350</v>
      </c>
      <c r="D3187" s="19" t="str">
        <f t="shared" si="49"/>
        <v>63161A</v>
      </c>
      <c r="E3187" s="19" t="s">
        <v>12313</v>
      </c>
      <c r="F3187" s="19" t="s">
        <v>13349</v>
      </c>
      <c r="G3187" s="19" t="s">
        <v>1096</v>
      </c>
      <c r="H3187" s="19" t="s">
        <v>12307</v>
      </c>
      <c r="I3187" s="1">
        <v>42733</v>
      </c>
      <c r="J3187" s="19">
        <v>80</v>
      </c>
      <c r="K3187" s="19" t="s">
        <v>73</v>
      </c>
      <c r="L3187" s="1">
        <v>42388</v>
      </c>
      <c r="M3187" s="19" t="s">
        <v>13348</v>
      </c>
      <c r="N3187" s="19" t="s">
        <v>13347</v>
      </c>
      <c r="O3187" s="19" t="s">
        <v>12318</v>
      </c>
    </row>
    <row r="3188" spans="1:15">
      <c r="A3188" s="19">
        <v>63162</v>
      </c>
      <c r="B3188" s="19" t="s">
        <v>11748</v>
      </c>
      <c r="C3188" s="19" t="s">
        <v>480</v>
      </c>
      <c r="D3188" s="19" t="str">
        <f t="shared" si="49"/>
        <v>63162A</v>
      </c>
      <c r="E3188" s="19" t="s">
        <v>12313</v>
      </c>
      <c r="F3188" s="19" t="s">
        <v>10860</v>
      </c>
      <c r="G3188" s="19" t="s">
        <v>1468</v>
      </c>
      <c r="H3188" s="19" t="s">
        <v>12307</v>
      </c>
      <c r="I3188" s="1">
        <v>42826</v>
      </c>
      <c r="J3188" s="19">
        <v>181.7</v>
      </c>
      <c r="K3188" s="19" t="s">
        <v>4</v>
      </c>
      <c r="L3188" s="1">
        <v>42390</v>
      </c>
      <c r="M3188" s="19" t="s">
        <v>13210</v>
      </c>
      <c r="N3188" s="19" t="s">
        <v>480</v>
      </c>
      <c r="O3188" s="19" t="s">
        <v>12318</v>
      </c>
    </row>
    <row r="3189" spans="1:15">
      <c r="A3189" s="19">
        <v>63163</v>
      </c>
      <c r="B3189" s="19" t="s">
        <v>10651</v>
      </c>
      <c r="C3189" s="19" t="s">
        <v>13346</v>
      </c>
      <c r="D3189" s="19" t="str">
        <f t="shared" si="49"/>
        <v>63163C</v>
      </c>
      <c r="E3189" s="19" t="s">
        <v>12309</v>
      </c>
      <c r="F3189" s="19" t="s">
        <v>13345</v>
      </c>
      <c r="G3189" s="19" t="s">
        <v>612</v>
      </c>
      <c r="H3189" s="19" t="s">
        <v>12307</v>
      </c>
      <c r="I3189" s="1">
        <v>44470</v>
      </c>
      <c r="J3189" s="19">
        <v>200</v>
      </c>
      <c r="K3189" s="19" t="s">
        <v>73</v>
      </c>
      <c r="L3189" s="1">
        <v>42403</v>
      </c>
      <c r="M3189" s="19" t="s">
        <v>12791</v>
      </c>
      <c r="N3189" s="19" t="s">
        <v>13344</v>
      </c>
      <c r="O3189" s="19" t="s">
        <v>12304</v>
      </c>
    </row>
    <row r="3190" spans="1:15">
      <c r="A3190" s="19">
        <v>63164</v>
      </c>
      <c r="B3190" s="19" t="s">
        <v>10651</v>
      </c>
      <c r="C3190" s="19" t="s">
        <v>4378</v>
      </c>
      <c r="D3190" s="19" t="str">
        <f t="shared" si="49"/>
        <v>63164C</v>
      </c>
      <c r="E3190" s="19" t="s">
        <v>12309</v>
      </c>
      <c r="F3190" s="19" t="s">
        <v>10704</v>
      </c>
      <c r="G3190" s="19" t="s">
        <v>612</v>
      </c>
      <c r="H3190" s="19" t="s">
        <v>12307</v>
      </c>
      <c r="I3190" s="1">
        <v>42675</v>
      </c>
      <c r="J3190" s="19">
        <v>20</v>
      </c>
      <c r="K3190" s="19" t="s">
        <v>4</v>
      </c>
      <c r="L3190" s="1">
        <v>42401</v>
      </c>
      <c r="M3190" s="19" t="s">
        <v>13113</v>
      </c>
      <c r="N3190" s="19" t="s">
        <v>13343</v>
      </c>
      <c r="O3190" s="19" t="s">
        <v>12935</v>
      </c>
    </row>
    <row r="3191" spans="1:15">
      <c r="A3191" s="19">
        <v>63165</v>
      </c>
      <c r="B3191" s="19" t="s">
        <v>11748</v>
      </c>
      <c r="C3191" s="19" t="s">
        <v>13342</v>
      </c>
      <c r="D3191" s="19" t="str">
        <f t="shared" si="49"/>
        <v>63165A</v>
      </c>
      <c r="E3191" s="19" t="s">
        <v>12313</v>
      </c>
      <c r="F3191" s="19" t="s">
        <v>10996</v>
      </c>
      <c r="G3191" s="19" t="s">
        <v>612</v>
      </c>
      <c r="H3191" s="19" t="s">
        <v>12307</v>
      </c>
      <c r="I3191" s="1">
        <v>42222</v>
      </c>
      <c r="J3191" s="19">
        <v>0.999</v>
      </c>
      <c r="K3191" s="19" t="s">
        <v>73</v>
      </c>
      <c r="L3191" s="1">
        <v>42401</v>
      </c>
      <c r="M3191" s="19" t="s">
        <v>12315</v>
      </c>
      <c r="N3191" s="19" t="s">
        <v>12344</v>
      </c>
      <c r="O3191" s="19" t="s">
        <v>12318</v>
      </c>
    </row>
    <row r="3192" spans="1:15">
      <c r="A3192" s="19">
        <v>63166</v>
      </c>
      <c r="B3192" s="19" t="s">
        <v>11748</v>
      </c>
      <c r="C3192" s="19" t="s">
        <v>13341</v>
      </c>
      <c r="D3192" s="19" t="str">
        <f t="shared" si="49"/>
        <v>63166A</v>
      </c>
      <c r="E3192" s="19" t="s">
        <v>12313</v>
      </c>
      <c r="F3192" s="19" t="s">
        <v>10954</v>
      </c>
      <c r="G3192" s="19" t="s">
        <v>612</v>
      </c>
      <c r="H3192" s="19" t="s">
        <v>12307</v>
      </c>
      <c r="I3192" s="1">
        <v>42725</v>
      </c>
      <c r="J3192" s="19">
        <v>54</v>
      </c>
      <c r="K3192" s="19" t="s">
        <v>73</v>
      </c>
      <c r="L3192" s="1">
        <v>42401</v>
      </c>
      <c r="M3192" s="19" t="s">
        <v>13341</v>
      </c>
      <c r="N3192" s="19" t="s">
        <v>13341</v>
      </c>
      <c r="O3192" s="19" t="s">
        <v>12318</v>
      </c>
    </row>
    <row r="3193" spans="1:15">
      <c r="A3193" s="19">
        <v>63167</v>
      </c>
      <c r="B3193" s="19" t="s">
        <v>11748</v>
      </c>
      <c r="C3193" s="19" t="s">
        <v>13340</v>
      </c>
      <c r="D3193" s="19" t="str">
        <f t="shared" si="49"/>
        <v>63167A</v>
      </c>
      <c r="E3193" s="19" t="s">
        <v>12313</v>
      </c>
      <c r="F3193" s="19" t="s">
        <v>10954</v>
      </c>
      <c r="G3193" s="19" t="s">
        <v>612</v>
      </c>
      <c r="H3193" s="19" t="s">
        <v>12307</v>
      </c>
      <c r="I3193" s="1">
        <v>42725</v>
      </c>
      <c r="J3193" s="19">
        <v>54</v>
      </c>
      <c r="K3193" s="19" t="s">
        <v>73</v>
      </c>
      <c r="L3193" s="1">
        <v>42401</v>
      </c>
      <c r="M3193" s="19" t="s">
        <v>13340</v>
      </c>
      <c r="N3193" s="19" t="s">
        <v>13340</v>
      </c>
      <c r="O3193" s="19" t="s">
        <v>12318</v>
      </c>
    </row>
    <row r="3194" spans="1:15">
      <c r="A3194" s="19">
        <v>63168</v>
      </c>
      <c r="B3194" s="19" t="s">
        <v>11748</v>
      </c>
      <c r="C3194" s="19" t="s">
        <v>13339</v>
      </c>
      <c r="D3194" s="19" t="str">
        <f t="shared" si="49"/>
        <v>63168A</v>
      </c>
      <c r="E3194" s="19" t="s">
        <v>12313</v>
      </c>
      <c r="F3194" s="19" t="s">
        <v>11162</v>
      </c>
      <c r="G3194" s="19" t="s">
        <v>612</v>
      </c>
      <c r="H3194" s="19" t="s">
        <v>12307</v>
      </c>
      <c r="I3194" s="1">
        <v>42430</v>
      </c>
      <c r="J3194" s="19">
        <v>0.214</v>
      </c>
      <c r="K3194" s="19" t="s">
        <v>73</v>
      </c>
      <c r="L3194" s="1">
        <v>42403</v>
      </c>
      <c r="M3194" s="19" t="s">
        <v>13113</v>
      </c>
      <c r="N3194" s="19" t="s">
        <v>13338</v>
      </c>
      <c r="O3194" s="19" t="s">
        <v>12318</v>
      </c>
    </row>
    <row r="3195" spans="1:15">
      <c r="A3195" s="19">
        <v>63169</v>
      </c>
      <c r="B3195" s="19" t="s">
        <v>10651</v>
      </c>
      <c r="C3195" s="19" t="s">
        <v>13337</v>
      </c>
      <c r="D3195" s="19" t="str">
        <f t="shared" si="49"/>
        <v>63169C</v>
      </c>
      <c r="E3195" s="19" t="s">
        <v>12309</v>
      </c>
      <c r="F3195" s="19" t="s">
        <v>13336</v>
      </c>
      <c r="G3195" s="19" t="s">
        <v>612</v>
      </c>
      <c r="H3195" s="19" t="s">
        <v>12307</v>
      </c>
      <c r="I3195" s="1">
        <v>43983</v>
      </c>
      <c r="J3195" s="19">
        <v>200</v>
      </c>
      <c r="K3195" s="19" t="s">
        <v>73</v>
      </c>
      <c r="L3195" s="1">
        <v>42403</v>
      </c>
      <c r="M3195" s="19" t="s">
        <v>12791</v>
      </c>
      <c r="N3195" s="19" t="s">
        <v>13335</v>
      </c>
      <c r="O3195" s="19" t="s">
        <v>12318</v>
      </c>
    </row>
    <row r="3196" spans="1:15">
      <c r="A3196" s="19">
        <v>63170</v>
      </c>
      <c r="B3196" s="19" t="s">
        <v>10651</v>
      </c>
      <c r="C3196" s="19" t="s">
        <v>13334</v>
      </c>
      <c r="D3196" s="19" t="str">
        <f t="shared" si="49"/>
        <v>63170C</v>
      </c>
      <c r="E3196" s="19" t="s">
        <v>12309</v>
      </c>
      <c r="F3196" s="19" t="s">
        <v>11585</v>
      </c>
      <c r="G3196" s="19" t="s">
        <v>1096</v>
      </c>
      <c r="H3196" s="19" t="s">
        <v>12307</v>
      </c>
      <c r="I3196" s="1">
        <v>43983</v>
      </c>
      <c r="J3196" s="19">
        <v>300</v>
      </c>
      <c r="K3196" s="19" t="s">
        <v>73</v>
      </c>
      <c r="L3196" s="1">
        <v>42403</v>
      </c>
      <c r="M3196" s="19" t="s">
        <v>12791</v>
      </c>
      <c r="N3196" s="19" t="s">
        <v>13333</v>
      </c>
      <c r="O3196" s="19" t="s">
        <v>12318</v>
      </c>
    </row>
    <row r="3197" spans="1:15">
      <c r="A3197" s="19">
        <v>63171</v>
      </c>
      <c r="B3197" s="19" t="s">
        <v>11748</v>
      </c>
      <c r="C3197" s="19" t="s">
        <v>13332</v>
      </c>
      <c r="D3197" s="19" t="str">
        <f t="shared" si="49"/>
        <v>63171A</v>
      </c>
      <c r="E3197" s="19" t="s">
        <v>12313</v>
      </c>
      <c r="F3197" s="19" t="s">
        <v>10870</v>
      </c>
      <c r="G3197" s="19" t="s">
        <v>612</v>
      </c>
      <c r="H3197" s="19" t="s">
        <v>12307</v>
      </c>
      <c r="I3197" s="1">
        <v>41912</v>
      </c>
      <c r="J3197" s="19">
        <v>0.30099999999999999</v>
      </c>
      <c r="K3197" s="19" t="s">
        <v>73</v>
      </c>
      <c r="L3197" s="1">
        <v>42409</v>
      </c>
      <c r="M3197" s="19" t="s">
        <v>12315</v>
      </c>
      <c r="N3197" s="19" t="s">
        <v>12413</v>
      </c>
      <c r="O3197" s="19" t="s">
        <v>12318</v>
      </c>
    </row>
    <row r="3198" spans="1:15">
      <c r="A3198" s="19">
        <v>63172</v>
      </c>
      <c r="B3198" s="19" t="s">
        <v>10651</v>
      </c>
      <c r="C3198" s="19" t="s">
        <v>13331</v>
      </c>
      <c r="D3198" s="19" t="str">
        <f t="shared" si="49"/>
        <v>63172C</v>
      </c>
      <c r="E3198" s="19" t="s">
        <v>12309</v>
      </c>
      <c r="F3198" s="19" t="s">
        <v>10704</v>
      </c>
      <c r="G3198" s="19" t="s">
        <v>612</v>
      </c>
      <c r="H3198" s="19" t="s">
        <v>12307</v>
      </c>
      <c r="I3198" s="1">
        <v>42430</v>
      </c>
      <c r="J3198" s="19">
        <v>3</v>
      </c>
      <c r="K3198" s="19" t="s">
        <v>4</v>
      </c>
      <c r="L3198" s="1">
        <v>42412</v>
      </c>
      <c r="M3198" s="19" t="s">
        <v>13113</v>
      </c>
      <c r="N3198" s="19" t="s">
        <v>13330</v>
      </c>
      <c r="O3198" s="19" t="s">
        <v>12577</v>
      </c>
    </row>
    <row r="3199" spans="1:15">
      <c r="A3199" s="19">
        <v>63173</v>
      </c>
      <c r="B3199" s="19" t="s">
        <v>11748</v>
      </c>
      <c r="C3199" s="19" t="s">
        <v>13329</v>
      </c>
      <c r="D3199" s="19" t="str">
        <f t="shared" si="49"/>
        <v>63173A</v>
      </c>
      <c r="E3199" s="19" t="s">
        <v>12313</v>
      </c>
      <c r="F3199" s="19" t="s">
        <v>10767</v>
      </c>
      <c r="G3199" s="19" t="s">
        <v>612</v>
      </c>
      <c r="H3199" s="19" t="s">
        <v>12307</v>
      </c>
      <c r="I3199" s="1">
        <v>40829</v>
      </c>
      <c r="J3199" s="19">
        <v>0.18</v>
      </c>
      <c r="K3199" s="19" t="s">
        <v>73</v>
      </c>
      <c r="L3199" s="1">
        <v>42409</v>
      </c>
      <c r="M3199" s="19" t="s">
        <v>12315</v>
      </c>
      <c r="N3199" s="19" t="s">
        <v>12388</v>
      </c>
      <c r="O3199" s="19" t="s">
        <v>12318</v>
      </c>
    </row>
    <row r="3200" spans="1:15">
      <c r="A3200" s="19">
        <v>63174</v>
      </c>
      <c r="B3200" s="19" t="s">
        <v>11748</v>
      </c>
      <c r="C3200" s="19" t="s">
        <v>13328</v>
      </c>
      <c r="D3200" s="19" t="str">
        <f t="shared" si="49"/>
        <v>63174A</v>
      </c>
      <c r="E3200" s="19" t="s">
        <v>12313</v>
      </c>
      <c r="F3200" s="19" t="s">
        <v>11162</v>
      </c>
      <c r="G3200" s="19" t="s">
        <v>612</v>
      </c>
      <c r="H3200" s="19" t="s">
        <v>12307</v>
      </c>
      <c r="I3200" s="1">
        <v>42487</v>
      </c>
      <c r="J3200" s="19">
        <v>0.1469</v>
      </c>
      <c r="K3200" s="19" t="s">
        <v>73</v>
      </c>
      <c r="L3200" s="1">
        <v>42646</v>
      </c>
      <c r="M3200" s="19" t="s">
        <v>13113</v>
      </c>
      <c r="N3200" s="19" t="s">
        <v>13327</v>
      </c>
      <c r="O3200" s="19" t="s">
        <v>12318</v>
      </c>
    </row>
    <row r="3201" spans="1:15">
      <c r="A3201" s="19">
        <v>63175</v>
      </c>
      <c r="B3201" s="19" t="s">
        <v>11748</v>
      </c>
      <c r="C3201" s="19" t="s">
        <v>13326</v>
      </c>
      <c r="D3201" s="19" t="str">
        <f t="shared" si="49"/>
        <v>63175A</v>
      </c>
      <c r="E3201" s="19" t="s">
        <v>12313</v>
      </c>
      <c r="F3201" s="19" t="s">
        <v>11055</v>
      </c>
      <c r="G3201" s="19" t="s">
        <v>612</v>
      </c>
      <c r="H3201" s="19" t="s">
        <v>12307</v>
      </c>
      <c r="I3201" s="1">
        <v>41655</v>
      </c>
      <c r="J3201" s="19">
        <v>4.2999999999999997E-2</v>
      </c>
      <c r="K3201" s="19" t="s">
        <v>73</v>
      </c>
      <c r="L3201" s="1">
        <v>42409</v>
      </c>
      <c r="M3201" s="19" t="s">
        <v>12315</v>
      </c>
      <c r="N3201" s="19" t="s">
        <v>12972</v>
      </c>
      <c r="O3201" s="19" t="s">
        <v>12318</v>
      </c>
    </row>
    <row r="3202" spans="1:15">
      <c r="A3202" s="19">
        <v>63176</v>
      </c>
      <c r="B3202" s="19" t="s">
        <v>11748</v>
      </c>
      <c r="C3202" s="19" t="s">
        <v>11698</v>
      </c>
      <c r="D3202" s="19" t="str">
        <f t="shared" ref="D3202:D3265" si="50">CONCATENATE(A3202,B3202)</f>
        <v>63176A</v>
      </c>
      <c r="E3202" s="19" t="s">
        <v>12313</v>
      </c>
      <c r="F3202" s="19" t="s">
        <v>10767</v>
      </c>
      <c r="G3202" s="19" t="s">
        <v>612</v>
      </c>
      <c r="H3202" s="19" t="s">
        <v>12307</v>
      </c>
      <c r="I3202" s="1">
        <v>42082</v>
      </c>
      <c r="J3202" s="19">
        <v>0.98899999999999999</v>
      </c>
      <c r="K3202" s="19" t="s">
        <v>73</v>
      </c>
      <c r="L3202" s="1">
        <v>42411</v>
      </c>
      <c r="M3202" s="19" t="s">
        <v>12315</v>
      </c>
      <c r="N3202" s="19" t="s">
        <v>13325</v>
      </c>
      <c r="O3202" s="19" t="s">
        <v>12318</v>
      </c>
    </row>
    <row r="3203" spans="1:15">
      <c r="A3203" s="19">
        <v>63177</v>
      </c>
      <c r="B3203" s="19" t="s">
        <v>11748</v>
      </c>
      <c r="C3203" s="19" t="s">
        <v>13324</v>
      </c>
      <c r="D3203" s="19" t="str">
        <f t="shared" si="50"/>
        <v>63177A</v>
      </c>
      <c r="E3203" s="19" t="s">
        <v>12313</v>
      </c>
      <c r="F3203" s="19" t="s">
        <v>10977</v>
      </c>
      <c r="G3203" s="19" t="s">
        <v>612</v>
      </c>
      <c r="H3203" s="19" t="s">
        <v>12307</v>
      </c>
      <c r="I3203" s="1">
        <v>42187</v>
      </c>
      <c r="J3203" s="19">
        <v>0.73599999999999999</v>
      </c>
      <c r="K3203" s="19" t="s">
        <v>73</v>
      </c>
      <c r="L3203" s="1">
        <v>42411</v>
      </c>
      <c r="M3203" s="19" t="s">
        <v>12315</v>
      </c>
      <c r="N3203" s="19" t="s">
        <v>12344</v>
      </c>
      <c r="O3203" s="19" t="s">
        <v>12318</v>
      </c>
    </row>
    <row r="3204" spans="1:15">
      <c r="A3204" s="19">
        <v>63178</v>
      </c>
      <c r="B3204" s="19" t="s">
        <v>11748</v>
      </c>
      <c r="C3204" s="19" t="s">
        <v>13323</v>
      </c>
      <c r="D3204" s="19" t="str">
        <f t="shared" si="50"/>
        <v>63178A</v>
      </c>
      <c r="E3204" s="19" t="s">
        <v>12313</v>
      </c>
      <c r="F3204" s="19" t="s">
        <v>10996</v>
      </c>
      <c r="G3204" s="19" t="s">
        <v>612</v>
      </c>
      <c r="H3204" s="19" t="s">
        <v>12307</v>
      </c>
      <c r="I3204" s="1">
        <v>42158</v>
      </c>
      <c r="J3204" s="19">
        <v>0.28000000000000003</v>
      </c>
      <c r="K3204" s="19" t="s">
        <v>73</v>
      </c>
      <c r="L3204" s="1">
        <v>42411</v>
      </c>
      <c r="M3204" s="19" t="s">
        <v>12315</v>
      </c>
      <c r="N3204" s="19" t="s">
        <v>12413</v>
      </c>
      <c r="O3204" s="19" t="s">
        <v>12318</v>
      </c>
    </row>
    <row r="3205" spans="1:15">
      <c r="A3205" s="19">
        <v>63179</v>
      </c>
      <c r="B3205" s="19" t="s">
        <v>11748</v>
      </c>
      <c r="C3205" s="19" t="s">
        <v>13322</v>
      </c>
      <c r="D3205" s="19" t="str">
        <f t="shared" si="50"/>
        <v>63179A</v>
      </c>
      <c r="E3205" s="19" t="s">
        <v>12313</v>
      </c>
      <c r="F3205" s="19" t="s">
        <v>11471</v>
      </c>
      <c r="G3205" s="19" t="s">
        <v>612</v>
      </c>
      <c r="H3205" s="19" t="s">
        <v>12307</v>
      </c>
      <c r="I3205" s="1">
        <v>41737</v>
      </c>
      <c r="J3205" s="19">
        <v>7.4999999999999997E-2</v>
      </c>
      <c r="K3205" s="19" t="s">
        <v>73</v>
      </c>
      <c r="L3205" s="1">
        <v>42418</v>
      </c>
      <c r="M3205" s="19" t="s">
        <v>12315</v>
      </c>
      <c r="N3205" s="19" t="s">
        <v>12413</v>
      </c>
      <c r="O3205" s="19" t="s">
        <v>12318</v>
      </c>
    </row>
    <row r="3206" spans="1:15">
      <c r="A3206" s="19">
        <v>63180</v>
      </c>
      <c r="B3206" s="19" t="s">
        <v>11748</v>
      </c>
      <c r="C3206" s="19" t="s">
        <v>13321</v>
      </c>
      <c r="D3206" s="19" t="str">
        <f t="shared" si="50"/>
        <v>63180A</v>
      </c>
      <c r="E3206" s="19" t="s">
        <v>12313</v>
      </c>
      <c r="F3206" s="19" t="s">
        <v>10834</v>
      </c>
      <c r="G3206" s="19" t="s">
        <v>612</v>
      </c>
      <c r="H3206" s="19" t="s">
        <v>12307</v>
      </c>
      <c r="I3206" s="1">
        <v>42157</v>
      </c>
      <c r="J3206" s="19">
        <v>0.34200000000000003</v>
      </c>
      <c r="K3206" s="19" t="s">
        <v>73</v>
      </c>
      <c r="L3206" s="1">
        <v>42418</v>
      </c>
      <c r="M3206" s="19" t="s">
        <v>12315</v>
      </c>
      <c r="N3206" s="19" t="s">
        <v>12413</v>
      </c>
      <c r="O3206" s="19" t="s">
        <v>12318</v>
      </c>
    </row>
    <row r="3207" spans="1:15">
      <c r="A3207" s="19">
        <v>63181</v>
      </c>
      <c r="B3207" s="19" t="s">
        <v>11748</v>
      </c>
      <c r="C3207" s="19" t="s">
        <v>13320</v>
      </c>
      <c r="D3207" s="19" t="str">
        <f t="shared" si="50"/>
        <v>63181A</v>
      </c>
      <c r="E3207" s="19" t="s">
        <v>12313</v>
      </c>
      <c r="F3207" s="19" t="s">
        <v>11471</v>
      </c>
      <c r="G3207" s="19" t="s">
        <v>612</v>
      </c>
      <c r="H3207" s="19" t="s">
        <v>12307</v>
      </c>
      <c r="I3207" s="1">
        <v>41667</v>
      </c>
      <c r="J3207" s="19">
        <v>9.5000000000000001E-2</v>
      </c>
      <c r="K3207" s="19" t="s">
        <v>73</v>
      </c>
      <c r="L3207" s="1">
        <v>42418</v>
      </c>
      <c r="M3207" s="19" t="s">
        <v>12315</v>
      </c>
      <c r="N3207" s="19" t="s">
        <v>13311</v>
      </c>
      <c r="O3207" s="19" t="s">
        <v>12318</v>
      </c>
    </row>
    <row r="3208" spans="1:15">
      <c r="A3208" s="19">
        <v>63182</v>
      </c>
      <c r="B3208" s="19" t="s">
        <v>11748</v>
      </c>
      <c r="C3208" s="19" t="s">
        <v>13319</v>
      </c>
      <c r="D3208" s="19" t="str">
        <f t="shared" si="50"/>
        <v>63182A</v>
      </c>
      <c r="E3208" s="19" t="s">
        <v>12313</v>
      </c>
      <c r="F3208" s="19" t="s">
        <v>11471</v>
      </c>
      <c r="G3208" s="19" t="s">
        <v>612</v>
      </c>
      <c r="H3208" s="19" t="s">
        <v>12307</v>
      </c>
      <c r="I3208" s="1">
        <v>41646</v>
      </c>
      <c r="J3208" s="19">
        <v>0.39300000000000002</v>
      </c>
      <c r="K3208" s="19" t="s">
        <v>73</v>
      </c>
      <c r="L3208" s="1">
        <v>42412</v>
      </c>
      <c r="M3208" s="19" t="s">
        <v>13113</v>
      </c>
      <c r="N3208" s="19" t="s">
        <v>13311</v>
      </c>
      <c r="O3208" s="19" t="s">
        <v>12318</v>
      </c>
    </row>
    <row r="3209" spans="1:15">
      <c r="A3209" s="19">
        <v>63183</v>
      </c>
      <c r="B3209" s="19" t="s">
        <v>11748</v>
      </c>
      <c r="C3209" s="19" t="s">
        <v>13318</v>
      </c>
      <c r="D3209" s="19" t="str">
        <f t="shared" si="50"/>
        <v>63183A</v>
      </c>
      <c r="E3209" s="19" t="s">
        <v>12313</v>
      </c>
      <c r="F3209" s="19" t="s">
        <v>11471</v>
      </c>
      <c r="G3209" s="19" t="s">
        <v>612</v>
      </c>
      <c r="H3209" s="19" t="s">
        <v>12307</v>
      </c>
      <c r="I3209" s="1">
        <v>41738</v>
      </c>
      <c r="J3209" s="19">
        <v>0.70199999999999996</v>
      </c>
      <c r="K3209" s="19" t="s">
        <v>73</v>
      </c>
      <c r="L3209" s="1">
        <v>42412</v>
      </c>
      <c r="M3209" s="19" t="s">
        <v>13113</v>
      </c>
      <c r="N3209" s="19" t="s">
        <v>12413</v>
      </c>
      <c r="O3209" s="19" t="s">
        <v>12318</v>
      </c>
    </row>
    <row r="3210" spans="1:15">
      <c r="A3210" s="19">
        <v>63184</v>
      </c>
      <c r="B3210" s="19" t="s">
        <v>11748</v>
      </c>
      <c r="C3210" s="19" t="s">
        <v>13317</v>
      </c>
      <c r="D3210" s="19" t="str">
        <f t="shared" si="50"/>
        <v>63184A</v>
      </c>
      <c r="E3210" s="19" t="s">
        <v>12313</v>
      </c>
      <c r="F3210" s="19" t="s">
        <v>11201</v>
      </c>
      <c r="G3210" s="19" t="s">
        <v>612</v>
      </c>
      <c r="H3210" s="19" t="s">
        <v>12307</v>
      </c>
      <c r="I3210" s="1">
        <v>41437</v>
      </c>
      <c r="J3210" s="19">
        <v>6.0999999999999999E-2</v>
      </c>
      <c r="K3210" s="19" t="s">
        <v>73</v>
      </c>
      <c r="L3210" s="1">
        <v>42417</v>
      </c>
      <c r="M3210" s="19" t="s">
        <v>12315</v>
      </c>
      <c r="N3210" s="19" t="s">
        <v>13311</v>
      </c>
      <c r="O3210" s="19" t="s">
        <v>12318</v>
      </c>
    </row>
    <row r="3211" spans="1:15">
      <c r="A3211" s="19">
        <v>63185</v>
      </c>
      <c r="B3211" s="19" t="s">
        <v>11748</v>
      </c>
      <c r="C3211" s="19" t="s">
        <v>13316</v>
      </c>
      <c r="D3211" s="19" t="str">
        <f t="shared" si="50"/>
        <v>63185A</v>
      </c>
      <c r="E3211" s="19" t="s">
        <v>12313</v>
      </c>
      <c r="F3211" s="19" t="s">
        <v>10926</v>
      </c>
      <c r="G3211" s="19" t="s">
        <v>612</v>
      </c>
      <c r="H3211" s="19" t="s">
        <v>12307</v>
      </c>
      <c r="I3211" s="1">
        <v>41647</v>
      </c>
      <c r="J3211" s="19">
        <v>7.8E-2</v>
      </c>
      <c r="K3211" s="19" t="s">
        <v>73</v>
      </c>
      <c r="L3211" s="1">
        <v>42418</v>
      </c>
      <c r="M3211" s="19" t="s">
        <v>12315</v>
      </c>
      <c r="N3211" s="19" t="s">
        <v>12779</v>
      </c>
      <c r="O3211" s="19" t="s">
        <v>12318</v>
      </c>
    </row>
    <row r="3212" spans="1:15">
      <c r="A3212" s="19">
        <v>63186</v>
      </c>
      <c r="B3212" s="19" t="s">
        <v>11748</v>
      </c>
      <c r="C3212" s="19" t="s">
        <v>13315</v>
      </c>
      <c r="D3212" s="19" t="str">
        <f t="shared" si="50"/>
        <v>63186A</v>
      </c>
      <c r="E3212" s="19" t="s">
        <v>12313</v>
      </c>
      <c r="F3212" s="19" t="s">
        <v>10976</v>
      </c>
      <c r="G3212" s="19" t="s">
        <v>612</v>
      </c>
      <c r="H3212" s="19" t="s">
        <v>12307</v>
      </c>
      <c r="I3212" s="1">
        <v>41372</v>
      </c>
      <c r="J3212" s="19">
        <v>0.22600000000000001</v>
      </c>
      <c r="K3212" s="19" t="s">
        <v>73</v>
      </c>
      <c r="L3212" s="1">
        <v>42417</v>
      </c>
      <c r="M3212" s="19" t="s">
        <v>12315</v>
      </c>
      <c r="N3212" s="19" t="s">
        <v>12385</v>
      </c>
      <c r="O3212" s="19" t="s">
        <v>12318</v>
      </c>
    </row>
    <row r="3213" spans="1:15">
      <c r="A3213" s="19">
        <v>63187</v>
      </c>
      <c r="B3213" s="19" t="s">
        <v>11748</v>
      </c>
      <c r="C3213" s="19" t="s">
        <v>13314</v>
      </c>
      <c r="D3213" s="19" t="str">
        <f t="shared" si="50"/>
        <v>63187A</v>
      </c>
      <c r="E3213" s="19" t="s">
        <v>12313</v>
      </c>
      <c r="F3213" s="19" t="s">
        <v>10767</v>
      </c>
      <c r="G3213" s="19" t="s">
        <v>612</v>
      </c>
      <c r="H3213" s="19" t="s">
        <v>12307</v>
      </c>
      <c r="I3213" s="1">
        <v>40912</v>
      </c>
      <c r="J3213" s="19">
        <v>0.21</v>
      </c>
      <c r="K3213" s="19" t="s">
        <v>73</v>
      </c>
      <c r="L3213" s="1">
        <v>42416</v>
      </c>
      <c r="M3213" s="19" t="s">
        <v>12315</v>
      </c>
      <c r="N3213" s="19" t="s">
        <v>12388</v>
      </c>
      <c r="O3213" s="19" t="s">
        <v>12318</v>
      </c>
    </row>
    <row r="3214" spans="1:15">
      <c r="A3214" s="19">
        <v>63188</v>
      </c>
      <c r="B3214" s="19" t="s">
        <v>11748</v>
      </c>
      <c r="C3214" s="19" t="s">
        <v>13313</v>
      </c>
      <c r="D3214" s="19" t="str">
        <f t="shared" si="50"/>
        <v>63188A</v>
      </c>
      <c r="E3214" s="19" t="s">
        <v>12313</v>
      </c>
      <c r="F3214" s="19" t="s">
        <v>10960</v>
      </c>
      <c r="G3214" s="19" t="s">
        <v>612</v>
      </c>
      <c r="H3214" s="19" t="s">
        <v>12307</v>
      </c>
      <c r="I3214" s="1">
        <v>41436</v>
      </c>
      <c r="J3214" s="19">
        <v>0.126</v>
      </c>
      <c r="K3214" s="19" t="s">
        <v>73</v>
      </c>
      <c r="L3214" s="1">
        <v>42417</v>
      </c>
      <c r="M3214" s="19" t="s">
        <v>12315</v>
      </c>
      <c r="N3214" s="19" t="s">
        <v>13311</v>
      </c>
      <c r="O3214" s="19" t="s">
        <v>12318</v>
      </c>
    </row>
    <row r="3215" spans="1:15">
      <c r="A3215" s="19">
        <v>63189</v>
      </c>
      <c r="B3215" s="19" t="s">
        <v>11748</v>
      </c>
      <c r="C3215" s="19" t="s">
        <v>13312</v>
      </c>
      <c r="D3215" s="19" t="str">
        <f t="shared" si="50"/>
        <v>63189A</v>
      </c>
      <c r="E3215" s="19" t="s">
        <v>12313</v>
      </c>
      <c r="F3215" s="19" t="s">
        <v>13025</v>
      </c>
      <c r="G3215" s="19" t="s">
        <v>612</v>
      </c>
      <c r="H3215" s="19" t="s">
        <v>12307</v>
      </c>
      <c r="I3215" s="1">
        <v>41373</v>
      </c>
      <c r="J3215" s="19">
        <v>0.16400000000000001</v>
      </c>
      <c r="K3215" s="19" t="s">
        <v>73</v>
      </c>
      <c r="L3215" s="1">
        <v>42417</v>
      </c>
      <c r="M3215" s="19" t="s">
        <v>12315</v>
      </c>
      <c r="N3215" s="19" t="s">
        <v>13311</v>
      </c>
      <c r="O3215" s="19" t="s">
        <v>12318</v>
      </c>
    </row>
    <row r="3216" spans="1:15">
      <c r="A3216" s="19">
        <v>63190</v>
      </c>
      <c r="B3216" s="19" t="s">
        <v>11748</v>
      </c>
      <c r="C3216" s="19" t="s">
        <v>13310</v>
      </c>
      <c r="D3216" s="19" t="str">
        <f t="shared" si="50"/>
        <v>63190A</v>
      </c>
      <c r="E3216" s="19" t="s">
        <v>12313</v>
      </c>
      <c r="F3216" s="19" t="s">
        <v>10847</v>
      </c>
      <c r="G3216" s="19" t="s">
        <v>612</v>
      </c>
      <c r="H3216" s="19" t="s">
        <v>12307</v>
      </c>
      <c r="I3216" s="1">
        <v>41484</v>
      </c>
      <c r="J3216" s="19">
        <v>0.193</v>
      </c>
      <c r="K3216" s="19" t="s">
        <v>73</v>
      </c>
      <c r="L3216" s="1">
        <v>42418</v>
      </c>
      <c r="M3216" s="19" t="s">
        <v>12315</v>
      </c>
      <c r="N3216" s="19" t="s">
        <v>12779</v>
      </c>
      <c r="O3216" s="19" t="s">
        <v>12318</v>
      </c>
    </row>
    <row r="3217" spans="1:15">
      <c r="A3217" s="19">
        <v>63191</v>
      </c>
      <c r="B3217" s="19" t="s">
        <v>11748</v>
      </c>
      <c r="C3217" s="19" t="s">
        <v>13309</v>
      </c>
      <c r="D3217" s="19" t="str">
        <f t="shared" si="50"/>
        <v>63191A</v>
      </c>
      <c r="E3217" s="19" t="s">
        <v>12313</v>
      </c>
      <c r="F3217" s="19" t="s">
        <v>13308</v>
      </c>
      <c r="G3217" s="19" t="s">
        <v>612</v>
      </c>
      <c r="H3217" s="19" t="s">
        <v>12307</v>
      </c>
      <c r="I3217" s="1">
        <v>41423</v>
      </c>
      <c r="J3217" s="19">
        <v>4.5999999999999999E-2</v>
      </c>
      <c r="K3217" s="19" t="s">
        <v>73</v>
      </c>
      <c r="L3217" s="1">
        <v>42418</v>
      </c>
      <c r="M3217" s="19" t="s">
        <v>12315</v>
      </c>
      <c r="N3217" s="19" t="s">
        <v>12385</v>
      </c>
      <c r="O3217" s="19" t="s">
        <v>12318</v>
      </c>
    </row>
    <row r="3218" spans="1:15">
      <c r="A3218" s="19">
        <v>63192</v>
      </c>
      <c r="B3218" s="19" t="s">
        <v>11748</v>
      </c>
      <c r="C3218" s="19" t="s">
        <v>587</v>
      </c>
      <c r="D3218" s="19" t="str">
        <f t="shared" si="50"/>
        <v>63192A</v>
      </c>
      <c r="E3218" s="19" t="s">
        <v>12313</v>
      </c>
      <c r="F3218" s="19" t="s">
        <v>10767</v>
      </c>
      <c r="G3218" s="19" t="s">
        <v>612</v>
      </c>
      <c r="H3218" s="19" t="s">
        <v>12307</v>
      </c>
      <c r="I3218" s="1">
        <v>42706</v>
      </c>
      <c r="J3218" s="19">
        <v>40</v>
      </c>
      <c r="K3218" s="19" t="s">
        <v>73</v>
      </c>
      <c r="L3218" s="1">
        <v>42409</v>
      </c>
      <c r="M3218" s="19" t="s">
        <v>4394</v>
      </c>
      <c r="N3218" s="19" t="s">
        <v>13307</v>
      </c>
      <c r="O3218" s="19" t="s">
        <v>12318</v>
      </c>
    </row>
    <row r="3219" spans="1:15">
      <c r="A3219" s="19">
        <v>63193</v>
      </c>
      <c r="B3219" s="19" t="s">
        <v>11748</v>
      </c>
      <c r="C3219" s="19" t="s">
        <v>13306</v>
      </c>
      <c r="D3219" s="19" t="str">
        <f t="shared" si="50"/>
        <v>63193A</v>
      </c>
      <c r="E3219" s="19" t="s">
        <v>12313</v>
      </c>
      <c r="F3219" s="19" t="s">
        <v>10896</v>
      </c>
      <c r="G3219" s="19" t="s">
        <v>612</v>
      </c>
      <c r="H3219" s="19" t="s">
        <v>12307</v>
      </c>
      <c r="I3219" s="1">
        <v>41612</v>
      </c>
      <c r="J3219" s="19">
        <v>5.8999999999999997E-2</v>
      </c>
      <c r="K3219" s="19" t="s">
        <v>73</v>
      </c>
      <c r="L3219" s="1">
        <v>42418</v>
      </c>
      <c r="M3219" s="19" t="s">
        <v>12315</v>
      </c>
      <c r="N3219" s="19" t="s">
        <v>12779</v>
      </c>
      <c r="O3219" s="19" t="s">
        <v>12318</v>
      </c>
    </row>
    <row r="3220" spans="1:15">
      <c r="A3220" s="19">
        <v>63194</v>
      </c>
      <c r="B3220" s="19" t="s">
        <v>11748</v>
      </c>
      <c r="C3220" s="19" t="s">
        <v>13305</v>
      </c>
      <c r="D3220" s="19" t="str">
        <f t="shared" si="50"/>
        <v>63194A</v>
      </c>
      <c r="E3220" s="19" t="s">
        <v>12313</v>
      </c>
      <c r="F3220" s="19" t="s">
        <v>10847</v>
      </c>
      <c r="G3220" s="19" t="s">
        <v>612</v>
      </c>
      <c r="H3220" s="19" t="s">
        <v>12307</v>
      </c>
      <c r="I3220" s="1">
        <v>41627</v>
      </c>
      <c r="J3220" s="19">
        <v>7.8E-2</v>
      </c>
      <c r="K3220" s="19" t="s">
        <v>73</v>
      </c>
      <c r="L3220" s="1">
        <v>42418</v>
      </c>
      <c r="M3220" s="19" t="s">
        <v>12315</v>
      </c>
      <c r="N3220" s="19" t="s">
        <v>12779</v>
      </c>
      <c r="O3220" s="19" t="s">
        <v>12318</v>
      </c>
    </row>
    <row r="3221" spans="1:15">
      <c r="A3221" s="19">
        <v>63195</v>
      </c>
      <c r="B3221" s="19" t="s">
        <v>11748</v>
      </c>
      <c r="C3221" s="19" t="s">
        <v>13304</v>
      </c>
      <c r="D3221" s="19" t="str">
        <f t="shared" si="50"/>
        <v>63195A</v>
      </c>
      <c r="E3221" s="19" t="s">
        <v>12313</v>
      </c>
      <c r="F3221" s="19" t="s">
        <v>10847</v>
      </c>
      <c r="G3221" s="19" t="s">
        <v>612</v>
      </c>
      <c r="H3221" s="19" t="s">
        <v>12307</v>
      </c>
      <c r="I3221" s="1">
        <v>41753</v>
      </c>
      <c r="J3221" s="19">
        <v>0.11</v>
      </c>
      <c r="K3221" s="19" t="s">
        <v>73</v>
      </c>
      <c r="L3221" s="1">
        <v>42418</v>
      </c>
      <c r="M3221" s="19" t="s">
        <v>13113</v>
      </c>
      <c r="N3221" s="19" t="s">
        <v>12575</v>
      </c>
      <c r="O3221" s="19" t="s">
        <v>12318</v>
      </c>
    </row>
    <row r="3222" spans="1:15">
      <c r="A3222" s="19">
        <v>63196</v>
      </c>
      <c r="B3222" s="19" t="s">
        <v>11748</v>
      </c>
      <c r="C3222" s="19" t="s">
        <v>13303</v>
      </c>
      <c r="D3222" s="19" t="str">
        <f t="shared" si="50"/>
        <v>63196A</v>
      </c>
      <c r="E3222" s="19" t="s">
        <v>12313</v>
      </c>
      <c r="F3222" s="19" t="s">
        <v>11469</v>
      </c>
      <c r="G3222" s="19" t="s">
        <v>612</v>
      </c>
      <c r="H3222" s="19" t="s">
        <v>12307</v>
      </c>
      <c r="I3222" s="1">
        <v>41533</v>
      </c>
      <c r="J3222" s="19">
        <v>0.158</v>
      </c>
      <c r="K3222" s="19" t="s">
        <v>73</v>
      </c>
      <c r="L3222" s="1">
        <v>42418</v>
      </c>
      <c r="M3222" s="19" t="s">
        <v>12315</v>
      </c>
      <c r="N3222" s="19" t="s">
        <v>12385</v>
      </c>
      <c r="O3222" s="19" t="s">
        <v>12318</v>
      </c>
    </row>
    <row r="3223" spans="1:15">
      <c r="A3223" s="19">
        <v>63198</v>
      </c>
      <c r="B3223" s="19" t="s">
        <v>10651</v>
      </c>
      <c r="C3223" s="19" t="s">
        <v>13302</v>
      </c>
      <c r="D3223" s="19" t="str">
        <f t="shared" si="50"/>
        <v>63198C</v>
      </c>
      <c r="E3223" s="19" t="s">
        <v>12309</v>
      </c>
      <c r="F3223" s="19" t="s">
        <v>10926</v>
      </c>
      <c r="G3223" s="19" t="s">
        <v>612</v>
      </c>
      <c r="H3223" s="19" t="s">
        <v>12307</v>
      </c>
      <c r="I3223" s="1">
        <v>42613</v>
      </c>
      <c r="J3223" s="19">
        <v>1.24</v>
      </c>
      <c r="K3223" s="19" t="s">
        <v>73</v>
      </c>
      <c r="L3223" s="1">
        <v>42425</v>
      </c>
      <c r="M3223" s="19" t="s">
        <v>13113</v>
      </c>
      <c r="N3223" s="19" t="s">
        <v>13299</v>
      </c>
      <c r="O3223" s="19" t="s">
        <v>12935</v>
      </c>
    </row>
    <row r="3224" spans="1:15">
      <c r="A3224" s="19">
        <v>63199</v>
      </c>
      <c r="B3224" s="19" t="s">
        <v>10651</v>
      </c>
      <c r="C3224" s="19" t="s">
        <v>13301</v>
      </c>
      <c r="D3224" s="19" t="str">
        <f t="shared" si="50"/>
        <v>63199C</v>
      </c>
      <c r="E3224" s="19" t="s">
        <v>12309</v>
      </c>
      <c r="F3224" s="19" t="s">
        <v>11468</v>
      </c>
      <c r="G3224" s="19" t="s">
        <v>612</v>
      </c>
      <c r="H3224" s="19" t="s">
        <v>12307</v>
      </c>
      <c r="I3224" s="1">
        <v>43344</v>
      </c>
      <c r="J3224" s="19">
        <v>2.2999999999999998</v>
      </c>
      <c r="K3224" s="19" t="s">
        <v>73</v>
      </c>
      <c r="L3224" s="1">
        <v>42425</v>
      </c>
      <c r="M3224" s="19" t="s">
        <v>13115</v>
      </c>
      <c r="N3224" s="19" t="s">
        <v>13115</v>
      </c>
      <c r="O3224" s="19" t="s">
        <v>12318</v>
      </c>
    </row>
    <row r="3225" spans="1:15">
      <c r="A3225" s="19">
        <v>63200</v>
      </c>
      <c r="B3225" s="19" t="s">
        <v>10651</v>
      </c>
      <c r="C3225" s="19" t="s">
        <v>13300</v>
      </c>
      <c r="D3225" s="19" t="str">
        <f t="shared" si="50"/>
        <v>63200C</v>
      </c>
      <c r="E3225" s="19" t="s">
        <v>12309</v>
      </c>
      <c r="F3225" s="19" t="s">
        <v>11102</v>
      </c>
      <c r="G3225" s="19" t="s">
        <v>612</v>
      </c>
      <c r="H3225" s="19" t="s">
        <v>12307</v>
      </c>
      <c r="I3225" s="1">
        <v>42767</v>
      </c>
      <c r="J3225" s="19">
        <v>0.5</v>
      </c>
      <c r="K3225" s="19" t="s">
        <v>73</v>
      </c>
      <c r="L3225" s="1">
        <v>42425</v>
      </c>
      <c r="M3225" s="19" t="s">
        <v>13113</v>
      </c>
      <c r="N3225" s="19" t="s">
        <v>13299</v>
      </c>
      <c r="O3225" s="19" t="s">
        <v>12318</v>
      </c>
    </row>
    <row r="3226" spans="1:15">
      <c r="A3226" s="19">
        <v>63201</v>
      </c>
      <c r="B3226" s="19" t="s">
        <v>11748</v>
      </c>
      <c r="C3226" s="19" t="s">
        <v>13298</v>
      </c>
      <c r="D3226" s="19" t="str">
        <f t="shared" si="50"/>
        <v>63201A</v>
      </c>
      <c r="E3226" s="19" t="s">
        <v>12313</v>
      </c>
      <c r="F3226" s="19" t="s">
        <v>10926</v>
      </c>
      <c r="G3226" s="19" t="s">
        <v>612</v>
      </c>
      <c r="H3226" s="19" t="s">
        <v>12307</v>
      </c>
      <c r="I3226" s="1">
        <v>41590</v>
      </c>
      <c r="J3226" s="19">
        <v>0.16700000000000001</v>
      </c>
      <c r="K3226" s="19" t="s">
        <v>73</v>
      </c>
      <c r="L3226" s="1">
        <v>42418</v>
      </c>
      <c r="M3226" s="19" t="s">
        <v>12315</v>
      </c>
      <c r="N3226" s="19" t="s">
        <v>12779</v>
      </c>
      <c r="O3226" s="19" t="s">
        <v>12318</v>
      </c>
    </row>
    <row r="3227" spans="1:15">
      <c r="A3227" s="19">
        <v>63202</v>
      </c>
      <c r="B3227" s="19" t="s">
        <v>11748</v>
      </c>
      <c r="C3227" s="19" t="s">
        <v>5910</v>
      </c>
      <c r="D3227" s="19" t="str">
        <f t="shared" si="50"/>
        <v>63202A</v>
      </c>
      <c r="E3227" s="19" t="s">
        <v>12313</v>
      </c>
      <c r="F3227" s="19" t="s">
        <v>11201</v>
      </c>
      <c r="G3227" s="19" t="s">
        <v>612</v>
      </c>
      <c r="H3227" s="19" t="s">
        <v>12307</v>
      </c>
      <c r="I3227" s="1">
        <v>42577</v>
      </c>
      <c r="J3227" s="19">
        <v>0.95099999999999996</v>
      </c>
      <c r="K3227" s="19" t="s">
        <v>73</v>
      </c>
      <c r="L3227" s="1">
        <v>42429</v>
      </c>
      <c r="M3227" s="19" t="s">
        <v>12802</v>
      </c>
      <c r="N3227" s="19" t="s">
        <v>12802</v>
      </c>
      <c r="O3227" s="19" t="s">
        <v>12318</v>
      </c>
    </row>
    <row r="3228" spans="1:15">
      <c r="A3228" s="19">
        <v>63203</v>
      </c>
      <c r="B3228" s="19" t="s">
        <v>11748</v>
      </c>
      <c r="C3228" s="19" t="s">
        <v>5909</v>
      </c>
      <c r="D3228" s="19" t="str">
        <f t="shared" si="50"/>
        <v>63203A</v>
      </c>
      <c r="E3228" s="19" t="s">
        <v>12313</v>
      </c>
      <c r="F3228" s="19" t="s">
        <v>11201</v>
      </c>
      <c r="G3228" s="19" t="s">
        <v>612</v>
      </c>
      <c r="H3228" s="19" t="s">
        <v>12307</v>
      </c>
      <c r="I3228" s="1">
        <v>42593</v>
      </c>
      <c r="J3228" s="19">
        <v>0.215</v>
      </c>
      <c r="K3228" s="19" t="s">
        <v>73</v>
      </c>
      <c r="L3228" s="1">
        <v>42429</v>
      </c>
      <c r="M3228" s="19" t="s">
        <v>12802</v>
      </c>
      <c r="N3228" s="19" t="s">
        <v>12802</v>
      </c>
      <c r="O3228" s="19" t="s">
        <v>12318</v>
      </c>
    </row>
    <row r="3229" spans="1:15">
      <c r="A3229" s="19">
        <v>63204</v>
      </c>
      <c r="B3229" s="19" t="s">
        <v>11748</v>
      </c>
      <c r="C3229" s="19" t="s">
        <v>5905</v>
      </c>
      <c r="D3229" s="19" t="str">
        <f t="shared" si="50"/>
        <v>63204A</v>
      </c>
      <c r="E3229" s="19" t="s">
        <v>12313</v>
      </c>
      <c r="F3229" s="19" t="s">
        <v>13297</v>
      </c>
      <c r="G3229" s="19" t="s">
        <v>612</v>
      </c>
      <c r="H3229" s="19" t="s">
        <v>12307</v>
      </c>
      <c r="I3229" s="1">
        <v>42573</v>
      </c>
      <c r="J3229" s="19">
        <v>1</v>
      </c>
      <c r="K3229" s="19" t="s">
        <v>73</v>
      </c>
      <c r="L3229" s="1">
        <v>42429</v>
      </c>
      <c r="M3229" s="19" t="s">
        <v>12802</v>
      </c>
      <c r="N3229" s="19" t="s">
        <v>12802</v>
      </c>
      <c r="O3229" s="19" t="s">
        <v>12318</v>
      </c>
    </row>
    <row r="3230" spans="1:15">
      <c r="A3230" s="19">
        <v>63205</v>
      </c>
      <c r="B3230" s="19" t="s">
        <v>11748</v>
      </c>
      <c r="C3230" s="19" t="s">
        <v>5907</v>
      </c>
      <c r="D3230" s="19" t="str">
        <f t="shared" si="50"/>
        <v>63205A</v>
      </c>
      <c r="E3230" s="19" t="s">
        <v>12313</v>
      </c>
      <c r="F3230" s="19" t="s">
        <v>11201</v>
      </c>
      <c r="G3230" s="19" t="s">
        <v>612</v>
      </c>
      <c r="H3230" s="19" t="s">
        <v>12307</v>
      </c>
      <c r="I3230" s="1">
        <v>42563</v>
      </c>
      <c r="J3230" s="19">
        <v>0.84099999999999997</v>
      </c>
      <c r="K3230" s="19" t="s">
        <v>73</v>
      </c>
      <c r="L3230" s="1">
        <v>42429</v>
      </c>
      <c r="M3230" s="19" t="s">
        <v>12802</v>
      </c>
      <c r="N3230" s="19" t="s">
        <v>4465</v>
      </c>
      <c r="O3230" s="19" t="s">
        <v>12318</v>
      </c>
    </row>
    <row r="3231" spans="1:15">
      <c r="A3231" s="19">
        <v>63206</v>
      </c>
      <c r="B3231" s="19" t="s">
        <v>11748</v>
      </c>
      <c r="C3231" s="19" t="s">
        <v>5908</v>
      </c>
      <c r="D3231" s="19" t="str">
        <f t="shared" si="50"/>
        <v>63206A</v>
      </c>
      <c r="E3231" s="19" t="s">
        <v>12313</v>
      </c>
      <c r="F3231" s="19" t="s">
        <v>11201</v>
      </c>
      <c r="G3231" s="19" t="s">
        <v>612</v>
      </c>
      <c r="H3231" s="19" t="s">
        <v>12307</v>
      </c>
      <c r="I3231" s="1">
        <v>42593</v>
      </c>
      <c r="J3231" s="19">
        <v>0.48099999999999998</v>
      </c>
      <c r="K3231" s="19" t="s">
        <v>73</v>
      </c>
      <c r="L3231" s="1">
        <v>42429</v>
      </c>
      <c r="M3231" s="19" t="s">
        <v>12802</v>
      </c>
      <c r="N3231" s="19" t="s">
        <v>12802</v>
      </c>
      <c r="O3231" s="19" t="s">
        <v>12318</v>
      </c>
    </row>
    <row r="3232" spans="1:15">
      <c r="A3232" s="19">
        <v>63207</v>
      </c>
      <c r="B3232" s="19" t="s">
        <v>11748</v>
      </c>
      <c r="C3232" s="19" t="s">
        <v>5906</v>
      </c>
      <c r="D3232" s="19" t="str">
        <f t="shared" si="50"/>
        <v>63207A</v>
      </c>
      <c r="E3232" s="19" t="s">
        <v>12313</v>
      </c>
      <c r="F3232" s="19" t="s">
        <v>13296</v>
      </c>
      <c r="G3232" s="19" t="s">
        <v>612</v>
      </c>
      <c r="H3232" s="19" t="s">
        <v>12307</v>
      </c>
      <c r="I3232" s="1">
        <v>42563</v>
      </c>
      <c r="J3232" s="19">
        <v>0.65200000000000002</v>
      </c>
      <c r="K3232" s="19" t="s">
        <v>73</v>
      </c>
      <c r="L3232" s="1">
        <v>42429</v>
      </c>
      <c r="M3232" s="19" t="s">
        <v>12802</v>
      </c>
      <c r="N3232" s="19" t="s">
        <v>4465</v>
      </c>
      <c r="O3232" s="19" t="s">
        <v>12318</v>
      </c>
    </row>
    <row r="3233" spans="1:15">
      <c r="A3233" s="19">
        <v>63208</v>
      </c>
      <c r="B3233" s="19" t="s">
        <v>10651</v>
      </c>
      <c r="C3233" s="19" t="s">
        <v>13295</v>
      </c>
      <c r="D3233" s="19" t="str">
        <f t="shared" si="50"/>
        <v>63208C</v>
      </c>
      <c r="E3233" s="19" t="s">
        <v>12309</v>
      </c>
      <c r="F3233" s="19" t="s">
        <v>13294</v>
      </c>
      <c r="G3233" s="19" t="s">
        <v>612</v>
      </c>
      <c r="H3233" s="19" t="s">
        <v>12307</v>
      </c>
      <c r="I3233" s="1">
        <v>43039</v>
      </c>
      <c r="J3233" s="19">
        <v>20</v>
      </c>
      <c r="K3233" s="19" t="s">
        <v>73</v>
      </c>
      <c r="L3233" s="1">
        <v>42436</v>
      </c>
      <c r="M3233" s="19" t="s">
        <v>13293</v>
      </c>
      <c r="N3233" s="19" t="s">
        <v>13292</v>
      </c>
      <c r="O3233" s="19" t="s">
        <v>12935</v>
      </c>
    </row>
    <row r="3234" spans="1:15">
      <c r="A3234" s="19">
        <v>63209</v>
      </c>
      <c r="B3234" s="19" t="s">
        <v>10651</v>
      </c>
      <c r="C3234" s="19" t="s">
        <v>13290</v>
      </c>
      <c r="D3234" s="19" t="str">
        <f t="shared" si="50"/>
        <v>63209C</v>
      </c>
      <c r="E3234" s="19" t="s">
        <v>12309</v>
      </c>
      <c r="F3234" s="19" t="s">
        <v>13291</v>
      </c>
      <c r="G3234" s="19" t="s">
        <v>675</v>
      </c>
      <c r="H3234" s="19" t="s">
        <v>12307</v>
      </c>
      <c r="I3234" s="1">
        <v>42916</v>
      </c>
      <c r="J3234" s="19">
        <v>9</v>
      </c>
      <c r="K3234" s="19" t="s">
        <v>73</v>
      </c>
      <c r="L3234" s="1">
        <v>42437</v>
      </c>
      <c r="M3234" s="19" t="s">
        <v>13113</v>
      </c>
      <c r="N3234" s="19" t="s">
        <v>13290</v>
      </c>
      <c r="O3234" s="19" t="s">
        <v>12318</v>
      </c>
    </row>
    <row r="3235" spans="1:15">
      <c r="A3235" s="19">
        <v>63210</v>
      </c>
      <c r="B3235" s="19" t="s">
        <v>11748</v>
      </c>
      <c r="C3235" s="19" t="s">
        <v>5294</v>
      </c>
      <c r="D3235" s="19" t="str">
        <f t="shared" si="50"/>
        <v>63210A</v>
      </c>
      <c r="E3235" s="19" t="s">
        <v>12313</v>
      </c>
      <c r="F3235" s="19" t="s">
        <v>10976</v>
      </c>
      <c r="G3235" s="19" t="s">
        <v>612</v>
      </c>
      <c r="H3235" s="19" t="s">
        <v>12307</v>
      </c>
      <c r="I3235" s="1">
        <v>42279</v>
      </c>
      <c r="J3235" s="19">
        <v>0.112</v>
      </c>
      <c r="K3235" s="19" t="s">
        <v>73</v>
      </c>
      <c r="L3235" s="1">
        <v>42437</v>
      </c>
      <c r="M3235" s="19" t="s">
        <v>605</v>
      </c>
      <c r="N3235" s="19" t="s">
        <v>605</v>
      </c>
      <c r="O3235" s="19" t="s">
        <v>12318</v>
      </c>
    </row>
    <row r="3236" spans="1:15">
      <c r="A3236" s="19">
        <v>63211</v>
      </c>
      <c r="B3236" s="19" t="s">
        <v>11748</v>
      </c>
      <c r="C3236" s="19" t="s">
        <v>4866</v>
      </c>
      <c r="D3236" s="19" t="str">
        <f t="shared" si="50"/>
        <v>63211A</v>
      </c>
      <c r="E3236" s="19" t="s">
        <v>12313</v>
      </c>
      <c r="F3236" s="19" t="s">
        <v>11134</v>
      </c>
      <c r="G3236" s="19" t="s">
        <v>612</v>
      </c>
      <c r="H3236" s="19" t="s">
        <v>12307</v>
      </c>
      <c r="I3236" s="1">
        <v>42714</v>
      </c>
      <c r="J3236" s="19">
        <v>3</v>
      </c>
      <c r="K3236" s="19" t="s">
        <v>73</v>
      </c>
      <c r="L3236" s="1">
        <v>42438</v>
      </c>
      <c r="M3236" s="19" t="s">
        <v>4777</v>
      </c>
      <c r="N3236" s="19" t="s">
        <v>5890</v>
      </c>
      <c r="O3236" s="19" t="s">
        <v>12318</v>
      </c>
    </row>
    <row r="3237" spans="1:15">
      <c r="A3237" s="19">
        <v>63212</v>
      </c>
      <c r="B3237" s="19" t="s">
        <v>11748</v>
      </c>
      <c r="C3237" s="19" t="s">
        <v>13289</v>
      </c>
      <c r="D3237" s="19" t="str">
        <f t="shared" si="50"/>
        <v>63212A</v>
      </c>
      <c r="E3237" s="19" t="s">
        <v>12313</v>
      </c>
      <c r="F3237" s="19" t="s">
        <v>11134</v>
      </c>
      <c r="G3237" s="19" t="s">
        <v>612</v>
      </c>
      <c r="H3237" s="19" t="s">
        <v>12307</v>
      </c>
      <c r="I3237" s="1">
        <v>42714</v>
      </c>
      <c r="J3237" s="19">
        <v>1</v>
      </c>
      <c r="K3237" s="19" t="s">
        <v>73</v>
      </c>
      <c r="L3237" s="1">
        <v>42438</v>
      </c>
      <c r="M3237" s="19" t="s">
        <v>4777</v>
      </c>
      <c r="N3237" s="19" t="s">
        <v>5890</v>
      </c>
      <c r="O3237" s="19" t="s">
        <v>12318</v>
      </c>
    </row>
    <row r="3238" spans="1:15">
      <c r="A3238" s="19">
        <v>63213</v>
      </c>
      <c r="B3238" s="19" t="s">
        <v>10651</v>
      </c>
      <c r="C3238" s="19" t="s">
        <v>5836</v>
      </c>
      <c r="D3238" s="19" t="str">
        <f t="shared" si="50"/>
        <v>63213C</v>
      </c>
      <c r="E3238" s="19" t="s">
        <v>12309</v>
      </c>
      <c r="F3238" s="19" t="s">
        <v>13288</v>
      </c>
      <c r="G3238" s="19" t="s">
        <v>612</v>
      </c>
      <c r="H3238" s="19" t="s">
        <v>12307</v>
      </c>
      <c r="I3238" s="1">
        <v>42873</v>
      </c>
      <c r="J3238" s="19">
        <v>3</v>
      </c>
      <c r="K3238" s="19" t="s">
        <v>73</v>
      </c>
      <c r="L3238" s="1">
        <v>42438</v>
      </c>
      <c r="M3238" s="19" t="s">
        <v>13113</v>
      </c>
      <c r="N3238" s="19" t="s">
        <v>5837</v>
      </c>
      <c r="O3238" s="19" t="s">
        <v>12318</v>
      </c>
    </row>
    <row r="3239" spans="1:15">
      <c r="A3239" s="19">
        <v>63214</v>
      </c>
      <c r="B3239" s="19" t="s">
        <v>11748</v>
      </c>
      <c r="C3239" s="19" t="s">
        <v>13287</v>
      </c>
      <c r="D3239" s="19" t="str">
        <f t="shared" si="50"/>
        <v>63214A</v>
      </c>
      <c r="E3239" s="19" t="s">
        <v>12313</v>
      </c>
      <c r="F3239" s="19" t="s">
        <v>10862</v>
      </c>
      <c r="G3239" s="19" t="s">
        <v>612</v>
      </c>
      <c r="H3239" s="19" t="s">
        <v>12307</v>
      </c>
      <c r="I3239" s="1">
        <v>42064</v>
      </c>
      <c r="J3239" s="19">
        <v>4.8000000000000001E-2</v>
      </c>
      <c r="K3239" s="19" t="s">
        <v>73</v>
      </c>
      <c r="L3239" s="1">
        <v>42447</v>
      </c>
      <c r="M3239" s="19" t="s">
        <v>12756</v>
      </c>
      <c r="N3239" s="19" t="s">
        <v>5248</v>
      </c>
      <c r="O3239" s="19" t="s">
        <v>12318</v>
      </c>
    </row>
    <row r="3240" spans="1:15">
      <c r="A3240" s="19">
        <v>63215</v>
      </c>
      <c r="B3240" s="19" t="s">
        <v>11748</v>
      </c>
      <c r="C3240" s="19" t="s">
        <v>537</v>
      </c>
      <c r="D3240" s="19" t="str">
        <f t="shared" si="50"/>
        <v>63215A</v>
      </c>
      <c r="E3240" s="19" t="s">
        <v>12313</v>
      </c>
      <c r="F3240" s="19" t="s">
        <v>10862</v>
      </c>
      <c r="G3240" s="19" t="s">
        <v>612</v>
      </c>
      <c r="H3240" s="19" t="s">
        <v>12307</v>
      </c>
      <c r="I3240" s="1">
        <v>42236</v>
      </c>
      <c r="J3240" s="19">
        <v>4.7E-2</v>
      </c>
      <c r="K3240" s="19" t="s">
        <v>73</v>
      </c>
      <c r="L3240" s="1">
        <v>42439</v>
      </c>
      <c r="M3240" s="19" t="s">
        <v>12756</v>
      </c>
      <c r="N3240" s="19" t="s">
        <v>5248</v>
      </c>
      <c r="O3240" s="19" t="s">
        <v>12318</v>
      </c>
    </row>
    <row r="3241" spans="1:15">
      <c r="A3241" s="19">
        <v>63216</v>
      </c>
      <c r="B3241" s="19" t="s">
        <v>11748</v>
      </c>
      <c r="C3241" s="19" t="s">
        <v>1645</v>
      </c>
      <c r="D3241" s="19" t="str">
        <f t="shared" si="50"/>
        <v>63216A</v>
      </c>
      <c r="E3241" s="19" t="s">
        <v>12313</v>
      </c>
      <c r="F3241" s="19" t="s">
        <v>10862</v>
      </c>
      <c r="G3241" s="19" t="s">
        <v>612</v>
      </c>
      <c r="H3241" s="19" t="s">
        <v>12307</v>
      </c>
      <c r="I3241" s="1">
        <v>42157</v>
      </c>
      <c r="J3241" s="19">
        <v>7.3999999999999996E-2</v>
      </c>
      <c r="K3241" s="19" t="s">
        <v>73</v>
      </c>
      <c r="L3241" s="1">
        <v>42439</v>
      </c>
      <c r="M3241" s="19" t="s">
        <v>12756</v>
      </c>
      <c r="N3241" s="19" t="s">
        <v>5248</v>
      </c>
      <c r="O3241" s="19" t="s">
        <v>12318</v>
      </c>
    </row>
    <row r="3242" spans="1:15">
      <c r="A3242" s="19">
        <v>63217</v>
      </c>
      <c r="B3242" s="19" t="s">
        <v>10651</v>
      </c>
      <c r="C3242" s="19" t="s">
        <v>13286</v>
      </c>
      <c r="D3242" s="19" t="str">
        <f t="shared" si="50"/>
        <v>63217C</v>
      </c>
      <c r="E3242" s="19" t="s">
        <v>12309</v>
      </c>
      <c r="F3242" s="19" t="s">
        <v>13284</v>
      </c>
      <c r="G3242" s="19" t="s">
        <v>675</v>
      </c>
      <c r="H3242" s="19" t="s">
        <v>12307</v>
      </c>
      <c r="I3242" s="1">
        <v>43465</v>
      </c>
      <c r="J3242" s="19">
        <v>60</v>
      </c>
      <c r="K3242" s="19" t="s">
        <v>73</v>
      </c>
      <c r="L3242" s="1">
        <v>42440</v>
      </c>
      <c r="M3242" s="19" t="s">
        <v>12983</v>
      </c>
      <c r="N3242" s="19" t="s">
        <v>13283</v>
      </c>
      <c r="O3242" s="19" t="s">
        <v>12318</v>
      </c>
    </row>
    <row r="3243" spans="1:15">
      <c r="A3243" s="19">
        <v>63218</v>
      </c>
      <c r="B3243" s="19" t="s">
        <v>10651</v>
      </c>
      <c r="C3243" s="19" t="s">
        <v>13285</v>
      </c>
      <c r="D3243" s="19" t="str">
        <f t="shared" si="50"/>
        <v>63218C</v>
      </c>
      <c r="E3243" s="19" t="s">
        <v>12309</v>
      </c>
      <c r="F3243" s="19" t="s">
        <v>13284</v>
      </c>
      <c r="G3243" s="19" t="s">
        <v>675</v>
      </c>
      <c r="H3243" s="19" t="s">
        <v>12307</v>
      </c>
      <c r="I3243" s="1">
        <v>43465</v>
      </c>
      <c r="J3243" s="19">
        <v>60</v>
      </c>
      <c r="K3243" s="19" t="s">
        <v>73</v>
      </c>
      <c r="L3243" s="1">
        <v>42440</v>
      </c>
      <c r="M3243" s="19" t="s">
        <v>12983</v>
      </c>
      <c r="N3243" s="19" t="s">
        <v>13283</v>
      </c>
      <c r="O3243" s="19" t="s">
        <v>12318</v>
      </c>
    </row>
    <row r="3244" spans="1:15">
      <c r="A3244" s="19">
        <v>63219</v>
      </c>
      <c r="B3244" s="19" t="s">
        <v>11748</v>
      </c>
      <c r="C3244" s="19" t="s">
        <v>13282</v>
      </c>
      <c r="D3244" s="19" t="str">
        <f t="shared" si="50"/>
        <v>63219A</v>
      </c>
      <c r="E3244" s="19" t="s">
        <v>12313</v>
      </c>
      <c r="F3244" s="19" t="s">
        <v>10965</v>
      </c>
      <c r="G3244" s="19" t="s">
        <v>612</v>
      </c>
      <c r="H3244" s="19" t="s">
        <v>12307</v>
      </c>
      <c r="I3244" s="1">
        <v>42503</v>
      </c>
      <c r="J3244" s="19">
        <v>1</v>
      </c>
      <c r="K3244" s="19" t="s">
        <v>73</v>
      </c>
      <c r="L3244" s="1">
        <v>42401</v>
      </c>
      <c r="M3244" s="19" t="s">
        <v>12631</v>
      </c>
      <c r="N3244" s="19" t="s">
        <v>4552</v>
      </c>
      <c r="O3244" s="19" t="s">
        <v>12318</v>
      </c>
    </row>
    <row r="3245" spans="1:15">
      <c r="A3245" s="19">
        <v>63220</v>
      </c>
      <c r="B3245" s="19" t="s">
        <v>11748</v>
      </c>
      <c r="C3245" s="19" t="s">
        <v>13281</v>
      </c>
      <c r="D3245" s="19" t="str">
        <f t="shared" si="50"/>
        <v>63220A</v>
      </c>
      <c r="E3245" s="19" t="s">
        <v>12313</v>
      </c>
      <c r="F3245" s="19" t="s">
        <v>10976</v>
      </c>
      <c r="G3245" s="19" t="s">
        <v>612</v>
      </c>
      <c r="H3245" s="19" t="s">
        <v>12307</v>
      </c>
      <c r="I3245" s="1">
        <v>42538</v>
      </c>
      <c r="J3245" s="19">
        <v>0.59099999999999997</v>
      </c>
      <c r="K3245" s="19" t="s">
        <v>73</v>
      </c>
      <c r="L3245" s="1">
        <v>42814</v>
      </c>
      <c r="M3245" s="19" t="s">
        <v>605</v>
      </c>
      <c r="N3245" s="19" t="s">
        <v>605</v>
      </c>
      <c r="O3245" s="19" t="s">
        <v>12318</v>
      </c>
    </row>
    <row r="3246" spans="1:15">
      <c r="A3246" s="19">
        <v>63221</v>
      </c>
      <c r="B3246" s="19" t="s">
        <v>11748</v>
      </c>
      <c r="C3246" s="19" t="s">
        <v>13280</v>
      </c>
      <c r="D3246" s="19" t="str">
        <f t="shared" si="50"/>
        <v>63221A</v>
      </c>
      <c r="E3246" s="19" t="s">
        <v>12313</v>
      </c>
      <c r="F3246" s="19" t="s">
        <v>10976</v>
      </c>
      <c r="G3246" s="19" t="s">
        <v>612</v>
      </c>
      <c r="H3246" s="19" t="s">
        <v>12307</v>
      </c>
      <c r="I3246" s="1">
        <v>42552</v>
      </c>
      <c r="J3246" s="19">
        <v>0.19900000000000001</v>
      </c>
      <c r="K3246" s="19" t="s">
        <v>73</v>
      </c>
      <c r="L3246" s="1">
        <v>42660</v>
      </c>
      <c r="M3246" s="19" t="s">
        <v>605</v>
      </c>
      <c r="N3246" s="19" t="s">
        <v>605</v>
      </c>
      <c r="O3246" s="19" t="s">
        <v>12318</v>
      </c>
    </row>
    <row r="3247" spans="1:15">
      <c r="A3247" s="19">
        <v>63222</v>
      </c>
      <c r="B3247" s="19" t="s">
        <v>11748</v>
      </c>
      <c r="C3247" s="19" t="s">
        <v>13279</v>
      </c>
      <c r="D3247" s="19" t="str">
        <f t="shared" si="50"/>
        <v>63222A</v>
      </c>
      <c r="E3247" s="19" t="s">
        <v>12313</v>
      </c>
      <c r="F3247" s="19" t="s">
        <v>10686</v>
      </c>
      <c r="G3247" s="19" t="s">
        <v>612</v>
      </c>
      <c r="H3247" s="19" t="s">
        <v>12307</v>
      </c>
      <c r="I3247" s="1">
        <v>37987</v>
      </c>
      <c r="J3247" s="19">
        <v>4.5</v>
      </c>
      <c r="K3247" s="19" t="s">
        <v>4</v>
      </c>
      <c r="L3247" s="1">
        <v>42482</v>
      </c>
      <c r="M3247" s="19" t="s">
        <v>4373</v>
      </c>
      <c r="N3247" s="19" t="s">
        <v>13278</v>
      </c>
      <c r="O3247" s="19" t="s">
        <v>12318</v>
      </c>
    </row>
    <row r="3248" spans="1:15">
      <c r="A3248" s="19">
        <v>63223</v>
      </c>
      <c r="B3248" s="19" t="s">
        <v>11748</v>
      </c>
      <c r="C3248" s="19" t="s">
        <v>13277</v>
      </c>
      <c r="D3248" s="19" t="str">
        <f t="shared" si="50"/>
        <v>63223A</v>
      </c>
      <c r="E3248" s="19" t="s">
        <v>12313</v>
      </c>
      <c r="F3248" s="19" t="s">
        <v>10686</v>
      </c>
      <c r="G3248" s="19" t="s">
        <v>612</v>
      </c>
      <c r="H3248" s="19" t="s">
        <v>12307</v>
      </c>
      <c r="I3248" s="1">
        <v>33848</v>
      </c>
      <c r="J3248" s="19">
        <v>6.5250000000000004</v>
      </c>
      <c r="K3248" s="19" t="s">
        <v>4</v>
      </c>
      <c r="L3248" s="1">
        <v>42482</v>
      </c>
      <c r="M3248" s="19" t="s">
        <v>4373</v>
      </c>
      <c r="N3248" s="19" t="s">
        <v>13276</v>
      </c>
      <c r="O3248" s="19" t="s">
        <v>12318</v>
      </c>
    </row>
    <row r="3249" spans="1:15">
      <c r="A3249" s="19">
        <v>63224</v>
      </c>
      <c r="B3249" s="19" t="s">
        <v>11748</v>
      </c>
      <c r="C3249" s="19" t="s">
        <v>13275</v>
      </c>
      <c r="D3249" s="19" t="str">
        <f t="shared" si="50"/>
        <v>63224A</v>
      </c>
      <c r="E3249" s="19" t="s">
        <v>12313</v>
      </c>
      <c r="F3249" s="19" t="s">
        <v>12537</v>
      </c>
      <c r="G3249" s="19" t="s">
        <v>612</v>
      </c>
      <c r="H3249" s="19" t="s">
        <v>12307</v>
      </c>
      <c r="I3249" s="1">
        <v>42083</v>
      </c>
      <c r="J3249" s="19">
        <v>1.25</v>
      </c>
      <c r="K3249" s="19" t="s">
        <v>46</v>
      </c>
      <c r="L3249" s="1">
        <v>42466</v>
      </c>
      <c r="M3249" s="19" t="s">
        <v>13275</v>
      </c>
      <c r="N3249" s="19" t="s">
        <v>13275</v>
      </c>
      <c r="O3249" s="19" t="s">
        <v>12318</v>
      </c>
    </row>
    <row r="3250" spans="1:15">
      <c r="A3250" s="19">
        <v>63225</v>
      </c>
      <c r="B3250" s="19" t="s">
        <v>10651</v>
      </c>
      <c r="C3250" s="19" t="s">
        <v>5938</v>
      </c>
      <c r="D3250" s="19" t="str">
        <f t="shared" si="50"/>
        <v>63225C</v>
      </c>
      <c r="E3250" s="19" t="s">
        <v>12309</v>
      </c>
      <c r="F3250" s="19" t="s">
        <v>10954</v>
      </c>
      <c r="G3250" s="19" t="s">
        <v>612</v>
      </c>
      <c r="H3250" s="19" t="s">
        <v>12307</v>
      </c>
      <c r="I3250" s="1">
        <v>44043</v>
      </c>
      <c r="J3250" s="19">
        <v>75</v>
      </c>
      <c r="K3250" s="19" t="s">
        <v>73</v>
      </c>
      <c r="L3250" s="1">
        <v>42466</v>
      </c>
      <c r="M3250" s="19" t="s">
        <v>12908</v>
      </c>
      <c r="N3250" s="19" t="s">
        <v>13274</v>
      </c>
      <c r="O3250" s="19" t="s">
        <v>12318</v>
      </c>
    </row>
    <row r="3251" spans="1:15">
      <c r="A3251" s="19">
        <v>63226</v>
      </c>
      <c r="B3251" s="19" t="s">
        <v>10651</v>
      </c>
      <c r="C3251" s="19" t="s">
        <v>13273</v>
      </c>
      <c r="D3251" s="19" t="str">
        <f t="shared" si="50"/>
        <v>63226C</v>
      </c>
      <c r="E3251" s="19" t="s">
        <v>12309</v>
      </c>
      <c r="F3251" s="19" t="s">
        <v>13272</v>
      </c>
      <c r="G3251" s="19" t="s">
        <v>859</v>
      </c>
      <c r="H3251" s="19" t="s">
        <v>12307</v>
      </c>
      <c r="I3251" s="1">
        <v>43465</v>
      </c>
      <c r="J3251" s="19">
        <v>100</v>
      </c>
      <c r="K3251" s="19" t="s">
        <v>73</v>
      </c>
      <c r="L3251" s="1">
        <v>42466</v>
      </c>
      <c r="M3251" s="19" t="s">
        <v>12908</v>
      </c>
      <c r="N3251" s="19" t="s">
        <v>13271</v>
      </c>
      <c r="O3251" s="19" t="s">
        <v>12318</v>
      </c>
    </row>
    <row r="3252" spans="1:15">
      <c r="A3252" s="19">
        <v>63227</v>
      </c>
      <c r="B3252" s="19" t="s">
        <v>11748</v>
      </c>
      <c r="C3252" s="19" t="s">
        <v>13270</v>
      </c>
      <c r="D3252" s="19" t="str">
        <f t="shared" si="50"/>
        <v>63227A</v>
      </c>
      <c r="E3252" s="19" t="s">
        <v>12313</v>
      </c>
      <c r="F3252" s="19" t="s">
        <v>10954</v>
      </c>
      <c r="G3252" s="19" t="s">
        <v>612</v>
      </c>
      <c r="H3252" s="19" t="s">
        <v>12307</v>
      </c>
      <c r="I3252" s="1">
        <v>43164</v>
      </c>
      <c r="J3252" s="19">
        <v>20</v>
      </c>
      <c r="K3252" s="19" t="s">
        <v>73</v>
      </c>
      <c r="L3252" s="1">
        <v>42471</v>
      </c>
      <c r="M3252" s="19" t="s">
        <v>4670</v>
      </c>
      <c r="N3252" s="19" t="s">
        <v>13270</v>
      </c>
      <c r="O3252" s="19" t="s">
        <v>12318</v>
      </c>
    </row>
    <row r="3253" spans="1:15">
      <c r="A3253" s="19">
        <v>63228</v>
      </c>
      <c r="B3253" s="19" t="s">
        <v>11748</v>
      </c>
      <c r="C3253" s="19" t="s">
        <v>2900</v>
      </c>
      <c r="D3253" s="19" t="str">
        <f t="shared" si="50"/>
        <v>63228A</v>
      </c>
      <c r="E3253" s="19" t="s">
        <v>12313</v>
      </c>
      <c r="F3253" s="19" t="s">
        <v>10704</v>
      </c>
      <c r="G3253" s="19" t="s">
        <v>612</v>
      </c>
      <c r="H3253" s="19" t="s">
        <v>12307</v>
      </c>
      <c r="I3253" s="1">
        <v>31381</v>
      </c>
      <c r="J3253" s="19">
        <v>12.6</v>
      </c>
      <c r="K3253" s="19" t="s">
        <v>4</v>
      </c>
      <c r="L3253" s="1">
        <v>42401</v>
      </c>
      <c r="M3253" s="19" t="s">
        <v>12600</v>
      </c>
      <c r="N3253" s="19" t="s">
        <v>13269</v>
      </c>
      <c r="O3253" s="19" t="s">
        <v>12318</v>
      </c>
    </row>
    <row r="3254" spans="1:15">
      <c r="A3254" s="19">
        <v>63229</v>
      </c>
      <c r="B3254" s="19" t="s">
        <v>10651</v>
      </c>
      <c r="C3254" s="19" t="s">
        <v>13268</v>
      </c>
      <c r="D3254" s="19" t="str">
        <f t="shared" si="50"/>
        <v>63229C</v>
      </c>
      <c r="E3254" s="19" t="s">
        <v>12309</v>
      </c>
      <c r="F3254" s="19" t="s">
        <v>10860</v>
      </c>
      <c r="G3254" s="19" t="s">
        <v>1468</v>
      </c>
      <c r="H3254" s="19" t="s">
        <v>12307</v>
      </c>
      <c r="I3254" s="1">
        <v>43555</v>
      </c>
      <c r="J3254" s="19">
        <v>220.8</v>
      </c>
      <c r="K3254" s="19" t="s">
        <v>4</v>
      </c>
      <c r="L3254" s="1">
        <v>42471</v>
      </c>
      <c r="M3254" s="19" t="s">
        <v>13210</v>
      </c>
      <c r="N3254" s="19" t="s">
        <v>13268</v>
      </c>
      <c r="O3254" s="19" t="s">
        <v>12318</v>
      </c>
    </row>
    <row r="3255" spans="1:15">
      <c r="A3255" s="19">
        <v>63230</v>
      </c>
      <c r="B3255" s="19" t="s">
        <v>10651</v>
      </c>
      <c r="C3255" s="19" t="s">
        <v>13267</v>
      </c>
      <c r="D3255" s="19" t="str">
        <f t="shared" si="50"/>
        <v>63230C</v>
      </c>
      <c r="E3255" s="19" t="s">
        <v>12309</v>
      </c>
      <c r="F3255" s="19" t="s">
        <v>11000</v>
      </c>
      <c r="G3255" s="19" t="s">
        <v>612</v>
      </c>
      <c r="H3255" s="19" t="s">
        <v>12307</v>
      </c>
      <c r="I3255" s="1">
        <v>44348</v>
      </c>
      <c r="J3255" s="19">
        <v>200</v>
      </c>
      <c r="K3255" s="19" t="s">
        <v>73</v>
      </c>
      <c r="L3255" s="1">
        <v>42474</v>
      </c>
      <c r="M3255" s="19" t="s">
        <v>12791</v>
      </c>
      <c r="N3255" s="19" t="s">
        <v>13266</v>
      </c>
      <c r="O3255" s="19" t="s">
        <v>12304</v>
      </c>
    </row>
    <row r="3256" spans="1:15">
      <c r="A3256" s="19">
        <v>63231</v>
      </c>
      <c r="B3256" s="19" t="s">
        <v>10651</v>
      </c>
      <c r="C3256" s="19" t="s">
        <v>13265</v>
      </c>
      <c r="D3256" s="19" t="str">
        <f t="shared" si="50"/>
        <v>63231C</v>
      </c>
      <c r="E3256" s="19" t="s">
        <v>12309</v>
      </c>
      <c r="I3256" s="1">
        <v>43983</v>
      </c>
      <c r="J3256" s="19">
        <v>200</v>
      </c>
      <c r="K3256" s="19" t="s">
        <v>73</v>
      </c>
      <c r="L3256" s="1">
        <v>42474</v>
      </c>
      <c r="M3256" s="19" t="s">
        <v>12791</v>
      </c>
      <c r="N3256" s="19" t="s">
        <v>13264</v>
      </c>
      <c r="O3256" s="19" t="s">
        <v>12318</v>
      </c>
    </row>
    <row r="3257" spans="1:15">
      <c r="A3257" s="19">
        <v>63232</v>
      </c>
      <c r="B3257" s="19" t="s">
        <v>10651</v>
      </c>
      <c r="C3257" s="19" t="s">
        <v>13263</v>
      </c>
      <c r="D3257" s="19" t="str">
        <f t="shared" si="50"/>
        <v>63232C</v>
      </c>
      <c r="E3257" s="19" t="s">
        <v>12309</v>
      </c>
      <c r="I3257" s="1">
        <v>43983</v>
      </c>
      <c r="J3257" s="19">
        <v>200</v>
      </c>
      <c r="K3257" s="19" t="s">
        <v>73</v>
      </c>
      <c r="L3257" s="1">
        <v>42474</v>
      </c>
      <c r="M3257" s="19" t="s">
        <v>12791</v>
      </c>
      <c r="N3257" s="19" t="s">
        <v>13262</v>
      </c>
      <c r="O3257" s="19" t="s">
        <v>12318</v>
      </c>
    </row>
    <row r="3258" spans="1:15">
      <c r="A3258" s="19">
        <v>63233</v>
      </c>
      <c r="B3258" s="19" t="s">
        <v>11748</v>
      </c>
      <c r="C3258" s="19" t="s">
        <v>13261</v>
      </c>
      <c r="D3258" s="19" t="str">
        <f t="shared" si="50"/>
        <v>63233A</v>
      </c>
      <c r="E3258" s="19" t="s">
        <v>12313</v>
      </c>
      <c r="F3258" s="19" t="s">
        <v>10862</v>
      </c>
      <c r="G3258" s="19" t="s">
        <v>612</v>
      </c>
      <c r="H3258" s="19" t="s">
        <v>12307</v>
      </c>
      <c r="I3258" s="1">
        <v>42194</v>
      </c>
      <c r="J3258" s="19">
        <v>8.3000000000000004E-2</v>
      </c>
      <c r="K3258" s="19" t="s">
        <v>73</v>
      </c>
      <c r="L3258" s="1">
        <v>42478</v>
      </c>
      <c r="M3258" s="19" t="s">
        <v>12756</v>
      </c>
      <c r="N3258" s="19" t="s">
        <v>5248</v>
      </c>
      <c r="O3258" s="19" t="s">
        <v>12318</v>
      </c>
    </row>
    <row r="3259" spans="1:15">
      <c r="A3259" s="19">
        <v>63234</v>
      </c>
      <c r="B3259" s="19" t="s">
        <v>11748</v>
      </c>
      <c r="C3259" s="19" t="s">
        <v>13260</v>
      </c>
      <c r="D3259" s="19" t="str">
        <f t="shared" si="50"/>
        <v>63234A</v>
      </c>
      <c r="E3259" s="19" t="s">
        <v>12313</v>
      </c>
      <c r="F3259" s="19" t="s">
        <v>10862</v>
      </c>
      <c r="G3259" s="19" t="s">
        <v>612</v>
      </c>
      <c r="H3259" s="19" t="s">
        <v>12307</v>
      </c>
      <c r="I3259" s="1">
        <v>41059</v>
      </c>
      <c r="J3259" s="19">
        <v>0.13</v>
      </c>
      <c r="K3259" s="19" t="s">
        <v>73</v>
      </c>
      <c r="L3259" s="1">
        <v>42478</v>
      </c>
      <c r="M3259" s="19" t="s">
        <v>12756</v>
      </c>
      <c r="N3259" s="19" t="s">
        <v>5248</v>
      </c>
      <c r="O3259" s="19" t="s">
        <v>12318</v>
      </c>
    </row>
    <row r="3260" spans="1:15">
      <c r="A3260" s="19">
        <v>63235</v>
      </c>
      <c r="B3260" s="19" t="s">
        <v>11748</v>
      </c>
      <c r="C3260" s="19" t="s">
        <v>13259</v>
      </c>
      <c r="D3260" s="19" t="str">
        <f t="shared" si="50"/>
        <v>63235A</v>
      </c>
      <c r="E3260" s="19" t="s">
        <v>12313</v>
      </c>
      <c r="F3260" s="19" t="s">
        <v>13023</v>
      </c>
      <c r="G3260" s="19" t="s">
        <v>612</v>
      </c>
      <c r="H3260" s="19" t="s">
        <v>12307</v>
      </c>
      <c r="I3260" s="1">
        <v>42612</v>
      </c>
      <c r="J3260" s="19">
        <v>0.114</v>
      </c>
      <c r="K3260" s="19" t="s">
        <v>73</v>
      </c>
      <c r="L3260" s="1">
        <v>42489</v>
      </c>
      <c r="M3260" s="19" t="s">
        <v>12802</v>
      </c>
      <c r="N3260" s="19" t="s">
        <v>12802</v>
      </c>
      <c r="O3260" s="19" t="s">
        <v>12318</v>
      </c>
    </row>
    <row r="3261" spans="1:15">
      <c r="A3261" s="19">
        <v>63236</v>
      </c>
      <c r="B3261" s="19" t="s">
        <v>11748</v>
      </c>
      <c r="C3261" s="19" t="s">
        <v>13258</v>
      </c>
      <c r="D3261" s="19" t="str">
        <f t="shared" si="50"/>
        <v>63236A</v>
      </c>
      <c r="E3261" s="19" t="s">
        <v>12313</v>
      </c>
      <c r="F3261" s="19" t="s">
        <v>13023</v>
      </c>
      <c r="G3261" s="19" t="s">
        <v>612</v>
      </c>
      <c r="H3261" s="19" t="s">
        <v>12307</v>
      </c>
      <c r="I3261" s="1">
        <v>42619</v>
      </c>
      <c r="J3261" s="19">
        <v>0.254</v>
      </c>
      <c r="K3261" s="19" t="s">
        <v>73</v>
      </c>
      <c r="L3261" s="1">
        <v>42489</v>
      </c>
      <c r="M3261" s="19" t="s">
        <v>12802</v>
      </c>
      <c r="N3261" s="19" t="s">
        <v>12802</v>
      </c>
      <c r="O3261" s="19" t="s">
        <v>12318</v>
      </c>
    </row>
    <row r="3262" spans="1:15">
      <c r="A3262" s="19">
        <v>63237</v>
      </c>
      <c r="B3262" s="19" t="s">
        <v>11748</v>
      </c>
      <c r="C3262" s="19" t="s">
        <v>13257</v>
      </c>
      <c r="D3262" s="19" t="str">
        <f t="shared" si="50"/>
        <v>63237A</v>
      </c>
      <c r="E3262" s="19" t="s">
        <v>12313</v>
      </c>
      <c r="F3262" s="19" t="s">
        <v>10976</v>
      </c>
      <c r="G3262" s="19" t="s">
        <v>612</v>
      </c>
      <c r="H3262" s="19" t="s">
        <v>12307</v>
      </c>
      <c r="I3262" s="1">
        <v>42612</v>
      </c>
      <c r="J3262" s="19">
        <v>0.19400000000000001</v>
      </c>
      <c r="K3262" s="19" t="s">
        <v>73</v>
      </c>
      <c r="L3262" s="1">
        <v>42489</v>
      </c>
      <c r="M3262" s="19" t="s">
        <v>12802</v>
      </c>
      <c r="N3262" s="19" t="s">
        <v>12802</v>
      </c>
      <c r="O3262" s="19" t="s">
        <v>12318</v>
      </c>
    </row>
    <row r="3263" spans="1:15">
      <c r="A3263" s="19">
        <v>63238</v>
      </c>
      <c r="B3263" s="19" t="s">
        <v>11748</v>
      </c>
      <c r="C3263" s="19" t="s">
        <v>13256</v>
      </c>
      <c r="D3263" s="19" t="str">
        <f t="shared" si="50"/>
        <v>63238A</v>
      </c>
      <c r="E3263" s="19" t="s">
        <v>12313</v>
      </c>
      <c r="F3263" s="19" t="s">
        <v>13023</v>
      </c>
      <c r="G3263" s="19" t="s">
        <v>612</v>
      </c>
      <c r="H3263" s="19" t="s">
        <v>12307</v>
      </c>
      <c r="I3263" s="1">
        <v>42613</v>
      </c>
      <c r="J3263" s="19">
        <v>0.16400000000000001</v>
      </c>
      <c r="K3263" s="19" t="s">
        <v>73</v>
      </c>
      <c r="L3263" s="1">
        <v>42489</v>
      </c>
      <c r="M3263" s="19" t="s">
        <v>12802</v>
      </c>
      <c r="N3263" s="19" t="s">
        <v>12802</v>
      </c>
      <c r="O3263" s="19" t="s">
        <v>12318</v>
      </c>
    </row>
    <row r="3264" spans="1:15">
      <c r="A3264" s="19">
        <v>63239</v>
      </c>
      <c r="B3264" s="19" t="s">
        <v>11748</v>
      </c>
      <c r="C3264" s="19" t="s">
        <v>13255</v>
      </c>
      <c r="D3264" s="19" t="str">
        <f t="shared" si="50"/>
        <v>63239A</v>
      </c>
      <c r="E3264" s="19" t="s">
        <v>12313</v>
      </c>
      <c r="F3264" s="19" t="s">
        <v>13023</v>
      </c>
      <c r="G3264" s="19" t="s">
        <v>612</v>
      </c>
      <c r="H3264" s="19" t="s">
        <v>12307</v>
      </c>
      <c r="I3264" s="1">
        <v>42607</v>
      </c>
      <c r="J3264" s="19">
        <v>0.114</v>
      </c>
      <c r="K3264" s="19" t="s">
        <v>73</v>
      </c>
      <c r="L3264" s="1">
        <v>42489</v>
      </c>
      <c r="M3264" s="19" t="s">
        <v>12802</v>
      </c>
      <c r="N3264" s="19" t="s">
        <v>12802</v>
      </c>
      <c r="O3264" s="19" t="s">
        <v>12318</v>
      </c>
    </row>
    <row r="3265" spans="1:15">
      <c r="A3265" s="19">
        <v>63240</v>
      </c>
      <c r="B3265" s="19" t="s">
        <v>11748</v>
      </c>
      <c r="C3265" s="19" t="s">
        <v>13254</v>
      </c>
      <c r="D3265" s="19" t="str">
        <f t="shared" si="50"/>
        <v>63240A</v>
      </c>
      <c r="E3265" s="19" t="s">
        <v>12313</v>
      </c>
      <c r="F3265" s="19" t="s">
        <v>10976</v>
      </c>
      <c r="G3265" s="19" t="s">
        <v>612</v>
      </c>
      <c r="H3265" s="19" t="s">
        <v>12307</v>
      </c>
      <c r="I3265" s="1">
        <v>42611</v>
      </c>
      <c r="J3265" s="19">
        <v>7.8E-2</v>
      </c>
      <c r="K3265" s="19" t="s">
        <v>73</v>
      </c>
      <c r="L3265" s="1">
        <v>42489</v>
      </c>
      <c r="M3265" s="19" t="s">
        <v>12802</v>
      </c>
      <c r="N3265" s="19" t="s">
        <v>12802</v>
      </c>
      <c r="O3265" s="19" t="s">
        <v>12318</v>
      </c>
    </row>
    <row r="3266" spans="1:15">
      <c r="A3266" s="19">
        <v>63241</v>
      </c>
      <c r="B3266" s="19" t="s">
        <v>11748</v>
      </c>
      <c r="C3266" s="19" t="s">
        <v>13253</v>
      </c>
      <c r="D3266" s="19" t="str">
        <f t="shared" ref="D3266:D3329" si="51">CONCATENATE(A3266,B3266)</f>
        <v>63241A</v>
      </c>
      <c r="E3266" s="19" t="s">
        <v>12313</v>
      </c>
      <c r="F3266" s="19" t="s">
        <v>13023</v>
      </c>
      <c r="G3266" s="19" t="s">
        <v>612</v>
      </c>
      <c r="H3266" s="19" t="s">
        <v>12307</v>
      </c>
      <c r="I3266" s="1">
        <v>42612</v>
      </c>
      <c r="J3266" s="19">
        <v>0.121</v>
      </c>
      <c r="K3266" s="19" t="s">
        <v>73</v>
      </c>
      <c r="L3266" s="1">
        <v>42489</v>
      </c>
      <c r="M3266" s="19" t="s">
        <v>12802</v>
      </c>
      <c r="N3266" s="19" t="s">
        <v>12802</v>
      </c>
      <c r="O3266" s="19" t="s">
        <v>12318</v>
      </c>
    </row>
    <row r="3267" spans="1:15">
      <c r="A3267" s="19">
        <v>63242</v>
      </c>
      <c r="B3267" s="19" t="s">
        <v>11748</v>
      </c>
      <c r="C3267" s="19" t="s">
        <v>13252</v>
      </c>
      <c r="D3267" s="19" t="str">
        <f t="shared" si="51"/>
        <v>63242A</v>
      </c>
      <c r="E3267" s="19" t="s">
        <v>12313</v>
      </c>
      <c r="F3267" s="19" t="s">
        <v>13023</v>
      </c>
      <c r="G3267" s="19" t="s">
        <v>612</v>
      </c>
      <c r="H3267" s="19" t="s">
        <v>12307</v>
      </c>
      <c r="I3267" s="1">
        <v>42613</v>
      </c>
      <c r="J3267" s="19">
        <v>0.17399999999999999</v>
      </c>
      <c r="K3267" s="19" t="s">
        <v>73</v>
      </c>
      <c r="L3267" s="1">
        <v>42489</v>
      </c>
      <c r="M3267" s="19" t="s">
        <v>12802</v>
      </c>
      <c r="N3267" s="19" t="s">
        <v>12802</v>
      </c>
      <c r="O3267" s="19" t="s">
        <v>12318</v>
      </c>
    </row>
    <row r="3268" spans="1:15">
      <c r="A3268" s="19">
        <v>63243</v>
      </c>
      <c r="B3268" s="19" t="s">
        <v>11748</v>
      </c>
      <c r="C3268" s="19" t="s">
        <v>13251</v>
      </c>
      <c r="D3268" s="19" t="str">
        <f t="shared" si="51"/>
        <v>63243A</v>
      </c>
      <c r="E3268" s="19" t="s">
        <v>12313</v>
      </c>
      <c r="F3268" s="19" t="s">
        <v>13023</v>
      </c>
      <c r="G3268" s="19" t="s">
        <v>612</v>
      </c>
      <c r="H3268" s="19" t="s">
        <v>12307</v>
      </c>
      <c r="I3268" s="1">
        <v>42621</v>
      </c>
      <c r="J3268" s="19">
        <v>0.17199999999999999</v>
      </c>
      <c r="K3268" s="19" t="s">
        <v>73</v>
      </c>
      <c r="L3268" s="1">
        <v>42489</v>
      </c>
      <c r="M3268" s="19" t="s">
        <v>12802</v>
      </c>
      <c r="N3268" s="19" t="s">
        <v>12802</v>
      </c>
      <c r="O3268" s="19" t="s">
        <v>12318</v>
      </c>
    </row>
    <row r="3269" spans="1:15">
      <c r="A3269" s="19">
        <v>63244</v>
      </c>
      <c r="B3269" s="19" t="s">
        <v>11748</v>
      </c>
      <c r="C3269" s="19" t="s">
        <v>13250</v>
      </c>
      <c r="D3269" s="19" t="str">
        <f t="shared" si="51"/>
        <v>63244A</v>
      </c>
      <c r="E3269" s="19" t="s">
        <v>12313</v>
      </c>
      <c r="F3269" s="19" t="s">
        <v>13023</v>
      </c>
      <c r="G3269" s="19" t="s">
        <v>612</v>
      </c>
      <c r="H3269" s="19" t="s">
        <v>12307</v>
      </c>
      <c r="I3269" s="1">
        <v>42607</v>
      </c>
      <c r="J3269" s="19">
        <v>0.123</v>
      </c>
      <c r="K3269" s="19" t="s">
        <v>73</v>
      </c>
      <c r="L3269" s="1">
        <v>42489</v>
      </c>
      <c r="M3269" s="19" t="s">
        <v>12802</v>
      </c>
      <c r="N3269" s="19" t="s">
        <v>12802</v>
      </c>
      <c r="O3269" s="19" t="s">
        <v>12318</v>
      </c>
    </row>
    <row r="3270" spans="1:15">
      <c r="A3270" s="19">
        <v>63245</v>
      </c>
      <c r="B3270" s="19" t="s">
        <v>11748</v>
      </c>
      <c r="C3270" s="19" t="s">
        <v>13249</v>
      </c>
      <c r="D3270" s="19" t="str">
        <f t="shared" si="51"/>
        <v>63245A</v>
      </c>
      <c r="E3270" s="19" t="s">
        <v>12313</v>
      </c>
      <c r="F3270" s="19" t="s">
        <v>13023</v>
      </c>
      <c r="G3270" s="19" t="s">
        <v>612</v>
      </c>
      <c r="H3270" s="19" t="s">
        <v>12307</v>
      </c>
      <c r="I3270" s="1">
        <v>42612</v>
      </c>
      <c r="J3270" s="19">
        <v>0.185</v>
      </c>
      <c r="K3270" s="19" t="s">
        <v>73</v>
      </c>
      <c r="L3270" s="1">
        <v>42489</v>
      </c>
      <c r="M3270" s="19" t="s">
        <v>12802</v>
      </c>
      <c r="N3270" s="19" t="s">
        <v>12802</v>
      </c>
      <c r="O3270" s="19" t="s">
        <v>12318</v>
      </c>
    </row>
    <row r="3271" spans="1:15">
      <c r="A3271" s="19">
        <v>63246</v>
      </c>
      <c r="B3271" s="19" t="s">
        <v>11748</v>
      </c>
      <c r="C3271" s="19" t="s">
        <v>13248</v>
      </c>
      <c r="D3271" s="19" t="str">
        <f t="shared" si="51"/>
        <v>63246A</v>
      </c>
      <c r="E3271" s="19" t="s">
        <v>12313</v>
      </c>
      <c r="F3271" s="19" t="s">
        <v>10766</v>
      </c>
      <c r="G3271" s="19" t="s">
        <v>612</v>
      </c>
      <c r="H3271" s="19" t="s">
        <v>12307</v>
      </c>
      <c r="I3271" s="1">
        <v>42613</v>
      </c>
      <c r="J3271" s="19">
        <v>0.1</v>
      </c>
      <c r="K3271" s="19" t="s">
        <v>73</v>
      </c>
      <c r="L3271" s="1">
        <v>42489</v>
      </c>
      <c r="M3271" s="19" t="s">
        <v>12802</v>
      </c>
      <c r="N3271" s="19" t="s">
        <v>12802</v>
      </c>
      <c r="O3271" s="19" t="s">
        <v>12318</v>
      </c>
    </row>
    <row r="3272" spans="1:15">
      <c r="A3272" s="19">
        <v>63247</v>
      </c>
      <c r="B3272" s="19" t="s">
        <v>11748</v>
      </c>
      <c r="C3272" s="19" t="s">
        <v>13247</v>
      </c>
      <c r="D3272" s="19" t="str">
        <f t="shared" si="51"/>
        <v>63247A</v>
      </c>
      <c r="E3272" s="19" t="s">
        <v>12313</v>
      </c>
      <c r="F3272" s="19" t="s">
        <v>10766</v>
      </c>
      <c r="G3272" s="19" t="s">
        <v>612</v>
      </c>
      <c r="H3272" s="19" t="s">
        <v>12307</v>
      </c>
      <c r="I3272" s="1">
        <v>42613</v>
      </c>
      <c r="J3272" s="19">
        <v>0.17399999999999999</v>
      </c>
      <c r="K3272" s="19" t="s">
        <v>73</v>
      </c>
      <c r="L3272" s="1">
        <v>42489</v>
      </c>
      <c r="M3272" s="19" t="s">
        <v>12802</v>
      </c>
      <c r="N3272" s="19" t="s">
        <v>12802</v>
      </c>
      <c r="O3272" s="19" t="s">
        <v>12318</v>
      </c>
    </row>
    <row r="3273" spans="1:15">
      <c r="A3273" s="19">
        <v>63248</v>
      </c>
      <c r="B3273" s="19" t="s">
        <v>11748</v>
      </c>
      <c r="C3273" s="19" t="s">
        <v>13246</v>
      </c>
      <c r="D3273" s="19" t="str">
        <f t="shared" si="51"/>
        <v>63248A</v>
      </c>
      <c r="E3273" s="19" t="s">
        <v>12313</v>
      </c>
      <c r="F3273" s="19" t="s">
        <v>13245</v>
      </c>
      <c r="G3273" s="19" t="s">
        <v>612</v>
      </c>
      <c r="H3273" s="19" t="s">
        <v>12307</v>
      </c>
      <c r="I3273" s="1">
        <v>42626</v>
      </c>
      <c r="J3273" s="19">
        <v>0.19700000000000001</v>
      </c>
      <c r="K3273" s="19" t="s">
        <v>73</v>
      </c>
      <c r="L3273" s="1">
        <v>42489</v>
      </c>
      <c r="M3273" s="19" t="s">
        <v>12802</v>
      </c>
      <c r="N3273" s="19" t="s">
        <v>12802</v>
      </c>
      <c r="O3273" s="19" t="s">
        <v>12318</v>
      </c>
    </row>
    <row r="3274" spans="1:15">
      <c r="A3274" s="19">
        <v>63249</v>
      </c>
      <c r="B3274" s="19" t="s">
        <v>11748</v>
      </c>
      <c r="C3274" s="19" t="s">
        <v>13244</v>
      </c>
      <c r="D3274" s="19" t="str">
        <f t="shared" si="51"/>
        <v>63249A</v>
      </c>
      <c r="E3274" s="19" t="s">
        <v>12313</v>
      </c>
      <c r="F3274" s="19" t="s">
        <v>13235</v>
      </c>
      <c r="G3274" s="19" t="s">
        <v>612</v>
      </c>
      <c r="H3274" s="19" t="s">
        <v>12307</v>
      </c>
      <c r="I3274" s="1">
        <v>42613</v>
      </c>
      <c r="J3274" s="19">
        <v>0.193</v>
      </c>
      <c r="K3274" s="19" t="s">
        <v>73</v>
      </c>
      <c r="L3274" s="1">
        <v>42489</v>
      </c>
      <c r="M3274" s="19" t="s">
        <v>12802</v>
      </c>
      <c r="N3274" s="19" t="s">
        <v>12802</v>
      </c>
      <c r="O3274" s="19" t="s">
        <v>12318</v>
      </c>
    </row>
    <row r="3275" spans="1:15">
      <c r="A3275" s="19">
        <v>63250</v>
      </c>
      <c r="B3275" s="19" t="s">
        <v>11748</v>
      </c>
      <c r="C3275" s="19" t="s">
        <v>13243</v>
      </c>
      <c r="D3275" s="19" t="str">
        <f t="shared" si="51"/>
        <v>63250A</v>
      </c>
      <c r="E3275" s="19" t="s">
        <v>12313</v>
      </c>
      <c r="F3275" s="19" t="s">
        <v>13235</v>
      </c>
      <c r="G3275" s="19" t="s">
        <v>612</v>
      </c>
      <c r="H3275" s="19" t="s">
        <v>12307</v>
      </c>
      <c r="I3275" s="1">
        <v>42616</v>
      </c>
      <c r="J3275" s="19">
        <v>0.11899999999999999</v>
      </c>
      <c r="K3275" s="19" t="s">
        <v>73</v>
      </c>
      <c r="L3275" s="1">
        <v>42489</v>
      </c>
      <c r="M3275" s="19" t="s">
        <v>12802</v>
      </c>
      <c r="N3275" s="19" t="s">
        <v>12802</v>
      </c>
      <c r="O3275" s="19" t="s">
        <v>12318</v>
      </c>
    </row>
    <row r="3276" spans="1:15">
      <c r="A3276" s="19">
        <v>63251</v>
      </c>
      <c r="B3276" s="19" t="s">
        <v>11748</v>
      </c>
      <c r="C3276" s="19" t="s">
        <v>13242</v>
      </c>
      <c r="D3276" s="19" t="str">
        <f t="shared" si="51"/>
        <v>63251A</v>
      </c>
      <c r="E3276" s="19" t="s">
        <v>12313</v>
      </c>
      <c r="F3276" s="19" t="s">
        <v>11446</v>
      </c>
      <c r="G3276" s="19" t="s">
        <v>612</v>
      </c>
      <c r="H3276" s="19" t="s">
        <v>12307</v>
      </c>
      <c r="I3276" s="1">
        <v>42615</v>
      </c>
      <c r="J3276" s="19">
        <v>0.13300000000000001</v>
      </c>
      <c r="K3276" s="19" t="s">
        <v>73</v>
      </c>
      <c r="L3276" s="1">
        <v>42489</v>
      </c>
      <c r="M3276" s="19" t="s">
        <v>12802</v>
      </c>
      <c r="N3276" s="19" t="s">
        <v>12802</v>
      </c>
      <c r="O3276" s="19" t="s">
        <v>12318</v>
      </c>
    </row>
    <row r="3277" spans="1:15">
      <c r="A3277" s="19">
        <v>63252</v>
      </c>
      <c r="B3277" s="19" t="s">
        <v>11748</v>
      </c>
      <c r="C3277" s="19" t="s">
        <v>13241</v>
      </c>
      <c r="D3277" s="19" t="str">
        <f t="shared" si="51"/>
        <v>63252A</v>
      </c>
      <c r="E3277" s="19" t="s">
        <v>12313</v>
      </c>
      <c r="F3277" s="19" t="s">
        <v>11446</v>
      </c>
      <c r="G3277" s="19" t="s">
        <v>612</v>
      </c>
      <c r="H3277" s="19" t="s">
        <v>12307</v>
      </c>
      <c r="I3277" s="1">
        <v>42612</v>
      </c>
      <c r="J3277" s="19">
        <v>0.14399999999999999</v>
      </c>
      <c r="K3277" s="19" t="s">
        <v>73</v>
      </c>
      <c r="L3277" s="1">
        <v>42489</v>
      </c>
      <c r="M3277" s="19" t="s">
        <v>12802</v>
      </c>
      <c r="N3277" s="19" t="s">
        <v>12802</v>
      </c>
      <c r="O3277" s="19" t="s">
        <v>12318</v>
      </c>
    </row>
    <row r="3278" spans="1:15">
      <c r="A3278" s="19">
        <v>63253</v>
      </c>
      <c r="B3278" s="19" t="s">
        <v>11748</v>
      </c>
      <c r="C3278" s="19" t="s">
        <v>13240</v>
      </c>
      <c r="D3278" s="19" t="str">
        <f t="shared" si="51"/>
        <v>63253A</v>
      </c>
      <c r="E3278" s="19" t="s">
        <v>12313</v>
      </c>
      <c r="F3278" s="19" t="s">
        <v>11446</v>
      </c>
      <c r="G3278" s="19" t="s">
        <v>612</v>
      </c>
      <c r="H3278" s="19" t="s">
        <v>12307</v>
      </c>
      <c r="I3278" s="1">
        <v>42639</v>
      </c>
      <c r="J3278" s="19">
        <v>0.11899999999999999</v>
      </c>
      <c r="K3278" s="19" t="s">
        <v>73</v>
      </c>
      <c r="L3278" s="1">
        <v>42489</v>
      </c>
      <c r="M3278" s="19" t="s">
        <v>12802</v>
      </c>
      <c r="N3278" s="19" t="s">
        <v>12802</v>
      </c>
      <c r="O3278" s="19" t="s">
        <v>12318</v>
      </c>
    </row>
    <row r="3279" spans="1:15">
      <c r="A3279" s="19">
        <v>63254</v>
      </c>
      <c r="B3279" s="19" t="s">
        <v>11748</v>
      </c>
      <c r="C3279" s="19" t="s">
        <v>13239</v>
      </c>
      <c r="D3279" s="19" t="str">
        <f t="shared" si="51"/>
        <v>63254A</v>
      </c>
      <c r="E3279" s="19" t="s">
        <v>12313</v>
      </c>
      <c r="F3279" s="19" t="s">
        <v>11446</v>
      </c>
      <c r="G3279" s="19" t="s">
        <v>612</v>
      </c>
      <c r="H3279" s="19" t="s">
        <v>12307</v>
      </c>
      <c r="I3279" s="1">
        <v>42639</v>
      </c>
      <c r="J3279" s="19">
        <v>0.151</v>
      </c>
      <c r="K3279" s="19" t="s">
        <v>73</v>
      </c>
      <c r="L3279" s="1">
        <v>42489</v>
      </c>
      <c r="M3279" s="19" t="s">
        <v>12802</v>
      </c>
      <c r="N3279" s="19" t="s">
        <v>12802</v>
      </c>
      <c r="O3279" s="19" t="s">
        <v>12318</v>
      </c>
    </row>
    <row r="3280" spans="1:15">
      <c r="A3280" s="19">
        <v>63255</v>
      </c>
      <c r="B3280" s="19" t="s">
        <v>11748</v>
      </c>
      <c r="C3280" s="19" t="s">
        <v>13238</v>
      </c>
      <c r="D3280" s="19" t="str">
        <f t="shared" si="51"/>
        <v>63255A</v>
      </c>
      <c r="E3280" s="19" t="s">
        <v>12313</v>
      </c>
      <c r="F3280" s="19" t="s">
        <v>13235</v>
      </c>
      <c r="G3280" s="19" t="s">
        <v>612</v>
      </c>
      <c r="H3280" s="19" t="s">
        <v>12307</v>
      </c>
      <c r="I3280" s="1">
        <v>42619</v>
      </c>
      <c r="J3280" s="19">
        <v>0.153</v>
      </c>
      <c r="K3280" s="19" t="s">
        <v>73</v>
      </c>
      <c r="L3280" s="1">
        <v>42489</v>
      </c>
      <c r="M3280" s="19" t="s">
        <v>12802</v>
      </c>
      <c r="N3280" s="19" t="s">
        <v>12802</v>
      </c>
      <c r="O3280" s="19" t="s">
        <v>12318</v>
      </c>
    </row>
    <row r="3281" spans="1:15">
      <c r="A3281" s="19">
        <v>63256</v>
      </c>
      <c r="B3281" s="19" t="s">
        <v>11748</v>
      </c>
      <c r="C3281" s="19" t="s">
        <v>13237</v>
      </c>
      <c r="D3281" s="19" t="str">
        <f t="shared" si="51"/>
        <v>63256A</v>
      </c>
      <c r="E3281" s="19" t="s">
        <v>12313</v>
      </c>
      <c r="F3281" s="19" t="s">
        <v>13235</v>
      </c>
      <c r="G3281" s="19" t="s">
        <v>612</v>
      </c>
      <c r="H3281" s="19" t="s">
        <v>12307</v>
      </c>
      <c r="I3281" s="1">
        <v>42639</v>
      </c>
      <c r="J3281" s="19">
        <v>0.13800000000000001</v>
      </c>
      <c r="K3281" s="19" t="s">
        <v>73</v>
      </c>
      <c r="L3281" s="1">
        <v>42489</v>
      </c>
      <c r="M3281" s="19" t="s">
        <v>12802</v>
      </c>
      <c r="N3281" s="19" t="s">
        <v>12802</v>
      </c>
      <c r="O3281" s="19" t="s">
        <v>12318</v>
      </c>
    </row>
    <row r="3282" spans="1:15">
      <c r="A3282" s="19">
        <v>63257</v>
      </c>
      <c r="B3282" s="19" t="s">
        <v>11748</v>
      </c>
      <c r="C3282" s="19" t="s">
        <v>13236</v>
      </c>
      <c r="D3282" s="19" t="str">
        <f t="shared" si="51"/>
        <v>63257A</v>
      </c>
      <c r="E3282" s="19" t="s">
        <v>12313</v>
      </c>
      <c r="F3282" s="19" t="s">
        <v>13235</v>
      </c>
      <c r="G3282" s="19" t="s">
        <v>612</v>
      </c>
      <c r="H3282" s="19" t="s">
        <v>12307</v>
      </c>
      <c r="I3282" s="1">
        <v>42619</v>
      </c>
      <c r="J3282" s="19">
        <v>0.17399999999999999</v>
      </c>
      <c r="K3282" s="19" t="s">
        <v>73</v>
      </c>
      <c r="L3282" s="1">
        <v>42489</v>
      </c>
      <c r="M3282" s="19" t="s">
        <v>12802</v>
      </c>
      <c r="N3282" s="19" t="s">
        <v>12802</v>
      </c>
      <c r="O3282" s="19" t="s">
        <v>12318</v>
      </c>
    </row>
    <row r="3283" spans="1:15">
      <c r="A3283" s="19">
        <v>63258</v>
      </c>
      <c r="B3283" s="19" t="s">
        <v>11748</v>
      </c>
      <c r="C3283" s="19" t="s">
        <v>13234</v>
      </c>
      <c r="D3283" s="19" t="str">
        <f t="shared" si="51"/>
        <v>63258A</v>
      </c>
      <c r="E3283" s="19" t="s">
        <v>12313</v>
      </c>
      <c r="F3283" s="19" t="s">
        <v>11454</v>
      </c>
      <c r="G3283" s="19" t="s">
        <v>612</v>
      </c>
      <c r="H3283" s="19" t="s">
        <v>12307</v>
      </c>
      <c r="I3283" s="1">
        <v>42614</v>
      </c>
      <c r="J3283" s="19">
        <v>0.189</v>
      </c>
      <c r="K3283" s="19" t="s">
        <v>73</v>
      </c>
      <c r="L3283" s="1">
        <v>42489</v>
      </c>
      <c r="M3283" s="19" t="s">
        <v>12802</v>
      </c>
      <c r="N3283" s="19" t="s">
        <v>12802</v>
      </c>
      <c r="O3283" s="19" t="s">
        <v>12318</v>
      </c>
    </row>
    <row r="3284" spans="1:15">
      <c r="A3284" s="19">
        <v>63259</v>
      </c>
      <c r="B3284" s="19" t="s">
        <v>10651</v>
      </c>
      <c r="C3284" s="19" t="s">
        <v>13233</v>
      </c>
      <c r="D3284" s="19" t="str">
        <f t="shared" si="51"/>
        <v>63259C</v>
      </c>
      <c r="E3284" s="19" t="s">
        <v>12309</v>
      </c>
      <c r="F3284" s="19" t="s">
        <v>13232</v>
      </c>
      <c r="G3284" s="19" t="s">
        <v>612</v>
      </c>
      <c r="H3284" s="19" t="s">
        <v>12307</v>
      </c>
      <c r="I3284" s="1">
        <v>43189</v>
      </c>
      <c r="J3284" s="19">
        <v>5.6000000000000001E-2</v>
      </c>
      <c r="K3284" s="19" t="s">
        <v>12609</v>
      </c>
      <c r="L3284" s="1">
        <v>42489</v>
      </c>
      <c r="M3284" s="19" t="s">
        <v>13231</v>
      </c>
      <c r="N3284" s="19" t="s">
        <v>13231</v>
      </c>
      <c r="O3284" s="19" t="s">
        <v>12318</v>
      </c>
    </row>
    <row r="3285" spans="1:15">
      <c r="A3285" s="19">
        <v>63260</v>
      </c>
      <c r="B3285" s="19" t="s">
        <v>11748</v>
      </c>
      <c r="C3285" s="19" t="s">
        <v>2894</v>
      </c>
      <c r="D3285" s="19" t="str">
        <f t="shared" si="51"/>
        <v>63260A</v>
      </c>
      <c r="E3285" s="19" t="s">
        <v>12313</v>
      </c>
      <c r="F3285" s="19" t="s">
        <v>11229</v>
      </c>
      <c r="G3285" s="19" t="s">
        <v>612</v>
      </c>
      <c r="H3285" s="19" t="s">
        <v>12307</v>
      </c>
      <c r="I3285" s="1">
        <v>42914</v>
      </c>
      <c r="J3285" s="19">
        <v>13.8</v>
      </c>
      <c r="K3285" s="19" t="s">
        <v>73</v>
      </c>
      <c r="L3285" s="1">
        <v>42488</v>
      </c>
      <c r="M3285" s="19" t="s">
        <v>12741</v>
      </c>
      <c r="N3285" s="19" t="s">
        <v>13230</v>
      </c>
      <c r="O3285" s="19" t="s">
        <v>12318</v>
      </c>
    </row>
    <row r="3286" spans="1:15">
      <c r="A3286" s="19">
        <v>63261</v>
      </c>
      <c r="B3286" s="19" t="s">
        <v>11748</v>
      </c>
      <c r="C3286" s="19" t="s">
        <v>13229</v>
      </c>
      <c r="D3286" s="19" t="str">
        <f t="shared" si="51"/>
        <v>63261A</v>
      </c>
      <c r="E3286" s="19" t="s">
        <v>12313</v>
      </c>
      <c r="F3286" s="19" t="s">
        <v>13228</v>
      </c>
      <c r="G3286" s="19" t="s">
        <v>859</v>
      </c>
      <c r="H3286" s="19" t="s">
        <v>12307</v>
      </c>
      <c r="I3286" s="1">
        <v>42766</v>
      </c>
      <c r="J3286" s="19">
        <v>50</v>
      </c>
      <c r="K3286" s="19" t="s">
        <v>73</v>
      </c>
      <c r="L3286" s="1">
        <v>42767</v>
      </c>
      <c r="M3286" s="19" t="s">
        <v>13227</v>
      </c>
      <c r="N3286" s="19" t="s">
        <v>13226</v>
      </c>
      <c r="O3286" s="19" t="s">
        <v>12318</v>
      </c>
    </row>
    <row r="3287" spans="1:15">
      <c r="A3287" s="19">
        <v>63262</v>
      </c>
      <c r="B3287" s="19" t="s">
        <v>10651</v>
      </c>
      <c r="C3287" s="19" t="s">
        <v>13225</v>
      </c>
      <c r="D3287" s="19" t="str">
        <f t="shared" si="51"/>
        <v>63262C</v>
      </c>
      <c r="E3287" s="19" t="s">
        <v>12309</v>
      </c>
      <c r="F3287" s="19" t="s">
        <v>10686</v>
      </c>
      <c r="G3287" s="19" t="s">
        <v>612</v>
      </c>
      <c r="H3287" s="19" t="s">
        <v>12307</v>
      </c>
      <c r="I3287" s="1">
        <v>43465</v>
      </c>
      <c r="J3287" s="19">
        <v>132</v>
      </c>
      <c r="K3287" s="19" t="s">
        <v>4</v>
      </c>
      <c r="L3287" s="1">
        <v>42487</v>
      </c>
      <c r="M3287" s="19" t="s">
        <v>13113</v>
      </c>
      <c r="N3287" s="19" t="s">
        <v>13225</v>
      </c>
      <c r="O3287" s="19" t="s">
        <v>12318</v>
      </c>
    </row>
    <row r="3288" spans="1:15">
      <c r="A3288" s="19">
        <v>63263</v>
      </c>
      <c r="B3288" s="19" t="s">
        <v>10651</v>
      </c>
      <c r="C3288" s="19" t="s">
        <v>13224</v>
      </c>
      <c r="D3288" s="19" t="str">
        <f t="shared" si="51"/>
        <v>63263C</v>
      </c>
      <c r="E3288" s="19" t="s">
        <v>12309</v>
      </c>
      <c r="F3288" s="19" t="s">
        <v>13223</v>
      </c>
      <c r="G3288" s="19" t="s">
        <v>612</v>
      </c>
      <c r="H3288" s="19" t="s">
        <v>12307</v>
      </c>
      <c r="I3288" s="1">
        <v>43252</v>
      </c>
      <c r="J3288" s="19">
        <v>1.224</v>
      </c>
      <c r="K3288" s="19" t="s">
        <v>73</v>
      </c>
      <c r="L3288" s="1">
        <v>42496</v>
      </c>
      <c r="M3288" s="19" t="s">
        <v>13222</v>
      </c>
      <c r="N3288" s="19" t="s">
        <v>13222</v>
      </c>
      <c r="O3288" s="19" t="s">
        <v>12318</v>
      </c>
    </row>
    <row r="3289" spans="1:15">
      <c r="A3289" s="19">
        <v>63264</v>
      </c>
      <c r="B3289" s="19" t="s">
        <v>11748</v>
      </c>
      <c r="C3289" s="19" t="s">
        <v>13221</v>
      </c>
      <c r="D3289" s="19" t="str">
        <f t="shared" si="51"/>
        <v>63264A</v>
      </c>
      <c r="E3289" s="19" t="s">
        <v>12313</v>
      </c>
      <c r="F3289" s="19" t="s">
        <v>10847</v>
      </c>
      <c r="G3289" s="19" t="s">
        <v>612</v>
      </c>
      <c r="H3289" s="19" t="s">
        <v>12307</v>
      </c>
      <c r="I3289" s="1">
        <v>42314</v>
      </c>
      <c r="J3289" s="19">
        <v>1.6</v>
      </c>
      <c r="K3289" s="19" t="s">
        <v>46</v>
      </c>
      <c r="L3289" s="1">
        <v>42499</v>
      </c>
      <c r="M3289" s="19" t="s">
        <v>13113</v>
      </c>
      <c r="N3289" s="19" t="s">
        <v>13220</v>
      </c>
      <c r="O3289" s="19" t="s">
        <v>12318</v>
      </c>
    </row>
    <row r="3290" spans="1:15">
      <c r="A3290" s="19">
        <v>63265</v>
      </c>
      <c r="B3290" s="19" t="s">
        <v>11748</v>
      </c>
      <c r="C3290" s="19" t="s">
        <v>13219</v>
      </c>
      <c r="D3290" s="19" t="str">
        <f t="shared" si="51"/>
        <v>63265A</v>
      </c>
      <c r="E3290" s="19" t="s">
        <v>12313</v>
      </c>
      <c r="F3290" s="19" t="s">
        <v>10852</v>
      </c>
      <c r="G3290" s="19" t="s">
        <v>612</v>
      </c>
      <c r="H3290" s="19" t="s">
        <v>12307</v>
      </c>
      <c r="I3290" s="1">
        <v>43096</v>
      </c>
      <c r="J3290" s="19">
        <v>1.5</v>
      </c>
      <c r="K3290" s="19" t="s">
        <v>73</v>
      </c>
      <c r="L3290" s="1">
        <v>42514</v>
      </c>
      <c r="M3290" s="19" t="s">
        <v>12431</v>
      </c>
      <c r="N3290" s="19" t="s">
        <v>13218</v>
      </c>
      <c r="O3290" s="19" t="s">
        <v>12318</v>
      </c>
    </row>
    <row r="3291" spans="1:15">
      <c r="A3291" s="19">
        <v>63266</v>
      </c>
      <c r="B3291" s="19" t="s">
        <v>10651</v>
      </c>
      <c r="C3291" s="19" t="s">
        <v>13217</v>
      </c>
      <c r="D3291" s="19" t="str">
        <f t="shared" si="51"/>
        <v>63266C</v>
      </c>
      <c r="E3291" s="19" t="s">
        <v>12309</v>
      </c>
      <c r="F3291" s="19" t="s">
        <v>652</v>
      </c>
      <c r="G3291" s="19" t="s">
        <v>612</v>
      </c>
      <c r="H3291" s="19" t="s">
        <v>12307</v>
      </c>
      <c r="J3291" s="19">
        <v>0.42</v>
      </c>
      <c r="K3291" s="19" t="s">
        <v>13216</v>
      </c>
      <c r="L3291" s="1">
        <v>42521</v>
      </c>
      <c r="M3291" s="19" t="s">
        <v>13113</v>
      </c>
      <c r="N3291" s="19" t="s">
        <v>13215</v>
      </c>
      <c r="O3291" s="19" t="s">
        <v>12577</v>
      </c>
    </row>
    <row r="3292" spans="1:15">
      <c r="A3292" s="19">
        <v>63267</v>
      </c>
      <c r="B3292" s="19" t="s">
        <v>11748</v>
      </c>
      <c r="C3292" s="19" t="s">
        <v>13214</v>
      </c>
      <c r="D3292" s="19" t="str">
        <f t="shared" si="51"/>
        <v>63267A</v>
      </c>
      <c r="E3292" s="19" t="s">
        <v>12313</v>
      </c>
      <c r="F3292" s="19" t="s">
        <v>10854</v>
      </c>
      <c r="G3292" s="19" t="s">
        <v>612</v>
      </c>
      <c r="H3292" s="19" t="s">
        <v>12307</v>
      </c>
      <c r="I3292" s="1">
        <v>41946</v>
      </c>
      <c r="J3292" s="19">
        <v>0.501</v>
      </c>
      <c r="K3292" s="19" t="s">
        <v>73</v>
      </c>
      <c r="L3292" s="1">
        <v>42527</v>
      </c>
      <c r="M3292" s="19" t="s">
        <v>13213</v>
      </c>
      <c r="N3292" s="19" t="s">
        <v>13213</v>
      </c>
      <c r="O3292" s="19" t="s">
        <v>12318</v>
      </c>
    </row>
    <row r="3293" spans="1:15">
      <c r="A3293" s="19">
        <v>63268</v>
      </c>
      <c r="B3293" s="19" t="s">
        <v>11748</v>
      </c>
      <c r="C3293" s="19" t="s">
        <v>4150</v>
      </c>
      <c r="D3293" s="19" t="str">
        <f t="shared" si="51"/>
        <v>63268A</v>
      </c>
      <c r="E3293" s="19" t="s">
        <v>12313</v>
      </c>
      <c r="F3293" s="19" t="s">
        <v>13212</v>
      </c>
      <c r="G3293" s="19" t="s">
        <v>459</v>
      </c>
      <c r="H3293" s="19" t="s">
        <v>13211</v>
      </c>
      <c r="I3293" s="1">
        <v>42767</v>
      </c>
      <c r="J3293" s="19">
        <v>184.6</v>
      </c>
      <c r="K3293" s="19" t="s">
        <v>4</v>
      </c>
      <c r="L3293" s="1">
        <v>42528</v>
      </c>
      <c r="M3293" s="19" t="s">
        <v>13210</v>
      </c>
      <c r="N3293" s="19" t="s">
        <v>4150</v>
      </c>
      <c r="O3293" s="19" t="s">
        <v>12318</v>
      </c>
    </row>
    <row r="3294" spans="1:15">
      <c r="A3294" s="19">
        <v>63269</v>
      </c>
      <c r="B3294" s="19" t="s">
        <v>11748</v>
      </c>
      <c r="C3294" s="19" t="s">
        <v>13209</v>
      </c>
      <c r="D3294" s="19" t="str">
        <f t="shared" si="51"/>
        <v>63269A</v>
      </c>
      <c r="E3294" s="19" t="s">
        <v>12313</v>
      </c>
      <c r="F3294" s="19" t="s">
        <v>10976</v>
      </c>
      <c r="G3294" s="19" t="s">
        <v>612</v>
      </c>
      <c r="H3294" s="19" t="s">
        <v>12307</v>
      </c>
      <c r="I3294" s="1">
        <v>42675</v>
      </c>
      <c r="J3294" s="19">
        <v>0.16800000000000001</v>
      </c>
      <c r="K3294" s="19" t="s">
        <v>73</v>
      </c>
      <c r="L3294" s="1">
        <v>42864</v>
      </c>
      <c r="M3294" s="19" t="s">
        <v>4465</v>
      </c>
      <c r="N3294" s="19" t="s">
        <v>4465</v>
      </c>
      <c r="O3294" s="19" t="s">
        <v>12318</v>
      </c>
    </row>
    <row r="3295" spans="1:15">
      <c r="A3295" s="19">
        <v>63270</v>
      </c>
      <c r="B3295" s="19" t="s">
        <v>10651</v>
      </c>
      <c r="C3295" s="19" t="s">
        <v>13208</v>
      </c>
      <c r="D3295" s="19" t="str">
        <f t="shared" si="51"/>
        <v>63270C</v>
      </c>
      <c r="E3295" s="19" t="s">
        <v>12309</v>
      </c>
      <c r="F3295" s="19" t="s">
        <v>10898</v>
      </c>
      <c r="G3295" s="19" t="s">
        <v>612</v>
      </c>
      <c r="H3295" s="19" t="s">
        <v>12307</v>
      </c>
      <c r="I3295" s="1">
        <v>43281</v>
      </c>
      <c r="J3295" s="19">
        <v>1</v>
      </c>
      <c r="K3295" s="19" t="s">
        <v>0</v>
      </c>
      <c r="L3295" s="1">
        <v>42552</v>
      </c>
      <c r="M3295" s="19" t="s">
        <v>13113</v>
      </c>
      <c r="N3295" s="19" t="s">
        <v>13207</v>
      </c>
      <c r="O3295" s="19" t="s">
        <v>12318</v>
      </c>
    </row>
    <row r="3296" spans="1:15">
      <c r="A3296" s="19">
        <v>63271</v>
      </c>
      <c r="B3296" s="19" t="s">
        <v>11748</v>
      </c>
      <c r="C3296" s="19" t="s">
        <v>5717</v>
      </c>
      <c r="D3296" s="19" t="str">
        <f t="shared" si="51"/>
        <v>63271A</v>
      </c>
      <c r="E3296" s="19" t="s">
        <v>12313</v>
      </c>
      <c r="F3296" s="19" t="s">
        <v>10783</v>
      </c>
      <c r="G3296" s="19" t="s">
        <v>612</v>
      </c>
      <c r="H3296" s="19" t="s">
        <v>12307</v>
      </c>
      <c r="I3296" s="1">
        <v>43104</v>
      </c>
      <c r="J3296" s="19">
        <v>131.1</v>
      </c>
      <c r="K3296" s="19" t="s">
        <v>4</v>
      </c>
      <c r="L3296" s="1">
        <v>42545</v>
      </c>
      <c r="M3296" s="19" t="s">
        <v>12586</v>
      </c>
      <c r="N3296" s="19" t="s">
        <v>584</v>
      </c>
      <c r="O3296" s="19" t="s">
        <v>12318</v>
      </c>
    </row>
    <row r="3297" spans="1:15">
      <c r="A3297" s="19">
        <v>63272</v>
      </c>
      <c r="B3297" s="19" t="s">
        <v>10651</v>
      </c>
      <c r="C3297" s="19" t="s">
        <v>5687</v>
      </c>
      <c r="D3297" s="19" t="str">
        <f t="shared" si="51"/>
        <v>63272C</v>
      </c>
      <c r="E3297" s="19" t="s">
        <v>12309</v>
      </c>
      <c r="F3297" s="19" t="s">
        <v>10691</v>
      </c>
      <c r="G3297" s="19" t="s">
        <v>612</v>
      </c>
      <c r="H3297" s="19" t="s">
        <v>12307</v>
      </c>
      <c r="I3297" s="1">
        <v>42856</v>
      </c>
      <c r="J3297" s="19">
        <v>1</v>
      </c>
      <c r="K3297" s="19" t="s">
        <v>12609</v>
      </c>
      <c r="L3297" s="1">
        <v>42545</v>
      </c>
      <c r="M3297" s="19" t="s">
        <v>13113</v>
      </c>
      <c r="N3297" s="19" t="s">
        <v>5688</v>
      </c>
      <c r="O3297" s="19" t="s">
        <v>12318</v>
      </c>
    </row>
    <row r="3298" spans="1:15">
      <c r="A3298" s="19">
        <v>63273</v>
      </c>
      <c r="B3298" s="19" t="s">
        <v>10651</v>
      </c>
      <c r="C3298" s="19" t="s">
        <v>13206</v>
      </c>
      <c r="D3298" s="19" t="str">
        <f t="shared" si="51"/>
        <v>63273C</v>
      </c>
      <c r="E3298" s="19" t="s">
        <v>12309</v>
      </c>
      <c r="F3298" s="19" t="s">
        <v>13205</v>
      </c>
      <c r="G3298" s="19" t="s">
        <v>612</v>
      </c>
      <c r="H3298" s="19" t="s">
        <v>12307</v>
      </c>
      <c r="I3298" s="1">
        <v>42765</v>
      </c>
      <c r="J3298" s="19">
        <v>0.63400000000000001</v>
      </c>
      <c r="K3298" s="19" t="s">
        <v>12609</v>
      </c>
      <c r="L3298" s="1">
        <v>42545</v>
      </c>
      <c r="M3298" s="19" t="s">
        <v>13204</v>
      </c>
      <c r="N3298" s="19" t="s">
        <v>13203</v>
      </c>
      <c r="O3298" s="19" t="s">
        <v>12318</v>
      </c>
    </row>
    <row r="3299" spans="1:15">
      <c r="A3299" s="19">
        <v>63274</v>
      </c>
      <c r="B3299" s="19" t="s">
        <v>10651</v>
      </c>
      <c r="C3299" s="19" t="s">
        <v>13202</v>
      </c>
      <c r="D3299" s="19" t="str">
        <f t="shared" si="51"/>
        <v>63274C</v>
      </c>
      <c r="E3299" s="19" t="s">
        <v>12309</v>
      </c>
      <c r="F3299" s="19" t="s">
        <v>5986</v>
      </c>
      <c r="G3299" s="19" t="s">
        <v>612</v>
      </c>
      <c r="H3299" s="19" t="s">
        <v>12307</v>
      </c>
      <c r="I3299" s="1">
        <v>43325</v>
      </c>
      <c r="J3299" s="19">
        <v>1.56</v>
      </c>
      <c r="K3299" s="19" t="s">
        <v>73</v>
      </c>
      <c r="L3299" s="1">
        <v>42548</v>
      </c>
      <c r="M3299" s="19" t="s">
        <v>13201</v>
      </c>
      <c r="N3299" s="19" t="s">
        <v>13200</v>
      </c>
      <c r="O3299" s="19" t="s">
        <v>12318</v>
      </c>
    </row>
    <row r="3300" spans="1:15">
      <c r="A3300" s="19">
        <v>63275</v>
      </c>
      <c r="B3300" s="19" t="s">
        <v>12651</v>
      </c>
      <c r="C3300" s="19" t="s">
        <v>13199</v>
      </c>
      <c r="D3300" s="19" t="str">
        <f t="shared" si="51"/>
        <v>63275R</v>
      </c>
      <c r="E3300" s="19" t="s">
        <v>12650</v>
      </c>
      <c r="F3300" s="19" t="s">
        <v>461</v>
      </c>
      <c r="G3300" s="19" t="s">
        <v>461</v>
      </c>
      <c r="H3300" s="19" t="s">
        <v>461</v>
      </c>
      <c r="J3300" s="19">
        <v>1.44</v>
      </c>
      <c r="K3300" s="19" t="s">
        <v>73</v>
      </c>
      <c r="L3300" s="1">
        <v>42549</v>
      </c>
      <c r="M3300" s="19" t="s">
        <v>13113</v>
      </c>
      <c r="N3300" s="19" t="s">
        <v>461</v>
      </c>
      <c r="O3300" s="19" t="s">
        <v>12577</v>
      </c>
    </row>
    <row r="3301" spans="1:15">
      <c r="A3301" s="19">
        <v>63276</v>
      </c>
      <c r="B3301" s="19" t="s">
        <v>10651</v>
      </c>
      <c r="C3301" s="19" t="s">
        <v>13198</v>
      </c>
      <c r="D3301" s="19" t="str">
        <f t="shared" si="51"/>
        <v>63276C</v>
      </c>
      <c r="E3301" s="19" t="s">
        <v>12309</v>
      </c>
      <c r="F3301" s="19" t="s">
        <v>11023</v>
      </c>
      <c r="G3301" s="19" t="s">
        <v>612</v>
      </c>
      <c r="H3301" s="19" t="s">
        <v>12307</v>
      </c>
      <c r="I3301" s="1">
        <v>42948</v>
      </c>
      <c r="J3301" s="19">
        <v>0.52200000000000002</v>
      </c>
      <c r="K3301" s="19" t="s">
        <v>13196</v>
      </c>
      <c r="L3301" s="1">
        <v>42549</v>
      </c>
      <c r="M3301" s="19" t="s">
        <v>13113</v>
      </c>
      <c r="N3301" s="19" t="s">
        <v>13176</v>
      </c>
      <c r="O3301" s="19" t="s">
        <v>12304</v>
      </c>
    </row>
    <row r="3302" spans="1:15">
      <c r="A3302" s="19">
        <v>63277</v>
      </c>
      <c r="B3302" s="19" t="s">
        <v>10651</v>
      </c>
      <c r="C3302" s="19" t="s">
        <v>13197</v>
      </c>
      <c r="D3302" s="19" t="str">
        <f t="shared" si="51"/>
        <v>63277C</v>
      </c>
      <c r="E3302" s="19" t="s">
        <v>12309</v>
      </c>
      <c r="F3302" s="19" t="s">
        <v>10994</v>
      </c>
      <c r="G3302" s="19" t="s">
        <v>612</v>
      </c>
      <c r="H3302" s="19" t="s">
        <v>12307</v>
      </c>
      <c r="I3302" s="1">
        <v>42826</v>
      </c>
      <c r="J3302" s="19">
        <v>0.24199999999999999</v>
      </c>
      <c r="K3302" s="19" t="s">
        <v>13196</v>
      </c>
      <c r="L3302" s="1">
        <v>42552</v>
      </c>
      <c r="M3302" s="19" t="s">
        <v>13113</v>
      </c>
      <c r="N3302" s="19" t="s">
        <v>13195</v>
      </c>
      <c r="O3302" s="19" t="s">
        <v>12304</v>
      </c>
    </row>
    <row r="3303" spans="1:15">
      <c r="A3303" s="19">
        <v>63278</v>
      </c>
      <c r="B3303" s="19" t="s">
        <v>11748</v>
      </c>
      <c r="C3303" s="19" t="s">
        <v>13194</v>
      </c>
      <c r="D3303" s="19" t="str">
        <f t="shared" si="51"/>
        <v>63278A</v>
      </c>
      <c r="E3303" s="19" t="s">
        <v>12313</v>
      </c>
      <c r="F3303" s="19" t="s">
        <v>11547</v>
      </c>
      <c r="G3303" s="19" t="s">
        <v>612</v>
      </c>
      <c r="H3303" s="19" t="s">
        <v>12307</v>
      </c>
      <c r="I3303" s="1">
        <v>42522</v>
      </c>
      <c r="J3303" s="19">
        <v>0.17699999999999999</v>
      </c>
      <c r="K3303" s="19" t="s">
        <v>12609</v>
      </c>
      <c r="L3303" s="1">
        <v>42552</v>
      </c>
      <c r="M3303" s="19" t="s">
        <v>13113</v>
      </c>
      <c r="N3303" s="19" t="s">
        <v>13193</v>
      </c>
      <c r="O3303" s="19" t="s">
        <v>12318</v>
      </c>
    </row>
    <row r="3304" spans="1:15">
      <c r="A3304" s="19">
        <v>63279</v>
      </c>
      <c r="B3304" s="19" t="s">
        <v>11748</v>
      </c>
      <c r="C3304" s="19" t="s">
        <v>13192</v>
      </c>
      <c r="D3304" s="19" t="str">
        <f t="shared" si="51"/>
        <v>63279A</v>
      </c>
      <c r="E3304" s="19" t="s">
        <v>12313</v>
      </c>
      <c r="F3304" s="19" t="s">
        <v>10886</v>
      </c>
      <c r="G3304" s="19" t="s">
        <v>612</v>
      </c>
      <c r="H3304" s="19" t="s">
        <v>12307</v>
      </c>
      <c r="I3304" s="1">
        <v>43089</v>
      </c>
      <c r="J3304" s="19">
        <v>8.5</v>
      </c>
      <c r="K3304" s="19" t="s">
        <v>73</v>
      </c>
      <c r="L3304" s="1">
        <v>42558</v>
      </c>
      <c r="M3304" s="19" t="s">
        <v>4394</v>
      </c>
      <c r="N3304" s="19" t="s">
        <v>4771</v>
      </c>
      <c r="O3304" s="19" t="s">
        <v>12318</v>
      </c>
    </row>
    <row r="3305" spans="1:15">
      <c r="A3305" s="19">
        <v>63280</v>
      </c>
      <c r="B3305" s="19" t="s">
        <v>11748</v>
      </c>
      <c r="C3305" s="19" t="s">
        <v>13191</v>
      </c>
      <c r="D3305" s="19" t="str">
        <f t="shared" si="51"/>
        <v>63280A</v>
      </c>
      <c r="E3305" s="19" t="s">
        <v>12313</v>
      </c>
      <c r="F3305" s="19" t="s">
        <v>10886</v>
      </c>
      <c r="G3305" s="19" t="s">
        <v>612</v>
      </c>
      <c r="H3305" s="19" t="s">
        <v>12307</v>
      </c>
      <c r="I3305" s="1">
        <v>43087</v>
      </c>
      <c r="J3305" s="19">
        <v>2</v>
      </c>
      <c r="K3305" s="19" t="s">
        <v>73</v>
      </c>
      <c r="L3305" s="1">
        <v>42558</v>
      </c>
      <c r="M3305" s="19" t="s">
        <v>4394</v>
      </c>
      <c r="N3305" s="19" t="s">
        <v>4771</v>
      </c>
      <c r="O3305" s="19" t="s">
        <v>12318</v>
      </c>
    </row>
    <row r="3306" spans="1:15">
      <c r="A3306" s="19">
        <v>63281</v>
      </c>
      <c r="B3306" s="19" t="s">
        <v>11748</v>
      </c>
      <c r="C3306" s="19" t="s">
        <v>13190</v>
      </c>
      <c r="D3306" s="19" t="str">
        <f t="shared" si="51"/>
        <v>63281A</v>
      </c>
      <c r="E3306" s="19" t="s">
        <v>12313</v>
      </c>
      <c r="F3306" s="19" t="s">
        <v>10940</v>
      </c>
      <c r="G3306" s="19" t="s">
        <v>612</v>
      </c>
      <c r="H3306" s="19" t="s">
        <v>12307</v>
      </c>
      <c r="I3306" s="1">
        <v>43088</v>
      </c>
      <c r="J3306" s="19">
        <v>20</v>
      </c>
      <c r="K3306" s="19" t="s">
        <v>73</v>
      </c>
      <c r="L3306" s="1">
        <v>42566</v>
      </c>
      <c r="M3306" s="19" t="s">
        <v>12983</v>
      </c>
      <c r="N3306" s="19" t="s">
        <v>13189</v>
      </c>
      <c r="O3306" s="19" t="s">
        <v>12318</v>
      </c>
    </row>
    <row r="3307" spans="1:15">
      <c r="A3307" s="19">
        <v>63282</v>
      </c>
      <c r="B3307" s="19" t="s">
        <v>11748</v>
      </c>
      <c r="C3307" s="19" t="s">
        <v>13188</v>
      </c>
      <c r="D3307" s="19" t="str">
        <f t="shared" si="51"/>
        <v>63282A</v>
      </c>
      <c r="E3307" s="19" t="s">
        <v>12313</v>
      </c>
      <c r="F3307" s="19" t="s">
        <v>10940</v>
      </c>
      <c r="G3307" s="19" t="s">
        <v>612</v>
      </c>
      <c r="H3307" s="19" t="s">
        <v>12307</v>
      </c>
      <c r="I3307" s="1">
        <v>43204</v>
      </c>
      <c r="J3307" s="19">
        <v>100</v>
      </c>
      <c r="K3307" s="19" t="s">
        <v>73</v>
      </c>
      <c r="L3307" s="1">
        <v>42566</v>
      </c>
      <c r="M3307" s="19" t="s">
        <v>12983</v>
      </c>
      <c r="N3307" s="19" t="s">
        <v>13187</v>
      </c>
      <c r="O3307" s="19" t="s">
        <v>12318</v>
      </c>
    </row>
    <row r="3308" spans="1:15">
      <c r="A3308" s="19">
        <v>63283</v>
      </c>
      <c r="B3308" s="19" t="s">
        <v>11748</v>
      </c>
      <c r="C3308" s="19" t="s">
        <v>13186</v>
      </c>
      <c r="D3308" s="19" t="str">
        <f t="shared" si="51"/>
        <v>63283A</v>
      </c>
      <c r="E3308" s="19" t="s">
        <v>12313</v>
      </c>
      <c r="F3308" s="19" t="s">
        <v>10886</v>
      </c>
      <c r="G3308" s="19" t="s">
        <v>612</v>
      </c>
      <c r="H3308" s="19" t="s">
        <v>12307</v>
      </c>
      <c r="I3308" s="1">
        <v>42716</v>
      </c>
      <c r="J3308" s="19">
        <v>2.4649999999999999</v>
      </c>
      <c r="K3308" s="19" t="s">
        <v>73</v>
      </c>
      <c r="L3308" s="1">
        <v>42572</v>
      </c>
      <c r="M3308" s="19" t="s">
        <v>12802</v>
      </c>
      <c r="N3308" s="19" t="s">
        <v>12802</v>
      </c>
      <c r="O3308" s="19" t="s">
        <v>12318</v>
      </c>
    </row>
    <row r="3309" spans="1:15">
      <c r="A3309" s="19">
        <v>63284</v>
      </c>
      <c r="B3309" s="19" t="s">
        <v>11748</v>
      </c>
      <c r="C3309" s="19" t="s">
        <v>13185</v>
      </c>
      <c r="D3309" s="19" t="str">
        <f t="shared" si="51"/>
        <v>63284A</v>
      </c>
      <c r="E3309" s="19" t="s">
        <v>12313</v>
      </c>
      <c r="F3309" s="19" t="s">
        <v>13184</v>
      </c>
      <c r="G3309" s="19" t="s">
        <v>612</v>
      </c>
      <c r="H3309" s="19" t="s">
        <v>12307</v>
      </c>
      <c r="I3309" s="1">
        <v>42684</v>
      </c>
      <c r="J3309" s="19">
        <v>0.56799999999999995</v>
      </c>
      <c r="K3309" s="19" t="s">
        <v>73</v>
      </c>
      <c r="L3309" s="1">
        <v>42572</v>
      </c>
      <c r="M3309" s="19" t="s">
        <v>12802</v>
      </c>
      <c r="N3309" s="19" t="s">
        <v>12802</v>
      </c>
      <c r="O3309" s="19" t="s">
        <v>12318</v>
      </c>
    </row>
    <row r="3310" spans="1:15">
      <c r="A3310" s="19">
        <v>63285</v>
      </c>
      <c r="B3310" s="19" t="s">
        <v>11748</v>
      </c>
      <c r="C3310" s="19" t="s">
        <v>13183</v>
      </c>
      <c r="D3310" s="19" t="str">
        <f t="shared" si="51"/>
        <v>63285A</v>
      </c>
      <c r="E3310" s="19" t="s">
        <v>12313</v>
      </c>
      <c r="F3310" s="19" t="s">
        <v>10668</v>
      </c>
      <c r="G3310" s="19" t="s">
        <v>612</v>
      </c>
      <c r="H3310" s="19" t="s">
        <v>12307</v>
      </c>
      <c r="I3310" s="1">
        <v>42818</v>
      </c>
      <c r="J3310" s="19">
        <v>2.66</v>
      </c>
      <c r="K3310" s="19" t="s">
        <v>73</v>
      </c>
      <c r="L3310" s="1">
        <v>42893</v>
      </c>
      <c r="M3310" s="19" t="s">
        <v>12802</v>
      </c>
      <c r="N3310" s="19" t="s">
        <v>12802</v>
      </c>
      <c r="O3310" s="19" t="s">
        <v>12318</v>
      </c>
    </row>
    <row r="3311" spans="1:15">
      <c r="A3311" s="19">
        <v>63286</v>
      </c>
      <c r="B3311" s="19" t="s">
        <v>10651</v>
      </c>
      <c r="C3311" s="19" t="s">
        <v>13182</v>
      </c>
      <c r="D3311" s="19" t="str">
        <f t="shared" si="51"/>
        <v>63286C</v>
      </c>
      <c r="E3311" s="19" t="s">
        <v>12309</v>
      </c>
      <c r="F3311" s="19" t="s">
        <v>631</v>
      </c>
      <c r="G3311" s="19" t="s">
        <v>612</v>
      </c>
      <c r="H3311" s="19" t="s">
        <v>12307</v>
      </c>
      <c r="I3311" s="1">
        <v>42855</v>
      </c>
      <c r="J3311" s="19">
        <v>0.252</v>
      </c>
      <c r="K3311" s="19" t="s">
        <v>73</v>
      </c>
      <c r="L3311" s="1">
        <v>42576</v>
      </c>
      <c r="M3311" s="19" t="s">
        <v>12315</v>
      </c>
      <c r="N3311" s="19" t="s">
        <v>12344</v>
      </c>
      <c r="O3311" s="19" t="s">
        <v>12935</v>
      </c>
    </row>
    <row r="3312" spans="1:15">
      <c r="A3312" s="19">
        <v>63287</v>
      </c>
      <c r="B3312" s="19" t="s">
        <v>10651</v>
      </c>
      <c r="C3312" s="19" t="s">
        <v>13181</v>
      </c>
      <c r="D3312" s="19" t="str">
        <f t="shared" si="51"/>
        <v>63287C</v>
      </c>
      <c r="E3312" s="19" t="s">
        <v>12309</v>
      </c>
      <c r="F3312" s="19" t="s">
        <v>13180</v>
      </c>
      <c r="G3312" s="19" t="s">
        <v>612</v>
      </c>
      <c r="H3312" s="19" t="s">
        <v>12307</v>
      </c>
      <c r="I3312" s="1">
        <v>43281</v>
      </c>
      <c r="J3312" s="19">
        <v>1</v>
      </c>
      <c r="K3312" s="19" t="s">
        <v>0</v>
      </c>
      <c r="L3312" s="1">
        <v>42549</v>
      </c>
      <c r="M3312" s="19" t="s">
        <v>13113</v>
      </c>
      <c r="N3312" s="19" t="s">
        <v>13179</v>
      </c>
      <c r="O3312" s="19" t="s">
        <v>12318</v>
      </c>
    </row>
    <row r="3313" spans="1:15">
      <c r="A3313" s="19">
        <v>63288</v>
      </c>
      <c r="B3313" s="19" t="s">
        <v>11748</v>
      </c>
      <c r="C3313" s="19" t="s">
        <v>13178</v>
      </c>
      <c r="D3313" s="19" t="str">
        <f t="shared" si="51"/>
        <v>63288A</v>
      </c>
      <c r="E3313" s="19" t="s">
        <v>12313</v>
      </c>
      <c r="F3313" s="19" t="s">
        <v>10847</v>
      </c>
      <c r="G3313" s="19" t="s">
        <v>612</v>
      </c>
      <c r="H3313" s="19" t="s">
        <v>12307</v>
      </c>
      <c r="I3313" s="1">
        <v>42747</v>
      </c>
      <c r="J3313" s="19">
        <v>0.2</v>
      </c>
      <c r="K3313" s="19" t="s">
        <v>73</v>
      </c>
      <c r="L3313" s="1">
        <v>42711</v>
      </c>
      <c r="M3313" s="19" t="s">
        <v>13176</v>
      </c>
      <c r="N3313" s="19" t="s">
        <v>13176</v>
      </c>
      <c r="O3313" s="19" t="s">
        <v>12318</v>
      </c>
    </row>
    <row r="3314" spans="1:15">
      <c r="A3314" s="19">
        <v>63289</v>
      </c>
      <c r="B3314" s="19" t="s">
        <v>11748</v>
      </c>
      <c r="C3314" s="19" t="s">
        <v>13177</v>
      </c>
      <c r="D3314" s="19" t="str">
        <f t="shared" si="51"/>
        <v>63289A</v>
      </c>
      <c r="E3314" s="19" t="s">
        <v>12313</v>
      </c>
      <c r="F3314" s="19" t="s">
        <v>10847</v>
      </c>
      <c r="G3314" s="19" t="s">
        <v>612</v>
      </c>
      <c r="H3314" s="19" t="s">
        <v>12307</v>
      </c>
      <c r="I3314" s="1">
        <v>42747</v>
      </c>
      <c r="J3314" s="19">
        <v>0.2</v>
      </c>
      <c r="K3314" s="19" t="s">
        <v>73</v>
      </c>
      <c r="L3314" s="1">
        <v>42711</v>
      </c>
      <c r="M3314" s="19" t="s">
        <v>13176</v>
      </c>
      <c r="N3314" s="19" t="s">
        <v>13176</v>
      </c>
      <c r="O3314" s="19" t="s">
        <v>12318</v>
      </c>
    </row>
    <row r="3315" spans="1:15">
      <c r="A3315" s="19">
        <v>63290</v>
      </c>
      <c r="B3315" s="19" t="s">
        <v>10651</v>
      </c>
      <c r="C3315" s="19" t="s">
        <v>13175</v>
      </c>
      <c r="D3315" s="19" t="str">
        <f t="shared" si="51"/>
        <v>63290C</v>
      </c>
      <c r="E3315" s="19" t="s">
        <v>12309</v>
      </c>
      <c r="F3315" s="19" t="s">
        <v>13174</v>
      </c>
      <c r="G3315" s="19" t="s">
        <v>612</v>
      </c>
      <c r="H3315" s="19" t="s">
        <v>12307</v>
      </c>
      <c r="I3315" s="1">
        <v>43348</v>
      </c>
      <c r="J3315" s="19">
        <v>0.434</v>
      </c>
      <c r="K3315" s="19" t="s">
        <v>12609</v>
      </c>
      <c r="L3315" s="1">
        <v>42578</v>
      </c>
      <c r="M3315" s="19" t="s">
        <v>5444</v>
      </c>
      <c r="N3315" s="19" t="s">
        <v>57</v>
      </c>
      <c r="O3315" s="19" t="s">
        <v>12304</v>
      </c>
    </row>
    <row r="3316" spans="1:15">
      <c r="A3316" s="19">
        <v>63291</v>
      </c>
      <c r="B3316" s="19" t="s">
        <v>10651</v>
      </c>
      <c r="C3316" s="19" t="s">
        <v>13173</v>
      </c>
      <c r="D3316" s="19" t="str">
        <f t="shared" si="51"/>
        <v>63291C</v>
      </c>
      <c r="E3316" s="19" t="s">
        <v>12309</v>
      </c>
      <c r="F3316" s="19" t="s">
        <v>10842</v>
      </c>
      <c r="G3316" s="19" t="s">
        <v>612</v>
      </c>
      <c r="H3316" s="19" t="s">
        <v>12307</v>
      </c>
      <c r="I3316" s="1">
        <v>43465</v>
      </c>
      <c r="J3316" s="19">
        <v>10</v>
      </c>
      <c r="K3316" s="19" t="s">
        <v>73</v>
      </c>
      <c r="L3316" s="1">
        <v>42579</v>
      </c>
      <c r="M3316" s="19" t="s">
        <v>13113</v>
      </c>
      <c r="N3316" s="19" t="s">
        <v>13172</v>
      </c>
      <c r="O3316" s="19" t="s">
        <v>12318</v>
      </c>
    </row>
    <row r="3317" spans="1:15">
      <c r="A3317" s="19">
        <v>63292</v>
      </c>
      <c r="B3317" s="19" t="s">
        <v>11748</v>
      </c>
      <c r="C3317" s="19" t="s">
        <v>13171</v>
      </c>
      <c r="D3317" s="19" t="str">
        <f t="shared" si="51"/>
        <v>63292A</v>
      </c>
      <c r="E3317" s="19" t="s">
        <v>12313</v>
      </c>
      <c r="F3317" s="19" t="s">
        <v>10970</v>
      </c>
      <c r="G3317" s="19" t="s">
        <v>612</v>
      </c>
      <c r="H3317" s="19" t="s">
        <v>12307</v>
      </c>
      <c r="I3317" s="1">
        <v>42299</v>
      </c>
      <c r="J3317" s="19">
        <v>0.65900000000000003</v>
      </c>
      <c r="K3317" s="19" t="s">
        <v>73</v>
      </c>
      <c r="L3317" s="1">
        <v>42584</v>
      </c>
      <c r="M3317" s="19" t="s">
        <v>12315</v>
      </c>
      <c r="N3317" s="19" t="s">
        <v>13170</v>
      </c>
      <c r="O3317" s="19" t="s">
        <v>12318</v>
      </c>
    </row>
    <row r="3318" spans="1:15">
      <c r="A3318" s="19">
        <v>63293</v>
      </c>
      <c r="B3318" s="19" t="s">
        <v>10651</v>
      </c>
      <c r="C3318" s="19" t="s">
        <v>13169</v>
      </c>
      <c r="D3318" s="19" t="str">
        <f t="shared" si="51"/>
        <v>63293C</v>
      </c>
      <c r="E3318" s="19" t="s">
        <v>12309</v>
      </c>
      <c r="F3318" s="19" t="s">
        <v>11585</v>
      </c>
      <c r="G3318" s="19" t="s">
        <v>1096</v>
      </c>
      <c r="H3318" s="19" t="s">
        <v>12307</v>
      </c>
      <c r="I3318" s="1">
        <v>44433</v>
      </c>
      <c r="J3318" s="19">
        <v>324</v>
      </c>
      <c r="K3318" s="19" t="s">
        <v>73</v>
      </c>
      <c r="L3318" s="1">
        <v>42583</v>
      </c>
      <c r="M3318" s="19" t="s">
        <v>13113</v>
      </c>
      <c r="N3318" s="19" t="s">
        <v>13169</v>
      </c>
      <c r="O3318" s="19" t="s">
        <v>12318</v>
      </c>
    </row>
    <row r="3319" spans="1:15">
      <c r="A3319" s="19">
        <v>63294</v>
      </c>
      <c r="B3319" s="19" t="s">
        <v>11748</v>
      </c>
      <c r="C3319" s="19" t="s">
        <v>5389</v>
      </c>
      <c r="D3319" s="19" t="str">
        <f t="shared" si="51"/>
        <v>63294A</v>
      </c>
      <c r="E3319" s="19" t="s">
        <v>12313</v>
      </c>
      <c r="F3319" s="19" t="s">
        <v>11180</v>
      </c>
      <c r="G3319" s="19" t="s">
        <v>612</v>
      </c>
      <c r="H3319" s="19" t="s">
        <v>12307</v>
      </c>
      <c r="I3319" s="1">
        <v>42636</v>
      </c>
      <c r="J3319" s="19">
        <v>0.9</v>
      </c>
      <c r="K3319" s="19" t="s">
        <v>73</v>
      </c>
      <c r="L3319" s="1">
        <v>42552</v>
      </c>
      <c r="M3319" s="19" t="s">
        <v>13113</v>
      </c>
      <c r="N3319" s="19" t="s">
        <v>5388</v>
      </c>
      <c r="O3319" s="19" t="s">
        <v>12318</v>
      </c>
    </row>
    <row r="3320" spans="1:15">
      <c r="A3320" s="19">
        <v>63295</v>
      </c>
      <c r="B3320" s="19" t="s">
        <v>11748</v>
      </c>
      <c r="C3320" s="19" t="s">
        <v>13168</v>
      </c>
      <c r="D3320" s="19" t="str">
        <f t="shared" si="51"/>
        <v>63295A</v>
      </c>
      <c r="E3320" s="19" t="s">
        <v>12313</v>
      </c>
      <c r="F3320" s="19" t="s">
        <v>11180</v>
      </c>
      <c r="G3320" s="19" t="s">
        <v>612</v>
      </c>
      <c r="H3320" s="19" t="s">
        <v>12307</v>
      </c>
      <c r="I3320" s="1">
        <v>42636</v>
      </c>
      <c r="J3320" s="19">
        <v>0.8</v>
      </c>
      <c r="K3320" s="19" t="s">
        <v>73</v>
      </c>
      <c r="L3320" s="1">
        <v>42552</v>
      </c>
      <c r="M3320" s="19" t="s">
        <v>13113</v>
      </c>
      <c r="N3320" s="19" t="s">
        <v>5388</v>
      </c>
      <c r="O3320" s="19" t="s">
        <v>12318</v>
      </c>
    </row>
    <row r="3321" spans="1:15">
      <c r="A3321" s="19">
        <v>63296</v>
      </c>
      <c r="B3321" s="19" t="s">
        <v>11748</v>
      </c>
      <c r="C3321" s="19" t="s">
        <v>5387</v>
      </c>
      <c r="D3321" s="19" t="str">
        <f t="shared" si="51"/>
        <v>63296A</v>
      </c>
      <c r="E3321" s="19" t="s">
        <v>12313</v>
      </c>
      <c r="F3321" s="19" t="s">
        <v>11180</v>
      </c>
      <c r="G3321" s="19" t="s">
        <v>612</v>
      </c>
      <c r="H3321" s="19" t="s">
        <v>12307</v>
      </c>
      <c r="I3321" s="1">
        <v>42636</v>
      </c>
      <c r="J3321" s="19">
        <v>0.9</v>
      </c>
      <c r="K3321" s="19" t="s">
        <v>73</v>
      </c>
      <c r="L3321" s="1">
        <v>42552</v>
      </c>
      <c r="M3321" s="19" t="s">
        <v>13113</v>
      </c>
      <c r="N3321" s="19" t="s">
        <v>5388</v>
      </c>
      <c r="O3321" s="19" t="s">
        <v>12318</v>
      </c>
    </row>
    <row r="3322" spans="1:15">
      <c r="A3322" s="19">
        <v>63297</v>
      </c>
      <c r="B3322" s="19" t="s">
        <v>11748</v>
      </c>
      <c r="C3322" s="19" t="s">
        <v>13167</v>
      </c>
      <c r="D3322" s="19" t="str">
        <f t="shared" si="51"/>
        <v>63297A</v>
      </c>
      <c r="E3322" s="19" t="s">
        <v>12313</v>
      </c>
      <c r="F3322" s="19" t="s">
        <v>10870</v>
      </c>
      <c r="G3322" s="19" t="s">
        <v>612</v>
      </c>
      <c r="H3322" s="19" t="s">
        <v>12307</v>
      </c>
      <c r="I3322" s="1">
        <v>40094</v>
      </c>
      <c r="J3322" s="19">
        <v>0.17699999999999999</v>
      </c>
      <c r="K3322" s="19" t="s">
        <v>73</v>
      </c>
      <c r="L3322" s="1">
        <v>42588</v>
      </c>
      <c r="M3322" s="19" t="s">
        <v>12315</v>
      </c>
      <c r="N3322" s="19" t="s">
        <v>12314</v>
      </c>
      <c r="O3322" s="19" t="s">
        <v>12318</v>
      </c>
    </row>
    <row r="3323" spans="1:15">
      <c r="A3323" s="19">
        <v>63298</v>
      </c>
      <c r="B3323" s="19" t="s">
        <v>11748</v>
      </c>
      <c r="C3323" s="19" t="s">
        <v>13166</v>
      </c>
      <c r="D3323" s="19" t="str">
        <f t="shared" si="51"/>
        <v>63298A</v>
      </c>
      <c r="E3323" s="19" t="s">
        <v>12313</v>
      </c>
      <c r="F3323" s="19" t="s">
        <v>10926</v>
      </c>
      <c r="G3323" s="19" t="s">
        <v>612</v>
      </c>
      <c r="H3323" s="19" t="s">
        <v>12307</v>
      </c>
      <c r="I3323" s="1">
        <v>41590</v>
      </c>
      <c r="J3323" s="19">
        <v>0.11799999999999999</v>
      </c>
      <c r="K3323" s="19" t="s">
        <v>73</v>
      </c>
      <c r="L3323" s="1">
        <v>42588</v>
      </c>
      <c r="M3323" s="19" t="s">
        <v>12315</v>
      </c>
      <c r="N3323" s="19" t="s">
        <v>12779</v>
      </c>
      <c r="O3323" s="19" t="s">
        <v>12318</v>
      </c>
    </row>
    <row r="3324" spans="1:15">
      <c r="A3324" s="19">
        <v>63299</v>
      </c>
      <c r="B3324" s="19" t="s">
        <v>11748</v>
      </c>
      <c r="C3324" s="19" t="s">
        <v>13165</v>
      </c>
      <c r="D3324" s="19" t="str">
        <f t="shared" si="51"/>
        <v>63299A</v>
      </c>
      <c r="E3324" s="19" t="s">
        <v>12313</v>
      </c>
      <c r="F3324" s="19" t="s">
        <v>10884</v>
      </c>
      <c r="G3324" s="19" t="s">
        <v>612</v>
      </c>
      <c r="H3324" s="19" t="s">
        <v>12307</v>
      </c>
      <c r="I3324" s="1">
        <v>40913</v>
      </c>
      <c r="J3324" s="19">
        <v>5.3999999999999999E-2</v>
      </c>
      <c r="K3324" s="19" t="s">
        <v>73</v>
      </c>
      <c r="L3324" s="1">
        <v>42588</v>
      </c>
      <c r="M3324" s="19" t="s">
        <v>12315</v>
      </c>
      <c r="N3324" s="19" t="s">
        <v>13164</v>
      </c>
      <c r="O3324" s="19" t="s">
        <v>12318</v>
      </c>
    </row>
    <row r="3325" spans="1:15">
      <c r="A3325" s="19">
        <v>63300</v>
      </c>
      <c r="B3325" s="19" t="s">
        <v>11748</v>
      </c>
      <c r="C3325" s="19" t="s">
        <v>13163</v>
      </c>
      <c r="D3325" s="19" t="str">
        <f t="shared" si="51"/>
        <v>63300A</v>
      </c>
      <c r="E3325" s="19" t="s">
        <v>12313</v>
      </c>
      <c r="F3325" s="19" t="s">
        <v>10881</v>
      </c>
      <c r="G3325" s="19" t="s">
        <v>612</v>
      </c>
      <c r="H3325" s="19" t="s">
        <v>12307</v>
      </c>
      <c r="I3325" s="1">
        <v>41584</v>
      </c>
      <c r="J3325" s="19">
        <v>0.08</v>
      </c>
      <c r="K3325" s="19" t="s">
        <v>73</v>
      </c>
      <c r="L3325" s="1">
        <v>42588</v>
      </c>
      <c r="M3325" s="19" t="s">
        <v>12315</v>
      </c>
      <c r="N3325" s="19" t="s">
        <v>12779</v>
      </c>
      <c r="O3325" s="19" t="s">
        <v>12318</v>
      </c>
    </row>
    <row r="3326" spans="1:15">
      <c r="A3326" s="19">
        <v>63301</v>
      </c>
      <c r="B3326" s="19" t="s">
        <v>11748</v>
      </c>
      <c r="C3326" s="19" t="s">
        <v>13162</v>
      </c>
      <c r="D3326" s="19" t="str">
        <f t="shared" si="51"/>
        <v>63301A</v>
      </c>
      <c r="E3326" s="19" t="s">
        <v>12313</v>
      </c>
      <c r="F3326" s="19" t="s">
        <v>1981</v>
      </c>
      <c r="G3326" s="19" t="s">
        <v>612</v>
      </c>
      <c r="H3326" s="19" t="s">
        <v>12307</v>
      </c>
      <c r="I3326" s="1">
        <v>41542</v>
      </c>
      <c r="J3326" s="19">
        <v>0.70299999999999996</v>
      </c>
      <c r="K3326" s="19" t="s">
        <v>73</v>
      </c>
      <c r="L3326" s="1">
        <v>42588</v>
      </c>
      <c r="M3326" s="19" t="s">
        <v>12315</v>
      </c>
      <c r="N3326" s="19" t="s">
        <v>12385</v>
      </c>
      <c r="O3326" s="19" t="s">
        <v>12318</v>
      </c>
    </row>
    <row r="3327" spans="1:15">
      <c r="A3327" s="19">
        <v>63302</v>
      </c>
      <c r="B3327" s="19" t="s">
        <v>11748</v>
      </c>
      <c r="C3327" s="19" t="s">
        <v>13161</v>
      </c>
      <c r="D3327" s="19" t="str">
        <f t="shared" si="51"/>
        <v>63302A</v>
      </c>
      <c r="E3327" s="19" t="s">
        <v>12313</v>
      </c>
      <c r="F3327" s="19" t="s">
        <v>10847</v>
      </c>
      <c r="G3327" s="19" t="s">
        <v>612</v>
      </c>
      <c r="H3327" s="19" t="s">
        <v>12307</v>
      </c>
      <c r="I3327" s="1">
        <v>40835</v>
      </c>
      <c r="J3327" s="19">
        <v>6.2E-2</v>
      </c>
      <c r="K3327" s="19" t="s">
        <v>73</v>
      </c>
      <c r="L3327" s="1">
        <v>42588</v>
      </c>
      <c r="M3327" s="19" t="s">
        <v>12315</v>
      </c>
      <c r="N3327" s="19" t="s">
        <v>12388</v>
      </c>
      <c r="O3327" s="19" t="s">
        <v>12318</v>
      </c>
    </row>
    <row r="3328" spans="1:15">
      <c r="A3328" s="19">
        <v>63303</v>
      </c>
      <c r="B3328" s="19" t="s">
        <v>10651</v>
      </c>
      <c r="C3328" s="19" t="s">
        <v>13160</v>
      </c>
      <c r="D3328" s="19" t="str">
        <f t="shared" si="51"/>
        <v>63303C</v>
      </c>
      <c r="E3328" s="19" t="s">
        <v>12309</v>
      </c>
      <c r="F3328" s="19" t="s">
        <v>10765</v>
      </c>
      <c r="G3328" s="19" t="s">
        <v>612</v>
      </c>
      <c r="H3328" s="19" t="s">
        <v>12307</v>
      </c>
      <c r="I3328" s="1">
        <v>43322</v>
      </c>
      <c r="J3328" s="19">
        <v>3</v>
      </c>
      <c r="K3328" s="19" t="s">
        <v>73</v>
      </c>
      <c r="L3328" s="1">
        <v>42590</v>
      </c>
      <c r="M3328" s="19" t="s">
        <v>4394</v>
      </c>
      <c r="N3328" s="19" t="s">
        <v>5874</v>
      </c>
      <c r="O3328" s="19" t="s">
        <v>12318</v>
      </c>
    </row>
    <row r="3329" spans="1:15">
      <c r="A3329" s="19">
        <v>63305</v>
      </c>
      <c r="B3329" s="19" t="s">
        <v>11748</v>
      </c>
      <c r="C3329" s="19" t="s">
        <v>13159</v>
      </c>
      <c r="D3329" s="19" t="str">
        <f t="shared" si="51"/>
        <v>63305A</v>
      </c>
      <c r="E3329" s="19" t="s">
        <v>12313</v>
      </c>
      <c r="F3329" s="19" t="s">
        <v>13158</v>
      </c>
      <c r="G3329" s="19" t="s">
        <v>612</v>
      </c>
      <c r="H3329" s="19" t="s">
        <v>12307</v>
      </c>
      <c r="I3329" s="1">
        <v>41614</v>
      </c>
      <c r="J3329" s="19">
        <v>0.22700000000000001</v>
      </c>
      <c r="K3329" s="19" t="s">
        <v>73</v>
      </c>
      <c r="L3329" s="1">
        <v>42597</v>
      </c>
      <c r="M3329" s="19" t="s">
        <v>12315</v>
      </c>
      <c r="N3329" s="19" t="s">
        <v>12779</v>
      </c>
      <c r="O3329" s="19" t="s">
        <v>12318</v>
      </c>
    </row>
    <row r="3330" spans="1:15">
      <c r="A3330" s="19">
        <v>63306</v>
      </c>
      <c r="B3330" s="19" t="s">
        <v>11748</v>
      </c>
      <c r="C3330" s="19" t="s">
        <v>13157</v>
      </c>
      <c r="D3330" s="19" t="str">
        <f t="shared" ref="D3330:D3393" si="52">CONCATENATE(A3330,B3330)</f>
        <v>63306A</v>
      </c>
      <c r="E3330" s="19" t="s">
        <v>12313</v>
      </c>
      <c r="F3330" s="19" t="s">
        <v>10926</v>
      </c>
      <c r="G3330" s="19" t="s">
        <v>612</v>
      </c>
      <c r="H3330" s="19" t="s">
        <v>12307</v>
      </c>
      <c r="I3330" s="1">
        <v>41627</v>
      </c>
      <c r="J3330" s="19">
        <v>0.121</v>
      </c>
      <c r="K3330" s="19" t="s">
        <v>73</v>
      </c>
      <c r="L3330" s="1">
        <v>42597</v>
      </c>
      <c r="M3330" s="19" t="s">
        <v>12315</v>
      </c>
      <c r="N3330" s="19" t="s">
        <v>12779</v>
      </c>
      <c r="O3330" s="19" t="s">
        <v>12318</v>
      </c>
    </row>
    <row r="3331" spans="1:15">
      <c r="A3331" s="19">
        <v>63308</v>
      </c>
      <c r="B3331" s="19" t="s">
        <v>10651</v>
      </c>
      <c r="C3331" s="19" t="s">
        <v>13156</v>
      </c>
      <c r="D3331" s="19" t="str">
        <f t="shared" si="52"/>
        <v>63308C</v>
      </c>
      <c r="E3331" s="19" t="s">
        <v>12309</v>
      </c>
      <c r="F3331" s="19" t="s">
        <v>12958</v>
      </c>
      <c r="G3331" s="19" t="s">
        <v>612</v>
      </c>
      <c r="H3331" s="19" t="s">
        <v>12307</v>
      </c>
      <c r="I3331" s="1">
        <v>43252</v>
      </c>
      <c r="J3331" s="19">
        <v>0.1046</v>
      </c>
      <c r="K3331" s="19" t="s">
        <v>73</v>
      </c>
      <c r="L3331" s="1">
        <v>42599</v>
      </c>
      <c r="M3331" s="19" t="s">
        <v>12957</v>
      </c>
      <c r="N3331" s="19" t="s">
        <v>12956</v>
      </c>
      <c r="O3331" s="19" t="s">
        <v>12318</v>
      </c>
    </row>
    <row r="3332" spans="1:15">
      <c r="A3332" s="19">
        <v>63309</v>
      </c>
      <c r="B3332" s="19" t="s">
        <v>10651</v>
      </c>
      <c r="C3332" s="19" t="s">
        <v>13155</v>
      </c>
      <c r="D3332" s="19" t="str">
        <f t="shared" si="52"/>
        <v>63309C</v>
      </c>
      <c r="E3332" s="19" t="s">
        <v>12309</v>
      </c>
      <c r="F3332" s="19" t="s">
        <v>12958</v>
      </c>
      <c r="G3332" s="19" t="s">
        <v>612</v>
      </c>
      <c r="H3332" s="19" t="s">
        <v>12307</v>
      </c>
      <c r="I3332" s="1">
        <v>43465</v>
      </c>
      <c r="J3332" s="19">
        <v>0.1046</v>
      </c>
      <c r="K3332" s="19" t="s">
        <v>73</v>
      </c>
      <c r="L3332" s="1">
        <v>42599</v>
      </c>
      <c r="M3332" s="19" t="s">
        <v>12957</v>
      </c>
      <c r="N3332" s="19" t="s">
        <v>12956</v>
      </c>
      <c r="O3332" s="19" t="s">
        <v>12318</v>
      </c>
    </row>
    <row r="3333" spans="1:15">
      <c r="A3333" s="19">
        <v>63310</v>
      </c>
      <c r="B3333" s="19" t="s">
        <v>10651</v>
      </c>
      <c r="C3333" s="19" t="s">
        <v>13154</v>
      </c>
      <c r="D3333" s="19" t="str">
        <f t="shared" si="52"/>
        <v>63310C</v>
      </c>
      <c r="E3333" s="19" t="s">
        <v>12309</v>
      </c>
      <c r="F3333" s="19" t="s">
        <v>12958</v>
      </c>
      <c r="G3333" s="19" t="s">
        <v>612</v>
      </c>
      <c r="H3333" s="19" t="s">
        <v>12307</v>
      </c>
      <c r="I3333" s="1">
        <v>43465</v>
      </c>
      <c r="J3333" s="19">
        <v>0.1046</v>
      </c>
      <c r="K3333" s="19" t="s">
        <v>73</v>
      </c>
      <c r="L3333" s="1">
        <v>42599</v>
      </c>
      <c r="M3333" s="19" t="s">
        <v>12957</v>
      </c>
      <c r="N3333" s="19" t="s">
        <v>12956</v>
      </c>
      <c r="O3333" s="19" t="s">
        <v>12318</v>
      </c>
    </row>
    <row r="3334" spans="1:15">
      <c r="A3334" s="19">
        <v>63311</v>
      </c>
      <c r="B3334" s="19" t="s">
        <v>10651</v>
      </c>
      <c r="C3334" s="19" t="s">
        <v>13153</v>
      </c>
      <c r="D3334" s="19" t="str">
        <f t="shared" si="52"/>
        <v>63311C</v>
      </c>
      <c r="E3334" s="19" t="s">
        <v>12309</v>
      </c>
      <c r="F3334" s="19" t="s">
        <v>12958</v>
      </c>
      <c r="G3334" s="19" t="s">
        <v>612</v>
      </c>
      <c r="H3334" s="19" t="s">
        <v>12307</v>
      </c>
      <c r="I3334" s="1">
        <v>43465</v>
      </c>
      <c r="J3334" s="19">
        <v>0.1046</v>
      </c>
      <c r="K3334" s="19" t="s">
        <v>73</v>
      </c>
      <c r="L3334" s="1">
        <v>42599</v>
      </c>
      <c r="M3334" s="19" t="s">
        <v>12957</v>
      </c>
      <c r="N3334" s="19" t="s">
        <v>12956</v>
      </c>
      <c r="O3334" s="19" t="s">
        <v>12318</v>
      </c>
    </row>
    <row r="3335" spans="1:15">
      <c r="A3335" s="19">
        <v>63312</v>
      </c>
      <c r="B3335" s="19" t="s">
        <v>10651</v>
      </c>
      <c r="C3335" s="19" t="s">
        <v>13152</v>
      </c>
      <c r="D3335" s="19" t="str">
        <f t="shared" si="52"/>
        <v>63312C</v>
      </c>
      <c r="E3335" s="19" t="s">
        <v>12309</v>
      </c>
      <c r="F3335" s="19" t="s">
        <v>12958</v>
      </c>
      <c r="G3335" s="19" t="s">
        <v>612</v>
      </c>
      <c r="H3335" s="19" t="s">
        <v>12307</v>
      </c>
      <c r="I3335" s="1">
        <v>43465</v>
      </c>
      <c r="J3335" s="19">
        <v>0.1046</v>
      </c>
      <c r="K3335" s="19" t="s">
        <v>73</v>
      </c>
      <c r="L3335" s="1">
        <v>42599</v>
      </c>
      <c r="M3335" s="19" t="s">
        <v>12957</v>
      </c>
      <c r="N3335" s="19" t="s">
        <v>12956</v>
      </c>
      <c r="O3335" s="19" t="s">
        <v>12318</v>
      </c>
    </row>
    <row r="3336" spans="1:15">
      <c r="A3336" s="19">
        <v>63313</v>
      </c>
      <c r="B3336" s="19" t="s">
        <v>10651</v>
      </c>
      <c r="C3336" s="19" t="s">
        <v>13151</v>
      </c>
      <c r="D3336" s="19" t="str">
        <f t="shared" si="52"/>
        <v>63313C</v>
      </c>
      <c r="E3336" s="19" t="s">
        <v>12309</v>
      </c>
      <c r="F3336" s="19" t="s">
        <v>12958</v>
      </c>
      <c r="G3336" s="19" t="s">
        <v>612</v>
      </c>
      <c r="H3336" s="19" t="s">
        <v>12307</v>
      </c>
      <c r="I3336" s="1">
        <v>43465</v>
      </c>
      <c r="J3336" s="19">
        <v>0.1046</v>
      </c>
      <c r="K3336" s="19" t="s">
        <v>73</v>
      </c>
      <c r="L3336" s="1">
        <v>42599</v>
      </c>
      <c r="M3336" s="19" t="s">
        <v>12957</v>
      </c>
      <c r="N3336" s="19" t="s">
        <v>12956</v>
      </c>
      <c r="O3336" s="19" t="s">
        <v>12318</v>
      </c>
    </row>
    <row r="3337" spans="1:15">
      <c r="A3337" s="19">
        <v>63314</v>
      </c>
      <c r="B3337" s="19" t="s">
        <v>11748</v>
      </c>
      <c r="C3337" s="19" t="s">
        <v>13150</v>
      </c>
      <c r="D3337" s="19" t="str">
        <f t="shared" si="52"/>
        <v>63314A</v>
      </c>
      <c r="E3337" s="19" t="s">
        <v>12313</v>
      </c>
      <c r="F3337" s="19" t="s">
        <v>631</v>
      </c>
      <c r="G3337" s="19" t="s">
        <v>612</v>
      </c>
      <c r="H3337" s="19" t="s">
        <v>12307</v>
      </c>
      <c r="I3337" s="1">
        <v>42611</v>
      </c>
      <c r="J3337" s="19">
        <v>0.29830000000000001</v>
      </c>
      <c r="K3337" s="19" t="s">
        <v>73</v>
      </c>
      <c r="L3337" s="1">
        <v>42563</v>
      </c>
      <c r="M3337" s="19" t="s">
        <v>12315</v>
      </c>
      <c r="N3337" s="19" t="s">
        <v>12344</v>
      </c>
      <c r="O3337" s="19" t="s">
        <v>12318</v>
      </c>
    </row>
    <row r="3338" spans="1:15">
      <c r="A3338" s="19">
        <v>63315</v>
      </c>
      <c r="B3338" s="19" t="s">
        <v>10651</v>
      </c>
      <c r="C3338" s="19" t="s">
        <v>13149</v>
      </c>
      <c r="D3338" s="19" t="str">
        <f t="shared" si="52"/>
        <v>63315C</v>
      </c>
      <c r="E3338" s="19" t="s">
        <v>12309</v>
      </c>
      <c r="F3338" s="19" t="s">
        <v>10767</v>
      </c>
      <c r="G3338" s="19" t="s">
        <v>612</v>
      </c>
      <c r="H3338" s="19" t="s">
        <v>12307</v>
      </c>
      <c r="I3338" s="1">
        <v>43449</v>
      </c>
      <c r="J3338" s="19">
        <v>4.5</v>
      </c>
      <c r="K3338" s="19" t="s">
        <v>73</v>
      </c>
      <c r="L3338" s="1">
        <v>42604</v>
      </c>
      <c r="M3338" s="19" t="s">
        <v>13148</v>
      </c>
      <c r="N3338" s="19" t="s">
        <v>13148</v>
      </c>
      <c r="O3338" s="19" t="s">
        <v>12318</v>
      </c>
    </row>
    <row r="3339" spans="1:15">
      <c r="A3339" s="19">
        <v>63316</v>
      </c>
      <c r="B3339" s="19" t="s">
        <v>10651</v>
      </c>
      <c r="C3339" s="19" t="s">
        <v>13147</v>
      </c>
      <c r="D3339" s="19" t="str">
        <f t="shared" si="52"/>
        <v>63316C</v>
      </c>
      <c r="E3339" s="19" t="s">
        <v>12309</v>
      </c>
      <c r="F3339" s="19" t="s">
        <v>13146</v>
      </c>
      <c r="G3339" s="19" t="s">
        <v>859</v>
      </c>
      <c r="H3339" s="19" t="s">
        <v>12307</v>
      </c>
      <c r="I3339" s="1">
        <v>44196</v>
      </c>
      <c r="J3339" s="19">
        <v>37</v>
      </c>
      <c r="K3339" s="19" t="s">
        <v>3</v>
      </c>
      <c r="L3339" s="1">
        <v>42606</v>
      </c>
      <c r="M3339" s="19" t="s">
        <v>8899</v>
      </c>
      <c r="N3339" s="19" t="s">
        <v>13145</v>
      </c>
      <c r="O3339" s="19" t="s">
        <v>12318</v>
      </c>
    </row>
    <row r="3340" spans="1:15">
      <c r="A3340" s="19">
        <v>63317</v>
      </c>
      <c r="B3340" s="19" t="s">
        <v>10651</v>
      </c>
      <c r="C3340" s="19" t="s">
        <v>13144</v>
      </c>
      <c r="D3340" s="19" t="str">
        <f t="shared" si="52"/>
        <v>63317C</v>
      </c>
      <c r="E3340" s="19" t="s">
        <v>12309</v>
      </c>
      <c r="F3340" s="19" t="s">
        <v>13143</v>
      </c>
      <c r="G3340" s="19" t="s">
        <v>859</v>
      </c>
      <c r="H3340" s="19" t="s">
        <v>12307</v>
      </c>
      <c r="I3340" s="1">
        <v>44196</v>
      </c>
      <c r="J3340" s="19">
        <v>37</v>
      </c>
      <c r="K3340" s="19" t="s">
        <v>3</v>
      </c>
      <c r="L3340" s="1">
        <v>42606</v>
      </c>
      <c r="M3340" s="19" t="s">
        <v>8899</v>
      </c>
      <c r="N3340" s="19" t="s">
        <v>13141</v>
      </c>
      <c r="O3340" s="19" t="s">
        <v>12318</v>
      </c>
    </row>
    <row r="3341" spans="1:15">
      <c r="A3341" s="19">
        <v>63318</v>
      </c>
      <c r="B3341" s="19" t="s">
        <v>10651</v>
      </c>
      <c r="C3341" s="19" t="s">
        <v>13142</v>
      </c>
      <c r="D3341" s="19" t="str">
        <f t="shared" si="52"/>
        <v>63318C</v>
      </c>
      <c r="E3341" s="19" t="s">
        <v>12309</v>
      </c>
      <c r="F3341" s="19" t="s">
        <v>10750</v>
      </c>
      <c r="G3341" s="19" t="s">
        <v>859</v>
      </c>
      <c r="H3341" s="19" t="s">
        <v>12307</v>
      </c>
      <c r="I3341" s="1">
        <v>43830</v>
      </c>
      <c r="J3341" s="19">
        <v>37</v>
      </c>
      <c r="K3341" s="19" t="s">
        <v>3</v>
      </c>
      <c r="L3341" s="1">
        <v>42606</v>
      </c>
      <c r="M3341" s="19" t="s">
        <v>8899</v>
      </c>
      <c r="N3341" s="19" t="s">
        <v>13141</v>
      </c>
      <c r="O3341" s="19" t="s">
        <v>12318</v>
      </c>
    </row>
    <row r="3342" spans="1:15">
      <c r="A3342" s="19">
        <v>63319</v>
      </c>
      <c r="B3342" s="19" t="s">
        <v>11748</v>
      </c>
      <c r="C3342" s="19" t="s">
        <v>8768</v>
      </c>
      <c r="D3342" s="19" t="str">
        <f t="shared" si="52"/>
        <v>63319A</v>
      </c>
      <c r="E3342" s="19" t="s">
        <v>12313</v>
      </c>
      <c r="F3342" s="19" t="s">
        <v>10750</v>
      </c>
      <c r="G3342" s="19" t="s">
        <v>859</v>
      </c>
      <c r="H3342" s="19" t="s">
        <v>12307</v>
      </c>
      <c r="I3342" s="1">
        <v>43070</v>
      </c>
      <c r="J3342" s="19">
        <v>37</v>
      </c>
      <c r="K3342" s="19" t="s">
        <v>3</v>
      </c>
      <c r="L3342" s="1">
        <v>42606</v>
      </c>
      <c r="M3342" s="19" t="s">
        <v>8899</v>
      </c>
      <c r="N3342" s="19" t="s">
        <v>13141</v>
      </c>
      <c r="O3342" s="19" t="s">
        <v>12318</v>
      </c>
    </row>
    <row r="3343" spans="1:15">
      <c r="A3343" s="19">
        <v>63320</v>
      </c>
      <c r="B3343" s="19" t="s">
        <v>10651</v>
      </c>
      <c r="C3343" s="19" t="s">
        <v>5862</v>
      </c>
      <c r="D3343" s="19" t="str">
        <f t="shared" si="52"/>
        <v>63320C</v>
      </c>
      <c r="E3343" s="19" t="s">
        <v>12309</v>
      </c>
      <c r="F3343" s="19" t="s">
        <v>10750</v>
      </c>
      <c r="G3343" s="19" t="s">
        <v>859</v>
      </c>
      <c r="H3343" s="19" t="s">
        <v>12307</v>
      </c>
      <c r="I3343" s="1">
        <v>43465</v>
      </c>
      <c r="J3343" s="19">
        <v>37</v>
      </c>
      <c r="K3343" s="19" t="s">
        <v>3</v>
      </c>
      <c r="L3343" s="1">
        <v>42606</v>
      </c>
      <c r="M3343" s="19" t="s">
        <v>8899</v>
      </c>
      <c r="N3343" s="19" t="s">
        <v>13141</v>
      </c>
      <c r="O3343" s="19" t="s">
        <v>12318</v>
      </c>
    </row>
    <row r="3344" spans="1:15">
      <c r="A3344" s="19">
        <v>63321</v>
      </c>
      <c r="B3344" s="19" t="s">
        <v>10651</v>
      </c>
      <c r="C3344" s="19" t="s">
        <v>13140</v>
      </c>
      <c r="D3344" s="19" t="str">
        <f t="shared" si="52"/>
        <v>63321C</v>
      </c>
      <c r="E3344" s="19" t="s">
        <v>12309</v>
      </c>
      <c r="I3344" s="1">
        <v>44196</v>
      </c>
      <c r="J3344" s="19">
        <v>500</v>
      </c>
      <c r="K3344" s="19" t="s">
        <v>73</v>
      </c>
      <c r="L3344" s="1">
        <v>42620</v>
      </c>
      <c r="M3344" s="19" t="s">
        <v>13113</v>
      </c>
      <c r="N3344" s="19" t="s">
        <v>4751</v>
      </c>
      <c r="O3344" s="19" t="s">
        <v>12318</v>
      </c>
    </row>
    <row r="3345" spans="1:15">
      <c r="A3345" s="19">
        <v>63322</v>
      </c>
      <c r="B3345" s="19" t="s">
        <v>10651</v>
      </c>
      <c r="C3345" s="19" t="s">
        <v>13139</v>
      </c>
      <c r="D3345" s="19" t="str">
        <f t="shared" si="52"/>
        <v>63322C</v>
      </c>
      <c r="E3345" s="19" t="s">
        <v>12309</v>
      </c>
      <c r="F3345" s="19" t="s">
        <v>10936</v>
      </c>
      <c r="G3345" s="19" t="s">
        <v>612</v>
      </c>
      <c r="H3345" s="19" t="s">
        <v>12307</v>
      </c>
      <c r="I3345" s="1">
        <v>42766</v>
      </c>
      <c r="J3345" s="19">
        <v>1</v>
      </c>
      <c r="K3345" s="19" t="s">
        <v>73</v>
      </c>
      <c r="L3345" s="1">
        <v>42625</v>
      </c>
      <c r="M3345" s="19" t="s">
        <v>13089</v>
      </c>
      <c r="N3345" s="19" t="s">
        <v>13138</v>
      </c>
      <c r="O3345" s="19" t="s">
        <v>12577</v>
      </c>
    </row>
    <row r="3346" spans="1:15">
      <c r="A3346" s="19">
        <v>63323</v>
      </c>
      <c r="B3346" s="19" t="s">
        <v>10651</v>
      </c>
      <c r="C3346" s="19" t="s">
        <v>13137</v>
      </c>
      <c r="D3346" s="19" t="str">
        <f t="shared" si="52"/>
        <v>63323C</v>
      </c>
      <c r="E3346" s="19" t="s">
        <v>12309</v>
      </c>
      <c r="F3346" s="19" t="s">
        <v>11293</v>
      </c>
      <c r="G3346" s="19" t="s">
        <v>612</v>
      </c>
      <c r="H3346" s="19" t="s">
        <v>12307</v>
      </c>
      <c r="I3346" s="1">
        <v>42766</v>
      </c>
      <c r="J3346" s="19">
        <v>0.5</v>
      </c>
      <c r="K3346" s="19" t="s">
        <v>73</v>
      </c>
      <c r="L3346" s="1">
        <v>42625</v>
      </c>
      <c r="M3346" s="19" t="s">
        <v>13089</v>
      </c>
      <c r="N3346" s="19" t="s">
        <v>13136</v>
      </c>
      <c r="O3346" s="19" t="s">
        <v>12577</v>
      </c>
    </row>
    <row r="3347" spans="1:15">
      <c r="A3347" s="19">
        <v>63324</v>
      </c>
      <c r="B3347" s="19" t="s">
        <v>10651</v>
      </c>
      <c r="C3347" s="19" t="s">
        <v>13135</v>
      </c>
      <c r="D3347" s="19" t="str">
        <f t="shared" si="52"/>
        <v>63324C</v>
      </c>
      <c r="E3347" s="19" t="s">
        <v>12309</v>
      </c>
      <c r="F3347" s="19" t="s">
        <v>10783</v>
      </c>
      <c r="G3347" s="19" t="s">
        <v>612</v>
      </c>
      <c r="H3347" s="19" t="s">
        <v>12307</v>
      </c>
      <c r="I3347" s="1">
        <v>42736</v>
      </c>
      <c r="J3347" s="19">
        <v>2</v>
      </c>
      <c r="K3347" s="19" t="s">
        <v>73</v>
      </c>
      <c r="L3347" s="1">
        <v>42629</v>
      </c>
      <c r="M3347" s="19" t="s">
        <v>13133</v>
      </c>
      <c r="N3347" s="19" t="s">
        <v>13133</v>
      </c>
      <c r="O3347" s="19" t="s">
        <v>12318</v>
      </c>
    </row>
    <row r="3348" spans="1:15">
      <c r="A3348" s="19">
        <v>63325</v>
      </c>
      <c r="B3348" s="19" t="s">
        <v>10651</v>
      </c>
      <c r="C3348" s="19" t="s">
        <v>13134</v>
      </c>
      <c r="D3348" s="19" t="str">
        <f t="shared" si="52"/>
        <v>63325C</v>
      </c>
      <c r="E3348" s="19" t="s">
        <v>12309</v>
      </c>
      <c r="F3348" s="19" t="s">
        <v>10926</v>
      </c>
      <c r="G3348" s="19" t="s">
        <v>612</v>
      </c>
      <c r="H3348" s="19" t="s">
        <v>12307</v>
      </c>
      <c r="I3348" s="1">
        <v>42736</v>
      </c>
      <c r="J3348" s="19">
        <v>2</v>
      </c>
      <c r="K3348" s="19" t="s">
        <v>73</v>
      </c>
      <c r="L3348" s="1">
        <v>42629</v>
      </c>
      <c r="M3348" s="19" t="s">
        <v>13133</v>
      </c>
      <c r="N3348" s="19" t="s">
        <v>13133</v>
      </c>
      <c r="O3348" s="19" t="s">
        <v>12318</v>
      </c>
    </row>
    <row r="3349" spans="1:15">
      <c r="A3349" s="19">
        <v>63326</v>
      </c>
      <c r="B3349" s="19" t="s">
        <v>11748</v>
      </c>
      <c r="C3349" s="19" t="s">
        <v>13132</v>
      </c>
      <c r="D3349" s="19" t="str">
        <f t="shared" si="52"/>
        <v>63326A</v>
      </c>
      <c r="E3349" s="19" t="s">
        <v>12313</v>
      </c>
      <c r="F3349" s="19" t="s">
        <v>5986</v>
      </c>
      <c r="G3349" s="19" t="s">
        <v>612</v>
      </c>
      <c r="H3349" s="19" t="s">
        <v>12307</v>
      </c>
      <c r="I3349" s="1">
        <v>42676</v>
      </c>
      <c r="J3349" s="19">
        <v>0.13700000000000001</v>
      </c>
      <c r="K3349" s="19" t="s">
        <v>73</v>
      </c>
      <c r="L3349" s="1">
        <v>42641</v>
      </c>
      <c r="M3349" s="19" t="s">
        <v>13131</v>
      </c>
      <c r="N3349" s="19" t="s">
        <v>5333</v>
      </c>
      <c r="O3349" s="19" t="s">
        <v>12318</v>
      </c>
    </row>
    <row r="3350" spans="1:15">
      <c r="A3350" s="19">
        <v>63327</v>
      </c>
      <c r="B3350" s="19" t="s">
        <v>11748</v>
      </c>
      <c r="C3350" s="19" t="s">
        <v>13130</v>
      </c>
      <c r="D3350" s="19" t="str">
        <f t="shared" si="52"/>
        <v>63327A</v>
      </c>
      <c r="E3350" s="19" t="s">
        <v>12313</v>
      </c>
      <c r="F3350" s="19" t="s">
        <v>5986</v>
      </c>
      <c r="G3350" s="19" t="s">
        <v>612</v>
      </c>
      <c r="H3350" s="19" t="s">
        <v>12307</v>
      </c>
      <c r="I3350" s="1">
        <v>42570</v>
      </c>
      <c r="J3350" s="19">
        <v>0.1482</v>
      </c>
      <c r="K3350" s="19" t="s">
        <v>73</v>
      </c>
      <c r="L3350" s="1">
        <v>42570</v>
      </c>
      <c r="M3350" s="19" t="s">
        <v>13113</v>
      </c>
      <c r="N3350" s="19" t="s">
        <v>13129</v>
      </c>
      <c r="O3350" s="19" t="s">
        <v>12318</v>
      </c>
    </row>
    <row r="3351" spans="1:15">
      <c r="A3351" s="19">
        <v>63328</v>
      </c>
      <c r="B3351" s="19" t="s">
        <v>11748</v>
      </c>
      <c r="C3351" s="19" t="s">
        <v>13128</v>
      </c>
      <c r="D3351" s="19" t="str">
        <f t="shared" si="52"/>
        <v>63328A</v>
      </c>
      <c r="E3351" s="19" t="s">
        <v>12313</v>
      </c>
      <c r="F3351" s="19" t="s">
        <v>13127</v>
      </c>
      <c r="G3351" s="19" t="s">
        <v>1096</v>
      </c>
      <c r="H3351" s="19" t="s">
        <v>12307</v>
      </c>
      <c r="I3351" s="1">
        <v>42368</v>
      </c>
      <c r="J3351" s="19">
        <v>50</v>
      </c>
      <c r="K3351" s="19" t="s">
        <v>73</v>
      </c>
      <c r="L3351" s="1">
        <v>42654</v>
      </c>
      <c r="M3351" s="19" t="s">
        <v>12631</v>
      </c>
      <c r="N3351" s="19" t="s">
        <v>13126</v>
      </c>
      <c r="O3351" s="19" t="s">
        <v>12318</v>
      </c>
    </row>
    <row r="3352" spans="1:15">
      <c r="A3352" s="19">
        <v>63329</v>
      </c>
      <c r="B3352" s="19" t="s">
        <v>11748</v>
      </c>
      <c r="C3352" s="19" t="s">
        <v>8718</v>
      </c>
      <c r="D3352" s="19" t="str">
        <f t="shared" si="52"/>
        <v>63329A</v>
      </c>
      <c r="E3352" s="19" t="s">
        <v>12313</v>
      </c>
      <c r="F3352" s="19" t="s">
        <v>5579</v>
      </c>
      <c r="G3352" s="19" t="s">
        <v>1096</v>
      </c>
      <c r="H3352" s="19" t="s">
        <v>12307</v>
      </c>
      <c r="I3352" s="1">
        <v>42580</v>
      </c>
      <c r="J3352" s="19">
        <v>80</v>
      </c>
      <c r="K3352" s="19" t="s">
        <v>73</v>
      </c>
      <c r="L3352" s="1">
        <v>42655</v>
      </c>
      <c r="M3352" s="19" t="s">
        <v>12631</v>
      </c>
      <c r="N3352" s="19" t="s">
        <v>13125</v>
      </c>
      <c r="O3352" s="19" t="s">
        <v>12318</v>
      </c>
    </row>
    <row r="3353" spans="1:15">
      <c r="A3353" s="19">
        <v>63330</v>
      </c>
      <c r="B3353" s="19" t="s">
        <v>11748</v>
      </c>
      <c r="C3353" s="19" t="s">
        <v>13124</v>
      </c>
      <c r="D3353" s="19" t="str">
        <f t="shared" si="52"/>
        <v>63330A</v>
      </c>
      <c r="E3353" s="19" t="s">
        <v>12313</v>
      </c>
      <c r="F3353" s="19" t="s">
        <v>11305</v>
      </c>
      <c r="G3353" s="19" t="s">
        <v>612</v>
      </c>
      <c r="H3353" s="19" t="s">
        <v>12307</v>
      </c>
      <c r="I3353" s="1">
        <v>42591</v>
      </c>
      <c r="J3353" s="19">
        <v>0.15</v>
      </c>
      <c r="K3353" s="19" t="s">
        <v>73</v>
      </c>
      <c r="L3353" s="1">
        <v>42552</v>
      </c>
      <c r="M3353" s="19" t="s">
        <v>12315</v>
      </c>
      <c r="N3353" s="19" t="s">
        <v>13120</v>
      </c>
      <c r="O3353" s="19" t="s">
        <v>12318</v>
      </c>
    </row>
    <row r="3354" spans="1:15">
      <c r="A3354" s="19">
        <v>63331</v>
      </c>
      <c r="B3354" s="19" t="s">
        <v>11748</v>
      </c>
      <c r="C3354" s="19" t="s">
        <v>13123</v>
      </c>
      <c r="D3354" s="19" t="str">
        <f t="shared" si="52"/>
        <v>63331A</v>
      </c>
      <c r="E3354" s="19" t="s">
        <v>12313</v>
      </c>
      <c r="F3354" s="19" t="s">
        <v>12580</v>
      </c>
      <c r="G3354" s="19" t="s">
        <v>612</v>
      </c>
      <c r="H3354" s="19" t="s">
        <v>12307</v>
      </c>
      <c r="I3354" s="1">
        <v>42390</v>
      </c>
      <c r="J3354" s="19">
        <v>0.52200000000000002</v>
      </c>
      <c r="K3354" s="19" t="s">
        <v>73</v>
      </c>
      <c r="L3354" s="1">
        <v>42656</v>
      </c>
      <c r="M3354" s="19" t="s">
        <v>12315</v>
      </c>
      <c r="N3354" s="19" t="s">
        <v>12344</v>
      </c>
      <c r="O3354" s="19" t="s">
        <v>12318</v>
      </c>
    </row>
    <row r="3355" spans="1:15">
      <c r="A3355" s="19">
        <v>63332</v>
      </c>
      <c r="B3355" s="19" t="s">
        <v>11748</v>
      </c>
      <c r="C3355" s="19" t="s">
        <v>13122</v>
      </c>
      <c r="D3355" s="19" t="str">
        <f t="shared" si="52"/>
        <v>63332A</v>
      </c>
      <c r="E3355" s="19" t="s">
        <v>12313</v>
      </c>
      <c r="F3355" s="19" t="s">
        <v>10956</v>
      </c>
      <c r="G3355" s="19" t="s">
        <v>612</v>
      </c>
      <c r="H3355" s="19" t="s">
        <v>12307</v>
      </c>
      <c r="I3355" s="1">
        <v>42634</v>
      </c>
      <c r="J3355" s="19">
        <v>0.123</v>
      </c>
      <c r="K3355" s="19" t="s">
        <v>73</v>
      </c>
      <c r="L3355" s="1">
        <v>42552</v>
      </c>
      <c r="M3355" s="19" t="s">
        <v>12315</v>
      </c>
      <c r="N3355" s="19" t="s">
        <v>12344</v>
      </c>
      <c r="O3355" s="19" t="s">
        <v>12318</v>
      </c>
    </row>
    <row r="3356" spans="1:15">
      <c r="A3356" s="19">
        <v>63333</v>
      </c>
      <c r="B3356" s="19" t="s">
        <v>11748</v>
      </c>
      <c r="C3356" s="19" t="s">
        <v>13121</v>
      </c>
      <c r="D3356" s="19" t="str">
        <f t="shared" si="52"/>
        <v>63333A</v>
      </c>
      <c r="E3356" s="19" t="s">
        <v>12313</v>
      </c>
      <c r="F3356" s="19" t="s">
        <v>11202</v>
      </c>
      <c r="G3356" s="19" t="s">
        <v>612</v>
      </c>
      <c r="H3356" s="19" t="s">
        <v>12307</v>
      </c>
      <c r="I3356" s="1">
        <v>42559</v>
      </c>
      <c r="J3356" s="19">
        <v>0.55300000000000005</v>
      </c>
      <c r="K3356" s="19" t="s">
        <v>73</v>
      </c>
      <c r="L3356" s="1">
        <v>42657</v>
      </c>
      <c r="M3356" s="19" t="s">
        <v>12315</v>
      </c>
      <c r="N3356" s="19" t="s">
        <v>13120</v>
      </c>
      <c r="O3356" s="19" t="s">
        <v>12318</v>
      </c>
    </row>
    <row r="3357" spans="1:15">
      <c r="A3357" s="19">
        <v>63334</v>
      </c>
      <c r="B3357" s="19" t="s">
        <v>10651</v>
      </c>
      <c r="C3357" s="19" t="s">
        <v>13119</v>
      </c>
      <c r="D3357" s="19" t="str">
        <f t="shared" si="52"/>
        <v>63334C</v>
      </c>
      <c r="E3357" s="19" t="s">
        <v>12309</v>
      </c>
      <c r="F3357" s="19" t="s">
        <v>10874</v>
      </c>
      <c r="G3357" s="19" t="s">
        <v>612</v>
      </c>
      <c r="H3357" s="19" t="s">
        <v>12307</v>
      </c>
      <c r="I3357" s="1">
        <v>43344</v>
      </c>
      <c r="J3357" s="19">
        <v>1.75</v>
      </c>
      <c r="K3357" s="19" t="s">
        <v>73</v>
      </c>
      <c r="L3357" s="1">
        <v>42671</v>
      </c>
      <c r="M3357" s="19" t="s">
        <v>13115</v>
      </c>
      <c r="N3357" s="19" t="s">
        <v>13115</v>
      </c>
      <c r="O3357" s="19" t="s">
        <v>12318</v>
      </c>
    </row>
    <row r="3358" spans="1:15">
      <c r="A3358" s="19">
        <v>63335</v>
      </c>
      <c r="B3358" s="19" t="s">
        <v>10651</v>
      </c>
      <c r="C3358" s="19" t="s">
        <v>4336</v>
      </c>
      <c r="D3358" s="19" t="str">
        <f t="shared" si="52"/>
        <v>63335C</v>
      </c>
      <c r="E3358" s="19" t="s">
        <v>12309</v>
      </c>
      <c r="F3358" s="19" t="s">
        <v>13118</v>
      </c>
      <c r="G3358" s="19" t="s">
        <v>612</v>
      </c>
      <c r="H3358" s="19" t="s">
        <v>12307</v>
      </c>
      <c r="I3358" s="1">
        <v>43647</v>
      </c>
      <c r="J3358" s="19">
        <v>1.88</v>
      </c>
      <c r="K3358" s="19" t="s">
        <v>73</v>
      </c>
      <c r="L3358" s="1">
        <v>42671</v>
      </c>
      <c r="M3358" s="19" t="s">
        <v>13115</v>
      </c>
      <c r="N3358" s="19" t="s">
        <v>13115</v>
      </c>
      <c r="O3358" s="19" t="s">
        <v>12318</v>
      </c>
    </row>
    <row r="3359" spans="1:15">
      <c r="A3359" s="19">
        <v>63336</v>
      </c>
      <c r="B3359" s="19" t="s">
        <v>10651</v>
      </c>
      <c r="C3359" s="19" t="s">
        <v>13117</v>
      </c>
      <c r="D3359" s="19" t="str">
        <f t="shared" si="52"/>
        <v>63336C</v>
      </c>
      <c r="E3359" s="19" t="s">
        <v>12309</v>
      </c>
      <c r="F3359" s="19" t="s">
        <v>11157</v>
      </c>
      <c r="G3359" s="19" t="s">
        <v>612</v>
      </c>
      <c r="H3359" s="19" t="s">
        <v>12307</v>
      </c>
      <c r="I3359" s="1">
        <v>43344</v>
      </c>
      <c r="J3359" s="19">
        <v>0.33300000000000002</v>
      </c>
      <c r="K3359" s="19" t="s">
        <v>73</v>
      </c>
      <c r="L3359" s="1">
        <v>42671</v>
      </c>
      <c r="M3359" s="19" t="s">
        <v>13115</v>
      </c>
      <c r="N3359" s="19" t="s">
        <v>13115</v>
      </c>
      <c r="O3359" s="19" t="s">
        <v>12318</v>
      </c>
    </row>
    <row r="3360" spans="1:15">
      <c r="A3360" s="19">
        <v>63337</v>
      </c>
      <c r="B3360" s="19" t="s">
        <v>10651</v>
      </c>
      <c r="C3360" s="19" t="s">
        <v>13116</v>
      </c>
      <c r="D3360" s="19" t="str">
        <f t="shared" si="52"/>
        <v>63337C</v>
      </c>
      <c r="E3360" s="19" t="s">
        <v>12309</v>
      </c>
      <c r="F3360" s="19" t="s">
        <v>11009</v>
      </c>
      <c r="G3360" s="19" t="s">
        <v>612</v>
      </c>
      <c r="H3360" s="19" t="s">
        <v>12307</v>
      </c>
      <c r="I3360" s="1">
        <v>43344</v>
      </c>
      <c r="J3360" s="19">
        <v>1.04</v>
      </c>
      <c r="K3360" s="19" t="s">
        <v>73</v>
      </c>
      <c r="L3360" s="1">
        <v>42671</v>
      </c>
      <c r="M3360" s="19" t="s">
        <v>13115</v>
      </c>
      <c r="N3360" s="19" t="s">
        <v>13115</v>
      </c>
      <c r="O3360" s="19" t="s">
        <v>12318</v>
      </c>
    </row>
    <row r="3361" spans="1:15">
      <c r="A3361" s="19">
        <v>63338</v>
      </c>
      <c r="B3361" s="19" t="s">
        <v>11748</v>
      </c>
      <c r="C3361" s="19" t="s">
        <v>13114</v>
      </c>
      <c r="D3361" s="19" t="str">
        <f t="shared" si="52"/>
        <v>63338A</v>
      </c>
      <c r="E3361" s="19" t="s">
        <v>12313</v>
      </c>
      <c r="F3361" s="19" t="s">
        <v>10686</v>
      </c>
      <c r="G3361" s="19" t="s">
        <v>612</v>
      </c>
      <c r="H3361" s="19" t="s">
        <v>12307</v>
      </c>
      <c r="I3361" s="1">
        <v>39569</v>
      </c>
      <c r="J3361" s="19">
        <v>24</v>
      </c>
      <c r="K3361" s="19" t="s">
        <v>4</v>
      </c>
      <c r="L3361" s="1">
        <v>42681</v>
      </c>
      <c r="M3361" s="19" t="s">
        <v>13113</v>
      </c>
      <c r="N3361" s="19" t="s">
        <v>13112</v>
      </c>
      <c r="O3361" s="19" t="s">
        <v>12318</v>
      </c>
    </row>
    <row r="3362" spans="1:15">
      <c r="A3362" s="19">
        <v>63339</v>
      </c>
      <c r="B3362" s="19" t="s">
        <v>11748</v>
      </c>
      <c r="C3362" s="19" t="s">
        <v>13111</v>
      </c>
      <c r="D3362" s="19" t="str">
        <f t="shared" si="52"/>
        <v>63339A</v>
      </c>
      <c r="E3362" s="19" t="s">
        <v>12313</v>
      </c>
      <c r="F3362" s="19" t="s">
        <v>10852</v>
      </c>
      <c r="G3362" s="19" t="s">
        <v>612</v>
      </c>
      <c r="H3362" s="19" t="s">
        <v>12307</v>
      </c>
      <c r="I3362" s="1">
        <v>42871</v>
      </c>
      <c r="J3362" s="19">
        <v>0.6</v>
      </c>
      <c r="K3362" s="19" t="s">
        <v>46</v>
      </c>
      <c r="L3362" s="1">
        <v>42683</v>
      </c>
      <c r="M3362" s="19" t="s">
        <v>12612</v>
      </c>
      <c r="N3362" s="19" t="s">
        <v>13049</v>
      </c>
      <c r="O3362" s="19" t="s">
        <v>12318</v>
      </c>
    </row>
    <row r="3363" spans="1:15">
      <c r="A3363" s="19">
        <v>63340</v>
      </c>
      <c r="B3363" s="19" t="s">
        <v>11748</v>
      </c>
      <c r="C3363" s="19" t="s">
        <v>13109</v>
      </c>
      <c r="D3363" s="19" t="str">
        <f t="shared" si="52"/>
        <v>63340A</v>
      </c>
      <c r="E3363" s="19" t="s">
        <v>12313</v>
      </c>
      <c r="F3363" s="19" t="s">
        <v>13110</v>
      </c>
      <c r="G3363" s="19" t="s">
        <v>4309</v>
      </c>
      <c r="H3363" s="19" t="s">
        <v>12307</v>
      </c>
      <c r="I3363" s="1">
        <v>42309</v>
      </c>
      <c r="J3363" s="19">
        <v>149.655</v>
      </c>
      <c r="K3363" s="19" t="s">
        <v>4</v>
      </c>
      <c r="L3363" s="1">
        <v>42683</v>
      </c>
      <c r="M3363" s="19" t="s">
        <v>13109</v>
      </c>
      <c r="N3363" s="19" t="s">
        <v>13109</v>
      </c>
      <c r="O3363" s="19" t="s">
        <v>12318</v>
      </c>
    </row>
    <row r="3364" spans="1:15">
      <c r="A3364" s="19">
        <v>63341</v>
      </c>
      <c r="B3364" s="19" t="s">
        <v>11748</v>
      </c>
      <c r="C3364" s="19" t="s">
        <v>5202</v>
      </c>
      <c r="D3364" s="19" t="str">
        <f t="shared" si="52"/>
        <v>63341A</v>
      </c>
      <c r="E3364" s="19" t="s">
        <v>12313</v>
      </c>
      <c r="F3364" s="19" t="s">
        <v>11033</v>
      </c>
      <c r="G3364" s="19" t="s">
        <v>612</v>
      </c>
      <c r="H3364" s="19" t="s">
        <v>12307</v>
      </c>
      <c r="I3364" s="1">
        <v>42947</v>
      </c>
      <c r="J3364" s="19">
        <v>2.1869999999999998</v>
      </c>
      <c r="K3364" s="19" t="s">
        <v>73</v>
      </c>
      <c r="L3364" s="1">
        <v>42685</v>
      </c>
      <c r="M3364" s="19" t="s">
        <v>5199</v>
      </c>
      <c r="N3364" s="19" t="s">
        <v>5199</v>
      </c>
      <c r="O3364" s="19" t="s">
        <v>12318</v>
      </c>
    </row>
    <row r="3365" spans="1:15">
      <c r="A3365" s="19">
        <v>63342</v>
      </c>
      <c r="B3365" s="19" t="s">
        <v>11748</v>
      </c>
      <c r="C3365" s="19" t="s">
        <v>5198</v>
      </c>
      <c r="D3365" s="19" t="str">
        <f t="shared" si="52"/>
        <v>63342A</v>
      </c>
      <c r="E3365" s="19" t="s">
        <v>12313</v>
      </c>
      <c r="F3365" s="19" t="s">
        <v>11033</v>
      </c>
      <c r="G3365" s="19" t="s">
        <v>612</v>
      </c>
      <c r="H3365" s="19" t="s">
        <v>12307</v>
      </c>
      <c r="I3365" s="1">
        <v>42735</v>
      </c>
      <c r="J3365" s="19">
        <v>2.9980000000000002</v>
      </c>
      <c r="K3365" s="19" t="s">
        <v>73</v>
      </c>
      <c r="L3365" s="1">
        <v>42685</v>
      </c>
      <c r="M3365" s="19" t="s">
        <v>5199</v>
      </c>
      <c r="N3365" s="19" t="s">
        <v>13108</v>
      </c>
      <c r="O3365" s="19" t="s">
        <v>12318</v>
      </c>
    </row>
    <row r="3366" spans="1:15">
      <c r="A3366" s="19">
        <v>63343</v>
      </c>
      <c r="B3366" s="19" t="s">
        <v>11748</v>
      </c>
      <c r="C3366" s="19" t="s">
        <v>5196</v>
      </c>
      <c r="D3366" s="19" t="str">
        <f t="shared" si="52"/>
        <v>63343A</v>
      </c>
      <c r="E3366" s="19" t="s">
        <v>12313</v>
      </c>
      <c r="F3366" s="19" t="s">
        <v>11033</v>
      </c>
      <c r="G3366" s="19" t="s">
        <v>612</v>
      </c>
      <c r="H3366" s="19" t="s">
        <v>12307</v>
      </c>
      <c r="I3366" s="1">
        <v>42824</v>
      </c>
      <c r="J3366" s="19">
        <v>2.9980000000000002</v>
      </c>
      <c r="K3366" s="19" t="s">
        <v>73</v>
      </c>
      <c r="L3366" s="1">
        <v>42685</v>
      </c>
      <c r="M3366" s="19" t="s">
        <v>5197</v>
      </c>
      <c r="N3366" s="19" t="s">
        <v>5197</v>
      </c>
      <c r="O3366" s="19" t="s">
        <v>12318</v>
      </c>
    </row>
    <row r="3367" spans="1:15">
      <c r="A3367" s="19">
        <v>63344</v>
      </c>
      <c r="B3367" s="19" t="s">
        <v>11748</v>
      </c>
      <c r="C3367" s="19" t="s">
        <v>5200</v>
      </c>
      <c r="D3367" s="19" t="str">
        <f t="shared" si="52"/>
        <v>63344A</v>
      </c>
      <c r="E3367" s="19" t="s">
        <v>12313</v>
      </c>
      <c r="F3367" s="19" t="s">
        <v>11033</v>
      </c>
      <c r="G3367" s="19" t="s">
        <v>612</v>
      </c>
      <c r="H3367" s="19" t="s">
        <v>12307</v>
      </c>
      <c r="I3367" s="1">
        <v>43084</v>
      </c>
      <c r="J3367" s="19">
        <v>1.796</v>
      </c>
      <c r="K3367" s="19" t="s">
        <v>73</v>
      </c>
      <c r="L3367" s="1">
        <v>43101</v>
      </c>
      <c r="M3367" s="19" t="s">
        <v>5199</v>
      </c>
      <c r="N3367" s="19" t="s">
        <v>13107</v>
      </c>
      <c r="O3367" s="19" t="s">
        <v>12331</v>
      </c>
    </row>
    <row r="3368" spans="1:15">
      <c r="A3368" s="19">
        <v>63345</v>
      </c>
      <c r="B3368" s="19" t="s">
        <v>11748</v>
      </c>
      <c r="C3368" s="19" t="s">
        <v>5201</v>
      </c>
      <c r="D3368" s="19" t="str">
        <f t="shared" si="52"/>
        <v>63345A</v>
      </c>
      <c r="E3368" s="19" t="s">
        <v>12313</v>
      </c>
      <c r="F3368" s="19" t="s">
        <v>11033</v>
      </c>
      <c r="G3368" s="19" t="s">
        <v>612</v>
      </c>
      <c r="H3368" s="19" t="s">
        <v>12307</v>
      </c>
      <c r="I3368" s="1">
        <v>42947</v>
      </c>
      <c r="J3368" s="19">
        <v>2.2869999999999999</v>
      </c>
      <c r="K3368" s="19" t="s">
        <v>73</v>
      </c>
      <c r="L3368" s="1">
        <v>43009</v>
      </c>
      <c r="M3368" s="19" t="s">
        <v>5197</v>
      </c>
      <c r="N3368" s="19" t="s">
        <v>13106</v>
      </c>
      <c r="O3368" s="19" t="s">
        <v>12318</v>
      </c>
    </row>
    <row r="3369" spans="1:15">
      <c r="A3369" s="19">
        <v>63346</v>
      </c>
      <c r="B3369" s="19" t="s">
        <v>11748</v>
      </c>
      <c r="C3369" s="19" t="s">
        <v>5203</v>
      </c>
      <c r="D3369" s="19" t="str">
        <f t="shared" si="52"/>
        <v>63346A</v>
      </c>
      <c r="E3369" s="19" t="s">
        <v>12313</v>
      </c>
      <c r="F3369" s="19" t="s">
        <v>11033</v>
      </c>
      <c r="G3369" s="19" t="s">
        <v>612</v>
      </c>
      <c r="H3369" s="19" t="s">
        <v>12307</v>
      </c>
      <c r="I3369" s="1">
        <v>43059</v>
      </c>
      <c r="J3369" s="19">
        <v>2.8540000000000001</v>
      </c>
      <c r="K3369" s="19" t="s">
        <v>73</v>
      </c>
      <c r="L3369" s="1">
        <v>43040</v>
      </c>
      <c r="M3369" s="19" t="s">
        <v>5197</v>
      </c>
      <c r="N3369" s="19" t="s">
        <v>13105</v>
      </c>
      <c r="O3369" s="19" t="s">
        <v>12318</v>
      </c>
    </row>
    <row r="3370" spans="1:15">
      <c r="A3370" s="19">
        <v>63347</v>
      </c>
      <c r="B3370" s="19" t="s">
        <v>11748</v>
      </c>
      <c r="C3370" s="19" t="s">
        <v>13104</v>
      </c>
      <c r="D3370" s="19" t="str">
        <f t="shared" si="52"/>
        <v>63347A</v>
      </c>
      <c r="E3370" s="19" t="s">
        <v>12313</v>
      </c>
      <c r="F3370" s="19" t="s">
        <v>12589</v>
      </c>
      <c r="G3370" s="19" t="s">
        <v>612</v>
      </c>
      <c r="H3370" s="19" t="s">
        <v>12307</v>
      </c>
      <c r="I3370" s="1">
        <v>42604</v>
      </c>
      <c r="J3370" s="19">
        <v>0.8</v>
      </c>
      <c r="K3370" s="19" t="s">
        <v>46</v>
      </c>
      <c r="L3370" s="1">
        <v>42675</v>
      </c>
      <c r="M3370" s="19" t="s">
        <v>13061</v>
      </c>
      <c r="N3370" s="19" t="s">
        <v>13103</v>
      </c>
      <c r="O3370" s="19" t="s">
        <v>12318</v>
      </c>
    </row>
    <row r="3371" spans="1:15">
      <c r="A3371" s="19">
        <v>63348</v>
      </c>
      <c r="B3371" s="19" t="s">
        <v>11748</v>
      </c>
      <c r="C3371" s="19" t="s">
        <v>13102</v>
      </c>
      <c r="D3371" s="19" t="str">
        <f t="shared" si="52"/>
        <v>63348A</v>
      </c>
      <c r="E3371" s="19" t="s">
        <v>12313</v>
      </c>
      <c r="F3371" s="19" t="s">
        <v>10925</v>
      </c>
      <c r="G3371" s="19" t="s">
        <v>612</v>
      </c>
      <c r="H3371" s="19" t="s">
        <v>12307</v>
      </c>
      <c r="I3371" s="1">
        <v>42647</v>
      </c>
      <c r="J3371" s="19">
        <v>1</v>
      </c>
      <c r="K3371" s="19" t="s">
        <v>46</v>
      </c>
      <c r="L3371" s="1">
        <v>42685</v>
      </c>
      <c r="M3371" s="19" t="s">
        <v>12612</v>
      </c>
      <c r="N3371" s="19" t="s">
        <v>13049</v>
      </c>
      <c r="O3371" s="19" t="s">
        <v>12318</v>
      </c>
    </row>
    <row r="3372" spans="1:15">
      <c r="A3372" s="19">
        <v>63349</v>
      </c>
      <c r="B3372" s="19" t="s">
        <v>11748</v>
      </c>
      <c r="C3372" s="19" t="s">
        <v>13101</v>
      </c>
      <c r="D3372" s="19" t="str">
        <f t="shared" si="52"/>
        <v>63349A</v>
      </c>
      <c r="E3372" s="19" t="s">
        <v>12313</v>
      </c>
      <c r="F3372" s="19" t="s">
        <v>5986</v>
      </c>
      <c r="G3372" s="19" t="s">
        <v>612</v>
      </c>
      <c r="H3372" s="19" t="s">
        <v>12307</v>
      </c>
      <c r="I3372" s="1">
        <v>42835</v>
      </c>
      <c r="J3372" s="19">
        <v>2.8929999999999998</v>
      </c>
      <c r="K3372" s="19" t="s">
        <v>73</v>
      </c>
      <c r="L3372" s="1">
        <v>42695</v>
      </c>
      <c r="M3372" s="19" t="s">
        <v>5156</v>
      </c>
      <c r="N3372" s="19" t="s">
        <v>12479</v>
      </c>
      <c r="O3372" s="19" t="s">
        <v>12318</v>
      </c>
    </row>
    <row r="3373" spans="1:15">
      <c r="A3373" s="19">
        <v>63350</v>
      </c>
      <c r="B3373" s="19" t="s">
        <v>11748</v>
      </c>
      <c r="C3373" s="19" t="s">
        <v>13100</v>
      </c>
      <c r="D3373" s="19" t="str">
        <f t="shared" si="52"/>
        <v>63350A</v>
      </c>
      <c r="E3373" s="19" t="s">
        <v>12313</v>
      </c>
      <c r="F3373" s="19" t="s">
        <v>5986</v>
      </c>
      <c r="G3373" s="19" t="s">
        <v>612</v>
      </c>
      <c r="H3373" s="19" t="s">
        <v>12307</v>
      </c>
      <c r="I3373" s="1">
        <v>42835</v>
      </c>
      <c r="J3373" s="19">
        <v>2.835</v>
      </c>
      <c r="K3373" s="19" t="s">
        <v>73</v>
      </c>
      <c r="L3373" s="1">
        <v>42695</v>
      </c>
      <c r="M3373" s="19" t="s">
        <v>5158</v>
      </c>
      <c r="N3373" s="19" t="s">
        <v>5158</v>
      </c>
      <c r="O3373" s="19" t="s">
        <v>12318</v>
      </c>
    </row>
    <row r="3374" spans="1:15">
      <c r="A3374" s="19">
        <v>63351</v>
      </c>
      <c r="B3374" s="19" t="s">
        <v>11748</v>
      </c>
      <c r="C3374" s="19" t="s">
        <v>13099</v>
      </c>
      <c r="D3374" s="19" t="str">
        <f t="shared" si="52"/>
        <v>63351A</v>
      </c>
      <c r="E3374" s="19" t="s">
        <v>12313</v>
      </c>
      <c r="F3374" s="19" t="s">
        <v>5986</v>
      </c>
      <c r="G3374" s="19" t="s">
        <v>612</v>
      </c>
      <c r="H3374" s="19" t="s">
        <v>12307</v>
      </c>
      <c r="I3374" s="1">
        <v>42769</v>
      </c>
      <c r="J3374" s="19">
        <v>1.67</v>
      </c>
      <c r="K3374" s="19" t="s">
        <v>73</v>
      </c>
      <c r="L3374" s="1">
        <v>42695</v>
      </c>
      <c r="M3374" s="19" t="s">
        <v>5156</v>
      </c>
      <c r="N3374" s="19" t="s">
        <v>12479</v>
      </c>
      <c r="O3374" s="19" t="s">
        <v>12318</v>
      </c>
    </row>
    <row r="3375" spans="1:15">
      <c r="A3375" s="19">
        <v>63352</v>
      </c>
      <c r="B3375" s="19" t="s">
        <v>11748</v>
      </c>
      <c r="C3375" s="19" t="s">
        <v>13098</v>
      </c>
      <c r="D3375" s="19" t="str">
        <f t="shared" si="52"/>
        <v>63352A</v>
      </c>
      <c r="E3375" s="19" t="s">
        <v>12313</v>
      </c>
      <c r="F3375" s="19" t="s">
        <v>5986</v>
      </c>
      <c r="G3375" s="19" t="s">
        <v>612</v>
      </c>
      <c r="H3375" s="19" t="s">
        <v>12307</v>
      </c>
      <c r="I3375" s="1">
        <v>42769</v>
      </c>
      <c r="J3375" s="19">
        <v>3.2109999999999999</v>
      </c>
      <c r="K3375" s="19" t="s">
        <v>73</v>
      </c>
      <c r="L3375" s="1">
        <v>42695</v>
      </c>
      <c r="M3375" s="19" t="s">
        <v>5158</v>
      </c>
      <c r="N3375" s="19" t="s">
        <v>5158</v>
      </c>
      <c r="O3375" s="19" t="s">
        <v>12318</v>
      </c>
    </row>
    <row r="3376" spans="1:15">
      <c r="A3376" s="19">
        <v>63353</v>
      </c>
      <c r="B3376" s="19" t="s">
        <v>10651</v>
      </c>
      <c r="C3376" s="19" t="s">
        <v>13096</v>
      </c>
      <c r="D3376" s="19" t="str">
        <f t="shared" si="52"/>
        <v>63353C</v>
      </c>
      <c r="E3376" s="19" t="s">
        <v>12309</v>
      </c>
      <c r="F3376" s="19" t="s">
        <v>10699</v>
      </c>
      <c r="G3376" s="19" t="s">
        <v>612</v>
      </c>
      <c r="H3376" s="19" t="s">
        <v>12307</v>
      </c>
      <c r="I3376" s="1">
        <v>43455</v>
      </c>
      <c r="J3376" s="19">
        <v>3</v>
      </c>
      <c r="K3376" s="19" t="s">
        <v>73</v>
      </c>
      <c r="L3376" s="1">
        <v>42713</v>
      </c>
      <c r="M3376" s="19" t="s">
        <v>13097</v>
      </c>
      <c r="N3376" s="19" t="s">
        <v>13096</v>
      </c>
      <c r="O3376" s="19" t="s">
        <v>12318</v>
      </c>
    </row>
    <row r="3377" spans="1:15">
      <c r="A3377" s="19">
        <v>63354</v>
      </c>
      <c r="B3377" s="19" t="s">
        <v>10651</v>
      </c>
      <c r="C3377" s="19" t="s">
        <v>13095</v>
      </c>
      <c r="D3377" s="19" t="str">
        <f t="shared" si="52"/>
        <v>63354C</v>
      </c>
      <c r="E3377" s="19" t="s">
        <v>12309</v>
      </c>
      <c r="F3377" s="19" t="s">
        <v>10691</v>
      </c>
      <c r="G3377" s="19" t="s">
        <v>612</v>
      </c>
      <c r="H3377" s="19" t="s">
        <v>12307</v>
      </c>
      <c r="I3377" s="1">
        <v>43464</v>
      </c>
      <c r="J3377" s="19">
        <v>3</v>
      </c>
      <c r="K3377" s="19" t="s">
        <v>46</v>
      </c>
      <c r="L3377" s="1">
        <v>42716</v>
      </c>
      <c r="M3377" s="19" t="s">
        <v>13094</v>
      </c>
      <c r="N3377" s="19" t="s">
        <v>13093</v>
      </c>
      <c r="O3377" s="19" t="s">
        <v>12318</v>
      </c>
    </row>
    <row r="3378" spans="1:15">
      <c r="A3378" s="19">
        <v>63355</v>
      </c>
      <c r="B3378" s="19" t="s">
        <v>10651</v>
      </c>
      <c r="C3378" s="19" t="s">
        <v>13092</v>
      </c>
      <c r="D3378" s="19" t="str">
        <f t="shared" si="52"/>
        <v>63355C</v>
      </c>
      <c r="E3378" s="19" t="s">
        <v>12309</v>
      </c>
      <c r="F3378" s="19" t="s">
        <v>10874</v>
      </c>
      <c r="G3378" s="19" t="s">
        <v>612</v>
      </c>
      <c r="H3378" s="19" t="s">
        <v>12307</v>
      </c>
      <c r="I3378" s="1">
        <v>43343</v>
      </c>
      <c r="J3378" s="19">
        <v>1.8</v>
      </c>
      <c r="K3378" s="19" t="s">
        <v>73</v>
      </c>
      <c r="L3378" s="1">
        <v>42720</v>
      </c>
      <c r="M3378" s="19" t="s">
        <v>13089</v>
      </c>
      <c r="N3378" s="19" t="s">
        <v>13089</v>
      </c>
      <c r="O3378" s="19" t="s">
        <v>12318</v>
      </c>
    </row>
    <row r="3379" spans="1:15">
      <c r="A3379" s="19">
        <v>63356</v>
      </c>
      <c r="B3379" s="19" t="s">
        <v>10651</v>
      </c>
      <c r="C3379" s="19" t="s">
        <v>13091</v>
      </c>
      <c r="D3379" s="19" t="str">
        <f t="shared" si="52"/>
        <v>63356C</v>
      </c>
      <c r="E3379" s="19" t="s">
        <v>12309</v>
      </c>
      <c r="F3379" s="19" t="s">
        <v>5477</v>
      </c>
      <c r="G3379" s="19" t="s">
        <v>612</v>
      </c>
      <c r="H3379" s="19" t="s">
        <v>12307</v>
      </c>
      <c r="I3379" s="1">
        <v>43343</v>
      </c>
      <c r="J3379" s="19">
        <v>1.8</v>
      </c>
      <c r="K3379" s="19" t="s">
        <v>73</v>
      </c>
      <c r="L3379" s="1">
        <v>42720</v>
      </c>
      <c r="M3379" s="19" t="s">
        <v>13089</v>
      </c>
      <c r="N3379" s="19" t="s">
        <v>13089</v>
      </c>
      <c r="O3379" s="19" t="s">
        <v>12318</v>
      </c>
    </row>
    <row r="3380" spans="1:15">
      <c r="A3380" s="19">
        <v>63357</v>
      </c>
      <c r="B3380" s="19" t="s">
        <v>10651</v>
      </c>
      <c r="C3380" s="19" t="s">
        <v>13090</v>
      </c>
      <c r="D3380" s="19" t="str">
        <f t="shared" si="52"/>
        <v>63357C</v>
      </c>
      <c r="E3380" s="19" t="s">
        <v>12309</v>
      </c>
      <c r="F3380" s="19" t="s">
        <v>12872</v>
      </c>
      <c r="G3380" s="19" t="s">
        <v>612</v>
      </c>
      <c r="H3380" s="19" t="s">
        <v>12307</v>
      </c>
      <c r="I3380" s="1">
        <v>43343</v>
      </c>
      <c r="J3380" s="19">
        <v>1.4</v>
      </c>
      <c r="K3380" s="19" t="s">
        <v>73</v>
      </c>
      <c r="L3380" s="1">
        <v>42720</v>
      </c>
      <c r="M3380" s="19" t="s">
        <v>13089</v>
      </c>
      <c r="N3380" s="19" t="s">
        <v>13089</v>
      </c>
      <c r="O3380" s="19" t="s">
        <v>12318</v>
      </c>
    </row>
    <row r="3381" spans="1:15">
      <c r="A3381" s="19">
        <v>63358</v>
      </c>
      <c r="B3381" s="19" t="s">
        <v>11748</v>
      </c>
      <c r="C3381" s="19" t="s">
        <v>13088</v>
      </c>
      <c r="D3381" s="19" t="str">
        <f t="shared" si="52"/>
        <v>63358A</v>
      </c>
      <c r="E3381" s="19" t="s">
        <v>12313</v>
      </c>
      <c r="F3381" s="19" t="s">
        <v>5570</v>
      </c>
      <c r="G3381" s="19" t="s">
        <v>1096</v>
      </c>
      <c r="H3381" s="19" t="s">
        <v>12307</v>
      </c>
      <c r="I3381" s="1">
        <v>42433</v>
      </c>
      <c r="J3381" s="19">
        <v>62.1</v>
      </c>
      <c r="K3381" s="19" t="s">
        <v>4</v>
      </c>
      <c r="L3381" s="1">
        <v>42723</v>
      </c>
      <c r="M3381" s="19" t="s">
        <v>13087</v>
      </c>
      <c r="N3381" s="19" t="s">
        <v>13087</v>
      </c>
      <c r="O3381" s="19" t="s">
        <v>12318</v>
      </c>
    </row>
    <row r="3382" spans="1:15">
      <c r="A3382" s="19">
        <v>63359</v>
      </c>
      <c r="B3382" s="19" t="s">
        <v>11748</v>
      </c>
      <c r="C3382" s="19" t="s">
        <v>13086</v>
      </c>
      <c r="D3382" s="19" t="str">
        <f t="shared" si="52"/>
        <v>63359A</v>
      </c>
      <c r="E3382" s="19" t="s">
        <v>12313</v>
      </c>
      <c r="F3382" s="19" t="s">
        <v>507</v>
      </c>
      <c r="G3382" s="19" t="s">
        <v>612</v>
      </c>
      <c r="H3382" s="19" t="s">
        <v>12307</v>
      </c>
      <c r="I3382" s="1">
        <v>42521</v>
      </c>
      <c r="J3382" s="19">
        <v>0.34399999999999997</v>
      </c>
      <c r="K3382" s="19" t="s">
        <v>73</v>
      </c>
      <c r="L3382" s="1">
        <v>42723</v>
      </c>
      <c r="M3382" s="19" t="s">
        <v>13085</v>
      </c>
      <c r="N3382" s="19" t="s">
        <v>1805</v>
      </c>
      <c r="O3382" s="19" t="s">
        <v>12318</v>
      </c>
    </row>
    <row r="3383" spans="1:15">
      <c r="A3383" s="19">
        <v>63360</v>
      </c>
      <c r="B3383" s="19" t="s">
        <v>11748</v>
      </c>
      <c r="C3383" s="19" t="s">
        <v>13084</v>
      </c>
      <c r="D3383" s="19" t="str">
        <f t="shared" si="52"/>
        <v>63360A</v>
      </c>
      <c r="E3383" s="19" t="s">
        <v>12313</v>
      </c>
      <c r="F3383" s="19" t="s">
        <v>13083</v>
      </c>
      <c r="G3383" s="19" t="s">
        <v>612</v>
      </c>
      <c r="H3383" s="19" t="s">
        <v>12307</v>
      </c>
      <c r="I3383" s="1">
        <v>42081</v>
      </c>
      <c r="J3383" s="19">
        <v>0.5</v>
      </c>
      <c r="K3383" s="19" t="s">
        <v>73</v>
      </c>
      <c r="L3383" s="1">
        <v>42725</v>
      </c>
      <c r="M3383" s="19" t="s">
        <v>1835</v>
      </c>
      <c r="N3383" s="19" t="s">
        <v>1835</v>
      </c>
      <c r="O3383" s="19" t="s">
        <v>12318</v>
      </c>
    </row>
    <row r="3384" spans="1:15">
      <c r="A3384" s="19">
        <v>63361</v>
      </c>
      <c r="B3384" s="19" t="s">
        <v>10651</v>
      </c>
      <c r="C3384" s="19" t="s">
        <v>13082</v>
      </c>
      <c r="D3384" s="19" t="str">
        <f t="shared" si="52"/>
        <v>63361C</v>
      </c>
      <c r="E3384" s="19" t="s">
        <v>12309</v>
      </c>
      <c r="F3384" s="19" t="s">
        <v>10765</v>
      </c>
      <c r="G3384" s="19" t="s">
        <v>612</v>
      </c>
      <c r="H3384" s="19" t="s">
        <v>12307</v>
      </c>
      <c r="I3384" s="1">
        <v>44348</v>
      </c>
      <c r="J3384" s="19">
        <v>40</v>
      </c>
      <c r="K3384" s="19" t="s">
        <v>73</v>
      </c>
      <c r="L3384" s="1">
        <v>42732</v>
      </c>
      <c r="M3384" s="19" t="s">
        <v>13081</v>
      </c>
      <c r="N3384" s="19" t="s">
        <v>13081</v>
      </c>
      <c r="O3384" s="19" t="s">
        <v>12318</v>
      </c>
    </row>
    <row r="3385" spans="1:15">
      <c r="A3385" s="19">
        <v>63362</v>
      </c>
      <c r="B3385" s="19" t="s">
        <v>10651</v>
      </c>
      <c r="C3385" s="19" t="s">
        <v>13080</v>
      </c>
      <c r="D3385" s="19" t="str">
        <f t="shared" si="52"/>
        <v>63362C</v>
      </c>
      <c r="E3385" s="19" t="s">
        <v>12309</v>
      </c>
      <c r="F3385" s="19" t="s">
        <v>10894</v>
      </c>
      <c r="G3385" s="19" t="s">
        <v>859</v>
      </c>
      <c r="H3385" s="19" t="s">
        <v>12307</v>
      </c>
      <c r="I3385" s="1">
        <v>43465</v>
      </c>
      <c r="J3385" s="19">
        <v>48</v>
      </c>
      <c r="K3385" s="19" t="s">
        <v>3</v>
      </c>
      <c r="L3385" s="1">
        <v>42741</v>
      </c>
      <c r="M3385" s="19" t="s">
        <v>8899</v>
      </c>
      <c r="N3385" s="19" t="s">
        <v>13079</v>
      </c>
      <c r="O3385" s="19" t="s">
        <v>12318</v>
      </c>
    </row>
    <row r="3386" spans="1:15">
      <c r="A3386" s="19">
        <v>63363</v>
      </c>
      <c r="B3386" s="19" t="s">
        <v>10651</v>
      </c>
      <c r="C3386" s="19" t="s">
        <v>13078</v>
      </c>
      <c r="D3386" s="19" t="str">
        <f t="shared" si="52"/>
        <v>63363C</v>
      </c>
      <c r="E3386" s="19" t="s">
        <v>12309</v>
      </c>
      <c r="F3386" s="19" t="s">
        <v>13077</v>
      </c>
      <c r="G3386" s="19" t="s">
        <v>859</v>
      </c>
      <c r="H3386" s="19" t="s">
        <v>12307</v>
      </c>
      <c r="I3386" s="1">
        <v>44562</v>
      </c>
      <c r="J3386" s="19">
        <v>30</v>
      </c>
      <c r="K3386" s="19" t="s">
        <v>3</v>
      </c>
      <c r="L3386" s="1">
        <v>42741</v>
      </c>
      <c r="M3386" s="19" t="s">
        <v>8899</v>
      </c>
      <c r="N3386" s="19" t="s">
        <v>13076</v>
      </c>
      <c r="O3386" s="19" t="s">
        <v>12304</v>
      </c>
    </row>
    <row r="3387" spans="1:15">
      <c r="A3387" s="19">
        <v>63364</v>
      </c>
      <c r="B3387" s="19" t="s">
        <v>10651</v>
      </c>
      <c r="C3387" s="19" t="s">
        <v>13075</v>
      </c>
      <c r="D3387" s="19" t="str">
        <f t="shared" si="52"/>
        <v>63364C</v>
      </c>
      <c r="E3387" s="19" t="s">
        <v>12309</v>
      </c>
      <c r="F3387" s="19" t="s">
        <v>13075</v>
      </c>
      <c r="G3387" s="19" t="s">
        <v>859</v>
      </c>
      <c r="H3387" s="19" t="s">
        <v>12307</v>
      </c>
      <c r="I3387" s="1">
        <v>43555</v>
      </c>
      <c r="J3387" s="19">
        <v>40</v>
      </c>
      <c r="K3387" s="19" t="s">
        <v>3</v>
      </c>
      <c r="L3387" s="1">
        <v>42741</v>
      </c>
      <c r="M3387" s="19" t="s">
        <v>8899</v>
      </c>
      <c r="N3387" s="19" t="s">
        <v>13074</v>
      </c>
      <c r="O3387" s="19" t="s">
        <v>12318</v>
      </c>
    </row>
    <row r="3388" spans="1:15">
      <c r="A3388" s="19">
        <v>63365</v>
      </c>
      <c r="B3388" s="19" t="s">
        <v>10651</v>
      </c>
      <c r="C3388" s="19" t="s">
        <v>13073</v>
      </c>
      <c r="D3388" s="19" t="str">
        <f t="shared" si="52"/>
        <v>63365C</v>
      </c>
      <c r="E3388" s="19" t="s">
        <v>12309</v>
      </c>
      <c r="F3388" s="19" t="s">
        <v>10750</v>
      </c>
      <c r="G3388" s="19" t="s">
        <v>859</v>
      </c>
      <c r="H3388" s="19" t="s">
        <v>12307</v>
      </c>
      <c r="I3388" s="1">
        <v>43708</v>
      </c>
      <c r="J3388" s="19">
        <v>35</v>
      </c>
      <c r="K3388" s="19" t="s">
        <v>3</v>
      </c>
      <c r="L3388" s="1">
        <v>42741</v>
      </c>
      <c r="M3388" s="19" t="s">
        <v>8899</v>
      </c>
      <c r="N3388" s="19" t="s">
        <v>13072</v>
      </c>
      <c r="O3388" s="19" t="s">
        <v>12318</v>
      </c>
    </row>
    <row r="3389" spans="1:15">
      <c r="A3389" s="19">
        <v>63366</v>
      </c>
      <c r="B3389" s="19" t="s">
        <v>10651</v>
      </c>
      <c r="C3389" s="19" t="s">
        <v>13071</v>
      </c>
      <c r="D3389" s="19" t="str">
        <f t="shared" si="52"/>
        <v>63366C</v>
      </c>
      <c r="E3389" s="19" t="s">
        <v>12309</v>
      </c>
      <c r="F3389" s="19" t="s">
        <v>13070</v>
      </c>
      <c r="G3389" s="19" t="s">
        <v>859</v>
      </c>
      <c r="H3389" s="19" t="s">
        <v>12307</v>
      </c>
      <c r="I3389" s="1">
        <v>44012</v>
      </c>
      <c r="J3389" s="19">
        <v>30</v>
      </c>
      <c r="K3389" s="19" t="s">
        <v>3</v>
      </c>
      <c r="L3389" s="1">
        <v>42741</v>
      </c>
      <c r="M3389" s="19" t="s">
        <v>8899</v>
      </c>
      <c r="N3389" s="19" t="s">
        <v>13069</v>
      </c>
      <c r="O3389" s="19" t="s">
        <v>12318</v>
      </c>
    </row>
    <row r="3390" spans="1:15">
      <c r="A3390" s="19">
        <v>63367</v>
      </c>
      <c r="B3390" s="19" t="s">
        <v>10651</v>
      </c>
      <c r="C3390" s="19" t="s">
        <v>5854</v>
      </c>
      <c r="D3390" s="19" t="str">
        <f t="shared" si="52"/>
        <v>63367C</v>
      </c>
      <c r="E3390" s="19" t="s">
        <v>12309</v>
      </c>
      <c r="F3390" s="19" t="s">
        <v>10750</v>
      </c>
      <c r="G3390" s="19" t="s">
        <v>859</v>
      </c>
      <c r="H3390" s="19" t="s">
        <v>12307</v>
      </c>
      <c r="I3390" s="1">
        <v>44196</v>
      </c>
      <c r="J3390" s="19">
        <v>30</v>
      </c>
      <c r="K3390" s="19" t="s">
        <v>3</v>
      </c>
      <c r="L3390" s="1">
        <v>42741</v>
      </c>
      <c r="M3390" s="19" t="s">
        <v>8899</v>
      </c>
      <c r="N3390" s="19" t="s">
        <v>8912</v>
      </c>
      <c r="O3390" s="19" t="s">
        <v>12318</v>
      </c>
    </row>
    <row r="3391" spans="1:15">
      <c r="A3391" s="19">
        <v>63368</v>
      </c>
      <c r="B3391" s="19" t="s">
        <v>10651</v>
      </c>
      <c r="C3391" s="19" t="s">
        <v>13068</v>
      </c>
      <c r="D3391" s="19" t="str">
        <f t="shared" si="52"/>
        <v>63368C</v>
      </c>
      <c r="E3391" s="19" t="s">
        <v>12309</v>
      </c>
      <c r="F3391" s="19" t="s">
        <v>13065</v>
      </c>
      <c r="G3391" s="19" t="s">
        <v>859</v>
      </c>
      <c r="H3391" s="19" t="s">
        <v>12307</v>
      </c>
      <c r="I3391" s="1">
        <v>44196</v>
      </c>
      <c r="J3391" s="19">
        <v>30</v>
      </c>
      <c r="K3391" s="19" t="s">
        <v>3</v>
      </c>
      <c r="L3391" s="1">
        <v>42741</v>
      </c>
      <c r="M3391" s="19" t="s">
        <v>8899</v>
      </c>
      <c r="N3391" s="19" t="s">
        <v>8912</v>
      </c>
      <c r="O3391" s="19" t="s">
        <v>12318</v>
      </c>
    </row>
    <row r="3392" spans="1:15">
      <c r="A3392" s="19">
        <v>63369</v>
      </c>
      <c r="B3392" s="19" t="s">
        <v>10651</v>
      </c>
      <c r="C3392" s="19" t="s">
        <v>13067</v>
      </c>
      <c r="D3392" s="19" t="str">
        <f t="shared" si="52"/>
        <v>63369C</v>
      </c>
      <c r="E3392" s="19" t="s">
        <v>12309</v>
      </c>
      <c r="F3392" s="19" t="s">
        <v>10750</v>
      </c>
      <c r="G3392" s="19" t="s">
        <v>859</v>
      </c>
      <c r="H3392" s="19" t="s">
        <v>12307</v>
      </c>
      <c r="I3392" s="1">
        <v>44196</v>
      </c>
      <c r="J3392" s="19">
        <v>35</v>
      </c>
      <c r="K3392" s="19" t="s">
        <v>3</v>
      </c>
      <c r="L3392" s="1">
        <v>42741</v>
      </c>
      <c r="M3392" s="19" t="s">
        <v>8899</v>
      </c>
      <c r="N3392" s="19" t="s">
        <v>8912</v>
      </c>
      <c r="O3392" s="19" t="s">
        <v>12318</v>
      </c>
    </row>
    <row r="3393" spans="1:15">
      <c r="A3393" s="19">
        <v>63370</v>
      </c>
      <c r="B3393" s="19" t="s">
        <v>10651</v>
      </c>
      <c r="C3393" s="19" t="s">
        <v>13066</v>
      </c>
      <c r="D3393" s="19" t="str">
        <f t="shared" si="52"/>
        <v>63370C</v>
      </c>
      <c r="E3393" s="19" t="s">
        <v>12309</v>
      </c>
      <c r="F3393" s="19" t="s">
        <v>13065</v>
      </c>
      <c r="G3393" s="19" t="s">
        <v>859</v>
      </c>
      <c r="H3393" s="19" t="s">
        <v>12307</v>
      </c>
      <c r="I3393" s="1">
        <v>44196</v>
      </c>
      <c r="J3393" s="19">
        <v>30</v>
      </c>
      <c r="K3393" s="19" t="s">
        <v>3</v>
      </c>
      <c r="L3393" s="1">
        <v>42741</v>
      </c>
      <c r="M3393" s="19" t="s">
        <v>8899</v>
      </c>
      <c r="N3393" s="19" t="s">
        <v>8912</v>
      </c>
      <c r="O3393" s="19" t="s">
        <v>12318</v>
      </c>
    </row>
    <row r="3394" spans="1:15">
      <c r="A3394" s="19">
        <v>63371</v>
      </c>
      <c r="B3394" s="19" t="s">
        <v>10651</v>
      </c>
      <c r="C3394" s="19" t="s">
        <v>13064</v>
      </c>
      <c r="D3394" s="19" t="str">
        <f t="shared" ref="D3394:D3457" si="53">CONCATENATE(A3394,B3394)</f>
        <v>63371C</v>
      </c>
      <c r="E3394" s="19" t="s">
        <v>12309</v>
      </c>
      <c r="F3394" s="19" t="s">
        <v>13063</v>
      </c>
      <c r="G3394" s="19" t="s">
        <v>859</v>
      </c>
      <c r="H3394" s="19" t="s">
        <v>12307</v>
      </c>
      <c r="I3394" s="1">
        <v>44196</v>
      </c>
      <c r="J3394" s="19">
        <v>30</v>
      </c>
      <c r="K3394" s="19" t="s">
        <v>3</v>
      </c>
      <c r="L3394" s="1">
        <v>42741</v>
      </c>
      <c r="M3394" s="19" t="s">
        <v>8899</v>
      </c>
      <c r="N3394" s="19" t="s">
        <v>8912</v>
      </c>
      <c r="O3394" s="19" t="s">
        <v>12318</v>
      </c>
    </row>
    <row r="3395" spans="1:15">
      <c r="A3395" s="19">
        <v>63372</v>
      </c>
      <c r="B3395" s="19" t="s">
        <v>10651</v>
      </c>
      <c r="C3395" s="19" t="s">
        <v>13062</v>
      </c>
      <c r="D3395" s="19" t="str">
        <f t="shared" si="53"/>
        <v>63372C</v>
      </c>
      <c r="E3395" s="19" t="s">
        <v>12309</v>
      </c>
      <c r="F3395" s="19" t="s">
        <v>12589</v>
      </c>
      <c r="G3395" s="19" t="s">
        <v>612</v>
      </c>
      <c r="H3395" s="19" t="s">
        <v>12307</v>
      </c>
      <c r="I3395" s="1">
        <v>43257</v>
      </c>
      <c r="J3395" s="19">
        <v>800</v>
      </c>
      <c r="K3395" s="19" t="s">
        <v>46</v>
      </c>
      <c r="L3395" s="1">
        <v>42744</v>
      </c>
      <c r="M3395" s="19" t="s">
        <v>13061</v>
      </c>
      <c r="N3395" s="19" t="s">
        <v>13061</v>
      </c>
      <c r="O3395" s="19" t="s">
        <v>12552</v>
      </c>
    </row>
    <row r="3396" spans="1:15">
      <c r="A3396" s="19">
        <v>63373</v>
      </c>
      <c r="B3396" s="19" t="s">
        <v>10651</v>
      </c>
      <c r="C3396" s="19" t="s">
        <v>13060</v>
      </c>
      <c r="D3396" s="19" t="str">
        <f t="shared" si="53"/>
        <v>63373C</v>
      </c>
      <c r="E3396" s="19" t="s">
        <v>12309</v>
      </c>
      <c r="F3396" s="19" t="s">
        <v>10850</v>
      </c>
      <c r="G3396" s="19" t="s">
        <v>612</v>
      </c>
      <c r="H3396" s="19" t="s">
        <v>12307</v>
      </c>
      <c r="I3396" s="1">
        <v>43343</v>
      </c>
      <c r="J3396" s="19">
        <v>1.028</v>
      </c>
      <c r="K3396" s="19" t="s">
        <v>46</v>
      </c>
      <c r="L3396" s="1">
        <v>42744</v>
      </c>
      <c r="M3396" s="19" t="s">
        <v>12605</v>
      </c>
      <c r="N3396" s="19" t="s">
        <v>12604</v>
      </c>
      <c r="O3396" s="19" t="s">
        <v>12318</v>
      </c>
    </row>
    <row r="3397" spans="1:15">
      <c r="A3397" s="19">
        <v>63374</v>
      </c>
      <c r="B3397" s="19" t="s">
        <v>10651</v>
      </c>
      <c r="C3397" s="19" t="s">
        <v>13059</v>
      </c>
      <c r="D3397" s="19" t="str">
        <f t="shared" si="53"/>
        <v>63374C</v>
      </c>
      <c r="E3397" s="19" t="s">
        <v>12309</v>
      </c>
      <c r="F3397" s="19" t="s">
        <v>10925</v>
      </c>
      <c r="G3397" s="19" t="s">
        <v>612</v>
      </c>
      <c r="H3397" s="19" t="s">
        <v>12307</v>
      </c>
      <c r="I3397" s="1">
        <v>43257</v>
      </c>
      <c r="J3397" s="19">
        <v>1.028</v>
      </c>
      <c r="K3397" s="19" t="s">
        <v>46</v>
      </c>
      <c r="L3397" s="1">
        <v>42744</v>
      </c>
      <c r="M3397" s="19" t="s">
        <v>12612</v>
      </c>
      <c r="N3397" s="19" t="s">
        <v>13047</v>
      </c>
      <c r="O3397" s="19" t="s">
        <v>12318</v>
      </c>
    </row>
    <row r="3398" spans="1:15">
      <c r="A3398" s="19">
        <v>63375</v>
      </c>
      <c r="B3398" s="19" t="s">
        <v>10651</v>
      </c>
      <c r="C3398" s="19" t="s">
        <v>13058</v>
      </c>
      <c r="D3398" s="19" t="str">
        <f t="shared" si="53"/>
        <v>63375C</v>
      </c>
      <c r="E3398" s="19" t="s">
        <v>12309</v>
      </c>
      <c r="F3398" s="19" t="s">
        <v>10833</v>
      </c>
      <c r="G3398" s="19" t="s">
        <v>612</v>
      </c>
      <c r="H3398" s="19" t="s">
        <v>12307</v>
      </c>
      <c r="I3398" s="1">
        <v>43118</v>
      </c>
      <c r="J3398" s="19">
        <v>1.028</v>
      </c>
      <c r="K3398" s="19" t="s">
        <v>46</v>
      </c>
      <c r="L3398" s="1">
        <v>42744</v>
      </c>
      <c r="M3398" s="19" t="s">
        <v>13057</v>
      </c>
      <c r="N3398" s="19" t="s">
        <v>13057</v>
      </c>
      <c r="O3398" s="19" t="s">
        <v>12318</v>
      </c>
    </row>
    <row r="3399" spans="1:15">
      <c r="A3399" s="19">
        <v>63376</v>
      </c>
      <c r="B3399" s="19" t="s">
        <v>11748</v>
      </c>
      <c r="C3399" s="19" t="s">
        <v>13056</v>
      </c>
      <c r="D3399" s="19" t="str">
        <f t="shared" si="53"/>
        <v>63376A</v>
      </c>
      <c r="E3399" s="19" t="s">
        <v>12313</v>
      </c>
      <c r="F3399" s="19" t="s">
        <v>13055</v>
      </c>
      <c r="G3399" s="19" t="s">
        <v>612</v>
      </c>
      <c r="H3399" s="19" t="s">
        <v>12307</v>
      </c>
      <c r="I3399" s="1">
        <v>42459</v>
      </c>
      <c r="J3399" s="19">
        <v>0.39600000000000002</v>
      </c>
      <c r="K3399" s="19" t="s">
        <v>73</v>
      </c>
      <c r="L3399" s="1">
        <v>42744</v>
      </c>
      <c r="M3399" s="19" t="s">
        <v>12</v>
      </c>
      <c r="N3399" s="19" t="s">
        <v>13051</v>
      </c>
      <c r="O3399" s="19" t="s">
        <v>12318</v>
      </c>
    </row>
    <row r="3400" spans="1:15">
      <c r="A3400" s="19">
        <v>63377</v>
      </c>
      <c r="B3400" s="19" t="s">
        <v>11748</v>
      </c>
      <c r="C3400" s="19" t="s">
        <v>13054</v>
      </c>
      <c r="D3400" s="19" t="str">
        <f t="shared" si="53"/>
        <v>63377A</v>
      </c>
      <c r="E3400" s="19" t="s">
        <v>12313</v>
      </c>
      <c r="F3400" s="19" t="s">
        <v>10668</v>
      </c>
      <c r="G3400" s="19" t="s">
        <v>612</v>
      </c>
      <c r="H3400" s="19" t="s">
        <v>12307</v>
      </c>
      <c r="I3400" s="1">
        <v>42459</v>
      </c>
      <c r="J3400" s="19">
        <v>0.35899999999999999</v>
      </c>
      <c r="K3400" s="19" t="s">
        <v>73</v>
      </c>
      <c r="L3400" s="1">
        <v>42744</v>
      </c>
      <c r="M3400" s="19" t="s">
        <v>12</v>
      </c>
      <c r="N3400" s="19" t="s">
        <v>13051</v>
      </c>
      <c r="O3400" s="19" t="s">
        <v>12318</v>
      </c>
    </row>
    <row r="3401" spans="1:15">
      <c r="A3401" s="19">
        <v>63378</v>
      </c>
      <c r="B3401" s="19" t="s">
        <v>11748</v>
      </c>
      <c r="C3401" s="19" t="s">
        <v>13053</v>
      </c>
      <c r="D3401" s="19" t="str">
        <f t="shared" si="53"/>
        <v>63378A</v>
      </c>
      <c r="E3401" s="19" t="s">
        <v>12313</v>
      </c>
      <c r="F3401" s="19" t="s">
        <v>10668</v>
      </c>
      <c r="G3401" s="19" t="s">
        <v>612</v>
      </c>
      <c r="H3401" s="19" t="s">
        <v>12307</v>
      </c>
      <c r="I3401" s="1">
        <v>42459</v>
      </c>
      <c r="J3401" s="19">
        <v>0.32700000000000001</v>
      </c>
      <c r="K3401" s="19" t="s">
        <v>73</v>
      </c>
      <c r="L3401" s="1">
        <v>42744</v>
      </c>
      <c r="M3401" s="19" t="s">
        <v>12</v>
      </c>
      <c r="N3401" s="19" t="s">
        <v>13051</v>
      </c>
      <c r="O3401" s="19" t="s">
        <v>12318</v>
      </c>
    </row>
    <row r="3402" spans="1:15">
      <c r="A3402" s="19">
        <v>63379</v>
      </c>
      <c r="B3402" s="19" t="s">
        <v>11748</v>
      </c>
      <c r="C3402" s="19" t="s">
        <v>13052</v>
      </c>
      <c r="D3402" s="19" t="str">
        <f t="shared" si="53"/>
        <v>63379A</v>
      </c>
      <c r="E3402" s="19" t="s">
        <v>12313</v>
      </c>
      <c r="F3402" s="19" t="s">
        <v>10668</v>
      </c>
      <c r="G3402" s="19" t="s">
        <v>612</v>
      </c>
      <c r="H3402" s="19" t="s">
        <v>12307</v>
      </c>
      <c r="I3402" s="1">
        <v>42481</v>
      </c>
      <c r="J3402" s="19">
        <v>0.39200000000000002</v>
      </c>
      <c r="K3402" s="19" t="s">
        <v>73</v>
      </c>
      <c r="L3402" s="1">
        <v>42744</v>
      </c>
      <c r="M3402" s="19" t="s">
        <v>12</v>
      </c>
      <c r="N3402" s="19" t="s">
        <v>13051</v>
      </c>
      <c r="O3402" s="19" t="s">
        <v>12318</v>
      </c>
    </row>
    <row r="3403" spans="1:15">
      <c r="A3403" s="19">
        <v>63380</v>
      </c>
      <c r="B3403" s="19" t="s">
        <v>10651</v>
      </c>
      <c r="C3403" s="19" t="s">
        <v>13050</v>
      </c>
      <c r="D3403" s="19" t="str">
        <f t="shared" si="53"/>
        <v>63380C</v>
      </c>
      <c r="E3403" s="19" t="s">
        <v>12309</v>
      </c>
      <c r="F3403" s="19" t="s">
        <v>10852</v>
      </c>
      <c r="G3403" s="19" t="s">
        <v>612</v>
      </c>
      <c r="H3403" s="19" t="s">
        <v>12307</v>
      </c>
      <c r="I3403" s="1">
        <v>43280</v>
      </c>
      <c r="J3403" s="19">
        <v>0.8</v>
      </c>
      <c r="K3403" s="19" t="s">
        <v>46</v>
      </c>
      <c r="L3403" s="1">
        <v>42748</v>
      </c>
      <c r="M3403" s="19" t="s">
        <v>12612</v>
      </c>
      <c r="N3403" s="19" t="s">
        <v>13049</v>
      </c>
      <c r="O3403" s="19" t="s">
        <v>12318</v>
      </c>
    </row>
    <row r="3404" spans="1:15">
      <c r="A3404" s="19">
        <v>63381</v>
      </c>
      <c r="B3404" s="19" t="s">
        <v>10651</v>
      </c>
      <c r="C3404" s="19" t="s">
        <v>13048</v>
      </c>
      <c r="D3404" s="19" t="str">
        <f t="shared" si="53"/>
        <v>63381C</v>
      </c>
      <c r="E3404" s="19" t="s">
        <v>12309</v>
      </c>
      <c r="F3404" s="19" t="s">
        <v>10925</v>
      </c>
      <c r="G3404" s="19" t="s">
        <v>612</v>
      </c>
      <c r="H3404" s="19" t="s">
        <v>12307</v>
      </c>
      <c r="I3404" s="1">
        <v>43257</v>
      </c>
      <c r="J3404" s="19">
        <v>1.028</v>
      </c>
      <c r="K3404" s="19" t="s">
        <v>46</v>
      </c>
      <c r="L3404" s="1">
        <v>42748</v>
      </c>
      <c r="M3404" s="19" t="s">
        <v>12612</v>
      </c>
      <c r="N3404" s="19" t="s">
        <v>13047</v>
      </c>
      <c r="O3404" s="19" t="s">
        <v>12318</v>
      </c>
    </row>
    <row r="3405" spans="1:15">
      <c r="A3405" s="19">
        <v>63382</v>
      </c>
      <c r="B3405" s="19" t="s">
        <v>11748</v>
      </c>
      <c r="C3405" s="19" t="s">
        <v>13046</v>
      </c>
      <c r="D3405" s="19" t="str">
        <f t="shared" si="53"/>
        <v>63382A</v>
      </c>
      <c r="E3405" s="19" t="s">
        <v>12313</v>
      </c>
      <c r="F3405" s="19" t="s">
        <v>12398</v>
      </c>
      <c r="G3405" s="19" t="s">
        <v>612</v>
      </c>
      <c r="H3405" s="19" t="s">
        <v>12307</v>
      </c>
      <c r="I3405" s="1">
        <v>42872</v>
      </c>
      <c r="J3405" s="19">
        <v>0.11799999999999999</v>
      </c>
      <c r="K3405" s="19" t="s">
        <v>73</v>
      </c>
      <c r="L3405" s="1">
        <v>42748</v>
      </c>
      <c r="M3405" s="19" t="s">
        <v>12802</v>
      </c>
      <c r="N3405" s="19" t="s">
        <v>12802</v>
      </c>
      <c r="O3405" s="19" t="s">
        <v>12318</v>
      </c>
    </row>
    <row r="3406" spans="1:15">
      <c r="A3406" s="19">
        <v>63383</v>
      </c>
      <c r="B3406" s="19" t="s">
        <v>11748</v>
      </c>
      <c r="C3406" s="19" t="s">
        <v>13045</v>
      </c>
      <c r="D3406" s="19" t="str">
        <f t="shared" si="53"/>
        <v>63383A</v>
      </c>
      <c r="E3406" s="19" t="s">
        <v>12313</v>
      </c>
      <c r="F3406" s="19" t="s">
        <v>12398</v>
      </c>
      <c r="G3406" s="19" t="s">
        <v>612</v>
      </c>
      <c r="H3406" s="19" t="s">
        <v>12307</v>
      </c>
      <c r="I3406" s="1">
        <v>42852</v>
      </c>
      <c r="J3406" s="19">
        <v>0.75800000000000001</v>
      </c>
      <c r="K3406" s="19" t="s">
        <v>73</v>
      </c>
      <c r="L3406" s="1">
        <v>42748</v>
      </c>
      <c r="M3406" s="19" t="s">
        <v>12802</v>
      </c>
      <c r="N3406" s="19" t="s">
        <v>12802</v>
      </c>
      <c r="O3406" s="19" t="s">
        <v>12318</v>
      </c>
    </row>
    <row r="3407" spans="1:15">
      <c r="A3407" s="19">
        <v>63384</v>
      </c>
      <c r="B3407" s="19" t="s">
        <v>11748</v>
      </c>
      <c r="C3407" s="19" t="s">
        <v>13044</v>
      </c>
      <c r="D3407" s="19" t="str">
        <f t="shared" si="53"/>
        <v>63384A</v>
      </c>
      <c r="E3407" s="19" t="s">
        <v>12313</v>
      </c>
      <c r="F3407" s="19" t="s">
        <v>12398</v>
      </c>
      <c r="G3407" s="19" t="s">
        <v>612</v>
      </c>
      <c r="H3407" s="19" t="s">
        <v>12307</v>
      </c>
      <c r="I3407" s="1">
        <v>42843</v>
      </c>
      <c r="J3407" s="19">
        <v>0.32600000000000001</v>
      </c>
      <c r="K3407" s="19" t="s">
        <v>73</v>
      </c>
      <c r="L3407" s="1">
        <v>42748</v>
      </c>
      <c r="M3407" s="19" t="s">
        <v>12802</v>
      </c>
      <c r="N3407" s="19" t="s">
        <v>12802</v>
      </c>
      <c r="O3407" s="19" t="s">
        <v>12318</v>
      </c>
    </row>
    <row r="3408" spans="1:15">
      <c r="A3408" s="19">
        <v>63385</v>
      </c>
      <c r="B3408" s="19" t="s">
        <v>11748</v>
      </c>
      <c r="C3408" s="19" t="s">
        <v>13043</v>
      </c>
      <c r="D3408" s="19" t="str">
        <f t="shared" si="53"/>
        <v>63385A</v>
      </c>
      <c r="E3408" s="19" t="s">
        <v>12313</v>
      </c>
      <c r="F3408" s="19" t="s">
        <v>12398</v>
      </c>
      <c r="G3408" s="19" t="s">
        <v>612</v>
      </c>
      <c r="H3408" s="19" t="s">
        <v>12307</v>
      </c>
      <c r="I3408" s="1">
        <v>42837</v>
      </c>
      <c r="J3408" s="19">
        <v>0.14699999999999999</v>
      </c>
      <c r="K3408" s="19" t="s">
        <v>73</v>
      </c>
      <c r="L3408" s="1">
        <v>42748</v>
      </c>
      <c r="M3408" s="19" t="s">
        <v>12802</v>
      </c>
      <c r="N3408" s="19" t="s">
        <v>12802</v>
      </c>
      <c r="O3408" s="19" t="s">
        <v>12318</v>
      </c>
    </row>
    <row r="3409" spans="1:15">
      <c r="A3409" s="19">
        <v>63386</v>
      </c>
      <c r="B3409" s="19" t="s">
        <v>11748</v>
      </c>
      <c r="C3409" s="19" t="s">
        <v>13042</v>
      </c>
      <c r="D3409" s="19" t="str">
        <f t="shared" si="53"/>
        <v>63386A</v>
      </c>
      <c r="E3409" s="19" t="s">
        <v>12313</v>
      </c>
      <c r="F3409" s="19" t="s">
        <v>12398</v>
      </c>
      <c r="G3409" s="19" t="s">
        <v>612</v>
      </c>
      <c r="H3409" s="19" t="s">
        <v>12307</v>
      </c>
      <c r="I3409" s="1">
        <v>42843</v>
      </c>
      <c r="J3409" s="19">
        <v>0.36799999999999999</v>
      </c>
      <c r="K3409" s="19" t="s">
        <v>73</v>
      </c>
      <c r="L3409" s="1">
        <v>42748</v>
      </c>
      <c r="M3409" s="19" t="s">
        <v>12802</v>
      </c>
      <c r="N3409" s="19" t="s">
        <v>12802</v>
      </c>
      <c r="O3409" s="19" t="s">
        <v>12318</v>
      </c>
    </row>
    <row r="3410" spans="1:15">
      <c r="A3410" s="19">
        <v>63387</v>
      </c>
      <c r="B3410" s="19" t="s">
        <v>11748</v>
      </c>
      <c r="C3410" s="19" t="s">
        <v>13041</v>
      </c>
      <c r="D3410" s="19" t="str">
        <f t="shared" si="53"/>
        <v>63387A</v>
      </c>
      <c r="E3410" s="19" t="s">
        <v>12313</v>
      </c>
      <c r="F3410" s="19" t="s">
        <v>12398</v>
      </c>
      <c r="G3410" s="19" t="s">
        <v>612</v>
      </c>
      <c r="H3410" s="19" t="s">
        <v>12307</v>
      </c>
      <c r="I3410" s="1">
        <v>42844</v>
      </c>
      <c r="J3410" s="19">
        <v>0.11600000000000001</v>
      </c>
      <c r="K3410" s="19" t="s">
        <v>73</v>
      </c>
      <c r="L3410" s="1">
        <v>42748</v>
      </c>
      <c r="M3410" s="19" t="s">
        <v>12802</v>
      </c>
      <c r="N3410" s="19" t="s">
        <v>12802</v>
      </c>
      <c r="O3410" s="19" t="s">
        <v>12318</v>
      </c>
    </row>
    <row r="3411" spans="1:15">
      <c r="A3411" s="19">
        <v>63388</v>
      </c>
      <c r="B3411" s="19" t="s">
        <v>11748</v>
      </c>
      <c r="C3411" s="19" t="s">
        <v>13040</v>
      </c>
      <c r="D3411" s="19" t="str">
        <f t="shared" si="53"/>
        <v>63388A</v>
      </c>
      <c r="E3411" s="19" t="s">
        <v>12313</v>
      </c>
      <c r="F3411" s="19" t="s">
        <v>12398</v>
      </c>
      <c r="G3411" s="19" t="s">
        <v>612</v>
      </c>
      <c r="H3411" s="19" t="s">
        <v>12307</v>
      </c>
      <c r="I3411" s="1">
        <v>42843</v>
      </c>
      <c r="J3411" s="19">
        <v>0.23100000000000001</v>
      </c>
      <c r="K3411" s="19" t="s">
        <v>73</v>
      </c>
      <c r="L3411" s="1">
        <v>42748</v>
      </c>
      <c r="M3411" s="19" t="s">
        <v>12802</v>
      </c>
      <c r="N3411" s="19" t="s">
        <v>12802</v>
      </c>
      <c r="O3411" s="19" t="s">
        <v>12318</v>
      </c>
    </row>
    <row r="3412" spans="1:15">
      <c r="A3412" s="19">
        <v>63389</v>
      </c>
      <c r="B3412" s="19" t="s">
        <v>11748</v>
      </c>
      <c r="C3412" s="19" t="s">
        <v>13039</v>
      </c>
      <c r="D3412" s="19" t="str">
        <f t="shared" si="53"/>
        <v>63389A</v>
      </c>
      <c r="E3412" s="19" t="s">
        <v>12313</v>
      </c>
      <c r="F3412" s="19" t="s">
        <v>12398</v>
      </c>
      <c r="G3412" s="19" t="s">
        <v>612</v>
      </c>
      <c r="H3412" s="19" t="s">
        <v>12307</v>
      </c>
      <c r="I3412" s="1">
        <v>42860</v>
      </c>
      <c r="J3412" s="19">
        <v>0.111</v>
      </c>
      <c r="K3412" s="19" t="s">
        <v>73</v>
      </c>
      <c r="L3412" s="1">
        <v>42748</v>
      </c>
      <c r="M3412" s="19" t="s">
        <v>12802</v>
      </c>
      <c r="N3412" s="19" t="s">
        <v>12802</v>
      </c>
      <c r="O3412" s="19" t="s">
        <v>12318</v>
      </c>
    </row>
    <row r="3413" spans="1:15">
      <c r="A3413" s="19">
        <v>63390</v>
      </c>
      <c r="B3413" s="19" t="s">
        <v>11748</v>
      </c>
      <c r="C3413" s="19" t="s">
        <v>13038</v>
      </c>
      <c r="D3413" s="19" t="str">
        <f t="shared" si="53"/>
        <v>63390A</v>
      </c>
      <c r="E3413" s="19" t="s">
        <v>12313</v>
      </c>
      <c r="F3413" s="19" t="s">
        <v>12398</v>
      </c>
      <c r="G3413" s="19" t="s">
        <v>612</v>
      </c>
      <c r="H3413" s="19" t="s">
        <v>12307</v>
      </c>
      <c r="I3413" s="1">
        <v>42850</v>
      </c>
      <c r="J3413" s="19">
        <v>4.9000000000000002E-2</v>
      </c>
      <c r="K3413" s="19" t="s">
        <v>73</v>
      </c>
      <c r="L3413" s="1">
        <v>42748</v>
      </c>
      <c r="M3413" s="19" t="s">
        <v>12802</v>
      </c>
      <c r="N3413" s="19" t="s">
        <v>12802</v>
      </c>
      <c r="O3413" s="19" t="s">
        <v>12318</v>
      </c>
    </row>
    <row r="3414" spans="1:15">
      <c r="A3414" s="19">
        <v>63391</v>
      </c>
      <c r="B3414" s="19" t="s">
        <v>11748</v>
      </c>
      <c r="C3414" s="19" t="s">
        <v>13037</v>
      </c>
      <c r="D3414" s="19" t="str">
        <f t="shared" si="53"/>
        <v>63391A</v>
      </c>
      <c r="E3414" s="19" t="s">
        <v>12313</v>
      </c>
      <c r="F3414" s="19" t="s">
        <v>12398</v>
      </c>
      <c r="G3414" s="19" t="s">
        <v>612</v>
      </c>
      <c r="H3414" s="19" t="s">
        <v>12307</v>
      </c>
      <c r="I3414" s="1">
        <v>42928</v>
      </c>
      <c r="J3414" s="19">
        <v>7.2999999999999995E-2</v>
      </c>
      <c r="K3414" s="19" t="s">
        <v>73</v>
      </c>
      <c r="L3414" s="1">
        <v>42748</v>
      </c>
      <c r="M3414" s="19" t="s">
        <v>12802</v>
      </c>
      <c r="N3414" s="19" t="s">
        <v>12802</v>
      </c>
      <c r="O3414" s="19" t="s">
        <v>12318</v>
      </c>
    </row>
    <row r="3415" spans="1:15">
      <c r="A3415" s="19">
        <v>63392</v>
      </c>
      <c r="B3415" s="19" t="s">
        <v>11748</v>
      </c>
      <c r="C3415" s="19" t="s">
        <v>13036</v>
      </c>
      <c r="D3415" s="19" t="str">
        <f t="shared" si="53"/>
        <v>63392A</v>
      </c>
      <c r="E3415" s="19" t="s">
        <v>12313</v>
      </c>
      <c r="F3415" s="19" t="s">
        <v>13025</v>
      </c>
      <c r="G3415" s="19" t="s">
        <v>612</v>
      </c>
      <c r="H3415" s="19" t="s">
        <v>12307</v>
      </c>
      <c r="I3415" s="1">
        <v>42839</v>
      </c>
      <c r="J3415" s="19">
        <v>0.108</v>
      </c>
      <c r="K3415" s="19" t="s">
        <v>73</v>
      </c>
      <c r="L3415" s="1">
        <v>42748</v>
      </c>
      <c r="M3415" s="19" t="s">
        <v>12802</v>
      </c>
      <c r="N3415" s="19" t="s">
        <v>12802</v>
      </c>
      <c r="O3415" s="19" t="s">
        <v>12318</v>
      </c>
    </row>
    <row r="3416" spans="1:15">
      <c r="A3416" s="19">
        <v>63393</v>
      </c>
      <c r="B3416" s="19" t="s">
        <v>11748</v>
      </c>
      <c r="C3416" s="19" t="s">
        <v>13035</v>
      </c>
      <c r="D3416" s="19" t="str">
        <f t="shared" si="53"/>
        <v>63393A</v>
      </c>
      <c r="E3416" s="19" t="s">
        <v>12313</v>
      </c>
      <c r="F3416" s="19" t="s">
        <v>13025</v>
      </c>
      <c r="G3416" s="19" t="s">
        <v>612</v>
      </c>
      <c r="H3416" s="19" t="s">
        <v>12307</v>
      </c>
      <c r="I3416" s="1">
        <v>42812</v>
      </c>
      <c r="J3416" s="19">
        <v>0.58799999999999997</v>
      </c>
      <c r="K3416" s="19" t="s">
        <v>73</v>
      </c>
      <c r="L3416" s="1">
        <v>42748</v>
      </c>
      <c r="M3416" s="19" t="s">
        <v>12802</v>
      </c>
      <c r="N3416" s="19" t="s">
        <v>12802</v>
      </c>
      <c r="O3416" s="19" t="s">
        <v>12318</v>
      </c>
    </row>
    <row r="3417" spans="1:15">
      <c r="A3417" s="19">
        <v>63394</v>
      </c>
      <c r="B3417" s="19" t="s">
        <v>11748</v>
      </c>
      <c r="C3417" s="19" t="s">
        <v>13034</v>
      </c>
      <c r="D3417" s="19" t="str">
        <f t="shared" si="53"/>
        <v>63394A</v>
      </c>
      <c r="E3417" s="19" t="s">
        <v>12313</v>
      </c>
      <c r="F3417" s="19" t="s">
        <v>13025</v>
      </c>
      <c r="G3417" s="19" t="s">
        <v>612</v>
      </c>
      <c r="H3417" s="19" t="s">
        <v>12307</v>
      </c>
      <c r="I3417" s="1">
        <v>42829</v>
      </c>
      <c r="J3417" s="19">
        <v>7.2999999999999995E-2</v>
      </c>
      <c r="K3417" s="19" t="s">
        <v>73</v>
      </c>
      <c r="L3417" s="1">
        <v>42748</v>
      </c>
      <c r="M3417" s="19" t="s">
        <v>12802</v>
      </c>
      <c r="N3417" s="19" t="s">
        <v>12802</v>
      </c>
      <c r="O3417" s="19" t="s">
        <v>12318</v>
      </c>
    </row>
    <row r="3418" spans="1:15">
      <c r="A3418" s="19">
        <v>63395</v>
      </c>
      <c r="B3418" s="19" t="s">
        <v>11748</v>
      </c>
      <c r="C3418" s="19" t="s">
        <v>13033</v>
      </c>
      <c r="D3418" s="19" t="str">
        <f t="shared" si="53"/>
        <v>63395A</v>
      </c>
      <c r="E3418" s="19" t="s">
        <v>12313</v>
      </c>
      <c r="F3418" s="19" t="s">
        <v>13025</v>
      </c>
      <c r="G3418" s="19" t="s">
        <v>612</v>
      </c>
      <c r="H3418" s="19" t="s">
        <v>12307</v>
      </c>
      <c r="I3418" s="1">
        <v>42823</v>
      </c>
      <c r="J3418" s="19">
        <v>0.26600000000000001</v>
      </c>
      <c r="K3418" s="19" t="s">
        <v>73</v>
      </c>
      <c r="L3418" s="1">
        <v>42748</v>
      </c>
      <c r="M3418" s="19" t="s">
        <v>12802</v>
      </c>
      <c r="N3418" s="19" t="s">
        <v>12802</v>
      </c>
      <c r="O3418" s="19" t="s">
        <v>12318</v>
      </c>
    </row>
    <row r="3419" spans="1:15">
      <c r="A3419" s="19">
        <v>63396</v>
      </c>
      <c r="B3419" s="19" t="s">
        <v>11748</v>
      </c>
      <c r="C3419" s="19" t="s">
        <v>13032</v>
      </c>
      <c r="D3419" s="19" t="str">
        <f t="shared" si="53"/>
        <v>63396A</v>
      </c>
      <c r="E3419" s="19" t="s">
        <v>12313</v>
      </c>
      <c r="F3419" s="19" t="s">
        <v>13025</v>
      </c>
      <c r="G3419" s="19" t="s">
        <v>612</v>
      </c>
      <c r="H3419" s="19" t="s">
        <v>12307</v>
      </c>
      <c r="I3419" s="1">
        <v>42829</v>
      </c>
      <c r="J3419" s="19">
        <v>0.17599999999999999</v>
      </c>
      <c r="K3419" s="19" t="s">
        <v>73</v>
      </c>
      <c r="L3419" s="1">
        <v>42748</v>
      </c>
      <c r="M3419" s="19" t="s">
        <v>12802</v>
      </c>
      <c r="N3419" s="19" t="s">
        <v>12802</v>
      </c>
      <c r="O3419" s="19" t="s">
        <v>12318</v>
      </c>
    </row>
    <row r="3420" spans="1:15">
      <c r="A3420" s="19">
        <v>63397</v>
      </c>
      <c r="B3420" s="19" t="s">
        <v>11748</v>
      </c>
      <c r="C3420" s="19" t="s">
        <v>13031</v>
      </c>
      <c r="D3420" s="19" t="str">
        <f t="shared" si="53"/>
        <v>63397A</v>
      </c>
      <c r="E3420" s="19" t="s">
        <v>12313</v>
      </c>
      <c r="F3420" s="19" t="s">
        <v>13025</v>
      </c>
      <c r="G3420" s="19" t="s">
        <v>612</v>
      </c>
      <c r="H3420" s="19" t="s">
        <v>12307</v>
      </c>
      <c r="I3420" s="1">
        <v>42823</v>
      </c>
      <c r="J3420" s="19">
        <v>7.6999999999999999E-2</v>
      </c>
      <c r="K3420" s="19" t="s">
        <v>73</v>
      </c>
      <c r="L3420" s="1">
        <v>42748</v>
      </c>
      <c r="M3420" s="19" t="s">
        <v>12802</v>
      </c>
      <c r="N3420" s="19" t="s">
        <v>12802</v>
      </c>
      <c r="O3420" s="19" t="s">
        <v>12318</v>
      </c>
    </row>
    <row r="3421" spans="1:15">
      <c r="A3421" s="19">
        <v>63398</v>
      </c>
      <c r="B3421" s="19" t="s">
        <v>11748</v>
      </c>
      <c r="C3421" s="19" t="s">
        <v>13030</v>
      </c>
      <c r="D3421" s="19" t="str">
        <f t="shared" si="53"/>
        <v>63398A</v>
      </c>
      <c r="E3421" s="19" t="s">
        <v>12313</v>
      </c>
      <c r="F3421" s="19" t="s">
        <v>13025</v>
      </c>
      <c r="G3421" s="19" t="s">
        <v>612</v>
      </c>
      <c r="H3421" s="19" t="s">
        <v>12307</v>
      </c>
      <c r="I3421" s="1">
        <v>42829</v>
      </c>
      <c r="J3421" s="19">
        <v>4.3999999999999997E-2</v>
      </c>
      <c r="K3421" s="19" t="s">
        <v>73</v>
      </c>
      <c r="L3421" s="1">
        <v>42748</v>
      </c>
      <c r="M3421" s="19" t="s">
        <v>12802</v>
      </c>
      <c r="N3421" s="19" t="s">
        <v>12802</v>
      </c>
      <c r="O3421" s="19" t="s">
        <v>12318</v>
      </c>
    </row>
    <row r="3422" spans="1:15">
      <c r="A3422" s="19">
        <v>63399</v>
      </c>
      <c r="B3422" s="19" t="s">
        <v>11748</v>
      </c>
      <c r="C3422" s="19" t="s">
        <v>13029</v>
      </c>
      <c r="D3422" s="19" t="str">
        <f t="shared" si="53"/>
        <v>63399A</v>
      </c>
      <c r="E3422" s="19" t="s">
        <v>12313</v>
      </c>
      <c r="F3422" s="19" t="s">
        <v>13025</v>
      </c>
      <c r="G3422" s="19" t="s">
        <v>612</v>
      </c>
      <c r="H3422" s="19" t="s">
        <v>12307</v>
      </c>
      <c r="I3422" s="1">
        <v>42840</v>
      </c>
      <c r="J3422" s="19">
        <v>4.3999999999999997E-2</v>
      </c>
      <c r="K3422" s="19" t="s">
        <v>73</v>
      </c>
      <c r="L3422" s="1">
        <v>42748</v>
      </c>
      <c r="M3422" s="19" t="s">
        <v>12802</v>
      </c>
      <c r="N3422" s="19" t="s">
        <v>12802</v>
      </c>
      <c r="O3422" s="19" t="s">
        <v>12318</v>
      </c>
    </row>
    <row r="3423" spans="1:15">
      <c r="A3423" s="19">
        <v>63400</v>
      </c>
      <c r="B3423" s="19" t="s">
        <v>11748</v>
      </c>
      <c r="C3423" s="19" t="s">
        <v>13028</v>
      </c>
      <c r="D3423" s="19" t="str">
        <f t="shared" si="53"/>
        <v>63400A</v>
      </c>
      <c r="E3423" s="19" t="s">
        <v>12313</v>
      </c>
      <c r="F3423" s="19" t="s">
        <v>13025</v>
      </c>
      <c r="G3423" s="19" t="s">
        <v>612</v>
      </c>
      <c r="H3423" s="19" t="s">
        <v>12307</v>
      </c>
      <c r="I3423" s="1">
        <v>42830</v>
      </c>
      <c r="J3423" s="19">
        <v>0.183</v>
      </c>
      <c r="K3423" s="19" t="s">
        <v>73</v>
      </c>
      <c r="L3423" s="1">
        <v>42748</v>
      </c>
      <c r="M3423" s="19" t="s">
        <v>12802</v>
      </c>
      <c r="N3423" s="19" t="s">
        <v>12802</v>
      </c>
      <c r="O3423" s="19" t="s">
        <v>12318</v>
      </c>
    </row>
    <row r="3424" spans="1:15">
      <c r="A3424" s="19">
        <v>63401</v>
      </c>
      <c r="B3424" s="19" t="s">
        <v>11748</v>
      </c>
      <c r="C3424" s="19" t="s">
        <v>13027</v>
      </c>
      <c r="D3424" s="19" t="str">
        <f t="shared" si="53"/>
        <v>63401A</v>
      </c>
      <c r="E3424" s="19" t="s">
        <v>12313</v>
      </c>
      <c r="F3424" s="19" t="s">
        <v>13025</v>
      </c>
      <c r="G3424" s="19" t="s">
        <v>612</v>
      </c>
      <c r="H3424" s="19" t="s">
        <v>12307</v>
      </c>
      <c r="I3424" s="1">
        <v>42849</v>
      </c>
      <c r="J3424" s="19">
        <v>4.3999999999999997E-2</v>
      </c>
      <c r="K3424" s="19" t="s">
        <v>73</v>
      </c>
      <c r="L3424" s="1">
        <v>42748</v>
      </c>
      <c r="M3424" s="19" t="s">
        <v>12802</v>
      </c>
      <c r="N3424" s="19" t="s">
        <v>12802</v>
      </c>
      <c r="O3424" s="19" t="s">
        <v>12318</v>
      </c>
    </row>
    <row r="3425" spans="1:15">
      <c r="A3425" s="19">
        <v>63402</v>
      </c>
      <c r="B3425" s="19" t="s">
        <v>11748</v>
      </c>
      <c r="C3425" s="19" t="s">
        <v>13026</v>
      </c>
      <c r="D3425" s="19" t="str">
        <f t="shared" si="53"/>
        <v>63402A</v>
      </c>
      <c r="E3425" s="19" t="s">
        <v>12313</v>
      </c>
      <c r="F3425" s="19" t="s">
        <v>13025</v>
      </c>
      <c r="G3425" s="19" t="s">
        <v>612</v>
      </c>
      <c r="H3425" s="19" t="s">
        <v>12307</v>
      </c>
      <c r="I3425" s="1">
        <v>42830</v>
      </c>
      <c r="J3425" s="19">
        <v>7.2999999999999995E-2</v>
      </c>
      <c r="K3425" s="19" t="s">
        <v>73</v>
      </c>
      <c r="L3425" s="1">
        <v>42748</v>
      </c>
      <c r="M3425" s="19" t="s">
        <v>12802</v>
      </c>
      <c r="N3425" s="19" t="s">
        <v>12802</v>
      </c>
      <c r="O3425" s="19" t="s">
        <v>12318</v>
      </c>
    </row>
    <row r="3426" spans="1:15">
      <c r="A3426" s="19">
        <v>63403</v>
      </c>
      <c r="B3426" s="19" t="s">
        <v>11748</v>
      </c>
      <c r="C3426" s="19" t="s">
        <v>13024</v>
      </c>
      <c r="D3426" s="19" t="str">
        <f t="shared" si="53"/>
        <v>63403A</v>
      </c>
      <c r="E3426" s="19" t="s">
        <v>12313</v>
      </c>
      <c r="F3426" s="19" t="s">
        <v>13023</v>
      </c>
      <c r="G3426" s="19" t="s">
        <v>612</v>
      </c>
      <c r="H3426" s="19" t="s">
        <v>12307</v>
      </c>
      <c r="I3426" s="1">
        <v>42879</v>
      </c>
      <c r="J3426" s="19">
        <v>7.0000000000000007E-2</v>
      </c>
      <c r="K3426" s="19" t="s">
        <v>73</v>
      </c>
      <c r="L3426" s="1">
        <v>42748</v>
      </c>
      <c r="M3426" s="19" t="s">
        <v>12802</v>
      </c>
      <c r="N3426" s="19" t="s">
        <v>12802</v>
      </c>
      <c r="O3426" s="19" t="s">
        <v>12318</v>
      </c>
    </row>
    <row r="3427" spans="1:15">
      <c r="A3427" s="19">
        <v>63404</v>
      </c>
      <c r="B3427" s="19" t="s">
        <v>11748</v>
      </c>
      <c r="C3427" s="19" t="s">
        <v>13022</v>
      </c>
      <c r="D3427" s="19" t="str">
        <f t="shared" si="53"/>
        <v>63404A</v>
      </c>
      <c r="E3427" s="19" t="s">
        <v>12313</v>
      </c>
      <c r="F3427" s="19" t="s">
        <v>5480</v>
      </c>
      <c r="G3427" s="19" t="s">
        <v>612</v>
      </c>
      <c r="H3427" s="19" t="s">
        <v>12307</v>
      </c>
      <c r="I3427" s="1">
        <v>42800</v>
      </c>
      <c r="J3427" s="19">
        <v>0.28799999999999998</v>
      </c>
      <c r="K3427" s="19" t="s">
        <v>73</v>
      </c>
      <c r="L3427" s="1">
        <v>42748</v>
      </c>
      <c r="M3427" s="19" t="s">
        <v>12802</v>
      </c>
      <c r="N3427" s="19" t="s">
        <v>12802</v>
      </c>
      <c r="O3427" s="19" t="s">
        <v>12318</v>
      </c>
    </row>
    <row r="3428" spans="1:15">
      <c r="A3428" s="19">
        <v>63405</v>
      </c>
      <c r="B3428" s="19" t="s">
        <v>11748</v>
      </c>
      <c r="C3428" s="19" t="s">
        <v>13021</v>
      </c>
      <c r="D3428" s="19" t="str">
        <f t="shared" si="53"/>
        <v>63405A</v>
      </c>
      <c r="E3428" s="19" t="s">
        <v>12313</v>
      </c>
      <c r="F3428" s="19" t="s">
        <v>10976</v>
      </c>
      <c r="G3428" s="19" t="s">
        <v>612</v>
      </c>
      <c r="H3428" s="19" t="s">
        <v>12307</v>
      </c>
      <c r="I3428" s="1">
        <v>42879</v>
      </c>
      <c r="J3428" s="19">
        <v>0.45300000000000001</v>
      </c>
      <c r="K3428" s="19" t="s">
        <v>73</v>
      </c>
      <c r="L3428" s="1">
        <v>42748</v>
      </c>
      <c r="M3428" s="19" t="s">
        <v>12802</v>
      </c>
      <c r="N3428" s="19" t="s">
        <v>12802</v>
      </c>
      <c r="O3428" s="19" t="s">
        <v>12318</v>
      </c>
    </row>
    <row r="3429" spans="1:15">
      <c r="A3429" s="19">
        <v>63406</v>
      </c>
      <c r="B3429" s="19" t="s">
        <v>11748</v>
      </c>
      <c r="C3429" s="19" t="s">
        <v>13020</v>
      </c>
      <c r="D3429" s="19" t="str">
        <f t="shared" si="53"/>
        <v>63406A</v>
      </c>
      <c r="E3429" s="19" t="s">
        <v>12313</v>
      </c>
      <c r="F3429" s="19" t="s">
        <v>10976</v>
      </c>
      <c r="G3429" s="19" t="s">
        <v>612</v>
      </c>
      <c r="H3429" s="19" t="s">
        <v>12307</v>
      </c>
      <c r="I3429" s="1">
        <v>42787</v>
      </c>
      <c r="J3429" s="19">
        <v>0.20300000000000001</v>
      </c>
      <c r="K3429" s="19" t="s">
        <v>73</v>
      </c>
      <c r="L3429" s="1">
        <v>42748</v>
      </c>
      <c r="M3429" s="19" t="s">
        <v>12802</v>
      </c>
      <c r="N3429" s="19" t="s">
        <v>12802</v>
      </c>
      <c r="O3429" s="19" t="s">
        <v>12318</v>
      </c>
    </row>
    <row r="3430" spans="1:15">
      <c r="A3430" s="19">
        <v>63407</v>
      </c>
      <c r="B3430" s="19" t="s">
        <v>11748</v>
      </c>
      <c r="C3430" s="19" t="s">
        <v>13019</v>
      </c>
      <c r="D3430" s="19" t="str">
        <f t="shared" si="53"/>
        <v>63407A</v>
      </c>
      <c r="E3430" s="19" t="s">
        <v>12313</v>
      </c>
      <c r="F3430" s="19" t="s">
        <v>21</v>
      </c>
      <c r="G3430" s="19" t="s">
        <v>612</v>
      </c>
      <c r="H3430" s="19" t="s">
        <v>12307</v>
      </c>
      <c r="I3430" s="1">
        <v>42783</v>
      </c>
      <c r="J3430" s="19">
        <v>0.16600000000000001</v>
      </c>
      <c r="K3430" s="19" t="s">
        <v>73</v>
      </c>
      <c r="L3430" s="1">
        <v>42748</v>
      </c>
      <c r="M3430" s="19" t="s">
        <v>12802</v>
      </c>
      <c r="N3430" s="19" t="s">
        <v>12802</v>
      </c>
      <c r="O3430" s="19" t="s">
        <v>12318</v>
      </c>
    </row>
    <row r="3431" spans="1:15">
      <c r="A3431" s="19">
        <v>63408</v>
      </c>
      <c r="B3431" s="19" t="s">
        <v>11748</v>
      </c>
      <c r="C3431" s="19" t="s">
        <v>13018</v>
      </c>
      <c r="D3431" s="19" t="str">
        <f t="shared" si="53"/>
        <v>63408A</v>
      </c>
      <c r="E3431" s="19" t="s">
        <v>12313</v>
      </c>
      <c r="F3431" s="19" t="s">
        <v>5480</v>
      </c>
      <c r="G3431" s="19" t="s">
        <v>612</v>
      </c>
      <c r="H3431" s="19" t="s">
        <v>12307</v>
      </c>
      <c r="I3431" s="1">
        <v>42833</v>
      </c>
      <c r="J3431" s="19">
        <v>0.26600000000000001</v>
      </c>
      <c r="K3431" s="19" t="s">
        <v>73</v>
      </c>
      <c r="L3431" s="1">
        <v>42748</v>
      </c>
      <c r="M3431" s="19" t="s">
        <v>12802</v>
      </c>
      <c r="N3431" s="19" t="s">
        <v>12802</v>
      </c>
      <c r="O3431" s="19" t="s">
        <v>12318</v>
      </c>
    </row>
    <row r="3432" spans="1:15">
      <c r="A3432" s="19">
        <v>63409</v>
      </c>
      <c r="B3432" s="19" t="s">
        <v>11748</v>
      </c>
      <c r="C3432" s="19" t="s">
        <v>13017</v>
      </c>
      <c r="D3432" s="19" t="str">
        <f t="shared" si="53"/>
        <v>63409A</v>
      </c>
      <c r="E3432" s="19" t="s">
        <v>12313</v>
      </c>
      <c r="F3432" s="19" t="s">
        <v>10976</v>
      </c>
      <c r="G3432" s="19" t="s">
        <v>612</v>
      </c>
      <c r="H3432" s="19" t="s">
        <v>12307</v>
      </c>
      <c r="I3432" s="1">
        <v>42898</v>
      </c>
      <c r="J3432" s="19">
        <v>0.21</v>
      </c>
      <c r="K3432" s="19" t="s">
        <v>73</v>
      </c>
      <c r="L3432" s="1">
        <v>42748</v>
      </c>
      <c r="M3432" s="19" t="s">
        <v>12802</v>
      </c>
      <c r="N3432" s="19" t="s">
        <v>12802</v>
      </c>
      <c r="O3432" s="19" t="s">
        <v>12318</v>
      </c>
    </row>
    <row r="3433" spans="1:15">
      <c r="A3433" s="19">
        <v>63410</v>
      </c>
      <c r="B3433" s="19" t="s">
        <v>11748</v>
      </c>
      <c r="C3433" s="19" t="s">
        <v>13016</v>
      </c>
      <c r="D3433" s="19" t="str">
        <f t="shared" si="53"/>
        <v>63410A</v>
      </c>
      <c r="E3433" s="19" t="s">
        <v>12313</v>
      </c>
      <c r="F3433" s="19" t="s">
        <v>10976</v>
      </c>
      <c r="G3433" s="19" t="s">
        <v>612</v>
      </c>
      <c r="H3433" s="19" t="s">
        <v>12307</v>
      </c>
      <c r="I3433" s="1">
        <v>42783</v>
      </c>
      <c r="J3433" s="19">
        <v>0.13400000000000001</v>
      </c>
      <c r="K3433" s="19" t="s">
        <v>73</v>
      </c>
      <c r="L3433" s="1">
        <v>42748</v>
      </c>
      <c r="M3433" s="19" t="s">
        <v>12802</v>
      </c>
      <c r="N3433" s="19" t="s">
        <v>12802</v>
      </c>
      <c r="O3433" s="19" t="s">
        <v>12318</v>
      </c>
    </row>
    <row r="3434" spans="1:15">
      <c r="A3434" s="19">
        <v>63411</v>
      </c>
      <c r="B3434" s="19" t="s">
        <v>11748</v>
      </c>
      <c r="C3434" s="19" t="s">
        <v>13015</v>
      </c>
      <c r="D3434" s="19" t="str">
        <f t="shared" si="53"/>
        <v>63411A</v>
      </c>
      <c r="E3434" s="19" t="s">
        <v>12313</v>
      </c>
      <c r="F3434" s="19" t="s">
        <v>5480</v>
      </c>
      <c r="G3434" s="19" t="s">
        <v>612</v>
      </c>
      <c r="H3434" s="19" t="s">
        <v>12307</v>
      </c>
      <c r="I3434" s="1">
        <v>42783</v>
      </c>
      <c r="J3434" s="19">
        <v>0.191</v>
      </c>
      <c r="K3434" s="19" t="s">
        <v>73</v>
      </c>
      <c r="L3434" s="1">
        <v>42748</v>
      </c>
      <c r="M3434" s="19" t="s">
        <v>12802</v>
      </c>
      <c r="N3434" s="19" t="s">
        <v>12802</v>
      </c>
      <c r="O3434" s="19" t="s">
        <v>12318</v>
      </c>
    </row>
    <row r="3435" spans="1:15">
      <c r="A3435" s="19">
        <v>63412</v>
      </c>
      <c r="B3435" s="19" t="s">
        <v>11748</v>
      </c>
      <c r="C3435" s="19" t="s">
        <v>13014</v>
      </c>
      <c r="D3435" s="19" t="str">
        <f t="shared" si="53"/>
        <v>63412A</v>
      </c>
      <c r="E3435" s="19" t="s">
        <v>12313</v>
      </c>
      <c r="F3435" s="19" t="s">
        <v>21</v>
      </c>
      <c r="G3435" s="19" t="s">
        <v>612</v>
      </c>
      <c r="H3435" s="19" t="s">
        <v>12307</v>
      </c>
      <c r="I3435" s="1">
        <v>42800</v>
      </c>
      <c r="J3435" s="19">
        <v>0.36499999999999999</v>
      </c>
      <c r="K3435" s="19" t="s">
        <v>73</v>
      </c>
      <c r="L3435" s="1">
        <v>42748</v>
      </c>
      <c r="M3435" s="19" t="s">
        <v>12802</v>
      </c>
      <c r="N3435" s="19" t="s">
        <v>12802</v>
      </c>
      <c r="O3435" s="19" t="s">
        <v>12318</v>
      </c>
    </row>
    <row r="3436" spans="1:15">
      <c r="A3436" s="19">
        <v>63413</v>
      </c>
      <c r="B3436" s="19" t="s">
        <v>11748</v>
      </c>
      <c r="C3436" s="19" t="s">
        <v>13013</v>
      </c>
      <c r="D3436" s="19" t="str">
        <f t="shared" si="53"/>
        <v>63413A</v>
      </c>
      <c r="E3436" s="19" t="s">
        <v>12313</v>
      </c>
      <c r="F3436" s="19" t="s">
        <v>21</v>
      </c>
      <c r="G3436" s="19" t="s">
        <v>612</v>
      </c>
      <c r="H3436" s="19" t="s">
        <v>12307</v>
      </c>
      <c r="I3436" s="1">
        <v>42783</v>
      </c>
      <c r="J3436" s="19">
        <v>0.161</v>
      </c>
      <c r="K3436" s="19" t="s">
        <v>73</v>
      </c>
      <c r="L3436" s="1">
        <v>42748</v>
      </c>
      <c r="M3436" s="19" t="s">
        <v>12802</v>
      </c>
      <c r="N3436" s="19" t="s">
        <v>12802</v>
      </c>
      <c r="O3436" s="19" t="s">
        <v>12318</v>
      </c>
    </row>
    <row r="3437" spans="1:15">
      <c r="A3437" s="19">
        <v>63414</v>
      </c>
      <c r="B3437" s="19" t="s">
        <v>11748</v>
      </c>
      <c r="C3437" s="19" t="s">
        <v>13012</v>
      </c>
      <c r="D3437" s="19" t="str">
        <f t="shared" si="53"/>
        <v>63414A</v>
      </c>
      <c r="E3437" s="19" t="s">
        <v>12313</v>
      </c>
      <c r="F3437" s="19" t="s">
        <v>10976</v>
      </c>
      <c r="G3437" s="19" t="s">
        <v>612</v>
      </c>
      <c r="H3437" s="19" t="s">
        <v>12307</v>
      </c>
      <c r="I3437" s="1">
        <v>42783</v>
      </c>
      <c r="J3437" s="19">
        <v>0.222</v>
      </c>
      <c r="K3437" s="19" t="s">
        <v>73</v>
      </c>
      <c r="L3437" s="1">
        <v>42748</v>
      </c>
      <c r="M3437" s="19" t="s">
        <v>12802</v>
      </c>
      <c r="N3437" s="19" t="s">
        <v>12802</v>
      </c>
      <c r="O3437" s="19" t="s">
        <v>12318</v>
      </c>
    </row>
    <row r="3438" spans="1:15">
      <c r="A3438" s="19">
        <v>63415</v>
      </c>
      <c r="B3438" s="19" t="s">
        <v>11748</v>
      </c>
      <c r="C3438" s="19" t="s">
        <v>13011</v>
      </c>
      <c r="D3438" s="19" t="str">
        <f t="shared" si="53"/>
        <v>63415A</v>
      </c>
      <c r="E3438" s="19" t="s">
        <v>12313</v>
      </c>
      <c r="F3438" s="19" t="s">
        <v>21</v>
      </c>
      <c r="G3438" s="19" t="s">
        <v>612</v>
      </c>
      <c r="H3438" s="19" t="s">
        <v>12307</v>
      </c>
      <c r="I3438" s="1">
        <v>42783</v>
      </c>
      <c r="J3438" s="19">
        <v>0.23400000000000001</v>
      </c>
      <c r="K3438" s="19" t="s">
        <v>73</v>
      </c>
      <c r="L3438" s="1">
        <v>42748</v>
      </c>
      <c r="M3438" s="19" t="s">
        <v>12802</v>
      </c>
      <c r="N3438" s="19" t="s">
        <v>12802</v>
      </c>
      <c r="O3438" s="19" t="s">
        <v>12318</v>
      </c>
    </row>
    <row r="3439" spans="1:15">
      <c r="A3439" s="19">
        <v>63416</v>
      </c>
      <c r="B3439" s="19" t="s">
        <v>11748</v>
      </c>
      <c r="C3439" s="19" t="s">
        <v>13010</v>
      </c>
      <c r="D3439" s="19" t="str">
        <f t="shared" si="53"/>
        <v>63416A</v>
      </c>
      <c r="E3439" s="19" t="s">
        <v>12313</v>
      </c>
      <c r="F3439" s="19" t="s">
        <v>10976</v>
      </c>
      <c r="G3439" s="19" t="s">
        <v>612</v>
      </c>
      <c r="H3439" s="19" t="s">
        <v>12307</v>
      </c>
      <c r="I3439" s="1">
        <v>42898</v>
      </c>
      <c r="J3439" s="19">
        <v>0.16500000000000001</v>
      </c>
      <c r="K3439" s="19" t="s">
        <v>73</v>
      </c>
      <c r="L3439" s="1">
        <v>42748</v>
      </c>
      <c r="M3439" s="19" t="s">
        <v>12802</v>
      </c>
      <c r="N3439" s="19" t="s">
        <v>12802</v>
      </c>
      <c r="O3439" s="19" t="s">
        <v>12318</v>
      </c>
    </row>
    <row r="3440" spans="1:15">
      <c r="A3440" s="19">
        <v>63417</v>
      </c>
      <c r="B3440" s="19" t="s">
        <v>11748</v>
      </c>
      <c r="C3440" s="19" t="s">
        <v>13009</v>
      </c>
      <c r="D3440" s="19" t="str">
        <f t="shared" si="53"/>
        <v>63417A</v>
      </c>
      <c r="E3440" s="19" t="s">
        <v>12313</v>
      </c>
      <c r="F3440" s="19" t="s">
        <v>10976</v>
      </c>
      <c r="G3440" s="19" t="s">
        <v>612</v>
      </c>
      <c r="H3440" s="19" t="s">
        <v>12307</v>
      </c>
      <c r="I3440" s="1">
        <v>42898</v>
      </c>
      <c r="J3440" s="19">
        <v>6.3E-2</v>
      </c>
      <c r="K3440" s="19" t="s">
        <v>73</v>
      </c>
      <c r="L3440" s="1">
        <v>42748</v>
      </c>
      <c r="M3440" s="19" t="s">
        <v>12802</v>
      </c>
      <c r="N3440" s="19" t="s">
        <v>12802</v>
      </c>
      <c r="O3440" s="19" t="s">
        <v>12318</v>
      </c>
    </row>
    <row r="3441" spans="1:15">
      <c r="A3441" s="19">
        <v>63418</v>
      </c>
      <c r="B3441" s="19" t="s">
        <v>11748</v>
      </c>
      <c r="C3441" s="19" t="s">
        <v>13008</v>
      </c>
      <c r="D3441" s="19" t="str">
        <f t="shared" si="53"/>
        <v>63418A</v>
      </c>
      <c r="E3441" s="19" t="s">
        <v>12313</v>
      </c>
      <c r="F3441" s="19" t="s">
        <v>21</v>
      </c>
      <c r="G3441" s="19" t="s">
        <v>612</v>
      </c>
      <c r="H3441" s="19" t="s">
        <v>12307</v>
      </c>
      <c r="I3441" s="1">
        <v>42783</v>
      </c>
      <c r="J3441" s="19">
        <v>0.155</v>
      </c>
      <c r="K3441" s="19" t="s">
        <v>73</v>
      </c>
      <c r="L3441" s="1">
        <v>42748</v>
      </c>
      <c r="M3441" s="19" t="s">
        <v>12802</v>
      </c>
      <c r="N3441" s="19" t="s">
        <v>12802</v>
      </c>
      <c r="O3441" s="19" t="s">
        <v>12318</v>
      </c>
    </row>
    <row r="3442" spans="1:15">
      <c r="A3442" s="19">
        <v>63419</v>
      </c>
      <c r="B3442" s="19" t="s">
        <v>10651</v>
      </c>
      <c r="C3442" s="19" t="s">
        <v>13007</v>
      </c>
      <c r="D3442" s="19" t="str">
        <f t="shared" si="53"/>
        <v>63419C</v>
      </c>
      <c r="E3442" s="19" t="s">
        <v>12309</v>
      </c>
      <c r="F3442" s="19" t="s">
        <v>13006</v>
      </c>
      <c r="G3442" s="19" t="s">
        <v>612</v>
      </c>
      <c r="H3442" s="19" t="s">
        <v>12307</v>
      </c>
      <c r="I3442" s="1">
        <v>43465</v>
      </c>
      <c r="J3442" s="19">
        <v>3</v>
      </c>
      <c r="K3442" s="19" t="s">
        <v>73</v>
      </c>
      <c r="L3442" s="1">
        <v>42765</v>
      </c>
      <c r="M3442" s="19" t="s">
        <v>13005</v>
      </c>
      <c r="N3442" s="19" t="s">
        <v>13004</v>
      </c>
      <c r="O3442" s="19" t="s">
        <v>12318</v>
      </c>
    </row>
    <row r="3443" spans="1:15">
      <c r="A3443" s="19">
        <v>63420</v>
      </c>
      <c r="B3443" s="19" t="s">
        <v>11748</v>
      </c>
      <c r="C3443" s="19" t="s">
        <v>13003</v>
      </c>
      <c r="D3443" s="19" t="str">
        <f t="shared" si="53"/>
        <v>63420A</v>
      </c>
      <c r="E3443" s="19" t="s">
        <v>12313</v>
      </c>
      <c r="F3443" s="19" t="s">
        <v>13002</v>
      </c>
      <c r="G3443" s="19" t="s">
        <v>612</v>
      </c>
      <c r="H3443" s="19" t="s">
        <v>12307</v>
      </c>
      <c r="I3443" s="1">
        <v>43004</v>
      </c>
      <c r="J3443" s="19">
        <v>2</v>
      </c>
      <c r="K3443" s="19" t="s">
        <v>73</v>
      </c>
      <c r="L3443" s="1">
        <v>42755</v>
      </c>
      <c r="M3443" s="19" t="s">
        <v>12953</v>
      </c>
      <c r="N3443" s="19" t="s">
        <v>12952</v>
      </c>
      <c r="O3443" s="19" t="s">
        <v>12318</v>
      </c>
    </row>
    <row r="3444" spans="1:15">
      <c r="A3444" s="19">
        <v>63421</v>
      </c>
      <c r="B3444" s="19" t="s">
        <v>11748</v>
      </c>
      <c r="C3444" s="19" t="s">
        <v>13001</v>
      </c>
      <c r="D3444" s="19" t="str">
        <f t="shared" si="53"/>
        <v>63421A</v>
      </c>
      <c r="E3444" s="19" t="s">
        <v>12313</v>
      </c>
      <c r="F3444" s="19" t="s">
        <v>10833</v>
      </c>
      <c r="G3444" s="19" t="s">
        <v>612</v>
      </c>
      <c r="H3444" s="19" t="s">
        <v>12307</v>
      </c>
      <c r="I3444" s="1">
        <v>42521</v>
      </c>
      <c r="J3444" s="19">
        <v>0.123</v>
      </c>
      <c r="K3444" s="19" t="s">
        <v>73</v>
      </c>
      <c r="L3444" s="1">
        <v>42755</v>
      </c>
      <c r="M3444" s="19" t="s">
        <v>12315</v>
      </c>
      <c r="N3444" s="19" t="s">
        <v>13000</v>
      </c>
      <c r="O3444" s="19" t="s">
        <v>12318</v>
      </c>
    </row>
    <row r="3445" spans="1:15">
      <c r="A3445" s="19">
        <v>63422</v>
      </c>
      <c r="B3445" s="19" t="s">
        <v>10651</v>
      </c>
      <c r="C3445" s="19" t="s">
        <v>5863</v>
      </c>
      <c r="D3445" s="19" t="str">
        <f t="shared" si="53"/>
        <v>63422C</v>
      </c>
      <c r="E3445" s="19" t="s">
        <v>12309</v>
      </c>
      <c r="F3445" s="19" t="s">
        <v>10750</v>
      </c>
      <c r="G3445" s="19" t="s">
        <v>859</v>
      </c>
      <c r="H3445" s="19" t="s">
        <v>12307</v>
      </c>
      <c r="I3445" s="1">
        <v>44196</v>
      </c>
      <c r="J3445" s="19">
        <v>37</v>
      </c>
      <c r="K3445" s="19" t="s">
        <v>3</v>
      </c>
      <c r="L3445" s="1">
        <v>42768</v>
      </c>
      <c r="M3445" s="19" t="s">
        <v>8899</v>
      </c>
      <c r="N3445" s="19" t="s">
        <v>12999</v>
      </c>
      <c r="O3445" s="19" t="s">
        <v>12318</v>
      </c>
    </row>
    <row r="3446" spans="1:15">
      <c r="A3446" s="19">
        <v>63423</v>
      </c>
      <c r="B3446" s="19" t="s">
        <v>11748</v>
      </c>
      <c r="C3446" s="19" t="s">
        <v>12998</v>
      </c>
      <c r="D3446" s="19" t="str">
        <f t="shared" si="53"/>
        <v>63423A</v>
      </c>
      <c r="E3446" s="19" t="s">
        <v>12313</v>
      </c>
      <c r="F3446" s="19" t="s">
        <v>10847</v>
      </c>
      <c r="G3446" s="19" t="s">
        <v>612</v>
      </c>
      <c r="H3446" s="19" t="s">
        <v>12307</v>
      </c>
      <c r="I3446" s="1">
        <v>39785</v>
      </c>
      <c r="J3446" s="19">
        <v>0.24399999999999999</v>
      </c>
      <c r="K3446" s="19" t="s">
        <v>73</v>
      </c>
      <c r="L3446" s="1">
        <v>42772</v>
      </c>
      <c r="M3446" s="19" t="s">
        <v>12315</v>
      </c>
      <c r="N3446" s="19" t="s">
        <v>12326</v>
      </c>
      <c r="O3446" s="19" t="s">
        <v>12318</v>
      </c>
    </row>
    <row r="3447" spans="1:15">
      <c r="A3447" s="19">
        <v>63424</v>
      </c>
      <c r="B3447" s="19" t="s">
        <v>11748</v>
      </c>
      <c r="C3447" s="19" t="s">
        <v>12997</v>
      </c>
      <c r="D3447" s="19" t="str">
        <f t="shared" si="53"/>
        <v>63424A</v>
      </c>
      <c r="E3447" s="19" t="s">
        <v>12313</v>
      </c>
      <c r="F3447" s="19" t="s">
        <v>12872</v>
      </c>
      <c r="G3447" s="19" t="s">
        <v>612</v>
      </c>
      <c r="H3447" s="19" t="s">
        <v>12307</v>
      </c>
      <c r="I3447" s="1">
        <v>42467</v>
      </c>
      <c r="J3447" s="19">
        <v>0.871</v>
      </c>
      <c r="K3447" s="19" t="s">
        <v>73</v>
      </c>
      <c r="L3447" s="1">
        <v>42773</v>
      </c>
      <c r="M3447" s="19" t="s">
        <v>12315</v>
      </c>
      <c r="N3447" s="19" t="s">
        <v>12344</v>
      </c>
      <c r="O3447" s="19" t="s">
        <v>12318</v>
      </c>
    </row>
    <row r="3448" spans="1:15">
      <c r="A3448" s="19">
        <v>63425</v>
      </c>
      <c r="B3448" s="19" t="s">
        <v>11748</v>
      </c>
      <c r="C3448" s="19" t="s">
        <v>12996</v>
      </c>
      <c r="D3448" s="19" t="str">
        <f t="shared" si="53"/>
        <v>63425A</v>
      </c>
      <c r="E3448" s="19" t="s">
        <v>12313</v>
      </c>
      <c r="F3448" s="19" t="s">
        <v>10699</v>
      </c>
      <c r="G3448" s="19" t="s">
        <v>612</v>
      </c>
      <c r="H3448" s="19" t="s">
        <v>12307</v>
      </c>
      <c r="I3448" s="1">
        <v>40178</v>
      </c>
      <c r="J3448" s="19">
        <v>0.17599999999999999</v>
      </c>
      <c r="K3448" s="19" t="s">
        <v>73</v>
      </c>
      <c r="L3448" s="1">
        <v>42774</v>
      </c>
      <c r="M3448" s="19" t="s">
        <v>12315</v>
      </c>
      <c r="N3448" s="19" t="s">
        <v>12314</v>
      </c>
      <c r="O3448" s="19" t="s">
        <v>12318</v>
      </c>
    </row>
    <row r="3449" spans="1:15">
      <c r="A3449" s="19">
        <v>63426</v>
      </c>
      <c r="B3449" s="19" t="s">
        <v>11748</v>
      </c>
      <c r="C3449" s="19" t="s">
        <v>12995</v>
      </c>
      <c r="D3449" s="19" t="str">
        <f t="shared" si="53"/>
        <v>63426A</v>
      </c>
      <c r="E3449" s="19" t="s">
        <v>12313</v>
      </c>
      <c r="F3449" s="19" t="s">
        <v>10847</v>
      </c>
      <c r="G3449" s="19" t="s">
        <v>612</v>
      </c>
      <c r="H3449" s="19" t="s">
        <v>12307</v>
      </c>
      <c r="I3449" s="1">
        <v>41177</v>
      </c>
      <c r="J3449" s="19">
        <v>5.2999999999999999E-2</v>
      </c>
      <c r="K3449" s="19" t="s">
        <v>73</v>
      </c>
      <c r="L3449" s="1">
        <v>42774</v>
      </c>
      <c r="M3449" s="19" t="s">
        <v>12315</v>
      </c>
      <c r="N3449" s="19" t="s">
        <v>12314</v>
      </c>
      <c r="O3449" s="19" t="s">
        <v>12318</v>
      </c>
    </row>
    <row r="3450" spans="1:15">
      <c r="A3450" s="19">
        <v>63427</v>
      </c>
      <c r="B3450" s="19" t="s">
        <v>11748</v>
      </c>
      <c r="C3450" s="19" t="s">
        <v>12994</v>
      </c>
      <c r="D3450" s="19" t="str">
        <f t="shared" si="53"/>
        <v>63427A</v>
      </c>
      <c r="E3450" s="19" t="s">
        <v>12313</v>
      </c>
      <c r="F3450" s="19" t="s">
        <v>12977</v>
      </c>
      <c r="G3450" s="19" t="s">
        <v>612</v>
      </c>
      <c r="H3450" s="19" t="s">
        <v>12307</v>
      </c>
      <c r="I3450" s="1">
        <v>42298</v>
      </c>
      <c r="J3450" s="19">
        <v>0.45400000000000001</v>
      </c>
      <c r="K3450" s="19" t="s">
        <v>73</v>
      </c>
      <c r="L3450" s="1">
        <v>42774</v>
      </c>
      <c r="M3450" s="19" t="s">
        <v>12315</v>
      </c>
      <c r="N3450" s="19" t="s">
        <v>12344</v>
      </c>
      <c r="O3450" s="19" t="s">
        <v>12318</v>
      </c>
    </row>
    <row r="3451" spans="1:15">
      <c r="A3451" s="19">
        <v>63428</v>
      </c>
      <c r="B3451" s="19" t="s">
        <v>11748</v>
      </c>
      <c r="C3451" s="19" t="s">
        <v>12993</v>
      </c>
      <c r="D3451" s="19" t="str">
        <f t="shared" si="53"/>
        <v>63428A</v>
      </c>
      <c r="E3451" s="19" t="s">
        <v>12313</v>
      </c>
      <c r="F3451" s="19" t="s">
        <v>10847</v>
      </c>
      <c r="G3451" s="19" t="s">
        <v>612</v>
      </c>
      <c r="H3451" s="19" t="s">
        <v>12307</v>
      </c>
      <c r="I3451" s="1">
        <v>41095</v>
      </c>
      <c r="J3451" s="19">
        <v>2.7E-2</v>
      </c>
      <c r="K3451" s="19" t="s">
        <v>73</v>
      </c>
      <c r="L3451" s="1">
        <v>42774</v>
      </c>
      <c r="M3451" s="19" t="s">
        <v>12315</v>
      </c>
      <c r="N3451" s="19" t="s">
        <v>12314</v>
      </c>
      <c r="O3451" s="19" t="s">
        <v>12318</v>
      </c>
    </row>
    <row r="3452" spans="1:15">
      <c r="A3452" s="19">
        <v>63429</v>
      </c>
      <c r="B3452" s="19" t="s">
        <v>11748</v>
      </c>
      <c r="C3452" s="19" t="s">
        <v>12992</v>
      </c>
      <c r="D3452" s="19" t="str">
        <f t="shared" si="53"/>
        <v>63429A</v>
      </c>
      <c r="E3452" s="19" t="s">
        <v>12313</v>
      </c>
      <c r="F3452" s="19" t="s">
        <v>12872</v>
      </c>
      <c r="G3452" s="19" t="s">
        <v>612</v>
      </c>
      <c r="H3452" s="19" t="s">
        <v>12307</v>
      </c>
      <c r="I3452" s="1">
        <v>42187</v>
      </c>
      <c r="J3452" s="19">
        <v>0.38400000000000001</v>
      </c>
      <c r="K3452" s="19" t="s">
        <v>73</v>
      </c>
      <c r="L3452" s="1">
        <v>42774</v>
      </c>
      <c r="M3452" s="19" t="s">
        <v>12315</v>
      </c>
      <c r="N3452" s="19" t="s">
        <v>12575</v>
      </c>
      <c r="O3452" s="19" t="s">
        <v>12318</v>
      </c>
    </row>
    <row r="3453" spans="1:15">
      <c r="A3453" s="19">
        <v>63430</v>
      </c>
      <c r="B3453" s="19" t="s">
        <v>11748</v>
      </c>
      <c r="C3453" s="19" t="s">
        <v>12991</v>
      </c>
      <c r="D3453" s="19" t="str">
        <f t="shared" si="53"/>
        <v>63430A</v>
      </c>
      <c r="E3453" s="19" t="s">
        <v>12313</v>
      </c>
      <c r="F3453" s="19" t="s">
        <v>10914</v>
      </c>
      <c r="G3453" s="19" t="s">
        <v>612</v>
      </c>
      <c r="H3453" s="19" t="s">
        <v>12307</v>
      </c>
      <c r="I3453" s="1">
        <v>42489</v>
      </c>
      <c r="J3453" s="19">
        <v>0.97799999999999998</v>
      </c>
      <c r="K3453" s="19" t="s">
        <v>73</v>
      </c>
      <c r="L3453" s="1">
        <v>42773</v>
      </c>
      <c r="M3453" s="19" t="s">
        <v>12315</v>
      </c>
      <c r="N3453" s="19" t="s">
        <v>12344</v>
      </c>
      <c r="O3453" s="19" t="s">
        <v>12318</v>
      </c>
    </row>
    <row r="3454" spans="1:15">
      <c r="A3454" s="19">
        <v>63431</v>
      </c>
      <c r="B3454" s="19" t="s">
        <v>11748</v>
      </c>
      <c r="C3454" s="19" t="s">
        <v>12990</v>
      </c>
      <c r="D3454" s="19" t="str">
        <f t="shared" si="53"/>
        <v>63431A</v>
      </c>
      <c r="E3454" s="19" t="s">
        <v>12313</v>
      </c>
      <c r="F3454" s="19" t="s">
        <v>10859</v>
      </c>
      <c r="G3454" s="19" t="s">
        <v>612</v>
      </c>
      <c r="H3454" s="19" t="s">
        <v>12307</v>
      </c>
      <c r="I3454" s="1">
        <v>42518</v>
      </c>
      <c r="J3454" s="19">
        <v>0.81899999999999995</v>
      </c>
      <c r="K3454" s="19" t="s">
        <v>73</v>
      </c>
      <c r="L3454" s="1">
        <v>42773</v>
      </c>
      <c r="M3454" s="19" t="s">
        <v>12315</v>
      </c>
      <c r="N3454" s="19" t="s">
        <v>12989</v>
      </c>
      <c r="O3454" s="19" t="s">
        <v>12304</v>
      </c>
    </row>
    <row r="3455" spans="1:15">
      <c r="A3455" s="19">
        <v>63433</v>
      </c>
      <c r="B3455" s="19" t="s">
        <v>10651</v>
      </c>
      <c r="C3455" s="19" t="s">
        <v>5929</v>
      </c>
      <c r="D3455" s="19" t="str">
        <f t="shared" si="53"/>
        <v>63433C</v>
      </c>
      <c r="E3455" s="19" t="s">
        <v>12309</v>
      </c>
      <c r="F3455" s="19" t="s">
        <v>10750</v>
      </c>
      <c r="G3455" s="19" t="s">
        <v>859</v>
      </c>
      <c r="H3455" s="19" t="s">
        <v>12307</v>
      </c>
      <c r="I3455" s="1">
        <v>44196</v>
      </c>
      <c r="J3455" s="19">
        <v>37</v>
      </c>
      <c r="K3455" s="19" t="s">
        <v>3</v>
      </c>
      <c r="L3455" s="1">
        <v>42768</v>
      </c>
      <c r="M3455" s="19" t="s">
        <v>8899</v>
      </c>
      <c r="N3455" s="19" t="s">
        <v>12988</v>
      </c>
      <c r="O3455" s="19" t="s">
        <v>12318</v>
      </c>
    </row>
    <row r="3456" spans="1:15">
      <c r="A3456" s="19">
        <v>63434</v>
      </c>
      <c r="B3456" s="19" t="s">
        <v>11748</v>
      </c>
      <c r="C3456" s="19" t="s">
        <v>12987</v>
      </c>
      <c r="D3456" s="19" t="str">
        <f t="shared" si="53"/>
        <v>63434A</v>
      </c>
      <c r="E3456" s="19" t="s">
        <v>12313</v>
      </c>
      <c r="F3456" s="19" t="s">
        <v>12986</v>
      </c>
      <c r="G3456" s="19" t="s">
        <v>1096</v>
      </c>
      <c r="H3456" s="19" t="s">
        <v>12307</v>
      </c>
      <c r="I3456" s="1">
        <v>39660</v>
      </c>
      <c r="J3456" s="19">
        <v>18.899999999999999</v>
      </c>
      <c r="K3456" s="19" t="s">
        <v>4</v>
      </c>
      <c r="L3456" s="1">
        <v>42777</v>
      </c>
      <c r="M3456" s="19" t="s">
        <v>4698</v>
      </c>
      <c r="N3456" s="19" t="s">
        <v>4698</v>
      </c>
      <c r="O3456" s="19" t="s">
        <v>12318</v>
      </c>
    </row>
    <row r="3457" spans="1:15">
      <c r="A3457" s="19">
        <v>63435</v>
      </c>
      <c r="B3457" s="19" t="s">
        <v>11748</v>
      </c>
      <c r="C3457" s="19" t="s">
        <v>12985</v>
      </c>
      <c r="D3457" s="19" t="str">
        <f t="shared" si="53"/>
        <v>63435A</v>
      </c>
      <c r="E3457" s="19" t="s">
        <v>12313</v>
      </c>
      <c r="F3457" s="19" t="s">
        <v>10851</v>
      </c>
      <c r="G3457" s="19" t="s">
        <v>612</v>
      </c>
      <c r="H3457" s="19" t="s">
        <v>12307</v>
      </c>
      <c r="I3457" s="1">
        <v>42090</v>
      </c>
      <c r="J3457" s="19">
        <v>0.19500000000000001</v>
      </c>
      <c r="K3457" s="19" t="s">
        <v>73</v>
      </c>
      <c r="L3457" s="1">
        <v>42776</v>
      </c>
      <c r="M3457" s="19" t="s">
        <v>12315</v>
      </c>
      <c r="N3457" s="19" t="s">
        <v>12344</v>
      </c>
      <c r="O3457" s="19" t="s">
        <v>12318</v>
      </c>
    </row>
    <row r="3458" spans="1:15">
      <c r="A3458" s="19">
        <v>63436</v>
      </c>
      <c r="B3458" s="19" t="s">
        <v>11748</v>
      </c>
      <c r="C3458" s="19" t="s">
        <v>12984</v>
      </c>
      <c r="D3458" s="19" t="str">
        <f t="shared" ref="D3458:D3521" si="54">CONCATENATE(A3458,B3458)</f>
        <v>63436A</v>
      </c>
      <c r="E3458" s="19" t="s">
        <v>12313</v>
      </c>
      <c r="F3458" s="19" t="s">
        <v>10940</v>
      </c>
      <c r="G3458" s="19" t="s">
        <v>612</v>
      </c>
      <c r="H3458" s="19" t="s">
        <v>12307</v>
      </c>
      <c r="I3458" s="1">
        <v>43172</v>
      </c>
      <c r="J3458" s="19">
        <v>60</v>
      </c>
      <c r="K3458" s="19" t="s">
        <v>73</v>
      </c>
      <c r="L3458" s="1">
        <v>42779</v>
      </c>
      <c r="M3458" s="19" t="s">
        <v>12983</v>
      </c>
      <c r="N3458" s="19" t="s">
        <v>12982</v>
      </c>
      <c r="O3458" s="19" t="s">
        <v>12318</v>
      </c>
    </row>
    <row r="3459" spans="1:15">
      <c r="A3459" s="19">
        <v>63437</v>
      </c>
      <c r="B3459" s="19" t="s">
        <v>11748</v>
      </c>
      <c r="C3459" s="19" t="s">
        <v>12981</v>
      </c>
      <c r="D3459" s="19" t="str">
        <f t="shared" si="54"/>
        <v>63437A</v>
      </c>
      <c r="E3459" s="19" t="s">
        <v>12313</v>
      </c>
      <c r="F3459" s="19" t="s">
        <v>12980</v>
      </c>
      <c r="G3459" s="19" t="s">
        <v>859</v>
      </c>
      <c r="H3459" s="19" t="s">
        <v>12307</v>
      </c>
      <c r="I3459" s="1">
        <v>39198</v>
      </c>
      <c r="J3459" s="19">
        <v>25</v>
      </c>
      <c r="K3459" s="19" t="s">
        <v>3</v>
      </c>
      <c r="L3459" s="1">
        <v>42768</v>
      </c>
      <c r="M3459" s="19" t="s">
        <v>8899</v>
      </c>
      <c r="N3459" s="19" t="s">
        <v>12979</v>
      </c>
      <c r="O3459" s="19" t="s">
        <v>12318</v>
      </c>
    </row>
    <row r="3460" spans="1:15">
      <c r="A3460" s="19">
        <v>63438</v>
      </c>
      <c r="B3460" s="19" t="s">
        <v>11748</v>
      </c>
      <c r="C3460" s="19" t="s">
        <v>12978</v>
      </c>
      <c r="D3460" s="19" t="str">
        <f t="shared" si="54"/>
        <v>63438A</v>
      </c>
      <c r="E3460" s="19" t="s">
        <v>12313</v>
      </c>
      <c r="F3460" s="19" t="s">
        <v>12977</v>
      </c>
      <c r="G3460" s="19" t="s">
        <v>612</v>
      </c>
      <c r="H3460" s="19" t="s">
        <v>12307</v>
      </c>
      <c r="I3460" s="1">
        <v>41920</v>
      </c>
      <c r="J3460" s="19">
        <v>0.73499999999999999</v>
      </c>
      <c r="K3460" s="19" t="s">
        <v>73</v>
      </c>
      <c r="L3460" s="1">
        <v>42779</v>
      </c>
      <c r="M3460" s="19" t="s">
        <v>12315</v>
      </c>
      <c r="N3460" s="19" t="s">
        <v>12413</v>
      </c>
      <c r="O3460" s="19" t="s">
        <v>12318</v>
      </c>
    </row>
    <row r="3461" spans="1:15">
      <c r="A3461" s="19">
        <v>63439</v>
      </c>
      <c r="B3461" s="19" t="s">
        <v>11748</v>
      </c>
      <c r="C3461" s="19" t="s">
        <v>12976</v>
      </c>
      <c r="D3461" s="19" t="str">
        <f t="shared" si="54"/>
        <v>63439A</v>
      </c>
      <c r="E3461" s="19" t="s">
        <v>12313</v>
      </c>
      <c r="F3461" s="19" t="s">
        <v>10847</v>
      </c>
      <c r="G3461" s="19" t="s">
        <v>612</v>
      </c>
      <c r="H3461" s="19" t="s">
        <v>12307</v>
      </c>
      <c r="I3461" s="1">
        <v>41746</v>
      </c>
      <c r="J3461" s="19">
        <v>0.17499999999999999</v>
      </c>
      <c r="K3461" s="19" t="s">
        <v>73</v>
      </c>
      <c r="L3461" s="1">
        <v>42779</v>
      </c>
      <c r="M3461" s="19" t="s">
        <v>12315</v>
      </c>
      <c r="N3461" s="19" t="s">
        <v>12575</v>
      </c>
      <c r="O3461" s="19" t="s">
        <v>12318</v>
      </c>
    </row>
    <row r="3462" spans="1:15">
      <c r="A3462" s="19">
        <v>63440</v>
      </c>
      <c r="B3462" s="19" t="s">
        <v>11748</v>
      </c>
      <c r="C3462" s="19" t="s">
        <v>12975</v>
      </c>
      <c r="D3462" s="19" t="str">
        <f t="shared" si="54"/>
        <v>63440A</v>
      </c>
      <c r="E3462" s="19" t="s">
        <v>12313</v>
      </c>
      <c r="F3462" s="19" t="s">
        <v>10881</v>
      </c>
      <c r="G3462" s="19" t="s">
        <v>612</v>
      </c>
      <c r="H3462" s="19" t="s">
        <v>12307</v>
      </c>
      <c r="I3462" s="1">
        <v>41667</v>
      </c>
      <c r="J3462" s="19">
        <v>0.13200000000000001</v>
      </c>
      <c r="K3462" s="19" t="s">
        <v>73</v>
      </c>
      <c r="L3462" s="1">
        <v>42779</v>
      </c>
      <c r="M3462" s="19" t="s">
        <v>12315</v>
      </c>
      <c r="N3462" s="19" t="s">
        <v>12413</v>
      </c>
      <c r="O3462" s="19" t="s">
        <v>12318</v>
      </c>
    </row>
    <row r="3463" spans="1:15">
      <c r="A3463" s="19">
        <v>63441</v>
      </c>
      <c r="B3463" s="19" t="s">
        <v>11748</v>
      </c>
      <c r="C3463" s="19" t="s">
        <v>12974</v>
      </c>
      <c r="D3463" s="19" t="str">
        <f t="shared" si="54"/>
        <v>63441A</v>
      </c>
      <c r="E3463" s="19" t="s">
        <v>12313</v>
      </c>
      <c r="F3463" s="19" t="s">
        <v>10923</v>
      </c>
      <c r="G3463" s="19" t="s">
        <v>612</v>
      </c>
      <c r="H3463" s="19" t="s">
        <v>12307</v>
      </c>
      <c r="I3463" s="1">
        <v>41351</v>
      </c>
      <c r="J3463" s="19">
        <v>5.2999999999999999E-2</v>
      </c>
      <c r="K3463" s="19" t="s">
        <v>73</v>
      </c>
      <c r="L3463" s="1">
        <v>42779</v>
      </c>
      <c r="M3463" s="19" t="s">
        <v>12315</v>
      </c>
      <c r="N3463" s="19" t="s">
        <v>12314</v>
      </c>
      <c r="O3463" s="19" t="s">
        <v>12318</v>
      </c>
    </row>
    <row r="3464" spans="1:15">
      <c r="A3464" s="19">
        <v>63442</v>
      </c>
      <c r="B3464" s="19" t="s">
        <v>11748</v>
      </c>
      <c r="C3464" s="19" t="s">
        <v>12973</v>
      </c>
      <c r="D3464" s="19" t="str">
        <f t="shared" si="54"/>
        <v>63442A</v>
      </c>
      <c r="E3464" s="19" t="s">
        <v>12313</v>
      </c>
      <c r="F3464" s="19" t="s">
        <v>10929</v>
      </c>
      <c r="G3464" s="19" t="s">
        <v>612</v>
      </c>
      <c r="H3464" s="19" t="s">
        <v>12307</v>
      </c>
      <c r="I3464" s="1">
        <v>41684</v>
      </c>
      <c r="J3464" s="19">
        <v>0.35499999999999998</v>
      </c>
      <c r="K3464" s="19" t="s">
        <v>73</v>
      </c>
      <c r="L3464" s="1">
        <v>42779</v>
      </c>
      <c r="M3464" s="19" t="s">
        <v>12315</v>
      </c>
      <c r="N3464" s="19" t="s">
        <v>12972</v>
      </c>
      <c r="O3464" s="19" t="s">
        <v>12318</v>
      </c>
    </row>
    <row r="3465" spans="1:15">
      <c r="A3465" s="19">
        <v>63443</v>
      </c>
      <c r="B3465" s="19" t="s">
        <v>11748</v>
      </c>
      <c r="C3465" s="19" t="s">
        <v>12971</v>
      </c>
      <c r="D3465" s="19" t="str">
        <f t="shared" si="54"/>
        <v>63443A</v>
      </c>
      <c r="E3465" s="19" t="s">
        <v>12313</v>
      </c>
      <c r="F3465" s="19" t="s">
        <v>10960</v>
      </c>
      <c r="G3465" s="19" t="s">
        <v>612</v>
      </c>
      <c r="H3465" s="19" t="s">
        <v>12307</v>
      </c>
      <c r="I3465" s="1">
        <v>41450</v>
      </c>
      <c r="J3465" s="19">
        <v>0.36699999999999999</v>
      </c>
      <c r="K3465" s="19" t="s">
        <v>73</v>
      </c>
      <c r="L3465" s="1">
        <v>42780</v>
      </c>
      <c r="M3465" s="19" t="s">
        <v>12315</v>
      </c>
      <c r="N3465" s="19" t="s">
        <v>12779</v>
      </c>
      <c r="O3465" s="19" t="s">
        <v>12318</v>
      </c>
    </row>
    <row r="3466" spans="1:15">
      <c r="A3466" s="19">
        <v>63444</v>
      </c>
      <c r="B3466" s="19" t="s">
        <v>11748</v>
      </c>
      <c r="C3466" s="19" t="s">
        <v>12970</v>
      </c>
      <c r="D3466" s="19" t="str">
        <f t="shared" si="54"/>
        <v>63444A</v>
      </c>
      <c r="E3466" s="19" t="s">
        <v>12313</v>
      </c>
      <c r="F3466" s="19" t="s">
        <v>10881</v>
      </c>
      <c r="G3466" s="19" t="s">
        <v>612</v>
      </c>
      <c r="H3466" s="19" t="s">
        <v>12307</v>
      </c>
      <c r="I3466" s="1">
        <v>41585</v>
      </c>
      <c r="J3466" s="19">
        <v>0.104</v>
      </c>
      <c r="K3466" s="19" t="s">
        <v>73</v>
      </c>
      <c r="L3466" s="1">
        <v>42780</v>
      </c>
      <c r="M3466" s="19" t="s">
        <v>12315</v>
      </c>
      <c r="N3466" s="19" t="s">
        <v>12779</v>
      </c>
      <c r="O3466" s="19" t="s">
        <v>12318</v>
      </c>
    </row>
    <row r="3467" spans="1:15">
      <c r="A3467" s="19">
        <v>63446</v>
      </c>
      <c r="B3467" s="19" t="s">
        <v>11748</v>
      </c>
      <c r="C3467" s="19" t="s">
        <v>12969</v>
      </c>
      <c r="D3467" s="19" t="str">
        <f t="shared" si="54"/>
        <v>63446A</v>
      </c>
      <c r="E3467" s="19" t="s">
        <v>12313</v>
      </c>
      <c r="F3467" s="19" t="s">
        <v>10881</v>
      </c>
      <c r="G3467" s="19" t="s">
        <v>612</v>
      </c>
      <c r="H3467" s="19" t="s">
        <v>12307</v>
      </c>
      <c r="I3467" s="1">
        <v>41661</v>
      </c>
      <c r="J3467" s="19">
        <v>0.11700000000000001</v>
      </c>
      <c r="K3467" s="19" t="s">
        <v>73</v>
      </c>
      <c r="L3467" s="1">
        <v>42782</v>
      </c>
      <c r="M3467" s="19" t="s">
        <v>12315</v>
      </c>
      <c r="N3467" s="19" t="s">
        <v>12968</v>
      </c>
      <c r="O3467" s="19" t="s">
        <v>12318</v>
      </c>
    </row>
    <row r="3468" spans="1:15">
      <c r="A3468" s="19">
        <v>63447</v>
      </c>
      <c r="B3468" s="19" t="s">
        <v>11748</v>
      </c>
      <c r="C3468" s="19" t="s">
        <v>8763</v>
      </c>
      <c r="D3468" s="19" t="str">
        <f t="shared" si="54"/>
        <v>63447A</v>
      </c>
      <c r="E3468" s="19" t="s">
        <v>12313</v>
      </c>
      <c r="F3468" s="19" t="s">
        <v>12967</v>
      </c>
      <c r="G3468" s="19" t="s">
        <v>580</v>
      </c>
      <c r="H3468" s="19" t="s">
        <v>12307</v>
      </c>
      <c r="I3468" s="1">
        <v>42765</v>
      </c>
      <c r="J3468" s="19">
        <v>20</v>
      </c>
      <c r="K3468" s="19" t="s">
        <v>73</v>
      </c>
      <c r="L3468" s="1">
        <v>42705</v>
      </c>
      <c r="M3468" s="19" t="s">
        <v>12962</v>
      </c>
      <c r="N3468" s="19" t="s">
        <v>12961</v>
      </c>
      <c r="O3468" s="19" t="s">
        <v>12318</v>
      </c>
    </row>
    <row r="3469" spans="1:15">
      <c r="A3469" s="19">
        <v>63448</v>
      </c>
      <c r="B3469" s="19" t="s">
        <v>11748</v>
      </c>
      <c r="C3469" s="19" t="s">
        <v>8764</v>
      </c>
      <c r="D3469" s="19" t="str">
        <f t="shared" si="54"/>
        <v>63448A</v>
      </c>
      <c r="E3469" s="19" t="s">
        <v>12313</v>
      </c>
      <c r="F3469" s="19" t="s">
        <v>12815</v>
      </c>
      <c r="G3469" s="19" t="s">
        <v>580</v>
      </c>
      <c r="H3469" s="19" t="s">
        <v>12307</v>
      </c>
      <c r="I3469" s="1">
        <v>42768</v>
      </c>
      <c r="J3469" s="19">
        <v>20</v>
      </c>
      <c r="K3469" s="19" t="s">
        <v>73</v>
      </c>
      <c r="L3469" s="1">
        <v>42705</v>
      </c>
      <c r="M3469" s="19" t="s">
        <v>12962</v>
      </c>
      <c r="N3469" s="19" t="s">
        <v>12961</v>
      </c>
      <c r="O3469" s="19" t="s">
        <v>12318</v>
      </c>
    </row>
    <row r="3470" spans="1:15">
      <c r="A3470" s="19">
        <v>63449</v>
      </c>
      <c r="B3470" s="19" t="s">
        <v>11748</v>
      </c>
      <c r="C3470" s="19" t="s">
        <v>12966</v>
      </c>
      <c r="D3470" s="19" t="str">
        <f t="shared" si="54"/>
        <v>63449A</v>
      </c>
      <c r="E3470" s="19" t="s">
        <v>12313</v>
      </c>
      <c r="F3470" s="19" t="s">
        <v>12965</v>
      </c>
      <c r="G3470" s="19" t="s">
        <v>580</v>
      </c>
      <c r="H3470" s="19" t="s">
        <v>12307</v>
      </c>
      <c r="I3470" s="1">
        <v>42823</v>
      </c>
      <c r="J3470" s="19">
        <v>20</v>
      </c>
      <c r="K3470" s="19" t="s">
        <v>73</v>
      </c>
      <c r="L3470" s="1">
        <v>42736</v>
      </c>
      <c r="M3470" s="19" t="s">
        <v>12962</v>
      </c>
      <c r="N3470" s="19" t="s">
        <v>12964</v>
      </c>
      <c r="O3470" s="19" t="s">
        <v>12318</v>
      </c>
    </row>
    <row r="3471" spans="1:15">
      <c r="A3471" s="19">
        <v>63450</v>
      </c>
      <c r="B3471" s="19" t="s">
        <v>11748</v>
      </c>
      <c r="C3471" s="19" t="s">
        <v>8765</v>
      </c>
      <c r="D3471" s="19" t="str">
        <f t="shared" si="54"/>
        <v>63450A</v>
      </c>
      <c r="E3471" s="19" t="s">
        <v>12313</v>
      </c>
      <c r="F3471" s="19" t="s">
        <v>12963</v>
      </c>
      <c r="G3471" s="19" t="s">
        <v>580</v>
      </c>
      <c r="H3471" s="19" t="s">
        <v>12307</v>
      </c>
      <c r="I3471" s="1">
        <v>42774</v>
      </c>
      <c r="J3471" s="19">
        <v>20</v>
      </c>
      <c r="K3471" s="19" t="s">
        <v>73</v>
      </c>
      <c r="L3471" s="1">
        <v>42705</v>
      </c>
      <c r="M3471" s="19" t="s">
        <v>12962</v>
      </c>
      <c r="N3471" s="19" t="s">
        <v>12961</v>
      </c>
      <c r="O3471" s="19" t="s">
        <v>12318</v>
      </c>
    </row>
    <row r="3472" spans="1:15">
      <c r="A3472" s="19">
        <v>63451</v>
      </c>
      <c r="B3472" s="19" t="s">
        <v>11748</v>
      </c>
      <c r="C3472" s="19" t="s">
        <v>8766</v>
      </c>
      <c r="D3472" s="19" t="str">
        <f t="shared" si="54"/>
        <v>63451A</v>
      </c>
      <c r="E3472" s="19" t="s">
        <v>12313</v>
      </c>
      <c r="F3472" s="19" t="s">
        <v>12963</v>
      </c>
      <c r="G3472" s="19" t="s">
        <v>580</v>
      </c>
      <c r="H3472" s="19" t="s">
        <v>12307</v>
      </c>
      <c r="I3472" s="1">
        <v>42774</v>
      </c>
      <c r="J3472" s="19">
        <v>20</v>
      </c>
      <c r="K3472" s="19" t="s">
        <v>73</v>
      </c>
      <c r="L3472" s="1">
        <v>42705</v>
      </c>
      <c r="M3472" s="19" t="s">
        <v>12962</v>
      </c>
      <c r="N3472" s="19" t="s">
        <v>12961</v>
      </c>
      <c r="O3472" s="19" t="s">
        <v>12318</v>
      </c>
    </row>
    <row r="3473" spans="1:15">
      <c r="A3473" s="19">
        <v>63452</v>
      </c>
      <c r="B3473" s="19" t="s">
        <v>12651</v>
      </c>
      <c r="C3473" s="19" t="s">
        <v>12960</v>
      </c>
      <c r="D3473" s="19" t="str">
        <f t="shared" si="54"/>
        <v>63452R</v>
      </c>
      <c r="E3473" s="19" t="s">
        <v>12650</v>
      </c>
      <c r="F3473" s="19" t="s">
        <v>461</v>
      </c>
      <c r="G3473" s="19" t="s">
        <v>461</v>
      </c>
      <c r="H3473" s="19" t="s">
        <v>461</v>
      </c>
      <c r="J3473" s="19">
        <v>248</v>
      </c>
      <c r="K3473" s="19" t="s">
        <v>73</v>
      </c>
      <c r="L3473" s="1">
        <v>42744</v>
      </c>
      <c r="M3473" s="19" t="s">
        <v>12</v>
      </c>
      <c r="N3473" s="19" t="s">
        <v>461</v>
      </c>
      <c r="O3473" s="19" t="s">
        <v>12318</v>
      </c>
    </row>
    <row r="3474" spans="1:15">
      <c r="A3474" s="19">
        <v>63453</v>
      </c>
      <c r="B3474" s="19" t="s">
        <v>10651</v>
      </c>
      <c r="C3474" s="19" t="s">
        <v>12959</v>
      </c>
      <c r="D3474" s="19" t="str">
        <f t="shared" si="54"/>
        <v>63453C</v>
      </c>
      <c r="E3474" s="19" t="s">
        <v>12309</v>
      </c>
      <c r="F3474" s="19" t="s">
        <v>12958</v>
      </c>
      <c r="G3474" s="19" t="s">
        <v>612</v>
      </c>
      <c r="H3474" s="19" t="s">
        <v>12307</v>
      </c>
      <c r="I3474" s="1">
        <v>43252</v>
      </c>
      <c r="J3474" s="19">
        <v>0.14899999999999999</v>
      </c>
      <c r="K3474" s="19" t="s">
        <v>73</v>
      </c>
      <c r="L3474" s="1">
        <v>42789</v>
      </c>
      <c r="M3474" s="19" t="s">
        <v>12957</v>
      </c>
      <c r="N3474" s="19" t="s">
        <v>12956</v>
      </c>
      <c r="O3474" s="19" t="s">
        <v>12318</v>
      </c>
    </row>
    <row r="3475" spans="1:15">
      <c r="A3475" s="19">
        <v>63454</v>
      </c>
      <c r="B3475" s="19" t="s">
        <v>11748</v>
      </c>
      <c r="C3475" s="19" t="s">
        <v>12955</v>
      </c>
      <c r="D3475" s="19" t="str">
        <f t="shared" si="54"/>
        <v>63454A</v>
      </c>
      <c r="E3475" s="19" t="s">
        <v>12313</v>
      </c>
      <c r="F3475" s="19" t="s">
        <v>12954</v>
      </c>
      <c r="G3475" s="19" t="s">
        <v>675</v>
      </c>
      <c r="H3475" s="19" t="s">
        <v>12307</v>
      </c>
      <c r="I3475" s="1">
        <v>43018</v>
      </c>
      <c r="J3475" s="19">
        <v>20</v>
      </c>
      <c r="K3475" s="19" t="s">
        <v>73</v>
      </c>
      <c r="L3475" s="1">
        <v>42794</v>
      </c>
      <c r="M3475" s="19" t="s">
        <v>12953</v>
      </c>
      <c r="N3475" s="19" t="s">
        <v>12952</v>
      </c>
      <c r="O3475" s="19" t="s">
        <v>12318</v>
      </c>
    </row>
    <row r="3476" spans="1:15">
      <c r="A3476" s="19">
        <v>63455</v>
      </c>
      <c r="B3476" s="19" t="s">
        <v>12651</v>
      </c>
      <c r="C3476" s="19" t="s">
        <v>12951</v>
      </c>
      <c r="D3476" s="19" t="str">
        <f t="shared" si="54"/>
        <v>63455R</v>
      </c>
      <c r="E3476" s="19" t="s">
        <v>12650</v>
      </c>
      <c r="F3476" s="19" t="s">
        <v>461</v>
      </c>
      <c r="G3476" s="19" t="s">
        <v>461</v>
      </c>
      <c r="H3476" s="19" t="s">
        <v>461</v>
      </c>
      <c r="J3476" s="19">
        <v>241</v>
      </c>
      <c r="K3476" s="19" t="s">
        <v>73</v>
      </c>
      <c r="L3476" s="1">
        <v>42744</v>
      </c>
      <c r="M3476" s="19" t="s">
        <v>12</v>
      </c>
      <c r="N3476" s="19" t="s">
        <v>461</v>
      </c>
      <c r="O3476" s="19" t="s">
        <v>12318</v>
      </c>
    </row>
    <row r="3477" spans="1:15">
      <c r="A3477" s="19">
        <v>63456</v>
      </c>
      <c r="B3477" s="19" t="s">
        <v>12651</v>
      </c>
      <c r="C3477" s="19" t="s">
        <v>12950</v>
      </c>
      <c r="D3477" s="19" t="str">
        <f t="shared" si="54"/>
        <v>63456R</v>
      </c>
      <c r="E3477" s="19" t="s">
        <v>12650</v>
      </c>
      <c r="F3477" s="19" t="s">
        <v>461</v>
      </c>
      <c r="G3477" s="19" t="s">
        <v>461</v>
      </c>
      <c r="H3477" s="19" t="s">
        <v>461</v>
      </c>
      <c r="J3477" s="19">
        <v>202</v>
      </c>
      <c r="K3477" s="19" t="s">
        <v>73</v>
      </c>
      <c r="L3477" s="1">
        <v>42744</v>
      </c>
      <c r="M3477" s="19" t="s">
        <v>12</v>
      </c>
      <c r="N3477" s="19" t="s">
        <v>461</v>
      </c>
      <c r="O3477" s="19" t="s">
        <v>12318</v>
      </c>
    </row>
    <row r="3478" spans="1:15">
      <c r="A3478" s="19">
        <v>63457</v>
      </c>
      <c r="B3478" s="19" t="s">
        <v>12651</v>
      </c>
      <c r="C3478" s="19" t="s">
        <v>12949</v>
      </c>
      <c r="D3478" s="19" t="str">
        <f t="shared" si="54"/>
        <v>63457R</v>
      </c>
      <c r="E3478" s="19" t="s">
        <v>12650</v>
      </c>
      <c r="F3478" s="19" t="s">
        <v>461</v>
      </c>
      <c r="G3478" s="19" t="s">
        <v>461</v>
      </c>
      <c r="H3478" s="19" t="s">
        <v>461</v>
      </c>
      <c r="J3478" s="19">
        <v>213</v>
      </c>
      <c r="K3478" s="19" t="s">
        <v>73</v>
      </c>
      <c r="L3478" s="1">
        <v>42744</v>
      </c>
      <c r="M3478" s="19" t="s">
        <v>12</v>
      </c>
      <c r="N3478" s="19" t="s">
        <v>461</v>
      </c>
      <c r="O3478" s="19" t="s">
        <v>12318</v>
      </c>
    </row>
    <row r="3479" spans="1:15">
      <c r="A3479" s="19">
        <v>63458</v>
      </c>
      <c r="B3479" s="19" t="s">
        <v>11748</v>
      </c>
      <c r="C3479" s="19" t="s">
        <v>5774</v>
      </c>
      <c r="D3479" s="19" t="str">
        <f t="shared" si="54"/>
        <v>63458A</v>
      </c>
      <c r="E3479" s="19" t="s">
        <v>12313</v>
      </c>
      <c r="F3479" s="19" t="s">
        <v>12557</v>
      </c>
      <c r="G3479" s="19" t="s">
        <v>1096</v>
      </c>
      <c r="H3479" s="19" t="s">
        <v>12307</v>
      </c>
      <c r="I3479" s="1">
        <v>42696</v>
      </c>
      <c r="J3479" s="19">
        <v>50</v>
      </c>
      <c r="K3479" s="19" t="s">
        <v>73</v>
      </c>
      <c r="L3479" s="1">
        <v>42644</v>
      </c>
      <c r="M3479" s="19" t="s">
        <v>12916</v>
      </c>
      <c r="N3479" s="19" t="s">
        <v>12916</v>
      </c>
      <c r="O3479" s="19" t="s">
        <v>12318</v>
      </c>
    </row>
    <row r="3480" spans="1:15">
      <c r="A3480" s="19">
        <v>63459</v>
      </c>
      <c r="B3480" s="19" t="s">
        <v>11748</v>
      </c>
      <c r="C3480" s="19" t="s">
        <v>12948</v>
      </c>
      <c r="D3480" s="19" t="str">
        <f t="shared" si="54"/>
        <v>63459A</v>
      </c>
      <c r="E3480" s="19" t="s">
        <v>12313</v>
      </c>
      <c r="F3480" s="19" t="s">
        <v>10860</v>
      </c>
      <c r="G3480" s="19" t="s">
        <v>612</v>
      </c>
      <c r="H3480" s="19" t="s">
        <v>12307</v>
      </c>
      <c r="I3480" s="1">
        <v>42767</v>
      </c>
      <c r="J3480" s="19">
        <v>0.186</v>
      </c>
      <c r="K3480" s="19" t="s">
        <v>73</v>
      </c>
      <c r="L3480" s="1">
        <v>42800</v>
      </c>
      <c r="M3480" s="19" t="s">
        <v>12315</v>
      </c>
      <c r="N3480" s="19" t="s">
        <v>12709</v>
      </c>
      <c r="O3480" s="19" t="s">
        <v>12318</v>
      </c>
    </row>
    <row r="3481" spans="1:15">
      <c r="A3481" s="19">
        <v>63460</v>
      </c>
      <c r="B3481" s="19" t="s">
        <v>11748</v>
      </c>
      <c r="C3481" s="19" t="s">
        <v>12947</v>
      </c>
      <c r="D3481" s="19" t="str">
        <f t="shared" si="54"/>
        <v>63460A</v>
      </c>
      <c r="E3481" s="19" t="s">
        <v>12313</v>
      </c>
      <c r="F3481" s="19" t="s">
        <v>10860</v>
      </c>
      <c r="G3481" s="19" t="s">
        <v>612</v>
      </c>
      <c r="H3481" s="19" t="s">
        <v>12307</v>
      </c>
      <c r="I3481" s="1">
        <v>42773</v>
      </c>
      <c r="J3481" s="19">
        <v>0.57599999999999996</v>
      </c>
      <c r="K3481" s="19" t="s">
        <v>73</v>
      </c>
      <c r="L3481" s="1">
        <v>42800</v>
      </c>
      <c r="M3481" s="19" t="s">
        <v>12315</v>
      </c>
      <c r="N3481" s="19" t="s">
        <v>12344</v>
      </c>
      <c r="O3481" s="19" t="s">
        <v>12318</v>
      </c>
    </row>
    <row r="3482" spans="1:15">
      <c r="A3482" s="19">
        <v>63461</v>
      </c>
      <c r="B3482" s="19" t="s">
        <v>11748</v>
      </c>
      <c r="C3482" s="19" t="s">
        <v>12946</v>
      </c>
      <c r="D3482" s="19" t="str">
        <f t="shared" si="54"/>
        <v>63461A</v>
      </c>
      <c r="E3482" s="19" t="s">
        <v>12313</v>
      </c>
      <c r="F3482" s="19" t="s">
        <v>10833</v>
      </c>
      <c r="G3482" s="19" t="s">
        <v>612</v>
      </c>
      <c r="H3482" s="19" t="s">
        <v>12307</v>
      </c>
      <c r="I3482" s="1">
        <v>42776</v>
      </c>
      <c r="J3482" s="19">
        <v>0.20300000000000001</v>
      </c>
      <c r="K3482" s="19" t="s">
        <v>73</v>
      </c>
      <c r="L3482" s="1">
        <v>42705</v>
      </c>
      <c r="M3482" s="19" t="s">
        <v>12315</v>
      </c>
      <c r="N3482" s="19" t="s">
        <v>12709</v>
      </c>
      <c r="O3482" s="19" t="s">
        <v>12318</v>
      </c>
    </row>
    <row r="3483" spans="1:15">
      <c r="A3483" s="19">
        <v>63462</v>
      </c>
      <c r="B3483" s="19" t="s">
        <v>11748</v>
      </c>
      <c r="C3483" s="19" t="s">
        <v>12945</v>
      </c>
      <c r="D3483" s="19" t="str">
        <f t="shared" si="54"/>
        <v>63462A</v>
      </c>
      <c r="E3483" s="19" t="s">
        <v>12313</v>
      </c>
      <c r="F3483" s="19" t="s">
        <v>10833</v>
      </c>
      <c r="G3483" s="19" t="s">
        <v>612</v>
      </c>
      <c r="H3483" s="19" t="s">
        <v>12307</v>
      </c>
      <c r="I3483" s="1">
        <v>42773</v>
      </c>
      <c r="J3483" s="19">
        <v>0.20300000000000001</v>
      </c>
      <c r="K3483" s="19" t="s">
        <v>73</v>
      </c>
      <c r="L3483" s="1">
        <v>42800</v>
      </c>
      <c r="M3483" s="19" t="s">
        <v>12315</v>
      </c>
      <c r="N3483" s="19" t="s">
        <v>12709</v>
      </c>
      <c r="O3483" s="19" t="s">
        <v>12318</v>
      </c>
    </row>
    <row r="3484" spans="1:15">
      <c r="A3484" s="19">
        <v>63463</v>
      </c>
      <c r="B3484" s="19" t="s">
        <v>11748</v>
      </c>
      <c r="C3484" s="19" t="s">
        <v>12944</v>
      </c>
      <c r="D3484" s="19" t="str">
        <f t="shared" si="54"/>
        <v>63463A</v>
      </c>
      <c r="E3484" s="19" t="s">
        <v>12313</v>
      </c>
      <c r="F3484" s="19" t="s">
        <v>10940</v>
      </c>
      <c r="G3484" s="19" t="s">
        <v>612</v>
      </c>
      <c r="H3484" s="19" t="s">
        <v>12307</v>
      </c>
      <c r="I3484" s="1">
        <v>42769</v>
      </c>
      <c r="J3484" s="19">
        <v>7.0999999999999994E-2</v>
      </c>
      <c r="K3484" s="19" t="s">
        <v>73</v>
      </c>
      <c r="L3484" s="1">
        <v>42800</v>
      </c>
      <c r="M3484" s="19" t="s">
        <v>12315</v>
      </c>
      <c r="N3484" s="19" t="s">
        <v>12344</v>
      </c>
      <c r="O3484" s="19" t="s">
        <v>12318</v>
      </c>
    </row>
    <row r="3485" spans="1:15">
      <c r="A3485" s="19">
        <v>63464</v>
      </c>
      <c r="B3485" s="19" t="s">
        <v>11748</v>
      </c>
      <c r="C3485" s="19" t="s">
        <v>12943</v>
      </c>
      <c r="D3485" s="19" t="str">
        <f t="shared" si="54"/>
        <v>63464A</v>
      </c>
      <c r="E3485" s="19" t="s">
        <v>12313</v>
      </c>
      <c r="F3485" s="19" t="s">
        <v>10842</v>
      </c>
      <c r="G3485" s="19" t="s">
        <v>612</v>
      </c>
      <c r="H3485" s="19" t="s">
        <v>12307</v>
      </c>
      <c r="I3485" s="1">
        <v>42629</v>
      </c>
      <c r="J3485" s="19">
        <v>0.77500000000000002</v>
      </c>
      <c r="K3485" s="19" t="s">
        <v>73</v>
      </c>
      <c r="L3485" s="1">
        <v>42705</v>
      </c>
      <c r="M3485" s="19" t="s">
        <v>12924</v>
      </c>
      <c r="N3485" s="19" t="s">
        <v>12942</v>
      </c>
      <c r="O3485" s="19" t="s">
        <v>12318</v>
      </c>
    </row>
    <row r="3486" spans="1:15">
      <c r="A3486" s="19">
        <v>63465</v>
      </c>
      <c r="B3486" s="19" t="s">
        <v>10651</v>
      </c>
      <c r="C3486" s="19" t="s">
        <v>12941</v>
      </c>
      <c r="D3486" s="19" t="str">
        <f t="shared" si="54"/>
        <v>63465C</v>
      </c>
      <c r="E3486" s="19" t="s">
        <v>12309</v>
      </c>
      <c r="F3486" s="19" t="s">
        <v>11027</v>
      </c>
      <c r="G3486" s="19" t="s">
        <v>612</v>
      </c>
      <c r="H3486" s="19" t="s">
        <v>12307</v>
      </c>
      <c r="I3486" s="1">
        <v>42947</v>
      </c>
      <c r="J3486" s="19">
        <v>1</v>
      </c>
      <c r="K3486" s="19" t="s">
        <v>73</v>
      </c>
      <c r="L3486" s="1">
        <v>42801</v>
      </c>
      <c r="M3486" s="19" t="s">
        <v>12940</v>
      </c>
      <c r="N3486" s="19" t="s">
        <v>12939</v>
      </c>
      <c r="O3486" s="19" t="s">
        <v>12318</v>
      </c>
    </row>
    <row r="3487" spans="1:15">
      <c r="A3487" s="19">
        <v>63466</v>
      </c>
      <c r="B3487" s="19" t="s">
        <v>10651</v>
      </c>
      <c r="C3487" s="19" t="s">
        <v>12938</v>
      </c>
      <c r="D3487" s="19" t="str">
        <f t="shared" si="54"/>
        <v>63466C</v>
      </c>
      <c r="E3487" s="19" t="s">
        <v>12309</v>
      </c>
      <c r="F3487" s="19" t="s">
        <v>5986</v>
      </c>
      <c r="G3487" s="19" t="s">
        <v>612</v>
      </c>
      <c r="H3487" s="19" t="s">
        <v>12307</v>
      </c>
      <c r="I3487" s="1">
        <v>42916</v>
      </c>
      <c r="J3487" s="19">
        <v>0.34899999999999998</v>
      </c>
      <c r="K3487" s="19" t="s">
        <v>73</v>
      </c>
      <c r="L3487" s="1">
        <v>42801</v>
      </c>
      <c r="M3487" s="19" t="s">
        <v>12937</v>
      </c>
      <c r="N3487" s="19" t="s">
        <v>12936</v>
      </c>
      <c r="O3487" s="19" t="s">
        <v>12935</v>
      </c>
    </row>
    <row r="3488" spans="1:15">
      <c r="A3488" s="19">
        <v>63467</v>
      </c>
      <c r="B3488" s="19" t="s">
        <v>11748</v>
      </c>
      <c r="C3488" s="19" t="s">
        <v>12934</v>
      </c>
      <c r="D3488" s="19" t="str">
        <f t="shared" si="54"/>
        <v>63467A</v>
      </c>
      <c r="E3488" s="19" t="s">
        <v>12313</v>
      </c>
      <c r="F3488" s="19" t="s">
        <v>10914</v>
      </c>
      <c r="G3488" s="19" t="s">
        <v>612</v>
      </c>
      <c r="H3488" s="19" t="s">
        <v>12307</v>
      </c>
      <c r="I3488" s="1">
        <v>42368</v>
      </c>
      <c r="J3488" s="19">
        <v>0.14199999999999999</v>
      </c>
      <c r="K3488" s="19" t="s">
        <v>73</v>
      </c>
      <c r="L3488" s="1">
        <v>42801</v>
      </c>
      <c r="M3488" s="19" t="s">
        <v>12924</v>
      </c>
      <c r="N3488" s="19" t="s">
        <v>12933</v>
      </c>
      <c r="O3488" s="19" t="s">
        <v>12318</v>
      </c>
    </row>
    <row r="3489" spans="1:15">
      <c r="A3489" s="19">
        <v>63468</v>
      </c>
      <c r="B3489" s="19" t="s">
        <v>11748</v>
      </c>
      <c r="C3489" s="19" t="s">
        <v>12932</v>
      </c>
      <c r="D3489" s="19" t="str">
        <f t="shared" si="54"/>
        <v>63468A</v>
      </c>
      <c r="E3489" s="19" t="s">
        <v>12313</v>
      </c>
      <c r="F3489" s="19" t="s">
        <v>10988</v>
      </c>
      <c r="G3489" s="19" t="s">
        <v>612</v>
      </c>
      <c r="H3489" s="19" t="s">
        <v>12307</v>
      </c>
      <c r="I3489" s="1">
        <v>42578</v>
      </c>
      <c r="J3489" s="19">
        <v>0.46700000000000003</v>
      </c>
      <c r="K3489" s="19" t="s">
        <v>73</v>
      </c>
      <c r="L3489" s="1">
        <v>42801</v>
      </c>
      <c r="M3489" s="19" t="s">
        <v>12924</v>
      </c>
      <c r="N3489" s="19" t="s">
        <v>12931</v>
      </c>
      <c r="O3489" s="19" t="s">
        <v>12318</v>
      </c>
    </row>
    <row r="3490" spans="1:15">
      <c r="A3490" s="19">
        <v>63469</v>
      </c>
      <c r="B3490" s="19" t="s">
        <v>11748</v>
      </c>
      <c r="C3490" s="19" t="s">
        <v>12930</v>
      </c>
      <c r="D3490" s="19" t="str">
        <f t="shared" si="54"/>
        <v>63469A</v>
      </c>
      <c r="E3490" s="19" t="s">
        <v>12313</v>
      </c>
      <c r="F3490" s="19" t="s">
        <v>10833</v>
      </c>
      <c r="G3490" s="19" t="s">
        <v>612</v>
      </c>
      <c r="H3490" s="19" t="s">
        <v>12307</v>
      </c>
      <c r="I3490" s="1">
        <v>42760</v>
      </c>
      <c r="J3490" s="19">
        <v>0.20300000000000001</v>
      </c>
      <c r="K3490" s="19" t="s">
        <v>73</v>
      </c>
      <c r="L3490" s="1">
        <v>42705</v>
      </c>
      <c r="M3490" s="19" t="s">
        <v>12315</v>
      </c>
      <c r="N3490" s="19" t="s">
        <v>12709</v>
      </c>
      <c r="O3490" s="19" t="s">
        <v>12318</v>
      </c>
    </row>
    <row r="3491" spans="1:15">
      <c r="A3491" s="19">
        <v>63470</v>
      </c>
      <c r="B3491" s="19" t="s">
        <v>11748</v>
      </c>
      <c r="C3491" s="19" t="s">
        <v>12929</v>
      </c>
      <c r="D3491" s="19" t="str">
        <f t="shared" si="54"/>
        <v>63470A</v>
      </c>
      <c r="E3491" s="19" t="s">
        <v>12313</v>
      </c>
      <c r="F3491" s="19" t="s">
        <v>10860</v>
      </c>
      <c r="G3491" s="19" t="s">
        <v>612</v>
      </c>
      <c r="H3491" s="19" t="s">
        <v>12307</v>
      </c>
      <c r="I3491" s="1">
        <v>42754</v>
      </c>
      <c r="J3491" s="19">
        <v>0.24399999999999999</v>
      </c>
      <c r="K3491" s="19" t="s">
        <v>73</v>
      </c>
      <c r="L3491" s="1">
        <v>42705</v>
      </c>
      <c r="M3491" s="19" t="s">
        <v>12315</v>
      </c>
      <c r="N3491" s="19" t="s">
        <v>12344</v>
      </c>
      <c r="O3491" s="19" t="s">
        <v>12318</v>
      </c>
    </row>
    <row r="3492" spans="1:15">
      <c r="A3492" s="19">
        <v>63471</v>
      </c>
      <c r="B3492" s="19" t="s">
        <v>11748</v>
      </c>
      <c r="C3492" s="19" t="s">
        <v>12928</v>
      </c>
      <c r="D3492" s="19" t="str">
        <f t="shared" si="54"/>
        <v>63471A</v>
      </c>
      <c r="E3492" s="19" t="s">
        <v>12313</v>
      </c>
      <c r="F3492" s="19" t="s">
        <v>10860</v>
      </c>
      <c r="G3492" s="19" t="s">
        <v>612</v>
      </c>
      <c r="H3492" s="19" t="s">
        <v>12307</v>
      </c>
      <c r="I3492" s="1">
        <v>42740</v>
      </c>
      <c r="J3492" s="19">
        <v>0.23</v>
      </c>
      <c r="K3492" s="19" t="s">
        <v>73</v>
      </c>
      <c r="L3492" s="1">
        <v>42705</v>
      </c>
      <c r="M3492" s="19" t="s">
        <v>12315</v>
      </c>
      <c r="N3492" s="19" t="s">
        <v>12344</v>
      </c>
      <c r="O3492" s="19" t="s">
        <v>12318</v>
      </c>
    </row>
    <row r="3493" spans="1:15">
      <c r="A3493" s="19">
        <v>63472</v>
      </c>
      <c r="B3493" s="19" t="s">
        <v>11748</v>
      </c>
      <c r="C3493" s="19" t="s">
        <v>12927</v>
      </c>
      <c r="D3493" s="19" t="str">
        <f t="shared" si="54"/>
        <v>63472A</v>
      </c>
      <c r="E3493" s="19" t="s">
        <v>12313</v>
      </c>
      <c r="F3493" s="19" t="s">
        <v>10860</v>
      </c>
      <c r="G3493" s="19" t="s">
        <v>612</v>
      </c>
      <c r="H3493" s="19" t="s">
        <v>12307</v>
      </c>
      <c r="I3493" s="1">
        <v>42747</v>
      </c>
      <c r="J3493" s="19">
        <v>0.27100000000000002</v>
      </c>
      <c r="K3493" s="19" t="s">
        <v>73</v>
      </c>
      <c r="L3493" s="1">
        <v>42802</v>
      </c>
      <c r="M3493" s="19" t="s">
        <v>12315</v>
      </c>
      <c r="N3493" s="19" t="s">
        <v>12709</v>
      </c>
      <c r="O3493" s="19" t="s">
        <v>12318</v>
      </c>
    </row>
    <row r="3494" spans="1:15">
      <c r="A3494" s="19">
        <v>63473</v>
      </c>
      <c r="B3494" s="19" t="s">
        <v>11748</v>
      </c>
      <c r="C3494" s="19" t="s">
        <v>12926</v>
      </c>
      <c r="D3494" s="19" t="str">
        <f t="shared" si="54"/>
        <v>63473A</v>
      </c>
      <c r="E3494" s="19" t="s">
        <v>12313</v>
      </c>
      <c r="F3494" s="19" t="s">
        <v>12713</v>
      </c>
      <c r="G3494" s="19" t="s">
        <v>612</v>
      </c>
      <c r="H3494" s="19" t="s">
        <v>12307</v>
      </c>
      <c r="I3494" s="1">
        <v>42740</v>
      </c>
      <c r="J3494" s="19">
        <v>0.20899999999999999</v>
      </c>
      <c r="K3494" s="19" t="s">
        <v>73</v>
      </c>
      <c r="L3494" s="1">
        <v>42802</v>
      </c>
      <c r="M3494" s="19" t="s">
        <v>12315</v>
      </c>
      <c r="N3494" s="19" t="s">
        <v>12344</v>
      </c>
      <c r="O3494" s="19" t="s">
        <v>12318</v>
      </c>
    </row>
    <row r="3495" spans="1:15">
      <c r="A3495" s="19">
        <v>63474</v>
      </c>
      <c r="B3495" s="19" t="s">
        <v>11748</v>
      </c>
      <c r="C3495" s="19" t="s">
        <v>12925</v>
      </c>
      <c r="D3495" s="19" t="str">
        <f t="shared" si="54"/>
        <v>63474A</v>
      </c>
      <c r="E3495" s="19" t="s">
        <v>12313</v>
      </c>
      <c r="F3495" s="19" t="s">
        <v>10862</v>
      </c>
      <c r="G3495" s="19" t="s">
        <v>612</v>
      </c>
      <c r="H3495" s="19" t="s">
        <v>12307</v>
      </c>
      <c r="I3495" s="1">
        <v>42608</v>
      </c>
      <c r="J3495" s="19">
        <v>0.50900000000000001</v>
      </c>
      <c r="K3495" s="19" t="s">
        <v>73</v>
      </c>
      <c r="L3495" s="1">
        <v>42801</v>
      </c>
      <c r="M3495" s="19" t="s">
        <v>12924</v>
      </c>
      <c r="N3495" s="19" t="s">
        <v>12923</v>
      </c>
      <c r="O3495" s="19" t="s">
        <v>12318</v>
      </c>
    </row>
    <row r="3496" spans="1:15">
      <c r="A3496" s="19">
        <v>63475</v>
      </c>
      <c r="B3496" s="19" t="s">
        <v>11748</v>
      </c>
      <c r="C3496" s="19" t="s">
        <v>12922</v>
      </c>
      <c r="D3496" s="19" t="str">
        <f t="shared" si="54"/>
        <v>63475A</v>
      </c>
      <c r="E3496" s="19" t="s">
        <v>12313</v>
      </c>
      <c r="F3496" s="19" t="s">
        <v>11034</v>
      </c>
      <c r="G3496" s="19" t="s">
        <v>612</v>
      </c>
      <c r="H3496" s="19" t="s">
        <v>12307</v>
      </c>
      <c r="I3496" s="1">
        <v>42732</v>
      </c>
      <c r="J3496" s="19">
        <v>6.0999999999999999E-2</v>
      </c>
      <c r="K3496" s="19" t="s">
        <v>73</v>
      </c>
      <c r="L3496" s="1">
        <v>42802</v>
      </c>
      <c r="M3496" s="19" t="s">
        <v>12315</v>
      </c>
      <c r="N3496" s="19" t="s">
        <v>12344</v>
      </c>
      <c r="O3496" s="19" t="s">
        <v>12318</v>
      </c>
    </row>
    <row r="3497" spans="1:15">
      <c r="A3497" s="19">
        <v>63476</v>
      </c>
      <c r="B3497" s="19" t="s">
        <v>11748</v>
      </c>
      <c r="C3497" s="19" t="s">
        <v>12921</v>
      </c>
      <c r="D3497" s="19" t="str">
        <f t="shared" si="54"/>
        <v>63476A</v>
      </c>
      <c r="E3497" s="19" t="s">
        <v>12313</v>
      </c>
      <c r="F3497" s="19" t="s">
        <v>12920</v>
      </c>
      <c r="G3497" s="19" t="s">
        <v>859</v>
      </c>
      <c r="H3497" s="19" t="s">
        <v>12307</v>
      </c>
      <c r="I3497" s="1">
        <v>39204</v>
      </c>
      <c r="J3497" s="19">
        <v>13.5</v>
      </c>
      <c r="K3497" s="19" t="s">
        <v>3</v>
      </c>
      <c r="L3497" s="1">
        <v>42768</v>
      </c>
      <c r="M3497" s="19" t="s">
        <v>8899</v>
      </c>
      <c r="N3497" s="19" t="s">
        <v>12919</v>
      </c>
      <c r="O3497" s="19" t="s">
        <v>12318</v>
      </c>
    </row>
    <row r="3498" spans="1:15">
      <c r="A3498" s="19">
        <v>63477</v>
      </c>
      <c r="B3498" s="19" t="s">
        <v>11748</v>
      </c>
      <c r="C3498" s="19" t="s">
        <v>12918</v>
      </c>
      <c r="D3498" s="19" t="str">
        <f t="shared" si="54"/>
        <v>63477A</v>
      </c>
      <c r="E3498" s="19" t="s">
        <v>12313</v>
      </c>
      <c r="F3498" s="19" t="s">
        <v>12376</v>
      </c>
      <c r="G3498" s="19" t="s">
        <v>719</v>
      </c>
      <c r="H3498" s="19" t="s">
        <v>12307</v>
      </c>
      <c r="I3498" s="1">
        <v>42703</v>
      </c>
      <c r="J3498" s="19">
        <v>8</v>
      </c>
      <c r="K3498" s="19" t="s">
        <v>73</v>
      </c>
      <c r="L3498" s="1">
        <v>42644</v>
      </c>
      <c r="M3498" s="19" t="s">
        <v>12917</v>
      </c>
      <c r="N3498" s="19" t="s">
        <v>12916</v>
      </c>
      <c r="O3498" s="19" t="s">
        <v>12318</v>
      </c>
    </row>
    <row r="3499" spans="1:15">
      <c r="A3499" s="19">
        <v>63478</v>
      </c>
      <c r="B3499" s="19" t="s">
        <v>11748</v>
      </c>
      <c r="C3499" s="19" t="s">
        <v>12915</v>
      </c>
      <c r="D3499" s="19" t="str">
        <f t="shared" si="54"/>
        <v>63478A</v>
      </c>
      <c r="E3499" s="19" t="s">
        <v>12313</v>
      </c>
      <c r="F3499" s="19" t="s">
        <v>12914</v>
      </c>
      <c r="G3499" s="19" t="s">
        <v>612</v>
      </c>
      <c r="H3499" s="19" t="s">
        <v>12307</v>
      </c>
      <c r="I3499" s="1">
        <v>42712</v>
      </c>
      <c r="J3499" s="19">
        <v>0.45500000000000002</v>
      </c>
      <c r="K3499" s="19" t="s">
        <v>73</v>
      </c>
      <c r="L3499" s="1">
        <v>42675</v>
      </c>
      <c r="M3499" s="19" t="s">
        <v>12315</v>
      </c>
      <c r="N3499" s="19" t="s">
        <v>12344</v>
      </c>
      <c r="O3499" s="19" t="s">
        <v>12318</v>
      </c>
    </row>
    <row r="3500" spans="1:15">
      <c r="A3500" s="19">
        <v>63479</v>
      </c>
      <c r="B3500" s="19" t="s">
        <v>11748</v>
      </c>
      <c r="C3500" s="19" t="s">
        <v>12913</v>
      </c>
      <c r="D3500" s="19" t="str">
        <f t="shared" si="54"/>
        <v>63479A</v>
      </c>
      <c r="E3500" s="19" t="s">
        <v>12313</v>
      </c>
      <c r="F3500" s="19" t="s">
        <v>10833</v>
      </c>
      <c r="G3500" s="19" t="s">
        <v>612</v>
      </c>
      <c r="H3500" s="19" t="s">
        <v>12307</v>
      </c>
      <c r="I3500" s="1">
        <v>42726</v>
      </c>
      <c r="J3500" s="19">
        <v>0.42499999999999999</v>
      </c>
      <c r="K3500" s="19" t="s">
        <v>73</v>
      </c>
      <c r="L3500" s="1">
        <v>42705</v>
      </c>
      <c r="M3500" s="19" t="s">
        <v>12315</v>
      </c>
      <c r="N3500" s="19" t="s">
        <v>12344</v>
      </c>
      <c r="O3500" s="19" t="s">
        <v>12318</v>
      </c>
    </row>
    <row r="3501" spans="1:15">
      <c r="A3501" s="19">
        <v>63480</v>
      </c>
      <c r="B3501" s="19" t="s">
        <v>11748</v>
      </c>
      <c r="C3501" s="19" t="s">
        <v>12912</v>
      </c>
      <c r="D3501" s="19" t="str">
        <f t="shared" si="54"/>
        <v>63480A</v>
      </c>
      <c r="E3501" s="19" t="s">
        <v>12313</v>
      </c>
      <c r="F3501" s="19" t="s">
        <v>10981</v>
      </c>
      <c r="G3501" s="19" t="s">
        <v>612</v>
      </c>
      <c r="H3501" s="19" t="s">
        <v>12307</v>
      </c>
      <c r="I3501" s="1">
        <v>42734</v>
      </c>
      <c r="J3501" s="19">
        <v>0.30499999999999999</v>
      </c>
      <c r="K3501" s="19" t="s">
        <v>73</v>
      </c>
      <c r="L3501" s="1">
        <v>42705</v>
      </c>
      <c r="M3501" s="19" t="s">
        <v>12315</v>
      </c>
      <c r="N3501" s="19" t="s">
        <v>12344</v>
      </c>
      <c r="O3501" s="19" t="s">
        <v>12318</v>
      </c>
    </row>
    <row r="3502" spans="1:15">
      <c r="A3502" s="19">
        <v>63481</v>
      </c>
      <c r="B3502" s="19" t="s">
        <v>11748</v>
      </c>
      <c r="C3502" s="19" t="s">
        <v>12911</v>
      </c>
      <c r="D3502" s="19" t="str">
        <f t="shared" si="54"/>
        <v>63481A</v>
      </c>
      <c r="E3502" s="19" t="s">
        <v>12313</v>
      </c>
      <c r="F3502" s="19" t="s">
        <v>10926</v>
      </c>
      <c r="G3502" s="19" t="s">
        <v>612</v>
      </c>
      <c r="H3502" s="19" t="s">
        <v>12307</v>
      </c>
      <c r="I3502" s="1">
        <v>41638</v>
      </c>
      <c r="J3502" s="19">
        <v>0.02</v>
      </c>
      <c r="K3502" s="19" t="s">
        <v>73</v>
      </c>
      <c r="L3502" s="1">
        <v>42782</v>
      </c>
      <c r="M3502" s="19" t="s">
        <v>12315</v>
      </c>
      <c r="N3502" s="19" t="s">
        <v>12910</v>
      </c>
      <c r="O3502" s="19" t="s">
        <v>12318</v>
      </c>
    </row>
    <row r="3503" spans="1:15">
      <c r="A3503" s="19">
        <v>63482</v>
      </c>
      <c r="B3503" s="19" t="s">
        <v>10651</v>
      </c>
      <c r="C3503" s="19" t="s">
        <v>12909</v>
      </c>
      <c r="D3503" s="19" t="str">
        <f t="shared" si="54"/>
        <v>63482C</v>
      </c>
      <c r="E3503" s="19" t="s">
        <v>12309</v>
      </c>
      <c r="F3503" s="19" t="s">
        <v>10981</v>
      </c>
      <c r="G3503" s="19" t="s">
        <v>612</v>
      </c>
      <c r="H3503" s="19" t="s">
        <v>12307</v>
      </c>
      <c r="I3503" s="1">
        <v>44013</v>
      </c>
      <c r="J3503" s="19">
        <v>20</v>
      </c>
      <c r="K3503" s="19" t="s">
        <v>73</v>
      </c>
      <c r="L3503" s="1">
        <v>42816</v>
      </c>
      <c r="M3503" s="19" t="s">
        <v>12908</v>
      </c>
      <c r="N3503" s="19" t="s">
        <v>12907</v>
      </c>
      <c r="O3503" s="19" t="s">
        <v>12318</v>
      </c>
    </row>
    <row r="3504" spans="1:15">
      <c r="A3504" s="19">
        <v>63483</v>
      </c>
      <c r="B3504" s="19" t="s">
        <v>11748</v>
      </c>
      <c r="C3504" s="19" t="s">
        <v>12906</v>
      </c>
      <c r="D3504" s="19" t="str">
        <f t="shared" si="54"/>
        <v>63483A</v>
      </c>
      <c r="E3504" s="19" t="s">
        <v>12313</v>
      </c>
      <c r="F3504" s="19" t="s">
        <v>11027</v>
      </c>
      <c r="G3504" s="19" t="s">
        <v>612</v>
      </c>
      <c r="H3504" s="19" t="s">
        <v>12307</v>
      </c>
      <c r="I3504" s="1">
        <v>42075</v>
      </c>
      <c r="J3504" s="19">
        <v>0.25</v>
      </c>
      <c r="K3504" s="19" t="s">
        <v>73</v>
      </c>
      <c r="L3504" s="1">
        <v>42817</v>
      </c>
      <c r="M3504" s="19" t="s">
        <v>1835</v>
      </c>
      <c r="N3504" s="19" t="s">
        <v>1835</v>
      </c>
      <c r="O3504" s="19" t="s">
        <v>12318</v>
      </c>
    </row>
    <row r="3505" spans="1:15">
      <c r="A3505" s="19">
        <v>63484</v>
      </c>
      <c r="B3505" s="19" t="s">
        <v>11748</v>
      </c>
      <c r="C3505" s="19" t="s">
        <v>12905</v>
      </c>
      <c r="D3505" s="19" t="str">
        <f t="shared" si="54"/>
        <v>63484A</v>
      </c>
      <c r="E3505" s="19" t="s">
        <v>12313</v>
      </c>
      <c r="F3505" s="19" t="s">
        <v>11027</v>
      </c>
      <c r="G3505" s="19" t="s">
        <v>612</v>
      </c>
      <c r="H3505" s="19" t="s">
        <v>12307</v>
      </c>
      <c r="I3505" s="1">
        <v>42075</v>
      </c>
      <c r="J3505" s="19">
        <v>0.15</v>
      </c>
      <c r="K3505" s="19" t="s">
        <v>73</v>
      </c>
      <c r="L3505" s="1">
        <v>42817</v>
      </c>
      <c r="M3505" s="19" t="s">
        <v>1835</v>
      </c>
      <c r="N3505" s="19" t="s">
        <v>1835</v>
      </c>
      <c r="O3505" s="19" t="s">
        <v>12318</v>
      </c>
    </row>
    <row r="3506" spans="1:15">
      <c r="A3506" s="19">
        <v>63485</v>
      </c>
      <c r="B3506" s="19" t="s">
        <v>11748</v>
      </c>
      <c r="C3506" s="19" t="s">
        <v>12904</v>
      </c>
      <c r="D3506" s="19" t="str">
        <f t="shared" si="54"/>
        <v>63485A</v>
      </c>
      <c r="E3506" s="19" t="s">
        <v>12313</v>
      </c>
      <c r="F3506" s="19" t="s">
        <v>5986</v>
      </c>
      <c r="G3506" s="19" t="s">
        <v>612</v>
      </c>
      <c r="H3506" s="19" t="s">
        <v>12307</v>
      </c>
      <c r="I3506" s="1">
        <v>37257</v>
      </c>
      <c r="J3506" s="19">
        <v>0.3</v>
      </c>
      <c r="K3506" s="19" t="s">
        <v>73</v>
      </c>
      <c r="L3506" s="1">
        <v>42817</v>
      </c>
      <c r="M3506" s="19" t="s">
        <v>1835</v>
      </c>
      <c r="N3506" s="19" t="s">
        <v>1835</v>
      </c>
      <c r="O3506" s="19" t="s">
        <v>12318</v>
      </c>
    </row>
    <row r="3507" spans="1:15">
      <c r="A3507" s="19">
        <v>63486</v>
      </c>
      <c r="B3507" s="19" t="s">
        <v>11748</v>
      </c>
      <c r="C3507" s="19" t="s">
        <v>12903</v>
      </c>
      <c r="D3507" s="19" t="str">
        <f t="shared" si="54"/>
        <v>63486A</v>
      </c>
      <c r="E3507" s="19" t="s">
        <v>12313</v>
      </c>
      <c r="F3507" s="19" t="s">
        <v>11027</v>
      </c>
      <c r="G3507" s="19" t="s">
        <v>612</v>
      </c>
      <c r="H3507" s="19" t="s">
        <v>12307</v>
      </c>
      <c r="I3507" s="1">
        <v>41726</v>
      </c>
      <c r="J3507" s="19">
        <v>0.1</v>
      </c>
      <c r="K3507" s="19" t="s">
        <v>73</v>
      </c>
      <c r="L3507" s="1">
        <v>42817</v>
      </c>
      <c r="M3507" s="19" t="s">
        <v>1835</v>
      </c>
      <c r="N3507" s="19" t="s">
        <v>1835</v>
      </c>
      <c r="O3507" s="19" t="s">
        <v>12318</v>
      </c>
    </row>
    <row r="3508" spans="1:15">
      <c r="A3508" s="19">
        <v>63487</v>
      </c>
      <c r="B3508" s="19" t="s">
        <v>11748</v>
      </c>
      <c r="C3508" s="19" t="s">
        <v>12902</v>
      </c>
      <c r="D3508" s="19" t="str">
        <f t="shared" si="54"/>
        <v>63487A</v>
      </c>
      <c r="E3508" s="19" t="s">
        <v>12313</v>
      </c>
      <c r="F3508" s="19" t="s">
        <v>12442</v>
      </c>
      <c r="G3508" s="19" t="s">
        <v>612</v>
      </c>
      <c r="H3508" s="19" t="s">
        <v>12307</v>
      </c>
      <c r="I3508" s="1">
        <v>41621</v>
      </c>
      <c r="J3508" s="19">
        <v>0.1</v>
      </c>
      <c r="K3508" s="19" t="s">
        <v>73</v>
      </c>
      <c r="L3508" s="1">
        <v>42817</v>
      </c>
      <c r="M3508" s="19" t="s">
        <v>1835</v>
      </c>
      <c r="N3508" s="19" t="s">
        <v>1835</v>
      </c>
      <c r="O3508" s="19" t="s">
        <v>12318</v>
      </c>
    </row>
    <row r="3509" spans="1:15">
      <c r="A3509" s="19">
        <v>63488</v>
      </c>
      <c r="B3509" s="19" t="s">
        <v>11748</v>
      </c>
      <c r="C3509" s="19" t="s">
        <v>12901</v>
      </c>
      <c r="D3509" s="19" t="str">
        <f t="shared" si="54"/>
        <v>63488A</v>
      </c>
      <c r="E3509" s="19" t="s">
        <v>12313</v>
      </c>
      <c r="F3509" s="19" t="s">
        <v>5986</v>
      </c>
      <c r="G3509" s="19" t="s">
        <v>612</v>
      </c>
      <c r="H3509" s="19" t="s">
        <v>12307</v>
      </c>
      <c r="I3509" s="1">
        <v>39057</v>
      </c>
      <c r="J3509" s="19">
        <v>5.0999999999999997E-2</v>
      </c>
      <c r="K3509" s="19" t="s">
        <v>73</v>
      </c>
      <c r="L3509" s="1">
        <v>42817</v>
      </c>
      <c r="M3509" s="19" t="s">
        <v>1835</v>
      </c>
      <c r="N3509" s="19" t="s">
        <v>1835</v>
      </c>
      <c r="O3509" s="19" t="s">
        <v>12577</v>
      </c>
    </row>
    <row r="3510" spans="1:15">
      <c r="A3510" s="19">
        <v>63489</v>
      </c>
      <c r="B3510" s="19" t="s">
        <v>11748</v>
      </c>
      <c r="C3510" s="19" t="s">
        <v>12900</v>
      </c>
      <c r="D3510" s="19" t="str">
        <f t="shared" si="54"/>
        <v>63489A</v>
      </c>
      <c r="E3510" s="19" t="s">
        <v>12313</v>
      </c>
      <c r="F3510" s="19" t="s">
        <v>10976</v>
      </c>
      <c r="G3510" s="19" t="s">
        <v>612</v>
      </c>
      <c r="H3510" s="19" t="s">
        <v>12307</v>
      </c>
      <c r="I3510" s="1">
        <v>42886</v>
      </c>
      <c r="J3510" s="19">
        <v>0.124</v>
      </c>
      <c r="K3510" s="19" t="s">
        <v>73</v>
      </c>
      <c r="L3510" s="1">
        <v>42829</v>
      </c>
      <c r="M3510" s="19" t="s">
        <v>12802</v>
      </c>
      <c r="N3510" s="19" t="s">
        <v>12802</v>
      </c>
      <c r="O3510" s="19" t="s">
        <v>12318</v>
      </c>
    </row>
    <row r="3511" spans="1:15">
      <c r="A3511" s="19">
        <v>63490</v>
      </c>
      <c r="B3511" s="19" t="s">
        <v>11748</v>
      </c>
      <c r="C3511" s="19" t="s">
        <v>12899</v>
      </c>
      <c r="D3511" s="19" t="str">
        <f t="shared" si="54"/>
        <v>63490A</v>
      </c>
      <c r="E3511" s="19" t="s">
        <v>12313</v>
      </c>
      <c r="F3511" s="19" t="s">
        <v>10976</v>
      </c>
      <c r="G3511" s="19" t="s">
        <v>612</v>
      </c>
      <c r="H3511" s="19" t="s">
        <v>12307</v>
      </c>
      <c r="I3511" s="1">
        <v>42878</v>
      </c>
      <c r="J3511" s="19">
        <v>0.157</v>
      </c>
      <c r="K3511" s="19" t="s">
        <v>73</v>
      </c>
      <c r="L3511" s="1">
        <v>42829</v>
      </c>
      <c r="M3511" s="19" t="s">
        <v>12802</v>
      </c>
      <c r="N3511" s="19" t="s">
        <v>12802</v>
      </c>
      <c r="O3511" s="19" t="s">
        <v>12318</v>
      </c>
    </row>
    <row r="3512" spans="1:15">
      <c r="A3512" s="19">
        <v>63491</v>
      </c>
      <c r="B3512" s="19" t="s">
        <v>11748</v>
      </c>
      <c r="C3512" s="19" t="s">
        <v>12898</v>
      </c>
      <c r="D3512" s="19" t="str">
        <f t="shared" si="54"/>
        <v>63491A</v>
      </c>
      <c r="E3512" s="19" t="s">
        <v>12313</v>
      </c>
      <c r="F3512" s="19" t="s">
        <v>10976</v>
      </c>
      <c r="G3512" s="19" t="s">
        <v>612</v>
      </c>
      <c r="H3512" s="19" t="s">
        <v>12307</v>
      </c>
      <c r="I3512" s="1">
        <v>42921</v>
      </c>
      <c r="J3512" s="19">
        <v>0.27</v>
      </c>
      <c r="K3512" s="19" t="s">
        <v>73</v>
      </c>
      <c r="L3512" s="1">
        <v>42829</v>
      </c>
      <c r="M3512" s="19" t="s">
        <v>12802</v>
      </c>
      <c r="N3512" s="19" t="s">
        <v>12802</v>
      </c>
      <c r="O3512" s="19" t="s">
        <v>12318</v>
      </c>
    </row>
    <row r="3513" spans="1:15">
      <c r="A3513" s="19">
        <v>63492</v>
      </c>
      <c r="B3513" s="19" t="s">
        <v>11748</v>
      </c>
      <c r="C3513" s="19" t="s">
        <v>12897</v>
      </c>
      <c r="D3513" s="19" t="str">
        <f t="shared" si="54"/>
        <v>63492A</v>
      </c>
      <c r="E3513" s="19" t="s">
        <v>12313</v>
      </c>
      <c r="F3513" s="19" t="s">
        <v>10766</v>
      </c>
      <c r="G3513" s="19" t="s">
        <v>612</v>
      </c>
      <c r="H3513" s="19" t="s">
        <v>12307</v>
      </c>
      <c r="I3513" s="1">
        <v>42886</v>
      </c>
      <c r="J3513" s="19">
        <v>0.19</v>
      </c>
      <c r="K3513" s="19" t="s">
        <v>73</v>
      </c>
      <c r="L3513" s="1">
        <v>42829</v>
      </c>
      <c r="M3513" s="19" t="s">
        <v>12802</v>
      </c>
      <c r="N3513" s="19" t="s">
        <v>12802</v>
      </c>
      <c r="O3513" s="19" t="s">
        <v>12318</v>
      </c>
    </row>
    <row r="3514" spans="1:15">
      <c r="A3514" s="19">
        <v>63493</v>
      </c>
      <c r="B3514" s="19" t="s">
        <v>11748</v>
      </c>
      <c r="C3514" s="19" t="s">
        <v>12896</v>
      </c>
      <c r="D3514" s="19" t="str">
        <f t="shared" si="54"/>
        <v>63493A</v>
      </c>
      <c r="E3514" s="19" t="s">
        <v>12313</v>
      </c>
      <c r="F3514" s="19" t="s">
        <v>12870</v>
      </c>
      <c r="G3514" s="19" t="s">
        <v>612</v>
      </c>
      <c r="H3514" s="19" t="s">
        <v>12307</v>
      </c>
      <c r="I3514" s="1">
        <v>42922</v>
      </c>
      <c r="J3514" s="19">
        <v>0.188</v>
      </c>
      <c r="K3514" s="19" t="s">
        <v>73</v>
      </c>
      <c r="L3514" s="1">
        <v>42829</v>
      </c>
      <c r="M3514" s="19" t="s">
        <v>12802</v>
      </c>
      <c r="N3514" s="19" t="s">
        <v>12802</v>
      </c>
      <c r="O3514" s="19" t="s">
        <v>12318</v>
      </c>
    </row>
    <row r="3515" spans="1:15">
      <c r="A3515" s="19">
        <v>63494</v>
      </c>
      <c r="B3515" s="19" t="s">
        <v>11748</v>
      </c>
      <c r="C3515" s="19" t="s">
        <v>12895</v>
      </c>
      <c r="D3515" s="19" t="str">
        <f t="shared" si="54"/>
        <v>63494A</v>
      </c>
      <c r="E3515" s="19" t="s">
        <v>12313</v>
      </c>
      <c r="F3515" s="19" t="s">
        <v>12870</v>
      </c>
      <c r="G3515" s="19" t="s">
        <v>612</v>
      </c>
      <c r="H3515" s="19" t="s">
        <v>12307</v>
      </c>
      <c r="I3515" s="1">
        <v>42901</v>
      </c>
      <c r="J3515" s="19">
        <v>0.16</v>
      </c>
      <c r="K3515" s="19" t="s">
        <v>73</v>
      </c>
      <c r="L3515" s="1">
        <v>42829</v>
      </c>
      <c r="M3515" s="19" t="s">
        <v>12802</v>
      </c>
      <c r="N3515" s="19" t="s">
        <v>12802</v>
      </c>
      <c r="O3515" s="19" t="s">
        <v>12318</v>
      </c>
    </row>
    <row r="3516" spans="1:15">
      <c r="A3516" s="19">
        <v>63495</v>
      </c>
      <c r="B3516" s="19" t="s">
        <v>11748</v>
      </c>
      <c r="C3516" s="19" t="s">
        <v>12894</v>
      </c>
      <c r="D3516" s="19" t="str">
        <f t="shared" si="54"/>
        <v>63495A</v>
      </c>
      <c r="E3516" s="19" t="s">
        <v>12313</v>
      </c>
      <c r="F3516" s="19" t="s">
        <v>12870</v>
      </c>
      <c r="G3516" s="19" t="s">
        <v>612</v>
      </c>
      <c r="H3516" s="19" t="s">
        <v>12307</v>
      </c>
      <c r="I3516" s="1">
        <v>42913</v>
      </c>
      <c r="J3516" s="19">
        <v>9.6000000000000002E-2</v>
      </c>
      <c r="K3516" s="19" t="s">
        <v>73</v>
      </c>
      <c r="L3516" s="1">
        <v>42829</v>
      </c>
      <c r="M3516" s="19" t="s">
        <v>12802</v>
      </c>
      <c r="N3516" s="19" t="s">
        <v>12802</v>
      </c>
      <c r="O3516" s="19" t="s">
        <v>12318</v>
      </c>
    </row>
    <row r="3517" spans="1:15">
      <c r="A3517" s="19">
        <v>63496</v>
      </c>
      <c r="B3517" s="19" t="s">
        <v>11748</v>
      </c>
      <c r="C3517" s="19" t="s">
        <v>12893</v>
      </c>
      <c r="D3517" s="19" t="str">
        <f t="shared" si="54"/>
        <v>63496A</v>
      </c>
      <c r="E3517" s="19" t="s">
        <v>12313</v>
      </c>
      <c r="F3517" s="19" t="s">
        <v>11293</v>
      </c>
      <c r="G3517" s="19" t="s">
        <v>612</v>
      </c>
      <c r="H3517" s="19" t="s">
        <v>12307</v>
      </c>
      <c r="I3517" s="1">
        <v>42887</v>
      </c>
      <c r="J3517" s="19">
        <v>0.46300000000000002</v>
      </c>
      <c r="K3517" s="19" t="s">
        <v>73</v>
      </c>
      <c r="L3517" s="1">
        <v>42829</v>
      </c>
      <c r="M3517" s="19" t="s">
        <v>12802</v>
      </c>
      <c r="N3517" s="19" t="s">
        <v>12802</v>
      </c>
      <c r="O3517" s="19" t="s">
        <v>12318</v>
      </c>
    </row>
    <row r="3518" spans="1:15">
      <c r="A3518" s="19">
        <v>63497</v>
      </c>
      <c r="B3518" s="19" t="s">
        <v>11748</v>
      </c>
      <c r="C3518" s="19" t="s">
        <v>12892</v>
      </c>
      <c r="D3518" s="19" t="str">
        <f t="shared" si="54"/>
        <v>63497A</v>
      </c>
      <c r="E3518" s="19" t="s">
        <v>12313</v>
      </c>
      <c r="F3518" s="19" t="s">
        <v>12870</v>
      </c>
      <c r="G3518" s="19" t="s">
        <v>612</v>
      </c>
      <c r="H3518" s="19" t="s">
        <v>12307</v>
      </c>
      <c r="I3518" s="1">
        <v>42913</v>
      </c>
      <c r="J3518" s="19">
        <v>0.19400000000000001</v>
      </c>
      <c r="K3518" s="19" t="s">
        <v>73</v>
      </c>
      <c r="L3518" s="1">
        <v>42829</v>
      </c>
      <c r="M3518" s="19" t="s">
        <v>12802</v>
      </c>
      <c r="N3518" s="19" t="s">
        <v>12802</v>
      </c>
      <c r="O3518" s="19" t="s">
        <v>12318</v>
      </c>
    </row>
    <row r="3519" spans="1:15">
      <c r="A3519" s="19">
        <v>63498</v>
      </c>
      <c r="B3519" s="19" t="s">
        <v>11748</v>
      </c>
      <c r="C3519" s="19" t="s">
        <v>12891</v>
      </c>
      <c r="D3519" s="19" t="str">
        <f t="shared" si="54"/>
        <v>63498A</v>
      </c>
      <c r="E3519" s="19" t="s">
        <v>12313</v>
      </c>
      <c r="F3519" s="19" t="s">
        <v>12870</v>
      </c>
      <c r="G3519" s="19" t="s">
        <v>612</v>
      </c>
      <c r="H3519" s="19" t="s">
        <v>12307</v>
      </c>
      <c r="I3519" s="1">
        <v>42901</v>
      </c>
      <c r="J3519" s="19">
        <v>0.249</v>
      </c>
      <c r="K3519" s="19" t="s">
        <v>73</v>
      </c>
      <c r="L3519" s="1">
        <v>42829</v>
      </c>
      <c r="M3519" s="19" t="s">
        <v>12802</v>
      </c>
      <c r="N3519" s="19" t="s">
        <v>12802</v>
      </c>
      <c r="O3519" s="19" t="s">
        <v>12318</v>
      </c>
    </row>
    <row r="3520" spans="1:15">
      <c r="A3520" s="19">
        <v>63499</v>
      </c>
      <c r="B3520" s="19" t="s">
        <v>11748</v>
      </c>
      <c r="C3520" s="19" t="s">
        <v>12890</v>
      </c>
      <c r="D3520" s="19" t="str">
        <f t="shared" si="54"/>
        <v>63499A</v>
      </c>
      <c r="E3520" s="19" t="s">
        <v>12313</v>
      </c>
      <c r="F3520" s="19" t="s">
        <v>12870</v>
      </c>
      <c r="G3520" s="19" t="s">
        <v>612</v>
      </c>
      <c r="H3520" s="19" t="s">
        <v>12307</v>
      </c>
      <c r="I3520" s="1">
        <v>42902</v>
      </c>
      <c r="J3520" s="19">
        <v>0.14499999999999999</v>
      </c>
      <c r="K3520" s="19" t="s">
        <v>73</v>
      </c>
      <c r="L3520" s="1">
        <v>42829</v>
      </c>
      <c r="M3520" s="19" t="s">
        <v>12802</v>
      </c>
      <c r="N3520" s="19" t="s">
        <v>12802</v>
      </c>
      <c r="O3520" s="19" t="s">
        <v>12318</v>
      </c>
    </row>
    <row r="3521" spans="1:15">
      <c r="A3521" s="19">
        <v>63500</v>
      </c>
      <c r="B3521" s="19" t="s">
        <v>11748</v>
      </c>
      <c r="C3521" s="19" t="s">
        <v>12889</v>
      </c>
      <c r="D3521" s="19" t="str">
        <f t="shared" si="54"/>
        <v>63500A</v>
      </c>
      <c r="E3521" s="19" t="s">
        <v>12313</v>
      </c>
      <c r="F3521" s="19" t="s">
        <v>10860</v>
      </c>
      <c r="G3521" s="19" t="s">
        <v>612</v>
      </c>
      <c r="H3521" s="19" t="s">
        <v>12307</v>
      </c>
      <c r="I3521" s="1">
        <v>42754</v>
      </c>
      <c r="J3521" s="19">
        <v>0.22700000000000001</v>
      </c>
      <c r="K3521" s="19" t="s">
        <v>73</v>
      </c>
      <c r="L3521" s="1">
        <v>42736</v>
      </c>
      <c r="M3521" s="19" t="s">
        <v>12315</v>
      </c>
      <c r="N3521" s="19" t="s">
        <v>12344</v>
      </c>
      <c r="O3521" s="19" t="s">
        <v>12318</v>
      </c>
    </row>
    <row r="3522" spans="1:15">
      <c r="A3522" s="19">
        <v>63501</v>
      </c>
      <c r="B3522" s="19" t="s">
        <v>11748</v>
      </c>
      <c r="C3522" s="19" t="s">
        <v>12888</v>
      </c>
      <c r="D3522" s="19" t="str">
        <f t="shared" ref="D3522:D3585" si="55">CONCATENATE(A3522,B3522)</f>
        <v>63501A</v>
      </c>
      <c r="E3522" s="19" t="s">
        <v>12313</v>
      </c>
      <c r="F3522" s="19" t="s">
        <v>10860</v>
      </c>
      <c r="G3522" s="19" t="s">
        <v>612</v>
      </c>
      <c r="H3522" s="19" t="s">
        <v>12307</v>
      </c>
      <c r="I3522" s="1">
        <v>42775</v>
      </c>
      <c r="J3522" s="19">
        <v>0.22</v>
      </c>
      <c r="K3522" s="19" t="s">
        <v>73</v>
      </c>
      <c r="L3522" s="1">
        <v>42736</v>
      </c>
      <c r="M3522" s="19" t="s">
        <v>12315</v>
      </c>
      <c r="N3522" s="19" t="s">
        <v>12344</v>
      </c>
      <c r="O3522" s="19" t="s">
        <v>12318</v>
      </c>
    </row>
    <row r="3523" spans="1:15">
      <c r="A3523" s="19">
        <v>63502</v>
      </c>
      <c r="B3523" s="19" t="s">
        <v>11748</v>
      </c>
      <c r="C3523" s="19" t="s">
        <v>12887</v>
      </c>
      <c r="D3523" s="19" t="str">
        <f t="shared" si="55"/>
        <v>63502A</v>
      </c>
      <c r="E3523" s="19" t="s">
        <v>12313</v>
      </c>
      <c r="F3523" s="19" t="s">
        <v>10833</v>
      </c>
      <c r="G3523" s="19" t="s">
        <v>612</v>
      </c>
      <c r="H3523" s="19" t="s">
        <v>12307</v>
      </c>
      <c r="I3523" s="1">
        <v>42746</v>
      </c>
      <c r="J3523" s="19">
        <v>0.217</v>
      </c>
      <c r="K3523" s="19" t="s">
        <v>73</v>
      </c>
      <c r="L3523" s="1">
        <v>42736</v>
      </c>
      <c r="M3523" s="19" t="s">
        <v>12315</v>
      </c>
      <c r="N3523" s="19" t="s">
        <v>12709</v>
      </c>
      <c r="O3523" s="19" t="s">
        <v>12318</v>
      </c>
    </row>
    <row r="3524" spans="1:15">
      <c r="A3524" s="19">
        <v>63503</v>
      </c>
      <c r="B3524" s="19" t="s">
        <v>11748</v>
      </c>
      <c r="C3524" s="19" t="s">
        <v>12886</v>
      </c>
      <c r="D3524" s="19" t="str">
        <f t="shared" si="55"/>
        <v>63503A</v>
      </c>
      <c r="E3524" s="19" t="s">
        <v>12313</v>
      </c>
      <c r="F3524" s="19" t="s">
        <v>10911</v>
      </c>
      <c r="G3524" s="19" t="s">
        <v>612</v>
      </c>
      <c r="H3524" s="19" t="s">
        <v>12307</v>
      </c>
      <c r="I3524" s="1">
        <v>42706</v>
      </c>
      <c r="J3524" s="19">
        <v>0.14799999999999999</v>
      </c>
      <c r="K3524" s="19" t="s">
        <v>73</v>
      </c>
      <c r="L3524" s="1">
        <v>42736</v>
      </c>
      <c r="M3524" s="19" t="s">
        <v>12315</v>
      </c>
      <c r="N3524" s="19" t="s">
        <v>12344</v>
      </c>
      <c r="O3524" s="19" t="s">
        <v>12318</v>
      </c>
    </row>
    <row r="3525" spans="1:15">
      <c r="A3525" s="19">
        <v>63504</v>
      </c>
      <c r="B3525" s="19" t="s">
        <v>11748</v>
      </c>
      <c r="C3525" s="19" t="s">
        <v>12885</v>
      </c>
      <c r="D3525" s="19" t="str">
        <f t="shared" si="55"/>
        <v>63504A</v>
      </c>
      <c r="E3525" s="19" t="s">
        <v>12313</v>
      </c>
      <c r="F3525" s="19" t="s">
        <v>10934</v>
      </c>
      <c r="G3525" s="19" t="s">
        <v>612</v>
      </c>
      <c r="H3525" s="19" t="s">
        <v>12307</v>
      </c>
      <c r="I3525" s="1">
        <v>42716</v>
      </c>
      <c r="J3525" s="19">
        <v>0.53</v>
      </c>
      <c r="K3525" s="19" t="s">
        <v>73</v>
      </c>
      <c r="L3525" s="1">
        <v>42736</v>
      </c>
      <c r="M3525" s="19" t="s">
        <v>12315</v>
      </c>
      <c r="N3525" s="19" t="s">
        <v>12344</v>
      </c>
      <c r="O3525" s="19" t="s">
        <v>12304</v>
      </c>
    </row>
    <row r="3526" spans="1:15">
      <c r="A3526" s="19">
        <v>63505</v>
      </c>
      <c r="B3526" s="19" t="s">
        <v>11748</v>
      </c>
      <c r="C3526" s="19" t="s">
        <v>12884</v>
      </c>
      <c r="D3526" s="19" t="str">
        <f t="shared" si="55"/>
        <v>63505A</v>
      </c>
      <c r="E3526" s="19" t="s">
        <v>12313</v>
      </c>
      <c r="F3526" s="19" t="s">
        <v>10981</v>
      </c>
      <c r="G3526" s="19" t="s">
        <v>612</v>
      </c>
      <c r="H3526" s="19" t="s">
        <v>12307</v>
      </c>
      <c r="I3526" s="1">
        <v>42719</v>
      </c>
      <c r="J3526" s="19">
        <v>0.23400000000000001</v>
      </c>
      <c r="K3526" s="19" t="s">
        <v>73</v>
      </c>
      <c r="L3526" s="1">
        <v>42736</v>
      </c>
      <c r="M3526" s="19" t="s">
        <v>12315</v>
      </c>
      <c r="N3526" s="19" t="s">
        <v>12344</v>
      </c>
      <c r="O3526" s="19" t="s">
        <v>12318</v>
      </c>
    </row>
    <row r="3527" spans="1:15">
      <c r="A3527" s="19">
        <v>63506</v>
      </c>
      <c r="B3527" s="19" t="s">
        <v>11748</v>
      </c>
      <c r="C3527" s="19" t="s">
        <v>12883</v>
      </c>
      <c r="D3527" s="19" t="str">
        <f t="shared" si="55"/>
        <v>63506A</v>
      </c>
      <c r="E3527" s="19" t="s">
        <v>12313</v>
      </c>
      <c r="F3527" s="19" t="s">
        <v>10981</v>
      </c>
      <c r="G3527" s="19" t="s">
        <v>612</v>
      </c>
      <c r="H3527" s="19" t="s">
        <v>12307</v>
      </c>
      <c r="I3527" s="1">
        <v>42719</v>
      </c>
      <c r="J3527" s="19">
        <v>0.23</v>
      </c>
      <c r="K3527" s="19" t="s">
        <v>73</v>
      </c>
      <c r="L3527" s="1">
        <v>42736</v>
      </c>
      <c r="M3527" s="19" t="s">
        <v>12315</v>
      </c>
      <c r="N3527" s="19" t="s">
        <v>12344</v>
      </c>
      <c r="O3527" s="19" t="s">
        <v>12318</v>
      </c>
    </row>
    <row r="3528" spans="1:15">
      <c r="A3528" s="19">
        <v>63507</v>
      </c>
      <c r="B3528" s="19" t="s">
        <v>11748</v>
      </c>
      <c r="C3528" s="19" t="s">
        <v>12882</v>
      </c>
      <c r="D3528" s="19" t="str">
        <f t="shared" si="55"/>
        <v>63507A</v>
      </c>
      <c r="E3528" s="19" t="s">
        <v>12313</v>
      </c>
      <c r="F3528" s="19" t="s">
        <v>12713</v>
      </c>
      <c r="G3528" s="19" t="s">
        <v>612</v>
      </c>
      <c r="H3528" s="19" t="s">
        <v>12307</v>
      </c>
      <c r="I3528" s="1">
        <v>42697</v>
      </c>
      <c r="J3528" s="19">
        <v>0.152</v>
      </c>
      <c r="K3528" s="19" t="s">
        <v>73</v>
      </c>
      <c r="L3528" s="1">
        <v>42736</v>
      </c>
      <c r="M3528" s="19" t="s">
        <v>12315</v>
      </c>
      <c r="N3528" s="19" t="s">
        <v>12344</v>
      </c>
      <c r="O3528" s="19" t="s">
        <v>12318</v>
      </c>
    </row>
    <row r="3529" spans="1:15">
      <c r="A3529" s="19">
        <v>63508</v>
      </c>
      <c r="B3529" s="19" t="s">
        <v>11748</v>
      </c>
      <c r="C3529" s="19" t="s">
        <v>12881</v>
      </c>
      <c r="D3529" s="19" t="str">
        <f t="shared" si="55"/>
        <v>63508A</v>
      </c>
      <c r="E3529" s="19" t="s">
        <v>12313</v>
      </c>
      <c r="F3529" s="19" t="s">
        <v>12713</v>
      </c>
      <c r="G3529" s="19" t="s">
        <v>612</v>
      </c>
      <c r="H3529" s="19" t="s">
        <v>12307</v>
      </c>
      <c r="I3529" s="1">
        <v>42696</v>
      </c>
      <c r="J3529" s="19">
        <v>0.152</v>
      </c>
      <c r="K3529" s="19" t="s">
        <v>73</v>
      </c>
      <c r="L3529" s="1">
        <v>42736</v>
      </c>
      <c r="M3529" s="19" t="s">
        <v>12315</v>
      </c>
      <c r="N3529" s="19" t="s">
        <v>12344</v>
      </c>
      <c r="O3529" s="19" t="s">
        <v>12318</v>
      </c>
    </row>
    <row r="3530" spans="1:15">
      <c r="A3530" s="19">
        <v>63509</v>
      </c>
      <c r="B3530" s="19" t="s">
        <v>11748</v>
      </c>
      <c r="C3530" s="19" t="s">
        <v>12880</v>
      </c>
      <c r="D3530" s="19" t="str">
        <f t="shared" si="55"/>
        <v>63509A</v>
      </c>
      <c r="E3530" s="19" t="s">
        <v>12313</v>
      </c>
      <c r="F3530" s="19" t="s">
        <v>10911</v>
      </c>
      <c r="G3530" s="19" t="s">
        <v>612</v>
      </c>
      <c r="H3530" s="19" t="s">
        <v>12307</v>
      </c>
      <c r="I3530" s="1">
        <v>42598</v>
      </c>
      <c r="J3530" s="19">
        <v>9.9000000000000005E-2</v>
      </c>
      <c r="K3530" s="19" t="s">
        <v>73</v>
      </c>
      <c r="L3530" s="1">
        <v>42832</v>
      </c>
      <c r="M3530" s="19" t="s">
        <v>12315</v>
      </c>
      <c r="N3530" s="19" t="s">
        <v>12344</v>
      </c>
      <c r="O3530" s="19" t="s">
        <v>12318</v>
      </c>
    </row>
    <row r="3531" spans="1:15">
      <c r="A3531" s="19">
        <v>63510</v>
      </c>
      <c r="B3531" s="19" t="s">
        <v>11748</v>
      </c>
      <c r="C3531" s="19" t="s">
        <v>12879</v>
      </c>
      <c r="D3531" s="19" t="str">
        <f t="shared" si="55"/>
        <v>63510A</v>
      </c>
      <c r="E3531" s="19" t="s">
        <v>12313</v>
      </c>
      <c r="F3531" s="19" t="s">
        <v>12713</v>
      </c>
      <c r="G3531" s="19" t="s">
        <v>612</v>
      </c>
      <c r="H3531" s="19" t="s">
        <v>12307</v>
      </c>
      <c r="I3531" s="1">
        <v>42696</v>
      </c>
      <c r="J3531" s="19">
        <v>0.27300000000000002</v>
      </c>
      <c r="K3531" s="19" t="s">
        <v>73</v>
      </c>
      <c r="L3531" s="1">
        <v>42736</v>
      </c>
      <c r="M3531" s="19" t="s">
        <v>12315</v>
      </c>
      <c r="N3531" s="19" t="s">
        <v>12344</v>
      </c>
      <c r="O3531" s="19" t="s">
        <v>12318</v>
      </c>
    </row>
    <row r="3532" spans="1:15">
      <c r="A3532" s="19">
        <v>63511</v>
      </c>
      <c r="B3532" s="19" t="s">
        <v>11748</v>
      </c>
      <c r="C3532" s="19" t="s">
        <v>12878</v>
      </c>
      <c r="D3532" s="19" t="str">
        <f t="shared" si="55"/>
        <v>63511A</v>
      </c>
      <c r="E3532" s="19" t="s">
        <v>12313</v>
      </c>
      <c r="F3532" s="19" t="s">
        <v>10697</v>
      </c>
      <c r="G3532" s="19" t="s">
        <v>612</v>
      </c>
      <c r="H3532" s="19" t="s">
        <v>12307</v>
      </c>
      <c r="I3532" s="1">
        <v>42753</v>
      </c>
      <c r="J3532" s="19">
        <v>0.152</v>
      </c>
      <c r="K3532" s="19" t="s">
        <v>73</v>
      </c>
      <c r="L3532" s="1">
        <v>42736</v>
      </c>
      <c r="M3532" s="19" t="s">
        <v>12315</v>
      </c>
      <c r="N3532" s="19" t="s">
        <v>12344</v>
      </c>
      <c r="O3532" s="19" t="s">
        <v>12318</v>
      </c>
    </row>
    <row r="3533" spans="1:15">
      <c r="A3533" s="19">
        <v>63512</v>
      </c>
      <c r="B3533" s="19" t="s">
        <v>11748</v>
      </c>
      <c r="C3533" s="19" t="s">
        <v>12877</v>
      </c>
      <c r="D3533" s="19" t="str">
        <f t="shared" si="55"/>
        <v>63512A</v>
      </c>
      <c r="E3533" s="19" t="s">
        <v>12313</v>
      </c>
      <c r="F3533" s="19" t="s">
        <v>11054</v>
      </c>
      <c r="G3533" s="19" t="s">
        <v>612</v>
      </c>
      <c r="H3533" s="19" t="s">
        <v>12307</v>
      </c>
      <c r="I3533" s="1">
        <v>42733</v>
      </c>
      <c r="J3533" s="19">
        <v>0.20399999999999999</v>
      </c>
      <c r="K3533" s="19" t="s">
        <v>73</v>
      </c>
      <c r="L3533" s="1">
        <v>42736</v>
      </c>
      <c r="M3533" s="19" t="s">
        <v>12315</v>
      </c>
      <c r="N3533" s="19" t="s">
        <v>12344</v>
      </c>
      <c r="O3533" s="19" t="s">
        <v>12318</v>
      </c>
    </row>
    <row r="3534" spans="1:15">
      <c r="A3534" s="19">
        <v>63513</v>
      </c>
      <c r="B3534" s="19" t="s">
        <v>11748</v>
      </c>
      <c r="C3534" s="19" t="s">
        <v>12876</v>
      </c>
      <c r="D3534" s="19" t="str">
        <f t="shared" si="55"/>
        <v>63513A</v>
      </c>
      <c r="E3534" s="19" t="s">
        <v>12313</v>
      </c>
      <c r="F3534" s="19" t="s">
        <v>12870</v>
      </c>
      <c r="G3534" s="19" t="s">
        <v>612</v>
      </c>
      <c r="H3534" s="19" t="s">
        <v>12307</v>
      </c>
      <c r="I3534" s="1">
        <v>42915</v>
      </c>
      <c r="J3534" s="19">
        <v>0.13600000000000001</v>
      </c>
      <c r="K3534" s="19" t="s">
        <v>73</v>
      </c>
      <c r="L3534" s="1">
        <v>42829</v>
      </c>
      <c r="M3534" s="19" t="s">
        <v>12802</v>
      </c>
      <c r="N3534" s="19" t="s">
        <v>12802</v>
      </c>
      <c r="O3534" s="19" t="s">
        <v>12318</v>
      </c>
    </row>
    <row r="3535" spans="1:15">
      <c r="A3535" s="19">
        <v>63514</v>
      </c>
      <c r="B3535" s="19" t="s">
        <v>11748</v>
      </c>
      <c r="C3535" s="19" t="s">
        <v>12875</v>
      </c>
      <c r="D3535" s="19" t="str">
        <f t="shared" si="55"/>
        <v>63514A</v>
      </c>
      <c r="E3535" s="19" t="s">
        <v>12313</v>
      </c>
      <c r="F3535" s="19" t="s">
        <v>12870</v>
      </c>
      <c r="G3535" s="19" t="s">
        <v>612</v>
      </c>
      <c r="H3535" s="19" t="s">
        <v>12307</v>
      </c>
      <c r="I3535" s="1">
        <v>42912</v>
      </c>
      <c r="J3535" s="19">
        <v>0.14399999999999999</v>
      </c>
      <c r="K3535" s="19" t="s">
        <v>73</v>
      </c>
      <c r="L3535" s="1">
        <v>42829</v>
      </c>
      <c r="M3535" s="19" t="s">
        <v>12802</v>
      </c>
      <c r="N3535" s="19" t="s">
        <v>12802</v>
      </c>
      <c r="O3535" s="19" t="s">
        <v>12318</v>
      </c>
    </row>
    <row r="3536" spans="1:15">
      <c r="A3536" s="19">
        <v>63515</v>
      </c>
      <c r="B3536" s="19" t="s">
        <v>11748</v>
      </c>
      <c r="C3536" s="19" t="s">
        <v>12874</v>
      </c>
      <c r="D3536" s="19" t="str">
        <f t="shared" si="55"/>
        <v>63515A</v>
      </c>
      <c r="E3536" s="19" t="s">
        <v>12313</v>
      </c>
      <c r="F3536" s="19" t="s">
        <v>10911</v>
      </c>
      <c r="G3536" s="19" t="s">
        <v>612</v>
      </c>
      <c r="H3536" s="19" t="s">
        <v>12307</v>
      </c>
      <c r="I3536" s="1">
        <v>42801</v>
      </c>
      <c r="J3536" s="19">
        <v>7.8E-2</v>
      </c>
      <c r="K3536" s="19" t="s">
        <v>73</v>
      </c>
      <c r="L3536" s="1">
        <v>42736</v>
      </c>
      <c r="M3536" s="19" t="s">
        <v>12315</v>
      </c>
      <c r="N3536" s="19" t="s">
        <v>12344</v>
      </c>
      <c r="O3536" s="19" t="s">
        <v>12318</v>
      </c>
    </row>
    <row r="3537" spans="1:15">
      <c r="A3537" s="19">
        <v>63516</v>
      </c>
      <c r="B3537" s="19" t="s">
        <v>11748</v>
      </c>
      <c r="C3537" s="19" t="s">
        <v>11694</v>
      </c>
      <c r="D3537" s="19" t="str">
        <f t="shared" si="55"/>
        <v>63516A</v>
      </c>
      <c r="E3537" s="19" t="s">
        <v>12313</v>
      </c>
      <c r="F3537" s="19" t="s">
        <v>10934</v>
      </c>
      <c r="G3537" s="19" t="s">
        <v>612</v>
      </c>
      <c r="H3537" s="19" t="s">
        <v>12307</v>
      </c>
      <c r="I3537" s="1">
        <v>42762</v>
      </c>
      <c r="J3537" s="19">
        <v>0.96</v>
      </c>
      <c r="K3537" s="19" t="s">
        <v>73</v>
      </c>
      <c r="L3537" s="1">
        <v>42736</v>
      </c>
      <c r="M3537" s="19" t="s">
        <v>12315</v>
      </c>
      <c r="N3537" s="19" t="s">
        <v>12344</v>
      </c>
      <c r="O3537" s="19" t="s">
        <v>12304</v>
      </c>
    </row>
    <row r="3538" spans="1:15">
      <c r="A3538" s="19">
        <v>63517</v>
      </c>
      <c r="B3538" s="19" t="s">
        <v>11748</v>
      </c>
      <c r="C3538" s="19" t="s">
        <v>12873</v>
      </c>
      <c r="D3538" s="19" t="str">
        <f t="shared" si="55"/>
        <v>63517A</v>
      </c>
      <c r="E3538" s="19" t="s">
        <v>12313</v>
      </c>
      <c r="F3538" s="19" t="s">
        <v>12872</v>
      </c>
      <c r="G3538" s="19" t="s">
        <v>612</v>
      </c>
      <c r="H3538" s="19" t="s">
        <v>12307</v>
      </c>
      <c r="I3538" s="1">
        <v>42647</v>
      </c>
      <c r="J3538" s="19">
        <v>0.14199999999999999</v>
      </c>
      <c r="K3538" s="19" t="s">
        <v>73</v>
      </c>
      <c r="L3538" s="1">
        <v>42832</v>
      </c>
      <c r="M3538" s="19" t="s">
        <v>12315</v>
      </c>
      <c r="N3538" s="19" t="s">
        <v>12344</v>
      </c>
      <c r="O3538" s="19" t="s">
        <v>12318</v>
      </c>
    </row>
    <row r="3539" spans="1:15">
      <c r="A3539" s="19">
        <v>63518</v>
      </c>
      <c r="B3539" s="19" t="s">
        <v>11748</v>
      </c>
      <c r="C3539" s="19" t="s">
        <v>12871</v>
      </c>
      <c r="D3539" s="19" t="str">
        <f t="shared" si="55"/>
        <v>63518A</v>
      </c>
      <c r="E3539" s="19" t="s">
        <v>12313</v>
      </c>
      <c r="F3539" s="19" t="s">
        <v>12870</v>
      </c>
      <c r="G3539" s="19" t="s">
        <v>612</v>
      </c>
      <c r="H3539" s="19" t="s">
        <v>12307</v>
      </c>
      <c r="I3539" s="1">
        <v>42922</v>
      </c>
      <c r="J3539" s="19">
        <v>7.0999999999999994E-2</v>
      </c>
      <c r="K3539" s="19" t="s">
        <v>73</v>
      </c>
      <c r="L3539" s="1">
        <v>42829</v>
      </c>
      <c r="M3539" s="19" t="s">
        <v>12802</v>
      </c>
      <c r="N3539" s="19" t="s">
        <v>12802</v>
      </c>
      <c r="O3539" s="19" t="s">
        <v>12318</v>
      </c>
    </row>
    <row r="3540" spans="1:15">
      <c r="A3540" s="19">
        <v>63519</v>
      </c>
      <c r="B3540" s="19" t="s">
        <v>11748</v>
      </c>
      <c r="C3540" s="19" t="s">
        <v>12869</v>
      </c>
      <c r="D3540" s="19" t="str">
        <f t="shared" si="55"/>
        <v>63519A</v>
      </c>
      <c r="E3540" s="19" t="s">
        <v>12313</v>
      </c>
      <c r="F3540" s="19" t="s">
        <v>5986</v>
      </c>
      <c r="G3540" s="19" t="s">
        <v>612</v>
      </c>
      <c r="H3540" s="19" t="s">
        <v>12307</v>
      </c>
      <c r="I3540" s="1">
        <v>41449</v>
      </c>
      <c r="J3540" s="19">
        <v>0.18</v>
      </c>
      <c r="K3540" s="19" t="s">
        <v>73</v>
      </c>
      <c r="L3540" s="1">
        <v>42836</v>
      </c>
      <c r="M3540" s="19" t="s">
        <v>1835</v>
      </c>
      <c r="N3540" s="19" t="s">
        <v>1835</v>
      </c>
      <c r="O3540" s="19" t="s">
        <v>12318</v>
      </c>
    </row>
    <row r="3541" spans="1:15">
      <c r="A3541" s="19">
        <v>63520</v>
      </c>
      <c r="B3541" s="19" t="s">
        <v>11748</v>
      </c>
      <c r="C3541" s="19" t="s">
        <v>12868</v>
      </c>
      <c r="D3541" s="19" t="str">
        <f t="shared" si="55"/>
        <v>63520A</v>
      </c>
      <c r="E3541" s="19" t="s">
        <v>12313</v>
      </c>
      <c r="F3541" s="19" t="s">
        <v>12867</v>
      </c>
      <c r="G3541" s="19" t="s">
        <v>612</v>
      </c>
      <c r="H3541" s="19" t="s">
        <v>12307</v>
      </c>
      <c r="I3541" s="1">
        <v>42717</v>
      </c>
      <c r="J3541" s="19">
        <v>0.27300000000000002</v>
      </c>
      <c r="K3541" s="19" t="s">
        <v>73</v>
      </c>
      <c r="L3541" s="1">
        <v>42736</v>
      </c>
      <c r="M3541" s="19" t="s">
        <v>12315</v>
      </c>
      <c r="N3541" s="19" t="s">
        <v>12709</v>
      </c>
      <c r="O3541" s="19" t="s">
        <v>12318</v>
      </c>
    </row>
    <row r="3542" spans="1:15">
      <c r="A3542" s="19">
        <v>63521</v>
      </c>
      <c r="B3542" s="19" t="s">
        <v>11748</v>
      </c>
      <c r="C3542" s="19" t="s">
        <v>12866</v>
      </c>
      <c r="D3542" s="19" t="str">
        <f t="shared" si="55"/>
        <v>63521A</v>
      </c>
      <c r="E3542" s="19" t="s">
        <v>12313</v>
      </c>
      <c r="F3542" s="19" t="s">
        <v>12710</v>
      </c>
      <c r="G3542" s="19" t="s">
        <v>612</v>
      </c>
      <c r="H3542" s="19" t="s">
        <v>12307</v>
      </c>
      <c r="I3542" s="1">
        <v>42789</v>
      </c>
      <c r="J3542" s="19">
        <v>8.1000000000000003E-2</v>
      </c>
      <c r="K3542" s="19" t="s">
        <v>73</v>
      </c>
      <c r="L3542" s="1">
        <v>42736</v>
      </c>
      <c r="M3542" s="19" t="s">
        <v>12315</v>
      </c>
      <c r="N3542" s="19" t="s">
        <v>12709</v>
      </c>
      <c r="O3542" s="19" t="s">
        <v>12318</v>
      </c>
    </row>
    <row r="3543" spans="1:15">
      <c r="A3543" s="19">
        <v>63522</v>
      </c>
      <c r="B3543" s="19" t="s">
        <v>11748</v>
      </c>
      <c r="C3543" s="19" t="s">
        <v>12865</v>
      </c>
      <c r="D3543" s="19" t="str">
        <f t="shared" si="55"/>
        <v>63522A</v>
      </c>
      <c r="E3543" s="19" t="s">
        <v>12313</v>
      </c>
      <c r="F3543" s="19" t="s">
        <v>10833</v>
      </c>
      <c r="G3543" s="19" t="s">
        <v>612</v>
      </c>
      <c r="H3543" s="19" t="s">
        <v>12307</v>
      </c>
      <c r="I3543" s="1">
        <v>42754</v>
      </c>
      <c r="J3543" s="19">
        <v>0.30499999999999999</v>
      </c>
      <c r="K3543" s="19" t="s">
        <v>73</v>
      </c>
      <c r="L3543" s="1">
        <v>42736</v>
      </c>
      <c r="M3543" s="19" t="s">
        <v>12315</v>
      </c>
      <c r="N3543" s="19" t="s">
        <v>12344</v>
      </c>
      <c r="O3543" s="19" t="s">
        <v>12318</v>
      </c>
    </row>
    <row r="3544" spans="1:15">
      <c r="A3544" s="19">
        <v>63523</v>
      </c>
      <c r="B3544" s="19" t="s">
        <v>11748</v>
      </c>
      <c r="C3544" s="19" t="s">
        <v>12864</v>
      </c>
      <c r="D3544" s="19" t="str">
        <f t="shared" si="55"/>
        <v>63523A</v>
      </c>
      <c r="E3544" s="19" t="s">
        <v>12313</v>
      </c>
      <c r="F3544" s="19" t="s">
        <v>12863</v>
      </c>
      <c r="G3544" s="19" t="s">
        <v>612</v>
      </c>
      <c r="H3544" s="19" t="s">
        <v>12307</v>
      </c>
      <c r="I3544" s="1">
        <v>42803</v>
      </c>
      <c r="J3544" s="19">
        <v>0.57599999999999996</v>
      </c>
      <c r="K3544" s="19" t="s">
        <v>73</v>
      </c>
      <c r="L3544" s="1">
        <v>42736</v>
      </c>
      <c r="M3544" s="19" t="s">
        <v>12315</v>
      </c>
      <c r="N3544" s="19" t="s">
        <v>12344</v>
      </c>
      <c r="O3544" s="19" t="s">
        <v>12318</v>
      </c>
    </row>
    <row r="3545" spans="1:15">
      <c r="A3545" s="19">
        <v>63524</v>
      </c>
      <c r="B3545" s="19" t="s">
        <v>11748</v>
      </c>
      <c r="C3545" s="19" t="s">
        <v>12862</v>
      </c>
      <c r="D3545" s="19" t="str">
        <f t="shared" si="55"/>
        <v>63524A</v>
      </c>
      <c r="E3545" s="19" t="s">
        <v>12313</v>
      </c>
      <c r="F3545" s="19" t="s">
        <v>12861</v>
      </c>
      <c r="G3545" s="19" t="s">
        <v>612</v>
      </c>
      <c r="H3545" s="19" t="s">
        <v>12307</v>
      </c>
      <c r="I3545" s="1">
        <v>40583</v>
      </c>
      <c r="J3545" s="19">
        <v>4.5999999999999999E-2</v>
      </c>
      <c r="K3545" s="19" t="s">
        <v>73</v>
      </c>
      <c r="L3545" s="1">
        <v>42837</v>
      </c>
      <c r="M3545" s="19" t="s">
        <v>12315</v>
      </c>
      <c r="N3545" s="19" t="s">
        <v>12388</v>
      </c>
      <c r="O3545" s="19" t="s">
        <v>12318</v>
      </c>
    </row>
    <row r="3546" spans="1:15">
      <c r="A3546" s="19">
        <v>63525</v>
      </c>
      <c r="B3546" s="19" t="s">
        <v>11748</v>
      </c>
      <c r="C3546" s="19" t="s">
        <v>12860</v>
      </c>
      <c r="D3546" s="19" t="str">
        <f t="shared" si="55"/>
        <v>63525A</v>
      </c>
      <c r="E3546" s="19" t="s">
        <v>12313</v>
      </c>
      <c r="F3546" s="19" t="s">
        <v>11095</v>
      </c>
      <c r="G3546" s="19" t="s">
        <v>612</v>
      </c>
      <c r="H3546" s="19" t="s">
        <v>12307</v>
      </c>
      <c r="I3546" s="1">
        <v>40752</v>
      </c>
      <c r="J3546" s="19">
        <v>4.5999999999999999E-2</v>
      </c>
      <c r="K3546" s="19" t="s">
        <v>73</v>
      </c>
      <c r="L3546" s="1">
        <v>42838</v>
      </c>
      <c r="M3546" s="19" t="s">
        <v>12315</v>
      </c>
      <c r="N3546" s="19" t="s">
        <v>12388</v>
      </c>
      <c r="O3546" s="19" t="s">
        <v>12318</v>
      </c>
    </row>
    <row r="3547" spans="1:15">
      <c r="A3547" s="19">
        <v>63526</v>
      </c>
      <c r="B3547" s="19" t="s">
        <v>11748</v>
      </c>
      <c r="C3547" s="19" t="s">
        <v>12859</v>
      </c>
      <c r="D3547" s="19" t="str">
        <f t="shared" si="55"/>
        <v>63526A</v>
      </c>
      <c r="E3547" s="19" t="s">
        <v>12313</v>
      </c>
      <c r="F3547" s="19" t="s">
        <v>11469</v>
      </c>
      <c r="G3547" s="19" t="s">
        <v>612</v>
      </c>
      <c r="H3547" s="19" t="s">
        <v>12307</v>
      </c>
      <c r="I3547" s="1">
        <v>42823</v>
      </c>
      <c r="J3547" s="19">
        <v>4.2999999999999997E-2</v>
      </c>
      <c r="K3547" s="19" t="s">
        <v>73</v>
      </c>
      <c r="L3547" s="1">
        <v>42736</v>
      </c>
      <c r="M3547" s="19" t="s">
        <v>12315</v>
      </c>
      <c r="N3547" s="19" t="s">
        <v>12858</v>
      </c>
      <c r="O3547" s="19" t="s">
        <v>12318</v>
      </c>
    </row>
    <row r="3548" spans="1:15">
      <c r="A3548" s="19">
        <v>63527</v>
      </c>
      <c r="B3548" s="19" t="s">
        <v>11748</v>
      </c>
      <c r="C3548" s="19" t="s">
        <v>12857</v>
      </c>
      <c r="D3548" s="19" t="str">
        <f t="shared" si="55"/>
        <v>63527A</v>
      </c>
      <c r="E3548" s="19" t="s">
        <v>12313</v>
      </c>
      <c r="F3548" s="19" t="s">
        <v>10860</v>
      </c>
      <c r="G3548" s="19" t="s">
        <v>612</v>
      </c>
      <c r="H3548" s="19" t="s">
        <v>12307</v>
      </c>
      <c r="I3548" s="1">
        <v>42815</v>
      </c>
      <c r="J3548" s="19">
        <v>0.22</v>
      </c>
      <c r="K3548" s="19" t="s">
        <v>73</v>
      </c>
      <c r="L3548" s="1">
        <v>42736</v>
      </c>
      <c r="M3548" s="19" t="s">
        <v>12315</v>
      </c>
      <c r="N3548" s="19" t="s">
        <v>12344</v>
      </c>
      <c r="O3548" s="19" t="s">
        <v>12318</v>
      </c>
    </row>
    <row r="3549" spans="1:15">
      <c r="A3549" s="19">
        <v>63528</v>
      </c>
      <c r="B3549" s="19" t="s">
        <v>11748</v>
      </c>
      <c r="C3549" s="19" t="s">
        <v>12856</v>
      </c>
      <c r="D3549" s="19" t="str">
        <f t="shared" si="55"/>
        <v>63528A</v>
      </c>
      <c r="E3549" s="19" t="s">
        <v>12313</v>
      </c>
      <c r="F3549" s="19" t="s">
        <v>10988</v>
      </c>
      <c r="G3549" s="19" t="s">
        <v>612</v>
      </c>
      <c r="H3549" s="19" t="s">
        <v>12307</v>
      </c>
      <c r="I3549" s="1">
        <v>42739</v>
      </c>
      <c r="J3549" s="19">
        <v>0.26700000000000002</v>
      </c>
      <c r="K3549" s="19" t="s">
        <v>73</v>
      </c>
      <c r="L3549" s="1">
        <v>42736</v>
      </c>
      <c r="M3549" s="19" t="s">
        <v>12315</v>
      </c>
      <c r="N3549" s="19" t="s">
        <v>12344</v>
      </c>
      <c r="O3549" s="19" t="s">
        <v>12318</v>
      </c>
    </row>
    <row r="3550" spans="1:15">
      <c r="A3550" s="19">
        <v>63529</v>
      </c>
      <c r="B3550" s="19" t="s">
        <v>11748</v>
      </c>
      <c r="C3550" s="19" t="s">
        <v>12855</v>
      </c>
      <c r="D3550" s="19" t="str">
        <f t="shared" si="55"/>
        <v>63529A</v>
      </c>
      <c r="E3550" s="19" t="s">
        <v>12313</v>
      </c>
      <c r="F3550" s="19" t="s">
        <v>12854</v>
      </c>
      <c r="G3550" s="19" t="s">
        <v>612</v>
      </c>
      <c r="H3550" s="19" t="s">
        <v>12307</v>
      </c>
      <c r="I3550" s="1">
        <v>40386</v>
      </c>
      <c r="J3550" s="19">
        <v>1.7000000000000001E-2</v>
      </c>
      <c r="K3550" s="19" t="s">
        <v>73</v>
      </c>
      <c r="L3550" s="1">
        <v>42837</v>
      </c>
      <c r="M3550" s="19" t="s">
        <v>12315</v>
      </c>
      <c r="N3550" s="19" t="s">
        <v>12853</v>
      </c>
      <c r="O3550" s="19" t="s">
        <v>12318</v>
      </c>
    </row>
    <row r="3551" spans="1:15">
      <c r="A3551" s="19">
        <v>63530</v>
      </c>
      <c r="B3551" s="19" t="s">
        <v>11748</v>
      </c>
      <c r="C3551" s="19" t="s">
        <v>12852</v>
      </c>
      <c r="D3551" s="19" t="str">
        <f t="shared" si="55"/>
        <v>63530A</v>
      </c>
      <c r="E3551" s="19" t="s">
        <v>12313</v>
      </c>
      <c r="F3551" s="19" t="s">
        <v>11442</v>
      </c>
      <c r="G3551" s="19" t="s">
        <v>612</v>
      </c>
      <c r="H3551" s="19" t="s">
        <v>12307</v>
      </c>
      <c r="I3551" s="1">
        <v>40052</v>
      </c>
      <c r="J3551" s="19">
        <v>2.5999999999999999E-2</v>
      </c>
      <c r="K3551" s="19" t="s">
        <v>73</v>
      </c>
      <c r="L3551" s="1">
        <v>42837</v>
      </c>
      <c r="M3551" s="19" t="s">
        <v>12315</v>
      </c>
      <c r="N3551" s="19" t="s">
        <v>12314</v>
      </c>
      <c r="O3551" s="19" t="s">
        <v>12318</v>
      </c>
    </row>
    <row r="3552" spans="1:15">
      <c r="A3552" s="19">
        <v>63531</v>
      </c>
      <c r="B3552" s="19" t="s">
        <v>11748</v>
      </c>
      <c r="C3552" s="19" t="s">
        <v>12851</v>
      </c>
      <c r="D3552" s="19" t="str">
        <f t="shared" si="55"/>
        <v>63531A</v>
      </c>
      <c r="E3552" s="19" t="s">
        <v>12313</v>
      </c>
      <c r="F3552" s="19" t="s">
        <v>10867</v>
      </c>
      <c r="G3552" s="19" t="s">
        <v>612</v>
      </c>
      <c r="H3552" s="19" t="s">
        <v>12307</v>
      </c>
      <c r="I3552" s="1">
        <v>40793</v>
      </c>
      <c r="J3552" s="19">
        <v>2.8000000000000001E-2</v>
      </c>
      <c r="K3552" s="19" t="s">
        <v>73</v>
      </c>
      <c r="L3552" s="1">
        <v>42838</v>
      </c>
      <c r="M3552" s="19" t="s">
        <v>12315</v>
      </c>
      <c r="N3552" s="19" t="s">
        <v>12388</v>
      </c>
      <c r="O3552" s="19" t="s">
        <v>12318</v>
      </c>
    </row>
    <row r="3553" spans="1:15">
      <c r="A3553" s="19">
        <v>63532</v>
      </c>
      <c r="B3553" s="19" t="s">
        <v>11748</v>
      </c>
      <c r="C3553" s="19" t="s">
        <v>12850</v>
      </c>
      <c r="D3553" s="19" t="str">
        <f t="shared" si="55"/>
        <v>63532A</v>
      </c>
      <c r="E3553" s="19" t="s">
        <v>12313</v>
      </c>
      <c r="F3553" s="19" t="s">
        <v>11350</v>
      </c>
      <c r="G3553" s="19" t="s">
        <v>612</v>
      </c>
      <c r="H3553" s="19" t="s">
        <v>12307</v>
      </c>
      <c r="I3553" s="1">
        <v>40757</v>
      </c>
      <c r="J3553" s="19">
        <v>4.2999999999999997E-2</v>
      </c>
      <c r="K3553" s="19" t="s">
        <v>73</v>
      </c>
      <c r="L3553" s="1">
        <v>42838</v>
      </c>
      <c r="M3553" s="19" t="s">
        <v>12315</v>
      </c>
      <c r="N3553" s="19" t="s">
        <v>12388</v>
      </c>
      <c r="O3553" s="19" t="s">
        <v>12318</v>
      </c>
    </row>
    <row r="3554" spans="1:15">
      <c r="A3554" s="19">
        <v>63533</v>
      </c>
      <c r="B3554" s="19" t="s">
        <v>11748</v>
      </c>
      <c r="C3554" s="19" t="s">
        <v>12849</v>
      </c>
      <c r="D3554" s="19" t="str">
        <f t="shared" si="55"/>
        <v>63533A</v>
      </c>
      <c r="E3554" s="19" t="s">
        <v>12313</v>
      </c>
      <c r="F3554" s="19" t="s">
        <v>12848</v>
      </c>
      <c r="G3554" s="19" t="s">
        <v>612</v>
      </c>
      <c r="H3554" s="19" t="s">
        <v>12307</v>
      </c>
      <c r="I3554" s="1">
        <v>40114</v>
      </c>
      <c r="J3554" s="19">
        <v>0.33300000000000002</v>
      </c>
      <c r="K3554" s="19" t="s">
        <v>73</v>
      </c>
      <c r="L3554" s="1">
        <v>42838</v>
      </c>
      <c r="M3554" s="19" t="s">
        <v>12847</v>
      </c>
      <c r="N3554" s="19" t="s">
        <v>12846</v>
      </c>
      <c r="O3554" s="19" t="s">
        <v>12318</v>
      </c>
    </row>
    <row r="3555" spans="1:15">
      <c r="A3555" s="19">
        <v>63534</v>
      </c>
      <c r="B3555" s="19" t="s">
        <v>11748</v>
      </c>
      <c r="C3555" s="19" t="s">
        <v>12845</v>
      </c>
      <c r="D3555" s="19" t="str">
        <f t="shared" si="55"/>
        <v>63534A</v>
      </c>
      <c r="E3555" s="19" t="s">
        <v>12313</v>
      </c>
      <c r="F3555" s="19" t="s">
        <v>12844</v>
      </c>
      <c r="G3555" s="19" t="s">
        <v>612</v>
      </c>
      <c r="H3555" s="19" t="s">
        <v>12307</v>
      </c>
      <c r="I3555" s="1">
        <v>40787</v>
      </c>
      <c r="J3555" s="19">
        <v>3.1E-2</v>
      </c>
      <c r="K3555" s="19" t="s">
        <v>73</v>
      </c>
      <c r="L3555" s="1">
        <v>42838</v>
      </c>
      <c r="M3555" s="19" t="s">
        <v>12315</v>
      </c>
      <c r="N3555" s="19" t="s">
        <v>12388</v>
      </c>
      <c r="O3555" s="19" t="s">
        <v>12318</v>
      </c>
    </row>
    <row r="3556" spans="1:15">
      <c r="A3556" s="19">
        <v>63535</v>
      </c>
      <c r="B3556" s="19" t="s">
        <v>11748</v>
      </c>
      <c r="C3556" s="19" t="s">
        <v>12843</v>
      </c>
      <c r="D3556" s="19" t="str">
        <f t="shared" si="55"/>
        <v>63535A</v>
      </c>
      <c r="E3556" s="19" t="s">
        <v>12313</v>
      </c>
      <c r="F3556" s="19" t="s">
        <v>10934</v>
      </c>
      <c r="G3556" s="19" t="s">
        <v>612</v>
      </c>
      <c r="H3556" s="19" t="s">
        <v>12307</v>
      </c>
      <c r="I3556" s="1">
        <v>42580</v>
      </c>
      <c r="J3556" s="19">
        <v>7.4999999999999997E-2</v>
      </c>
      <c r="K3556" s="19" t="s">
        <v>73</v>
      </c>
      <c r="L3556" s="1">
        <v>42838</v>
      </c>
      <c r="M3556" s="19" t="s">
        <v>12315</v>
      </c>
      <c r="N3556" s="19" t="s">
        <v>12344</v>
      </c>
      <c r="O3556" s="19" t="s">
        <v>12318</v>
      </c>
    </row>
    <row r="3557" spans="1:15">
      <c r="A3557" s="19">
        <v>63536</v>
      </c>
      <c r="B3557" s="19" t="s">
        <v>11748</v>
      </c>
      <c r="C3557" s="19" t="s">
        <v>12842</v>
      </c>
      <c r="D3557" s="19" t="str">
        <f t="shared" si="55"/>
        <v>63536A</v>
      </c>
      <c r="E3557" s="19" t="s">
        <v>12313</v>
      </c>
      <c r="F3557" s="19" t="s">
        <v>10934</v>
      </c>
      <c r="G3557" s="19" t="s">
        <v>612</v>
      </c>
      <c r="H3557" s="19" t="s">
        <v>12307</v>
      </c>
      <c r="I3557" s="1">
        <v>42586</v>
      </c>
      <c r="J3557" s="19">
        <v>0.151</v>
      </c>
      <c r="K3557" s="19" t="s">
        <v>73</v>
      </c>
      <c r="L3557" s="1">
        <v>42838</v>
      </c>
      <c r="M3557" s="19" t="s">
        <v>12315</v>
      </c>
      <c r="N3557" s="19" t="s">
        <v>12344</v>
      </c>
      <c r="O3557" s="19" t="s">
        <v>12318</v>
      </c>
    </row>
    <row r="3558" spans="1:15">
      <c r="A3558" s="19">
        <v>63537</v>
      </c>
      <c r="B3558" s="19" t="s">
        <v>11748</v>
      </c>
      <c r="C3558" s="19" t="s">
        <v>12841</v>
      </c>
      <c r="D3558" s="19" t="str">
        <f t="shared" si="55"/>
        <v>63537A</v>
      </c>
      <c r="E3558" s="19" t="s">
        <v>12313</v>
      </c>
      <c r="F3558" s="19" t="s">
        <v>10934</v>
      </c>
      <c r="G3558" s="19" t="s">
        <v>612</v>
      </c>
      <c r="H3558" s="19" t="s">
        <v>12307</v>
      </c>
      <c r="I3558" s="1">
        <v>42590</v>
      </c>
      <c r="J3558" s="19">
        <v>0.13100000000000001</v>
      </c>
      <c r="K3558" s="19" t="s">
        <v>73</v>
      </c>
      <c r="L3558" s="1">
        <v>42838</v>
      </c>
      <c r="M3558" s="19" t="s">
        <v>12315</v>
      </c>
      <c r="N3558" s="19" t="s">
        <v>12344</v>
      </c>
      <c r="O3558" s="19" t="s">
        <v>12318</v>
      </c>
    </row>
    <row r="3559" spans="1:15">
      <c r="A3559" s="19">
        <v>63538</v>
      </c>
      <c r="B3559" s="19" t="s">
        <v>11748</v>
      </c>
      <c r="C3559" s="19" t="s">
        <v>12840</v>
      </c>
      <c r="D3559" s="19" t="str">
        <f t="shared" si="55"/>
        <v>63538A</v>
      </c>
      <c r="E3559" s="19" t="s">
        <v>12313</v>
      </c>
      <c r="F3559" s="19" t="s">
        <v>10833</v>
      </c>
      <c r="G3559" s="19" t="s">
        <v>612</v>
      </c>
      <c r="H3559" s="19" t="s">
        <v>12307</v>
      </c>
      <c r="I3559" s="1">
        <v>42587</v>
      </c>
      <c r="J3559" s="19">
        <v>0.191</v>
      </c>
      <c r="K3559" s="19" t="s">
        <v>73</v>
      </c>
      <c r="L3559" s="1">
        <v>42838</v>
      </c>
      <c r="M3559" s="19" t="s">
        <v>12315</v>
      </c>
      <c r="N3559" s="19" t="s">
        <v>12344</v>
      </c>
      <c r="O3559" s="19" t="s">
        <v>12318</v>
      </c>
    </row>
    <row r="3560" spans="1:15">
      <c r="A3560" s="19">
        <v>63539</v>
      </c>
      <c r="B3560" s="19" t="s">
        <v>11748</v>
      </c>
      <c r="C3560" s="19" t="s">
        <v>12839</v>
      </c>
      <c r="D3560" s="19" t="str">
        <f t="shared" si="55"/>
        <v>63539A</v>
      </c>
      <c r="E3560" s="19" t="s">
        <v>12313</v>
      </c>
      <c r="F3560" s="19" t="s">
        <v>10934</v>
      </c>
      <c r="G3560" s="19" t="s">
        <v>612</v>
      </c>
      <c r="H3560" s="19" t="s">
        <v>12307</v>
      </c>
      <c r="I3560" s="1">
        <v>42580</v>
      </c>
      <c r="J3560" s="19">
        <v>0.215</v>
      </c>
      <c r="K3560" s="19" t="s">
        <v>73</v>
      </c>
      <c r="L3560" s="1">
        <v>42838</v>
      </c>
      <c r="M3560" s="19" t="s">
        <v>12315</v>
      </c>
      <c r="N3560" s="19" t="s">
        <v>12344</v>
      </c>
      <c r="O3560" s="19" t="s">
        <v>12318</v>
      </c>
    </row>
    <row r="3561" spans="1:15">
      <c r="A3561" s="19">
        <v>63540</v>
      </c>
      <c r="B3561" s="19" t="s">
        <v>11748</v>
      </c>
      <c r="C3561" s="19" t="s">
        <v>12838</v>
      </c>
      <c r="D3561" s="19" t="str">
        <f t="shared" si="55"/>
        <v>63540A</v>
      </c>
      <c r="E3561" s="19" t="s">
        <v>12313</v>
      </c>
      <c r="F3561" s="19" t="s">
        <v>10860</v>
      </c>
      <c r="G3561" s="19" t="s">
        <v>612</v>
      </c>
      <c r="H3561" s="19" t="s">
        <v>12307</v>
      </c>
      <c r="I3561" s="1">
        <v>42621</v>
      </c>
      <c r="J3561" s="19">
        <v>0.124</v>
      </c>
      <c r="K3561" s="19" t="s">
        <v>73</v>
      </c>
      <c r="L3561" s="1">
        <v>42838</v>
      </c>
      <c r="M3561" s="19" t="s">
        <v>12315</v>
      </c>
      <c r="N3561" s="19" t="s">
        <v>12344</v>
      </c>
      <c r="O3561" s="19" t="s">
        <v>12318</v>
      </c>
    </row>
    <row r="3562" spans="1:15">
      <c r="A3562" s="19">
        <v>63541</v>
      </c>
      <c r="B3562" s="19" t="s">
        <v>11748</v>
      </c>
      <c r="C3562" s="19" t="s">
        <v>12837</v>
      </c>
      <c r="D3562" s="19" t="str">
        <f t="shared" si="55"/>
        <v>63541A</v>
      </c>
      <c r="E3562" s="19" t="s">
        <v>12313</v>
      </c>
      <c r="F3562" s="19" t="s">
        <v>10833</v>
      </c>
      <c r="G3562" s="19" t="s">
        <v>612</v>
      </c>
      <c r="H3562" s="19" t="s">
        <v>12307</v>
      </c>
      <c r="I3562" s="1">
        <v>42594</v>
      </c>
      <c r="J3562" s="19">
        <v>0.106</v>
      </c>
      <c r="K3562" s="19" t="s">
        <v>73</v>
      </c>
      <c r="L3562" s="1">
        <v>42838</v>
      </c>
      <c r="M3562" s="19" t="s">
        <v>12315</v>
      </c>
      <c r="N3562" s="19" t="s">
        <v>12344</v>
      </c>
      <c r="O3562" s="19" t="s">
        <v>12318</v>
      </c>
    </row>
    <row r="3563" spans="1:15">
      <c r="A3563" s="19">
        <v>63542</v>
      </c>
      <c r="B3563" s="19" t="s">
        <v>11748</v>
      </c>
      <c r="C3563" s="19" t="s">
        <v>12836</v>
      </c>
      <c r="D3563" s="19" t="str">
        <f t="shared" si="55"/>
        <v>63542A</v>
      </c>
      <c r="E3563" s="19" t="s">
        <v>12313</v>
      </c>
      <c r="F3563" s="19" t="s">
        <v>10934</v>
      </c>
      <c r="G3563" s="19" t="s">
        <v>612</v>
      </c>
      <c r="H3563" s="19" t="s">
        <v>12307</v>
      </c>
      <c r="I3563" s="1">
        <v>42614</v>
      </c>
      <c r="J3563" s="19">
        <v>0.16500000000000001</v>
      </c>
      <c r="K3563" s="19" t="s">
        <v>73</v>
      </c>
      <c r="L3563" s="1">
        <v>42838</v>
      </c>
      <c r="M3563" s="19" t="s">
        <v>12315</v>
      </c>
      <c r="N3563" s="19" t="s">
        <v>12344</v>
      </c>
      <c r="O3563" s="19" t="s">
        <v>12318</v>
      </c>
    </row>
    <row r="3564" spans="1:15">
      <c r="A3564" s="19">
        <v>63543</v>
      </c>
      <c r="B3564" s="19" t="s">
        <v>11748</v>
      </c>
      <c r="C3564" s="19" t="s">
        <v>12835</v>
      </c>
      <c r="D3564" s="19" t="str">
        <f t="shared" si="55"/>
        <v>63543A</v>
      </c>
      <c r="E3564" s="19" t="s">
        <v>12313</v>
      </c>
      <c r="F3564" s="19" t="s">
        <v>10934</v>
      </c>
      <c r="G3564" s="19" t="s">
        <v>612</v>
      </c>
      <c r="H3564" s="19" t="s">
        <v>12307</v>
      </c>
      <c r="I3564" s="1">
        <v>42621</v>
      </c>
      <c r="J3564" s="19">
        <v>0.121</v>
      </c>
      <c r="K3564" s="19" t="s">
        <v>73</v>
      </c>
      <c r="L3564" s="1">
        <v>42838</v>
      </c>
      <c r="M3564" s="19" t="s">
        <v>12315</v>
      </c>
      <c r="N3564" s="19" t="s">
        <v>12344</v>
      </c>
      <c r="O3564" s="19" t="s">
        <v>12318</v>
      </c>
    </row>
    <row r="3565" spans="1:15">
      <c r="A3565" s="19">
        <v>63544</v>
      </c>
      <c r="B3565" s="19" t="s">
        <v>11748</v>
      </c>
      <c r="C3565" s="19" t="s">
        <v>12834</v>
      </c>
      <c r="D3565" s="19" t="str">
        <f t="shared" si="55"/>
        <v>63544A</v>
      </c>
      <c r="E3565" s="19" t="s">
        <v>12313</v>
      </c>
      <c r="F3565" s="19" t="s">
        <v>10833</v>
      </c>
      <c r="G3565" s="19" t="s">
        <v>612</v>
      </c>
      <c r="H3565" s="19" t="s">
        <v>12307</v>
      </c>
      <c r="I3565" s="1">
        <v>42587</v>
      </c>
      <c r="J3565" s="19">
        <v>0.13400000000000001</v>
      </c>
      <c r="K3565" s="19" t="s">
        <v>73</v>
      </c>
      <c r="L3565" s="1">
        <v>42838</v>
      </c>
      <c r="M3565" s="19" t="s">
        <v>12315</v>
      </c>
      <c r="N3565" s="19" t="s">
        <v>12344</v>
      </c>
      <c r="O3565" s="19" t="s">
        <v>12318</v>
      </c>
    </row>
    <row r="3566" spans="1:15">
      <c r="A3566" s="19">
        <v>63545</v>
      </c>
      <c r="B3566" s="19" t="s">
        <v>11748</v>
      </c>
      <c r="C3566" s="19" t="s">
        <v>12833</v>
      </c>
      <c r="D3566" s="19" t="str">
        <f t="shared" si="55"/>
        <v>63545A</v>
      </c>
      <c r="E3566" s="19" t="s">
        <v>12313</v>
      </c>
      <c r="F3566" s="19" t="s">
        <v>11305</v>
      </c>
      <c r="G3566" s="19" t="s">
        <v>612</v>
      </c>
      <c r="H3566" s="19" t="s">
        <v>12307</v>
      </c>
      <c r="I3566" s="1">
        <v>42600</v>
      </c>
      <c r="J3566" s="19">
        <v>0.10100000000000001</v>
      </c>
      <c r="K3566" s="19" t="s">
        <v>73</v>
      </c>
      <c r="L3566" s="1">
        <v>42842</v>
      </c>
      <c r="M3566" s="19" t="s">
        <v>12315</v>
      </c>
      <c r="N3566" s="19" t="s">
        <v>12344</v>
      </c>
      <c r="O3566" s="19" t="s">
        <v>12318</v>
      </c>
    </row>
    <row r="3567" spans="1:15">
      <c r="A3567" s="19">
        <v>63546</v>
      </c>
      <c r="B3567" s="19" t="s">
        <v>11748</v>
      </c>
      <c r="C3567" s="19" t="s">
        <v>12832</v>
      </c>
      <c r="D3567" s="19" t="str">
        <f t="shared" si="55"/>
        <v>63546A</v>
      </c>
      <c r="E3567" s="19" t="s">
        <v>12313</v>
      </c>
      <c r="F3567" s="19" t="s">
        <v>10934</v>
      </c>
      <c r="G3567" s="19" t="s">
        <v>612</v>
      </c>
      <c r="H3567" s="19" t="s">
        <v>12307</v>
      </c>
      <c r="I3567" s="1">
        <v>42590</v>
      </c>
      <c r="J3567" s="19">
        <v>0.158</v>
      </c>
      <c r="K3567" s="19" t="s">
        <v>73</v>
      </c>
      <c r="L3567" s="1">
        <v>42838</v>
      </c>
      <c r="M3567" s="19" t="s">
        <v>12315</v>
      </c>
      <c r="N3567" s="19" t="s">
        <v>12344</v>
      </c>
      <c r="O3567" s="19" t="s">
        <v>12318</v>
      </c>
    </row>
    <row r="3568" spans="1:15">
      <c r="A3568" s="19">
        <v>63547</v>
      </c>
      <c r="B3568" s="19" t="s">
        <v>10651</v>
      </c>
      <c r="C3568" s="19" t="s">
        <v>12831</v>
      </c>
      <c r="D3568" s="19" t="str">
        <f t="shared" si="55"/>
        <v>63547C</v>
      </c>
      <c r="E3568" s="19" t="s">
        <v>12309</v>
      </c>
      <c r="F3568" s="19" t="s">
        <v>10954</v>
      </c>
      <c r="G3568" s="19" t="s">
        <v>612</v>
      </c>
      <c r="H3568" s="19" t="s">
        <v>12307</v>
      </c>
      <c r="I3568" s="1">
        <v>44012</v>
      </c>
      <c r="J3568" s="19">
        <v>20</v>
      </c>
      <c r="K3568" s="19" t="s">
        <v>73</v>
      </c>
      <c r="L3568" s="1">
        <v>42839</v>
      </c>
      <c r="M3568" s="19" t="s">
        <v>12597</v>
      </c>
      <c r="N3568" s="19" t="s">
        <v>12830</v>
      </c>
      <c r="O3568" s="19" t="s">
        <v>12318</v>
      </c>
    </row>
    <row r="3569" spans="1:15">
      <c r="A3569" s="19">
        <v>63548</v>
      </c>
      <c r="B3569" s="19" t="s">
        <v>10651</v>
      </c>
      <c r="C3569" s="19" t="s">
        <v>12829</v>
      </c>
      <c r="D3569" s="19" t="str">
        <f t="shared" si="55"/>
        <v>63548C</v>
      </c>
      <c r="E3569" s="19" t="s">
        <v>12309</v>
      </c>
      <c r="F3569" s="19" t="s">
        <v>10954</v>
      </c>
      <c r="G3569" s="19" t="s">
        <v>612</v>
      </c>
      <c r="H3569" s="19" t="s">
        <v>12307</v>
      </c>
      <c r="I3569" s="1">
        <v>44012</v>
      </c>
      <c r="J3569" s="19">
        <v>20</v>
      </c>
      <c r="K3569" s="19" t="s">
        <v>73</v>
      </c>
      <c r="L3569" s="1">
        <v>42839</v>
      </c>
      <c r="M3569" s="19" t="s">
        <v>12597</v>
      </c>
      <c r="N3569" s="19" t="s">
        <v>12828</v>
      </c>
      <c r="O3569" s="19" t="s">
        <v>12318</v>
      </c>
    </row>
    <row r="3570" spans="1:15">
      <c r="A3570" s="19">
        <v>63549</v>
      </c>
      <c r="B3570" s="19" t="s">
        <v>11748</v>
      </c>
      <c r="C3570" s="19" t="s">
        <v>12827</v>
      </c>
      <c r="D3570" s="19" t="str">
        <f t="shared" si="55"/>
        <v>63549A</v>
      </c>
      <c r="E3570" s="19" t="s">
        <v>12313</v>
      </c>
      <c r="F3570" s="19" t="s">
        <v>10701</v>
      </c>
      <c r="G3570" s="19" t="s">
        <v>612</v>
      </c>
      <c r="H3570" s="19" t="s">
        <v>12307</v>
      </c>
      <c r="I3570" s="1">
        <v>42697</v>
      </c>
      <c r="J3570" s="19">
        <v>0.157</v>
      </c>
      <c r="K3570" s="19" t="s">
        <v>73</v>
      </c>
      <c r="L3570" s="1">
        <v>42705</v>
      </c>
      <c r="M3570" s="19" t="s">
        <v>12315</v>
      </c>
      <c r="N3570" s="19" t="s">
        <v>12344</v>
      </c>
      <c r="O3570" s="19" t="s">
        <v>12318</v>
      </c>
    </row>
    <row r="3571" spans="1:15">
      <c r="A3571" s="19">
        <v>63550</v>
      </c>
      <c r="B3571" s="19" t="s">
        <v>10651</v>
      </c>
      <c r="C3571" s="19" t="s">
        <v>12826</v>
      </c>
      <c r="D3571" s="19" t="str">
        <f t="shared" si="55"/>
        <v>63550C</v>
      </c>
      <c r="E3571" s="19" t="s">
        <v>12309</v>
      </c>
      <c r="F3571" s="19" t="s">
        <v>10963</v>
      </c>
      <c r="G3571" s="19" t="s">
        <v>859</v>
      </c>
      <c r="H3571" s="19" t="s">
        <v>12307</v>
      </c>
      <c r="I3571" s="1">
        <v>43435</v>
      </c>
      <c r="J3571" s="19">
        <v>200</v>
      </c>
      <c r="K3571" s="19" t="s">
        <v>73</v>
      </c>
      <c r="L3571" s="1">
        <v>42846</v>
      </c>
      <c r="M3571" s="19" t="s">
        <v>12825</v>
      </c>
      <c r="N3571" s="19" t="s">
        <v>12825</v>
      </c>
      <c r="O3571" s="19" t="s">
        <v>12318</v>
      </c>
    </row>
    <row r="3572" spans="1:15">
      <c r="A3572" s="19">
        <v>63551</v>
      </c>
      <c r="B3572" s="19" t="s">
        <v>11748</v>
      </c>
      <c r="C3572" s="19" t="s">
        <v>12824</v>
      </c>
      <c r="D3572" s="19" t="str">
        <f t="shared" si="55"/>
        <v>63551A</v>
      </c>
      <c r="E3572" s="19" t="s">
        <v>12313</v>
      </c>
      <c r="F3572" s="19" t="s">
        <v>10981</v>
      </c>
      <c r="G3572" s="19" t="s">
        <v>612</v>
      </c>
      <c r="H3572" s="19" t="s">
        <v>12307</v>
      </c>
      <c r="I3572" s="1">
        <v>42796</v>
      </c>
      <c r="J3572" s="19">
        <v>0.65500000000000003</v>
      </c>
      <c r="K3572" s="19" t="s">
        <v>73</v>
      </c>
      <c r="L3572" s="1">
        <v>42705</v>
      </c>
      <c r="M3572" s="19" t="s">
        <v>12315</v>
      </c>
      <c r="N3572" s="19" t="s">
        <v>12344</v>
      </c>
      <c r="O3572" s="19" t="s">
        <v>12318</v>
      </c>
    </row>
    <row r="3573" spans="1:15">
      <c r="A3573" s="19">
        <v>63552</v>
      </c>
      <c r="B3573" s="19" t="s">
        <v>11748</v>
      </c>
      <c r="C3573" s="19" t="s">
        <v>12823</v>
      </c>
      <c r="D3573" s="19" t="str">
        <f t="shared" si="55"/>
        <v>63552A</v>
      </c>
      <c r="E3573" s="19" t="s">
        <v>12313</v>
      </c>
      <c r="F3573" s="19" t="s">
        <v>12713</v>
      </c>
      <c r="G3573" s="19" t="s">
        <v>612</v>
      </c>
      <c r="H3573" s="19" t="s">
        <v>12307</v>
      </c>
      <c r="I3573" s="1">
        <v>42803</v>
      </c>
      <c r="J3573" s="19">
        <v>0.66700000000000004</v>
      </c>
      <c r="K3573" s="19" t="s">
        <v>73</v>
      </c>
      <c r="L3573" s="1">
        <v>42736</v>
      </c>
      <c r="M3573" s="19" t="s">
        <v>12315</v>
      </c>
      <c r="N3573" s="19" t="s">
        <v>12344</v>
      </c>
      <c r="O3573" s="19" t="s">
        <v>12318</v>
      </c>
    </row>
    <row r="3574" spans="1:15">
      <c r="A3574" s="19">
        <v>63553</v>
      </c>
      <c r="B3574" s="19" t="s">
        <v>11748</v>
      </c>
      <c r="C3574" s="19" t="s">
        <v>12822</v>
      </c>
      <c r="D3574" s="19" t="str">
        <f t="shared" si="55"/>
        <v>63553A</v>
      </c>
      <c r="E3574" s="19" t="s">
        <v>12313</v>
      </c>
      <c r="F3574" s="19" t="s">
        <v>558</v>
      </c>
      <c r="G3574" s="19" t="s">
        <v>1367</v>
      </c>
      <c r="H3574" s="19" t="s">
        <v>12307</v>
      </c>
      <c r="I3574" s="1">
        <v>42670</v>
      </c>
      <c r="J3574" s="19">
        <v>85.1</v>
      </c>
      <c r="K3574" s="19" t="s">
        <v>4</v>
      </c>
      <c r="L3574" s="1">
        <v>42796</v>
      </c>
      <c r="M3574" s="19" t="s">
        <v>4394</v>
      </c>
      <c r="N3574" s="19" t="s">
        <v>12822</v>
      </c>
      <c r="O3574" s="19" t="s">
        <v>12318</v>
      </c>
    </row>
    <row r="3575" spans="1:15">
      <c r="A3575" s="19">
        <v>63554</v>
      </c>
      <c r="B3575" s="19" t="s">
        <v>11748</v>
      </c>
      <c r="C3575" s="19" t="s">
        <v>12821</v>
      </c>
      <c r="D3575" s="19" t="str">
        <f t="shared" si="55"/>
        <v>63554A</v>
      </c>
      <c r="E3575" s="19" t="s">
        <v>12313</v>
      </c>
      <c r="F3575" s="19" t="s">
        <v>10860</v>
      </c>
      <c r="G3575" s="19" t="s">
        <v>612</v>
      </c>
      <c r="H3575" s="19" t="s">
        <v>12307</v>
      </c>
      <c r="I3575" s="1">
        <v>42794</v>
      </c>
      <c r="J3575" s="19">
        <v>0.27800000000000002</v>
      </c>
      <c r="K3575" s="19" t="s">
        <v>73</v>
      </c>
      <c r="L3575" s="1">
        <v>42705</v>
      </c>
      <c r="M3575" s="19" t="s">
        <v>12315</v>
      </c>
      <c r="N3575" s="19" t="s">
        <v>12344</v>
      </c>
      <c r="O3575" s="19" t="s">
        <v>12318</v>
      </c>
    </row>
    <row r="3576" spans="1:15">
      <c r="A3576" s="19">
        <v>63555</v>
      </c>
      <c r="B3576" s="19" t="s">
        <v>11748</v>
      </c>
      <c r="C3576" s="19" t="s">
        <v>12820</v>
      </c>
      <c r="D3576" s="19" t="str">
        <f t="shared" si="55"/>
        <v>63555A</v>
      </c>
      <c r="E3576" s="19" t="s">
        <v>12313</v>
      </c>
      <c r="F3576" s="19" t="s">
        <v>10881</v>
      </c>
      <c r="G3576" s="19" t="s">
        <v>612</v>
      </c>
      <c r="H3576" s="19" t="s">
        <v>12307</v>
      </c>
      <c r="I3576" s="1">
        <v>41271</v>
      </c>
      <c r="J3576" s="19">
        <v>0.373</v>
      </c>
      <c r="K3576" s="19" t="s">
        <v>73</v>
      </c>
      <c r="L3576" s="1">
        <v>42874</v>
      </c>
      <c r="M3576" s="19" t="s">
        <v>12315</v>
      </c>
      <c r="N3576" s="19" t="s">
        <v>12385</v>
      </c>
      <c r="O3576" s="19" t="s">
        <v>12318</v>
      </c>
    </row>
    <row r="3577" spans="1:15">
      <c r="A3577" s="19">
        <v>63556</v>
      </c>
      <c r="B3577" s="19" t="s">
        <v>11748</v>
      </c>
      <c r="C3577" s="19" t="s">
        <v>12819</v>
      </c>
      <c r="D3577" s="19" t="str">
        <f t="shared" si="55"/>
        <v>63556A</v>
      </c>
      <c r="E3577" s="19" t="s">
        <v>12313</v>
      </c>
      <c r="F3577" s="19" t="s">
        <v>10860</v>
      </c>
      <c r="G3577" s="19" t="s">
        <v>612</v>
      </c>
      <c r="H3577" s="19" t="s">
        <v>12307</v>
      </c>
      <c r="I3577" s="1">
        <v>42853</v>
      </c>
      <c r="J3577" s="19">
        <v>0.19</v>
      </c>
      <c r="K3577" s="19" t="s">
        <v>73</v>
      </c>
      <c r="L3577" s="1">
        <v>42767</v>
      </c>
      <c r="M3577" s="19" t="s">
        <v>12315</v>
      </c>
      <c r="N3577" s="19" t="s">
        <v>12344</v>
      </c>
      <c r="O3577" s="19" t="s">
        <v>12318</v>
      </c>
    </row>
    <row r="3578" spans="1:15">
      <c r="A3578" s="19">
        <v>63557</v>
      </c>
      <c r="B3578" s="19" t="s">
        <v>11748</v>
      </c>
      <c r="C3578" s="19" t="s">
        <v>12818</v>
      </c>
      <c r="D3578" s="19" t="str">
        <f t="shared" si="55"/>
        <v>63557A</v>
      </c>
      <c r="E3578" s="19" t="s">
        <v>12313</v>
      </c>
      <c r="F3578" s="19" t="s">
        <v>12710</v>
      </c>
      <c r="G3578" s="19" t="s">
        <v>612</v>
      </c>
      <c r="H3578" s="19" t="s">
        <v>12307</v>
      </c>
      <c r="I3578" s="1">
        <v>42863</v>
      </c>
      <c r="J3578" s="19">
        <v>0.20899999999999999</v>
      </c>
      <c r="K3578" s="19" t="s">
        <v>73</v>
      </c>
      <c r="L3578" s="1">
        <v>42767</v>
      </c>
      <c r="M3578" s="19" t="s">
        <v>12315</v>
      </c>
      <c r="N3578" s="19" t="s">
        <v>12709</v>
      </c>
      <c r="O3578" s="19" t="s">
        <v>12318</v>
      </c>
    </row>
    <row r="3579" spans="1:15">
      <c r="A3579" s="19">
        <v>63558</v>
      </c>
      <c r="B3579" s="19" t="s">
        <v>10651</v>
      </c>
      <c r="C3579" s="19" t="s">
        <v>12817</v>
      </c>
      <c r="D3579" s="19" t="str">
        <f t="shared" si="55"/>
        <v>63558C</v>
      </c>
      <c r="E3579" s="19" t="s">
        <v>12309</v>
      </c>
      <c r="F3579" s="19" t="s">
        <v>639</v>
      </c>
      <c r="G3579" s="19" t="s">
        <v>612</v>
      </c>
      <c r="H3579" s="19" t="s">
        <v>12307</v>
      </c>
      <c r="I3579" s="1">
        <v>43830</v>
      </c>
      <c r="J3579" s="19">
        <v>99</v>
      </c>
      <c r="K3579" s="19" t="s">
        <v>4</v>
      </c>
      <c r="L3579" s="1">
        <v>42886</v>
      </c>
      <c r="M3579" s="19" t="s">
        <v>12817</v>
      </c>
      <c r="N3579" s="19" t="s">
        <v>12817</v>
      </c>
      <c r="O3579" s="19" t="s">
        <v>12318</v>
      </c>
    </row>
    <row r="3580" spans="1:15">
      <c r="A3580" s="19">
        <v>63559</v>
      </c>
      <c r="B3580" s="19" t="s">
        <v>11748</v>
      </c>
      <c r="C3580" s="19" t="s">
        <v>12816</v>
      </c>
      <c r="D3580" s="19" t="str">
        <f t="shared" si="55"/>
        <v>63559A</v>
      </c>
      <c r="E3580" s="19" t="s">
        <v>12313</v>
      </c>
      <c r="F3580" s="19" t="s">
        <v>11490</v>
      </c>
      <c r="G3580" s="19" t="s">
        <v>612</v>
      </c>
      <c r="H3580" s="19" t="s">
        <v>12307</v>
      </c>
      <c r="I3580" s="1">
        <v>42829</v>
      </c>
      <c r="J3580" s="19">
        <v>0.128</v>
      </c>
      <c r="K3580" s="19" t="s">
        <v>73</v>
      </c>
      <c r="L3580" s="1">
        <v>42795</v>
      </c>
      <c r="M3580" s="19" t="s">
        <v>12315</v>
      </c>
      <c r="N3580" s="19" t="s">
        <v>12344</v>
      </c>
      <c r="O3580" s="19" t="s">
        <v>12318</v>
      </c>
    </row>
    <row r="3581" spans="1:15">
      <c r="A3581" s="19">
        <v>63560</v>
      </c>
      <c r="B3581" s="19" t="s">
        <v>11748</v>
      </c>
      <c r="C3581" s="19" t="s">
        <v>12813</v>
      </c>
      <c r="D3581" s="19" t="str">
        <f t="shared" si="55"/>
        <v>63560A</v>
      </c>
      <c r="E3581" s="19" t="s">
        <v>12313</v>
      </c>
      <c r="F3581" s="19" t="s">
        <v>12815</v>
      </c>
      <c r="G3581" s="19" t="s">
        <v>580</v>
      </c>
      <c r="H3581" s="19" t="s">
        <v>12307</v>
      </c>
      <c r="I3581" s="1">
        <v>42598</v>
      </c>
      <c r="J3581" s="19">
        <v>40</v>
      </c>
      <c r="K3581" s="19" t="s">
        <v>73</v>
      </c>
      <c r="L3581" s="1">
        <v>42892</v>
      </c>
      <c r="M3581" s="19" t="s">
        <v>12814</v>
      </c>
      <c r="N3581" s="19" t="s">
        <v>12813</v>
      </c>
      <c r="O3581" s="19" t="s">
        <v>12318</v>
      </c>
    </row>
    <row r="3582" spans="1:15">
      <c r="A3582" s="19">
        <v>63561</v>
      </c>
      <c r="B3582" s="19" t="s">
        <v>10651</v>
      </c>
      <c r="C3582" s="19" t="s">
        <v>12812</v>
      </c>
      <c r="D3582" s="19" t="str">
        <f t="shared" si="55"/>
        <v>63561C</v>
      </c>
      <c r="E3582" s="19" t="s">
        <v>12309</v>
      </c>
      <c r="F3582" s="19" t="s">
        <v>10848</v>
      </c>
      <c r="G3582" s="19" t="s">
        <v>612</v>
      </c>
      <c r="H3582" s="19" t="s">
        <v>12307</v>
      </c>
      <c r="I3582" s="1">
        <v>43313</v>
      </c>
      <c r="J3582" s="19">
        <v>0.9</v>
      </c>
      <c r="K3582" s="19" t="s">
        <v>73</v>
      </c>
      <c r="L3582" s="1">
        <v>42892</v>
      </c>
      <c r="M3582" s="19" t="s">
        <v>12811</v>
      </c>
      <c r="N3582" s="19" t="s">
        <v>12810</v>
      </c>
      <c r="O3582" s="19" t="s">
        <v>12318</v>
      </c>
    </row>
    <row r="3583" spans="1:15">
      <c r="A3583" s="19">
        <v>63562</v>
      </c>
      <c r="B3583" s="19" t="s">
        <v>10651</v>
      </c>
      <c r="C3583" s="19" t="s">
        <v>12809</v>
      </c>
      <c r="D3583" s="19" t="str">
        <f t="shared" si="55"/>
        <v>63562C</v>
      </c>
      <c r="E3583" s="19" t="s">
        <v>12309</v>
      </c>
      <c r="F3583" s="19" t="s">
        <v>10697</v>
      </c>
      <c r="G3583" s="19" t="s">
        <v>612</v>
      </c>
      <c r="H3583" s="19" t="s">
        <v>12307</v>
      </c>
      <c r="I3583" s="1">
        <v>44196</v>
      </c>
      <c r="J3583" s="19">
        <v>40</v>
      </c>
      <c r="K3583" s="19" t="s">
        <v>73</v>
      </c>
      <c r="L3583" s="1">
        <v>42892</v>
      </c>
      <c r="M3583" s="19" t="s">
        <v>12472</v>
      </c>
      <c r="N3583" s="19" t="s">
        <v>12808</v>
      </c>
      <c r="O3583" s="19" t="s">
        <v>12318</v>
      </c>
    </row>
    <row r="3584" spans="1:15">
      <c r="A3584" s="19">
        <v>63563</v>
      </c>
      <c r="B3584" s="19" t="s">
        <v>11748</v>
      </c>
      <c r="C3584" s="19" t="s">
        <v>12807</v>
      </c>
      <c r="D3584" s="19" t="str">
        <f t="shared" si="55"/>
        <v>63563A</v>
      </c>
      <c r="E3584" s="19" t="s">
        <v>12313</v>
      </c>
      <c r="F3584" s="19" t="s">
        <v>10766</v>
      </c>
      <c r="G3584" s="19" t="s">
        <v>612</v>
      </c>
      <c r="H3584" s="19" t="s">
        <v>12307</v>
      </c>
      <c r="I3584" s="1">
        <v>42914</v>
      </c>
      <c r="J3584" s="19">
        <v>0.127</v>
      </c>
      <c r="K3584" s="19" t="s">
        <v>73</v>
      </c>
      <c r="L3584" s="1">
        <v>42893</v>
      </c>
      <c r="M3584" s="19" t="s">
        <v>12802</v>
      </c>
      <c r="N3584" s="19" t="s">
        <v>12802</v>
      </c>
      <c r="O3584" s="19" t="s">
        <v>12318</v>
      </c>
    </row>
    <row r="3585" spans="1:15">
      <c r="A3585" s="19">
        <v>63564</v>
      </c>
      <c r="B3585" s="19" t="s">
        <v>11748</v>
      </c>
      <c r="C3585" s="19" t="s">
        <v>12806</v>
      </c>
      <c r="D3585" s="19" t="str">
        <f t="shared" si="55"/>
        <v>63564A</v>
      </c>
      <c r="E3585" s="19" t="s">
        <v>12313</v>
      </c>
      <c r="F3585" s="19" t="s">
        <v>10766</v>
      </c>
      <c r="G3585" s="19" t="s">
        <v>612</v>
      </c>
      <c r="H3585" s="19" t="s">
        <v>12307</v>
      </c>
      <c r="I3585" s="1">
        <v>42909</v>
      </c>
      <c r="J3585" s="19">
        <v>0.26700000000000002</v>
      </c>
      <c r="K3585" s="19" t="s">
        <v>73</v>
      </c>
      <c r="L3585" s="1">
        <v>42893</v>
      </c>
      <c r="M3585" s="19" t="s">
        <v>12802</v>
      </c>
      <c r="N3585" s="19" t="s">
        <v>12802</v>
      </c>
      <c r="O3585" s="19" t="s">
        <v>12318</v>
      </c>
    </row>
    <row r="3586" spans="1:15">
      <c r="A3586" s="19">
        <v>63565</v>
      </c>
      <c r="B3586" s="19" t="s">
        <v>11748</v>
      </c>
      <c r="C3586" s="19" t="s">
        <v>12805</v>
      </c>
      <c r="D3586" s="19" t="str">
        <f t="shared" ref="D3586:D3649" si="56">CONCATENATE(A3586,B3586)</f>
        <v>63565A</v>
      </c>
      <c r="E3586" s="19" t="s">
        <v>12313</v>
      </c>
      <c r="F3586" s="19" t="s">
        <v>10766</v>
      </c>
      <c r="G3586" s="19" t="s">
        <v>612</v>
      </c>
      <c r="H3586" s="19" t="s">
        <v>12307</v>
      </c>
      <c r="I3586" s="1">
        <v>42915</v>
      </c>
      <c r="J3586" s="19">
        <v>0.109</v>
      </c>
      <c r="K3586" s="19" t="s">
        <v>73</v>
      </c>
      <c r="L3586" s="1">
        <v>42893</v>
      </c>
      <c r="M3586" s="19" t="s">
        <v>12802</v>
      </c>
      <c r="N3586" s="19" t="s">
        <v>12802</v>
      </c>
      <c r="O3586" s="19" t="s">
        <v>12318</v>
      </c>
    </row>
    <row r="3587" spans="1:15">
      <c r="A3587" s="19">
        <v>63566</v>
      </c>
      <c r="B3587" s="19" t="s">
        <v>11748</v>
      </c>
      <c r="C3587" s="19" t="s">
        <v>12804</v>
      </c>
      <c r="D3587" s="19" t="str">
        <f t="shared" si="56"/>
        <v>63566A</v>
      </c>
      <c r="E3587" s="19" t="s">
        <v>12313</v>
      </c>
      <c r="F3587" s="19" t="s">
        <v>10766</v>
      </c>
      <c r="G3587" s="19" t="s">
        <v>612</v>
      </c>
      <c r="H3587" s="19" t="s">
        <v>12307</v>
      </c>
      <c r="I3587" s="1">
        <v>42902</v>
      </c>
      <c r="J3587" s="19">
        <v>0.14299999999999999</v>
      </c>
      <c r="K3587" s="19" t="s">
        <v>73</v>
      </c>
      <c r="L3587" s="1">
        <v>42893</v>
      </c>
      <c r="M3587" s="19" t="s">
        <v>12802</v>
      </c>
      <c r="N3587" s="19" t="s">
        <v>12802</v>
      </c>
      <c r="O3587" s="19" t="s">
        <v>12318</v>
      </c>
    </row>
    <row r="3588" spans="1:15">
      <c r="A3588" s="19">
        <v>63567</v>
      </c>
      <c r="B3588" s="19" t="s">
        <v>11748</v>
      </c>
      <c r="C3588" s="19" t="s">
        <v>12803</v>
      </c>
      <c r="D3588" s="19" t="str">
        <f t="shared" si="56"/>
        <v>63567A</v>
      </c>
      <c r="E3588" s="19" t="s">
        <v>12313</v>
      </c>
      <c r="F3588" s="19" t="s">
        <v>10766</v>
      </c>
      <c r="G3588" s="19" t="s">
        <v>612</v>
      </c>
      <c r="H3588" s="19" t="s">
        <v>12307</v>
      </c>
      <c r="I3588" s="1">
        <v>42915</v>
      </c>
      <c r="J3588" s="19">
        <v>2.8000000000000001E-2</v>
      </c>
      <c r="K3588" s="19" t="s">
        <v>73</v>
      </c>
      <c r="L3588" s="1">
        <v>42893</v>
      </c>
      <c r="M3588" s="19" t="s">
        <v>12802</v>
      </c>
      <c r="N3588" s="19" t="s">
        <v>12802</v>
      </c>
      <c r="O3588" s="19" t="s">
        <v>12318</v>
      </c>
    </row>
    <row r="3589" spans="1:15">
      <c r="A3589" s="19">
        <v>63568</v>
      </c>
      <c r="B3589" s="19" t="s">
        <v>11748</v>
      </c>
      <c r="C3589" s="19" t="s">
        <v>12801</v>
      </c>
      <c r="D3589" s="19" t="str">
        <f t="shared" si="56"/>
        <v>63568A</v>
      </c>
      <c r="E3589" s="19" t="s">
        <v>12313</v>
      </c>
      <c r="F3589" s="19" t="s">
        <v>12591</v>
      </c>
      <c r="G3589" s="19" t="s">
        <v>612</v>
      </c>
      <c r="H3589" s="19" t="s">
        <v>12307</v>
      </c>
      <c r="I3589" s="1">
        <v>42849</v>
      </c>
      <c r="J3589" s="19">
        <v>7.4999999999999997E-2</v>
      </c>
      <c r="K3589" s="19" t="s">
        <v>73</v>
      </c>
      <c r="L3589" s="1">
        <v>42795</v>
      </c>
      <c r="M3589" s="19" t="s">
        <v>12315</v>
      </c>
      <c r="N3589" s="19" t="s">
        <v>12344</v>
      </c>
      <c r="O3589" s="19" t="s">
        <v>12318</v>
      </c>
    </row>
    <row r="3590" spans="1:15">
      <c r="A3590" s="19">
        <v>63569</v>
      </c>
      <c r="B3590" s="19" t="s">
        <v>10651</v>
      </c>
      <c r="C3590" s="19" t="s">
        <v>12800</v>
      </c>
      <c r="D3590" s="19" t="str">
        <f t="shared" si="56"/>
        <v>63569C</v>
      </c>
      <c r="E3590" s="19" t="s">
        <v>12309</v>
      </c>
      <c r="F3590" s="19" t="s">
        <v>10746</v>
      </c>
      <c r="G3590" s="19" t="s">
        <v>612</v>
      </c>
      <c r="H3590" s="19" t="s">
        <v>12307</v>
      </c>
      <c r="I3590" s="1">
        <v>44196</v>
      </c>
      <c r="J3590" s="19">
        <v>50</v>
      </c>
      <c r="K3590" s="19" t="s">
        <v>73</v>
      </c>
      <c r="L3590" s="1">
        <v>42892</v>
      </c>
      <c r="M3590" s="19" t="s">
        <v>12472</v>
      </c>
      <c r="N3590" s="19" t="s">
        <v>12799</v>
      </c>
      <c r="O3590" s="19" t="s">
        <v>12318</v>
      </c>
    </row>
    <row r="3591" spans="1:15">
      <c r="A3591" s="19">
        <v>63570</v>
      </c>
      <c r="B3591" s="19" t="s">
        <v>10651</v>
      </c>
      <c r="C3591" s="19" t="s">
        <v>12798</v>
      </c>
      <c r="D3591" s="19" t="str">
        <f t="shared" si="56"/>
        <v>63570C</v>
      </c>
      <c r="E3591" s="19" t="s">
        <v>12309</v>
      </c>
      <c r="F3591" s="19" t="s">
        <v>12797</v>
      </c>
      <c r="G3591" s="19" t="s">
        <v>612</v>
      </c>
      <c r="H3591" s="19" t="s">
        <v>12307</v>
      </c>
      <c r="I3591" s="1">
        <v>43983</v>
      </c>
      <c r="J3591" s="19">
        <v>360</v>
      </c>
      <c r="K3591" s="19" t="s">
        <v>73</v>
      </c>
      <c r="L3591" s="1">
        <v>42900</v>
      </c>
      <c r="M3591" s="19" t="s">
        <v>12791</v>
      </c>
      <c r="N3591" s="19" t="s">
        <v>12796</v>
      </c>
      <c r="O3591" s="19" t="s">
        <v>12304</v>
      </c>
    </row>
    <row r="3592" spans="1:15">
      <c r="A3592" s="19">
        <v>63571</v>
      </c>
      <c r="B3592" s="19" t="s">
        <v>10651</v>
      </c>
      <c r="C3592" s="19" t="s">
        <v>12795</v>
      </c>
      <c r="D3592" s="19" t="str">
        <f t="shared" si="56"/>
        <v>63571C</v>
      </c>
      <c r="E3592" s="19" t="s">
        <v>12309</v>
      </c>
      <c r="F3592" s="19" t="s">
        <v>10686</v>
      </c>
      <c r="G3592" s="19" t="s">
        <v>612</v>
      </c>
      <c r="H3592" s="19" t="s">
        <v>12307</v>
      </c>
      <c r="I3592" s="1">
        <v>44470</v>
      </c>
      <c r="J3592" s="19">
        <v>300</v>
      </c>
      <c r="K3592" s="19" t="s">
        <v>73</v>
      </c>
      <c r="L3592" s="1">
        <v>42900</v>
      </c>
      <c r="M3592" s="19" t="s">
        <v>12791</v>
      </c>
      <c r="N3592" s="19" t="s">
        <v>12794</v>
      </c>
      <c r="O3592" s="19" t="s">
        <v>12577</v>
      </c>
    </row>
    <row r="3593" spans="1:15">
      <c r="A3593" s="19">
        <v>63572</v>
      </c>
      <c r="B3593" s="19" t="s">
        <v>10651</v>
      </c>
      <c r="C3593" s="19" t="s">
        <v>12793</v>
      </c>
      <c r="D3593" s="19" t="str">
        <f t="shared" si="56"/>
        <v>63572C</v>
      </c>
      <c r="E3593" s="19" t="s">
        <v>12309</v>
      </c>
      <c r="F3593" s="19" t="s">
        <v>12792</v>
      </c>
      <c r="G3593" s="19" t="s">
        <v>612</v>
      </c>
      <c r="H3593" s="19" t="s">
        <v>12307</v>
      </c>
      <c r="I3593" s="1">
        <v>43739</v>
      </c>
      <c r="J3593" s="19">
        <v>400</v>
      </c>
      <c r="K3593" s="19" t="s">
        <v>73</v>
      </c>
      <c r="L3593" s="1">
        <v>42900</v>
      </c>
      <c r="M3593" s="19" t="s">
        <v>12791</v>
      </c>
      <c r="N3593" s="19" t="s">
        <v>12790</v>
      </c>
      <c r="O3593" s="19" t="s">
        <v>12304</v>
      </c>
    </row>
    <row r="3594" spans="1:15">
      <c r="A3594" s="19">
        <v>63573</v>
      </c>
      <c r="B3594" s="19" t="s">
        <v>11748</v>
      </c>
      <c r="C3594" s="19" t="s">
        <v>12789</v>
      </c>
      <c r="D3594" s="19" t="str">
        <f t="shared" si="56"/>
        <v>63573A</v>
      </c>
      <c r="E3594" s="19" t="s">
        <v>12313</v>
      </c>
      <c r="F3594" s="19" t="s">
        <v>12788</v>
      </c>
      <c r="G3594" s="19" t="s">
        <v>612</v>
      </c>
      <c r="H3594" s="19" t="s">
        <v>12307</v>
      </c>
      <c r="I3594" s="1">
        <v>42990</v>
      </c>
      <c r="J3594" s="19">
        <v>1.85</v>
      </c>
      <c r="K3594" s="19" t="s">
        <v>4</v>
      </c>
      <c r="L3594" s="1">
        <v>42902</v>
      </c>
      <c r="M3594" s="19" t="s">
        <v>12359</v>
      </c>
      <c r="N3594" s="19" t="s">
        <v>5001</v>
      </c>
      <c r="O3594" s="19" t="s">
        <v>12318</v>
      </c>
    </row>
    <row r="3595" spans="1:15">
      <c r="A3595" s="19">
        <v>63574</v>
      </c>
      <c r="B3595" s="19" t="s">
        <v>11748</v>
      </c>
      <c r="C3595" s="19" t="s">
        <v>12787</v>
      </c>
      <c r="D3595" s="19" t="str">
        <f t="shared" si="56"/>
        <v>63574A</v>
      </c>
      <c r="E3595" s="19" t="s">
        <v>12313</v>
      </c>
      <c r="F3595" s="19" t="s">
        <v>10767</v>
      </c>
      <c r="G3595" s="19" t="s">
        <v>612</v>
      </c>
      <c r="H3595" s="19" t="s">
        <v>12307</v>
      </c>
      <c r="I3595" s="1">
        <v>43074</v>
      </c>
      <c r="J3595" s="19">
        <v>1.85</v>
      </c>
      <c r="K3595" s="19" t="s">
        <v>4</v>
      </c>
      <c r="L3595" s="1">
        <v>42902</v>
      </c>
      <c r="M3595" s="19" t="s">
        <v>12359</v>
      </c>
      <c r="N3595" s="19" t="s">
        <v>5001</v>
      </c>
      <c r="O3595" s="19" t="s">
        <v>12318</v>
      </c>
    </row>
    <row r="3596" spans="1:15">
      <c r="A3596" s="19">
        <v>63575</v>
      </c>
      <c r="B3596" s="19" t="s">
        <v>10651</v>
      </c>
      <c r="C3596" s="19" t="s">
        <v>12786</v>
      </c>
      <c r="D3596" s="19" t="str">
        <f t="shared" si="56"/>
        <v>63575C</v>
      </c>
      <c r="E3596" s="19" t="s">
        <v>12309</v>
      </c>
      <c r="F3596" s="19" t="s">
        <v>11016</v>
      </c>
      <c r="G3596" s="19" t="s">
        <v>612</v>
      </c>
      <c r="H3596" s="19" t="s">
        <v>12307</v>
      </c>
      <c r="I3596" s="1">
        <v>44196</v>
      </c>
      <c r="J3596" s="19">
        <v>49.5</v>
      </c>
      <c r="K3596" s="19" t="s">
        <v>73</v>
      </c>
      <c r="L3596" s="1">
        <v>42908</v>
      </c>
      <c r="M3596" s="19" t="s">
        <v>4698</v>
      </c>
      <c r="N3596" s="19" t="s">
        <v>12786</v>
      </c>
      <c r="O3596" s="19" t="s">
        <v>12552</v>
      </c>
    </row>
    <row r="3597" spans="1:15">
      <c r="A3597" s="19">
        <v>63576</v>
      </c>
      <c r="B3597" s="19" t="s">
        <v>11748</v>
      </c>
      <c r="C3597" s="19" t="s">
        <v>12785</v>
      </c>
      <c r="D3597" s="19" t="str">
        <f t="shared" si="56"/>
        <v>63576A</v>
      </c>
      <c r="E3597" s="19" t="s">
        <v>12313</v>
      </c>
      <c r="F3597" s="19" t="s">
        <v>10833</v>
      </c>
      <c r="G3597" s="19" t="s">
        <v>612</v>
      </c>
      <c r="H3597" s="19" t="s">
        <v>12307</v>
      </c>
      <c r="I3597" s="1">
        <v>42815</v>
      </c>
      <c r="J3597" s="19">
        <v>0.27100000000000002</v>
      </c>
      <c r="K3597" s="19" t="s">
        <v>73</v>
      </c>
      <c r="L3597" s="1">
        <v>42795</v>
      </c>
      <c r="M3597" s="19" t="s">
        <v>12315</v>
      </c>
      <c r="N3597" s="19" t="s">
        <v>12344</v>
      </c>
      <c r="O3597" s="19" t="s">
        <v>12318</v>
      </c>
    </row>
    <row r="3598" spans="1:15">
      <c r="A3598" s="19">
        <v>63577</v>
      </c>
      <c r="B3598" s="19" t="s">
        <v>11748</v>
      </c>
      <c r="C3598" s="19" t="s">
        <v>12784</v>
      </c>
      <c r="D3598" s="19" t="str">
        <f t="shared" si="56"/>
        <v>63577A</v>
      </c>
      <c r="E3598" s="19" t="s">
        <v>12313</v>
      </c>
      <c r="F3598" s="19" t="s">
        <v>11471</v>
      </c>
      <c r="G3598" s="19" t="s">
        <v>612</v>
      </c>
      <c r="H3598" s="19" t="s">
        <v>12307</v>
      </c>
      <c r="I3598" s="1">
        <v>41788</v>
      </c>
      <c r="J3598" s="19">
        <v>0.83899999999999997</v>
      </c>
      <c r="K3598" s="19" t="s">
        <v>73</v>
      </c>
      <c r="L3598" s="1">
        <v>42795</v>
      </c>
      <c r="M3598" s="19" t="s">
        <v>12315</v>
      </c>
      <c r="N3598" s="19" t="s">
        <v>12413</v>
      </c>
      <c r="O3598" s="19" t="s">
        <v>12318</v>
      </c>
    </row>
    <row r="3599" spans="1:15">
      <c r="A3599" s="19">
        <v>63578</v>
      </c>
      <c r="B3599" s="19" t="s">
        <v>11748</v>
      </c>
      <c r="C3599" s="19" t="s">
        <v>12783</v>
      </c>
      <c r="D3599" s="19" t="str">
        <f t="shared" si="56"/>
        <v>63578A</v>
      </c>
      <c r="E3599" s="19" t="s">
        <v>12313</v>
      </c>
      <c r="F3599" s="19" t="s">
        <v>11025</v>
      </c>
      <c r="G3599" s="19" t="s">
        <v>612</v>
      </c>
      <c r="H3599" s="19" t="s">
        <v>12307</v>
      </c>
      <c r="I3599" s="1">
        <v>42867</v>
      </c>
      <c r="J3599" s="19">
        <v>0.33500000000000002</v>
      </c>
      <c r="K3599" s="19" t="s">
        <v>73</v>
      </c>
      <c r="L3599" s="1">
        <v>42795</v>
      </c>
      <c r="M3599" s="19" t="s">
        <v>12315</v>
      </c>
      <c r="N3599" s="19" t="s">
        <v>12344</v>
      </c>
      <c r="O3599" s="19" t="s">
        <v>12304</v>
      </c>
    </row>
    <row r="3600" spans="1:15">
      <c r="A3600" s="19">
        <v>63579</v>
      </c>
      <c r="B3600" s="19" t="s">
        <v>11748</v>
      </c>
      <c r="C3600" s="19" t="s">
        <v>12782</v>
      </c>
      <c r="D3600" s="19" t="str">
        <f t="shared" si="56"/>
        <v>63579A</v>
      </c>
      <c r="E3600" s="19" t="s">
        <v>12313</v>
      </c>
      <c r="F3600" s="19" t="s">
        <v>12781</v>
      </c>
      <c r="G3600" s="19" t="s">
        <v>612</v>
      </c>
      <c r="H3600" s="19" t="s">
        <v>12307</v>
      </c>
      <c r="I3600" s="1">
        <v>42867</v>
      </c>
      <c r="J3600" s="19">
        <v>0.97099999999999997</v>
      </c>
      <c r="K3600" s="19" t="s">
        <v>73</v>
      </c>
      <c r="L3600" s="1">
        <v>42795</v>
      </c>
      <c r="M3600" s="19" t="s">
        <v>12315</v>
      </c>
      <c r="N3600" s="19" t="s">
        <v>12344</v>
      </c>
      <c r="O3600" s="19" t="s">
        <v>12304</v>
      </c>
    </row>
    <row r="3601" spans="1:15">
      <c r="A3601" s="19">
        <v>63580</v>
      </c>
      <c r="B3601" s="19" t="s">
        <v>11748</v>
      </c>
      <c r="C3601" s="19" t="s">
        <v>12780</v>
      </c>
      <c r="D3601" s="19" t="str">
        <f t="shared" si="56"/>
        <v>63580A</v>
      </c>
      <c r="E3601" s="19" t="s">
        <v>12313</v>
      </c>
      <c r="F3601" s="19" t="s">
        <v>11471</v>
      </c>
      <c r="G3601" s="19" t="s">
        <v>612</v>
      </c>
      <c r="H3601" s="19" t="s">
        <v>12307</v>
      </c>
      <c r="I3601" s="1">
        <v>41646</v>
      </c>
      <c r="J3601" s="19">
        <v>0.21299999999999999</v>
      </c>
      <c r="K3601" s="19" t="s">
        <v>73</v>
      </c>
      <c r="L3601" s="1">
        <v>42908</v>
      </c>
      <c r="M3601" s="19" t="s">
        <v>12315</v>
      </c>
      <c r="N3601" s="19" t="s">
        <v>12779</v>
      </c>
      <c r="O3601" s="19" t="s">
        <v>12318</v>
      </c>
    </row>
    <row r="3602" spans="1:15">
      <c r="A3602" s="19">
        <v>63581</v>
      </c>
      <c r="B3602" s="19" t="s">
        <v>10651</v>
      </c>
      <c r="C3602" s="19" t="s">
        <v>12778</v>
      </c>
      <c r="D3602" s="19" t="str">
        <f t="shared" si="56"/>
        <v>63581C</v>
      </c>
      <c r="E3602" s="19" t="s">
        <v>12309</v>
      </c>
      <c r="F3602" s="19" t="s">
        <v>10767</v>
      </c>
      <c r="G3602" s="19" t="s">
        <v>612</v>
      </c>
      <c r="H3602" s="19" t="s">
        <v>12307</v>
      </c>
      <c r="I3602" s="1">
        <v>44561</v>
      </c>
      <c r="J3602" s="19">
        <v>17</v>
      </c>
      <c r="K3602" s="19" t="s">
        <v>73</v>
      </c>
      <c r="L3602" s="1">
        <v>42909</v>
      </c>
      <c r="M3602" s="19" t="s">
        <v>4394</v>
      </c>
      <c r="N3602" s="19" t="s">
        <v>12777</v>
      </c>
      <c r="O3602" s="19" t="s">
        <v>12304</v>
      </c>
    </row>
    <row r="3603" spans="1:15">
      <c r="A3603" s="19">
        <v>63582</v>
      </c>
      <c r="B3603" s="19" t="s">
        <v>11748</v>
      </c>
      <c r="C3603" s="19" t="s">
        <v>12776</v>
      </c>
      <c r="D3603" s="19" t="str">
        <f t="shared" si="56"/>
        <v>63582A</v>
      </c>
      <c r="E3603" s="19" t="s">
        <v>12313</v>
      </c>
      <c r="F3603" s="19" t="s">
        <v>12775</v>
      </c>
      <c r="G3603" s="19" t="s">
        <v>612</v>
      </c>
      <c r="H3603" s="19" t="s">
        <v>12307</v>
      </c>
      <c r="I3603" s="1">
        <v>42894</v>
      </c>
      <c r="J3603" s="19">
        <v>0.43</v>
      </c>
      <c r="K3603" s="19" t="s">
        <v>73</v>
      </c>
      <c r="L3603" s="1">
        <v>42914</v>
      </c>
      <c r="M3603" s="19" t="s">
        <v>12315</v>
      </c>
      <c r="N3603" s="19" t="s">
        <v>12344</v>
      </c>
      <c r="O3603" s="19" t="s">
        <v>12304</v>
      </c>
    </row>
    <row r="3604" spans="1:15">
      <c r="A3604" s="19">
        <v>63583</v>
      </c>
      <c r="B3604" s="19" t="s">
        <v>11748</v>
      </c>
      <c r="C3604" s="19" t="s">
        <v>12774</v>
      </c>
      <c r="D3604" s="19" t="str">
        <f t="shared" si="56"/>
        <v>63583A</v>
      </c>
      <c r="E3604" s="19" t="s">
        <v>12313</v>
      </c>
      <c r="F3604" s="19" t="s">
        <v>11471</v>
      </c>
      <c r="G3604" s="19" t="s">
        <v>612</v>
      </c>
      <c r="H3604" s="19" t="s">
        <v>12307</v>
      </c>
      <c r="I3604" s="1">
        <v>41927</v>
      </c>
      <c r="J3604" s="19">
        <v>0.28699999999999998</v>
      </c>
      <c r="K3604" s="19" t="s">
        <v>73</v>
      </c>
      <c r="L3604" s="1">
        <v>42914</v>
      </c>
      <c r="M3604" s="19" t="s">
        <v>12315</v>
      </c>
      <c r="N3604" s="19" t="s">
        <v>12413</v>
      </c>
      <c r="O3604" s="19" t="s">
        <v>12318</v>
      </c>
    </row>
    <row r="3605" spans="1:15">
      <c r="A3605" s="19">
        <v>63584</v>
      </c>
      <c r="B3605" s="19" t="s">
        <v>10651</v>
      </c>
      <c r="C3605" s="19" t="s">
        <v>12773</v>
      </c>
      <c r="D3605" s="19" t="str">
        <f t="shared" si="56"/>
        <v>63584C</v>
      </c>
      <c r="E3605" s="19" t="s">
        <v>12309</v>
      </c>
      <c r="F3605" s="19" t="s">
        <v>12442</v>
      </c>
      <c r="G3605" s="19" t="s">
        <v>612</v>
      </c>
      <c r="H3605" s="19" t="s">
        <v>12307</v>
      </c>
      <c r="I3605" s="1">
        <v>43313</v>
      </c>
      <c r="J3605" s="19">
        <v>0.124</v>
      </c>
      <c r="K3605" s="19" t="s">
        <v>73</v>
      </c>
      <c r="L3605" s="1">
        <v>42915</v>
      </c>
      <c r="M3605" s="19" t="s">
        <v>12759</v>
      </c>
      <c r="N3605" s="19" t="s">
        <v>12758</v>
      </c>
      <c r="O3605" s="19" t="s">
        <v>12318</v>
      </c>
    </row>
    <row r="3606" spans="1:15">
      <c r="A3606" s="19">
        <v>63585</v>
      </c>
      <c r="B3606" s="19" t="s">
        <v>10651</v>
      </c>
      <c r="C3606" s="19" t="s">
        <v>12772</v>
      </c>
      <c r="D3606" s="19" t="str">
        <f t="shared" si="56"/>
        <v>63585C</v>
      </c>
      <c r="E3606" s="19" t="s">
        <v>12309</v>
      </c>
      <c r="F3606" s="19" t="s">
        <v>12442</v>
      </c>
      <c r="G3606" s="19" t="s">
        <v>612</v>
      </c>
      <c r="H3606" s="19" t="s">
        <v>12307</v>
      </c>
      <c r="I3606" s="1">
        <v>43313</v>
      </c>
      <c r="J3606" s="19">
        <v>5.5899999999999998E-2</v>
      </c>
      <c r="K3606" s="19" t="s">
        <v>73</v>
      </c>
      <c r="L3606" s="1">
        <v>42915</v>
      </c>
      <c r="M3606" s="19" t="s">
        <v>12759</v>
      </c>
      <c r="N3606" s="19" t="s">
        <v>12758</v>
      </c>
      <c r="O3606" s="19" t="s">
        <v>12318</v>
      </c>
    </row>
    <row r="3607" spans="1:15">
      <c r="A3607" s="19">
        <v>63586</v>
      </c>
      <c r="B3607" s="19" t="s">
        <v>10651</v>
      </c>
      <c r="C3607" s="19" t="s">
        <v>12771</v>
      </c>
      <c r="D3607" s="19" t="str">
        <f t="shared" si="56"/>
        <v>63586C</v>
      </c>
      <c r="E3607" s="19" t="s">
        <v>12309</v>
      </c>
      <c r="F3607" s="19" t="s">
        <v>12442</v>
      </c>
      <c r="G3607" s="19" t="s">
        <v>612</v>
      </c>
      <c r="H3607" s="19" t="s">
        <v>12307</v>
      </c>
      <c r="I3607" s="1">
        <v>43313</v>
      </c>
      <c r="J3607" s="19">
        <v>5.5899999999999998E-2</v>
      </c>
      <c r="K3607" s="19" t="s">
        <v>73</v>
      </c>
      <c r="L3607" s="1">
        <v>42915</v>
      </c>
      <c r="M3607" s="19" t="s">
        <v>12759</v>
      </c>
      <c r="N3607" s="19" t="s">
        <v>12758</v>
      </c>
      <c r="O3607" s="19" t="s">
        <v>12318</v>
      </c>
    </row>
    <row r="3608" spans="1:15">
      <c r="A3608" s="19">
        <v>63587</v>
      </c>
      <c r="B3608" s="19" t="s">
        <v>10651</v>
      </c>
      <c r="C3608" s="19" t="s">
        <v>12770</v>
      </c>
      <c r="D3608" s="19" t="str">
        <f t="shared" si="56"/>
        <v>63587C</v>
      </c>
      <c r="E3608" s="19" t="s">
        <v>12309</v>
      </c>
      <c r="F3608" s="19" t="s">
        <v>12442</v>
      </c>
      <c r="G3608" s="19" t="s">
        <v>612</v>
      </c>
      <c r="H3608" s="19" t="s">
        <v>12307</v>
      </c>
      <c r="I3608" s="1">
        <v>43313</v>
      </c>
      <c r="J3608" s="19">
        <v>3.5400000000000001E-2</v>
      </c>
      <c r="K3608" s="19" t="s">
        <v>73</v>
      </c>
      <c r="L3608" s="1">
        <v>42915</v>
      </c>
      <c r="M3608" s="19" t="s">
        <v>12759</v>
      </c>
      <c r="N3608" s="19" t="s">
        <v>12758</v>
      </c>
      <c r="O3608" s="19" t="s">
        <v>12318</v>
      </c>
    </row>
    <row r="3609" spans="1:15">
      <c r="A3609" s="19">
        <v>63588</v>
      </c>
      <c r="B3609" s="19" t="s">
        <v>10651</v>
      </c>
      <c r="C3609" s="19" t="s">
        <v>12769</v>
      </c>
      <c r="D3609" s="19" t="str">
        <f t="shared" si="56"/>
        <v>63588C</v>
      </c>
      <c r="E3609" s="19" t="s">
        <v>12309</v>
      </c>
      <c r="F3609" s="19" t="s">
        <v>12442</v>
      </c>
      <c r="G3609" s="19" t="s">
        <v>612</v>
      </c>
      <c r="H3609" s="19" t="s">
        <v>12307</v>
      </c>
      <c r="I3609" s="1">
        <v>43313</v>
      </c>
      <c r="J3609" s="19">
        <v>7.0900000000000005E-2</v>
      </c>
      <c r="K3609" s="19" t="s">
        <v>73</v>
      </c>
      <c r="L3609" s="1">
        <v>42915</v>
      </c>
      <c r="M3609" s="19" t="s">
        <v>12759</v>
      </c>
      <c r="N3609" s="19" t="s">
        <v>12758</v>
      </c>
      <c r="O3609" s="19" t="s">
        <v>12318</v>
      </c>
    </row>
    <row r="3610" spans="1:15">
      <c r="A3610" s="19">
        <v>63589</v>
      </c>
      <c r="B3610" s="19" t="s">
        <v>10651</v>
      </c>
      <c r="C3610" s="19" t="s">
        <v>12768</v>
      </c>
      <c r="D3610" s="19" t="str">
        <f t="shared" si="56"/>
        <v>63589C</v>
      </c>
      <c r="E3610" s="19" t="s">
        <v>12309</v>
      </c>
      <c r="F3610" s="19" t="s">
        <v>12442</v>
      </c>
      <c r="G3610" s="19" t="s">
        <v>612</v>
      </c>
      <c r="H3610" s="19" t="s">
        <v>12307</v>
      </c>
      <c r="I3610" s="1">
        <v>43313</v>
      </c>
      <c r="J3610" s="19">
        <v>5.2200000000000003E-2</v>
      </c>
      <c r="K3610" s="19" t="s">
        <v>73</v>
      </c>
      <c r="L3610" s="1">
        <v>42915</v>
      </c>
      <c r="M3610" s="19" t="s">
        <v>12759</v>
      </c>
      <c r="N3610" s="19" t="s">
        <v>12758</v>
      </c>
      <c r="O3610" s="19" t="s">
        <v>12318</v>
      </c>
    </row>
    <row r="3611" spans="1:15">
      <c r="A3611" s="19">
        <v>63590</v>
      </c>
      <c r="B3611" s="19" t="s">
        <v>10651</v>
      </c>
      <c r="C3611" s="19" t="s">
        <v>12767</v>
      </c>
      <c r="D3611" s="19" t="str">
        <f t="shared" si="56"/>
        <v>63590C</v>
      </c>
      <c r="E3611" s="19" t="s">
        <v>12309</v>
      </c>
      <c r="F3611" s="19" t="s">
        <v>12442</v>
      </c>
      <c r="G3611" s="19" t="s">
        <v>612</v>
      </c>
      <c r="H3611" s="19" t="s">
        <v>12307</v>
      </c>
      <c r="I3611" s="1">
        <v>43313</v>
      </c>
      <c r="J3611" s="19">
        <v>9.5399999999999999E-2</v>
      </c>
      <c r="K3611" s="19" t="s">
        <v>73</v>
      </c>
      <c r="L3611" s="1">
        <v>42915</v>
      </c>
      <c r="M3611" s="19" t="s">
        <v>12759</v>
      </c>
      <c r="N3611" s="19" t="s">
        <v>12758</v>
      </c>
      <c r="O3611" s="19" t="s">
        <v>12318</v>
      </c>
    </row>
    <row r="3612" spans="1:15">
      <c r="A3612" s="19">
        <v>63591</v>
      </c>
      <c r="B3612" s="19" t="s">
        <v>10651</v>
      </c>
      <c r="C3612" s="19" t="s">
        <v>12766</v>
      </c>
      <c r="D3612" s="19" t="str">
        <f t="shared" si="56"/>
        <v>63591C</v>
      </c>
      <c r="E3612" s="19" t="s">
        <v>12309</v>
      </c>
      <c r="F3612" s="19" t="s">
        <v>12442</v>
      </c>
      <c r="G3612" s="19" t="s">
        <v>612</v>
      </c>
      <c r="H3612" s="19" t="s">
        <v>12307</v>
      </c>
      <c r="I3612" s="1">
        <v>43313</v>
      </c>
      <c r="J3612" s="19">
        <v>4.9500000000000002E-2</v>
      </c>
      <c r="K3612" s="19" t="s">
        <v>73</v>
      </c>
      <c r="L3612" s="1">
        <v>42915</v>
      </c>
      <c r="M3612" s="19" t="s">
        <v>12759</v>
      </c>
      <c r="N3612" s="19" t="s">
        <v>12758</v>
      </c>
      <c r="O3612" s="19" t="s">
        <v>12318</v>
      </c>
    </row>
    <row r="3613" spans="1:15">
      <c r="A3613" s="19">
        <v>63592</v>
      </c>
      <c r="B3613" s="19" t="s">
        <v>10651</v>
      </c>
      <c r="C3613" s="19" t="s">
        <v>12765</v>
      </c>
      <c r="D3613" s="19" t="str">
        <f t="shared" si="56"/>
        <v>63592C</v>
      </c>
      <c r="E3613" s="19" t="s">
        <v>12309</v>
      </c>
      <c r="F3613" s="19" t="s">
        <v>12442</v>
      </c>
      <c r="G3613" s="19" t="s">
        <v>612</v>
      </c>
      <c r="H3613" s="19" t="s">
        <v>12307</v>
      </c>
      <c r="I3613" s="1">
        <v>43313</v>
      </c>
      <c r="J3613" s="19">
        <v>9.2200000000000004E-2</v>
      </c>
      <c r="K3613" s="19" t="s">
        <v>73</v>
      </c>
      <c r="L3613" s="1">
        <v>42915</v>
      </c>
      <c r="M3613" s="19" t="s">
        <v>12759</v>
      </c>
      <c r="N3613" s="19" t="s">
        <v>12758</v>
      </c>
      <c r="O3613" s="19" t="s">
        <v>12318</v>
      </c>
    </row>
    <row r="3614" spans="1:15">
      <c r="A3614" s="19">
        <v>63593</v>
      </c>
      <c r="B3614" s="19" t="s">
        <v>10651</v>
      </c>
      <c r="C3614" s="19" t="s">
        <v>12764</v>
      </c>
      <c r="D3614" s="19" t="str">
        <f t="shared" si="56"/>
        <v>63593C</v>
      </c>
      <c r="E3614" s="19" t="s">
        <v>12309</v>
      </c>
      <c r="F3614" s="19" t="s">
        <v>12442</v>
      </c>
      <c r="G3614" s="19" t="s">
        <v>612</v>
      </c>
      <c r="H3614" s="19" t="s">
        <v>12307</v>
      </c>
      <c r="I3614" s="1">
        <v>43313</v>
      </c>
      <c r="J3614" s="19">
        <v>5.45E-2</v>
      </c>
      <c r="K3614" s="19" t="s">
        <v>73</v>
      </c>
      <c r="L3614" s="1">
        <v>42915</v>
      </c>
      <c r="M3614" s="19" t="s">
        <v>12759</v>
      </c>
      <c r="N3614" s="19" t="s">
        <v>12758</v>
      </c>
      <c r="O3614" s="19" t="s">
        <v>12318</v>
      </c>
    </row>
    <row r="3615" spans="1:15">
      <c r="A3615" s="19">
        <v>63594</v>
      </c>
      <c r="B3615" s="19" t="s">
        <v>10651</v>
      </c>
      <c r="C3615" s="19" t="s">
        <v>12763</v>
      </c>
      <c r="D3615" s="19" t="str">
        <f t="shared" si="56"/>
        <v>63594C</v>
      </c>
      <c r="E3615" s="19" t="s">
        <v>12309</v>
      </c>
      <c r="F3615" s="19" t="s">
        <v>12442</v>
      </c>
      <c r="G3615" s="19" t="s">
        <v>612</v>
      </c>
      <c r="H3615" s="19" t="s">
        <v>12307</v>
      </c>
      <c r="I3615" s="1">
        <v>43313</v>
      </c>
      <c r="J3615" s="19">
        <v>5.9900000000000002E-2</v>
      </c>
      <c r="K3615" s="19" t="s">
        <v>73</v>
      </c>
      <c r="L3615" s="1">
        <v>42915</v>
      </c>
      <c r="M3615" s="19" t="s">
        <v>12759</v>
      </c>
      <c r="N3615" s="19" t="s">
        <v>12758</v>
      </c>
      <c r="O3615" s="19" t="s">
        <v>12318</v>
      </c>
    </row>
    <row r="3616" spans="1:15">
      <c r="A3616" s="19">
        <v>63595</v>
      </c>
      <c r="B3616" s="19" t="s">
        <v>10651</v>
      </c>
      <c r="C3616" s="19" t="s">
        <v>12762</v>
      </c>
      <c r="D3616" s="19" t="str">
        <f t="shared" si="56"/>
        <v>63595C</v>
      </c>
      <c r="E3616" s="19" t="s">
        <v>12309</v>
      </c>
      <c r="F3616" s="19" t="s">
        <v>12442</v>
      </c>
      <c r="G3616" s="19" t="s">
        <v>612</v>
      </c>
      <c r="H3616" s="19" t="s">
        <v>12307</v>
      </c>
      <c r="I3616" s="1">
        <v>43313</v>
      </c>
      <c r="J3616" s="19">
        <v>3.9699999999999999E-2</v>
      </c>
      <c r="K3616" s="19" t="s">
        <v>73</v>
      </c>
      <c r="L3616" s="1">
        <v>42915</v>
      </c>
      <c r="M3616" s="19" t="s">
        <v>12759</v>
      </c>
      <c r="N3616" s="19" t="s">
        <v>12758</v>
      </c>
      <c r="O3616" s="19" t="s">
        <v>12318</v>
      </c>
    </row>
    <row r="3617" spans="1:15">
      <c r="A3617" s="19">
        <v>63596</v>
      </c>
      <c r="B3617" s="19" t="s">
        <v>10651</v>
      </c>
      <c r="C3617" s="19" t="s">
        <v>12761</v>
      </c>
      <c r="D3617" s="19" t="str">
        <f t="shared" si="56"/>
        <v>63596C</v>
      </c>
      <c r="E3617" s="19" t="s">
        <v>12309</v>
      </c>
      <c r="F3617" s="19" t="s">
        <v>12442</v>
      </c>
      <c r="G3617" s="19" t="s">
        <v>612</v>
      </c>
      <c r="H3617" s="19" t="s">
        <v>12307</v>
      </c>
      <c r="I3617" s="1">
        <v>43313</v>
      </c>
      <c r="J3617" s="19">
        <v>0.12239999999999999</v>
      </c>
      <c r="K3617" s="19" t="s">
        <v>73</v>
      </c>
      <c r="L3617" s="1">
        <v>42915</v>
      </c>
      <c r="M3617" s="19" t="s">
        <v>12759</v>
      </c>
      <c r="N3617" s="19" t="s">
        <v>12758</v>
      </c>
      <c r="O3617" s="19" t="s">
        <v>12318</v>
      </c>
    </row>
    <row r="3618" spans="1:15">
      <c r="A3618" s="19">
        <v>63597</v>
      </c>
      <c r="B3618" s="19" t="s">
        <v>10651</v>
      </c>
      <c r="C3618" s="19" t="s">
        <v>12760</v>
      </c>
      <c r="D3618" s="19" t="str">
        <f t="shared" si="56"/>
        <v>63597C</v>
      </c>
      <c r="E3618" s="19" t="s">
        <v>12309</v>
      </c>
      <c r="F3618" s="19" t="s">
        <v>12442</v>
      </c>
      <c r="G3618" s="19" t="s">
        <v>612</v>
      </c>
      <c r="H3618" s="19" t="s">
        <v>12307</v>
      </c>
      <c r="I3618" s="1">
        <v>43313</v>
      </c>
      <c r="J3618" s="19">
        <v>4.4299999999999999E-2</v>
      </c>
      <c r="K3618" s="19" t="s">
        <v>73</v>
      </c>
      <c r="L3618" s="1">
        <v>42915</v>
      </c>
      <c r="M3618" s="19" t="s">
        <v>12759</v>
      </c>
      <c r="N3618" s="19" t="s">
        <v>12758</v>
      </c>
      <c r="O3618" s="19" t="s">
        <v>12318</v>
      </c>
    </row>
    <row r="3619" spans="1:15">
      <c r="A3619" s="19">
        <v>63598</v>
      </c>
      <c r="B3619" s="19" t="s">
        <v>11748</v>
      </c>
      <c r="C3619" s="19" t="s">
        <v>12757</v>
      </c>
      <c r="D3619" s="19" t="str">
        <f t="shared" si="56"/>
        <v>63598A</v>
      </c>
      <c r="E3619" s="19" t="s">
        <v>12313</v>
      </c>
      <c r="F3619" s="19" t="s">
        <v>10862</v>
      </c>
      <c r="G3619" s="19" t="s">
        <v>612</v>
      </c>
      <c r="H3619" s="19" t="s">
        <v>12307</v>
      </c>
      <c r="I3619" s="1">
        <v>42745</v>
      </c>
      <c r="J3619" s="19">
        <v>5.5E-2</v>
      </c>
      <c r="K3619" s="19" t="s">
        <v>73</v>
      </c>
      <c r="L3619" s="1">
        <v>42922</v>
      </c>
      <c r="M3619" s="19" t="s">
        <v>12756</v>
      </c>
      <c r="N3619" s="19" t="s">
        <v>5248</v>
      </c>
      <c r="O3619" s="19" t="s">
        <v>12577</v>
      </c>
    </row>
    <row r="3620" spans="1:15">
      <c r="A3620" s="19">
        <v>63599</v>
      </c>
      <c r="B3620" s="19" t="s">
        <v>11748</v>
      </c>
      <c r="C3620" s="19" t="s">
        <v>5880</v>
      </c>
      <c r="D3620" s="19" t="str">
        <f t="shared" si="56"/>
        <v>63599A</v>
      </c>
      <c r="E3620" s="19" t="s">
        <v>12313</v>
      </c>
      <c r="F3620" s="19" t="s">
        <v>10688</v>
      </c>
      <c r="G3620" s="19" t="s">
        <v>612</v>
      </c>
      <c r="H3620" s="19" t="s">
        <v>12307</v>
      </c>
      <c r="I3620" s="1">
        <v>42732</v>
      </c>
      <c r="J3620" s="19">
        <v>2.54</v>
      </c>
      <c r="K3620" s="19" t="s">
        <v>73</v>
      </c>
      <c r="L3620" s="1">
        <v>42926</v>
      </c>
      <c r="M3620" s="19" t="s">
        <v>12431</v>
      </c>
      <c r="N3620" s="19" t="s">
        <v>12755</v>
      </c>
      <c r="O3620" s="19" t="s">
        <v>12318</v>
      </c>
    </row>
    <row r="3621" spans="1:15">
      <c r="A3621" s="19">
        <v>63600</v>
      </c>
      <c r="B3621" s="19" t="s">
        <v>11748</v>
      </c>
      <c r="C3621" s="19" t="s">
        <v>12754</v>
      </c>
      <c r="D3621" s="19" t="str">
        <f t="shared" si="56"/>
        <v>63600A</v>
      </c>
      <c r="E3621" s="19" t="s">
        <v>12313</v>
      </c>
      <c r="F3621" s="19" t="s">
        <v>12753</v>
      </c>
      <c r="G3621" s="19" t="s">
        <v>612</v>
      </c>
      <c r="H3621" s="19" t="s">
        <v>12307</v>
      </c>
      <c r="I3621" s="1">
        <v>42978</v>
      </c>
      <c r="J3621" s="19">
        <v>3</v>
      </c>
      <c r="K3621" s="19" t="s">
        <v>73</v>
      </c>
      <c r="L3621" s="1">
        <v>42965</v>
      </c>
      <c r="M3621" s="19" t="s">
        <v>12431</v>
      </c>
      <c r="N3621" s="19" t="s">
        <v>12752</v>
      </c>
      <c r="O3621" s="19" t="s">
        <v>12318</v>
      </c>
    </row>
    <row r="3622" spans="1:15">
      <c r="A3622" s="19">
        <v>63601</v>
      </c>
      <c r="B3622" s="19" t="s">
        <v>11748</v>
      </c>
      <c r="C3622" s="19" t="s">
        <v>12751</v>
      </c>
      <c r="D3622" s="19" t="str">
        <f t="shared" si="56"/>
        <v>63601A</v>
      </c>
      <c r="E3622" s="19" t="s">
        <v>12313</v>
      </c>
      <c r="F3622" s="19" t="s">
        <v>12746</v>
      </c>
      <c r="G3622" s="19" t="s">
        <v>612</v>
      </c>
      <c r="H3622" s="19" t="s">
        <v>12307</v>
      </c>
      <c r="I3622" s="1">
        <v>42907</v>
      </c>
      <c r="J3622" s="19">
        <v>0.152</v>
      </c>
      <c r="K3622" s="19" t="s">
        <v>73</v>
      </c>
      <c r="L3622" s="1">
        <v>42826</v>
      </c>
      <c r="M3622" s="19" t="s">
        <v>12315</v>
      </c>
      <c r="N3622" s="19" t="s">
        <v>12344</v>
      </c>
      <c r="O3622" s="19" t="s">
        <v>12318</v>
      </c>
    </row>
    <row r="3623" spans="1:15">
      <c r="A3623" s="19">
        <v>63602</v>
      </c>
      <c r="B3623" s="19" t="s">
        <v>11748</v>
      </c>
      <c r="C3623" s="19" t="s">
        <v>12750</v>
      </c>
      <c r="D3623" s="19" t="str">
        <f t="shared" si="56"/>
        <v>63602A</v>
      </c>
      <c r="E3623" s="19" t="s">
        <v>12313</v>
      </c>
      <c r="F3623" s="19" t="s">
        <v>12746</v>
      </c>
      <c r="G3623" s="19" t="s">
        <v>612</v>
      </c>
      <c r="H3623" s="19" t="s">
        <v>12307</v>
      </c>
      <c r="I3623" s="1">
        <v>42907</v>
      </c>
      <c r="J3623" s="19">
        <v>0.183</v>
      </c>
      <c r="K3623" s="19" t="s">
        <v>73</v>
      </c>
      <c r="L3623" s="1">
        <v>42826</v>
      </c>
      <c r="M3623" s="19" t="s">
        <v>12315</v>
      </c>
      <c r="N3623" s="19" t="s">
        <v>12344</v>
      </c>
      <c r="O3623" s="19" t="s">
        <v>12318</v>
      </c>
    </row>
    <row r="3624" spans="1:15">
      <c r="A3624" s="19">
        <v>63603</v>
      </c>
      <c r="B3624" s="19" t="s">
        <v>11748</v>
      </c>
      <c r="C3624" s="19" t="s">
        <v>12749</v>
      </c>
      <c r="D3624" s="19" t="str">
        <f t="shared" si="56"/>
        <v>63603A</v>
      </c>
      <c r="E3624" s="19" t="s">
        <v>12313</v>
      </c>
      <c r="F3624" s="19" t="s">
        <v>12746</v>
      </c>
      <c r="G3624" s="19" t="s">
        <v>612</v>
      </c>
      <c r="H3624" s="19" t="s">
        <v>12307</v>
      </c>
      <c r="I3624" s="1">
        <v>42907</v>
      </c>
      <c r="J3624" s="19">
        <v>0.57899999999999996</v>
      </c>
      <c r="K3624" s="19" t="s">
        <v>73</v>
      </c>
      <c r="L3624" s="1">
        <v>42826</v>
      </c>
      <c r="M3624" s="19" t="s">
        <v>12315</v>
      </c>
      <c r="N3624" s="19" t="s">
        <v>12344</v>
      </c>
      <c r="O3624" s="19" t="s">
        <v>12318</v>
      </c>
    </row>
    <row r="3625" spans="1:15">
      <c r="A3625" s="19">
        <v>63604</v>
      </c>
      <c r="B3625" s="19" t="s">
        <v>11748</v>
      </c>
      <c r="C3625" s="19" t="s">
        <v>12748</v>
      </c>
      <c r="D3625" s="19" t="str">
        <f t="shared" si="56"/>
        <v>63604A</v>
      </c>
      <c r="E3625" s="19" t="s">
        <v>12313</v>
      </c>
      <c r="F3625" s="19" t="s">
        <v>12746</v>
      </c>
      <c r="G3625" s="19" t="s">
        <v>612</v>
      </c>
      <c r="H3625" s="19" t="s">
        <v>12307</v>
      </c>
      <c r="I3625" s="1">
        <v>42907</v>
      </c>
      <c r="J3625" s="19">
        <v>0.152</v>
      </c>
      <c r="K3625" s="19" t="s">
        <v>73</v>
      </c>
      <c r="L3625" s="1">
        <v>42826</v>
      </c>
      <c r="M3625" s="19" t="s">
        <v>12315</v>
      </c>
      <c r="N3625" s="19" t="s">
        <v>12344</v>
      </c>
      <c r="O3625" s="19" t="s">
        <v>12318</v>
      </c>
    </row>
    <row r="3626" spans="1:15">
      <c r="A3626" s="19">
        <v>63605</v>
      </c>
      <c r="B3626" s="19" t="s">
        <v>11748</v>
      </c>
      <c r="C3626" s="19" t="s">
        <v>12747</v>
      </c>
      <c r="D3626" s="19" t="str">
        <f t="shared" si="56"/>
        <v>63605A</v>
      </c>
      <c r="E3626" s="19" t="s">
        <v>12313</v>
      </c>
      <c r="F3626" s="19" t="s">
        <v>12746</v>
      </c>
      <c r="G3626" s="19" t="s">
        <v>612</v>
      </c>
      <c r="H3626" s="19" t="s">
        <v>12307</v>
      </c>
      <c r="I3626" s="1">
        <v>42907</v>
      </c>
      <c r="J3626" s="19">
        <v>0.33500000000000002</v>
      </c>
      <c r="K3626" s="19" t="s">
        <v>73</v>
      </c>
      <c r="L3626" s="1">
        <v>42826</v>
      </c>
      <c r="M3626" s="19" t="s">
        <v>12315</v>
      </c>
      <c r="N3626" s="19" t="s">
        <v>12344</v>
      </c>
      <c r="O3626" s="19" t="s">
        <v>12318</v>
      </c>
    </row>
    <row r="3627" spans="1:15">
      <c r="A3627" s="19">
        <v>63606</v>
      </c>
      <c r="B3627" s="19" t="s">
        <v>11748</v>
      </c>
      <c r="C3627" s="19" t="s">
        <v>12745</v>
      </c>
      <c r="D3627" s="19" t="str">
        <f t="shared" si="56"/>
        <v>63606A</v>
      </c>
      <c r="E3627" s="19" t="s">
        <v>12313</v>
      </c>
      <c r="F3627" s="19" t="s">
        <v>10847</v>
      </c>
      <c r="G3627" s="19" t="s">
        <v>612</v>
      </c>
      <c r="H3627" s="19" t="s">
        <v>12307</v>
      </c>
      <c r="I3627" s="1">
        <v>41309</v>
      </c>
      <c r="J3627" s="19">
        <v>2.5999999999999999E-2</v>
      </c>
      <c r="K3627" s="19" t="s">
        <v>73</v>
      </c>
      <c r="L3627" s="1">
        <v>42929</v>
      </c>
      <c r="M3627" s="19" t="s">
        <v>12315</v>
      </c>
      <c r="N3627" s="19" t="s">
        <v>12385</v>
      </c>
      <c r="O3627" s="19" t="s">
        <v>12318</v>
      </c>
    </row>
    <row r="3628" spans="1:15">
      <c r="A3628" s="19">
        <v>63607</v>
      </c>
      <c r="B3628" s="19" t="s">
        <v>10651</v>
      </c>
      <c r="C3628" s="19" t="s">
        <v>12744</v>
      </c>
      <c r="D3628" s="19" t="str">
        <f t="shared" si="56"/>
        <v>63607C</v>
      </c>
      <c r="E3628" s="19" t="s">
        <v>12309</v>
      </c>
      <c r="F3628" s="19" t="s">
        <v>12743</v>
      </c>
      <c r="G3628" s="19" t="s">
        <v>859</v>
      </c>
      <c r="H3628" s="19" t="s">
        <v>12307</v>
      </c>
      <c r="I3628" s="1">
        <v>43826</v>
      </c>
      <c r="J3628" s="19">
        <v>50</v>
      </c>
      <c r="K3628" s="19" t="s">
        <v>73</v>
      </c>
      <c r="L3628" s="175">
        <v>42930.694444444445</v>
      </c>
      <c r="M3628" s="19" t="s">
        <v>12742</v>
      </c>
      <c r="N3628" s="19" t="s">
        <v>12742</v>
      </c>
      <c r="O3628" s="19" t="s">
        <v>12331</v>
      </c>
    </row>
    <row r="3629" spans="1:15">
      <c r="A3629" s="19">
        <v>63608</v>
      </c>
      <c r="B3629" s="19" t="s">
        <v>11748</v>
      </c>
      <c r="C3629" s="19" t="s">
        <v>12740</v>
      </c>
      <c r="D3629" s="19" t="str">
        <f t="shared" si="56"/>
        <v>63608A</v>
      </c>
      <c r="E3629" s="19" t="s">
        <v>12313</v>
      </c>
      <c r="F3629" s="19" t="s">
        <v>12632</v>
      </c>
      <c r="G3629" s="19" t="s">
        <v>1096</v>
      </c>
      <c r="H3629" s="19" t="s">
        <v>12307</v>
      </c>
      <c r="I3629" s="1">
        <v>42713</v>
      </c>
      <c r="J3629" s="19">
        <v>80</v>
      </c>
      <c r="K3629" s="19" t="s">
        <v>73</v>
      </c>
      <c r="L3629" s="1">
        <v>42933</v>
      </c>
      <c r="M3629" s="19" t="s">
        <v>12741</v>
      </c>
      <c r="N3629" s="19" t="s">
        <v>12740</v>
      </c>
      <c r="O3629" s="19" t="s">
        <v>12318</v>
      </c>
    </row>
    <row r="3630" spans="1:15">
      <c r="A3630" s="19">
        <v>63609</v>
      </c>
      <c r="B3630" s="19" t="s">
        <v>11748</v>
      </c>
      <c r="C3630" s="19" t="s">
        <v>12739</v>
      </c>
      <c r="D3630" s="19" t="str">
        <f t="shared" si="56"/>
        <v>63609A</v>
      </c>
      <c r="E3630" s="19" t="s">
        <v>12313</v>
      </c>
      <c r="F3630" s="19" t="s">
        <v>10860</v>
      </c>
      <c r="G3630" s="19" t="s">
        <v>612</v>
      </c>
      <c r="H3630" s="19" t="s">
        <v>12307</v>
      </c>
      <c r="I3630" s="1">
        <v>42898</v>
      </c>
      <c r="J3630" s="19">
        <v>0.30499999999999999</v>
      </c>
      <c r="K3630" s="19" t="s">
        <v>73</v>
      </c>
      <c r="L3630" s="1">
        <v>42826</v>
      </c>
      <c r="M3630" s="19" t="s">
        <v>12315</v>
      </c>
      <c r="N3630" s="19" t="s">
        <v>12578</v>
      </c>
      <c r="O3630" s="19" t="s">
        <v>12318</v>
      </c>
    </row>
    <row r="3631" spans="1:15">
      <c r="A3631" s="19">
        <v>63610</v>
      </c>
      <c r="B3631" s="19" t="s">
        <v>11748</v>
      </c>
      <c r="C3631" s="19" t="s">
        <v>12738</v>
      </c>
      <c r="D3631" s="19" t="str">
        <f t="shared" si="56"/>
        <v>63610A</v>
      </c>
      <c r="E3631" s="19" t="s">
        <v>12313</v>
      </c>
      <c r="F3631" s="19" t="s">
        <v>434</v>
      </c>
      <c r="G3631" s="19" t="s">
        <v>612</v>
      </c>
      <c r="H3631" s="19" t="s">
        <v>12307</v>
      </c>
      <c r="I3631" s="1">
        <v>42935</v>
      </c>
      <c r="J3631" s="19">
        <v>0.252</v>
      </c>
      <c r="K3631" s="19" t="s">
        <v>73</v>
      </c>
      <c r="L3631" s="1">
        <v>42856</v>
      </c>
      <c r="M3631" s="19" t="s">
        <v>12736</v>
      </c>
      <c r="N3631" s="19" t="s">
        <v>12735</v>
      </c>
      <c r="O3631" s="19" t="s">
        <v>12318</v>
      </c>
    </row>
    <row r="3632" spans="1:15">
      <c r="A3632" s="19">
        <v>63611</v>
      </c>
      <c r="B3632" s="19" t="s">
        <v>11748</v>
      </c>
      <c r="C3632" s="19" t="s">
        <v>12737</v>
      </c>
      <c r="D3632" s="19" t="str">
        <f t="shared" si="56"/>
        <v>63611A</v>
      </c>
      <c r="E3632" s="19" t="s">
        <v>12313</v>
      </c>
      <c r="F3632" s="19" t="s">
        <v>434</v>
      </c>
      <c r="G3632" s="19" t="s">
        <v>612</v>
      </c>
      <c r="H3632" s="19" t="s">
        <v>12307</v>
      </c>
      <c r="I3632" s="1">
        <v>42949</v>
      </c>
      <c r="J3632" s="19">
        <v>0.38900000000000001</v>
      </c>
      <c r="K3632" s="19" t="s">
        <v>73</v>
      </c>
      <c r="L3632" s="1">
        <v>42856</v>
      </c>
      <c r="M3632" s="19" t="s">
        <v>12736</v>
      </c>
      <c r="N3632" s="19" t="s">
        <v>12735</v>
      </c>
      <c r="O3632" s="19" t="s">
        <v>12318</v>
      </c>
    </row>
    <row r="3633" spans="1:15">
      <c r="A3633" s="19">
        <v>63612</v>
      </c>
      <c r="B3633" s="19" t="s">
        <v>11748</v>
      </c>
      <c r="C3633" s="19" t="s">
        <v>12734</v>
      </c>
      <c r="D3633" s="19" t="str">
        <f t="shared" si="56"/>
        <v>63612A</v>
      </c>
      <c r="E3633" s="19" t="s">
        <v>12313</v>
      </c>
      <c r="F3633" s="19" t="s">
        <v>10933</v>
      </c>
      <c r="G3633" s="19" t="s">
        <v>612</v>
      </c>
      <c r="H3633" s="19" t="s">
        <v>12307</v>
      </c>
      <c r="I3633" s="1">
        <v>42846</v>
      </c>
      <c r="J3633" s="19">
        <v>4.32</v>
      </c>
      <c r="K3633" s="19" t="s">
        <v>73</v>
      </c>
      <c r="L3633" s="1">
        <v>42826</v>
      </c>
      <c r="M3633" s="19" t="s">
        <v>12733</v>
      </c>
      <c r="N3633" s="19" t="s">
        <v>12733</v>
      </c>
      <c r="O3633" s="19" t="s">
        <v>12318</v>
      </c>
    </row>
    <row r="3634" spans="1:15">
      <c r="A3634" s="19">
        <v>63613</v>
      </c>
      <c r="B3634" s="19" t="s">
        <v>10651</v>
      </c>
      <c r="C3634" s="19" t="s">
        <v>12732</v>
      </c>
      <c r="D3634" s="19" t="str">
        <f t="shared" si="56"/>
        <v>63613C</v>
      </c>
      <c r="E3634" s="19" t="s">
        <v>12309</v>
      </c>
      <c r="F3634" s="19" t="s">
        <v>12731</v>
      </c>
      <c r="G3634" s="19" t="s">
        <v>859</v>
      </c>
      <c r="H3634" s="19" t="s">
        <v>12307</v>
      </c>
      <c r="I3634" s="1">
        <v>43799</v>
      </c>
      <c r="J3634" s="19">
        <v>25</v>
      </c>
      <c r="K3634" s="19" t="s">
        <v>3</v>
      </c>
      <c r="L3634" s="1">
        <v>42936</v>
      </c>
      <c r="M3634" s="19" t="s">
        <v>12730</v>
      </c>
      <c r="N3634" s="19" t="s">
        <v>12729</v>
      </c>
      <c r="O3634" s="19" t="s">
        <v>12552</v>
      </c>
    </row>
    <row r="3635" spans="1:15">
      <c r="A3635" s="19">
        <v>63614</v>
      </c>
      <c r="B3635" s="19" t="s">
        <v>10651</v>
      </c>
      <c r="C3635" s="19" t="s">
        <v>12728</v>
      </c>
      <c r="D3635" s="19" t="str">
        <f t="shared" si="56"/>
        <v>63614C</v>
      </c>
      <c r="E3635" s="19" t="s">
        <v>12309</v>
      </c>
      <c r="F3635" s="19" t="s">
        <v>10697</v>
      </c>
      <c r="G3635" s="19" t="s">
        <v>612</v>
      </c>
      <c r="H3635" s="19" t="s">
        <v>12307</v>
      </c>
      <c r="I3635" s="1">
        <v>44180</v>
      </c>
      <c r="J3635" s="19">
        <v>200</v>
      </c>
      <c r="K3635" s="19" t="s">
        <v>73</v>
      </c>
      <c r="L3635" s="1">
        <v>43144</v>
      </c>
      <c r="M3635" s="19" t="s">
        <v>12507</v>
      </c>
      <c r="N3635" s="19" t="s">
        <v>12715</v>
      </c>
      <c r="O3635" s="19" t="s">
        <v>12304</v>
      </c>
    </row>
    <row r="3636" spans="1:15">
      <c r="A3636" s="19">
        <v>63615</v>
      </c>
      <c r="B3636" s="19" t="s">
        <v>11748</v>
      </c>
      <c r="C3636" s="19" t="s">
        <v>12727</v>
      </c>
      <c r="D3636" s="19" t="str">
        <f t="shared" si="56"/>
        <v>63615A</v>
      </c>
      <c r="E3636" s="19" t="s">
        <v>12313</v>
      </c>
      <c r="F3636" s="19" t="s">
        <v>12684</v>
      </c>
      <c r="G3636" s="19" t="s">
        <v>612</v>
      </c>
      <c r="H3636" s="19" t="s">
        <v>12307</v>
      </c>
      <c r="I3636" s="1">
        <v>42551</v>
      </c>
      <c r="J3636" s="19">
        <v>0.113</v>
      </c>
      <c r="K3636" s="19" t="s">
        <v>73</v>
      </c>
      <c r="L3636" s="1">
        <v>42935</v>
      </c>
      <c r="M3636" s="19" t="s">
        <v>12502</v>
      </c>
      <c r="N3636" s="19" t="s">
        <v>12502</v>
      </c>
      <c r="O3636" s="19" t="s">
        <v>12318</v>
      </c>
    </row>
    <row r="3637" spans="1:15">
      <c r="A3637" s="19">
        <v>63616</v>
      </c>
      <c r="B3637" s="19" t="s">
        <v>11748</v>
      </c>
      <c r="C3637" s="19" t="s">
        <v>12726</v>
      </c>
      <c r="D3637" s="19" t="str">
        <f t="shared" si="56"/>
        <v>63616A</v>
      </c>
      <c r="E3637" s="19" t="s">
        <v>12313</v>
      </c>
      <c r="F3637" s="19" t="s">
        <v>10769</v>
      </c>
      <c r="G3637" s="19" t="s">
        <v>612</v>
      </c>
      <c r="H3637" s="19" t="s">
        <v>12307</v>
      </c>
      <c r="I3637" s="1">
        <v>42551</v>
      </c>
      <c r="J3637" s="19">
        <v>0.187</v>
      </c>
      <c r="K3637" s="19" t="s">
        <v>73</v>
      </c>
      <c r="L3637" s="1">
        <v>42935</v>
      </c>
      <c r="M3637" s="19" t="s">
        <v>12502</v>
      </c>
      <c r="N3637" s="19" t="s">
        <v>12502</v>
      </c>
      <c r="O3637" s="19" t="s">
        <v>12318</v>
      </c>
    </row>
    <row r="3638" spans="1:15">
      <c r="A3638" s="19">
        <v>63617</v>
      </c>
      <c r="B3638" s="19" t="s">
        <v>10651</v>
      </c>
      <c r="C3638" s="19" t="s">
        <v>12725</v>
      </c>
      <c r="D3638" s="19" t="str">
        <f t="shared" si="56"/>
        <v>63617C</v>
      </c>
      <c r="E3638" s="19" t="s">
        <v>12309</v>
      </c>
      <c r="F3638" s="19" t="s">
        <v>10954</v>
      </c>
      <c r="G3638" s="19" t="s">
        <v>612</v>
      </c>
      <c r="H3638" s="19" t="s">
        <v>12307</v>
      </c>
      <c r="I3638" s="1">
        <v>44012</v>
      </c>
      <c r="J3638" s="19">
        <v>20</v>
      </c>
      <c r="K3638" s="19" t="s">
        <v>73</v>
      </c>
      <c r="L3638" s="1">
        <v>42941</v>
      </c>
      <c r="M3638" s="19" t="s">
        <v>12528</v>
      </c>
      <c r="N3638" s="19" t="s">
        <v>12725</v>
      </c>
      <c r="O3638" s="19" t="s">
        <v>12318</v>
      </c>
    </row>
    <row r="3639" spans="1:15">
      <c r="A3639" s="19">
        <v>63618</v>
      </c>
      <c r="B3639" s="19" t="s">
        <v>10651</v>
      </c>
      <c r="C3639" s="19" t="s">
        <v>12724</v>
      </c>
      <c r="D3639" s="19" t="str">
        <f t="shared" si="56"/>
        <v>63618C</v>
      </c>
      <c r="E3639" s="19" t="s">
        <v>12309</v>
      </c>
      <c r="F3639" s="19" t="s">
        <v>10954</v>
      </c>
      <c r="G3639" s="19" t="s">
        <v>612</v>
      </c>
      <c r="H3639" s="19" t="s">
        <v>12307</v>
      </c>
      <c r="I3639" s="1">
        <v>44012</v>
      </c>
      <c r="J3639" s="19">
        <v>20</v>
      </c>
      <c r="K3639" s="19" t="s">
        <v>73</v>
      </c>
      <c r="L3639" s="1">
        <v>42941</v>
      </c>
      <c r="M3639" s="19" t="s">
        <v>12528</v>
      </c>
      <c r="N3639" s="19" t="s">
        <v>12724</v>
      </c>
      <c r="O3639" s="19" t="s">
        <v>12318</v>
      </c>
    </row>
    <row r="3640" spans="1:15">
      <c r="A3640" s="19">
        <v>63619</v>
      </c>
      <c r="B3640" s="19" t="s">
        <v>10651</v>
      </c>
      <c r="C3640" s="19" t="s">
        <v>12723</v>
      </c>
      <c r="D3640" s="19" t="str">
        <f t="shared" si="56"/>
        <v>63619C</v>
      </c>
      <c r="E3640" s="19" t="s">
        <v>12309</v>
      </c>
      <c r="F3640" s="19" t="s">
        <v>10954</v>
      </c>
      <c r="G3640" s="19" t="s">
        <v>612</v>
      </c>
      <c r="H3640" s="19" t="s">
        <v>12307</v>
      </c>
      <c r="I3640" s="1">
        <v>44012</v>
      </c>
      <c r="J3640" s="19">
        <v>20</v>
      </c>
      <c r="K3640" s="19" t="s">
        <v>73</v>
      </c>
      <c r="L3640" s="1">
        <v>42941</v>
      </c>
      <c r="M3640" s="19" t="s">
        <v>12528</v>
      </c>
      <c r="N3640" s="19" t="s">
        <v>12723</v>
      </c>
      <c r="O3640" s="19" t="s">
        <v>12318</v>
      </c>
    </row>
    <row r="3641" spans="1:15">
      <c r="A3641" s="19">
        <v>63620</v>
      </c>
      <c r="B3641" s="19" t="s">
        <v>11748</v>
      </c>
      <c r="C3641" s="19" t="s">
        <v>12722</v>
      </c>
      <c r="D3641" s="19" t="str">
        <f t="shared" si="56"/>
        <v>63620A</v>
      </c>
      <c r="E3641" s="19" t="s">
        <v>12313</v>
      </c>
      <c r="F3641" s="19" t="s">
        <v>10704</v>
      </c>
      <c r="G3641" s="19" t="s">
        <v>612</v>
      </c>
      <c r="H3641" s="19" t="s">
        <v>12307</v>
      </c>
      <c r="I3641" s="1">
        <v>31768</v>
      </c>
      <c r="J3641" s="19">
        <v>5.93</v>
      </c>
      <c r="K3641" s="19" t="s">
        <v>4</v>
      </c>
      <c r="L3641" s="1">
        <v>42942</v>
      </c>
      <c r="M3641" s="19" t="s">
        <v>5230</v>
      </c>
      <c r="N3641" s="19" t="s">
        <v>5230</v>
      </c>
      <c r="O3641" s="19" t="s">
        <v>12318</v>
      </c>
    </row>
    <row r="3642" spans="1:15">
      <c r="A3642" s="19">
        <v>63621</v>
      </c>
      <c r="B3642" s="19" t="s">
        <v>10651</v>
      </c>
      <c r="C3642" s="19" t="s">
        <v>12719</v>
      </c>
      <c r="D3642" s="19" t="str">
        <f t="shared" si="56"/>
        <v>63621C</v>
      </c>
      <c r="E3642" s="19" t="s">
        <v>12309</v>
      </c>
      <c r="F3642" s="19" t="s">
        <v>12721</v>
      </c>
      <c r="G3642" s="19" t="s">
        <v>612</v>
      </c>
      <c r="H3642" s="19" t="s">
        <v>12307</v>
      </c>
      <c r="I3642" s="1">
        <v>42943</v>
      </c>
      <c r="J3642" s="19">
        <v>6.25E-2</v>
      </c>
      <c r="K3642" s="19" t="s">
        <v>73</v>
      </c>
      <c r="L3642" s="1">
        <v>42942</v>
      </c>
      <c r="M3642" s="19" t="s">
        <v>12720</v>
      </c>
      <c r="N3642" s="19" t="s">
        <v>12719</v>
      </c>
      <c r="O3642" s="19" t="s">
        <v>12577</v>
      </c>
    </row>
    <row r="3643" spans="1:15">
      <c r="A3643" s="19">
        <v>63622</v>
      </c>
      <c r="B3643" s="19" t="s">
        <v>11748</v>
      </c>
      <c r="C3643" s="19" t="s">
        <v>12718</v>
      </c>
      <c r="D3643" s="19" t="str">
        <f t="shared" si="56"/>
        <v>63622A</v>
      </c>
      <c r="E3643" s="19" t="s">
        <v>12313</v>
      </c>
      <c r="F3643" s="19" t="s">
        <v>1224</v>
      </c>
      <c r="G3643" s="19" t="s">
        <v>1096</v>
      </c>
      <c r="H3643" s="19" t="s">
        <v>12307</v>
      </c>
      <c r="I3643" s="1">
        <v>42599</v>
      </c>
      <c r="J3643" s="19">
        <v>80</v>
      </c>
      <c r="K3643" s="19" t="s">
        <v>73</v>
      </c>
      <c r="L3643" s="1">
        <v>42943</v>
      </c>
      <c r="M3643" s="19" t="s">
        <v>12631</v>
      </c>
      <c r="N3643" s="19" t="s">
        <v>12717</v>
      </c>
      <c r="O3643" s="19" t="s">
        <v>12318</v>
      </c>
    </row>
    <row r="3644" spans="1:15">
      <c r="A3644" s="19">
        <v>63623</v>
      </c>
      <c r="B3644" s="19" t="s">
        <v>10651</v>
      </c>
      <c r="C3644" s="19" t="s">
        <v>12716</v>
      </c>
      <c r="D3644" s="19" t="str">
        <f t="shared" si="56"/>
        <v>63623C</v>
      </c>
      <c r="E3644" s="19" t="s">
        <v>12309</v>
      </c>
      <c r="F3644" s="19" t="s">
        <v>10928</v>
      </c>
      <c r="G3644" s="19" t="s">
        <v>612</v>
      </c>
      <c r="H3644" s="19" t="s">
        <v>12307</v>
      </c>
      <c r="I3644" s="1">
        <v>43830</v>
      </c>
      <c r="J3644" s="19">
        <v>130</v>
      </c>
      <c r="K3644" s="19" t="s">
        <v>73</v>
      </c>
      <c r="L3644" s="1">
        <v>42944</v>
      </c>
      <c r="M3644" s="19" t="s">
        <v>12507</v>
      </c>
      <c r="N3644" s="19" t="s">
        <v>12715</v>
      </c>
      <c r="O3644" s="19" t="s">
        <v>12318</v>
      </c>
    </row>
    <row r="3645" spans="1:15">
      <c r="A3645" s="19">
        <v>63624</v>
      </c>
      <c r="B3645" s="19" t="s">
        <v>11748</v>
      </c>
      <c r="C3645" s="19" t="s">
        <v>12714</v>
      </c>
      <c r="D3645" s="19" t="str">
        <f t="shared" si="56"/>
        <v>63624A</v>
      </c>
      <c r="E3645" s="19" t="s">
        <v>12313</v>
      </c>
      <c r="F3645" s="19" t="s">
        <v>12713</v>
      </c>
      <c r="G3645" s="19" t="s">
        <v>612</v>
      </c>
      <c r="H3645" s="19" t="s">
        <v>12307</v>
      </c>
      <c r="I3645" s="1">
        <v>42702</v>
      </c>
      <c r="J3645" s="19">
        <v>0.29399999999999998</v>
      </c>
      <c r="K3645" s="19" t="s">
        <v>73</v>
      </c>
      <c r="L3645" s="1">
        <v>42949</v>
      </c>
      <c r="M3645" s="19" t="s">
        <v>12315</v>
      </c>
      <c r="N3645" s="19" t="s">
        <v>12344</v>
      </c>
      <c r="O3645" s="19" t="s">
        <v>12318</v>
      </c>
    </row>
    <row r="3646" spans="1:15">
      <c r="A3646" s="19">
        <v>63625</v>
      </c>
      <c r="B3646" s="19" t="s">
        <v>11748</v>
      </c>
      <c r="C3646" s="19" t="s">
        <v>12712</v>
      </c>
      <c r="D3646" s="19" t="str">
        <f t="shared" si="56"/>
        <v>63625A</v>
      </c>
      <c r="E3646" s="19" t="s">
        <v>12313</v>
      </c>
      <c r="F3646" s="19" t="s">
        <v>1737</v>
      </c>
      <c r="G3646" s="19" t="s">
        <v>612</v>
      </c>
      <c r="H3646" s="19" t="s">
        <v>12307</v>
      </c>
      <c r="I3646" s="1">
        <v>42929</v>
      </c>
      <c r="J3646" s="19">
        <v>0.26100000000000001</v>
      </c>
      <c r="K3646" s="19" t="s">
        <v>73</v>
      </c>
      <c r="L3646" s="175">
        <v>42949.456250000003</v>
      </c>
      <c r="M3646" s="19" t="s">
        <v>12315</v>
      </c>
      <c r="N3646" s="19" t="s">
        <v>12344</v>
      </c>
      <c r="O3646" s="19" t="s">
        <v>12304</v>
      </c>
    </row>
    <row r="3647" spans="1:15">
      <c r="A3647" s="19">
        <v>63626</v>
      </c>
      <c r="B3647" s="19" t="s">
        <v>11748</v>
      </c>
      <c r="C3647" s="19" t="s">
        <v>12711</v>
      </c>
      <c r="D3647" s="19" t="str">
        <f t="shared" si="56"/>
        <v>63626A</v>
      </c>
      <c r="E3647" s="19" t="s">
        <v>12313</v>
      </c>
      <c r="F3647" s="19" t="s">
        <v>12710</v>
      </c>
      <c r="G3647" s="19" t="s">
        <v>612</v>
      </c>
      <c r="H3647" s="19" t="s">
        <v>12307</v>
      </c>
      <c r="I3647" s="1">
        <v>42922</v>
      </c>
      <c r="J3647" s="19">
        <v>0.192</v>
      </c>
      <c r="K3647" s="19" t="s">
        <v>73</v>
      </c>
      <c r="L3647" s="1">
        <v>42856</v>
      </c>
      <c r="M3647" s="19" t="s">
        <v>12315</v>
      </c>
      <c r="N3647" s="19" t="s">
        <v>12709</v>
      </c>
      <c r="O3647" s="19" t="s">
        <v>12318</v>
      </c>
    </row>
    <row r="3648" spans="1:15">
      <c r="A3648" s="19">
        <v>63627</v>
      </c>
      <c r="B3648" s="19" t="s">
        <v>11748</v>
      </c>
      <c r="C3648" s="19">
        <v>9366494</v>
      </c>
      <c r="D3648" s="19" t="str">
        <f t="shared" si="56"/>
        <v>63627A</v>
      </c>
      <c r="E3648" s="19" t="s">
        <v>12313</v>
      </c>
      <c r="F3648" s="19" t="s">
        <v>10934</v>
      </c>
      <c r="G3648" s="19" t="s">
        <v>612</v>
      </c>
      <c r="H3648" s="19" t="s">
        <v>12307</v>
      </c>
      <c r="I3648" s="1">
        <v>42587</v>
      </c>
      <c r="J3648" s="19">
        <v>6.7000000000000004E-2</v>
      </c>
      <c r="K3648" s="19" t="s">
        <v>73</v>
      </c>
      <c r="L3648" s="1">
        <v>42949</v>
      </c>
      <c r="M3648" s="19" t="s">
        <v>12315</v>
      </c>
      <c r="N3648" s="19" t="s">
        <v>12344</v>
      </c>
      <c r="O3648" s="19" t="s">
        <v>12318</v>
      </c>
    </row>
    <row r="3649" spans="1:15">
      <c r="A3649" s="19">
        <v>63628</v>
      </c>
      <c r="B3649" s="19" t="s">
        <v>11748</v>
      </c>
      <c r="C3649" s="19" t="s">
        <v>12708</v>
      </c>
      <c r="D3649" s="19" t="str">
        <f t="shared" si="56"/>
        <v>63628A</v>
      </c>
      <c r="E3649" s="19" t="s">
        <v>12313</v>
      </c>
      <c r="F3649" s="19" t="s">
        <v>11459</v>
      </c>
      <c r="G3649" s="19" t="s">
        <v>612</v>
      </c>
      <c r="H3649" s="19" t="s">
        <v>12307</v>
      </c>
      <c r="I3649" s="1">
        <v>42899</v>
      </c>
      <c r="J3649" s="19">
        <v>6.0999999999999999E-2</v>
      </c>
      <c r="K3649" s="19" t="s">
        <v>73</v>
      </c>
      <c r="L3649" s="1">
        <v>42856</v>
      </c>
      <c r="M3649" s="19" t="s">
        <v>12315</v>
      </c>
      <c r="N3649" s="19" t="s">
        <v>12344</v>
      </c>
      <c r="O3649" s="19" t="s">
        <v>12318</v>
      </c>
    </row>
    <row r="3650" spans="1:15">
      <c r="A3650" s="19">
        <v>63629</v>
      </c>
      <c r="B3650" s="19" t="s">
        <v>11748</v>
      </c>
      <c r="C3650" s="19" t="s">
        <v>12707</v>
      </c>
      <c r="D3650" s="19" t="str">
        <f t="shared" ref="D3650:D3713" si="57">CONCATENATE(A3650,B3650)</f>
        <v>63629A</v>
      </c>
      <c r="E3650" s="19" t="s">
        <v>12313</v>
      </c>
      <c r="F3650" s="19" t="s">
        <v>10914</v>
      </c>
      <c r="G3650" s="19" t="s">
        <v>612</v>
      </c>
      <c r="H3650" s="19" t="s">
        <v>12307</v>
      </c>
      <c r="I3650" s="1">
        <v>42899</v>
      </c>
      <c r="J3650" s="19">
        <v>0.99099999999999999</v>
      </c>
      <c r="K3650" s="19" t="s">
        <v>73</v>
      </c>
      <c r="L3650" s="1">
        <v>42856</v>
      </c>
      <c r="M3650" s="19" t="s">
        <v>12315</v>
      </c>
      <c r="N3650" s="19" t="s">
        <v>12344</v>
      </c>
      <c r="O3650" s="19" t="s">
        <v>12318</v>
      </c>
    </row>
    <row r="3651" spans="1:15">
      <c r="A3651" s="19">
        <v>63630</v>
      </c>
      <c r="B3651" s="19" t="s">
        <v>10651</v>
      </c>
      <c r="C3651" s="19" t="s">
        <v>12706</v>
      </c>
      <c r="D3651" s="19" t="str">
        <f t="shared" si="57"/>
        <v>63630C</v>
      </c>
      <c r="E3651" s="19" t="s">
        <v>12309</v>
      </c>
      <c r="F3651" s="19" t="s">
        <v>10899</v>
      </c>
      <c r="G3651" s="19" t="s">
        <v>612</v>
      </c>
      <c r="H3651" s="19" t="s">
        <v>12307</v>
      </c>
      <c r="I3651" s="1">
        <v>43449</v>
      </c>
      <c r="J3651" s="19">
        <v>0.999</v>
      </c>
      <c r="K3651" s="19" t="s">
        <v>73</v>
      </c>
      <c r="L3651" s="1">
        <v>42958</v>
      </c>
      <c r="M3651" s="19" t="s">
        <v>12492</v>
      </c>
      <c r="N3651" s="19" t="s">
        <v>12703</v>
      </c>
      <c r="O3651" s="19" t="s">
        <v>12318</v>
      </c>
    </row>
    <row r="3652" spans="1:15">
      <c r="A3652" s="19">
        <v>63631</v>
      </c>
      <c r="B3652" s="19" t="s">
        <v>10651</v>
      </c>
      <c r="C3652" s="19" t="s">
        <v>12705</v>
      </c>
      <c r="D3652" s="19" t="str">
        <f t="shared" si="57"/>
        <v>63631C</v>
      </c>
      <c r="E3652" s="19" t="s">
        <v>12309</v>
      </c>
      <c r="F3652" s="19" t="s">
        <v>10899</v>
      </c>
      <c r="G3652" s="19" t="s">
        <v>612</v>
      </c>
      <c r="H3652" s="19" t="s">
        <v>12307</v>
      </c>
      <c r="I3652" s="1">
        <v>43449</v>
      </c>
      <c r="J3652" s="19">
        <v>0.999</v>
      </c>
      <c r="K3652" s="19" t="s">
        <v>73</v>
      </c>
      <c r="L3652" s="1">
        <v>42958</v>
      </c>
      <c r="M3652" s="19" t="s">
        <v>12492</v>
      </c>
      <c r="N3652" s="19" t="s">
        <v>12703</v>
      </c>
      <c r="O3652" s="19" t="s">
        <v>12318</v>
      </c>
    </row>
    <row r="3653" spans="1:15">
      <c r="A3653" s="19">
        <v>63632</v>
      </c>
      <c r="B3653" s="19" t="s">
        <v>10651</v>
      </c>
      <c r="C3653" s="19" t="s">
        <v>12704</v>
      </c>
      <c r="D3653" s="19" t="str">
        <f t="shared" si="57"/>
        <v>63632C</v>
      </c>
      <c r="E3653" s="19" t="s">
        <v>12309</v>
      </c>
      <c r="F3653" s="19" t="s">
        <v>10899</v>
      </c>
      <c r="G3653" s="19" t="s">
        <v>612</v>
      </c>
      <c r="H3653" s="19" t="s">
        <v>12307</v>
      </c>
      <c r="I3653" s="1">
        <v>43449</v>
      </c>
      <c r="J3653" s="19">
        <v>0.999</v>
      </c>
      <c r="K3653" s="19" t="s">
        <v>73</v>
      </c>
      <c r="L3653" s="1">
        <v>42958</v>
      </c>
      <c r="M3653" s="19" t="s">
        <v>12492</v>
      </c>
      <c r="N3653" s="19" t="s">
        <v>12703</v>
      </c>
      <c r="O3653" s="19" t="s">
        <v>12318</v>
      </c>
    </row>
    <row r="3654" spans="1:15">
      <c r="A3654" s="19">
        <v>63633</v>
      </c>
      <c r="B3654" s="19" t="s">
        <v>10651</v>
      </c>
      <c r="C3654" s="19" t="s">
        <v>12702</v>
      </c>
      <c r="D3654" s="19" t="str">
        <f t="shared" si="57"/>
        <v>63633C</v>
      </c>
      <c r="E3654" s="19" t="s">
        <v>12309</v>
      </c>
      <c r="F3654" s="19" t="s">
        <v>10898</v>
      </c>
      <c r="G3654" s="19" t="s">
        <v>612</v>
      </c>
      <c r="H3654" s="19" t="s">
        <v>12307</v>
      </c>
      <c r="I3654" s="1">
        <v>43449</v>
      </c>
      <c r="J3654" s="19">
        <v>0.999</v>
      </c>
      <c r="K3654" s="19" t="s">
        <v>73</v>
      </c>
      <c r="L3654" s="1">
        <v>42958</v>
      </c>
      <c r="M3654" s="19" t="s">
        <v>12492</v>
      </c>
      <c r="N3654" s="19" t="s">
        <v>12562</v>
      </c>
      <c r="O3654" s="19" t="s">
        <v>12318</v>
      </c>
    </row>
    <row r="3655" spans="1:15">
      <c r="A3655" s="19">
        <v>63634</v>
      </c>
      <c r="B3655" s="19" t="s">
        <v>10651</v>
      </c>
      <c r="C3655" s="19" t="s">
        <v>12701</v>
      </c>
      <c r="D3655" s="19" t="str">
        <f t="shared" si="57"/>
        <v>63634C</v>
      </c>
      <c r="E3655" s="19" t="s">
        <v>12309</v>
      </c>
      <c r="F3655" s="19" t="s">
        <v>10898</v>
      </c>
      <c r="G3655" s="19" t="s">
        <v>612</v>
      </c>
      <c r="H3655" s="19" t="s">
        <v>12307</v>
      </c>
      <c r="I3655" s="1">
        <v>43449</v>
      </c>
      <c r="J3655" s="19">
        <v>0.999</v>
      </c>
      <c r="K3655" s="19" t="s">
        <v>73</v>
      </c>
      <c r="L3655" s="1">
        <v>42958</v>
      </c>
      <c r="M3655" s="19" t="s">
        <v>12492</v>
      </c>
      <c r="N3655" s="19" t="s">
        <v>12562</v>
      </c>
      <c r="O3655" s="19" t="s">
        <v>12318</v>
      </c>
    </row>
    <row r="3656" spans="1:15">
      <c r="A3656" s="19">
        <v>63635</v>
      </c>
      <c r="B3656" s="19" t="s">
        <v>10651</v>
      </c>
      <c r="C3656" s="19" t="s">
        <v>12700</v>
      </c>
      <c r="D3656" s="19" t="str">
        <f t="shared" si="57"/>
        <v>63635C</v>
      </c>
      <c r="E3656" s="19" t="s">
        <v>12309</v>
      </c>
      <c r="F3656" s="19" t="s">
        <v>10869</v>
      </c>
      <c r="G3656" s="19" t="s">
        <v>612</v>
      </c>
      <c r="H3656" s="19" t="s">
        <v>12307</v>
      </c>
      <c r="I3656" s="1">
        <v>43280</v>
      </c>
      <c r="J3656" s="19">
        <v>70</v>
      </c>
      <c r="K3656" s="19" t="s">
        <v>73</v>
      </c>
      <c r="L3656" s="1">
        <v>42963</v>
      </c>
      <c r="M3656" s="19" t="s">
        <v>12700</v>
      </c>
      <c r="N3656" s="19" t="s">
        <v>12699</v>
      </c>
      <c r="O3656" s="19" t="s">
        <v>12318</v>
      </c>
    </row>
    <row r="3657" spans="1:15">
      <c r="A3657" s="19">
        <v>63636</v>
      </c>
      <c r="B3657" s="19" t="s">
        <v>11748</v>
      </c>
      <c r="C3657" s="19" t="s">
        <v>12698</v>
      </c>
      <c r="D3657" s="19" t="str">
        <f t="shared" si="57"/>
        <v>63636A</v>
      </c>
      <c r="E3657" s="19" t="s">
        <v>12313</v>
      </c>
      <c r="F3657" s="19" t="s">
        <v>11012</v>
      </c>
      <c r="G3657" s="19" t="s">
        <v>612</v>
      </c>
      <c r="H3657" s="19" t="s">
        <v>12307</v>
      </c>
      <c r="I3657" s="1">
        <v>42509</v>
      </c>
      <c r="J3657" s="19">
        <v>0.153</v>
      </c>
      <c r="K3657" s="19" t="s">
        <v>73</v>
      </c>
      <c r="L3657" s="1">
        <v>42964</v>
      </c>
      <c r="M3657" s="19" t="s">
        <v>12502</v>
      </c>
      <c r="N3657" s="19" t="s">
        <v>12502</v>
      </c>
      <c r="O3657" s="19" t="s">
        <v>12318</v>
      </c>
    </row>
    <row r="3658" spans="1:15">
      <c r="A3658" s="19">
        <v>63637</v>
      </c>
      <c r="B3658" s="19" t="s">
        <v>11748</v>
      </c>
      <c r="C3658" s="19" t="s">
        <v>12697</v>
      </c>
      <c r="D3658" s="19" t="str">
        <f t="shared" si="57"/>
        <v>63637A</v>
      </c>
      <c r="E3658" s="19" t="s">
        <v>12313</v>
      </c>
      <c r="F3658" s="19" t="s">
        <v>11012</v>
      </c>
      <c r="G3658" s="19" t="s">
        <v>612</v>
      </c>
      <c r="H3658" s="19" t="s">
        <v>12307</v>
      </c>
      <c r="I3658" s="1">
        <v>42509</v>
      </c>
      <c r="J3658" s="19">
        <v>0.39</v>
      </c>
      <c r="K3658" s="19" t="s">
        <v>73</v>
      </c>
      <c r="L3658" s="1">
        <v>42964</v>
      </c>
      <c r="M3658" s="19" t="s">
        <v>12502</v>
      </c>
      <c r="N3658" s="19" t="s">
        <v>12502</v>
      </c>
      <c r="O3658" s="19" t="s">
        <v>12318</v>
      </c>
    </row>
    <row r="3659" spans="1:15">
      <c r="A3659" s="19">
        <v>63638</v>
      </c>
      <c r="B3659" s="19" t="s">
        <v>11748</v>
      </c>
      <c r="C3659" s="19" t="s">
        <v>12696</v>
      </c>
      <c r="D3659" s="19" t="str">
        <f t="shared" si="57"/>
        <v>63638A</v>
      </c>
      <c r="E3659" s="19" t="s">
        <v>12313</v>
      </c>
      <c r="F3659" s="19" t="s">
        <v>10769</v>
      </c>
      <c r="G3659" s="19" t="s">
        <v>612</v>
      </c>
      <c r="H3659" s="19" t="s">
        <v>12307</v>
      </c>
      <c r="I3659" s="1">
        <v>42509</v>
      </c>
      <c r="J3659" s="19">
        <v>0.20699999999999999</v>
      </c>
      <c r="K3659" s="19" t="s">
        <v>73</v>
      </c>
      <c r="L3659" s="1">
        <v>42964</v>
      </c>
      <c r="M3659" s="19" t="s">
        <v>12502</v>
      </c>
      <c r="N3659" s="19" t="s">
        <v>12502</v>
      </c>
      <c r="O3659" s="19" t="s">
        <v>12318</v>
      </c>
    </row>
    <row r="3660" spans="1:15">
      <c r="A3660" s="19">
        <v>63639</v>
      </c>
      <c r="B3660" s="19" t="s">
        <v>11748</v>
      </c>
      <c r="C3660" s="19" t="s">
        <v>12695</v>
      </c>
      <c r="D3660" s="19" t="str">
        <f t="shared" si="57"/>
        <v>63639A</v>
      </c>
      <c r="E3660" s="19" t="s">
        <v>12313</v>
      </c>
      <c r="F3660" s="19" t="s">
        <v>10769</v>
      </c>
      <c r="G3660" s="19" t="s">
        <v>612</v>
      </c>
      <c r="H3660" s="19" t="s">
        <v>12307</v>
      </c>
      <c r="I3660" s="1">
        <v>42745</v>
      </c>
      <c r="J3660" s="19">
        <v>0.11799999999999999</v>
      </c>
      <c r="K3660" s="19" t="s">
        <v>73</v>
      </c>
      <c r="L3660" s="1">
        <v>43146</v>
      </c>
      <c r="M3660" s="19" t="s">
        <v>12502</v>
      </c>
      <c r="N3660" s="19" t="s">
        <v>12502</v>
      </c>
      <c r="O3660" s="19" t="s">
        <v>12304</v>
      </c>
    </row>
    <row r="3661" spans="1:15">
      <c r="A3661" s="19">
        <v>63640</v>
      </c>
      <c r="B3661" s="19" t="s">
        <v>11748</v>
      </c>
      <c r="C3661" s="19" t="s">
        <v>12694</v>
      </c>
      <c r="D3661" s="19" t="str">
        <f t="shared" si="57"/>
        <v>63640A</v>
      </c>
      <c r="E3661" s="19" t="s">
        <v>12313</v>
      </c>
      <c r="F3661" s="19" t="s">
        <v>12684</v>
      </c>
      <c r="G3661" s="19" t="s">
        <v>612</v>
      </c>
      <c r="H3661" s="19" t="s">
        <v>12307</v>
      </c>
      <c r="I3661" s="1">
        <v>42488</v>
      </c>
      <c r="J3661" s="19">
        <v>0.51700000000000002</v>
      </c>
      <c r="K3661" s="19" t="s">
        <v>73</v>
      </c>
      <c r="L3661" s="1">
        <v>42964</v>
      </c>
      <c r="M3661" s="19" t="s">
        <v>12502</v>
      </c>
      <c r="N3661" s="19" t="s">
        <v>12502</v>
      </c>
      <c r="O3661" s="19" t="s">
        <v>12304</v>
      </c>
    </row>
    <row r="3662" spans="1:15">
      <c r="A3662" s="19">
        <v>63641</v>
      </c>
      <c r="B3662" s="19" t="s">
        <v>11748</v>
      </c>
      <c r="C3662" s="19" t="s">
        <v>12693</v>
      </c>
      <c r="D3662" s="19" t="str">
        <f t="shared" si="57"/>
        <v>63641A</v>
      </c>
      <c r="E3662" s="19" t="s">
        <v>12313</v>
      </c>
      <c r="F3662" s="19" t="s">
        <v>12692</v>
      </c>
      <c r="G3662" s="19" t="s">
        <v>612</v>
      </c>
      <c r="H3662" s="19" t="s">
        <v>12307</v>
      </c>
      <c r="I3662" s="1">
        <v>42745</v>
      </c>
      <c r="J3662" s="19">
        <v>8.4000000000000005E-2</v>
      </c>
      <c r="K3662" s="19" t="s">
        <v>73</v>
      </c>
      <c r="L3662" s="1">
        <v>42964</v>
      </c>
      <c r="M3662" s="19" t="s">
        <v>12502</v>
      </c>
      <c r="N3662" s="19" t="s">
        <v>12502</v>
      </c>
      <c r="O3662" s="19" t="s">
        <v>12318</v>
      </c>
    </row>
    <row r="3663" spans="1:15">
      <c r="A3663" s="19">
        <v>63642</v>
      </c>
      <c r="B3663" s="19" t="s">
        <v>11748</v>
      </c>
      <c r="C3663" s="19" t="s">
        <v>12691</v>
      </c>
      <c r="D3663" s="19" t="str">
        <f t="shared" si="57"/>
        <v>63642A</v>
      </c>
      <c r="E3663" s="19" t="s">
        <v>12313</v>
      </c>
      <c r="F3663" s="19" t="s">
        <v>10769</v>
      </c>
      <c r="G3663" s="19" t="s">
        <v>612</v>
      </c>
      <c r="H3663" s="19" t="s">
        <v>12307</v>
      </c>
      <c r="I3663" s="1">
        <v>42508</v>
      </c>
      <c r="J3663" s="19">
        <v>0.26100000000000001</v>
      </c>
      <c r="K3663" s="19" t="s">
        <v>73</v>
      </c>
      <c r="L3663" s="1">
        <v>42964</v>
      </c>
      <c r="M3663" s="19" t="s">
        <v>12502</v>
      </c>
      <c r="N3663" s="19" t="s">
        <v>12502</v>
      </c>
      <c r="O3663" s="19" t="s">
        <v>12318</v>
      </c>
    </row>
    <row r="3664" spans="1:15">
      <c r="A3664" s="19">
        <v>63643</v>
      </c>
      <c r="B3664" s="19" t="s">
        <v>11748</v>
      </c>
      <c r="C3664" s="19" t="s">
        <v>12690</v>
      </c>
      <c r="D3664" s="19" t="str">
        <f t="shared" si="57"/>
        <v>63643A</v>
      </c>
      <c r="E3664" s="19" t="s">
        <v>12313</v>
      </c>
      <c r="F3664" s="19" t="s">
        <v>10769</v>
      </c>
      <c r="G3664" s="19" t="s">
        <v>612</v>
      </c>
      <c r="H3664" s="19" t="s">
        <v>12307</v>
      </c>
      <c r="I3664" s="1">
        <v>42508</v>
      </c>
      <c r="J3664" s="19">
        <v>0.22600000000000001</v>
      </c>
      <c r="K3664" s="19" t="s">
        <v>73</v>
      </c>
      <c r="L3664" s="1">
        <v>42964</v>
      </c>
      <c r="M3664" s="19" t="s">
        <v>12502</v>
      </c>
      <c r="N3664" s="19" t="s">
        <v>12502</v>
      </c>
      <c r="O3664" s="19" t="s">
        <v>12318</v>
      </c>
    </row>
    <row r="3665" spans="1:15">
      <c r="A3665" s="19">
        <v>63644</v>
      </c>
      <c r="B3665" s="19" t="s">
        <v>11748</v>
      </c>
      <c r="C3665" s="19" t="s">
        <v>12689</v>
      </c>
      <c r="D3665" s="19" t="str">
        <f t="shared" si="57"/>
        <v>63644A</v>
      </c>
      <c r="E3665" s="19" t="s">
        <v>12313</v>
      </c>
      <c r="F3665" s="19" t="s">
        <v>10769</v>
      </c>
      <c r="G3665" s="19" t="s">
        <v>612</v>
      </c>
      <c r="H3665" s="19" t="s">
        <v>12307</v>
      </c>
      <c r="I3665" s="1">
        <v>42492</v>
      </c>
      <c r="J3665" s="19">
        <v>0.33900000000000002</v>
      </c>
      <c r="K3665" s="19" t="s">
        <v>73</v>
      </c>
      <c r="L3665" s="1">
        <v>42964</v>
      </c>
      <c r="M3665" s="19" t="s">
        <v>12502</v>
      </c>
      <c r="N3665" s="19" t="s">
        <v>12502</v>
      </c>
      <c r="O3665" s="19" t="s">
        <v>12318</v>
      </c>
    </row>
    <row r="3666" spans="1:15">
      <c r="A3666" s="19">
        <v>63645</v>
      </c>
      <c r="B3666" s="19" t="s">
        <v>11748</v>
      </c>
      <c r="C3666" s="19" t="s">
        <v>12688</v>
      </c>
      <c r="D3666" s="19" t="str">
        <f t="shared" si="57"/>
        <v>63645A</v>
      </c>
      <c r="E3666" s="19" t="s">
        <v>12313</v>
      </c>
      <c r="F3666" s="19" t="s">
        <v>12684</v>
      </c>
      <c r="G3666" s="19" t="s">
        <v>612</v>
      </c>
      <c r="H3666" s="19" t="s">
        <v>12307</v>
      </c>
      <c r="I3666" s="1">
        <v>42545</v>
      </c>
      <c r="J3666" s="19">
        <v>0.25600000000000001</v>
      </c>
      <c r="K3666" s="19" t="s">
        <v>73</v>
      </c>
      <c r="L3666" s="1">
        <v>42964</v>
      </c>
      <c r="M3666" s="19" t="s">
        <v>12502</v>
      </c>
      <c r="N3666" s="19" t="s">
        <v>12687</v>
      </c>
      <c r="O3666" s="19" t="s">
        <v>12318</v>
      </c>
    </row>
    <row r="3667" spans="1:15">
      <c r="A3667" s="19">
        <v>63646</v>
      </c>
      <c r="B3667" s="19" t="s">
        <v>11748</v>
      </c>
      <c r="C3667" s="19" t="s">
        <v>12686</v>
      </c>
      <c r="D3667" s="19" t="str">
        <f t="shared" si="57"/>
        <v>63646A</v>
      </c>
      <c r="E3667" s="19" t="s">
        <v>12313</v>
      </c>
      <c r="F3667" s="19" t="s">
        <v>12684</v>
      </c>
      <c r="G3667" s="19" t="s">
        <v>612</v>
      </c>
      <c r="H3667" s="19" t="s">
        <v>12307</v>
      </c>
      <c r="I3667" s="1">
        <v>42509</v>
      </c>
      <c r="J3667" s="19">
        <v>0.17699999999999999</v>
      </c>
      <c r="K3667" s="19" t="s">
        <v>73</v>
      </c>
      <c r="L3667" s="1">
        <v>43146</v>
      </c>
      <c r="M3667" s="19" t="s">
        <v>12502</v>
      </c>
      <c r="N3667" s="19" t="s">
        <v>12502</v>
      </c>
      <c r="O3667" s="19" t="s">
        <v>12304</v>
      </c>
    </row>
    <row r="3668" spans="1:15">
      <c r="A3668" s="19">
        <v>63647</v>
      </c>
      <c r="B3668" s="19" t="s">
        <v>11748</v>
      </c>
      <c r="C3668" s="19" t="s">
        <v>12685</v>
      </c>
      <c r="D3668" s="19" t="str">
        <f t="shared" si="57"/>
        <v>63647A</v>
      </c>
      <c r="E3668" s="19" t="s">
        <v>12313</v>
      </c>
      <c r="F3668" s="19" t="s">
        <v>12684</v>
      </c>
      <c r="G3668" s="19" t="s">
        <v>612</v>
      </c>
      <c r="H3668" s="19" t="s">
        <v>12307</v>
      </c>
      <c r="I3668" s="1">
        <v>42508</v>
      </c>
      <c r="J3668" s="19">
        <v>0.245</v>
      </c>
      <c r="K3668" s="19" t="s">
        <v>73</v>
      </c>
      <c r="L3668" s="1">
        <v>42964</v>
      </c>
      <c r="M3668" s="19" t="s">
        <v>12502</v>
      </c>
      <c r="N3668" s="19" t="s">
        <v>12502</v>
      </c>
      <c r="O3668" s="19" t="s">
        <v>12318</v>
      </c>
    </row>
    <row r="3669" spans="1:15">
      <c r="A3669" s="19">
        <v>63648</v>
      </c>
      <c r="B3669" s="19" t="s">
        <v>11748</v>
      </c>
      <c r="C3669" s="19" t="s">
        <v>12683</v>
      </c>
      <c r="D3669" s="19" t="str">
        <f t="shared" si="57"/>
        <v>63648A</v>
      </c>
      <c r="E3669" s="19" t="s">
        <v>12313</v>
      </c>
      <c r="F3669" s="19" t="s">
        <v>11459</v>
      </c>
      <c r="G3669" s="19" t="s">
        <v>612</v>
      </c>
      <c r="H3669" s="19" t="s">
        <v>12307</v>
      </c>
      <c r="I3669" s="1">
        <v>42922</v>
      </c>
      <c r="J3669" s="19">
        <v>4.2999999999999997E-2</v>
      </c>
      <c r="K3669" s="19" t="s">
        <v>73</v>
      </c>
      <c r="L3669" s="1">
        <v>42856</v>
      </c>
      <c r="M3669" s="19" t="s">
        <v>12315</v>
      </c>
      <c r="N3669" s="19" t="s">
        <v>12344</v>
      </c>
      <c r="O3669" s="19" t="s">
        <v>12318</v>
      </c>
    </row>
    <row r="3670" spans="1:15">
      <c r="A3670" s="19">
        <v>63649</v>
      </c>
      <c r="B3670" s="19" t="s">
        <v>11748</v>
      </c>
      <c r="C3670" s="19" t="s">
        <v>12682</v>
      </c>
      <c r="D3670" s="19" t="str">
        <f t="shared" si="57"/>
        <v>63649A</v>
      </c>
      <c r="E3670" s="19" t="s">
        <v>12313</v>
      </c>
      <c r="F3670" s="19" t="s">
        <v>11459</v>
      </c>
      <c r="G3670" s="19" t="s">
        <v>612</v>
      </c>
      <c r="H3670" s="19" t="s">
        <v>12307</v>
      </c>
      <c r="I3670" s="1">
        <v>42922</v>
      </c>
      <c r="J3670" s="19">
        <v>6.0999999999999999E-2</v>
      </c>
      <c r="K3670" s="19" t="s">
        <v>73</v>
      </c>
      <c r="L3670" s="1">
        <v>42856</v>
      </c>
      <c r="M3670" s="19" t="s">
        <v>12315</v>
      </c>
      <c r="N3670" s="19" t="s">
        <v>12344</v>
      </c>
      <c r="O3670" s="19" t="s">
        <v>12318</v>
      </c>
    </row>
    <row r="3671" spans="1:15">
      <c r="A3671" s="19">
        <v>63650</v>
      </c>
      <c r="B3671" s="19" t="s">
        <v>10651</v>
      </c>
      <c r="C3671" s="19" t="s">
        <v>12681</v>
      </c>
      <c r="D3671" s="19" t="str">
        <f t="shared" si="57"/>
        <v>63650C</v>
      </c>
      <c r="E3671" s="19" t="s">
        <v>12309</v>
      </c>
      <c r="F3671" s="19" t="s">
        <v>10752</v>
      </c>
      <c r="G3671" s="19" t="s">
        <v>612</v>
      </c>
      <c r="H3671" s="19" t="s">
        <v>12307</v>
      </c>
      <c r="I3671" s="1">
        <v>43182</v>
      </c>
      <c r="J3671" s="19">
        <v>2</v>
      </c>
      <c r="K3671" s="19" t="s">
        <v>73</v>
      </c>
      <c r="L3671" s="1">
        <v>42972</v>
      </c>
      <c r="M3671" s="19" t="s">
        <v>12680</v>
      </c>
      <c r="N3671" s="19" t="s">
        <v>12679</v>
      </c>
      <c r="O3671" s="19" t="s">
        <v>12318</v>
      </c>
    </row>
    <row r="3672" spans="1:15">
      <c r="A3672" s="19">
        <v>63651</v>
      </c>
      <c r="B3672" s="19" t="s">
        <v>11748</v>
      </c>
      <c r="C3672" s="19" t="s">
        <v>12678</v>
      </c>
      <c r="D3672" s="19" t="str">
        <f t="shared" si="57"/>
        <v>63651A</v>
      </c>
      <c r="E3672" s="19" t="s">
        <v>12313</v>
      </c>
      <c r="F3672" s="19" t="s">
        <v>10965</v>
      </c>
      <c r="G3672" s="19" t="s">
        <v>612</v>
      </c>
      <c r="H3672" s="19" t="s">
        <v>12307</v>
      </c>
      <c r="I3672" s="1">
        <v>42852</v>
      </c>
      <c r="J3672" s="19">
        <v>3.92</v>
      </c>
      <c r="K3672" s="19" t="s">
        <v>46</v>
      </c>
      <c r="L3672" s="1">
        <v>42795</v>
      </c>
      <c r="M3672" s="19" t="s">
        <v>12677</v>
      </c>
      <c r="N3672" s="19" t="s">
        <v>4954</v>
      </c>
      <c r="O3672" s="19" t="s">
        <v>12318</v>
      </c>
    </row>
    <row r="3673" spans="1:15">
      <c r="A3673" s="19">
        <v>63652</v>
      </c>
      <c r="B3673" s="19" t="s">
        <v>11748</v>
      </c>
      <c r="C3673" s="19" t="s">
        <v>12676</v>
      </c>
      <c r="D3673" s="19" t="str">
        <f t="shared" si="57"/>
        <v>63652A</v>
      </c>
      <c r="E3673" s="19" t="s">
        <v>12313</v>
      </c>
      <c r="F3673" s="19" t="s">
        <v>10699</v>
      </c>
      <c r="G3673" s="19" t="s">
        <v>612</v>
      </c>
      <c r="H3673" s="19" t="s">
        <v>12307</v>
      </c>
      <c r="I3673" s="1">
        <v>40650</v>
      </c>
      <c r="J3673" s="19">
        <v>0.34899999999999998</v>
      </c>
      <c r="K3673" s="19" t="s">
        <v>73</v>
      </c>
      <c r="L3673" s="1">
        <v>42978</v>
      </c>
      <c r="M3673" s="19" t="s">
        <v>12675</v>
      </c>
      <c r="N3673" s="19" t="s">
        <v>12674</v>
      </c>
      <c r="O3673" s="19" t="s">
        <v>12318</v>
      </c>
    </row>
    <row r="3674" spans="1:15">
      <c r="A3674" s="19">
        <v>63653</v>
      </c>
      <c r="B3674" s="19" t="s">
        <v>11748</v>
      </c>
      <c r="C3674" s="19" t="s">
        <v>12673</v>
      </c>
      <c r="D3674" s="19" t="str">
        <f t="shared" si="57"/>
        <v>63653A</v>
      </c>
      <c r="E3674" s="19" t="s">
        <v>12313</v>
      </c>
      <c r="F3674" s="19" t="s">
        <v>4749</v>
      </c>
      <c r="G3674" s="19" t="s">
        <v>612</v>
      </c>
      <c r="H3674" s="19" t="s">
        <v>12307</v>
      </c>
      <c r="I3674" s="1">
        <v>42950</v>
      </c>
      <c r="J3674" s="19">
        <v>0.36099999999999999</v>
      </c>
      <c r="K3674" s="19" t="s">
        <v>73</v>
      </c>
      <c r="L3674" s="1">
        <v>42887</v>
      </c>
      <c r="M3674" s="19" t="s">
        <v>12315</v>
      </c>
      <c r="N3674" s="19" t="s">
        <v>12344</v>
      </c>
      <c r="O3674" s="19" t="s">
        <v>12318</v>
      </c>
    </row>
    <row r="3675" spans="1:15">
      <c r="A3675" s="19">
        <v>63654</v>
      </c>
      <c r="B3675" s="19" t="s">
        <v>11748</v>
      </c>
      <c r="C3675" s="19" t="s">
        <v>12672</v>
      </c>
      <c r="D3675" s="19" t="str">
        <f t="shared" si="57"/>
        <v>63654A</v>
      </c>
      <c r="E3675" s="19" t="s">
        <v>12313</v>
      </c>
      <c r="F3675" s="19" t="s">
        <v>10988</v>
      </c>
      <c r="G3675" s="19" t="s">
        <v>612</v>
      </c>
      <c r="H3675" s="19" t="s">
        <v>12307</v>
      </c>
      <c r="I3675" s="1">
        <v>42909</v>
      </c>
      <c r="J3675" s="19">
        <v>0.79</v>
      </c>
      <c r="K3675" s="19" t="s">
        <v>73</v>
      </c>
      <c r="L3675" s="1">
        <v>42887</v>
      </c>
      <c r="M3675" s="19" t="s">
        <v>12315</v>
      </c>
      <c r="N3675" s="19" t="s">
        <v>12344</v>
      </c>
      <c r="O3675" s="19" t="s">
        <v>12318</v>
      </c>
    </row>
    <row r="3676" spans="1:15">
      <c r="A3676" s="19">
        <v>63655</v>
      </c>
      <c r="B3676" s="19" t="s">
        <v>11748</v>
      </c>
      <c r="C3676" s="19" t="s">
        <v>12671</v>
      </c>
      <c r="D3676" s="19" t="str">
        <f t="shared" si="57"/>
        <v>63655A</v>
      </c>
      <c r="E3676" s="19" t="s">
        <v>12313</v>
      </c>
      <c r="F3676" s="19" t="s">
        <v>12670</v>
      </c>
      <c r="G3676" s="19" t="s">
        <v>612</v>
      </c>
      <c r="H3676" s="19" t="s">
        <v>12307</v>
      </c>
      <c r="I3676" s="1">
        <v>42860</v>
      </c>
      <c r="J3676" s="19">
        <v>0.42799999999999999</v>
      </c>
      <c r="K3676" s="19" t="s">
        <v>73</v>
      </c>
      <c r="L3676" s="1">
        <v>42887</v>
      </c>
      <c r="M3676" s="19" t="s">
        <v>12315</v>
      </c>
      <c r="N3676" s="19" t="s">
        <v>12344</v>
      </c>
      <c r="O3676" s="19" t="s">
        <v>12318</v>
      </c>
    </row>
    <row r="3677" spans="1:15">
      <c r="A3677" s="19">
        <v>63656</v>
      </c>
      <c r="B3677" s="19" t="s">
        <v>10651</v>
      </c>
      <c r="C3677" s="19" t="s">
        <v>12669</v>
      </c>
      <c r="D3677" s="19" t="str">
        <f t="shared" si="57"/>
        <v>63656C</v>
      </c>
      <c r="E3677" s="19" t="s">
        <v>12309</v>
      </c>
      <c r="F3677" s="19" t="s">
        <v>10869</v>
      </c>
      <c r="G3677" s="19" t="s">
        <v>612</v>
      </c>
      <c r="H3677" s="19" t="s">
        <v>12307</v>
      </c>
      <c r="I3677" s="1">
        <v>43327</v>
      </c>
      <c r="J3677" s="19">
        <v>0.99990000000000001</v>
      </c>
      <c r="K3677" s="19" t="s">
        <v>73</v>
      </c>
      <c r="L3677" s="1">
        <v>42990</v>
      </c>
      <c r="M3677" s="19" t="s">
        <v>12668</v>
      </c>
      <c r="N3677" s="19" t="s">
        <v>12667</v>
      </c>
      <c r="O3677" s="19" t="s">
        <v>12318</v>
      </c>
    </row>
    <row r="3678" spans="1:15">
      <c r="A3678" s="19">
        <v>63657</v>
      </c>
      <c r="B3678" s="19" t="s">
        <v>11748</v>
      </c>
      <c r="C3678" s="19" t="s">
        <v>12666</v>
      </c>
      <c r="D3678" s="19" t="str">
        <f t="shared" si="57"/>
        <v>63657A</v>
      </c>
      <c r="E3678" s="19" t="s">
        <v>12313</v>
      </c>
      <c r="F3678" s="19" t="s">
        <v>10697</v>
      </c>
      <c r="G3678" s="19" t="s">
        <v>612</v>
      </c>
      <c r="H3678" s="19" t="s">
        <v>12307</v>
      </c>
      <c r="I3678" s="1">
        <v>42971</v>
      </c>
      <c r="J3678" s="19">
        <v>0.152</v>
      </c>
      <c r="K3678" s="19" t="s">
        <v>73</v>
      </c>
      <c r="L3678" s="1">
        <v>42887</v>
      </c>
      <c r="M3678" s="19" t="s">
        <v>12315</v>
      </c>
      <c r="N3678" s="19" t="s">
        <v>12344</v>
      </c>
      <c r="O3678" s="19" t="s">
        <v>12318</v>
      </c>
    </row>
    <row r="3679" spans="1:15">
      <c r="A3679" s="19">
        <v>63658</v>
      </c>
      <c r="B3679" s="19" t="s">
        <v>10651</v>
      </c>
      <c r="C3679" s="19" t="s">
        <v>12665</v>
      </c>
      <c r="D3679" s="19" t="str">
        <f t="shared" si="57"/>
        <v>63658C</v>
      </c>
      <c r="E3679" s="19" t="s">
        <v>12309</v>
      </c>
      <c r="F3679" s="19" t="s">
        <v>19</v>
      </c>
      <c r="G3679" s="19" t="s">
        <v>1468</v>
      </c>
      <c r="H3679" s="19" t="s">
        <v>12307</v>
      </c>
      <c r="I3679" s="1">
        <v>44196</v>
      </c>
      <c r="J3679" s="19">
        <v>1100</v>
      </c>
      <c r="K3679" s="19" t="s">
        <v>4</v>
      </c>
      <c r="L3679" s="1">
        <v>42991</v>
      </c>
      <c r="M3679" s="19" t="s">
        <v>12664</v>
      </c>
      <c r="N3679" s="19" t="s">
        <v>12663</v>
      </c>
      <c r="O3679" s="19" t="s">
        <v>12318</v>
      </c>
    </row>
    <row r="3680" spans="1:15">
      <c r="A3680" s="19">
        <v>63659</v>
      </c>
      <c r="B3680" s="19" t="s">
        <v>11748</v>
      </c>
      <c r="C3680" s="19" t="s">
        <v>12662</v>
      </c>
      <c r="D3680" s="19" t="str">
        <f t="shared" si="57"/>
        <v>63659A</v>
      </c>
      <c r="E3680" s="19" t="s">
        <v>12313</v>
      </c>
      <c r="F3680" s="19" t="s">
        <v>12661</v>
      </c>
      <c r="G3680" s="19" t="s">
        <v>612</v>
      </c>
      <c r="H3680" s="19" t="s">
        <v>12307</v>
      </c>
      <c r="I3680" s="1">
        <v>42975</v>
      </c>
      <c r="J3680" s="19">
        <v>0.48499999999999999</v>
      </c>
      <c r="K3680" s="19" t="s">
        <v>73</v>
      </c>
      <c r="L3680" s="1">
        <v>42991</v>
      </c>
      <c r="M3680" s="19" t="s">
        <v>12315</v>
      </c>
      <c r="N3680" s="19" t="s">
        <v>12344</v>
      </c>
      <c r="O3680" s="19" t="s">
        <v>12304</v>
      </c>
    </row>
    <row r="3681" spans="1:15">
      <c r="A3681" s="19">
        <v>63660</v>
      </c>
      <c r="B3681" s="19" t="s">
        <v>11748</v>
      </c>
      <c r="C3681" s="19" t="s">
        <v>12660</v>
      </c>
      <c r="D3681" s="19" t="str">
        <f t="shared" si="57"/>
        <v>63660A</v>
      </c>
      <c r="E3681" s="19" t="s">
        <v>12313</v>
      </c>
      <c r="F3681" s="19" t="s">
        <v>10833</v>
      </c>
      <c r="G3681" s="19" t="s">
        <v>612</v>
      </c>
      <c r="H3681" s="19" t="s">
        <v>12307</v>
      </c>
      <c r="I3681" s="1">
        <v>42949</v>
      </c>
      <c r="J3681" s="19">
        <v>0.60699999999999998</v>
      </c>
      <c r="K3681" s="19" t="s">
        <v>73</v>
      </c>
      <c r="L3681" s="1">
        <v>42887</v>
      </c>
      <c r="M3681" s="19" t="s">
        <v>12315</v>
      </c>
      <c r="N3681" s="19" t="s">
        <v>12344</v>
      </c>
      <c r="O3681" s="19" t="s">
        <v>12318</v>
      </c>
    </row>
    <row r="3682" spans="1:15">
      <c r="A3682" s="19">
        <v>63661</v>
      </c>
      <c r="B3682" s="19" t="s">
        <v>10651</v>
      </c>
      <c r="C3682" s="19" t="s">
        <v>12659</v>
      </c>
      <c r="D3682" s="19" t="str">
        <f t="shared" si="57"/>
        <v>63661C</v>
      </c>
      <c r="E3682" s="19" t="s">
        <v>12309</v>
      </c>
      <c r="F3682" s="19" t="s">
        <v>12658</v>
      </c>
      <c r="G3682" s="19" t="s">
        <v>612</v>
      </c>
      <c r="H3682" s="19" t="s">
        <v>12307</v>
      </c>
      <c r="I3682" s="1">
        <v>44561</v>
      </c>
      <c r="J3682" s="19">
        <v>400</v>
      </c>
      <c r="K3682" s="19" t="s">
        <v>73</v>
      </c>
      <c r="L3682" s="1">
        <v>42999</v>
      </c>
      <c r="M3682" s="19" t="s">
        <v>12528</v>
      </c>
      <c r="N3682" s="19" t="s">
        <v>12657</v>
      </c>
      <c r="O3682" s="19" t="s">
        <v>12318</v>
      </c>
    </row>
    <row r="3683" spans="1:15">
      <c r="A3683" s="19">
        <v>63662</v>
      </c>
      <c r="B3683" s="19" t="s">
        <v>10651</v>
      </c>
      <c r="C3683" s="19" t="s">
        <v>12656</v>
      </c>
      <c r="D3683" s="19" t="str">
        <f t="shared" si="57"/>
        <v>63662C</v>
      </c>
      <c r="E3683" s="19" t="s">
        <v>12309</v>
      </c>
      <c r="F3683" s="19" t="s">
        <v>10953</v>
      </c>
      <c r="G3683" s="19" t="s">
        <v>612</v>
      </c>
      <c r="H3683" s="19" t="s">
        <v>12307</v>
      </c>
      <c r="I3683" s="1">
        <v>44196</v>
      </c>
      <c r="J3683" s="19">
        <v>300</v>
      </c>
      <c r="K3683" s="19" t="s">
        <v>73</v>
      </c>
      <c r="L3683" s="1">
        <v>42999</v>
      </c>
      <c r="M3683" s="19" t="s">
        <v>12528</v>
      </c>
      <c r="N3683" s="19" t="s">
        <v>12655</v>
      </c>
      <c r="O3683" s="19" t="s">
        <v>12318</v>
      </c>
    </row>
    <row r="3684" spans="1:15">
      <c r="A3684" s="19">
        <v>63663</v>
      </c>
      <c r="B3684" s="19" t="s">
        <v>10651</v>
      </c>
      <c r="C3684" s="19" t="s">
        <v>12654</v>
      </c>
      <c r="D3684" s="19" t="str">
        <f t="shared" si="57"/>
        <v>63663C</v>
      </c>
      <c r="E3684" s="19" t="s">
        <v>12309</v>
      </c>
      <c r="F3684" s="19" t="s">
        <v>10899</v>
      </c>
      <c r="G3684" s="19" t="s">
        <v>612</v>
      </c>
      <c r="H3684" s="19" t="s">
        <v>12307</v>
      </c>
      <c r="I3684" s="1">
        <v>43449</v>
      </c>
      <c r="J3684" s="19">
        <v>1</v>
      </c>
      <c r="K3684" s="19" t="s">
        <v>73</v>
      </c>
      <c r="L3684" s="1">
        <v>43005</v>
      </c>
      <c r="M3684" s="19" t="s">
        <v>12654</v>
      </c>
      <c r="N3684" s="19" t="s">
        <v>12653</v>
      </c>
      <c r="O3684" s="19" t="s">
        <v>12552</v>
      </c>
    </row>
    <row r="3685" spans="1:15">
      <c r="A3685" s="19">
        <v>63664</v>
      </c>
      <c r="B3685" s="19" t="s">
        <v>12651</v>
      </c>
      <c r="C3685" s="19" t="s">
        <v>12652</v>
      </c>
      <c r="D3685" s="19" t="str">
        <f t="shared" si="57"/>
        <v>63664R</v>
      </c>
      <c r="E3685" s="19" t="s">
        <v>12650</v>
      </c>
      <c r="F3685" s="19" t="s">
        <v>461</v>
      </c>
      <c r="G3685" s="19" t="s">
        <v>461</v>
      </c>
      <c r="H3685" s="19" t="s">
        <v>461</v>
      </c>
      <c r="J3685" s="19">
        <v>12.14</v>
      </c>
      <c r="K3685" s="19" t="s">
        <v>73</v>
      </c>
      <c r="L3685" s="1">
        <v>42991</v>
      </c>
      <c r="M3685" s="19" t="s">
        <v>1835</v>
      </c>
      <c r="N3685" s="19" t="s">
        <v>461</v>
      </c>
      <c r="O3685" s="19" t="s">
        <v>12318</v>
      </c>
    </row>
    <row r="3686" spans="1:15">
      <c r="A3686" s="19">
        <v>63665</v>
      </c>
      <c r="B3686" s="19" t="s">
        <v>12651</v>
      </c>
      <c r="C3686" s="19" t="s">
        <v>12649</v>
      </c>
      <c r="D3686" s="19" t="str">
        <f t="shared" si="57"/>
        <v>63665R</v>
      </c>
      <c r="E3686" s="19" t="s">
        <v>12650</v>
      </c>
      <c r="F3686" s="19" t="s">
        <v>461</v>
      </c>
      <c r="G3686" s="19" t="s">
        <v>461</v>
      </c>
      <c r="H3686" s="19" t="s">
        <v>461</v>
      </c>
      <c r="J3686" s="19">
        <v>185.04</v>
      </c>
      <c r="K3686" s="19" t="s">
        <v>73</v>
      </c>
      <c r="L3686" s="1">
        <v>42852</v>
      </c>
      <c r="M3686" s="19" t="s">
        <v>12648</v>
      </c>
      <c r="N3686" s="19" t="s">
        <v>461</v>
      </c>
      <c r="O3686" s="19" t="s">
        <v>12318</v>
      </c>
    </row>
    <row r="3687" spans="1:15">
      <c r="A3687" s="19">
        <v>63666</v>
      </c>
      <c r="B3687" s="19" t="s">
        <v>10651</v>
      </c>
      <c r="C3687" s="19" t="s">
        <v>12647</v>
      </c>
      <c r="D3687" s="19" t="str">
        <f t="shared" si="57"/>
        <v>63666C</v>
      </c>
      <c r="E3687" s="19" t="s">
        <v>12309</v>
      </c>
      <c r="F3687" s="19" t="s">
        <v>10767</v>
      </c>
      <c r="G3687" s="19" t="s">
        <v>612</v>
      </c>
      <c r="H3687" s="19" t="s">
        <v>12307</v>
      </c>
      <c r="I3687" s="1">
        <v>43636</v>
      </c>
      <c r="J3687" s="19">
        <v>20</v>
      </c>
      <c r="K3687" s="19" t="s">
        <v>73</v>
      </c>
      <c r="L3687" s="1">
        <v>43019</v>
      </c>
      <c r="M3687" s="19" t="s">
        <v>4394</v>
      </c>
      <c r="N3687" s="19" t="s">
        <v>12646</v>
      </c>
      <c r="O3687" s="19" t="s">
        <v>12318</v>
      </c>
    </row>
    <row r="3688" spans="1:15">
      <c r="A3688" s="19">
        <v>63667</v>
      </c>
      <c r="B3688" s="19" t="s">
        <v>10651</v>
      </c>
      <c r="C3688" s="19" t="s">
        <v>12645</v>
      </c>
      <c r="D3688" s="19" t="str">
        <f t="shared" si="57"/>
        <v>63667C</v>
      </c>
      <c r="E3688" s="19" t="s">
        <v>12309</v>
      </c>
      <c r="F3688" s="19" t="s">
        <v>12644</v>
      </c>
      <c r="G3688" s="19" t="s">
        <v>859</v>
      </c>
      <c r="H3688" s="19" t="s">
        <v>12307</v>
      </c>
      <c r="I3688" s="1">
        <v>43739</v>
      </c>
      <c r="J3688" s="19">
        <v>50</v>
      </c>
      <c r="K3688" s="19" t="s">
        <v>0</v>
      </c>
      <c r="L3688" s="1">
        <v>43042</v>
      </c>
      <c r="M3688" s="19" t="s">
        <v>12643</v>
      </c>
      <c r="N3688" s="19" t="s">
        <v>12642</v>
      </c>
      <c r="O3688" s="19" t="s">
        <v>12318</v>
      </c>
    </row>
    <row r="3689" spans="1:15">
      <c r="A3689" s="19">
        <v>63668</v>
      </c>
      <c r="B3689" s="19" t="s">
        <v>11748</v>
      </c>
      <c r="C3689" s="19" t="s">
        <v>12641</v>
      </c>
      <c r="D3689" s="19" t="str">
        <f t="shared" si="57"/>
        <v>63668A</v>
      </c>
      <c r="E3689" s="19" t="s">
        <v>12313</v>
      </c>
      <c r="F3689" s="19" t="s">
        <v>1224</v>
      </c>
      <c r="G3689" s="19" t="s">
        <v>1096</v>
      </c>
      <c r="H3689" s="19" t="s">
        <v>12307</v>
      </c>
      <c r="I3689" s="1">
        <v>42599</v>
      </c>
      <c r="J3689" s="19">
        <v>80</v>
      </c>
      <c r="K3689" s="19" t="s">
        <v>73</v>
      </c>
      <c r="L3689" s="1">
        <v>43020</v>
      </c>
      <c r="M3689" s="19" t="s">
        <v>12631</v>
      </c>
      <c r="N3689" s="19" t="s">
        <v>12640</v>
      </c>
      <c r="O3689" s="19" t="s">
        <v>12318</v>
      </c>
    </row>
    <row r="3690" spans="1:15">
      <c r="A3690" s="19">
        <v>63669</v>
      </c>
      <c r="B3690" s="19" t="s">
        <v>11748</v>
      </c>
      <c r="C3690" s="19" t="s">
        <v>12639</v>
      </c>
      <c r="D3690" s="19" t="str">
        <f t="shared" si="57"/>
        <v>63669A</v>
      </c>
      <c r="E3690" s="19" t="s">
        <v>12313</v>
      </c>
      <c r="F3690" s="19" t="s">
        <v>1224</v>
      </c>
      <c r="G3690" s="19" t="s">
        <v>1096</v>
      </c>
      <c r="H3690" s="19" t="s">
        <v>12307</v>
      </c>
      <c r="I3690" s="1">
        <v>42599</v>
      </c>
      <c r="J3690" s="19">
        <v>80</v>
      </c>
      <c r="K3690" s="19" t="s">
        <v>73</v>
      </c>
      <c r="L3690" s="1">
        <v>43020</v>
      </c>
      <c r="M3690" s="19" t="s">
        <v>12631</v>
      </c>
      <c r="N3690" s="19" t="s">
        <v>12638</v>
      </c>
      <c r="O3690" s="19" t="s">
        <v>12318</v>
      </c>
    </row>
    <row r="3691" spans="1:15">
      <c r="A3691" s="19">
        <v>63670</v>
      </c>
      <c r="B3691" s="19" t="s">
        <v>11748</v>
      </c>
      <c r="C3691" s="19" t="s">
        <v>12637</v>
      </c>
      <c r="D3691" s="19" t="str">
        <f t="shared" si="57"/>
        <v>63670A</v>
      </c>
      <c r="E3691" s="19" t="s">
        <v>12313</v>
      </c>
      <c r="F3691" s="19" t="s">
        <v>12632</v>
      </c>
      <c r="G3691" s="19" t="s">
        <v>1096</v>
      </c>
      <c r="H3691" s="19" t="s">
        <v>12307</v>
      </c>
      <c r="I3691" s="1">
        <v>42668</v>
      </c>
      <c r="J3691" s="19">
        <v>80</v>
      </c>
      <c r="K3691" s="19" t="s">
        <v>73</v>
      </c>
      <c r="L3691" s="1">
        <v>43020</v>
      </c>
      <c r="M3691" s="19" t="s">
        <v>12631</v>
      </c>
      <c r="N3691" s="19" t="s">
        <v>12636</v>
      </c>
      <c r="O3691" s="19" t="s">
        <v>12318</v>
      </c>
    </row>
    <row r="3692" spans="1:15">
      <c r="A3692" s="19">
        <v>63671</v>
      </c>
      <c r="B3692" s="19" t="s">
        <v>11748</v>
      </c>
      <c r="C3692" s="19" t="s">
        <v>12635</v>
      </c>
      <c r="D3692" s="19" t="str">
        <f t="shared" si="57"/>
        <v>63671A</v>
      </c>
      <c r="E3692" s="19" t="s">
        <v>12313</v>
      </c>
      <c r="F3692" s="19" t="s">
        <v>12632</v>
      </c>
      <c r="G3692" s="19" t="s">
        <v>1096</v>
      </c>
      <c r="H3692" s="19" t="s">
        <v>12307</v>
      </c>
      <c r="I3692" s="1">
        <v>42668</v>
      </c>
      <c r="J3692" s="19">
        <v>50.4</v>
      </c>
      <c r="K3692" s="19" t="s">
        <v>73</v>
      </c>
      <c r="L3692" s="1">
        <v>43020</v>
      </c>
      <c r="M3692" s="19" t="s">
        <v>12631</v>
      </c>
      <c r="N3692" s="19" t="s">
        <v>12634</v>
      </c>
      <c r="O3692" s="19" t="s">
        <v>12318</v>
      </c>
    </row>
    <row r="3693" spans="1:15">
      <c r="A3693" s="19">
        <v>63672</v>
      </c>
      <c r="B3693" s="19" t="s">
        <v>11748</v>
      </c>
      <c r="C3693" s="19" t="s">
        <v>12633</v>
      </c>
      <c r="D3693" s="19" t="str">
        <f t="shared" si="57"/>
        <v>63672A</v>
      </c>
      <c r="E3693" s="19" t="s">
        <v>12313</v>
      </c>
      <c r="F3693" s="19" t="s">
        <v>12632</v>
      </c>
      <c r="G3693" s="19" t="s">
        <v>1096</v>
      </c>
      <c r="H3693" s="19" t="s">
        <v>12307</v>
      </c>
      <c r="I3693" s="1">
        <v>42585</v>
      </c>
      <c r="J3693" s="19">
        <v>80</v>
      </c>
      <c r="K3693" s="19" t="s">
        <v>73</v>
      </c>
      <c r="L3693" s="1">
        <v>43020</v>
      </c>
      <c r="M3693" s="19" t="s">
        <v>12631</v>
      </c>
      <c r="N3693" s="19" t="s">
        <v>12630</v>
      </c>
      <c r="O3693" s="19" t="s">
        <v>12318</v>
      </c>
    </row>
    <row r="3694" spans="1:15">
      <c r="A3694" s="19">
        <v>63673</v>
      </c>
      <c r="B3694" s="19" t="s">
        <v>10651</v>
      </c>
      <c r="C3694" s="19" t="s">
        <v>12629</v>
      </c>
      <c r="D3694" s="19" t="str">
        <f t="shared" si="57"/>
        <v>63673C</v>
      </c>
      <c r="E3694" s="19" t="s">
        <v>12309</v>
      </c>
      <c r="F3694" s="19" t="s">
        <v>10851</v>
      </c>
      <c r="G3694" s="19" t="s">
        <v>612</v>
      </c>
      <c r="H3694" s="19" t="s">
        <v>12307</v>
      </c>
      <c r="I3694" s="1">
        <v>43497</v>
      </c>
      <c r="J3694" s="19">
        <v>1</v>
      </c>
      <c r="K3694" s="19" t="s">
        <v>46</v>
      </c>
      <c r="L3694" s="1">
        <v>43028</v>
      </c>
      <c r="M3694" s="19" t="s">
        <v>12612</v>
      </c>
      <c r="N3694" s="19" t="s">
        <v>12628</v>
      </c>
      <c r="O3694" s="19" t="s">
        <v>12318</v>
      </c>
    </row>
    <row r="3695" spans="1:15">
      <c r="A3695" s="19">
        <v>63674</v>
      </c>
      <c r="B3695" s="19" t="s">
        <v>10651</v>
      </c>
      <c r="C3695" s="19" t="s">
        <v>12627</v>
      </c>
      <c r="D3695" s="19" t="str">
        <f t="shared" si="57"/>
        <v>63674C</v>
      </c>
      <c r="E3695" s="19" t="s">
        <v>12309</v>
      </c>
      <c r="F3695" s="19" t="s">
        <v>10925</v>
      </c>
      <c r="G3695" s="19" t="s">
        <v>612</v>
      </c>
      <c r="H3695" s="19" t="s">
        <v>12307</v>
      </c>
      <c r="I3695" s="1">
        <v>43283</v>
      </c>
      <c r="J3695" s="19">
        <v>1</v>
      </c>
      <c r="K3695" s="19" t="s">
        <v>46</v>
      </c>
      <c r="L3695" s="1">
        <v>43028</v>
      </c>
      <c r="M3695" s="19" t="s">
        <v>12612</v>
      </c>
      <c r="N3695" s="19" t="s">
        <v>12626</v>
      </c>
      <c r="O3695" s="19" t="s">
        <v>12318</v>
      </c>
    </row>
    <row r="3696" spans="1:15">
      <c r="A3696" s="19">
        <v>63675</v>
      </c>
      <c r="B3696" s="19" t="s">
        <v>10651</v>
      </c>
      <c r="C3696" s="19" t="s">
        <v>12625</v>
      </c>
      <c r="D3696" s="19" t="str">
        <f t="shared" si="57"/>
        <v>63675C</v>
      </c>
      <c r="E3696" s="19" t="s">
        <v>12309</v>
      </c>
      <c r="F3696" s="19" t="s">
        <v>10770</v>
      </c>
      <c r="G3696" s="19" t="s">
        <v>612</v>
      </c>
      <c r="H3696" s="19" t="s">
        <v>12307</v>
      </c>
      <c r="I3696" s="1">
        <v>43231</v>
      </c>
      <c r="J3696" s="19">
        <v>0.8</v>
      </c>
      <c r="K3696" s="19" t="s">
        <v>46</v>
      </c>
      <c r="L3696" s="1">
        <v>43028</v>
      </c>
      <c r="M3696" s="19" t="s">
        <v>12612</v>
      </c>
      <c r="N3696" s="19" t="s">
        <v>12624</v>
      </c>
      <c r="O3696" s="19" t="s">
        <v>12318</v>
      </c>
    </row>
    <row r="3697" spans="1:15">
      <c r="A3697" s="19">
        <v>63676</v>
      </c>
      <c r="B3697" s="19" t="s">
        <v>10651</v>
      </c>
      <c r="C3697" s="19" t="s">
        <v>12623</v>
      </c>
      <c r="D3697" s="19" t="str">
        <f t="shared" si="57"/>
        <v>63676C</v>
      </c>
      <c r="E3697" s="19" t="s">
        <v>12309</v>
      </c>
      <c r="F3697" s="19" t="s">
        <v>10925</v>
      </c>
      <c r="G3697" s="19" t="s">
        <v>612</v>
      </c>
      <c r="H3697" s="19" t="s">
        <v>12307</v>
      </c>
      <c r="I3697" s="1">
        <v>43572</v>
      </c>
      <c r="J3697" s="19">
        <v>1</v>
      </c>
      <c r="K3697" s="19" t="s">
        <v>46</v>
      </c>
      <c r="L3697" s="1">
        <v>43028</v>
      </c>
      <c r="M3697" s="19" t="s">
        <v>12612</v>
      </c>
      <c r="N3697" s="19" t="s">
        <v>12622</v>
      </c>
      <c r="O3697" s="19" t="s">
        <v>12318</v>
      </c>
    </row>
    <row r="3698" spans="1:15">
      <c r="A3698" s="19">
        <v>63677</v>
      </c>
      <c r="B3698" s="19" t="s">
        <v>10651</v>
      </c>
      <c r="C3698" s="19" t="s">
        <v>12621</v>
      </c>
      <c r="D3698" s="19" t="str">
        <f t="shared" si="57"/>
        <v>63677C</v>
      </c>
      <c r="E3698" s="19" t="s">
        <v>12309</v>
      </c>
      <c r="F3698" s="19" t="s">
        <v>10925</v>
      </c>
      <c r="G3698" s="19" t="s">
        <v>612</v>
      </c>
      <c r="H3698" s="19" t="s">
        <v>12307</v>
      </c>
      <c r="I3698" s="1">
        <v>43622</v>
      </c>
      <c r="J3698" s="19">
        <v>0.8</v>
      </c>
      <c r="K3698" s="19" t="s">
        <v>46</v>
      </c>
      <c r="L3698" s="1">
        <v>43033</v>
      </c>
      <c r="M3698" s="19" t="s">
        <v>12612</v>
      </c>
      <c r="N3698" s="19" t="s">
        <v>12621</v>
      </c>
      <c r="O3698" s="19" t="s">
        <v>12318</v>
      </c>
    </row>
    <row r="3699" spans="1:15">
      <c r="A3699" s="19">
        <v>63678</v>
      </c>
      <c r="B3699" s="19" t="s">
        <v>10651</v>
      </c>
      <c r="C3699" s="19" t="s">
        <v>12620</v>
      </c>
      <c r="D3699" s="19" t="str">
        <f t="shared" si="57"/>
        <v>63678C</v>
      </c>
      <c r="E3699" s="19" t="s">
        <v>12309</v>
      </c>
      <c r="F3699" s="19" t="s">
        <v>12589</v>
      </c>
      <c r="G3699" s="19" t="s">
        <v>612</v>
      </c>
      <c r="H3699" s="19" t="s">
        <v>12307</v>
      </c>
      <c r="I3699" s="1">
        <v>43281</v>
      </c>
      <c r="J3699" s="19">
        <v>0.8</v>
      </c>
      <c r="K3699" s="19" t="s">
        <v>46</v>
      </c>
      <c r="L3699" s="1">
        <v>43034</v>
      </c>
      <c r="M3699" s="19" t="s">
        <v>12612</v>
      </c>
      <c r="N3699" s="19" t="s">
        <v>12619</v>
      </c>
      <c r="O3699" s="19" t="s">
        <v>12318</v>
      </c>
    </row>
    <row r="3700" spans="1:15">
      <c r="A3700" s="19">
        <v>63679</v>
      </c>
      <c r="B3700" s="19" t="s">
        <v>10651</v>
      </c>
      <c r="C3700" s="19" t="s">
        <v>12618</v>
      </c>
      <c r="D3700" s="19" t="str">
        <f t="shared" si="57"/>
        <v>63679C</v>
      </c>
      <c r="E3700" s="19" t="s">
        <v>12309</v>
      </c>
      <c r="F3700" s="19" t="s">
        <v>12617</v>
      </c>
      <c r="G3700" s="19" t="s">
        <v>612</v>
      </c>
      <c r="H3700" s="19" t="s">
        <v>12307</v>
      </c>
      <c r="I3700" s="1">
        <v>43314</v>
      </c>
      <c r="J3700" s="19">
        <v>0.8</v>
      </c>
      <c r="K3700" s="19" t="s">
        <v>46</v>
      </c>
      <c r="L3700" s="1">
        <v>43034</v>
      </c>
      <c r="M3700" s="19" t="s">
        <v>12612</v>
      </c>
      <c r="N3700" s="19" t="s">
        <v>12616</v>
      </c>
      <c r="O3700" s="19" t="s">
        <v>12318</v>
      </c>
    </row>
    <row r="3701" spans="1:15">
      <c r="A3701" s="19">
        <v>63680</v>
      </c>
      <c r="B3701" s="19" t="s">
        <v>11748</v>
      </c>
      <c r="C3701" s="19" t="s">
        <v>12615</v>
      </c>
      <c r="D3701" s="19" t="str">
        <f t="shared" si="57"/>
        <v>63680A</v>
      </c>
      <c r="E3701" s="19" t="s">
        <v>12313</v>
      </c>
      <c r="F3701" s="19" t="s">
        <v>11057</v>
      </c>
      <c r="G3701" s="19" t="s">
        <v>612</v>
      </c>
      <c r="H3701" s="19" t="s">
        <v>12307</v>
      </c>
      <c r="I3701" s="1">
        <v>42991</v>
      </c>
      <c r="J3701" s="19">
        <v>0.24399999999999999</v>
      </c>
      <c r="K3701" s="19" t="s">
        <v>73</v>
      </c>
      <c r="L3701" s="1">
        <v>43031</v>
      </c>
      <c r="M3701" s="19" t="s">
        <v>12315</v>
      </c>
      <c r="N3701" s="19" t="s">
        <v>12614</v>
      </c>
      <c r="O3701" s="19" t="s">
        <v>12304</v>
      </c>
    </row>
    <row r="3702" spans="1:15">
      <c r="A3702" s="19">
        <v>63681</v>
      </c>
      <c r="B3702" s="19" t="s">
        <v>10651</v>
      </c>
      <c r="C3702" s="19" t="s">
        <v>12613</v>
      </c>
      <c r="D3702" s="19" t="str">
        <f t="shared" si="57"/>
        <v>63681C</v>
      </c>
      <c r="E3702" s="19" t="s">
        <v>12309</v>
      </c>
      <c r="F3702" s="19" t="s">
        <v>10925</v>
      </c>
      <c r="G3702" s="19" t="s">
        <v>612</v>
      </c>
      <c r="H3702" s="19" t="s">
        <v>12307</v>
      </c>
      <c r="I3702" s="1">
        <v>43409</v>
      </c>
      <c r="J3702" s="19">
        <v>1.6</v>
      </c>
      <c r="K3702" s="19" t="s">
        <v>46</v>
      </c>
      <c r="L3702" s="1">
        <v>43034</v>
      </c>
      <c r="M3702" s="19" t="s">
        <v>12612</v>
      </c>
      <c r="N3702" s="19" t="s">
        <v>12611</v>
      </c>
      <c r="O3702" s="19" t="s">
        <v>12318</v>
      </c>
    </row>
    <row r="3703" spans="1:15">
      <c r="A3703" s="19">
        <v>63682</v>
      </c>
      <c r="B3703" s="19" t="s">
        <v>11748</v>
      </c>
      <c r="C3703" s="19" t="s">
        <v>12610</v>
      </c>
      <c r="D3703" s="19" t="str">
        <f t="shared" si="57"/>
        <v>63682A</v>
      </c>
      <c r="E3703" s="19" t="s">
        <v>12313</v>
      </c>
      <c r="F3703" s="19" t="s">
        <v>11056</v>
      </c>
      <c r="G3703" s="19" t="s">
        <v>612</v>
      </c>
      <c r="H3703" s="19" t="s">
        <v>12307</v>
      </c>
      <c r="I3703" s="1">
        <v>29677</v>
      </c>
      <c r="J3703" s="19">
        <v>9.0399999999999991</v>
      </c>
      <c r="K3703" s="19" t="s">
        <v>12609</v>
      </c>
      <c r="L3703" s="1">
        <v>43032</v>
      </c>
      <c r="M3703" s="19" t="s">
        <v>12608</v>
      </c>
      <c r="N3703" s="19" t="s">
        <v>12607</v>
      </c>
      <c r="O3703" s="19" t="s">
        <v>12318</v>
      </c>
    </row>
    <row r="3704" spans="1:15">
      <c r="A3704" s="19">
        <v>63683</v>
      </c>
      <c r="B3704" s="19" t="s">
        <v>11748</v>
      </c>
      <c r="C3704" s="19" t="s">
        <v>12606</v>
      </c>
      <c r="D3704" s="19" t="str">
        <f t="shared" si="57"/>
        <v>63683A</v>
      </c>
      <c r="E3704" s="19" t="s">
        <v>12313</v>
      </c>
      <c r="F3704" s="19" t="s">
        <v>10850</v>
      </c>
      <c r="G3704" s="19" t="s">
        <v>612</v>
      </c>
      <c r="H3704" s="19" t="s">
        <v>12307</v>
      </c>
      <c r="I3704" s="1">
        <v>41955</v>
      </c>
      <c r="J3704" s="19">
        <v>1</v>
      </c>
      <c r="K3704" s="19" t="s">
        <v>46</v>
      </c>
      <c r="L3704" s="1">
        <v>43035</v>
      </c>
      <c r="M3704" s="19" t="s">
        <v>12605</v>
      </c>
      <c r="N3704" s="19" t="s">
        <v>12604</v>
      </c>
      <c r="O3704" s="19" t="s">
        <v>12318</v>
      </c>
    </row>
    <row r="3705" spans="1:15">
      <c r="A3705" s="19">
        <v>63684</v>
      </c>
      <c r="B3705" s="19" t="s">
        <v>10651</v>
      </c>
      <c r="C3705" s="19" t="s">
        <v>12603</v>
      </c>
      <c r="D3705" s="19" t="str">
        <f t="shared" si="57"/>
        <v>63684C</v>
      </c>
      <c r="E3705" s="19" t="s">
        <v>12309</v>
      </c>
      <c r="F3705" s="19" t="s">
        <v>10686</v>
      </c>
      <c r="G3705" s="19" t="s">
        <v>612</v>
      </c>
      <c r="H3705" s="19" t="s">
        <v>12307</v>
      </c>
      <c r="I3705" s="1">
        <v>43465</v>
      </c>
      <c r="J3705" s="19">
        <v>20</v>
      </c>
      <c r="K3705" s="19" t="s">
        <v>4</v>
      </c>
      <c r="L3705" s="1">
        <v>43012</v>
      </c>
      <c r="M3705" s="19" t="s">
        <v>12600</v>
      </c>
      <c r="N3705" s="19" t="s">
        <v>12599</v>
      </c>
      <c r="O3705" s="19" t="s">
        <v>12318</v>
      </c>
    </row>
    <row r="3706" spans="1:15">
      <c r="A3706" s="19">
        <v>63685</v>
      </c>
      <c r="B3706" s="19" t="s">
        <v>10651</v>
      </c>
      <c r="C3706" s="19" t="s">
        <v>12602</v>
      </c>
      <c r="D3706" s="19" t="str">
        <f t="shared" si="57"/>
        <v>63685C</v>
      </c>
      <c r="E3706" s="19" t="s">
        <v>12309</v>
      </c>
      <c r="F3706" s="19" t="s">
        <v>10686</v>
      </c>
      <c r="G3706" s="19" t="s">
        <v>612</v>
      </c>
      <c r="H3706" s="19" t="s">
        <v>12307</v>
      </c>
      <c r="I3706" s="1">
        <v>43465</v>
      </c>
      <c r="J3706" s="19">
        <v>42</v>
      </c>
      <c r="K3706" s="19" t="s">
        <v>4</v>
      </c>
      <c r="L3706" s="1">
        <v>43012</v>
      </c>
      <c r="M3706" s="19" t="s">
        <v>12600</v>
      </c>
      <c r="N3706" s="19" t="s">
        <v>12599</v>
      </c>
      <c r="O3706" s="19" t="s">
        <v>12318</v>
      </c>
    </row>
    <row r="3707" spans="1:15">
      <c r="A3707" s="19">
        <v>63686</v>
      </c>
      <c r="B3707" s="19" t="s">
        <v>10651</v>
      </c>
      <c r="C3707" s="19" t="s">
        <v>12601</v>
      </c>
      <c r="D3707" s="19" t="str">
        <f t="shared" si="57"/>
        <v>63686C</v>
      </c>
      <c r="E3707" s="19" t="s">
        <v>12309</v>
      </c>
      <c r="F3707" s="19" t="s">
        <v>10686</v>
      </c>
      <c r="G3707" s="19" t="s">
        <v>612</v>
      </c>
      <c r="H3707" s="19" t="s">
        <v>12307</v>
      </c>
      <c r="I3707" s="1">
        <v>43442</v>
      </c>
      <c r="J3707" s="19">
        <v>130</v>
      </c>
      <c r="K3707" s="19" t="s">
        <v>4</v>
      </c>
      <c r="L3707" s="1">
        <v>43012</v>
      </c>
      <c r="M3707" s="19" t="s">
        <v>12600</v>
      </c>
      <c r="N3707" s="19" t="s">
        <v>12599</v>
      </c>
      <c r="O3707" s="19" t="s">
        <v>12318</v>
      </c>
    </row>
    <row r="3708" spans="1:15">
      <c r="A3708" s="19">
        <v>63687</v>
      </c>
      <c r="B3708" s="19" t="s">
        <v>10651</v>
      </c>
      <c r="C3708" s="19" t="s">
        <v>12598</v>
      </c>
      <c r="D3708" s="19" t="str">
        <f t="shared" si="57"/>
        <v>63687C</v>
      </c>
      <c r="E3708" s="19" t="s">
        <v>12309</v>
      </c>
      <c r="F3708" s="19" t="s">
        <v>10981</v>
      </c>
      <c r="G3708" s="19" t="s">
        <v>612</v>
      </c>
      <c r="H3708" s="19" t="s">
        <v>12307</v>
      </c>
      <c r="I3708" s="1">
        <v>44561</v>
      </c>
      <c r="J3708" s="19">
        <v>85</v>
      </c>
      <c r="K3708" s="19" t="s">
        <v>73</v>
      </c>
      <c r="L3708" s="1">
        <v>43045</v>
      </c>
      <c r="M3708" s="19" t="s">
        <v>12597</v>
      </c>
      <c r="N3708" s="19" t="s">
        <v>12596</v>
      </c>
      <c r="O3708" s="19" t="s">
        <v>12318</v>
      </c>
    </row>
    <row r="3709" spans="1:15">
      <c r="A3709" s="19">
        <v>63688</v>
      </c>
      <c r="B3709" s="19" t="s">
        <v>10651</v>
      </c>
      <c r="C3709" s="19" t="s">
        <v>12595</v>
      </c>
      <c r="D3709" s="19" t="str">
        <f t="shared" si="57"/>
        <v>63688C</v>
      </c>
      <c r="E3709" s="19" t="s">
        <v>12309</v>
      </c>
      <c r="F3709" s="19" t="s">
        <v>10941</v>
      </c>
      <c r="G3709" s="19" t="s">
        <v>612</v>
      </c>
      <c r="H3709" s="19" t="s">
        <v>12307</v>
      </c>
      <c r="I3709" s="1">
        <v>43770</v>
      </c>
      <c r="J3709" s="19">
        <v>3</v>
      </c>
      <c r="K3709" s="19" t="s">
        <v>73</v>
      </c>
      <c r="L3709" s="1">
        <v>43048</v>
      </c>
      <c r="M3709" s="19" t="s">
        <v>12431</v>
      </c>
      <c r="N3709" s="19" t="s">
        <v>12594</v>
      </c>
      <c r="O3709" s="19" t="s">
        <v>12318</v>
      </c>
    </row>
    <row r="3710" spans="1:15">
      <c r="A3710" s="19">
        <v>63689</v>
      </c>
      <c r="B3710" s="19" t="s">
        <v>10651</v>
      </c>
      <c r="C3710" s="19" t="s">
        <v>5873</v>
      </c>
      <c r="D3710" s="19" t="str">
        <f t="shared" si="57"/>
        <v>63689C</v>
      </c>
      <c r="E3710" s="19" t="s">
        <v>12309</v>
      </c>
      <c r="F3710" s="19" t="s">
        <v>10767</v>
      </c>
      <c r="G3710" s="19" t="s">
        <v>612</v>
      </c>
      <c r="H3710" s="19" t="s">
        <v>12307</v>
      </c>
      <c r="I3710" s="1">
        <v>43350</v>
      </c>
      <c r="J3710" s="19">
        <v>3</v>
      </c>
      <c r="K3710" s="19" t="s">
        <v>73</v>
      </c>
      <c r="L3710" s="1">
        <v>43055</v>
      </c>
      <c r="M3710" s="19" t="s">
        <v>4394</v>
      </c>
      <c r="N3710" s="19" t="s">
        <v>12593</v>
      </c>
      <c r="O3710" s="19" t="s">
        <v>12318</v>
      </c>
    </row>
    <row r="3711" spans="1:15">
      <c r="A3711" s="19">
        <v>63690</v>
      </c>
      <c r="B3711" s="19" t="s">
        <v>11748</v>
      </c>
      <c r="C3711" s="19" t="s">
        <v>12592</v>
      </c>
      <c r="D3711" s="19" t="str">
        <f t="shared" si="57"/>
        <v>63690A</v>
      </c>
      <c r="E3711" s="19" t="s">
        <v>12313</v>
      </c>
      <c r="F3711" s="19" t="s">
        <v>12591</v>
      </c>
      <c r="G3711" s="19" t="s">
        <v>612</v>
      </c>
      <c r="H3711" s="19" t="s">
        <v>12307</v>
      </c>
      <c r="I3711" s="1">
        <v>42979</v>
      </c>
      <c r="J3711" s="19">
        <v>0.60699999999999998</v>
      </c>
      <c r="K3711" s="19" t="s">
        <v>73</v>
      </c>
      <c r="L3711" s="1">
        <v>42948</v>
      </c>
      <c r="M3711" s="19" t="s">
        <v>12315</v>
      </c>
      <c r="N3711" s="19" t="s">
        <v>12344</v>
      </c>
      <c r="O3711" s="19" t="s">
        <v>12318</v>
      </c>
    </row>
    <row r="3712" spans="1:15">
      <c r="A3712" s="19">
        <v>63691</v>
      </c>
      <c r="B3712" s="19" t="s">
        <v>11748</v>
      </c>
      <c r="C3712" s="19" t="s">
        <v>12590</v>
      </c>
      <c r="D3712" s="19" t="str">
        <f t="shared" si="57"/>
        <v>63691A</v>
      </c>
      <c r="E3712" s="19" t="s">
        <v>12313</v>
      </c>
      <c r="F3712" s="19" t="s">
        <v>12589</v>
      </c>
      <c r="G3712" s="19" t="s">
        <v>612</v>
      </c>
      <c r="H3712" s="19" t="s">
        <v>12307</v>
      </c>
      <c r="I3712" s="1">
        <v>42999</v>
      </c>
      <c r="J3712" s="19">
        <v>0.16400000000000001</v>
      </c>
      <c r="K3712" s="19" t="s">
        <v>73</v>
      </c>
      <c r="L3712" s="1">
        <v>42948</v>
      </c>
      <c r="M3712" s="19" t="s">
        <v>12315</v>
      </c>
      <c r="N3712" s="19" t="s">
        <v>12344</v>
      </c>
      <c r="O3712" s="19" t="s">
        <v>12318</v>
      </c>
    </row>
    <row r="3713" spans="1:15">
      <c r="A3713" s="19">
        <v>63692</v>
      </c>
      <c r="B3713" s="19" t="s">
        <v>11748</v>
      </c>
      <c r="C3713" s="19" t="s">
        <v>12588</v>
      </c>
      <c r="D3713" s="19" t="str">
        <f t="shared" si="57"/>
        <v>63692A</v>
      </c>
      <c r="E3713" s="19" t="s">
        <v>12313</v>
      </c>
      <c r="F3713" s="19" t="s">
        <v>12587</v>
      </c>
      <c r="G3713" s="19" t="s">
        <v>719</v>
      </c>
      <c r="H3713" s="19" t="s">
        <v>12307</v>
      </c>
      <c r="I3713" s="1">
        <v>43039</v>
      </c>
      <c r="J3713" s="19">
        <v>56.25</v>
      </c>
      <c r="K3713" s="19" t="s">
        <v>73</v>
      </c>
      <c r="L3713" s="1">
        <v>42979</v>
      </c>
      <c r="M3713" s="19" t="s">
        <v>12586</v>
      </c>
      <c r="N3713" s="19" t="s">
        <v>12585</v>
      </c>
      <c r="O3713" s="19" t="s">
        <v>12318</v>
      </c>
    </row>
    <row r="3714" spans="1:15">
      <c r="A3714" s="19">
        <v>63693</v>
      </c>
      <c r="B3714" s="19" t="s">
        <v>10651</v>
      </c>
      <c r="C3714" s="19" t="s">
        <v>12584</v>
      </c>
      <c r="D3714" s="19" t="str">
        <f t="shared" ref="D3714:D3777" si="58">CONCATENATE(A3714,B3714)</f>
        <v>63693C</v>
      </c>
      <c r="E3714" s="19" t="s">
        <v>12309</v>
      </c>
      <c r="F3714" s="19" t="s">
        <v>10970</v>
      </c>
      <c r="G3714" s="19" t="s">
        <v>612</v>
      </c>
      <c r="H3714" s="19" t="s">
        <v>12307</v>
      </c>
      <c r="I3714" s="1">
        <v>44196</v>
      </c>
      <c r="J3714" s="19">
        <v>40</v>
      </c>
      <c r="K3714" s="19" t="s">
        <v>73</v>
      </c>
      <c r="L3714" s="1">
        <v>43075</v>
      </c>
      <c r="M3714" s="19" t="s">
        <v>12584</v>
      </c>
      <c r="N3714" s="19" t="s">
        <v>12583</v>
      </c>
      <c r="O3714" s="19" t="s">
        <v>12318</v>
      </c>
    </row>
    <row r="3715" spans="1:15">
      <c r="A3715" s="19">
        <v>63694</v>
      </c>
      <c r="B3715" s="19" t="s">
        <v>11748</v>
      </c>
      <c r="C3715" s="19" t="s">
        <v>12582</v>
      </c>
      <c r="D3715" s="19" t="str">
        <f t="shared" si="58"/>
        <v>63694A</v>
      </c>
      <c r="E3715" s="19" t="s">
        <v>12313</v>
      </c>
      <c r="F3715" s="19" t="s">
        <v>10668</v>
      </c>
      <c r="G3715" s="19" t="s">
        <v>612</v>
      </c>
      <c r="H3715" s="19" t="s">
        <v>12307</v>
      </c>
      <c r="I3715" s="1">
        <v>43005</v>
      </c>
      <c r="J3715" s="19">
        <v>0.40500000000000003</v>
      </c>
      <c r="K3715" s="19" t="s">
        <v>73</v>
      </c>
      <c r="L3715" s="1">
        <v>42979</v>
      </c>
      <c r="M3715" s="19" t="s">
        <v>12315</v>
      </c>
      <c r="N3715" s="19" t="s">
        <v>12578</v>
      </c>
      <c r="O3715" s="19" t="s">
        <v>12577</v>
      </c>
    </row>
    <row r="3716" spans="1:15">
      <c r="A3716" s="19">
        <v>63695</v>
      </c>
      <c r="B3716" s="19" t="s">
        <v>11748</v>
      </c>
      <c r="C3716" s="19" t="s">
        <v>12581</v>
      </c>
      <c r="D3716" s="19" t="str">
        <f t="shared" si="58"/>
        <v>63695A</v>
      </c>
      <c r="E3716" s="19" t="s">
        <v>12313</v>
      </c>
      <c r="F3716" s="19" t="s">
        <v>12580</v>
      </c>
      <c r="G3716" s="19" t="s">
        <v>612</v>
      </c>
      <c r="H3716" s="19" t="s">
        <v>12307</v>
      </c>
      <c r="I3716" s="1">
        <v>42734</v>
      </c>
      <c r="J3716" s="19">
        <v>0.93400000000000005</v>
      </c>
      <c r="K3716" s="19" t="s">
        <v>73</v>
      </c>
      <c r="L3716" s="1">
        <v>43082</v>
      </c>
      <c r="M3716" s="19" t="s">
        <v>12315</v>
      </c>
      <c r="N3716" s="19" t="s">
        <v>12344</v>
      </c>
      <c r="O3716" s="19" t="s">
        <v>12577</v>
      </c>
    </row>
    <row r="3717" spans="1:15">
      <c r="A3717" s="19">
        <v>63696</v>
      </c>
      <c r="B3717" s="19" t="s">
        <v>11748</v>
      </c>
      <c r="C3717" s="19" t="s">
        <v>12579</v>
      </c>
      <c r="D3717" s="19" t="str">
        <f t="shared" si="58"/>
        <v>63696A</v>
      </c>
      <c r="E3717" s="19" t="s">
        <v>12313</v>
      </c>
      <c r="F3717" s="19" t="s">
        <v>10668</v>
      </c>
      <c r="G3717" s="19" t="s">
        <v>612</v>
      </c>
      <c r="H3717" s="19" t="s">
        <v>12307</v>
      </c>
      <c r="I3717" s="1">
        <v>43003</v>
      </c>
      <c r="J3717" s="19">
        <v>0.40799999999999997</v>
      </c>
      <c r="K3717" s="19" t="s">
        <v>73</v>
      </c>
      <c r="L3717" s="1">
        <v>42979</v>
      </c>
      <c r="M3717" s="19" t="s">
        <v>12315</v>
      </c>
      <c r="N3717" s="19" t="s">
        <v>12578</v>
      </c>
      <c r="O3717" s="19" t="s">
        <v>12577</v>
      </c>
    </row>
    <row r="3718" spans="1:15">
      <c r="A3718" s="19">
        <v>63697</v>
      </c>
      <c r="B3718" s="19" t="s">
        <v>11748</v>
      </c>
      <c r="C3718" s="19" t="s">
        <v>12576</v>
      </c>
      <c r="D3718" s="19" t="str">
        <f t="shared" si="58"/>
        <v>63697A</v>
      </c>
      <c r="E3718" s="19" t="s">
        <v>12313</v>
      </c>
      <c r="F3718" s="19" t="s">
        <v>1179</v>
      </c>
      <c r="G3718" s="19" t="s">
        <v>612</v>
      </c>
      <c r="H3718" s="19" t="s">
        <v>12307</v>
      </c>
      <c r="I3718" s="1">
        <v>41725</v>
      </c>
      <c r="J3718" s="19">
        <v>0.69799999999999995</v>
      </c>
      <c r="K3718" s="19" t="s">
        <v>73</v>
      </c>
      <c r="L3718" s="1">
        <v>43083</v>
      </c>
      <c r="M3718" s="19" t="s">
        <v>12315</v>
      </c>
      <c r="N3718" s="19" t="s">
        <v>12575</v>
      </c>
      <c r="O3718" s="19" t="s">
        <v>12318</v>
      </c>
    </row>
    <row r="3719" spans="1:15">
      <c r="A3719" s="19">
        <v>63698</v>
      </c>
      <c r="B3719" s="19" t="s">
        <v>11748</v>
      </c>
      <c r="C3719" s="19" t="s">
        <v>12574</v>
      </c>
      <c r="D3719" s="19" t="str">
        <f t="shared" si="58"/>
        <v>63698A</v>
      </c>
      <c r="E3719" s="19" t="s">
        <v>12313</v>
      </c>
      <c r="F3719" s="19" t="s">
        <v>10701</v>
      </c>
      <c r="G3719" s="19" t="s">
        <v>612</v>
      </c>
      <c r="H3719" s="19" t="s">
        <v>12307</v>
      </c>
      <c r="I3719" s="1">
        <v>41409</v>
      </c>
      <c r="J3719" s="19">
        <v>5.6000000000000001E-2</v>
      </c>
      <c r="K3719" s="19" t="s">
        <v>73</v>
      </c>
      <c r="L3719" s="1">
        <v>43083</v>
      </c>
      <c r="M3719" s="19" t="s">
        <v>12315</v>
      </c>
      <c r="N3719" s="19" t="s">
        <v>12385</v>
      </c>
      <c r="O3719" s="19" t="s">
        <v>12318</v>
      </c>
    </row>
    <row r="3720" spans="1:15">
      <c r="A3720" s="19">
        <v>63699</v>
      </c>
      <c r="B3720" s="19" t="s">
        <v>11748</v>
      </c>
      <c r="C3720" s="19" t="s">
        <v>12573</v>
      </c>
      <c r="D3720" s="19" t="str">
        <f t="shared" si="58"/>
        <v>63699A</v>
      </c>
      <c r="E3720" s="19" t="s">
        <v>12313</v>
      </c>
      <c r="F3720" s="19" t="s">
        <v>10767</v>
      </c>
      <c r="G3720" s="19" t="s">
        <v>612</v>
      </c>
      <c r="H3720" s="19" t="s">
        <v>12307</v>
      </c>
      <c r="I3720" s="1">
        <v>40984</v>
      </c>
      <c r="J3720" s="19">
        <v>0.35199999999999998</v>
      </c>
      <c r="K3720" s="19" t="s">
        <v>73</v>
      </c>
      <c r="L3720" s="1">
        <v>43083</v>
      </c>
      <c r="M3720" s="19" t="s">
        <v>12315</v>
      </c>
      <c r="N3720" s="19" t="s">
        <v>12341</v>
      </c>
      <c r="O3720" s="19" t="s">
        <v>12318</v>
      </c>
    </row>
    <row r="3721" spans="1:15">
      <c r="A3721" s="19">
        <v>63700</v>
      </c>
      <c r="B3721" s="19" t="s">
        <v>11748</v>
      </c>
      <c r="C3721" s="19" t="s">
        <v>12572</v>
      </c>
      <c r="D3721" s="19" t="str">
        <f t="shared" si="58"/>
        <v>63700A</v>
      </c>
      <c r="E3721" s="19" t="s">
        <v>12313</v>
      </c>
      <c r="F3721" s="19" t="s">
        <v>1981</v>
      </c>
      <c r="G3721" s="19" t="s">
        <v>612</v>
      </c>
      <c r="H3721" s="19" t="s">
        <v>12307</v>
      </c>
      <c r="I3721" s="1">
        <v>41254</v>
      </c>
      <c r="J3721" s="19">
        <v>0.02</v>
      </c>
      <c r="K3721" s="19" t="s">
        <v>73</v>
      </c>
      <c r="L3721" s="1">
        <v>43083</v>
      </c>
      <c r="M3721" s="19" t="s">
        <v>12315</v>
      </c>
      <c r="N3721" s="19" t="s">
        <v>12314</v>
      </c>
      <c r="O3721" s="19" t="s">
        <v>12318</v>
      </c>
    </row>
    <row r="3722" spans="1:15">
      <c r="A3722" s="19">
        <v>63701</v>
      </c>
      <c r="B3722" s="19" t="s">
        <v>11748</v>
      </c>
      <c r="C3722" s="19" t="s">
        <v>12571</v>
      </c>
      <c r="D3722" s="19" t="str">
        <f t="shared" si="58"/>
        <v>63701A</v>
      </c>
      <c r="E3722" s="19" t="s">
        <v>12313</v>
      </c>
      <c r="F3722" s="19" t="s">
        <v>10767</v>
      </c>
      <c r="G3722" s="19" t="s">
        <v>612</v>
      </c>
      <c r="H3722" s="19" t="s">
        <v>12307</v>
      </c>
      <c r="I3722" s="1">
        <v>41036</v>
      </c>
      <c r="J3722" s="19">
        <v>0.33400000000000002</v>
      </c>
      <c r="K3722" s="19" t="s">
        <v>73</v>
      </c>
      <c r="L3722" s="1">
        <v>43083</v>
      </c>
      <c r="M3722" s="19" t="s">
        <v>12315</v>
      </c>
      <c r="N3722" s="19" t="s">
        <v>12341</v>
      </c>
      <c r="O3722" s="19" t="s">
        <v>12318</v>
      </c>
    </row>
    <row r="3723" spans="1:15">
      <c r="A3723" s="19">
        <v>63702</v>
      </c>
      <c r="B3723" s="19" t="s">
        <v>11748</v>
      </c>
      <c r="C3723" s="19" t="s">
        <v>12570</v>
      </c>
      <c r="D3723" s="19" t="str">
        <f t="shared" si="58"/>
        <v>63702A</v>
      </c>
      <c r="E3723" s="19" t="s">
        <v>12313</v>
      </c>
      <c r="F3723" s="19" t="s">
        <v>11478</v>
      </c>
      <c r="G3723" s="19" t="s">
        <v>612</v>
      </c>
      <c r="H3723" s="19" t="s">
        <v>12307</v>
      </c>
      <c r="I3723" s="1">
        <v>43210</v>
      </c>
      <c r="J3723" s="19">
        <v>1</v>
      </c>
      <c r="K3723" s="19" t="s">
        <v>73</v>
      </c>
      <c r="L3723" s="1">
        <v>43083</v>
      </c>
      <c r="M3723" s="19" t="s">
        <v>12569</v>
      </c>
      <c r="N3723" s="19" t="s">
        <v>12570</v>
      </c>
      <c r="O3723" s="19" t="s">
        <v>12318</v>
      </c>
    </row>
    <row r="3724" spans="1:15">
      <c r="A3724" s="19">
        <v>63703</v>
      </c>
      <c r="B3724" s="19" t="s">
        <v>11748</v>
      </c>
      <c r="C3724" s="19" t="s">
        <v>12568</v>
      </c>
      <c r="D3724" s="19" t="str">
        <f t="shared" si="58"/>
        <v>63703A</v>
      </c>
      <c r="E3724" s="19" t="s">
        <v>12313</v>
      </c>
      <c r="F3724" s="19" t="s">
        <v>11478</v>
      </c>
      <c r="G3724" s="19" t="s">
        <v>612</v>
      </c>
      <c r="H3724" s="19" t="s">
        <v>12307</v>
      </c>
      <c r="I3724" s="1">
        <v>43214</v>
      </c>
      <c r="J3724" s="19">
        <v>1</v>
      </c>
      <c r="K3724" s="19" t="s">
        <v>73</v>
      </c>
      <c r="L3724" s="1">
        <v>43084</v>
      </c>
      <c r="M3724" s="19" t="s">
        <v>12569</v>
      </c>
      <c r="N3724" s="19" t="s">
        <v>12568</v>
      </c>
      <c r="O3724" s="19" t="s">
        <v>12318</v>
      </c>
    </row>
    <row r="3725" spans="1:15">
      <c r="A3725" s="19">
        <v>63704</v>
      </c>
      <c r="B3725" s="19" t="s">
        <v>11748</v>
      </c>
      <c r="C3725" s="19" t="s">
        <v>12567</v>
      </c>
      <c r="D3725" s="19" t="str">
        <f t="shared" si="58"/>
        <v>63704A</v>
      </c>
      <c r="E3725" s="19" t="s">
        <v>12313</v>
      </c>
      <c r="F3725" s="19" t="s">
        <v>5986</v>
      </c>
      <c r="G3725" s="19" t="s">
        <v>612</v>
      </c>
      <c r="H3725" s="19" t="s">
        <v>12307</v>
      </c>
      <c r="I3725" s="1">
        <v>43100</v>
      </c>
      <c r="J3725" s="19">
        <v>0.23300000000000001</v>
      </c>
      <c r="K3725" s="19" t="s">
        <v>73</v>
      </c>
      <c r="L3725" s="1">
        <v>43084</v>
      </c>
      <c r="M3725" s="19" t="s">
        <v>12329</v>
      </c>
      <c r="N3725" s="19" t="s">
        <v>12566</v>
      </c>
      <c r="O3725" s="19" t="s">
        <v>12304</v>
      </c>
    </row>
    <row r="3726" spans="1:15">
      <c r="A3726" s="19">
        <v>63705</v>
      </c>
      <c r="B3726" s="19" t="s">
        <v>11748</v>
      </c>
      <c r="C3726" s="19" t="s">
        <v>12565</v>
      </c>
      <c r="D3726" s="19" t="str">
        <f t="shared" si="58"/>
        <v>63705A</v>
      </c>
      <c r="E3726" s="19" t="s">
        <v>12313</v>
      </c>
      <c r="F3726" s="19" t="s">
        <v>5986</v>
      </c>
      <c r="G3726" s="19" t="s">
        <v>612</v>
      </c>
      <c r="H3726" s="19" t="s">
        <v>12307</v>
      </c>
      <c r="I3726" s="1">
        <v>43098</v>
      </c>
      <c r="J3726" s="19">
        <v>0.41699999999999998</v>
      </c>
      <c r="K3726" s="19" t="s">
        <v>73</v>
      </c>
      <c r="L3726" s="1">
        <v>43172</v>
      </c>
      <c r="M3726" s="19" t="s">
        <v>12329</v>
      </c>
      <c r="N3726" s="19" t="s">
        <v>12564</v>
      </c>
      <c r="O3726" s="19" t="s">
        <v>12304</v>
      </c>
    </row>
    <row r="3727" spans="1:15">
      <c r="A3727" s="19">
        <v>63706</v>
      </c>
      <c r="B3727" s="19" t="s">
        <v>10651</v>
      </c>
      <c r="C3727" s="19" t="s">
        <v>12563</v>
      </c>
      <c r="D3727" s="19" t="str">
        <f t="shared" si="58"/>
        <v>63706C</v>
      </c>
      <c r="E3727" s="19" t="s">
        <v>12309</v>
      </c>
      <c r="F3727" s="19" t="s">
        <v>10898</v>
      </c>
      <c r="G3727" s="19" t="s">
        <v>612</v>
      </c>
      <c r="H3727" s="19" t="s">
        <v>12307</v>
      </c>
      <c r="I3727" s="1">
        <v>43454</v>
      </c>
      <c r="J3727" s="19">
        <v>0.999</v>
      </c>
      <c r="K3727" s="19" t="s">
        <v>73</v>
      </c>
      <c r="L3727" s="1">
        <v>43088</v>
      </c>
      <c r="M3727" s="19" t="s">
        <v>12492</v>
      </c>
      <c r="N3727" s="19" t="s">
        <v>12562</v>
      </c>
      <c r="O3727" s="19" t="s">
        <v>12318</v>
      </c>
    </row>
    <row r="3728" spans="1:15">
      <c r="A3728" s="19">
        <v>63707</v>
      </c>
      <c r="B3728" s="19" t="s">
        <v>11748</v>
      </c>
      <c r="C3728" s="19" t="s">
        <v>12561</v>
      </c>
      <c r="D3728" s="19" t="str">
        <f t="shared" si="58"/>
        <v>63707A</v>
      </c>
      <c r="E3728" s="19" t="s">
        <v>12313</v>
      </c>
      <c r="F3728" s="19" t="s">
        <v>10967</v>
      </c>
      <c r="G3728" s="19" t="s">
        <v>612</v>
      </c>
      <c r="H3728" s="19" t="s">
        <v>12307</v>
      </c>
      <c r="I3728" s="1">
        <v>42243</v>
      </c>
      <c r="J3728" s="19">
        <v>0.186</v>
      </c>
      <c r="K3728" s="19" t="s">
        <v>73</v>
      </c>
      <c r="L3728" s="1">
        <v>43082</v>
      </c>
      <c r="M3728" s="19" t="s">
        <v>12315</v>
      </c>
      <c r="N3728" s="19" t="s">
        <v>12344</v>
      </c>
      <c r="O3728" s="19" t="s">
        <v>12304</v>
      </c>
    </row>
    <row r="3729" spans="1:15">
      <c r="A3729" s="19">
        <v>63708</v>
      </c>
      <c r="B3729" s="19" t="s">
        <v>11748</v>
      </c>
      <c r="C3729" s="19" t="s">
        <v>12560</v>
      </c>
      <c r="D3729" s="19" t="str">
        <f t="shared" si="58"/>
        <v>63708A</v>
      </c>
      <c r="E3729" s="19" t="s">
        <v>12313</v>
      </c>
      <c r="F3729" s="19" t="s">
        <v>10967</v>
      </c>
      <c r="G3729" s="19" t="s">
        <v>612</v>
      </c>
      <c r="H3729" s="19" t="s">
        <v>12307</v>
      </c>
      <c r="I3729" s="1">
        <v>42248</v>
      </c>
      <c r="J3729" s="19">
        <v>0.19600000000000001</v>
      </c>
      <c r="K3729" s="19" t="s">
        <v>73</v>
      </c>
      <c r="L3729" s="175">
        <v>43082.592361111114</v>
      </c>
      <c r="M3729" s="19" t="s">
        <v>12315</v>
      </c>
      <c r="N3729" s="19" t="s">
        <v>12344</v>
      </c>
      <c r="O3729" s="19" t="s">
        <v>12304</v>
      </c>
    </row>
    <row r="3730" spans="1:15">
      <c r="A3730" s="19">
        <v>63709</v>
      </c>
      <c r="B3730" s="19" t="s">
        <v>10651</v>
      </c>
      <c r="C3730" s="19" t="s">
        <v>12559</v>
      </c>
      <c r="D3730" s="19" t="str">
        <f t="shared" si="58"/>
        <v>63709C</v>
      </c>
      <c r="E3730" s="19" t="s">
        <v>12309</v>
      </c>
      <c r="F3730" s="19" t="s">
        <v>10778</v>
      </c>
      <c r="G3730" s="19" t="s">
        <v>612</v>
      </c>
      <c r="H3730" s="19" t="s">
        <v>12307</v>
      </c>
      <c r="I3730" s="1">
        <v>43313</v>
      </c>
      <c r="J3730" s="19">
        <v>853</v>
      </c>
      <c r="K3730" s="19" t="s">
        <v>46</v>
      </c>
      <c r="L3730" s="175">
        <v>43055.398611111108</v>
      </c>
      <c r="M3730" s="19" t="s">
        <v>12559</v>
      </c>
      <c r="N3730" s="19" t="s">
        <v>12559</v>
      </c>
      <c r="O3730" s="19" t="s">
        <v>12331</v>
      </c>
    </row>
    <row r="3731" spans="1:15">
      <c r="A3731" s="19">
        <v>63710</v>
      </c>
      <c r="B3731" s="19" t="s">
        <v>11748</v>
      </c>
      <c r="C3731" s="19" t="s">
        <v>12558</v>
      </c>
      <c r="D3731" s="19" t="str">
        <f t="shared" si="58"/>
        <v>63710A</v>
      </c>
      <c r="E3731" s="19" t="s">
        <v>12313</v>
      </c>
      <c r="F3731" s="19" t="s">
        <v>12557</v>
      </c>
      <c r="G3731" s="19" t="s">
        <v>612</v>
      </c>
      <c r="H3731" s="19" t="s">
        <v>12307</v>
      </c>
      <c r="I3731" s="1">
        <v>42338</v>
      </c>
      <c r="J3731" s="19">
        <v>2.7E-2</v>
      </c>
      <c r="K3731" s="19" t="s">
        <v>73</v>
      </c>
      <c r="L3731" s="1">
        <v>43090</v>
      </c>
      <c r="M3731" s="19" t="s">
        <v>12315</v>
      </c>
      <c r="N3731" s="19" t="s">
        <v>12344</v>
      </c>
      <c r="O3731" s="19" t="s">
        <v>12318</v>
      </c>
    </row>
    <row r="3732" spans="1:15">
      <c r="A3732" s="19">
        <v>63711</v>
      </c>
      <c r="B3732" s="19" t="s">
        <v>11748</v>
      </c>
      <c r="C3732" s="19" t="s">
        <v>12556</v>
      </c>
      <c r="D3732" s="19" t="str">
        <f t="shared" si="58"/>
        <v>63711A</v>
      </c>
      <c r="E3732" s="19" t="s">
        <v>12313</v>
      </c>
      <c r="F3732" s="19" t="s">
        <v>11025</v>
      </c>
      <c r="G3732" s="19" t="s">
        <v>612</v>
      </c>
      <c r="H3732" s="19" t="s">
        <v>12307</v>
      </c>
      <c r="I3732" s="1">
        <v>42528</v>
      </c>
      <c r="J3732" s="19">
        <v>9.9000000000000005E-2</v>
      </c>
      <c r="K3732" s="19" t="s">
        <v>73</v>
      </c>
      <c r="L3732" s="1">
        <v>43090</v>
      </c>
      <c r="M3732" s="19" t="s">
        <v>12315</v>
      </c>
      <c r="N3732" s="19" t="s">
        <v>12344</v>
      </c>
      <c r="O3732" s="19" t="s">
        <v>12318</v>
      </c>
    </row>
    <row r="3733" spans="1:15">
      <c r="A3733" s="19">
        <v>63712</v>
      </c>
      <c r="B3733" s="19" t="s">
        <v>10651</v>
      </c>
      <c r="C3733" s="19" t="s">
        <v>12555</v>
      </c>
      <c r="D3733" s="19" t="str">
        <f t="shared" si="58"/>
        <v>63712C</v>
      </c>
      <c r="E3733" s="19" t="s">
        <v>12309</v>
      </c>
      <c r="F3733" s="19" t="s">
        <v>12554</v>
      </c>
      <c r="G3733" s="19" t="s">
        <v>612</v>
      </c>
      <c r="H3733" s="19" t="s">
        <v>12307</v>
      </c>
      <c r="I3733" s="1">
        <v>43555</v>
      </c>
      <c r="J3733" s="19">
        <v>1656</v>
      </c>
      <c r="K3733" s="19" t="s">
        <v>73</v>
      </c>
      <c r="L3733" s="1">
        <v>43098</v>
      </c>
      <c r="M3733" s="19" t="s">
        <v>12553</v>
      </c>
      <c r="N3733" s="19" t="s">
        <v>12553</v>
      </c>
      <c r="O3733" s="19" t="s">
        <v>12552</v>
      </c>
    </row>
    <row r="3734" spans="1:15">
      <c r="A3734" s="19">
        <v>63713</v>
      </c>
      <c r="B3734" s="19" t="s">
        <v>11748</v>
      </c>
      <c r="C3734" s="19" t="s">
        <v>12551</v>
      </c>
      <c r="D3734" s="19" t="str">
        <f t="shared" si="58"/>
        <v>63713A</v>
      </c>
      <c r="E3734" s="19" t="s">
        <v>12313</v>
      </c>
      <c r="F3734" s="19" t="s">
        <v>10767</v>
      </c>
      <c r="G3734" s="19" t="s">
        <v>612</v>
      </c>
      <c r="H3734" s="19" t="s">
        <v>12307</v>
      </c>
      <c r="I3734" s="1">
        <v>42971</v>
      </c>
      <c r="J3734" s="19">
        <v>3.75</v>
      </c>
      <c r="K3734" s="19" t="s">
        <v>73</v>
      </c>
      <c r="L3734" s="1">
        <v>42917</v>
      </c>
      <c r="M3734" s="19" t="s">
        <v>12315</v>
      </c>
      <c r="N3734" s="19" t="s">
        <v>12550</v>
      </c>
      <c r="O3734" s="19" t="s">
        <v>12318</v>
      </c>
    </row>
    <row r="3735" spans="1:15">
      <c r="A3735" s="19">
        <v>63714</v>
      </c>
      <c r="B3735" s="19" t="s">
        <v>11748</v>
      </c>
      <c r="C3735" s="19" t="s">
        <v>12549</v>
      </c>
      <c r="D3735" s="19" t="str">
        <f t="shared" si="58"/>
        <v>63714A</v>
      </c>
      <c r="E3735" s="19" t="s">
        <v>12313</v>
      </c>
      <c r="F3735" s="19" t="s">
        <v>5986</v>
      </c>
      <c r="G3735" s="19" t="s">
        <v>612</v>
      </c>
      <c r="H3735" s="19" t="s">
        <v>12307</v>
      </c>
      <c r="I3735" s="1">
        <v>42857</v>
      </c>
      <c r="J3735" s="19">
        <v>0.105</v>
      </c>
      <c r="K3735" s="19" t="s">
        <v>73</v>
      </c>
      <c r="L3735" s="1">
        <v>43104</v>
      </c>
      <c r="M3735" s="19" t="s">
        <v>1835</v>
      </c>
      <c r="N3735" s="19" t="s">
        <v>1835</v>
      </c>
      <c r="O3735" s="19" t="s">
        <v>12318</v>
      </c>
    </row>
    <row r="3736" spans="1:15">
      <c r="A3736" s="19">
        <v>63715</v>
      </c>
      <c r="B3736" s="19" t="s">
        <v>11748</v>
      </c>
      <c r="C3736" s="19" t="s">
        <v>12548</v>
      </c>
      <c r="D3736" s="19" t="str">
        <f t="shared" si="58"/>
        <v>63715A</v>
      </c>
      <c r="E3736" s="19" t="s">
        <v>12313</v>
      </c>
      <c r="F3736" s="19" t="s">
        <v>11136</v>
      </c>
      <c r="G3736" s="19" t="s">
        <v>612</v>
      </c>
      <c r="H3736" s="19" t="s">
        <v>12307</v>
      </c>
      <c r="I3736" s="1">
        <v>43013</v>
      </c>
      <c r="J3736" s="19">
        <v>0.34</v>
      </c>
      <c r="K3736" s="19" t="s">
        <v>73</v>
      </c>
      <c r="L3736" s="1">
        <v>43104</v>
      </c>
      <c r="M3736" s="19" t="s">
        <v>1835</v>
      </c>
      <c r="N3736" s="19" t="s">
        <v>1835</v>
      </c>
      <c r="O3736" s="19" t="s">
        <v>12318</v>
      </c>
    </row>
    <row r="3737" spans="1:15">
      <c r="A3737" s="19">
        <v>63716</v>
      </c>
      <c r="B3737" s="19" t="s">
        <v>11748</v>
      </c>
      <c r="C3737" s="19" t="s">
        <v>12547</v>
      </c>
      <c r="D3737" s="19" t="str">
        <f t="shared" si="58"/>
        <v>63716A</v>
      </c>
      <c r="E3737" s="19" t="s">
        <v>12313</v>
      </c>
      <c r="F3737" s="19" t="s">
        <v>4749</v>
      </c>
      <c r="G3737" s="19" t="s">
        <v>612</v>
      </c>
      <c r="H3737" s="19" t="s">
        <v>12307</v>
      </c>
      <c r="I3737" s="1">
        <v>42312</v>
      </c>
      <c r="J3737" s="19">
        <v>0.20200000000000001</v>
      </c>
      <c r="K3737" s="19" t="s">
        <v>73</v>
      </c>
      <c r="L3737" s="1">
        <v>43104</v>
      </c>
      <c r="M3737" s="19" t="s">
        <v>12315</v>
      </c>
      <c r="N3737" s="19" t="s">
        <v>12344</v>
      </c>
      <c r="O3737" s="19" t="s">
        <v>12318</v>
      </c>
    </row>
    <row r="3738" spans="1:15">
      <c r="A3738" s="19">
        <v>63717</v>
      </c>
      <c r="B3738" s="19" t="s">
        <v>11748</v>
      </c>
      <c r="C3738" s="19" t="s">
        <v>12546</v>
      </c>
      <c r="D3738" s="19" t="str">
        <f t="shared" si="58"/>
        <v>63717A</v>
      </c>
      <c r="E3738" s="19" t="s">
        <v>12313</v>
      </c>
      <c r="F3738" s="19" t="s">
        <v>4749</v>
      </c>
      <c r="G3738" s="19" t="s">
        <v>612</v>
      </c>
      <c r="H3738" s="19" t="s">
        <v>12307</v>
      </c>
      <c r="I3738" s="1">
        <v>42306</v>
      </c>
      <c r="J3738" s="19">
        <v>0.35399999999999998</v>
      </c>
      <c r="K3738" s="19" t="s">
        <v>73</v>
      </c>
      <c r="L3738" s="1">
        <v>43104</v>
      </c>
      <c r="M3738" s="19" t="s">
        <v>12315</v>
      </c>
      <c r="N3738" s="19" t="s">
        <v>12344</v>
      </c>
      <c r="O3738" s="19" t="s">
        <v>12318</v>
      </c>
    </row>
    <row r="3739" spans="1:15">
      <c r="A3739" s="19">
        <v>63718</v>
      </c>
      <c r="B3739" s="19" t="s">
        <v>11748</v>
      </c>
      <c r="C3739" s="19" t="s">
        <v>12545</v>
      </c>
      <c r="D3739" s="19" t="str">
        <f t="shared" si="58"/>
        <v>63718A</v>
      </c>
      <c r="E3739" s="19" t="s">
        <v>12313</v>
      </c>
      <c r="F3739" s="19" t="s">
        <v>10967</v>
      </c>
      <c r="G3739" s="19" t="s">
        <v>612</v>
      </c>
      <c r="H3739" s="19" t="s">
        <v>12307</v>
      </c>
      <c r="I3739" s="1">
        <v>42250</v>
      </c>
      <c r="J3739" s="19">
        <v>0.185</v>
      </c>
      <c r="K3739" s="19" t="s">
        <v>73</v>
      </c>
      <c r="L3739" s="1">
        <v>43104</v>
      </c>
      <c r="M3739" s="19" t="s">
        <v>12315</v>
      </c>
      <c r="N3739" s="19" t="s">
        <v>12344</v>
      </c>
      <c r="O3739" s="19" t="s">
        <v>12304</v>
      </c>
    </row>
    <row r="3740" spans="1:15">
      <c r="A3740" s="19">
        <v>63719</v>
      </c>
      <c r="B3740" s="19" t="s">
        <v>11748</v>
      </c>
      <c r="C3740" s="19" t="s">
        <v>12544</v>
      </c>
      <c r="D3740" s="19" t="str">
        <f t="shared" si="58"/>
        <v>63719A</v>
      </c>
      <c r="E3740" s="19" t="s">
        <v>12313</v>
      </c>
      <c r="F3740" s="19" t="s">
        <v>12543</v>
      </c>
      <c r="G3740" s="19" t="s">
        <v>612</v>
      </c>
      <c r="H3740" s="19" t="s">
        <v>12307</v>
      </c>
      <c r="I3740" s="1">
        <v>42272</v>
      </c>
      <c r="J3740" s="19">
        <v>0.58099999999999996</v>
      </c>
      <c r="K3740" s="19" t="s">
        <v>73</v>
      </c>
      <c r="L3740" s="1">
        <v>43104</v>
      </c>
      <c r="M3740" s="19" t="s">
        <v>12315</v>
      </c>
      <c r="N3740" s="19" t="s">
        <v>12344</v>
      </c>
      <c r="O3740" s="19" t="s">
        <v>12318</v>
      </c>
    </row>
    <row r="3741" spans="1:15">
      <c r="A3741" s="19">
        <v>63720</v>
      </c>
      <c r="B3741" s="19" t="s">
        <v>11748</v>
      </c>
      <c r="C3741" s="19" t="s">
        <v>12542</v>
      </c>
      <c r="D3741" s="19" t="str">
        <f t="shared" si="58"/>
        <v>63720A</v>
      </c>
      <c r="E3741" s="19" t="s">
        <v>12313</v>
      </c>
      <c r="F3741" s="19" t="s">
        <v>10967</v>
      </c>
      <c r="G3741" s="19" t="s">
        <v>612</v>
      </c>
      <c r="H3741" s="19" t="s">
        <v>12307</v>
      </c>
      <c r="I3741" s="1">
        <v>42248</v>
      </c>
      <c r="J3741" s="19">
        <v>0.221</v>
      </c>
      <c r="K3741" s="19" t="s">
        <v>73</v>
      </c>
      <c r="L3741" s="1">
        <v>43104</v>
      </c>
      <c r="M3741" s="19" t="s">
        <v>12315</v>
      </c>
      <c r="N3741" s="19" t="s">
        <v>12344</v>
      </c>
      <c r="O3741" s="19" t="s">
        <v>12304</v>
      </c>
    </row>
    <row r="3742" spans="1:15">
      <c r="A3742" s="19">
        <v>63721</v>
      </c>
      <c r="B3742" s="19" t="s">
        <v>11748</v>
      </c>
      <c r="C3742" s="19" t="s">
        <v>12541</v>
      </c>
      <c r="D3742" s="19" t="str">
        <f t="shared" si="58"/>
        <v>63721A</v>
      </c>
      <c r="E3742" s="19" t="s">
        <v>12313</v>
      </c>
      <c r="F3742" s="19" t="s">
        <v>5986</v>
      </c>
      <c r="G3742" s="19" t="s">
        <v>612</v>
      </c>
      <c r="H3742" s="19" t="s">
        <v>12307</v>
      </c>
      <c r="I3742" s="1">
        <v>42887</v>
      </c>
      <c r="J3742" s="19">
        <v>0.05</v>
      </c>
      <c r="K3742" s="19" t="s">
        <v>73</v>
      </c>
      <c r="L3742" s="1">
        <v>43105</v>
      </c>
      <c r="M3742" s="19" t="s">
        <v>1835</v>
      </c>
      <c r="N3742" s="19" t="s">
        <v>1835</v>
      </c>
      <c r="O3742" s="19" t="s">
        <v>12318</v>
      </c>
    </row>
    <row r="3743" spans="1:15">
      <c r="A3743" s="19">
        <v>63722</v>
      </c>
      <c r="B3743" s="19" t="s">
        <v>11748</v>
      </c>
      <c r="C3743" s="19" t="s">
        <v>12540</v>
      </c>
      <c r="D3743" s="19" t="str">
        <f t="shared" si="58"/>
        <v>63722A</v>
      </c>
      <c r="E3743" s="19" t="s">
        <v>12313</v>
      </c>
      <c r="F3743" s="19" t="s">
        <v>502</v>
      </c>
      <c r="G3743" s="19" t="s">
        <v>612</v>
      </c>
      <c r="H3743" s="19" t="s">
        <v>12307</v>
      </c>
      <c r="I3743" s="1">
        <v>40345</v>
      </c>
      <c r="J3743" s="19">
        <v>4.1000000000000002E-2</v>
      </c>
      <c r="K3743" s="19" t="s">
        <v>73</v>
      </c>
      <c r="L3743" s="1">
        <v>43105</v>
      </c>
      <c r="M3743" s="19" t="s">
        <v>12315</v>
      </c>
      <c r="N3743" s="19" t="s">
        <v>12321</v>
      </c>
      <c r="O3743" s="19" t="s">
        <v>12318</v>
      </c>
    </row>
    <row r="3744" spans="1:15">
      <c r="A3744" s="19">
        <v>63723</v>
      </c>
      <c r="B3744" s="19" t="s">
        <v>11748</v>
      </c>
      <c r="C3744" s="19" t="s">
        <v>12539</v>
      </c>
      <c r="D3744" s="19" t="str">
        <f t="shared" si="58"/>
        <v>63723A</v>
      </c>
      <c r="E3744" s="19" t="s">
        <v>12313</v>
      </c>
      <c r="F3744" s="19" t="s">
        <v>10767</v>
      </c>
      <c r="G3744" s="19" t="s">
        <v>612</v>
      </c>
      <c r="H3744" s="19" t="s">
        <v>12307</v>
      </c>
      <c r="I3744" s="1">
        <v>40906</v>
      </c>
      <c r="J3744" s="19">
        <v>0.437</v>
      </c>
      <c r="K3744" s="19" t="s">
        <v>73</v>
      </c>
      <c r="L3744" s="1">
        <v>43105</v>
      </c>
      <c r="M3744" s="19" t="s">
        <v>12315</v>
      </c>
      <c r="N3744" s="19" t="s">
        <v>12388</v>
      </c>
      <c r="O3744" s="19" t="s">
        <v>12318</v>
      </c>
    </row>
    <row r="3745" spans="1:15">
      <c r="A3745" s="19">
        <v>63724</v>
      </c>
      <c r="B3745" s="19" t="s">
        <v>11748</v>
      </c>
      <c r="C3745" s="19" t="s">
        <v>12538</v>
      </c>
      <c r="D3745" s="19" t="str">
        <f t="shared" si="58"/>
        <v>63724A</v>
      </c>
      <c r="E3745" s="19" t="s">
        <v>12313</v>
      </c>
      <c r="F3745" s="19" t="s">
        <v>12537</v>
      </c>
      <c r="G3745" s="19" t="s">
        <v>612</v>
      </c>
      <c r="H3745" s="19" t="s">
        <v>12307</v>
      </c>
      <c r="I3745" s="1">
        <v>40703</v>
      </c>
      <c r="J3745" s="19">
        <v>5.6000000000000001E-2</v>
      </c>
      <c r="K3745" s="19" t="s">
        <v>73</v>
      </c>
      <c r="L3745" s="1">
        <v>43105</v>
      </c>
      <c r="M3745" s="19" t="s">
        <v>12315</v>
      </c>
      <c r="N3745" s="19" t="s">
        <v>12388</v>
      </c>
      <c r="O3745" s="19" t="s">
        <v>12318</v>
      </c>
    </row>
    <row r="3746" spans="1:15">
      <c r="A3746" s="19">
        <v>63725</v>
      </c>
      <c r="B3746" s="19" t="s">
        <v>11748</v>
      </c>
      <c r="C3746" s="19" t="s">
        <v>12536</v>
      </c>
      <c r="D3746" s="19" t="str">
        <f t="shared" si="58"/>
        <v>63725A</v>
      </c>
      <c r="E3746" s="19" t="s">
        <v>12313</v>
      </c>
      <c r="F3746" s="19" t="s">
        <v>11471</v>
      </c>
      <c r="G3746" s="19" t="s">
        <v>612</v>
      </c>
      <c r="H3746" s="19" t="s">
        <v>12307</v>
      </c>
      <c r="I3746" s="1">
        <v>41804</v>
      </c>
      <c r="J3746" s="19">
        <v>0.24399999999999999</v>
      </c>
      <c r="K3746" s="19" t="s">
        <v>73</v>
      </c>
      <c r="L3746" s="1">
        <v>43105</v>
      </c>
      <c r="M3746" s="19" t="s">
        <v>12315</v>
      </c>
      <c r="N3746" s="19" t="s">
        <v>12413</v>
      </c>
      <c r="O3746" s="19" t="s">
        <v>12318</v>
      </c>
    </row>
    <row r="3747" spans="1:15">
      <c r="A3747" s="19">
        <v>63726</v>
      </c>
      <c r="B3747" s="19" t="s">
        <v>10651</v>
      </c>
      <c r="C3747" s="19" t="s">
        <v>12535</v>
      </c>
      <c r="D3747" s="19" t="str">
        <f t="shared" si="58"/>
        <v>63726C</v>
      </c>
      <c r="E3747" s="19" t="s">
        <v>12309</v>
      </c>
      <c r="F3747" s="19" t="s">
        <v>12442</v>
      </c>
      <c r="G3747" s="19" t="s">
        <v>612</v>
      </c>
      <c r="H3747" s="19" t="s">
        <v>12307</v>
      </c>
      <c r="I3747" s="1">
        <v>43281</v>
      </c>
      <c r="J3747" s="19">
        <v>0.96</v>
      </c>
      <c r="K3747" s="19" t="s">
        <v>73</v>
      </c>
      <c r="L3747" s="1">
        <v>43106</v>
      </c>
      <c r="M3747" s="19" t="s">
        <v>12441</v>
      </c>
      <c r="N3747" s="19" t="s">
        <v>12440</v>
      </c>
      <c r="O3747" s="19" t="s">
        <v>12318</v>
      </c>
    </row>
    <row r="3748" spans="1:15">
      <c r="A3748" s="19">
        <v>63727</v>
      </c>
      <c r="B3748" s="19" t="s">
        <v>10651</v>
      </c>
      <c r="C3748" s="19" t="s">
        <v>12534</v>
      </c>
      <c r="D3748" s="19" t="str">
        <f t="shared" si="58"/>
        <v>63727C</v>
      </c>
      <c r="E3748" s="19" t="s">
        <v>12309</v>
      </c>
      <c r="F3748" s="19" t="s">
        <v>10767</v>
      </c>
      <c r="G3748" s="19" t="s">
        <v>612</v>
      </c>
      <c r="H3748" s="19" t="s">
        <v>12307</v>
      </c>
      <c r="I3748" s="1">
        <v>43404</v>
      </c>
      <c r="J3748" s="19">
        <v>3</v>
      </c>
      <c r="K3748" s="19" t="s">
        <v>73</v>
      </c>
      <c r="L3748" s="1">
        <v>43109</v>
      </c>
      <c r="M3748" s="19" t="s">
        <v>12533</v>
      </c>
      <c r="N3748" s="19" t="s">
        <v>12533</v>
      </c>
      <c r="O3748" s="19" t="s">
        <v>12318</v>
      </c>
    </row>
    <row r="3749" spans="1:15">
      <c r="A3749" s="19">
        <v>63728</v>
      </c>
      <c r="B3749" s="19" t="s">
        <v>11748</v>
      </c>
      <c r="C3749" s="19" t="s">
        <v>12532</v>
      </c>
      <c r="D3749" s="19" t="str">
        <f t="shared" si="58"/>
        <v>63728A</v>
      </c>
      <c r="E3749" s="19" t="s">
        <v>12313</v>
      </c>
      <c r="F3749" s="19" t="s">
        <v>11025</v>
      </c>
      <c r="G3749" s="19" t="s">
        <v>612</v>
      </c>
      <c r="H3749" s="19" t="s">
        <v>12307</v>
      </c>
      <c r="I3749" s="1">
        <v>42542</v>
      </c>
      <c r="J3749" s="19">
        <v>9.9000000000000005E-2</v>
      </c>
      <c r="K3749" s="19" t="s">
        <v>73</v>
      </c>
      <c r="L3749" s="1">
        <v>43110</v>
      </c>
      <c r="M3749" s="19" t="s">
        <v>12315</v>
      </c>
      <c r="N3749" s="19" t="s">
        <v>12344</v>
      </c>
      <c r="O3749" s="19" t="s">
        <v>12318</v>
      </c>
    </row>
    <row r="3750" spans="1:15">
      <c r="A3750" s="19">
        <v>63729</v>
      </c>
      <c r="B3750" s="19" t="s">
        <v>10651</v>
      </c>
      <c r="C3750" s="19" t="s">
        <v>12531</v>
      </c>
      <c r="D3750" s="19" t="str">
        <f t="shared" si="58"/>
        <v>63729C</v>
      </c>
      <c r="E3750" s="19" t="s">
        <v>12309</v>
      </c>
      <c r="F3750" s="19" t="s">
        <v>10856</v>
      </c>
      <c r="G3750" s="19" t="s">
        <v>612</v>
      </c>
      <c r="H3750" s="19" t="s">
        <v>12307</v>
      </c>
      <c r="I3750" s="1">
        <v>43296</v>
      </c>
      <c r="J3750" s="19">
        <v>0.33040000000000003</v>
      </c>
      <c r="K3750" s="19" t="s">
        <v>73</v>
      </c>
      <c r="L3750" s="1">
        <v>43112</v>
      </c>
      <c r="M3750" s="19" t="s">
        <v>12441</v>
      </c>
      <c r="N3750" s="19" t="s">
        <v>12530</v>
      </c>
      <c r="O3750" s="19" t="s">
        <v>12318</v>
      </c>
    </row>
    <row r="3751" spans="1:15">
      <c r="A3751" s="19">
        <v>63730</v>
      </c>
      <c r="B3751" s="19" t="s">
        <v>10651</v>
      </c>
      <c r="C3751" s="19" t="s">
        <v>12529</v>
      </c>
      <c r="D3751" s="19" t="str">
        <f t="shared" si="58"/>
        <v>63730C</v>
      </c>
      <c r="E3751" s="19" t="s">
        <v>12309</v>
      </c>
      <c r="F3751" s="19" t="s">
        <v>10953</v>
      </c>
      <c r="G3751" s="19" t="s">
        <v>612</v>
      </c>
      <c r="H3751" s="19" t="s">
        <v>12307</v>
      </c>
      <c r="I3751" s="1">
        <v>43830</v>
      </c>
      <c r="J3751" s="19">
        <v>100</v>
      </c>
      <c r="K3751" s="19" t="s">
        <v>73</v>
      </c>
      <c r="L3751" s="1">
        <v>43112</v>
      </c>
      <c r="M3751" s="19" t="s">
        <v>12528</v>
      </c>
      <c r="N3751" s="19" t="s">
        <v>12527</v>
      </c>
      <c r="O3751" s="19" t="s">
        <v>12318</v>
      </c>
    </row>
    <row r="3752" spans="1:15">
      <c r="A3752" s="19">
        <v>63731</v>
      </c>
      <c r="B3752" s="19" t="s">
        <v>10651</v>
      </c>
      <c r="C3752" s="19" t="s">
        <v>12526</v>
      </c>
      <c r="D3752" s="19" t="str">
        <f t="shared" si="58"/>
        <v>63731C</v>
      </c>
      <c r="E3752" s="19" t="s">
        <v>12309</v>
      </c>
      <c r="F3752" s="19" t="s">
        <v>11033</v>
      </c>
      <c r="G3752" s="19" t="s">
        <v>612</v>
      </c>
      <c r="H3752" s="19" t="s">
        <v>12307</v>
      </c>
      <c r="I3752" s="1">
        <v>43343</v>
      </c>
      <c r="J3752" s="19">
        <v>0.629</v>
      </c>
      <c r="K3752" s="19" t="s">
        <v>73</v>
      </c>
      <c r="L3752" s="1">
        <v>43129</v>
      </c>
      <c r="M3752" s="19" t="s">
        <v>5158</v>
      </c>
      <c r="N3752" s="19" t="s">
        <v>12525</v>
      </c>
      <c r="O3752" s="19" t="s">
        <v>12318</v>
      </c>
    </row>
    <row r="3753" spans="1:15">
      <c r="A3753" s="19">
        <v>63732</v>
      </c>
      <c r="B3753" s="19" t="s">
        <v>10651</v>
      </c>
      <c r="C3753" s="19" t="s">
        <v>12524</v>
      </c>
      <c r="D3753" s="19" t="str">
        <f t="shared" si="58"/>
        <v>63732C</v>
      </c>
      <c r="E3753" s="19" t="s">
        <v>12309</v>
      </c>
      <c r="F3753" s="19" t="s">
        <v>10691</v>
      </c>
      <c r="G3753" s="19" t="s">
        <v>612</v>
      </c>
      <c r="H3753" s="19" t="s">
        <v>12307</v>
      </c>
      <c r="I3753" s="1">
        <v>44286</v>
      </c>
      <c r="J3753" s="19">
        <v>144</v>
      </c>
      <c r="K3753" s="19" t="s">
        <v>73</v>
      </c>
      <c r="L3753" s="1">
        <v>43133</v>
      </c>
      <c r="M3753" s="19" t="s">
        <v>4698</v>
      </c>
      <c r="N3753" s="19" t="s">
        <v>12523</v>
      </c>
      <c r="O3753" s="19" t="s">
        <v>12318</v>
      </c>
    </row>
    <row r="3754" spans="1:15">
      <c r="A3754" s="19">
        <v>63733</v>
      </c>
      <c r="B3754" s="19" t="s">
        <v>11748</v>
      </c>
      <c r="C3754" s="19" t="s">
        <v>12522</v>
      </c>
      <c r="D3754" s="19" t="str">
        <f t="shared" si="58"/>
        <v>63733A</v>
      </c>
      <c r="E3754" s="19" t="s">
        <v>12313</v>
      </c>
      <c r="F3754" s="19" t="s">
        <v>12521</v>
      </c>
      <c r="G3754" s="19" t="s">
        <v>612</v>
      </c>
      <c r="H3754" s="19" t="s">
        <v>12307</v>
      </c>
      <c r="I3754" s="1">
        <v>40065</v>
      </c>
      <c r="J3754" s="19">
        <v>3.5000000000000003E-2</v>
      </c>
      <c r="K3754" s="19" t="s">
        <v>73</v>
      </c>
      <c r="L3754" s="1">
        <v>43136</v>
      </c>
      <c r="M3754" s="19" t="s">
        <v>12315</v>
      </c>
      <c r="N3754" s="19" t="s">
        <v>12314</v>
      </c>
      <c r="O3754" s="19" t="s">
        <v>12318</v>
      </c>
    </row>
    <row r="3755" spans="1:15">
      <c r="A3755" s="19">
        <v>63734</v>
      </c>
      <c r="B3755" s="19" t="s">
        <v>11748</v>
      </c>
      <c r="C3755" s="19" t="s">
        <v>12520</v>
      </c>
      <c r="D3755" s="19" t="str">
        <f t="shared" si="58"/>
        <v>63734A</v>
      </c>
      <c r="E3755" s="19" t="s">
        <v>12313</v>
      </c>
      <c r="F3755" s="19" t="s">
        <v>12519</v>
      </c>
      <c r="G3755" s="19" t="s">
        <v>612</v>
      </c>
      <c r="H3755" s="19" t="s">
        <v>12307</v>
      </c>
      <c r="I3755" s="1">
        <v>40169</v>
      </c>
      <c r="J3755" s="19">
        <v>4.5999999999999999E-2</v>
      </c>
      <c r="K3755" s="19" t="s">
        <v>73</v>
      </c>
      <c r="L3755" s="1">
        <v>43136</v>
      </c>
      <c r="M3755" s="19" t="s">
        <v>12315</v>
      </c>
      <c r="N3755" s="19" t="s">
        <v>12314</v>
      </c>
      <c r="O3755" s="19" t="s">
        <v>12318</v>
      </c>
    </row>
    <row r="3756" spans="1:15">
      <c r="A3756" s="19">
        <v>63735</v>
      </c>
      <c r="B3756" s="19" t="s">
        <v>11748</v>
      </c>
      <c r="C3756" s="19" t="s">
        <v>12518</v>
      </c>
      <c r="D3756" s="19" t="str">
        <f t="shared" si="58"/>
        <v>63735A</v>
      </c>
      <c r="E3756" s="19" t="s">
        <v>12313</v>
      </c>
      <c r="F3756" s="19" t="s">
        <v>12517</v>
      </c>
      <c r="G3756" s="19" t="s">
        <v>612</v>
      </c>
      <c r="H3756" s="19" t="s">
        <v>12307</v>
      </c>
      <c r="I3756" s="1">
        <v>40156</v>
      </c>
      <c r="J3756" s="19">
        <v>6.5000000000000002E-2</v>
      </c>
      <c r="K3756" s="19" t="s">
        <v>73</v>
      </c>
      <c r="L3756" s="1">
        <v>43136</v>
      </c>
      <c r="M3756" s="19" t="s">
        <v>12315</v>
      </c>
      <c r="N3756" s="19" t="s">
        <v>12314</v>
      </c>
      <c r="O3756" s="19" t="s">
        <v>12318</v>
      </c>
    </row>
    <row r="3757" spans="1:15">
      <c r="A3757" s="19">
        <v>63736</v>
      </c>
      <c r="B3757" s="19" t="s">
        <v>11748</v>
      </c>
      <c r="C3757" s="19" t="s">
        <v>12516</v>
      </c>
      <c r="D3757" s="19" t="str">
        <f t="shared" si="58"/>
        <v>63736A</v>
      </c>
      <c r="E3757" s="19" t="s">
        <v>12313</v>
      </c>
      <c r="F3757" s="19" t="s">
        <v>12511</v>
      </c>
      <c r="G3757" s="19" t="s">
        <v>612</v>
      </c>
      <c r="H3757" s="19" t="s">
        <v>12307</v>
      </c>
      <c r="I3757" s="1">
        <v>39805</v>
      </c>
      <c r="J3757" s="19">
        <v>0.02</v>
      </c>
      <c r="K3757" s="19" t="s">
        <v>73</v>
      </c>
      <c r="L3757" s="1">
        <v>43137</v>
      </c>
      <c r="M3757" s="19" t="s">
        <v>12315</v>
      </c>
      <c r="N3757" s="19" t="s">
        <v>12326</v>
      </c>
      <c r="O3757" s="19" t="s">
        <v>12318</v>
      </c>
    </row>
    <row r="3758" spans="1:15">
      <c r="A3758" s="19">
        <v>63737</v>
      </c>
      <c r="B3758" s="19" t="s">
        <v>11748</v>
      </c>
      <c r="C3758" s="19" t="s">
        <v>12515</v>
      </c>
      <c r="D3758" s="19" t="str">
        <f t="shared" si="58"/>
        <v>63737A</v>
      </c>
      <c r="E3758" s="19" t="s">
        <v>12313</v>
      </c>
      <c r="F3758" s="19" t="s">
        <v>12511</v>
      </c>
      <c r="G3758" s="19" t="s">
        <v>612</v>
      </c>
      <c r="H3758" s="19" t="s">
        <v>12307</v>
      </c>
      <c r="I3758" s="1">
        <v>39805</v>
      </c>
      <c r="J3758" s="19">
        <v>2.4E-2</v>
      </c>
      <c r="K3758" s="19" t="s">
        <v>73</v>
      </c>
      <c r="L3758" s="1">
        <v>43137</v>
      </c>
      <c r="M3758" s="19" t="s">
        <v>12315</v>
      </c>
      <c r="N3758" s="19" t="s">
        <v>12326</v>
      </c>
      <c r="O3758" s="19" t="s">
        <v>12318</v>
      </c>
    </row>
    <row r="3759" spans="1:15">
      <c r="A3759" s="19">
        <v>63738</v>
      </c>
      <c r="B3759" s="19" t="s">
        <v>11748</v>
      </c>
      <c r="C3759" s="19" t="s">
        <v>12514</v>
      </c>
      <c r="D3759" s="19" t="str">
        <f t="shared" si="58"/>
        <v>63738A</v>
      </c>
      <c r="E3759" s="19" t="s">
        <v>12313</v>
      </c>
      <c r="F3759" s="19" t="s">
        <v>12511</v>
      </c>
      <c r="G3759" s="19" t="s">
        <v>612</v>
      </c>
      <c r="H3759" s="19" t="s">
        <v>12307</v>
      </c>
      <c r="I3759" s="1">
        <v>39805</v>
      </c>
      <c r="J3759" s="19">
        <v>4.4999999999999998E-2</v>
      </c>
      <c r="K3759" s="19" t="s">
        <v>73</v>
      </c>
      <c r="L3759" s="1">
        <v>43137</v>
      </c>
      <c r="M3759" s="19" t="s">
        <v>12315</v>
      </c>
      <c r="N3759" s="19" t="s">
        <v>12326</v>
      </c>
      <c r="O3759" s="19" t="s">
        <v>12318</v>
      </c>
    </row>
    <row r="3760" spans="1:15">
      <c r="A3760" s="19">
        <v>63739</v>
      </c>
      <c r="B3760" s="19" t="s">
        <v>11748</v>
      </c>
      <c r="C3760" s="19" t="s">
        <v>12513</v>
      </c>
      <c r="D3760" s="19" t="str">
        <f t="shared" si="58"/>
        <v>63739A</v>
      </c>
      <c r="E3760" s="19" t="s">
        <v>12313</v>
      </c>
      <c r="F3760" s="19" t="s">
        <v>10847</v>
      </c>
      <c r="G3760" s="19" t="s">
        <v>612</v>
      </c>
      <c r="H3760" s="19" t="s">
        <v>12307</v>
      </c>
      <c r="I3760" s="1">
        <v>39800</v>
      </c>
      <c r="J3760" s="19">
        <v>3.6999999999999998E-2</v>
      </c>
      <c r="K3760" s="19" t="s">
        <v>73</v>
      </c>
      <c r="L3760" s="1">
        <v>43138</v>
      </c>
      <c r="M3760" s="19" t="s">
        <v>12315</v>
      </c>
      <c r="N3760" s="19" t="s">
        <v>12326</v>
      </c>
      <c r="O3760" s="19" t="s">
        <v>12318</v>
      </c>
    </row>
    <row r="3761" spans="1:15">
      <c r="A3761" s="19">
        <v>63740</v>
      </c>
      <c r="B3761" s="19" t="s">
        <v>11748</v>
      </c>
      <c r="C3761" s="19" t="s">
        <v>12512</v>
      </c>
      <c r="D3761" s="19" t="str">
        <f t="shared" si="58"/>
        <v>63740A</v>
      </c>
      <c r="E3761" s="19" t="s">
        <v>12313</v>
      </c>
      <c r="F3761" s="19" t="s">
        <v>12511</v>
      </c>
      <c r="G3761" s="19" t="s">
        <v>612</v>
      </c>
      <c r="H3761" s="19" t="s">
        <v>12307</v>
      </c>
      <c r="I3761" s="1">
        <v>39805</v>
      </c>
      <c r="J3761" s="19">
        <v>1.9E-2</v>
      </c>
      <c r="K3761" s="19" t="s">
        <v>73</v>
      </c>
      <c r="L3761" s="1">
        <v>43137</v>
      </c>
      <c r="M3761" s="19" t="s">
        <v>12315</v>
      </c>
      <c r="N3761" s="19" t="s">
        <v>12326</v>
      </c>
      <c r="O3761" s="19" t="s">
        <v>12318</v>
      </c>
    </row>
    <row r="3762" spans="1:15">
      <c r="A3762" s="19">
        <v>63741</v>
      </c>
      <c r="B3762" s="19" t="s">
        <v>11748</v>
      </c>
      <c r="C3762" s="19" t="s">
        <v>12510</v>
      </c>
      <c r="D3762" s="19" t="str">
        <f t="shared" si="58"/>
        <v>63741A</v>
      </c>
      <c r="E3762" s="19" t="s">
        <v>12313</v>
      </c>
      <c r="F3762" s="19" t="s">
        <v>10907</v>
      </c>
      <c r="G3762" s="19" t="s">
        <v>612</v>
      </c>
      <c r="H3762" s="19" t="s">
        <v>12307</v>
      </c>
      <c r="I3762" s="1">
        <v>39805</v>
      </c>
      <c r="J3762" s="19">
        <v>5.7000000000000002E-2</v>
      </c>
      <c r="K3762" s="19" t="s">
        <v>73</v>
      </c>
      <c r="L3762" s="1">
        <v>43138</v>
      </c>
      <c r="M3762" s="19" t="s">
        <v>12315</v>
      </c>
      <c r="N3762" s="19" t="s">
        <v>12326</v>
      </c>
      <c r="O3762" s="19" t="s">
        <v>12318</v>
      </c>
    </row>
    <row r="3763" spans="1:15">
      <c r="A3763" s="19">
        <v>63742</v>
      </c>
      <c r="B3763" s="19" t="s">
        <v>10651</v>
      </c>
      <c r="C3763" s="19" t="s">
        <v>12509</v>
      </c>
      <c r="D3763" s="19" t="str">
        <f t="shared" si="58"/>
        <v>63742C</v>
      </c>
      <c r="E3763" s="19" t="s">
        <v>12309</v>
      </c>
      <c r="F3763" s="19" t="s">
        <v>10954</v>
      </c>
      <c r="G3763" s="19" t="s">
        <v>612</v>
      </c>
      <c r="H3763" s="19" t="s">
        <v>12307</v>
      </c>
      <c r="I3763" s="1">
        <v>43830</v>
      </c>
      <c r="J3763" s="19">
        <v>60</v>
      </c>
      <c r="K3763" s="19" t="s">
        <v>73</v>
      </c>
      <c r="L3763" s="1">
        <v>43144</v>
      </c>
      <c r="M3763" s="19" t="s">
        <v>12507</v>
      </c>
      <c r="N3763" s="19" t="s">
        <v>12508</v>
      </c>
      <c r="O3763" s="19" t="s">
        <v>12318</v>
      </c>
    </row>
    <row r="3764" spans="1:15">
      <c r="A3764" s="19">
        <v>63743</v>
      </c>
      <c r="B3764" s="19" t="s">
        <v>10651</v>
      </c>
      <c r="C3764" s="19" t="s">
        <v>12506</v>
      </c>
      <c r="D3764" s="19" t="str">
        <f t="shared" si="58"/>
        <v>63743C</v>
      </c>
      <c r="E3764" s="19" t="s">
        <v>12309</v>
      </c>
      <c r="F3764" s="19" t="s">
        <v>10954</v>
      </c>
      <c r="G3764" s="19" t="s">
        <v>612</v>
      </c>
      <c r="H3764" s="19" t="s">
        <v>12307</v>
      </c>
      <c r="I3764" s="1">
        <v>43830</v>
      </c>
      <c r="J3764" s="19">
        <v>20</v>
      </c>
      <c r="K3764" s="19" t="s">
        <v>73</v>
      </c>
      <c r="L3764" s="1">
        <v>43144</v>
      </c>
      <c r="M3764" s="19" t="s">
        <v>12507</v>
      </c>
      <c r="N3764" s="19" t="s">
        <v>12506</v>
      </c>
      <c r="O3764" s="19" t="s">
        <v>12318</v>
      </c>
    </row>
    <row r="3765" spans="1:15">
      <c r="A3765" s="19">
        <v>63744</v>
      </c>
      <c r="B3765" s="19" t="s">
        <v>11748</v>
      </c>
      <c r="C3765" s="19" t="s">
        <v>12505</v>
      </c>
      <c r="D3765" s="19" t="str">
        <f t="shared" si="58"/>
        <v>63744A</v>
      </c>
      <c r="E3765" s="19" t="s">
        <v>12313</v>
      </c>
      <c r="F3765" s="19" t="s">
        <v>10699</v>
      </c>
      <c r="G3765" s="19" t="s">
        <v>612</v>
      </c>
      <c r="H3765" s="19" t="s">
        <v>12307</v>
      </c>
      <c r="I3765" s="1">
        <v>39804</v>
      </c>
      <c r="J3765" s="19">
        <v>0.45900000000000002</v>
      </c>
      <c r="K3765" s="19" t="s">
        <v>73</v>
      </c>
      <c r="L3765" s="1">
        <v>43140</v>
      </c>
      <c r="M3765" s="19" t="s">
        <v>12315</v>
      </c>
      <c r="N3765" s="19" t="s">
        <v>12326</v>
      </c>
      <c r="O3765" s="19" t="s">
        <v>12318</v>
      </c>
    </row>
    <row r="3766" spans="1:15">
      <c r="A3766" s="19">
        <v>63745</v>
      </c>
      <c r="B3766" s="19" t="s">
        <v>11748</v>
      </c>
      <c r="C3766" s="19" t="s">
        <v>12504</v>
      </c>
      <c r="D3766" s="19" t="str">
        <f t="shared" si="58"/>
        <v>63745A</v>
      </c>
      <c r="E3766" s="19" t="s">
        <v>12313</v>
      </c>
      <c r="F3766" s="19" t="s">
        <v>12503</v>
      </c>
      <c r="G3766" s="19" t="s">
        <v>612</v>
      </c>
      <c r="H3766" s="19" t="s">
        <v>12307</v>
      </c>
      <c r="I3766" s="1">
        <v>42509</v>
      </c>
      <c r="J3766" s="19">
        <v>6.9000000000000006E-2</v>
      </c>
      <c r="K3766" s="19" t="s">
        <v>73</v>
      </c>
      <c r="L3766" s="1">
        <v>43147</v>
      </c>
      <c r="M3766" s="19" t="s">
        <v>12502</v>
      </c>
      <c r="N3766" s="19" t="s">
        <v>12502</v>
      </c>
      <c r="O3766" s="19" t="s">
        <v>12318</v>
      </c>
    </row>
    <row r="3767" spans="1:15">
      <c r="A3767" s="19">
        <v>63746</v>
      </c>
      <c r="B3767" s="19" t="s">
        <v>11748</v>
      </c>
      <c r="C3767" s="19" t="s">
        <v>12501</v>
      </c>
      <c r="D3767" s="19" t="str">
        <f t="shared" si="58"/>
        <v>63746A</v>
      </c>
      <c r="E3767" s="19" t="s">
        <v>12313</v>
      </c>
      <c r="F3767" s="19" t="s">
        <v>10911</v>
      </c>
      <c r="G3767" s="19" t="s">
        <v>612</v>
      </c>
      <c r="H3767" s="19" t="s">
        <v>12307</v>
      </c>
      <c r="I3767" s="1">
        <v>39804</v>
      </c>
      <c r="J3767" s="19">
        <v>4.4999999999999998E-2</v>
      </c>
      <c r="K3767" s="19" t="s">
        <v>73</v>
      </c>
      <c r="L3767" s="1">
        <v>43140</v>
      </c>
      <c r="M3767" s="19" t="s">
        <v>12315</v>
      </c>
      <c r="N3767" s="19" t="s">
        <v>12326</v>
      </c>
      <c r="O3767" s="19" t="s">
        <v>12318</v>
      </c>
    </row>
    <row r="3768" spans="1:15">
      <c r="A3768" s="19">
        <v>63747</v>
      </c>
      <c r="B3768" s="19" t="s">
        <v>11748</v>
      </c>
      <c r="C3768" s="19" t="s">
        <v>12500</v>
      </c>
      <c r="D3768" s="19" t="str">
        <f t="shared" si="58"/>
        <v>63747A</v>
      </c>
      <c r="E3768" s="19" t="s">
        <v>12313</v>
      </c>
      <c r="F3768" s="19" t="s">
        <v>10699</v>
      </c>
      <c r="G3768" s="19" t="s">
        <v>612</v>
      </c>
      <c r="H3768" s="19" t="s">
        <v>12307</v>
      </c>
      <c r="I3768" s="1">
        <v>39808</v>
      </c>
      <c r="J3768" s="19">
        <v>0.219</v>
      </c>
      <c r="K3768" s="19" t="s">
        <v>73</v>
      </c>
      <c r="L3768" s="1">
        <v>43140</v>
      </c>
      <c r="M3768" s="19" t="s">
        <v>12315</v>
      </c>
      <c r="N3768" s="19" t="s">
        <v>12326</v>
      </c>
      <c r="O3768" s="19" t="s">
        <v>12318</v>
      </c>
    </row>
    <row r="3769" spans="1:15">
      <c r="A3769" s="19">
        <v>63748</v>
      </c>
      <c r="B3769" s="19" t="s">
        <v>11748</v>
      </c>
      <c r="C3769" s="19" t="s">
        <v>12499</v>
      </c>
      <c r="D3769" s="19" t="str">
        <f t="shared" si="58"/>
        <v>63748A</v>
      </c>
      <c r="E3769" s="19" t="s">
        <v>12313</v>
      </c>
      <c r="F3769" s="19" t="s">
        <v>12489</v>
      </c>
      <c r="G3769" s="19" t="s">
        <v>1468</v>
      </c>
      <c r="H3769" s="19" t="s">
        <v>12307</v>
      </c>
      <c r="I3769" s="1">
        <v>42607</v>
      </c>
      <c r="J3769" s="19">
        <v>70</v>
      </c>
      <c r="K3769" s="19" t="s">
        <v>73</v>
      </c>
      <c r="L3769" s="1">
        <v>43150</v>
      </c>
      <c r="M3769" s="19" t="s">
        <v>12468</v>
      </c>
      <c r="N3769" s="19" t="s">
        <v>12498</v>
      </c>
      <c r="O3769" s="19" t="s">
        <v>12318</v>
      </c>
    </row>
    <row r="3770" spans="1:15">
      <c r="A3770" s="19">
        <v>63749</v>
      </c>
      <c r="B3770" s="19" t="s">
        <v>11748</v>
      </c>
      <c r="C3770" s="19" t="s">
        <v>12497</v>
      </c>
      <c r="D3770" s="19" t="str">
        <f t="shared" si="58"/>
        <v>63749A</v>
      </c>
      <c r="E3770" s="19" t="s">
        <v>12313</v>
      </c>
      <c r="F3770" s="19" t="s">
        <v>12496</v>
      </c>
      <c r="G3770" s="19" t="s">
        <v>612</v>
      </c>
      <c r="H3770" s="19" t="s">
        <v>12307</v>
      </c>
      <c r="I3770" s="1">
        <v>40940</v>
      </c>
      <c r="J3770" s="19">
        <v>5.8999999999999997E-2</v>
      </c>
      <c r="K3770" s="19" t="s">
        <v>73</v>
      </c>
      <c r="L3770" s="1">
        <v>43151</v>
      </c>
      <c r="M3770" s="19" t="s">
        <v>12315</v>
      </c>
      <c r="N3770" s="19" t="s">
        <v>12341</v>
      </c>
      <c r="O3770" s="19" t="s">
        <v>12318</v>
      </c>
    </row>
    <row r="3771" spans="1:15">
      <c r="A3771" s="19">
        <v>63750</v>
      </c>
      <c r="B3771" s="19" t="s">
        <v>10651</v>
      </c>
      <c r="C3771" s="19" t="s">
        <v>12495</v>
      </c>
      <c r="D3771" s="19" t="str">
        <f t="shared" si="58"/>
        <v>63750C</v>
      </c>
      <c r="E3771" s="19" t="s">
        <v>12309</v>
      </c>
      <c r="F3771" s="19" t="s">
        <v>10965</v>
      </c>
      <c r="G3771" s="19" t="s">
        <v>612</v>
      </c>
      <c r="H3771" s="19" t="s">
        <v>12307</v>
      </c>
      <c r="I3771" s="1">
        <v>43646</v>
      </c>
      <c r="J3771" s="19">
        <v>0.999</v>
      </c>
      <c r="K3771" s="19" t="s">
        <v>73</v>
      </c>
      <c r="L3771" s="1">
        <v>43147</v>
      </c>
      <c r="M3771" s="19" t="s">
        <v>12492</v>
      </c>
      <c r="N3771" s="19" t="s">
        <v>12491</v>
      </c>
      <c r="O3771" s="19" t="s">
        <v>12318</v>
      </c>
    </row>
    <row r="3772" spans="1:15">
      <c r="A3772" s="19">
        <v>63751</v>
      </c>
      <c r="B3772" s="19" t="s">
        <v>10651</v>
      </c>
      <c r="C3772" s="19" t="s">
        <v>12494</v>
      </c>
      <c r="D3772" s="19" t="str">
        <f t="shared" si="58"/>
        <v>63751C</v>
      </c>
      <c r="E3772" s="19" t="s">
        <v>12309</v>
      </c>
      <c r="F3772" s="19" t="s">
        <v>10965</v>
      </c>
      <c r="G3772" s="19" t="s">
        <v>612</v>
      </c>
      <c r="H3772" s="19" t="s">
        <v>12307</v>
      </c>
      <c r="I3772" s="1">
        <v>43646</v>
      </c>
      <c r="J3772" s="19">
        <v>0.999</v>
      </c>
      <c r="K3772" s="19" t="s">
        <v>73</v>
      </c>
      <c r="L3772" s="1">
        <v>43147</v>
      </c>
      <c r="M3772" s="19" t="s">
        <v>12492</v>
      </c>
      <c r="N3772" s="19" t="s">
        <v>12491</v>
      </c>
      <c r="O3772" s="19" t="s">
        <v>12318</v>
      </c>
    </row>
    <row r="3773" spans="1:15">
      <c r="A3773" s="19">
        <v>63752</v>
      </c>
      <c r="B3773" s="19" t="s">
        <v>10651</v>
      </c>
      <c r="C3773" s="19" t="s">
        <v>12493</v>
      </c>
      <c r="D3773" s="19" t="str">
        <f t="shared" si="58"/>
        <v>63752C</v>
      </c>
      <c r="E3773" s="19" t="s">
        <v>12309</v>
      </c>
      <c r="F3773" s="19" t="s">
        <v>10965</v>
      </c>
      <c r="G3773" s="19" t="s">
        <v>612</v>
      </c>
      <c r="H3773" s="19" t="s">
        <v>12307</v>
      </c>
      <c r="I3773" s="1">
        <v>43646</v>
      </c>
      <c r="J3773" s="19">
        <v>0.999</v>
      </c>
      <c r="K3773" s="19" t="s">
        <v>73</v>
      </c>
      <c r="L3773" s="1">
        <v>43147</v>
      </c>
      <c r="M3773" s="19" t="s">
        <v>12492</v>
      </c>
      <c r="N3773" s="19" t="s">
        <v>12491</v>
      </c>
      <c r="O3773" s="19" t="s">
        <v>12318</v>
      </c>
    </row>
    <row r="3774" spans="1:15">
      <c r="A3774" s="19">
        <v>63753</v>
      </c>
      <c r="B3774" s="19" t="s">
        <v>11748</v>
      </c>
      <c r="C3774" s="19" t="s">
        <v>12490</v>
      </c>
      <c r="D3774" s="19" t="str">
        <f t="shared" si="58"/>
        <v>63753A</v>
      </c>
      <c r="E3774" s="19" t="s">
        <v>12313</v>
      </c>
      <c r="F3774" s="19" t="s">
        <v>12489</v>
      </c>
      <c r="G3774" s="19" t="s">
        <v>1468</v>
      </c>
      <c r="H3774" s="19" t="s">
        <v>12307</v>
      </c>
      <c r="I3774" s="1">
        <v>42669</v>
      </c>
      <c r="J3774" s="19">
        <v>70</v>
      </c>
      <c r="K3774" s="19" t="s">
        <v>73</v>
      </c>
      <c r="L3774" s="1">
        <v>43150</v>
      </c>
      <c r="M3774" s="19" t="s">
        <v>12468</v>
      </c>
      <c r="N3774" s="19" t="s">
        <v>12488</v>
      </c>
      <c r="O3774" s="19" t="s">
        <v>12318</v>
      </c>
    </row>
    <row r="3775" spans="1:15">
      <c r="A3775" s="19">
        <v>63754</v>
      </c>
      <c r="B3775" s="19" t="s">
        <v>11748</v>
      </c>
      <c r="C3775" s="19" t="s">
        <v>12487</v>
      </c>
      <c r="D3775" s="19" t="str">
        <f t="shared" si="58"/>
        <v>63754A</v>
      </c>
      <c r="E3775" s="19" t="s">
        <v>12313</v>
      </c>
      <c r="F3775" s="19" t="s">
        <v>10873</v>
      </c>
      <c r="G3775" s="19" t="s">
        <v>612</v>
      </c>
      <c r="H3775" s="19" t="s">
        <v>12307</v>
      </c>
      <c r="I3775" s="1">
        <v>42878</v>
      </c>
      <c r="J3775" s="19">
        <v>0.98599999999999999</v>
      </c>
      <c r="K3775" s="19" t="s">
        <v>73</v>
      </c>
      <c r="L3775" s="1">
        <v>43153</v>
      </c>
      <c r="M3775" s="19" t="s">
        <v>12315</v>
      </c>
      <c r="N3775" s="19" t="s">
        <v>12344</v>
      </c>
      <c r="O3775" s="19" t="s">
        <v>12318</v>
      </c>
    </row>
    <row r="3776" spans="1:15">
      <c r="A3776" s="19">
        <v>63755</v>
      </c>
      <c r="B3776" s="19" t="s">
        <v>10651</v>
      </c>
      <c r="C3776" s="19" t="s">
        <v>12486</v>
      </c>
      <c r="D3776" s="19" t="str">
        <f t="shared" si="58"/>
        <v>63755C</v>
      </c>
      <c r="E3776" s="19" t="s">
        <v>12309</v>
      </c>
      <c r="F3776" s="19" t="s">
        <v>11016</v>
      </c>
      <c r="G3776" s="19" t="s">
        <v>612</v>
      </c>
      <c r="H3776" s="19" t="s">
        <v>12307</v>
      </c>
      <c r="I3776" s="1">
        <v>44561</v>
      </c>
      <c r="J3776" s="19">
        <v>450</v>
      </c>
      <c r="K3776" s="19" t="s">
        <v>73</v>
      </c>
      <c r="L3776" s="1">
        <v>43154</v>
      </c>
      <c r="M3776" s="19" t="s">
        <v>12306</v>
      </c>
      <c r="N3776" s="19" t="s">
        <v>12306</v>
      </c>
      <c r="O3776" s="19" t="s">
        <v>12304</v>
      </c>
    </row>
    <row r="3777" spans="1:15">
      <c r="A3777" s="19">
        <v>63756</v>
      </c>
      <c r="B3777" s="19" t="s">
        <v>10651</v>
      </c>
      <c r="C3777" s="19" t="s">
        <v>12485</v>
      </c>
      <c r="D3777" s="19" t="str">
        <f t="shared" si="58"/>
        <v>63756C</v>
      </c>
      <c r="E3777" s="19" t="s">
        <v>12309</v>
      </c>
      <c r="F3777" s="19" t="s">
        <v>11033</v>
      </c>
      <c r="G3777" s="19" t="s">
        <v>612</v>
      </c>
      <c r="H3777" s="19" t="s">
        <v>12307</v>
      </c>
      <c r="I3777" s="1">
        <v>43380</v>
      </c>
      <c r="J3777" s="19">
        <v>1.2</v>
      </c>
      <c r="K3777" s="19" t="s">
        <v>73</v>
      </c>
      <c r="L3777" s="1">
        <v>43158</v>
      </c>
      <c r="M3777" s="19" t="s">
        <v>5156</v>
      </c>
      <c r="N3777" s="19" t="s">
        <v>12477</v>
      </c>
      <c r="O3777" s="19" t="s">
        <v>12318</v>
      </c>
    </row>
    <row r="3778" spans="1:15">
      <c r="A3778" s="19">
        <v>63757</v>
      </c>
      <c r="B3778" s="19" t="s">
        <v>10651</v>
      </c>
      <c r="C3778" s="19" t="s">
        <v>12484</v>
      </c>
      <c r="D3778" s="19" t="str">
        <f t="shared" ref="D3778:D3841" si="59">CONCATENATE(A3778,B3778)</f>
        <v>63757C</v>
      </c>
      <c r="E3778" s="19" t="s">
        <v>12309</v>
      </c>
      <c r="F3778" s="19" t="s">
        <v>11027</v>
      </c>
      <c r="G3778" s="19" t="s">
        <v>612</v>
      </c>
      <c r="H3778" s="19" t="s">
        <v>12307</v>
      </c>
      <c r="I3778" s="1">
        <v>43373</v>
      </c>
      <c r="J3778" s="19">
        <v>1.1720999999999999</v>
      </c>
      <c r="K3778" s="19" t="s">
        <v>73</v>
      </c>
      <c r="L3778" s="1">
        <v>43158</v>
      </c>
      <c r="M3778" s="19" t="s">
        <v>5158</v>
      </c>
      <c r="N3778" s="19" t="s">
        <v>12483</v>
      </c>
      <c r="O3778" s="19" t="s">
        <v>12318</v>
      </c>
    </row>
    <row r="3779" spans="1:15">
      <c r="A3779" s="19">
        <v>63758</v>
      </c>
      <c r="B3779" s="19" t="s">
        <v>10651</v>
      </c>
      <c r="C3779" s="19" t="s">
        <v>12482</v>
      </c>
      <c r="D3779" s="19" t="str">
        <f t="shared" si="59"/>
        <v>63758C</v>
      </c>
      <c r="E3779" s="19" t="s">
        <v>12309</v>
      </c>
      <c r="F3779" s="19" t="s">
        <v>12481</v>
      </c>
      <c r="G3779" s="19" t="s">
        <v>612</v>
      </c>
      <c r="H3779" s="19" t="s">
        <v>12307</v>
      </c>
      <c r="I3779" s="1">
        <v>43624</v>
      </c>
      <c r="J3779" s="19">
        <v>0.98899999999999999</v>
      </c>
      <c r="K3779" s="19" t="s">
        <v>73</v>
      </c>
      <c r="L3779" s="1">
        <v>43153</v>
      </c>
      <c r="M3779" s="19" t="s">
        <v>12306</v>
      </c>
      <c r="N3779" s="19" t="s">
        <v>12306</v>
      </c>
      <c r="O3779" s="19" t="s">
        <v>12318</v>
      </c>
    </row>
    <row r="3780" spans="1:15">
      <c r="A3780" s="19">
        <v>63759</v>
      </c>
      <c r="B3780" s="19" t="s">
        <v>10651</v>
      </c>
      <c r="C3780" s="19" t="s">
        <v>12480</v>
      </c>
      <c r="D3780" s="19" t="str">
        <f t="shared" si="59"/>
        <v>63759C</v>
      </c>
      <c r="E3780" s="19" t="s">
        <v>12309</v>
      </c>
      <c r="F3780" s="19" t="s">
        <v>11027</v>
      </c>
      <c r="G3780" s="19" t="s">
        <v>612</v>
      </c>
      <c r="H3780" s="19" t="s">
        <v>12307</v>
      </c>
      <c r="I3780" s="1">
        <v>43373</v>
      </c>
      <c r="J3780" s="19">
        <v>1.0601</v>
      </c>
      <c r="K3780" s="19" t="s">
        <v>73</v>
      </c>
      <c r="L3780" s="1">
        <v>43158</v>
      </c>
      <c r="M3780" s="19" t="s">
        <v>5156</v>
      </c>
      <c r="N3780" s="19" t="s">
        <v>12479</v>
      </c>
      <c r="O3780" s="19" t="s">
        <v>12318</v>
      </c>
    </row>
    <row r="3781" spans="1:15">
      <c r="A3781" s="19">
        <v>63760</v>
      </c>
      <c r="B3781" s="19" t="s">
        <v>10651</v>
      </c>
      <c r="C3781" s="19" t="s">
        <v>12478</v>
      </c>
      <c r="D3781" s="19" t="str">
        <f t="shared" si="59"/>
        <v>63760C</v>
      </c>
      <c r="E3781" s="19" t="s">
        <v>12309</v>
      </c>
      <c r="F3781" s="19" t="s">
        <v>11027</v>
      </c>
      <c r="G3781" s="19" t="s">
        <v>612</v>
      </c>
      <c r="H3781" s="19" t="s">
        <v>12307</v>
      </c>
      <c r="I3781" s="1">
        <v>43404</v>
      </c>
      <c r="J3781" s="19">
        <v>0.53900000000000003</v>
      </c>
      <c r="K3781" s="19" t="s">
        <v>73</v>
      </c>
      <c r="L3781" s="1">
        <v>43158</v>
      </c>
      <c r="M3781" s="19" t="s">
        <v>5156</v>
      </c>
      <c r="N3781" s="19" t="s">
        <v>12477</v>
      </c>
      <c r="O3781" s="19" t="s">
        <v>12318</v>
      </c>
    </row>
    <row r="3782" spans="1:15">
      <c r="A3782" s="19">
        <v>63761</v>
      </c>
      <c r="B3782" s="19" t="s">
        <v>10651</v>
      </c>
      <c r="C3782" s="19" t="s">
        <v>12476</v>
      </c>
      <c r="D3782" s="19" t="str">
        <f t="shared" si="59"/>
        <v>63761C</v>
      </c>
      <c r="E3782" s="19" t="s">
        <v>12309</v>
      </c>
      <c r="F3782" s="19" t="s">
        <v>11027</v>
      </c>
      <c r="G3782" s="19" t="s">
        <v>612</v>
      </c>
      <c r="H3782" s="19" t="s">
        <v>12307</v>
      </c>
      <c r="I3782" s="1">
        <v>43434</v>
      </c>
      <c r="J3782" s="19">
        <v>0.9</v>
      </c>
      <c r="K3782" s="19" t="s">
        <v>73</v>
      </c>
      <c r="L3782" s="1">
        <v>43160</v>
      </c>
      <c r="M3782" s="19" t="s">
        <v>5158</v>
      </c>
      <c r="N3782" s="19" t="s">
        <v>12475</v>
      </c>
      <c r="O3782" s="19" t="s">
        <v>12318</v>
      </c>
    </row>
    <row r="3783" spans="1:15">
      <c r="A3783" s="19">
        <v>63762</v>
      </c>
      <c r="B3783" s="19" t="s">
        <v>10651</v>
      </c>
      <c r="C3783" s="19" t="s">
        <v>12474</v>
      </c>
      <c r="D3783" s="19" t="str">
        <f t="shared" si="59"/>
        <v>63762C</v>
      </c>
      <c r="E3783" s="19" t="s">
        <v>12309</v>
      </c>
      <c r="F3783" s="19" t="s">
        <v>12473</v>
      </c>
      <c r="G3783" s="19" t="s">
        <v>612</v>
      </c>
      <c r="H3783" s="19" t="s">
        <v>12307</v>
      </c>
      <c r="I3783" s="1">
        <v>44561</v>
      </c>
      <c r="J3783" s="19">
        <v>100</v>
      </c>
      <c r="K3783" s="19" t="s">
        <v>73</v>
      </c>
      <c r="L3783" s="1">
        <v>43160</v>
      </c>
      <c r="M3783" s="19" t="s">
        <v>12472</v>
      </c>
      <c r="N3783" s="19" t="s">
        <v>12471</v>
      </c>
      <c r="O3783" s="19" t="s">
        <v>12318</v>
      </c>
    </row>
    <row r="3784" spans="1:15">
      <c r="A3784" s="19">
        <v>63763</v>
      </c>
      <c r="B3784" s="19" t="s">
        <v>10651</v>
      </c>
      <c r="C3784" s="19" t="s">
        <v>12470</v>
      </c>
      <c r="D3784" s="19" t="str">
        <f t="shared" si="59"/>
        <v>63763C</v>
      </c>
      <c r="E3784" s="19" t="s">
        <v>12309</v>
      </c>
      <c r="F3784" s="19" t="s">
        <v>10684</v>
      </c>
      <c r="G3784" s="19" t="s">
        <v>612</v>
      </c>
      <c r="H3784" s="19" t="s">
        <v>12307</v>
      </c>
      <c r="I3784" s="1">
        <v>44196</v>
      </c>
      <c r="J3784" s="19">
        <v>62.7</v>
      </c>
      <c r="K3784" s="19" t="s">
        <v>4</v>
      </c>
      <c r="L3784" s="1">
        <v>43160</v>
      </c>
      <c r="M3784" s="19" t="s">
        <v>12469</v>
      </c>
      <c r="N3784" s="19" t="s">
        <v>12468</v>
      </c>
      <c r="O3784" s="19" t="s">
        <v>12318</v>
      </c>
    </row>
    <row r="3785" spans="1:15">
      <c r="A3785" s="19">
        <v>63764</v>
      </c>
      <c r="B3785" s="19" t="s">
        <v>10651</v>
      </c>
      <c r="C3785" s="19" t="s">
        <v>12467</v>
      </c>
      <c r="D3785" s="19" t="str">
        <f t="shared" si="59"/>
        <v>63764C</v>
      </c>
      <c r="E3785" s="19" t="s">
        <v>12309</v>
      </c>
      <c r="F3785" s="19" t="s">
        <v>10965</v>
      </c>
      <c r="G3785" s="19" t="s">
        <v>612</v>
      </c>
      <c r="H3785" s="19" t="s">
        <v>12307</v>
      </c>
      <c r="I3785" s="1">
        <v>43252</v>
      </c>
      <c r="J3785" s="19">
        <v>0.1</v>
      </c>
      <c r="K3785" s="19" t="s">
        <v>73</v>
      </c>
      <c r="L3785" s="175">
        <v>43161.539583333331</v>
      </c>
      <c r="M3785" s="19" t="s">
        <v>12466</v>
      </c>
      <c r="N3785" s="19" t="s">
        <v>12465</v>
      </c>
      <c r="O3785" s="19" t="s">
        <v>12331</v>
      </c>
    </row>
    <row r="3786" spans="1:15">
      <c r="A3786" s="19">
        <v>63765</v>
      </c>
      <c r="B3786" s="19" t="s">
        <v>11748</v>
      </c>
      <c r="C3786" s="19" t="s">
        <v>12464</v>
      </c>
      <c r="D3786" s="19" t="str">
        <f t="shared" si="59"/>
        <v>63765A</v>
      </c>
      <c r="E3786" s="19" t="s">
        <v>12313</v>
      </c>
      <c r="F3786" s="19" t="s">
        <v>10967</v>
      </c>
      <c r="G3786" s="19" t="s">
        <v>612</v>
      </c>
      <c r="H3786" s="19" t="s">
        <v>12307</v>
      </c>
      <c r="I3786" s="1">
        <v>42248</v>
      </c>
      <c r="J3786" s="19">
        <v>8.5999999999999993E-2</v>
      </c>
      <c r="K3786" s="19" t="s">
        <v>73</v>
      </c>
      <c r="L3786" s="175">
        <v>43164.536111111112</v>
      </c>
      <c r="M3786" s="19" t="s">
        <v>12315</v>
      </c>
      <c r="N3786" s="19" t="s">
        <v>12344</v>
      </c>
      <c r="O3786" s="19" t="s">
        <v>12331</v>
      </c>
    </row>
    <row r="3787" spans="1:15">
      <c r="A3787" s="19">
        <v>63766</v>
      </c>
      <c r="B3787" s="19" t="s">
        <v>11748</v>
      </c>
      <c r="C3787" s="19" t="s">
        <v>12463</v>
      </c>
      <c r="D3787" s="19" t="str">
        <f t="shared" si="59"/>
        <v>63766A</v>
      </c>
      <c r="E3787" s="19" t="s">
        <v>12313</v>
      </c>
      <c r="F3787" s="19" t="s">
        <v>10967</v>
      </c>
      <c r="G3787" s="19" t="s">
        <v>612</v>
      </c>
      <c r="H3787" s="19" t="s">
        <v>12307</v>
      </c>
      <c r="I3787" s="1">
        <v>42248</v>
      </c>
      <c r="J3787" s="19">
        <v>6.9000000000000006E-2</v>
      </c>
      <c r="K3787" s="19" t="s">
        <v>73</v>
      </c>
      <c r="L3787" s="175">
        <v>43161.640277777777</v>
      </c>
      <c r="M3787" s="19" t="s">
        <v>12315</v>
      </c>
      <c r="N3787" s="19" t="s">
        <v>12344</v>
      </c>
      <c r="O3787" s="19" t="s">
        <v>12331</v>
      </c>
    </row>
    <row r="3788" spans="1:15">
      <c r="A3788" s="19">
        <v>63767</v>
      </c>
      <c r="B3788" s="19" t="s">
        <v>11748</v>
      </c>
      <c r="C3788" s="19" t="s">
        <v>12462</v>
      </c>
      <c r="D3788" s="19" t="str">
        <f t="shared" si="59"/>
        <v>63767A</v>
      </c>
      <c r="E3788" s="19" t="s">
        <v>12313</v>
      </c>
      <c r="F3788" s="19" t="s">
        <v>10967</v>
      </c>
      <c r="G3788" s="19" t="s">
        <v>612</v>
      </c>
      <c r="H3788" s="19" t="s">
        <v>12307</v>
      </c>
      <c r="I3788" s="1">
        <v>42248</v>
      </c>
      <c r="J3788" s="19">
        <v>0.152</v>
      </c>
      <c r="K3788" s="19" t="s">
        <v>73</v>
      </c>
      <c r="L3788" s="175">
        <v>43164.568055555559</v>
      </c>
      <c r="M3788" s="19" t="s">
        <v>12315</v>
      </c>
      <c r="N3788" s="19" t="s">
        <v>12344</v>
      </c>
      <c r="O3788" s="19" t="s">
        <v>12331</v>
      </c>
    </row>
    <row r="3789" spans="1:15">
      <c r="A3789" s="19">
        <v>63768</v>
      </c>
      <c r="B3789" s="19" t="s">
        <v>11748</v>
      </c>
      <c r="C3789" s="19" t="s">
        <v>12461</v>
      </c>
      <c r="D3789" s="19" t="str">
        <f t="shared" si="59"/>
        <v>63768A</v>
      </c>
      <c r="E3789" s="19" t="s">
        <v>12313</v>
      </c>
      <c r="F3789" s="19" t="s">
        <v>10967</v>
      </c>
      <c r="G3789" s="19" t="s">
        <v>612</v>
      </c>
      <c r="H3789" s="19" t="s">
        <v>12307</v>
      </c>
      <c r="I3789" s="1">
        <v>42250</v>
      </c>
      <c r="J3789" s="19">
        <v>0.17399999999999999</v>
      </c>
      <c r="K3789" s="19" t="s">
        <v>73</v>
      </c>
      <c r="L3789" s="175">
        <v>43164.581944444442</v>
      </c>
      <c r="M3789" s="19" t="s">
        <v>12315</v>
      </c>
      <c r="N3789" s="19" t="s">
        <v>12344</v>
      </c>
      <c r="O3789" s="19" t="s">
        <v>12331</v>
      </c>
    </row>
    <row r="3790" spans="1:15">
      <c r="A3790" s="19">
        <v>63769</v>
      </c>
      <c r="B3790" s="19" t="s">
        <v>11748</v>
      </c>
      <c r="C3790" s="19" t="s">
        <v>12460</v>
      </c>
      <c r="D3790" s="19" t="str">
        <f t="shared" si="59"/>
        <v>63769A</v>
      </c>
      <c r="E3790" s="19" t="s">
        <v>12313</v>
      </c>
      <c r="F3790" s="19" t="s">
        <v>11471</v>
      </c>
      <c r="G3790" s="19" t="s">
        <v>612</v>
      </c>
      <c r="H3790" s="19" t="s">
        <v>12307</v>
      </c>
      <c r="I3790" s="1">
        <v>41739</v>
      </c>
      <c r="J3790" s="19">
        <v>9.7000000000000003E-2</v>
      </c>
      <c r="K3790" s="19" t="s">
        <v>73</v>
      </c>
      <c r="L3790" s="1">
        <v>43171</v>
      </c>
      <c r="M3790" s="19" t="s">
        <v>12315</v>
      </c>
      <c r="N3790" s="19" t="s">
        <v>12413</v>
      </c>
      <c r="O3790" s="19" t="s">
        <v>12318</v>
      </c>
    </row>
    <row r="3791" spans="1:15">
      <c r="A3791" s="19">
        <v>63770</v>
      </c>
      <c r="B3791" s="19" t="s">
        <v>11748</v>
      </c>
      <c r="C3791" s="19" t="s">
        <v>12459</v>
      </c>
      <c r="D3791" s="19" t="str">
        <f t="shared" si="59"/>
        <v>63770A</v>
      </c>
      <c r="E3791" s="19" t="s">
        <v>12313</v>
      </c>
      <c r="F3791" s="19" t="s">
        <v>11471</v>
      </c>
      <c r="G3791" s="19" t="s">
        <v>612</v>
      </c>
      <c r="H3791" s="19" t="s">
        <v>12307</v>
      </c>
      <c r="I3791" s="1">
        <v>41807</v>
      </c>
      <c r="J3791" s="19">
        <v>0.11700000000000001</v>
      </c>
      <c r="K3791" s="19" t="s">
        <v>73</v>
      </c>
      <c r="L3791" s="1">
        <v>43168</v>
      </c>
      <c r="M3791" s="19" t="s">
        <v>12315</v>
      </c>
      <c r="N3791" s="19" t="s">
        <v>12413</v>
      </c>
      <c r="O3791" s="19" t="s">
        <v>12318</v>
      </c>
    </row>
    <row r="3792" spans="1:15">
      <c r="A3792" s="19">
        <v>63771</v>
      </c>
      <c r="B3792" s="19" t="s">
        <v>11748</v>
      </c>
      <c r="C3792" s="19" t="s">
        <v>12458</v>
      </c>
      <c r="D3792" s="19" t="str">
        <f t="shared" si="59"/>
        <v>63771A</v>
      </c>
      <c r="E3792" s="19" t="s">
        <v>12313</v>
      </c>
      <c r="F3792" s="19" t="s">
        <v>11471</v>
      </c>
      <c r="G3792" s="19" t="s">
        <v>612</v>
      </c>
      <c r="H3792" s="19" t="s">
        <v>12307</v>
      </c>
      <c r="I3792" s="1">
        <v>41872</v>
      </c>
      <c r="J3792" s="19">
        <v>0.14499999999999999</v>
      </c>
      <c r="K3792" s="19" t="s">
        <v>73</v>
      </c>
      <c r="L3792" s="1">
        <v>43168</v>
      </c>
      <c r="M3792" s="19" t="s">
        <v>12315</v>
      </c>
      <c r="N3792" s="19" t="s">
        <v>12413</v>
      </c>
      <c r="O3792" s="19" t="s">
        <v>12318</v>
      </c>
    </row>
    <row r="3793" spans="1:15">
      <c r="A3793" s="19">
        <v>63772</v>
      </c>
      <c r="B3793" s="19" t="s">
        <v>11748</v>
      </c>
      <c r="C3793" s="19" t="s">
        <v>12457</v>
      </c>
      <c r="D3793" s="19" t="str">
        <f t="shared" si="59"/>
        <v>63772A</v>
      </c>
      <c r="E3793" s="19" t="s">
        <v>12313</v>
      </c>
      <c r="F3793" s="19" t="s">
        <v>11471</v>
      </c>
      <c r="G3793" s="19" t="s">
        <v>612</v>
      </c>
      <c r="H3793" s="19" t="s">
        <v>12307</v>
      </c>
      <c r="I3793" s="1">
        <v>41788</v>
      </c>
      <c r="J3793" s="19">
        <v>4.3999999999999997E-2</v>
      </c>
      <c r="K3793" s="19" t="s">
        <v>73</v>
      </c>
      <c r="L3793" s="1">
        <v>43168</v>
      </c>
      <c r="M3793" s="19" t="s">
        <v>12315</v>
      </c>
      <c r="N3793" s="19" t="s">
        <v>12413</v>
      </c>
      <c r="O3793" s="19" t="s">
        <v>12318</v>
      </c>
    </row>
    <row r="3794" spans="1:15">
      <c r="A3794" s="19">
        <v>63773</v>
      </c>
      <c r="B3794" s="19" t="s">
        <v>11748</v>
      </c>
      <c r="C3794" s="19" t="s">
        <v>12456</v>
      </c>
      <c r="D3794" s="19" t="str">
        <f t="shared" si="59"/>
        <v>63773A</v>
      </c>
      <c r="E3794" s="19" t="s">
        <v>12313</v>
      </c>
      <c r="F3794" s="19" t="s">
        <v>11471</v>
      </c>
      <c r="G3794" s="19" t="s">
        <v>612</v>
      </c>
      <c r="H3794" s="19" t="s">
        <v>12307</v>
      </c>
      <c r="I3794" s="1">
        <v>41737</v>
      </c>
      <c r="J3794" s="19">
        <v>9.0999999999999998E-2</v>
      </c>
      <c r="K3794" s="19" t="s">
        <v>73</v>
      </c>
      <c r="L3794" s="1">
        <v>43168</v>
      </c>
      <c r="M3794" s="19" t="s">
        <v>12315</v>
      </c>
      <c r="N3794" s="19" t="s">
        <v>12413</v>
      </c>
      <c r="O3794" s="19" t="s">
        <v>12318</v>
      </c>
    </row>
    <row r="3795" spans="1:15">
      <c r="A3795" s="19">
        <v>63774</v>
      </c>
      <c r="B3795" s="19" t="s">
        <v>11748</v>
      </c>
      <c r="C3795" s="19" t="s">
        <v>12455</v>
      </c>
      <c r="D3795" s="19" t="str">
        <f t="shared" si="59"/>
        <v>63774A</v>
      </c>
      <c r="E3795" s="19" t="s">
        <v>12313</v>
      </c>
      <c r="F3795" s="19" t="s">
        <v>11471</v>
      </c>
      <c r="G3795" s="19" t="s">
        <v>612</v>
      </c>
      <c r="H3795" s="19" t="s">
        <v>12307</v>
      </c>
      <c r="I3795" s="1">
        <v>41737</v>
      </c>
      <c r="J3795" s="19">
        <v>0.13700000000000001</v>
      </c>
      <c r="K3795" s="19" t="s">
        <v>73</v>
      </c>
      <c r="L3795" s="1">
        <v>43171</v>
      </c>
      <c r="M3795" s="19" t="s">
        <v>12315</v>
      </c>
      <c r="N3795" s="19" t="s">
        <v>12413</v>
      </c>
      <c r="O3795" s="19" t="s">
        <v>12318</v>
      </c>
    </row>
    <row r="3796" spans="1:15">
      <c r="A3796" s="19">
        <v>63775</v>
      </c>
      <c r="B3796" s="19" t="s">
        <v>11748</v>
      </c>
      <c r="C3796" s="19" t="s">
        <v>12454</v>
      </c>
      <c r="D3796" s="19" t="str">
        <f t="shared" si="59"/>
        <v>63775A</v>
      </c>
      <c r="E3796" s="19" t="s">
        <v>12313</v>
      </c>
      <c r="F3796" s="19" t="s">
        <v>11471</v>
      </c>
      <c r="G3796" s="19" t="s">
        <v>612</v>
      </c>
      <c r="H3796" s="19" t="s">
        <v>12307</v>
      </c>
      <c r="I3796" s="1">
        <v>41737</v>
      </c>
      <c r="J3796" s="19">
        <v>7.8E-2</v>
      </c>
      <c r="K3796" s="19" t="s">
        <v>73</v>
      </c>
      <c r="L3796" s="1">
        <v>43171</v>
      </c>
      <c r="M3796" s="19" t="s">
        <v>12315</v>
      </c>
      <c r="N3796" s="19" t="s">
        <v>12413</v>
      </c>
      <c r="O3796" s="19" t="s">
        <v>12318</v>
      </c>
    </row>
    <row r="3797" spans="1:15">
      <c r="A3797" s="19">
        <v>63776</v>
      </c>
      <c r="B3797" s="19" t="s">
        <v>11748</v>
      </c>
      <c r="C3797" s="19" t="s">
        <v>12453</v>
      </c>
      <c r="D3797" s="19" t="str">
        <f t="shared" si="59"/>
        <v>63776A</v>
      </c>
      <c r="E3797" s="19" t="s">
        <v>12313</v>
      </c>
      <c r="F3797" s="19" t="s">
        <v>10767</v>
      </c>
      <c r="G3797" s="19" t="s">
        <v>612</v>
      </c>
      <c r="H3797" s="19" t="s">
        <v>12307</v>
      </c>
      <c r="I3797" s="1">
        <v>40960</v>
      </c>
      <c r="J3797" s="19">
        <v>9.6000000000000002E-2</v>
      </c>
      <c r="K3797" s="19" t="s">
        <v>73</v>
      </c>
      <c r="L3797" s="1">
        <v>43171</v>
      </c>
      <c r="M3797" s="19" t="s">
        <v>12315</v>
      </c>
      <c r="N3797" s="19" t="s">
        <v>12388</v>
      </c>
      <c r="O3797" s="19" t="s">
        <v>12318</v>
      </c>
    </row>
    <row r="3798" spans="1:15">
      <c r="A3798" s="19">
        <v>63777</v>
      </c>
      <c r="B3798" s="19" t="s">
        <v>11748</v>
      </c>
      <c r="C3798" s="19" t="s">
        <v>12452</v>
      </c>
      <c r="D3798" s="19" t="str">
        <f t="shared" si="59"/>
        <v>63777A</v>
      </c>
      <c r="E3798" s="19" t="s">
        <v>12313</v>
      </c>
      <c r="F3798" s="19" t="s">
        <v>11471</v>
      </c>
      <c r="G3798" s="19" t="s">
        <v>612</v>
      </c>
      <c r="H3798" s="19" t="s">
        <v>12307</v>
      </c>
      <c r="I3798" s="1">
        <v>41738</v>
      </c>
      <c r="J3798" s="19">
        <v>5.3999999999999999E-2</v>
      </c>
      <c r="K3798" s="19" t="s">
        <v>73</v>
      </c>
      <c r="L3798" s="1">
        <v>43171</v>
      </c>
      <c r="M3798" s="19" t="s">
        <v>12315</v>
      </c>
      <c r="N3798" s="19" t="s">
        <v>12413</v>
      </c>
      <c r="O3798" s="19" t="s">
        <v>12318</v>
      </c>
    </row>
    <row r="3799" spans="1:15">
      <c r="A3799" s="19">
        <v>63778</v>
      </c>
      <c r="B3799" s="19" t="s">
        <v>10651</v>
      </c>
      <c r="C3799" s="19" t="s">
        <v>12451</v>
      </c>
      <c r="D3799" s="19" t="str">
        <f t="shared" si="59"/>
        <v>63778C</v>
      </c>
      <c r="E3799" s="19" t="s">
        <v>12309</v>
      </c>
      <c r="F3799" s="19" t="s">
        <v>10767</v>
      </c>
      <c r="G3799" s="19" t="s">
        <v>612</v>
      </c>
      <c r="H3799" s="19" t="s">
        <v>12307</v>
      </c>
      <c r="I3799" s="1">
        <v>43585</v>
      </c>
      <c r="J3799" s="19">
        <v>100</v>
      </c>
      <c r="K3799" s="19" t="s">
        <v>73</v>
      </c>
      <c r="L3799" s="1">
        <v>43165</v>
      </c>
      <c r="M3799" s="19" t="s">
        <v>4394</v>
      </c>
      <c r="N3799" s="19" t="s">
        <v>12451</v>
      </c>
      <c r="O3799" s="19" t="s">
        <v>12318</v>
      </c>
    </row>
    <row r="3800" spans="1:15">
      <c r="A3800" s="19">
        <v>63779</v>
      </c>
      <c r="B3800" s="19" t="s">
        <v>11748</v>
      </c>
      <c r="C3800" s="19" t="s">
        <v>12450</v>
      </c>
      <c r="D3800" s="19" t="str">
        <f t="shared" si="59"/>
        <v>63779A</v>
      </c>
      <c r="E3800" s="19" t="s">
        <v>12313</v>
      </c>
      <c r="F3800" s="19" t="s">
        <v>10967</v>
      </c>
      <c r="G3800" s="19" t="s">
        <v>612</v>
      </c>
      <c r="H3800" s="19" t="s">
        <v>12307</v>
      </c>
      <c r="I3800" s="1">
        <v>42263</v>
      </c>
      <c r="J3800" s="19">
        <v>3.9E-2</v>
      </c>
      <c r="K3800" s="19" t="s">
        <v>73</v>
      </c>
      <c r="L3800" s="1">
        <v>43161</v>
      </c>
      <c r="M3800" s="19" t="s">
        <v>12315</v>
      </c>
      <c r="N3800" s="19" t="s">
        <v>12344</v>
      </c>
      <c r="O3800" s="19" t="s">
        <v>12318</v>
      </c>
    </row>
    <row r="3801" spans="1:15">
      <c r="A3801" s="19">
        <v>63780</v>
      </c>
      <c r="B3801" s="19" t="s">
        <v>11748</v>
      </c>
      <c r="C3801" s="19" t="s">
        <v>12449</v>
      </c>
      <c r="D3801" s="19" t="str">
        <f t="shared" si="59"/>
        <v>63780A</v>
      </c>
      <c r="E3801" s="19" t="s">
        <v>12313</v>
      </c>
      <c r="F3801" s="19" t="s">
        <v>11471</v>
      </c>
      <c r="G3801" s="19" t="s">
        <v>612</v>
      </c>
      <c r="H3801" s="19" t="s">
        <v>12307</v>
      </c>
      <c r="I3801" s="1">
        <v>41737</v>
      </c>
      <c r="J3801" s="19">
        <v>7.8E-2</v>
      </c>
      <c r="K3801" s="19" t="s">
        <v>73</v>
      </c>
      <c r="L3801" s="1">
        <v>43168</v>
      </c>
      <c r="M3801" s="19" t="s">
        <v>12315</v>
      </c>
      <c r="N3801" s="19" t="s">
        <v>12413</v>
      </c>
      <c r="O3801" s="19" t="s">
        <v>12318</v>
      </c>
    </row>
    <row r="3802" spans="1:15">
      <c r="A3802" s="19">
        <v>63781</v>
      </c>
      <c r="B3802" s="19" t="s">
        <v>11748</v>
      </c>
      <c r="C3802" s="19" t="s">
        <v>12448</v>
      </c>
      <c r="D3802" s="19" t="str">
        <f t="shared" si="59"/>
        <v>63781A</v>
      </c>
      <c r="E3802" s="19" t="s">
        <v>12313</v>
      </c>
      <c r="F3802" s="19" t="s">
        <v>11027</v>
      </c>
      <c r="G3802" s="19" t="s">
        <v>612</v>
      </c>
      <c r="H3802" s="19" t="s">
        <v>12307</v>
      </c>
      <c r="I3802" s="1">
        <v>42844</v>
      </c>
      <c r="J3802" s="19">
        <v>0.09</v>
      </c>
      <c r="K3802" s="19" t="s">
        <v>73</v>
      </c>
      <c r="L3802" s="1">
        <v>43175</v>
      </c>
      <c r="M3802" s="19" t="s">
        <v>12447</v>
      </c>
      <c r="N3802" s="19" t="s">
        <v>12446</v>
      </c>
      <c r="O3802" s="19" t="s">
        <v>12318</v>
      </c>
    </row>
    <row r="3803" spans="1:15">
      <c r="A3803" s="19">
        <v>63782</v>
      </c>
      <c r="B3803" s="19" t="s">
        <v>10651</v>
      </c>
      <c r="C3803" s="19" t="s">
        <v>12444</v>
      </c>
      <c r="D3803" s="19" t="str">
        <f t="shared" si="59"/>
        <v>63782C</v>
      </c>
      <c r="E3803" s="19" t="s">
        <v>12309</v>
      </c>
      <c r="F3803" s="19" t="s">
        <v>12445</v>
      </c>
      <c r="G3803" s="19" t="s">
        <v>612</v>
      </c>
      <c r="H3803" s="19" t="s">
        <v>12307</v>
      </c>
      <c r="I3803" s="1">
        <v>43343</v>
      </c>
      <c r="J3803" s="19">
        <v>0.55000000000000004</v>
      </c>
      <c r="K3803" s="19" t="s">
        <v>73</v>
      </c>
      <c r="L3803" s="1">
        <v>43178</v>
      </c>
      <c r="M3803" s="19" t="s">
        <v>12441</v>
      </c>
      <c r="N3803" s="19" t="s">
        <v>12444</v>
      </c>
      <c r="O3803" s="19" t="s">
        <v>12318</v>
      </c>
    </row>
    <row r="3804" spans="1:15">
      <c r="A3804" s="19">
        <v>63783</v>
      </c>
      <c r="B3804" s="19" t="s">
        <v>10651</v>
      </c>
      <c r="C3804" s="19" t="s">
        <v>12443</v>
      </c>
      <c r="D3804" s="19" t="str">
        <f t="shared" si="59"/>
        <v>63783C</v>
      </c>
      <c r="E3804" s="19" t="s">
        <v>12309</v>
      </c>
      <c r="F3804" s="19" t="s">
        <v>12442</v>
      </c>
      <c r="G3804" s="19" t="s">
        <v>612</v>
      </c>
      <c r="H3804" s="19" t="s">
        <v>12307</v>
      </c>
      <c r="I3804" s="1">
        <v>43281</v>
      </c>
      <c r="J3804" s="19">
        <v>0.36</v>
      </c>
      <c r="K3804" s="19" t="s">
        <v>73</v>
      </c>
      <c r="L3804" s="1">
        <v>43178</v>
      </c>
      <c r="M3804" s="19" t="s">
        <v>12441</v>
      </c>
      <c r="N3804" s="19" t="s">
        <v>12440</v>
      </c>
      <c r="O3804" s="19" t="s">
        <v>12318</v>
      </c>
    </row>
    <row r="3805" spans="1:15">
      <c r="A3805" s="19">
        <v>63784</v>
      </c>
      <c r="B3805" s="19" t="s">
        <v>11748</v>
      </c>
      <c r="C3805" s="19" t="s">
        <v>12439</v>
      </c>
      <c r="D3805" s="19" t="str">
        <f t="shared" si="59"/>
        <v>63784A</v>
      </c>
      <c r="E3805" s="19" t="s">
        <v>12313</v>
      </c>
      <c r="F3805" s="19" t="s">
        <v>11458</v>
      </c>
      <c r="G3805" s="19" t="s">
        <v>612</v>
      </c>
      <c r="H3805" s="19" t="s">
        <v>12307</v>
      </c>
      <c r="I3805" s="1">
        <v>43103</v>
      </c>
      <c r="J3805" s="19">
        <v>0.26400000000000001</v>
      </c>
      <c r="K3805" s="19" t="s">
        <v>73</v>
      </c>
      <c r="L3805" s="1">
        <v>43070</v>
      </c>
      <c r="M3805" s="19" t="s">
        <v>12315</v>
      </c>
      <c r="N3805" s="19" t="s">
        <v>12438</v>
      </c>
      <c r="O3805" s="19" t="s">
        <v>12318</v>
      </c>
    </row>
    <row r="3806" spans="1:15">
      <c r="A3806" s="19">
        <v>63785</v>
      </c>
      <c r="B3806" s="19" t="s">
        <v>11748</v>
      </c>
      <c r="C3806" s="19" t="s">
        <v>12437</v>
      </c>
      <c r="D3806" s="19" t="str">
        <f t="shared" si="59"/>
        <v>63785A</v>
      </c>
      <c r="E3806" s="19" t="s">
        <v>12313</v>
      </c>
      <c r="F3806" s="19" t="s">
        <v>10677</v>
      </c>
      <c r="G3806" s="19" t="s">
        <v>612</v>
      </c>
      <c r="H3806" s="19" t="s">
        <v>12307</v>
      </c>
      <c r="I3806" s="1">
        <v>43077</v>
      </c>
      <c r="J3806" s="19">
        <v>0.13200000000000001</v>
      </c>
      <c r="K3806" s="19" t="s">
        <v>73</v>
      </c>
      <c r="L3806" s="1">
        <v>43070</v>
      </c>
      <c r="M3806" s="19" t="s">
        <v>12315</v>
      </c>
      <c r="N3806" s="19" t="s">
        <v>12344</v>
      </c>
      <c r="O3806" s="19" t="s">
        <v>12318</v>
      </c>
    </row>
    <row r="3807" spans="1:15">
      <c r="A3807" s="19">
        <v>63786</v>
      </c>
      <c r="B3807" s="19" t="s">
        <v>10651</v>
      </c>
      <c r="C3807" s="19" t="s">
        <v>12436</v>
      </c>
      <c r="D3807" s="19" t="str">
        <f t="shared" si="59"/>
        <v>63786C</v>
      </c>
      <c r="E3807" s="19" t="s">
        <v>12309</v>
      </c>
      <c r="F3807" s="19" t="s">
        <v>10727</v>
      </c>
      <c r="G3807" s="19" t="s">
        <v>612</v>
      </c>
      <c r="H3807" s="19" t="s">
        <v>12307</v>
      </c>
      <c r="I3807" s="1">
        <v>43236</v>
      </c>
      <c r="J3807" s="19">
        <v>0.91200000000000003</v>
      </c>
      <c r="K3807" s="19" t="s">
        <v>73</v>
      </c>
      <c r="L3807" s="1">
        <v>43180</v>
      </c>
      <c r="M3807" s="19" t="s">
        <v>12435</v>
      </c>
      <c r="N3807" s="19" t="s">
        <v>12435</v>
      </c>
      <c r="O3807" s="19" t="s">
        <v>12318</v>
      </c>
    </row>
    <row r="3808" spans="1:15">
      <c r="A3808" s="19">
        <v>63787</v>
      </c>
      <c r="B3808" s="19" t="s">
        <v>11748</v>
      </c>
      <c r="C3808" s="19" t="s">
        <v>12434</v>
      </c>
      <c r="D3808" s="19" t="str">
        <f t="shared" si="59"/>
        <v>63787A</v>
      </c>
      <c r="E3808" s="19" t="s">
        <v>12313</v>
      </c>
      <c r="F3808" s="19" t="s">
        <v>10969</v>
      </c>
      <c r="G3808" s="19" t="s">
        <v>612</v>
      </c>
      <c r="H3808" s="19" t="s">
        <v>12307</v>
      </c>
      <c r="I3808" s="1">
        <v>41758</v>
      </c>
      <c r="J3808" s="19">
        <v>1</v>
      </c>
      <c r="K3808" s="19" t="s">
        <v>73</v>
      </c>
      <c r="L3808" s="1">
        <v>43181</v>
      </c>
      <c r="M3808" s="19" t="s">
        <v>12431</v>
      </c>
      <c r="N3808" s="19" t="s">
        <v>12433</v>
      </c>
      <c r="O3808" s="19" t="s">
        <v>12318</v>
      </c>
    </row>
    <row r="3809" spans="1:15">
      <c r="A3809" s="19">
        <v>63788</v>
      </c>
      <c r="B3809" s="19" t="s">
        <v>11748</v>
      </c>
      <c r="C3809" s="19" t="s">
        <v>12432</v>
      </c>
      <c r="D3809" s="19" t="str">
        <f t="shared" si="59"/>
        <v>63788A</v>
      </c>
      <c r="E3809" s="19" t="s">
        <v>12313</v>
      </c>
      <c r="F3809" s="19" t="s">
        <v>10688</v>
      </c>
      <c r="G3809" s="19" t="s">
        <v>612</v>
      </c>
      <c r="H3809" s="19" t="s">
        <v>12307</v>
      </c>
      <c r="I3809" s="1">
        <v>42366</v>
      </c>
      <c r="J3809" s="19">
        <v>1</v>
      </c>
      <c r="K3809" s="19" t="s">
        <v>73</v>
      </c>
      <c r="L3809" s="1">
        <v>43181</v>
      </c>
      <c r="M3809" s="19" t="s">
        <v>12431</v>
      </c>
      <c r="N3809" s="19" t="s">
        <v>12430</v>
      </c>
      <c r="O3809" s="19" t="s">
        <v>12318</v>
      </c>
    </row>
    <row r="3810" spans="1:15">
      <c r="A3810" s="19">
        <v>63789</v>
      </c>
      <c r="B3810" s="19" t="s">
        <v>10651</v>
      </c>
      <c r="C3810" s="19" t="s">
        <v>12429</v>
      </c>
      <c r="D3810" s="19" t="str">
        <f t="shared" si="59"/>
        <v>63789C</v>
      </c>
      <c r="E3810" s="19" t="s">
        <v>12309</v>
      </c>
      <c r="F3810" s="19" t="s">
        <v>12428</v>
      </c>
      <c r="G3810" s="19" t="s">
        <v>612</v>
      </c>
      <c r="H3810" s="19" t="s">
        <v>12307</v>
      </c>
      <c r="I3810" s="1">
        <v>43435</v>
      </c>
      <c r="J3810" s="19">
        <v>3</v>
      </c>
      <c r="K3810" s="19" t="s">
        <v>73</v>
      </c>
      <c r="L3810" s="1">
        <v>43185</v>
      </c>
      <c r="M3810" s="19" t="s">
        <v>12427</v>
      </c>
      <c r="N3810" s="19" t="s">
        <v>12427</v>
      </c>
      <c r="O3810" s="19" t="s">
        <v>12318</v>
      </c>
    </row>
    <row r="3811" spans="1:15">
      <c r="A3811" s="19">
        <v>63790</v>
      </c>
      <c r="B3811" s="19" t="s">
        <v>10651</v>
      </c>
      <c r="C3811" s="19" t="s">
        <v>12426</v>
      </c>
      <c r="D3811" s="19" t="str">
        <f t="shared" si="59"/>
        <v>63790C</v>
      </c>
      <c r="E3811" s="19" t="s">
        <v>12309</v>
      </c>
      <c r="F3811" s="19" t="s">
        <v>724</v>
      </c>
      <c r="G3811" s="19" t="s">
        <v>612</v>
      </c>
      <c r="H3811" s="19" t="s">
        <v>12307</v>
      </c>
      <c r="I3811" s="1">
        <v>43281</v>
      </c>
      <c r="J3811" s="19">
        <v>0.54500000000000004</v>
      </c>
      <c r="K3811" s="19" t="s">
        <v>73</v>
      </c>
      <c r="L3811" s="1">
        <v>43199</v>
      </c>
      <c r="M3811" s="19" t="s">
        <v>12425</v>
      </c>
      <c r="N3811" s="19" t="s">
        <v>12424</v>
      </c>
      <c r="O3811" s="19" t="s">
        <v>12304</v>
      </c>
    </row>
    <row r="3812" spans="1:15">
      <c r="A3812" s="19">
        <v>63791</v>
      </c>
      <c r="B3812" s="19" t="s">
        <v>10651</v>
      </c>
      <c r="C3812" s="19" t="s">
        <v>12423</v>
      </c>
      <c r="D3812" s="19" t="str">
        <f t="shared" si="59"/>
        <v>63791C</v>
      </c>
      <c r="E3812" s="19" t="s">
        <v>12309</v>
      </c>
      <c r="F3812" s="19" t="s">
        <v>5986</v>
      </c>
      <c r="G3812" s="19" t="s">
        <v>612</v>
      </c>
      <c r="H3812" s="19" t="s">
        <v>12307</v>
      </c>
      <c r="I3812" s="1">
        <v>43221</v>
      </c>
      <c r="J3812" s="19">
        <v>0.30299999999999999</v>
      </c>
      <c r="K3812" s="19" t="s">
        <v>73</v>
      </c>
      <c r="L3812" s="1">
        <v>43199</v>
      </c>
      <c r="M3812" s="19" t="s">
        <v>12422</v>
      </c>
      <c r="N3812" s="19" t="s">
        <v>12421</v>
      </c>
      <c r="O3812" s="19" t="s">
        <v>12318</v>
      </c>
    </row>
    <row r="3813" spans="1:15">
      <c r="A3813" s="19">
        <v>63792</v>
      </c>
      <c r="B3813" s="19" t="s">
        <v>11748</v>
      </c>
      <c r="C3813" s="19" t="s">
        <v>12420</v>
      </c>
      <c r="D3813" s="19" t="str">
        <f t="shared" si="59"/>
        <v>63792A</v>
      </c>
      <c r="E3813" s="19" t="s">
        <v>12313</v>
      </c>
      <c r="F3813" s="19" t="s">
        <v>11471</v>
      </c>
      <c r="G3813" s="19" t="s">
        <v>612</v>
      </c>
      <c r="H3813" s="19" t="s">
        <v>12307</v>
      </c>
      <c r="I3813" s="1">
        <v>41838</v>
      </c>
      <c r="J3813" s="19">
        <v>6.8000000000000005E-2</v>
      </c>
      <c r="K3813" s="19" t="s">
        <v>73</v>
      </c>
      <c r="L3813" s="1">
        <v>43168</v>
      </c>
      <c r="M3813" s="19" t="s">
        <v>12315</v>
      </c>
      <c r="N3813" s="19" t="s">
        <v>12413</v>
      </c>
      <c r="O3813" s="19" t="s">
        <v>12318</v>
      </c>
    </row>
    <row r="3814" spans="1:15">
      <c r="A3814" s="19">
        <v>63793</v>
      </c>
      <c r="B3814" s="19" t="s">
        <v>11748</v>
      </c>
      <c r="C3814" s="19" t="s">
        <v>12419</v>
      </c>
      <c r="D3814" s="19" t="str">
        <f t="shared" si="59"/>
        <v>63793A</v>
      </c>
      <c r="E3814" s="19" t="s">
        <v>12313</v>
      </c>
      <c r="F3814" s="19" t="s">
        <v>11471</v>
      </c>
      <c r="G3814" s="19" t="s">
        <v>612</v>
      </c>
      <c r="H3814" s="19" t="s">
        <v>12307</v>
      </c>
      <c r="I3814" s="1">
        <v>41860</v>
      </c>
      <c r="J3814" s="19">
        <v>6.2E-2</v>
      </c>
      <c r="K3814" s="19" t="s">
        <v>73</v>
      </c>
      <c r="L3814" s="1">
        <v>43168</v>
      </c>
      <c r="M3814" s="19" t="s">
        <v>12315</v>
      </c>
      <c r="N3814" s="19" t="s">
        <v>12413</v>
      </c>
      <c r="O3814" s="19" t="s">
        <v>12318</v>
      </c>
    </row>
    <row r="3815" spans="1:15">
      <c r="A3815" s="19">
        <v>63794</v>
      </c>
      <c r="B3815" s="19" t="s">
        <v>11748</v>
      </c>
      <c r="C3815" s="19" t="s">
        <v>12418</v>
      </c>
      <c r="D3815" s="19" t="str">
        <f t="shared" si="59"/>
        <v>63794A</v>
      </c>
      <c r="E3815" s="19" t="s">
        <v>12313</v>
      </c>
      <c r="F3815" s="19" t="s">
        <v>11471</v>
      </c>
      <c r="G3815" s="19" t="s">
        <v>612</v>
      </c>
      <c r="H3815" s="19" t="s">
        <v>12307</v>
      </c>
      <c r="I3815" s="1">
        <v>41659</v>
      </c>
      <c r="J3815" s="19">
        <v>0.11600000000000001</v>
      </c>
      <c r="K3815" s="19" t="s">
        <v>73</v>
      </c>
      <c r="L3815" s="1">
        <v>43168</v>
      </c>
      <c r="M3815" s="19" t="s">
        <v>12315</v>
      </c>
      <c r="N3815" s="19" t="s">
        <v>12353</v>
      </c>
      <c r="O3815" s="19" t="s">
        <v>12318</v>
      </c>
    </row>
    <row r="3816" spans="1:15">
      <c r="A3816" s="19">
        <v>63795</v>
      </c>
      <c r="B3816" s="19" t="s">
        <v>11748</v>
      </c>
      <c r="C3816" s="19" t="s">
        <v>12417</v>
      </c>
      <c r="D3816" s="19" t="str">
        <f t="shared" si="59"/>
        <v>63795A</v>
      </c>
      <c r="E3816" s="19" t="s">
        <v>12313</v>
      </c>
      <c r="F3816" s="19" t="s">
        <v>11471</v>
      </c>
      <c r="G3816" s="19" t="s">
        <v>612</v>
      </c>
      <c r="H3816" s="19" t="s">
        <v>12307</v>
      </c>
      <c r="I3816" s="1">
        <v>41663</v>
      </c>
      <c r="J3816" s="19">
        <v>9.0999999999999998E-2</v>
      </c>
      <c r="K3816" s="19" t="s">
        <v>73</v>
      </c>
      <c r="L3816" s="1">
        <v>43168</v>
      </c>
      <c r="M3816" s="19" t="s">
        <v>12315</v>
      </c>
      <c r="N3816" s="19" t="s">
        <v>12353</v>
      </c>
      <c r="O3816" s="19" t="s">
        <v>12318</v>
      </c>
    </row>
    <row r="3817" spans="1:15">
      <c r="A3817" s="19">
        <v>63796</v>
      </c>
      <c r="B3817" s="19" t="s">
        <v>11748</v>
      </c>
      <c r="C3817" s="19" t="s">
        <v>12416</v>
      </c>
      <c r="D3817" s="19" t="str">
        <f t="shared" si="59"/>
        <v>63796A</v>
      </c>
      <c r="E3817" s="19" t="s">
        <v>12313</v>
      </c>
      <c r="F3817" s="19" t="s">
        <v>11471</v>
      </c>
      <c r="G3817" s="19" t="s">
        <v>612</v>
      </c>
      <c r="H3817" s="19" t="s">
        <v>12307</v>
      </c>
      <c r="I3817" s="1">
        <v>41667</v>
      </c>
      <c r="J3817" s="19">
        <v>8.3000000000000004E-2</v>
      </c>
      <c r="K3817" s="19" t="s">
        <v>73</v>
      </c>
      <c r="L3817" s="1">
        <v>43168</v>
      </c>
      <c r="M3817" s="19" t="s">
        <v>12315</v>
      </c>
      <c r="N3817" s="19" t="s">
        <v>12413</v>
      </c>
      <c r="O3817" s="19" t="s">
        <v>12318</v>
      </c>
    </row>
    <row r="3818" spans="1:15">
      <c r="A3818" s="19">
        <v>63797</v>
      </c>
      <c r="B3818" s="19" t="s">
        <v>11748</v>
      </c>
      <c r="C3818" s="19" t="s">
        <v>12415</v>
      </c>
      <c r="D3818" s="19" t="str">
        <f t="shared" si="59"/>
        <v>63797A</v>
      </c>
      <c r="E3818" s="19" t="s">
        <v>12313</v>
      </c>
      <c r="F3818" s="19" t="s">
        <v>11471</v>
      </c>
      <c r="G3818" s="19" t="s">
        <v>612</v>
      </c>
      <c r="H3818" s="19" t="s">
        <v>12307</v>
      </c>
      <c r="I3818" s="1">
        <v>41668</v>
      </c>
      <c r="J3818" s="19">
        <v>6.7000000000000004E-2</v>
      </c>
      <c r="K3818" s="19" t="s">
        <v>73</v>
      </c>
      <c r="L3818" s="1">
        <v>43168</v>
      </c>
      <c r="M3818" s="19" t="s">
        <v>12315</v>
      </c>
      <c r="N3818" s="19" t="s">
        <v>12413</v>
      </c>
      <c r="O3818" s="19" t="s">
        <v>12318</v>
      </c>
    </row>
    <row r="3819" spans="1:15">
      <c r="A3819" s="19">
        <v>63798</v>
      </c>
      <c r="B3819" s="19" t="s">
        <v>11748</v>
      </c>
      <c r="C3819" s="19" t="s">
        <v>12414</v>
      </c>
      <c r="D3819" s="19" t="str">
        <f t="shared" si="59"/>
        <v>63798A</v>
      </c>
      <c r="E3819" s="19" t="s">
        <v>12313</v>
      </c>
      <c r="F3819" s="19" t="s">
        <v>11471</v>
      </c>
      <c r="G3819" s="19" t="s">
        <v>612</v>
      </c>
      <c r="H3819" s="19" t="s">
        <v>12307</v>
      </c>
      <c r="I3819" s="1">
        <v>41737</v>
      </c>
      <c r="J3819" s="19">
        <v>6.5000000000000002E-2</v>
      </c>
      <c r="K3819" s="19" t="s">
        <v>73</v>
      </c>
      <c r="L3819" s="1">
        <v>43168</v>
      </c>
      <c r="M3819" s="19" t="s">
        <v>12315</v>
      </c>
      <c r="N3819" s="19" t="s">
        <v>12413</v>
      </c>
      <c r="O3819" s="19" t="s">
        <v>12318</v>
      </c>
    </row>
    <row r="3820" spans="1:15">
      <c r="A3820" s="19">
        <v>63799</v>
      </c>
      <c r="B3820" s="19" t="s">
        <v>10651</v>
      </c>
      <c r="C3820" s="19" t="s">
        <v>12412</v>
      </c>
      <c r="D3820" s="19" t="str">
        <f t="shared" si="59"/>
        <v>63799C</v>
      </c>
      <c r="E3820" s="19" t="s">
        <v>12309</v>
      </c>
      <c r="F3820" s="19" t="s">
        <v>12411</v>
      </c>
      <c r="G3820" s="19" t="s">
        <v>859</v>
      </c>
      <c r="H3820" s="19" t="s">
        <v>12307</v>
      </c>
      <c r="I3820" s="1">
        <v>43266</v>
      </c>
      <c r="J3820" s="19">
        <v>6.2</v>
      </c>
      <c r="K3820" s="19" t="s">
        <v>3</v>
      </c>
      <c r="L3820" s="1">
        <v>43164</v>
      </c>
      <c r="M3820" s="19" t="s">
        <v>12410</v>
      </c>
      <c r="N3820" s="19" t="s">
        <v>12409</v>
      </c>
      <c r="O3820" s="19" t="s">
        <v>12318</v>
      </c>
    </row>
    <row r="3821" spans="1:15">
      <c r="A3821" s="19">
        <v>63800</v>
      </c>
      <c r="B3821" s="19" t="s">
        <v>11748</v>
      </c>
      <c r="C3821" s="19" t="s">
        <v>12408</v>
      </c>
      <c r="D3821" s="19" t="str">
        <f t="shared" si="59"/>
        <v>63800A</v>
      </c>
      <c r="E3821" s="19" t="s">
        <v>12313</v>
      </c>
      <c r="F3821" s="19" t="s">
        <v>10960</v>
      </c>
      <c r="G3821" s="19" t="s">
        <v>612</v>
      </c>
      <c r="H3821" s="19" t="s">
        <v>12307</v>
      </c>
      <c r="I3821" s="1">
        <v>41471</v>
      </c>
      <c r="J3821" s="19">
        <v>9.1999999999999998E-2</v>
      </c>
      <c r="K3821" s="19" t="s">
        <v>73</v>
      </c>
      <c r="L3821" s="1">
        <v>43210</v>
      </c>
      <c r="M3821" s="19" t="s">
        <v>12315</v>
      </c>
      <c r="N3821" s="19" t="s">
        <v>12353</v>
      </c>
      <c r="O3821" s="19" t="s">
        <v>12318</v>
      </c>
    </row>
    <row r="3822" spans="1:15">
      <c r="A3822" s="19">
        <v>63801</v>
      </c>
      <c r="B3822" s="19" t="s">
        <v>11748</v>
      </c>
      <c r="C3822" s="19" t="s">
        <v>12407</v>
      </c>
      <c r="D3822" s="19" t="str">
        <f t="shared" si="59"/>
        <v>63801A</v>
      </c>
      <c r="E3822" s="19" t="s">
        <v>12313</v>
      </c>
      <c r="F3822" s="19" t="s">
        <v>11471</v>
      </c>
      <c r="G3822" s="19" t="s">
        <v>612</v>
      </c>
      <c r="H3822" s="19" t="s">
        <v>12307</v>
      </c>
      <c r="I3822" s="1">
        <v>41646</v>
      </c>
      <c r="J3822" s="19">
        <v>0.13400000000000001</v>
      </c>
      <c r="K3822" s="19" t="s">
        <v>73</v>
      </c>
      <c r="L3822" s="1">
        <v>43210</v>
      </c>
      <c r="M3822" s="19" t="s">
        <v>12315</v>
      </c>
      <c r="N3822" s="19" t="s">
        <v>12353</v>
      </c>
      <c r="O3822" s="19" t="s">
        <v>12318</v>
      </c>
    </row>
    <row r="3823" spans="1:15">
      <c r="A3823" s="19">
        <v>63802</v>
      </c>
      <c r="B3823" s="19" t="s">
        <v>11748</v>
      </c>
      <c r="C3823" s="19" t="s">
        <v>12406</v>
      </c>
      <c r="D3823" s="19" t="str">
        <f t="shared" si="59"/>
        <v>63802A</v>
      </c>
      <c r="E3823" s="19" t="s">
        <v>12313</v>
      </c>
      <c r="F3823" s="19" t="s">
        <v>11471</v>
      </c>
      <c r="G3823" s="19" t="s">
        <v>612</v>
      </c>
      <c r="H3823" s="19" t="s">
        <v>12307</v>
      </c>
      <c r="I3823" s="1">
        <v>41646</v>
      </c>
      <c r="J3823" s="19">
        <v>0.10199999999999999</v>
      </c>
      <c r="K3823" s="19" t="s">
        <v>73</v>
      </c>
      <c r="L3823" s="1">
        <v>43210</v>
      </c>
      <c r="M3823" s="19" t="s">
        <v>12315</v>
      </c>
      <c r="N3823" s="19" t="s">
        <v>12353</v>
      </c>
      <c r="O3823" s="19" t="s">
        <v>12318</v>
      </c>
    </row>
    <row r="3824" spans="1:15">
      <c r="A3824" s="19">
        <v>63803</v>
      </c>
      <c r="B3824" s="19" t="s">
        <v>11748</v>
      </c>
      <c r="C3824" s="19" t="s">
        <v>12405</v>
      </c>
      <c r="D3824" s="19" t="str">
        <f t="shared" si="59"/>
        <v>63803A</v>
      </c>
      <c r="E3824" s="19" t="s">
        <v>12313</v>
      </c>
      <c r="F3824" s="19" t="s">
        <v>11471</v>
      </c>
      <c r="G3824" s="19" t="s">
        <v>612</v>
      </c>
      <c r="H3824" s="19" t="s">
        <v>12307</v>
      </c>
      <c r="I3824" s="1">
        <v>41646</v>
      </c>
      <c r="J3824" s="19">
        <v>8.3000000000000004E-2</v>
      </c>
      <c r="K3824" s="19" t="s">
        <v>73</v>
      </c>
      <c r="L3824" s="1">
        <v>43210</v>
      </c>
      <c r="M3824" s="19" t="s">
        <v>12315</v>
      </c>
      <c r="N3824" s="19" t="s">
        <v>12353</v>
      </c>
      <c r="O3824" s="19" t="s">
        <v>12318</v>
      </c>
    </row>
    <row r="3825" spans="1:15">
      <c r="A3825" s="19">
        <v>63804</v>
      </c>
      <c r="B3825" s="19" t="s">
        <v>11748</v>
      </c>
      <c r="C3825" s="19" t="s">
        <v>12404</v>
      </c>
      <c r="D3825" s="19" t="str">
        <f t="shared" si="59"/>
        <v>63804A</v>
      </c>
      <c r="E3825" s="19" t="s">
        <v>12313</v>
      </c>
      <c r="F3825" s="19" t="s">
        <v>11471</v>
      </c>
      <c r="G3825" s="19" t="s">
        <v>612</v>
      </c>
      <c r="H3825" s="19" t="s">
        <v>12307</v>
      </c>
      <c r="I3825" s="1">
        <v>41646</v>
      </c>
      <c r="J3825" s="19">
        <v>6.8000000000000005E-2</v>
      </c>
      <c r="K3825" s="19" t="s">
        <v>73</v>
      </c>
      <c r="L3825" s="1">
        <v>43210</v>
      </c>
      <c r="M3825" s="19" t="s">
        <v>12315</v>
      </c>
      <c r="N3825" s="19" t="s">
        <v>12353</v>
      </c>
      <c r="O3825" s="19" t="s">
        <v>12318</v>
      </c>
    </row>
    <row r="3826" spans="1:15">
      <c r="A3826" s="19">
        <v>63805</v>
      </c>
      <c r="B3826" s="19" t="s">
        <v>11748</v>
      </c>
      <c r="C3826" s="19" t="s">
        <v>12403</v>
      </c>
      <c r="D3826" s="19" t="str">
        <f t="shared" si="59"/>
        <v>63805A</v>
      </c>
      <c r="E3826" s="19" t="s">
        <v>12313</v>
      </c>
      <c r="F3826" s="19" t="s">
        <v>10960</v>
      </c>
      <c r="G3826" s="19" t="s">
        <v>612</v>
      </c>
      <c r="H3826" s="19" t="s">
        <v>12307</v>
      </c>
      <c r="I3826" s="1">
        <v>41446</v>
      </c>
      <c r="J3826" s="19">
        <v>8.1000000000000003E-2</v>
      </c>
      <c r="K3826" s="19" t="s">
        <v>73</v>
      </c>
      <c r="L3826" s="1">
        <v>43210</v>
      </c>
      <c r="M3826" s="19" t="s">
        <v>12315</v>
      </c>
      <c r="N3826" s="19" t="s">
        <v>12353</v>
      </c>
      <c r="O3826" s="19" t="s">
        <v>12318</v>
      </c>
    </row>
    <row r="3827" spans="1:15">
      <c r="A3827" s="19">
        <v>63806</v>
      </c>
      <c r="B3827" s="19" t="s">
        <v>11748</v>
      </c>
      <c r="C3827" s="19" t="s">
        <v>12402</v>
      </c>
      <c r="D3827" s="19" t="str">
        <f t="shared" si="59"/>
        <v>63806A</v>
      </c>
      <c r="E3827" s="19" t="s">
        <v>12313</v>
      </c>
      <c r="F3827" s="19" t="s">
        <v>10767</v>
      </c>
      <c r="G3827" s="19" t="s">
        <v>612</v>
      </c>
      <c r="H3827" s="19" t="s">
        <v>12307</v>
      </c>
      <c r="I3827" s="1">
        <v>40935</v>
      </c>
      <c r="J3827" s="19">
        <v>4.7E-2</v>
      </c>
      <c r="K3827" s="19" t="s">
        <v>73</v>
      </c>
      <c r="L3827" s="1">
        <v>43213</v>
      </c>
      <c r="M3827" s="19" t="s">
        <v>12315</v>
      </c>
      <c r="N3827" s="19" t="s">
        <v>12388</v>
      </c>
      <c r="O3827" s="19" t="s">
        <v>12318</v>
      </c>
    </row>
    <row r="3828" spans="1:15">
      <c r="A3828" s="19">
        <v>63807</v>
      </c>
      <c r="B3828" s="19" t="s">
        <v>11748</v>
      </c>
      <c r="C3828" s="19" t="s">
        <v>12401</v>
      </c>
      <c r="D3828" s="19" t="str">
        <f t="shared" si="59"/>
        <v>63807A</v>
      </c>
      <c r="E3828" s="19" t="s">
        <v>12313</v>
      </c>
      <c r="F3828" s="19" t="s">
        <v>11471</v>
      </c>
      <c r="G3828" s="19" t="s">
        <v>612</v>
      </c>
      <c r="H3828" s="19" t="s">
        <v>12307</v>
      </c>
      <c r="I3828" s="1">
        <v>41646</v>
      </c>
      <c r="J3828" s="19">
        <v>0.13100000000000001</v>
      </c>
      <c r="K3828" s="19" t="s">
        <v>73</v>
      </c>
      <c r="L3828" s="1">
        <v>43210</v>
      </c>
      <c r="M3828" s="19" t="s">
        <v>12315</v>
      </c>
      <c r="N3828" s="19" t="s">
        <v>12353</v>
      </c>
      <c r="O3828" s="19" t="s">
        <v>12318</v>
      </c>
    </row>
    <row r="3829" spans="1:15">
      <c r="A3829" s="19">
        <v>63808</v>
      </c>
      <c r="B3829" s="19" t="s">
        <v>11748</v>
      </c>
      <c r="C3829" s="19" t="s">
        <v>12400</v>
      </c>
      <c r="D3829" s="19" t="str">
        <f t="shared" si="59"/>
        <v>63808A</v>
      </c>
      <c r="E3829" s="19" t="s">
        <v>12313</v>
      </c>
      <c r="F3829" s="19" t="s">
        <v>10767</v>
      </c>
      <c r="G3829" s="19" t="s">
        <v>612</v>
      </c>
      <c r="H3829" s="19" t="s">
        <v>12307</v>
      </c>
      <c r="I3829" s="1">
        <v>40912</v>
      </c>
      <c r="J3829" s="19">
        <v>3.5000000000000003E-2</v>
      </c>
      <c r="K3829" s="19" t="s">
        <v>73</v>
      </c>
      <c r="L3829" s="1">
        <v>43213</v>
      </c>
      <c r="M3829" s="19" t="s">
        <v>12315</v>
      </c>
      <c r="N3829" s="19" t="s">
        <v>12388</v>
      </c>
      <c r="O3829" s="19" t="s">
        <v>12318</v>
      </c>
    </row>
    <row r="3830" spans="1:15">
      <c r="A3830" s="19">
        <v>63809</v>
      </c>
      <c r="B3830" s="19" t="s">
        <v>11748</v>
      </c>
      <c r="C3830" s="19" t="s">
        <v>12399</v>
      </c>
      <c r="D3830" s="19" t="str">
        <f t="shared" si="59"/>
        <v>63809A</v>
      </c>
      <c r="E3830" s="19" t="s">
        <v>12313</v>
      </c>
      <c r="F3830" s="19" t="s">
        <v>12398</v>
      </c>
      <c r="G3830" s="19" t="s">
        <v>612</v>
      </c>
      <c r="H3830" s="19" t="s">
        <v>12307</v>
      </c>
      <c r="I3830" s="1">
        <v>40883</v>
      </c>
      <c r="J3830" s="19">
        <v>0.155</v>
      </c>
      <c r="K3830" s="19" t="s">
        <v>73</v>
      </c>
      <c r="L3830" s="1">
        <v>43213</v>
      </c>
      <c r="M3830" s="19" t="s">
        <v>12315</v>
      </c>
      <c r="N3830" s="19" t="s">
        <v>12388</v>
      </c>
      <c r="O3830" s="19" t="s">
        <v>12318</v>
      </c>
    </row>
    <row r="3831" spans="1:15">
      <c r="A3831" s="19">
        <v>63810</v>
      </c>
      <c r="B3831" s="19" t="s">
        <v>11748</v>
      </c>
      <c r="C3831" s="19" t="s">
        <v>12397</v>
      </c>
      <c r="D3831" s="19" t="str">
        <f t="shared" si="59"/>
        <v>63810A</v>
      </c>
      <c r="E3831" s="19" t="s">
        <v>12313</v>
      </c>
      <c r="F3831" s="19" t="s">
        <v>11082</v>
      </c>
      <c r="G3831" s="19" t="s">
        <v>612</v>
      </c>
      <c r="H3831" s="19" t="s">
        <v>12307</v>
      </c>
      <c r="I3831" s="1">
        <v>40672</v>
      </c>
      <c r="J3831" s="19">
        <v>0.23300000000000001</v>
      </c>
      <c r="K3831" s="19" t="s">
        <v>73</v>
      </c>
      <c r="L3831" s="1">
        <v>43213</v>
      </c>
      <c r="M3831" s="19" t="s">
        <v>12315</v>
      </c>
      <c r="N3831" s="19" t="s">
        <v>12388</v>
      </c>
      <c r="O3831" s="19" t="s">
        <v>12318</v>
      </c>
    </row>
    <row r="3832" spans="1:15">
      <c r="A3832" s="19">
        <v>63811</v>
      </c>
      <c r="B3832" s="19" t="s">
        <v>11748</v>
      </c>
      <c r="C3832" s="19" t="s">
        <v>12396</v>
      </c>
      <c r="D3832" s="19" t="str">
        <f t="shared" si="59"/>
        <v>63811A</v>
      </c>
      <c r="E3832" s="19" t="s">
        <v>12313</v>
      </c>
      <c r="F3832" s="19" t="s">
        <v>10767</v>
      </c>
      <c r="G3832" s="19" t="s">
        <v>612</v>
      </c>
      <c r="H3832" s="19" t="s">
        <v>12307</v>
      </c>
      <c r="I3832" s="1">
        <v>40912</v>
      </c>
      <c r="J3832" s="19">
        <v>1.2E-2</v>
      </c>
      <c r="K3832" s="19" t="s">
        <v>73</v>
      </c>
      <c r="L3832" s="1">
        <v>43213</v>
      </c>
      <c r="M3832" s="19" t="s">
        <v>12315</v>
      </c>
      <c r="N3832" s="19" t="s">
        <v>12388</v>
      </c>
      <c r="O3832" s="19" t="s">
        <v>12318</v>
      </c>
    </row>
    <row r="3833" spans="1:15">
      <c r="A3833" s="19">
        <v>63812</v>
      </c>
      <c r="B3833" s="19" t="s">
        <v>11748</v>
      </c>
      <c r="C3833" s="19" t="s">
        <v>12395</v>
      </c>
      <c r="D3833" s="19" t="str">
        <f t="shared" si="59"/>
        <v>63812A</v>
      </c>
      <c r="E3833" s="19" t="s">
        <v>12313</v>
      </c>
      <c r="F3833" s="19" t="s">
        <v>10767</v>
      </c>
      <c r="G3833" s="19" t="s">
        <v>612</v>
      </c>
      <c r="H3833" s="19" t="s">
        <v>12307</v>
      </c>
      <c r="I3833" s="1">
        <v>40956</v>
      </c>
      <c r="J3833" s="19">
        <v>0.02</v>
      </c>
      <c r="K3833" s="19" t="s">
        <v>73</v>
      </c>
      <c r="L3833" s="1">
        <v>43213</v>
      </c>
      <c r="M3833" s="19" t="s">
        <v>12315</v>
      </c>
      <c r="N3833" s="19" t="s">
        <v>12388</v>
      </c>
      <c r="O3833" s="19" t="s">
        <v>12318</v>
      </c>
    </row>
    <row r="3834" spans="1:15">
      <c r="A3834" s="19">
        <v>63813</v>
      </c>
      <c r="B3834" s="19" t="s">
        <v>11748</v>
      </c>
      <c r="C3834" s="19" t="s">
        <v>12394</v>
      </c>
      <c r="D3834" s="19" t="str">
        <f t="shared" si="59"/>
        <v>63813A</v>
      </c>
      <c r="E3834" s="19" t="s">
        <v>12313</v>
      </c>
      <c r="F3834" s="19" t="s">
        <v>10767</v>
      </c>
      <c r="G3834" s="19" t="s">
        <v>612</v>
      </c>
      <c r="H3834" s="19" t="s">
        <v>12307</v>
      </c>
      <c r="I3834" s="1">
        <v>40938</v>
      </c>
      <c r="J3834" s="19">
        <v>3.5000000000000003E-2</v>
      </c>
      <c r="K3834" s="19" t="s">
        <v>73</v>
      </c>
      <c r="L3834" s="1">
        <v>43213</v>
      </c>
      <c r="M3834" s="19" t="s">
        <v>12315</v>
      </c>
      <c r="N3834" s="19" t="s">
        <v>12388</v>
      </c>
      <c r="O3834" s="19" t="s">
        <v>12318</v>
      </c>
    </row>
    <row r="3835" spans="1:15">
      <c r="A3835" s="19">
        <v>63814</v>
      </c>
      <c r="B3835" s="19" t="s">
        <v>11748</v>
      </c>
      <c r="C3835" s="19" t="s">
        <v>12393</v>
      </c>
      <c r="D3835" s="19" t="str">
        <f t="shared" si="59"/>
        <v>63814A</v>
      </c>
      <c r="E3835" s="19" t="s">
        <v>12313</v>
      </c>
      <c r="F3835" s="19" t="s">
        <v>12392</v>
      </c>
      <c r="G3835" s="19" t="s">
        <v>612</v>
      </c>
      <c r="H3835" s="19" t="s">
        <v>12307</v>
      </c>
      <c r="I3835" s="1">
        <v>41355</v>
      </c>
      <c r="J3835" s="19">
        <v>3.6999999999999998E-2</v>
      </c>
      <c r="K3835" s="19" t="s">
        <v>73</v>
      </c>
      <c r="L3835" s="1">
        <v>43210</v>
      </c>
      <c r="M3835" s="19" t="s">
        <v>12315</v>
      </c>
      <c r="N3835" s="19" t="s">
        <v>12385</v>
      </c>
      <c r="O3835" s="19" t="s">
        <v>12318</v>
      </c>
    </row>
    <row r="3836" spans="1:15">
      <c r="A3836" s="19">
        <v>63815</v>
      </c>
      <c r="B3836" s="19" t="s">
        <v>11748</v>
      </c>
      <c r="C3836" s="19" t="s">
        <v>12391</v>
      </c>
      <c r="D3836" s="19" t="str">
        <f t="shared" si="59"/>
        <v>63815A</v>
      </c>
      <c r="E3836" s="19" t="s">
        <v>12313</v>
      </c>
      <c r="F3836" s="19" t="s">
        <v>12390</v>
      </c>
      <c r="G3836" s="19" t="s">
        <v>612</v>
      </c>
      <c r="H3836" s="19" t="s">
        <v>12307</v>
      </c>
      <c r="I3836" s="1">
        <v>41394</v>
      </c>
      <c r="J3836" s="19">
        <v>4.4999999999999998E-2</v>
      </c>
      <c r="K3836" s="19" t="s">
        <v>73</v>
      </c>
      <c r="L3836" s="1">
        <v>43210</v>
      </c>
      <c r="M3836" s="19" t="s">
        <v>12315</v>
      </c>
      <c r="N3836" s="19" t="s">
        <v>12385</v>
      </c>
      <c r="O3836" s="19" t="s">
        <v>12318</v>
      </c>
    </row>
    <row r="3837" spans="1:15">
      <c r="A3837" s="19">
        <v>63816</v>
      </c>
      <c r="B3837" s="19" t="s">
        <v>11748</v>
      </c>
      <c r="C3837" s="19" t="s">
        <v>12389</v>
      </c>
      <c r="D3837" s="19" t="str">
        <f t="shared" si="59"/>
        <v>63816A</v>
      </c>
      <c r="E3837" s="19" t="s">
        <v>12313</v>
      </c>
      <c r="F3837" s="19" t="s">
        <v>10767</v>
      </c>
      <c r="G3837" s="19" t="s">
        <v>612</v>
      </c>
      <c r="H3837" s="19" t="s">
        <v>12307</v>
      </c>
      <c r="I3837" s="1">
        <v>40917</v>
      </c>
      <c r="J3837" s="19">
        <v>3.3000000000000002E-2</v>
      </c>
      <c r="K3837" s="19" t="s">
        <v>73</v>
      </c>
      <c r="L3837" s="1">
        <v>43213</v>
      </c>
      <c r="M3837" s="19" t="s">
        <v>12315</v>
      </c>
      <c r="N3837" s="19" t="s">
        <v>12388</v>
      </c>
      <c r="O3837" s="19" t="s">
        <v>12331</v>
      </c>
    </row>
    <row r="3838" spans="1:15">
      <c r="A3838" s="19">
        <v>63817</v>
      </c>
      <c r="B3838" s="19" t="s">
        <v>11748</v>
      </c>
      <c r="C3838" s="19" t="s">
        <v>12387</v>
      </c>
      <c r="D3838" s="19" t="str">
        <f t="shared" si="59"/>
        <v>63817A</v>
      </c>
      <c r="E3838" s="19" t="s">
        <v>12313</v>
      </c>
      <c r="F3838" s="19" t="s">
        <v>12386</v>
      </c>
      <c r="G3838" s="19" t="s">
        <v>612</v>
      </c>
      <c r="H3838" s="19" t="s">
        <v>12307</v>
      </c>
      <c r="I3838" s="1">
        <v>41389</v>
      </c>
      <c r="J3838" s="19">
        <v>0.112</v>
      </c>
      <c r="K3838" s="19" t="s">
        <v>73</v>
      </c>
      <c r="L3838" s="1">
        <v>43210</v>
      </c>
      <c r="M3838" s="19" t="s">
        <v>12315</v>
      </c>
      <c r="N3838" s="19" t="s">
        <v>12385</v>
      </c>
      <c r="O3838" s="19" t="s">
        <v>12318</v>
      </c>
    </row>
    <row r="3839" spans="1:15">
      <c r="A3839" s="19">
        <v>63818</v>
      </c>
      <c r="B3839" s="19" t="s">
        <v>11748</v>
      </c>
      <c r="C3839" s="19" t="s">
        <v>12384</v>
      </c>
      <c r="D3839" s="19" t="str">
        <f t="shared" si="59"/>
        <v>63818A</v>
      </c>
      <c r="E3839" s="19" t="s">
        <v>12313</v>
      </c>
      <c r="F3839" s="19" t="s">
        <v>10975</v>
      </c>
      <c r="G3839" s="19" t="s">
        <v>612</v>
      </c>
      <c r="H3839" s="19" t="s">
        <v>12307</v>
      </c>
      <c r="I3839" s="1">
        <v>43187</v>
      </c>
      <c r="J3839" s="19">
        <v>0.38500000000000001</v>
      </c>
      <c r="K3839" s="19" t="s">
        <v>73</v>
      </c>
      <c r="L3839" s="1">
        <v>43132</v>
      </c>
      <c r="M3839" s="19" t="s">
        <v>12315</v>
      </c>
      <c r="N3839" s="19" t="s">
        <v>12383</v>
      </c>
      <c r="O3839" s="19" t="s">
        <v>12318</v>
      </c>
    </row>
    <row r="3840" spans="1:15">
      <c r="A3840" s="19">
        <v>63819</v>
      </c>
      <c r="B3840" s="19" t="s">
        <v>11748</v>
      </c>
      <c r="C3840" s="19" t="s">
        <v>12377</v>
      </c>
      <c r="D3840" s="19" t="str">
        <f t="shared" si="59"/>
        <v>63819A</v>
      </c>
      <c r="E3840" s="19" t="s">
        <v>12313</v>
      </c>
      <c r="F3840" s="19" t="s">
        <v>12382</v>
      </c>
      <c r="G3840" s="19" t="s">
        <v>719</v>
      </c>
      <c r="H3840" s="19" t="s">
        <v>12307</v>
      </c>
      <c r="I3840" s="1">
        <v>43112</v>
      </c>
      <c r="J3840" s="19">
        <v>8</v>
      </c>
      <c r="K3840" s="19" t="s">
        <v>73</v>
      </c>
      <c r="L3840" s="175">
        <v>43215.456250000003</v>
      </c>
      <c r="M3840" s="19" t="s">
        <v>12370</v>
      </c>
      <c r="N3840" s="19" t="s">
        <v>12377</v>
      </c>
      <c r="O3840" s="19" t="s">
        <v>12331</v>
      </c>
    </row>
    <row r="3841" spans="1:15">
      <c r="A3841" s="19">
        <v>63820</v>
      </c>
      <c r="B3841" s="19" t="s">
        <v>11748</v>
      </c>
      <c r="C3841" s="19" t="s">
        <v>12380</v>
      </c>
      <c r="D3841" s="19" t="str">
        <f t="shared" si="59"/>
        <v>63820A</v>
      </c>
      <c r="E3841" s="19" t="s">
        <v>12313</v>
      </c>
      <c r="F3841" s="19" t="s">
        <v>12381</v>
      </c>
      <c r="G3841" s="19" t="s">
        <v>719</v>
      </c>
      <c r="H3841" s="19" t="s">
        <v>12307</v>
      </c>
      <c r="I3841" s="1">
        <v>43173</v>
      </c>
      <c r="J3841" s="19">
        <v>10</v>
      </c>
      <c r="K3841" s="19" t="s">
        <v>73</v>
      </c>
      <c r="L3841" s="1">
        <v>43101</v>
      </c>
      <c r="M3841" s="19" t="s">
        <v>12370</v>
      </c>
      <c r="N3841" s="19" t="s">
        <v>12380</v>
      </c>
      <c r="O3841" s="19" t="s">
        <v>12304</v>
      </c>
    </row>
    <row r="3842" spans="1:15">
      <c r="A3842" s="19">
        <v>63821</v>
      </c>
      <c r="B3842" s="19" t="s">
        <v>11748</v>
      </c>
      <c r="C3842" s="19" t="s">
        <v>12379</v>
      </c>
      <c r="D3842" s="19" t="str">
        <f t="shared" ref="D3842:D3879" si="60">CONCATENATE(A3842,B3842)</f>
        <v>63821A</v>
      </c>
      <c r="E3842" s="19" t="s">
        <v>12313</v>
      </c>
      <c r="F3842" s="19" t="s">
        <v>12378</v>
      </c>
      <c r="G3842" s="19" t="s">
        <v>719</v>
      </c>
      <c r="H3842" s="19" t="s">
        <v>12307</v>
      </c>
      <c r="I3842" s="1">
        <v>43099</v>
      </c>
      <c r="J3842" s="19">
        <v>10</v>
      </c>
      <c r="K3842" s="19" t="s">
        <v>73</v>
      </c>
      <c r="L3842" s="1">
        <v>43101</v>
      </c>
      <c r="M3842" s="19" t="s">
        <v>12370</v>
      </c>
      <c r="N3842" s="19" t="s">
        <v>12377</v>
      </c>
      <c r="O3842" s="19" t="s">
        <v>12304</v>
      </c>
    </row>
    <row r="3843" spans="1:15">
      <c r="A3843" s="19">
        <v>63822</v>
      </c>
      <c r="B3843" s="19" t="s">
        <v>11748</v>
      </c>
      <c r="C3843" s="19" t="s">
        <v>12375</v>
      </c>
      <c r="D3843" s="19" t="str">
        <f t="shared" si="60"/>
        <v>63822A</v>
      </c>
      <c r="E3843" s="19" t="s">
        <v>12313</v>
      </c>
      <c r="F3843" s="19" t="s">
        <v>12376</v>
      </c>
      <c r="G3843" s="19" t="s">
        <v>719</v>
      </c>
      <c r="H3843" s="19" t="s">
        <v>12307</v>
      </c>
      <c r="I3843" s="1">
        <v>43097</v>
      </c>
      <c r="J3843" s="19">
        <v>10</v>
      </c>
      <c r="K3843" s="19" t="s">
        <v>73</v>
      </c>
      <c r="L3843" s="175">
        <v>43215.467361111114</v>
      </c>
      <c r="M3843" s="19" t="s">
        <v>12370</v>
      </c>
      <c r="N3843" s="19" t="s">
        <v>12375</v>
      </c>
      <c r="O3843" s="19" t="s">
        <v>12304</v>
      </c>
    </row>
    <row r="3844" spans="1:15">
      <c r="A3844" s="19">
        <v>63823</v>
      </c>
      <c r="B3844" s="19" t="s">
        <v>11748</v>
      </c>
      <c r="C3844" s="19" t="s">
        <v>12373</v>
      </c>
      <c r="D3844" s="19" t="str">
        <f t="shared" si="60"/>
        <v>63823A</v>
      </c>
      <c r="E3844" s="19" t="s">
        <v>12313</v>
      </c>
      <c r="F3844" s="19" t="s">
        <v>12374</v>
      </c>
      <c r="G3844" s="19" t="s">
        <v>719</v>
      </c>
      <c r="H3844" s="19" t="s">
        <v>12307</v>
      </c>
      <c r="I3844" s="1">
        <v>43097</v>
      </c>
      <c r="J3844" s="19">
        <v>9.9</v>
      </c>
      <c r="K3844" s="19" t="s">
        <v>73</v>
      </c>
      <c r="L3844" s="1">
        <v>43215</v>
      </c>
      <c r="M3844" s="19" t="s">
        <v>12370</v>
      </c>
      <c r="N3844" s="19" t="s">
        <v>12373</v>
      </c>
      <c r="O3844" s="19" t="s">
        <v>12304</v>
      </c>
    </row>
    <row r="3845" spans="1:15">
      <c r="A3845" s="19">
        <v>63824</v>
      </c>
      <c r="B3845" s="19" t="s">
        <v>10651</v>
      </c>
      <c r="C3845" s="19" t="s">
        <v>12372</v>
      </c>
      <c r="D3845" s="19" t="str">
        <f t="shared" si="60"/>
        <v>63824C</v>
      </c>
      <c r="E3845" s="19" t="s">
        <v>12309</v>
      </c>
      <c r="F3845" s="19" t="s">
        <v>11033</v>
      </c>
      <c r="G3845" s="19" t="s">
        <v>612</v>
      </c>
      <c r="H3845" s="19" t="s">
        <v>12307</v>
      </c>
      <c r="I3845" s="1">
        <v>43465</v>
      </c>
      <c r="J3845" s="19">
        <v>1.25</v>
      </c>
      <c r="K3845" s="19" t="s">
        <v>73</v>
      </c>
      <c r="L3845" s="1">
        <v>43217</v>
      </c>
      <c r="M3845" s="19" t="s">
        <v>5158</v>
      </c>
      <c r="N3845" s="19" t="s">
        <v>12366</v>
      </c>
      <c r="O3845" s="19" t="s">
        <v>12318</v>
      </c>
    </row>
    <row r="3846" spans="1:15">
      <c r="A3846" s="19">
        <v>63825</v>
      </c>
      <c r="B3846" s="19" t="s">
        <v>11748</v>
      </c>
      <c r="C3846" s="19" t="s">
        <v>12369</v>
      </c>
      <c r="D3846" s="19" t="str">
        <f t="shared" si="60"/>
        <v>63825A</v>
      </c>
      <c r="E3846" s="19" t="s">
        <v>12313</v>
      </c>
      <c r="F3846" s="19" t="s">
        <v>12371</v>
      </c>
      <c r="G3846" s="19" t="s">
        <v>719</v>
      </c>
      <c r="H3846" s="19" t="s">
        <v>12307</v>
      </c>
      <c r="I3846" s="1">
        <v>43126</v>
      </c>
      <c r="J3846" s="19">
        <v>9.9</v>
      </c>
      <c r="K3846" s="19" t="s">
        <v>73</v>
      </c>
      <c r="L3846" s="1">
        <v>43215</v>
      </c>
      <c r="M3846" s="19" t="s">
        <v>12370</v>
      </c>
      <c r="N3846" s="19" t="s">
        <v>12369</v>
      </c>
      <c r="O3846" s="19" t="s">
        <v>12304</v>
      </c>
    </row>
    <row r="3847" spans="1:15">
      <c r="A3847" s="19">
        <v>63826</v>
      </c>
      <c r="B3847" s="19" t="s">
        <v>10651</v>
      </c>
      <c r="C3847" s="19" t="s">
        <v>12368</v>
      </c>
      <c r="D3847" s="19" t="str">
        <f t="shared" si="60"/>
        <v>63826C</v>
      </c>
      <c r="E3847" s="19" t="s">
        <v>12309</v>
      </c>
      <c r="F3847" s="19" t="s">
        <v>11027</v>
      </c>
      <c r="G3847" s="19" t="s">
        <v>612</v>
      </c>
      <c r="H3847" s="19" t="s">
        <v>12307</v>
      </c>
      <c r="I3847" s="1">
        <v>43496</v>
      </c>
      <c r="J3847" s="19">
        <v>0.84799999999999998</v>
      </c>
      <c r="K3847" s="19" t="s">
        <v>73</v>
      </c>
      <c r="L3847" s="1">
        <v>43217</v>
      </c>
      <c r="M3847" s="19" t="s">
        <v>5156</v>
      </c>
      <c r="N3847" s="19" t="s">
        <v>12363</v>
      </c>
      <c r="O3847" s="19" t="s">
        <v>12318</v>
      </c>
    </row>
    <row r="3848" spans="1:15">
      <c r="A3848" s="19">
        <v>63827</v>
      </c>
      <c r="B3848" s="19" t="s">
        <v>10651</v>
      </c>
      <c r="C3848" s="19" t="s">
        <v>12367</v>
      </c>
      <c r="D3848" s="19" t="str">
        <f t="shared" si="60"/>
        <v>63827C</v>
      </c>
      <c r="E3848" s="19" t="s">
        <v>12309</v>
      </c>
      <c r="F3848" s="19" t="s">
        <v>11033</v>
      </c>
      <c r="G3848" s="19" t="s">
        <v>612</v>
      </c>
      <c r="H3848" s="19" t="s">
        <v>12307</v>
      </c>
      <c r="I3848" s="1">
        <v>43434</v>
      </c>
      <c r="J3848" s="19">
        <v>0.37</v>
      </c>
      <c r="K3848" s="19" t="s">
        <v>73</v>
      </c>
      <c r="L3848" s="1">
        <v>43217</v>
      </c>
      <c r="M3848" s="19" t="s">
        <v>5158</v>
      </c>
      <c r="N3848" s="19" t="s">
        <v>12366</v>
      </c>
      <c r="O3848" s="19" t="s">
        <v>12318</v>
      </c>
    </row>
    <row r="3849" spans="1:15">
      <c r="A3849" s="19">
        <v>63828</v>
      </c>
      <c r="B3849" s="19" t="s">
        <v>10651</v>
      </c>
      <c r="C3849" s="19" t="s">
        <v>12365</v>
      </c>
      <c r="D3849" s="19" t="str">
        <f t="shared" si="60"/>
        <v>63828C</v>
      </c>
      <c r="E3849" s="19" t="s">
        <v>12309</v>
      </c>
      <c r="F3849" s="19" t="s">
        <v>11033</v>
      </c>
      <c r="G3849" s="19" t="s">
        <v>612</v>
      </c>
      <c r="H3849" s="19" t="s">
        <v>12307</v>
      </c>
      <c r="I3849" s="1">
        <v>43462</v>
      </c>
      <c r="J3849" s="19">
        <v>1.1850000000000001</v>
      </c>
      <c r="K3849" s="19" t="s">
        <v>73</v>
      </c>
      <c r="L3849" s="1">
        <v>43217</v>
      </c>
      <c r="M3849" s="19" t="s">
        <v>5156</v>
      </c>
      <c r="N3849" s="19" t="s">
        <v>12363</v>
      </c>
      <c r="O3849" s="19" t="s">
        <v>12318</v>
      </c>
    </row>
    <row r="3850" spans="1:15">
      <c r="A3850" s="19">
        <v>63829</v>
      </c>
      <c r="B3850" s="19" t="s">
        <v>10651</v>
      </c>
      <c r="C3850" s="19" t="s">
        <v>12364</v>
      </c>
      <c r="D3850" s="19" t="str">
        <f t="shared" si="60"/>
        <v>63829C</v>
      </c>
      <c r="E3850" s="19" t="s">
        <v>12309</v>
      </c>
      <c r="F3850" s="19" t="s">
        <v>11033</v>
      </c>
      <c r="G3850" s="19" t="s">
        <v>612</v>
      </c>
      <c r="H3850" s="19" t="s">
        <v>12307</v>
      </c>
      <c r="I3850" s="1">
        <v>43437</v>
      </c>
      <c r="J3850" s="19">
        <v>1.177</v>
      </c>
      <c r="K3850" s="19" t="s">
        <v>73</v>
      </c>
      <c r="L3850" s="1">
        <v>43217</v>
      </c>
      <c r="M3850" s="19" t="s">
        <v>5156</v>
      </c>
      <c r="N3850" s="19" t="s">
        <v>12363</v>
      </c>
      <c r="O3850" s="19" t="s">
        <v>12318</v>
      </c>
    </row>
    <row r="3851" spans="1:15">
      <c r="A3851" s="19">
        <v>63830</v>
      </c>
      <c r="B3851" s="19" t="s">
        <v>10651</v>
      </c>
      <c r="C3851" s="19" t="s">
        <v>12362</v>
      </c>
      <c r="D3851" s="19" t="str">
        <f t="shared" si="60"/>
        <v>63830C</v>
      </c>
      <c r="E3851" s="19" t="s">
        <v>12309</v>
      </c>
      <c r="F3851" s="19" t="s">
        <v>1028</v>
      </c>
      <c r="G3851" s="19" t="s">
        <v>612</v>
      </c>
      <c r="H3851" s="19" t="s">
        <v>12307</v>
      </c>
      <c r="I3851" s="1">
        <v>43419</v>
      </c>
      <c r="J3851" s="19">
        <v>1.79</v>
      </c>
      <c r="K3851" s="19" t="s">
        <v>4</v>
      </c>
      <c r="L3851" s="1">
        <v>43217</v>
      </c>
      <c r="M3851" s="19" t="s">
        <v>12359</v>
      </c>
      <c r="N3851" s="19" t="s">
        <v>12358</v>
      </c>
      <c r="O3851" s="19" t="s">
        <v>12318</v>
      </c>
    </row>
    <row r="3852" spans="1:15">
      <c r="A3852" s="19">
        <v>63831</v>
      </c>
      <c r="B3852" s="19" t="s">
        <v>10651</v>
      </c>
      <c r="C3852" s="19" t="s">
        <v>12361</v>
      </c>
      <c r="D3852" s="19" t="str">
        <f t="shared" si="60"/>
        <v>63831C</v>
      </c>
      <c r="E3852" s="19" t="s">
        <v>12309</v>
      </c>
      <c r="F3852" s="19" t="s">
        <v>450</v>
      </c>
      <c r="G3852" s="19" t="s">
        <v>612</v>
      </c>
      <c r="H3852" s="19" t="s">
        <v>12307</v>
      </c>
      <c r="I3852" s="1">
        <v>43312</v>
      </c>
      <c r="J3852" s="19">
        <v>1.79</v>
      </c>
      <c r="K3852" s="19" t="s">
        <v>4</v>
      </c>
      <c r="L3852" s="1">
        <v>43217</v>
      </c>
      <c r="M3852" s="19" t="s">
        <v>12359</v>
      </c>
      <c r="N3852" s="19" t="s">
        <v>12358</v>
      </c>
      <c r="O3852" s="19" t="s">
        <v>12318</v>
      </c>
    </row>
    <row r="3853" spans="1:15">
      <c r="A3853" s="19">
        <v>63832</v>
      </c>
      <c r="B3853" s="19" t="s">
        <v>10651</v>
      </c>
      <c r="C3853" s="19" t="s">
        <v>12360</v>
      </c>
      <c r="D3853" s="19" t="str">
        <f t="shared" si="60"/>
        <v>63832C</v>
      </c>
      <c r="E3853" s="19" t="s">
        <v>12309</v>
      </c>
      <c r="F3853" s="19" t="s">
        <v>450</v>
      </c>
      <c r="G3853" s="19" t="s">
        <v>612</v>
      </c>
      <c r="H3853" s="19" t="s">
        <v>12307</v>
      </c>
      <c r="I3853" s="1">
        <v>43297</v>
      </c>
      <c r="J3853" s="19">
        <v>1.79</v>
      </c>
      <c r="K3853" s="19" t="s">
        <v>4</v>
      </c>
      <c r="L3853" s="1">
        <v>43217</v>
      </c>
      <c r="M3853" s="19" t="s">
        <v>12359</v>
      </c>
      <c r="N3853" s="19" t="s">
        <v>12358</v>
      </c>
      <c r="O3853" s="19" t="s">
        <v>12318</v>
      </c>
    </row>
    <row r="3854" spans="1:15">
      <c r="A3854" s="19">
        <v>63833</v>
      </c>
      <c r="B3854" s="19" t="s">
        <v>10651</v>
      </c>
      <c r="C3854" s="19" t="s">
        <v>12357</v>
      </c>
      <c r="D3854" s="19" t="str">
        <f t="shared" si="60"/>
        <v>63833C</v>
      </c>
      <c r="E3854" s="19" t="s">
        <v>12309</v>
      </c>
      <c r="F3854" s="19" t="s">
        <v>10997</v>
      </c>
      <c r="G3854" s="19" t="s">
        <v>612</v>
      </c>
      <c r="H3854" s="19" t="s">
        <v>12307</v>
      </c>
      <c r="I3854" s="1">
        <v>43830</v>
      </c>
      <c r="J3854" s="19">
        <v>20</v>
      </c>
      <c r="K3854" s="19" t="s">
        <v>73</v>
      </c>
      <c r="L3854" s="1">
        <v>43231</v>
      </c>
      <c r="M3854" s="19" t="s">
        <v>8899</v>
      </c>
      <c r="N3854" s="19" t="s">
        <v>12356</v>
      </c>
      <c r="O3854" s="19" t="s">
        <v>12318</v>
      </c>
    </row>
    <row r="3855" spans="1:15">
      <c r="A3855" s="19">
        <v>63834</v>
      </c>
      <c r="B3855" s="19" t="s">
        <v>11748</v>
      </c>
      <c r="C3855" s="19" t="s">
        <v>12355</v>
      </c>
      <c r="D3855" s="19" t="str">
        <f t="shared" si="60"/>
        <v>63834A</v>
      </c>
      <c r="E3855" s="19" t="s">
        <v>12313</v>
      </c>
      <c r="F3855" s="19" t="s">
        <v>12354</v>
      </c>
      <c r="G3855" s="19" t="s">
        <v>612</v>
      </c>
      <c r="H3855" s="19" t="s">
        <v>12307</v>
      </c>
      <c r="I3855" s="1">
        <v>41906</v>
      </c>
      <c r="J3855" s="19">
        <v>1</v>
      </c>
      <c r="K3855" s="19" t="s">
        <v>73</v>
      </c>
      <c r="L3855" s="1">
        <v>43235</v>
      </c>
      <c r="M3855" s="19" t="s">
        <v>12315</v>
      </c>
      <c r="N3855" s="19" t="s">
        <v>12353</v>
      </c>
      <c r="O3855" s="19" t="s">
        <v>12318</v>
      </c>
    </row>
    <row r="3856" spans="1:15">
      <c r="A3856" s="19">
        <v>63835</v>
      </c>
      <c r="B3856" s="19" t="s">
        <v>11748</v>
      </c>
      <c r="C3856" s="19" t="s">
        <v>12352</v>
      </c>
      <c r="D3856" s="19" t="str">
        <f t="shared" si="60"/>
        <v>63835A</v>
      </c>
      <c r="E3856" s="19" t="s">
        <v>12313</v>
      </c>
      <c r="F3856" s="19" t="s">
        <v>12346</v>
      </c>
      <c r="G3856" s="19" t="s">
        <v>612</v>
      </c>
      <c r="H3856" s="19" t="s">
        <v>12307</v>
      </c>
      <c r="I3856" s="1">
        <v>42895</v>
      </c>
      <c r="J3856" s="19">
        <v>0.40699999999999997</v>
      </c>
      <c r="K3856" s="19" t="s">
        <v>73</v>
      </c>
      <c r="L3856" s="1">
        <v>43242</v>
      </c>
      <c r="M3856" s="19" t="s">
        <v>12315</v>
      </c>
      <c r="N3856" s="19" t="s">
        <v>12344</v>
      </c>
      <c r="O3856" s="19" t="s">
        <v>12318</v>
      </c>
    </row>
    <row r="3857" spans="1:15">
      <c r="A3857" s="19">
        <v>63836</v>
      </c>
      <c r="B3857" s="19" t="s">
        <v>11748</v>
      </c>
      <c r="C3857" s="19" t="s">
        <v>12351</v>
      </c>
      <c r="D3857" s="19" t="str">
        <f t="shared" si="60"/>
        <v>63836A</v>
      </c>
      <c r="E3857" s="19" t="s">
        <v>12313</v>
      </c>
      <c r="F3857" s="19" t="s">
        <v>12346</v>
      </c>
      <c r="G3857" s="19" t="s">
        <v>612</v>
      </c>
      <c r="H3857" s="19" t="s">
        <v>12307</v>
      </c>
      <c r="I3857" s="1">
        <v>42912</v>
      </c>
      <c r="J3857" s="19">
        <v>0.13600000000000001</v>
      </c>
      <c r="K3857" s="19" t="s">
        <v>73</v>
      </c>
      <c r="L3857" s="1">
        <v>43242</v>
      </c>
      <c r="M3857" s="19" t="s">
        <v>12315</v>
      </c>
      <c r="N3857" s="19" t="s">
        <v>12344</v>
      </c>
      <c r="O3857" s="19" t="s">
        <v>12318</v>
      </c>
    </row>
    <row r="3858" spans="1:15">
      <c r="A3858" s="19">
        <v>63837</v>
      </c>
      <c r="B3858" s="19" t="s">
        <v>11748</v>
      </c>
      <c r="C3858" s="19" t="s">
        <v>12350</v>
      </c>
      <c r="D3858" s="19" t="str">
        <f t="shared" si="60"/>
        <v>63837A</v>
      </c>
      <c r="E3858" s="19" t="s">
        <v>12313</v>
      </c>
      <c r="F3858" s="19" t="s">
        <v>10914</v>
      </c>
      <c r="G3858" s="19" t="s">
        <v>612</v>
      </c>
      <c r="H3858" s="19" t="s">
        <v>12307</v>
      </c>
      <c r="I3858" s="1">
        <v>42853</v>
      </c>
      <c r="J3858" s="19">
        <v>0.157</v>
      </c>
      <c r="K3858" s="19" t="s">
        <v>73</v>
      </c>
      <c r="L3858" s="1">
        <v>43242</v>
      </c>
      <c r="M3858" s="19" t="s">
        <v>12315</v>
      </c>
      <c r="N3858" s="19" t="s">
        <v>12344</v>
      </c>
      <c r="O3858" s="19" t="s">
        <v>12318</v>
      </c>
    </row>
    <row r="3859" spans="1:15">
      <c r="A3859" s="19">
        <v>63838</v>
      </c>
      <c r="B3859" s="19" t="s">
        <v>11748</v>
      </c>
      <c r="C3859" s="19" t="s">
        <v>12349</v>
      </c>
      <c r="D3859" s="19" t="str">
        <f t="shared" si="60"/>
        <v>63838A</v>
      </c>
      <c r="E3859" s="19" t="s">
        <v>12313</v>
      </c>
      <c r="F3859" s="19" t="s">
        <v>12346</v>
      </c>
      <c r="G3859" s="19" t="s">
        <v>612</v>
      </c>
      <c r="H3859" s="19" t="s">
        <v>12307</v>
      </c>
      <c r="I3859" s="1">
        <v>42831</v>
      </c>
      <c r="J3859" s="19">
        <v>0.13600000000000001</v>
      </c>
      <c r="K3859" s="19" t="s">
        <v>73</v>
      </c>
      <c r="L3859" s="1">
        <v>43242</v>
      </c>
      <c r="M3859" s="19" t="s">
        <v>12315</v>
      </c>
      <c r="N3859" s="19" t="s">
        <v>12344</v>
      </c>
      <c r="O3859" s="19" t="s">
        <v>12318</v>
      </c>
    </row>
    <row r="3860" spans="1:15">
      <c r="A3860" s="19">
        <v>63839</v>
      </c>
      <c r="B3860" s="19" t="s">
        <v>11748</v>
      </c>
      <c r="C3860" s="19" t="s">
        <v>12348</v>
      </c>
      <c r="D3860" s="19" t="str">
        <f t="shared" si="60"/>
        <v>63839A</v>
      </c>
      <c r="E3860" s="19" t="s">
        <v>12313</v>
      </c>
      <c r="F3860" s="19" t="s">
        <v>12346</v>
      </c>
      <c r="G3860" s="19" t="s">
        <v>612</v>
      </c>
      <c r="H3860" s="19" t="s">
        <v>12307</v>
      </c>
      <c r="I3860" s="1">
        <v>42922</v>
      </c>
      <c r="J3860" s="19">
        <v>0.17499999999999999</v>
      </c>
      <c r="K3860" s="19" t="s">
        <v>73</v>
      </c>
      <c r="L3860" s="1">
        <v>43242</v>
      </c>
      <c r="M3860" s="19" t="s">
        <v>12315</v>
      </c>
      <c r="N3860" s="19" t="s">
        <v>12344</v>
      </c>
      <c r="O3860" s="19" t="s">
        <v>12318</v>
      </c>
    </row>
    <row r="3861" spans="1:15">
      <c r="A3861" s="19">
        <v>63840</v>
      </c>
      <c r="B3861" s="19" t="s">
        <v>11748</v>
      </c>
      <c r="C3861" s="19" t="s">
        <v>12347</v>
      </c>
      <c r="D3861" s="19" t="str">
        <f t="shared" si="60"/>
        <v>63840A</v>
      </c>
      <c r="E3861" s="19" t="s">
        <v>12313</v>
      </c>
      <c r="F3861" s="19" t="s">
        <v>12346</v>
      </c>
      <c r="G3861" s="19" t="s">
        <v>612</v>
      </c>
      <c r="H3861" s="19" t="s">
        <v>12307</v>
      </c>
      <c r="I3861" s="1">
        <v>42865</v>
      </c>
      <c r="J3861" s="19">
        <v>0.13600000000000001</v>
      </c>
      <c r="K3861" s="19" t="s">
        <v>73</v>
      </c>
      <c r="L3861" s="1">
        <v>43242</v>
      </c>
      <c r="M3861" s="19" t="s">
        <v>12315</v>
      </c>
      <c r="N3861" s="19" t="s">
        <v>12344</v>
      </c>
      <c r="O3861" s="19" t="s">
        <v>12318</v>
      </c>
    </row>
    <row r="3862" spans="1:15">
      <c r="A3862" s="19">
        <v>63841</v>
      </c>
      <c r="B3862" s="19" t="s">
        <v>11748</v>
      </c>
      <c r="C3862" s="19" t="s">
        <v>12345</v>
      </c>
      <c r="D3862" s="19" t="str">
        <f t="shared" si="60"/>
        <v>63841A</v>
      </c>
      <c r="E3862" s="19" t="s">
        <v>12313</v>
      </c>
      <c r="F3862" s="19" t="s">
        <v>10914</v>
      </c>
      <c r="G3862" s="19" t="s">
        <v>612</v>
      </c>
      <c r="H3862" s="19" t="s">
        <v>12307</v>
      </c>
      <c r="I3862" s="1">
        <v>42133</v>
      </c>
      <c r="J3862" s="19">
        <v>0.58399999999999996</v>
      </c>
      <c r="K3862" s="19" t="s">
        <v>73</v>
      </c>
      <c r="L3862" s="1">
        <v>43235</v>
      </c>
      <c r="M3862" s="19" t="s">
        <v>12315</v>
      </c>
      <c r="N3862" s="19" t="s">
        <v>12344</v>
      </c>
      <c r="O3862" s="19" t="s">
        <v>12318</v>
      </c>
    </row>
    <row r="3863" spans="1:15">
      <c r="A3863" s="19">
        <v>63842</v>
      </c>
      <c r="B3863" s="19" t="s">
        <v>11748</v>
      </c>
      <c r="C3863" s="19" t="s">
        <v>12343</v>
      </c>
      <c r="D3863" s="19" t="str">
        <f t="shared" si="60"/>
        <v>63842A</v>
      </c>
      <c r="E3863" s="19" t="s">
        <v>12313</v>
      </c>
      <c r="F3863" s="19" t="s">
        <v>12342</v>
      </c>
      <c r="G3863" s="19" t="s">
        <v>612</v>
      </c>
      <c r="H3863" s="19" t="s">
        <v>12307</v>
      </c>
      <c r="I3863" s="1">
        <v>40891</v>
      </c>
      <c r="J3863" s="19">
        <v>2.4E-2</v>
      </c>
      <c r="K3863" s="19" t="s">
        <v>73</v>
      </c>
      <c r="L3863" s="1">
        <v>43242</v>
      </c>
      <c r="M3863" s="19" t="s">
        <v>12315</v>
      </c>
      <c r="N3863" s="19" t="s">
        <v>12341</v>
      </c>
      <c r="O3863" s="19" t="s">
        <v>12318</v>
      </c>
    </row>
    <row r="3864" spans="1:15">
      <c r="A3864" s="19">
        <v>63843</v>
      </c>
      <c r="B3864" s="19" t="s">
        <v>10651</v>
      </c>
      <c r="C3864" s="19" t="s">
        <v>12340</v>
      </c>
      <c r="D3864" s="19" t="str">
        <f t="shared" si="60"/>
        <v>63843C</v>
      </c>
      <c r="E3864" s="19" t="s">
        <v>12309</v>
      </c>
      <c r="F3864" s="19" t="s">
        <v>5986</v>
      </c>
      <c r="G3864" s="19" t="s">
        <v>612</v>
      </c>
      <c r="H3864" s="19" t="s">
        <v>12307</v>
      </c>
      <c r="I3864" s="1">
        <v>43282</v>
      </c>
      <c r="J3864" s="19">
        <v>0.20499999999999999</v>
      </c>
      <c r="K3864" s="19" t="s">
        <v>73</v>
      </c>
      <c r="L3864" s="1">
        <v>43242</v>
      </c>
      <c r="M3864" s="19" t="s">
        <v>12329</v>
      </c>
      <c r="N3864" s="19" t="s">
        <v>12339</v>
      </c>
      <c r="O3864" s="19" t="s">
        <v>12318</v>
      </c>
    </row>
    <row r="3865" spans="1:15">
      <c r="A3865" s="19">
        <v>63844</v>
      </c>
      <c r="B3865" s="19" t="s">
        <v>10651</v>
      </c>
      <c r="C3865" s="19" t="s">
        <v>12338</v>
      </c>
      <c r="D3865" s="19" t="str">
        <f t="shared" si="60"/>
        <v>63844C</v>
      </c>
      <c r="E3865" s="19" t="s">
        <v>12309</v>
      </c>
      <c r="F3865" s="19" t="s">
        <v>11162</v>
      </c>
      <c r="G3865" s="19" t="s">
        <v>612</v>
      </c>
      <c r="H3865" s="19" t="s">
        <v>12307</v>
      </c>
      <c r="I3865" s="1">
        <v>43282</v>
      </c>
      <c r="J3865" s="19">
        <v>0.38700000000000001</v>
      </c>
      <c r="K3865" s="19" t="s">
        <v>73</v>
      </c>
      <c r="L3865" s="1">
        <v>43242</v>
      </c>
      <c r="M3865" s="19" t="s">
        <v>12329</v>
      </c>
      <c r="N3865" s="19" t="s">
        <v>12337</v>
      </c>
      <c r="O3865" s="19" t="s">
        <v>12318</v>
      </c>
    </row>
    <row r="3866" spans="1:15">
      <c r="A3866" s="19">
        <v>63845</v>
      </c>
      <c r="B3866" s="19" t="s">
        <v>10651</v>
      </c>
      <c r="C3866" s="19" t="s">
        <v>12336</v>
      </c>
      <c r="D3866" s="19" t="str">
        <f t="shared" si="60"/>
        <v>63845C</v>
      </c>
      <c r="E3866" s="19" t="s">
        <v>12309</v>
      </c>
      <c r="F3866" s="19" t="s">
        <v>5986</v>
      </c>
      <c r="G3866" s="19" t="s">
        <v>612</v>
      </c>
      <c r="H3866" s="19" t="s">
        <v>12307</v>
      </c>
      <c r="I3866" s="1">
        <v>43282</v>
      </c>
      <c r="J3866" s="19">
        <v>0.20799999999999999</v>
      </c>
      <c r="K3866" s="19" t="s">
        <v>73</v>
      </c>
      <c r="L3866" s="175">
        <v>43242.601388888892</v>
      </c>
      <c r="M3866" s="19" t="s">
        <v>12329</v>
      </c>
      <c r="N3866" s="19" t="s">
        <v>12335</v>
      </c>
      <c r="O3866" s="19" t="s">
        <v>12331</v>
      </c>
    </row>
    <row r="3867" spans="1:15">
      <c r="A3867" s="19">
        <v>63846</v>
      </c>
      <c r="B3867" s="19" t="s">
        <v>10651</v>
      </c>
      <c r="C3867" s="19" t="s">
        <v>12334</v>
      </c>
      <c r="D3867" s="19" t="str">
        <f t="shared" si="60"/>
        <v>63846C</v>
      </c>
      <c r="E3867" s="19" t="s">
        <v>12309</v>
      </c>
      <c r="F3867" s="19" t="s">
        <v>5986</v>
      </c>
      <c r="G3867" s="19" t="s">
        <v>612</v>
      </c>
      <c r="H3867" s="19" t="s">
        <v>12307</v>
      </c>
      <c r="I3867" s="1">
        <v>43830</v>
      </c>
      <c r="J3867" s="19">
        <v>1.9239999999999999</v>
      </c>
      <c r="K3867" s="19" t="s">
        <v>73</v>
      </c>
      <c r="L3867" s="1">
        <v>43242</v>
      </c>
      <c r="M3867" s="19" t="s">
        <v>12329</v>
      </c>
      <c r="N3867" s="19" t="s">
        <v>12332</v>
      </c>
      <c r="O3867" s="19" t="s">
        <v>12318</v>
      </c>
    </row>
    <row r="3868" spans="1:15">
      <c r="A3868" s="19">
        <v>63847</v>
      </c>
      <c r="B3868" s="19" t="s">
        <v>10651</v>
      </c>
      <c r="C3868" s="19" t="s">
        <v>12333</v>
      </c>
      <c r="D3868" s="19" t="str">
        <f t="shared" si="60"/>
        <v>63847C</v>
      </c>
      <c r="E3868" s="19" t="s">
        <v>12309</v>
      </c>
      <c r="F3868" s="19" t="s">
        <v>5986</v>
      </c>
      <c r="G3868" s="19" t="s">
        <v>612</v>
      </c>
      <c r="H3868" s="19" t="s">
        <v>12307</v>
      </c>
      <c r="I3868" s="1">
        <v>43830</v>
      </c>
      <c r="J3868" s="19">
        <v>0.65400000000000003</v>
      </c>
      <c r="K3868" s="19" t="s">
        <v>73</v>
      </c>
      <c r="L3868" s="175">
        <v>43242.623611111114</v>
      </c>
      <c r="M3868" s="19" t="s">
        <v>12329</v>
      </c>
      <c r="N3868" s="19" t="s">
        <v>12332</v>
      </c>
      <c r="O3868" s="19" t="s">
        <v>12331</v>
      </c>
    </row>
    <row r="3869" spans="1:15">
      <c r="A3869" s="19">
        <v>63848</v>
      </c>
      <c r="B3869" s="19" t="s">
        <v>10651</v>
      </c>
      <c r="C3869" s="19" t="s">
        <v>12330</v>
      </c>
      <c r="D3869" s="19" t="str">
        <f t="shared" si="60"/>
        <v>63848C</v>
      </c>
      <c r="E3869" s="19" t="s">
        <v>12309</v>
      </c>
      <c r="F3869" s="19" t="s">
        <v>10972</v>
      </c>
      <c r="G3869" s="19" t="s">
        <v>612</v>
      </c>
      <c r="H3869" s="19" t="s">
        <v>12307</v>
      </c>
      <c r="I3869" s="1">
        <v>43830</v>
      </c>
      <c r="J3869" s="19">
        <v>1.2649999999999999</v>
      </c>
      <c r="K3869" s="19" t="s">
        <v>73</v>
      </c>
      <c r="L3869" s="1">
        <v>43242</v>
      </c>
      <c r="M3869" s="19" t="s">
        <v>12329</v>
      </c>
      <c r="N3869" s="19" t="s">
        <v>12328</v>
      </c>
      <c r="O3869" s="19" t="s">
        <v>12318</v>
      </c>
    </row>
    <row r="3870" spans="1:15">
      <c r="A3870" s="19">
        <v>63849</v>
      </c>
      <c r="B3870" s="19" t="s">
        <v>11748</v>
      </c>
      <c r="C3870" s="19" t="s">
        <v>12327</v>
      </c>
      <c r="D3870" s="19" t="str">
        <f t="shared" si="60"/>
        <v>63849A</v>
      </c>
      <c r="E3870" s="19" t="s">
        <v>12313</v>
      </c>
      <c r="F3870" s="19" t="s">
        <v>10866</v>
      </c>
      <c r="G3870" s="19" t="s">
        <v>612</v>
      </c>
      <c r="H3870" s="19" t="s">
        <v>12307</v>
      </c>
      <c r="I3870" s="1">
        <v>39805</v>
      </c>
      <c r="J3870" s="19">
        <v>0.02</v>
      </c>
      <c r="K3870" s="19" t="s">
        <v>73</v>
      </c>
      <c r="L3870" s="1">
        <v>43264</v>
      </c>
      <c r="M3870" s="19" t="s">
        <v>12315</v>
      </c>
      <c r="N3870" s="19" t="s">
        <v>12326</v>
      </c>
      <c r="O3870" s="19" t="s">
        <v>12318</v>
      </c>
    </row>
    <row r="3871" spans="1:15">
      <c r="A3871" s="19">
        <v>63850</v>
      </c>
      <c r="B3871" s="19" t="s">
        <v>11748</v>
      </c>
      <c r="C3871" s="19" t="s">
        <v>12325</v>
      </c>
      <c r="D3871" s="19" t="str">
        <f t="shared" si="60"/>
        <v>63850A</v>
      </c>
      <c r="E3871" s="19" t="s">
        <v>12313</v>
      </c>
      <c r="F3871" s="19" t="s">
        <v>10860</v>
      </c>
      <c r="G3871" s="19" t="s">
        <v>612</v>
      </c>
      <c r="H3871" s="19" t="s">
        <v>12307</v>
      </c>
      <c r="I3871" s="1">
        <v>40141</v>
      </c>
      <c r="J3871" s="19">
        <v>3.6999999999999998E-2</v>
      </c>
      <c r="K3871" s="19" t="s">
        <v>73</v>
      </c>
      <c r="L3871" s="1">
        <v>43264</v>
      </c>
      <c r="M3871" s="19" t="s">
        <v>12315</v>
      </c>
      <c r="N3871" s="19" t="s">
        <v>12314</v>
      </c>
      <c r="O3871" s="19" t="s">
        <v>12318</v>
      </c>
    </row>
    <row r="3872" spans="1:15">
      <c r="A3872" s="19">
        <v>63851</v>
      </c>
      <c r="B3872" s="19" t="s">
        <v>11748</v>
      </c>
      <c r="C3872" s="19" t="s">
        <v>12324</v>
      </c>
      <c r="D3872" s="19" t="str">
        <f t="shared" si="60"/>
        <v>63851A</v>
      </c>
      <c r="E3872" s="19" t="s">
        <v>12313</v>
      </c>
      <c r="F3872" s="19" t="s">
        <v>11431</v>
      </c>
      <c r="G3872" s="19" t="s">
        <v>612</v>
      </c>
      <c r="H3872" s="19" t="s">
        <v>12307</v>
      </c>
      <c r="I3872" s="1">
        <v>40338</v>
      </c>
      <c r="J3872" s="19">
        <v>4.7E-2</v>
      </c>
      <c r="K3872" s="19" t="s">
        <v>73</v>
      </c>
      <c r="L3872" s="1">
        <v>43264</v>
      </c>
      <c r="M3872" s="19" t="s">
        <v>12315</v>
      </c>
      <c r="N3872" s="19" t="s">
        <v>12321</v>
      </c>
      <c r="O3872" s="19" t="s">
        <v>12318</v>
      </c>
    </row>
    <row r="3873" spans="1:15">
      <c r="A3873" s="19">
        <v>63852</v>
      </c>
      <c r="B3873" s="19" t="s">
        <v>11748</v>
      </c>
      <c r="C3873" s="19" t="s">
        <v>12323</v>
      </c>
      <c r="D3873" s="19" t="str">
        <f t="shared" si="60"/>
        <v>63852A</v>
      </c>
      <c r="E3873" s="19" t="s">
        <v>12313</v>
      </c>
      <c r="F3873" s="19" t="s">
        <v>10897</v>
      </c>
      <c r="G3873" s="19" t="s">
        <v>612</v>
      </c>
      <c r="H3873" s="19" t="s">
        <v>12307</v>
      </c>
      <c r="I3873" s="1">
        <v>40522</v>
      </c>
      <c r="J3873" s="19">
        <v>3.0000000000000001E-3</v>
      </c>
      <c r="K3873" s="19" t="s">
        <v>73</v>
      </c>
      <c r="L3873" s="1">
        <v>43264</v>
      </c>
      <c r="M3873" s="19" t="s">
        <v>12315</v>
      </c>
      <c r="N3873" s="19" t="s">
        <v>12321</v>
      </c>
      <c r="O3873" s="19" t="s">
        <v>12318</v>
      </c>
    </row>
    <row r="3874" spans="1:15">
      <c r="A3874" s="19">
        <v>63853</v>
      </c>
      <c r="B3874" s="19" t="s">
        <v>11748</v>
      </c>
      <c r="C3874" s="19" t="s">
        <v>12322</v>
      </c>
      <c r="D3874" s="19" t="str">
        <f t="shared" si="60"/>
        <v>63853A</v>
      </c>
      <c r="E3874" s="19" t="s">
        <v>12313</v>
      </c>
      <c r="F3874" s="19" t="s">
        <v>11030</v>
      </c>
      <c r="G3874" s="19" t="s">
        <v>612</v>
      </c>
      <c r="H3874" s="19" t="s">
        <v>12307</v>
      </c>
      <c r="I3874" s="1">
        <v>40351</v>
      </c>
      <c r="J3874" s="19">
        <v>3.1E-2</v>
      </c>
      <c r="K3874" s="19" t="s">
        <v>73</v>
      </c>
      <c r="L3874" s="1">
        <v>43265</v>
      </c>
      <c r="M3874" s="19" t="s">
        <v>12315</v>
      </c>
      <c r="N3874" s="19" t="s">
        <v>12321</v>
      </c>
      <c r="O3874" s="19" t="s">
        <v>12318</v>
      </c>
    </row>
    <row r="3875" spans="1:15">
      <c r="A3875" s="19">
        <v>63854</v>
      </c>
      <c r="B3875" s="19" t="s">
        <v>10651</v>
      </c>
      <c r="C3875" s="19" t="s">
        <v>12320</v>
      </c>
      <c r="D3875" s="19" t="str">
        <f t="shared" si="60"/>
        <v>63854C</v>
      </c>
      <c r="E3875" s="19" t="s">
        <v>12309</v>
      </c>
      <c r="F3875" s="19" t="s">
        <v>10767</v>
      </c>
      <c r="G3875" s="19" t="s">
        <v>612</v>
      </c>
      <c r="H3875" s="19" t="s">
        <v>12307</v>
      </c>
      <c r="I3875" s="1">
        <v>43373</v>
      </c>
      <c r="J3875" s="19">
        <v>105</v>
      </c>
      <c r="K3875" s="19" t="s">
        <v>73</v>
      </c>
      <c r="L3875" s="1">
        <v>43265</v>
      </c>
      <c r="M3875" s="19" t="s">
        <v>4394</v>
      </c>
      <c r="N3875" s="19" t="s">
        <v>12319</v>
      </c>
      <c r="O3875" s="19" t="s">
        <v>12318</v>
      </c>
    </row>
    <row r="3876" spans="1:15">
      <c r="A3876" s="19">
        <v>63855</v>
      </c>
      <c r="B3876" s="19" t="s">
        <v>11748</v>
      </c>
      <c r="C3876" s="19" t="s">
        <v>12317</v>
      </c>
      <c r="D3876" s="19" t="str">
        <f t="shared" si="60"/>
        <v>63855A</v>
      </c>
      <c r="E3876" s="19" t="s">
        <v>12313</v>
      </c>
      <c r="F3876" s="19" t="s">
        <v>12316</v>
      </c>
      <c r="G3876" s="19" t="s">
        <v>612</v>
      </c>
      <c r="H3876" s="19" t="s">
        <v>12307</v>
      </c>
      <c r="I3876" s="1">
        <v>40176</v>
      </c>
      <c r="J3876" s="19">
        <v>5.0999999999999997E-2</v>
      </c>
      <c r="K3876" s="19" t="s">
        <v>73</v>
      </c>
      <c r="L3876" s="1">
        <v>43266</v>
      </c>
      <c r="M3876" s="19" t="s">
        <v>12315</v>
      </c>
      <c r="N3876" s="19" t="s">
        <v>12314</v>
      </c>
      <c r="O3876" s="19" t="s">
        <v>12304</v>
      </c>
    </row>
    <row r="3877" spans="1:15">
      <c r="A3877" s="19">
        <v>63856</v>
      </c>
      <c r="B3877" s="19" t="s">
        <v>11748</v>
      </c>
      <c r="C3877" s="19" t="s">
        <v>12312</v>
      </c>
      <c r="D3877" s="19" t="str">
        <f t="shared" si="60"/>
        <v>63856A</v>
      </c>
      <c r="E3877" s="19" t="s">
        <v>12313</v>
      </c>
      <c r="F3877" s="19" t="s">
        <v>10988</v>
      </c>
      <c r="G3877" s="19" t="s">
        <v>612</v>
      </c>
      <c r="H3877" s="19" t="s">
        <v>12307</v>
      </c>
      <c r="I3877" s="1">
        <v>41961</v>
      </c>
      <c r="J3877" s="19">
        <v>5.0000000000000001E-3</v>
      </c>
      <c r="K3877" s="19" t="s">
        <v>73</v>
      </c>
      <c r="L3877" s="1">
        <v>43270</v>
      </c>
      <c r="M3877" s="19" t="s">
        <v>12311</v>
      </c>
      <c r="N3877" s="19" t="s">
        <v>12310</v>
      </c>
      <c r="O3877" s="19" t="s">
        <v>12304</v>
      </c>
    </row>
    <row r="3878" spans="1:15">
      <c r="A3878" s="19">
        <v>63857</v>
      </c>
      <c r="B3878" s="19" t="s">
        <v>10651</v>
      </c>
      <c r="C3878" s="19" t="s">
        <v>12308</v>
      </c>
      <c r="D3878" s="19" t="str">
        <f t="shared" si="60"/>
        <v>63857C</v>
      </c>
      <c r="E3878" s="19" t="s">
        <v>12309</v>
      </c>
      <c r="F3878" s="19" t="s">
        <v>10699</v>
      </c>
      <c r="G3878" s="19" t="s">
        <v>612</v>
      </c>
      <c r="H3878" s="19" t="s">
        <v>12307</v>
      </c>
      <c r="I3878" s="1">
        <v>44561</v>
      </c>
      <c r="J3878" s="19">
        <v>100</v>
      </c>
      <c r="K3878" s="19" t="s">
        <v>73</v>
      </c>
      <c r="L3878" s="175">
        <v>43271.420138888891</v>
      </c>
      <c r="M3878" s="19" t="s">
        <v>12306</v>
      </c>
      <c r="N3878" s="19" t="s">
        <v>12305</v>
      </c>
      <c r="O3878" s="19" t="s">
        <v>12304</v>
      </c>
    </row>
    <row r="3879" spans="1:15">
      <c r="A3879" s="19" t="s">
        <v>12303</v>
      </c>
      <c r="D3879" s="19" t="str">
        <f t="shared" si="60"/>
        <v>California Renewables Portfolio Standard - RPS Online System. This information is current as of 06/22/2018 at 11:17:32 AM.</v>
      </c>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3"/>
  <sheetViews>
    <sheetView workbookViewId="0">
      <selection activeCell="F10" sqref="F10"/>
    </sheetView>
  </sheetViews>
  <sheetFormatPr defaultRowHeight="15"/>
  <cols>
    <col min="1" max="16384" width="9.140625" style="19"/>
  </cols>
  <sheetData>
    <row r="1" spans="1:8">
      <c r="A1" s="195" t="s">
        <v>10665</v>
      </c>
      <c r="B1" s="195" t="s">
        <v>10664</v>
      </c>
      <c r="C1" s="195" t="s">
        <v>10663</v>
      </c>
      <c r="D1" s="195" t="s">
        <v>10662</v>
      </c>
      <c r="E1" s="195" t="s">
        <v>10661</v>
      </c>
      <c r="F1" s="195" t="s">
        <v>10660</v>
      </c>
      <c r="G1" s="162" t="s">
        <v>10659</v>
      </c>
      <c r="H1" s="162" t="s">
        <v>10658</v>
      </c>
    </row>
    <row r="2" spans="1:8">
      <c r="A2" s="195"/>
      <c r="B2" s="195"/>
      <c r="C2" s="195"/>
      <c r="D2" s="195"/>
      <c r="E2" s="195"/>
      <c r="F2" s="195"/>
      <c r="G2" s="162" t="s">
        <v>10657</v>
      </c>
      <c r="H2" s="162" t="s">
        <v>10657</v>
      </c>
    </row>
    <row r="3" spans="1:8">
      <c r="A3" s="161" t="s">
        <v>10651</v>
      </c>
      <c r="B3" s="161">
        <v>2017</v>
      </c>
      <c r="C3" s="161" t="s">
        <v>2818</v>
      </c>
      <c r="D3" s="161" t="s">
        <v>10656</v>
      </c>
      <c r="E3" s="161" t="s">
        <v>10655</v>
      </c>
      <c r="F3" s="161">
        <v>246165</v>
      </c>
      <c r="G3" s="161">
        <v>3748840</v>
      </c>
      <c r="H3" s="161">
        <v>98535</v>
      </c>
    </row>
    <row r="4" spans="1:8">
      <c r="A4" s="161" t="s">
        <v>10651</v>
      </c>
      <c r="B4" s="161">
        <v>2017</v>
      </c>
      <c r="C4" s="161" t="s">
        <v>10654</v>
      </c>
      <c r="D4" s="161" t="s">
        <v>10653</v>
      </c>
      <c r="E4" s="161" t="s">
        <v>10652</v>
      </c>
      <c r="F4" s="161">
        <v>304504.09008788998</v>
      </c>
      <c r="G4" s="161">
        <v>14383547</v>
      </c>
      <c r="H4" s="161">
        <v>718461.099609375</v>
      </c>
    </row>
    <row r="5" spans="1:8">
      <c r="A5" s="161" t="s">
        <v>10651</v>
      </c>
      <c r="B5" s="161">
        <v>2017</v>
      </c>
      <c r="C5" s="161" t="s">
        <v>5843</v>
      </c>
      <c r="D5" s="161" t="s">
        <v>10650</v>
      </c>
      <c r="E5" s="161" t="s">
        <v>10649</v>
      </c>
      <c r="F5" s="161">
        <v>8420690</v>
      </c>
      <c r="G5" s="161">
        <v>84101500</v>
      </c>
      <c r="H5" s="161">
        <v>216522</v>
      </c>
    </row>
    <row r="6" spans="1:8">
      <c r="A6" s="161" t="s">
        <v>10565</v>
      </c>
      <c r="B6" s="161">
        <v>2017</v>
      </c>
      <c r="C6" s="161" t="s">
        <v>5053</v>
      </c>
      <c r="D6" s="161" t="s">
        <v>7445</v>
      </c>
      <c r="E6" s="161" t="s">
        <v>5054</v>
      </c>
      <c r="F6" s="161">
        <v>91133</v>
      </c>
      <c r="G6" s="161">
        <v>2298600</v>
      </c>
      <c r="H6" s="161">
        <v>21842</v>
      </c>
    </row>
    <row r="7" spans="1:8">
      <c r="A7" s="161" t="s">
        <v>10565</v>
      </c>
      <c r="B7" s="161">
        <v>2017</v>
      </c>
      <c r="C7" s="161" t="s">
        <v>4451</v>
      </c>
      <c r="D7" s="161" t="s">
        <v>6242</v>
      </c>
      <c r="E7" s="161" t="s">
        <v>4450</v>
      </c>
      <c r="F7" s="161">
        <v>169118</v>
      </c>
      <c r="G7" s="161">
        <v>3060680</v>
      </c>
      <c r="H7" s="161">
        <v>213468</v>
      </c>
    </row>
    <row r="8" spans="1:8">
      <c r="A8" s="161" t="s">
        <v>10565</v>
      </c>
      <c r="B8" s="161">
        <v>2017</v>
      </c>
      <c r="C8" s="161" t="s">
        <v>4516</v>
      </c>
      <c r="D8" s="161" t="s">
        <v>6501</v>
      </c>
      <c r="E8" s="161" t="s">
        <v>10648</v>
      </c>
      <c r="F8" s="161">
        <v>75268</v>
      </c>
      <c r="G8" s="161">
        <v>1486600</v>
      </c>
      <c r="H8" s="161">
        <v>1692.01000976562</v>
      </c>
    </row>
    <row r="9" spans="1:8">
      <c r="A9" s="161" t="s">
        <v>10565</v>
      </c>
      <c r="B9" s="161">
        <v>2017</v>
      </c>
      <c r="C9" s="161" t="s">
        <v>4516</v>
      </c>
      <c r="D9" s="161" t="s">
        <v>6335</v>
      </c>
      <c r="E9" s="161" t="s">
        <v>4515</v>
      </c>
      <c r="F9" s="161">
        <v>70139</v>
      </c>
      <c r="G9" s="161">
        <v>1309890</v>
      </c>
      <c r="H9" s="161">
        <v>2234.02001953125</v>
      </c>
    </row>
    <row r="10" spans="1:8">
      <c r="A10" s="161" t="s">
        <v>10565</v>
      </c>
      <c r="B10" s="161">
        <v>2017</v>
      </c>
      <c r="C10" s="161" t="s">
        <v>4888</v>
      </c>
      <c r="D10" s="161" t="s">
        <v>7101</v>
      </c>
      <c r="E10" s="161" t="s">
        <v>10647</v>
      </c>
      <c r="F10" s="161">
        <v>53016.179768674003</v>
      </c>
      <c r="G10" s="161">
        <v>567534</v>
      </c>
      <c r="H10" s="161">
        <v>44179.009765625</v>
      </c>
    </row>
    <row r="11" spans="1:8">
      <c r="A11" s="161" t="s">
        <v>10565</v>
      </c>
      <c r="B11" s="161">
        <v>2017</v>
      </c>
      <c r="C11" s="161" t="s">
        <v>4525</v>
      </c>
      <c r="D11" s="161" t="s">
        <v>6355</v>
      </c>
      <c r="E11" s="161" t="s">
        <v>4524</v>
      </c>
      <c r="F11" s="161">
        <v>12711</v>
      </c>
      <c r="G11" s="161">
        <v>868385</v>
      </c>
      <c r="H11" s="161">
        <v>0</v>
      </c>
    </row>
    <row r="12" spans="1:8">
      <c r="A12" s="161" t="s">
        <v>10565</v>
      </c>
      <c r="B12" s="161">
        <v>2017</v>
      </c>
      <c r="C12" s="161" t="s">
        <v>10646</v>
      </c>
      <c r="D12" s="161" t="s">
        <v>6876</v>
      </c>
      <c r="E12" s="161" t="s">
        <v>10645</v>
      </c>
      <c r="F12" s="161">
        <v>346049</v>
      </c>
      <c r="G12" s="161">
        <v>5680570</v>
      </c>
      <c r="H12" s="161">
        <v>38706</v>
      </c>
    </row>
    <row r="13" spans="1:8">
      <c r="A13" s="161" t="s">
        <v>10565</v>
      </c>
      <c r="B13" s="161">
        <v>2017</v>
      </c>
      <c r="C13" s="161" t="s">
        <v>10634</v>
      </c>
      <c r="D13" s="161" t="s">
        <v>10644</v>
      </c>
      <c r="E13" s="161" t="s">
        <v>10643</v>
      </c>
      <c r="F13" s="161">
        <v>0.239999994635581</v>
      </c>
      <c r="G13" s="161">
        <v>0</v>
      </c>
      <c r="H13" s="161">
        <v>0</v>
      </c>
    </row>
    <row r="14" spans="1:8">
      <c r="A14" s="161" t="s">
        <v>10565</v>
      </c>
      <c r="B14" s="161">
        <v>2017</v>
      </c>
      <c r="C14" s="161" t="s">
        <v>10642</v>
      </c>
      <c r="D14" s="161" t="s">
        <v>6461</v>
      </c>
      <c r="E14" s="161" t="s">
        <v>4571</v>
      </c>
      <c r="F14" s="161">
        <v>0.239999994635581</v>
      </c>
      <c r="G14" s="161">
        <v>0</v>
      </c>
      <c r="H14" s="161">
        <v>0</v>
      </c>
    </row>
    <row r="15" spans="1:8">
      <c r="A15" s="161" t="s">
        <v>10565</v>
      </c>
      <c r="B15" s="161">
        <v>2017</v>
      </c>
      <c r="C15" s="161" t="s">
        <v>4584</v>
      </c>
      <c r="D15" s="161" t="s">
        <v>6488</v>
      </c>
      <c r="E15" s="161" t="s">
        <v>10641</v>
      </c>
      <c r="F15" s="161">
        <v>27954</v>
      </c>
      <c r="G15" s="161">
        <v>346910</v>
      </c>
      <c r="H15" s="161">
        <v>3533</v>
      </c>
    </row>
    <row r="16" spans="1:8">
      <c r="A16" s="161" t="s">
        <v>10565</v>
      </c>
      <c r="B16" s="161">
        <v>2017</v>
      </c>
      <c r="C16" s="161" t="s">
        <v>10640</v>
      </c>
      <c r="D16" s="161" t="s">
        <v>6533</v>
      </c>
      <c r="E16" s="161" t="s">
        <v>10639</v>
      </c>
      <c r="F16" s="161">
        <v>1013.10998535156</v>
      </c>
      <c r="G16" s="161">
        <v>16408.099609375</v>
      </c>
      <c r="H16" s="161">
        <v>4143.080078125</v>
      </c>
    </row>
    <row r="17" spans="1:8">
      <c r="A17" s="161" t="s">
        <v>10565</v>
      </c>
      <c r="B17" s="161">
        <v>2017</v>
      </c>
      <c r="C17" s="161" t="s">
        <v>5053</v>
      </c>
      <c r="D17" s="161" t="s">
        <v>7449</v>
      </c>
      <c r="E17" s="161" t="s">
        <v>5056</v>
      </c>
      <c r="F17" s="161">
        <v>29646</v>
      </c>
      <c r="G17" s="161">
        <v>1380100</v>
      </c>
      <c r="H17" s="161">
        <v>2085</v>
      </c>
    </row>
    <row r="18" spans="1:8">
      <c r="A18" s="161" t="s">
        <v>10565</v>
      </c>
      <c r="B18" s="161">
        <v>2017</v>
      </c>
      <c r="C18" s="161" t="s">
        <v>4677</v>
      </c>
      <c r="D18" s="161" t="s">
        <v>6692</v>
      </c>
      <c r="E18" s="161" t="s">
        <v>10638</v>
      </c>
      <c r="F18" s="161">
        <v>160916</v>
      </c>
      <c r="G18" s="161">
        <v>2418570</v>
      </c>
      <c r="H18" s="161">
        <v>13615</v>
      </c>
    </row>
    <row r="19" spans="1:8">
      <c r="A19" s="161" t="s">
        <v>10565</v>
      </c>
      <c r="B19" s="161">
        <v>2017</v>
      </c>
      <c r="C19" s="161" t="s">
        <v>10637</v>
      </c>
      <c r="D19" s="161" t="s">
        <v>10636</v>
      </c>
      <c r="E19" s="161" t="s">
        <v>10635</v>
      </c>
      <c r="F19" s="161">
        <v>0.11999999731779</v>
      </c>
      <c r="G19" s="161">
        <v>0</v>
      </c>
      <c r="H19" s="161">
        <v>0</v>
      </c>
    </row>
    <row r="20" spans="1:8">
      <c r="A20" s="161" t="s">
        <v>10565</v>
      </c>
      <c r="B20" s="161">
        <v>2017</v>
      </c>
      <c r="C20" s="161" t="s">
        <v>10634</v>
      </c>
      <c r="D20" s="161" t="s">
        <v>10633</v>
      </c>
      <c r="E20" s="161" t="s">
        <v>10632</v>
      </c>
      <c r="F20" s="161">
        <v>0.11999999731779</v>
      </c>
      <c r="G20" s="161">
        <v>0</v>
      </c>
      <c r="H20" s="161">
        <v>0</v>
      </c>
    </row>
    <row r="21" spans="1:8">
      <c r="A21" s="161" t="s">
        <v>10565</v>
      </c>
      <c r="B21" s="161">
        <v>2017</v>
      </c>
      <c r="C21" s="161" t="s">
        <v>4789</v>
      </c>
      <c r="D21" s="161" t="s">
        <v>6900</v>
      </c>
      <c r="E21" s="161" t="s">
        <v>4794</v>
      </c>
      <c r="F21" s="161">
        <v>51224</v>
      </c>
      <c r="G21" s="161">
        <v>567519</v>
      </c>
      <c r="H21" s="161">
        <v>0</v>
      </c>
    </row>
    <row r="22" spans="1:8">
      <c r="A22" s="161" t="s">
        <v>10565</v>
      </c>
      <c r="B22" s="161">
        <v>2017</v>
      </c>
      <c r="C22" s="161" t="s">
        <v>4811</v>
      </c>
      <c r="D22" s="161" t="s">
        <v>6938</v>
      </c>
      <c r="E22" s="161" t="s">
        <v>4810</v>
      </c>
      <c r="F22" s="161">
        <v>9237</v>
      </c>
      <c r="G22" s="161">
        <v>134199</v>
      </c>
      <c r="H22" s="161">
        <v>39321</v>
      </c>
    </row>
    <row r="23" spans="1:8">
      <c r="A23" s="161" t="s">
        <v>10565</v>
      </c>
      <c r="B23" s="161">
        <v>2017</v>
      </c>
      <c r="C23" s="161" t="s">
        <v>10569</v>
      </c>
      <c r="D23" s="161" t="s">
        <v>7054</v>
      </c>
      <c r="E23" s="161" t="s">
        <v>10631</v>
      </c>
      <c r="F23" s="161">
        <v>16689</v>
      </c>
      <c r="G23" s="161">
        <v>227496</v>
      </c>
      <c r="H23" s="161">
        <v>0</v>
      </c>
    </row>
    <row r="24" spans="1:8">
      <c r="A24" s="161" t="s">
        <v>10565</v>
      </c>
      <c r="B24" s="161">
        <v>2017</v>
      </c>
      <c r="C24" s="161" t="s">
        <v>10630</v>
      </c>
      <c r="D24" s="161" t="s">
        <v>7326</v>
      </c>
      <c r="E24" s="161" t="s">
        <v>5002</v>
      </c>
      <c r="F24" s="161">
        <v>70074.119999997303</v>
      </c>
      <c r="G24" s="161">
        <v>2379690</v>
      </c>
      <c r="H24" s="161">
        <v>0</v>
      </c>
    </row>
    <row r="25" spans="1:8">
      <c r="A25" s="161" t="s">
        <v>10565</v>
      </c>
      <c r="B25" s="161">
        <v>2017</v>
      </c>
      <c r="C25" s="161" t="s">
        <v>10575</v>
      </c>
      <c r="D25" s="161" t="s">
        <v>6133</v>
      </c>
      <c r="E25" s="161" t="s">
        <v>4385</v>
      </c>
      <c r="F25" s="161">
        <v>33130</v>
      </c>
      <c r="G25" s="161">
        <v>321300</v>
      </c>
      <c r="H25" s="161">
        <v>0</v>
      </c>
    </row>
    <row r="26" spans="1:8">
      <c r="A26" s="161" t="s">
        <v>10565</v>
      </c>
      <c r="B26" s="161">
        <v>2017</v>
      </c>
      <c r="C26" s="161" t="s">
        <v>10629</v>
      </c>
      <c r="D26" s="161" t="s">
        <v>7294</v>
      </c>
      <c r="E26" s="161" t="s">
        <v>4987</v>
      </c>
      <c r="F26" s="161">
        <v>13154</v>
      </c>
      <c r="G26" s="161">
        <v>186881</v>
      </c>
      <c r="H26" s="161">
        <v>0</v>
      </c>
    </row>
    <row r="27" spans="1:8">
      <c r="A27" s="161" t="s">
        <v>10565</v>
      </c>
      <c r="B27" s="161">
        <v>2017</v>
      </c>
      <c r="C27" s="161" t="s">
        <v>5053</v>
      </c>
      <c r="D27" s="161" t="s">
        <v>7442</v>
      </c>
      <c r="E27" s="161" t="s">
        <v>5052</v>
      </c>
      <c r="F27" s="161">
        <v>98421</v>
      </c>
      <c r="G27" s="161">
        <v>2495500</v>
      </c>
      <c r="H27" s="161">
        <v>5596.0400390625</v>
      </c>
    </row>
    <row r="28" spans="1:8">
      <c r="A28" s="161" t="s">
        <v>10565</v>
      </c>
      <c r="B28" s="161">
        <v>2017</v>
      </c>
      <c r="C28" s="161" t="s">
        <v>5053</v>
      </c>
      <c r="D28" s="161" t="s">
        <v>7447</v>
      </c>
      <c r="E28" s="161" t="s">
        <v>5055</v>
      </c>
      <c r="F28" s="161">
        <v>105537</v>
      </c>
      <c r="G28" s="161">
        <v>3190316</v>
      </c>
      <c r="H28" s="161">
        <v>10078.0400390625</v>
      </c>
    </row>
    <row r="29" spans="1:8">
      <c r="A29" s="161" t="s">
        <v>10565</v>
      </c>
      <c r="B29" s="161">
        <v>2017</v>
      </c>
      <c r="C29" s="161" t="s">
        <v>10212</v>
      </c>
      <c r="D29" s="161" t="s">
        <v>7752</v>
      </c>
      <c r="E29" s="161" t="s">
        <v>5209</v>
      </c>
      <c r="F29" s="161">
        <v>401834.11999999703</v>
      </c>
      <c r="G29" s="161">
        <v>2327420</v>
      </c>
      <c r="H29" s="161">
        <v>13830</v>
      </c>
    </row>
    <row r="30" spans="1:8">
      <c r="A30" s="161" t="s">
        <v>10565</v>
      </c>
      <c r="B30" s="161">
        <v>2017</v>
      </c>
      <c r="C30" s="161" t="s">
        <v>10629</v>
      </c>
      <c r="D30" s="161" t="s">
        <v>7607</v>
      </c>
      <c r="E30" s="161" t="s">
        <v>5128</v>
      </c>
      <c r="F30" s="161">
        <v>16668</v>
      </c>
      <c r="G30" s="161">
        <v>359163</v>
      </c>
      <c r="H30" s="161">
        <v>0</v>
      </c>
    </row>
    <row r="31" spans="1:8">
      <c r="A31" s="161" t="s">
        <v>10565</v>
      </c>
      <c r="B31" s="161">
        <v>2017</v>
      </c>
      <c r="C31" s="161" t="s">
        <v>4789</v>
      </c>
      <c r="D31" s="161" t="s">
        <v>6906</v>
      </c>
      <c r="E31" s="161" t="s">
        <v>4796</v>
      </c>
      <c r="F31" s="161">
        <v>25222</v>
      </c>
      <c r="G31" s="161">
        <v>283314</v>
      </c>
      <c r="H31" s="161">
        <v>0</v>
      </c>
    </row>
    <row r="32" spans="1:8">
      <c r="A32" s="161" t="s">
        <v>10565</v>
      </c>
      <c r="B32" s="161">
        <v>2017</v>
      </c>
      <c r="C32" s="161" t="s">
        <v>5928</v>
      </c>
      <c r="D32" s="161" t="s">
        <v>7646</v>
      </c>
      <c r="E32" s="161" t="s">
        <v>5927</v>
      </c>
      <c r="F32" s="161">
        <v>0.11999999731779</v>
      </c>
      <c r="G32" s="161">
        <v>9.0000003576278603E-2</v>
      </c>
      <c r="H32" s="161">
        <v>2.9999999329447701E-2</v>
      </c>
    </row>
    <row r="33" spans="1:8">
      <c r="A33" s="161" t="s">
        <v>10565</v>
      </c>
      <c r="B33" s="161">
        <v>2017</v>
      </c>
      <c r="C33" s="161" t="s">
        <v>5839</v>
      </c>
      <c r="D33" s="161" t="s">
        <v>6203</v>
      </c>
      <c r="E33" s="161" t="s">
        <v>5838</v>
      </c>
      <c r="F33" s="161">
        <v>0.11999999731779</v>
      </c>
      <c r="G33" s="161">
        <v>0</v>
      </c>
      <c r="H33" s="161">
        <v>0</v>
      </c>
    </row>
    <row r="34" spans="1:8">
      <c r="A34" s="161" t="s">
        <v>10565</v>
      </c>
      <c r="B34" s="161">
        <v>2017</v>
      </c>
      <c r="C34" s="161" t="s">
        <v>10628</v>
      </c>
      <c r="D34" s="161" t="s">
        <v>7231</v>
      </c>
      <c r="E34" s="161" t="s">
        <v>9</v>
      </c>
      <c r="F34" s="161">
        <v>184929</v>
      </c>
      <c r="G34" s="161">
        <v>2700480</v>
      </c>
      <c r="H34" s="161">
        <v>10809</v>
      </c>
    </row>
    <row r="35" spans="1:8">
      <c r="A35" s="161" t="s">
        <v>10565</v>
      </c>
      <c r="B35" s="161">
        <v>2017</v>
      </c>
      <c r="C35" s="161" t="s">
        <v>10628</v>
      </c>
      <c r="D35" s="161" t="s">
        <v>7234</v>
      </c>
      <c r="E35" s="161" t="s">
        <v>8</v>
      </c>
      <c r="F35" s="161">
        <v>164302</v>
      </c>
      <c r="G35" s="161">
        <v>2585430</v>
      </c>
      <c r="H35" s="161">
        <v>21998</v>
      </c>
    </row>
    <row r="36" spans="1:8">
      <c r="A36" s="161" t="s">
        <v>10565</v>
      </c>
      <c r="B36" s="161">
        <v>2017</v>
      </c>
      <c r="C36" s="161" t="s">
        <v>10627</v>
      </c>
      <c r="D36" s="161" t="s">
        <v>7065</v>
      </c>
      <c r="E36" s="161" t="s">
        <v>4872</v>
      </c>
      <c r="F36" s="161">
        <v>118669</v>
      </c>
      <c r="G36" s="161">
        <v>1852630</v>
      </c>
      <c r="H36" s="161">
        <v>0</v>
      </c>
    </row>
    <row r="37" spans="1:8">
      <c r="A37" s="161" t="s">
        <v>10565</v>
      </c>
      <c r="B37" s="161">
        <v>2017</v>
      </c>
      <c r="C37" s="161" t="s">
        <v>10626</v>
      </c>
      <c r="D37" s="161" t="s">
        <v>7708</v>
      </c>
      <c r="E37" s="161" t="s">
        <v>5180</v>
      </c>
      <c r="F37" s="161">
        <v>187149</v>
      </c>
      <c r="G37" s="161">
        <v>2562960</v>
      </c>
      <c r="H37" s="161">
        <v>4642</v>
      </c>
    </row>
    <row r="38" spans="1:8">
      <c r="A38" s="161" t="s">
        <v>10565</v>
      </c>
      <c r="B38" s="161">
        <v>2017</v>
      </c>
      <c r="C38" s="161" t="s">
        <v>10625</v>
      </c>
      <c r="D38" s="161" t="s">
        <v>7798</v>
      </c>
      <c r="E38" s="161" t="s">
        <v>5231</v>
      </c>
      <c r="F38" s="161">
        <v>183817</v>
      </c>
      <c r="G38" s="161">
        <v>3532650</v>
      </c>
      <c r="H38" s="161">
        <v>13168</v>
      </c>
    </row>
    <row r="39" spans="1:8">
      <c r="A39" s="161" t="s">
        <v>10565</v>
      </c>
      <c r="B39" s="161">
        <v>2017</v>
      </c>
      <c r="C39" s="161" t="s">
        <v>10624</v>
      </c>
      <c r="D39" s="161" t="s">
        <v>6111</v>
      </c>
      <c r="E39" s="161" t="s">
        <v>10623</v>
      </c>
      <c r="F39" s="161">
        <v>40516</v>
      </c>
      <c r="G39" s="161">
        <v>762980</v>
      </c>
      <c r="H39" s="161">
        <v>0</v>
      </c>
    </row>
    <row r="40" spans="1:8">
      <c r="A40" s="161" t="s">
        <v>10565</v>
      </c>
      <c r="B40" s="161">
        <v>2017</v>
      </c>
      <c r="C40" s="161" t="s">
        <v>5845</v>
      </c>
      <c r="D40" s="161" t="s">
        <v>6228</v>
      </c>
      <c r="E40" s="161" t="s">
        <v>10622</v>
      </c>
      <c r="F40" s="161">
        <v>9.9999997764825804E-3</v>
      </c>
      <c r="G40" s="161">
        <v>0</v>
      </c>
      <c r="H40" s="161">
        <v>0</v>
      </c>
    </row>
    <row r="41" spans="1:8">
      <c r="A41" s="161" t="s">
        <v>10565</v>
      </c>
      <c r="B41" s="161">
        <v>2017</v>
      </c>
      <c r="C41" s="161" t="s">
        <v>9747</v>
      </c>
      <c r="D41" s="161" t="s">
        <v>7434</v>
      </c>
      <c r="E41" s="161" t="s">
        <v>5049</v>
      </c>
      <c r="F41" s="161">
        <v>2141</v>
      </c>
      <c r="G41" s="161">
        <v>31114</v>
      </c>
      <c r="H41" s="161">
        <v>530</v>
      </c>
    </row>
    <row r="42" spans="1:8">
      <c r="A42" s="161" t="s">
        <v>10565</v>
      </c>
      <c r="B42" s="161">
        <v>2017</v>
      </c>
      <c r="C42" s="161" t="s">
        <v>10621</v>
      </c>
      <c r="D42" s="161" t="s">
        <v>10620</v>
      </c>
      <c r="E42" s="161" t="s">
        <v>10619</v>
      </c>
      <c r="F42" s="161">
        <v>184499</v>
      </c>
      <c r="G42" s="161">
        <v>3442850</v>
      </c>
      <c r="H42" s="161">
        <v>443976</v>
      </c>
    </row>
    <row r="43" spans="1:8">
      <c r="A43" s="161" t="s">
        <v>10565</v>
      </c>
      <c r="B43" s="161">
        <v>2017</v>
      </c>
      <c r="C43" s="161" t="s">
        <v>10590</v>
      </c>
      <c r="D43" s="161" t="s">
        <v>10618</v>
      </c>
      <c r="E43" s="161" t="s">
        <v>10617</v>
      </c>
      <c r="F43" s="161">
        <v>71583</v>
      </c>
      <c r="G43" s="161">
        <v>1091480</v>
      </c>
      <c r="H43" s="161">
        <v>104510</v>
      </c>
    </row>
    <row r="44" spans="1:8">
      <c r="A44" s="161" t="s">
        <v>10565</v>
      </c>
      <c r="B44" s="161">
        <v>2017</v>
      </c>
      <c r="C44" s="161" t="s">
        <v>10590</v>
      </c>
      <c r="D44" s="161" t="s">
        <v>7124</v>
      </c>
      <c r="E44" s="161" t="s">
        <v>4906</v>
      </c>
      <c r="F44" s="161">
        <v>270940</v>
      </c>
      <c r="G44" s="161">
        <v>3204360</v>
      </c>
      <c r="H44" s="161">
        <v>0</v>
      </c>
    </row>
    <row r="45" spans="1:8">
      <c r="A45" s="161" t="s">
        <v>10565</v>
      </c>
      <c r="B45" s="161">
        <v>2017</v>
      </c>
      <c r="C45" s="161" t="s">
        <v>4789</v>
      </c>
      <c r="D45" s="161" t="s">
        <v>7302</v>
      </c>
      <c r="E45" s="161" t="s">
        <v>4991</v>
      </c>
      <c r="F45" s="161">
        <v>10247</v>
      </c>
      <c r="G45" s="161">
        <v>124751</v>
      </c>
      <c r="H45" s="161">
        <v>0</v>
      </c>
    </row>
    <row r="46" spans="1:8">
      <c r="A46" s="161" t="s">
        <v>10565</v>
      </c>
      <c r="B46" s="161">
        <v>2017</v>
      </c>
      <c r="C46" s="161" t="s">
        <v>10616</v>
      </c>
      <c r="D46" s="161" t="s">
        <v>6866</v>
      </c>
      <c r="E46" s="161" t="s">
        <v>5886</v>
      </c>
      <c r="F46" s="161">
        <v>15458.0099999997</v>
      </c>
      <c r="G46" s="161">
        <v>152971</v>
      </c>
      <c r="H46" s="161">
        <v>0</v>
      </c>
    </row>
    <row r="47" spans="1:8">
      <c r="A47" s="161" t="s">
        <v>10565</v>
      </c>
      <c r="B47" s="161">
        <v>2017</v>
      </c>
      <c r="C47" s="161" t="s">
        <v>10615</v>
      </c>
      <c r="D47" s="161" t="s">
        <v>7009</v>
      </c>
      <c r="E47" s="161" t="s">
        <v>4841</v>
      </c>
      <c r="F47" s="161">
        <v>1257.0099999997699</v>
      </c>
      <c r="G47" s="161">
        <v>30540.0099999997</v>
      </c>
      <c r="H47" s="161">
        <v>0</v>
      </c>
    </row>
    <row r="48" spans="1:8">
      <c r="A48" s="161" t="s">
        <v>10565</v>
      </c>
      <c r="B48" s="161">
        <v>2017</v>
      </c>
      <c r="C48" s="161" t="s">
        <v>10614</v>
      </c>
      <c r="D48" s="161" t="s">
        <v>7644</v>
      </c>
      <c r="E48" s="161" t="s">
        <v>10613</v>
      </c>
      <c r="F48" s="161">
        <v>1.9999999552965102E-2</v>
      </c>
      <c r="G48" s="161">
        <v>9.9999997764825804E-3</v>
      </c>
      <c r="H48" s="161">
        <v>0</v>
      </c>
    </row>
    <row r="49" spans="1:8">
      <c r="A49" s="161" t="s">
        <v>10565</v>
      </c>
      <c r="B49" s="161">
        <v>2017</v>
      </c>
      <c r="C49" s="161" t="s">
        <v>10612</v>
      </c>
      <c r="D49" s="161" t="s">
        <v>7548</v>
      </c>
      <c r="E49" s="161" t="s">
        <v>5093</v>
      </c>
      <c r="F49" s="161">
        <v>153401</v>
      </c>
      <c r="G49" s="161">
        <v>2510560</v>
      </c>
      <c r="H49" s="161">
        <v>23719</v>
      </c>
    </row>
    <row r="50" spans="1:8">
      <c r="A50" s="161" t="s">
        <v>10565</v>
      </c>
      <c r="B50" s="161">
        <v>2017</v>
      </c>
      <c r="C50" s="161" t="s">
        <v>4789</v>
      </c>
      <c r="D50" s="161" t="s">
        <v>6909</v>
      </c>
      <c r="E50" s="161" t="s">
        <v>10611</v>
      </c>
      <c r="F50" s="161">
        <v>46619</v>
      </c>
      <c r="G50" s="161">
        <v>800387</v>
      </c>
      <c r="H50" s="161">
        <v>0</v>
      </c>
    </row>
    <row r="51" spans="1:8">
      <c r="A51" s="161" t="s">
        <v>10565</v>
      </c>
      <c r="B51" s="161">
        <v>2017</v>
      </c>
      <c r="C51" s="161" t="s">
        <v>5843</v>
      </c>
      <c r="D51" s="161" t="s">
        <v>6223</v>
      </c>
      <c r="E51" s="161" t="s">
        <v>5842</v>
      </c>
      <c r="F51" s="161">
        <v>9.9999997764825804E-3</v>
      </c>
      <c r="G51" s="161">
        <v>0</v>
      </c>
      <c r="H51" s="161">
        <v>0</v>
      </c>
    </row>
    <row r="52" spans="1:8">
      <c r="A52" s="161" t="s">
        <v>10565</v>
      </c>
      <c r="B52" s="161">
        <v>2017</v>
      </c>
      <c r="C52" s="161" t="s">
        <v>4647</v>
      </c>
      <c r="D52" s="161" t="s">
        <v>6912</v>
      </c>
      <c r="E52" s="161" t="s">
        <v>10610</v>
      </c>
      <c r="F52" s="161">
        <v>10941</v>
      </c>
      <c r="G52" s="161">
        <v>86843</v>
      </c>
      <c r="H52" s="161">
        <v>0</v>
      </c>
    </row>
    <row r="53" spans="1:8">
      <c r="A53" s="161" t="s">
        <v>10565</v>
      </c>
      <c r="B53" s="161">
        <v>2017</v>
      </c>
      <c r="C53" s="161" t="s">
        <v>4789</v>
      </c>
      <c r="D53" s="161" t="s">
        <v>6894</v>
      </c>
      <c r="E53" s="161" t="s">
        <v>11</v>
      </c>
      <c r="F53" s="161">
        <v>23438</v>
      </c>
      <c r="G53" s="161">
        <v>222190</v>
      </c>
      <c r="H53" s="161">
        <v>0</v>
      </c>
    </row>
    <row r="54" spans="1:8">
      <c r="A54" s="161" t="s">
        <v>10565</v>
      </c>
      <c r="B54" s="161">
        <v>2017</v>
      </c>
      <c r="C54" s="161" t="s">
        <v>4621</v>
      </c>
      <c r="D54" s="161" t="s">
        <v>6571</v>
      </c>
      <c r="E54" s="161" t="s">
        <v>10609</v>
      </c>
      <c r="F54" s="161">
        <v>38017</v>
      </c>
      <c r="G54" s="161">
        <v>642600</v>
      </c>
      <c r="H54" s="161">
        <v>0</v>
      </c>
    </row>
    <row r="55" spans="1:8">
      <c r="A55" s="161" t="s">
        <v>10565</v>
      </c>
      <c r="B55" s="161">
        <v>2017</v>
      </c>
      <c r="C55" s="161" t="s">
        <v>10608</v>
      </c>
      <c r="D55" s="161" t="s">
        <v>7593</v>
      </c>
      <c r="E55" s="161" t="s">
        <v>5118</v>
      </c>
      <c r="F55" s="161">
        <v>8328</v>
      </c>
      <c r="G55" s="161">
        <v>45117</v>
      </c>
      <c r="H55" s="161">
        <v>27700</v>
      </c>
    </row>
    <row r="56" spans="1:8">
      <c r="A56" s="161" t="s">
        <v>10565</v>
      </c>
      <c r="B56" s="161">
        <v>2017</v>
      </c>
      <c r="C56" s="161" t="s">
        <v>4789</v>
      </c>
      <c r="D56" s="161" t="s">
        <v>6897</v>
      </c>
      <c r="E56" s="161" t="s">
        <v>3488</v>
      </c>
      <c r="F56" s="161">
        <v>49128</v>
      </c>
      <c r="G56" s="161">
        <v>541372</v>
      </c>
      <c r="H56" s="161">
        <v>0</v>
      </c>
    </row>
    <row r="57" spans="1:8">
      <c r="A57" s="161" t="s">
        <v>10565</v>
      </c>
      <c r="B57" s="161">
        <v>2017</v>
      </c>
      <c r="C57" s="161" t="s">
        <v>10605</v>
      </c>
      <c r="D57" s="161" t="s">
        <v>6326</v>
      </c>
      <c r="E57" s="161" t="s">
        <v>10607</v>
      </c>
      <c r="F57" s="161">
        <v>6638</v>
      </c>
      <c r="G57" s="161">
        <v>92583</v>
      </c>
      <c r="H57" s="161">
        <v>0</v>
      </c>
    </row>
    <row r="58" spans="1:8">
      <c r="A58" s="161" t="s">
        <v>10565</v>
      </c>
      <c r="B58" s="161">
        <v>2017</v>
      </c>
      <c r="C58" s="161" t="s">
        <v>10605</v>
      </c>
      <c r="D58" s="161" t="s">
        <v>6329</v>
      </c>
      <c r="E58" s="161" t="s">
        <v>10606</v>
      </c>
      <c r="F58" s="161">
        <v>16383</v>
      </c>
      <c r="G58" s="161">
        <v>223802</v>
      </c>
      <c r="H58" s="161">
        <v>0</v>
      </c>
    </row>
    <row r="59" spans="1:8">
      <c r="A59" s="161" t="s">
        <v>10565</v>
      </c>
      <c r="B59" s="161">
        <v>2017</v>
      </c>
      <c r="C59" s="161" t="s">
        <v>10605</v>
      </c>
      <c r="D59" s="161" t="s">
        <v>10604</v>
      </c>
      <c r="E59" s="161" t="s">
        <v>10603</v>
      </c>
      <c r="F59" s="161">
        <v>1503.0099999997699</v>
      </c>
      <c r="G59" s="161">
        <v>20608.0099999997</v>
      </c>
      <c r="H59" s="161">
        <v>0</v>
      </c>
    </row>
    <row r="60" spans="1:8">
      <c r="A60" s="161" t="s">
        <v>10565</v>
      </c>
      <c r="B60" s="161">
        <v>2017</v>
      </c>
      <c r="C60" s="161" t="s">
        <v>10602</v>
      </c>
      <c r="D60" s="161" t="s">
        <v>6233</v>
      </c>
      <c r="E60" s="161" t="s">
        <v>10601</v>
      </c>
      <c r="F60" s="161">
        <v>0.11999999731779</v>
      </c>
      <c r="G60" s="161">
        <v>0</v>
      </c>
      <c r="H60" s="161">
        <v>0</v>
      </c>
    </row>
    <row r="61" spans="1:8">
      <c r="A61" s="161" t="s">
        <v>10565</v>
      </c>
      <c r="B61" s="161">
        <v>2017</v>
      </c>
      <c r="C61" s="161" t="s">
        <v>4789</v>
      </c>
      <c r="D61" s="161" t="s">
        <v>6903</v>
      </c>
      <c r="E61" s="161" t="s">
        <v>4795</v>
      </c>
      <c r="F61" s="161">
        <v>29684</v>
      </c>
      <c r="G61" s="161">
        <v>298578</v>
      </c>
      <c r="H61" s="161">
        <v>0</v>
      </c>
    </row>
    <row r="62" spans="1:8">
      <c r="A62" s="161" t="s">
        <v>10565</v>
      </c>
      <c r="B62" s="161">
        <v>2017</v>
      </c>
      <c r="C62" s="161" t="s">
        <v>10600</v>
      </c>
      <c r="D62" s="161" t="s">
        <v>6777</v>
      </c>
      <c r="E62" s="161" t="s">
        <v>4722</v>
      </c>
      <c r="F62" s="161">
        <v>67566</v>
      </c>
      <c r="G62" s="161">
        <v>957470</v>
      </c>
      <c r="H62" s="161">
        <v>0</v>
      </c>
    </row>
    <row r="63" spans="1:8">
      <c r="A63" s="161" t="s">
        <v>10565</v>
      </c>
      <c r="B63" s="161">
        <v>2017</v>
      </c>
      <c r="C63" s="161" t="s">
        <v>4789</v>
      </c>
      <c r="D63" s="161" t="s">
        <v>6889</v>
      </c>
      <c r="E63" s="161" t="s">
        <v>10599</v>
      </c>
      <c r="F63" s="161">
        <v>25612</v>
      </c>
      <c r="G63" s="161">
        <v>289372</v>
      </c>
      <c r="H63" s="161">
        <v>0</v>
      </c>
    </row>
    <row r="64" spans="1:8">
      <c r="A64" s="161" t="s">
        <v>10565</v>
      </c>
      <c r="B64" s="161">
        <v>2017</v>
      </c>
      <c r="C64" s="161" t="s">
        <v>4920</v>
      </c>
      <c r="D64" s="161" t="s">
        <v>7153</v>
      </c>
      <c r="E64" s="161" t="s">
        <v>4919</v>
      </c>
      <c r="F64" s="161">
        <v>2998</v>
      </c>
      <c r="G64" s="161">
        <v>45109</v>
      </c>
      <c r="H64" s="161">
        <v>0</v>
      </c>
    </row>
    <row r="65" spans="1:8">
      <c r="A65" s="161" t="s">
        <v>10565</v>
      </c>
      <c r="B65" s="161">
        <v>2017</v>
      </c>
      <c r="C65" s="161" t="s">
        <v>10598</v>
      </c>
      <c r="D65" s="161" t="s">
        <v>7062</v>
      </c>
      <c r="E65" s="161" t="s">
        <v>5893</v>
      </c>
      <c r="F65" s="161">
        <v>6033</v>
      </c>
      <c r="G65" s="161">
        <v>57613</v>
      </c>
      <c r="H65" s="161">
        <v>14628</v>
      </c>
    </row>
    <row r="66" spans="1:8">
      <c r="A66" s="161" t="s">
        <v>10565</v>
      </c>
      <c r="B66" s="161">
        <v>2017</v>
      </c>
      <c r="C66" s="161" t="s">
        <v>10590</v>
      </c>
      <c r="D66" s="161" t="s">
        <v>7642</v>
      </c>
      <c r="E66" s="161" t="s">
        <v>5147</v>
      </c>
      <c r="F66" s="161">
        <v>152496</v>
      </c>
      <c r="G66" s="161">
        <v>1593423</v>
      </c>
      <c r="H66" s="161">
        <v>89965</v>
      </c>
    </row>
    <row r="67" spans="1:8">
      <c r="A67" s="161" t="s">
        <v>10565</v>
      </c>
      <c r="B67" s="161">
        <v>2017</v>
      </c>
      <c r="C67" s="161" t="s">
        <v>10597</v>
      </c>
      <c r="D67" s="161" t="s">
        <v>7111</v>
      </c>
      <c r="E67" s="161" t="s">
        <v>10596</v>
      </c>
      <c r="F67" s="161">
        <v>274736</v>
      </c>
      <c r="G67" s="161">
        <v>4357540</v>
      </c>
      <c r="H67" s="161">
        <v>22219</v>
      </c>
    </row>
    <row r="68" spans="1:8">
      <c r="A68" s="161" t="s">
        <v>10565</v>
      </c>
      <c r="B68" s="161">
        <v>2017</v>
      </c>
      <c r="C68" s="161" t="s">
        <v>10575</v>
      </c>
      <c r="D68" s="161" t="s">
        <v>6132</v>
      </c>
      <c r="E68" s="161" t="s">
        <v>4384</v>
      </c>
      <c r="F68" s="161">
        <v>19537</v>
      </c>
      <c r="G68" s="161">
        <v>229081</v>
      </c>
      <c r="H68" s="161">
        <v>0</v>
      </c>
    </row>
    <row r="69" spans="1:8">
      <c r="A69" s="161" t="s">
        <v>10565</v>
      </c>
      <c r="B69" s="161">
        <v>2017</v>
      </c>
      <c r="C69" s="161" t="s">
        <v>10575</v>
      </c>
      <c r="D69" s="161" t="s">
        <v>6763</v>
      </c>
      <c r="E69" s="161" t="s">
        <v>10595</v>
      </c>
      <c r="F69" s="161">
        <v>28927</v>
      </c>
      <c r="G69" s="161">
        <v>303660</v>
      </c>
      <c r="H69" s="161">
        <v>0</v>
      </c>
    </row>
    <row r="70" spans="1:8">
      <c r="A70" s="161" t="s">
        <v>10565</v>
      </c>
      <c r="B70" s="161">
        <v>2017</v>
      </c>
      <c r="C70" s="161" t="s">
        <v>10575</v>
      </c>
      <c r="D70" s="161" t="s">
        <v>7059</v>
      </c>
      <c r="E70" s="161" t="s">
        <v>10594</v>
      </c>
      <c r="F70" s="161">
        <v>83950</v>
      </c>
      <c r="G70" s="161">
        <v>857492</v>
      </c>
      <c r="H70" s="161">
        <v>0</v>
      </c>
    </row>
    <row r="71" spans="1:8">
      <c r="A71" s="161" t="s">
        <v>10565</v>
      </c>
      <c r="B71" s="161">
        <v>2017</v>
      </c>
      <c r="C71" s="161" t="s">
        <v>10593</v>
      </c>
      <c r="D71" s="161" t="s">
        <v>6828</v>
      </c>
      <c r="E71" s="161" t="s">
        <v>4746</v>
      </c>
      <c r="F71" s="161">
        <v>27000</v>
      </c>
      <c r="G71" s="161">
        <v>302688</v>
      </c>
      <c r="H71" s="161">
        <v>0</v>
      </c>
    </row>
    <row r="72" spans="1:8">
      <c r="A72" s="161" t="s">
        <v>10565</v>
      </c>
      <c r="B72" s="161">
        <v>2017</v>
      </c>
      <c r="C72" s="161" t="s">
        <v>10592</v>
      </c>
      <c r="D72" s="161" t="s">
        <v>6221</v>
      </c>
      <c r="E72" s="161" t="s">
        <v>10591</v>
      </c>
      <c r="F72" s="161">
        <v>145914</v>
      </c>
      <c r="G72" s="161">
        <v>1502978</v>
      </c>
      <c r="H72" s="161">
        <v>0</v>
      </c>
    </row>
    <row r="73" spans="1:8">
      <c r="A73" s="161" t="s">
        <v>10565</v>
      </c>
      <c r="B73" s="161">
        <v>2017</v>
      </c>
      <c r="C73" s="161" t="s">
        <v>10590</v>
      </c>
      <c r="D73" s="161" t="s">
        <v>6252</v>
      </c>
      <c r="E73" s="161" t="s">
        <v>10589</v>
      </c>
      <c r="F73" s="161">
        <v>36975.069946288997</v>
      </c>
      <c r="G73" s="161">
        <v>538536.099609375</v>
      </c>
      <c r="H73" s="161">
        <v>0</v>
      </c>
    </row>
    <row r="74" spans="1:8">
      <c r="A74" s="161" t="s">
        <v>10565</v>
      </c>
      <c r="B74" s="161">
        <v>2017</v>
      </c>
      <c r="C74" s="161" t="s">
        <v>10570</v>
      </c>
      <c r="D74" s="161" t="s">
        <v>7305</v>
      </c>
      <c r="E74" s="161" t="s">
        <v>10588</v>
      </c>
      <c r="F74" s="161">
        <v>8284</v>
      </c>
      <c r="G74" s="161">
        <v>73395</v>
      </c>
      <c r="H74" s="161">
        <v>0</v>
      </c>
    </row>
    <row r="75" spans="1:8">
      <c r="A75" s="161" t="s">
        <v>10565</v>
      </c>
      <c r="B75" s="161">
        <v>2017</v>
      </c>
      <c r="C75" s="161" t="s">
        <v>10587</v>
      </c>
      <c r="D75" s="161" t="s">
        <v>6963</v>
      </c>
      <c r="E75" s="161" t="s">
        <v>10586</v>
      </c>
      <c r="F75" s="161">
        <v>235234</v>
      </c>
      <c r="G75" s="161">
        <v>3803230</v>
      </c>
      <c r="H75" s="161">
        <v>0</v>
      </c>
    </row>
    <row r="76" spans="1:8">
      <c r="A76" s="161" t="s">
        <v>10565</v>
      </c>
      <c r="B76" s="161">
        <v>2017</v>
      </c>
      <c r="C76" s="161" t="s">
        <v>4661</v>
      </c>
      <c r="D76" s="161" t="s">
        <v>6664</v>
      </c>
      <c r="E76" s="161" t="s">
        <v>10585</v>
      </c>
      <c r="F76" s="161">
        <v>11523</v>
      </c>
      <c r="G76" s="161">
        <v>123488</v>
      </c>
      <c r="H76" s="161">
        <v>0</v>
      </c>
    </row>
    <row r="77" spans="1:8">
      <c r="A77" s="161" t="s">
        <v>10565</v>
      </c>
      <c r="B77" s="161">
        <v>2017</v>
      </c>
      <c r="C77" s="161" t="s">
        <v>10584</v>
      </c>
      <c r="D77" s="161" t="s">
        <v>7047</v>
      </c>
      <c r="E77" s="161" t="s">
        <v>10583</v>
      </c>
      <c r="F77" s="161">
        <v>24615</v>
      </c>
      <c r="G77" s="161">
        <v>267458</v>
      </c>
      <c r="H77" s="161">
        <v>0</v>
      </c>
    </row>
    <row r="78" spans="1:8">
      <c r="A78" s="161" t="s">
        <v>10565</v>
      </c>
      <c r="B78" s="161">
        <v>2017</v>
      </c>
      <c r="C78" s="161" t="s">
        <v>4584</v>
      </c>
      <c r="D78" s="161" t="s">
        <v>6486</v>
      </c>
      <c r="E78" s="161" t="s">
        <v>10582</v>
      </c>
      <c r="F78" s="161">
        <v>22774</v>
      </c>
      <c r="G78" s="161">
        <v>296288</v>
      </c>
      <c r="H78" s="161">
        <v>0</v>
      </c>
    </row>
    <row r="79" spans="1:8">
      <c r="A79" s="161" t="s">
        <v>10565</v>
      </c>
      <c r="B79" s="161">
        <v>2017</v>
      </c>
      <c r="C79" s="161" t="s">
        <v>5188</v>
      </c>
      <c r="D79" s="161" t="s">
        <v>7717</v>
      </c>
      <c r="E79" s="161" t="s">
        <v>5188</v>
      </c>
      <c r="F79" s="161">
        <v>66427</v>
      </c>
      <c r="G79" s="161">
        <v>1662670</v>
      </c>
      <c r="H79" s="161">
        <v>0</v>
      </c>
    </row>
    <row r="80" spans="1:8">
      <c r="A80" s="161" t="s">
        <v>10565</v>
      </c>
      <c r="B80" s="161">
        <v>2017</v>
      </c>
      <c r="C80" s="161" t="s">
        <v>4621</v>
      </c>
      <c r="D80" s="161" t="s">
        <v>6988</v>
      </c>
      <c r="E80" s="161" t="s">
        <v>4832</v>
      </c>
      <c r="F80" s="161">
        <v>8259</v>
      </c>
      <c r="G80" s="161">
        <v>146720</v>
      </c>
      <c r="H80" s="161">
        <v>0</v>
      </c>
    </row>
    <row r="81" spans="1:8">
      <c r="A81" s="161" t="s">
        <v>10565</v>
      </c>
      <c r="B81" s="161">
        <v>2017</v>
      </c>
      <c r="C81" s="161" t="s">
        <v>10575</v>
      </c>
      <c r="D81" s="161" t="s">
        <v>6246</v>
      </c>
      <c r="E81" s="161" t="s">
        <v>10581</v>
      </c>
      <c r="F81" s="161">
        <v>16116</v>
      </c>
      <c r="G81" s="161">
        <v>167482</v>
      </c>
      <c r="H81" s="161">
        <v>0</v>
      </c>
    </row>
    <row r="82" spans="1:8">
      <c r="A82" s="161" t="s">
        <v>10565</v>
      </c>
      <c r="B82" s="161">
        <v>2017</v>
      </c>
      <c r="C82" s="161" t="s">
        <v>10580</v>
      </c>
      <c r="D82" s="161" t="s">
        <v>6225</v>
      </c>
      <c r="E82" s="161" t="s">
        <v>10579</v>
      </c>
      <c r="F82" s="161">
        <v>218700</v>
      </c>
      <c r="G82" s="161">
        <v>2343280</v>
      </c>
      <c r="H82" s="161">
        <v>0</v>
      </c>
    </row>
    <row r="83" spans="1:8">
      <c r="A83" s="161" t="s">
        <v>10565</v>
      </c>
      <c r="B83" s="161">
        <v>2017</v>
      </c>
      <c r="C83" s="161" t="s">
        <v>10575</v>
      </c>
      <c r="D83" s="161" t="s">
        <v>6333</v>
      </c>
      <c r="E83" s="161" t="s">
        <v>10578</v>
      </c>
      <c r="F83" s="161">
        <v>48038</v>
      </c>
      <c r="G83" s="161">
        <v>642895</v>
      </c>
      <c r="H83" s="161">
        <v>0</v>
      </c>
    </row>
    <row r="84" spans="1:8">
      <c r="A84" s="161" t="s">
        <v>10565</v>
      </c>
      <c r="B84" s="161">
        <v>2017</v>
      </c>
      <c r="C84" s="161" t="s">
        <v>10577</v>
      </c>
      <c r="D84" s="161" t="s">
        <v>6512</v>
      </c>
      <c r="E84" s="161" t="s">
        <v>5865</v>
      </c>
      <c r="F84" s="161">
        <v>13834</v>
      </c>
      <c r="G84" s="161">
        <v>136750</v>
      </c>
      <c r="H84" s="161">
        <v>11566</v>
      </c>
    </row>
    <row r="85" spans="1:8">
      <c r="A85" s="161" t="s">
        <v>10565</v>
      </c>
      <c r="B85" s="161">
        <v>2017</v>
      </c>
      <c r="C85" s="161" t="s">
        <v>10575</v>
      </c>
      <c r="D85" s="161" t="s">
        <v>6124</v>
      </c>
      <c r="E85" s="161" t="s">
        <v>4380</v>
      </c>
      <c r="F85" s="161">
        <v>32578</v>
      </c>
      <c r="G85" s="161">
        <v>327907</v>
      </c>
      <c r="H85" s="161">
        <v>0</v>
      </c>
    </row>
    <row r="86" spans="1:8">
      <c r="A86" s="161" t="s">
        <v>10565</v>
      </c>
      <c r="B86" s="161">
        <v>2017</v>
      </c>
      <c r="C86" s="161" t="s">
        <v>10575</v>
      </c>
      <c r="D86" s="161" t="s">
        <v>6129</v>
      </c>
      <c r="E86" s="161" t="s">
        <v>4383</v>
      </c>
      <c r="F86" s="161">
        <v>31935</v>
      </c>
      <c r="G86" s="161">
        <v>304468</v>
      </c>
      <c r="H86" s="161">
        <v>0</v>
      </c>
    </row>
    <row r="87" spans="1:8">
      <c r="A87" s="161" t="s">
        <v>10565</v>
      </c>
      <c r="B87" s="161">
        <v>2017</v>
      </c>
      <c r="C87" s="161" t="s">
        <v>4523</v>
      </c>
      <c r="D87" s="161" t="s">
        <v>6352</v>
      </c>
      <c r="E87" s="161" t="s">
        <v>10576</v>
      </c>
      <c r="F87" s="161">
        <v>10046</v>
      </c>
      <c r="G87" s="161">
        <v>108497</v>
      </c>
      <c r="H87" s="161">
        <v>0</v>
      </c>
    </row>
    <row r="88" spans="1:8">
      <c r="A88" s="161" t="s">
        <v>10565</v>
      </c>
      <c r="B88" s="161">
        <v>2017</v>
      </c>
      <c r="C88" s="161" t="s">
        <v>10575</v>
      </c>
      <c r="D88" s="161" t="s">
        <v>6127</v>
      </c>
      <c r="E88" s="161" t="s">
        <v>4382</v>
      </c>
      <c r="F88" s="161">
        <v>9350</v>
      </c>
      <c r="G88" s="161">
        <v>99954</v>
      </c>
      <c r="H88" s="161">
        <v>0</v>
      </c>
    </row>
    <row r="89" spans="1:8">
      <c r="A89" s="161" t="s">
        <v>10565</v>
      </c>
      <c r="B89" s="161">
        <v>2017</v>
      </c>
      <c r="C89" s="161" t="s">
        <v>97</v>
      </c>
      <c r="D89" s="161" t="s">
        <v>7637</v>
      </c>
      <c r="E89" s="161" t="s">
        <v>10574</v>
      </c>
      <c r="F89" s="161">
        <v>1498</v>
      </c>
      <c r="G89" s="161">
        <v>32907</v>
      </c>
      <c r="H89" s="161">
        <v>0</v>
      </c>
    </row>
    <row r="90" spans="1:8">
      <c r="A90" s="161" t="s">
        <v>10565</v>
      </c>
      <c r="B90" s="161">
        <v>2017</v>
      </c>
      <c r="C90" s="161" t="s">
        <v>10573</v>
      </c>
      <c r="D90" s="161" t="s">
        <v>6037</v>
      </c>
      <c r="E90" s="161" t="s">
        <v>10572</v>
      </c>
      <c r="F90" s="161">
        <v>12125</v>
      </c>
      <c r="G90" s="161">
        <v>128934</v>
      </c>
      <c r="H90" s="161">
        <v>0</v>
      </c>
    </row>
    <row r="91" spans="1:8">
      <c r="A91" s="161" t="s">
        <v>10565</v>
      </c>
      <c r="B91" s="161">
        <v>2017</v>
      </c>
      <c r="C91" s="161" t="s">
        <v>10571</v>
      </c>
      <c r="D91" s="161" t="s">
        <v>7598</v>
      </c>
      <c r="E91" s="161" t="s">
        <v>5123</v>
      </c>
      <c r="F91" s="161">
        <v>141848</v>
      </c>
      <c r="G91" s="161">
        <v>1799966</v>
      </c>
      <c r="H91" s="161">
        <v>0</v>
      </c>
    </row>
    <row r="92" spans="1:8">
      <c r="A92" s="161" t="s">
        <v>10565</v>
      </c>
      <c r="B92" s="161">
        <v>2017</v>
      </c>
      <c r="C92" s="161" t="s">
        <v>10570</v>
      </c>
      <c r="D92" s="161" t="s">
        <v>7762</v>
      </c>
      <c r="E92" s="161" t="s">
        <v>5937</v>
      </c>
      <c r="F92" s="161">
        <v>0</v>
      </c>
      <c r="G92" s="161">
        <v>0</v>
      </c>
      <c r="H92" s="161">
        <v>0</v>
      </c>
    </row>
    <row r="93" spans="1:8">
      <c r="A93" s="161" t="s">
        <v>10565</v>
      </c>
      <c r="B93" s="161">
        <v>2017</v>
      </c>
      <c r="C93" s="161" t="s">
        <v>10569</v>
      </c>
      <c r="D93" s="161" t="s">
        <v>7049</v>
      </c>
      <c r="E93" s="161" t="s">
        <v>4860</v>
      </c>
      <c r="F93" s="161">
        <v>21868</v>
      </c>
      <c r="G93" s="161">
        <v>260064</v>
      </c>
      <c r="H93" s="161">
        <v>0</v>
      </c>
    </row>
    <row r="94" spans="1:8">
      <c r="A94" s="161" t="s">
        <v>10565</v>
      </c>
      <c r="B94" s="161">
        <v>2017</v>
      </c>
      <c r="C94" s="161" t="s">
        <v>5053</v>
      </c>
      <c r="D94" s="161" t="s">
        <v>7452</v>
      </c>
      <c r="E94" s="161" t="s">
        <v>10568</v>
      </c>
      <c r="F94" s="161">
        <v>138131</v>
      </c>
      <c r="G94" s="161">
        <v>2786320</v>
      </c>
      <c r="H94" s="161">
        <v>2577</v>
      </c>
    </row>
    <row r="95" spans="1:8">
      <c r="A95" s="161" t="s">
        <v>10565</v>
      </c>
      <c r="B95" s="161">
        <v>2017</v>
      </c>
      <c r="C95" s="161" t="s">
        <v>10567</v>
      </c>
      <c r="D95" s="161" t="s">
        <v>7118</v>
      </c>
      <c r="E95" s="161" t="s">
        <v>10566</v>
      </c>
      <c r="F95" s="161">
        <v>61536</v>
      </c>
      <c r="G95" s="161">
        <v>653566</v>
      </c>
      <c r="H95" s="161">
        <v>0</v>
      </c>
    </row>
    <row r="96" spans="1:8">
      <c r="A96" s="161" t="s">
        <v>10565</v>
      </c>
      <c r="B96" s="161">
        <v>2017</v>
      </c>
      <c r="C96" s="161" t="s">
        <v>5236</v>
      </c>
      <c r="D96" s="161" t="s">
        <v>7806</v>
      </c>
      <c r="E96" s="161" t="s">
        <v>5235</v>
      </c>
      <c r="F96" s="161">
        <v>5748</v>
      </c>
      <c r="G96" s="161">
        <v>57480</v>
      </c>
      <c r="H96" s="161">
        <v>0</v>
      </c>
    </row>
    <row r="97" spans="1:8">
      <c r="A97" s="161" t="s">
        <v>10565</v>
      </c>
      <c r="B97" s="161">
        <v>2017</v>
      </c>
      <c r="C97" s="161" t="s">
        <v>4377</v>
      </c>
      <c r="D97" s="161" t="s">
        <v>8033</v>
      </c>
      <c r="E97" s="161" t="s">
        <v>610</v>
      </c>
      <c r="F97" s="161">
        <v>14552</v>
      </c>
      <c r="G97" s="161">
        <v>171827</v>
      </c>
      <c r="H97" s="161">
        <v>0</v>
      </c>
    </row>
    <row r="98" spans="1:8">
      <c r="A98" s="161" t="s">
        <v>10565</v>
      </c>
      <c r="B98" s="161">
        <v>2017</v>
      </c>
      <c r="C98" s="161" t="s">
        <v>10564</v>
      </c>
      <c r="D98" s="161" t="s">
        <v>10563</v>
      </c>
      <c r="E98" s="161" t="s">
        <v>10562</v>
      </c>
      <c r="F98" s="161">
        <v>42449</v>
      </c>
      <c r="G98" s="161">
        <v>0</v>
      </c>
      <c r="H98" s="161">
        <v>0</v>
      </c>
    </row>
    <row r="99" spans="1:8">
      <c r="A99" s="161" t="s">
        <v>9941</v>
      </c>
      <c r="B99" s="161">
        <v>2017</v>
      </c>
      <c r="C99" s="161" t="s">
        <v>10561</v>
      </c>
      <c r="D99" s="161" t="s">
        <v>10560</v>
      </c>
      <c r="E99" s="161" t="s">
        <v>10559</v>
      </c>
      <c r="F99" s="161">
        <v>855083.1015625</v>
      </c>
      <c r="G99" s="161">
        <v>10070403</v>
      </c>
      <c r="H99" s="161">
        <v>0</v>
      </c>
    </row>
    <row r="100" spans="1:8">
      <c r="A100" s="161" t="s">
        <v>9941</v>
      </c>
      <c r="B100" s="161">
        <v>2017</v>
      </c>
      <c r="C100" s="161" t="s">
        <v>5378</v>
      </c>
      <c r="D100" s="161" t="s">
        <v>10558</v>
      </c>
      <c r="E100" s="161" t="s">
        <v>10557</v>
      </c>
      <c r="F100" s="161">
        <v>28755</v>
      </c>
      <c r="G100" s="161">
        <v>299883</v>
      </c>
      <c r="H100" s="161">
        <v>13953</v>
      </c>
    </row>
    <row r="101" spans="1:8">
      <c r="A101" s="161" t="s">
        <v>9941</v>
      </c>
      <c r="B101" s="161">
        <v>2017</v>
      </c>
      <c r="C101" s="161" t="s">
        <v>5516</v>
      </c>
      <c r="D101" s="161" t="s">
        <v>10556</v>
      </c>
      <c r="E101" s="161" t="s">
        <v>642</v>
      </c>
      <c r="F101" s="161">
        <v>182138</v>
      </c>
      <c r="G101" s="161">
        <v>1947218</v>
      </c>
      <c r="H101" s="161">
        <v>0</v>
      </c>
    </row>
    <row r="102" spans="1:8">
      <c r="A102" s="161" t="s">
        <v>9941</v>
      </c>
      <c r="B102" s="161">
        <v>2017</v>
      </c>
      <c r="C102" s="161" t="s">
        <v>10554</v>
      </c>
      <c r="D102" s="161" t="s">
        <v>10555</v>
      </c>
      <c r="E102" s="161" t="s">
        <v>10554</v>
      </c>
      <c r="F102" s="161">
        <v>383375</v>
      </c>
      <c r="G102" s="161">
        <v>3307070</v>
      </c>
      <c r="H102" s="161">
        <v>0</v>
      </c>
    </row>
    <row r="103" spans="1:8">
      <c r="A103" s="161" t="s">
        <v>9941</v>
      </c>
      <c r="B103" s="161">
        <v>2017</v>
      </c>
      <c r="C103" s="161" t="s">
        <v>510</v>
      </c>
      <c r="D103" s="161" t="s">
        <v>10553</v>
      </c>
      <c r="E103" s="161" t="s">
        <v>10552</v>
      </c>
      <c r="F103" s="161">
        <v>76188</v>
      </c>
      <c r="G103" s="161">
        <v>737658</v>
      </c>
      <c r="H103" s="161">
        <v>0</v>
      </c>
    </row>
    <row r="104" spans="1:8">
      <c r="A104" s="161" t="s">
        <v>9941</v>
      </c>
      <c r="B104" s="161">
        <v>2017</v>
      </c>
      <c r="C104" s="161" t="s">
        <v>10228</v>
      </c>
      <c r="D104" s="161" t="s">
        <v>10551</v>
      </c>
      <c r="E104" s="161" t="s">
        <v>10550</v>
      </c>
      <c r="F104" s="161">
        <v>328137</v>
      </c>
      <c r="G104" s="161">
        <v>3752820</v>
      </c>
      <c r="H104" s="161">
        <v>0</v>
      </c>
    </row>
    <row r="105" spans="1:8">
      <c r="A105" s="161" t="s">
        <v>9941</v>
      </c>
      <c r="B105" s="161">
        <v>2017</v>
      </c>
      <c r="C105" s="161" t="s">
        <v>10181</v>
      </c>
      <c r="D105" s="161" t="s">
        <v>10549</v>
      </c>
      <c r="E105" s="161" t="s">
        <v>10548</v>
      </c>
      <c r="F105" s="161">
        <v>0.11999999731779</v>
      </c>
      <c r="G105" s="161">
        <v>0</v>
      </c>
      <c r="H105" s="161">
        <v>0</v>
      </c>
    </row>
    <row r="106" spans="1:8">
      <c r="A106" s="161" t="s">
        <v>9941</v>
      </c>
      <c r="B106" s="161">
        <v>2017</v>
      </c>
      <c r="C106" s="161" t="s">
        <v>10547</v>
      </c>
      <c r="D106" s="161" t="s">
        <v>10546</v>
      </c>
      <c r="E106" s="161" t="s">
        <v>10545</v>
      </c>
      <c r="F106" s="161">
        <v>3019609</v>
      </c>
      <c r="G106" s="161">
        <v>30999903</v>
      </c>
      <c r="H106" s="161">
        <v>4773543</v>
      </c>
    </row>
    <row r="107" spans="1:8">
      <c r="A107" s="161" t="s">
        <v>9941</v>
      </c>
      <c r="B107" s="161">
        <v>2017</v>
      </c>
      <c r="C107" s="161" t="s">
        <v>10332</v>
      </c>
      <c r="D107" s="161" t="s">
        <v>10544</v>
      </c>
      <c r="E107" s="161" t="s">
        <v>10543</v>
      </c>
      <c r="F107" s="161">
        <v>15982</v>
      </c>
      <c r="G107" s="161">
        <v>154242</v>
      </c>
      <c r="H107" s="161">
        <v>0</v>
      </c>
    </row>
    <row r="108" spans="1:8">
      <c r="A108" s="161" t="s">
        <v>9941</v>
      </c>
      <c r="B108" s="161">
        <v>2017</v>
      </c>
      <c r="C108" s="161" t="s">
        <v>10542</v>
      </c>
      <c r="D108" s="161" t="s">
        <v>10541</v>
      </c>
      <c r="E108" s="161" t="s">
        <v>938</v>
      </c>
      <c r="F108" s="161">
        <v>1292165</v>
      </c>
      <c r="G108" s="161">
        <v>10909910</v>
      </c>
      <c r="H108" s="161">
        <v>0</v>
      </c>
    </row>
    <row r="109" spans="1:8">
      <c r="A109" s="161" t="s">
        <v>9941</v>
      </c>
      <c r="B109" s="161">
        <v>2017</v>
      </c>
      <c r="C109" s="161" t="s">
        <v>10539</v>
      </c>
      <c r="D109" s="161" t="s">
        <v>10540</v>
      </c>
      <c r="E109" s="161" t="s">
        <v>10539</v>
      </c>
      <c r="F109" s="161">
        <v>14799</v>
      </c>
      <c r="G109" s="161">
        <v>165419</v>
      </c>
      <c r="H109" s="161">
        <v>0</v>
      </c>
    </row>
    <row r="110" spans="1:8">
      <c r="A110" s="161" t="s">
        <v>9941</v>
      </c>
      <c r="B110" s="161">
        <v>2017</v>
      </c>
      <c r="C110" s="161" t="s">
        <v>10538</v>
      </c>
      <c r="D110" s="161" t="s">
        <v>10537</v>
      </c>
      <c r="E110" s="161" t="s">
        <v>780</v>
      </c>
      <c r="F110" s="161">
        <v>159300</v>
      </c>
      <c r="G110" s="161">
        <v>1721162</v>
      </c>
      <c r="H110" s="161">
        <v>0</v>
      </c>
    </row>
    <row r="111" spans="1:8">
      <c r="A111" s="161" t="s">
        <v>9941</v>
      </c>
      <c r="B111" s="161">
        <v>2017</v>
      </c>
      <c r="C111" s="161" t="s">
        <v>10342</v>
      </c>
      <c r="D111" s="161" t="s">
        <v>6799</v>
      </c>
      <c r="E111" s="161" t="s">
        <v>10536</v>
      </c>
      <c r="F111" s="161">
        <v>14772</v>
      </c>
      <c r="G111" s="161">
        <v>162352</v>
      </c>
      <c r="H111" s="161">
        <v>0</v>
      </c>
    </row>
    <row r="112" spans="1:8">
      <c r="A112" s="161" t="s">
        <v>9941</v>
      </c>
      <c r="B112" s="161">
        <v>2017</v>
      </c>
      <c r="C112" s="161" t="s">
        <v>9722</v>
      </c>
      <c r="D112" s="161" t="s">
        <v>10535</v>
      </c>
      <c r="E112" s="161" t="s">
        <v>10534</v>
      </c>
      <c r="F112" s="161">
        <v>523184</v>
      </c>
      <c r="G112" s="161">
        <v>4458840</v>
      </c>
      <c r="H112" s="161">
        <v>0</v>
      </c>
    </row>
    <row r="113" spans="1:8">
      <c r="A113" s="161" t="s">
        <v>9941</v>
      </c>
      <c r="B113" s="161">
        <v>2017</v>
      </c>
      <c r="C113" s="161" t="s">
        <v>10533</v>
      </c>
      <c r="D113" s="161" t="s">
        <v>10532</v>
      </c>
      <c r="E113" s="161" t="s">
        <v>10531</v>
      </c>
      <c r="F113" s="161">
        <v>12716</v>
      </c>
      <c r="G113" s="161">
        <v>106020</v>
      </c>
      <c r="H113" s="161">
        <v>18588</v>
      </c>
    </row>
    <row r="114" spans="1:8">
      <c r="A114" s="161" t="s">
        <v>9941</v>
      </c>
      <c r="B114" s="161">
        <v>2017</v>
      </c>
      <c r="C114" s="161" t="s">
        <v>10530</v>
      </c>
      <c r="D114" s="161" t="s">
        <v>10529</v>
      </c>
      <c r="E114" s="161" t="s">
        <v>10528</v>
      </c>
      <c r="F114" s="161">
        <v>143429</v>
      </c>
      <c r="G114" s="161">
        <v>0</v>
      </c>
      <c r="H114" s="161">
        <v>0</v>
      </c>
    </row>
    <row r="115" spans="1:8">
      <c r="A115" s="161" t="s">
        <v>9941</v>
      </c>
      <c r="B115" s="161">
        <v>2017</v>
      </c>
      <c r="C115" s="161" t="s">
        <v>10527</v>
      </c>
      <c r="D115" s="161" t="s">
        <v>6424</v>
      </c>
      <c r="E115" s="161" t="s">
        <v>10527</v>
      </c>
      <c r="F115" s="161">
        <v>4183.1800537109302</v>
      </c>
      <c r="G115" s="161">
        <v>78434.203125</v>
      </c>
      <c r="H115" s="161">
        <v>0</v>
      </c>
    </row>
    <row r="116" spans="1:8">
      <c r="A116" s="161" t="s">
        <v>9941</v>
      </c>
      <c r="B116" s="161">
        <v>2017</v>
      </c>
      <c r="C116" s="161" t="s">
        <v>10526</v>
      </c>
      <c r="D116" s="161" t="s">
        <v>10525</v>
      </c>
      <c r="E116" s="161" t="s">
        <v>10524</v>
      </c>
      <c r="F116" s="161">
        <v>286635.03027343698</v>
      </c>
      <c r="G116" s="161">
        <v>2580442</v>
      </c>
      <c r="H116" s="161">
        <v>98296</v>
      </c>
    </row>
    <row r="117" spans="1:8">
      <c r="A117" s="161" t="s">
        <v>9941</v>
      </c>
      <c r="B117" s="161">
        <v>2017</v>
      </c>
      <c r="C117" s="161" t="s">
        <v>10523</v>
      </c>
      <c r="D117" s="161" t="s">
        <v>10522</v>
      </c>
      <c r="E117" s="161" t="s">
        <v>10521</v>
      </c>
      <c r="F117" s="161">
        <v>37670</v>
      </c>
      <c r="G117" s="161">
        <v>550696</v>
      </c>
      <c r="H117" s="161">
        <v>0</v>
      </c>
    </row>
    <row r="118" spans="1:8">
      <c r="A118" s="161" t="s">
        <v>9941</v>
      </c>
      <c r="B118" s="161">
        <v>2017</v>
      </c>
      <c r="C118" s="161" t="s">
        <v>10250</v>
      </c>
      <c r="D118" s="161" t="s">
        <v>10520</v>
      </c>
      <c r="E118" s="161" t="s">
        <v>10519</v>
      </c>
      <c r="F118" s="161">
        <v>74354.239999994606</v>
      </c>
      <c r="G118" s="161">
        <v>2030030</v>
      </c>
      <c r="H118" s="161">
        <v>0</v>
      </c>
    </row>
    <row r="119" spans="1:8">
      <c r="A119" s="161" t="s">
        <v>9941</v>
      </c>
      <c r="B119" s="161">
        <v>2017</v>
      </c>
      <c r="C119" s="161" t="s">
        <v>10250</v>
      </c>
      <c r="D119" s="161" t="s">
        <v>10518</v>
      </c>
      <c r="E119" s="161" t="s">
        <v>10517</v>
      </c>
      <c r="F119" s="161">
        <v>158242</v>
      </c>
      <c r="G119" s="161">
        <v>3757357</v>
      </c>
      <c r="H119" s="161">
        <v>0</v>
      </c>
    </row>
    <row r="120" spans="1:8">
      <c r="A120" s="161" t="s">
        <v>9941</v>
      </c>
      <c r="B120" s="161">
        <v>2017</v>
      </c>
      <c r="C120" s="161" t="s">
        <v>10250</v>
      </c>
      <c r="D120" s="161" t="s">
        <v>10516</v>
      </c>
      <c r="E120" s="161" t="s">
        <v>10515</v>
      </c>
      <c r="F120" s="161">
        <v>218554</v>
      </c>
      <c r="G120" s="161">
        <v>3540140</v>
      </c>
      <c r="H120" s="161">
        <v>0</v>
      </c>
    </row>
    <row r="121" spans="1:8">
      <c r="A121" s="161" t="s">
        <v>9941</v>
      </c>
      <c r="B121" s="161">
        <v>2017</v>
      </c>
      <c r="C121" s="161" t="s">
        <v>10514</v>
      </c>
      <c r="D121" s="161" t="s">
        <v>10513</v>
      </c>
      <c r="E121" s="161" t="s">
        <v>10512</v>
      </c>
      <c r="F121" s="161">
        <v>899658</v>
      </c>
      <c r="G121" s="161">
        <v>15764940</v>
      </c>
      <c r="H121" s="161">
        <v>21</v>
      </c>
    </row>
    <row r="122" spans="1:8">
      <c r="A122" s="161" t="s">
        <v>9941</v>
      </c>
      <c r="B122" s="161">
        <v>2017</v>
      </c>
      <c r="C122" s="161" t="s">
        <v>10511</v>
      </c>
      <c r="D122" s="161" t="s">
        <v>10510</v>
      </c>
      <c r="E122" s="161" t="s">
        <v>10509</v>
      </c>
      <c r="F122" s="161">
        <v>1353977.23999999</v>
      </c>
      <c r="G122" s="161">
        <v>15836840</v>
      </c>
      <c r="H122" s="161">
        <v>0</v>
      </c>
    </row>
    <row r="123" spans="1:8">
      <c r="A123" s="161" t="s">
        <v>9941</v>
      </c>
      <c r="B123" s="161">
        <v>2017</v>
      </c>
      <c r="C123" s="161" t="s">
        <v>10250</v>
      </c>
      <c r="D123" s="161" t="s">
        <v>10508</v>
      </c>
      <c r="E123" s="161" t="s">
        <v>10507</v>
      </c>
      <c r="F123" s="161">
        <v>77168</v>
      </c>
      <c r="G123" s="161">
        <v>1770374</v>
      </c>
      <c r="H123" s="161">
        <v>0</v>
      </c>
    </row>
    <row r="124" spans="1:8">
      <c r="A124" s="161" t="s">
        <v>9941</v>
      </c>
      <c r="B124" s="161">
        <v>2017</v>
      </c>
      <c r="C124" s="161" t="s">
        <v>10506</v>
      </c>
      <c r="D124" s="161" t="s">
        <v>10505</v>
      </c>
      <c r="E124" s="161" t="s">
        <v>10504</v>
      </c>
      <c r="F124" s="161">
        <v>25241</v>
      </c>
      <c r="G124" s="161">
        <v>399909</v>
      </c>
      <c r="H124" s="161">
        <v>0</v>
      </c>
    </row>
    <row r="125" spans="1:8">
      <c r="A125" s="161" t="s">
        <v>9941</v>
      </c>
      <c r="B125" s="161">
        <v>2017</v>
      </c>
      <c r="C125" s="161" t="s">
        <v>40</v>
      </c>
      <c r="D125" s="161" t="s">
        <v>10503</v>
      </c>
      <c r="E125" s="161" t="s">
        <v>1479</v>
      </c>
      <c r="F125" s="161">
        <v>46437</v>
      </c>
      <c r="G125" s="161">
        <v>726274</v>
      </c>
      <c r="H125" s="161">
        <v>0</v>
      </c>
    </row>
    <row r="126" spans="1:8">
      <c r="A126" s="161" t="s">
        <v>9941</v>
      </c>
      <c r="B126" s="161">
        <v>2017</v>
      </c>
      <c r="C126" s="161" t="s">
        <v>10502</v>
      </c>
      <c r="D126" s="161" t="s">
        <v>10501</v>
      </c>
      <c r="E126" s="161" t="s">
        <v>10500</v>
      </c>
      <c r="F126" s="161">
        <v>2142</v>
      </c>
      <c r="G126" s="161">
        <v>22784</v>
      </c>
      <c r="H126" s="161">
        <v>0</v>
      </c>
    </row>
    <row r="127" spans="1:8">
      <c r="A127" s="161" t="s">
        <v>9941</v>
      </c>
      <c r="B127" s="161">
        <v>2017</v>
      </c>
      <c r="C127" s="161" t="s">
        <v>4623</v>
      </c>
      <c r="D127" s="161" t="s">
        <v>10499</v>
      </c>
      <c r="E127" s="161" t="s">
        <v>10498</v>
      </c>
      <c r="F127" s="161">
        <v>1574</v>
      </c>
      <c r="G127" s="161">
        <v>14067</v>
      </c>
      <c r="H127" s="161">
        <v>0</v>
      </c>
    </row>
    <row r="128" spans="1:8">
      <c r="A128" s="161" t="s">
        <v>9941</v>
      </c>
      <c r="B128" s="161">
        <v>2017</v>
      </c>
      <c r="C128" s="161" t="s">
        <v>10497</v>
      </c>
      <c r="D128" s="161" t="s">
        <v>10496</v>
      </c>
      <c r="E128" s="161" t="s">
        <v>10495</v>
      </c>
      <c r="F128" s="161">
        <v>8861</v>
      </c>
      <c r="G128" s="161">
        <v>0</v>
      </c>
      <c r="H128" s="161">
        <v>0</v>
      </c>
    </row>
    <row r="129" spans="1:8">
      <c r="A129" s="161" t="s">
        <v>9941</v>
      </c>
      <c r="B129" s="161">
        <v>2017</v>
      </c>
      <c r="C129" s="161" t="s">
        <v>54</v>
      </c>
      <c r="D129" s="161" t="s">
        <v>10494</v>
      </c>
      <c r="E129" s="161" t="s">
        <v>10493</v>
      </c>
      <c r="F129" s="161">
        <v>2069.22998046875</v>
      </c>
      <c r="G129" s="161">
        <v>36143.060058593699</v>
      </c>
      <c r="H129" s="161">
        <v>228.14000129699701</v>
      </c>
    </row>
    <row r="130" spans="1:8">
      <c r="A130" s="161" t="s">
        <v>9941</v>
      </c>
      <c r="B130" s="161">
        <v>2017</v>
      </c>
      <c r="C130" s="161" t="s">
        <v>10492</v>
      </c>
      <c r="D130" s="161" t="s">
        <v>10491</v>
      </c>
      <c r="E130" s="161" t="s">
        <v>10490</v>
      </c>
      <c r="F130" s="161">
        <v>0.11999999731779</v>
      </c>
      <c r="G130" s="161">
        <v>0</v>
      </c>
      <c r="H130" s="161">
        <v>0</v>
      </c>
    </row>
    <row r="131" spans="1:8">
      <c r="A131" s="161" t="s">
        <v>9941</v>
      </c>
      <c r="B131" s="161">
        <v>2017</v>
      </c>
      <c r="C131" s="161" t="s">
        <v>10489</v>
      </c>
      <c r="D131" s="161" t="s">
        <v>10488</v>
      </c>
      <c r="E131" s="161" t="s">
        <v>10487</v>
      </c>
      <c r="F131" s="161">
        <v>179937</v>
      </c>
      <c r="G131" s="161">
        <v>1849610</v>
      </c>
      <c r="H131" s="161">
        <v>0</v>
      </c>
    </row>
    <row r="132" spans="1:8">
      <c r="A132" s="161" t="s">
        <v>9941</v>
      </c>
      <c r="B132" s="161">
        <v>2017</v>
      </c>
      <c r="C132" s="161" t="s">
        <v>10332</v>
      </c>
      <c r="D132" s="161" t="s">
        <v>10486</v>
      </c>
      <c r="E132" s="161" t="s">
        <v>10485</v>
      </c>
      <c r="F132" s="161">
        <v>92886</v>
      </c>
      <c r="G132" s="161">
        <v>927139</v>
      </c>
      <c r="H132" s="161">
        <v>0</v>
      </c>
    </row>
    <row r="133" spans="1:8">
      <c r="A133" s="161" t="s">
        <v>9941</v>
      </c>
      <c r="B133" s="161">
        <v>2017</v>
      </c>
      <c r="C133" s="161" t="s">
        <v>10484</v>
      </c>
      <c r="D133" s="161" t="s">
        <v>10483</v>
      </c>
      <c r="E133" s="161" t="s">
        <v>10482</v>
      </c>
      <c r="F133" s="161">
        <v>194330</v>
      </c>
      <c r="G133" s="161">
        <v>1713490</v>
      </c>
      <c r="H133" s="161">
        <v>0</v>
      </c>
    </row>
    <row r="134" spans="1:8">
      <c r="A134" s="161" t="s">
        <v>9941</v>
      </c>
      <c r="B134" s="161">
        <v>2017</v>
      </c>
      <c r="C134" s="161" t="s">
        <v>10481</v>
      </c>
      <c r="D134" s="161" t="s">
        <v>10480</v>
      </c>
      <c r="E134" s="161" t="s">
        <v>10479</v>
      </c>
      <c r="F134" s="161">
        <v>1387280</v>
      </c>
      <c r="G134" s="161">
        <v>12549300</v>
      </c>
      <c r="H134" s="161">
        <v>0</v>
      </c>
    </row>
    <row r="135" spans="1:8">
      <c r="A135" s="161" t="s">
        <v>9941</v>
      </c>
      <c r="B135" s="161">
        <v>2017</v>
      </c>
      <c r="C135" s="161" t="s">
        <v>40</v>
      </c>
      <c r="D135" s="161" t="s">
        <v>10478</v>
      </c>
      <c r="E135" s="161" t="s">
        <v>10477</v>
      </c>
      <c r="F135" s="161">
        <v>642620</v>
      </c>
      <c r="G135" s="161">
        <v>5192753</v>
      </c>
      <c r="H135" s="161">
        <v>0</v>
      </c>
    </row>
    <row r="136" spans="1:8">
      <c r="A136" s="161" t="s">
        <v>9941</v>
      </c>
      <c r="B136" s="161">
        <v>2017</v>
      </c>
      <c r="C136" s="161" t="s">
        <v>10476</v>
      </c>
      <c r="D136" s="161" t="s">
        <v>10475</v>
      </c>
      <c r="E136" s="161" t="s">
        <v>10474</v>
      </c>
      <c r="F136" s="161">
        <v>160752</v>
      </c>
      <c r="G136" s="161">
        <v>1916200</v>
      </c>
      <c r="H136" s="161">
        <v>0</v>
      </c>
    </row>
    <row r="137" spans="1:8">
      <c r="A137" s="161" t="s">
        <v>9941</v>
      </c>
      <c r="B137" s="161">
        <v>2017</v>
      </c>
      <c r="C137" s="161" t="s">
        <v>10332</v>
      </c>
      <c r="D137" s="161" t="s">
        <v>10473</v>
      </c>
      <c r="E137" s="161" t="s">
        <v>10472</v>
      </c>
      <c r="F137" s="161">
        <v>23639</v>
      </c>
      <c r="G137" s="161">
        <v>245202</v>
      </c>
      <c r="H137" s="161">
        <v>0</v>
      </c>
    </row>
    <row r="138" spans="1:8">
      <c r="A138" s="161" t="s">
        <v>9941</v>
      </c>
      <c r="B138" s="161">
        <v>2017</v>
      </c>
      <c r="C138" s="161" t="s">
        <v>10471</v>
      </c>
      <c r="D138" s="161" t="s">
        <v>10470</v>
      </c>
      <c r="E138" s="161" t="s">
        <v>10469</v>
      </c>
      <c r="F138" s="161">
        <v>163739</v>
      </c>
      <c r="G138" s="161">
        <v>1497300</v>
      </c>
      <c r="H138" s="161">
        <v>0</v>
      </c>
    </row>
    <row r="139" spans="1:8">
      <c r="A139" s="161" t="s">
        <v>9941</v>
      </c>
      <c r="B139" s="161">
        <v>2017</v>
      </c>
      <c r="C139" s="161" t="s">
        <v>54</v>
      </c>
      <c r="D139" s="161" t="s">
        <v>10468</v>
      </c>
      <c r="E139" s="161" t="s">
        <v>10467</v>
      </c>
      <c r="F139" s="161">
        <v>1048252</v>
      </c>
      <c r="G139" s="161">
        <v>8918335</v>
      </c>
      <c r="H139" s="161">
        <v>0</v>
      </c>
    </row>
    <row r="140" spans="1:8">
      <c r="A140" s="161" t="s">
        <v>9941</v>
      </c>
      <c r="B140" s="161">
        <v>2017</v>
      </c>
      <c r="C140" s="161" t="s">
        <v>10339</v>
      </c>
      <c r="D140" s="161" t="s">
        <v>10466</v>
      </c>
      <c r="E140" s="161" t="s">
        <v>10465</v>
      </c>
      <c r="F140" s="161">
        <v>8671.01953125</v>
      </c>
      <c r="G140" s="161">
        <v>122955</v>
      </c>
      <c r="H140" s="161">
        <v>0</v>
      </c>
    </row>
    <row r="141" spans="1:8">
      <c r="A141" s="161" t="s">
        <v>9941</v>
      </c>
      <c r="B141" s="161">
        <v>2017</v>
      </c>
      <c r="C141" s="161" t="s">
        <v>10464</v>
      </c>
      <c r="D141" s="161" t="s">
        <v>10463</v>
      </c>
      <c r="E141" s="161" t="s">
        <v>10462</v>
      </c>
      <c r="F141" s="161">
        <v>469291.19961914403</v>
      </c>
      <c r="G141" s="161">
        <v>6493510.0700073196</v>
      </c>
      <c r="H141" s="161">
        <v>0</v>
      </c>
    </row>
    <row r="142" spans="1:8">
      <c r="A142" s="161" t="s">
        <v>9941</v>
      </c>
      <c r="B142" s="161">
        <v>2017</v>
      </c>
      <c r="C142" s="161" t="s">
        <v>10008</v>
      </c>
      <c r="D142" s="161" t="s">
        <v>10461</v>
      </c>
      <c r="E142" s="161" t="s">
        <v>10460</v>
      </c>
      <c r="F142" s="161">
        <v>132952</v>
      </c>
      <c r="G142" s="161">
        <v>1671869</v>
      </c>
      <c r="H142" s="161">
        <v>0</v>
      </c>
    </row>
    <row r="143" spans="1:8">
      <c r="A143" s="161" t="s">
        <v>9941</v>
      </c>
      <c r="B143" s="161">
        <v>2017</v>
      </c>
      <c r="C143" s="161" t="s">
        <v>10459</v>
      </c>
      <c r="D143" s="161" t="s">
        <v>10458</v>
      </c>
      <c r="E143" s="161" t="s">
        <v>10457</v>
      </c>
      <c r="F143" s="161">
        <v>0.239999994635581</v>
      </c>
      <c r="G143" s="161">
        <v>0</v>
      </c>
      <c r="H143" s="161">
        <v>0</v>
      </c>
    </row>
    <row r="144" spans="1:8">
      <c r="A144" s="161" t="s">
        <v>9941</v>
      </c>
      <c r="B144" s="161">
        <v>2017</v>
      </c>
      <c r="C144" s="161" t="s">
        <v>42</v>
      </c>
      <c r="D144" s="161" t="s">
        <v>10456</v>
      </c>
      <c r="E144" s="161" t="s">
        <v>10455</v>
      </c>
      <c r="F144" s="161">
        <v>84871.6015625</v>
      </c>
      <c r="G144" s="161">
        <v>926962</v>
      </c>
      <c r="H144" s="161">
        <v>0</v>
      </c>
    </row>
    <row r="145" spans="1:8">
      <c r="A145" s="161" t="s">
        <v>9941</v>
      </c>
      <c r="B145" s="161">
        <v>2017</v>
      </c>
      <c r="C145" s="161" t="s">
        <v>1832</v>
      </c>
      <c r="D145" s="161" t="s">
        <v>10454</v>
      </c>
      <c r="E145" s="161" t="s">
        <v>10453</v>
      </c>
      <c r="F145" s="161">
        <v>22707.170288085901</v>
      </c>
      <c r="G145" s="161">
        <v>284695</v>
      </c>
      <c r="H145" s="161">
        <v>0</v>
      </c>
    </row>
    <row r="146" spans="1:8">
      <c r="A146" s="161" t="s">
        <v>9941</v>
      </c>
      <c r="B146" s="161">
        <v>2017</v>
      </c>
      <c r="C146" s="161" t="s">
        <v>10452</v>
      </c>
      <c r="D146" s="161" t="s">
        <v>10451</v>
      </c>
      <c r="E146" s="161" t="s">
        <v>10450</v>
      </c>
      <c r="F146" s="161">
        <v>31305</v>
      </c>
      <c r="G146" s="161">
        <v>0</v>
      </c>
      <c r="H146" s="161">
        <v>0</v>
      </c>
    </row>
    <row r="147" spans="1:8">
      <c r="A147" s="161" t="s">
        <v>9941</v>
      </c>
      <c r="B147" s="161">
        <v>2017</v>
      </c>
      <c r="C147" s="161" t="s">
        <v>10449</v>
      </c>
      <c r="D147" s="161" t="s">
        <v>10448</v>
      </c>
      <c r="E147" s="161" t="s">
        <v>10447</v>
      </c>
      <c r="F147" s="161">
        <v>21210.009765625</v>
      </c>
      <c r="G147" s="161">
        <v>225509</v>
      </c>
      <c r="H147" s="161">
        <v>0</v>
      </c>
    </row>
    <row r="148" spans="1:8">
      <c r="A148" s="161" t="s">
        <v>9941</v>
      </c>
      <c r="B148" s="161">
        <v>2017</v>
      </c>
      <c r="C148" s="161" t="s">
        <v>10446</v>
      </c>
      <c r="D148" s="161" t="s">
        <v>10445</v>
      </c>
      <c r="E148" s="161" t="s">
        <v>10444</v>
      </c>
      <c r="F148" s="161">
        <v>20898.0498046875</v>
      </c>
      <c r="G148" s="161">
        <v>199498</v>
      </c>
      <c r="H148" s="161">
        <v>0</v>
      </c>
    </row>
    <row r="149" spans="1:8">
      <c r="A149" s="161" t="s">
        <v>9941</v>
      </c>
      <c r="B149" s="161">
        <v>2017</v>
      </c>
      <c r="C149" s="161" t="s">
        <v>40</v>
      </c>
      <c r="D149" s="161" t="s">
        <v>10443</v>
      </c>
      <c r="E149" s="161" t="s">
        <v>1021</v>
      </c>
      <c r="F149" s="161">
        <v>5496.2901611328098</v>
      </c>
      <c r="G149" s="161">
        <v>77489.099609375</v>
      </c>
      <c r="H149" s="161">
        <v>0</v>
      </c>
    </row>
    <row r="150" spans="1:8">
      <c r="A150" s="161" t="s">
        <v>9941</v>
      </c>
      <c r="B150" s="161">
        <v>2017</v>
      </c>
      <c r="C150" s="161" t="s">
        <v>10442</v>
      </c>
      <c r="D150" s="161" t="s">
        <v>10441</v>
      </c>
      <c r="E150" s="161" t="s">
        <v>10440</v>
      </c>
      <c r="F150" s="161">
        <v>115536</v>
      </c>
      <c r="G150" s="161">
        <v>1057220</v>
      </c>
      <c r="H150" s="161">
        <v>0</v>
      </c>
    </row>
    <row r="151" spans="1:8">
      <c r="A151" s="161" t="s">
        <v>9941</v>
      </c>
      <c r="B151" s="161">
        <v>2017</v>
      </c>
      <c r="C151" s="161" t="s">
        <v>56</v>
      </c>
      <c r="D151" s="161" t="s">
        <v>6593</v>
      </c>
      <c r="E151" s="161" t="s">
        <v>10439</v>
      </c>
      <c r="F151" s="161">
        <v>79191.150029294193</v>
      </c>
      <c r="G151" s="161">
        <v>859772</v>
      </c>
      <c r="H151" s="161">
        <v>0</v>
      </c>
    </row>
    <row r="152" spans="1:8">
      <c r="A152" s="161" t="s">
        <v>9941</v>
      </c>
      <c r="B152" s="161">
        <v>2017</v>
      </c>
      <c r="C152" s="161" t="s">
        <v>10437</v>
      </c>
      <c r="D152" s="161" t="s">
        <v>10438</v>
      </c>
      <c r="E152" s="161" t="s">
        <v>10437</v>
      </c>
      <c r="F152" s="161">
        <v>22310.4895019531</v>
      </c>
      <c r="G152" s="161">
        <v>138924</v>
      </c>
      <c r="H152" s="161">
        <v>0</v>
      </c>
    </row>
    <row r="153" spans="1:8">
      <c r="A153" s="161" t="s">
        <v>9941</v>
      </c>
      <c r="B153" s="161">
        <v>2017</v>
      </c>
      <c r="C153" s="161" t="s">
        <v>1838</v>
      </c>
      <c r="D153" s="161" t="s">
        <v>6634</v>
      </c>
      <c r="E153" s="161" t="s">
        <v>10436</v>
      </c>
      <c r="F153" s="161">
        <v>145166.63137769699</v>
      </c>
      <c r="G153" s="161">
        <v>1176616.1900939899</v>
      </c>
      <c r="H153" s="161">
        <v>707598.10998535098</v>
      </c>
    </row>
    <row r="154" spans="1:8">
      <c r="A154" s="161" t="s">
        <v>9941</v>
      </c>
      <c r="B154" s="161">
        <v>2017</v>
      </c>
      <c r="C154" s="161" t="s">
        <v>10433</v>
      </c>
      <c r="D154" s="161" t="s">
        <v>10435</v>
      </c>
      <c r="E154" s="161" t="s">
        <v>10434</v>
      </c>
      <c r="F154" s="161">
        <v>25616</v>
      </c>
      <c r="G154" s="161">
        <v>228970</v>
      </c>
      <c r="H154" s="161">
        <v>0</v>
      </c>
    </row>
    <row r="155" spans="1:8">
      <c r="A155" s="161" t="s">
        <v>9941</v>
      </c>
      <c r="B155" s="161">
        <v>2017</v>
      </c>
      <c r="C155" s="161" t="s">
        <v>10433</v>
      </c>
      <c r="D155" s="161" t="s">
        <v>10432</v>
      </c>
      <c r="E155" s="161" t="s">
        <v>10431</v>
      </c>
      <c r="F155" s="161">
        <v>233820</v>
      </c>
      <c r="G155" s="161">
        <v>2294690</v>
      </c>
      <c r="H155" s="161">
        <v>0</v>
      </c>
    </row>
    <row r="156" spans="1:8">
      <c r="A156" s="161" t="s">
        <v>9941</v>
      </c>
      <c r="B156" s="161">
        <v>2017</v>
      </c>
      <c r="C156" s="161" t="s">
        <v>10430</v>
      </c>
      <c r="D156" s="161" t="s">
        <v>10429</v>
      </c>
      <c r="E156" s="161" t="s">
        <v>2814</v>
      </c>
      <c r="F156" s="161">
        <v>24710</v>
      </c>
      <c r="G156" s="161">
        <v>254071</v>
      </c>
      <c r="H156" s="161">
        <v>0</v>
      </c>
    </row>
    <row r="157" spans="1:8">
      <c r="A157" s="161" t="s">
        <v>9941</v>
      </c>
      <c r="B157" s="161">
        <v>2017</v>
      </c>
      <c r="C157" s="161" t="s">
        <v>5843</v>
      </c>
      <c r="D157" s="161" t="s">
        <v>6657</v>
      </c>
      <c r="E157" s="161" t="s">
        <v>10428</v>
      </c>
      <c r="F157" s="161">
        <v>75664</v>
      </c>
      <c r="G157" s="161">
        <v>876962</v>
      </c>
      <c r="H157" s="161">
        <v>23683.070068359299</v>
      </c>
    </row>
    <row r="158" spans="1:8">
      <c r="A158" s="161" t="s">
        <v>9941</v>
      </c>
      <c r="B158" s="161">
        <v>2017</v>
      </c>
      <c r="C158" s="161" t="s">
        <v>10426</v>
      </c>
      <c r="D158" s="161" t="s">
        <v>10427</v>
      </c>
      <c r="E158" s="161" t="s">
        <v>10426</v>
      </c>
      <c r="F158" s="161">
        <v>1585.2699661254801</v>
      </c>
      <c r="G158" s="161">
        <v>18152.1296093743</v>
      </c>
      <c r="H158" s="161">
        <v>0</v>
      </c>
    </row>
    <row r="159" spans="1:8">
      <c r="A159" s="161" t="s">
        <v>9941</v>
      </c>
      <c r="B159" s="161">
        <v>2017</v>
      </c>
      <c r="C159" s="161" t="s">
        <v>5843</v>
      </c>
      <c r="D159" s="161" t="s">
        <v>6666</v>
      </c>
      <c r="E159" s="161" t="s">
        <v>5243</v>
      </c>
      <c r="F159" s="161">
        <v>2826139</v>
      </c>
      <c r="G159" s="161">
        <v>21602319</v>
      </c>
      <c r="H159" s="161">
        <v>14787.070007324201</v>
      </c>
    </row>
    <row r="160" spans="1:8">
      <c r="A160" s="161" t="s">
        <v>9941</v>
      </c>
      <c r="B160" s="161">
        <v>2017</v>
      </c>
      <c r="C160" s="161" t="s">
        <v>10332</v>
      </c>
      <c r="D160" s="161" t="s">
        <v>10425</v>
      </c>
      <c r="E160" s="161" t="s">
        <v>10424</v>
      </c>
      <c r="F160" s="161">
        <v>24351</v>
      </c>
      <c r="G160" s="161">
        <v>321877</v>
      </c>
      <c r="H160" s="161">
        <v>0</v>
      </c>
    </row>
    <row r="161" spans="1:8">
      <c r="A161" s="161" t="s">
        <v>9941</v>
      </c>
      <c r="B161" s="161">
        <v>2017</v>
      </c>
      <c r="C161" s="161" t="s">
        <v>4623</v>
      </c>
      <c r="D161" s="161" t="s">
        <v>10423</v>
      </c>
      <c r="E161" s="161" t="s">
        <v>10422</v>
      </c>
      <c r="F161" s="161">
        <v>431524</v>
      </c>
      <c r="G161" s="161">
        <v>4439162</v>
      </c>
      <c r="H161" s="161">
        <v>27087.020019531199</v>
      </c>
    </row>
    <row r="162" spans="1:8">
      <c r="A162" s="161" t="s">
        <v>9941</v>
      </c>
      <c r="B162" s="161">
        <v>2017</v>
      </c>
      <c r="C162" s="161" t="s">
        <v>10421</v>
      </c>
      <c r="D162" s="161" t="s">
        <v>10420</v>
      </c>
      <c r="E162" s="161" t="s">
        <v>10419</v>
      </c>
      <c r="F162" s="161">
        <v>408970</v>
      </c>
      <c r="G162" s="161">
        <v>4568620</v>
      </c>
      <c r="H162" s="161">
        <v>0</v>
      </c>
    </row>
    <row r="163" spans="1:8">
      <c r="A163" s="161" t="s">
        <v>9941</v>
      </c>
      <c r="B163" s="161">
        <v>2017</v>
      </c>
      <c r="C163" s="161" t="s">
        <v>10418</v>
      </c>
      <c r="D163" s="161" t="s">
        <v>10417</v>
      </c>
      <c r="E163" s="161" t="s">
        <v>10416</v>
      </c>
      <c r="F163" s="161">
        <v>246283</v>
      </c>
      <c r="G163" s="161">
        <v>3484140</v>
      </c>
      <c r="H163" s="161">
        <v>0</v>
      </c>
    </row>
    <row r="164" spans="1:8">
      <c r="A164" s="161" t="s">
        <v>9941</v>
      </c>
      <c r="B164" s="161">
        <v>2017</v>
      </c>
      <c r="C164" s="161" t="s">
        <v>10415</v>
      </c>
      <c r="D164" s="161" t="s">
        <v>10414</v>
      </c>
      <c r="E164" s="161" t="s">
        <v>10413</v>
      </c>
      <c r="F164" s="161">
        <v>20006</v>
      </c>
      <c r="G164" s="161">
        <v>219711</v>
      </c>
      <c r="H164" s="161">
        <v>3344</v>
      </c>
    </row>
    <row r="165" spans="1:8">
      <c r="A165" s="161" t="s">
        <v>9941</v>
      </c>
      <c r="B165" s="161">
        <v>2017</v>
      </c>
      <c r="C165" s="161" t="s">
        <v>10412</v>
      </c>
      <c r="D165" s="161" t="s">
        <v>10411</v>
      </c>
      <c r="E165" s="161" t="s">
        <v>10410</v>
      </c>
      <c r="F165" s="161">
        <v>14628.020019531201</v>
      </c>
      <c r="G165" s="161">
        <v>163831</v>
      </c>
      <c r="H165" s="161">
        <v>0</v>
      </c>
    </row>
    <row r="166" spans="1:8">
      <c r="A166" s="161" t="s">
        <v>9941</v>
      </c>
      <c r="B166" s="161">
        <v>2017</v>
      </c>
      <c r="C166" s="161" t="s">
        <v>10409</v>
      </c>
      <c r="D166" s="161" t="s">
        <v>10408</v>
      </c>
      <c r="E166" s="161" t="s">
        <v>10407</v>
      </c>
      <c r="F166" s="161">
        <v>8477</v>
      </c>
      <c r="G166" s="161">
        <v>133806</v>
      </c>
      <c r="H166" s="161">
        <v>0</v>
      </c>
    </row>
    <row r="167" spans="1:8">
      <c r="A167" s="161" t="s">
        <v>9941</v>
      </c>
      <c r="B167" s="161">
        <v>2017</v>
      </c>
      <c r="C167" s="161" t="s">
        <v>10406</v>
      </c>
      <c r="D167" s="161" t="s">
        <v>10405</v>
      </c>
      <c r="E167" s="161" t="s">
        <v>10404</v>
      </c>
      <c r="F167" s="161">
        <v>81171.119999997303</v>
      </c>
      <c r="G167" s="161">
        <v>1013490.02999999</v>
      </c>
      <c r="H167" s="161">
        <v>0</v>
      </c>
    </row>
    <row r="168" spans="1:8">
      <c r="A168" s="161" t="s">
        <v>9941</v>
      </c>
      <c r="B168" s="161">
        <v>2017</v>
      </c>
      <c r="C168" s="161" t="s">
        <v>10332</v>
      </c>
      <c r="D168" s="161" t="s">
        <v>10403</v>
      </c>
      <c r="E168" s="161" t="s">
        <v>10402</v>
      </c>
      <c r="F168" s="161">
        <v>49288</v>
      </c>
      <c r="G168" s="161">
        <v>508893</v>
      </c>
      <c r="H168" s="161">
        <v>0</v>
      </c>
    </row>
    <row r="169" spans="1:8">
      <c r="A169" s="161" t="s">
        <v>9941</v>
      </c>
      <c r="B169" s="161">
        <v>2017</v>
      </c>
      <c r="C169" s="161" t="s">
        <v>10401</v>
      </c>
      <c r="D169" s="161" t="s">
        <v>10400</v>
      </c>
      <c r="E169" s="161" t="s">
        <v>10399</v>
      </c>
      <c r="F169" s="161">
        <v>709374</v>
      </c>
      <c r="G169" s="161">
        <v>8685489</v>
      </c>
      <c r="H169" s="161">
        <v>0</v>
      </c>
    </row>
    <row r="170" spans="1:8">
      <c r="A170" s="161" t="s">
        <v>9941</v>
      </c>
      <c r="B170" s="161">
        <v>2017</v>
      </c>
      <c r="C170" s="161" t="s">
        <v>10398</v>
      </c>
      <c r="D170" s="161" t="s">
        <v>10397</v>
      </c>
      <c r="E170" s="161" t="s">
        <v>10396</v>
      </c>
      <c r="F170" s="161">
        <v>13017</v>
      </c>
      <c r="G170" s="161">
        <v>148943</v>
      </c>
      <c r="H170" s="161">
        <v>0</v>
      </c>
    </row>
    <row r="171" spans="1:8">
      <c r="A171" s="161" t="s">
        <v>9941</v>
      </c>
      <c r="B171" s="161">
        <v>2017</v>
      </c>
      <c r="C171" s="161" t="s">
        <v>10332</v>
      </c>
      <c r="D171" s="161" t="s">
        <v>10395</v>
      </c>
      <c r="E171" s="161" t="s">
        <v>10394</v>
      </c>
      <c r="F171" s="161">
        <v>24074</v>
      </c>
      <c r="G171" s="161">
        <v>226903</v>
      </c>
      <c r="H171" s="161">
        <v>0</v>
      </c>
    </row>
    <row r="172" spans="1:8">
      <c r="A172" s="161" t="s">
        <v>9941</v>
      </c>
      <c r="B172" s="161">
        <v>2017</v>
      </c>
      <c r="C172" s="161" t="s">
        <v>10393</v>
      </c>
      <c r="D172" s="161" t="s">
        <v>10392</v>
      </c>
      <c r="E172" s="161" t="s">
        <v>10391</v>
      </c>
      <c r="F172" s="161">
        <v>59784</v>
      </c>
      <c r="G172" s="161">
        <v>971728</v>
      </c>
      <c r="H172" s="161">
        <v>0</v>
      </c>
    </row>
    <row r="173" spans="1:8">
      <c r="A173" s="161" t="s">
        <v>9941</v>
      </c>
      <c r="B173" s="161">
        <v>2017</v>
      </c>
      <c r="C173" s="161" t="s">
        <v>10389</v>
      </c>
      <c r="D173" s="161" t="s">
        <v>10390</v>
      </c>
      <c r="E173" s="161" t="s">
        <v>10389</v>
      </c>
      <c r="F173" s="161">
        <v>32383.1201171875</v>
      </c>
      <c r="G173" s="161">
        <v>542893</v>
      </c>
      <c r="H173" s="161">
        <v>0</v>
      </c>
    </row>
    <row r="174" spans="1:8">
      <c r="A174" s="161" t="s">
        <v>9941</v>
      </c>
      <c r="B174" s="161">
        <v>2017</v>
      </c>
      <c r="C174" s="161" t="s">
        <v>10342</v>
      </c>
      <c r="D174" s="161" t="s">
        <v>6849</v>
      </c>
      <c r="E174" s="161" t="s">
        <v>1196</v>
      </c>
      <c r="F174" s="161">
        <v>1425958</v>
      </c>
      <c r="G174" s="161">
        <v>10360657</v>
      </c>
      <c r="H174" s="161">
        <v>0</v>
      </c>
    </row>
    <row r="175" spans="1:8">
      <c r="A175" s="161" t="s">
        <v>9941</v>
      </c>
      <c r="B175" s="161">
        <v>2017</v>
      </c>
      <c r="C175" s="161" t="s">
        <v>10339</v>
      </c>
      <c r="D175" s="161" t="s">
        <v>10388</v>
      </c>
      <c r="E175" s="161" t="s">
        <v>10387</v>
      </c>
      <c r="F175" s="161">
        <v>151953</v>
      </c>
      <c r="G175" s="161">
        <v>1781132</v>
      </c>
      <c r="H175" s="161">
        <v>0</v>
      </c>
    </row>
    <row r="176" spans="1:8">
      <c r="A176" s="161" t="s">
        <v>9941</v>
      </c>
      <c r="B176" s="161">
        <v>2017</v>
      </c>
      <c r="C176" s="161" t="s">
        <v>9722</v>
      </c>
      <c r="D176" s="161" t="s">
        <v>10386</v>
      </c>
      <c r="E176" s="161" t="s">
        <v>1213</v>
      </c>
      <c r="F176" s="161">
        <v>8862.0400390625</v>
      </c>
      <c r="G176" s="161">
        <v>116046</v>
      </c>
      <c r="H176" s="161">
        <v>0</v>
      </c>
    </row>
    <row r="177" spans="1:8">
      <c r="A177" s="161" t="s">
        <v>9941</v>
      </c>
      <c r="B177" s="161">
        <v>2017</v>
      </c>
      <c r="C177" s="161" t="s">
        <v>42</v>
      </c>
      <c r="D177" s="161" t="s">
        <v>10385</v>
      </c>
      <c r="E177" s="161" t="s">
        <v>10384</v>
      </c>
      <c r="F177" s="161">
        <v>4276.9599609375</v>
      </c>
      <c r="G177" s="161">
        <v>65117</v>
      </c>
      <c r="H177" s="161">
        <v>4681.2000732421802</v>
      </c>
    </row>
    <row r="178" spans="1:8">
      <c r="A178" s="161" t="s">
        <v>9941</v>
      </c>
      <c r="B178" s="161">
        <v>2017</v>
      </c>
      <c r="C178" s="161" t="s">
        <v>10332</v>
      </c>
      <c r="D178" s="161" t="s">
        <v>10383</v>
      </c>
      <c r="E178" s="161" t="s">
        <v>10382</v>
      </c>
      <c r="F178" s="161">
        <v>22591</v>
      </c>
      <c r="G178" s="161">
        <v>214304</v>
      </c>
      <c r="H178" s="161">
        <v>0</v>
      </c>
    </row>
    <row r="179" spans="1:8">
      <c r="A179" s="161" t="s">
        <v>9941</v>
      </c>
      <c r="B179" s="161">
        <v>2017</v>
      </c>
      <c r="C179" s="161" t="s">
        <v>10381</v>
      </c>
      <c r="D179" s="161" t="s">
        <v>10380</v>
      </c>
      <c r="E179" s="161" t="s">
        <v>10379</v>
      </c>
      <c r="F179" s="161">
        <v>835947</v>
      </c>
      <c r="G179" s="161">
        <v>9955909</v>
      </c>
      <c r="H179" s="161">
        <v>0</v>
      </c>
    </row>
    <row r="180" spans="1:8">
      <c r="A180" s="161" t="s">
        <v>9941</v>
      </c>
      <c r="B180" s="161">
        <v>2017</v>
      </c>
      <c r="C180" s="161" t="s">
        <v>10378</v>
      </c>
      <c r="D180" s="161" t="s">
        <v>10377</v>
      </c>
      <c r="E180" s="161" t="s">
        <v>10376</v>
      </c>
      <c r="F180" s="161">
        <v>210192</v>
      </c>
      <c r="G180" s="161">
        <v>1684060</v>
      </c>
      <c r="H180" s="161">
        <v>0</v>
      </c>
    </row>
    <row r="181" spans="1:8">
      <c r="A181" s="161" t="s">
        <v>9941</v>
      </c>
      <c r="B181" s="161">
        <v>2017</v>
      </c>
      <c r="C181" s="161" t="s">
        <v>10228</v>
      </c>
      <c r="D181" s="161" t="s">
        <v>10375</v>
      </c>
      <c r="E181" s="161" t="s">
        <v>10374</v>
      </c>
      <c r="F181" s="161">
        <v>128440</v>
      </c>
      <c r="G181" s="161">
        <v>1651773</v>
      </c>
      <c r="H181" s="161">
        <v>0</v>
      </c>
    </row>
    <row r="182" spans="1:8">
      <c r="A182" s="161" t="s">
        <v>9941</v>
      </c>
      <c r="B182" s="161">
        <v>2017</v>
      </c>
      <c r="C182" s="161" t="s">
        <v>10373</v>
      </c>
      <c r="D182" s="161" t="s">
        <v>10372</v>
      </c>
      <c r="E182" s="161" t="s">
        <v>10371</v>
      </c>
      <c r="F182" s="161">
        <v>2344638</v>
      </c>
      <c r="G182" s="161">
        <v>16822650</v>
      </c>
      <c r="H182" s="161">
        <v>0</v>
      </c>
    </row>
    <row r="183" spans="1:8">
      <c r="A183" s="161" t="s">
        <v>9941</v>
      </c>
      <c r="B183" s="161">
        <v>2017</v>
      </c>
      <c r="C183" s="161" t="s">
        <v>4630</v>
      </c>
      <c r="D183" s="161" t="s">
        <v>10370</v>
      </c>
      <c r="E183" s="161" t="s">
        <v>611</v>
      </c>
      <c r="F183" s="161">
        <v>13155.029785156201</v>
      </c>
      <c r="G183" s="161">
        <v>215125</v>
      </c>
      <c r="H183" s="161">
        <v>0</v>
      </c>
    </row>
    <row r="184" spans="1:8">
      <c r="A184" s="161" t="s">
        <v>9941</v>
      </c>
      <c r="B184" s="161">
        <v>2017</v>
      </c>
      <c r="C184" s="161" t="s">
        <v>4630</v>
      </c>
      <c r="D184" s="161" t="s">
        <v>10369</v>
      </c>
      <c r="E184" s="161" t="s">
        <v>638</v>
      </c>
      <c r="F184" s="161">
        <v>4133.02978515625</v>
      </c>
      <c r="G184" s="161">
        <v>65983</v>
      </c>
      <c r="H184" s="161">
        <v>0</v>
      </c>
    </row>
    <row r="185" spans="1:8">
      <c r="A185" s="161" t="s">
        <v>9941</v>
      </c>
      <c r="B185" s="161">
        <v>2017</v>
      </c>
      <c r="C185" s="161" t="s">
        <v>4630</v>
      </c>
      <c r="D185" s="161" t="s">
        <v>10368</v>
      </c>
      <c r="E185" s="161" t="s">
        <v>10367</v>
      </c>
      <c r="F185" s="161">
        <v>11081</v>
      </c>
      <c r="G185" s="161">
        <v>103664</v>
      </c>
      <c r="H185" s="161">
        <v>0</v>
      </c>
    </row>
    <row r="186" spans="1:8">
      <c r="A186" s="161" t="s">
        <v>9941</v>
      </c>
      <c r="B186" s="161">
        <v>2017</v>
      </c>
      <c r="C186" s="161" t="s">
        <v>1832</v>
      </c>
      <c r="D186" s="161" t="s">
        <v>10366</v>
      </c>
      <c r="E186" s="161" t="s">
        <v>502</v>
      </c>
      <c r="F186" s="161">
        <v>1284.1400195285601</v>
      </c>
      <c r="G186" s="161">
        <v>21202</v>
      </c>
      <c r="H186" s="161">
        <v>0</v>
      </c>
    </row>
    <row r="187" spans="1:8">
      <c r="A187" s="161" t="s">
        <v>9941</v>
      </c>
      <c r="B187" s="161">
        <v>2017</v>
      </c>
      <c r="C187" s="161" t="s">
        <v>10088</v>
      </c>
      <c r="D187" s="161" t="s">
        <v>10365</v>
      </c>
      <c r="E187" s="161" t="s">
        <v>10364</v>
      </c>
      <c r="F187" s="161">
        <v>18877.030029296799</v>
      </c>
      <c r="G187" s="161">
        <v>192070</v>
      </c>
      <c r="H187" s="161">
        <v>0</v>
      </c>
    </row>
    <row r="188" spans="1:8">
      <c r="A188" s="161" t="s">
        <v>9941</v>
      </c>
      <c r="B188" s="161">
        <v>2017</v>
      </c>
      <c r="C188" s="161" t="s">
        <v>10238</v>
      </c>
      <c r="D188" s="161" t="s">
        <v>10363</v>
      </c>
      <c r="E188" s="161" t="s">
        <v>10362</v>
      </c>
      <c r="F188" s="161">
        <v>182802</v>
      </c>
      <c r="G188" s="161">
        <v>1928180</v>
      </c>
      <c r="H188" s="161">
        <v>0</v>
      </c>
    </row>
    <row r="189" spans="1:8">
      <c r="A189" s="161" t="s">
        <v>9941</v>
      </c>
      <c r="B189" s="161">
        <v>2017</v>
      </c>
      <c r="C189" s="161" t="s">
        <v>10361</v>
      </c>
      <c r="D189" s="161" t="s">
        <v>10360</v>
      </c>
      <c r="E189" s="161" t="s">
        <v>10359</v>
      </c>
      <c r="F189" s="161">
        <v>30006</v>
      </c>
      <c r="G189" s="161">
        <v>408711</v>
      </c>
      <c r="H189" s="161">
        <v>0</v>
      </c>
    </row>
    <row r="190" spans="1:8">
      <c r="A190" s="161" t="s">
        <v>9941</v>
      </c>
      <c r="B190" s="161">
        <v>2017</v>
      </c>
      <c r="C190" s="161" t="s">
        <v>10358</v>
      </c>
      <c r="D190" s="161" t="s">
        <v>10357</v>
      </c>
      <c r="E190" s="161" t="s">
        <v>10356</v>
      </c>
      <c r="F190" s="161">
        <v>0.11999999731779</v>
      </c>
      <c r="G190" s="161">
        <v>0</v>
      </c>
      <c r="H190" s="161">
        <v>0</v>
      </c>
    </row>
    <row r="191" spans="1:8">
      <c r="A191" s="161" t="s">
        <v>9941</v>
      </c>
      <c r="B191" s="161">
        <v>2017</v>
      </c>
      <c r="C191" s="161" t="s">
        <v>10238</v>
      </c>
      <c r="D191" s="161" t="s">
        <v>10355</v>
      </c>
      <c r="E191" s="161" t="s">
        <v>10354</v>
      </c>
      <c r="F191" s="161">
        <v>300543</v>
      </c>
      <c r="G191" s="161">
        <v>2911430</v>
      </c>
      <c r="H191" s="161">
        <v>0</v>
      </c>
    </row>
    <row r="192" spans="1:8">
      <c r="A192" s="161" t="s">
        <v>9941</v>
      </c>
      <c r="B192" s="161">
        <v>2017</v>
      </c>
      <c r="C192" s="161" t="s">
        <v>10353</v>
      </c>
      <c r="D192" s="161" t="s">
        <v>10352</v>
      </c>
      <c r="E192" s="161" t="s">
        <v>10351</v>
      </c>
      <c r="F192" s="161">
        <v>174444</v>
      </c>
      <c r="G192" s="161">
        <v>1513590</v>
      </c>
      <c r="H192" s="161">
        <v>0</v>
      </c>
    </row>
    <row r="193" spans="1:8">
      <c r="A193" s="161" t="s">
        <v>9941</v>
      </c>
      <c r="B193" s="161">
        <v>2017</v>
      </c>
      <c r="C193" s="161" t="s">
        <v>10349</v>
      </c>
      <c r="D193" s="161" t="s">
        <v>10350</v>
      </c>
      <c r="E193" s="161" t="s">
        <v>10349</v>
      </c>
      <c r="F193" s="161">
        <v>209591</v>
      </c>
      <c r="G193" s="161">
        <v>1873750</v>
      </c>
      <c r="H193" s="161">
        <v>0</v>
      </c>
    </row>
    <row r="194" spans="1:8">
      <c r="A194" s="161" t="s">
        <v>9941</v>
      </c>
      <c r="B194" s="161">
        <v>2017</v>
      </c>
      <c r="C194" s="161" t="s">
        <v>10348</v>
      </c>
      <c r="D194" s="161" t="s">
        <v>10347</v>
      </c>
      <c r="E194" s="161" t="s">
        <v>10346</v>
      </c>
      <c r="F194" s="161">
        <v>187633</v>
      </c>
      <c r="G194" s="161">
        <v>2206768</v>
      </c>
      <c r="H194" s="161">
        <v>0</v>
      </c>
    </row>
    <row r="195" spans="1:8">
      <c r="A195" s="161" t="s">
        <v>9941</v>
      </c>
      <c r="B195" s="161">
        <v>2017</v>
      </c>
      <c r="C195" s="161" t="s">
        <v>10345</v>
      </c>
      <c r="D195" s="161" t="s">
        <v>10344</v>
      </c>
      <c r="E195" s="161" t="s">
        <v>10343</v>
      </c>
      <c r="F195" s="161">
        <v>2009.27990722656</v>
      </c>
      <c r="G195" s="161">
        <v>29900.299316406199</v>
      </c>
      <c r="H195" s="161">
        <v>0</v>
      </c>
    </row>
    <row r="196" spans="1:8">
      <c r="A196" s="161" t="s">
        <v>9941</v>
      </c>
      <c r="B196" s="161">
        <v>2017</v>
      </c>
      <c r="C196" s="161" t="s">
        <v>10342</v>
      </c>
      <c r="D196" s="161" t="s">
        <v>10341</v>
      </c>
      <c r="E196" s="161" t="s">
        <v>10340</v>
      </c>
      <c r="F196" s="161">
        <v>0.239999994635581</v>
      </c>
      <c r="G196" s="161">
        <v>0</v>
      </c>
      <c r="H196" s="161">
        <v>0</v>
      </c>
    </row>
    <row r="197" spans="1:8">
      <c r="A197" s="161" t="s">
        <v>9941</v>
      </c>
      <c r="B197" s="161">
        <v>2017</v>
      </c>
      <c r="C197" s="161" t="s">
        <v>10339</v>
      </c>
      <c r="D197" s="161" t="s">
        <v>10338</v>
      </c>
      <c r="E197" s="161" t="s">
        <v>10337</v>
      </c>
      <c r="F197" s="161">
        <v>239532</v>
      </c>
      <c r="G197" s="161">
        <v>2802120</v>
      </c>
      <c r="H197" s="161">
        <v>0</v>
      </c>
    </row>
    <row r="198" spans="1:8">
      <c r="A198" s="161" t="s">
        <v>9941</v>
      </c>
      <c r="B198" s="161">
        <v>2017</v>
      </c>
      <c r="C198" s="161" t="s">
        <v>10335</v>
      </c>
      <c r="D198" s="161" t="s">
        <v>10336</v>
      </c>
      <c r="E198" s="161" t="s">
        <v>10335</v>
      </c>
      <c r="F198" s="161">
        <v>413</v>
      </c>
      <c r="G198" s="161">
        <v>6836.9701538085901</v>
      </c>
      <c r="H198" s="161">
        <v>0</v>
      </c>
    </row>
    <row r="199" spans="1:8">
      <c r="A199" s="161" t="s">
        <v>9941</v>
      </c>
      <c r="B199" s="161">
        <v>2017</v>
      </c>
      <c r="C199" s="161" t="s">
        <v>10332</v>
      </c>
      <c r="D199" s="161" t="s">
        <v>10334</v>
      </c>
      <c r="E199" s="161" t="s">
        <v>10333</v>
      </c>
      <c r="F199" s="161">
        <v>33818</v>
      </c>
      <c r="G199" s="161">
        <v>312647</v>
      </c>
      <c r="H199" s="161">
        <v>0</v>
      </c>
    </row>
    <row r="200" spans="1:8">
      <c r="A200" s="161" t="s">
        <v>9941</v>
      </c>
      <c r="B200" s="161">
        <v>2017</v>
      </c>
      <c r="C200" s="161" t="s">
        <v>10332</v>
      </c>
      <c r="D200" s="161" t="s">
        <v>10331</v>
      </c>
      <c r="E200" s="161" t="s">
        <v>10330</v>
      </c>
      <c r="F200" s="161">
        <v>20877</v>
      </c>
      <c r="G200" s="161">
        <v>196177</v>
      </c>
      <c r="H200" s="161">
        <v>0</v>
      </c>
    </row>
    <row r="201" spans="1:8">
      <c r="A201" s="161" t="s">
        <v>9941</v>
      </c>
      <c r="B201" s="161">
        <v>2017</v>
      </c>
      <c r="C201" s="161" t="s">
        <v>10329</v>
      </c>
      <c r="D201" s="161" t="s">
        <v>10328</v>
      </c>
      <c r="E201" s="161" t="s">
        <v>10327</v>
      </c>
      <c r="F201" s="161">
        <v>0.59999998658895404</v>
      </c>
      <c r="G201" s="161">
        <v>0</v>
      </c>
      <c r="H201" s="161">
        <v>0</v>
      </c>
    </row>
    <row r="202" spans="1:8">
      <c r="A202" s="161" t="s">
        <v>9941</v>
      </c>
      <c r="B202" s="161">
        <v>2017</v>
      </c>
      <c r="C202" s="161" t="s">
        <v>9722</v>
      </c>
      <c r="D202" s="161" t="s">
        <v>10326</v>
      </c>
      <c r="E202" s="161" t="s">
        <v>10325</v>
      </c>
      <c r="F202" s="161">
        <v>592782</v>
      </c>
      <c r="G202" s="161">
        <v>5758699</v>
      </c>
      <c r="H202" s="161">
        <v>0</v>
      </c>
    </row>
    <row r="203" spans="1:8">
      <c r="A203" s="161" t="s">
        <v>9941</v>
      </c>
      <c r="B203" s="161">
        <v>2017</v>
      </c>
      <c r="C203" s="161" t="s">
        <v>10324</v>
      </c>
      <c r="D203" s="161" t="s">
        <v>10323</v>
      </c>
      <c r="E203" s="161" t="s">
        <v>10322</v>
      </c>
      <c r="F203" s="161">
        <v>545803</v>
      </c>
      <c r="G203" s="161">
        <v>5368980</v>
      </c>
      <c r="H203" s="161">
        <v>0</v>
      </c>
    </row>
    <row r="204" spans="1:8">
      <c r="A204" s="161" t="s">
        <v>9941</v>
      </c>
      <c r="B204" s="161">
        <v>2017</v>
      </c>
      <c r="C204" s="161" t="s">
        <v>9966</v>
      </c>
      <c r="D204" s="161" t="s">
        <v>10321</v>
      </c>
      <c r="E204" s="161" t="s">
        <v>10320</v>
      </c>
      <c r="F204" s="161">
        <v>35695</v>
      </c>
      <c r="G204" s="161">
        <v>0</v>
      </c>
      <c r="H204" s="161">
        <v>0</v>
      </c>
    </row>
    <row r="205" spans="1:8">
      <c r="A205" s="161" t="s">
        <v>9941</v>
      </c>
      <c r="B205" s="161">
        <v>2017</v>
      </c>
      <c r="C205" s="161" t="s">
        <v>4888</v>
      </c>
      <c r="D205" s="161" t="s">
        <v>10319</v>
      </c>
      <c r="E205" s="161" t="s">
        <v>10318</v>
      </c>
      <c r="F205" s="161">
        <v>42281</v>
      </c>
      <c r="G205" s="161">
        <v>0</v>
      </c>
      <c r="H205" s="161">
        <v>0</v>
      </c>
    </row>
    <row r="206" spans="1:8">
      <c r="A206" s="161" t="s">
        <v>9941</v>
      </c>
      <c r="B206" s="161">
        <v>2017</v>
      </c>
      <c r="C206" s="161" t="s">
        <v>9760</v>
      </c>
      <c r="D206" s="161" t="s">
        <v>10317</v>
      </c>
      <c r="E206" s="161" t="s">
        <v>10316</v>
      </c>
      <c r="F206" s="161">
        <v>191154.17001342701</v>
      </c>
      <c r="G206" s="161">
        <v>1654945.02978515</v>
      </c>
      <c r="H206" s="161">
        <v>0</v>
      </c>
    </row>
    <row r="207" spans="1:8">
      <c r="A207" s="161" t="s">
        <v>9941</v>
      </c>
      <c r="B207" s="161">
        <v>2017</v>
      </c>
      <c r="C207" s="161" t="s">
        <v>10315</v>
      </c>
      <c r="D207" s="161" t="s">
        <v>10314</v>
      </c>
      <c r="E207" s="161" t="s">
        <v>10313</v>
      </c>
      <c r="F207" s="161">
        <v>514579</v>
      </c>
      <c r="G207" s="161">
        <v>6400567</v>
      </c>
      <c r="H207" s="161">
        <v>0</v>
      </c>
    </row>
    <row r="208" spans="1:8">
      <c r="A208" s="161" t="s">
        <v>9941</v>
      </c>
      <c r="B208" s="161">
        <v>2017</v>
      </c>
      <c r="C208" s="161" t="s">
        <v>10310</v>
      </c>
      <c r="D208" s="161" t="s">
        <v>10312</v>
      </c>
      <c r="E208" s="161" t="s">
        <v>10311</v>
      </c>
      <c r="F208" s="161">
        <v>10610</v>
      </c>
      <c r="G208" s="161">
        <v>509000</v>
      </c>
      <c r="H208" s="161">
        <v>274333</v>
      </c>
    </row>
    <row r="209" spans="1:8">
      <c r="A209" s="161" t="s">
        <v>9941</v>
      </c>
      <c r="B209" s="161">
        <v>2017</v>
      </c>
      <c r="C209" s="161" t="s">
        <v>10310</v>
      </c>
      <c r="D209" s="161" t="s">
        <v>10309</v>
      </c>
      <c r="E209" s="161" t="s">
        <v>10308</v>
      </c>
      <c r="F209" s="161">
        <v>14040</v>
      </c>
      <c r="G209" s="161">
        <v>710613</v>
      </c>
      <c r="H209" s="161">
        <v>420090</v>
      </c>
    </row>
    <row r="210" spans="1:8">
      <c r="A210" s="161" t="s">
        <v>9941</v>
      </c>
      <c r="B210" s="161">
        <v>2017</v>
      </c>
      <c r="C210" s="161" t="s">
        <v>54</v>
      </c>
      <c r="D210" s="161" t="s">
        <v>10307</v>
      </c>
      <c r="E210" s="161" t="s">
        <v>10306</v>
      </c>
      <c r="F210" s="161">
        <v>2118.0900268554601</v>
      </c>
      <c r="G210" s="161">
        <v>30201.030029296799</v>
      </c>
      <c r="H210" s="161">
        <v>0</v>
      </c>
    </row>
    <row r="211" spans="1:8">
      <c r="A211" s="161" t="s">
        <v>9941</v>
      </c>
      <c r="B211" s="161">
        <v>2017</v>
      </c>
      <c r="C211" s="161" t="s">
        <v>10305</v>
      </c>
      <c r="D211" s="161" t="s">
        <v>10304</v>
      </c>
      <c r="E211" s="161" t="s">
        <v>10303</v>
      </c>
      <c r="F211" s="161">
        <v>43971</v>
      </c>
      <c r="G211" s="161">
        <v>0</v>
      </c>
      <c r="H211" s="161">
        <v>0</v>
      </c>
    </row>
    <row r="212" spans="1:8">
      <c r="A212" s="161" t="s">
        <v>9941</v>
      </c>
      <c r="B212" s="161">
        <v>2017</v>
      </c>
      <c r="C212" s="161" t="s">
        <v>10301</v>
      </c>
      <c r="D212" s="161" t="s">
        <v>10302</v>
      </c>
      <c r="E212" s="161" t="s">
        <v>10301</v>
      </c>
      <c r="F212" s="161">
        <v>53760</v>
      </c>
      <c r="G212" s="161">
        <v>645249</v>
      </c>
      <c r="H212" s="161">
        <v>0</v>
      </c>
    </row>
    <row r="213" spans="1:8">
      <c r="A213" s="161" t="s">
        <v>9941</v>
      </c>
      <c r="B213" s="161">
        <v>2017</v>
      </c>
      <c r="C213" s="161" t="s">
        <v>10300</v>
      </c>
      <c r="D213" s="161" t="s">
        <v>10299</v>
      </c>
      <c r="E213" s="161" t="s">
        <v>10298</v>
      </c>
      <c r="F213" s="161">
        <v>489926</v>
      </c>
      <c r="G213" s="161">
        <v>5043047</v>
      </c>
      <c r="H213" s="161">
        <v>0</v>
      </c>
    </row>
    <row r="214" spans="1:8">
      <c r="A214" s="161" t="s">
        <v>9941</v>
      </c>
      <c r="B214" s="161">
        <v>2017</v>
      </c>
      <c r="C214" s="161" t="s">
        <v>10297</v>
      </c>
      <c r="D214" s="161" t="s">
        <v>10296</v>
      </c>
      <c r="E214" s="161" t="s">
        <v>10295</v>
      </c>
      <c r="F214" s="161">
        <v>29532</v>
      </c>
      <c r="G214" s="161">
        <v>462226</v>
      </c>
      <c r="H214" s="161">
        <v>0</v>
      </c>
    </row>
    <row r="215" spans="1:8">
      <c r="A215" s="161" t="s">
        <v>9941</v>
      </c>
      <c r="B215" s="161">
        <v>2017</v>
      </c>
      <c r="C215" s="161" t="s">
        <v>10146</v>
      </c>
      <c r="D215" s="161" t="s">
        <v>10294</v>
      </c>
      <c r="E215" s="161" t="s">
        <v>10293</v>
      </c>
      <c r="F215" s="161">
        <v>450244</v>
      </c>
      <c r="G215" s="161">
        <v>5302890</v>
      </c>
      <c r="H215" s="161">
        <v>0</v>
      </c>
    </row>
    <row r="216" spans="1:8">
      <c r="A216" s="161" t="s">
        <v>9941</v>
      </c>
      <c r="B216" s="161">
        <v>2017</v>
      </c>
      <c r="C216" s="161" t="s">
        <v>10291</v>
      </c>
      <c r="D216" s="161" t="s">
        <v>10292</v>
      </c>
      <c r="E216" s="161" t="s">
        <v>10291</v>
      </c>
      <c r="F216" s="161">
        <v>28047</v>
      </c>
      <c r="G216" s="161">
        <v>0</v>
      </c>
      <c r="H216" s="161">
        <v>0</v>
      </c>
    </row>
    <row r="217" spans="1:8">
      <c r="A217" s="161" t="s">
        <v>9941</v>
      </c>
      <c r="B217" s="161">
        <v>2017</v>
      </c>
      <c r="C217" s="161" t="s">
        <v>10290</v>
      </c>
      <c r="D217" s="161" t="s">
        <v>10289</v>
      </c>
      <c r="E217" s="161" t="s">
        <v>10288</v>
      </c>
      <c r="F217" s="161">
        <v>93504.1015625</v>
      </c>
      <c r="G217" s="161">
        <v>1189460</v>
      </c>
      <c r="H217" s="161">
        <v>0</v>
      </c>
    </row>
    <row r="218" spans="1:8">
      <c r="A218" s="161" t="s">
        <v>9941</v>
      </c>
      <c r="B218" s="161">
        <v>2017</v>
      </c>
      <c r="C218" s="161" t="s">
        <v>10286</v>
      </c>
      <c r="D218" s="161" t="s">
        <v>10287</v>
      </c>
      <c r="E218" s="161" t="s">
        <v>10286</v>
      </c>
      <c r="F218" s="161">
        <v>13533</v>
      </c>
      <c r="G218" s="161">
        <v>67100</v>
      </c>
      <c r="H218" s="161">
        <v>0</v>
      </c>
    </row>
    <row r="219" spans="1:8">
      <c r="A219" s="161" t="s">
        <v>9941</v>
      </c>
      <c r="B219" s="161">
        <v>2017</v>
      </c>
      <c r="C219" s="161" t="s">
        <v>9721</v>
      </c>
      <c r="D219" s="161" t="s">
        <v>10285</v>
      </c>
      <c r="E219" s="161" t="s">
        <v>4483</v>
      </c>
      <c r="F219" s="161">
        <v>2032</v>
      </c>
      <c r="G219" s="161">
        <v>22855</v>
      </c>
      <c r="H219" s="161">
        <v>0</v>
      </c>
    </row>
    <row r="220" spans="1:8">
      <c r="A220" s="161" t="s">
        <v>9941</v>
      </c>
      <c r="B220" s="161">
        <v>2017</v>
      </c>
      <c r="C220" s="161" t="s">
        <v>10284</v>
      </c>
      <c r="D220" s="161" t="s">
        <v>10283</v>
      </c>
      <c r="E220" s="161" t="s">
        <v>10282</v>
      </c>
      <c r="F220" s="161">
        <v>5.9999998658895402E-2</v>
      </c>
      <c r="G220" s="161">
        <v>0</v>
      </c>
      <c r="H220" s="161">
        <v>0</v>
      </c>
    </row>
    <row r="221" spans="1:8">
      <c r="A221" s="161" t="s">
        <v>9941</v>
      </c>
      <c r="B221" s="161">
        <v>2017</v>
      </c>
      <c r="C221" s="161" t="s">
        <v>9465</v>
      </c>
      <c r="D221" s="161" t="s">
        <v>10281</v>
      </c>
      <c r="E221" s="161" t="s">
        <v>9465</v>
      </c>
      <c r="F221" s="161">
        <v>88624</v>
      </c>
      <c r="G221" s="161">
        <v>736915</v>
      </c>
      <c r="H221" s="161">
        <v>0</v>
      </c>
    </row>
    <row r="222" spans="1:8">
      <c r="A222" s="161" t="s">
        <v>9941</v>
      </c>
      <c r="B222" s="161">
        <v>2017</v>
      </c>
      <c r="C222" s="161" t="s">
        <v>10280</v>
      </c>
      <c r="D222" s="161" t="s">
        <v>10279</v>
      </c>
      <c r="E222" s="161" t="s">
        <v>10278</v>
      </c>
      <c r="F222" s="161">
        <v>32254</v>
      </c>
      <c r="G222" s="161">
        <v>5089590</v>
      </c>
      <c r="H222" s="161">
        <v>0</v>
      </c>
    </row>
    <row r="223" spans="1:8">
      <c r="A223" s="161" t="s">
        <v>9941</v>
      </c>
      <c r="B223" s="161">
        <v>2017</v>
      </c>
      <c r="C223" s="161" t="s">
        <v>10277</v>
      </c>
      <c r="D223" s="161" t="s">
        <v>10276</v>
      </c>
      <c r="E223" s="161" t="s">
        <v>10275</v>
      </c>
      <c r="F223" s="161">
        <v>2.9999999329447701E-2</v>
      </c>
      <c r="G223" s="161">
        <v>2.9999999329447701E-2</v>
      </c>
      <c r="H223" s="161">
        <v>0</v>
      </c>
    </row>
    <row r="224" spans="1:8">
      <c r="A224" s="161" t="s">
        <v>9941</v>
      </c>
      <c r="B224" s="161">
        <v>2017</v>
      </c>
      <c r="C224" s="161" t="s">
        <v>5843</v>
      </c>
      <c r="D224" s="161" t="s">
        <v>10274</v>
      </c>
      <c r="E224" s="161" t="s">
        <v>10273</v>
      </c>
      <c r="F224" s="161">
        <v>1992878</v>
      </c>
      <c r="G224" s="161">
        <v>14868370</v>
      </c>
      <c r="H224" s="161">
        <v>137195</v>
      </c>
    </row>
    <row r="225" spans="1:8">
      <c r="A225" s="161" t="s">
        <v>9941</v>
      </c>
      <c r="B225" s="161">
        <v>2017</v>
      </c>
      <c r="C225" s="161" t="s">
        <v>10146</v>
      </c>
      <c r="D225" s="161" t="s">
        <v>10272</v>
      </c>
      <c r="E225" s="161" t="s">
        <v>10271</v>
      </c>
      <c r="F225" s="161">
        <v>53536</v>
      </c>
      <c r="G225" s="161">
        <v>778793</v>
      </c>
      <c r="H225" s="161">
        <v>0</v>
      </c>
    </row>
    <row r="226" spans="1:8">
      <c r="A226" s="161" t="s">
        <v>9941</v>
      </c>
      <c r="B226" s="161">
        <v>2017</v>
      </c>
      <c r="C226" s="161" t="s">
        <v>10250</v>
      </c>
      <c r="D226" s="161" t="s">
        <v>10270</v>
      </c>
      <c r="E226" s="161" t="s">
        <v>10269</v>
      </c>
      <c r="F226" s="161">
        <v>128632.239999994</v>
      </c>
      <c r="G226" s="161">
        <v>1524900</v>
      </c>
      <c r="H226" s="161">
        <v>0</v>
      </c>
    </row>
    <row r="227" spans="1:8">
      <c r="A227" s="161" t="s">
        <v>9941</v>
      </c>
      <c r="B227" s="161">
        <v>2017</v>
      </c>
      <c r="C227" s="161" t="s">
        <v>10268</v>
      </c>
      <c r="D227" s="161" t="s">
        <v>10267</v>
      </c>
      <c r="E227" s="161" t="s">
        <v>10266</v>
      </c>
      <c r="F227" s="161">
        <v>0.11999999731779</v>
      </c>
      <c r="G227" s="161">
        <v>9.0000003576278603E-2</v>
      </c>
      <c r="H227" s="161">
        <v>0</v>
      </c>
    </row>
    <row r="228" spans="1:8">
      <c r="A228" s="161" t="s">
        <v>9941</v>
      </c>
      <c r="B228" s="161">
        <v>2017</v>
      </c>
      <c r="C228" s="161" t="s">
        <v>10265</v>
      </c>
      <c r="D228" s="161" t="s">
        <v>10264</v>
      </c>
      <c r="E228" s="161" t="s">
        <v>10263</v>
      </c>
      <c r="F228" s="161">
        <v>19296</v>
      </c>
      <c r="G228" s="161">
        <v>192903</v>
      </c>
      <c r="H228" s="161">
        <v>0</v>
      </c>
    </row>
    <row r="229" spans="1:8">
      <c r="A229" s="161" t="s">
        <v>9941</v>
      </c>
      <c r="B229" s="161">
        <v>2017</v>
      </c>
      <c r="C229" s="161" t="s">
        <v>5378</v>
      </c>
      <c r="D229" s="161" t="s">
        <v>10262</v>
      </c>
      <c r="E229" s="161" t="s">
        <v>10261</v>
      </c>
      <c r="F229" s="161">
        <v>1641</v>
      </c>
      <c r="G229" s="161">
        <v>12144</v>
      </c>
      <c r="H229" s="161">
        <v>0</v>
      </c>
    </row>
    <row r="230" spans="1:8">
      <c r="A230" s="161" t="s">
        <v>9941</v>
      </c>
      <c r="B230" s="161">
        <v>2017</v>
      </c>
      <c r="C230" s="161" t="s">
        <v>10260</v>
      </c>
      <c r="D230" s="161" t="s">
        <v>10259</v>
      </c>
      <c r="E230" s="161" t="s">
        <v>10258</v>
      </c>
      <c r="F230" s="161">
        <v>1272750</v>
      </c>
      <c r="G230" s="161">
        <v>15574649</v>
      </c>
      <c r="H230" s="161">
        <v>0</v>
      </c>
    </row>
    <row r="231" spans="1:8">
      <c r="A231" s="161" t="s">
        <v>9941</v>
      </c>
      <c r="B231" s="161">
        <v>2017</v>
      </c>
      <c r="C231" s="161" t="s">
        <v>10255</v>
      </c>
      <c r="D231" s="161" t="s">
        <v>10257</v>
      </c>
      <c r="E231" s="161" t="s">
        <v>10256</v>
      </c>
      <c r="F231" s="161">
        <v>4.0099999997764799</v>
      </c>
      <c r="G231" s="161">
        <v>126.009999999776</v>
      </c>
      <c r="H231" s="161">
        <v>0</v>
      </c>
    </row>
    <row r="232" spans="1:8">
      <c r="A232" s="161" t="s">
        <v>9941</v>
      </c>
      <c r="B232" s="161">
        <v>2017</v>
      </c>
      <c r="C232" s="161" t="s">
        <v>10255</v>
      </c>
      <c r="D232" s="161" t="s">
        <v>10254</v>
      </c>
      <c r="E232" s="161" t="s">
        <v>10253</v>
      </c>
      <c r="F232" s="161">
        <v>1.9999999552965102E-2</v>
      </c>
      <c r="G232" s="161">
        <v>0</v>
      </c>
      <c r="H232" s="161">
        <v>0</v>
      </c>
    </row>
    <row r="233" spans="1:8">
      <c r="A233" s="161" t="s">
        <v>9941</v>
      </c>
      <c r="B233" s="161">
        <v>2017</v>
      </c>
      <c r="C233" s="161" t="s">
        <v>10146</v>
      </c>
      <c r="D233" s="161" t="s">
        <v>10252</v>
      </c>
      <c r="E233" s="161" t="s">
        <v>10251</v>
      </c>
      <c r="F233" s="161">
        <v>38690</v>
      </c>
      <c r="G233" s="161">
        <v>670625</v>
      </c>
      <c r="H233" s="161">
        <v>0</v>
      </c>
    </row>
    <row r="234" spans="1:8">
      <c r="A234" s="161" t="s">
        <v>9941</v>
      </c>
      <c r="B234" s="161">
        <v>2017</v>
      </c>
      <c r="C234" s="161" t="s">
        <v>10250</v>
      </c>
      <c r="D234" s="161" t="s">
        <v>10249</v>
      </c>
      <c r="E234" s="161" t="s">
        <v>10248</v>
      </c>
      <c r="F234" s="161">
        <v>77607</v>
      </c>
      <c r="G234" s="161">
        <v>1377944</v>
      </c>
      <c r="H234" s="161">
        <v>0</v>
      </c>
    </row>
    <row r="235" spans="1:8">
      <c r="A235" s="161" t="s">
        <v>9941</v>
      </c>
      <c r="B235" s="161">
        <v>2017</v>
      </c>
      <c r="C235" s="161" t="s">
        <v>10247</v>
      </c>
      <c r="D235" s="161" t="s">
        <v>10246</v>
      </c>
      <c r="E235" s="161" t="s">
        <v>10245</v>
      </c>
      <c r="F235" s="161">
        <v>743541</v>
      </c>
      <c r="G235" s="161">
        <v>7659670</v>
      </c>
      <c r="H235" s="161">
        <v>0</v>
      </c>
    </row>
    <row r="236" spans="1:8">
      <c r="A236" s="161" t="s">
        <v>9941</v>
      </c>
      <c r="B236" s="161">
        <v>2017</v>
      </c>
      <c r="C236" s="161" t="s">
        <v>10244</v>
      </c>
      <c r="D236" s="161" t="s">
        <v>10243</v>
      </c>
      <c r="E236" s="161" t="s">
        <v>10242</v>
      </c>
      <c r="F236" s="161">
        <v>4647</v>
      </c>
      <c r="G236" s="161">
        <v>0</v>
      </c>
      <c r="H236" s="161">
        <v>0</v>
      </c>
    </row>
    <row r="237" spans="1:8">
      <c r="A237" s="161" t="s">
        <v>9941</v>
      </c>
      <c r="B237" s="161">
        <v>2017</v>
      </c>
      <c r="C237" s="161" t="s">
        <v>10241</v>
      </c>
      <c r="D237" s="161" t="s">
        <v>10240</v>
      </c>
      <c r="E237" s="161" t="s">
        <v>10239</v>
      </c>
      <c r="F237" s="161">
        <v>301656</v>
      </c>
      <c r="G237" s="161">
        <v>4036160</v>
      </c>
      <c r="H237" s="161">
        <v>0</v>
      </c>
    </row>
    <row r="238" spans="1:8">
      <c r="A238" s="161" t="s">
        <v>9941</v>
      </c>
      <c r="B238" s="161">
        <v>2017</v>
      </c>
      <c r="C238" s="161" t="s">
        <v>10238</v>
      </c>
      <c r="D238" s="161" t="s">
        <v>10237</v>
      </c>
      <c r="E238" s="161" t="s">
        <v>10236</v>
      </c>
      <c r="F238" s="161">
        <v>358046</v>
      </c>
      <c r="G238" s="161">
        <v>3718280</v>
      </c>
      <c r="H238" s="161">
        <v>0</v>
      </c>
    </row>
    <row r="239" spans="1:8">
      <c r="A239" s="161" t="s">
        <v>9941</v>
      </c>
      <c r="B239" s="161">
        <v>2017</v>
      </c>
      <c r="C239" s="161" t="s">
        <v>10221</v>
      </c>
      <c r="D239" s="161" t="s">
        <v>10235</v>
      </c>
      <c r="E239" s="161" t="s">
        <v>10234</v>
      </c>
      <c r="F239" s="161">
        <v>45885</v>
      </c>
      <c r="G239" s="161">
        <v>993158</v>
      </c>
      <c r="H239" s="161">
        <v>0</v>
      </c>
    </row>
    <row r="240" spans="1:8">
      <c r="A240" s="161" t="s">
        <v>9941</v>
      </c>
      <c r="B240" s="161">
        <v>2017</v>
      </c>
      <c r="C240" s="161" t="s">
        <v>10233</v>
      </c>
      <c r="D240" s="161" t="s">
        <v>10232</v>
      </c>
      <c r="E240" s="161" t="s">
        <v>10231</v>
      </c>
      <c r="F240" s="161">
        <v>83704</v>
      </c>
      <c r="G240" s="161">
        <v>256495</v>
      </c>
      <c r="H240" s="161">
        <v>2079160</v>
      </c>
    </row>
    <row r="241" spans="1:8">
      <c r="A241" s="161" t="s">
        <v>9941</v>
      </c>
      <c r="B241" s="161">
        <v>2017</v>
      </c>
      <c r="C241" s="161" t="s">
        <v>10190</v>
      </c>
      <c r="D241" s="161" t="s">
        <v>10230</v>
      </c>
      <c r="E241" s="161" t="s">
        <v>10229</v>
      </c>
      <c r="F241" s="161">
        <v>381296</v>
      </c>
      <c r="G241" s="161">
        <v>3954920</v>
      </c>
      <c r="H241" s="161">
        <v>1602750</v>
      </c>
    </row>
    <row r="242" spans="1:8">
      <c r="A242" s="161" t="s">
        <v>9941</v>
      </c>
      <c r="B242" s="161">
        <v>2017</v>
      </c>
      <c r="C242" s="161" t="s">
        <v>10228</v>
      </c>
      <c r="D242" s="161" t="s">
        <v>10227</v>
      </c>
      <c r="E242" s="161" t="s">
        <v>10226</v>
      </c>
      <c r="F242" s="161">
        <v>252022</v>
      </c>
      <c r="G242" s="161">
        <v>3309940</v>
      </c>
      <c r="H242" s="161">
        <v>0</v>
      </c>
    </row>
    <row r="243" spans="1:8">
      <c r="A243" s="161" t="s">
        <v>9941</v>
      </c>
      <c r="B243" s="161">
        <v>2017</v>
      </c>
      <c r="C243" s="161" t="s">
        <v>9715</v>
      </c>
      <c r="D243" s="161" t="s">
        <v>10225</v>
      </c>
      <c r="E243" s="161" t="s">
        <v>10224</v>
      </c>
      <c r="F243" s="161">
        <v>202610</v>
      </c>
      <c r="G243" s="161">
        <v>2261440</v>
      </c>
      <c r="H243" s="161">
        <v>0</v>
      </c>
    </row>
    <row r="244" spans="1:8">
      <c r="A244" s="161" t="s">
        <v>9941</v>
      </c>
      <c r="B244" s="161">
        <v>2017</v>
      </c>
      <c r="C244" s="161" t="s">
        <v>9189</v>
      </c>
      <c r="D244" s="161" t="s">
        <v>10223</v>
      </c>
      <c r="E244" s="161" t="s">
        <v>10222</v>
      </c>
      <c r="F244" s="161">
        <v>5686</v>
      </c>
      <c r="G244" s="161">
        <v>106887</v>
      </c>
      <c r="H244" s="161">
        <v>0</v>
      </c>
    </row>
    <row r="245" spans="1:8">
      <c r="A245" s="161" t="s">
        <v>9941</v>
      </c>
      <c r="B245" s="161">
        <v>2017</v>
      </c>
      <c r="C245" s="161" t="s">
        <v>10221</v>
      </c>
      <c r="D245" s="161" t="s">
        <v>10220</v>
      </c>
      <c r="E245" s="161" t="s">
        <v>10219</v>
      </c>
      <c r="F245" s="161">
        <v>30537</v>
      </c>
      <c r="G245" s="161">
        <v>526380</v>
      </c>
      <c r="H245" s="161">
        <v>0</v>
      </c>
    </row>
    <row r="246" spans="1:8">
      <c r="A246" s="161" t="s">
        <v>9941</v>
      </c>
      <c r="B246" s="161">
        <v>2017</v>
      </c>
      <c r="C246" s="161" t="s">
        <v>10218</v>
      </c>
      <c r="D246" s="161" t="s">
        <v>10217</v>
      </c>
      <c r="E246" s="161" t="s">
        <v>10216</v>
      </c>
      <c r="F246" s="161">
        <v>22591</v>
      </c>
      <c r="G246" s="161">
        <v>241025</v>
      </c>
      <c r="H246" s="161">
        <v>0</v>
      </c>
    </row>
    <row r="247" spans="1:8">
      <c r="A247" s="161" t="s">
        <v>9941</v>
      </c>
      <c r="B247" s="161">
        <v>2017</v>
      </c>
      <c r="C247" s="161" t="s">
        <v>5843</v>
      </c>
      <c r="D247" s="161" t="s">
        <v>7665</v>
      </c>
      <c r="E247" s="161" t="s">
        <v>5253</v>
      </c>
      <c r="F247" s="161">
        <v>1485613</v>
      </c>
      <c r="G247" s="161">
        <v>10742498</v>
      </c>
      <c r="H247" s="161">
        <v>160707</v>
      </c>
    </row>
    <row r="248" spans="1:8">
      <c r="A248" s="161" t="s">
        <v>9941</v>
      </c>
      <c r="B248" s="161">
        <v>2017</v>
      </c>
      <c r="C248" s="161" t="s">
        <v>608</v>
      </c>
      <c r="D248" s="161" t="s">
        <v>1969</v>
      </c>
      <c r="E248" s="161" t="s">
        <v>10215</v>
      </c>
      <c r="F248" s="161">
        <v>2266.6100097522099</v>
      </c>
      <c r="G248" s="161">
        <v>30705</v>
      </c>
      <c r="H248" s="161">
        <v>0</v>
      </c>
    </row>
    <row r="249" spans="1:8">
      <c r="A249" s="161" t="s">
        <v>9941</v>
      </c>
      <c r="B249" s="161">
        <v>2017</v>
      </c>
      <c r="C249" s="161" t="s">
        <v>5516</v>
      </c>
      <c r="D249" s="161" t="s">
        <v>10214</v>
      </c>
      <c r="E249" s="161" t="s">
        <v>10213</v>
      </c>
      <c r="F249" s="161">
        <v>738.16001892089798</v>
      </c>
      <c r="G249" s="161">
        <v>6022.080078125</v>
      </c>
      <c r="H249" s="161">
        <v>0</v>
      </c>
    </row>
    <row r="250" spans="1:8">
      <c r="A250" s="161" t="s">
        <v>9941</v>
      </c>
      <c r="B250" s="161">
        <v>2017</v>
      </c>
      <c r="C250" s="161" t="s">
        <v>10212</v>
      </c>
      <c r="D250" s="161" t="s">
        <v>10211</v>
      </c>
      <c r="E250" s="161" t="s">
        <v>10210</v>
      </c>
      <c r="F250" s="161">
        <v>34904.959472656199</v>
      </c>
      <c r="G250" s="161">
        <v>364357</v>
      </c>
      <c r="H250" s="161">
        <v>0</v>
      </c>
    </row>
    <row r="251" spans="1:8">
      <c r="A251" s="161" t="s">
        <v>9941</v>
      </c>
      <c r="B251" s="161">
        <v>2017</v>
      </c>
      <c r="C251" s="161" t="s">
        <v>10209</v>
      </c>
      <c r="D251" s="161" t="s">
        <v>10208</v>
      </c>
      <c r="E251" s="161" t="s">
        <v>10207</v>
      </c>
      <c r="F251" s="161">
        <v>197405</v>
      </c>
      <c r="G251" s="161">
        <v>2174080</v>
      </c>
      <c r="H251" s="161">
        <v>0</v>
      </c>
    </row>
    <row r="252" spans="1:8">
      <c r="A252" s="161" t="s">
        <v>9941</v>
      </c>
      <c r="B252" s="161">
        <v>2017</v>
      </c>
      <c r="C252" s="161" t="s">
        <v>42</v>
      </c>
      <c r="D252" s="161" t="s">
        <v>10206</v>
      </c>
      <c r="E252" s="161" t="s">
        <v>1790</v>
      </c>
      <c r="F252" s="161">
        <v>402110.6015625</v>
      </c>
      <c r="G252" s="161">
        <v>3584982</v>
      </c>
      <c r="H252" s="161">
        <v>0</v>
      </c>
    </row>
    <row r="253" spans="1:8">
      <c r="A253" s="161" t="s">
        <v>9941</v>
      </c>
      <c r="B253" s="161">
        <v>2017</v>
      </c>
      <c r="C253" s="161" t="s">
        <v>10026</v>
      </c>
      <c r="D253" s="161" t="s">
        <v>10205</v>
      </c>
      <c r="E253" s="161" t="s">
        <v>10204</v>
      </c>
      <c r="F253" s="161">
        <v>28266</v>
      </c>
      <c r="G253" s="161">
        <v>277192</v>
      </c>
      <c r="H253" s="161">
        <v>0</v>
      </c>
    </row>
    <row r="254" spans="1:8">
      <c r="A254" s="161" t="s">
        <v>9941</v>
      </c>
      <c r="B254" s="161">
        <v>2017</v>
      </c>
      <c r="C254" s="161" t="s">
        <v>9966</v>
      </c>
      <c r="D254" s="161" t="s">
        <v>10203</v>
      </c>
      <c r="E254" s="161" t="s">
        <v>10202</v>
      </c>
      <c r="F254" s="161">
        <v>33718</v>
      </c>
      <c r="G254" s="161">
        <v>356427</v>
      </c>
      <c r="H254" s="161">
        <v>0</v>
      </c>
    </row>
    <row r="255" spans="1:8">
      <c r="A255" s="161" t="s">
        <v>9941</v>
      </c>
      <c r="B255" s="161">
        <v>2017</v>
      </c>
      <c r="C255" s="161" t="s">
        <v>10201</v>
      </c>
      <c r="D255" s="161" t="s">
        <v>10200</v>
      </c>
      <c r="E255" s="161" t="s">
        <v>10199</v>
      </c>
      <c r="F255" s="161">
        <v>55859</v>
      </c>
      <c r="G255" s="161">
        <v>774670</v>
      </c>
      <c r="H255" s="161">
        <v>0</v>
      </c>
    </row>
    <row r="256" spans="1:8">
      <c r="A256" s="161" t="s">
        <v>9941</v>
      </c>
      <c r="B256" s="161">
        <v>2017</v>
      </c>
      <c r="C256" s="161" t="s">
        <v>10198</v>
      </c>
      <c r="D256" s="161" t="s">
        <v>10197</v>
      </c>
      <c r="E256" s="161" t="s">
        <v>10196</v>
      </c>
      <c r="F256" s="161">
        <v>783383</v>
      </c>
      <c r="G256" s="161">
        <v>8166260</v>
      </c>
      <c r="H256" s="161">
        <v>0</v>
      </c>
    </row>
    <row r="257" spans="1:8">
      <c r="A257" s="161" t="s">
        <v>9941</v>
      </c>
      <c r="B257" s="161">
        <v>2017</v>
      </c>
      <c r="C257" s="161" t="s">
        <v>10194</v>
      </c>
      <c r="D257" s="161" t="s">
        <v>10195</v>
      </c>
      <c r="E257" s="161" t="s">
        <v>10194</v>
      </c>
      <c r="F257" s="161">
        <v>86730</v>
      </c>
      <c r="G257" s="161">
        <v>751521</v>
      </c>
      <c r="H257" s="161">
        <v>0</v>
      </c>
    </row>
    <row r="258" spans="1:8">
      <c r="A258" s="161" t="s">
        <v>9941</v>
      </c>
      <c r="B258" s="161">
        <v>2017</v>
      </c>
      <c r="C258" s="161" t="s">
        <v>10193</v>
      </c>
      <c r="D258" s="161" t="s">
        <v>10192</v>
      </c>
      <c r="E258" s="161" t="s">
        <v>10191</v>
      </c>
      <c r="F258" s="161">
        <v>135640</v>
      </c>
      <c r="G258" s="161">
        <v>1755760</v>
      </c>
      <c r="H258" s="161">
        <v>0</v>
      </c>
    </row>
    <row r="259" spans="1:8">
      <c r="A259" s="161" t="s">
        <v>9941</v>
      </c>
      <c r="B259" s="161">
        <v>2017</v>
      </c>
      <c r="C259" s="161" t="s">
        <v>10190</v>
      </c>
      <c r="D259" s="161" t="s">
        <v>10189</v>
      </c>
      <c r="E259" s="161" t="s">
        <v>10188</v>
      </c>
      <c r="F259" s="161">
        <v>389621</v>
      </c>
      <c r="G259" s="161">
        <v>3457130</v>
      </c>
      <c r="H259" s="161">
        <v>1526180</v>
      </c>
    </row>
    <row r="260" spans="1:8">
      <c r="A260" s="161" t="s">
        <v>9941</v>
      </c>
      <c r="B260" s="161">
        <v>2017</v>
      </c>
      <c r="C260" s="161" t="s">
        <v>10187</v>
      </c>
      <c r="D260" s="161" t="s">
        <v>10186</v>
      </c>
      <c r="E260" s="161" t="s">
        <v>10185</v>
      </c>
      <c r="F260" s="161">
        <v>260292</v>
      </c>
      <c r="G260" s="161">
        <v>3826040</v>
      </c>
      <c r="H260" s="161">
        <v>26179</v>
      </c>
    </row>
    <row r="261" spans="1:8">
      <c r="A261" s="161" t="s">
        <v>9941</v>
      </c>
      <c r="B261" s="161">
        <v>2017</v>
      </c>
      <c r="C261" s="161" t="s">
        <v>10184</v>
      </c>
      <c r="D261" s="161" t="s">
        <v>10183</v>
      </c>
      <c r="E261" s="161" t="s">
        <v>10182</v>
      </c>
      <c r="F261" s="161">
        <v>10977.180053710899</v>
      </c>
      <c r="G261" s="161">
        <v>136409.099609375</v>
      </c>
      <c r="H261" s="161">
        <v>0</v>
      </c>
    </row>
    <row r="262" spans="1:8">
      <c r="A262" s="161" t="s">
        <v>9941</v>
      </c>
      <c r="B262" s="161">
        <v>2017</v>
      </c>
      <c r="C262" s="161" t="s">
        <v>10181</v>
      </c>
      <c r="D262" s="161" t="s">
        <v>10180</v>
      </c>
      <c r="E262" s="161" t="s">
        <v>10179</v>
      </c>
      <c r="F262" s="161">
        <v>420724</v>
      </c>
      <c r="G262" s="161">
        <v>6803920</v>
      </c>
      <c r="H262" s="161">
        <v>0</v>
      </c>
    </row>
    <row r="263" spans="1:8">
      <c r="A263" s="161" t="s">
        <v>9941</v>
      </c>
      <c r="B263" s="161">
        <v>2017</v>
      </c>
      <c r="C263" s="161" t="s">
        <v>10178</v>
      </c>
      <c r="D263" s="161" t="s">
        <v>10177</v>
      </c>
      <c r="E263" s="161" t="s">
        <v>10176</v>
      </c>
      <c r="F263" s="161">
        <v>2167211</v>
      </c>
      <c r="G263" s="161">
        <v>16166510</v>
      </c>
      <c r="H263" s="161">
        <v>272792</v>
      </c>
    </row>
    <row r="264" spans="1:8">
      <c r="A264" s="161" t="s">
        <v>9941</v>
      </c>
      <c r="B264" s="161">
        <v>2017</v>
      </c>
      <c r="C264" s="161" t="s">
        <v>10033</v>
      </c>
      <c r="D264" s="161" t="s">
        <v>10175</v>
      </c>
      <c r="E264" s="161" t="s">
        <v>10174</v>
      </c>
      <c r="F264" s="161">
        <v>0.35999999195337201</v>
      </c>
      <c r="G264" s="161">
        <v>0</v>
      </c>
      <c r="H264" s="161">
        <v>0</v>
      </c>
    </row>
    <row r="265" spans="1:8">
      <c r="A265" s="161" t="s">
        <v>9941</v>
      </c>
      <c r="B265" s="161">
        <v>2017</v>
      </c>
      <c r="C265" s="161" t="s">
        <v>10033</v>
      </c>
      <c r="D265" s="161" t="s">
        <v>10173</v>
      </c>
      <c r="E265" s="161" t="s">
        <v>10172</v>
      </c>
      <c r="F265" s="161">
        <v>3205562</v>
      </c>
      <c r="G265" s="161">
        <v>23948178</v>
      </c>
      <c r="H265" s="161">
        <v>0</v>
      </c>
    </row>
    <row r="266" spans="1:8">
      <c r="A266" s="161" t="s">
        <v>9941</v>
      </c>
      <c r="B266" s="161">
        <v>2017</v>
      </c>
      <c r="C266" s="161" t="s">
        <v>10171</v>
      </c>
      <c r="D266" s="161" t="s">
        <v>10170</v>
      </c>
      <c r="E266" s="161" t="s">
        <v>10169</v>
      </c>
      <c r="F266" s="161">
        <v>2969290</v>
      </c>
      <c r="G266" s="161">
        <v>21935360</v>
      </c>
      <c r="H266" s="161">
        <v>0</v>
      </c>
    </row>
    <row r="267" spans="1:8">
      <c r="A267" s="161" t="s">
        <v>9941</v>
      </c>
      <c r="B267" s="161">
        <v>2017</v>
      </c>
      <c r="C267" s="161" t="s">
        <v>10167</v>
      </c>
      <c r="D267" s="161" t="s">
        <v>10168</v>
      </c>
      <c r="E267" s="161" t="s">
        <v>10167</v>
      </c>
      <c r="F267" s="161">
        <v>476578</v>
      </c>
      <c r="G267" s="161">
        <v>4023663.0996093699</v>
      </c>
      <c r="H267" s="161">
        <v>0</v>
      </c>
    </row>
    <row r="268" spans="1:8">
      <c r="A268" s="161" t="s">
        <v>9941</v>
      </c>
      <c r="B268" s="161">
        <v>2017</v>
      </c>
      <c r="C268" s="161" t="s">
        <v>10166</v>
      </c>
      <c r="D268" s="161" t="s">
        <v>10165</v>
      </c>
      <c r="E268" s="161" t="s">
        <v>10164</v>
      </c>
      <c r="F268" s="161">
        <v>2920024</v>
      </c>
      <c r="G268" s="161">
        <v>20766770</v>
      </c>
      <c r="H268" s="161">
        <v>0</v>
      </c>
    </row>
    <row r="269" spans="1:8">
      <c r="A269" s="161" t="s">
        <v>9941</v>
      </c>
      <c r="B269" s="161">
        <v>2017</v>
      </c>
      <c r="C269" s="161" t="s">
        <v>10033</v>
      </c>
      <c r="D269" s="161" t="s">
        <v>10163</v>
      </c>
      <c r="E269" s="161" t="s">
        <v>10162</v>
      </c>
      <c r="F269" s="161">
        <v>2151703</v>
      </c>
      <c r="G269" s="161">
        <v>15721213</v>
      </c>
      <c r="H269" s="161">
        <v>0</v>
      </c>
    </row>
    <row r="270" spans="1:8">
      <c r="A270" s="161" t="s">
        <v>9941</v>
      </c>
      <c r="B270" s="161">
        <v>2017</v>
      </c>
      <c r="C270" s="161" t="s">
        <v>10161</v>
      </c>
      <c r="D270" s="161" t="s">
        <v>10160</v>
      </c>
      <c r="E270" s="161" t="s">
        <v>10159</v>
      </c>
      <c r="F270" s="161">
        <v>1725684</v>
      </c>
      <c r="G270" s="161">
        <v>12464150</v>
      </c>
      <c r="H270" s="161">
        <v>0</v>
      </c>
    </row>
    <row r="271" spans="1:8">
      <c r="A271" s="161" t="s">
        <v>9941</v>
      </c>
      <c r="B271" s="161">
        <v>2017</v>
      </c>
      <c r="C271" s="161" t="s">
        <v>10158</v>
      </c>
      <c r="D271" s="161" t="s">
        <v>10157</v>
      </c>
      <c r="E271" s="161" t="s">
        <v>10156</v>
      </c>
      <c r="F271" s="161">
        <v>2081822</v>
      </c>
      <c r="G271" s="161">
        <v>15726581</v>
      </c>
      <c r="H271" s="161">
        <v>0</v>
      </c>
    </row>
    <row r="272" spans="1:8">
      <c r="A272" s="161" t="s">
        <v>9941</v>
      </c>
      <c r="B272" s="161">
        <v>2017</v>
      </c>
      <c r="C272" s="161" t="s">
        <v>5378</v>
      </c>
      <c r="D272" s="161" t="s">
        <v>10155</v>
      </c>
      <c r="E272" s="161" t="s">
        <v>10154</v>
      </c>
      <c r="F272" s="161">
        <v>4053420</v>
      </c>
      <c r="G272" s="161">
        <v>30176400</v>
      </c>
      <c r="H272" s="161">
        <v>0</v>
      </c>
    </row>
    <row r="273" spans="1:8">
      <c r="A273" s="161" t="s">
        <v>9941</v>
      </c>
      <c r="B273" s="161">
        <v>2017</v>
      </c>
      <c r="C273" s="161" t="s">
        <v>10153</v>
      </c>
      <c r="D273" s="161" t="s">
        <v>10152</v>
      </c>
      <c r="E273" s="161" t="s">
        <v>10151</v>
      </c>
      <c r="F273" s="161">
        <v>3875891</v>
      </c>
      <c r="G273" s="161">
        <v>27446690</v>
      </c>
      <c r="H273" s="161">
        <v>0</v>
      </c>
    </row>
    <row r="274" spans="1:8">
      <c r="A274" s="161" t="s">
        <v>9941</v>
      </c>
      <c r="B274" s="161">
        <v>2017</v>
      </c>
      <c r="C274" s="161" t="s">
        <v>10149</v>
      </c>
      <c r="D274" s="161" t="s">
        <v>10150</v>
      </c>
      <c r="E274" s="161" t="s">
        <v>10149</v>
      </c>
      <c r="F274" s="161">
        <v>3806010</v>
      </c>
      <c r="G274" s="161">
        <v>27082462</v>
      </c>
      <c r="H274" s="161">
        <v>0</v>
      </c>
    </row>
    <row r="275" spans="1:8">
      <c r="A275" s="161" t="s">
        <v>9941</v>
      </c>
      <c r="B275" s="161">
        <v>2017</v>
      </c>
      <c r="C275" s="161" t="s">
        <v>10148</v>
      </c>
      <c r="D275" s="161" t="s">
        <v>2684</v>
      </c>
      <c r="E275" s="161" t="s">
        <v>10147</v>
      </c>
      <c r="F275" s="161">
        <v>384</v>
      </c>
      <c r="G275" s="161">
        <v>3963</v>
      </c>
      <c r="H275" s="161">
        <v>0</v>
      </c>
    </row>
    <row r="276" spans="1:8">
      <c r="A276" s="161" t="s">
        <v>9941</v>
      </c>
      <c r="B276" s="161">
        <v>2017</v>
      </c>
      <c r="C276" s="161" t="s">
        <v>10146</v>
      </c>
      <c r="D276" s="161" t="s">
        <v>10145</v>
      </c>
      <c r="E276" s="161" t="s">
        <v>10144</v>
      </c>
      <c r="F276" s="161">
        <v>46980</v>
      </c>
      <c r="G276" s="161">
        <v>753225</v>
      </c>
      <c r="H276" s="161">
        <v>0</v>
      </c>
    </row>
    <row r="277" spans="1:8">
      <c r="A277" s="161" t="s">
        <v>9941</v>
      </c>
      <c r="B277" s="161">
        <v>2017</v>
      </c>
      <c r="C277" s="161" t="s">
        <v>10143</v>
      </c>
      <c r="D277" s="161" t="s">
        <v>10142</v>
      </c>
      <c r="E277" s="161" t="s">
        <v>10141</v>
      </c>
      <c r="F277" s="161">
        <v>30666</v>
      </c>
      <c r="G277" s="161">
        <v>364279</v>
      </c>
      <c r="H277" s="161">
        <v>0</v>
      </c>
    </row>
    <row r="278" spans="1:8">
      <c r="A278" s="161" t="s">
        <v>9941</v>
      </c>
      <c r="B278" s="161">
        <v>2017</v>
      </c>
      <c r="C278" s="161" t="s">
        <v>10140</v>
      </c>
      <c r="D278" s="161" t="s">
        <v>10139</v>
      </c>
      <c r="E278" s="161" t="s">
        <v>10138</v>
      </c>
      <c r="F278" s="161">
        <v>27550</v>
      </c>
      <c r="G278" s="161">
        <v>446296</v>
      </c>
      <c r="H278" s="161">
        <v>0</v>
      </c>
    </row>
    <row r="279" spans="1:8">
      <c r="A279" s="161" t="s">
        <v>9941</v>
      </c>
      <c r="B279" s="161">
        <v>2017</v>
      </c>
      <c r="C279" s="161" t="s">
        <v>10135</v>
      </c>
      <c r="D279" s="161" t="s">
        <v>10137</v>
      </c>
      <c r="E279" s="161" t="s">
        <v>10136</v>
      </c>
      <c r="F279" s="161">
        <v>69089</v>
      </c>
      <c r="G279" s="161">
        <v>750803</v>
      </c>
      <c r="H279" s="161">
        <v>0</v>
      </c>
    </row>
    <row r="280" spans="1:8">
      <c r="A280" s="161" t="s">
        <v>9941</v>
      </c>
      <c r="B280" s="161">
        <v>2017</v>
      </c>
      <c r="C280" s="161" t="s">
        <v>10135</v>
      </c>
      <c r="D280" s="161" t="s">
        <v>10134</v>
      </c>
      <c r="E280" s="161" t="s">
        <v>10133</v>
      </c>
      <c r="F280" s="161">
        <v>63824</v>
      </c>
      <c r="G280" s="161">
        <v>653580</v>
      </c>
      <c r="H280" s="161">
        <v>0</v>
      </c>
    </row>
    <row r="281" spans="1:8">
      <c r="A281" s="161" t="s">
        <v>9941</v>
      </c>
      <c r="B281" s="161">
        <v>2017</v>
      </c>
      <c r="C281" s="161" t="s">
        <v>10121</v>
      </c>
      <c r="D281" s="161" t="s">
        <v>10132</v>
      </c>
      <c r="E281" s="161" t="s">
        <v>10131</v>
      </c>
      <c r="F281" s="161">
        <v>1243.2300109863199</v>
      </c>
      <c r="G281" s="161">
        <v>22129.2197265625</v>
      </c>
      <c r="H281" s="161">
        <v>0</v>
      </c>
    </row>
    <row r="282" spans="1:8">
      <c r="A282" s="161" t="s">
        <v>9941</v>
      </c>
      <c r="B282" s="161">
        <v>2017</v>
      </c>
      <c r="C282" s="161" t="s">
        <v>10059</v>
      </c>
      <c r="D282" s="161" t="s">
        <v>10130</v>
      </c>
      <c r="E282" s="161" t="s">
        <v>10129</v>
      </c>
      <c r="F282" s="161">
        <v>29697</v>
      </c>
      <c r="G282" s="161">
        <v>361017</v>
      </c>
      <c r="H282" s="161">
        <v>0</v>
      </c>
    </row>
    <row r="283" spans="1:8">
      <c r="A283" s="161" t="s">
        <v>9941</v>
      </c>
      <c r="B283" s="161">
        <v>2017</v>
      </c>
      <c r="C283" s="161" t="s">
        <v>10128</v>
      </c>
      <c r="D283" s="161" t="s">
        <v>10127</v>
      </c>
      <c r="E283" s="161" t="s">
        <v>10126</v>
      </c>
      <c r="F283" s="161">
        <v>7789.009765625</v>
      </c>
      <c r="G283" s="161">
        <v>91440</v>
      </c>
      <c r="H283" s="161">
        <v>0</v>
      </c>
    </row>
    <row r="284" spans="1:8">
      <c r="A284" s="161" t="s">
        <v>9941</v>
      </c>
      <c r="B284" s="161">
        <v>2017</v>
      </c>
      <c r="C284" s="161" t="s">
        <v>10108</v>
      </c>
      <c r="D284" s="161" t="s">
        <v>10125</v>
      </c>
      <c r="E284" s="161" t="s">
        <v>10124</v>
      </c>
      <c r="F284" s="161">
        <v>19577</v>
      </c>
      <c r="G284" s="161">
        <v>225134</v>
      </c>
      <c r="H284" s="161">
        <v>0</v>
      </c>
    </row>
    <row r="285" spans="1:8">
      <c r="A285" s="161" t="s">
        <v>9941</v>
      </c>
      <c r="B285" s="161">
        <v>2017</v>
      </c>
      <c r="C285" s="161" t="s">
        <v>10108</v>
      </c>
      <c r="D285" s="161" t="s">
        <v>10123</v>
      </c>
      <c r="E285" s="161" t="s">
        <v>10122</v>
      </c>
      <c r="F285" s="161">
        <v>879334</v>
      </c>
      <c r="G285" s="161">
        <v>7163790</v>
      </c>
      <c r="H285" s="161">
        <v>0</v>
      </c>
    </row>
    <row r="286" spans="1:8">
      <c r="A286" s="161" t="s">
        <v>9941</v>
      </c>
      <c r="B286" s="161">
        <v>2017</v>
      </c>
      <c r="C286" s="161" t="s">
        <v>10121</v>
      </c>
      <c r="D286" s="161" t="s">
        <v>10120</v>
      </c>
      <c r="E286" s="161" t="s">
        <v>10119</v>
      </c>
      <c r="F286" s="161">
        <v>1472.2200012206999</v>
      </c>
      <c r="G286" s="161">
        <v>23055.199951171799</v>
      </c>
      <c r="H286" s="161">
        <v>0</v>
      </c>
    </row>
    <row r="287" spans="1:8">
      <c r="A287" s="161" t="s">
        <v>9941</v>
      </c>
      <c r="B287" s="161">
        <v>2017</v>
      </c>
      <c r="C287" s="161" t="s">
        <v>10118</v>
      </c>
      <c r="D287" s="161" t="s">
        <v>10117</v>
      </c>
      <c r="E287" s="161" t="s">
        <v>10116</v>
      </c>
      <c r="F287" s="161">
        <v>11959</v>
      </c>
      <c r="G287" s="161">
        <v>134453</v>
      </c>
      <c r="H287" s="161">
        <v>0</v>
      </c>
    </row>
    <row r="288" spans="1:8">
      <c r="A288" s="161" t="s">
        <v>9941</v>
      </c>
      <c r="B288" s="161">
        <v>2017</v>
      </c>
      <c r="C288" s="161" t="s">
        <v>10115</v>
      </c>
      <c r="D288" s="161" t="s">
        <v>10114</v>
      </c>
      <c r="E288" s="161" t="s">
        <v>10113</v>
      </c>
      <c r="F288" s="161">
        <v>12332</v>
      </c>
      <c r="G288" s="161">
        <v>139414</v>
      </c>
      <c r="H288" s="161">
        <v>0</v>
      </c>
    </row>
    <row r="289" spans="1:8">
      <c r="A289" s="161" t="s">
        <v>9941</v>
      </c>
      <c r="B289" s="161">
        <v>2017</v>
      </c>
      <c r="C289" s="161" t="s">
        <v>9442</v>
      </c>
      <c r="D289" s="161" t="s">
        <v>10112</v>
      </c>
      <c r="E289" s="161" t="s">
        <v>10111</v>
      </c>
      <c r="F289" s="161">
        <v>2517137</v>
      </c>
      <c r="G289" s="161">
        <v>17921560</v>
      </c>
      <c r="H289" s="161">
        <v>0</v>
      </c>
    </row>
    <row r="290" spans="1:8">
      <c r="A290" s="161" t="s">
        <v>9941</v>
      </c>
      <c r="B290" s="161">
        <v>2017</v>
      </c>
      <c r="C290" s="161" t="s">
        <v>10033</v>
      </c>
      <c r="D290" s="161" t="s">
        <v>10110</v>
      </c>
      <c r="E290" s="161" t="s">
        <v>10109</v>
      </c>
      <c r="F290" s="161">
        <v>225507</v>
      </c>
      <c r="G290" s="161">
        <v>1893530</v>
      </c>
      <c r="H290" s="161">
        <v>0</v>
      </c>
    </row>
    <row r="291" spans="1:8">
      <c r="A291" s="161" t="s">
        <v>9941</v>
      </c>
      <c r="B291" s="161">
        <v>2017</v>
      </c>
      <c r="C291" s="161" t="s">
        <v>10108</v>
      </c>
      <c r="D291" s="161" t="s">
        <v>10107</v>
      </c>
      <c r="E291" s="161" t="s">
        <v>10106</v>
      </c>
      <c r="F291" s="161">
        <v>38508</v>
      </c>
      <c r="G291" s="161">
        <v>423778</v>
      </c>
      <c r="H291" s="161">
        <v>0</v>
      </c>
    </row>
    <row r="292" spans="1:8">
      <c r="A292" s="161" t="s">
        <v>9941</v>
      </c>
      <c r="B292" s="161">
        <v>2017</v>
      </c>
      <c r="C292" s="161" t="s">
        <v>10104</v>
      </c>
      <c r="D292" s="161" t="s">
        <v>10105</v>
      </c>
      <c r="E292" s="161" t="s">
        <v>10104</v>
      </c>
      <c r="F292" s="161">
        <v>381176.11999999703</v>
      </c>
      <c r="G292" s="161">
        <v>2677350.02999999</v>
      </c>
      <c r="H292" s="161">
        <v>0</v>
      </c>
    </row>
    <row r="293" spans="1:8">
      <c r="A293" s="161" t="s">
        <v>9941</v>
      </c>
      <c r="B293" s="161">
        <v>2017</v>
      </c>
      <c r="C293" s="161" t="s">
        <v>9722</v>
      </c>
      <c r="D293" s="161" t="s">
        <v>6411</v>
      </c>
      <c r="E293" s="161" t="s">
        <v>10103</v>
      </c>
      <c r="F293" s="161">
        <v>3192300</v>
      </c>
      <c r="G293" s="161">
        <v>22253900</v>
      </c>
      <c r="H293" s="161">
        <v>393090</v>
      </c>
    </row>
    <row r="294" spans="1:8">
      <c r="A294" s="161" t="s">
        <v>9941</v>
      </c>
      <c r="B294" s="161">
        <v>2017</v>
      </c>
      <c r="C294" s="161" t="s">
        <v>10102</v>
      </c>
      <c r="D294" s="161" t="s">
        <v>250</v>
      </c>
      <c r="E294" s="161" t="s">
        <v>10101</v>
      </c>
      <c r="F294" s="161">
        <v>694038</v>
      </c>
      <c r="G294" s="161">
        <v>5603230</v>
      </c>
      <c r="H294" s="161">
        <v>0</v>
      </c>
    </row>
    <row r="295" spans="1:8">
      <c r="A295" s="161" t="s">
        <v>9941</v>
      </c>
      <c r="B295" s="161">
        <v>2017</v>
      </c>
      <c r="C295" s="161" t="s">
        <v>10098</v>
      </c>
      <c r="D295" s="161" t="s">
        <v>10100</v>
      </c>
      <c r="E295" s="161" t="s">
        <v>10099</v>
      </c>
      <c r="F295" s="161">
        <v>23158</v>
      </c>
      <c r="G295" s="161">
        <v>243578</v>
      </c>
      <c r="H295" s="161">
        <v>0</v>
      </c>
    </row>
    <row r="296" spans="1:8">
      <c r="A296" s="161" t="s">
        <v>9941</v>
      </c>
      <c r="B296" s="161">
        <v>2017</v>
      </c>
      <c r="C296" s="161" t="s">
        <v>10098</v>
      </c>
      <c r="D296" s="161" t="s">
        <v>10097</v>
      </c>
      <c r="E296" s="161" t="s">
        <v>10096</v>
      </c>
      <c r="F296" s="161">
        <v>20192</v>
      </c>
      <c r="G296" s="161">
        <v>209392</v>
      </c>
      <c r="H296" s="161">
        <v>0</v>
      </c>
    </row>
    <row r="297" spans="1:8">
      <c r="A297" s="161" t="s">
        <v>9941</v>
      </c>
      <c r="B297" s="161">
        <v>2017</v>
      </c>
      <c r="C297" s="161" t="s">
        <v>10095</v>
      </c>
      <c r="D297" s="161" t="s">
        <v>10094</v>
      </c>
      <c r="E297" s="161" t="s">
        <v>10093</v>
      </c>
      <c r="F297" s="161">
        <v>19006</v>
      </c>
      <c r="G297" s="161">
        <v>312184</v>
      </c>
      <c r="H297" s="161">
        <v>0</v>
      </c>
    </row>
    <row r="298" spans="1:8">
      <c r="A298" s="161" t="s">
        <v>9941</v>
      </c>
      <c r="B298" s="161">
        <v>2017</v>
      </c>
      <c r="C298" s="161" t="s">
        <v>5516</v>
      </c>
      <c r="D298" s="161" t="s">
        <v>10092</v>
      </c>
      <c r="E298" s="161" t="s">
        <v>1738</v>
      </c>
      <c r="F298" s="161">
        <v>1124990</v>
      </c>
      <c r="G298" s="161">
        <v>8828690</v>
      </c>
      <c r="H298" s="161">
        <v>0</v>
      </c>
    </row>
    <row r="299" spans="1:8">
      <c r="A299" s="161" t="s">
        <v>9941</v>
      </c>
      <c r="B299" s="161">
        <v>2017</v>
      </c>
      <c r="C299" s="161" t="s">
        <v>10091</v>
      </c>
      <c r="D299" s="161" t="s">
        <v>10090</v>
      </c>
      <c r="E299" s="161" t="s">
        <v>10089</v>
      </c>
      <c r="F299" s="161">
        <v>304107</v>
      </c>
      <c r="G299" s="161">
        <v>2981670</v>
      </c>
      <c r="H299" s="161">
        <v>62228.1015625</v>
      </c>
    </row>
    <row r="300" spans="1:8">
      <c r="A300" s="161" t="s">
        <v>9941</v>
      </c>
      <c r="B300" s="161">
        <v>2017</v>
      </c>
      <c r="C300" s="161" t="s">
        <v>10088</v>
      </c>
      <c r="D300" s="161" t="s">
        <v>10087</v>
      </c>
      <c r="E300" s="161" t="s">
        <v>10086</v>
      </c>
      <c r="F300" s="161">
        <v>4845</v>
      </c>
      <c r="G300" s="161">
        <v>79524</v>
      </c>
      <c r="H300" s="161">
        <v>0</v>
      </c>
    </row>
    <row r="301" spans="1:8">
      <c r="A301" s="161" t="s">
        <v>9941</v>
      </c>
      <c r="B301" s="161">
        <v>2017</v>
      </c>
      <c r="C301" s="161" t="s">
        <v>10085</v>
      </c>
      <c r="D301" s="161" t="s">
        <v>10084</v>
      </c>
      <c r="E301" s="161" t="s">
        <v>10083</v>
      </c>
      <c r="F301" s="161">
        <v>13246</v>
      </c>
      <c r="G301" s="161">
        <v>209579</v>
      </c>
      <c r="H301" s="161">
        <v>0</v>
      </c>
    </row>
    <row r="302" spans="1:8">
      <c r="A302" s="161" t="s">
        <v>9941</v>
      </c>
      <c r="B302" s="161">
        <v>2017</v>
      </c>
      <c r="C302" s="161" t="s">
        <v>10082</v>
      </c>
      <c r="D302" s="161" t="s">
        <v>10081</v>
      </c>
      <c r="E302" s="161" t="s">
        <v>10080</v>
      </c>
      <c r="F302" s="161">
        <v>15570</v>
      </c>
      <c r="G302" s="161">
        <v>171645</v>
      </c>
      <c r="H302" s="161">
        <v>0</v>
      </c>
    </row>
    <row r="303" spans="1:8">
      <c r="A303" s="161" t="s">
        <v>9941</v>
      </c>
      <c r="B303" s="161">
        <v>2017</v>
      </c>
      <c r="C303" s="161" t="s">
        <v>10079</v>
      </c>
      <c r="D303" s="161" t="s">
        <v>10078</v>
      </c>
      <c r="E303" s="161" t="s">
        <v>10077</v>
      </c>
      <c r="F303" s="161">
        <v>9340</v>
      </c>
      <c r="G303" s="161">
        <v>104118</v>
      </c>
      <c r="H303" s="161">
        <v>0</v>
      </c>
    </row>
    <row r="304" spans="1:8">
      <c r="A304" s="161" t="s">
        <v>9941</v>
      </c>
      <c r="B304" s="161">
        <v>2017</v>
      </c>
      <c r="C304" s="161" t="s">
        <v>9442</v>
      </c>
      <c r="D304" s="161" t="s">
        <v>10076</v>
      </c>
      <c r="E304" s="161" t="s">
        <v>10075</v>
      </c>
      <c r="F304" s="161">
        <v>8538.009765625</v>
      </c>
      <c r="G304" s="161">
        <v>99203</v>
      </c>
      <c r="H304" s="161">
        <v>0</v>
      </c>
    </row>
    <row r="305" spans="1:8">
      <c r="A305" s="161" t="s">
        <v>9941</v>
      </c>
      <c r="B305" s="161">
        <v>2017</v>
      </c>
      <c r="C305" s="161" t="s">
        <v>1820</v>
      </c>
      <c r="D305" s="161" t="s">
        <v>10074</v>
      </c>
      <c r="E305" s="161" t="s">
        <v>632</v>
      </c>
      <c r="F305" s="161">
        <v>11649</v>
      </c>
      <c r="G305" s="161">
        <v>126486</v>
      </c>
      <c r="H305" s="161">
        <v>0</v>
      </c>
    </row>
    <row r="306" spans="1:8">
      <c r="A306" s="161" t="s">
        <v>9941</v>
      </c>
      <c r="B306" s="161">
        <v>2017</v>
      </c>
      <c r="C306" s="161" t="s">
        <v>10050</v>
      </c>
      <c r="D306" s="161" t="s">
        <v>10073</v>
      </c>
      <c r="E306" s="161" t="s">
        <v>10072</v>
      </c>
      <c r="F306" s="161">
        <v>719.41001892089798</v>
      </c>
      <c r="G306" s="161">
        <v>9667.3802490234302</v>
      </c>
      <c r="H306" s="161">
        <v>0</v>
      </c>
    </row>
    <row r="307" spans="1:8">
      <c r="A307" s="161" t="s">
        <v>9941</v>
      </c>
      <c r="B307" s="161">
        <v>2017</v>
      </c>
      <c r="C307" s="161" t="s">
        <v>10071</v>
      </c>
      <c r="D307" s="161" t="s">
        <v>10070</v>
      </c>
      <c r="E307" s="161" t="s">
        <v>10069</v>
      </c>
      <c r="F307" s="161">
        <v>15432</v>
      </c>
      <c r="G307" s="161">
        <v>178688</v>
      </c>
      <c r="H307" s="161">
        <v>0</v>
      </c>
    </row>
    <row r="308" spans="1:8">
      <c r="A308" s="161" t="s">
        <v>9941</v>
      </c>
      <c r="B308" s="161">
        <v>2017</v>
      </c>
      <c r="C308" s="161" t="s">
        <v>10068</v>
      </c>
      <c r="D308" s="161" t="s">
        <v>10067</v>
      </c>
      <c r="E308" s="161" t="s">
        <v>10066</v>
      </c>
      <c r="F308" s="161">
        <v>20012</v>
      </c>
      <c r="G308" s="161">
        <v>230651</v>
      </c>
      <c r="H308" s="161">
        <v>0</v>
      </c>
    </row>
    <row r="309" spans="1:8">
      <c r="A309" s="161" t="s">
        <v>9941</v>
      </c>
      <c r="B309" s="161">
        <v>2017</v>
      </c>
      <c r="C309" s="161" t="s">
        <v>10065</v>
      </c>
      <c r="D309" s="161" t="s">
        <v>10064</v>
      </c>
      <c r="E309" s="161" t="s">
        <v>10063</v>
      </c>
      <c r="F309" s="161">
        <v>14022</v>
      </c>
      <c r="G309" s="161">
        <v>168319</v>
      </c>
      <c r="H309" s="161">
        <v>0</v>
      </c>
    </row>
    <row r="310" spans="1:8">
      <c r="A310" s="161" t="s">
        <v>9941</v>
      </c>
      <c r="B310" s="161">
        <v>2017</v>
      </c>
      <c r="C310" s="161" t="s">
        <v>10062</v>
      </c>
      <c r="D310" s="161" t="s">
        <v>10061</v>
      </c>
      <c r="E310" s="161" t="s">
        <v>10060</v>
      </c>
      <c r="F310" s="161">
        <v>14939</v>
      </c>
      <c r="G310" s="161">
        <v>175195</v>
      </c>
      <c r="H310" s="161">
        <v>0</v>
      </c>
    </row>
    <row r="311" spans="1:8">
      <c r="A311" s="161" t="s">
        <v>9941</v>
      </c>
      <c r="B311" s="161">
        <v>2017</v>
      </c>
      <c r="C311" s="161" t="s">
        <v>10059</v>
      </c>
      <c r="D311" s="161" t="s">
        <v>10058</v>
      </c>
      <c r="E311" s="161" t="s">
        <v>10057</v>
      </c>
      <c r="F311" s="161">
        <v>24505</v>
      </c>
      <c r="G311" s="161">
        <v>294431</v>
      </c>
      <c r="H311" s="161">
        <v>0</v>
      </c>
    </row>
    <row r="312" spans="1:8">
      <c r="A312" s="161" t="s">
        <v>9941</v>
      </c>
      <c r="B312" s="161">
        <v>2017</v>
      </c>
      <c r="C312" s="161" t="s">
        <v>10055</v>
      </c>
      <c r="D312" s="161" t="s">
        <v>10056</v>
      </c>
      <c r="E312" s="161" t="s">
        <v>10055</v>
      </c>
      <c r="F312" s="161">
        <v>13264</v>
      </c>
      <c r="G312" s="161">
        <v>157299</v>
      </c>
      <c r="H312" s="161">
        <v>0</v>
      </c>
    </row>
    <row r="313" spans="1:8">
      <c r="A313" s="161" t="s">
        <v>9941</v>
      </c>
      <c r="B313" s="161">
        <v>2017</v>
      </c>
      <c r="C313" s="161" t="s">
        <v>10033</v>
      </c>
      <c r="D313" s="161" t="s">
        <v>10054</v>
      </c>
      <c r="E313" s="161" t="s">
        <v>10053</v>
      </c>
      <c r="F313" s="161">
        <v>37502</v>
      </c>
      <c r="G313" s="161">
        <v>457032</v>
      </c>
      <c r="H313" s="161">
        <v>0</v>
      </c>
    </row>
    <row r="314" spans="1:8">
      <c r="A314" s="161" t="s">
        <v>9941</v>
      </c>
      <c r="B314" s="161">
        <v>2017</v>
      </c>
      <c r="C314" s="161" t="s">
        <v>10050</v>
      </c>
      <c r="D314" s="161" t="s">
        <v>10052</v>
      </c>
      <c r="E314" s="161" t="s">
        <v>10051</v>
      </c>
      <c r="F314" s="161">
        <v>99486</v>
      </c>
      <c r="G314" s="161">
        <v>982202</v>
      </c>
      <c r="H314" s="161">
        <v>0</v>
      </c>
    </row>
    <row r="315" spans="1:8">
      <c r="A315" s="161" t="s">
        <v>9941</v>
      </c>
      <c r="B315" s="161">
        <v>2017</v>
      </c>
      <c r="C315" s="161" t="s">
        <v>10050</v>
      </c>
      <c r="D315" s="161" t="s">
        <v>10049</v>
      </c>
      <c r="E315" s="161" t="s">
        <v>835</v>
      </c>
      <c r="F315" s="161">
        <v>34300</v>
      </c>
      <c r="G315" s="161">
        <v>223396</v>
      </c>
      <c r="H315" s="161">
        <v>0</v>
      </c>
    </row>
    <row r="316" spans="1:8">
      <c r="A316" s="161" t="s">
        <v>9941</v>
      </c>
      <c r="B316" s="161">
        <v>2017</v>
      </c>
      <c r="C316" s="161" t="s">
        <v>10029</v>
      </c>
      <c r="D316" s="161" t="s">
        <v>10048</v>
      </c>
      <c r="E316" s="161" t="s">
        <v>10047</v>
      </c>
      <c r="F316" s="161">
        <v>3186.02001953125</v>
      </c>
      <c r="G316" s="161">
        <v>52763</v>
      </c>
      <c r="H316" s="161">
        <v>0</v>
      </c>
    </row>
    <row r="317" spans="1:8">
      <c r="A317" s="161" t="s">
        <v>9941</v>
      </c>
      <c r="B317" s="161">
        <v>2017</v>
      </c>
      <c r="C317" s="161" t="s">
        <v>10046</v>
      </c>
      <c r="D317" s="161" t="s">
        <v>10045</v>
      </c>
      <c r="E317" s="161" t="s">
        <v>10044</v>
      </c>
      <c r="F317" s="161">
        <v>368895</v>
      </c>
      <c r="G317" s="161">
        <v>3848390</v>
      </c>
      <c r="H317" s="161">
        <v>0</v>
      </c>
    </row>
    <row r="318" spans="1:8">
      <c r="A318" s="161" t="s">
        <v>9941</v>
      </c>
      <c r="B318" s="161">
        <v>2017</v>
      </c>
      <c r="C318" s="161" t="s">
        <v>10043</v>
      </c>
      <c r="D318" s="161" t="s">
        <v>10042</v>
      </c>
      <c r="E318" s="161" t="s">
        <v>10041</v>
      </c>
      <c r="F318" s="161">
        <v>347159</v>
      </c>
      <c r="G318" s="161">
        <v>3389241</v>
      </c>
      <c r="H318" s="161">
        <v>0</v>
      </c>
    </row>
    <row r="319" spans="1:8">
      <c r="A319" s="161" t="s">
        <v>9941</v>
      </c>
      <c r="B319" s="161">
        <v>2017</v>
      </c>
      <c r="C319" s="161" t="s">
        <v>10040</v>
      </c>
      <c r="D319" s="161" t="s">
        <v>10039</v>
      </c>
      <c r="E319" s="161" t="s">
        <v>10038</v>
      </c>
      <c r="F319" s="161">
        <v>253</v>
      </c>
      <c r="G319" s="161">
        <v>0</v>
      </c>
      <c r="H319" s="161">
        <v>0</v>
      </c>
    </row>
    <row r="320" spans="1:8">
      <c r="A320" s="161" t="s">
        <v>9941</v>
      </c>
      <c r="B320" s="161">
        <v>2017</v>
      </c>
      <c r="C320" s="161" t="s">
        <v>54</v>
      </c>
      <c r="D320" s="161" t="s">
        <v>10037</v>
      </c>
      <c r="E320" s="161" t="s">
        <v>10036</v>
      </c>
      <c r="F320" s="161">
        <v>69487</v>
      </c>
      <c r="G320" s="161">
        <v>715119</v>
      </c>
      <c r="H320" s="161">
        <v>0</v>
      </c>
    </row>
    <row r="321" spans="1:8">
      <c r="A321" s="161" t="s">
        <v>9941</v>
      </c>
      <c r="B321" s="161">
        <v>2017</v>
      </c>
      <c r="C321" s="161" t="s">
        <v>4623</v>
      </c>
      <c r="D321" s="161" t="s">
        <v>10035</v>
      </c>
      <c r="E321" s="161" t="s">
        <v>10034</v>
      </c>
      <c r="F321" s="161">
        <v>2496294</v>
      </c>
      <c r="G321" s="161">
        <v>18253300</v>
      </c>
      <c r="H321" s="161">
        <v>0</v>
      </c>
    </row>
    <row r="322" spans="1:8">
      <c r="A322" s="161" t="s">
        <v>9941</v>
      </c>
      <c r="B322" s="161">
        <v>2017</v>
      </c>
      <c r="C322" s="161" t="s">
        <v>10033</v>
      </c>
      <c r="D322" s="161" t="s">
        <v>10032</v>
      </c>
      <c r="E322" s="161" t="s">
        <v>10031</v>
      </c>
      <c r="F322" s="161">
        <v>787523</v>
      </c>
      <c r="G322" s="161">
        <v>5742971</v>
      </c>
      <c r="H322" s="161">
        <v>0</v>
      </c>
    </row>
    <row r="323" spans="1:8">
      <c r="A323" s="161" t="s">
        <v>9941</v>
      </c>
      <c r="B323" s="161">
        <v>2017</v>
      </c>
      <c r="C323" s="161" t="s">
        <v>10029</v>
      </c>
      <c r="D323" s="161" t="s">
        <v>10030</v>
      </c>
      <c r="E323" s="161" t="s">
        <v>10029</v>
      </c>
      <c r="F323" s="161">
        <v>43735</v>
      </c>
      <c r="G323" s="161">
        <v>462014</v>
      </c>
      <c r="H323" s="161">
        <v>0</v>
      </c>
    </row>
    <row r="324" spans="1:8">
      <c r="A324" s="161" t="s">
        <v>9941</v>
      </c>
      <c r="B324" s="161">
        <v>2017</v>
      </c>
      <c r="C324" s="161" t="s">
        <v>4623</v>
      </c>
      <c r="D324" s="161" t="s">
        <v>10028</v>
      </c>
      <c r="E324" s="161" t="s">
        <v>10027</v>
      </c>
      <c r="F324" s="161">
        <v>2779063</v>
      </c>
      <c r="G324" s="161">
        <v>20354050</v>
      </c>
      <c r="H324" s="161">
        <v>0</v>
      </c>
    </row>
    <row r="325" spans="1:8">
      <c r="A325" s="161" t="s">
        <v>9941</v>
      </c>
      <c r="B325" s="161">
        <v>2017</v>
      </c>
      <c r="C325" s="161" t="s">
        <v>10026</v>
      </c>
      <c r="D325" s="161" t="s">
        <v>10025</v>
      </c>
      <c r="E325" s="161" t="s">
        <v>10024</v>
      </c>
      <c r="F325" s="161">
        <v>13393</v>
      </c>
      <c r="G325" s="161">
        <v>151508</v>
      </c>
      <c r="H325" s="161">
        <v>0</v>
      </c>
    </row>
    <row r="326" spans="1:8">
      <c r="A326" s="161" t="s">
        <v>9941</v>
      </c>
      <c r="B326" s="161">
        <v>2017</v>
      </c>
      <c r="C326" s="161" t="s">
        <v>10021</v>
      </c>
      <c r="D326" s="161" t="s">
        <v>10023</v>
      </c>
      <c r="E326" s="161" t="s">
        <v>10022</v>
      </c>
      <c r="F326" s="161">
        <v>231</v>
      </c>
      <c r="G326" s="161">
        <v>0</v>
      </c>
      <c r="H326" s="161">
        <v>0</v>
      </c>
    </row>
    <row r="327" spans="1:8">
      <c r="A327" s="161" t="s">
        <v>9941</v>
      </c>
      <c r="B327" s="161">
        <v>2017</v>
      </c>
      <c r="C327" s="161" t="s">
        <v>10021</v>
      </c>
      <c r="D327" s="161" t="s">
        <v>10020</v>
      </c>
      <c r="E327" s="161" t="s">
        <v>10019</v>
      </c>
      <c r="F327" s="161">
        <v>502</v>
      </c>
      <c r="G327" s="161">
        <v>0</v>
      </c>
      <c r="H327" s="161">
        <v>0</v>
      </c>
    </row>
    <row r="328" spans="1:8">
      <c r="A328" s="161" t="s">
        <v>9941</v>
      </c>
      <c r="B328" s="161">
        <v>2017</v>
      </c>
      <c r="C328" s="161" t="s">
        <v>10018</v>
      </c>
      <c r="D328" s="161" t="s">
        <v>10017</v>
      </c>
      <c r="E328" s="161" t="s">
        <v>10016</v>
      </c>
      <c r="F328" s="161">
        <v>535676</v>
      </c>
      <c r="G328" s="161">
        <v>5057080</v>
      </c>
      <c r="H328" s="161">
        <v>0</v>
      </c>
    </row>
    <row r="329" spans="1:8">
      <c r="A329" s="161" t="s">
        <v>9941</v>
      </c>
      <c r="B329" s="161">
        <v>2017</v>
      </c>
      <c r="C329" s="161" t="s">
        <v>10015</v>
      </c>
      <c r="D329" s="161" t="s">
        <v>10014</v>
      </c>
      <c r="E329" s="161" t="s">
        <v>10013</v>
      </c>
      <c r="F329" s="161">
        <v>66715</v>
      </c>
      <c r="G329" s="161">
        <v>726912</v>
      </c>
      <c r="H329" s="161">
        <v>0</v>
      </c>
    </row>
    <row r="330" spans="1:8">
      <c r="A330" s="161" t="s">
        <v>9941</v>
      </c>
      <c r="B330" s="161">
        <v>2017</v>
      </c>
      <c r="C330" s="161" t="s">
        <v>10012</v>
      </c>
      <c r="D330" s="161" t="s">
        <v>10011</v>
      </c>
      <c r="E330" s="161" t="s">
        <v>10010</v>
      </c>
      <c r="F330" s="161">
        <v>43300</v>
      </c>
      <c r="G330" s="161">
        <v>469956</v>
      </c>
      <c r="H330" s="161">
        <v>0</v>
      </c>
    </row>
    <row r="331" spans="1:8">
      <c r="A331" s="161" t="s">
        <v>9941</v>
      </c>
      <c r="B331" s="161">
        <v>2017</v>
      </c>
      <c r="C331" s="161" t="s">
        <v>4630</v>
      </c>
      <c r="D331" s="161" t="s">
        <v>10009</v>
      </c>
      <c r="E331" s="161" t="s">
        <v>1173</v>
      </c>
      <c r="F331" s="161">
        <v>726510</v>
      </c>
      <c r="G331" s="161">
        <v>5244650</v>
      </c>
      <c r="H331" s="161">
        <v>0</v>
      </c>
    </row>
    <row r="332" spans="1:8">
      <c r="A332" s="161" t="s">
        <v>9941</v>
      </c>
      <c r="B332" s="161">
        <v>2017</v>
      </c>
      <c r="C332" s="161" t="s">
        <v>10008</v>
      </c>
      <c r="D332" s="161" t="s">
        <v>10007</v>
      </c>
      <c r="E332" s="161" t="s">
        <v>10006</v>
      </c>
      <c r="F332" s="161">
        <v>169948</v>
      </c>
      <c r="G332" s="161">
        <v>2012450</v>
      </c>
      <c r="H332" s="161">
        <v>0</v>
      </c>
    </row>
    <row r="333" spans="1:8">
      <c r="A333" s="161" t="s">
        <v>9941</v>
      </c>
      <c r="B333" s="161">
        <v>2017</v>
      </c>
      <c r="C333" s="161" t="s">
        <v>10004</v>
      </c>
      <c r="D333" s="161" t="s">
        <v>10005</v>
      </c>
      <c r="E333" s="161" t="s">
        <v>10004</v>
      </c>
      <c r="F333" s="161">
        <v>8350</v>
      </c>
      <c r="G333" s="161">
        <v>99907</v>
      </c>
      <c r="H333" s="161">
        <v>0</v>
      </c>
    </row>
    <row r="334" spans="1:8">
      <c r="A334" s="161" t="s">
        <v>9941</v>
      </c>
      <c r="B334" s="161">
        <v>2017</v>
      </c>
      <c r="C334" s="161" t="s">
        <v>10002</v>
      </c>
      <c r="D334" s="161" t="s">
        <v>10003</v>
      </c>
      <c r="E334" s="161" t="s">
        <v>10002</v>
      </c>
      <c r="F334" s="161">
        <v>136073</v>
      </c>
      <c r="G334" s="161">
        <v>1484324</v>
      </c>
      <c r="H334" s="161">
        <v>0</v>
      </c>
    </row>
    <row r="335" spans="1:8">
      <c r="A335" s="161" t="s">
        <v>9941</v>
      </c>
      <c r="B335" s="161">
        <v>2017</v>
      </c>
      <c r="C335" s="161" t="s">
        <v>10001</v>
      </c>
      <c r="D335" s="161" t="s">
        <v>10000</v>
      </c>
      <c r="E335" s="161" t="s">
        <v>9999</v>
      </c>
      <c r="F335" s="161">
        <v>135016</v>
      </c>
      <c r="G335" s="161">
        <v>1233850</v>
      </c>
      <c r="H335" s="161">
        <v>0</v>
      </c>
    </row>
    <row r="336" spans="1:8">
      <c r="A336" s="161" t="s">
        <v>9941</v>
      </c>
      <c r="B336" s="161">
        <v>2017</v>
      </c>
      <c r="C336" s="161" t="s">
        <v>9998</v>
      </c>
      <c r="D336" s="161" t="s">
        <v>9997</v>
      </c>
      <c r="E336" s="161" t="s">
        <v>9996</v>
      </c>
      <c r="F336" s="161">
        <v>80158</v>
      </c>
      <c r="G336" s="161">
        <v>1044124</v>
      </c>
      <c r="H336" s="161">
        <v>0</v>
      </c>
    </row>
    <row r="337" spans="1:8">
      <c r="A337" s="161" t="s">
        <v>9941</v>
      </c>
      <c r="B337" s="161">
        <v>2017</v>
      </c>
      <c r="C337" s="161" t="s">
        <v>9442</v>
      </c>
      <c r="D337" s="161" t="s">
        <v>9995</v>
      </c>
      <c r="E337" s="161" t="s">
        <v>9994</v>
      </c>
      <c r="F337" s="161">
        <v>112098</v>
      </c>
      <c r="G337" s="161">
        <v>1096306</v>
      </c>
      <c r="H337" s="161">
        <v>0</v>
      </c>
    </row>
    <row r="338" spans="1:8">
      <c r="A338" s="161" t="s">
        <v>9941</v>
      </c>
      <c r="B338" s="161">
        <v>2017</v>
      </c>
      <c r="C338" s="161" t="s">
        <v>4510</v>
      </c>
      <c r="D338" s="161" t="s">
        <v>9993</v>
      </c>
      <c r="E338" s="161" t="s">
        <v>9992</v>
      </c>
      <c r="F338" s="161">
        <v>8872</v>
      </c>
      <c r="G338" s="161">
        <v>76052</v>
      </c>
      <c r="H338" s="161">
        <v>0</v>
      </c>
    </row>
    <row r="339" spans="1:8">
      <c r="A339" s="161" t="s">
        <v>9941</v>
      </c>
      <c r="B339" s="161">
        <v>2017</v>
      </c>
      <c r="C339" s="161" t="s">
        <v>9991</v>
      </c>
      <c r="D339" s="161" t="s">
        <v>9990</v>
      </c>
      <c r="E339" s="161" t="s">
        <v>9989</v>
      </c>
      <c r="F339" s="161">
        <v>168448</v>
      </c>
      <c r="G339" s="161">
        <v>1698019</v>
      </c>
      <c r="H339" s="161">
        <v>0</v>
      </c>
    </row>
    <row r="340" spans="1:8">
      <c r="A340" s="161" t="s">
        <v>9941</v>
      </c>
      <c r="B340" s="161">
        <v>2017</v>
      </c>
      <c r="C340" s="161" t="s">
        <v>4623</v>
      </c>
      <c r="D340" s="161" t="s">
        <v>9988</v>
      </c>
      <c r="E340" s="161" t="s">
        <v>9987</v>
      </c>
      <c r="F340" s="161">
        <v>4199</v>
      </c>
      <c r="G340" s="161">
        <v>49764</v>
      </c>
      <c r="H340" s="161">
        <v>0</v>
      </c>
    </row>
    <row r="341" spans="1:8">
      <c r="A341" s="161" t="s">
        <v>9941</v>
      </c>
      <c r="B341" s="161">
        <v>2017</v>
      </c>
      <c r="C341" s="161" t="s">
        <v>9986</v>
      </c>
      <c r="D341" s="161" t="s">
        <v>9985</v>
      </c>
      <c r="E341" s="161" t="s">
        <v>9984</v>
      </c>
      <c r="F341" s="161">
        <v>37</v>
      </c>
      <c r="G341" s="161">
        <v>0</v>
      </c>
      <c r="H341" s="161">
        <v>0</v>
      </c>
    </row>
    <row r="342" spans="1:8">
      <c r="A342" s="161" t="s">
        <v>9941</v>
      </c>
      <c r="B342" s="161">
        <v>2017</v>
      </c>
      <c r="C342" s="161" t="s">
        <v>196</v>
      </c>
      <c r="D342" s="161" t="s">
        <v>9983</v>
      </c>
      <c r="E342" s="161" t="s">
        <v>9982</v>
      </c>
      <c r="F342" s="161">
        <v>12.800000190734799</v>
      </c>
      <c r="G342" s="161">
        <v>195.19999694824199</v>
      </c>
      <c r="H342" s="161">
        <v>0</v>
      </c>
    </row>
    <row r="343" spans="1:8">
      <c r="A343" s="161" t="s">
        <v>9941</v>
      </c>
      <c r="B343" s="161">
        <v>2017</v>
      </c>
      <c r="C343" s="161" t="s">
        <v>9981</v>
      </c>
      <c r="D343" s="161" t="s">
        <v>7390</v>
      </c>
      <c r="E343" s="161" t="s">
        <v>9980</v>
      </c>
      <c r="F343" s="161">
        <v>10641</v>
      </c>
      <c r="G343" s="161">
        <v>121338</v>
      </c>
      <c r="H343" s="161">
        <v>0</v>
      </c>
    </row>
    <row r="344" spans="1:8">
      <c r="A344" s="161" t="s">
        <v>9941</v>
      </c>
      <c r="B344" s="161">
        <v>2017</v>
      </c>
      <c r="C344" s="161" t="s">
        <v>9442</v>
      </c>
      <c r="D344" s="161" t="s">
        <v>9979</v>
      </c>
      <c r="E344" s="161" t="s">
        <v>9978</v>
      </c>
      <c r="F344" s="161">
        <v>1051947</v>
      </c>
      <c r="G344" s="161">
        <v>8167786</v>
      </c>
      <c r="H344" s="161">
        <v>0</v>
      </c>
    </row>
    <row r="345" spans="1:8">
      <c r="A345" s="161" t="s">
        <v>9941</v>
      </c>
      <c r="B345" s="161">
        <v>2017</v>
      </c>
      <c r="C345" s="161" t="s">
        <v>5378</v>
      </c>
      <c r="D345" s="161" t="s">
        <v>9977</v>
      </c>
      <c r="E345" s="161" t="s">
        <v>1216</v>
      </c>
      <c r="F345" s="161">
        <v>45188</v>
      </c>
      <c r="G345" s="161">
        <v>459707</v>
      </c>
      <c r="H345" s="161">
        <v>0</v>
      </c>
    </row>
    <row r="346" spans="1:8">
      <c r="A346" s="161" t="s">
        <v>9941</v>
      </c>
      <c r="B346" s="161">
        <v>2017</v>
      </c>
      <c r="C346" s="161" t="s">
        <v>9976</v>
      </c>
      <c r="D346" s="161" t="s">
        <v>9975</v>
      </c>
      <c r="E346" s="161" t="s">
        <v>9974</v>
      </c>
      <c r="F346" s="161">
        <v>74445</v>
      </c>
      <c r="G346" s="161">
        <v>659064</v>
      </c>
      <c r="H346" s="161">
        <v>0</v>
      </c>
    </row>
    <row r="347" spans="1:8">
      <c r="A347" s="161" t="s">
        <v>9941</v>
      </c>
      <c r="B347" s="161">
        <v>2017</v>
      </c>
      <c r="C347" s="161" t="s">
        <v>9265</v>
      </c>
      <c r="D347" s="161" t="s">
        <v>9973</v>
      </c>
      <c r="E347" s="161" t="s">
        <v>9972</v>
      </c>
      <c r="F347" s="161">
        <v>25986.350010983599</v>
      </c>
      <c r="G347" s="161">
        <v>178549.199951171</v>
      </c>
      <c r="H347" s="161">
        <v>114798.199707031</v>
      </c>
    </row>
    <row r="348" spans="1:8">
      <c r="A348" s="161" t="s">
        <v>9941</v>
      </c>
      <c r="B348" s="161">
        <v>2017</v>
      </c>
      <c r="C348" s="161" t="s">
        <v>5378</v>
      </c>
      <c r="D348" s="161" t="s">
        <v>9971</v>
      </c>
      <c r="E348" s="161" t="s">
        <v>9970</v>
      </c>
      <c r="F348" s="161">
        <v>7859</v>
      </c>
      <c r="G348" s="161">
        <v>75426</v>
      </c>
      <c r="H348" s="161">
        <v>0</v>
      </c>
    </row>
    <row r="349" spans="1:8">
      <c r="A349" s="161" t="s">
        <v>9941</v>
      </c>
      <c r="B349" s="161">
        <v>2017</v>
      </c>
      <c r="C349" s="161" t="s">
        <v>9969</v>
      </c>
      <c r="D349" s="161" t="s">
        <v>9968</v>
      </c>
      <c r="E349" s="161" t="s">
        <v>9967</v>
      </c>
      <c r="F349" s="161">
        <v>18715</v>
      </c>
      <c r="G349" s="161">
        <v>219139</v>
      </c>
      <c r="H349" s="161">
        <v>0</v>
      </c>
    </row>
    <row r="350" spans="1:8">
      <c r="A350" s="161" t="s">
        <v>9941</v>
      </c>
      <c r="B350" s="161">
        <v>2017</v>
      </c>
      <c r="C350" s="161" t="s">
        <v>9966</v>
      </c>
      <c r="D350" s="161" t="s">
        <v>9965</v>
      </c>
      <c r="E350" s="161" t="s">
        <v>9964</v>
      </c>
      <c r="F350" s="161">
        <v>33961</v>
      </c>
      <c r="G350" s="161">
        <v>355154</v>
      </c>
      <c r="H350" s="161">
        <v>0</v>
      </c>
    </row>
    <row r="351" spans="1:8">
      <c r="A351" s="161" t="s">
        <v>9941</v>
      </c>
      <c r="B351" s="161">
        <v>2017</v>
      </c>
      <c r="C351" s="161" t="s">
        <v>9963</v>
      </c>
      <c r="D351" s="161" t="s">
        <v>9962</v>
      </c>
      <c r="E351" s="161" t="s">
        <v>9961</v>
      </c>
      <c r="F351" s="161">
        <v>25115</v>
      </c>
      <c r="G351" s="161">
        <v>0</v>
      </c>
      <c r="H351" s="161">
        <v>0</v>
      </c>
    </row>
    <row r="352" spans="1:8">
      <c r="A352" s="161" t="s">
        <v>9941</v>
      </c>
      <c r="B352" s="161">
        <v>2017</v>
      </c>
      <c r="C352" s="161" t="s">
        <v>9960</v>
      </c>
      <c r="D352" s="161" t="s">
        <v>9959</v>
      </c>
      <c r="E352" s="161" t="s">
        <v>9958</v>
      </c>
      <c r="F352" s="161">
        <v>15751</v>
      </c>
      <c r="G352" s="161">
        <v>211198</v>
      </c>
      <c r="H352" s="161">
        <v>0</v>
      </c>
    </row>
    <row r="353" spans="1:8">
      <c r="A353" s="161" t="s">
        <v>9941</v>
      </c>
      <c r="B353" s="161">
        <v>2017</v>
      </c>
      <c r="C353" s="161" t="s">
        <v>9957</v>
      </c>
      <c r="D353" s="161" t="s">
        <v>9956</v>
      </c>
      <c r="E353" s="161" t="s">
        <v>9955</v>
      </c>
      <c r="F353" s="161">
        <v>17751.0997924804</v>
      </c>
      <c r="G353" s="161">
        <v>188419.099609375</v>
      </c>
      <c r="H353" s="161">
        <v>0</v>
      </c>
    </row>
    <row r="354" spans="1:8">
      <c r="A354" s="161" t="s">
        <v>9941</v>
      </c>
      <c r="B354" s="161">
        <v>2017</v>
      </c>
      <c r="C354" s="161" t="s">
        <v>9953</v>
      </c>
      <c r="D354" s="161" t="s">
        <v>9954</v>
      </c>
      <c r="E354" s="161" t="s">
        <v>9953</v>
      </c>
      <c r="F354" s="161">
        <v>34658</v>
      </c>
      <c r="G354" s="161">
        <v>570377</v>
      </c>
      <c r="H354" s="161">
        <v>0</v>
      </c>
    </row>
    <row r="355" spans="1:8">
      <c r="A355" s="161" t="s">
        <v>9941</v>
      </c>
      <c r="B355" s="161">
        <v>2017</v>
      </c>
      <c r="C355" s="161" t="s">
        <v>5378</v>
      </c>
      <c r="D355" s="161" t="s">
        <v>9952</v>
      </c>
      <c r="E355" s="161" t="s">
        <v>9951</v>
      </c>
      <c r="F355" s="161">
        <v>33133</v>
      </c>
      <c r="G355" s="161">
        <v>336893</v>
      </c>
      <c r="H355" s="161">
        <v>0</v>
      </c>
    </row>
    <row r="356" spans="1:8">
      <c r="A356" s="161" t="s">
        <v>9941</v>
      </c>
      <c r="B356" s="161">
        <v>2017</v>
      </c>
      <c r="C356" s="161" t="s">
        <v>5378</v>
      </c>
      <c r="D356" s="161" t="s">
        <v>9950</v>
      </c>
      <c r="E356" s="161" t="s">
        <v>9949</v>
      </c>
      <c r="F356" s="161">
        <v>22699</v>
      </c>
      <c r="G356" s="161">
        <v>247181</v>
      </c>
      <c r="H356" s="161">
        <v>0</v>
      </c>
    </row>
    <row r="357" spans="1:8">
      <c r="A357" s="161" t="s">
        <v>9941</v>
      </c>
      <c r="B357" s="161">
        <v>2017</v>
      </c>
      <c r="C357" s="161" t="s">
        <v>5378</v>
      </c>
      <c r="D357" s="161" t="s">
        <v>9948</v>
      </c>
      <c r="E357" s="161" t="s">
        <v>9947</v>
      </c>
      <c r="F357" s="161">
        <v>22900</v>
      </c>
      <c r="G357" s="161">
        <v>253998</v>
      </c>
      <c r="H357" s="161">
        <v>0</v>
      </c>
    </row>
    <row r="358" spans="1:8">
      <c r="A358" s="161" t="s">
        <v>9941</v>
      </c>
      <c r="B358" s="161">
        <v>2017</v>
      </c>
      <c r="C358" s="161" t="s">
        <v>5378</v>
      </c>
      <c r="D358" s="161" t="s">
        <v>9946</v>
      </c>
      <c r="E358" s="161" t="s">
        <v>9945</v>
      </c>
      <c r="F358" s="161">
        <v>24404</v>
      </c>
      <c r="G358" s="161">
        <v>248914</v>
      </c>
      <c r="H358" s="161">
        <v>0</v>
      </c>
    </row>
    <row r="359" spans="1:8">
      <c r="A359" s="161" t="s">
        <v>9941</v>
      </c>
      <c r="B359" s="161">
        <v>2017</v>
      </c>
      <c r="C359" s="161" t="s">
        <v>9944</v>
      </c>
      <c r="D359" s="161" t="s">
        <v>9943</v>
      </c>
      <c r="E359" s="161" t="s">
        <v>9942</v>
      </c>
      <c r="F359" s="161">
        <v>2882772</v>
      </c>
      <c r="G359" s="161">
        <v>19630950</v>
      </c>
      <c r="H359" s="161">
        <v>0</v>
      </c>
    </row>
    <row r="360" spans="1:8">
      <c r="A360" s="161" t="s">
        <v>9941</v>
      </c>
      <c r="B360" s="161">
        <v>2017</v>
      </c>
      <c r="C360" s="161" t="s">
        <v>9940</v>
      </c>
      <c r="D360" s="161" t="s">
        <v>9939</v>
      </c>
      <c r="E360" s="161" t="s">
        <v>9938</v>
      </c>
      <c r="F360" s="161">
        <v>1427300</v>
      </c>
      <c r="G360" s="161">
        <v>11071890</v>
      </c>
      <c r="H360" s="161">
        <v>0</v>
      </c>
    </row>
    <row r="361" spans="1:8">
      <c r="A361" s="161" t="s">
        <v>9739</v>
      </c>
      <c r="B361" s="161">
        <v>2017</v>
      </c>
      <c r="C361" s="161" t="s">
        <v>4623</v>
      </c>
      <c r="D361" s="161" t="s">
        <v>8095</v>
      </c>
      <c r="E361" s="161" t="s">
        <v>5396</v>
      </c>
      <c r="F361" s="161">
        <v>3477</v>
      </c>
      <c r="G361" s="161">
        <v>0</v>
      </c>
      <c r="H361" s="161">
        <v>0</v>
      </c>
    </row>
    <row r="362" spans="1:8">
      <c r="A362" s="161" t="s">
        <v>9739</v>
      </c>
      <c r="B362" s="161">
        <v>2017</v>
      </c>
      <c r="C362" s="161" t="s">
        <v>5398</v>
      </c>
      <c r="D362" s="161" t="s">
        <v>8098</v>
      </c>
      <c r="E362" s="161" t="s">
        <v>5397</v>
      </c>
      <c r="F362" s="161">
        <v>6839</v>
      </c>
      <c r="G362" s="161">
        <v>0</v>
      </c>
      <c r="H362" s="161">
        <v>0</v>
      </c>
    </row>
    <row r="363" spans="1:8">
      <c r="A363" s="161" t="s">
        <v>9739</v>
      </c>
      <c r="B363" s="161">
        <v>2017</v>
      </c>
      <c r="C363" s="161" t="s">
        <v>56</v>
      </c>
      <c r="D363" s="161" t="s">
        <v>8101</v>
      </c>
      <c r="E363" s="161" t="s">
        <v>16</v>
      </c>
      <c r="F363" s="161">
        <v>9.9999997764825804E-3</v>
      </c>
      <c r="G363" s="161">
        <v>0</v>
      </c>
      <c r="H363" s="161">
        <v>0</v>
      </c>
    </row>
    <row r="364" spans="1:8">
      <c r="A364" s="161" t="s">
        <v>9739</v>
      </c>
      <c r="B364" s="161">
        <v>2017</v>
      </c>
      <c r="C364" s="161" t="s">
        <v>4623</v>
      </c>
      <c r="D364" s="161" t="s">
        <v>9937</v>
      </c>
      <c r="E364" s="161" t="s">
        <v>9936</v>
      </c>
      <c r="F364" s="161">
        <v>177096</v>
      </c>
      <c r="G364" s="161">
        <v>0</v>
      </c>
      <c r="H364" s="161">
        <v>0</v>
      </c>
    </row>
    <row r="365" spans="1:8">
      <c r="A365" s="161" t="s">
        <v>9739</v>
      </c>
      <c r="B365" s="161">
        <v>2017</v>
      </c>
      <c r="C365" s="161" t="s">
        <v>4623</v>
      </c>
      <c r="D365" s="161" t="s">
        <v>9935</v>
      </c>
      <c r="E365" s="161" t="s">
        <v>9934</v>
      </c>
      <c r="F365" s="161">
        <v>549464</v>
      </c>
      <c r="G365" s="161">
        <v>0</v>
      </c>
      <c r="H365" s="161">
        <v>0</v>
      </c>
    </row>
    <row r="366" spans="1:8">
      <c r="A366" s="161" t="s">
        <v>9739</v>
      </c>
      <c r="B366" s="161">
        <v>2017</v>
      </c>
      <c r="C366" s="161" t="s">
        <v>5405</v>
      </c>
      <c r="D366" s="161" t="s">
        <v>8110</v>
      </c>
      <c r="E366" s="161" t="s">
        <v>5404</v>
      </c>
      <c r="F366" s="161">
        <v>2546</v>
      </c>
      <c r="G366" s="161">
        <v>0</v>
      </c>
      <c r="H366" s="161">
        <v>0</v>
      </c>
    </row>
    <row r="367" spans="1:8">
      <c r="A367" s="161" t="s">
        <v>9739</v>
      </c>
      <c r="B367" s="161">
        <v>2017</v>
      </c>
      <c r="C367" s="161" t="s">
        <v>5407</v>
      </c>
      <c r="D367" s="161" t="s">
        <v>8112</v>
      </c>
      <c r="E367" s="161" t="s">
        <v>5406</v>
      </c>
      <c r="F367" s="161">
        <v>83860</v>
      </c>
      <c r="G367" s="161">
        <v>0</v>
      </c>
      <c r="H367" s="161">
        <v>0</v>
      </c>
    </row>
    <row r="368" spans="1:8">
      <c r="A368" s="161" t="s">
        <v>9739</v>
      </c>
      <c r="B368" s="161">
        <v>2017</v>
      </c>
      <c r="C368" s="161" t="s">
        <v>4623</v>
      </c>
      <c r="D368" s="161" t="s">
        <v>9933</v>
      </c>
      <c r="E368" s="161" t="s">
        <v>9932</v>
      </c>
      <c r="F368" s="161">
        <v>286031</v>
      </c>
      <c r="G368" s="161">
        <v>0</v>
      </c>
      <c r="H368" s="161">
        <v>0</v>
      </c>
    </row>
    <row r="369" spans="1:8">
      <c r="A369" s="161" t="s">
        <v>9739</v>
      </c>
      <c r="B369" s="161">
        <v>2017</v>
      </c>
      <c r="C369" s="161" t="s">
        <v>5378</v>
      </c>
      <c r="D369" s="161" t="s">
        <v>9931</v>
      </c>
      <c r="E369" s="161" t="s">
        <v>9930</v>
      </c>
      <c r="F369" s="161">
        <v>499688</v>
      </c>
      <c r="G369" s="161">
        <v>0</v>
      </c>
      <c r="H369" s="161">
        <v>0</v>
      </c>
    </row>
    <row r="370" spans="1:8">
      <c r="A370" s="161" t="s">
        <v>9739</v>
      </c>
      <c r="B370" s="161">
        <v>2017</v>
      </c>
      <c r="C370" s="161" t="s">
        <v>5378</v>
      </c>
      <c r="D370" s="161" t="s">
        <v>9929</v>
      </c>
      <c r="E370" s="161" t="s">
        <v>9928</v>
      </c>
      <c r="F370" s="161">
        <v>869951</v>
      </c>
      <c r="G370" s="161">
        <v>0</v>
      </c>
      <c r="H370" s="161">
        <v>0</v>
      </c>
    </row>
    <row r="371" spans="1:8">
      <c r="A371" s="161" t="s">
        <v>9739</v>
      </c>
      <c r="B371" s="161">
        <v>2017</v>
      </c>
      <c r="C371" s="161" t="s">
        <v>5378</v>
      </c>
      <c r="D371" s="161" t="s">
        <v>9927</v>
      </c>
      <c r="E371" s="161" t="s">
        <v>9926</v>
      </c>
      <c r="F371" s="161">
        <v>206074</v>
      </c>
      <c r="G371" s="161">
        <v>0</v>
      </c>
      <c r="H371" s="161">
        <v>0</v>
      </c>
    </row>
    <row r="372" spans="1:8">
      <c r="A372" s="161" t="s">
        <v>9739</v>
      </c>
      <c r="B372" s="161">
        <v>2017</v>
      </c>
      <c r="C372" s="161" t="s">
        <v>5378</v>
      </c>
      <c r="D372" s="161" t="s">
        <v>9925</v>
      </c>
      <c r="E372" s="161" t="s">
        <v>9924</v>
      </c>
      <c r="F372" s="161">
        <v>1071410</v>
      </c>
      <c r="G372" s="161">
        <v>0</v>
      </c>
      <c r="H372" s="161">
        <v>0</v>
      </c>
    </row>
    <row r="373" spans="1:8">
      <c r="A373" s="161" t="s">
        <v>9739</v>
      </c>
      <c r="B373" s="161">
        <v>2017</v>
      </c>
      <c r="C373" s="161" t="s">
        <v>5378</v>
      </c>
      <c r="D373" s="161" t="s">
        <v>9923</v>
      </c>
      <c r="E373" s="161" t="s">
        <v>9922</v>
      </c>
      <c r="F373" s="161">
        <v>631388</v>
      </c>
      <c r="G373" s="161">
        <v>0</v>
      </c>
      <c r="H373" s="161">
        <v>0</v>
      </c>
    </row>
    <row r="374" spans="1:8">
      <c r="A374" s="161" t="s">
        <v>9739</v>
      </c>
      <c r="B374" s="161">
        <v>2017</v>
      </c>
      <c r="C374" s="161" t="s">
        <v>5378</v>
      </c>
      <c r="D374" s="161" t="s">
        <v>9921</v>
      </c>
      <c r="E374" s="161" t="s">
        <v>9920</v>
      </c>
      <c r="F374" s="161">
        <v>369509</v>
      </c>
      <c r="G374" s="161">
        <v>0</v>
      </c>
      <c r="H374" s="161">
        <v>0</v>
      </c>
    </row>
    <row r="375" spans="1:8">
      <c r="A375" s="161" t="s">
        <v>9739</v>
      </c>
      <c r="B375" s="161">
        <v>2017</v>
      </c>
      <c r="C375" s="161" t="s">
        <v>5843</v>
      </c>
      <c r="D375" s="161" t="s">
        <v>9919</v>
      </c>
      <c r="E375" s="161" t="s">
        <v>9918</v>
      </c>
      <c r="F375" s="161">
        <v>3589</v>
      </c>
      <c r="G375" s="161">
        <v>0</v>
      </c>
      <c r="H375" s="161">
        <v>0</v>
      </c>
    </row>
    <row r="376" spans="1:8">
      <c r="A376" s="161" t="s">
        <v>9739</v>
      </c>
      <c r="B376" s="161">
        <v>2017</v>
      </c>
      <c r="C376" s="161" t="s">
        <v>5843</v>
      </c>
      <c r="D376" s="161" t="s">
        <v>8120</v>
      </c>
      <c r="E376" s="161" t="s">
        <v>5412</v>
      </c>
      <c r="F376" s="161">
        <v>12959</v>
      </c>
      <c r="G376" s="161">
        <v>0</v>
      </c>
      <c r="H376" s="161">
        <v>0</v>
      </c>
    </row>
    <row r="377" spans="1:8">
      <c r="A377" s="161" t="s">
        <v>9739</v>
      </c>
      <c r="B377" s="161">
        <v>2017</v>
      </c>
      <c r="C377" s="161" t="s">
        <v>5378</v>
      </c>
      <c r="D377" s="161" t="s">
        <v>8122</v>
      </c>
      <c r="E377" s="161" t="s">
        <v>5413</v>
      </c>
      <c r="F377" s="161">
        <v>44288</v>
      </c>
      <c r="G377" s="161">
        <v>0</v>
      </c>
      <c r="H377" s="161">
        <v>0</v>
      </c>
    </row>
    <row r="378" spans="1:8">
      <c r="A378" s="161" t="s">
        <v>9739</v>
      </c>
      <c r="B378" s="161">
        <v>2017</v>
      </c>
      <c r="C378" s="161" t="s">
        <v>5378</v>
      </c>
      <c r="D378" s="161" t="s">
        <v>8124</v>
      </c>
      <c r="E378" s="161" t="s">
        <v>5414</v>
      </c>
      <c r="F378" s="161">
        <v>44059</v>
      </c>
      <c r="G378" s="161">
        <v>0</v>
      </c>
      <c r="H378" s="161">
        <v>0</v>
      </c>
    </row>
    <row r="379" spans="1:8">
      <c r="A379" s="161" t="s">
        <v>9739</v>
      </c>
      <c r="B379" s="161">
        <v>2017</v>
      </c>
      <c r="C379" s="161" t="s">
        <v>5378</v>
      </c>
      <c r="D379" s="161" t="s">
        <v>8126</v>
      </c>
      <c r="E379" s="161" t="s">
        <v>5415</v>
      </c>
      <c r="F379" s="161">
        <v>30865</v>
      </c>
      <c r="G379" s="161">
        <v>0</v>
      </c>
      <c r="H379" s="161">
        <v>0</v>
      </c>
    </row>
    <row r="380" spans="1:8">
      <c r="A380" s="161" t="s">
        <v>9739</v>
      </c>
      <c r="B380" s="161">
        <v>2017</v>
      </c>
      <c r="C380" s="161" t="s">
        <v>5378</v>
      </c>
      <c r="D380" s="161" t="s">
        <v>8128</v>
      </c>
      <c r="E380" s="161" t="s">
        <v>5416</v>
      </c>
      <c r="F380" s="161">
        <v>19938</v>
      </c>
      <c r="G380" s="161">
        <v>0</v>
      </c>
      <c r="H380" s="161">
        <v>0</v>
      </c>
    </row>
    <row r="381" spans="1:8">
      <c r="A381" s="161" t="s">
        <v>9739</v>
      </c>
      <c r="B381" s="161">
        <v>2017</v>
      </c>
      <c r="C381" s="161" t="s">
        <v>5378</v>
      </c>
      <c r="D381" s="161" t="s">
        <v>8130</v>
      </c>
      <c r="E381" s="161" t="s">
        <v>5417</v>
      </c>
      <c r="F381" s="161">
        <v>12427</v>
      </c>
      <c r="G381" s="161">
        <v>0</v>
      </c>
      <c r="H381" s="161">
        <v>0</v>
      </c>
    </row>
    <row r="382" spans="1:8">
      <c r="A382" s="161" t="s">
        <v>9739</v>
      </c>
      <c r="B382" s="161">
        <v>2017</v>
      </c>
      <c r="C382" s="161" t="s">
        <v>40</v>
      </c>
      <c r="D382" s="161" t="s">
        <v>8132</v>
      </c>
      <c r="E382" s="161" t="s">
        <v>5418</v>
      </c>
      <c r="F382" s="161">
        <v>17818</v>
      </c>
      <c r="G382" s="161">
        <v>0</v>
      </c>
      <c r="H382" s="161">
        <v>0</v>
      </c>
    </row>
    <row r="383" spans="1:8">
      <c r="A383" s="161" t="s">
        <v>9739</v>
      </c>
      <c r="B383" s="161">
        <v>2017</v>
      </c>
      <c r="C383" s="161" t="s">
        <v>5378</v>
      </c>
      <c r="D383" s="161" t="s">
        <v>8136</v>
      </c>
      <c r="E383" s="161" t="s">
        <v>17</v>
      </c>
      <c r="F383" s="161">
        <v>-308</v>
      </c>
      <c r="G383" s="161">
        <v>0</v>
      </c>
      <c r="H383" s="161">
        <v>0</v>
      </c>
    </row>
    <row r="384" spans="1:8">
      <c r="A384" s="161" t="s">
        <v>9739</v>
      </c>
      <c r="B384" s="161">
        <v>2017</v>
      </c>
      <c r="C384" s="161" t="s">
        <v>4623</v>
      </c>
      <c r="D384" s="161" t="s">
        <v>9917</v>
      </c>
      <c r="E384" s="161" t="s">
        <v>9916</v>
      </c>
      <c r="F384" s="161">
        <v>264405</v>
      </c>
      <c r="G384" s="161">
        <v>0</v>
      </c>
      <c r="H384" s="161">
        <v>0</v>
      </c>
    </row>
    <row r="385" spans="1:8">
      <c r="A385" s="161" t="s">
        <v>9739</v>
      </c>
      <c r="B385" s="161">
        <v>2017</v>
      </c>
      <c r="C385" s="161" t="s">
        <v>5483</v>
      </c>
      <c r="D385" s="161" t="s">
        <v>8256</v>
      </c>
      <c r="E385" s="161" t="s">
        <v>9915</v>
      </c>
      <c r="F385" s="161">
        <v>1168</v>
      </c>
      <c r="G385" s="161">
        <v>0</v>
      </c>
      <c r="H385" s="161">
        <v>0</v>
      </c>
    </row>
    <row r="386" spans="1:8">
      <c r="A386" s="161" t="s">
        <v>9739</v>
      </c>
      <c r="B386" s="161">
        <v>2017</v>
      </c>
      <c r="C386" s="161" t="s">
        <v>5422</v>
      </c>
      <c r="D386" s="161" t="s">
        <v>8177</v>
      </c>
      <c r="E386" s="161" t="s">
        <v>5443</v>
      </c>
      <c r="F386" s="161">
        <v>8456</v>
      </c>
      <c r="G386" s="161">
        <v>0</v>
      </c>
      <c r="H386" s="161">
        <v>0</v>
      </c>
    </row>
    <row r="387" spans="1:8">
      <c r="A387" s="161" t="s">
        <v>9739</v>
      </c>
      <c r="B387" s="161">
        <v>2017</v>
      </c>
      <c r="C387" s="161" t="s">
        <v>4623</v>
      </c>
      <c r="D387" s="161" t="s">
        <v>9914</v>
      </c>
      <c r="E387" s="161" t="s">
        <v>9913</v>
      </c>
      <c r="F387" s="161">
        <v>135221</v>
      </c>
      <c r="G387" s="161">
        <v>0</v>
      </c>
      <c r="H387" s="161">
        <v>0</v>
      </c>
    </row>
    <row r="388" spans="1:8">
      <c r="A388" s="161" t="s">
        <v>9739</v>
      </c>
      <c r="B388" s="161">
        <v>2017</v>
      </c>
      <c r="C388" s="161" t="s">
        <v>9757</v>
      </c>
      <c r="D388" s="161" t="s">
        <v>9912</v>
      </c>
      <c r="E388" s="161" t="s">
        <v>9911</v>
      </c>
      <c r="F388" s="161">
        <v>104073</v>
      </c>
      <c r="G388" s="161">
        <v>0</v>
      </c>
      <c r="H388" s="161">
        <v>0</v>
      </c>
    </row>
    <row r="389" spans="1:8">
      <c r="A389" s="161" t="s">
        <v>9739</v>
      </c>
      <c r="B389" s="161">
        <v>2017</v>
      </c>
      <c r="C389" s="161" t="s">
        <v>5519</v>
      </c>
      <c r="D389" s="161" t="s">
        <v>8322</v>
      </c>
      <c r="E389" s="161" t="s">
        <v>5518</v>
      </c>
      <c r="F389" s="161">
        <v>13454.5</v>
      </c>
      <c r="G389" s="161">
        <v>0</v>
      </c>
      <c r="H389" s="161">
        <v>0</v>
      </c>
    </row>
    <row r="390" spans="1:8">
      <c r="A390" s="161" t="s">
        <v>9739</v>
      </c>
      <c r="B390" s="161">
        <v>2017</v>
      </c>
      <c r="C390" s="161" t="s">
        <v>57</v>
      </c>
      <c r="D390" s="161" t="s">
        <v>8586</v>
      </c>
      <c r="E390" s="161" t="s">
        <v>5650</v>
      </c>
      <c r="F390" s="161">
        <v>1485</v>
      </c>
      <c r="G390" s="161">
        <v>0</v>
      </c>
      <c r="H390" s="161">
        <v>0</v>
      </c>
    </row>
    <row r="391" spans="1:8">
      <c r="A391" s="161" t="s">
        <v>9739</v>
      </c>
      <c r="B391" s="161">
        <v>2017</v>
      </c>
      <c r="C391" s="161" t="s">
        <v>57</v>
      </c>
      <c r="D391" s="161" t="s">
        <v>8242</v>
      </c>
      <c r="E391" s="161" t="s">
        <v>5474</v>
      </c>
      <c r="F391" s="161">
        <v>5895</v>
      </c>
      <c r="G391" s="161">
        <v>0</v>
      </c>
      <c r="H391" s="161">
        <v>0</v>
      </c>
    </row>
    <row r="392" spans="1:8">
      <c r="A392" s="161" t="s">
        <v>9739</v>
      </c>
      <c r="B392" s="161">
        <v>2017</v>
      </c>
      <c r="C392" s="161" t="s">
        <v>4584</v>
      </c>
      <c r="D392" s="161" t="s">
        <v>8154</v>
      </c>
      <c r="E392" s="161" t="s">
        <v>5432</v>
      </c>
      <c r="F392" s="161">
        <v>58362</v>
      </c>
      <c r="G392" s="161">
        <v>0</v>
      </c>
      <c r="H392" s="161">
        <v>0</v>
      </c>
    </row>
    <row r="393" spans="1:8">
      <c r="A393" s="161" t="s">
        <v>9739</v>
      </c>
      <c r="B393" s="161">
        <v>2017</v>
      </c>
      <c r="C393" s="161" t="s">
        <v>9722</v>
      </c>
      <c r="D393" s="161" t="s">
        <v>9910</v>
      </c>
      <c r="E393" s="161" t="s">
        <v>9909</v>
      </c>
      <c r="F393" s="161">
        <v>479598.1015625</v>
      </c>
      <c r="G393" s="161">
        <v>0</v>
      </c>
      <c r="H393" s="161">
        <v>0</v>
      </c>
    </row>
    <row r="394" spans="1:8">
      <c r="A394" s="161" t="s">
        <v>9739</v>
      </c>
      <c r="B394" s="161">
        <v>2017</v>
      </c>
      <c r="C394" s="161" t="s">
        <v>9722</v>
      </c>
      <c r="D394" s="161" t="s">
        <v>8155</v>
      </c>
      <c r="E394" s="161" t="s">
        <v>18</v>
      </c>
      <c r="F394" s="161">
        <v>40505</v>
      </c>
      <c r="G394" s="161">
        <v>0</v>
      </c>
      <c r="H394" s="161">
        <v>0</v>
      </c>
    </row>
    <row r="395" spans="1:8">
      <c r="A395" s="161" t="s">
        <v>9739</v>
      </c>
      <c r="B395" s="161">
        <v>2017</v>
      </c>
      <c r="C395" s="161" t="s">
        <v>4623</v>
      </c>
      <c r="D395" s="161" t="s">
        <v>9908</v>
      </c>
      <c r="E395" s="161" t="s">
        <v>9907</v>
      </c>
      <c r="F395" s="161">
        <v>323579</v>
      </c>
      <c r="G395" s="161">
        <v>0</v>
      </c>
      <c r="H395" s="161">
        <v>0</v>
      </c>
    </row>
    <row r="396" spans="1:8">
      <c r="A396" s="161" t="s">
        <v>9739</v>
      </c>
      <c r="B396" s="161">
        <v>2017</v>
      </c>
      <c r="C396" s="161" t="s">
        <v>4623</v>
      </c>
      <c r="D396" s="161" t="s">
        <v>9906</v>
      </c>
      <c r="E396" s="161" t="s">
        <v>9905</v>
      </c>
      <c r="F396" s="161">
        <v>466937</v>
      </c>
      <c r="G396" s="161">
        <v>0</v>
      </c>
      <c r="H396" s="161">
        <v>0</v>
      </c>
    </row>
    <row r="397" spans="1:8">
      <c r="A397" s="161" t="s">
        <v>9739</v>
      </c>
      <c r="B397" s="161">
        <v>2017</v>
      </c>
      <c r="C397" s="161" t="s">
        <v>5843</v>
      </c>
      <c r="D397" s="161" t="s">
        <v>9904</v>
      </c>
      <c r="E397" s="161" t="s">
        <v>9903</v>
      </c>
      <c r="F397" s="161">
        <v>356945.099609375</v>
      </c>
      <c r="G397" s="161">
        <v>0</v>
      </c>
      <c r="H397" s="161">
        <v>0</v>
      </c>
    </row>
    <row r="398" spans="1:8">
      <c r="A398" s="161" t="s">
        <v>9739</v>
      </c>
      <c r="B398" s="161">
        <v>2017</v>
      </c>
      <c r="C398" s="161" t="s">
        <v>4623</v>
      </c>
      <c r="D398" s="161" t="s">
        <v>8160</v>
      </c>
      <c r="E398" s="161" t="s">
        <v>5435</v>
      </c>
      <c r="F398" s="161">
        <v>1.9999999552965102E-2</v>
      </c>
      <c r="G398" s="161">
        <v>0</v>
      </c>
      <c r="H398" s="161">
        <v>0</v>
      </c>
    </row>
    <row r="399" spans="1:8">
      <c r="A399" s="161" t="s">
        <v>9739</v>
      </c>
      <c r="B399" s="161">
        <v>2017</v>
      </c>
      <c r="C399" s="161" t="s">
        <v>5524</v>
      </c>
      <c r="D399" s="161" t="s">
        <v>8330</v>
      </c>
      <c r="E399" s="161" t="s">
        <v>5523</v>
      </c>
      <c r="F399" s="161">
        <v>56467.119999997303</v>
      </c>
      <c r="G399" s="161">
        <v>0</v>
      </c>
      <c r="H399" s="161">
        <v>0</v>
      </c>
    </row>
    <row r="400" spans="1:8">
      <c r="A400" s="161" t="s">
        <v>9739</v>
      </c>
      <c r="B400" s="161">
        <v>2017</v>
      </c>
      <c r="C400" s="161" t="s">
        <v>5422</v>
      </c>
      <c r="D400" s="161" t="s">
        <v>9902</v>
      </c>
      <c r="E400" s="161" t="s">
        <v>9901</v>
      </c>
      <c r="F400" s="161">
        <v>181549</v>
      </c>
      <c r="G400" s="161">
        <v>0</v>
      </c>
      <c r="H400" s="161">
        <v>0</v>
      </c>
    </row>
    <row r="401" spans="1:8">
      <c r="A401" s="161" t="s">
        <v>9739</v>
      </c>
      <c r="B401" s="161">
        <v>2017</v>
      </c>
      <c r="C401" s="161" t="s">
        <v>4623</v>
      </c>
      <c r="D401" s="161" t="s">
        <v>8165</v>
      </c>
      <c r="E401" s="161" t="s">
        <v>5437</v>
      </c>
      <c r="F401" s="161">
        <v>43383</v>
      </c>
      <c r="G401" s="161">
        <v>0</v>
      </c>
      <c r="H401" s="161">
        <v>0</v>
      </c>
    </row>
    <row r="402" spans="1:8">
      <c r="A402" s="161" t="s">
        <v>9739</v>
      </c>
      <c r="B402" s="161">
        <v>2017</v>
      </c>
      <c r="C402" s="161" t="s">
        <v>4623</v>
      </c>
      <c r="D402" s="161" t="s">
        <v>8171</v>
      </c>
      <c r="E402" s="161" t="s">
        <v>5441</v>
      </c>
      <c r="F402" s="161">
        <v>59053</v>
      </c>
      <c r="G402" s="161">
        <v>0</v>
      </c>
      <c r="H402" s="161">
        <v>0</v>
      </c>
    </row>
    <row r="403" spans="1:8">
      <c r="A403" s="161" t="s">
        <v>9739</v>
      </c>
      <c r="B403" s="161">
        <v>2017</v>
      </c>
      <c r="C403" s="161" t="s">
        <v>4630</v>
      </c>
      <c r="D403" s="161" t="s">
        <v>9900</v>
      </c>
      <c r="E403" s="161" t="s">
        <v>843</v>
      </c>
      <c r="F403" s="161">
        <v>1032363</v>
      </c>
      <c r="G403" s="161">
        <v>0</v>
      </c>
      <c r="H403" s="161">
        <v>0</v>
      </c>
    </row>
    <row r="404" spans="1:8">
      <c r="A404" s="161" t="s">
        <v>9739</v>
      </c>
      <c r="B404" s="161">
        <v>2017</v>
      </c>
      <c r="C404" s="161" t="s">
        <v>5843</v>
      </c>
      <c r="D404" s="161" t="s">
        <v>8182</v>
      </c>
      <c r="E404" s="161" t="s">
        <v>5445</v>
      </c>
      <c r="F404" s="161">
        <v>111162</v>
      </c>
      <c r="G404" s="161">
        <v>0</v>
      </c>
      <c r="H404" s="161">
        <v>0</v>
      </c>
    </row>
    <row r="405" spans="1:8">
      <c r="A405" s="161" t="s">
        <v>9739</v>
      </c>
      <c r="B405" s="161">
        <v>2017</v>
      </c>
      <c r="C405" s="161" t="s">
        <v>43</v>
      </c>
      <c r="D405" s="161" t="s">
        <v>8184</v>
      </c>
      <c r="E405" s="161" t="s">
        <v>5446</v>
      </c>
      <c r="F405" s="161">
        <v>107722</v>
      </c>
      <c r="G405" s="161">
        <v>0</v>
      </c>
      <c r="H405" s="161">
        <v>0</v>
      </c>
    </row>
    <row r="406" spans="1:8">
      <c r="A406" s="161" t="s">
        <v>9739</v>
      </c>
      <c r="B406" s="161">
        <v>2017</v>
      </c>
      <c r="C406" s="161" t="s">
        <v>43</v>
      </c>
      <c r="D406" s="161" t="s">
        <v>8185</v>
      </c>
      <c r="E406" s="161" t="s">
        <v>5447</v>
      </c>
      <c r="F406" s="161">
        <v>138290</v>
      </c>
      <c r="G406" s="161">
        <v>0</v>
      </c>
      <c r="H406" s="161">
        <v>0</v>
      </c>
    </row>
    <row r="407" spans="1:8">
      <c r="A407" s="161" t="s">
        <v>9739</v>
      </c>
      <c r="B407" s="161">
        <v>2017</v>
      </c>
      <c r="C407" s="161" t="s">
        <v>58</v>
      </c>
      <c r="D407" s="161" t="s">
        <v>8186</v>
      </c>
      <c r="E407" s="161" t="s">
        <v>19</v>
      </c>
      <c r="F407" s="161">
        <v>1139</v>
      </c>
      <c r="G407" s="161">
        <v>0</v>
      </c>
      <c r="H407" s="161">
        <v>0</v>
      </c>
    </row>
    <row r="408" spans="1:8">
      <c r="A408" s="161" t="s">
        <v>9739</v>
      </c>
      <c r="B408" s="161">
        <v>2017</v>
      </c>
      <c r="C408" s="161" t="s">
        <v>5843</v>
      </c>
      <c r="D408" s="161" t="s">
        <v>8188</v>
      </c>
      <c r="E408" s="161" t="s">
        <v>5448</v>
      </c>
      <c r="F408" s="161">
        <v>4159</v>
      </c>
      <c r="G408" s="161">
        <v>0</v>
      </c>
      <c r="H408" s="161">
        <v>0</v>
      </c>
    </row>
    <row r="409" spans="1:8">
      <c r="A409" s="161" t="s">
        <v>9739</v>
      </c>
      <c r="B409" s="161">
        <v>2017</v>
      </c>
      <c r="C409" s="161" t="s">
        <v>4623</v>
      </c>
      <c r="D409" s="161" t="s">
        <v>8193</v>
      </c>
      <c r="E409" s="161" t="s">
        <v>5451</v>
      </c>
      <c r="F409" s="161">
        <v>7638</v>
      </c>
      <c r="G409" s="161">
        <v>0</v>
      </c>
      <c r="H409" s="161">
        <v>0</v>
      </c>
    </row>
    <row r="410" spans="1:8">
      <c r="A410" s="161" t="s">
        <v>9739</v>
      </c>
      <c r="B410" s="161">
        <v>2017</v>
      </c>
      <c r="C410" s="161" t="s">
        <v>58</v>
      </c>
      <c r="D410" s="161" t="s">
        <v>8199</v>
      </c>
      <c r="E410" s="161" t="s">
        <v>5454</v>
      </c>
      <c r="F410" s="161">
        <v>9.9999997764825804E-3</v>
      </c>
      <c r="G410" s="161">
        <v>0</v>
      </c>
      <c r="H410" s="161">
        <v>0</v>
      </c>
    </row>
    <row r="411" spans="1:8">
      <c r="A411" s="161" t="s">
        <v>9739</v>
      </c>
      <c r="B411" s="161">
        <v>2017</v>
      </c>
      <c r="C411" s="161" t="s">
        <v>4623</v>
      </c>
      <c r="D411" s="161" t="s">
        <v>8201</v>
      </c>
      <c r="E411" s="161" t="s">
        <v>5455</v>
      </c>
      <c r="F411" s="161">
        <v>3302</v>
      </c>
      <c r="G411" s="161">
        <v>0</v>
      </c>
      <c r="H411" s="161">
        <v>0</v>
      </c>
    </row>
    <row r="412" spans="1:8">
      <c r="A412" s="161" t="s">
        <v>9739</v>
      </c>
      <c r="B412" s="161">
        <v>2017</v>
      </c>
      <c r="C412" s="161" t="s">
        <v>4623</v>
      </c>
      <c r="D412" s="161" t="s">
        <v>9899</v>
      </c>
      <c r="E412" s="161" t="s">
        <v>9898</v>
      </c>
      <c r="F412" s="161">
        <v>367201</v>
      </c>
      <c r="G412" s="161">
        <v>0</v>
      </c>
      <c r="H412" s="161">
        <v>0</v>
      </c>
    </row>
    <row r="413" spans="1:8">
      <c r="A413" s="161" t="s">
        <v>9739</v>
      </c>
      <c r="B413" s="161">
        <v>2017</v>
      </c>
      <c r="C413" s="161" t="s">
        <v>4623</v>
      </c>
      <c r="D413" s="161" t="s">
        <v>8205</v>
      </c>
      <c r="E413" s="161" t="s">
        <v>9897</v>
      </c>
      <c r="F413" s="161">
        <v>27707</v>
      </c>
      <c r="G413" s="161">
        <v>0</v>
      </c>
      <c r="H413" s="161">
        <v>0</v>
      </c>
    </row>
    <row r="414" spans="1:8">
      <c r="A414" s="161" t="s">
        <v>9739</v>
      </c>
      <c r="B414" s="161">
        <v>2017</v>
      </c>
      <c r="C414" s="161" t="s">
        <v>4623</v>
      </c>
      <c r="D414" s="161" t="s">
        <v>8211</v>
      </c>
      <c r="E414" s="161" t="s">
        <v>5460</v>
      </c>
      <c r="F414" s="161">
        <v>13749</v>
      </c>
      <c r="G414" s="161">
        <v>0</v>
      </c>
      <c r="H414" s="161">
        <v>0</v>
      </c>
    </row>
    <row r="415" spans="1:8">
      <c r="A415" s="161" t="s">
        <v>9739</v>
      </c>
      <c r="B415" s="161">
        <v>2017</v>
      </c>
      <c r="C415" s="161" t="s">
        <v>59</v>
      </c>
      <c r="D415" s="161" t="s">
        <v>8667</v>
      </c>
      <c r="E415" s="161" t="s">
        <v>5691</v>
      </c>
      <c r="F415" s="161">
        <v>7173</v>
      </c>
      <c r="G415" s="161">
        <v>0</v>
      </c>
      <c r="H415" s="161">
        <v>0</v>
      </c>
    </row>
    <row r="416" spans="1:8">
      <c r="A416" s="161" t="s">
        <v>9739</v>
      </c>
      <c r="B416" s="161">
        <v>2017</v>
      </c>
      <c r="C416" s="161" t="s">
        <v>9757</v>
      </c>
      <c r="D416" s="161" t="s">
        <v>9896</v>
      </c>
      <c r="E416" s="161" t="s">
        <v>9895</v>
      </c>
      <c r="F416" s="161">
        <v>1496897</v>
      </c>
      <c r="G416" s="161">
        <v>0</v>
      </c>
      <c r="H416" s="161">
        <v>0</v>
      </c>
    </row>
    <row r="417" spans="1:8">
      <c r="A417" s="161" t="s">
        <v>9739</v>
      </c>
      <c r="B417" s="161">
        <v>2017</v>
      </c>
      <c r="C417" s="161" t="s">
        <v>9747</v>
      </c>
      <c r="D417" s="161" t="s">
        <v>9894</v>
      </c>
      <c r="E417" s="161" t="s">
        <v>9893</v>
      </c>
      <c r="F417" s="161">
        <v>924033</v>
      </c>
      <c r="G417" s="161">
        <v>0</v>
      </c>
      <c r="H417" s="161">
        <v>0</v>
      </c>
    </row>
    <row r="418" spans="1:8">
      <c r="A418" s="161" t="s">
        <v>9739</v>
      </c>
      <c r="B418" s="161">
        <v>2017</v>
      </c>
      <c r="C418" s="161" t="s">
        <v>5843</v>
      </c>
      <c r="D418" s="161" t="s">
        <v>8220</v>
      </c>
      <c r="E418" s="161" t="s">
        <v>5463</v>
      </c>
      <c r="F418" s="161">
        <v>9.9999997764825804E-3</v>
      </c>
      <c r="G418" s="161">
        <v>0</v>
      </c>
      <c r="H418" s="161">
        <v>0</v>
      </c>
    </row>
    <row r="419" spans="1:8">
      <c r="A419" s="161" t="s">
        <v>9739</v>
      </c>
      <c r="B419" s="161">
        <v>2017</v>
      </c>
      <c r="C419" s="161" t="s">
        <v>5516</v>
      </c>
      <c r="D419" s="161" t="s">
        <v>9892</v>
      </c>
      <c r="E419" s="161" t="s">
        <v>913</v>
      </c>
      <c r="F419" s="161">
        <v>837174.11999999697</v>
      </c>
      <c r="G419" s="161">
        <v>0</v>
      </c>
      <c r="H419" s="161">
        <v>0</v>
      </c>
    </row>
    <row r="420" spans="1:8">
      <c r="A420" s="161" t="s">
        <v>9739</v>
      </c>
      <c r="B420" s="161">
        <v>2017</v>
      </c>
      <c r="C420" s="161" t="s">
        <v>5407</v>
      </c>
      <c r="D420" s="161" t="s">
        <v>9891</v>
      </c>
      <c r="E420" s="161" t="s">
        <v>9890</v>
      </c>
      <c r="F420" s="161">
        <v>433447</v>
      </c>
      <c r="G420" s="161">
        <v>0</v>
      </c>
      <c r="H420" s="161">
        <v>0</v>
      </c>
    </row>
    <row r="421" spans="1:8">
      <c r="A421" s="161" t="s">
        <v>9739</v>
      </c>
      <c r="B421" s="161">
        <v>2017</v>
      </c>
      <c r="C421" s="161" t="s">
        <v>54</v>
      </c>
      <c r="D421" s="161" t="s">
        <v>8224</v>
      </c>
      <c r="E421" s="161" t="s">
        <v>5465</v>
      </c>
      <c r="F421" s="161">
        <v>6732.0099999997701</v>
      </c>
      <c r="G421" s="161">
        <v>0</v>
      </c>
      <c r="H421" s="161">
        <v>0</v>
      </c>
    </row>
    <row r="422" spans="1:8">
      <c r="A422" s="161" t="s">
        <v>9739</v>
      </c>
      <c r="B422" s="161">
        <v>2017</v>
      </c>
      <c r="C422" s="161" t="s">
        <v>54</v>
      </c>
      <c r="D422" s="161" t="s">
        <v>8226</v>
      </c>
      <c r="E422" s="161" t="s">
        <v>5466</v>
      </c>
      <c r="F422" s="161">
        <v>42918</v>
      </c>
      <c r="G422" s="161">
        <v>0</v>
      </c>
      <c r="H422" s="161">
        <v>0</v>
      </c>
    </row>
    <row r="423" spans="1:8">
      <c r="A423" s="161" t="s">
        <v>9739</v>
      </c>
      <c r="B423" s="161">
        <v>2017</v>
      </c>
      <c r="C423" s="161" t="s">
        <v>54</v>
      </c>
      <c r="D423" s="161" t="s">
        <v>8228</v>
      </c>
      <c r="E423" s="161" t="s">
        <v>5467</v>
      </c>
      <c r="F423" s="161">
        <v>40747</v>
      </c>
      <c r="G423" s="161">
        <v>0</v>
      </c>
      <c r="H423" s="161">
        <v>0</v>
      </c>
    </row>
    <row r="424" spans="1:8">
      <c r="A424" s="161" t="s">
        <v>9739</v>
      </c>
      <c r="B424" s="161">
        <v>2017</v>
      </c>
      <c r="C424" s="161" t="s">
        <v>54</v>
      </c>
      <c r="D424" s="161" t="s">
        <v>8230</v>
      </c>
      <c r="E424" s="161" t="s">
        <v>5468</v>
      </c>
      <c r="F424" s="161">
        <v>17051.1199999973</v>
      </c>
      <c r="G424" s="161">
        <v>0</v>
      </c>
      <c r="H424" s="161">
        <v>0</v>
      </c>
    </row>
    <row r="425" spans="1:8">
      <c r="A425" s="161" t="s">
        <v>9739</v>
      </c>
      <c r="B425" s="161">
        <v>2017</v>
      </c>
      <c r="C425" s="161" t="s">
        <v>54</v>
      </c>
      <c r="D425" s="161" t="s">
        <v>8232</v>
      </c>
      <c r="E425" s="161" t="s">
        <v>5469</v>
      </c>
      <c r="F425" s="161">
        <v>12016.0099999997</v>
      </c>
      <c r="G425" s="161">
        <v>0</v>
      </c>
      <c r="H425" s="161">
        <v>0</v>
      </c>
    </row>
    <row r="426" spans="1:8">
      <c r="A426" s="161" t="s">
        <v>9739</v>
      </c>
      <c r="B426" s="161">
        <v>2017</v>
      </c>
      <c r="C426" s="161" t="s">
        <v>4623</v>
      </c>
      <c r="D426" s="161" t="s">
        <v>9889</v>
      </c>
      <c r="E426" s="161" t="s">
        <v>9888</v>
      </c>
      <c r="F426" s="161">
        <v>129797</v>
      </c>
      <c r="G426" s="161">
        <v>0</v>
      </c>
      <c r="H426" s="161">
        <v>0</v>
      </c>
    </row>
    <row r="427" spans="1:8">
      <c r="A427" s="161" t="s">
        <v>9739</v>
      </c>
      <c r="B427" s="161">
        <v>2017</v>
      </c>
      <c r="C427" s="161" t="s">
        <v>4623</v>
      </c>
      <c r="D427" s="161" t="s">
        <v>9887</v>
      </c>
      <c r="E427" s="161" t="s">
        <v>9886</v>
      </c>
      <c r="F427" s="161">
        <v>311710</v>
      </c>
      <c r="G427" s="161">
        <v>0</v>
      </c>
      <c r="H427" s="161">
        <v>0</v>
      </c>
    </row>
    <row r="428" spans="1:8">
      <c r="A428" s="161" t="s">
        <v>9739</v>
      </c>
      <c r="B428" s="161">
        <v>2017</v>
      </c>
      <c r="C428" s="161" t="s">
        <v>4623</v>
      </c>
      <c r="D428" s="161" t="s">
        <v>8234</v>
      </c>
      <c r="E428" s="161" t="s">
        <v>5470</v>
      </c>
      <c r="F428" s="161">
        <v>77203</v>
      </c>
      <c r="G428" s="161">
        <v>0</v>
      </c>
      <c r="H428" s="161">
        <v>0</v>
      </c>
    </row>
    <row r="429" spans="1:8">
      <c r="A429" s="161" t="s">
        <v>9739</v>
      </c>
      <c r="B429" s="161">
        <v>2017</v>
      </c>
      <c r="C429" s="161" t="s">
        <v>5422</v>
      </c>
      <c r="D429" s="161" t="s">
        <v>8237</v>
      </c>
      <c r="E429" s="161" t="s">
        <v>5471</v>
      </c>
      <c r="F429" s="161">
        <v>144680</v>
      </c>
      <c r="G429" s="161">
        <v>0</v>
      </c>
      <c r="H429" s="161">
        <v>0</v>
      </c>
    </row>
    <row r="430" spans="1:8">
      <c r="A430" s="161" t="s">
        <v>9739</v>
      </c>
      <c r="B430" s="161">
        <v>2017</v>
      </c>
      <c r="C430" s="161" t="s">
        <v>54</v>
      </c>
      <c r="D430" s="161" t="s">
        <v>8240</v>
      </c>
      <c r="E430" s="161" t="s">
        <v>5473</v>
      </c>
      <c r="F430" s="161">
        <v>4176</v>
      </c>
      <c r="G430" s="161">
        <v>0</v>
      </c>
      <c r="H430" s="161">
        <v>0</v>
      </c>
    </row>
    <row r="431" spans="1:8">
      <c r="A431" s="161" t="s">
        <v>9739</v>
      </c>
      <c r="B431" s="161">
        <v>2017</v>
      </c>
      <c r="C431" s="161" t="s">
        <v>5378</v>
      </c>
      <c r="D431" s="161" t="s">
        <v>9885</v>
      </c>
      <c r="E431" s="161" t="s">
        <v>9884</v>
      </c>
      <c r="F431" s="161">
        <v>425142</v>
      </c>
      <c r="G431" s="161">
        <v>0</v>
      </c>
      <c r="H431" s="161">
        <v>0</v>
      </c>
    </row>
    <row r="432" spans="1:8">
      <c r="A432" s="161" t="s">
        <v>9739</v>
      </c>
      <c r="B432" s="161">
        <v>2017</v>
      </c>
      <c r="C432" s="161" t="s">
        <v>9757</v>
      </c>
      <c r="D432" s="161" t="s">
        <v>9883</v>
      </c>
      <c r="E432" s="161" t="s">
        <v>9882</v>
      </c>
      <c r="F432" s="161">
        <v>2375500.09</v>
      </c>
      <c r="G432" s="161">
        <v>0</v>
      </c>
      <c r="H432" s="161">
        <v>0</v>
      </c>
    </row>
    <row r="433" spans="1:8">
      <c r="A433" s="161" t="s">
        <v>9739</v>
      </c>
      <c r="B433" s="161">
        <v>2017</v>
      </c>
      <c r="C433" s="161" t="s">
        <v>5478</v>
      </c>
      <c r="D433" s="161" t="s">
        <v>8247</v>
      </c>
      <c r="E433" s="161" t="s">
        <v>5477</v>
      </c>
      <c r="F433" s="161">
        <v>75079</v>
      </c>
      <c r="G433" s="161">
        <v>0</v>
      </c>
      <c r="H433" s="161">
        <v>0</v>
      </c>
    </row>
    <row r="434" spans="1:8">
      <c r="A434" s="161" t="s">
        <v>9739</v>
      </c>
      <c r="B434" s="161">
        <v>2017</v>
      </c>
      <c r="C434" s="161" t="s">
        <v>9881</v>
      </c>
      <c r="D434" s="161" t="s">
        <v>8425</v>
      </c>
      <c r="E434" s="161" t="s">
        <v>5568</v>
      </c>
      <c r="F434" s="161">
        <v>10495</v>
      </c>
      <c r="G434" s="161">
        <v>0</v>
      </c>
      <c r="H434" s="161">
        <v>0</v>
      </c>
    </row>
    <row r="435" spans="1:8">
      <c r="A435" s="161" t="s">
        <v>9739</v>
      </c>
      <c r="B435" s="161">
        <v>2017</v>
      </c>
      <c r="C435" s="161" t="s">
        <v>4623</v>
      </c>
      <c r="D435" s="161" t="s">
        <v>9880</v>
      </c>
      <c r="E435" s="161" t="s">
        <v>9879</v>
      </c>
      <c r="F435" s="161">
        <v>439729</v>
      </c>
      <c r="G435" s="161">
        <v>0</v>
      </c>
      <c r="H435" s="161">
        <v>0</v>
      </c>
    </row>
    <row r="436" spans="1:8">
      <c r="A436" s="161" t="s">
        <v>9739</v>
      </c>
      <c r="B436" s="161">
        <v>2017</v>
      </c>
      <c r="C436" s="161" t="s">
        <v>58</v>
      </c>
      <c r="D436" s="161" t="s">
        <v>8251</v>
      </c>
      <c r="E436" s="161" t="s">
        <v>5480</v>
      </c>
      <c r="F436" s="161">
        <v>82420</v>
      </c>
      <c r="G436" s="161">
        <v>0</v>
      </c>
      <c r="H436" s="161">
        <v>0</v>
      </c>
    </row>
    <row r="437" spans="1:8">
      <c r="A437" s="161" t="s">
        <v>9739</v>
      </c>
      <c r="B437" s="161">
        <v>2017</v>
      </c>
      <c r="C437" s="161" t="s">
        <v>55</v>
      </c>
      <c r="D437" s="161" t="s">
        <v>9878</v>
      </c>
      <c r="E437" s="161" t="s">
        <v>9877</v>
      </c>
      <c r="F437" s="161">
        <v>436003</v>
      </c>
      <c r="G437" s="161">
        <v>0</v>
      </c>
      <c r="H437" s="161">
        <v>0</v>
      </c>
    </row>
    <row r="438" spans="1:8">
      <c r="A438" s="161" t="s">
        <v>9739</v>
      </c>
      <c r="B438" s="161">
        <v>2017</v>
      </c>
      <c r="C438" s="161" t="s">
        <v>43</v>
      </c>
      <c r="D438" s="161" t="s">
        <v>8255</v>
      </c>
      <c r="E438" s="161" t="s">
        <v>20</v>
      </c>
      <c r="F438" s="161">
        <v>7872</v>
      </c>
      <c r="G438" s="161">
        <v>0</v>
      </c>
      <c r="H438" s="161">
        <v>0</v>
      </c>
    </row>
    <row r="439" spans="1:8">
      <c r="A439" s="161" t="s">
        <v>9739</v>
      </c>
      <c r="B439" s="161">
        <v>2017</v>
      </c>
      <c r="C439" s="161" t="s">
        <v>5548</v>
      </c>
      <c r="D439" s="161" t="s">
        <v>9876</v>
      </c>
      <c r="E439" s="161" t="s">
        <v>9875</v>
      </c>
      <c r="F439" s="161">
        <v>861612</v>
      </c>
      <c r="G439" s="161">
        <v>0</v>
      </c>
      <c r="H439" s="161">
        <v>0</v>
      </c>
    </row>
    <row r="440" spans="1:8">
      <c r="A440" s="161" t="s">
        <v>9739</v>
      </c>
      <c r="B440" s="161">
        <v>2017</v>
      </c>
      <c r="C440" s="161" t="s">
        <v>5378</v>
      </c>
      <c r="D440" s="161" t="s">
        <v>8262</v>
      </c>
      <c r="E440" s="161" t="s">
        <v>21</v>
      </c>
      <c r="F440" s="161">
        <v>3493</v>
      </c>
      <c r="G440" s="161">
        <v>0</v>
      </c>
      <c r="H440" s="161">
        <v>0</v>
      </c>
    </row>
    <row r="441" spans="1:8">
      <c r="A441" s="161" t="s">
        <v>9739</v>
      </c>
      <c r="B441" s="161">
        <v>2017</v>
      </c>
      <c r="C441" s="161" t="s">
        <v>58</v>
      </c>
      <c r="D441" s="161" t="s">
        <v>9874</v>
      </c>
      <c r="E441" s="161" t="s">
        <v>9873</v>
      </c>
      <c r="F441" s="161">
        <v>52669</v>
      </c>
      <c r="G441" s="161">
        <v>0</v>
      </c>
      <c r="H441" s="161">
        <v>0</v>
      </c>
    </row>
    <row r="442" spans="1:8">
      <c r="A442" s="161" t="s">
        <v>9739</v>
      </c>
      <c r="B442" s="161">
        <v>2017</v>
      </c>
      <c r="C442" s="161" t="s">
        <v>5843</v>
      </c>
      <c r="D442" s="161" t="s">
        <v>8263</v>
      </c>
      <c r="E442" s="161" t="s">
        <v>5485</v>
      </c>
      <c r="F442" s="161">
        <v>42635</v>
      </c>
      <c r="G442" s="161">
        <v>0</v>
      </c>
      <c r="H442" s="161">
        <v>0</v>
      </c>
    </row>
    <row r="443" spans="1:8">
      <c r="A443" s="161" t="s">
        <v>9739</v>
      </c>
      <c r="B443" s="161">
        <v>2017</v>
      </c>
      <c r="C443" s="161" t="s">
        <v>5537</v>
      </c>
      <c r="D443" s="161" t="s">
        <v>9872</v>
      </c>
      <c r="E443" s="161" t="s">
        <v>9871</v>
      </c>
      <c r="F443" s="161">
        <v>160976</v>
      </c>
      <c r="G443" s="161">
        <v>0</v>
      </c>
      <c r="H443" s="161">
        <v>0</v>
      </c>
    </row>
    <row r="444" spans="1:8">
      <c r="A444" s="161" t="s">
        <v>9739</v>
      </c>
      <c r="B444" s="161">
        <v>2017</v>
      </c>
      <c r="C444" s="161" t="s">
        <v>9870</v>
      </c>
      <c r="D444" s="161" t="s">
        <v>8265</v>
      </c>
      <c r="E444" s="161" t="s">
        <v>5486</v>
      </c>
      <c r="F444" s="161">
        <v>61298</v>
      </c>
      <c r="G444" s="161">
        <v>0</v>
      </c>
      <c r="H444" s="161">
        <v>0</v>
      </c>
    </row>
    <row r="445" spans="1:8">
      <c r="A445" s="161" t="s">
        <v>9739</v>
      </c>
      <c r="B445" s="161">
        <v>2017</v>
      </c>
      <c r="C445" s="161" t="s">
        <v>5843</v>
      </c>
      <c r="D445" s="161" t="s">
        <v>8270</v>
      </c>
      <c r="E445" s="161" t="s">
        <v>5489</v>
      </c>
      <c r="F445" s="161">
        <v>9.9999997764825804E-3</v>
      </c>
      <c r="G445" s="161">
        <v>0</v>
      </c>
      <c r="H445" s="161">
        <v>0</v>
      </c>
    </row>
    <row r="446" spans="1:8">
      <c r="A446" s="161" t="s">
        <v>9739</v>
      </c>
      <c r="B446" s="161">
        <v>2017</v>
      </c>
      <c r="C446" s="161" t="s">
        <v>5491</v>
      </c>
      <c r="D446" s="161" t="s">
        <v>8272</v>
      </c>
      <c r="E446" s="161" t="s">
        <v>5490</v>
      </c>
      <c r="F446" s="161">
        <v>105532</v>
      </c>
      <c r="G446" s="161">
        <v>0</v>
      </c>
      <c r="H446" s="161">
        <v>0</v>
      </c>
    </row>
    <row r="447" spans="1:8">
      <c r="A447" s="161" t="s">
        <v>9739</v>
      </c>
      <c r="B447" s="161">
        <v>2017</v>
      </c>
      <c r="C447" s="161" t="s">
        <v>5495</v>
      </c>
      <c r="D447" s="161" t="s">
        <v>8277</v>
      </c>
      <c r="E447" s="161" t="s">
        <v>9869</v>
      </c>
      <c r="F447" s="161">
        <v>133471.009765625</v>
      </c>
      <c r="G447" s="161">
        <v>0</v>
      </c>
      <c r="H447" s="161">
        <v>0</v>
      </c>
    </row>
    <row r="448" spans="1:8">
      <c r="A448" s="161" t="s">
        <v>9739</v>
      </c>
      <c r="B448" s="161">
        <v>2017</v>
      </c>
      <c r="C448" s="161" t="s">
        <v>4630</v>
      </c>
      <c r="D448" s="161" t="s">
        <v>8288</v>
      </c>
      <c r="E448" s="161" t="s">
        <v>22</v>
      </c>
      <c r="F448" s="161">
        <v>2928</v>
      </c>
      <c r="G448" s="161">
        <v>0</v>
      </c>
      <c r="H448" s="161">
        <v>0</v>
      </c>
    </row>
    <row r="449" spans="1:8">
      <c r="A449" s="161" t="s">
        <v>9739</v>
      </c>
      <c r="B449" s="161">
        <v>2017</v>
      </c>
      <c r="C449" s="161" t="s">
        <v>58</v>
      </c>
      <c r="D449" s="161" t="s">
        <v>9868</v>
      </c>
      <c r="E449" s="161" t="s">
        <v>9867</v>
      </c>
      <c r="F449" s="161">
        <v>2160</v>
      </c>
      <c r="G449" s="161">
        <v>0</v>
      </c>
      <c r="H449" s="161">
        <v>0</v>
      </c>
    </row>
    <row r="450" spans="1:8">
      <c r="A450" s="161" t="s">
        <v>9739</v>
      </c>
      <c r="B450" s="161">
        <v>2017</v>
      </c>
      <c r="C450" s="161" t="s">
        <v>40</v>
      </c>
      <c r="D450" s="161" t="s">
        <v>8289</v>
      </c>
      <c r="E450" s="161" t="s">
        <v>5502</v>
      </c>
      <c r="F450" s="161">
        <v>91213</v>
      </c>
      <c r="G450" s="161">
        <v>0</v>
      </c>
      <c r="H450" s="161">
        <v>0</v>
      </c>
    </row>
    <row r="451" spans="1:8">
      <c r="A451" s="161" t="s">
        <v>9739</v>
      </c>
      <c r="B451" s="161">
        <v>2017</v>
      </c>
      <c r="C451" s="161" t="s">
        <v>4623</v>
      </c>
      <c r="D451" s="161" t="s">
        <v>9866</v>
      </c>
      <c r="E451" s="161" t="s">
        <v>9865</v>
      </c>
      <c r="F451" s="161">
        <v>759590</v>
      </c>
      <c r="G451" s="161">
        <v>0</v>
      </c>
      <c r="H451" s="161">
        <v>0</v>
      </c>
    </row>
    <row r="452" spans="1:8">
      <c r="A452" s="161" t="s">
        <v>9739</v>
      </c>
      <c r="B452" s="161">
        <v>2017</v>
      </c>
      <c r="C452" s="161" t="s">
        <v>5843</v>
      </c>
      <c r="D452" s="161" t="s">
        <v>8291</v>
      </c>
      <c r="E452" s="161" t="s">
        <v>5503</v>
      </c>
      <c r="F452" s="161">
        <v>16496</v>
      </c>
      <c r="G452" s="161">
        <v>0</v>
      </c>
      <c r="H452" s="161">
        <v>0</v>
      </c>
    </row>
    <row r="453" spans="1:8">
      <c r="A453" s="161" t="s">
        <v>9739</v>
      </c>
      <c r="B453" s="161">
        <v>2017</v>
      </c>
      <c r="C453" s="161" t="s">
        <v>4623</v>
      </c>
      <c r="D453" s="161" t="s">
        <v>8293</v>
      </c>
      <c r="E453" s="161" t="s">
        <v>5504</v>
      </c>
      <c r="F453" s="161">
        <v>31488</v>
      </c>
      <c r="G453" s="161">
        <v>0</v>
      </c>
      <c r="H453" s="161">
        <v>0</v>
      </c>
    </row>
    <row r="454" spans="1:8">
      <c r="A454" s="161" t="s">
        <v>9739</v>
      </c>
      <c r="B454" s="161">
        <v>2017</v>
      </c>
      <c r="C454" s="161" t="s">
        <v>4623</v>
      </c>
      <c r="D454" s="161" t="s">
        <v>8296</v>
      </c>
      <c r="E454" s="161" t="s">
        <v>5505</v>
      </c>
      <c r="F454" s="161">
        <v>8273.0099999997692</v>
      </c>
      <c r="G454" s="161">
        <v>0</v>
      </c>
      <c r="H454" s="161">
        <v>0</v>
      </c>
    </row>
    <row r="455" spans="1:8">
      <c r="A455" s="161" t="s">
        <v>9739</v>
      </c>
      <c r="B455" s="161">
        <v>2017</v>
      </c>
      <c r="C455" s="161" t="s">
        <v>4623</v>
      </c>
      <c r="D455" s="161" t="s">
        <v>8302</v>
      </c>
      <c r="E455" s="161" t="s">
        <v>5508</v>
      </c>
      <c r="F455" s="161">
        <v>34498</v>
      </c>
      <c r="G455" s="161">
        <v>0</v>
      </c>
      <c r="H455" s="161">
        <v>0</v>
      </c>
    </row>
    <row r="456" spans="1:8">
      <c r="A456" s="161" t="s">
        <v>9739</v>
      </c>
      <c r="B456" s="161">
        <v>2017</v>
      </c>
      <c r="C456" s="161" t="s">
        <v>4623</v>
      </c>
      <c r="D456" s="161" t="s">
        <v>8305</v>
      </c>
      <c r="E456" s="161" t="s">
        <v>5509</v>
      </c>
      <c r="F456" s="161">
        <v>41698</v>
      </c>
      <c r="G456" s="161">
        <v>0</v>
      </c>
      <c r="H456" s="161">
        <v>0</v>
      </c>
    </row>
    <row r="457" spans="1:8">
      <c r="A457" s="161" t="s">
        <v>9739</v>
      </c>
      <c r="B457" s="161">
        <v>2017</v>
      </c>
      <c r="C457" s="161" t="s">
        <v>5514</v>
      </c>
      <c r="D457" s="161" t="s">
        <v>8314</v>
      </c>
      <c r="E457" s="161" t="s">
        <v>9864</v>
      </c>
      <c r="F457" s="161">
        <v>11562</v>
      </c>
      <c r="G457" s="161">
        <v>0</v>
      </c>
      <c r="H457" s="161">
        <v>0</v>
      </c>
    </row>
    <row r="458" spans="1:8">
      <c r="A458" s="161" t="s">
        <v>9739</v>
      </c>
      <c r="B458" s="161">
        <v>2017</v>
      </c>
      <c r="C458" s="161" t="s">
        <v>5491</v>
      </c>
      <c r="D458" s="161" t="s">
        <v>8317</v>
      </c>
      <c r="E458" s="161" t="s">
        <v>5515</v>
      </c>
      <c r="F458" s="161">
        <v>47084</v>
      </c>
      <c r="G458" s="161">
        <v>0</v>
      </c>
      <c r="H458" s="161">
        <v>0</v>
      </c>
    </row>
    <row r="459" spans="1:8">
      <c r="A459" s="161" t="s">
        <v>9739</v>
      </c>
      <c r="B459" s="161">
        <v>2017</v>
      </c>
      <c r="C459" s="161" t="s">
        <v>4623</v>
      </c>
      <c r="D459" s="161" t="s">
        <v>9863</v>
      </c>
      <c r="E459" s="161" t="s">
        <v>9862</v>
      </c>
      <c r="F459" s="161">
        <v>-289278</v>
      </c>
      <c r="G459" s="161">
        <v>0</v>
      </c>
      <c r="H459" s="161">
        <v>0</v>
      </c>
    </row>
    <row r="460" spans="1:8">
      <c r="A460" s="161" t="s">
        <v>9739</v>
      </c>
      <c r="B460" s="161">
        <v>2017</v>
      </c>
      <c r="C460" s="161" t="s">
        <v>5516</v>
      </c>
      <c r="D460" s="161" t="s">
        <v>8319</v>
      </c>
      <c r="E460" s="161" t="s">
        <v>23</v>
      </c>
      <c r="F460" s="161">
        <v>3858</v>
      </c>
      <c r="G460" s="161">
        <v>0</v>
      </c>
      <c r="H460" s="161">
        <v>0</v>
      </c>
    </row>
    <row r="461" spans="1:8">
      <c r="A461" s="161" t="s">
        <v>9739</v>
      </c>
      <c r="B461" s="161">
        <v>2017</v>
      </c>
      <c r="C461" s="161" t="s">
        <v>40</v>
      </c>
      <c r="D461" s="161" t="s">
        <v>8320</v>
      </c>
      <c r="E461" s="161" t="s">
        <v>9861</v>
      </c>
      <c r="F461" s="161">
        <v>315</v>
      </c>
      <c r="G461" s="161">
        <v>0</v>
      </c>
      <c r="H461" s="161">
        <v>0</v>
      </c>
    </row>
    <row r="462" spans="1:8">
      <c r="A462" s="161" t="s">
        <v>9739</v>
      </c>
      <c r="B462" s="161">
        <v>2017</v>
      </c>
      <c r="C462" s="161" t="s">
        <v>9859</v>
      </c>
      <c r="D462" s="161" t="s">
        <v>8190</v>
      </c>
      <c r="E462" s="161" t="s">
        <v>5449</v>
      </c>
      <c r="F462" s="161">
        <v>18240</v>
      </c>
      <c r="G462" s="161">
        <v>0</v>
      </c>
      <c r="H462" s="161">
        <v>0</v>
      </c>
    </row>
    <row r="463" spans="1:8">
      <c r="A463" s="161" t="s">
        <v>9739</v>
      </c>
      <c r="B463" s="161">
        <v>2017</v>
      </c>
      <c r="C463" s="161" t="s">
        <v>9859</v>
      </c>
      <c r="D463" s="161" t="s">
        <v>8472</v>
      </c>
      <c r="E463" s="161" t="s">
        <v>9860</v>
      </c>
      <c r="F463" s="161">
        <v>5272</v>
      </c>
      <c r="G463" s="161">
        <v>0</v>
      </c>
      <c r="H463" s="161">
        <v>0</v>
      </c>
    </row>
    <row r="464" spans="1:8">
      <c r="A464" s="161" t="s">
        <v>9739</v>
      </c>
      <c r="B464" s="161">
        <v>2017</v>
      </c>
      <c r="C464" s="161" t="s">
        <v>9859</v>
      </c>
      <c r="D464" s="161" t="s">
        <v>8388</v>
      </c>
      <c r="E464" s="161" t="s">
        <v>5552</v>
      </c>
      <c r="F464" s="161">
        <v>5393</v>
      </c>
      <c r="G464" s="161">
        <v>0</v>
      </c>
      <c r="H464" s="161">
        <v>0</v>
      </c>
    </row>
    <row r="465" spans="1:8">
      <c r="A465" s="161" t="s">
        <v>9739</v>
      </c>
      <c r="B465" s="161">
        <v>2017</v>
      </c>
      <c r="C465" s="161" t="s">
        <v>9859</v>
      </c>
      <c r="D465" s="161" t="s">
        <v>8145</v>
      </c>
      <c r="E465" s="161" t="s">
        <v>5426</v>
      </c>
      <c r="F465" s="161">
        <v>10717</v>
      </c>
      <c r="G465" s="161">
        <v>0</v>
      </c>
      <c r="H465" s="161">
        <v>0</v>
      </c>
    </row>
    <row r="466" spans="1:8">
      <c r="A466" s="161" t="s">
        <v>9739</v>
      </c>
      <c r="B466" s="161">
        <v>2017</v>
      </c>
      <c r="C466" s="161" t="s">
        <v>5501</v>
      </c>
      <c r="D466" s="161" t="s">
        <v>8285</v>
      </c>
      <c r="E466" s="161" t="s">
        <v>5500</v>
      </c>
      <c r="F466" s="161">
        <v>6001</v>
      </c>
      <c r="G466" s="161">
        <v>0</v>
      </c>
      <c r="H466" s="161">
        <v>0</v>
      </c>
    </row>
    <row r="467" spans="1:8">
      <c r="A467" s="161" t="s">
        <v>9739</v>
      </c>
      <c r="B467" s="161">
        <v>2017</v>
      </c>
      <c r="C467" s="161" t="s">
        <v>5548</v>
      </c>
      <c r="D467" s="161" t="s">
        <v>9858</v>
      </c>
      <c r="E467" s="161" t="s">
        <v>9857</v>
      </c>
      <c r="F467" s="161">
        <v>3392140</v>
      </c>
      <c r="G467" s="161">
        <v>0</v>
      </c>
      <c r="H467" s="161">
        <v>0</v>
      </c>
    </row>
    <row r="468" spans="1:8">
      <c r="A468" s="161" t="s">
        <v>9739</v>
      </c>
      <c r="B468" s="161">
        <v>2017</v>
      </c>
      <c r="C468" s="161" t="s">
        <v>9752</v>
      </c>
      <c r="D468" s="161" t="s">
        <v>8324</v>
      </c>
      <c r="E468" s="161" t="s">
        <v>5520</v>
      </c>
      <c r="F468" s="161">
        <v>3600.0099999997701</v>
      </c>
      <c r="G468" s="161">
        <v>0</v>
      </c>
      <c r="H468" s="161">
        <v>0</v>
      </c>
    </row>
    <row r="469" spans="1:8">
      <c r="A469" s="161" t="s">
        <v>9739</v>
      </c>
      <c r="B469" s="161">
        <v>2017</v>
      </c>
      <c r="C469" s="161" t="s">
        <v>4623</v>
      </c>
      <c r="D469" s="161" t="s">
        <v>8326</v>
      </c>
      <c r="E469" s="161" t="s">
        <v>5522</v>
      </c>
      <c r="F469" s="161">
        <v>10739</v>
      </c>
      <c r="G469" s="161">
        <v>0</v>
      </c>
      <c r="H469" s="161">
        <v>0</v>
      </c>
    </row>
    <row r="470" spans="1:8">
      <c r="A470" s="161" t="s">
        <v>9739</v>
      </c>
      <c r="B470" s="161">
        <v>2017</v>
      </c>
      <c r="C470" s="161" t="s">
        <v>43</v>
      </c>
      <c r="D470" s="161" t="s">
        <v>8329</v>
      </c>
      <c r="E470" s="161" t="s">
        <v>24</v>
      </c>
      <c r="F470" s="161">
        <v>108851</v>
      </c>
      <c r="G470" s="161">
        <v>0</v>
      </c>
      <c r="H470" s="161">
        <v>0</v>
      </c>
    </row>
    <row r="471" spans="1:8">
      <c r="A471" s="161" t="s">
        <v>9739</v>
      </c>
      <c r="B471" s="161">
        <v>2017</v>
      </c>
      <c r="C471" s="161" t="s">
        <v>4623</v>
      </c>
      <c r="D471" s="161" t="s">
        <v>9856</v>
      </c>
      <c r="E471" s="161" t="s">
        <v>9855</v>
      </c>
      <c r="F471" s="161">
        <v>769335</v>
      </c>
      <c r="G471" s="161">
        <v>0</v>
      </c>
      <c r="H471" s="161">
        <v>0</v>
      </c>
    </row>
    <row r="472" spans="1:8">
      <c r="A472" s="161" t="s">
        <v>9739</v>
      </c>
      <c r="B472" s="161">
        <v>2017</v>
      </c>
      <c r="C472" s="161" t="s">
        <v>9722</v>
      </c>
      <c r="D472" s="161" t="s">
        <v>9854</v>
      </c>
      <c r="E472" s="161" t="s">
        <v>9853</v>
      </c>
      <c r="F472" s="161">
        <v>779965</v>
      </c>
      <c r="G472" s="161">
        <v>0</v>
      </c>
      <c r="H472" s="161">
        <v>0</v>
      </c>
    </row>
    <row r="473" spans="1:8">
      <c r="A473" s="161" t="s">
        <v>9739</v>
      </c>
      <c r="B473" s="161">
        <v>2017</v>
      </c>
      <c r="C473" s="161" t="s">
        <v>9722</v>
      </c>
      <c r="D473" s="161" t="s">
        <v>8342</v>
      </c>
      <c r="E473" s="161" t="s">
        <v>5530</v>
      </c>
      <c r="F473" s="161">
        <v>40590</v>
      </c>
      <c r="G473" s="161">
        <v>0</v>
      </c>
      <c r="H473" s="161">
        <v>0</v>
      </c>
    </row>
    <row r="474" spans="1:8">
      <c r="A474" s="161" t="s">
        <v>9739</v>
      </c>
      <c r="B474" s="161">
        <v>2017</v>
      </c>
      <c r="C474" s="161" t="s">
        <v>5548</v>
      </c>
      <c r="D474" s="161" t="s">
        <v>9852</v>
      </c>
      <c r="E474" s="161" t="s">
        <v>9851</v>
      </c>
      <c r="F474" s="161">
        <v>359688</v>
      </c>
      <c r="G474" s="161">
        <v>0</v>
      </c>
      <c r="H474" s="161">
        <v>0</v>
      </c>
    </row>
    <row r="475" spans="1:8">
      <c r="A475" s="161" t="s">
        <v>9739</v>
      </c>
      <c r="B475" s="161">
        <v>2017</v>
      </c>
      <c r="C475" s="161" t="s">
        <v>5378</v>
      </c>
      <c r="D475" s="161" t="s">
        <v>8347</v>
      </c>
      <c r="E475" s="161" t="s">
        <v>5532</v>
      </c>
      <c r="F475" s="161">
        <v>7537</v>
      </c>
      <c r="G475" s="161">
        <v>0</v>
      </c>
      <c r="H475" s="161">
        <v>0</v>
      </c>
    </row>
    <row r="476" spans="1:8">
      <c r="A476" s="161" t="s">
        <v>9739</v>
      </c>
      <c r="B476" s="161">
        <v>2017</v>
      </c>
      <c r="C476" s="161" t="s">
        <v>5378</v>
      </c>
      <c r="D476" s="161" t="s">
        <v>8349</v>
      </c>
      <c r="E476" s="161" t="s">
        <v>5533</v>
      </c>
      <c r="F476" s="161">
        <v>7154</v>
      </c>
      <c r="G476" s="161">
        <v>0</v>
      </c>
      <c r="H476" s="161">
        <v>0</v>
      </c>
    </row>
    <row r="477" spans="1:8">
      <c r="A477" s="161" t="s">
        <v>9739</v>
      </c>
      <c r="B477" s="161">
        <v>2017</v>
      </c>
      <c r="C477" s="161" t="s">
        <v>5378</v>
      </c>
      <c r="D477" s="161" t="s">
        <v>8351</v>
      </c>
      <c r="E477" s="161" t="s">
        <v>5534</v>
      </c>
      <c r="F477" s="161">
        <v>19807</v>
      </c>
      <c r="G477" s="161">
        <v>0</v>
      </c>
      <c r="H477" s="161">
        <v>0</v>
      </c>
    </row>
    <row r="478" spans="1:8">
      <c r="A478" s="161" t="s">
        <v>9739</v>
      </c>
      <c r="B478" s="161">
        <v>2017</v>
      </c>
      <c r="C478" s="161" t="s">
        <v>60</v>
      </c>
      <c r="D478" s="161" t="s">
        <v>8603</v>
      </c>
      <c r="E478" s="161" t="s">
        <v>5660</v>
      </c>
      <c r="F478" s="161">
        <v>72701</v>
      </c>
      <c r="G478" s="161">
        <v>0</v>
      </c>
      <c r="H478" s="161">
        <v>0</v>
      </c>
    </row>
    <row r="479" spans="1:8">
      <c r="A479" s="161" t="s">
        <v>9739</v>
      </c>
      <c r="B479" s="161">
        <v>2017</v>
      </c>
      <c r="C479" s="161" t="s">
        <v>5537</v>
      </c>
      <c r="D479" s="161" t="s">
        <v>8356</v>
      </c>
      <c r="E479" s="161" t="s">
        <v>5536</v>
      </c>
      <c r="F479" s="161">
        <v>6969.10009765625</v>
      </c>
      <c r="G479" s="161">
        <v>0</v>
      </c>
      <c r="H479" s="161">
        <v>0</v>
      </c>
    </row>
    <row r="480" spans="1:8">
      <c r="A480" s="161" t="s">
        <v>9739</v>
      </c>
      <c r="B480" s="161">
        <v>2017</v>
      </c>
      <c r="C480" s="161" t="s">
        <v>4623</v>
      </c>
      <c r="D480" s="161" t="s">
        <v>8359</v>
      </c>
      <c r="E480" s="161" t="s">
        <v>9850</v>
      </c>
      <c r="F480" s="161">
        <v>73210.203125</v>
      </c>
      <c r="G480" s="161">
        <v>0</v>
      </c>
      <c r="H480" s="161">
        <v>0</v>
      </c>
    </row>
    <row r="481" spans="1:8">
      <c r="A481" s="161" t="s">
        <v>9739</v>
      </c>
      <c r="B481" s="161">
        <v>2017</v>
      </c>
      <c r="C481" s="161" t="s">
        <v>4623</v>
      </c>
      <c r="D481" s="161" t="s">
        <v>9849</v>
      </c>
      <c r="E481" s="161" t="s">
        <v>9848</v>
      </c>
      <c r="F481" s="161">
        <v>794590</v>
      </c>
      <c r="G481" s="161">
        <v>0</v>
      </c>
      <c r="H481" s="161">
        <v>0</v>
      </c>
    </row>
    <row r="482" spans="1:8">
      <c r="A482" s="161" t="s">
        <v>9739</v>
      </c>
      <c r="B482" s="161">
        <v>2017</v>
      </c>
      <c r="C482" s="161" t="s">
        <v>4623</v>
      </c>
      <c r="D482" s="161" t="s">
        <v>8362</v>
      </c>
      <c r="E482" s="161" t="s">
        <v>5539</v>
      </c>
      <c r="F482" s="161">
        <v>299.10998535156199</v>
      </c>
      <c r="G482" s="161">
        <v>0</v>
      </c>
      <c r="H482" s="161">
        <v>0</v>
      </c>
    </row>
    <row r="483" spans="1:8">
      <c r="A483" s="161" t="s">
        <v>9739</v>
      </c>
      <c r="B483" s="161">
        <v>2017</v>
      </c>
      <c r="C483" s="161" t="s">
        <v>5378</v>
      </c>
      <c r="D483" s="161" t="s">
        <v>8365</v>
      </c>
      <c r="E483" s="161" t="s">
        <v>5540</v>
      </c>
      <c r="F483" s="161">
        <v>169463</v>
      </c>
      <c r="G483" s="161">
        <v>0</v>
      </c>
      <c r="H483" s="161">
        <v>0</v>
      </c>
    </row>
    <row r="484" spans="1:8">
      <c r="A484" s="161" t="s">
        <v>9739</v>
      </c>
      <c r="B484" s="161">
        <v>2017</v>
      </c>
      <c r="C484" s="161" t="s">
        <v>5378</v>
      </c>
      <c r="D484" s="161" t="s">
        <v>9847</v>
      </c>
      <c r="E484" s="161" t="s">
        <v>9846</v>
      </c>
      <c r="F484" s="161">
        <v>216904</v>
      </c>
      <c r="G484" s="161">
        <v>0</v>
      </c>
      <c r="H484" s="161">
        <v>0</v>
      </c>
    </row>
    <row r="485" spans="1:8">
      <c r="A485" s="161" t="s">
        <v>9739</v>
      </c>
      <c r="B485" s="161">
        <v>2017</v>
      </c>
      <c r="C485" s="161" t="s">
        <v>5548</v>
      </c>
      <c r="D485" s="161" t="s">
        <v>9845</v>
      </c>
      <c r="E485" s="161" t="s">
        <v>9844</v>
      </c>
      <c r="F485" s="161">
        <v>437400</v>
      </c>
      <c r="G485" s="161">
        <v>0</v>
      </c>
      <c r="H485" s="161">
        <v>0</v>
      </c>
    </row>
    <row r="486" spans="1:8">
      <c r="A486" s="161" t="s">
        <v>9739</v>
      </c>
      <c r="B486" s="161">
        <v>2017</v>
      </c>
      <c r="C486" s="161" t="s">
        <v>4623</v>
      </c>
      <c r="D486" s="161" t="s">
        <v>8367</v>
      </c>
      <c r="E486" s="161" t="s">
        <v>5541</v>
      </c>
      <c r="F486" s="161">
        <v>8930.0099999997692</v>
      </c>
      <c r="G486" s="161">
        <v>0</v>
      </c>
      <c r="H486" s="161">
        <v>0</v>
      </c>
    </row>
    <row r="487" spans="1:8">
      <c r="A487" s="161" t="s">
        <v>9739</v>
      </c>
      <c r="B487" s="161">
        <v>2017</v>
      </c>
      <c r="C487" s="161" t="s">
        <v>4623</v>
      </c>
      <c r="D487" s="161" t="s">
        <v>9843</v>
      </c>
      <c r="E487" s="161" t="s">
        <v>9842</v>
      </c>
      <c r="F487" s="161">
        <v>223010</v>
      </c>
      <c r="G487" s="161">
        <v>0</v>
      </c>
      <c r="H487" s="161">
        <v>0</v>
      </c>
    </row>
    <row r="488" spans="1:8">
      <c r="A488" s="161" t="s">
        <v>9739</v>
      </c>
      <c r="B488" s="161">
        <v>2017</v>
      </c>
      <c r="C488" s="161" t="s">
        <v>9747</v>
      </c>
      <c r="D488" s="161" t="s">
        <v>8374</v>
      </c>
      <c r="E488" s="161" t="s">
        <v>9841</v>
      </c>
      <c r="F488" s="161">
        <v>524269</v>
      </c>
      <c r="G488" s="161">
        <v>0</v>
      </c>
      <c r="H488" s="161">
        <v>0</v>
      </c>
    </row>
    <row r="489" spans="1:8">
      <c r="A489" s="161" t="s">
        <v>9739</v>
      </c>
      <c r="B489" s="161">
        <v>2017</v>
      </c>
      <c r="C489" s="161" t="s">
        <v>5491</v>
      </c>
      <c r="D489" s="161" t="s">
        <v>9840</v>
      </c>
      <c r="E489" s="161" t="s">
        <v>9839</v>
      </c>
      <c r="F489" s="161">
        <v>864023</v>
      </c>
      <c r="G489" s="161">
        <v>0</v>
      </c>
      <c r="H489" s="161">
        <v>0</v>
      </c>
    </row>
    <row r="490" spans="1:8">
      <c r="A490" s="161" t="s">
        <v>9739</v>
      </c>
      <c r="B490" s="161">
        <v>2017</v>
      </c>
      <c r="C490" s="161" t="s">
        <v>5516</v>
      </c>
      <c r="D490" s="161" t="s">
        <v>8375</v>
      </c>
      <c r="E490" s="161" t="s">
        <v>25</v>
      </c>
      <c r="F490" s="161">
        <v>5593</v>
      </c>
      <c r="G490" s="161">
        <v>0</v>
      </c>
      <c r="H490" s="161">
        <v>0</v>
      </c>
    </row>
    <row r="491" spans="1:8">
      <c r="A491" s="161" t="s">
        <v>9739</v>
      </c>
      <c r="B491" s="161">
        <v>2017</v>
      </c>
      <c r="C491" s="161" t="s">
        <v>58</v>
      </c>
      <c r="D491" s="161" t="s">
        <v>9838</v>
      </c>
      <c r="E491" s="161" t="s">
        <v>9837</v>
      </c>
      <c r="F491" s="161">
        <v>1666</v>
      </c>
      <c r="G491" s="161">
        <v>0</v>
      </c>
      <c r="H491" s="161">
        <v>0</v>
      </c>
    </row>
    <row r="492" spans="1:8">
      <c r="A492" s="161" t="s">
        <v>9739</v>
      </c>
      <c r="B492" s="161">
        <v>2017</v>
      </c>
      <c r="C492" s="161" t="s">
        <v>61</v>
      </c>
      <c r="D492" s="161" t="s">
        <v>8376</v>
      </c>
      <c r="E492" s="161" t="s">
        <v>5545</v>
      </c>
      <c r="F492" s="161">
        <v>10287.989746093701</v>
      </c>
      <c r="G492" s="161">
        <v>0</v>
      </c>
      <c r="H492" s="161">
        <v>0</v>
      </c>
    </row>
    <row r="493" spans="1:8">
      <c r="A493" s="161" t="s">
        <v>9739</v>
      </c>
      <c r="B493" s="161">
        <v>2017</v>
      </c>
      <c r="C493" s="161" t="s">
        <v>5424</v>
      </c>
      <c r="D493" s="161" t="s">
        <v>8141</v>
      </c>
      <c r="E493" s="161" t="s">
        <v>5423</v>
      </c>
      <c r="F493" s="161">
        <v>25294</v>
      </c>
      <c r="G493" s="161">
        <v>0</v>
      </c>
      <c r="H493" s="161">
        <v>0</v>
      </c>
    </row>
    <row r="494" spans="1:8">
      <c r="A494" s="161" t="s">
        <v>9739</v>
      </c>
      <c r="B494" s="161">
        <v>2017</v>
      </c>
      <c r="C494" s="161" t="s">
        <v>5548</v>
      </c>
      <c r="D494" s="161" t="s">
        <v>8380</v>
      </c>
      <c r="E494" s="161" t="s">
        <v>5547</v>
      </c>
      <c r="F494" s="161">
        <v>614</v>
      </c>
      <c r="G494" s="161">
        <v>0</v>
      </c>
      <c r="H494" s="161">
        <v>0</v>
      </c>
    </row>
    <row r="495" spans="1:8">
      <c r="A495" s="161" t="s">
        <v>9739</v>
      </c>
      <c r="B495" s="161">
        <v>2017</v>
      </c>
      <c r="C495" s="161" t="s">
        <v>4623</v>
      </c>
      <c r="D495" s="161" t="s">
        <v>8381</v>
      </c>
      <c r="E495" s="161" t="s">
        <v>5549</v>
      </c>
      <c r="F495" s="161">
        <v>5144</v>
      </c>
      <c r="G495" s="161">
        <v>0</v>
      </c>
      <c r="H495" s="161">
        <v>0</v>
      </c>
    </row>
    <row r="496" spans="1:8">
      <c r="A496" s="161" t="s">
        <v>9739</v>
      </c>
      <c r="B496" s="161">
        <v>2017</v>
      </c>
      <c r="C496" s="161" t="s">
        <v>9722</v>
      </c>
      <c r="D496" s="161" t="s">
        <v>9836</v>
      </c>
      <c r="E496" s="161" t="s">
        <v>9835</v>
      </c>
      <c r="F496" s="161">
        <v>200464</v>
      </c>
      <c r="G496" s="161">
        <v>0</v>
      </c>
      <c r="H496" s="161">
        <v>0</v>
      </c>
    </row>
    <row r="497" spans="1:8">
      <c r="A497" s="161" t="s">
        <v>9739</v>
      </c>
      <c r="B497" s="161">
        <v>2017</v>
      </c>
      <c r="C497" s="161" t="s">
        <v>5378</v>
      </c>
      <c r="D497" s="161" t="s">
        <v>8394</v>
      </c>
      <c r="E497" s="161" t="s">
        <v>26</v>
      </c>
      <c r="F497" s="161">
        <v>16799</v>
      </c>
      <c r="G497" s="161">
        <v>0</v>
      </c>
      <c r="H497" s="161">
        <v>0</v>
      </c>
    </row>
    <row r="498" spans="1:8">
      <c r="A498" s="161" t="s">
        <v>9739</v>
      </c>
      <c r="B498" s="161">
        <v>2017</v>
      </c>
      <c r="C498" s="161" t="s">
        <v>5378</v>
      </c>
      <c r="D498" s="161" t="s">
        <v>8396</v>
      </c>
      <c r="E498" s="161" t="s">
        <v>27</v>
      </c>
      <c r="F498" s="161">
        <v>2069</v>
      </c>
      <c r="G498" s="161">
        <v>0</v>
      </c>
      <c r="H498" s="161">
        <v>0</v>
      </c>
    </row>
    <row r="499" spans="1:8">
      <c r="A499" s="161" t="s">
        <v>9739</v>
      </c>
      <c r="B499" s="161">
        <v>2017</v>
      </c>
      <c r="C499" s="161" t="s">
        <v>5556</v>
      </c>
      <c r="D499" s="161" t="s">
        <v>8398</v>
      </c>
      <c r="E499" s="161" t="s">
        <v>9834</v>
      </c>
      <c r="F499" s="161">
        <v>13770</v>
      </c>
      <c r="G499" s="161">
        <v>0</v>
      </c>
      <c r="H499" s="161">
        <v>0</v>
      </c>
    </row>
    <row r="500" spans="1:8">
      <c r="A500" s="161" t="s">
        <v>9739</v>
      </c>
      <c r="B500" s="161">
        <v>2017</v>
      </c>
      <c r="C500" s="161" t="s">
        <v>5573</v>
      </c>
      <c r="D500" s="161" t="s">
        <v>8431</v>
      </c>
      <c r="E500" s="161" t="s">
        <v>5572</v>
      </c>
      <c r="F500" s="161">
        <v>93226.3984375</v>
      </c>
      <c r="G500" s="161">
        <v>0</v>
      </c>
      <c r="H500" s="161">
        <v>0</v>
      </c>
    </row>
    <row r="501" spans="1:8">
      <c r="A501" s="161" t="s">
        <v>9739</v>
      </c>
      <c r="B501" s="161">
        <v>2017</v>
      </c>
      <c r="C501" s="161" t="s">
        <v>5378</v>
      </c>
      <c r="D501" s="161" t="s">
        <v>9833</v>
      </c>
      <c r="E501" s="161" t="s">
        <v>9832</v>
      </c>
      <c r="F501" s="161">
        <v>970251</v>
      </c>
      <c r="G501" s="161">
        <v>0</v>
      </c>
      <c r="H501" s="161">
        <v>0</v>
      </c>
    </row>
    <row r="502" spans="1:8">
      <c r="A502" s="161" t="s">
        <v>9739</v>
      </c>
      <c r="B502" s="161">
        <v>2017</v>
      </c>
      <c r="C502" s="161" t="s">
        <v>55</v>
      </c>
      <c r="D502" s="161" t="s">
        <v>8403</v>
      </c>
      <c r="E502" s="161" t="s">
        <v>5559</v>
      </c>
      <c r="F502" s="161">
        <v>55128</v>
      </c>
      <c r="G502" s="161">
        <v>0</v>
      </c>
      <c r="H502" s="161">
        <v>0</v>
      </c>
    </row>
    <row r="503" spans="1:8">
      <c r="A503" s="161" t="s">
        <v>9739</v>
      </c>
      <c r="B503" s="161">
        <v>2017</v>
      </c>
      <c r="C503" s="161" t="s">
        <v>9831</v>
      </c>
      <c r="D503" s="161" t="s">
        <v>8311</v>
      </c>
      <c r="E503" s="161" t="s">
        <v>5511</v>
      </c>
      <c r="F503" s="161">
        <v>14389</v>
      </c>
      <c r="G503" s="161">
        <v>0</v>
      </c>
      <c r="H503" s="161">
        <v>0</v>
      </c>
    </row>
    <row r="504" spans="1:8">
      <c r="A504" s="161" t="s">
        <v>9739</v>
      </c>
      <c r="B504" s="161">
        <v>2017</v>
      </c>
      <c r="C504" s="161" t="s">
        <v>9831</v>
      </c>
      <c r="D504" s="161" t="s">
        <v>8491</v>
      </c>
      <c r="E504" s="161" t="s">
        <v>5607</v>
      </c>
      <c r="F504" s="161">
        <v>4043</v>
      </c>
      <c r="G504" s="161">
        <v>0</v>
      </c>
      <c r="H504" s="161">
        <v>0</v>
      </c>
    </row>
    <row r="505" spans="1:8">
      <c r="A505" s="161" t="s">
        <v>9739</v>
      </c>
      <c r="B505" s="161">
        <v>2017</v>
      </c>
      <c r="C505" s="161" t="s">
        <v>9831</v>
      </c>
      <c r="D505" s="161" t="s">
        <v>8114</v>
      </c>
      <c r="E505" s="161" t="s">
        <v>5408</v>
      </c>
      <c r="F505" s="161">
        <v>8972</v>
      </c>
      <c r="G505" s="161">
        <v>0</v>
      </c>
      <c r="H505" s="161">
        <v>0</v>
      </c>
    </row>
    <row r="506" spans="1:8">
      <c r="A506" s="161" t="s">
        <v>9739</v>
      </c>
      <c r="B506" s="161">
        <v>2017</v>
      </c>
      <c r="C506" s="161" t="s">
        <v>4623</v>
      </c>
      <c r="D506" s="161" t="s">
        <v>8407</v>
      </c>
      <c r="E506" s="161" t="s">
        <v>5560</v>
      </c>
      <c r="F506" s="161">
        <v>13175</v>
      </c>
      <c r="G506" s="161">
        <v>0</v>
      </c>
      <c r="H506" s="161">
        <v>0</v>
      </c>
    </row>
    <row r="507" spans="1:8">
      <c r="A507" s="161" t="s">
        <v>9739</v>
      </c>
      <c r="B507" s="161">
        <v>2017</v>
      </c>
      <c r="C507" s="161" t="s">
        <v>55</v>
      </c>
      <c r="D507" s="161" t="s">
        <v>8410</v>
      </c>
      <c r="E507" s="161" t="s">
        <v>5561</v>
      </c>
      <c r="F507" s="161">
        <v>3719</v>
      </c>
      <c r="G507" s="161">
        <v>0</v>
      </c>
      <c r="H507" s="161">
        <v>0</v>
      </c>
    </row>
    <row r="508" spans="1:8">
      <c r="A508" s="161" t="s">
        <v>9739</v>
      </c>
      <c r="B508" s="161">
        <v>2017</v>
      </c>
      <c r="C508" s="161" t="s">
        <v>5843</v>
      </c>
      <c r="D508" s="161" t="s">
        <v>8412</v>
      </c>
      <c r="E508" s="161" t="s">
        <v>5562</v>
      </c>
      <c r="F508" s="161">
        <v>141739</v>
      </c>
      <c r="G508" s="161">
        <v>0</v>
      </c>
      <c r="H508" s="161">
        <v>0</v>
      </c>
    </row>
    <row r="509" spans="1:8">
      <c r="A509" s="161" t="s">
        <v>9739</v>
      </c>
      <c r="B509" s="161">
        <v>2017</v>
      </c>
      <c r="C509" s="161" t="s">
        <v>5378</v>
      </c>
      <c r="D509" s="161" t="s">
        <v>8417</v>
      </c>
      <c r="E509" s="161" t="s">
        <v>5564</v>
      </c>
      <c r="F509" s="161">
        <v>4978</v>
      </c>
      <c r="G509" s="161">
        <v>0</v>
      </c>
      <c r="H509" s="161">
        <v>0</v>
      </c>
    </row>
    <row r="510" spans="1:8">
      <c r="A510" s="161" t="s">
        <v>9739</v>
      </c>
      <c r="B510" s="161">
        <v>2017</v>
      </c>
      <c r="C510" s="161" t="s">
        <v>5378</v>
      </c>
      <c r="D510" s="161" t="s">
        <v>8419</v>
      </c>
      <c r="E510" s="161" t="s">
        <v>5565</v>
      </c>
      <c r="F510" s="161">
        <v>1116</v>
      </c>
      <c r="G510" s="161">
        <v>0</v>
      </c>
      <c r="H510" s="161">
        <v>0</v>
      </c>
    </row>
    <row r="511" spans="1:8">
      <c r="A511" s="161" t="s">
        <v>9739</v>
      </c>
      <c r="B511" s="161">
        <v>2017</v>
      </c>
      <c r="C511" s="161" t="s">
        <v>5378</v>
      </c>
      <c r="D511" s="161" t="s">
        <v>8420</v>
      </c>
      <c r="E511" s="161" t="s">
        <v>9830</v>
      </c>
      <c r="F511" s="161">
        <v>13392</v>
      </c>
      <c r="G511" s="161">
        <v>0</v>
      </c>
      <c r="H511" s="161">
        <v>0</v>
      </c>
    </row>
    <row r="512" spans="1:8">
      <c r="A512" s="161" t="s">
        <v>9739</v>
      </c>
      <c r="B512" s="161">
        <v>2017</v>
      </c>
      <c r="C512" s="161" t="s">
        <v>9757</v>
      </c>
      <c r="D512" s="161" t="s">
        <v>9829</v>
      </c>
      <c r="E512" s="161" t="s">
        <v>9828</v>
      </c>
      <c r="F512" s="161">
        <v>99243.020019531206</v>
      </c>
      <c r="G512" s="161">
        <v>0</v>
      </c>
      <c r="H512" s="161">
        <v>0</v>
      </c>
    </row>
    <row r="513" spans="1:8">
      <c r="A513" s="161" t="s">
        <v>9739</v>
      </c>
      <c r="B513" s="161">
        <v>2017</v>
      </c>
      <c r="C513" s="161" t="s">
        <v>5576</v>
      </c>
      <c r="D513" s="161" t="s">
        <v>8435</v>
      </c>
      <c r="E513" s="161" t="s">
        <v>5575</v>
      </c>
      <c r="F513" s="161">
        <v>18761</v>
      </c>
      <c r="G513" s="161">
        <v>0</v>
      </c>
      <c r="H513" s="161">
        <v>0</v>
      </c>
    </row>
    <row r="514" spans="1:8">
      <c r="A514" s="161" t="s">
        <v>9739</v>
      </c>
      <c r="B514" s="161">
        <v>2017</v>
      </c>
      <c r="C514" s="161" t="s">
        <v>5571</v>
      </c>
      <c r="D514" s="161" t="s">
        <v>8428</v>
      </c>
      <c r="E514" s="161" t="s">
        <v>5570</v>
      </c>
      <c r="F514" s="161">
        <v>58726</v>
      </c>
      <c r="G514" s="161">
        <v>0</v>
      </c>
      <c r="H514" s="161">
        <v>0</v>
      </c>
    </row>
    <row r="515" spans="1:8">
      <c r="A515" s="161" t="s">
        <v>9739</v>
      </c>
      <c r="B515" s="161">
        <v>2017</v>
      </c>
      <c r="C515" s="161" t="s">
        <v>5398</v>
      </c>
      <c r="D515" s="161" t="s">
        <v>8434</v>
      </c>
      <c r="E515" s="161" t="s">
        <v>5574</v>
      </c>
      <c r="F515" s="161">
        <v>18573</v>
      </c>
      <c r="G515" s="161">
        <v>0</v>
      </c>
      <c r="H515" s="161">
        <v>0</v>
      </c>
    </row>
    <row r="516" spans="1:8">
      <c r="A516" s="161" t="s">
        <v>9739</v>
      </c>
      <c r="B516" s="161">
        <v>2017</v>
      </c>
      <c r="C516" s="161" t="s">
        <v>4623</v>
      </c>
      <c r="D516" s="161" t="s">
        <v>8437</v>
      </c>
      <c r="E516" s="161" t="s">
        <v>5577</v>
      </c>
      <c r="F516" s="161">
        <v>61387</v>
      </c>
      <c r="G516" s="161">
        <v>0</v>
      </c>
      <c r="H516" s="161">
        <v>0</v>
      </c>
    </row>
    <row r="517" spans="1:8">
      <c r="A517" s="161" t="s">
        <v>9739</v>
      </c>
      <c r="B517" s="161">
        <v>2017</v>
      </c>
      <c r="C517" s="161" t="s">
        <v>9827</v>
      </c>
      <c r="D517" s="161" t="s">
        <v>8440</v>
      </c>
      <c r="E517" s="161" t="s">
        <v>5578</v>
      </c>
      <c r="F517" s="161">
        <v>2175</v>
      </c>
      <c r="G517" s="161">
        <v>0</v>
      </c>
      <c r="H517" s="161">
        <v>0</v>
      </c>
    </row>
    <row r="518" spans="1:8">
      <c r="A518" s="161" t="s">
        <v>9739</v>
      </c>
      <c r="B518" s="161">
        <v>2017</v>
      </c>
      <c r="C518" s="161" t="s">
        <v>5422</v>
      </c>
      <c r="D518" s="161" t="s">
        <v>8138</v>
      </c>
      <c r="E518" s="161" t="s">
        <v>5421</v>
      </c>
      <c r="F518" s="161">
        <v>20462</v>
      </c>
      <c r="G518" s="161">
        <v>0</v>
      </c>
      <c r="H518" s="161">
        <v>0</v>
      </c>
    </row>
    <row r="519" spans="1:8">
      <c r="A519" s="161" t="s">
        <v>9739</v>
      </c>
      <c r="B519" s="161">
        <v>2017</v>
      </c>
      <c r="C519" s="161" t="s">
        <v>5483</v>
      </c>
      <c r="D519" s="161" t="s">
        <v>9826</v>
      </c>
      <c r="E519" s="161" t="s">
        <v>2020</v>
      </c>
      <c r="F519" s="161">
        <v>1699955</v>
      </c>
      <c r="G519" s="161">
        <v>0</v>
      </c>
      <c r="H519" s="161">
        <v>0</v>
      </c>
    </row>
    <row r="520" spans="1:8">
      <c r="A520" s="161" t="s">
        <v>9739</v>
      </c>
      <c r="B520" s="161">
        <v>2017</v>
      </c>
      <c r="C520" s="161" t="s">
        <v>5548</v>
      </c>
      <c r="D520" s="161" t="s">
        <v>9825</v>
      </c>
      <c r="E520" s="161" t="s">
        <v>9824</v>
      </c>
      <c r="F520" s="161">
        <v>713054</v>
      </c>
      <c r="G520" s="161">
        <v>0</v>
      </c>
      <c r="H520" s="161">
        <v>0</v>
      </c>
    </row>
    <row r="521" spans="1:8">
      <c r="A521" s="161" t="s">
        <v>9739</v>
      </c>
      <c r="B521" s="161">
        <v>2017</v>
      </c>
      <c r="C521" s="161" t="s">
        <v>5483</v>
      </c>
      <c r="D521" s="161" t="s">
        <v>9823</v>
      </c>
      <c r="E521" s="161" t="s">
        <v>2018</v>
      </c>
      <c r="F521" s="161">
        <v>308152</v>
      </c>
      <c r="G521" s="161">
        <v>0</v>
      </c>
      <c r="H521" s="161">
        <v>0</v>
      </c>
    </row>
    <row r="522" spans="1:8">
      <c r="A522" s="161" t="s">
        <v>9739</v>
      </c>
      <c r="B522" s="161">
        <v>2017</v>
      </c>
      <c r="C522" s="161" t="s">
        <v>4630</v>
      </c>
      <c r="D522" s="161" t="s">
        <v>8582</v>
      </c>
      <c r="E522" s="161" t="s">
        <v>5647</v>
      </c>
      <c r="F522" s="161">
        <v>35375</v>
      </c>
      <c r="G522" s="161">
        <v>0</v>
      </c>
      <c r="H522" s="161">
        <v>0</v>
      </c>
    </row>
    <row r="523" spans="1:8">
      <c r="A523" s="161" t="s">
        <v>9739</v>
      </c>
      <c r="B523" s="161">
        <v>2017</v>
      </c>
      <c r="C523" s="161" t="s">
        <v>4623</v>
      </c>
      <c r="D523" s="161" t="s">
        <v>8443</v>
      </c>
      <c r="E523" s="161" t="s">
        <v>5579</v>
      </c>
      <c r="F523" s="161">
        <v>14162</v>
      </c>
      <c r="G523" s="161">
        <v>0</v>
      </c>
      <c r="H523" s="161">
        <v>0</v>
      </c>
    </row>
    <row r="524" spans="1:8">
      <c r="A524" s="161" t="s">
        <v>9739</v>
      </c>
      <c r="B524" s="161">
        <v>2017</v>
      </c>
      <c r="C524" s="161" t="s">
        <v>5548</v>
      </c>
      <c r="D524" s="161" t="s">
        <v>8446</v>
      </c>
      <c r="E524" s="161" t="s">
        <v>5580</v>
      </c>
      <c r="F524" s="161">
        <v>64650</v>
      </c>
      <c r="G524" s="161">
        <v>0</v>
      </c>
      <c r="H524" s="161">
        <v>0</v>
      </c>
    </row>
    <row r="525" spans="1:8">
      <c r="A525" s="161" t="s">
        <v>9739</v>
      </c>
      <c r="B525" s="161">
        <v>2017</v>
      </c>
      <c r="C525" s="161" t="s">
        <v>5548</v>
      </c>
      <c r="D525" s="161" t="s">
        <v>9822</v>
      </c>
      <c r="E525" s="161" t="s">
        <v>9821</v>
      </c>
      <c r="F525" s="161">
        <v>-1001.64001464843</v>
      </c>
      <c r="G525" s="161">
        <v>0</v>
      </c>
      <c r="H525" s="161">
        <v>0</v>
      </c>
    </row>
    <row r="526" spans="1:8">
      <c r="A526" s="161" t="s">
        <v>9739</v>
      </c>
      <c r="B526" s="161">
        <v>2017</v>
      </c>
      <c r="C526" s="161" t="s">
        <v>4623</v>
      </c>
      <c r="D526" s="161" t="s">
        <v>8449</v>
      </c>
      <c r="E526" s="161" t="s">
        <v>5582</v>
      </c>
      <c r="F526" s="161">
        <v>4096</v>
      </c>
      <c r="G526" s="161">
        <v>0</v>
      </c>
      <c r="H526" s="161">
        <v>0</v>
      </c>
    </row>
    <row r="527" spans="1:8">
      <c r="A527" s="161" t="s">
        <v>9739</v>
      </c>
      <c r="B527" s="161">
        <v>2017</v>
      </c>
      <c r="C527" s="161" t="s">
        <v>9820</v>
      </c>
      <c r="D527" s="161" t="s">
        <v>8486</v>
      </c>
      <c r="E527" s="161" t="s">
        <v>5603</v>
      </c>
      <c r="F527" s="161">
        <v>47855</v>
      </c>
      <c r="G527" s="161">
        <v>0</v>
      </c>
      <c r="H527" s="161">
        <v>0</v>
      </c>
    </row>
    <row r="528" spans="1:8">
      <c r="A528" s="161" t="s">
        <v>9739</v>
      </c>
      <c r="B528" s="161">
        <v>2017</v>
      </c>
      <c r="C528" s="161" t="s">
        <v>9819</v>
      </c>
      <c r="D528" s="161" t="s">
        <v>8452</v>
      </c>
      <c r="E528" s="161" t="s">
        <v>5583</v>
      </c>
      <c r="F528" s="161">
        <v>17724</v>
      </c>
      <c r="G528" s="161">
        <v>0</v>
      </c>
      <c r="H528" s="161">
        <v>0</v>
      </c>
    </row>
    <row r="529" spans="1:8">
      <c r="A529" s="161" t="s">
        <v>9739</v>
      </c>
      <c r="B529" s="161">
        <v>2017</v>
      </c>
      <c r="C529" s="161" t="s">
        <v>5378</v>
      </c>
      <c r="D529" s="161" t="s">
        <v>8455</v>
      </c>
      <c r="E529" s="161" t="s">
        <v>5585</v>
      </c>
      <c r="F529" s="161">
        <v>1098</v>
      </c>
      <c r="G529" s="161">
        <v>0</v>
      </c>
      <c r="H529" s="161">
        <v>0</v>
      </c>
    </row>
    <row r="530" spans="1:8">
      <c r="A530" s="161" t="s">
        <v>9739</v>
      </c>
      <c r="B530" s="161">
        <v>2017</v>
      </c>
      <c r="C530" s="161" t="s">
        <v>5378</v>
      </c>
      <c r="D530" s="161" t="s">
        <v>8457</v>
      </c>
      <c r="E530" s="161" t="s">
        <v>5586</v>
      </c>
      <c r="F530" s="161">
        <v>1246</v>
      </c>
      <c r="G530" s="161">
        <v>0</v>
      </c>
      <c r="H530" s="161">
        <v>0</v>
      </c>
    </row>
    <row r="531" spans="1:8">
      <c r="A531" s="161" t="s">
        <v>9739</v>
      </c>
      <c r="B531" s="161">
        <v>2017</v>
      </c>
      <c r="C531" s="161" t="s">
        <v>5491</v>
      </c>
      <c r="D531" s="161" t="s">
        <v>8460</v>
      </c>
      <c r="E531" s="161" t="s">
        <v>5588</v>
      </c>
      <c r="F531" s="161">
        <v>18910</v>
      </c>
      <c r="G531" s="161">
        <v>0</v>
      </c>
      <c r="H531" s="161">
        <v>0</v>
      </c>
    </row>
    <row r="532" spans="1:8">
      <c r="A532" s="161" t="s">
        <v>9739</v>
      </c>
      <c r="B532" s="161">
        <v>2017</v>
      </c>
      <c r="C532" s="161" t="s">
        <v>4584</v>
      </c>
      <c r="D532" s="161" t="s">
        <v>8461</v>
      </c>
      <c r="E532" s="161" t="s">
        <v>9818</v>
      </c>
      <c r="F532" s="161">
        <v>186200</v>
      </c>
      <c r="G532" s="161">
        <v>0</v>
      </c>
      <c r="H532" s="161">
        <v>0</v>
      </c>
    </row>
    <row r="533" spans="1:8">
      <c r="A533" s="161" t="s">
        <v>9739</v>
      </c>
      <c r="B533" s="161">
        <v>2017</v>
      </c>
      <c r="C533" s="161" t="s">
        <v>5548</v>
      </c>
      <c r="D533" s="161" t="s">
        <v>9817</v>
      </c>
      <c r="E533" s="161" t="s">
        <v>9816</v>
      </c>
      <c r="F533" s="161">
        <v>435516</v>
      </c>
      <c r="G533" s="161">
        <v>0</v>
      </c>
      <c r="H533" s="161">
        <v>0</v>
      </c>
    </row>
    <row r="534" spans="1:8">
      <c r="A534" s="161" t="s">
        <v>9739</v>
      </c>
      <c r="B534" s="161">
        <v>2017</v>
      </c>
      <c r="C534" s="161" t="s">
        <v>58</v>
      </c>
      <c r="D534" s="161" t="s">
        <v>8462</v>
      </c>
      <c r="E534" s="161" t="s">
        <v>28</v>
      </c>
      <c r="F534" s="161">
        <v>31910</v>
      </c>
      <c r="G534" s="161">
        <v>0</v>
      </c>
      <c r="H534" s="161">
        <v>0</v>
      </c>
    </row>
    <row r="535" spans="1:8">
      <c r="A535" s="161" t="s">
        <v>9739</v>
      </c>
      <c r="B535" s="161">
        <v>2017</v>
      </c>
      <c r="C535" s="161" t="s">
        <v>4623</v>
      </c>
      <c r="D535" s="161" t="s">
        <v>8463</v>
      </c>
      <c r="E535" s="161" t="s">
        <v>5591</v>
      </c>
      <c r="F535" s="161">
        <v>6458</v>
      </c>
      <c r="G535" s="161">
        <v>0</v>
      </c>
      <c r="H535" s="161">
        <v>0</v>
      </c>
    </row>
    <row r="536" spans="1:8">
      <c r="A536" s="161" t="s">
        <v>9739</v>
      </c>
      <c r="B536" s="161">
        <v>2017</v>
      </c>
      <c r="C536" s="161" t="s">
        <v>54</v>
      </c>
      <c r="D536" s="161" t="s">
        <v>8466</v>
      </c>
      <c r="E536" s="161" t="s">
        <v>5592</v>
      </c>
      <c r="F536" s="161">
        <v>25579.0900000035</v>
      </c>
      <c r="G536" s="161">
        <v>0</v>
      </c>
      <c r="H536" s="161">
        <v>0</v>
      </c>
    </row>
    <row r="537" spans="1:8">
      <c r="A537" s="161" t="s">
        <v>9739</v>
      </c>
      <c r="B537" s="161">
        <v>2017</v>
      </c>
      <c r="C537" s="161" t="s">
        <v>9815</v>
      </c>
      <c r="D537" s="161" t="s">
        <v>9814</v>
      </c>
      <c r="E537" s="161" t="s">
        <v>9813</v>
      </c>
      <c r="F537" s="161">
        <v>899458</v>
      </c>
      <c r="G537" s="161">
        <v>0</v>
      </c>
      <c r="H537" s="161">
        <v>0</v>
      </c>
    </row>
    <row r="538" spans="1:8">
      <c r="A538" s="161" t="s">
        <v>9739</v>
      </c>
      <c r="B538" s="161">
        <v>2017</v>
      </c>
      <c r="C538" s="161" t="s">
        <v>4623</v>
      </c>
      <c r="D538" s="161" t="s">
        <v>9812</v>
      </c>
      <c r="E538" s="161" t="s">
        <v>9811</v>
      </c>
      <c r="F538" s="161">
        <v>295232</v>
      </c>
      <c r="G538" s="161">
        <v>0</v>
      </c>
      <c r="H538" s="161">
        <v>0</v>
      </c>
    </row>
    <row r="539" spans="1:8">
      <c r="A539" s="161" t="s">
        <v>9739</v>
      </c>
      <c r="B539" s="161">
        <v>2017</v>
      </c>
      <c r="C539" s="161" t="s">
        <v>4623</v>
      </c>
      <c r="D539" s="161" t="s">
        <v>9810</v>
      </c>
      <c r="E539" s="161" t="s">
        <v>9809</v>
      </c>
      <c r="F539" s="161">
        <v>241150</v>
      </c>
      <c r="G539" s="161">
        <v>0</v>
      </c>
      <c r="H539" s="161">
        <v>0</v>
      </c>
    </row>
    <row r="540" spans="1:8">
      <c r="A540" s="161" t="s">
        <v>9739</v>
      </c>
      <c r="B540" s="161">
        <v>2017</v>
      </c>
      <c r="C540" s="161" t="s">
        <v>4623</v>
      </c>
      <c r="D540" s="161" t="s">
        <v>9808</v>
      </c>
      <c r="E540" s="161" t="s">
        <v>9807</v>
      </c>
      <c r="F540" s="161">
        <v>375392.1015625</v>
      </c>
      <c r="G540" s="161">
        <v>0</v>
      </c>
      <c r="H540" s="161">
        <v>0</v>
      </c>
    </row>
    <row r="541" spans="1:8">
      <c r="A541" s="161" t="s">
        <v>9739</v>
      </c>
      <c r="B541" s="161">
        <v>2017</v>
      </c>
      <c r="C541" s="161" t="s">
        <v>4623</v>
      </c>
      <c r="D541" s="161" t="s">
        <v>9806</v>
      </c>
      <c r="E541" s="161" t="s">
        <v>9805</v>
      </c>
      <c r="F541" s="161">
        <v>227204.404296875</v>
      </c>
      <c r="G541" s="161">
        <v>0</v>
      </c>
      <c r="H541" s="161">
        <v>0</v>
      </c>
    </row>
    <row r="542" spans="1:8">
      <c r="A542" s="161" t="s">
        <v>9739</v>
      </c>
      <c r="B542" s="161">
        <v>2017</v>
      </c>
      <c r="C542" s="161" t="s">
        <v>4623</v>
      </c>
      <c r="D542" s="161" t="s">
        <v>9804</v>
      </c>
      <c r="E542" s="161" t="s">
        <v>9803</v>
      </c>
      <c r="F542" s="161">
        <v>324110</v>
      </c>
      <c r="G542" s="161">
        <v>0</v>
      </c>
      <c r="H542" s="161">
        <v>0</v>
      </c>
    </row>
    <row r="543" spans="1:8">
      <c r="A543" s="161" t="s">
        <v>9739</v>
      </c>
      <c r="B543" s="161">
        <v>2017</v>
      </c>
      <c r="C543" s="161" t="s">
        <v>4623</v>
      </c>
      <c r="D543" s="161" t="s">
        <v>9802</v>
      </c>
      <c r="E543" s="161" t="s">
        <v>9801</v>
      </c>
      <c r="F543" s="161">
        <v>462432</v>
      </c>
      <c r="G543" s="161">
        <v>0</v>
      </c>
      <c r="H543" s="161">
        <v>0</v>
      </c>
    </row>
    <row r="544" spans="1:8">
      <c r="A544" s="161" t="s">
        <v>9739</v>
      </c>
      <c r="B544" s="161">
        <v>2017</v>
      </c>
      <c r="C544" s="161" t="s">
        <v>5843</v>
      </c>
      <c r="D544" s="161" t="s">
        <v>8468</v>
      </c>
      <c r="E544" s="161" t="s">
        <v>5593</v>
      </c>
      <c r="F544" s="161">
        <v>13573</v>
      </c>
      <c r="G544" s="161">
        <v>0</v>
      </c>
      <c r="H544" s="161">
        <v>0</v>
      </c>
    </row>
    <row r="545" spans="1:8">
      <c r="A545" s="161" t="s">
        <v>9739</v>
      </c>
      <c r="B545" s="161">
        <v>2017</v>
      </c>
      <c r="C545" s="161" t="s">
        <v>4623</v>
      </c>
      <c r="D545" s="161" t="s">
        <v>9800</v>
      </c>
      <c r="E545" s="161" t="s">
        <v>9799</v>
      </c>
      <c r="F545" s="161">
        <v>611688</v>
      </c>
      <c r="G545" s="161">
        <v>0</v>
      </c>
      <c r="H545" s="161">
        <v>0</v>
      </c>
    </row>
    <row r="546" spans="1:8">
      <c r="A546" s="161" t="s">
        <v>9739</v>
      </c>
      <c r="B546" s="161">
        <v>2017</v>
      </c>
      <c r="C546" s="161" t="s">
        <v>5378</v>
      </c>
      <c r="D546" s="161" t="s">
        <v>8475</v>
      </c>
      <c r="E546" s="161" t="s">
        <v>29</v>
      </c>
      <c r="F546" s="161">
        <v>39173</v>
      </c>
      <c r="G546" s="161">
        <v>0</v>
      </c>
      <c r="H546" s="161">
        <v>0</v>
      </c>
    </row>
    <row r="547" spans="1:8">
      <c r="A547" s="161" t="s">
        <v>9739</v>
      </c>
      <c r="B547" s="161">
        <v>2017</v>
      </c>
      <c r="C547" s="161" t="s">
        <v>4623</v>
      </c>
      <c r="D547" s="161" t="s">
        <v>8479</v>
      </c>
      <c r="E547" s="161" t="s">
        <v>5598</v>
      </c>
      <c r="F547" s="161">
        <v>19439</v>
      </c>
      <c r="G547" s="161">
        <v>0</v>
      </c>
      <c r="H547" s="161">
        <v>0</v>
      </c>
    </row>
    <row r="548" spans="1:8">
      <c r="A548" s="161" t="s">
        <v>9739</v>
      </c>
      <c r="B548" s="161">
        <v>2017</v>
      </c>
      <c r="C548" s="161" t="s">
        <v>5491</v>
      </c>
      <c r="D548" s="161" t="s">
        <v>9798</v>
      </c>
      <c r="E548" s="161" t="s">
        <v>9797</v>
      </c>
      <c r="F548" s="161">
        <v>437223</v>
      </c>
      <c r="G548" s="161">
        <v>0</v>
      </c>
      <c r="H548" s="161">
        <v>0</v>
      </c>
    </row>
    <row r="549" spans="1:8">
      <c r="A549" s="161" t="s">
        <v>9739</v>
      </c>
      <c r="B549" s="161">
        <v>2017</v>
      </c>
      <c r="C549" s="161" t="s">
        <v>58</v>
      </c>
      <c r="D549" s="161" t="s">
        <v>8484</v>
      </c>
      <c r="E549" s="161" t="s">
        <v>5602</v>
      </c>
      <c r="F549" s="161">
        <v>33515</v>
      </c>
      <c r="G549" s="161">
        <v>0</v>
      </c>
      <c r="H549" s="161">
        <v>0</v>
      </c>
    </row>
    <row r="550" spans="1:8">
      <c r="A550" s="161" t="s">
        <v>9739</v>
      </c>
      <c r="B550" s="161">
        <v>2017</v>
      </c>
      <c r="C550" s="161" t="s">
        <v>58</v>
      </c>
      <c r="D550" s="161" t="s">
        <v>8489</v>
      </c>
      <c r="E550" s="161" t="s">
        <v>9796</v>
      </c>
      <c r="F550" s="161">
        <v>9.9999997764825804E-3</v>
      </c>
      <c r="G550" s="161">
        <v>0</v>
      </c>
      <c r="H550" s="161">
        <v>0</v>
      </c>
    </row>
    <row r="551" spans="1:8">
      <c r="A551" s="161" t="s">
        <v>9739</v>
      </c>
      <c r="B551" s="161">
        <v>2017</v>
      </c>
      <c r="C551" s="161" t="s">
        <v>9722</v>
      </c>
      <c r="D551" s="161" t="s">
        <v>8494</v>
      </c>
      <c r="E551" s="161" t="s">
        <v>5608</v>
      </c>
      <c r="F551" s="161">
        <v>93454</v>
      </c>
      <c r="G551" s="161">
        <v>0</v>
      </c>
      <c r="H551" s="161">
        <v>0</v>
      </c>
    </row>
    <row r="552" spans="1:8">
      <c r="A552" s="161" t="s">
        <v>9739</v>
      </c>
      <c r="B552" s="161">
        <v>2017</v>
      </c>
      <c r="C552" s="161" t="s">
        <v>4623</v>
      </c>
      <c r="D552" s="161" t="s">
        <v>8499</v>
      </c>
      <c r="E552" s="161" t="s">
        <v>9795</v>
      </c>
      <c r="F552" s="161">
        <v>550898</v>
      </c>
      <c r="G552" s="161">
        <v>0</v>
      </c>
      <c r="H552" s="161">
        <v>0</v>
      </c>
    </row>
    <row r="553" spans="1:8">
      <c r="A553" s="161" t="s">
        <v>9739</v>
      </c>
      <c r="B553" s="161">
        <v>2017</v>
      </c>
      <c r="C553" s="161" t="s">
        <v>9794</v>
      </c>
      <c r="D553" s="161" t="s">
        <v>8496</v>
      </c>
      <c r="E553" s="161" t="s">
        <v>5609</v>
      </c>
      <c r="F553" s="161">
        <v>2062</v>
      </c>
      <c r="G553" s="161">
        <v>0</v>
      </c>
      <c r="H553" s="161">
        <v>0</v>
      </c>
    </row>
    <row r="554" spans="1:8">
      <c r="A554" s="161" t="s">
        <v>9739</v>
      </c>
      <c r="B554" s="161">
        <v>2017</v>
      </c>
      <c r="C554" s="161" t="s">
        <v>5422</v>
      </c>
      <c r="D554" s="161" t="s">
        <v>8506</v>
      </c>
      <c r="E554" s="161" t="s">
        <v>5613</v>
      </c>
      <c r="F554" s="161">
        <v>86912</v>
      </c>
      <c r="G554" s="161">
        <v>0</v>
      </c>
      <c r="H554" s="161">
        <v>0</v>
      </c>
    </row>
    <row r="555" spans="1:8">
      <c r="A555" s="161" t="s">
        <v>9739</v>
      </c>
      <c r="B555" s="161">
        <v>2017</v>
      </c>
      <c r="C555" s="161" t="s">
        <v>5378</v>
      </c>
      <c r="D555" s="161" t="s">
        <v>8507</v>
      </c>
      <c r="E555" s="161" t="s">
        <v>30</v>
      </c>
      <c r="F555" s="161">
        <v>51640</v>
      </c>
      <c r="G555" s="161">
        <v>0</v>
      </c>
      <c r="H555" s="161">
        <v>0</v>
      </c>
    </row>
    <row r="556" spans="1:8">
      <c r="A556" s="161" t="s">
        <v>9739</v>
      </c>
      <c r="B556" s="161">
        <v>2017</v>
      </c>
      <c r="C556" s="161" t="s">
        <v>5514</v>
      </c>
      <c r="D556" s="161" t="s">
        <v>8344</v>
      </c>
      <c r="E556" s="161" t="s">
        <v>5531</v>
      </c>
      <c r="F556" s="161">
        <v>4129</v>
      </c>
      <c r="G556" s="161">
        <v>0</v>
      </c>
      <c r="H556" s="161">
        <v>0</v>
      </c>
    </row>
    <row r="557" spans="1:8">
      <c r="A557" s="161" t="s">
        <v>9739</v>
      </c>
      <c r="B557" s="161">
        <v>2017</v>
      </c>
      <c r="C557" s="161" t="s">
        <v>5514</v>
      </c>
      <c r="D557" s="161" t="s">
        <v>8353</v>
      </c>
      <c r="E557" s="161" t="s">
        <v>5535</v>
      </c>
      <c r="F557" s="161">
        <v>12920</v>
      </c>
      <c r="G557" s="161">
        <v>0</v>
      </c>
      <c r="H557" s="161">
        <v>0</v>
      </c>
    </row>
    <row r="558" spans="1:8">
      <c r="A558" s="161" t="s">
        <v>9739</v>
      </c>
      <c r="B558" s="161">
        <v>2017</v>
      </c>
      <c r="C558" s="161" t="s">
        <v>4623</v>
      </c>
      <c r="D558" s="161" t="s">
        <v>9793</v>
      </c>
      <c r="E558" s="161" t="s">
        <v>9792</v>
      </c>
      <c r="F558" s="161">
        <v>226204</v>
      </c>
      <c r="G558" s="161">
        <v>0</v>
      </c>
      <c r="H558" s="161">
        <v>0</v>
      </c>
    </row>
    <row r="559" spans="1:8">
      <c r="A559" s="161" t="s">
        <v>9739</v>
      </c>
      <c r="B559" s="161">
        <v>2017</v>
      </c>
      <c r="C559" s="161" t="s">
        <v>58</v>
      </c>
      <c r="D559" s="161" t="s">
        <v>9791</v>
      </c>
      <c r="E559" s="161" t="s">
        <v>9790</v>
      </c>
      <c r="F559" s="161">
        <v>54133</v>
      </c>
      <c r="G559" s="161">
        <v>0</v>
      </c>
      <c r="H559" s="161">
        <v>0</v>
      </c>
    </row>
    <row r="560" spans="1:8">
      <c r="A560" s="161" t="s">
        <v>9739</v>
      </c>
      <c r="B560" s="161">
        <v>2017</v>
      </c>
      <c r="C560" s="161" t="s">
        <v>5843</v>
      </c>
      <c r="D560" s="161" t="s">
        <v>8515</v>
      </c>
      <c r="E560" s="161" t="s">
        <v>5618</v>
      </c>
      <c r="F560" s="161">
        <v>21678.0099999997</v>
      </c>
      <c r="G560" s="161">
        <v>0</v>
      </c>
      <c r="H560" s="161">
        <v>0</v>
      </c>
    </row>
    <row r="561" spans="1:8">
      <c r="A561" s="161" t="s">
        <v>9739</v>
      </c>
      <c r="B561" s="161">
        <v>2017</v>
      </c>
      <c r="C561" s="161" t="s">
        <v>5843</v>
      </c>
      <c r="D561" s="161" t="s">
        <v>8519</v>
      </c>
      <c r="E561" s="161" t="s">
        <v>5620</v>
      </c>
      <c r="F561" s="161">
        <v>93787.119999997303</v>
      </c>
      <c r="G561" s="161">
        <v>0</v>
      </c>
      <c r="H561" s="161">
        <v>0</v>
      </c>
    </row>
    <row r="562" spans="1:8">
      <c r="A562" s="161" t="s">
        <v>9739</v>
      </c>
      <c r="B562" s="161">
        <v>2017</v>
      </c>
      <c r="C562" s="161" t="s">
        <v>5843</v>
      </c>
      <c r="D562" s="161" t="s">
        <v>8517</v>
      </c>
      <c r="E562" s="161" t="s">
        <v>5619</v>
      </c>
      <c r="F562" s="161">
        <v>276745</v>
      </c>
      <c r="G562" s="161">
        <v>0</v>
      </c>
      <c r="H562" s="161">
        <v>0</v>
      </c>
    </row>
    <row r="563" spans="1:8">
      <c r="A563" s="161" t="s">
        <v>9739</v>
      </c>
      <c r="B563" s="161">
        <v>2017</v>
      </c>
      <c r="C563" s="161" t="s">
        <v>9789</v>
      </c>
      <c r="D563" s="161" t="s">
        <v>8521</v>
      </c>
      <c r="E563" s="161" t="s">
        <v>31</v>
      </c>
      <c r="F563" s="161">
        <v>10011.9997558593</v>
      </c>
      <c r="G563" s="161">
        <v>0</v>
      </c>
      <c r="H563" s="161">
        <v>0</v>
      </c>
    </row>
    <row r="564" spans="1:8">
      <c r="A564" s="161" t="s">
        <v>9739</v>
      </c>
      <c r="B564" s="161">
        <v>2017</v>
      </c>
      <c r="C564" s="161" t="s">
        <v>5617</v>
      </c>
      <c r="D564" s="161" t="s">
        <v>8513</v>
      </c>
      <c r="E564" s="161" t="s">
        <v>9788</v>
      </c>
      <c r="F564" s="161">
        <v>377</v>
      </c>
      <c r="G564" s="161">
        <v>0</v>
      </c>
      <c r="H564" s="161">
        <v>0</v>
      </c>
    </row>
    <row r="565" spans="1:8">
      <c r="A565" s="161" t="s">
        <v>9739</v>
      </c>
      <c r="B565" s="161">
        <v>2017</v>
      </c>
      <c r="C565" s="161" t="s">
        <v>4623</v>
      </c>
      <c r="D565" s="161" t="s">
        <v>8524</v>
      </c>
      <c r="E565" s="161" t="s">
        <v>5621</v>
      </c>
      <c r="F565" s="161">
        <v>9.9999997764825804E-3</v>
      </c>
      <c r="G565" s="161">
        <v>0</v>
      </c>
      <c r="H565" s="161">
        <v>0</v>
      </c>
    </row>
    <row r="566" spans="1:8">
      <c r="A566" s="161" t="s">
        <v>9739</v>
      </c>
      <c r="B566" s="161">
        <v>2017</v>
      </c>
      <c r="C566" s="161" t="s">
        <v>4623</v>
      </c>
      <c r="D566" s="161" t="s">
        <v>8527</v>
      </c>
      <c r="E566" s="161" t="s">
        <v>5622</v>
      </c>
      <c r="F566" s="161">
        <v>6723</v>
      </c>
      <c r="G566" s="161">
        <v>0</v>
      </c>
      <c r="H566" s="161">
        <v>0</v>
      </c>
    </row>
    <row r="567" spans="1:8">
      <c r="A567" s="161" t="s">
        <v>9739</v>
      </c>
      <c r="B567" s="161">
        <v>2017</v>
      </c>
      <c r="C567" s="161" t="s">
        <v>4623</v>
      </c>
      <c r="D567" s="161" t="s">
        <v>8530</v>
      </c>
      <c r="E567" s="161" t="s">
        <v>5623</v>
      </c>
      <c r="F567" s="161">
        <v>1156</v>
      </c>
      <c r="G567" s="161">
        <v>0</v>
      </c>
      <c r="H567" s="161">
        <v>0</v>
      </c>
    </row>
    <row r="568" spans="1:8">
      <c r="A568" s="161" t="s">
        <v>9739</v>
      </c>
      <c r="B568" s="161">
        <v>2017</v>
      </c>
      <c r="C568" s="161" t="s">
        <v>9757</v>
      </c>
      <c r="D568" s="161" t="s">
        <v>9787</v>
      </c>
      <c r="E568" s="161" t="s">
        <v>9786</v>
      </c>
      <c r="F568" s="161">
        <v>-262704.64921569801</v>
      </c>
      <c r="G568" s="161">
        <v>0</v>
      </c>
      <c r="H568" s="161">
        <v>0</v>
      </c>
    </row>
    <row r="569" spans="1:8">
      <c r="A569" s="161" t="s">
        <v>9739</v>
      </c>
      <c r="B569" s="161">
        <v>2017</v>
      </c>
      <c r="C569" s="161" t="s">
        <v>5378</v>
      </c>
      <c r="D569" s="161" t="s">
        <v>8538</v>
      </c>
      <c r="E569" s="161" t="s">
        <v>5626</v>
      </c>
      <c r="F569" s="161">
        <v>5593</v>
      </c>
      <c r="G569" s="161">
        <v>0</v>
      </c>
      <c r="H569" s="161">
        <v>0</v>
      </c>
    </row>
    <row r="570" spans="1:8">
      <c r="A570" s="161" t="s">
        <v>9739</v>
      </c>
      <c r="B570" s="161">
        <v>2017</v>
      </c>
      <c r="C570" s="161" t="s">
        <v>5378</v>
      </c>
      <c r="D570" s="161" t="s">
        <v>8540</v>
      </c>
      <c r="E570" s="161" t="s">
        <v>5627</v>
      </c>
      <c r="F570" s="161">
        <v>9042</v>
      </c>
      <c r="G570" s="161">
        <v>0</v>
      </c>
      <c r="H570" s="161">
        <v>0</v>
      </c>
    </row>
    <row r="571" spans="1:8">
      <c r="A571" s="161" t="s">
        <v>9739</v>
      </c>
      <c r="B571" s="161">
        <v>2017</v>
      </c>
      <c r="C571" s="161" t="s">
        <v>5843</v>
      </c>
      <c r="D571" s="161" t="s">
        <v>8547</v>
      </c>
      <c r="E571" s="161" t="s">
        <v>5631</v>
      </c>
      <c r="F571" s="161">
        <v>9.9999997764825804E-3</v>
      </c>
      <c r="G571" s="161">
        <v>0</v>
      </c>
      <c r="H571" s="161">
        <v>0</v>
      </c>
    </row>
    <row r="572" spans="1:8">
      <c r="A572" s="161" t="s">
        <v>9739</v>
      </c>
      <c r="B572" s="161">
        <v>2017</v>
      </c>
      <c r="C572" s="161" t="s">
        <v>5548</v>
      </c>
      <c r="D572" s="161" t="s">
        <v>9785</v>
      </c>
      <c r="E572" s="161" t="s">
        <v>9784</v>
      </c>
      <c r="F572" s="161">
        <v>6384.5</v>
      </c>
      <c r="G572" s="161">
        <v>0</v>
      </c>
      <c r="H572" s="161">
        <v>0</v>
      </c>
    </row>
    <row r="573" spans="1:8">
      <c r="A573" s="161" t="s">
        <v>9739</v>
      </c>
      <c r="B573" s="161">
        <v>2017</v>
      </c>
      <c r="C573" s="161" t="s">
        <v>58</v>
      </c>
      <c r="D573" s="161" t="s">
        <v>8554</v>
      </c>
      <c r="E573" s="161" t="s">
        <v>5634</v>
      </c>
      <c r="F573" s="161">
        <v>21770</v>
      </c>
      <c r="G573" s="161">
        <v>0</v>
      </c>
      <c r="H573" s="161">
        <v>0</v>
      </c>
    </row>
    <row r="574" spans="1:8">
      <c r="A574" s="161" t="s">
        <v>9739</v>
      </c>
      <c r="B574" s="161">
        <v>2017</v>
      </c>
      <c r="C574" s="161" t="s">
        <v>5548</v>
      </c>
      <c r="D574" s="161" t="s">
        <v>9783</v>
      </c>
      <c r="E574" s="161" t="s">
        <v>447</v>
      </c>
      <c r="F574" s="161">
        <v>2908305</v>
      </c>
      <c r="G574" s="161">
        <v>0</v>
      </c>
      <c r="H574" s="161">
        <v>0</v>
      </c>
    </row>
    <row r="575" spans="1:8">
      <c r="A575" s="161" t="s">
        <v>9739</v>
      </c>
      <c r="B575" s="161">
        <v>2017</v>
      </c>
      <c r="C575" s="161" t="s">
        <v>5378</v>
      </c>
      <c r="D575" s="161" t="s">
        <v>8558</v>
      </c>
      <c r="E575" s="161" t="s">
        <v>32</v>
      </c>
      <c r="F575" s="161">
        <v>3820</v>
      </c>
      <c r="G575" s="161">
        <v>0</v>
      </c>
      <c r="H575" s="161">
        <v>0</v>
      </c>
    </row>
    <row r="576" spans="1:8">
      <c r="A576" s="161" t="s">
        <v>9739</v>
      </c>
      <c r="B576" s="161">
        <v>2017</v>
      </c>
      <c r="C576" s="161" t="s">
        <v>9722</v>
      </c>
      <c r="D576" s="161" t="s">
        <v>8564</v>
      </c>
      <c r="E576" s="161" t="s">
        <v>5639</v>
      </c>
      <c r="F576" s="161">
        <v>41</v>
      </c>
      <c r="G576" s="161">
        <v>0</v>
      </c>
      <c r="H576" s="161">
        <v>0</v>
      </c>
    </row>
    <row r="577" spans="1:8">
      <c r="A577" s="161" t="s">
        <v>9739</v>
      </c>
      <c r="B577" s="161">
        <v>2017</v>
      </c>
      <c r="C577" s="161" t="s">
        <v>9782</v>
      </c>
      <c r="D577" s="161" t="s">
        <v>8566</v>
      </c>
      <c r="E577" s="161" t="s">
        <v>5640</v>
      </c>
      <c r="F577" s="161">
        <v>9090</v>
      </c>
      <c r="G577" s="161">
        <v>0</v>
      </c>
      <c r="H577" s="161">
        <v>0</v>
      </c>
    </row>
    <row r="578" spans="1:8">
      <c r="A578" s="161" t="s">
        <v>9739</v>
      </c>
      <c r="B578" s="161">
        <v>2017</v>
      </c>
      <c r="C578" s="161" t="s">
        <v>5537</v>
      </c>
      <c r="D578" s="161" t="s">
        <v>8567</v>
      </c>
      <c r="E578" s="161" t="s">
        <v>5641</v>
      </c>
      <c r="F578" s="161">
        <v>39221</v>
      </c>
      <c r="G578" s="161">
        <v>0</v>
      </c>
      <c r="H578" s="161">
        <v>0</v>
      </c>
    </row>
    <row r="579" spans="1:8">
      <c r="A579" s="161" t="s">
        <v>9739</v>
      </c>
      <c r="B579" s="161">
        <v>2017</v>
      </c>
      <c r="C579" s="161" t="s">
        <v>5685</v>
      </c>
      <c r="D579" s="161" t="s">
        <v>8656</v>
      </c>
      <c r="E579" s="161" t="s">
        <v>5684</v>
      </c>
      <c r="F579" s="161">
        <v>3356</v>
      </c>
      <c r="G579" s="161">
        <v>0</v>
      </c>
      <c r="H579" s="161">
        <v>0</v>
      </c>
    </row>
    <row r="580" spans="1:8">
      <c r="A580" s="161" t="s">
        <v>9739</v>
      </c>
      <c r="B580" s="161">
        <v>2017</v>
      </c>
      <c r="C580" s="161" t="s">
        <v>4623</v>
      </c>
      <c r="D580" s="161" t="s">
        <v>8570</v>
      </c>
      <c r="E580" s="161" t="s">
        <v>5643</v>
      </c>
      <c r="F580" s="161">
        <v>14132</v>
      </c>
      <c r="G580" s="161">
        <v>0</v>
      </c>
      <c r="H580" s="161">
        <v>0</v>
      </c>
    </row>
    <row r="581" spans="1:8">
      <c r="A581" s="161" t="s">
        <v>9739</v>
      </c>
      <c r="B581" s="161">
        <v>2017</v>
      </c>
      <c r="C581" s="161" t="s">
        <v>4969</v>
      </c>
      <c r="D581" s="161" t="s">
        <v>8268</v>
      </c>
      <c r="E581" s="161" t="s">
        <v>5488</v>
      </c>
      <c r="F581" s="161">
        <v>10160</v>
      </c>
      <c r="G581" s="161">
        <v>0</v>
      </c>
      <c r="H581" s="161">
        <v>0</v>
      </c>
    </row>
    <row r="582" spans="1:8">
      <c r="A582" s="161" t="s">
        <v>9739</v>
      </c>
      <c r="B582" s="161">
        <v>2017</v>
      </c>
      <c r="C582" s="161" t="s">
        <v>4969</v>
      </c>
      <c r="D582" s="161" t="s">
        <v>8679</v>
      </c>
      <c r="E582" s="161" t="s">
        <v>5696</v>
      </c>
      <c r="F582" s="161">
        <v>3066</v>
      </c>
      <c r="G582" s="161">
        <v>0</v>
      </c>
      <c r="H582" s="161">
        <v>0</v>
      </c>
    </row>
    <row r="583" spans="1:8">
      <c r="A583" s="161" t="s">
        <v>9739</v>
      </c>
      <c r="B583" s="161">
        <v>2017</v>
      </c>
      <c r="C583" s="161" t="s">
        <v>4623</v>
      </c>
      <c r="D583" s="161" t="s">
        <v>8573</v>
      </c>
      <c r="E583" s="161" t="s">
        <v>5644</v>
      </c>
      <c r="F583" s="161">
        <v>42817</v>
      </c>
      <c r="G583" s="161">
        <v>0</v>
      </c>
      <c r="H583" s="161">
        <v>0</v>
      </c>
    </row>
    <row r="584" spans="1:8">
      <c r="A584" s="161" t="s">
        <v>9739</v>
      </c>
      <c r="B584" s="161">
        <v>2017</v>
      </c>
      <c r="C584" s="161" t="s">
        <v>4623</v>
      </c>
      <c r="D584" s="161" t="s">
        <v>8576</v>
      </c>
      <c r="E584" s="161" t="s">
        <v>5645</v>
      </c>
      <c r="F584" s="161">
        <v>10295</v>
      </c>
      <c r="G584" s="161">
        <v>0</v>
      </c>
      <c r="H584" s="161">
        <v>0</v>
      </c>
    </row>
    <row r="585" spans="1:8">
      <c r="A585" s="161" t="s">
        <v>9739</v>
      </c>
      <c r="B585" s="161">
        <v>2017</v>
      </c>
      <c r="C585" s="161" t="s">
        <v>4623</v>
      </c>
      <c r="D585" s="161" t="s">
        <v>8579</v>
      </c>
      <c r="E585" s="161" t="s">
        <v>5646</v>
      </c>
      <c r="F585" s="161">
        <v>26096</v>
      </c>
      <c r="G585" s="161">
        <v>0</v>
      </c>
      <c r="H585" s="161">
        <v>0</v>
      </c>
    </row>
    <row r="586" spans="1:8">
      <c r="A586" s="161" t="s">
        <v>9739</v>
      </c>
      <c r="B586" s="161">
        <v>2017</v>
      </c>
      <c r="C586" s="161" t="s">
        <v>5548</v>
      </c>
      <c r="D586" s="161" t="s">
        <v>9781</v>
      </c>
      <c r="E586" s="161" t="s">
        <v>9780</v>
      </c>
      <c r="F586" s="161">
        <v>447872</v>
      </c>
      <c r="G586" s="161">
        <v>0</v>
      </c>
      <c r="H586" s="161">
        <v>0</v>
      </c>
    </row>
    <row r="587" spans="1:8">
      <c r="A587" s="161" t="s">
        <v>9739</v>
      </c>
      <c r="B587" s="161">
        <v>2017</v>
      </c>
      <c r="C587" s="161" t="s">
        <v>4623</v>
      </c>
      <c r="D587" s="161" t="s">
        <v>8583</v>
      </c>
      <c r="E587" s="161" t="s">
        <v>5649</v>
      </c>
      <c r="F587" s="161">
        <v>29674</v>
      </c>
      <c r="G587" s="161">
        <v>0</v>
      </c>
      <c r="H587" s="161">
        <v>0</v>
      </c>
    </row>
    <row r="588" spans="1:8">
      <c r="A588" s="161" t="s">
        <v>9739</v>
      </c>
      <c r="B588" s="161">
        <v>2017</v>
      </c>
      <c r="C588" s="161" t="s">
        <v>5548</v>
      </c>
      <c r="D588" s="161" t="s">
        <v>8589</v>
      </c>
      <c r="E588" s="161" t="s">
        <v>5651</v>
      </c>
      <c r="F588" s="161">
        <v>13538</v>
      </c>
      <c r="G588" s="161">
        <v>0</v>
      </c>
      <c r="H588" s="161">
        <v>0</v>
      </c>
    </row>
    <row r="589" spans="1:8">
      <c r="A589" s="161" t="s">
        <v>9739</v>
      </c>
      <c r="B589" s="161">
        <v>2017</v>
      </c>
      <c r="C589" s="161" t="s">
        <v>4623</v>
      </c>
      <c r="D589" s="161" t="s">
        <v>9779</v>
      </c>
      <c r="E589" s="161" t="s">
        <v>9778</v>
      </c>
      <c r="F589" s="161">
        <v>426828</v>
      </c>
      <c r="G589" s="161">
        <v>0</v>
      </c>
      <c r="H589" s="161">
        <v>0</v>
      </c>
    </row>
    <row r="590" spans="1:8">
      <c r="A590" s="161" t="s">
        <v>9739</v>
      </c>
      <c r="B590" s="161">
        <v>2017</v>
      </c>
      <c r="C590" s="161" t="s">
        <v>5378</v>
      </c>
      <c r="D590" s="161" t="s">
        <v>8477</v>
      </c>
      <c r="E590" s="161" t="s">
        <v>33</v>
      </c>
      <c r="F590" s="161">
        <v>33309</v>
      </c>
      <c r="G590" s="161">
        <v>0</v>
      </c>
      <c r="H590" s="161">
        <v>0</v>
      </c>
    </row>
    <row r="591" spans="1:8">
      <c r="A591" s="161" t="s">
        <v>9739</v>
      </c>
      <c r="B591" s="161">
        <v>2017</v>
      </c>
      <c r="C591" s="161" t="s">
        <v>40</v>
      </c>
      <c r="D591" s="161" t="s">
        <v>8592</v>
      </c>
      <c r="E591" s="161" t="s">
        <v>5652</v>
      </c>
      <c r="F591" s="161">
        <v>13331</v>
      </c>
      <c r="G591" s="161">
        <v>0</v>
      </c>
      <c r="H591" s="161">
        <v>0</v>
      </c>
    </row>
    <row r="592" spans="1:8">
      <c r="A592" s="161" t="s">
        <v>9739</v>
      </c>
      <c r="B592" s="161">
        <v>2017</v>
      </c>
      <c r="C592" s="161" t="s">
        <v>5667</v>
      </c>
      <c r="D592" s="161" t="s">
        <v>8615</v>
      </c>
      <c r="E592" s="161" t="s">
        <v>9777</v>
      </c>
      <c r="F592" s="161">
        <v>4995</v>
      </c>
      <c r="G592" s="161">
        <v>0</v>
      </c>
      <c r="H592" s="161">
        <v>0</v>
      </c>
    </row>
    <row r="593" spans="1:8">
      <c r="A593" s="161" t="s">
        <v>9739</v>
      </c>
      <c r="B593" s="161">
        <v>2017</v>
      </c>
      <c r="C593" s="161" t="s">
        <v>9776</v>
      </c>
      <c r="D593" s="161" t="s">
        <v>8107</v>
      </c>
      <c r="E593" s="161" t="s">
        <v>5402</v>
      </c>
      <c r="F593" s="161">
        <v>8824</v>
      </c>
      <c r="G593" s="161">
        <v>0</v>
      </c>
      <c r="H593" s="161">
        <v>0</v>
      </c>
    </row>
    <row r="594" spans="1:8">
      <c r="A594" s="161" t="s">
        <v>9739</v>
      </c>
      <c r="B594" s="161">
        <v>2017</v>
      </c>
      <c r="C594" s="161" t="s">
        <v>58</v>
      </c>
      <c r="D594" s="161" t="s">
        <v>8598</v>
      </c>
      <c r="E594" s="161" t="s">
        <v>5657</v>
      </c>
      <c r="F594" s="161">
        <v>1154</v>
      </c>
      <c r="G594" s="161">
        <v>0</v>
      </c>
      <c r="H594" s="161">
        <v>0</v>
      </c>
    </row>
    <row r="595" spans="1:8">
      <c r="A595" s="161" t="s">
        <v>9739</v>
      </c>
      <c r="B595" s="161">
        <v>2017</v>
      </c>
      <c r="C595" s="161" t="s">
        <v>9757</v>
      </c>
      <c r="D595" s="161" t="s">
        <v>9775</v>
      </c>
      <c r="E595" s="161" t="s">
        <v>9774</v>
      </c>
      <c r="F595" s="161">
        <v>0.479999989271163</v>
      </c>
      <c r="G595" s="161">
        <v>0</v>
      </c>
      <c r="H595" s="161">
        <v>0</v>
      </c>
    </row>
    <row r="596" spans="1:8">
      <c r="A596" s="161" t="s">
        <v>9739</v>
      </c>
      <c r="B596" s="161">
        <v>2017</v>
      </c>
      <c r="C596" s="161" t="s">
        <v>9757</v>
      </c>
      <c r="D596" s="161" t="s">
        <v>9773</v>
      </c>
      <c r="E596" s="161" t="s">
        <v>9772</v>
      </c>
      <c r="F596" s="161">
        <v>12982</v>
      </c>
      <c r="G596" s="161">
        <v>0</v>
      </c>
      <c r="H596" s="161">
        <v>0</v>
      </c>
    </row>
    <row r="597" spans="1:8">
      <c r="A597" s="161" t="s">
        <v>9739</v>
      </c>
      <c r="B597" s="161">
        <v>2017</v>
      </c>
      <c r="C597" s="161" t="s">
        <v>5662</v>
      </c>
      <c r="D597" s="161" t="s">
        <v>8605</v>
      </c>
      <c r="E597" s="161" t="s">
        <v>9771</v>
      </c>
      <c r="F597" s="161">
        <v>7703</v>
      </c>
      <c r="G597" s="161">
        <v>0</v>
      </c>
      <c r="H597" s="161">
        <v>0</v>
      </c>
    </row>
    <row r="598" spans="1:8">
      <c r="A598" s="161" t="s">
        <v>9739</v>
      </c>
      <c r="B598" s="161">
        <v>2017</v>
      </c>
      <c r="C598" s="161" t="s">
        <v>4623</v>
      </c>
      <c r="D598" s="161" t="s">
        <v>9770</v>
      </c>
      <c r="E598" s="161" t="s">
        <v>9769</v>
      </c>
      <c r="F598" s="161">
        <v>192633</v>
      </c>
      <c r="G598" s="161">
        <v>0</v>
      </c>
      <c r="H598" s="161">
        <v>0</v>
      </c>
    </row>
    <row r="599" spans="1:8">
      <c r="A599" s="161" t="s">
        <v>9739</v>
      </c>
      <c r="B599" s="161">
        <v>2017</v>
      </c>
      <c r="C599" s="161" t="s">
        <v>4623</v>
      </c>
      <c r="D599" s="161" t="s">
        <v>8610</v>
      </c>
      <c r="E599" s="161" t="s">
        <v>5664</v>
      </c>
      <c r="F599" s="161">
        <v>3267</v>
      </c>
      <c r="G599" s="161">
        <v>0</v>
      </c>
      <c r="H599" s="161">
        <v>0</v>
      </c>
    </row>
    <row r="600" spans="1:8">
      <c r="A600" s="161" t="s">
        <v>9739</v>
      </c>
      <c r="B600" s="161">
        <v>2017</v>
      </c>
      <c r="C600" s="161" t="s">
        <v>9768</v>
      </c>
      <c r="D600" s="161" t="s">
        <v>8536</v>
      </c>
      <c r="E600" s="161" t="s">
        <v>5625</v>
      </c>
      <c r="F600" s="161">
        <v>126135</v>
      </c>
      <c r="G600" s="161">
        <v>0</v>
      </c>
      <c r="H600" s="161">
        <v>0</v>
      </c>
    </row>
    <row r="601" spans="1:8">
      <c r="A601" s="161" t="s">
        <v>9739</v>
      </c>
      <c r="B601" s="161">
        <v>2017</v>
      </c>
      <c r="C601" s="161" t="s">
        <v>5548</v>
      </c>
      <c r="D601" s="161" t="s">
        <v>9767</v>
      </c>
      <c r="E601" s="161" t="s">
        <v>9766</v>
      </c>
      <c r="F601" s="161">
        <v>411172</v>
      </c>
      <c r="G601" s="161">
        <v>0</v>
      </c>
      <c r="H601" s="161">
        <v>0</v>
      </c>
    </row>
    <row r="602" spans="1:8">
      <c r="A602" s="161" t="s">
        <v>9739</v>
      </c>
      <c r="B602" s="161">
        <v>2017</v>
      </c>
      <c r="C602" s="161" t="s">
        <v>4623</v>
      </c>
      <c r="D602" s="161" t="s">
        <v>8617</v>
      </c>
      <c r="E602" s="161" t="s">
        <v>34</v>
      </c>
      <c r="F602" s="161">
        <v>-2446.9900000002199</v>
      </c>
      <c r="G602" s="161">
        <v>0</v>
      </c>
      <c r="H602" s="161">
        <v>0</v>
      </c>
    </row>
    <row r="603" spans="1:8">
      <c r="A603" s="161" t="s">
        <v>9739</v>
      </c>
      <c r="B603" s="161">
        <v>2017</v>
      </c>
      <c r="C603" s="161" t="s">
        <v>5378</v>
      </c>
      <c r="D603" s="161" t="s">
        <v>8620</v>
      </c>
      <c r="E603" s="161" t="s">
        <v>5668</v>
      </c>
      <c r="F603" s="161">
        <v>5623</v>
      </c>
      <c r="G603" s="161">
        <v>0</v>
      </c>
      <c r="H603" s="161">
        <v>0</v>
      </c>
    </row>
    <row r="604" spans="1:8">
      <c r="A604" s="161" t="s">
        <v>9739</v>
      </c>
      <c r="B604" s="161">
        <v>2017</v>
      </c>
      <c r="C604" s="161" t="s">
        <v>5407</v>
      </c>
      <c r="D604" s="161" t="s">
        <v>8622</v>
      </c>
      <c r="E604" s="161" t="s">
        <v>5669</v>
      </c>
      <c r="F604" s="161">
        <v>139573.8984375</v>
      </c>
      <c r="G604" s="161">
        <v>0</v>
      </c>
      <c r="H604" s="161">
        <v>0</v>
      </c>
    </row>
    <row r="605" spans="1:8">
      <c r="A605" s="161" t="s">
        <v>9739</v>
      </c>
      <c r="B605" s="161">
        <v>2017</v>
      </c>
      <c r="C605" s="161" t="s">
        <v>5516</v>
      </c>
      <c r="D605" s="161" t="s">
        <v>8627</v>
      </c>
      <c r="E605" s="161" t="s">
        <v>35</v>
      </c>
      <c r="F605" s="161">
        <v>5154</v>
      </c>
      <c r="G605" s="161">
        <v>0</v>
      </c>
      <c r="H605" s="161">
        <v>0</v>
      </c>
    </row>
    <row r="606" spans="1:8">
      <c r="A606" s="161" t="s">
        <v>9739</v>
      </c>
      <c r="B606" s="161">
        <v>2017</v>
      </c>
      <c r="C606" s="161" t="s">
        <v>9722</v>
      </c>
      <c r="D606" s="161" t="s">
        <v>9765</v>
      </c>
      <c r="E606" s="161" t="s">
        <v>9764</v>
      </c>
      <c r="F606" s="161">
        <v>186277</v>
      </c>
      <c r="G606" s="161">
        <v>0</v>
      </c>
      <c r="H606" s="161">
        <v>0</v>
      </c>
    </row>
    <row r="607" spans="1:8">
      <c r="A607" s="161" t="s">
        <v>9739</v>
      </c>
      <c r="B607" s="161">
        <v>2017</v>
      </c>
      <c r="C607" s="161" t="s">
        <v>1696</v>
      </c>
      <c r="D607" s="161" t="s">
        <v>9763</v>
      </c>
      <c r="E607" s="161" t="s">
        <v>9762</v>
      </c>
      <c r="F607" s="161">
        <v>695</v>
      </c>
      <c r="G607" s="161">
        <v>0</v>
      </c>
      <c r="H607" s="161">
        <v>0</v>
      </c>
    </row>
    <row r="608" spans="1:8">
      <c r="A608" s="161" t="s">
        <v>9739</v>
      </c>
      <c r="B608" s="161">
        <v>2017</v>
      </c>
      <c r="C608" s="161" t="s">
        <v>5516</v>
      </c>
      <c r="D608" s="161" t="s">
        <v>8633</v>
      </c>
      <c r="E608" s="161" t="s">
        <v>5673</v>
      </c>
      <c r="F608" s="161">
        <v>10772</v>
      </c>
      <c r="G608" s="161">
        <v>0</v>
      </c>
      <c r="H608" s="161">
        <v>0</v>
      </c>
    </row>
    <row r="609" spans="1:8">
      <c r="A609" s="161" t="s">
        <v>9739</v>
      </c>
      <c r="B609" s="161">
        <v>2017</v>
      </c>
      <c r="C609" s="161" t="s">
        <v>5843</v>
      </c>
      <c r="D609" s="161" t="s">
        <v>8634</v>
      </c>
      <c r="E609" s="161" t="s">
        <v>5674</v>
      </c>
      <c r="F609" s="161">
        <v>134277</v>
      </c>
      <c r="G609" s="161">
        <v>0</v>
      </c>
      <c r="H609" s="161">
        <v>0</v>
      </c>
    </row>
    <row r="610" spans="1:8">
      <c r="A610" s="161" t="s">
        <v>9739</v>
      </c>
      <c r="B610" s="161">
        <v>2017</v>
      </c>
      <c r="C610" s="161" t="s">
        <v>58</v>
      </c>
      <c r="D610" s="161" t="s">
        <v>8637</v>
      </c>
      <c r="E610" s="161" t="s">
        <v>5675</v>
      </c>
      <c r="F610" s="161">
        <v>9.9999997764825804E-3</v>
      </c>
      <c r="G610" s="161">
        <v>0</v>
      </c>
      <c r="H610" s="161">
        <v>0</v>
      </c>
    </row>
    <row r="611" spans="1:8">
      <c r="A611" s="161" t="s">
        <v>9739</v>
      </c>
      <c r="B611" s="161">
        <v>2017</v>
      </c>
      <c r="C611" s="161" t="s">
        <v>58</v>
      </c>
      <c r="D611" s="161" t="s">
        <v>8644</v>
      </c>
      <c r="E611" s="161" t="s">
        <v>5679</v>
      </c>
      <c r="F611" s="161">
        <v>2225.09008789062</v>
      </c>
      <c r="G611" s="161">
        <v>0</v>
      </c>
      <c r="H611" s="161">
        <v>0</v>
      </c>
    </row>
    <row r="612" spans="1:8">
      <c r="A612" s="161" t="s">
        <v>9739</v>
      </c>
      <c r="B612" s="161">
        <v>2017</v>
      </c>
      <c r="C612" s="161" t="s">
        <v>4623</v>
      </c>
      <c r="D612" s="161" t="s">
        <v>8650</v>
      </c>
      <c r="E612" s="161" t="s">
        <v>5682</v>
      </c>
      <c r="F612" s="161">
        <v>54334</v>
      </c>
      <c r="G612" s="161">
        <v>0</v>
      </c>
      <c r="H612" s="161">
        <v>0</v>
      </c>
    </row>
    <row r="613" spans="1:8">
      <c r="A613" s="161" t="s">
        <v>9739</v>
      </c>
      <c r="B613" s="161">
        <v>2017</v>
      </c>
      <c r="C613" s="161" t="s">
        <v>4623</v>
      </c>
      <c r="D613" s="161" t="s">
        <v>8653</v>
      </c>
      <c r="E613" s="161" t="s">
        <v>5683</v>
      </c>
      <c r="F613" s="161">
        <v>5789</v>
      </c>
      <c r="G613" s="161">
        <v>0</v>
      </c>
      <c r="H613" s="161">
        <v>0</v>
      </c>
    </row>
    <row r="614" spans="1:8">
      <c r="A614" s="161" t="s">
        <v>9739</v>
      </c>
      <c r="B614" s="161">
        <v>2017</v>
      </c>
      <c r="C614" s="161" t="s">
        <v>8833</v>
      </c>
      <c r="D614" s="161" t="s">
        <v>8105</v>
      </c>
      <c r="E614" s="161" t="s">
        <v>9761</v>
      </c>
      <c r="F614" s="161">
        <v>4653</v>
      </c>
      <c r="G614" s="161">
        <v>0</v>
      </c>
      <c r="H614" s="161">
        <v>0</v>
      </c>
    </row>
    <row r="615" spans="1:8">
      <c r="A615" s="161" t="s">
        <v>9739</v>
      </c>
      <c r="B615" s="161">
        <v>2017</v>
      </c>
      <c r="C615" s="161" t="s">
        <v>4623</v>
      </c>
      <c r="D615" s="161" t="s">
        <v>8660</v>
      </c>
      <c r="E615" s="161" t="s">
        <v>5689</v>
      </c>
      <c r="F615" s="161">
        <v>87947</v>
      </c>
      <c r="G615" s="161">
        <v>0</v>
      </c>
      <c r="H615" s="161">
        <v>0</v>
      </c>
    </row>
    <row r="616" spans="1:8">
      <c r="A616" s="161" t="s">
        <v>9739</v>
      </c>
      <c r="B616" s="161">
        <v>2017</v>
      </c>
      <c r="C616" s="161" t="s">
        <v>9760</v>
      </c>
      <c r="D616" s="161" t="s">
        <v>8663</v>
      </c>
      <c r="E616" s="161" t="s">
        <v>5690</v>
      </c>
      <c r="F616" s="161">
        <v>26475</v>
      </c>
      <c r="G616" s="161">
        <v>0</v>
      </c>
      <c r="H616" s="161">
        <v>0</v>
      </c>
    </row>
    <row r="617" spans="1:8">
      <c r="A617" s="161" t="s">
        <v>9739</v>
      </c>
      <c r="B617" s="161">
        <v>2017</v>
      </c>
      <c r="C617" s="161" t="s">
        <v>9722</v>
      </c>
      <c r="D617" s="161" t="s">
        <v>9759</v>
      </c>
      <c r="E617" s="161" t="s">
        <v>9758</v>
      </c>
      <c r="F617" s="161">
        <v>681613</v>
      </c>
      <c r="G617" s="161">
        <v>0</v>
      </c>
      <c r="H617" s="161">
        <v>0</v>
      </c>
    </row>
    <row r="618" spans="1:8">
      <c r="A618" s="161" t="s">
        <v>9739</v>
      </c>
      <c r="B618" s="161">
        <v>2017</v>
      </c>
      <c r="C618" s="161" t="s">
        <v>9757</v>
      </c>
      <c r="D618" s="161" t="s">
        <v>9756</v>
      </c>
      <c r="E618" s="161" t="s">
        <v>9755</v>
      </c>
      <c r="F618" s="161">
        <v>293223</v>
      </c>
      <c r="G618" s="161">
        <v>0</v>
      </c>
      <c r="H618" s="161">
        <v>0</v>
      </c>
    </row>
    <row r="619" spans="1:8">
      <c r="A619" s="161" t="s">
        <v>9739</v>
      </c>
      <c r="B619" s="161">
        <v>2017</v>
      </c>
      <c r="C619" s="161" t="s">
        <v>4623</v>
      </c>
      <c r="D619" s="161" t="s">
        <v>8670</v>
      </c>
      <c r="E619" s="161" t="s">
        <v>5692</v>
      </c>
      <c r="F619" s="161">
        <v>59065</v>
      </c>
      <c r="G619" s="161">
        <v>0</v>
      </c>
      <c r="H619" s="161">
        <v>0</v>
      </c>
    </row>
    <row r="620" spans="1:8">
      <c r="A620" s="161" t="s">
        <v>9739</v>
      </c>
      <c r="B620" s="161">
        <v>2017</v>
      </c>
      <c r="C620" s="161" t="s">
        <v>4623</v>
      </c>
      <c r="D620" s="161" t="s">
        <v>8673</v>
      </c>
      <c r="E620" s="161" t="s">
        <v>5693</v>
      </c>
      <c r="F620" s="161">
        <v>34807.189941406199</v>
      </c>
      <c r="G620" s="161">
        <v>0</v>
      </c>
      <c r="H620" s="161">
        <v>0</v>
      </c>
    </row>
    <row r="621" spans="1:8">
      <c r="A621" s="161" t="s">
        <v>9739</v>
      </c>
      <c r="B621" s="161">
        <v>2017</v>
      </c>
      <c r="C621" s="161" t="s">
        <v>5537</v>
      </c>
      <c r="D621" s="161" t="s">
        <v>9754</v>
      </c>
      <c r="E621" s="161" t="s">
        <v>9753</v>
      </c>
      <c r="F621" s="161">
        <v>236053</v>
      </c>
      <c r="G621" s="161">
        <v>0</v>
      </c>
      <c r="H621" s="161">
        <v>0</v>
      </c>
    </row>
    <row r="622" spans="1:8">
      <c r="A622" s="161" t="s">
        <v>9739</v>
      </c>
      <c r="B622" s="161">
        <v>2017</v>
      </c>
      <c r="C622" s="161" t="s">
        <v>9752</v>
      </c>
      <c r="D622" s="161" t="s">
        <v>9751</v>
      </c>
      <c r="E622" s="161" t="s">
        <v>9750</v>
      </c>
      <c r="F622" s="161">
        <v>9.9999997764825804E-3</v>
      </c>
      <c r="G622" s="161">
        <v>0</v>
      </c>
      <c r="H622" s="161">
        <v>0</v>
      </c>
    </row>
    <row r="623" spans="1:8">
      <c r="A623" s="161" t="s">
        <v>9739</v>
      </c>
      <c r="B623" s="161">
        <v>2017</v>
      </c>
      <c r="C623" s="161" t="s">
        <v>58</v>
      </c>
      <c r="D623" s="161" t="s">
        <v>9749</v>
      </c>
      <c r="E623" s="161" t="s">
        <v>9748</v>
      </c>
      <c r="F623" s="161">
        <v>12416</v>
      </c>
      <c r="G623" s="161">
        <v>0</v>
      </c>
      <c r="H623" s="161">
        <v>0</v>
      </c>
    </row>
    <row r="624" spans="1:8">
      <c r="A624" s="161" t="s">
        <v>9739</v>
      </c>
      <c r="B624" s="161">
        <v>2017</v>
      </c>
      <c r="C624" s="161" t="s">
        <v>9747</v>
      </c>
      <c r="D624" s="161" t="s">
        <v>9746</v>
      </c>
      <c r="E624" s="161" t="s">
        <v>2668</v>
      </c>
      <c r="F624" s="161">
        <v>324849</v>
      </c>
      <c r="G624" s="161">
        <v>0</v>
      </c>
      <c r="H624" s="161">
        <v>0</v>
      </c>
    </row>
    <row r="625" spans="1:8">
      <c r="A625" s="161" t="s">
        <v>9739</v>
      </c>
      <c r="B625" s="161">
        <v>2017</v>
      </c>
      <c r="C625" s="161" t="s">
        <v>58</v>
      </c>
      <c r="D625" s="161" t="s">
        <v>8215</v>
      </c>
      <c r="E625" s="161" t="s">
        <v>9745</v>
      </c>
      <c r="F625" s="161">
        <v>23715</v>
      </c>
      <c r="G625" s="161">
        <v>0</v>
      </c>
      <c r="H625" s="161">
        <v>0</v>
      </c>
    </row>
    <row r="626" spans="1:8">
      <c r="A626" s="161" t="s">
        <v>9739</v>
      </c>
      <c r="B626" s="161">
        <v>2017</v>
      </c>
      <c r="C626" s="161" t="s">
        <v>5601</v>
      </c>
      <c r="D626" s="161" t="s">
        <v>8482</v>
      </c>
      <c r="E626" s="161" t="s">
        <v>5600</v>
      </c>
      <c r="F626" s="161">
        <v>9782</v>
      </c>
      <c r="G626" s="161">
        <v>0</v>
      </c>
      <c r="H626" s="161">
        <v>0</v>
      </c>
    </row>
    <row r="627" spans="1:8">
      <c r="A627" s="161" t="s">
        <v>9739</v>
      </c>
      <c r="B627" s="161">
        <v>2017</v>
      </c>
      <c r="C627" s="161" t="s">
        <v>5601</v>
      </c>
      <c r="D627" s="161" t="s">
        <v>9744</v>
      </c>
      <c r="E627" s="161" t="s">
        <v>9743</v>
      </c>
      <c r="F627" s="161">
        <v>-24078</v>
      </c>
      <c r="G627" s="161">
        <v>0</v>
      </c>
      <c r="H627" s="161">
        <v>0</v>
      </c>
    </row>
    <row r="628" spans="1:8">
      <c r="A628" s="161" t="s">
        <v>9739</v>
      </c>
      <c r="B628" s="161">
        <v>2017</v>
      </c>
      <c r="C628" s="161" t="s">
        <v>5843</v>
      </c>
      <c r="D628" s="161" t="s">
        <v>8447</v>
      </c>
      <c r="E628" s="161" t="s">
        <v>9742</v>
      </c>
      <c r="F628" s="161">
        <v>9.9999997764825804E-3</v>
      </c>
      <c r="G628" s="161">
        <v>0</v>
      </c>
      <c r="H628" s="161">
        <v>0</v>
      </c>
    </row>
    <row r="629" spans="1:8">
      <c r="A629" s="161" t="s">
        <v>9739</v>
      </c>
      <c r="B629" s="161">
        <v>2017</v>
      </c>
      <c r="C629" s="161" t="s">
        <v>5514</v>
      </c>
      <c r="D629" s="161" t="s">
        <v>9741</v>
      </c>
      <c r="E629" s="161" t="s">
        <v>9740</v>
      </c>
      <c r="F629" s="161">
        <v>11317</v>
      </c>
      <c r="G629" s="161">
        <v>0</v>
      </c>
      <c r="H629" s="161">
        <v>0</v>
      </c>
    </row>
    <row r="630" spans="1:8">
      <c r="A630" s="161" t="s">
        <v>9739</v>
      </c>
      <c r="B630" s="161">
        <v>2017</v>
      </c>
      <c r="C630" s="161" t="s">
        <v>5495</v>
      </c>
      <c r="D630" s="161" t="s">
        <v>8683</v>
      </c>
      <c r="E630" s="161" t="s">
        <v>5599</v>
      </c>
      <c r="F630" s="161">
        <v>32790</v>
      </c>
      <c r="G630" s="161">
        <v>0</v>
      </c>
      <c r="H630" s="161">
        <v>0</v>
      </c>
    </row>
    <row r="631" spans="1:8">
      <c r="A631" s="161" t="s">
        <v>9738</v>
      </c>
      <c r="B631" s="161">
        <v>2017</v>
      </c>
      <c r="C631" s="161" t="s">
        <v>4623</v>
      </c>
      <c r="D631" s="161" t="s">
        <v>9737</v>
      </c>
      <c r="E631" s="161" t="s">
        <v>9736</v>
      </c>
      <c r="F631" s="161">
        <v>17925000</v>
      </c>
      <c r="G631" s="161">
        <v>184511296</v>
      </c>
      <c r="H631" s="161">
        <v>0</v>
      </c>
    </row>
    <row r="632" spans="1:8">
      <c r="A632" s="161" t="s">
        <v>8921</v>
      </c>
      <c r="B632" s="161">
        <v>2017</v>
      </c>
      <c r="C632" s="161" t="s">
        <v>9735</v>
      </c>
      <c r="D632" s="161" t="s">
        <v>7338</v>
      </c>
      <c r="E632" s="161" t="s">
        <v>5005</v>
      </c>
      <c r="F632" s="161">
        <v>42565</v>
      </c>
      <c r="G632" s="161">
        <v>610571</v>
      </c>
      <c r="H632" s="161">
        <v>10266.099609375</v>
      </c>
    </row>
    <row r="633" spans="1:8">
      <c r="A633" s="161" t="s">
        <v>8921</v>
      </c>
      <c r="B633" s="161">
        <v>2017</v>
      </c>
      <c r="C633" s="161" t="s">
        <v>9734</v>
      </c>
      <c r="D633" s="161" t="s">
        <v>7341</v>
      </c>
      <c r="E633" s="161" t="s">
        <v>5007</v>
      </c>
      <c r="F633" s="161">
        <v>43751</v>
      </c>
      <c r="G633" s="161">
        <v>685399</v>
      </c>
      <c r="H633" s="161">
        <v>9768.0498046875</v>
      </c>
    </row>
    <row r="634" spans="1:8">
      <c r="A634" s="161" t="s">
        <v>8921</v>
      </c>
      <c r="B634" s="161">
        <v>2017</v>
      </c>
      <c r="C634" s="161" t="s">
        <v>9733</v>
      </c>
      <c r="D634" s="161" t="s">
        <v>7343</v>
      </c>
      <c r="E634" s="161" t="s">
        <v>5008</v>
      </c>
      <c r="F634" s="161">
        <v>151662</v>
      </c>
      <c r="G634" s="161">
        <v>1579980</v>
      </c>
      <c r="H634" s="161">
        <v>272706</v>
      </c>
    </row>
    <row r="635" spans="1:8">
      <c r="A635" s="161" t="s">
        <v>8921</v>
      </c>
      <c r="B635" s="161">
        <v>2017</v>
      </c>
      <c r="C635" s="161" t="s">
        <v>9732</v>
      </c>
      <c r="D635" s="161" t="s">
        <v>7346</v>
      </c>
      <c r="E635" s="161" t="s">
        <v>5009</v>
      </c>
      <c r="F635" s="161">
        <v>51641</v>
      </c>
      <c r="G635" s="161">
        <v>659899</v>
      </c>
      <c r="H635" s="161">
        <v>146348</v>
      </c>
    </row>
    <row r="636" spans="1:8">
      <c r="A636" s="161" t="s">
        <v>8921</v>
      </c>
      <c r="B636" s="161">
        <v>2017</v>
      </c>
      <c r="C636" s="161" t="s">
        <v>9731</v>
      </c>
      <c r="D636" s="161" t="s">
        <v>7348</v>
      </c>
      <c r="E636" s="161" t="s">
        <v>5010</v>
      </c>
      <c r="F636" s="161">
        <v>45910</v>
      </c>
      <c r="G636" s="161">
        <v>485973</v>
      </c>
      <c r="H636" s="161">
        <v>131056</v>
      </c>
    </row>
    <row r="637" spans="1:8">
      <c r="A637" s="161" t="s">
        <v>8921</v>
      </c>
      <c r="B637" s="161">
        <v>2017</v>
      </c>
      <c r="C637" s="161" t="s">
        <v>9730</v>
      </c>
      <c r="D637" s="161" t="s">
        <v>7350</v>
      </c>
      <c r="E637" s="161" t="s">
        <v>5011</v>
      </c>
      <c r="F637" s="161">
        <v>43708</v>
      </c>
      <c r="G637" s="161">
        <v>463479</v>
      </c>
      <c r="H637" s="161">
        <v>151223</v>
      </c>
    </row>
    <row r="638" spans="1:8">
      <c r="A638" s="161" t="s">
        <v>8921</v>
      </c>
      <c r="B638" s="161">
        <v>2017</v>
      </c>
      <c r="C638" s="161" t="s">
        <v>9729</v>
      </c>
      <c r="D638" s="161" t="s">
        <v>7352</v>
      </c>
      <c r="E638" s="161" t="s">
        <v>5012</v>
      </c>
      <c r="F638" s="161">
        <v>143753</v>
      </c>
      <c r="G638" s="161">
        <v>1544740</v>
      </c>
      <c r="H638" s="161">
        <v>292877</v>
      </c>
    </row>
    <row r="639" spans="1:8">
      <c r="A639" s="161" t="s">
        <v>8921</v>
      </c>
      <c r="B639" s="161">
        <v>2017</v>
      </c>
      <c r="C639" s="161" t="s">
        <v>9726</v>
      </c>
      <c r="D639" s="161" t="s">
        <v>6730</v>
      </c>
      <c r="E639" s="161" t="s">
        <v>9728</v>
      </c>
      <c r="F639" s="161">
        <v>238808</v>
      </c>
      <c r="G639" s="161">
        <v>0</v>
      </c>
      <c r="H639" s="161">
        <v>439682</v>
      </c>
    </row>
    <row r="640" spans="1:8">
      <c r="A640" s="161" t="s">
        <v>8921</v>
      </c>
      <c r="B640" s="161">
        <v>2017</v>
      </c>
      <c r="C640" s="161" t="s">
        <v>9726</v>
      </c>
      <c r="D640" s="161" t="s">
        <v>6734</v>
      </c>
      <c r="E640" s="161" t="s">
        <v>9727</v>
      </c>
      <c r="F640" s="161">
        <v>236825</v>
      </c>
      <c r="G640" s="161">
        <v>0</v>
      </c>
      <c r="H640" s="161">
        <v>417028</v>
      </c>
    </row>
    <row r="641" spans="1:8">
      <c r="A641" s="161" t="s">
        <v>8921</v>
      </c>
      <c r="B641" s="161">
        <v>2017</v>
      </c>
      <c r="C641" s="161" t="s">
        <v>9726</v>
      </c>
      <c r="D641" s="161" t="s">
        <v>6737</v>
      </c>
      <c r="E641" s="161" t="s">
        <v>9725</v>
      </c>
      <c r="F641" s="161">
        <v>243788</v>
      </c>
      <c r="G641" s="161">
        <v>0</v>
      </c>
      <c r="H641" s="161">
        <v>422556</v>
      </c>
    </row>
    <row r="642" spans="1:8">
      <c r="A642" s="161" t="s">
        <v>8921</v>
      </c>
      <c r="B642" s="161">
        <v>2017</v>
      </c>
      <c r="C642" s="161" t="s">
        <v>9724</v>
      </c>
      <c r="D642" s="161" t="s">
        <v>6289</v>
      </c>
      <c r="E642" s="161" t="s">
        <v>9723</v>
      </c>
      <c r="F642" s="161">
        <v>269219</v>
      </c>
      <c r="G642" s="161">
        <v>0</v>
      </c>
      <c r="H642" s="161">
        <v>0</v>
      </c>
    </row>
    <row r="643" spans="1:8">
      <c r="A643" s="161" t="s">
        <v>8921</v>
      </c>
      <c r="B643" s="161">
        <v>2017</v>
      </c>
      <c r="C643" s="161" t="s">
        <v>9722</v>
      </c>
      <c r="D643" s="161" t="s">
        <v>7876</v>
      </c>
      <c r="E643" s="161" t="s">
        <v>5312</v>
      </c>
      <c r="F643" s="161">
        <v>264</v>
      </c>
      <c r="G643" s="161">
        <v>0</v>
      </c>
      <c r="H643" s="161">
        <v>0</v>
      </c>
    </row>
    <row r="644" spans="1:8">
      <c r="A644" s="161" t="s">
        <v>8921</v>
      </c>
      <c r="B644" s="161">
        <v>2017</v>
      </c>
      <c r="C644" s="161" t="s">
        <v>4808</v>
      </c>
      <c r="D644" s="161" t="s">
        <v>6931</v>
      </c>
      <c r="E644" s="161" t="s">
        <v>4807</v>
      </c>
      <c r="F644" s="161">
        <v>593301</v>
      </c>
      <c r="G644" s="161">
        <v>0</v>
      </c>
      <c r="H644" s="161">
        <v>0</v>
      </c>
    </row>
    <row r="645" spans="1:8">
      <c r="A645" s="161" t="s">
        <v>8921</v>
      </c>
      <c r="B645" s="161">
        <v>2017</v>
      </c>
      <c r="C645" s="161" t="s">
        <v>4623</v>
      </c>
      <c r="D645" s="161" t="s">
        <v>7658</v>
      </c>
      <c r="E645" s="161" t="s">
        <v>5161</v>
      </c>
      <c r="F645" s="161">
        <v>3434</v>
      </c>
      <c r="G645" s="161">
        <v>0</v>
      </c>
      <c r="H645" s="161">
        <v>0</v>
      </c>
    </row>
    <row r="646" spans="1:8">
      <c r="A646" s="161" t="s">
        <v>8921</v>
      </c>
      <c r="B646" s="161">
        <v>2017</v>
      </c>
      <c r="C646" s="161" t="s">
        <v>9721</v>
      </c>
      <c r="D646" s="161" t="s">
        <v>6206</v>
      </c>
      <c r="E646" s="161" t="s">
        <v>4434</v>
      </c>
      <c r="F646" s="161">
        <v>44009.30078125</v>
      </c>
      <c r="G646" s="161">
        <v>0</v>
      </c>
      <c r="H646" s="161">
        <v>0</v>
      </c>
    </row>
    <row r="647" spans="1:8">
      <c r="A647" s="161" t="s">
        <v>8921</v>
      </c>
      <c r="B647" s="161">
        <v>2017</v>
      </c>
      <c r="C647" s="161" t="s">
        <v>4353</v>
      </c>
      <c r="D647" s="161" t="s">
        <v>6727</v>
      </c>
      <c r="E647" s="161" t="s">
        <v>5879</v>
      </c>
      <c r="F647" s="161">
        <v>2032</v>
      </c>
      <c r="G647" s="161">
        <v>0</v>
      </c>
      <c r="H647" s="161">
        <v>0</v>
      </c>
    </row>
    <row r="648" spans="1:8">
      <c r="A648" s="161" t="s">
        <v>8921</v>
      </c>
      <c r="B648" s="161">
        <v>2017</v>
      </c>
      <c r="C648" s="161" t="s">
        <v>4647</v>
      </c>
      <c r="D648" s="161" t="s">
        <v>7805</v>
      </c>
      <c r="E648" s="161" t="s">
        <v>5234</v>
      </c>
      <c r="F648" s="161">
        <v>1930</v>
      </c>
      <c r="G648" s="161">
        <v>0</v>
      </c>
      <c r="H648" s="161">
        <v>0</v>
      </c>
    </row>
    <row r="649" spans="1:8">
      <c r="A649" s="161" t="s">
        <v>8921</v>
      </c>
      <c r="B649" s="161">
        <v>2017</v>
      </c>
      <c r="C649" s="161" t="s">
        <v>9714</v>
      </c>
      <c r="D649" s="161" t="s">
        <v>6063</v>
      </c>
      <c r="E649" s="161" t="s">
        <v>4354</v>
      </c>
      <c r="F649" s="161">
        <v>5960</v>
      </c>
      <c r="G649" s="161">
        <v>0</v>
      </c>
      <c r="H649" s="161">
        <v>0</v>
      </c>
    </row>
    <row r="650" spans="1:8">
      <c r="A650" s="161" t="s">
        <v>8921</v>
      </c>
      <c r="B650" s="161">
        <v>2017</v>
      </c>
      <c r="C650" s="161" t="s">
        <v>5378</v>
      </c>
      <c r="D650" s="161" t="s">
        <v>7468</v>
      </c>
      <c r="E650" s="161" t="s">
        <v>5063</v>
      </c>
      <c r="F650" s="161">
        <v>642</v>
      </c>
      <c r="G650" s="161">
        <v>0</v>
      </c>
      <c r="H650" s="161">
        <v>0</v>
      </c>
    </row>
    <row r="651" spans="1:8">
      <c r="A651" s="161" t="s">
        <v>8921</v>
      </c>
      <c r="B651" s="161">
        <v>2017</v>
      </c>
      <c r="C651" s="161" t="s">
        <v>4969</v>
      </c>
      <c r="D651" s="161" t="s">
        <v>7257</v>
      </c>
      <c r="E651" s="161" t="s">
        <v>9720</v>
      </c>
      <c r="F651" s="161">
        <v>2857</v>
      </c>
      <c r="G651" s="161">
        <v>0</v>
      </c>
      <c r="H651" s="161">
        <v>0</v>
      </c>
    </row>
    <row r="652" spans="1:8">
      <c r="A652" s="161" t="s">
        <v>8921</v>
      </c>
      <c r="B652" s="161">
        <v>2017</v>
      </c>
      <c r="C652" s="161" t="s">
        <v>9719</v>
      </c>
      <c r="D652" s="161" t="s">
        <v>6265</v>
      </c>
      <c r="E652" s="161" t="s">
        <v>4471</v>
      </c>
      <c r="F652" s="161">
        <v>9250</v>
      </c>
      <c r="G652" s="161">
        <v>0</v>
      </c>
      <c r="H652" s="161">
        <v>0</v>
      </c>
    </row>
    <row r="653" spans="1:8">
      <c r="A653" s="161" t="s">
        <v>8921</v>
      </c>
      <c r="B653" s="161">
        <v>2017</v>
      </c>
      <c r="C653" s="161" t="s">
        <v>4962</v>
      </c>
      <c r="D653" s="161" t="s">
        <v>7596</v>
      </c>
      <c r="E653" s="161" t="s">
        <v>9718</v>
      </c>
      <c r="F653" s="161">
        <v>6545</v>
      </c>
      <c r="G653" s="161">
        <v>0</v>
      </c>
      <c r="H653" s="161">
        <v>0</v>
      </c>
    </row>
    <row r="654" spans="1:8">
      <c r="A654" s="161" t="s">
        <v>8921</v>
      </c>
      <c r="B654" s="161">
        <v>2017</v>
      </c>
      <c r="C654" s="161" t="s">
        <v>9713</v>
      </c>
      <c r="D654" s="161" t="s">
        <v>6178</v>
      </c>
      <c r="E654" s="161" t="s">
        <v>9717</v>
      </c>
      <c r="F654" s="161">
        <v>10667</v>
      </c>
      <c r="G654" s="161">
        <v>0</v>
      </c>
      <c r="H654" s="161">
        <v>0</v>
      </c>
    </row>
    <row r="655" spans="1:8">
      <c r="A655" s="161" t="s">
        <v>8921</v>
      </c>
      <c r="B655" s="161">
        <v>2017</v>
      </c>
      <c r="C655" s="161" t="s">
        <v>9713</v>
      </c>
      <c r="D655" s="161" t="s">
        <v>7575</v>
      </c>
      <c r="E655" s="161" t="s">
        <v>9716</v>
      </c>
      <c r="F655" s="161">
        <v>35509</v>
      </c>
      <c r="G655" s="161">
        <v>0</v>
      </c>
      <c r="H655" s="161">
        <v>0</v>
      </c>
    </row>
    <row r="656" spans="1:8">
      <c r="A656" s="161" t="s">
        <v>8921</v>
      </c>
      <c r="B656" s="161">
        <v>2017</v>
      </c>
      <c r="C656" s="161" t="s">
        <v>5378</v>
      </c>
      <c r="D656" s="161" t="s">
        <v>7471</v>
      </c>
      <c r="E656" s="161" t="s">
        <v>5065</v>
      </c>
      <c r="F656" s="161">
        <v>1147</v>
      </c>
      <c r="G656" s="161">
        <v>0</v>
      </c>
      <c r="H656" s="161">
        <v>0</v>
      </c>
    </row>
    <row r="657" spans="1:8">
      <c r="A657" s="161" t="s">
        <v>8921</v>
      </c>
      <c r="B657" s="161">
        <v>2017</v>
      </c>
      <c r="C657" s="161" t="s">
        <v>9715</v>
      </c>
      <c r="D657" s="161" t="s">
        <v>7657</v>
      </c>
      <c r="E657" s="161" t="s">
        <v>5151</v>
      </c>
      <c r="F657" s="161">
        <v>2295</v>
      </c>
      <c r="G657" s="161">
        <v>0</v>
      </c>
      <c r="H657" s="161">
        <v>0</v>
      </c>
    </row>
    <row r="658" spans="1:8">
      <c r="A658" s="161" t="s">
        <v>8921</v>
      </c>
      <c r="B658" s="161">
        <v>2017</v>
      </c>
      <c r="C658" s="161" t="s">
        <v>9714</v>
      </c>
      <c r="D658" s="161" t="s">
        <v>6065</v>
      </c>
      <c r="E658" s="161" t="s">
        <v>4356</v>
      </c>
      <c r="F658" s="161">
        <v>3456</v>
      </c>
      <c r="G658" s="161">
        <v>0</v>
      </c>
      <c r="H658" s="161">
        <v>0</v>
      </c>
    </row>
    <row r="659" spans="1:8">
      <c r="A659" s="161" t="s">
        <v>8921</v>
      </c>
      <c r="B659" s="161">
        <v>2017</v>
      </c>
      <c r="C659" s="161" t="s">
        <v>9713</v>
      </c>
      <c r="D659" s="161" t="s">
        <v>7297</v>
      </c>
      <c r="E659" s="161" t="s">
        <v>4989</v>
      </c>
      <c r="F659" s="161">
        <v>33935</v>
      </c>
      <c r="G659" s="161">
        <v>0</v>
      </c>
      <c r="H659" s="161">
        <v>0</v>
      </c>
    </row>
    <row r="660" spans="1:8">
      <c r="A660" s="161" t="s">
        <v>8921</v>
      </c>
      <c r="B660" s="161">
        <v>2017</v>
      </c>
      <c r="C660" s="161" t="s">
        <v>9712</v>
      </c>
      <c r="D660" s="161" t="s">
        <v>7618</v>
      </c>
      <c r="E660" s="161" t="s">
        <v>9712</v>
      </c>
      <c r="F660" s="161">
        <v>2229.19995117187</v>
      </c>
      <c r="G660" s="161">
        <v>0</v>
      </c>
      <c r="H660" s="161">
        <v>0</v>
      </c>
    </row>
    <row r="661" spans="1:8">
      <c r="A661" s="161" t="s">
        <v>8921</v>
      </c>
      <c r="B661" s="161">
        <v>2017</v>
      </c>
      <c r="C661" s="161" t="s">
        <v>5378</v>
      </c>
      <c r="D661" s="161" t="s">
        <v>7477</v>
      </c>
      <c r="E661" s="161" t="s">
        <v>5067</v>
      </c>
      <c r="F661" s="161">
        <v>3732</v>
      </c>
      <c r="G661" s="161">
        <v>0</v>
      </c>
      <c r="H661" s="161">
        <v>0</v>
      </c>
    </row>
    <row r="662" spans="1:8">
      <c r="A662" s="161" t="s">
        <v>8921</v>
      </c>
      <c r="B662" s="161">
        <v>2017</v>
      </c>
      <c r="C662" s="161" t="s">
        <v>4623</v>
      </c>
      <c r="D662" s="161" t="s">
        <v>7745</v>
      </c>
      <c r="E662" s="161" t="s">
        <v>5207</v>
      </c>
      <c r="F662" s="161">
        <v>25385</v>
      </c>
      <c r="G662" s="161">
        <v>0</v>
      </c>
      <c r="H662" s="161">
        <v>0</v>
      </c>
    </row>
    <row r="663" spans="1:8">
      <c r="A663" s="161" t="s">
        <v>8921</v>
      </c>
      <c r="B663" s="161">
        <v>2017</v>
      </c>
      <c r="C663" s="161" t="s">
        <v>4623</v>
      </c>
      <c r="D663" s="161" t="s">
        <v>7553</v>
      </c>
      <c r="E663" s="161" t="s">
        <v>5097</v>
      </c>
      <c r="F663" s="161">
        <v>34751</v>
      </c>
      <c r="G663" s="161">
        <v>0</v>
      </c>
      <c r="H663" s="161">
        <v>0</v>
      </c>
    </row>
    <row r="664" spans="1:8">
      <c r="A664" s="161" t="s">
        <v>8921</v>
      </c>
      <c r="B664" s="161">
        <v>2017</v>
      </c>
      <c r="C664" s="161" t="s">
        <v>4623</v>
      </c>
      <c r="D664" s="161" t="s">
        <v>6541</v>
      </c>
      <c r="E664" s="161" t="s">
        <v>4607</v>
      </c>
      <c r="F664" s="161">
        <v>27709</v>
      </c>
      <c r="G664" s="161">
        <v>0</v>
      </c>
      <c r="H664" s="161">
        <v>0</v>
      </c>
    </row>
    <row r="665" spans="1:8">
      <c r="A665" s="161" t="s">
        <v>8921</v>
      </c>
      <c r="B665" s="161">
        <v>2017</v>
      </c>
      <c r="C665" s="161" t="s">
        <v>9711</v>
      </c>
      <c r="D665" s="161" t="s">
        <v>7063</v>
      </c>
      <c r="E665" s="161" t="s">
        <v>4871</v>
      </c>
      <c r="F665" s="161">
        <v>1927.19995117187</v>
      </c>
      <c r="G665" s="161">
        <v>0</v>
      </c>
      <c r="H665" s="161">
        <v>0</v>
      </c>
    </row>
    <row r="666" spans="1:8">
      <c r="A666" s="161" t="s">
        <v>8921</v>
      </c>
      <c r="B666" s="161">
        <v>2017</v>
      </c>
      <c r="C666" s="161" t="s">
        <v>9709</v>
      </c>
      <c r="D666" s="161" t="s">
        <v>9710</v>
      </c>
      <c r="E666" s="161" t="s">
        <v>9709</v>
      </c>
      <c r="F666" s="161">
        <v>1660</v>
      </c>
      <c r="G666" s="161">
        <v>0</v>
      </c>
      <c r="H666" s="161">
        <v>0</v>
      </c>
    </row>
    <row r="667" spans="1:8">
      <c r="A667" s="161" t="s">
        <v>8921</v>
      </c>
      <c r="B667" s="161">
        <v>2017</v>
      </c>
      <c r="C667" s="161" t="s">
        <v>9136</v>
      </c>
      <c r="D667" s="161" t="s">
        <v>9708</v>
      </c>
      <c r="E667" s="161" t="s">
        <v>9707</v>
      </c>
      <c r="F667" s="161">
        <v>6714</v>
      </c>
      <c r="G667" s="161">
        <v>0</v>
      </c>
      <c r="H667" s="161">
        <v>0</v>
      </c>
    </row>
    <row r="668" spans="1:8">
      <c r="A668" s="161" t="s">
        <v>8921</v>
      </c>
      <c r="B668" s="161">
        <v>2017</v>
      </c>
      <c r="C668" s="161" t="s">
        <v>9155</v>
      </c>
      <c r="D668" s="161" t="s">
        <v>9706</v>
      </c>
      <c r="E668" s="161" t="s">
        <v>9705</v>
      </c>
      <c r="F668" s="161">
        <v>2841</v>
      </c>
      <c r="G668" s="161">
        <v>0</v>
      </c>
      <c r="H668" s="161">
        <v>0</v>
      </c>
    </row>
    <row r="669" spans="1:8">
      <c r="A669" s="161" t="s">
        <v>8921</v>
      </c>
      <c r="B669" s="161">
        <v>2017</v>
      </c>
      <c r="C669" s="161" t="s">
        <v>9704</v>
      </c>
      <c r="D669" s="161" t="s">
        <v>7106</v>
      </c>
      <c r="E669" s="161" t="s">
        <v>4891</v>
      </c>
      <c r="F669" s="161">
        <v>1480</v>
      </c>
      <c r="G669" s="161">
        <v>0</v>
      </c>
      <c r="H669" s="161">
        <v>0</v>
      </c>
    </row>
    <row r="670" spans="1:8">
      <c r="A670" s="161" t="s">
        <v>8921</v>
      </c>
      <c r="B670" s="161">
        <v>2017</v>
      </c>
      <c r="C670" s="161" t="s">
        <v>9704</v>
      </c>
      <c r="D670" s="161" t="s">
        <v>6788</v>
      </c>
      <c r="E670" s="161" t="s">
        <v>4727</v>
      </c>
      <c r="F670" s="161">
        <v>5243</v>
      </c>
      <c r="G670" s="161">
        <v>0</v>
      </c>
      <c r="H670" s="161">
        <v>0</v>
      </c>
    </row>
    <row r="671" spans="1:8">
      <c r="A671" s="161" t="s">
        <v>8921</v>
      </c>
      <c r="B671" s="161">
        <v>2017</v>
      </c>
      <c r="C671" s="161" t="s">
        <v>9704</v>
      </c>
      <c r="D671" s="161" t="s">
        <v>6651</v>
      </c>
      <c r="E671" s="161" t="s">
        <v>4656</v>
      </c>
      <c r="F671" s="161">
        <v>31597.900390625</v>
      </c>
      <c r="G671" s="161">
        <v>0</v>
      </c>
      <c r="H671" s="161">
        <v>0</v>
      </c>
    </row>
    <row r="672" spans="1:8">
      <c r="A672" s="161" t="s">
        <v>8921</v>
      </c>
      <c r="B672" s="161">
        <v>2017</v>
      </c>
      <c r="C672" s="161" t="s">
        <v>9704</v>
      </c>
      <c r="D672" s="161" t="s">
        <v>6213</v>
      </c>
      <c r="E672" s="161" t="s">
        <v>4437</v>
      </c>
      <c r="F672" s="161">
        <v>5240</v>
      </c>
      <c r="G672" s="161">
        <v>0</v>
      </c>
      <c r="H672" s="161">
        <v>0</v>
      </c>
    </row>
    <row r="673" spans="1:8">
      <c r="A673" s="161" t="s">
        <v>8921</v>
      </c>
      <c r="B673" s="161">
        <v>2017</v>
      </c>
      <c r="C673" s="161" t="s">
        <v>5378</v>
      </c>
      <c r="D673" s="161" t="s">
        <v>7474</v>
      </c>
      <c r="E673" s="161" t="s">
        <v>9703</v>
      </c>
      <c r="F673" s="161">
        <v>4231</v>
      </c>
      <c r="G673" s="161">
        <v>0</v>
      </c>
      <c r="H673" s="161">
        <v>0</v>
      </c>
    </row>
    <row r="674" spans="1:8">
      <c r="A674" s="161" t="s">
        <v>8921</v>
      </c>
      <c r="B674" s="161">
        <v>2017</v>
      </c>
      <c r="C674" s="161" t="s">
        <v>4706</v>
      </c>
      <c r="D674" s="161" t="s">
        <v>6745</v>
      </c>
      <c r="E674" s="161" t="s">
        <v>9702</v>
      </c>
      <c r="F674" s="161">
        <v>51706</v>
      </c>
      <c r="G674" s="161">
        <v>0</v>
      </c>
      <c r="H674" s="161">
        <v>0</v>
      </c>
    </row>
    <row r="675" spans="1:8">
      <c r="A675" s="161" t="s">
        <v>8921</v>
      </c>
      <c r="B675" s="161">
        <v>2017</v>
      </c>
      <c r="C675" s="161" t="s">
        <v>5368</v>
      </c>
      <c r="D675" s="161" t="s">
        <v>6883</v>
      </c>
      <c r="E675" s="161" t="s">
        <v>9701</v>
      </c>
      <c r="F675" s="161">
        <v>1759</v>
      </c>
      <c r="G675" s="161">
        <v>0</v>
      </c>
      <c r="H675" s="161">
        <v>0</v>
      </c>
    </row>
    <row r="676" spans="1:8">
      <c r="A676" s="161" t="s">
        <v>8921</v>
      </c>
      <c r="B676" s="161">
        <v>2017</v>
      </c>
      <c r="C676" s="161" t="s">
        <v>5368</v>
      </c>
      <c r="D676" s="161" t="s">
        <v>7354</v>
      </c>
      <c r="E676" s="161" t="s">
        <v>9700</v>
      </c>
      <c r="F676" s="161">
        <v>4947</v>
      </c>
      <c r="G676" s="161">
        <v>0</v>
      </c>
      <c r="H676" s="161">
        <v>0</v>
      </c>
    </row>
    <row r="677" spans="1:8">
      <c r="A677" s="161" t="s">
        <v>8921</v>
      </c>
      <c r="B677" s="161">
        <v>2017</v>
      </c>
      <c r="C677" s="161" t="s">
        <v>5368</v>
      </c>
      <c r="D677" s="161" t="s">
        <v>7358</v>
      </c>
      <c r="E677" s="161" t="s">
        <v>9699</v>
      </c>
      <c r="F677" s="161">
        <v>4350</v>
      </c>
      <c r="G677" s="161">
        <v>0</v>
      </c>
      <c r="H677" s="161">
        <v>0</v>
      </c>
    </row>
    <row r="678" spans="1:8">
      <c r="A678" s="161" t="s">
        <v>8921</v>
      </c>
      <c r="B678" s="161">
        <v>2017</v>
      </c>
      <c r="C678" s="161" t="s">
        <v>9681</v>
      </c>
      <c r="D678" s="161" t="s">
        <v>9698</v>
      </c>
      <c r="E678" s="161" t="s">
        <v>9697</v>
      </c>
      <c r="F678" s="161">
        <v>2628</v>
      </c>
      <c r="G678" s="161">
        <v>0</v>
      </c>
      <c r="H678" s="161">
        <v>0</v>
      </c>
    </row>
    <row r="679" spans="1:8">
      <c r="A679" s="161" t="s">
        <v>8921</v>
      </c>
      <c r="B679" s="161">
        <v>2017</v>
      </c>
      <c r="C679" s="161" t="s">
        <v>9681</v>
      </c>
      <c r="D679" s="161" t="s">
        <v>9696</v>
      </c>
      <c r="E679" s="161" t="s">
        <v>9695</v>
      </c>
      <c r="F679" s="161">
        <v>2628</v>
      </c>
      <c r="G679" s="161">
        <v>0</v>
      </c>
      <c r="H679" s="161">
        <v>0</v>
      </c>
    </row>
    <row r="680" spans="1:8">
      <c r="A680" s="161" t="s">
        <v>8921</v>
      </c>
      <c r="B680" s="161">
        <v>2017</v>
      </c>
      <c r="C680" s="161" t="s">
        <v>9681</v>
      </c>
      <c r="D680" s="161" t="s">
        <v>9694</v>
      </c>
      <c r="E680" s="161" t="s">
        <v>9693</v>
      </c>
      <c r="F680" s="161">
        <v>2628</v>
      </c>
      <c r="G680" s="161">
        <v>0</v>
      </c>
      <c r="H680" s="161">
        <v>0</v>
      </c>
    </row>
    <row r="681" spans="1:8">
      <c r="A681" s="161" t="s">
        <v>8921</v>
      </c>
      <c r="B681" s="161">
        <v>2017</v>
      </c>
      <c r="C681" s="161" t="s">
        <v>4353</v>
      </c>
      <c r="D681" s="161" t="s">
        <v>6680</v>
      </c>
      <c r="E681" s="161" t="s">
        <v>9692</v>
      </c>
      <c r="F681" s="161">
        <v>3293</v>
      </c>
      <c r="G681" s="161">
        <v>0</v>
      </c>
      <c r="H681" s="161">
        <v>0</v>
      </c>
    </row>
    <row r="682" spans="1:8">
      <c r="A682" s="161" t="s">
        <v>8921</v>
      </c>
      <c r="B682" s="161">
        <v>2017</v>
      </c>
      <c r="C682" s="161" t="s">
        <v>9681</v>
      </c>
      <c r="D682" s="161" t="s">
        <v>9691</v>
      </c>
      <c r="E682" s="161" t="s">
        <v>9690</v>
      </c>
      <c r="F682" s="161">
        <v>2628</v>
      </c>
      <c r="G682" s="161">
        <v>0</v>
      </c>
      <c r="H682" s="161">
        <v>0</v>
      </c>
    </row>
    <row r="683" spans="1:8">
      <c r="A683" s="161" t="s">
        <v>8921</v>
      </c>
      <c r="B683" s="161">
        <v>2017</v>
      </c>
      <c r="C683" s="161" t="s">
        <v>9681</v>
      </c>
      <c r="D683" s="161" t="s">
        <v>9689</v>
      </c>
      <c r="E683" s="161" t="s">
        <v>9688</v>
      </c>
      <c r="F683" s="161">
        <v>2628</v>
      </c>
      <c r="G683" s="161">
        <v>0</v>
      </c>
      <c r="H683" s="161">
        <v>0</v>
      </c>
    </row>
    <row r="684" spans="1:8">
      <c r="A684" s="161" t="s">
        <v>8921</v>
      </c>
      <c r="B684" s="161">
        <v>2017</v>
      </c>
      <c r="C684" s="161" t="s">
        <v>9681</v>
      </c>
      <c r="D684" s="161" t="s">
        <v>9687</v>
      </c>
      <c r="E684" s="161" t="s">
        <v>9686</v>
      </c>
      <c r="F684" s="161">
        <v>2628</v>
      </c>
      <c r="G684" s="161">
        <v>0</v>
      </c>
      <c r="H684" s="161">
        <v>0</v>
      </c>
    </row>
    <row r="685" spans="1:8">
      <c r="A685" s="161" t="s">
        <v>8921</v>
      </c>
      <c r="B685" s="161">
        <v>2017</v>
      </c>
      <c r="C685" s="161" t="s">
        <v>9681</v>
      </c>
      <c r="D685" s="161" t="s">
        <v>9685</v>
      </c>
      <c r="E685" s="161" t="s">
        <v>9684</v>
      </c>
      <c r="F685" s="161">
        <v>2628</v>
      </c>
      <c r="G685" s="161">
        <v>0</v>
      </c>
      <c r="H685" s="161">
        <v>0</v>
      </c>
    </row>
    <row r="686" spans="1:8">
      <c r="A686" s="161" t="s">
        <v>8921</v>
      </c>
      <c r="B686" s="161">
        <v>2017</v>
      </c>
      <c r="C686" s="161" t="s">
        <v>9681</v>
      </c>
      <c r="D686" s="161" t="s">
        <v>9683</v>
      </c>
      <c r="E686" s="161" t="s">
        <v>9682</v>
      </c>
      <c r="F686" s="161">
        <v>2628</v>
      </c>
      <c r="G686" s="161">
        <v>0</v>
      </c>
      <c r="H686" s="161">
        <v>0</v>
      </c>
    </row>
    <row r="687" spans="1:8">
      <c r="A687" s="161" t="s">
        <v>8921</v>
      </c>
      <c r="B687" s="161">
        <v>2017</v>
      </c>
      <c r="C687" s="161" t="s">
        <v>9681</v>
      </c>
      <c r="D687" s="161" t="s">
        <v>9680</v>
      </c>
      <c r="E687" s="161" t="s">
        <v>9679</v>
      </c>
      <c r="F687" s="161">
        <v>2628</v>
      </c>
      <c r="G687" s="161">
        <v>0</v>
      </c>
      <c r="H687" s="161">
        <v>0</v>
      </c>
    </row>
    <row r="688" spans="1:8">
      <c r="A688" s="161" t="s">
        <v>8921</v>
      </c>
      <c r="B688" s="161">
        <v>2017</v>
      </c>
      <c r="C688" s="161" t="s">
        <v>4623</v>
      </c>
      <c r="D688" s="161" t="s">
        <v>6279</v>
      </c>
      <c r="E688" s="161" t="s">
        <v>9678</v>
      </c>
      <c r="F688" s="161">
        <v>39822</v>
      </c>
      <c r="G688" s="161">
        <v>0</v>
      </c>
      <c r="H688" s="161">
        <v>0</v>
      </c>
    </row>
    <row r="689" spans="1:8">
      <c r="A689" s="161" t="s">
        <v>8921</v>
      </c>
      <c r="B689" s="161">
        <v>2017</v>
      </c>
      <c r="C689" s="161" t="s">
        <v>4623</v>
      </c>
      <c r="D689" s="161" t="s">
        <v>6700</v>
      </c>
      <c r="E689" s="161" t="s">
        <v>4681</v>
      </c>
      <c r="F689" s="161">
        <v>40413</v>
      </c>
      <c r="G689" s="161">
        <v>0</v>
      </c>
      <c r="H689" s="161">
        <v>0</v>
      </c>
    </row>
    <row r="690" spans="1:8">
      <c r="A690" s="161" t="s">
        <v>8921</v>
      </c>
      <c r="B690" s="161">
        <v>2017</v>
      </c>
      <c r="C690" s="161" t="s">
        <v>4623</v>
      </c>
      <c r="D690" s="161" t="s">
        <v>6589</v>
      </c>
      <c r="E690" s="161" t="s">
        <v>4631</v>
      </c>
      <c r="F690" s="161">
        <v>18174</v>
      </c>
      <c r="G690" s="161">
        <v>0</v>
      </c>
      <c r="H690" s="161">
        <v>0</v>
      </c>
    </row>
    <row r="691" spans="1:8">
      <c r="A691" s="161" t="s">
        <v>8921</v>
      </c>
      <c r="B691" s="161">
        <v>2017</v>
      </c>
      <c r="C691" s="161" t="s">
        <v>5368</v>
      </c>
      <c r="D691" s="161" t="s">
        <v>6795</v>
      </c>
      <c r="E691" s="161" t="s">
        <v>4730</v>
      </c>
      <c r="F691" s="161">
        <v>3434</v>
      </c>
      <c r="G691" s="161">
        <v>0</v>
      </c>
      <c r="H691" s="161">
        <v>0</v>
      </c>
    </row>
    <row r="692" spans="1:8">
      <c r="A692" s="161" t="s">
        <v>8921</v>
      </c>
      <c r="B692" s="161">
        <v>2017</v>
      </c>
      <c r="C692" s="161" t="s">
        <v>9677</v>
      </c>
      <c r="D692" s="161" t="s">
        <v>6874</v>
      </c>
      <c r="E692" s="161" t="s">
        <v>9676</v>
      </c>
      <c r="F692" s="161">
        <v>62520</v>
      </c>
      <c r="G692" s="161">
        <v>0</v>
      </c>
      <c r="H692" s="161">
        <v>0</v>
      </c>
    </row>
    <row r="693" spans="1:8">
      <c r="A693" s="161" t="s">
        <v>8921</v>
      </c>
      <c r="B693" s="161">
        <v>2017</v>
      </c>
      <c r="C693" s="161" t="s">
        <v>9155</v>
      </c>
      <c r="D693" s="161" t="s">
        <v>9675</v>
      </c>
      <c r="E693" s="161" t="s">
        <v>9674</v>
      </c>
      <c r="F693" s="161">
        <v>3679</v>
      </c>
      <c r="G693" s="161">
        <v>0</v>
      </c>
      <c r="H693" s="161">
        <v>0</v>
      </c>
    </row>
    <row r="694" spans="1:8">
      <c r="A694" s="161" t="s">
        <v>8921</v>
      </c>
      <c r="B694" s="161">
        <v>2017</v>
      </c>
      <c r="C694" s="161" t="s">
        <v>9155</v>
      </c>
      <c r="D694" s="161" t="s">
        <v>9673</v>
      </c>
      <c r="E694" s="161" t="s">
        <v>9672</v>
      </c>
      <c r="F694" s="161">
        <v>1927.19995117187</v>
      </c>
      <c r="G694" s="161">
        <v>0</v>
      </c>
      <c r="H694" s="161">
        <v>0</v>
      </c>
    </row>
    <row r="695" spans="1:8">
      <c r="A695" s="161" t="s">
        <v>8921</v>
      </c>
      <c r="B695" s="161">
        <v>2017</v>
      </c>
      <c r="C695" s="161" t="s">
        <v>9670</v>
      </c>
      <c r="D695" s="161" t="s">
        <v>9671</v>
      </c>
      <c r="E695" s="161" t="s">
        <v>9670</v>
      </c>
      <c r="F695" s="161">
        <v>1839.59997558593</v>
      </c>
      <c r="G695" s="161">
        <v>0</v>
      </c>
      <c r="H695" s="161">
        <v>0</v>
      </c>
    </row>
    <row r="696" spans="1:8">
      <c r="A696" s="161" t="s">
        <v>8921</v>
      </c>
      <c r="B696" s="161">
        <v>2017</v>
      </c>
      <c r="C696" s="161" t="s">
        <v>9232</v>
      </c>
      <c r="D696" s="161" t="s">
        <v>9669</v>
      </c>
      <c r="E696" s="161" t="s">
        <v>9668</v>
      </c>
      <c r="F696" s="161">
        <v>1839.59997558593</v>
      </c>
      <c r="G696" s="161">
        <v>0</v>
      </c>
      <c r="H696" s="161">
        <v>0</v>
      </c>
    </row>
    <row r="697" spans="1:8">
      <c r="A697" s="161" t="s">
        <v>8921</v>
      </c>
      <c r="B697" s="161">
        <v>2017</v>
      </c>
      <c r="C697" s="161" t="s">
        <v>5378</v>
      </c>
      <c r="D697" s="161" t="s">
        <v>7480</v>
      </c>
      <c r="E697" s="161" t="s">
        <v>5068</v>
      </c>
      <c r="F697" s="161">
        <v>4143</v>
      </c>
      <c r="G697" s="161">
        <v>0</v>
      </c>
      <c r="H697" s="161">
        <v>0</v>
      </c>
    </row>
    <row r="698" spans="1:8">
      <c r="A698" s="161" t="s">
        <v>8921</v>
      </c>
      <c r="B698" s="161">
        <v>2017</v>
      </c>
      <c r="C698" s="161" t="s">
        <v>5378</v>
      </c>
      <c r="D698" s="161" t="s">
        <v>7483</v>
      </c>
      <c r="E698" s="161" t="s">
        <v>5069</v>
      </c>
      <c r="F698" s="161">
        <v>3519</v>
      </c>
      <c r="G698" s="161">
        <v>0</v>
      </c>
      <c r="H698" s="161">
        <v>0</v>
      </c>
    </row>
    <row r="699" spans="1:8">
      <c r="A699" s="161" t="s">
        <v>8921</v>
      </c>
      <c r="B699" s="161">
        <v>2017</v>
      </c>
      <c r="C699" s="161" t="s">
        <v>5378</v>
      </c>
      <c r="D699" s="161" t="s">
        <v>7486</v>
      </c>
      <c r="E699" s="161" t="s">
        <v>5070</v>
      </c>
      <c r="F699" s="161">
        <v>1747</v>
      </c>
      <c r="G699" s="161">
        <v>0</v>
      </c>
      <c r="H699" s="161">
        <v>0</v>
      </c>
    </row>
    <row r="700" spans="1:8">
      <c r="A700" s="161" t="s">
        <v>8921</v>
      </c>
      <c r="B700" s="161">
        <v>2017</v>
      </c>
      <c r="C700" s="161" t="s">
        <v>5378</v>
      </c>
      <c r="D700" s="161" t="s">
        <v>7489</v>
      </c>
      <c r="E700" s="161" t="s">
        <v>9667</v>
      </c>
      <c r="F700" s="161">
        <v>1624</v>
      </c>
      <c r="G700" s="161">
        <v>0</v>
      </c>
      <c r="H700" s="161">
        <v>0</v>
      </c>
    </row>
    <row r="701" spans="1:8">
      <c r="A701" s="161" t="s">
        <v>8921</v>
      </c>
      <c r="B701" s="161">
        <v>2017</v>
      </c>
      <c r="C701" s="161" t="s">
        <v>5378</v>
      </c>
      <c r="D701" s="161" t="s">
        <v>7493</v>
      </c>
      <c r="E701" s="161" t="s">
        <v>9666</v>
      </c>
      <c r="F701" s="161">
        <v>6203</v>
      </c>
      <c r="G701" s="161">
        <v>0</v>
      </c>
      <c r="H701" s="161">
        <v>0</v>
      </c>
    </row>
    <row r="702" spans="1:8">
      <c r="A702" s="161" t="s">
        <v>8921</v>
      </c>
      <c r="B702" s="161">
        <v>2017</v>
      </c>
      <c r="C702" s="161" t="s">
        <v>5378</v>
      </c>
      <c r="D702" s="161" t="s">
        <v>7496</v>
      </c>
      <c r="E702" s="161" t="s">
        <v>5073</v>
      </c>
      <c r="F702" s="161">
        <v>3722</v>
      </c>
      <c r="G702" s="161">
        <v>0</v>
      </c>
      <c r="H702" s="161">
        <v>0</v>
      </c>
    </row>
    <row r="703" spans="1:8">
      <c r="A703" s="161" t="s">
        <v>8921</v>
      </c>
      <c r="B703" s="161">
        <v>2017</v>
      </c>
      <c r="C703" s="161" t="s">
        <v>5378</v>
      </c>
      <c r="D703" s="161" t="s">
        <v>7499</v>
      </c>
      <c r="E703" s="161" t="s">
        <v>9665</v>
      </c>
      <c r="F703" s="161">
        <v>3750</v>
      </c>
      <c r="G703" s="161">
        <v>0</v>
      </c>
      <c r="H703" s="161">
        <v>0</v>
      </c>
    </row>
    <row r="704" spans="1:8">
      <c r="A704" s="161" t="s">
        <v>8921</v>
      </c>
      <c r="B704" s="161">
        <v>2017</v>
      </c>
      <c r="C704" s="161" t="s">
        <v>5378</v>
      </c>
      <c r="D704" s="161" t="s">
        <v>7503</v>
      </c>
      <c r="E704" s="161" t="s">
        <v>5076</v>
      </c>
      <c r="F704" s="161">
        <v>1696</v>
      </c>
      <c r="G704" s="161">
        <v>0</v>
      </c>
      <c r="H704" s="161">
        <v>0</v>
      </c>
    </row>
    <row r="705" spans="1:8">
      <c r="A705" s="161" t="s">
        <v>8921</v>
      </c>
      <c r="B705" s="161">
        <v>2017</v>
      </c>
      <c r="C705" s="161" t="s">
        <v>5378</v>
      </c>
      <c r="D705" s="161" t="s">
        <v>7506</v>
      </c>
      <c r="E705" s="161" t="s">
        <v>9664</v>
      </c>
      <c r="F705" s="161">
        <v>3937</v>
      </c>
      <c r="G705" s="161">
        <v>0</v>
      </c>
      <c r="H705" s="161">
        <v>0</v>
      </c>
    </row>
    <row r="706" spans="1:8">
      <c r="A706" s="161" t="s">
        <v>8921</v>
      </c>
      <c r="B706" s="161">
        <v>2017</v>
      </c>
      <c r="C706" s="161" t="s">
        <v>5378</v>
      </c>
      <c r="D706" s="161" t="s">
        <v>7509</v>
      </c>
      <c r="E706" s="161" t="s">
        <v>5078</v>
      </c>
      <c r="F706" s="161">
        <v>1858</v>
      </c>
      <c r="G706" s="161">
        <v>0</v>
      </c>
      <c r="H706" s="161">
        <v>0</v>
      </c>
    </row>
    <row r="707" spans="1:8">
      <c r="A707" s="161" t="s">
        <v>8921</v>
      </c>
      <c r="B707" s="161">
        <v>2017</v>
      </c>
      <c r="C707" s="161" t="s">
        <v>5378</v>
      </c>
      <c r="D707" s="161" t="s">
        <v>7513</v>
      </c>
      <c r="E707" s="161" t="s">
        <v>5079</v>
      </c>
      <c r="F707" s="161">
        <v>3837</v>
      </c>
      <c r="G707" s="161">
        <v>0</v>
      </c>
      <c r="H707" s="161">
        <v>0</v>
      </c>
    </row>
    <row r="708" spans="1:8">
      <c r="A708" s="161" t="s">
        <v>8921</v>
      </c>
      <c r="B708" s="161">
        <v>2017</v>
      </c>
      <c r="C708" s="161" t="s">
        <v>5378</v>
      </c>
      <c r="D708" s="161" t="s">
        <v>7517</v>
      </c>
      <c r="E708" s="161" t="s">
        <v>9663</v>
      </c>
      <c r="F708" s="161">
        <v>3866</v>
      </c>
      <c r="G708" s="161">
        <v>0</v>
      </c>
      <c r="H708" s="161">
        <v>0</v>
      </c>
    </row>
    <row r="709" spans="1:8">
      <c r="A709" s="161" t="s">
        <v>8921</v>
      </c>
      <c r="B709" s="161">
        <v>2017</v>
      </c>
      <c r="C709" s="161" t="s">
        <v>5378</v>
      </c>
      <c r="D709" s="161" t="s">
        <v>7520</v>
      </c>
      <c r="E709" s="161" t="s">
        <v>5081</v>
      </c>
      <c r="F709" s="161">
        <v>10192</v>
      </c>
      <c r="G709" s="161">
        <v>0</v>
      </c>
      <c r="H709" s="161">
        <v>0</v>
      </c>
    </row>
    <row r="710" spans="1:8">
      <c r="A710" s="161" t="s">
        <v>8921</v>
      </c>
      <c r="B710" s="161">
        <v>2017</v>
      </c>
      <c r="C710" s="161" t="s">
        <v>5378</v>
      </c>
      <c r="D710" s="161" t="s">
        <v>7525</v>
      </c>
      <c r="E710" s="161" t="s">
        <v>9662</v>
      </c>
      <c r="F710" s="161">
        <v>4881</v>
      </c>
      <c r="G710" s="161">
        <v>0</v>
      </c>
      <c r="H710" s="161">
        <v>0</v>
      </c>
    </row>
    <row r="711" spans="1:8">
      <c r="A711" s="161" t="s">
        <v>8921</v>
      </c>
      <c r="B711" s="161">
        <v>2017</v>
      </c>
      <c r="C711" s="161" t="s">
        <v>5378</v>
      </c>
      <c r="D711" s="161" t="s">
        <v>7528</v>
      </c>
      <c r="E711" s="161" t="s">
        <v>9661</v>
      </c>
      <c r="F711" s="161">
        <v>2351</v>
      </c>
      <c r="G711" s="161">
        <v>0</v>
      </c>
      <c r="H711" s="161">
        <v>0</v>
      </c>
    </row>
    <row r="712" spans="1:8">
      <c r="A712" s="161" t="s">
        <v>8921</v>
      </c>
      <c r="B712" s="161">
        <v>2017</v>
      </c>
      <c r="C712" s="161" t="s">
        <v>5378</v>
      </c>
      <c r="D712" s="161" t="s">
        <v>7531</v>
      </c>
      <c r="E712" s="161" t="s">
        <v>9660</v>
      </c>
      <c r="F712" s="161">
        <v>1640</v>
      </c>
      <c r="G712" s="161">
        <v>0</v>
      </c>
      <c r="H712" s="161">
        <v>0</v>
      </c>
    </row>
    <row r="713" spans="1:8">
      <c r="A713" s="161" t="s">
        <v>8921</v>
      </c>
      <c r="B713" s="161">
        <v>2017</v>
      </c>
      <c r="C713" s="161" t="s">
        <v>5378</v>
      </c>
      <c r="D713" s="161" t="s">
        <v>7534</v>
      </c>
      <c r="E713" s="161" t="s">
        <v>5086</v>
      </c>
      <c r="F713" s="161">
        <v>8134</v>
      </c>
      <c r="G713" s="161">
        <v>0</v>
      </c>
      <c r="H713" s="161">
        <v>0</v>
      </c>
    </row>
    <row r="714" spans="1:8">
      <c r="A714" s="161" t="s">
        <v>8921</v>
      </c>
      <c r="B714" s="161">
        <v>2017</v>
      </c>
      <c r="C714" s="161" t="s">
        <v>5378</v>
      </c>
      <c r="D714" s="161" t="s">
        <v>7538</v>
      </c>
      <c r="E714" s="161" t="s">
        <v>9659</v>
      </c>
      <c r="F714" s="161">
        <v>8952</v>
      </c>
      <c r="G714" s="161">
        <v>0</v>
      </c>
      <c r="H714" s="161">
        <v>0</v>
      </c>
    </row>
    <row r="715" spans="1:8">
      <c r="A715" s="161" t="s">
        <v>8921</v>
      </c>
      <c r="B715" s="161">
        <v>2017</v>
      </c>
      <c r="C715" s="161" t="s">
        <v>9657</v>
      </c>
      <c r="D715" s="161" t="s">
        <v>6636</v>
      </c>
      <c r="E715" s="161" t="s">
        <v>9658</v>
      </c>
      <c r="F715" s="161">
        <v>2320</v>
      </c>
      <c r="G715" s="161">
        <v>0</v>
      </c>
      <c r="H715" s="161">
        <v>0</v>
      </c>
    </row>
    <row r="716" spans="1:8">
      <c r="A716" s="161" t="s">
        <v>8921</v>
      </c>
      <c r="B716" s="161">
        <v>2017</v>
      </c>
      <c r="C716" s="161" t="s">
        <v>9657</v>
      </c>
      <c r="D716" s="161" t="s">
        <v>6638</v>
      </c>
      <c r="E716" s="161" t="s">
        <v>9656</v>
      </c>
      <c r="F716" s="161">
        <v>6720</v>
      </c>
      <c r="G716" s="161">
        <v>0</v>
      </c>
      <c r="H716" s="161">
        <v>0</v>
      </c>
    </row>
    <row r="717" spans="1:8">
      <c r="A717" s="161" t="s">
        <v>8921</v>
      </c>
      <c r="B717" s="161">
        <v>2017</v>
      </c>
      <c r="C717" s="161" t="s">
        <v>5368</v>
      </c>
      <c r="D717" s="161" t="s">
        <v>7181</v>
      </c>
      <c r="E717" s="161" t="s">
        <v>4930</v>
      </c>
      <c r="F717" s="161">
        <v>11158</v>
      </c>
      <c r="G717" s="161">
        <v>0</v>
      </c>
      <c r="H717" s="161">
        <v>0</v>
      </c>
    </row>
    <row r="718" spans="1:8">
      <c r="A718" s="161" t="s">
        <v>8921</v>
      </c>
      <c r="B718" s="161">
        <v>2017</v>
      </c>
      <c r="C718" s="161" t="s">
        <v>5368</v>
      </c>
      <c r="D718" s="161" t="s">
        <v>7183</v>
      </c>
      <c r="E718" s="161" t="s">
        <v>4932</v>
      </c>
      <c r="F718" s="161">
        <v>11373</v>
      </c>
      <c r="G718" s="161">
        <v>0</v>
      </c>
      <c r="H718" s="161">
        <v>0</v>
      </c>
    </row>
    <row r="719" spans="1:8">
      <c r="A719" s="161" t="s">
        <v>8921</v>
      </c>
      <c r="B719" s="161">
        <v>2017</v>
      </c>
      <c r="C719" s="161" t="s">
        <v>5368</v>
      </c>
      <c r="D719" s="161" t="s">
        <v>7185</v>
      </c>
      <c r="E719" s="161" t="s">
        <v>4933</v>
      </c>
      <c r="F719" s="161">
        <v>11550</v>
      </c>
      <c r="G719" s="161">
        <v>0</v>
      </c>
      <c r="H719" s="161">
        <v>0</v>
      </c>
    </row>
    <row r="720" spans="1:8">
      <c r="A720" s="161" t="s">
        <v>8921</v>
      </c>
      <c r="B720" s="161">
        <v>2017</v>
      </c>
      <c r="C720" s="161" t="s">
        <v>4638</v>
      </c>
      <c r="D720" s="161" t="s">
        <v>6602</v>
      </c>
      <c r="E720" s="161" t="s">
        <v>4635</v>
      </c>
      <c r="F720" s="161">
        <v>1897</v>
      </c>
      <c r="G720" s="161">
        <v>0</v>
      </c>
      <c r="H720" s="161">
        <v>0</v>
      </c>
    </row>
    <row r="721" spans="1:8">
      <c r="A721" s="161" t="s">
        <v>8921</v>
      </c>
      <c r="B721" s="161">
        <v>2017</v>
      </c>
      <c r="C721" s="161" t="s">
        <v>4638</v>
      </c>
      <c r="D721" s="161" t="s">
        <v>6605</v>
      </c>
      <c r="E721" s="161" t="s">
        <v>4636</v>
      </c>
      <c r="F721" s="161">
        <v>2064</v>
      </c>
      <c r="G721" s="161">
        <v>0</v>
      </c>
      <c r="H721" s="161">
        <v>0</v>
      </c>
    </row>
    <row r="722" spans="1:8">
      <c r="A722" s="161" t="s">
        <v>8921</v>
      </c>
      <c r="B722" s="161">
        <v>2017</v>
      </c>
      <c r="C722" s="161" t="s">
        <v>4353</v>
      </c>
      <c r="D722" s="161" t="s">
        <v>7543</v>
      </c>
      <c r="E722" s="161" t="s">
        <v>9655</v>
      </c>
      <c r="F722" s="161">
        <v>2879</v>
      </c>
      <c r="G722" s="161">
        <v>0</v>
      </c>
      <c r="H722" s="161">
        <v>0</v>
      </c>
    </row>
    <row r="723" spans="1:8">
      <c r="A723" s="161" t="s">
        <v>8921</v>
      </c>
      <c r="B723" s="161">
        <v>2017</v>
      </c>
      <c r="C723" s="161" t="s">
        <v>5368</v>
      </c>
      <c r="D723" s="161" t="s">
        <v>7187</v>
      </c>
      <c r="E723" s="161" t="s">
        <v>4934</v>
      </c>
      <c r="F723" s="161">
        <v>11848</v>
      </c>
      <c r="G723" s="161">
        <v>0</v>
      </c>
      <c r="H723" s="161">
        <v>0</v>
      </c>
    </row>
    <row r="724" spans="1:8">
      <c r="A724" s="161" t="s">
        <v>8921</v>
      </c>
      <c r="B724" s="161">
        <v>2017</v>
      </c>
      <c r="C724" s="161" t="s">
        <v>5368</v>
      </c>
      <c r="D724" s="161" t="s">
        <v>7189</v>
      </c>
      <c r="E724" s="161" t="s">
        <v>4935</v>
      </c>
      <c r="F724" s="161">
        <v>11932</v>
      </c>
      <c r="G724" s="161">
        <v>0</v>
      </c>
      <c r="H724" s="161">
        <v>0</v>
      </c>
    </row>
    <row r="725" spans="1:8">
      <c r="A725" s="161" t="s">
        <v>8921</v>
      </c>
      <c r="B725" s="161">
        <v>2017</v>
      </c>
      <c r="C725" s="161" t="s">
        <v>5368</v>
      </c>
      <c r="D725" s="161" t="s">
        <v>7191</v>
      </c>
      <c r="E725" s="161" t="s">
        <v>4936</v>
      </c>
      <c r="F725" s="161">
        <v>11330</v>
      </c>
      <c r="G725" s="161">
        <v>0</v>
      </c>
      <c r="H725" s="161">
        <v>0</v>
      </c>
    </row>
    <row r="726" spans="1:8">
      <c r="A726" s="161" t="s">
        <v>8921</v>
      </c>
      <c r="B726" s="161">
        <v>2017</v>
      </c>
      <c r="C726" s="161" t="s">
        <v>5368</v>
      </c>
      <c r="D726" s="161" t="s">
        <v>7193</v>
      </c>
      <c r="E726" s="161" t="s">
        <v>4937</v>
      </c>
      <c r="F726" s="161">
        <v>11814</v>
      </c>
      <c r="G726" s="161">
        <v>0</v>
      </c>
      <c r="H726" s="161">
        <v>0</v>
      </c>
    </row>
    <row r="727" spans="1:8">
      <c r="A727" s="161" t="s">
        <v>8921</v>
      </c>
      <c r="B727" s="161">
        <v>2017</v>
      </c>
      <c r="C727" s="161" t="s">
        <v>5368</v>
      </c>
      <c r="D727" s="161" t="s">
        <v>7195</v>
      </c>
      <c r="E727" s="161" t="s">
        <v>4938</v>
      </c>
      <c r="F727" s="161">
        <v>11005</v>
      </c>
      <c r="G727" s="161">
        <v>0</v>
      </c>
      <c r="H727" s="161">
        <v>0</v>
      </c>
    </row>
    <row r="728" spans="1:8">
      <c r="A728" s="161" t="s">
        <v>8921</v>
      </c>
      <c r="B728" s="161">
        <v>2017</v>
      </c>
      <c r="C728" s="161" t="s">
        <v>5368</v>
      </c>
      <c r="D728" s="161" t="s">
        <v>7197</v>
      </c>
      <c r="E728" s="161" t="s">
        <v>4939</v>
      </c>
      <c r="F728" s="161">
        <v>12019</v>
      </c>
      <c r="G728" s="161">
        <v>0</v>
      </c>
      <c r="H728" s="161">
        <v>0</v>
      </c>
    </row>
    <row r="729" spans="1:8">
      <c r="A729" s="161" t="s">
        <v>8921</v>
      </c>
      <c r="B729" s="161">
        <v>2017</v>
      </c>
      <c r="C729" s="161" t="s">
        <v>5843</v>
      </c>
      <c r="D729" s="161" t="s">
        <v>6047</v>
      </c>
      <c r="E729" s="161" t="s">
        <v>9654</v>
      </c>
      <c r="F729" s="161">
        <v>17179</v>
      </c>
      <c r="G729" s="161">
        <v>0</v>
      </c>
      <c r="H729" s="161">
        <v>0</v>
      </c>
    </row>
    <row r="730" spans="1:8">
      <c r="A730" s="161" t="s">
        <v>8921</v>
      </c>
      <c r="B730" s="161">
        <v>2017</v>
      </c>
      <c r="C730" s="161" t="s">
        <v>9155</v>
      </c>
      <c r="D730" s="161" t="s">
        <v>6823</v>
      </c>
      <c r="E730" s="161" t="s">
        <v>4743</v>
      </c>
      <c r="F730" s="161">
        <v>3313</v>
      </c>
      <c r="G730" s="161">
        <v>0</v>
      </c>
      <c r="H730" s="161">
        <v>0</v>
      </c>
    </row>
    <row r="731" spans="1:8">
      <c r="A731" s="161" t="s">
        <v>8921</v>
      </c>
      <c r="B731" s="161">
        <v>2017</v>
      </c>
      <c r="C731" s="161" t="s">
        <v>4949</v>
      </c>
      <c r="D731" s="161" t="s">
        <v>7199</v>
      </c>
      <c r="E731" s="161" t="s">
        <v>4940</v>
      </c>
      <c r="F731" s="161">
        <v>1133</v>
      </c>
      <c r="G731" s="161">
        <v>0</v>
      </c>
      <c r="H731" s="161">
        <v>0</v>
      </c>
    </row>
    <row r="732" spans="1:8">
      <c r="A732" s="161" t="s">
        <v>8921</v>
      </c>
      <c r="B732" s="161">
        <v>2017</v>
      </c>
      <c r="C732" s="161" t="s">
        <v>9653</v>
      </c>
      <c r="D732" s="161" t="s">
        <v>6713</v>
      </c>
      <c r="E732" s="161" t="s">
        <v>72</v>
      </c>
      <c r="F732" s="161">
        <v>1151</v>
      </c>
      <c r="G732" s="161">
        <v>0</v>
      </c>
      <c r="H732" s="161">
        <v>0</v>
      </c>
    </row>
    <row r="733" spans="1:8">
      <c r="A733" s="161" t="s">
        <v>8921</v>
      </c>
      <c r="B733" s="161">
        <v>2017</v>
      </c>
      <c r="C733" s="161" t="s">
        <v>4949</v>
      </c>
      <c r="D733" s="161" t="s">
        <v>7206</v>
      </c>
      <c r="E733" s="161" t="s">
        <v>4947</v>
      </c>
      <c r="F733" s="161">
        <v>536</v>
      </c>
      <c r="G733" s="161">
        <v>0</v>
      </c>
      <c r="H733" s="161">
        <v>0</v>
      </c>
    </row>
    <row r="734" spans="1:8">
      <c r="A734" s="161" t="s">
        <v>8921</v>
      </c>
      <c r="B734" s="161">
        <v>2017</v>
      </c>
      <c r="C734" s="161" t="s">
        <v>4623</v>
      </c>
      <c r="D734" s="161" t="s">
        <v>7727</v>
      </c>
      <c r="E734" s="161" t="s">
        <v>5190</v>
      </c>
      <c r="F734" s="161">
        <v>21554</v>
      </c>
      <c r="G734" s="161">
        <v>0</v>
      </c>
      <c r="H734" s="161">
        <v>0</v>
      </c>
    </row>
    <row r="735" spans="1:8">
      <c r="A735" s="161" t="s">
        <v>8921</v>
      </c>
      <c r="B735" s="161">
        <v>2017</v>
      </c>
      <c r="C735" s="161" t="s">
        <v>4623</v>
      </c>
      <c r="D735" s="161" t="s">
        <v>6574</v>
      </c>
      <c r="E735" s="161" t="s">
        <v>4622</v>
      </c>
      <c r="F735" s="161">
        <v>42377</v>
      </c>
      <c r="G735" s="161">
        <v>0</v>
      </c>
      <c r="H735" s="161">
        <v>0</v>
      </c>
    </row>
    <row r="736" spans="1:8">
      <c r="A736" s="161" t="s">
        <v>8921</v>
      </c>
      <c r="B736" s="161">
        <v>2017</v>
      </c>
      <c r="C736" s="161" t="s">
        <v>4623</v>
      </c>
      <c r="D736" s="161" t="s">
        <v>6653</v>
      </c>
      <c r="E736" s="161" t="s">
        <v>4657</v>
      </c>
      <c r="F736" s="161">
        <v>44078</v>
      </c>
      <c r="G736" s="161">
        <v>0</v>
      </c>
      <c r="H736" s="161">
        <v>0</v>
      </c>
    </row>
    <row r="737" spans="1:8">
      <c r="A737" s="161" t="s">
        <v>8921</v>
      </c>
      <c r="B737" s="161">
        <v>2017</v>
      </c>
      <c r="C737" s="161" t="s">
        <v>9652</v>
      </c>
      <c r="D737" s="161" t="s">
        <v>6793</v>
      </c>
      <c r="E737" s="161" t="s">
        <v>1134</v>
      </c>
      <c r="F737" s="161">
        <v>2175</v>
      </c>
      <c r="G737" s="161">
        <v>0</v>
      </c>
      <c r="H737" s="161">
        <v>0</v>
      </c>
    </row>
    <row r="738" spans="1:8">
      <c r="A738" s="161" t="s">
        <v>8921</v>
      </c>
      <c r="B738" s="161">
        <v>2017</v>
      </c>
      <c r="C738" s="161" t="s">
        <v>5378</v>
      </c>
      <c r="D738" s="161" t="s">
        <v>7523</v>
      </c>
      <c r="E738" s="161" t="s">
        <v>5082</v>
      </c>
      <c r="F738" s="161">
        <v>2948</v>
      </c>
      <c r="G738" s="161">
        <v>0</v>
      </c>
      <c r="H738" s="161">
        <v>0</v>
      </c>
    </row>
    <row r="739" spans="1:8">
      <c r="A739" s="161" t="s">
        <v>8921</v>
      </c>
      <c r="B739" s="161">
        <v>2017</v>
      </c>
      <c r="C739" s="161" t="s">
        <v>9651</v>
      </c>
      <c r="D739" s="161" t="s">
        <v>6079</v>
      </c>
      <c r="E739" s="161" t="s">
        <v>4364</v>
      </c>
      <c r="F739" s="161">
        <v>162935</v>
      </c>
      <c r="G739" s="161">
        <v>0</v>
      </c>
      <c r="H739" s="161">
        <v>0</v>
      </c>
    </row>
    <row r="740" spans="1:8">
      <c r="A740" s="161" t="s">
        <v>8921</v>
      </c>
      <c r="B740" s="161">
        <v>2017</v>
      </c>
      <c r="C740" s="161" t="s">
        <v>3356</v>
      </c>
      <c r="D740" s="161" t="s">
        <v>6215</v>
      </c>
      <c r="E740" s="161" t="s">
        <v>9650</v>
      </c>
      <c r="F740" s="161">
        <v>69024</v>
      </c>
      <c r="G740" s="161">
        <v>0</v>
      </c>
      <c r="H740" s="161">
        <v>0</v>
      </c>
    </row>
    <row r="741" spans="1:8">
      <c r="A741" s="161" t="s">
        <v>8921</v>
      </c>
      <c r="B741" s="161">
        <v>2017</v>
      </c>
      <c r="C741" s="161" t="s">
        <v>9649</v>
      </c>
      <c r="D741" s="161" t="s">
        <v>7610</v>
      </c>
      <c r="E741" s="161" t="s">
        <v>5129</v>
      </c>
      <c r="F741" s="161">
        <v>55251</v>
      </c>
      <c r="G741" s="161">
        <v>0</v>
      </c>
      <c r="H741" s="161">
        <v>0</v>
      </c>
    </row>
    <row r="742" spans="1:8">
      <c r="A742" s="161" t="s">
        <v>8921</v>
      </c>
      <c r="B742" s="161">
        <v>2017</v>
      </c>
      <c r="C742" s="161" t="s">
        <v>9648</v>
      </c>
      <c r="D742" s="161" t="s">
        <v>6256</v>
      </c>
      <c r="E742" s="161" t="s">
        <v>4466</v>
      </c>
      <c r="F742" s="161">
        <v>660506</v>
      </c>
      <c r="G742" s="161">
        <v>0</v>
      </c>
      <c r="H742" s="161">
        <v>0</v>
      </c>
    </row>
    <row r="743" spans="1:8">
      <c r="A743" s="161" t="s">
        <v>8921</v>
      </c>
      <c r="B743" s="161">
        <v>2017</v>
      </c>
      <c r="C743" s="161" t="s">
        <v>9647</v>
      </c>
      <c r="D743" s="161" t="s">
        <v>6154</v>
      </c>
      <c r="E743" s="161" t="s">
        <v>4396</v>
      </c>
      <c r="F743" s="161">
        <v>607936</v>
      </c>
      <c r="G743" s="161">
        <v>0</v>
      </c>
      <c r="H743" s="161">
        <v>0</v>
      </c>
    </row>
    <row r="744" spans="1:8">
      <c r="A744" s="161" t="s">
        <v>8921</v>
      </c>
      <c r="B744" s="161">
        <v>2017</v>
      </c>
      <c r="C744" s="161" t="s">
        <v>9646</v>
      </c>
      <c r="D744" s="161" t="s">
        <v>8686</v>
      </c>
      <c r="E744" s="161" t="s">
        <v>9645</v>
      </c>
      <c r="F744" s="161">
        <v>709929</v>
      </c>
      <c r="G744" s="161">
        <v>0</v>
      </c>
      <c r="H744" s="161">
        <v>0</v>
      </c>
    </row>
    <row r="745" spans="1:8">
      <c r="A745" s="161" t="s">
        <v>8921</v>
      </c>
      <c r="B745" s="161">
        <v>2017</v>
      </c>
      <c r="C745" s="161" t="s">
        <v>5732</v>
      </c>
      <c r="D745" s="161" t="s">
        <v>8699</v>
      </c>
      <c r="E745" s="161" t="s">
        <v>9644</v>
      </c>
      <c r="F745" s="161">
        <v>120525</v>
      </c>
      <c r="G745" s="161">
        <v>0</v>
      </c>
      <c r="H745" s="161">
        <v>0</v>
      </c>
    </row>
    <row r="746" spans="1:8">
      <c r="A746" s="161" t="s">
        <v>8921</v>
      </c>
      <c r="B746" s="161">
        <v>2017</v>
      </c>
      <c r="C746" s="161" t="s">
        <v>5732</v>
      </c>
      <c r="D746" s="161" t="s">
        <v>8704</v>
      </c>
      <c r="E746" s="161" t="s">
        <v>9643</v>
      </c>
      <c r="F746" s="161">
        <v>366361</v>
      </c>
      <c r="G746" s="161">
        <v>0</v>
      </c>
      <c r="H746" s="161">
        <v>0</v>
      </c>
    </row>
    <row r="747" spans="1:8">
      <c r="A747" s="161" t="s">
        <v>8921</v>
      </c>
      <c r="B747" s="161">
        <v>2017</v>
      </c>
      <c r="C747" s="161" t="s">
        <v>5145</v>
      </c>
      <c r="D747" s="161" t="s">
        <v>7639</v>
      </c>
      <c r="E747" s="161" t="s">
        <v>5145</v>
      </c>
      <c r="F747" s="161">
        <v>1237530</v>
      </c>
      <c r="G747" s="161">
        <v>0</v>
      </c>
      <c r="H747" s="161">
        <v>0</v>
      </c>
    </row>
    <row r="748" spans="1:8">
      <c r="A748" s="161" t="s">
        <v>8921</v>
      </c>
      <c r="B748" s="161">
        <v>2017</v>
      </c>
      <c r="C748" s="161" t="s">
        <v>5849</v>
      </c>
      <c r="D748" s="161" t="s">
        <v>7461</v>
      </c>
      <c r="E748" s="161" t="s">
        <v>9642</v>
      </c>
      <c r="F748" s="161">
        <v>127884</v>
      </c>
      <c r="G748" s="161">
        <v>0</v>
      </c>
      <c r="H748" s="161">
        <v>0</v>
      </c>
    </row>
    <row r="749" spans="1:8">
      <c r="A749" s="161" t="s">
        <v>8921</v>
      </c>
      <c r="B749" s="161">
        <v>2017</v>
      </c>
      <c r="C749" s="161" t="s">
        <v>5849</v>
      </c>
      <c r="D749" s="161" t="s">
        <v>7464</v>
      </c>
      <c r="E749" s="161" t="s">
        <v>9641</v>
      </c>
      <c r="F749" s="161">
        <v>50282</v>
      </c>
      <c r="G749" s="161">
        <v>0</v>
      </c>
      <c r="H749" s="161">
        <v>0</v>
      </c>
    </row>
    <row r="750" spans="1:8">
      <c r="A750" s="161" t="s">
        <v>8921</v>
      </c>
      <c r="B750" s="161">
        <v>2017</v>
      </c>
      <c r="C750" s="161" t="s">
        <v>5849</v>
      </c>
      <c r="D750" s="161" t="s">
        <v>6309</v>
      </c>
      <c r="E750" s="161" t="s">
        <v>9640</v>
      </c>
      <c r="F750" s="161">
        <v>51775</v>
      </c>
      <c r="G750" s="161">
        <v>0</v>
      </c>
      <c r="H750" s="161">
        <v>0</v>
      </c>
    </row>
    <row r="751" spans="1:8">
      <c r="A751" s="161" t="s">
        <v>8921</v>
      </c>
      <c r="B751" s="161">
        <v>2017</v>
      </c>
      <c r="C751" s="161" t="s">
        <v>5849</v>
      </c>
      <c r="D751" s="161" t="s">
        <v>6297</v>
      </c>
      <c r="E751" s="161" t="s">
        <v>9639</v>
      </c>
      <c r="F751" s="161">
        <v>50675</v>
      </c>
      <c r="G751" s="161">
        <v>0</v>
      </c>
      <c r="H751" s="161">
        <v>0</v>
      </c>
    </row>
    <row r="752" spans="1:8">
      <c r="A752" s="161" t="s">
        <v>8921</v>
      </c>
      <c r="B752" s="161">
        <v>2017</v>
      </c>
      <c r="C752" s="161" t="s">
        <v>9638</v>
      </c>
      <c r="D752" s="161" t="s">
        <v>6994</v>
      </c>
      <c r="E752" s="161" t="s">
        <v>70</v>
      </c>
      <c r="F752" s="161">
        <v>3200</v>
      </c>
      <c r="G752" s="161">
        <v>0</v>
      </c>
      <c r="H752" s="161">
        <v>0</v>
      </c>
    </row>
    <row r="753" spans="1:8">
      <c r="A753" s="161" t="s">
        <v>8921</v>
      </c>
      <c r="B753" s="161">
        <v>2017</v>
      </c>
      <c r="C753" s="161" t="s">
        <v>9638</v>
      </c>
      <c r="D753" s="161" t="s">
        <v>6997</v>
      </c>
      <c r="E753" s="161" t="s">
        <v>64</v>
      </c>
      <c r="F753" s="161">
        <v>3506</v>
      </c>
      <c r="G753" s="161">
        <v>0</v>
      </c>
      <c r="H753" s="161">
        <v>0</v>
      </c>
    </row>
    <row r="754" spans="1:8">
      <c r="A754" s="161" t="s">
        <v>8921</v>
      </c>
      <c r="B754" s="161">
        <v>2017</v>
      </c>
      <c r="C754" s="161" t="s">
        <v>9637</v>
      </c>
      <c r="D754" s="161" t="s">
        <v>7415</v>
      </c>
      <c r="E754" s="161" t="s">
        <v>5040</v>
      </c>
      <c r="F754" s="161">
        <v>905620</v>
      </c>
      <c r="G754" s="161">
        <v>0</v>
      </c>
      <c r="H754" s="161">
        <v>0</v>
      </c>
    </row>
    <row r="755" spans="1:8">
      <c r="A755" s="161" t="s">
        <v>8921</v>
      </c>
      <c r="B755" s="161">
        <v>2017</v>
      </c>
      <c r="C755" s="161" t="s">
        <v>9637</v>
      </c>
      <c r="D755" s="161" t="s">
        <v>7418</v>
      </c>
      <c r="E755" s="161" t="s">
        <v>5042</v>
      </c>
      <c r="F755" s="161">
        <v>768252</v>
      </c>
      <c r="G755" s="161">
        <v>0</v>
      </c>
      <c r="H755" s="161">
        <v>0</v>
      </c>
    </row>
    <row r="756" spans="1:8">
      <c r="A756" s="161" t="s">
        <v>8921</v>
      </c>
      <c r="B756" s="161">
        <v>2017</v>
      </c>
      <c r="C756" s="161" t="s">
        <v>9493</v>
      </c>
      <c r="D756" s="161" t="s">
        <v>8730</v>
      </c>
      <c r="E756" s="161" t="s">
        <v>9636</v>
      </c>
      <c r="F756" s="161">
        <v>413729</v>
      </c>
      <c r="G756" s="161">
        <v>0</v>
      </c>
      <c r="H756" s="161">
        <v>0</v>
      </c>
    </row>
    <row r="757" spans="1:8">
      <c r="A757" s="161" t="s">
        <v>8921</v>
      </c>
      <c r="B757" s="161">
        <v>2017</v>
      </c>
      <c r="C757" s="161" t="s">
        <v>9529</v>
      </c>
      <c r="D757" s="161" t="s">
        <v>6706</v>
      </c>
      <c r="E757" s="161" t="s">
        <v>4685</v>
      </c>
      <c r="F757" s="161">
        <v>280556</v>
      </c>
      <c r="G757" s="161">
        <v>0</v>
      </c>
      <c r="H757" s="161">
        <v>0</v>
      </c>
    </row>
    <row r="758" spans="1:8">
      <c r="A758" s="161" t="s">
        <v>8921</v>
      </c>
      <c r="B758" s="161">
        <v>2017</v>
      </c>
      <c r="C758" s="161" t="s">
        <v>9635</v>
      </c>
      <c r="D758" s="161" t="s">
        <v>6434</v>
      </c>
      <c r="E758" s="161" t="s">
        <v>4561</v>
      </c>
      <c r="F758" s="161">
        <v>618201</v>
      </c>
      <c r="G758" s="161">
        <v>0</v>
      </c>
      <c r="H758" s="161">
        <v>0</v>
      </c>
    </row>
    <row r="759" spans="1:8">
      <c r="A759" s="161" t="s">
        <v>8921</v>
      </c>
      <c r="B759" s="161">
        <v>2017</v>
      </c>
      <c r="C759" s="161" t="s">
        <v>9634</v>
      </c>
      <c r="D759" s="161" t="s">
        <v>6437</v>
      </c>
      <c r="E759" s="161" t="s">
        <v>4563</v>
      </c>
      <c r="F759" s="161">
        <v>702928</v>
      </c>
      <c r="G759" s="161">
        <v>0</v>
      </c>
      <c r="H759" s="161">
        <v>0</v>
      </c>
    </row>
    <row r="760" spans="1:8">
      <c r="A760" s="161" t="s">
        <v>8921</v>
      </c>
      <c r="B760" s="161">
        <v>2017</v>
      </c>
      <c r="C760" s="161" t="s">
        <v>3475</v>
      </c>
      <c r="D760" s="161" t="s">
        <v>6276</v>
      </c>
      <c r="E760" s="161" t="s">
        <v>9633</v>
      </c>
      <c r="F760" s="161">
        <v>351455</v>
      </c>
      <c r="G760" s="161">
        <v>0</v>
      </c>
      <c r="H760" s="161">
        <v>0</v>
      </c>
    </row>
    <row r="761" spans="1:8">
      <c r="A761" s="161" t="s">
        <v>8921</v>
      </c>
      <c r="B761" s="161">
        <v>2017</v>
      </c>
      <c r="C761" s="161" t="s">
        <v>9632</v>
      </c>
      <c r="D761" s="161" t="s">
        <v>6582</v>
      </c>
      <c r="E761" s="161" t="s">
        <v>9631</v>
      </c>
      <c r="F761" s="161">
        <v>627886</v>
      </c>
      <c r="G761" s="161">
        <v>0</v>
      </c>
      <c r="H761" s="161">
        <v>0</v>
      </c>
    </row>
    <row r="762" spans="1:8">
      <c r="A762" s="161" t="s">
        <v>8921</v>
      </c>
      <c r="B762" s="161">
        <v>2017</v>
      </c>
      <c r="C762" s="161" t="s">
        <v>9630</v>
      </c>
      <c r="D762" s="161" t="s">
        <v>6755</v>
      </c>
      <c r="E762" s="161" t="s">
        <v>4713</v>
      </c>
      <c r="F762" s="161">
        <v>46267.8984375</v>
      </c>
      <c r="G762" s="161">
        <v>0</v>
      </c>
      <c r="H762" s="161">
        <v>0</v>
      </c>
    </row>
    <row r="763" spans="1:8">
      <c r="A763" s="161" t="s">
        <v>8921</v>
      </c>
      <c r="B763" s="161">
        <v>2017</v>
      </c>
      <c r="C763" s="161" t="s">
        <v>9139</v>
      </c>
      <c r="D763" s="161" t="s">
        <v>7143</v>
      </c>
      <c r="E763" s="161" t="s">
        <v>66</v>
      </c>
      <c r="F763" s="161">
        <v>3401</v>
      </c>
      <c r="G763" s="161">
        <v>0</v>
      </c>
      <c r="H763" s="161">
        <v>0</v>
      </c>
    </row>
    <row r="764" spans="1:8">
      <c r="A764" s="161" t="s">
        <v>8921</v>
      </c>
      <c r="B764" s="161">
        <v>2017</v>
      </c>
      <c r="C764" s="161" t="s">
        <v>9139</v>
      </c>
      <c r="D764" s="161" t="s">
        <v>7145</v>
      </c>
      <c r="E764" s="161" t="s">
        <v>65</v>
      </c>
      <c r="F764" s="161">
        <v>3384</v>
      </c>
      <c r="G764" s="161">
        <v>0</v>
      </c>
      <c r="H764" s="161">
        <v>0</v>
      </c>
    </row>
    <row r="765" spans="1:8">
      <c r="A765" s="161" t="s">
        <v>8921</v>
      </c>
      <c r="B765" s="161">
        <v>2017</v>
      </c>
      <c r="C765" s="161" t="s">
        <v>4427</v>
      </c>
      <c r="D765" s="161" t="s">
        <v>7731</v>
      </c>
      <c r="E765" s="161" t="s">
        <v>5191</v>
      </c>
      <c r="F765" s="161">
        <v>52724</v>
      </c>
      <c r="G765" s="161">
        <v>0</v>
      </c>
      <c r="H765" s="161">
        <v>0</v>
      </c>
    </row>
    <row r="766" spans="1:8">
      <c r="A766" s="161" t="s">
        <v>8921</v>
      </c>
      <c r="B766" s="161">
        <v>2017</v>
      </c>
      <c r="C766" s="161" t="s">
        <v>5368</v>
      </c>
      <c r="D766" s="161" t="s">
        <v>7207</v>
      </c>
      <c r="E766" s="161" t="s">
        <v>74</v>
      </c>
      <c r="F766" s="161">
        <v>11718</v>
      </c>
      <c r="G766" s="161">
        <v>0</v>
      </c>
      <c r="H766" s="161">
        <v>0</v>
      </c>
    </row>
    <row r="767" spans="1:8">
      <c r="A767" s="161" t="s">
        <v>8921</v>
      </c>
      <c r="B767" s="161">
        <v>2017</v>
      </c>
      <c r="C767" s="161" t="s">
        <v>5368</v>
      </c>
      <c r="D767" s="161" t="s">
        <v>7216</v>
      </c>
      <c r="E767" s="161" t="s">
        <v>75</v>
      </c>
      <c r="F767" s="161">
        <v>47221</v>
      </c>
      <c r="G767" s="161">
        <v>0</v>
      </c>
      <c r="H767" s="161">
        <v>0</v>
      </c>
    </row>
    <row r="768" spans="1:8">
      <c r="A768" s="161" t="s">
        <v>8921</v>
      </c>
      <c r="B768" s="161">
        <v>2017</v>
      </c>
      <c r="C768" s="161" t="s">
        <v>5368</v>
      </c>
      <c r="D768" s="161" t="s">
        <v>7173</v>
      </c>
      <c r="E768" s="161" t="s">
        <v>4927</v>
      </c>
      <c r="F768" s="161">
        <v>6834</v>
      </c>
      <c r="G768" s="161">
        <v>0</v>
      </c>
      <c r="H768" s="161">
        <v>0</v>
      </c>
    </row>
    <row r="769" spans="1:8">
      <c r="A769" s="161" t="s">
        <v>8921</v>
      </c>
      <c r="B769" s="161">
        <v>2017</v>
      </c>
      <c r="C769" s="161" t="s">
        <v>5368</v>
      </c>
      <c r="D769" s="161" t="s">
        <v>7175</v>
      </c>
      <c r="E769" s="161" t="s">
        <v>4928</v>
      </c>
      <c r="F769" s="161">
        <v>6808</v>
      </c>
      <c r="G769" s="161">
        <v>0</v>
      </c>
      <c r="H769" s="161">
        <v>0</v>
      </c>
    </row>
    <row r="770" spans="1:8">
      <c r="A770" s="161" t="s">
        <v>8921</v>
      </c>
      <c r="B770" s="161">
        <v>2017</v>
      </c>
      <c r="C770" s="161" t="s">
        <v>5368</v>
      </c>
      <c r="D770" s="161" t="s">
        <v>7177</v>
      </c>
      <c r="E770" s="161" t="s">
        <v>4929</v>
      </c>
      <c r="F770" s="161">
        <v>6820</v>
      </c>
      <c r="G770" s="161">
        <v>0</v>
      </c>
      <c r="H770" s="161">
        <v>0</v>
      </c>
    </row>
    <row r="771" spans="1:8">
      <c r="A771" s="161" t="s">
        <v>8921</v>
      </c>
      <c r="B771" s="161">
        <v>2017</v>
      </c>
      <c r="C771" s="161" t="s">
        <v>5368</v>
      </c>
      <c r="D771" s="161" t="s">
        <v>7179</v>
      </c>
      <c r="E771" s="161" t="s">
        <v>5367</v>
      </c>
      <c r="F771" s="161">
        <v>835</v>
      </c>
      <c r="G771" s="161">
        <v>0</v>
      </c>
      <c r="H771" s="161">
        <v>0</v>
      </c>
    </row>
    <row r="772" spans="1:8">
      <c r="A772" s="161" t="s">
        <v>8921</v>
      </c>
      <c r="B772" s="161">
        <v>2017</v>
      </c>
      <c r="C772" s="161" t="s">
        <v>5368</v>
      </c>
      <c r="D772" s="161" t="s">
        <v>7164</v>
      </c>
      <c r="E772" s="161" t="s">
        <v>4924</v>
      </c>
      <c r="F772" s="161">
        <v>11160</v>
      </c>
      <c r="G772" s="161">
        <v>0</v>
      </c>
      <c r="H772" s="161">
        <v>0</v>
      </c>
    </row>
    <row r="773" spans="1:8">
      <c r="A773" s="161" t="s">
        <v>8921</v>
      </c>
      <c r="B773" s="161">
        <v>2017</v>
      </c>
      <c r="C773" s="161" t="s">
        <v>5368</v>
      </c>
      <c r="D773" s="161" t="s">
        <v>7166</v>
      </c>
      <c r="E773" s="161" t="s">
        <v>4925</v>
      </c>
      <c r="F773" s="161">
        <v>11936</v>
      </c>
      <c r="G773" s="161">
        <v>0</v>
      </c>
      <c r="H773" s="161">
        <v>0</v>
      </c>
    </row>
    <row r="774" spans="1:8">
      <c r="A774" s="161" t="s">
        <v>8921</v>
      </c>
      <c r="B774" s="161">
        <v>2017</v>
      </c>
      <c r="C774" s="161" t="s">
        <v>5368</v>
      </c>
      <c r="D774" s="161" t="s">
        <v>7168</v>
      </c>
      <c r="E774" s="161" t="s">
        <v>4926</v>
      </c>
      <c r="F774" s="161">
        <v>10797</v>
      </c>
      <c r="G774" s="161">
        <v>0</v>
      </c>
      <c r="H774" s="161">
        <v>0</v>
      </c>
    </row>
    <row r="775" spans="1:8">
      <c r="A775" s="161" t="s">
        <v>8921</v>
      </c>
      <c r="B775" s="161">
        <v>2017</v>
      </c>
      <c r="C775" s="161" t="s">
        <v>5368</v>
      </c>
      <c r="D775" s="161" t="s">
        <v>7213</v>
      </c>
      <c r="E775" s="161" t="s">
        <v>76</v>
      </c>
      <c r="F775" s="161">
        <v>49495</v>
      </c>
      <c r="G775" s="161">
        <v>0</v>
      </c>
      <c r="H775" s="161">
        <v>0</v>
      </c>
    </row>
    <row r="776" spans="1:8">
      <c r="A776" s="161" t="s">
        <v>8921</v>
      </c>
      <c r="B776" s="161">
        <v>2017</v>
      </c>
      <c r="C776" s="161" t="s">
        <v>5368</v>
      </c>
      <c r="D776" s="161" t="s">
        <v>7210</v>
      </c>
      <c r="E776" s="161" t="s">
        <v>4948</v>
      </c>
      <c r="F776" s="161">
        <v>57674</v>
      </c>
      <c r="G776" s="161">
        <v>0</v>
      </c>
      <c r="H776" s="161">
        <v>0</v>
      </c>
    </row>
    <row r="777" spans="1:8">
      <c r="A777" s="161" t="s">
        <v>8921</v>
      </c>
      <c r="B777" s="161">
        <v>2017</v>
      </c>
      <c r="C777" s="161" t="s">
        <v>9629</v>
      </c>
      <c r="D777" s="161" t="s">
        <v>6283</v>
      </c>
      <c r="E777" s="161" t="s">
        <v>9628</v>
      </c>
      <c r="F777" s="161">
        <v>55549</v>
      </c>
      <c r="G777" s="161">
        <v>0</v>
      </c>
      <c r="H777" s="161">
        <v>0</v>
      </c>
    </row>
    <row r="778" spans="1:8">
      <c r="A778" s="161" t="s">
        <v>8921</v>
      </c>
      <c r="B778" s="161">
        <v>2017</v>
      </c>
      <c r="C778" s="161" t="s">
        <v>4506</v>
      </c>
      <c r="D778" s="161" t="s">
        <v>6321</v>
      </c>
      <c r="E778" s="161" t="s">
        <v>4505</v>
      </c>
      <c r="F778" s="161">
        <v>467598</v>
      </c>
      <c r="G778" s="161">
        <v>0</v>
      </c>
      <c r="H778" s="161">
        <v>0</v>
      </c>
    </row>
    <row r="779" spans="1:8">
      <c r="A779" s="161" t="s">
        <v>8921</v>
      </c>
      <c r="B779" s="161">
        <v>2017</v>
      </c>
      <c r="C779" s="161" t="s">
        <v>4506</v>
      </c>
      <c r="D779" s="161" t="s">
        <v>8688</v>
      </c>
      <c r="E779" s="161" t="s">
        <v>9627</v>
      </c>
      <c r="F779" s="161">
        <v>357987</v>
      </c>
      <c r="G779" s="161">
        <v>0</v>
      </c>
      <c r="H779" s="161">
        <v>0</v>
      </c>
    </row>
    <row r="780" spans="1:8">
      <c r="A780" s="161" t="s">
        <v>8921</v>
      </c>
      <c r="B780" s="161">
        <v>2017</v>
      </c>
      <c r="C780" s="161" t="s">
        <v>8833</v>
      </c>
      <c r="D780" s="161" t="s">
        <v>7715</v>
      </c>
      <c r="E780" s="161" t="s">
        <v>9626</v>
      </c>
      <c r="F780" s="161">
        <v>5256</v>
      </c>
      <c r="G780" s="161">
        <v>0</v>
      </c>
      <c r="H780" s="161">
        <v>0</v>
      </c>
    </row>
    <row r="781" spans="1:8">
      <c r="A781" s="161" t="s">
        <v>8921</v>
      </c>
      <c r="B781" s="161">
        <v>2017</v>
      </c>
      <c r="C781" s="161" t="s">
        <v>5368</v>
      </c>
      <c r="D781" s="161" t="s">
        <v>7170</v>
      </c>
      <c r="E781" s="161" t="s">
        <v>77</v>
      </c>
      <c r="F781" s="161">
        <v>25248</v>
      </c>
      <c r="G781" s="161">
        <v>0</v>
      </c>
      <c r="H781" s="161">
        <v>0</v>
      </c>
    </row>
    <row r="782" spans="1:8">
      <c r="A782" s="161" t="s">
        <v>8921</v>
      </c>
      <c r="B782" s="161">
        <v>2017</v>
      </c>
      <c r="C782" s="161" t="s">
        <v>5732</v>
      </c>
      <c r="D782" s="161" t="s">
        <v>8706</v>
      </c>
      <c r="E782" s="161" t="s">
        <v>9625</v>
      </c>
      <c r="F782" s="161">
        <v>607761</v>
      </c>
      <c r="G782" s="161">
        <v>0</v>
      </c>
      <c r="H782" s="161">
        <v>0</v>
      </c>
    </row>
    <row r="783" spans="1:8">
      <c r="A783" s="161" t="s">
        <v>8921</v>
      </c>
      <c r="B783" s="161">
        <v>2017</v>
      </c>
      <c r="C783" s="161" t="s">
        <v>9624</v>
      </c>
      <c r="D783" s="161" t="s">
        <v>6370</v>
      </c>
      <c r="E783" s="161" t="s">
        <v>9623</v>
      </c>
      <c r="F783" s="161">
        <v>13640</v>
      </c>
      <c r="G783" s="161">
        <v>0</v>
      </c>
      <c r="H783" s="161">
        <v>0</v>
      </c>
    </row>
    <row r="784" spans="1:8">
      <c r="A784" s="161" t="s">
        <v>8921</v>
      </c>
      <c r="B784" s="161">
        <v>2017</v>
      </c>
      <c r="C784" s="161" t="s">
        <v>9622</v>
      </c>
      <c r="D784" s="161" t="s">
        <v>6973</v>
      </c>
      <c r="E784" s="161" t="s">
        <v>4823</v>
      </c>
      <c r="F784" s="161">
        <v>28475</v>
      </c>
      <c r="G784" s="161">
        <v>0</v>
      </c>
      <c r="H784" s="161">
        <v>0</v>
      </c>
    </row>
    <row r="785" spans="1:8">
      <c r="A785" s="161" t="s">
        <v>8921</v>
      </c>
      <c r="B785" s="161">
        <v>2017</v>
      </c>
      <c r="C785" s="161" t="s">
        <v>9550</v>
      </c>
      <c r="D785" s="161" t="s">
        <v>6671</v>
      </c>
      <c r="E785" s="161" t="s">
        <v>4665</v>
      </c>
      <c r="F785" s="161">
        <v>26243</v>
      </c>
      <c r="G785" s="161">
        <v>0</v>
      </c>
      <c r="H785" s="161">
        <v>0</v>
      </c>
    </row>
    <row r="786" spans="1:8">
      <c r="A786" s="161" t="s">
        <v>8921</v>
      </c>
      <c r="B786" s="161">
        <v>2017</v>
      </c>
      <c r="C786" s="161" t="s">
        <v>4427</v>
      </c>
      <c r="D786" s="161" t="s">
        <v>6523</v>
      </c>
      <c r="E786" s="161" t="s">
        <v>4597</v>
      </c>
      <c r="F786" s="161">
        <v>4819</v>
      </c>
      <c r="G786" s="161">
        <v>0</v>
      </c>
      <c r="H786" s="161">
        <v>0</v>
      </c>
    </row>
    <row r="787" spans="1:8">
      <c r="A787" s="161" t="s">
        <v>8921</v>
      </c>
      <c r="B787" s="161">
        <v>2017</v>
      </c>
      <c r="C787" s="161" t="s">
        <v>4606</v>
      </c>
      <c r="D787" s="161" t="s">
        <v>6537</v>
      </c>
      <c r="E787" s="161" t="s">
        <v>4605</v>
      </c>
      <c r="F787" s="161">
        <v>7690</v>
      </c>
      <c r="G787" s="161">
        <v>0</v>
      </c>
      <c r="H787" s="161">
        <v>0</v>
      </c>
    </row>
    <row r="788" spans="1:8">
      <c r="A788" s="161" t="s">
        <v>8921</v>
      </c>
      <c r="B788" s="161">
        <v>2017</v>
      </c>
      <c r="C788" s="161" t="s">
        <v>8985</v>
      </c>
      <c r="D788" s="161" t="s">
        <v>6773</v>
      </c>
      <c r="E788" s="161" t="s">
        <v>4721</v>
      </c>
      <c r="F788" s="161">
        <v>2380</v>
      </c>
      <c r="G788" s="161">
        <v>0</v>
      </c>
      <c r="H788" s="161">
        <v>0</v>
      </c>
    </row>
    <row r="789" spans="1:8">
      <c r="A789" s="161" t="s">
        <v>8921</v>
      </c>
      <c r="B789" s="161">
        <v>2017</v>
      </c>
      <c r="C789" s="161" t="s">
        <v>4329</v>
      </c>
      <c r="D789" s="161" t="s">
        <v>6014</v>
      </c>
      <c r="E789" s="161" t="s">
        <v>9621</v>
      </c>
      <c r="F789" s="161">
        <v>3026</v>
      </c>
      <c r="G789" s="161">
        <v>0</v>
      </c>
      <c r="H789" s="161">
        <v>0</v>
      </c>
    </row>
    <row r="790" spans="1:8">
      <c r="A790" s="161" t="s">
        <v>8921</v>
      </c>
      <c r="B790" s="161">
        <v>2017</v>
      </c>
      <c r="C790" s="161" t="s">
        <v>4432</v>
      </c>
      <c r="D790" s="161" t="s">
        <v>6194</v>
      </c>
      <c r="E790" s="161" t="s">
        <v>4431</v>
      </c>
      <c r="F790" s="161">
        <v>3300</v>
      </c>
      <c r="G790" s="161">
        <v>0</v>
      </c>
      <c r="H790" s="161">
        <v>0</v>
      </c>
    </row>
    <row r="791" spans="1:8">
      <c r="A791" s="161" t="s">
        <v>8921</v>
      </c>
      <c r="B791" s="161">
        <v>2017</v>
      </c>
      <c r="C791" s="161" t="s">
        <v>9620</v>
      </c>
      <c r="D791" s="161" t="s">
        <v>6513</v>
      </c>
      <c r="E791" s="161" t="s">
        <v>4982</v>
      </c>
      <c r="F791" s="161">
        <v>3539</v>
      </c>
      <c r="G791" s="161">
        <v>0</v>
      </c>
      <c r="H791" s="161">
        <v>0</v>
      </c>
    </row>
    <row r="792" spans="1:8">
      <c r="A792" s="161" t="s">
        <v>8921</v>
      </c>
      <c r="B792" s="161">
        <v>2017</v>
      </c>
      <c r="C792" s="161" t="s">
        <v>9619</v>
      </c>
      <c r="D792" s="161" t="s">
        <v>7147</v>
      </c>
      <c r="E792" s="161" t="s">
        <v>4914</v>
      </c>
      <c r="F792" s="161">
        <v>12172</v>
      </c>
      <c r="G792" s="161">
        <v>0</v>
      </c>
      <c r="H792" s="161">
        <v>0</v>
      </c>
    </row>
    <row r="793" spans="1:8">
      <c r="A793" s="161" t="s">
        <v>8921</v>
      </c>
      <c r="B793" s="161">
        <v>2017</v>
      </c>
      <c r="C793" s="161" t="s">
        <v>4353</v>
      </c>
      <c r="D793" s="161" t="s">
        <v>7035</v>
      </c>
      <c r="E793" s="161" t="s">
        <v>4853</v>
      </c>
      <c r="F793" s="161">
        <v>29895</v>
      </c>
      <c r="G793" s="161">
        <v>0</v>
      </c>
      <c r="H793" s="161">
        <v>0</v>
      </c>
    </row>
    <row r="794" spans="1:8">
      <c r="A794" s="161" t="s">
        <v>8921</v>
      </c>
      <c r="B794" s="161">
        <v>2017</v>
      </c>
      <c r="C794" s="161" t="s">
        <v>4353</v>
      </c>
      <c r="D794" s="161" t="s">
        <v>7039</v>
      </c>
      <c r="E794" s="161" t="s">
        <v>4855</v>
      </c>
      <c r="F794" s="161">
        <v>19782</v>
      </c>
      <c r="G794" s="161">
        <v>0</v>
      </c>
      <c r="H794" s="161">
        <v>0</v>
      </c>
    </row>
    <row r="795" spans="1:8">
      <c r="A795" s="161" t="s">
        <v>8921</v>
      </c>
      <c r="B795" s="161">
        <v>2017</v>
      </c>
      <c r="C795" s="161" t="s">
        <v>4353</v>
      </c>
      <c r="D795" s="161" t="s">
        <v>6060</v>
      </c>
      <c r="E795" s="161" t="s">
        <v>4352</v>
      </c>
      <c r="F795" s="161">
        <v>49614</v>
      </c>
      <c r="G795" s="161">
        <v>0</v>
      </c>
      <c r="H795" s="161">
        <v>0</v>
      </c>
    </row>
    <row r="796" spans="1:8">
      <c r="A796" s="161" t="s">
        <v>8921</v>
      </c>
      <c r="B796" s="161">
        <v>2017</v>
      </c>
      <c r="C796" s="161" t="s">
        <v>4520</v>
      </c>
      <c r="D796" s="161" t="s">
        <v>6345</v>
      </c>
      <c r="E796" s="161" t="s">
        <v>4519</v>
      </c>
      <c r="F796" s="161">
        <v>2526</v>
      </c>
      <c r="G796" s="161">
        <v>0</v>
      </c>
      <c r="H796" s="161">
        <v>0</v>
      </c>
    </row>
    <row r="797" spans="1:8">
      <c r="A797" s="161" t="s">
        <v>8921</v>
      </c>
      <c r="B797" s="161">
        <v>2017</v>
      </c>
      <c r="C797" s="161" t="s">
        <v>4647</v>
      </c>
      <c r="D797" s="161" t="s">
        <v>6628</v>
      </c>
      <c r="E797" s="161" t="s">
        <v>4646</v>
      </c>
      <c r="F797" s="161">
        <v>4672</v>
      </c>
      <c r="G797" s="161">
        <v>0</v>
      </c>
      <c r="H797" s="161">
        <v>0</v>
      </c>
    </row>
    <row r="798" spans="1:8">
      <c r="A798" s="161" t="s">
        <v>8921</v>
      </c>
      <c r="B798" s="161">
        <v>2017</v>
      </c>
      <c r="C798" s="161" t="s">
        <v>4647</v>
      </c>
      <c r="D798" s="161" t="s">
        <v>6631</v>
      </c>
      <c r="E798" s="161" t="s">
        <v>4648</v>
      </c>
      <c r="F798" s="161">
        <v>4610</v>
      </c>
      <c r="G798" s="161">
        <v>0</v>
      </c>
      <c r="H798" s="161">
        <v>0</v>
      </c>
    </row>
    <row r="799" spans="1:8">
      <c r="A799" s="161" t="s">
        <v>8921</v>
      </c>
      <c r="B799" s="161">
        <v>2017</v>
      </c>
      <c r="C799" s="161" t="s">
        <v>9472</v>
      </c>
      <c r="D799" s="161" t="s">
        <v>6044</v>
      </c>
      <c r="E799" s="161" t="s">
        <v>9618</v>
      </c>
      <c r="F799" s="161">
        <v>50368</v>
      </c>
      <c r="G799" s="161">
        <v>0</v>
      </c>
      <c r="H799" s="161">
        <v>0</v>
      </c>
    </row>
    <row r="800" spans="1:8">
      <c r="A800" s="161" t="s">
        <v>8921</v>
      </c>
      <c r="B800" s="161">
        <v>2017</v>
      </c>
      <c r="C800" s="161" t="s">
        <v>9472</v>
      </c>
      <c r="D800" s="161" t="s">
        <v>6269</v>
      </c>
      <c r="E800" s="161" t="s">
        <v>9617</v>
      </c>
      <c r="F800" s="161">
        <v>126807</v>
      </c>
      <c r="G800" s="161">
        <v>0</v>
      </c>
      <c r="H800" s="161">
        <v>0</v>
      </c>
    </row>
    <row r="801" spans="1:8">
      <c r="A801" s="161" t="s">
        <v>8921</v>
      </c>
      <c r="B801" s="161">
        <v>2017</v>
      </c>
      <c r="C801" s="161" t="s">
        <v>9472</v>
      </c>
      <c r="D801" s="161" t="s">
        <v>6367</v>
      </c>
      <c r="E801" s="161" t="s">
        <v>9616</v>
      </c>
      <c r="F801" s="161">
        <v>42069</v>
      </c>
      <c r="G801" s="161">
        <v>0</v>
      </c>
      <c r="H801" s="161">
        <v>0</v>
      </c>
    </row>
    <row r="802" spans="1:8">
      <c r="A802" s="161" t="s">
        <v>8921</v>
      </c>
      <c r="B802" s="161">
        <v>2017</v>
      </c>
      <c r="C802" s="161" t="s">
        <v>9472</v>
      </c>
      <c r="D802" s="161" t="s">
        <v>6766</v>
      </c>
      <c r="E802" s="161" t="s">
        <v>9615</v>
      </c>
      <c r="F802" s="161">
        <v>53160</v>
      </c>
      <c r="G802" s="161">
        <v>0</v>
      </c>
      <c r="H802" s="161">
        <v>0</v>
      </c>
    </row>
    <row r="803" spans="1:8">
      <c r="A803" s="161" t="s">
        <v>8921</v>
      </c>
      <c r="B803" s="161">
        <v>2017</v>
      </c>
      <c r="C803" s="161" t="s">
        <v>9472</v>
      </c>
      <c r="D803" s="161" t="s">
        <v>7031</v>
      </c>
      <c r="E803" s="161" t="s">
        <v>9614</v>
      </c>
      <c r="F803" s="161">
        <v>51117</v>
      </c>
      <c r="G803" s="161">
        <v>0</v>
      </c>
      <c r="H803" s="161">
        <v>0</v>
      </c>
    </row>
    <row r="804" spans="1:8">
      <c r="A804" s="161" t="s">
        <v>8921</v>
      </c>
      <c r="B804" s="161">
        <v>2017</v>
      </c>
      <c r="C804" s="161" t="s">
        <v>9472</v>
      </c>
      <c r="D804" s="161" t="s">
        <v>6392</v>
      </c>
      <c r="E804" s="161" t="s">
        <v>9613</v>
      </c>
      <c r="F804" s="161">
        <v>52472</v>
      </c>
      <c r="G804" s="161">
        <v>0</v>
      </c>
      <c r="H804" s="161">
        <v>0</v>
      </c>
    </row>
    <row r="805" spans="1:8">
      <c r="A805" s="161" t="s">
        <v>8921</v>
      </c>
      <c r="B805" s="161">
        <v>2017</v>
      </c>
      <c r="C805" s="161" t="s">
        <v>9472</v>
      </c>
      <c r="D805" s="161" t="s">
        <v>7721</v>
      </c>
      <c r="E805" s="161" t="s">
        <v>5189</v>
      </c>
      <c r="F805" s="161">
        <v>58746</v>
      </c>
      <c r="G805" s="161">
        <v>0</v>
      </c>
      <c r="H805" s="161">
        <v>0</v>
      </c>
    </row>
    <row r="806" spans="1:8">
      <c r="A806" s="161" t="s">
        <v>8921</v>
      </c>
      <c r="B806" s="161">
        <v>2017</v>
      </c>
      <c r="C806" s="161" t="s">
        <v>9472</v>
      </c>
      <c r="D806" s="161" t="s">
        <v>6759</v>
      </c>
      <c r="E806" s="161" t="s">
        <v>9612</v>
      </c>
      <c r="F806" s="161">
        <v>53392</v>
      </c>
      <c r="G806" s="161">
        <v>0</v>
      </c>
      <c r="H806" s="161">
        <v>0</v>
      </c>
    </row>
    <row r="807" spans="1:8">
      <c r="A807" s="161" t="s">
        <v>8921</v>
      </c>
      <c r="B807" s="161">
        <v>2017</v>
      </c>
      <c r="C807" s="161" t="s">
        <v>5849</v>
      </c>
      <c r="D807" s="161" t="s">
        <v>7756</v>
      </c>
      <c r="E807" s="161" t="s">
        <v>9611</v>
      </c>
      <c r="F807" s="161">
        <v>50961</v>
      </c>
      <c r="G807" s="161">
        <v>0</v>
      </c>
      <c r="H807" s="161">
        <v>0</v>
      </c>
    </row>
    <row r="808" spans="1:8">
      <c r="A808" s="161" t="s">
        <v>8921</v>
      </c>
      <c r="B808" s="161">
        <v>2017</v>
      </c>
      <c r="C808" s="161" t="s">
        <v>4353</v>
      </c>
      <c r="D808" s="161" t="s">
        <v>7221</v>
      </c>
      <c r="E808" s="161" t="s">
        <v>4955</v>
      </c>
      <c r="F808" s="161">
        <v>154493</v>
      </c>
      <c r="G808" s="161">
        <v>0</v>
      </c>
      <c r="H808" s="161">
        <v>0</v>
      </c>
    </row>
    <row r="809" spans="1:8">
      <c r="A809" s="161" t="s">
        <v>8921</v>
      </c>
      <c r="B809" s="161">
        <v>2017</v>
      </c>
      <c r="C809" s="161" t="s">
        <v>5378</v>
      </c>
      <c r="D809" s="161" t="s">
        <v>7541</v>
      </c>
      <c r="E809" s="161" t="s">
        <v>9610</v>
      </c>
      <c r="F809" s="161">
        <v>8467</v>
      </c>
      <c r="G809" s="161">
        <v>0</v>
      </c>
      <c r="H809" s="161">
        <v>0</v>
      </c>
    </row>
    <row r="810" spans="1:8">
      <c r="A810" s="161" t="s">
        <v>8921</v>
      </c>
      <c r="B810" s="161">
        <v>2017</v>
      </c>
      <c r="C810" s="161" t="s">
        <v>8833</v>
      </c>
      <c r="D810" s="161" t="s">
        <v>6172</v>
      </c>
      <c r="E810" s="161" t="s">
        <v>4409</v>
      </c>
      <c r="F810" s="161">
        <v>38074</v>
      </c>
      <c r="G810" s="161">
        <v>0</v>
      </c>
      <c r="H810" s="161">
        <v>0</v>
      </c>
    </row>
    <row r="811" spans="1:8">
      <c r="A811" s="161" t="s">
        <v>8921</v>
      </c>
      <c r="B811" s="161">
        <v>2017</v>
      </c>
      <c r="C811" s="161" t="s">
        <v>4670</v>
      </c>
      <c r="D811" s="161" t="s">
        <v>6075</v>
      </c>
      <c r="E811" s="161" t="s">
        <v>4362</v>
      </c>
      <c r="F811" s="161">
        <v>134142</v>
      </c>
      <c r="G811" s="161">
        <v>0</v>
      </c>
      <c r="H811" s="161">
        <v>0</v>
      </c>
    </row>
    <row r="812" spans="1:8">
      <c r="A812" s="161" t="s">
        <v>8921</v>
      </c>
      <c r="B812" s="161">
        <v>2017</v>
      </c>
      <c r="C812" s="161" t="s">
        <v>4670</v>
      </c>
      <c r="D812" s="161" t="s">
        <v>6160</v>
      </c>
      <c r="E812" s="161" t="s">
        <v>4400</v>
      </c>
      <c r="F812" s="161">
        <v>135403</v>
      </c>
      <c r="G812" s="161">
        <v>0</v>
      </c>
      <c r="H812" s="161">
        <v>0</v>
      </c>
    </row>
    <row r="813" spans="1:8">
      <c r="A813" s="161" t="s">
        <v>8921</v>
      </c>
      <c r="B813" s="161">
        <v>2017</v>
      </c>
      <c r="C813" s="161" t="s">
        <v>4670</v>
      </c>
      <c r="D813" s="161" t="s">
        <v>7432</v>
      </c>
      <c r="E813" s="161" t="s">
        <v>5047</v>
      </c>
      <c r="F813" s="161">
        <v>135440</v>
      </c>
      <c r="G813" s="161">
        <v>0</v>
      </c>
      <c r="H813" s="161">
        <v>0</v>
      </c>
    </row>
    <row r="814" spans="1:8">
      <c r="A814" s="161" t="s">
        <v>8921</v>
      </c>
      <c r="B814" s="161">
        <v>2017</v>
      </c>
      <c r="C814" s="161" t="s">
        <v>4962</v>
      </c>
      <c r="D814" s="161" t="s">
        <v>7763</v>
      </c>
      <c r="E814" s="161" t="s">
        <v>5215</v>
      </c>
      <c r="F814" s="161">
        <v>45671</v>
      </c>
      <c r="G814" s="161">
        <v>0</v>
      </c>
      <c r="H814" s="161">
        <v>0</v>
      </c>
    </row>
    <row r="815" spans="1:8">
      <c r="A815" s="161" t="s">
        <v>8921</v>
      </c>
      <c r="B815" s="161">
        <v>2017</v>
      </c>
      <c r="C815" s="161" t="s">
        <v>9609</v>
      </c>
      <c r="D815" s="161" t="s">
        <v>6834</v>
      </c>
      <c r="E815" s="161" t="s">
        <v>4752</v>
      </c>
      <c r="F815" s="161">
        <v>23287.19921875</v>
      </c>
      <c r="G815" s="161">
        <v>0</v>
      </c>
      <c r="H815" s="161">
        <v>0</v>
      </c>
    </row>
    <row r="816" spans="1:8">
      <c r="A816" s="161" t="s">
        <v>8921</v>
      </c>
      <c r="B816" s="161">
        <v>2017</v>
      </c>
      <c r="C816" s="161" t="s">
        <v>9609</v>
      </c>
      <c r="D816" s="161" t="s">
        <v>6837</v>
      </c>
      <c r="E816" s="161" t="s">
        <v>4754</v>
      </c>
      <c r="F816" s="161">
        <v>50615.6015625</v>
      </c>
      <c r="G816" s="161">
        <v>0</v>
      </c>
      <c r="H816" s="161">
        <v>0</v>
      </c>
    </row>
    <row r="817" spans="1:8">
      <c r="A817" s="161" t="s">
        <v>8921</v>
      </c>
      <c r="B817" s="161">
        <v>2017</v>
      </c>
      <c r="C817" s="161" t="s">
        <v>9608</v>
      </c>
      <c r="D817" s="161" t="s">
        <v>7369</v>
      </c>
      <c r="E817" s="161" t="s">
        <v>9607</v>
      </c>
      <c r="F817" s="161">
        <v>52359</v>
      </c>
      <c r="G817" s="161">
        <v>0</v>
      </c>
      <c r="H817" s="161">
        <v>0</v>
      </c>
    </row>
    <row r="818" spans="1:8">
      <c r="A818" s="161" t="s">
        <v>8921</v>
      </c>
      <c r="B818" s="161">
        <v>2017</v>
      </c>
      <c r="C818" s="161" t="s">
        <v>9472</v>
      </c>
      <c r="D818" s="161" t="s">
        <v>6417</v>
      </c>
      <c r="E818" s="161" t="s">
        <v>4553</v>
      </c>
      <c r="F818" s="161">
        <v>34851</v>
      </c>
      <c r="G818" s="161">
        <v>0</v>
      </c>
      <c r="H818" s="161">
        <v>0</v>
      </c>
    </row>
    <row r="819" spans="1:8">
      <c r="A819" s="161" t="s">
        <v>8921</v>
      </c>
      <c r="B819" s="161">
        <v>2017</v>
      </c>
      <c r="C819" s="161" t="s">
        <v>9472</v>
      </c>
      <c r="D819" s="161" t="s">
        <v>6414</v>
      </c>
      <c r="E819" s="161" t="s">
        <v>9606</v>
      </c>
      <c r="F819" s="161">
        <v>27676</v>
      </c>
      <c r="G819" s="161">
        <v>0</v>
      </c>
      <c r="H819" s="161">
        <v>0</v>
      </c>
    </row>
    <row r="820" spans="1:8">
      <c r="A820" s="161" t="s">
        <v>8921</v>
      </c>
      <c r="B820" s="161">
        <v>2017</v>
      </c>
      <c r="C820" s="161" t="s">
        <v>9472</v>
      </c>
      <c r="D820" s="161" t="s">
        <v>6071</v>
      </c>
      <c r="E820" s="161" t="s">
        <v>4360</v>
      </c>
      <c r="F820" s="161">
        <v>51004</v>
      </c>
      <c r="G820" s="161">
        <v>0</v>
      </c>
      <c r="H820" s="161">
        <v>0</v>
      </c>
    </row>
    <row r="821" spans="1:8">
      <c r="A821" s="161" t="s">
        <v>8921</v>
      </c>
      <c r="B821" s="161">
        <v>2017</v>
      </c>
      <c r="C821" s="161" t="s">
        <v>9472</v>
      </c>
      <c r="D821" s="161" t="s">
        <v>6292</v>
      </c>
      <c r="E821" s="161" t="s">
        <v>4484</v>
      </c>
      <c r="F821" s="161">
        <v>55518</v>
      </c>
      <c r="G821" s="161">
        <v>0</v>
      </c>
      <c r="H821" s="161">
        <v>0</v>
      </c>
    </row>
    <row r="822" spans="1:8">
      <c r="A822" s="161" t="s">
        <v>8921</v>
      </c>
      <c r="B822" s="161">
        <v>2017</v>
      </c>
      <c r="C822" s="161" t="s">
        <v>5849</v>
      </c>
      <c r="D822" s="161" t="s">
        <v>6386</v>
      </c>
      <c r="E822" s="161" t="s">
        <v>4538</v>
      </c>
      <c r="F822" s="161">
        <v>50255</v>
      </c>
      <c r="G822" s="161">
        <v>0</v>
      </c>
      <c r="H822" s="161">
        <v>0</v>
      </c>
    </row>
    <row r="823" spans="1:8">
      <c r="A823" s="161" t="s">
        <v>8921</v>
      </c>
      <c r="B823" s="161">
        <v>2017</v>
      </c>
      <c r="C823" s="161" t="s">
        <v>5849</v>
      </c>
      <c r="D823" s="161" t="s">
        <v>6174</v>
      </c>
      <c r="E823" s="161" t="s">
        <v>4410</v>
      </c>
      <c r="F823" s="161">
        <v>55713</v>
      </c>
      <c r="G823" s="161">
        <v>0</v>
      </c>
      <c r="H823" s="161">
        <v>0</v>
      </c>
    </row>
    <row r="824" spans="1:8">
      <c r="A824" s="161" t="s">
        <v>8921</v>
      </c>
      <c r="B824" s="161">
        <v>2017</v>
      </c>
      <c r="C824" s="161" t="s">
        <v>4353</v>
      </c>
      <c r="D824" s="161" t="s">
        <v>7671</v>
      </c>
      <c r="E824" s="161" t="s">
        <v>5169</v>
      </c>
      <c r="F824" s="161">
        <v>52155</v>
      </c>
      <c r="G824" s="161">
        <v>0</v>
      </c>
      <c r="H824" s="161">
        <v>0</v>
      </c>
    </row>
    <row r="825" spans="1:8">
      <c r="A825" s="161" t="s">
        <v>8921</v>
      </c>
      <c r="B825" s="161">
        <v>2017</v>
      </c>
      <c r="C825" s="161" t="s">
        <v>1297</v>
      </c>
      <c r="D825" s="161" t="s">
        <v>7025</v>
      </c>
      <c r="E825" s="161" t="s">
        <v>4850</v>
      </c>
      <c r="F825" s="161">
        <v>57910</v>
      </c>
      <c r="G825" s="161">
        <v>0</v>
      </c>
      <c r="H825" s="161">
        <v>0</v>
      </c>
    </row>
    <row r="826" spans="1:8">
      <c r="A826" s="161" t="s">
        <v>8921</v>
      </c>
      <c r="B826" s="161">
        <v>2017</v>
      </c>
      <c r="C826" s="161" t="s">
        <v>9605</v>
      </c>
      <c r="D826" s="161" t="s">
        <v>6200</v>
      </c>
      <c r="E826" s="161" t="s">
        <v>106</v>
      </c>
      <c r="F826" s="161">
        <v>33108</v>
      </c>
      <c r="G826" s="161">
        <v>0</v>
      </c>
      <c r="H826" s="161">
        <v>0</v>
      </c>
    </row>
    <row r="827" spans="1:8">
      <c r="A827" s="161" t="s">
        <v>8921</v>
      </c>
      <c r="B827" s="161">
        <v>2017</v>
      </c>
      <c r="C827" s="161" t="s">
        <v>9604</v>
      </c>
      <c r="D827" s="161" t="s">
        <v>6841</v>
      </c>
      <c r="E827" s="161" t="s">
        <v>107</v>
      </c>
      <c r="F827" s="161">
        <v>55473</v>
      </c>
      <c r="G827" s="161">
        <v>0</v>
      </c>
      <c r="H827" s="161">
        <v>0</v>
      </c>
    </row>
    <row r="828" spans="1:8">
      <c r="A828" s="161" t="s">
        <v>8921</v>
      </c>
      <c r="B828" s="161">
        <v>2017</v>
      </c>
      <c r="C828" s="161" t="s">
        <v>9603</v>
      </c>
      <c r="D828" s="161" t="s">
        <v>7004</v>
      </c>
      <c r="E828" s="161" t="s">
        <v>9602</v>
      </c>
      <c r="F828" s="161">
        <v>157141</v>
      </c>
      <c r="G828" s="161">
        <v>0</v>
      </c>
      <c r="H828" s="161">
        <v>0</v>
      </c>
    </row>
    <row r="829" spans="1:8">
      <c r="A829" s="161" t="s">
        <v>8921</v>
      </c>
      <c r="B829" s="161">
        <v>2017</v>
      </c>
      <c r="C829" s="161" t="s">
        <v>9472</v>
      </c>
      <c r="D829" s="161" t="s">
        <v>6712</v>
      </c>
      <c r="E829" s="161" t="s">
        <v>4689</v>
      </c>
      <c r="F829" s="161">
        <v>48209</v>
      </c>
      <c r="G829" s="161">
        <v>0</v>
      </c>
      <c r="H829" s="161">
        <v>0</v>
      </c>
    </row>
    <row r="830" spans="1:8">
      <c r="A830" s="161" t="s">
        <v>8921</v>
      </c>
      <c r="B830" s="161">
        <v>2017</v>
      </c>
      <c r="C830" s="161" t="s">
        <v>4606</v>
      </c>
      <c r="D830" s="161" t="s">
        <v>6362</v>
      </c>
      <c r="E830" s="161" t="s">
        <v>9601</v>
      </c>
      <c r="F830" s="161">
        <v>41316</v>
      </c>
      <c r="G830" s="161">
        <v>0</v>
      </c>
      <c r="H830" s="161">
        <v>0</v>
      </c>
    </row>
    <row r="831" spans="1:8">
      <c r="A831" s="161" t="s">
        <v>8921</v>
      </c>
      <c r="B831" s="161">
        <v>2017</v>
      </c>
      <c r="C831" s="161" t="s">
        <v>9600</v>
      </c>
      <c r="D831" s="161" t="s">
        <v>6871</v>
      </c>
      <c r="E831" s="161" t="s">
        <v>9600</v>
      </c>
      <c r="F831" s="161">
        <v>745186</v>
      </c>
      <c r="G831" s="161">
        <v>0</v>
      </c>
      <c r="H831" s="161">
        <v>0</v>
      </c>
    </row>
    <row r="832" spans="1:8">
      <c r="A832" s="161" t="s">
        <v>8921</v>
      </c>
      <c r="B832" s="161">
        <v>2017</v>
      </c>
      <c r="C832" s="161" t="s">
        <v>4670</v>
      </c>
      <c r="D832" s="161" t="s">
        <v>6260</v>
      </c>
      <c r="E832" s="161" t="s">
        <v>9599</v>
      </c>
      <c r="F832" s="161">
        <v>45554</v>
      </c>
      <c r="G832" s="161">
        <v>0</v>
      </c>
      <c r="H832" s="161">
        <v>0</v>
      </c>
    </row>
    <row r="833" spans="1:8">
      <c r="A833" s="161" t="s">
        <v>8921</v>
      </c>
      <c r="B833" s="161">
        <v>2017</v>
      </c>
      <c r="C833" s="161" t="s">
        <v>9136</v>
      </c>
      <c r="D833" s="161" t="s">
        <v>9598</v>
      </c>
      <c r="E833" s="161" t="s">
        <v>9597</v>
      </c>
      <c r="F833" s="161">
        <v>6583</v>
      </c>
      <c r="G833" s="161">
        <v>0</v>
      </c>
      <c r="H833" s="161">
        <v>0</v>
      </c>
    </row>
    <row r="834" spans="1:8">
      <c r="A834" s="161" t="s">
        <v>8921</v>
      </c>
      <c r="B834" s="161">
        <v>2017</v>
      </c>
      <c r="C834" s="161" t="s">
        <v>4353</v>
      </c>
      <c r="D834" s="161" t="s">
        <v>7103</v>
      </c>
      <c r="E834" s="161" t="s">
        <v>4889</v>
      </c>
      <c r="F834" s="161">
        <v>2979</v>
      </c>
      <c r="G834" s="161">
        <v>0</v>
      </c>
      <c r="H834" s="161">
        <v>0</v>
      </c>
    </row>
    <row r="835" spans="1:8">
      <c r="A835" s="161" t="s">
        <v>8921</v>
      </c>
      <c r="B835" s="161">
        <v>2017</v>
      </c>
      <c r="C835" s="161" t="s">
        <v>4353</v>
      </c>
      <c r="D835" s="161" t="s">
        <v>9596</v>
      </c>
      <c r="E835" s="161" t="s">
        <v>9595</v>
      </c>
      <c r="F835" s="161">
        <v>5227</v>
      </c>
      <c r="G835" s="161">
        <v>0</v>
      </c>
      <c r="H835" s="161">
        <v>0</v>
      </c>
    </row>
    <row r="836" spans="1:8">
      <c r="A836" s="161" t="s">
        <v>8921</v>
      </c>
      <c r="B836" s="161">
        <v>2017</v>
      </c>
      <c r="C836" s="161" t="s">
        <v>4353</v>
      </c>
      <c r="D836" s="161" t="s">
        <v>7315</v>
      </c>
      <c r="E836" s="161" t="s">
        <v>9594</v>
      </c>
      <c r="F836" s="161">
        <v>4003</v>
      </c>
      <c r="G836" s="161">
        <v>0</v>
      </c>
      <c r="H836" s="161">
        <v>0</v>
      </c>
    </row>
    <row r="837" spans="1:8">
      <c r="A837" s="161" t="s">
        <v>8921</v>
      </c>
      <c r="B837" s="161">
        <v>2017</v>
      </c>
      <c r="C837" s="161" t="s">
        <v>4353</v>
      </c>
      <c r="D837" s="161" t="s">
        <v>7318</v>
      </c>
      <c r="E837" s="161" t="s">
        <v>9593</v>
      </c>
      <c r="F837" s="161">
        <v>2521</v>
      </c>
      <c r="G837" s="161">
        <v>0</v>
      </c>
      <c r="H837" s="161">
        <v>0</v>
      </c>
    </row>
    <row r="838" spans="1:8">
      <c r="A838" s="161" t="s">
        <v>8921</v>
      </c>
      <c r="B838" s="161">
        <v>2017</v>
      </c>
      <c r="C838" s="161" t="s">
        <v>4353</v>
      </c>
      <c r="D838" s="161" t="s">
        <v>7324</v>
      </c>
      <c r="E838" s="161" t="s">
        <v>9592</v>
      </c>
      <c r="F838" s="161">
        <v>4045</v>
      </c>
      <c r="G838" s="161">
        <v>0</v>
      </c>
      <c r="H838" s="161">
        <v>0</v>
      </c>
    </row>
    <row r="839" spans="1:8">
      <c r="A839" s="161" t="s">
        <v>8921</v>
      </c>
      <c r="B839" s="161">
        <v>2017</v>
      </c>
      <c r="C839" s="161" t="s">
        <v>4353</v>
      </c>
      <c r="D839" s="161" t="s">
        <v>7405</v>
      </c>
      <c r="E839" s="161" t="s">
        <v>5920</v>
      </c>
      <c r="F839" s="161">
        <v>4084</v>
      </c>
      <c r="G839" s="161">
        <v>0</v>
      </c>
      <c r="H839" s="161">
        <v>0</v>
      </c>
    </row>
    <row r="840" spans="1:8">
      <c r="A840" s="161" t="s">
        <v>8921</v>
      </c>
      <c r="B840" s="161">
        <v>2017</v>
      </c>
      <c r="C840" s="161" t="s">
        <v>4353</v>
      </c>
      <c r="D840" s="161" t="s">
        <v>7321</v>
      </c>
      <c r="E840" s="161" t="s">
        <v>9591</v>
      </c>
      <c r="F840" s="161">
        <v>3948</v>
      </c>
      <c r="G840" s="161">
        <v>0</v>
      </c>
      <c r="H840" s="161">
        <v>0</v>
      </c>
    </row>
    <row r="841" spans="1:8">
      <c r="A841" s="161" t="s">
        <v>8921</v>
      </c>
      <c r="B841" s="161">
        <v>2017</v>
      </c>
      <c r="C841" s="161" t="s">
        <v>4353</v>
      </c>
      <c r="D841" s="161" t="s">
        <v>9590</v>
      </c>
      <c r="E841" s="161" t="s">
        <v>9589</v>
      </c>
      <c r="F841" s="161">
        <v>3504</v>
      </c>
      <c r="G841" s="161">
        <v>0</v>
      </c>
      <c r="H841" s="161">
        <v>0</v>
      </c>
    </row>
    <row r="842" spans="1:8">
      <c r="A842" s="161" t="s">
        <v>8921</v>
      </c>
      <c r="B842" s="161">
        <v>2017</v>
      </c>
      <c r="C842" s="161" t="s">
        <v>4353</v>
      </c>
      <c r="D842" s="161" t="s">
        <v>9588</v>
      </c>
      <c r="E842" s="161" t="s">
        <v>9587</v>
      </c>
      <c r="F842" s="161">
        <v>7008</v>
      </c>
      <c r="G842" s="161">
        <v>0</v>
      </c>
      <c r="H842" s="161">
        <v>0</v>
      </c>
    </row>
    <row r="843" spans="1:8">
      <c r="A843" s="161" t="s">
        <v>8921</v>
      </c>
      <c r="B843" s="161">
        <v>2017</v>
      </c>
      <c r="C843" s="161" t="s">
        <v>4353</v>
      </c>
      <c r="D843" s="161" t="s">
        <v>6990</v>
      </c>
      <c r="E843" s="161" t="s">
        <v>4834</v>
      </c>
      <c r="F843" s="161">
        <v>2038</v>
      </c>
      <c r="G843" s="161">
        <v>0</v>
      </c>
      <c r="H843" s="161">
        <v>0</v>
      </c>
    </row>
    <row r="844" spans="1:8">
      <c r="A844" s="161" t="s">
        <v>8921</v>
      </c>
      <c r="B844" s="161">
        <v>2017</v>
      </c>
      <c r="C844" s="161" t="s">
        <v>4353</v>
      </c>
      <c r="D844" s="161" t="s">
        <v>9586</v>
      </c>
      <c r="E844" s="161" t="s">
        <v>9585</v>
      </c>
      <c r="F844" s="161">
        <v>7008</v>
      </c>
      <c r="G844" s="161">
        <v>0</v>
      </c>
      <c r="H844" s="161">
        <v>0</v>
      </c>
    </row>
    <row r="845" spans="1:8">
      <c r="A845" s="161" t="s">
        <v>8921</v>
      </c>
      <c r="B845" s="161">
        <v>2017</v>
      </c>
      <c r="C845" s="161" t="s">
        <v>4353</v>
      </c>
      <c r="D845" s="161" t="s">
        <v>9584</v>
      </c>
      <c r="E845" s="161" t="s">
        <v>9583</v>
      </c>
      <c r="F845" s="161">
        <v>2190</v>
      </c>
      <c r="G845" s="161">
        <v>0</v>
      </c>
      <c r="H845" s="161">
        <v>0</v>
      </c>
    </row>
    <row r="846" spans="1:8">
      <c r="A846" s="161" t="s">
        <v>8921</v>
      </c>
      <c r="B846" s="161">
        <v>2017</v>
      </c>
      <c r="C846" s="161" t="s">
        <v>4353</v>
      </c>
      <c r="D846" s="161" t="s">
        <v>9582</v>
      </c>
      <c r="E846" s="161" t="s">
        <v>9581</v>
      </c>
      <c r="F846" s="161">
        <v>1750.25</v>
      </c>
      <c r="G846" s="161">
        <v>0</v>
      </c>
      <c r="H846" s="161">
        <v>0</v>
      </c>
    </row>
    <row r="847" spans="1:8">
      <c r="A847" s="161" t="s">
        <v>8921</v>
      </c>
      <c r="B847" s="161">
        <v>2017</v>
      </c>
      <c r="C847" s="161" t="s">
        <v>4353</v>
      </c>
      <c r="D847" s="161" t="s">
        <v>9580</v>
      </c>
      <c r="E847" s="161" t="s">
        <v>9579</v>
      </c>
      <c r="F847" s="161">
        <v>1529</v>
      </c>
      <c r="G847" s="161">
        <v>0</v>
      </c>
      <c r="H847" s="161">
        <v>0</v>
      </c>
    </row>
    <row r="848" spans="1:8">
      <c r="A848" s="161" t="s">
        <v>8921</v>
      </c>
      <c r="B848" s="161">
        <v>2017</v>
      </c>
      <c r="C848" s="161" t="s">
        <v>4353</v>
      </c>
      <c r="D848" s="161" t="s">
        <v>7074</v>
      </c>
      <c r="E848" s="161" t="s">
        <v>4876</v>
      </c>
      <c r="F848" s="161">
        <v>1677</v>
      </c>
      <c r="G848" s="161">
        <v>0</v>
      </c>
      <c r="H848" s="161">
        <v>0</v>
      </c>
    </row>
    <row r="849" spans="1:8">
      <c r="A849" s="161" t="s">
        <v>8921</v>
      </c>
      <c r="B849" s="161">
        <v>2017</v>
      </c>
      <c r="C849" s="161" t="s">
        <v>4353</v>
      </c>
      <c r="D849" s="161" t="s">
        <v>7713</v>
      </c>
      <c r="E849" s="161" t="s">
        <v>5183</v>
      </c>
      <c r="F849" s="161">
        <v>1653</v>
      </c>
      <c r="G849" s="161">
        <v>0</v>
      </c>
      <c r="H849" s="161">
        <v>0</v>
      </c>
    </row>
    <row r="850" spans="1:8">
      <c r="A850" s="161" t="s">
        <v>8921</v>
      </c>
      <c r="B850" s="161">
        <v>2017</v>
      </c>
      <c r="C850" s="161" t="s">
        <v>4353</v>
      </c>
      <c r="D850" s="161" t="s">
        <v>7075</v>
      </c>
      <c r="E850" s="161" t="s">
        <v>4877</v>
      </c>
      <c r="F850" s="161">
        <v>1667</v>
      </c>
      <c r="G850" s="161">
        <v>0</v>
      </c>
      <c r="H850" s="161">
        <v>0</v>
      </c>
    </row>
    <row r="851" spans="1:8">
      <c r="A851" s="161" t="s">
        <v>8921</v>
      </c>
      <c r="B851" s="161">
        <v>2017</v>
      </c>
      <c r="C851" s="161" t="s">
        <v>4353</v>
      </c>
      <c r="D851" s="161" t="s">
        <v>7551</v>
      </c>
      <c r="E851" s="161" t="s">
        <v>5095</v>
      </c>
      <c r="F851" s="161">
        <v>1700</v>
      </c>
      <c r="G851" s="161">
        <v>0</v>
      </c>
      <c r="H851" s="161">
        <v>0</v>
      </c>
    </row>
    <row r="852" spans="1:8">
      <c r="A852" s="161" t="s">
        <v>8921</v>
      </c>
      <c r="B852" s="161">
        <v>2017</v>
      </c>
      <c r="C852" s="161" t="s">
        <v>4353</v>
      </c>
      <c r="D852" s="161" t="s">
        <v>7076</v>
      </c>
      <c r="E852" s="161" t="s">
        <v>4878</v>
      </c>
      <c r="F852" s="161">
        <v>1772</v>
      </c>
      <c r="G852" s="161">
        <v>0</v>
      </c>
      <c r="H852" s="161">
        <v>0</v>
      </c>
    </row>
    <row r="853" spans="1:8">
      <c r="A853" s="161" t="s">
        <v>8921</v>
      </c>
      <c r="B853" s="161">
        <v>2017</v>
      </c>
      <c r="C853" s="161" t="s">
        <v>4353</v>
      </c>
      <c r="D853" s="161" t="s">
        <v>7123</v>
      </c>
      <c r="E853" s="161" t="s">
        <v>4905</v>
      </c>
      <c r="F853" s="161">
        <v>1814</v>
      </c>
      <c r="G853" s="161">
        <v>0</v>
      </c>
      <c r="H853" s="161">
        <v>0</v>
      </c>
    </row>
    <row r="854" spans="1:8">
      <c r="A854" s="161" t="s">
        <v>8921</v>
      </c>
      <c r="B854" s="161">
        <v>2017</v>
      </c>
      <c r="C854" s="161" t="s">
        <v>4353</v>
      </c>
      <c r="D854" s="161" t="s">
        <v>9578</v>
      </c>
      <c r="E854" s="161" t="s">
        <v>9577</v>
      </c>
      <c r="F854" s="161">
        <v>1342</v>
      </c>
      <c r="G854" s="161">
        <v>0</v>
      </c>
      <c r="H854" s="161">
        <v>0</v>
      </c>
    </row>
    <row r="855" spans="1:8">
      <c r="A855" s="161" t="s">
        <v>8921</v>
      </c>
      <c r="B855" s="161">
        <v>2017</v>
      </c>
      <c r="C855" s="161" t="s">
        <v>4353</v>
      </c>
      <c r="D855" s="161" t="s">
        <v>9576</v>
      </c>
      <c r="E855" s="161" t="s">
        <v>9575</v>
      </c>
      <c r="F855" s="161">
        <v>1752</v>
      </c>
      <c r="G855" s="161">
        <v>0</v>
      </c>
      <c r="H855" s="161">
        <v>0</v>
      </c>
    </row>
    <row r="856" spans="1:8">
      <c r="A856" s="161" t="s">
        <v>8921</v>
      </c>
      <c r="B856" s="161">
        <v>2017</v>
      </c>
      <c r="C856" s="161" t="s">
        <v>4353</v>
      </c>
      <c r="D856" s="161" t="s">
        <v>9574</v>
      </c>
      <c r="E856" s="161" t="s">
        <v>9573</v>
      </c>
      <c r="F856" s="161">
        <v>1752</v>
      </c>
      <c r="G856" s="161">
        <v>0</v>
      </c>
      <c r="H856" s="161">
        <v>0</v>
      </c>
    </row>
    <row r="857" spans="1:8">
      <c r="A857" s="161" t="s">
        <v>8921</v>
      </c>
      <c r="B857" s="161">
        <v>2017</v>
      </c>
      <c r="C857" s="161" t="s">
        <v>4353</v>
      </c>
      <c r="D857" s="161" t="s">
        <v>7421</v>
      </c>
      <c r="E857" s="161" t="s">
        <v>450</v>
      </c>
      <c r="F857" s="161">
        <v>2363</v>
      </c>
      <c r="G857" s="161">
        <v>0</v>
      </c>
      <c r="H857" s="161">
        <v>0</v>
      </c>
    </row>
    <row r="858" spans="1:8">
      <c r="A858" s="161" t="s">
        <v>8921</v>
      </c>
      <c r="B858" s="161">
        <v>2017</v>
      </c>
      <c r="C858" s="161" t="s">
        <v>9572</v>
      </c>
      <c r="D858" s="161" t="s">
        <v>9571</v>
      </c>
      <c r="E858" s="161" t="s">
        <v>9570</v>
      </c>
      <c r="F858" s="161">
        <v>2450</v>
      </c>
      <c r="G858" s="161">
        <v>0</v>
      </c>
      <c r="H858" s="161">
        <v>0</v>
      </c>
    </row>
    <row r="859" spans="1:8">
      <c r="A859" s="161" t="s">
        <v>8921</v>
      </c>
      <c r="B859" s="161">
        <v>2017</v>
      </c>
      <c r="C859" s="161" t="s">
        <v>4353</v>
      </c>
      <c r="D859" s="161" t="s">
        <v>9569</v>
      </c>
      <c r="E859" s="161" t="s">
        <v>9568</v>
      </c>
      <c r="F859" s="161">
        <v>3558</v>
      </c>
      <c r="G859" s="161">
        <v>0</v>
      </c>
      <c r="H859" s="161">
        <v>0</v>
      </c>
    </row>
    <row r="860" spans="1:8">
      <c r="A860" s="161" t="s">
        <v>8921</v>
      </c>
      <c r="B860" s="161">
        <v>2017</v>
      </c>
      <c r="C860" s="161" t="s">
        <v>4353</v>
      </c>
      <c r="D860" s="161" t="s">
        <v>9567</v>
      </c>
      <c r="E860" s="161" t="s">
        <v>9566</v>
      </c>
      <c r="F860" s="161">
        <v>1778</v>
      </c>
      <c r="G860" s="161">
        <v>0</v>
      </c>
      <c r="H860" s="161">
        <v>0</v>
      </c>
    </row>
    <row r="861" spans="1:8">
      <c r="A861" s="161" t="s">
        <v>8921</v>
      </c>
      <c r="B861" s="161">
        <v>2017</v>
      </c>
      <c r="C861" s="161" t="s">
        <v>4353</v>
      </c>
      <c r="D861" s="161" t="s">
        <v>7287</v>
      </c>
      <c r="E861" s="161" t="s">
        <v>4984</v>
      </c>
      <c r="F861" s="161">
        <v>1644</v>
      </c>
      <c r="G861" s="161">
        <v>0</v>
      </c>
      <c r="H861" s="161">
        <v>0</v>
      </c>
    </row>
    <row r="862" spans="1:8">
      <c r="A862" s="161" t="s">
        <v>8921</v>
      </c>
      <c r="B862" s="161">
        <v>2017</v>
      </c>
      <c r="C862" s="161" t="s">
        <v>4353</v>
      </c>
      <c r="D862" s="161" t="s">
        <v>7310</v>
      </c>
      <c r="E862" s="161" t="s">
        <v>4994</v>
      </c>
      <c r="F862" s="161">
        <v>1801</v>
      </c>
      <c r="G862" s="161">
        <v>0</v>
      </c>
      <c r="H862" s="161">
        <v>0</v>
      </c>
    </row>
    <row r="863" spans="1:8">
      <c r="A863" s="161" t="s">
        <v>8921</v>
      </c>
      <c r="B863" s="161">
        <v>2017</v>
      </c>
      <c r="C863" s="161" t="s">
        <v>9565</v>
      </c>
      <c r="D863" s="161" t="s">
        <v>9564</v>
      </c>
      <c r="E863" s="161" t="s">
        <v>9563</v>
      </c>
      <c r="F863" s="161">
        <v>3605</v>
      </c>
      <c r="G863" s="161">
        <v>0</v>
      </c>
      <c r="H863" s="161">
        <v>0</v>
      </c>
    </row>
    <row r="864" spans="1:8">
      <c r="A864" s="161" t="s">
        <v>8921</v>
      </c>
      <c r="B864" s="161">
        <v>2017</v>
      </c>
      <c r="C864" s="161" t="s">
        <v>9561</v>
      </c>
      <c r="D864" s="161" t="s">
        <v>9562</v>
      </c>
      <c r="E864" s="161" t="s">
        <v>9561</v>
      </c>
      <c r="F864" s="161">
        <v>1996.17004394531</v>
      </c>
      <c r="G864" s="161">
        <v>0</v>
      </c>
      <c r="H864" s="161">
        <v>0</v>
      </c>
    </row>
    <row r="865" spans="1:8">
      <c r="A865" s="161" t="s">
        <v>8921</v>
      </c>
      <c r="B865" s="161">
        <v>2017</v>
      </c>
      <c r="C865" s="161" t="s">
        <v>9555</v>
      </c>
      <c r="D865" s="161" t="s">
        <v>9560</v>
      </c>
      <c r="E865" s="161" t="s">
        <v>9559</v>
      </c>
      <c r="F865" s="161">
        <v>2680.56005859375</v>
      </c>
      <c r="G865" s="161">
        <v>0</v>
      </c>
      <c r="H865" s="161">
        <v>0</v>
      </c>
    </row>
    <row r="866" spans="1:8">
      <c r="A866" s="161" t="s">
        <v>8921</v>
      </c>
      <c r="B866" s="161">
        <v>2017</v>
      </c>
      <c r="C866" s="161" t="s">
        <v>9558</v>
      </c>
      <c r="D866" s="161" t="s">
        <v>9557</v>
      </c>
      <c r="E866" s="161" t="s">
        <v>9556</v>
      </c>
      <c r="F866" s="161">
        <v>2803</v>
      </c>
      <c r="G866" s="161">
        <v>0</v>
      </c>
      <c r="H866" s="161">
        <v>0</v>
      </c>
    </row>
    <row r="867" spans="1:8">
      <c r="A867" s="161" t="s">
        <v>8921</v>
      </c>
      <c r="B867" s="161">
        <v>2017</v>
      </c>
      <c r="C867" s="161" t="s">
        <v>9555</v>
      </c>
      <c r="D867" s="161" t="s">
        <v>9554</v>
      </c>
      <c r="E867" s="161" t="s">
        <v>9553</v>
      </c>
      <c r="F867" s="161">
        <v>4905.60009765625</v>
      </c>
      <c r="G867" s="161">
        <v>0</v>
      </c>
      <c r="H867" s="161">
        <v>0</v>
      </c>
    </row>
    <row r="868" spans="1:8">
      <c r="A868" s="161" t="s">
        <v>8921</v>
      </c>
      <c r="B868" s="161">
        <v>2017</v>
      </c>
      <c r="C868" s="161" t="s">
        <v>5868</v>
      </c>
      <c r="D868" s="161" t="s">
        <v>6581</v>
      </c>
      <c r="E868" s="161" t="s">
        <v>5868</v>
      </c>
      <c r="F868" s="161">
        <v>6715</v>
      </c>
      <c r="G868" s="161">
        <v>0</v>
      </c>
      <c r="H868" s="161">
        <v>0</v>
      </c>
    </row>
    <row r="869" spans="1:8">
      <c r="A869" s="161" t="s">
        <v>8921</v>
      </c>
      <c r="B869" s="161">
        <v>2017</v>
      </c>
      <c r="C869" s="161" t="s">
        <v>9552</v>
      </c>
      <c r="D869" s="161" t="s">
        <v>6946</v>
      </c>
      <c r="E869" s="161" t="s">
        <v>9551</v>
      </c>
      <c r="F869" s="161">
        <v>38805</v>
      </c>
      <c r="G869" s="161">
        <v>0</v>
      </c>
      <c r="H869" s="161">
        <v>0</v>
      </c>
    </row>
    <row r="870" spans="1:8">
      <c r="A870" s="161" t="s">
        <v>8921</v>
      </c>
      <c r="B870" s="161">
        <v>2017</v>
      </c>
      <c r="C870" s="161" t="s">
        <v>9550</v>
      </c>
      <c r="D870" s="161" t="s">
        <v>7552</v>
      </c>
      <c r="E870" s="161" t="s">
        <v>5096</v>
      </c>
      <c r="F870" s="161">
        <v>1574</v>
      </c>
      <c r="G870" s="161">
        <v>0</v>
      </c>
      <c r="H870" s="161">
        <v>0</v>
      </c>
    </row>
    <row r="871" spans="1:8">
      <c r="A871" s="161" t="s">
        <v>8921</v>
      </c>
      <c r="B871" s="161">
        <v>2017</v>
      </c>
      <c r="C871" s="161" t="s">
        <v>8840</v>
      </c>
      <c r="D871" s="161" t="s">
        <v>7674</v>
      </c>
      <c r="E871" s="161" t="s">
        <v>5170</v>
      </c>
      <c r="F871" s="161">
        <v>3183</v>
      </c>
      <c r="G871" s="161">
        <v>0</v>
      </c>
      <c r="H871" s="161">
        <v>0</v>
      </c>
    </row>
    <row r="872" spans="1:8">
      <c r="A872" s="161" t="s">
        <v>8921</v>
      </c>
      <c r="B872" s="161">
        <v>2017</v>
      </c>
      <c r="C872" s="161" t="s">
        <v>8840</v>
      </c>
      <c r="D872" s="161" t="s">
        <v>7677</v>
      </c>
      <c r="E872" s="161" t="s">
        <v>5172</v>
      </c>
      <c r="F872" s="161">
        <v>3402</v>
      </c>
      <c r="G872" s="161">
        <v>0</v>
      </c>
      <c r="H872" s="161">
        <v>0</v>
      </c>
    </row>
    <row r="873" spans="1:8">
      <c r="A873" s="161" t="s">
        <v>8921</v>
      </c>
      <c r="B873" s="161">
        <v>2017</v>
      </c>
      <c r="C873" s="161" t="s">
        <v>4962</v>
      </c>
      <c r="D873" s="161" t="s">
        <v>7365</v>
      </c>
      <c r="E873" s="161" t="s">
        <v>9549</v>
      </c>
      <c r="F873" s="161">
        <v>61732</v>
      </c>
      <c r="G873" s="161">
        <v>0</v>
      </c>
      <c r="H873" s="161">
        <v>0</v>
      </c>
    </row>
    <row r="874" spans="1:8">
      <c r="A874" s="161" t="s">
        <v>8921</v>
      </c>
      <c r="B874" s="161">
        <v>2017</v>
      </c>
      <c r="C874" s="161" t="s">
        <v>4962</v>
      </c>
      <c r="D874" s="161" t="s">
        <v>7367</v>
      </c>
      <c r="E874" s="161" t="s">
        <v>9548</v>
      </c>
      <c r="F874" s="161">
        <v>92065</v>
      </c>
      <c r="G874" s="161">
        <v>0</v>
      </c>
      <c r="H874" s="161">
        <v>0</v>
      </c>
    </row>
    <row r="875" spans="1:8">
      <c r="A875" s="161" t="s">
        <v>8921</v>
      </c>
      <c r="B875" s="161">
        <v>2017</v>
      </c>
      <c r="C875" s="161" t="s">
        <v>9547</v>
      </c>
      <c r="D875" s="161" t="s">
        <v>6049</v>
      </c>
      <c r="E875" s="161" t="s">
        <v>4348</v>
      </c>
      <c r="F875" s="161">
        <v>59606</v>
      </c>
      <c r="G875" s="161">
        <v>0</v>
      </c>
      <c r="H875" s="161">
        <v>0</v>
      </c>
    </row>
    <row r="876" spans="1:8">
      <c r="A876" s="161" t="s">
        <v>8921</v>
      </c>
      <c r="B876" s="161">
        <v>2017</v>
      </c>
      <c r="C876" s="161" t="s">
        <v>9547</v>
      </c>
      <c r="D876" s="161" t="s">
        <v>6053</v>
      </c>
      <c r="E876" s="161" t="s">
        <v>4349</v>
      </c>
      <c r="F876" s="161">
        <v>18397</v>
      </c>
      <c r="G876" s="161">
        <v>0</v>
      </c>
      <c r="H876" s="161">
        <v>0</v>
      </c>
    </row>
    <row r="877" spans="1:8">
      <c r="A877" s="161" t="s">
        <v>8921</v>
      </c>
      <c r="B877" s="161">
        <v>2017</v>
      </c>
      <c r="C877" s="161" t="s">
        <v>9472</v>
      </c>
      <c r="D877" s="161" t="s">
        <v>6863</v>
      </c>
      <c r="E877" s="161" t="s">
        <v>4766</v>
      </c>
      <c r="F877" s="161">
        <v>47406</v>
      </c>
      <c r="G877" s="161">
        <v>0</v>
      </c>
      <c r="H877" s="161">
        <v>0</v>
      </c>
    </row>
    <row r="878" spans="1:8">
      <c r="A878" s="161" t="s">
        <v>8921</v>
      </c>
      <c r="B878" s="161">
        <v>2017</v>
      </c>
      <c r="C878" s="161" t="s">
        <v>4427</v>
      </c>
      <c r="D878" s="161" t="s">
        <v>6526</v>
      </c>
      <c r="E878" s="161" t="s">
        <v>4599</v>
      </c>
      <c r="F878" s="161">
        <v>4301</v>
      </c>
      <c r="G878" s="161">
        <v>0</v>
      </c>
      <c r="H878" s="161">
        <v>0</v>
      </c>
    </row>
    <row r="879" spans="1:8">
      <c r="A879" s="161" t="s">
        <v>8921</v>
      </c>
      <c r="B879" s="161">
        <v>2017</v>
      </c>
      <c r="C879" s="161" t="s">
        <v>4427</v>
      </c>
      <c r="D879" s="161" t="s">
        <v>6986</v>
      </c>
      <c r="E879" s="161" t="s">
        <v>4830</v>
      </c>
      <c r="F879" s="161">
        <v>2353</v>
      </c>
      <c r="G879" s="161">
        <v>0</v>
      </c>
      <c r="H879" s="161">
        <v>0</v>
      </c>
    </row>
    <row r="880" spans="1:8">
      <c r="A880" s="161" t="s">
        <v>8921</v>
      </c>
      <c r="B880" s="161">
        <v>2017</v>
      </c>
      <c r="C880" s="161" t="s">
        <v>4427</v>
      </c>
      <c r="D880" s="161" t="s">
        <v>7077</v>
      </c>
      <c r="E880" s="161" t="s">
        <v>9546</v>
      </c>
      <c r="F880" s="161">
        <v>24453</v>
      </c>
      <c r="G880" s="161">
        <v>0</v>
      </c>
      <c r="H880" s="161">
        <v>0</v>
      </c>
    </row>
    <row r="881" spans="1:8">
      <c r="A881" s="161" t="s">
        <v>8921</v>
      </c>
      <c r="B881" s="161">
        <v>2017</v>
      </c>
      <c r="C881" s="161" t="s">
        <v>4427</v>
      </c>
      <c r="D881" s="161" t="s">
        <v>7613</v>
      </c>
      <c r="E881" s="161" t="s">
        <v>5131</v>
      </c>
      <c r="F881" s="161">
        <v>1665</v>
      </c>
      <c r="G881" s="161">
        <v>0</v>
      </c>
      <c r="H881" s="161">
        <v>0</v>
      </c>
    </row>
    <row r="882" spans="1:8">
      <c r="A882" s="161" t="s">
        <v>8921</v>
      </c>
      <c r="B882" s="161">
        <v>2017</v>
      </c>
      <c r="C882" s="161" t="s">
        <v>4427</v>
      </c>
      <c r="D882" s="161" t="s">
        <v>7680</v>
      </c>
      <c r="E882" s="161" t="s">
        <v>5173</v>
      </c>
      <c r="F882" s="161">
        <v>10042</v>
      </c>
      <c r="G882" s="161">
        <v>0</v>
      </c>
      <c r="H882" s="161">
        <v>0</v>
      </c>
    </row>
    <row r="883" spans="1:8">
      <c r="A883" s="161" t="s">
        <v>8921</v>
      </c>
      <c r="B883" s="161">
        <v>2017</v>
      </c>
      <c r="C883" s="161" t="s">
        <v>4427</v>
      </c>
      <c r="D883" s="161" t="s">
        <v>7683</v>
      </c>
      <c r="E883" s="161" t="s">
        <v>5174</v>
      </c>
      <c r="F883" s="161">
        <v>10071</v>
      </c>
      <c r="G883" s="161">
        <v>0</v>
      </c>
      <c r="H883" s="161">
        <v>0</v>
      </c>
    </row>
    <row r="884" spans="1:8">
      <c r="A884" s="161" t="s">
        <v>8921</v>
      </c>
      <c r="B884" s="161">
        <v>2017</v>
      </c>
      <c r="C884" s="161" t="s">
        <v>4427</v>
      </c>
      <c r="D884" s="161" t="s">
        <v>7690</v>
      </c>
      <c r="E884" s="161" t="s">
        <v>9545</v>
      </c>
      <c r="F884" s="161">
        <v>3686</v>
      </c>
      <c r="G884" s="161">
        <v>0</v>
      </c>
      <c r="H884" s="161">
        <v>0</v>
      </c>
    </row>
    <row r="885" spans="1:8">
      <c r="A885" s="161" t="s">
        <v>8921</v>
      </c>
      <c r="B885" s="161">
        <v>2017</v>
      </c>
      <c r="C885" s="161" t="s">
        <v>4427</v>
      </c>
      <c r="D885" s="161" t="s">
        <v>7693</v>
      </c>
      <c r="E885" s="161" t="s">
        <v>9544</v>
      </c>
      <c r="F885" s="161">
        <v>3757</v>
      </c>
      <c r="G885" s="161">
        <v>0</v>
      </c>
      <c r="H885" s="161">
        <v>0</v>
      </c>
    </row>
    <row r="886" spans="1:8">
      <c r="A886" s="161" t="s">
        <v>8921</v>
      </c>
      <c r="B886" s="161">
        <v>2017</v>
      </c>
      <c r="C886" s="161" t="s">
        <v>9543</v>
      </c>
      <c r="D886" s="161" t="s">
        <v>6057</v>
      </c>
      <c r="E886" s="161" t="s">
        <v>4351</v>
      </c>
      <c r="F886" s="161">
        <v>39394</v>
      </c>
      <c r="G886" s="161">
        <v>0</v>
      </c>
      <c r="H886" s="161">
        <v>0</v>
      </c>
    </row>
    <row r="887" spans="1:8">
      <c r="A887" s="161" t="s">
        <v>8921</v>
      </c>
      <c r="B887" s="161">
        <v>2017</v>
      </c>
      <c r="C887" s="161" t="s">
        <v>4353</v>
      </c>
      <c r="D887" s="161" t="s">
        <v>6157</v>
      </c>
      <c r="E887" s="161" t="s">
        <v>9542</v>
      </c>
      <c r="F887" s="161">
        <v>41997</v>
      </c>
      <c r="G887" s="161">
        <v>0</v>
      </c>
      <c r="H887" s="161">
        <v>0</v>
      </c>
    </row>
    <row r="888" spans="1:8">
      <c r="A888" s="161" t="s">
        <v>8921</v>
      </c>
      <c r="B888" s="161">
        <v>2017</v>
      </c>
      <c r="C888" s="161" t="s">
        <v>9541</v>
      </c>
      <c r="D888" s="161" t="s">
        <v>6339</v>
      </c>
      <c r="E888" s="161" t="s">
        <v>4517</v>
      </c>
      <c r="F888" s="161">
        <v>11592</v>
      </c>
      <c r="G888" s="161">
        <v>0</v>
      </c>
      <c r="H888" s="161">
        <v>0</v>
      </c>
    </row>
    <row r="889" spans="1:8">
      <c r="A889" s="161" t="s">
        <v>8921</v>
      </c>
      <c r="B889" s="161">
        <v>2017</v>
      </c>
      <c r="C889" s="161" t="s">
        <v>8985</v>
      </c>
      <c r="D889" s="161" t="s">
        <v>6498</v>
      </c>
      <c r="E889" s="161" t="s">
        <v>4588</v>
      </c>
      <c r="F889" s="161">
        <v>50919</v>
      </c>
      <c r="G889" s="161">
        <v>0</v>
      </c>
      <c r="H889" s="161">
        <v>0</v>
      </c>
    </row>
    <row r="890" spans="1:8">
      <c r="A890" s="161" t="s">
        <v>8921</v>
      </c>
      <c r="B890" s="161">
        <v>2017</v>
      </c>
      <c r="C890" s="161" t="s">
        <v>9540</v>
      </c>
      <c r="D890" s="161" t="s">
        <v>6549</v>
      </c>
      <c r="E890" s="161" t="s">
        <v>4611</v>
      </c>
      <c r="F890" s="161">
        <v>3169</v>
      </c>
      <c r="G890" s="161">
        <v>0</v>
      </c>
      <c r="H890" s="161">
        <v>0</v>
      </c>
    </row>
    <row r="891" spans="1:8">
      <c r="A891" s="161" t="s">
        <v>8921</v>
      </c>
      <c r="B891" s="161">
        <v>2017</v>
      </c>
      <c r="C891" s="161" t="s">
        <v>9540</v>
      </c>
      <c r="D891" s="161" t="s">
        <v>6553</v>
      </c>
      <c r="E891" s="161" t="s">
        <v>4613</v>
      </c>
      <c r="F891" s="161">
        <v>2971</v>
      </c>
      <c r="G891" s="161">
        <v>0</v>
      </c>
      <c r="H891" s="161">
        <v>0</v>
      </c>
    </row>
    <row r="892" spans="1:8">
      <c r="A892" s="161" t="s">
        <v>8921</v>
      </c>
      <c r="B892" s="161">
        <v>2017</v>
      </c>
      <c r="C892" s="161" t="s">
        <v>9525</v>
      </c>
      <c r="D892" s="161" t="s">
        <v>6668</v>
      </c>
      <c r="E892" s="161" t="s">
        <v>4662</v>
      </c>
      <c r="F892" s="161">
        <v>61174</v>
      </c>
      <c r="G892" s="161">
        <v>0</v>
      </c>
      <c r="H892" s="161">
        <v>0</v>
      </c>
    </row>
    <row r="893" spans="1:8">
      <c r="A893" s="161" t="s">
        <v>8921</v>
      </c>
      <c r="B893" s="161">
        <v>2017</v>
      </c>
      <c r="C893" s="161" t="s">
        <v>4679</v>
      </c>
      <c r="D893" s="161" t="s">
        <v>6694</v>
      </c>
      <c r="E893" s="161" t="s">
        <v>4678</v>
      </c>
      <c r="F893" s="161">
        <v>3945</v>
      </c>
      <c r="G893" s="161">
        <v>0</v>
      </c>
      <c r="H893" s="161">
        <v>0</v>
      </c>
    </row>
    <row r="894" spans="1:8">
      <c r="A894" s="161" t="s">
        <v>8921</v>
      </c>
      <c r="B894" s="161">
        <v>2017</v>
      </c>
      <c r="C894" s="161" t="s">
        <v>9539</v>
      </c>
      <c r="D894" s="161" t="s">
        <v>6879</v>
      </c>
      <c r="E894" s="161" t="s">
        <v>4776</v>
      </c>
      <c r="F894" s="161">
        <v>3538</v>
      </c>
      <c r="G894" s="161">
        <v>0</v>
      </c>
      <c r="H894" s="161">
        <v>0</v>
      </c>
    </row>
    <row r="895" spans="1:8">
      <c r="A895" s="161" t="s">
        <v>8921</v>
      </c>
      <c r="B895" s="161">
        <v>2017</v>
      </c>
      <c r="C895" s="161" t="s">
        <v>9538</v>
      </c>
      <c r="D895" s="161" t="s">
        <v>6890</v>
      </c>
      <c r="E895" s="161" t="s">
        <v>4790</v>
      </c>
      <c r="F895" s="161">
        <v>3542</v>
      </c>
      <c r="G895" s="161">
        <v>0</v>
      </c>
      <c r="H895" s="161">
        <v>0</v>
      </c>
    </row>
    <row r="896" spans="1:8">
      <c r="A896" s="161" t="s">
        <v>8921</v>
      </c>
      <c r="B896" s="161">
        <v>2017</v>
      </c>
      <c r="C896" s="161" t="s">
        <v>9525</v>
      </c>
      <c r="D896" s="161" t="s">
        <v>7219</v>
      </c>
      <c r="E896" s="161" t="s">
        <v>4950</v>
      </c>
      <c r="F896" s="161">
        <v>40378</v>
      </c>
      <c r="G896" s="161">
        <v>0</v>
      </c>
      <c r="H896" s="161">
        <v>0</v>
      </c>
    </row>
    <row r="897" spans="1:8">
      <c r="A897" s="161" t="s">
        <v>8921</v>
      </c>
      <c r="B897" s="161">
        <v>2017</v>
      </c>
      <c r="C897" s="161" t="s">
        <v>4427</v>
      </c>
      <c r="D897" s="161" t="s">
        <v>7391</v>
      </c>
      <c r="E897" s="161" t="s">
        <v>9537</v>
      </c>
      <c r="F897" s="161">
        <v>44033</v>
      </c>
      <c r="G897" s="161">
        <v>0</v>
      </c>
      <c r="H897" s="161">
        <v>0</v>
      </c>
    </row>
    <row r="898" spans="1:8">
      <c r="A898" s="161" t="s">
        <v>8921</v>
      </c>
      <c r="B898" s="161">
        <v>2017</v>
      </c>
      <c r="C898" s="161" t="s">
        <v>9524</v>
      </c>
      <c r="D898" s="161" t="s">
        <v>7624</v>
      </c>
      <c r="E898" s="161" t="s">
        <v>9536</v>
      </c>
      <c r="F898" s="161">
        <v>3047</v>
      </c>
      <c r="G898" s="161">
        <v>0</v>
      </c>
      <c r="H898" s="161">
        <v>0</v>
      </c>
    </row>
    <row r="899" spans="1:8">
      <c r="A899" s="161" t="s">
        <v>8921</v>
      </c>
      <c r="B899" s="161">
        <v>2017</v>
      </c>
      <c r="C899" s="161" t="s">
        <v>99</v>
      </c>
      <c r="D899" s="161" t="s">
        <v>6396</v>
      </c>
      <c r="E899" s="161" t="s">
        <v>9535</v>
      </c>
      <c r="F899" s="161">
        <v>52093</v>
      </c>
      <c r="G899" s="161">
        <v>0</v>
      </c>
      <c r="H899" s="161">
        <v>0</v>
      </c>
    </row>
    <row r="900" spans="1:8">
      <c r="A900" s="161" t="s">
        <v>8921</v>
      </c>
      <c r="B900" s="161">
        <v>2017</v>
      </c>
      <c r="C900" s="161" t="s">
        <v>99</v>
      </c>
      <c r="D900" s="161" t="s">
        <v>6949</v>
      </c>
      <c r="E900" s="161" t="s">
        <v>9534</v>
      </c>
      <c r="F900" s="161">
        <v>4058</v>
      </c>
      <c r="G900" s="161">
        <v>0</v>
      </c>
      <c r="H900" s="161">
        <v>0</v>
      </c>
    </row>
    <row r="901" spans="1:8">
      <c r="A901" s="161" t="s">
        <v>8921</v>
      </c>
      <c r="B901" s="161">
        <v>2017</v>
      </c>
      <c r="C901" s="161" t="s">
        <v>1532</v>
      </c>
      <c r="D901" s="161" t="s">
        <v>8751</v>
      </c>
      <c r="E901" s="161" t="s">
        <v>9533</v>
      </c>
      <c r="F901" s="161">
        <v>711159</v>
      </c>
      <c r="G901" s="161">
        <v>0</v>
      </c>
      <c r="H901" s="161">
        <v>0</v>
      </c>
    </row>
    <row r="902" spans="1:8">
      <c r="A902" s="161" t="s">
        <v>8921</v>
      </c>
      <c r="B902" s="161">
        <v>2017</v>
      </c>
      <c r="C902" s="161" t="s">
        <v>9532</v>
      </c>
      <c r="D902" s="161" t="s">
        <v>7578</v>
      </c>
      <c r="E902" s="161" t="s">
        <v>5106</v>
      </c>
      <c r="F902" s="161">
        <v>3674</v>
      </c>
      <c r="G902" s="161">
        <v>0</v>
      </c>
      <c r="H902" s="161">
        <v>0</v>
      </c>
    </row>
    <row r="903" spans="1:8">
      <c r="A903" s="161" t="s">
        <v>8921</v>
      </c>
      <c r="B903" s="161">
        <v>2017</v>
      </c>
      <c r="C903" s="161" t="s">
        <v>4638</v>
      </c>
      <c r="D903" s="161" t="s">
        <v>6617</v>
      </c>
      <c r="E903" s="161" t="s">
        <v>9531</v>
      </c>
      <c r="F903" s="161">
        <v>2804</v>
      </c>
      <c r="G903" s="161">
        <v>0</v>
      </c>
      <c r="H903" s="161">
        <v>0</v>
      </c>
    </row>
    <row r="904" spans="1:8">
      <c r="A904" s="161" t="s">
        <v>8921</v>
      </c>
      <c r="B904" s="161">
        <v>2017</v>
      </c>
      <c r="C904" s="161" t="s">
        <v>4638</v>
      </c>
      <c r="D904" s="161" t="s">
        <v>6623</v>
      </c>
      <c r="E904" s="161" t="s">
        <v>9530</v>
      </c>
      <c r="F904" s="161">
        <v>3218</v>
      </c>
      <c r="G904" s="161">
        <v>0</v>
      </c>
      <c r="H904" s="161">
        <v>0</v>
      </c>
    </row>
    <row r="905" spans="1:8">
      <c r="A905" s="161" t="s">
        <v>8921</v>
      </c>
      <c r="B905" s="161">
        <v>2017</v>
      </c>
      <c r="C905" s="161" t="s">
        <v>9529</v>
      </c>
      <c r="D905" s="161" t="s">
        <v>6709</v>
      </c>
      <c r="E905" s="161" t="s">
        <v>4687</v>
      </c>
      <c r="F905" s="161">
        <v>390556</v>
      </c>
      <c r="G905" s="161">
        <v>0</v>
      </c>
      <c r="H905" s="161">
        <v>0</v>
      </c>
    </row>
    <row r="906" spans="1:8">
      <c r="A906" s="161" t="s">
        <v>8921</v>
      </c>
      <c r="B906" s="161">
        <v>2017</v>
      </c>
      <c r="C906" s="161" t="s">
        <v>9524</v>
      </c>
      <c r="D906" s="161" t="s">
        <v>7080</v>
      </c>
      <c r="E906" s="161" t="s">
        <v>9528</v>
      </c>
      <c r="F906" s="161">
        <v>3012</v>
      </c>
      <c r="G906" s="161">
        <v>0</v>
      </c>
      <c r="H906" s="161">
        <v>0</v>
      </c>
    </row>
    <row r="907" spans="1:8">
      <c r="A907" s="161" t="s">
        <v>8921</v>
      </c>
      <c r="B907" s="161">
        <v>2017</v>
      </c>
      <c r="C907" s="161" t="s">
        <v>4353</v>
      </c>
      <c r="D907" s="161" t="s">
        <v>7950</v>
      </c>
      <c r="E907" s="161" t="s">
        <v>9527</v>
      </c>
      <c r="F907" s="161">
        <v>1598</v>
      </c>
      <c r="G907" s="161">
        <v>0</v>
      </c>
      <c r="H907" s="161">
        <v>0</v>
      </c>
    </row>
    <row r="908" spans="1:8">
      <c r="A908" s="161" t="s">
        <v>8921</v>
      </c>
      <c r="B908" s="161">
        <v>2017</v>
      </c>
      <c r="C908" s="161" t="s">
        <v>9487</v>
      </c>
      <c r="D908" s="161" t="s">
        <v>7140</v>
      </c>
      <c r="E908" s="161" t="s">
        <v>4911</v>
      </c>
      <c r="F908" s="161">
        <v>282021</v>
      </c>
      <c r="G908" s="161">
        <v>0</v>
      </c>
      <c r="H908" s="161">
        <v>0</v>
      </c>
    </row>
    <row r="909" spans="1:8">
      <c r="A909" s="161" t="s">
        <v>8921</v>
      </c>
      <c r="B909" s="161">
        <v>2017</v>
      </c>
      <c r="C909" s="161" t="s">
        <v>9487</v>
      </c>
      <c r="D909" s="161" t="s">
        <v>7621</v>
      </c>
      <c r="E909" s="161" t="s">
        <v>9526</v>
      </c>
      <c r="F909" s="161">
        <v>14684</v>
      </c>
      <c r="G909" s="161">
        <v>0</v>
      </c>
      <c r="H909" s="161">
        <v>0</v>
      </c>
    </row>
    <row r="910" spans="1:8">
      <c r="A910" s="161" t="s">
        <v>8921</v>
      </c>
      <c r="B910" s="161">
        <v>2017</v>
      </c>
      <c r="C910" s="161" t="s">
        <v>9525</v>
      </c>
      <c r="D910" s="161" t="s">
        <v>7801</v>
      </c>
      <c r="E910" s="161" t="s">
        <v>5232</v>
      </c>
      <c r="F910" s="161">
        <v>36518</v>
      </c>
      <c r="G910" s="161">
        <v>0</v>
      </c>
      <c r="H910" s="161">
        <v>0</v>
      </c>
    </row>
    <row r="911" spans="1:8">
      <c r="A911" s="161" t="s">
        <v>8921</v>
      </c>
      <c r="B911" s="161">
        <v>2017</v>
      </c>
      <c r="C911" s="161" t="s">
        <v>9524</v>
      </c>
      <c r="D911" s="161" t="s">
        <v>7150</v>
      </c>
      <c r="E911" s="161" t="s">
        <v>9523</v>
      </c>
      <c r="F911" s="161">
        <v>3416</v>
      </c>
      <c r="G911" s="161">
        <v>0</v>
      </c>
      <c r="H911" s="161">
        <v>0</v>
      </c>
    </row>
    <row r="912" spans="1:8">
      <c r="A912" s="161" t="s">
        <v>8921</v>
      </c>
      <c r="B912" s="161">
        <v>2017</v>
      </c>
      <c r="C912" s="161" t="s">
        <v>4353</v>
      </c>
      <c r="D912" s="161" t="s">
        <v>7586</v>
      </c>
      <c r="E912" s="161" t="s">
        <v>9522</v>
      </c>
      <c r="F912" s="161">
        <v>1756</v>
      </c>
      <c r="G912" s="161">
        <v>0</v>
      </c>
      <c r="H912" s="161">
        <v>0</v>
      </c>
    </row>
    <row r="913" spans="1:8">
      <c r="A913" s="161" t="s">
        <v>8921</v>
      </c>
      <c r="B913" s="161">
        <v>2017</v>
      </c>
      <c r="C913" s="161" t="s">
        <v>4353</v>
      </c>
      <c r="D913" s="161" t="s">
        <v>7949</v>
      </c>
      <c r="E913" s="161" t="s">
        <v>5379</v>
      </c>
      <c r="F913" s="161">
        <v>876</v>
      </c>
      <c r="G913" s="161">
        <v>0</v>
      </c>
      <c r="H913" s="161">
        <v>0</v>
      </c>
    </row>
    <row r="914" spans="1:8">
      <c r="A914" s="161" t="s">
        <v>8921</v>
      </c>
      <c r="B914" s="161">
        <v>2017</v>
      </c>
      <c r="C914" s="161" t="s">
        <v>4353</v>
      </c>
      <c r="D914" s="161" t="s">
        <v>7582</v>
      </c>
      <c r="E914" s="161" t="s">
        <v>5110</v>
      </c>
      <c r="F914" s="161">
        <v>1967</v>
      </c>
      <c r="G914" s="161">
        <v>0</v>
      </c>
      <c r="H914" s="161">
        <v>0</v>
      </c>
    </row>
    <row r="915" spans="1:8">
      <c r="A915" s="161" t="s">
        <v>8921</v>
      </c>
      <c r="B915" s="161">
        <v>2017</v>
      </c>
      <c r="C915" s="161" t="s">
        <v>4353</v>
      </c>
      <c r="D915" s="161" t="s">
        <v>7585</v>
      </c>
      <c r="E915" s="161" t="s">
        <v>5112</v>
      </c>
      <c r="F915" s="161">
        <v>4730</v>
      </c>
      <c r="G915" s="161">
        <v>0</v>
      </c>
      <c r="H915" s="161">
        <v>0</v>
      </c>
    </row>
    <row r="916" spans="1:8">
      <c r="A916" s="161" t="s">
        <v>8921</v>
      </c>
      <c r="B916" s="161">
        <v>2017</v>
      </c>
      <c r="C916" s="161" t="s">
        <v>4353</v>
      </c>
      <c r="D916" s="161" t="s">
        <v>7587</v>
      </c>
      <c r="E916" s="161" t="s">
        <v>5114</v>
      </c>
      <c r="F916" s="161">
        <v>3329</v>
      </c>
      <c r="G916" s="161">
        <v>0</v>
      </c>
      <c r="H916" s="161">
        <v>0</v>
      </c>
    </row>
    <row r="917" spans="1:8">
      <c r="A917" s="161" t="s">
        <v>8921</v>
      </c>
      <c r="B917" s="161">
        <v>2017</v>
      </c>
      <c r="C917" s="161" t="s">
        <v>4353</v>
      </c>
      <c r="D917" s="161" t="s">
        <v>7592</v>
      </c>
      <c r="E917" s="161" t="s">
        <v>9521</v>
      </c>
      <c r="F917" s="161">
        <v>3206</v>
      </c>
      <c r="G917" s="161">
        <v>0</v>
      </c>
      <c r="H917" s="161">
        <v>0</v>
      </c>
    </row>
    <row r="918" spans="1:8">
      <c r="A918" s="161" t="s">
        <v>8921</v>
      </c>
      <c r="B918" s="161">
        <v>2017</v>
      </c>
      <c r="C918" s="161" t="s">
        <v>4353</v>
      </c>
      <c r="D918" s="161" t="s">
        <v>7589</v>
      </c>
      <c r="E918" s="161" t="s">
        <v>9520</v>
      </c>
      <c r="F918" s="161">
        <v>2277</v>
      </c>
      <c r="G918" s="161">
        <v>0</v>
      </c>
      <c r="H918" s="161">
        <v>0</v>
      </c>
    </row>
    <row r="919" spans="1:8">
      <c r="A919" s="161" t="s">
        <v>8921</v>
      </c>
      <c r="B919" s="161">
        <v>2017</v>
      </c>
      <c r="C919" s="161" t="s">
        <v>4353</v>
      </c>
      <c r="D919" s="161" t="s">
        <v>7584</v>
      </c>
      <c r="E919" s="161" t="s">
        <v>5111</v>
      </c>
      <c r="F919" s="161">
        <v>2084</v>
      </c>
      <c r="G919" s="161">
        <v>0</v>
      </c>
      <c r="H919" s="161">
        <v>0</v>
      </c>
    </row>
    <row r="920" spans="1:8">
      <c r="A920" s="161" t="s">
        <v>8921</v>
      </c>
      <c r="B920" s="161">
        <v>2017</v>
      </c>
      <c r="C920" s="161" t="s">
        <v>4353</v>
      </c>
      <c r="D920" s="161" t="s">
        <v>7588</v>
      </c>
      <c r="E920" s="161" t="s">
        <v>5115</v>
      </c>
      <c r="F920" s="161">
        <v>1720</v>
      </c>
      <c r="G920" s="161">
        <v>0</v>
      </c>
      <c r="H920" s="161">
        <v>0</v>
      </c>
    </row>
    <row r="921" spans="1:8">
      <c r="A921" s="161" t="s">
        <v>8921</v>
      </c>
      <c r="B921" s="161">
        <v>2017</v>
      </c>
      <c r="C921" s="161" t="s">
        <v>9519</v>
      </c>
      <c r="D921" s="161" t="s">
        <v>6433</v>
      </c>
      <c r="E921" s="161" t="s">
        <v>4560</v>
      </c>
      <c r="F921" s="161">
        <v>657743</v>
      </c>
      <c r="G921" s="161">
        <v>0</v>
      </c>
      <c r="H921" s="161">
        <v>0</v>
      </c>
    </row>
    <row r="922" spans="1:8">
      <c r="A922" s="161" t="s">
        <v>8921</v>
      </c>
      <c r="B922" s="161">
        <v>2017</v>
      </c>
      <c r="C922" s="161" t="s">
        <v>8985</v>
      </c>
      <c r="D922" s="161" t="s">
        <v>6239</v>
      </c>
      <c r="E922" s="161" t="s">
        <v>9518</v>
      </c>
      <c r="F922" s="161">
        <v>149876</v>
      </c>
      <c r="G922" s="161">
        <v>0</v>
      </c>
      <c r="H922" s="161">
        <v>0</v>
      </c>
    </row>
    <row r="923" spans="1:8">
      <c r="A923" s="161" t="s">
        <v>8921</v>
      </c>
      <c r="B923" s="161">
        <v>2017</v>
      </c>
      <c r="C923" s="161" t="s">
        <v>8985</v>
      </c>
      <c r="D923" s="161" t="s">
        <v>6557</v>
      </c>
      <c r="E923" s="161" t="s">
        <v>9517</v>
      </c>
      <c r="F923" s="161">
        <v>51692</v>
      </c>
      <c r="G923" s="161">
        <v>0</v>
      </c>
      <c r="H923" s="161">
        <v>0</v>
      </c>
    </row>
    <row r="924" spans="1:8">
      <c r="A924" s="161" t="s">
        <v>8921</v>
      </c>
      <c r="B924" s="161">
        <v>2017</v>
      </c>
      <c r="C924" s="161" t="s">
        <v>9516</v>
      </c>
      <c r="D924" s="161" t="s">
        <v>6177</v>
      </c>
      <c r="E924" s="161" t="s">
        <v>4411</v>
      </c>
      <c r="F924" s="161">
        <v>5256</v>
      </c>
      <c r="G924" s="161">
        <v>0</v>
      </c>
      <c r="H924" s="161">
        <v>0</v>
      </c>
    </row>
    <row r="925" spans="1:8">
      <c r="A925" s="161" t="s">
        <v>8921</v>
      </c>
      <c r="B925" s="161">
        <v>2017</v>
      </c>
      <c r="C925" s="161" t="s">
        <v>9515</v>
      </c>
      <c r="D925" s="161" t="s">
        <v>7409</v>
      </c>
      <c r="E925" s="161" t="s">
        <v>9514</v>
      </c>
      <c r="F925" s="161">
        <v>51923</v>
      </c>
      <c r="G925" s="161">
        <v>0</v>
      </c>
      <c r="H925" s="161">
        <v>0</v>
      </c>
    </row>
    <row r="926" spans="1:8">
      <c r="A926" s="161" t="s">
        <v>8921</v>
      </c>
      <c r="B926" s="161">
        <v>2017</v>
      </c>
      <c r="C926" s="161" t="s">
        <v>9506</v>
      </c>
      <c r="D926" s="161" t="s">
        <v>7360</v>
      </c>
      <c r="E926" s="161" t="s">
        <v>5018</v>
      </c>
      <c r="F926" s="161">
        <v>13828</v>
      </c>
      <c r="G926" s="161">
        <v>0</v>
      </c>
      <c r="H926" s="161">
        <v>0</v>
      </c>
    </row>
    <row r="927" spans="1:8">
      <c r="A927" s="161" t="s">
        <v>8921</v>
      </c>
      <c r="B927" s="161">
        <v>2017</v>
      </c>
      <c r="C927" s="161" t="s">
        <v>9506</v>
      </c>
      <c r="D927" s="161" t="s">
        <v>7362</v>
      </c>
      <c r="E927" s="161" t="s">
        <v>5020</v>
      </c>
      <c r="F927" s="161">
        <v>5791</v>
      </c>
      <c r="G927" s="161">
        <v>0</v>
      </c>
      <c r="H927" s="161">
        <v>0</v>
      </c>
    </row>
    <row r="928" spans="1:8">
      <c r="A928" s="161" t="s">
        <v>8921</v>
      </c>
      <c r="B928" s="161">
        <v>2017</v>
      </c>
      <c r="C928" s="161" t="s">
        <v>9506</v>
      </c>
      <c r="D928" s="161" t="s">
        <v>7364</v>
      </c>
      <c r="E928" s="161" t="s">
        <v>5021</v>
      </c>
      <c r="F928" s="161">
        <v>5852</v>
      </c>
      <c r="G928" s="161">
        <v>0</v>
      </c>
      <c r="H928" s="161">
        <v>0</v>
      </c>
    </row>
    <row r="929" spans="1:8">
      <c r="A929" s="161" t="s">
        <v>8921</v>
      </c>
      <c r="B929" s="161">
        <v>2017</v>
      </c>
      <c r="C929" s="161" t="s">
        <v>4435</v>
      </c>
      <c r="D929" s="161" t="s">
        <v>6469</v>
      </c>
      <c r="E929" s="161" t="s">
        <v>4435</v>
      </c>
      <c r="F929" s="161">
        <v>271552</v>
      </c>
      <c r="G929" s="161">
        <v>0</v>
      </c>
      <c r="H929" s="161">
        <v>0</v>
      </c>
    </row>
    <row r="930" spans="1:8">
      <c r="A930" s="161" t="s">
        <v>8921</v>
      </c>
      <c r="B930" s="161">
        <v>2017</v>
      </c>
      <c r="C930" s="161" t="s">
        <v>5849</v>
      </c>
      <c r="D930" s="161" t="s">
        <v>6389</v>
      </c>
      <c r="E930" s="161" t="s">
        <v>4540</v>
      </c>
      <c r="F930" s="161">
        <v>51352.5</v>
      </c>
      <c r="G930" s="161">
        <v>0</v>
      </c>
      <c r="H930" s="161">
        <v>0</v>
      </c>
    </row>
    <row r="931" spans="1:8">
      <c r="A931" s="161" t="s">
        <v>8921</v>
      </c>
      <c r="B931" s="161">
        <v>2017</v>
      </c>
      <c r="C931" s="161" t="s">
        <v>9465</v>
      </c>
      <c r="D931" s="161" t="s">
        <v>9513</v>
      </c>
      <c r="E931" s="161" t="s">
        <v>9512</v>
      </c>
      <c r="F931" s="161">
        <v>48271</v>
      </c>
      <c r="G931" s="161">
        <v>0</v>
      </c>
      <c r="H931" s="161">
        <v>0</v>
      </c>
    </row>
    <row r="932" spans="1:8">
      <c r="A932" s="161" t="s">
        <v>8921</v>
      </c>
      <c r="B932" s="161">
        <v>2017</v>
      </c>
      <c r="C932" s="161" t="s">
        <v>4949</v>
      </c>
      <c r="D932" s="161" t="s">
        <v>7649</v>
      </c>
      <c r="E932" s="161" t="s">
        <v>9511</v>
      </c>
      <c r="F932" s="161">
        <v>235458</v>
      </c>
      <c r="G932" s="161">
        <v>0</v>
      </c>
      <c r="H932" s="161">
        <v>0</v>
      </c>
    </row>
    <row r="933" spans="1:8">
      <c r="A933" s="161" t="s">
        <v>8921</v>
      </c>
      <c r="B933" s="161">
        <v>2017</v>
      </c>
      <c r="C933" s="161" t="s">
        <v>58</v>
      </c>
      <c r="D933" s="161" t="s">
        <v>7751</v>
      </c>
      <c r="E933" s="161" t="s">
        <v>5935</v>
      </c>
      <c r="F933" s="161">
        <v>6095</v>
      </c>
      <c r="G933" s="161">
        <v>0</v>
      </c>
      <c r="H933" s="161">
        <v>0</v>
      </c>
    </row>
    <row r="934" spans="1:8">
      <c r="A934" s="161" t="s">
        <v>8921</v>
      </c>
      <c r="B934" s="161">
        <v>2017</v>
      </c>
      <c r="C934" s="161" t="s">
        <v>9510</v>
      </c>
      <c r="D934" s="161" t="s">
        <v>6413</v>
      </c>
      <c r="E934" s="161" t="s">
        <v>4550</v>
      </c>
      <c r="F934" s="161">
        <v>1200</v>
      </c>
      <c r="G934" s="161">
        <v>0</v>
      </c>
      <c r="H934" s="161">
        <v>0</v>
      </c>
    </row>
    <row r="935" spans="1:8">
      <c r="A935" s="161" t="s">
        <v>8921</v>
      </c>
      <c r="B935" s="161">
        <v>2017</v>
      </c>
      <c r="C935" s="161" t="s">
        <v>4843</v>
      </c>
      <c r="D935" s="161" t="s">
        <v>6209</v>
      </c>
      <c r="E935" s="161" t="s">
        <v>9509</v>
      </c>
      <c r="F935" s="161">
        <v>349067</v>
      </c>
      <c r="G935" s="161">
        <v>0</v>
      </c>
      <c r="H935" s="161">
        <v>0</v>
      </c>
    </row>
    <row r="936" spans="1:8">
      <c r="A936" s="161" t="s">
        <v>8921</v>
      </c>
      <c r="B936" s="161">
        <v>2017</v>
      </c>
      <c r="C936" s="161" t="s">
        <v>4949</v>
      </c>
      <c r="D936" s="161" t="s">
        <v>7161</v>
      </c>
      <c r="E936" s="161" t="s">
        <v>4923</v>
      </c>
      <c r="F936" s="161">
        <v>177968</v>
      </c>
      <c r="G936" s="161">
        <v>0</v>
      </c>
      <c r="H936" s="161">
        <v>0</v>
      </c>
    </row>
    <row r="937" spans="1:8">
      <c r="A937" s="161" t="s">
        <v>8921</v>
      </c>
      <c r="B937" s="161">
        <v>2017</v>
      </c>
      <c r="C937" s="161" t="s">
        <v>4670</v>
      </c>
      <c r="D937" s="161" t="s">
        <v>6559</v>
      </c>
      <c r="E937" s="161" t="s">
        <v>9508</v>
      </c>
      <c r="F937" s="161">
        <v>297283</v>
      </c>
      <c r="G937" s="161">
        <v>0</v>
      </c>
      <c r="H937" s="161">
        <v>0</v>
      </c>
    </row>
    <row r="938" spans="1:8">
      <c r="A938" s="161" t="s">
        <v>8921</v>
      </c>
      <c r="B938" s="161">
        <v>2017</v>
      </c>
      <c r="C938" s="161" t="s">
        <v>4670</v>
      </c>
      <c r="D938" s="161" t="s">
        <v>6677</v>
      </c>
      <c r="E938" s="161" t="s">
        <v>9507</v>
      </c>
      <c r="F938" s="161">
        <v>262078</v>
      </c>
      <c r="G938" s="161">
        <v>0</v>
      </c>
      <c r="H938" s="161">
        <v>0</v>
      </c>
    </row>
    <row r="939" spans="1:8">
      <c r="A939" s="161" t="s">
        <v>8921</v>
      </c>
      <c r="B939" s="161">
        <v>2017</v>
      </c>
      <c r="C939" s="161" t="s">
        <v>4949</v>
      </c>
      <c r="D939" s="161" t="s">
        <v>7200</v>
      </c>
      <c r="E939" s="161" t="s">
        <v>4941</v>
      </c>
      <c r="F939" s="161">
        <v>79971</v>
      </c>
      <c r="G939" s="161">
        <v>0</v>
      </c>
      <c r="H939" s="161">
        <v>0</v>
      </c>
    </row>
    <row r="940" spans="1:8">
      <c r="A940" s="161" t="s">
        <v>8921</v>
      </c>
      <c r="B940" s="161">
        <v>2017</v>
      </c>
      <c r="C940" s="161" t="s">
        <v>4949</v>
      </c>
      <c r="D940" s="161" t="s">
        <v>7202</v>
      </c>
      <c r="E940" s="161" t="s">
        <v>4943</v>
      </c>
      <c r="F940" s="161">
        <v>105078</v>
      </c>
      <c r="G940" s="161">
        <v>0</v>
      </c>
      <c r="H940" s="161">
        <v>0</v>
      </c>
    </row>
    <row r="941" spans="1:8">
      <c r="A941" s="161" t="s">
        <v>8921</v>
      </c>
      <c r="B941" s="161">
        <v>2017</v>
      </c>
      <c r="C941" s="161" t="s">
        <v>4949</v>
      </c>
      <c r="D941" s="161" t="s">
        <v>7204</v>
      </c>
      <c r="E941" s="161" t="s">
        <v>4945</v>
      </c>
      <c r="F941" s="161">
        <v>79784</v>
      </c>
      <c r="G941" s="161">
        <v>0</v>
      </c>
      <c r="H941" s="161">
        <v>0</v>
      </c>
    </row>
    <row r="942" spans="1:8">
      <c r="A942" s="161" t="s">
        <v>8921</v>
      </c>
      <c r="B942" s="161">
        <v>2017</v>
      </c>
      <c r="C942" s="161" t="s">
        <v>4949</v>
      </c>
      <c r="D942" s="161" t="s">
        <v>7156</v>
      </c>
      <c r="E942" s="161" t="s">
        <v>4921</v>
      </c>
      <c r="F942" s="161">
        <v>270963</v>
      </c>
      <c r="G942" s="161">
        <v>0</v>
      </c>
      <c r="H942" s="161">
        <v>0</v>
      </c>
    </row>
    <row r="943" spans="1:8">
      <c r="A943" s="161" t="s">
        <v>8921</v>
      </c>
      <c r="B943" s="161">
        <v>2017</v>
      </c>
      <c r="C943" s="161" t="s">
        <v>4949</v>
      </c>
      <c r="D943" s="161" t="s">
        <v>7159</v>
      </c>
      <c r="E943" s="161" t="s">
        <v>457</v>
      </c>
      <c r="F943" s="161">
        <v>211397</v>
      </c>
      <c r="G943" s="161">
        <v>0</v>
      </c>
      <c r="H943" s="161">
        <v>0</v>
      </c>
    </row>
    <row r="944" spans="1:8">
      <c r="A944" s="161" t="s">
        <v>8921</v>
      </c>
      <c r="B944" s="161">
        <v>2017</v>
      </c>
      <c r="C944" s="161" t="s">
        <v>9506</v>
      </c>
      <c r="D944" s="161" t="s">
        <v>6983</v>
      </c>
      <c r="E944" s="161" t="s">
        <v>4826</v>
      </c>
      <c r="F944" s="161">
        <v>50804</v>
      </c>
      <c r="G944" s="161">
        <v>0</v>
      </c>
      <c r="H944" s="161">
        <v>0</v>
      </c>
    </row>
    <row r="945" spans="1:8">
      <c r="A945" s="161" t="s">
        <v>8921</v>
      </c>
      <c r="B945" s="161">
        <v>2017</v>
      </c>
      <c r="C945" s="161" t="s">
        <v>9506</v>
      </c>
      <c r="D945" s="161" t="s">
        <v>7651</v>
      </c>
      <c r="E945" s="161" t="s">
        <v>9505</v>
      </c>
      <c r="F945" s="161">
        <v>35428</v>
      </c>
      <c r="G945" s="161">
        <v>0</v>
      </c>
      <c r="H945" s="161">
        <v>0</v>
      </c>
    </row>
    <row r="946" spans="1:8">
      <c r="A946" s="161" t="s">
        <v>8921</v>
      </c>
      <c r="B946" s="161">
        <v>2017</v>
      </c>
      <c r="C946" s="161" t="s">
        <v>5732</v>
      </c>
      <c r="D946" s="161" t="s">
        <v>8708</v>
      </c>
      <c r="E946" s="161" t="s">
        <v>9504</v>
      </c>
      <c r="F946" s="161">
        <v>249015</v>
      </c>
      <c r="G946" s="161">
        <v>0</v>
      </c>
      <c r="H946" s="161">
        <v>0</v>
      </c>
    </row>
    <row r="947" spans="1:8">
      <c r="A947" s="161" t="s">
        <v>8921</v>
      </c>
      <c r="B947" s="161">
        <v>2017</v>
      </c>
      <c r="C947" s="161" t="s">
        <v>9487</v>
      </c>
      <c r="D947" s="161" t="s">
        <v>7084</v>
      </c>
      <c r="E947" s="161" t="s">
        <v>5897</v>
      </c>
      <c r="F947" s="161">
        <v>26463</v>
      </c>
      <c r="G947" s="161">
        <v>0</v>
      </c>
      <c r="H947" s="161">
        <v>0</v>
      </c>
    </row>
    <row r="948" spans="1:8">
      <c r="A948" s="161" t="s">
        <v>8921</v>
      </c>
      <c r="B948" s="161">
        <v>2017</v>
      </c>
      <c r="C948" s="161" t="s">
        <v>9503</v>
      </c>
      <c r="D948" s="161" t="s">
        <v>7744</v>
      </c>
      <c r="E948" s="161" t="s">
        <v>9502</v>
      </c>
      <c r="F948" s="161">
        <v>5042</v>
      </c>
      <c r="G948" s="161">
        <v>0</v>
      </c>
      <c r="H948" s="161">
        <v>0</v>
      </c>
    </row>
    <row r="949" spans="1:8">
      <c r="A949" s="161" t="s">
        <v>8921</v>
      </c>
      <c r="B949" s="161">
        <v>2017</v>
      </c>
      <c r="C949" s="161" t="s">
        <v>4962</v>
      </c>
      <c r="D949" s="161" t="s">
        <v>6840</v>
      </c>
      <c r="E949" s="161" t="s">
        <v>9501</v>
      </c>
      <c r="F949" s="161">
        <v>58844</v>
      </c>
      <c r="G949" s="161">
        <v>0</v>
      </c>
      <c r="H949" s="161">
        <v>0</v>
      </c>
    </row>
    <row r="950" spans="1:8">
      <c r="A950" s="161" t="s">
        <v>8921</v>
      </c>
      <c r="B950" s="161">
        <v>2017</v>
      </c>
      <c r="C950" s="161" t="s">
        <v>4962</v>
      </c>
      <c r="D950" s="161" t="s">
        <v>8067</v>
      </c>
      <c r="E950" s="161" t="s">
        <v>5216</v>
      </c>
      <c r="F950" s="161">
        <v>40418</v>
      </c>
      <c r="G950" s="161">
        <v>0</v>
      </c>
      <c r="H950" s="161">
        <v>0</v>
      </c>
    </row>
    <row r="951" spans="1:8">
      <c r="A951" s="161" t="s">
        <v>8921</v>
      </c>
      <c r="B951" s="161">
        <v>2017</v>
      </c>
      <c r="C951" s="161" t="s">
        <v>4962</v>
      </c>
      <c r="D951" s="161" t="s">
        <v>7241</v>
      </c>
      <c r="E951" s="161" t="s">
        <v>9500</v>
      </c>
      <c r="F951" s="161">
        <v>53601</v>
      </c>
      <c r="G951" s="161">
        <v>0</v>
      </c>
      <c r="H951" s="161">
        <v>0</v>
      </c>
    </row>
    <row r="952" spans="1:8">
      <c r="A952" s="161" t="s">
        <v>8921</v>
      </c>
      <c r="B952" s="161">
        <v>2017</v>
      </c>
      <c r="C952" s="161" t="s">
        <v>4427</v>
      </c>
      <c r="D952" s="161" t="s">
        <v>6144</v>
      </c>
      <c r="E952" s="161" t="s">
        <v>664</v>
      </c>
      <c r="F952" s="161">
        <v>56416</v>
      </c>
      <c r="G952" s="161">
        <v>0</v>
      </c>
      <c r="H952" s="161">
        <v>0</v>
      </c>
    </row>
    <row r="953" spans="1:8">
      <c r="A953" s="161" t="s">
        <v>8921</v>
      </c>
      <c r="B953" s="161">
        <v>2017</v>
      </c>
      <c r="C953" s="161" t="s">
        <v>4427</v>
      </c>
      <c r="D953" s="161" t="s">
        <v>6324</v>
      </c>
      <c r="E953" s="161" t="s">
        <v>4508</v>
      </c>
      <c r="F953" s="161">
        <v>37165</v>
      </c>
      <c r="G953" s="161">
        <v>0</v>
      </c>
      <c r="H953" s="161">
        <v>0</v>
      </c>
    </row>
    <row r="954" spans="1:8">
      <c r="A954" s="161" t="s">
        <v>8921</v>
      </c>
      <c r="B954" s="161">
        <v>2017</v>
      </c>
      <c r="C954" s="161" t="s">
        <v>4427</v>
      </c>
      <c r="D954" s="161" t="s">
        <v>6936</v>
      </c>
      <c r="E954" s="161" t="s">
        <v>9499</v>
      </c>
      <c r="F954" s="161">
        <v>57113</v>
      </c>
      <c r="G954" s="161">
        <v>0</v>
      </c>
      <c r="H954" s="161">
        <v>0</v>
      </c>
    </row>
    <row r="955" spans="1:8">
      <c r="A955" s="161" t="s">
        <v>8921</v>
      </c>
      <c r="B955" s="161">
        <v>2017</v>
      </c>
      <c r="C955" s="161" t="s">
        <v>9498</v>
      </c>
      <c r="D955" s="161" t="s">
        <v>9497</v>
      </c>
      <c r="E955" s="161" t="s">
        <v>4480</v>
      </c>
      <c r="F955" s="161">
        <v>2787</v>
      </c>
      <c r="G955" s="161">
        <v>0</v>
      </c>
      <c r="H955" s="161">
        <v>0</v>
      </c>
    </row>
    <row r="956" spans="1:8">
      <c r="A956" s="161" t="s">
        <v>8921</v>
      </c>
      <c r="B956" s="161">
        <v>2017</v>
      </c>
      <c r="C956" s="161" t="s">
        <v>4427</v>
      </c>
      <c r="D956" s="161" t="s">
        <v>6146</v>
      </c>
      <c r="E956" s="161" t="s">
        <v>4393</v>
      </c>
      <c r="F956" s="161">
        <v>131923</v>
      </c>
      <c r="G956" s="161">
        <v>0</v>
      </c>
      <c r="H956" s="161">
        <v>0</v>
      </c>
    </row>
    <row r="957" spans="1:8">
      <c r="A957" s="161" t="s">
        <v>8921</v>
      </c>
      <c r="B957" s="161">
        <v>2017</v>
      </c>
      <c r="C957" s="161" t="s">
        <v>4427</v>
      </c>
      <c r="D957" s="161" t="s">
        <v>6150</v>
      </c>
      <c r="E957" s="161" t="s">
        <v>4395</v>
      </c>
      <c r="F957" s="161">
        <v>14248</v>
      </c>
      <c r="G957" s="161">
        <v>0</v>
      </c>
      <c r="H957" s="161">
        <v>0</v>
      </c>
    </row>
    <row r="958" spans="1:8">
      <c r="A958" s="161" t="s">
        <v>8921</v>
      </c>
      <c r="B958" s="161">
        <v>2017</v>
      </c>
      <c r="C958" s="161" t="s">
        <v>4427</v>
      </c>
      <c r="D958" s="161" t="s">
        <v>6185</v>
      </c>
      <c r="E958" s="161" t="s">
        <v>4426</v>
      </c>
      <c r="F958" s="161">
        <v>137294</v>
      </c>
      <c r="G958" s="161">
        <v>0</v>
      </c>
      <c r="H958" s="161">
        <v>0</v>
      </c>
    </row>
    <row r="959" spans="1:8">
      <c r="A959" s="161" t="s">
        <v>8921</v>
      </c>
      <c r="B959" s="161">
        <v>2017</v>
      </c>
      <c r="C959" s="161" t="s">
        <v>4427</v>
      </c>
      <c r="D959" s="161" t="s">
        <v>6188</v>
      </c>
      <c r="E959" s="161" t="s">
        <v>9496</v>
      </c>
      <c r="F959" s="161">
        <v>123147</v>
      </c>
      <c r="G959" s="161">
        <v>0</v>
      </c>
      <c r="H959" s="161">
        <v>0</v>
      </c>
    </row>
    <row r="960" spans="1:8">
      <c r="A960" s="161" t="s">
        <v>8921</v>
      </c>
      <c r="B960" s="161">
        <v>2017</v>
      </c>
      <c r="C960" s="161" t="s">
        <v>4427</v>
      </c>
      <c r="D960" s="161" t="s">
        <v>6508</v>
      </c>
      <c r="E960" s="161" t="s">
        <v>587</v>
      </c>
      <c r="F960" s="161">
        <v>110408</v>
      </c>
      <c r="G960" s="161">
        <v>0</v>
      </c>
      <c r="H960" s="161">
        <v>0</v>
      </c>
    </row>
    <row r="961" spans="1:8">
      <c r="A961" s="161" t="s">
        <v>8921</v>
      </c>
      <c r="B961" s="161">
        <v>2017</v>
      </c>
      <c r="C961" s="161" t="s">
        <v>4427</v>
      </c>
      <c r="D961" s="161" t="s">
        <v>7356</v>
      </c>
      <c r="E961" s="161" t="s">
        <v>9495</v>
      </c>
      <c r="F961" s="161">
        <v>5703</v>
      </c>
      <c r="G961" s="161">
        <v>0</v>
      </c>
      <c r="H961" s="161">
        <v>0</v>
      </c>
    </row>
    <row r="962" spans="1:8">
      <c r="A962" s="161" t="s">
        <v>8921</v>
      </c>
      <c r="B962" s="161">
        <v>2017</v>
      </c>
      <c r="C962" s="161" t="s">
        <v>4427</v>
      </c>
      <c r="D962" s="161" t="s">
        <v>7422</v>
      </c>
      <c r="E962" s="161" t="s">
        <v>5043</v>
      </c>
      <c r="F962" s="161">
        <v>223268</v>
      </c>
      <c r="G962" s="161">
        <v>0</v>
      </c>
      <c r="H962" s="161">
        <v>0</v>
      </c>
    </row>
    <row r="963" spans="1:8">
      <c r="A963" s="161" t="s">
        <v>8921</v>
      </c>
      <c r="B963" s="161">
        <v>2017</v>
      </c>
      <c r="C963" s="161" t="s">
        <v>4427</v>
      </c>
      <c r="D963" s="161" t="s">
        <v>7559</v>
      </c>
      <c r="E963" s="161" t="s">
        <v>456</v>
      </c>
      <c r="F963" s="161">
        <v>56063</v>
      </c>
      <c r="G963" s="161">
        <v>0</v>
      </c>
      <c r="H963" s="161">
        <v>0</v>
      </c>
    </row>
    <row r="964" spans="1:8">
      <c r="A964" s="161" t="s">
        <v>8921</v>
      </c>
      <c r="B964" s="161">
        <v>2017</v>
      </c>
      <c r="C964" s="161" t="s">
        <v>4427</v>
      </c>
      <c r="D964" s="161" t="s">
        <v>6991</v>
      </c>
      <c r="E964" s="161" t="s">
        <v>4835</v>
      </c>
      <c r="F964" s="161">
        <v>39523</v>
      </c>
      <c r="G964" s="161">
        <v>0</v>
      </c>
      <c r="H964" s="161">
        <v>0</v>
      </c>
    </row>
    <row r="965" spans="1:8">
      <c r="A965" s="161" t="s">
        <v>8921</v>
      </c>
      <c r="B965" s="161">
        <v>2017</v>
      </c>
      <c r="C965" s="161" t="s">
        <v>9493</v>
      </c>
      <c r="D965" s="161" t="s">
        <v>8732</v>
      </c>
      <c r="E965" s="161" t="s">
        <v>9494</v>
      </c>
      <c r="F965" s="161">
        <v>290908</v>
      </c>
      <c r="G965" s="161">
        <v>0</v>
      </c>
      <c r="H965" s="161">
        <v>0</v>
      </c>
    </row>
    <row r="966" spans="1:8">
      <c r="A966" s="161" t="s">
        <v>8921</v>
      </c>
      <c r="B966" s="161">
        <v>2017</v>
      </c>
      <c r="C966" s="161" t="s">
        <v>9493</v>
      </c>
      <c r="D966" s="161" t="s">
        <v>8736</v>
      </c>
      <c r="E966" s="161" t="s">
        <v>9492</v>
      </c>
      <c r="F966" s="161">
        <v>440627</v>
      </c>
      <c r="G966" s="161">
        <v>0</v>
      </c>
      <c r="H966" s="161">
        <v>0</v>
      </c>
    </row>
    <row r="967" spans="1:8">
      <c r="A967" s="161" t="s">
        <v>8921</v>
      </c>
      <c r="B967" s="161">
        <v>2017</v>
      </c>
      <c r="C967" s="161" t="s">
        <v>5214</v>
      </c>
      <c r="D967" s="161" t="s">
        <v>8060</v>
      </c>
      <c r="E967" s="161" t="s">
        <v>5205</v>
      </c>
      <c r="F967" s="161">
        <v>46016</v>
      </c>
      <c r="G967" s="161">
        <v>0</v>
      </c>
      <c r="H967" s="161">
        <v>0</v>
      </c>
    </row>
    <row r="968" spans="1:8">
      <c r="A968" s="161" t="s">
        <v>8921</v>
      </c>
      <c r="B968" s="161">
        <v>2017</v>
      </c>
      <c r="C968" s="161" t="s">
        <v>5214</v>
      </c>
      <c r="D968" s="161" t="s">
        <v>8064</v>
      </c>
      <c r="E968" s="161" t="s">
        <v>5936</v>
      </c>
      <c r="F968" s="161">
        <v>36941</v>
      </c>
      <c r="G968" s="161">
        <v>0</v>
      </c>
      <c r="H968" s="161">
        <v>0</v>
      </c>
    </row>
    <row r="969" spans="1:8">
      <c r="A969" s="161" t="s">
        <v>8921</v>
      </c>
      <c r="B969" s="161">
        <v>2017</v>
      </c>
      <c r="C969" s="161" t="s">
        <v>4962</v>
      </c>
      <c r="D969" s="161" t="s">
        <v>7237</v>
      </c>
      <c r="E969" s="161" t="s">
        <v>9491</v>
      </c>
      <c r="F969" s="161">
        <v>53793</v>
      </c>
      <c r="G969" s="161">
        <v>0</v>
      </c>
      <c r="H969" s="161">
        <v>0</v>
      </c>
    </row>
    <row r="970" spans="1:8">
      <c r="A970" s="161" t="s">
        <v>8921</v>
      </c>
      <c r="B970" s="161">
        <v>2017</v>
      </c>
      <c r="C970" s="161" t="s">
        <v>9490</v>
      </c>
      <c r="D970" s="161" t="s">
        <v>6779</v>
      </c>
      <c r="E970" s="161" t="s">
        <v>4724</v>
      </c>
      <c r="F970" s="161">
        <v>59397</v>
      </c>
      <c r="G970" s="161">
        <v>0</v>
      </c>
      <c r="H970" s="161">
        <v>0</v>
      </c>
    </row>
    <row r="971" spans="1:8">
      <c r="A971" s="161" t="s">
        <v>8921</v>
      </c>
      <c r="B971" s="161">
        <v>2017</v>
      </c>
      <c r="C971" s="161" t="s">
        <v>9490</v>
      </c>
      <c r="D971" s="161" t="s">
        <v>6782</v>
      </c>
      <c r="E971" s="161" t="s">
        <v>4725</v>
      </c>
      <c r="F971" s="161">
        <v>59397</v>
      </c>
      <c r="G971" s="161">
        <v>0</v>
      </c>
      <c r="H971" s="161">
        <v>0</v>
      </c>
    </row>
    <row r="972" spans="1:8">
      <c r="A972" s="161" t="s">
        <v>8921</v>
      </c>
      <c r="B972" s="161">
        <v>2017</v>
      </c>
      <c r="C972" s="161" t="s">
        <v>4427</v>
      </c>
      <c r="D972" s="161" t="s">
        <v>7735</v>
      </c>
      <c r="E972" s="161" t="s">
        <v>9489</v>
      </c>
      <c r="F972" s="161">
        <v>53959</v>
      </c>
      <c r="G972" s="161">
        <v>0</v>
      </c>
      <c r="H972" s="161">
        <v>0</v>
      </c>
    </row>
    <row r="973" spans="1:8">
      <c r="A973" s="161" t="s">
        <v>8921</v>
      </c>
      <c r="B973" s="161">
        <v>2017</v>
      </c>
      <c r="C973" s="161" t="s">
        <v>9487</v>
      </c>
      <c r="D973" s="161" t="s">
        <v>7264</v>
      </c>
      <c r="E973" s="161" t="s">
        <v>9488</v>
      </c>
      <c r="F973" s="161">
        <v>151784</v>
      </c>
      <c r="G973" s="161">
        <v>0</v>
      </c>
      <c r="H973" s="161">
        <v>0</v>
      </c>
    </row>
    <row r="974" spans="1:8">
      <c r="A974" s="161" t="s">
        <v>8921</v>
      </c>
      <c r="B974" s="161">
        <v>2017</v>
      </c>
      <c r="C974" s="161" t="s">
        <v>9487</v>
      </c>
      <c r="D974" s="161" t="s">
        <v>7267</v>
      </c>
      <c r="E974" s="161" t="s">
        <v>9486</v>
      </c>
      <c r="F974" s="161">
        <v>150027</v>
      </c>
      <c r="G974" s="161">
        <v>0</v>
      </c>
      <c r="H974" s="161">
        <v>0</v>
      </c>
    </row>
    <row r="975" spans="1:8">
      <c r="A975" s="161" t="s">
        <v>8921</v>
      </c>
      <c r="B975" s="161">
        <v>2017</v>
      </c>
      <c r="C975" s="161" t="s">
        <v>9485</v>
      </c>
      <c r="D975" s="161" t="s">
        <v>6824</v>
      </c>
      <c r="E975" s="161" t="s">
        <v>9485</v>
      </c>
      <c r="F975" s="161">
        <v>3761</v>
      </c>
      <c r="G975" s="161">
        <v>0</v>
      </c>
      <c r="H975" s="161">
        <v>0</v>
      </c>
    </row>
    <row r="976" spans="1:8">
      <c r="A976" s="161" t="s">
        <v>8921</v>
      </c>
      <c r="B976" s="161">
        <v>2017</v>
      </c>
      <c r="C976" s="161" t="s">
        <v>9484</v>
      </c>
      <c r="D976" s="161" t="s">
        <v>6472</v>
      </c>
      <c r="E976" s="161" t="s">
        <v>4575</v>
      </c>
      <c r="F976" s="161">
        <v>3171</v>
      </c>
      <c r="G976" s="161">
        <v>0</v>
      </c>
      <c r="H976" s="161">
        <v>0</v>
      </c>
    </row>
    <row r="977" spans="1:8">
      <c r="A977" s="161" t="s">
        <v>8921</v>
      </c>
      <c r="B977" s="161">
        <v>2017</v>
      </c>
      <c r="C977" s="161" t="s">
        <v>4638</v>
      </c>
      <c r="D977" s="161" t="s">
        <v>6612</v>
      </c>
      <c r="E977" s="161" t="s">
        <v>4639</v>
      </c>
      <c r="F977" s="161">
        <v>2483</v>
      </c>
      <c r="G977" s="161">
        <v>0</v>
      </c>
      <c r="H977" s="161">
        <v>0</v>
      </c>
    </row>
    <row r="978" spans="1:8">
      <c r="A978" s="161" t="s">
        <v>8921</v>
      </c>
      <c r="B978" s="161">
        <v>2017</v>
      </c>
      <c r="C978" s="161" t="s">
        <v>4638</v>
      </c>
      <c r="D978" s="161" t="s">
        <v>6608</v>
      </c>
      <c r="E978" s="161" t="s">
        <v>4637</v>
      </c>
      <c r="F978" s="161">
        <v>2493</v>
      </c>
      <c r="G978" s="161">
        <v>0</v>
      </c>
      <c r="H978" s="161">
        <v>0</v>
      </c>
    </row>
    <row r="979" spans="1:8">
      <c r="A979" s="161" t="s">
        <v>8921</v>
      </c>
      <c r="B979" s="161">
        <v>2017</v>
      </c>
      <c r="C979" s="161" t="s">
        <v>4638</v>
      </c>
      <c r="D979" s="161" t="s">
        <v>6620</v>
      </c>
      <c r="E979" s="161" t="s">
        <v>4643</v>
      </c>
      <c r="F979" s="161">
        <v>1788</v>
      </c>
      <c r="G979" s="161">
        <v>0</v>
      </c>
      <c r="H979" s="161">
        <v>0</v>
      </c>
    </row>
    <row r="980" spans="1:8">
      <c r="A980" s="161" t="s">
        <v>8921</v>
      </c>
      <c r="B980" s="161">
        <v>2017</v>
      </c>
      <c r="C980" s="161" t="s">
        <v>9483</v>
      </c>
      <c r="D980" s="161" t="s">
        <v>6548</v>
      </c>
      <c r="E980" s="161" t="s">
        <v>501</v>
      </c>
      <c r="F980" s="161">
        <v>3373</v>
      </c>
      <c r="G980" s="161">
        <v>0</v>
      </c>
      <c r="H980" s="161">
        <v>0</v>
      </c>
    </row>
    <row r="981" spans="1:8">
      <c r="A981" s="161" t="s">
        <v>8921</v>
      </c>
      <c r="B981" s="161">
        <v>2017</v>
      </c>
      <c r="C981" s="161" t="s">
        <v>5849</v>
      </c>
      <c r="D981" s="161" t="s">
        <v>6301</v>
      </c>
      <c r="E981" s="161" t="s">
        <v>9482</v>
      </c>
      <c r="F981" s="161">
        <v>56123</v>
      </c>
      <c r="G981" s="161">
        <v>0</v>
      </c>
      <c r="H981" s="161">
        <v>0</v>
      </c>
    </row>
    <row r="982" spans="1:8">
      <c r="A982" s="161" t="s">
        <v>8921</v>
      </c>
      <c r="B982" s="161">
        <v>2017</v>
      </c>
      <c r="C982" s="161" t="s">
        <v>5849</v>
      </c>
      <c r="D982" s="161" t="s">
        <v>6303</v>
      </c>
      <c r="E982" s="161" t="s">
        <v>9481</v>
      </c>
      <c r="F982" s="161">
        <v>53255</v>
      </c>
      <c r="G982" s="161">
        <v>0</v>
      </c>
      <c r="H982" s="161">
        <v>0</v>
      </c>
    </row>
    <row r="983" spans="1:8">
      <c r="A983" s="161" t="s">
        <v>8921</v>
      </c>
      <c r="B983" s="161">
        <v>2017</v>
      </c>
      <c r="C983" s="161" t="s">
        <v>5849</v>
      </c>
      <c r="D983" s="161" t="s">
        <v>6305</v>
      </c>
      <c r="E983" s="161" t="s">
        <v>9480</v>
      </c>
      <c r="F983" s="161">
        <v>39551</v>
      </c>
      <c r="G983" s="161">
        <v>0</v>
      </c>
      <c r="H983" s="161">
        <v>0</v>
      </c>
    </row>
    <row r="984" spans="1:8">
      <c r="A984" s="161" t="s">
        <v>8921</v>
      </c>
      <c r="B984" s="161">
        <v>2017</v>
      </c>
      <c r="C984" s="161" t="s">
        <v>5849</v>
      </c>
      <c r="D984" s="161" t="s">
        <v>6307</v>
      </c>
      <c r="E984" s="161" t="s">
        <v>9479</v>
      </c>
      <c r="F984" s="161">
        <v>53416</v>
      </c>
      <c r="G984" s="161">
        <v>0</v>
      </c>
      <c r="H984" s="161">
        <v>0</v>
      </c>
    </row>
    <row r="985" spans="1:8">
      <c r="A985" s="161" t="s">
        <v>8921</v>
      </c>
      <c r="B985" s="161">
        <v>2017</v>
      </c>
      <c r="C985" s="161" t="s">
        <v>4592</v>
      </c>
      <c r="D985" s="161" t="s">
        <v>6517</v>
      </c>
      <c r="E985" s="161" t="s">
        <v>4593</v>
      </c>
      <c r="F985" s="161">
        <v>3554</v>
      </c>
      <c r="G985" s="161">
        <v>0</v>
      </c>
      <c r="H985" s="161">
        <v>0</v>
      </c>
    </row>
    <row r="986" spans="1:8">
      <c r="A986" s="161" t="s">
        <v>8921</v>
      </c>
      <c r="B986" s="161">
        <v>2017</v>
      </c>
      <c r="C986" s="161" t="s">
        <v>1288</v>
      </c>
      <c r="D986" s="161" t="s">
        <v>6885</v>
      </c>
      <c r="E986" s="161" t="s">
        <v>9478</v>
      </c>
      <c r="F986" s="161">
        <v>7672</v>
      </c>
      <c r="G986" s="161">
        <v>0</v>
      </c>
      <c r="H986" s="161">
        <v>0</v>
      </c>
    </row>
    <row r="987" spans="1:8">
      <c r="A987" s="161" t="s">
        <v>8921</v>
      </c>
      <c r="B987" s="161">
        <v>2017</v>
      </c>
      <c r="C987" s="161" t="s">
        <v>5849</v>
      </c>
      <c r="D987" s="161" t="s">
        <v>7988</v>
      </c>
      <c r="E987" s="161" t="s">
        <v>5848</v>
      </c>
      <c r="F987" s="161">
        <v>35497</v>
      </c>
      <c r="G987" s="161">
        <v>0</v>
      </c>
      <c r="H987" s="161">
        <v>0</v>
      </c>
    </row>
    <row r="988" spans="1:8">
      <c r="A988" s="161" t="s">
        <v>8921</v>
      </c>
      <c r="B988" s="161">
        <v>2017</v>
      </c>
      <c r="C988" s="161" t="s">
        <v>5849</v>
      </c>
      <c r="D988" s="161" t="s">
        <v>7990</v>
      </c>
      <c r="E988" s="161" t="s">
        <v>4497</v>
      </c>
      <c r="F988" s="161">
        <v>52592</v>
      </c>
      <c r="G988" s="161">
        <v>0</v>
      </c>
      <c r="H988" s="161">
        <v>0</v>
      </c>
    </row>
    <row r="989" spans="1:8">
      <c r="A989" s="161" t="s">
        <v>8921</v>
      </c>
      <c r="B989" s="161">
        <v>2017</v>
      </c>
      <c r="C989" s="161" t="s">
        <v>4427</v>
      </c>
      <c r="D989" s="161" t="s">
        <v>7978</v>
      </c>
      <c r="E989" s="161" t="s">
        <v>9477</v>
      </c>
      <c r="F989" s="161">
        <v>101616</v>
      </c>
      <c r="G989" s="161">
        <v>0</v>
      </c>
      <c r="H989" s="161">
        <v>0</v>
      </c>
    </row>
    <row r="990" spans="1:8">
      <c r="A990" s="161" t="s">
        <v>8921</v>
      </c>
      <c r="B990" s="161">
        <v>2017</v>
      </c>
      <c r="C990" s="161" t="s">
        <v>8833</v>
      </c>
      <c r="D990" s="161" t="s">
        <v>8078</v>
      </c>
      <c r="E990" s="161" t="s">
        <v>4448</v>
      </c>
      <c r="F990" s="161">
        <v>29514</v>
      </c>
      <c r="G990" s="161">
        <v>0</v>
      </c>
      <c r="H990" s="161">
        <v>0</v>
      </c>
    </row>
    <row r="991" spans="1:8">
      <c r="A991" s="161" t="s">
        <v>8921</v>
      </c>
      <c r="B991" s="161">
        <v>2017</v>
      </c>
      <c r="C991" s="161" t="s">
        <v>8833</v>
      </c>
      <c r="D991" s="161" t="s">
        <v>6831</v>
      </c>
      <c r="E991" s="161" t="s">
        <v>9476</v>
      </c>
      <c r="F991" s="161">
        <v>9314</v>
      </c>
      <c r="G991" s="161">
        <v>0</v>
      </c>
      <c r="H991" s="161">
        <v>0</v>
      </c>
    </row>
    <row r="992" spans="1:8">
      <c r="A992" s="161" t="s">
        <v>8921</v>
      </c>
      <c r="B992" s="161">
        <v>2017</v>
      </c>
      <c r="C992" s="161" t="s">
        <v>8985</v>
      </c>
      <c r="D992" s="161" t="s">
        <v>8041</v>
      </c>
      <c r="E992" s="161" t="s">
        <v>5120</v>
      </c>
      <c r="F992" s="161">
        <v>33509</v>
      </c>
      <c r="G992" s="161">
        <v>0</v>
      </c>
      <c r="H992" s="161">
        <v>0</v>
      </c>
    </row>
    <row r="993" spans="1:8">
      <c r="A993" s="161" t="s">
        <v>8921</v>
      </c>
      <c r="B993" s="161">
        <v>2017</v>
      </c>
      <c r="C993" s="161" t="s">
        <v>8985</v>
      </c>
      <c r="D993" s="161" t="s">
        <v>8045</v>
      </c>
      <c r="E993" s="161" t="s">
        <v>5121</v>
      </c>
      <c r="F993" s="161">
        <v>20756.099609375</v>
      </c>
      <c r="G993" s="161">
        <v>0</v>
      </c>
      <c r="H993" s="161">
        <v>0</v>
      </c>
    </row>
    <row r="994" spans="1:8">
      <c r="A994" s="161" t="s">
        <v>8921</v>
      </c>
      <c r="B994" s="161">
        <v>2017</v>
      </c>
      <c r="C994" s="161" t="s">
        <v>8833</v>
      </c>
      <c r="D994" s="161" t="s">
        <v>8789</v>
      </c>
      <c r="E994" s="161" t="s">
        <v>4733</v>
      </c>
      <c r="F994" s="161">
        <v>6749</v>
      </c>
      <c r="G994" s="161">
        <v>0</v>
      </c>
      <c r="H994" s="161">
        <v>0</v>
      </c>
    </row>
    <row r="995" spans="1:8">
      <c r="A995" s="161" t="s">
        <v>8921</v>
      </c>
      <c r="B995" s="161">
        <v>2017</v>
      </c>
      <c r="C995" s="161" t="s">
        <v>8833</v>
      </c>
      <c r="D995" s="161" t="s">
        <v>8082</v>
      </c>
      <c r="E995" s="161" t="s">
        <v>5851</v>
      </c>
      <c r="F995" s="161">
        <v>5943</v>
      </c>
      <c r="G995" s="161">
        <v>0</v>
      </c>
      <c r="H995" s="161">
        <v>0</v>
      </c>
    </row>
    <row r="996" spans="1:8">
      <c r="A996" s="161" t="s">
        <v>8921</v>
      </c>
      <c r="B996" s="161">
        <v>2017</v>
      </c>
      <c r="C996" s="161" t="s">
        <v>8833</v>
      </c>
      <c r="D996" s="161" t="s">
        <v>8071</v>
      </c>
      <c r="E996" s="161" t="s">
        <v>4709</v>
      </c>
      <c r="F996" s="161">
        <v>22048.099609375</v>
      </c>
      <c r="G996" s="161">
        <v>0</v>
      </c>
      <c r="H996" s="161">
        <v>0</v>
      </c>
    </row>
    <row r="997" spans="1:8">
      <c r="A997" s="161" t="s">
        <v>8921</v>
      </c>
      <c r="B997" s="161">
        <v>2017</v>
      </c>
      <c r="C997" s="161" t="s">
        <v>8833</v>
      </c>
      <c r="D997" s="161" t="s">
        <v>8073</v>
      </c>
      <c r="E997" s="161" t="s">
        <v>9475</v>
      </c>
      <c r="F997" s="161">
        <v>2581</v>
      </c>
      <c r="G997" s="161">
        <v>0</v>
      </c>
      <c r="H997" s="161">
        <v>0</v>
      </c>
    </row>
    <row r="998" spans="1:8">
      <c r="A998" s="161" t="s">
        <v>8921</v>
      </c>
      <c r="B998" s="161">
        <v>2017</v>
      </c>
      <c r="C998" s="161" t="s">
        <v>9469</v>
      </c>
      <c r="D998" s="161" t="s">
        <v>8025</v>
      </c>
      <c r="E998" s="161" t="s">
        <v>9474</v>
      </c>
      <c r="F998" s="161">
        <v>49189</v>
      </c>
      <c r="G998" s="161">
        <v>0</v>
      </c>
      <c r="H998" s="161">
        <v>0</v>
      </c>
    </row>
    <row r="999" spans="1:8">
      <c r="A999" s="161" t="s">
        <v>8921</v>
      </c>
      <c r="B999" s="161">
        <v>2017</v>
      </c>
      <c r="C999" s="161" t="s">
        <v>9469</v>
      </c>
      <c r="D999" s="161" t="s">
        <v>8029</v>
      </c>
      <c r="E999" s="161" t="s">
        <v>9473</v>
      </c>
      <c r="F999" s="161">
        <v>23671</v>
      </c>
      <c r="G999" s="161">
        <v>0</v>
      </c>
      <c r="H999" s="161">
        <v>0</v>
      </c>
    </row>
    <row r="1000" spans="1:8">
      <c r="A1000" s="161" t="s">
        <v>8921</v>
      </c>
      <c r="B1000" s="161">
        <v>2017</v>
      </c>
      <c r="C1000" s="161" t="s">
        <v>9472</v>
      </c>
      <c r="D1000" s="161" t="s">
        <v>8013</v>
      </c>
      <c r="E1000" s="161" t="s">
        <v>9471</v>
      </c>
      <c r="F1000" s="161">
        <v>51839.1015625</v>
      </c>
      <c r="G1000" s="161">
        <v>0</v>
      </c>
      <c r="H1000" s="161">
        <v>0</v>
      </c>
    </row>
    <row r="1001" spans="1:8">
      <c r="A1001" s="161" t="s">
        <v>8921</v>
      </c>
      <c r="B1001" s="161">
        <v>2017</v>
      </c>
      <c r="C1001" s="161" t="s">
        <v>4435</v>
      </c>
      <c r="D1001" s="161" t="s">
        <v>8019</v>
      </c>
      <c r="E1001" s="161" t="s">
        <v>9470</v>
      </c>
      <c r="F1001" s="161">
        <v>46294</v>
      </c>
      <c r="G1001" s="161">
        <v>0</v>
      </c>
      <c r="H1001" s="161">
        <v>0</v>
      </c>
    </row>
    <row r="1002" spans="1:8">
      <c r="A1002" s="161" t="s">
        <v>8921</v>
      </c>
      <c r="B1002" s="161">
        <v>2017</v>
      </c>
      <c r="C1002" s="161" t="s">
        <v>9469</v>
      </c>
      <c r="D1002" s="161" t="s">
        <v>7128</v>
      </c>
      <c r="E1002" s="161" t="s">
        <v>9468</v>
      </c>
      <c r="F1002" s="161">
        <v>23680</v>
      </c>
      <c r="G1002" s="161">
        <v>0</v>
      </c>
      <c r="H1002" s="161">
        <v>0</v>
      </c>
    </row>
    <row r="1003" spans="1:8">
      <c r="A1003" s="161" t="s">
        <v>8921</v>
      </c>
      <c r="B1003" s="161">
        <v>2017</v>
      </c>
      <c r="C1003" s="161" t="s">
        <v>9467</v>
      </c>
      <c r="D1003" s="161" t="s">
        <v>7455</v>
      </c>
      <c r="E1003" s="161" t="s">
        <v>5058</v>
      </c>
      <c r="F1003" s="161">
        <v>299242</v>
      </c>
      <c r="G1003" s="161">
        <v>0</v>
      </c>
      <c r="H1003" s="161">
        <v>0</v>
      </c>
    </row>
    <row r="1004" spans="1:8">
      <c r="A1004" s="161" t="s">
        <v>8921</v>
      </c>
      <c r="B1004" s="161">
        <v>2017</v>
      </c>
      <c r="C1004" s="161" t="s">
        <v>9467</v>
      </c>
      <c r="D1004" s="161" t="s">
        <v>7458</v>
      </c>
      <c r="E1004" s="161" t="s">
        <v>5060</v>
      </c>
      <c r="F1004" s="161">
        <v>417617</v>
      </c>
      <c r="G1004" s="161">
        <v>0</v>
      </c>
      <c r="H1004" s="161">
        <v>0</v>
      </c>
    </row>
    <row r="1005" spans="1:8">
      <c r="A1005" s="161" t="s">
        <v>8921</v>
      </c>
      <c r="B1005" s="161">
        <v>2017</v>
      </c>
      <c r="C1005" s="161" t="s">
        <v>9466</v>
      </c>
      <c r="D1005" s="161" t="s">
        <v>8003</v>
      </c>
      <c r="E1005" s="161" t="s">
        <v>4449</v>
      </c>
      <c r="F1005" s="161">
        <v>28955</v>
      </c>
      <c r="G1005" s="161">
        <v>0</v>
      </c>
      <c r="H1005" s="161">
        <v>0</v>
      </c>
    </row>
    <row r="1006" spans="1:8">
      <c r="A1006" s="161" t="s">
        <v>8921</v>
      </c>
      <c r="B1006" s="161">
        <v>2017</v>
      </c>
      <c r="C1006" s="161" t="s">
        <v>9465</v>
      </c>
      <c r="D1006" s="161" t="s">
        <v>8791</v>
      </c>
      <c r="E1006" s="161" t="s">
        <v>5812</v>
      </c>
      <c r="F1006" s="161">
        <v>22090</v>
      </c>
      <c r="G1006" s="161">
        <v>0</v>
      </c>
      <c r="H1006" s="161">
        <v>0</v>
      </c>
    </row>
    <row r="1007" spans="1:8">
      <c r="A1007" s="161" t="s">
        <v>8921</v>
      </c>
      <c r="B1007" s="161">
        <v>2017</v>
      </c>
      <c r="C1007" s="161" t="s">
        <v>9136</v>
      </c>
      <c r="D1007" s="161" t="s">
        <v>9464</v>
      </c>
      <c r="E1007" s="161" t="s">
        <v>9463</v>
      </c>
      <c r="F1007" s="161">
        <v>6606</v>
      </c>
      <c r="G1007" s="161">
        <v>0</v>
      </c>
      <c r="H1007" s="161">
        <v>0</v>
      </c>
    </row>
    <row r="1008" spans="1:8">
      <c r="A1008" s="161" t="s">
        <v>8921</v>
      </c>
      <c r="B1008" s="161">
        <v>2017</v>
      </c>
      <c r="C1008" s="161" t="s">
        <v>9136</v>
      </c>
      <c r="D1008" s="161" t="s">
        <v>9462</v>
      </c>
      <c r="E1008" s="161" t="s">
        <v>9461</v>
      </c>
      <c r="F1008" s="161">
        <v>7452</v>
      </c>
      <c r="G1008" s="161">
        <v>0</v>
      </c>
      <c r="H1008" s="161">
        <v>0</v>
      </c>
    </row>
    <row r="1009" spans="1:8">
      <c r="A1009" s="161" t="s">
        <v>8921</v>
      </c>
      <c r="B1009" s="161">
        <v>2017</v>
      </c>
      <c r="C1009" s="161" t="s">
        <v>4427</v>
      </c>
      <c r="D1009" s="161" t="s">
        <v>8009</v>
      </c>
      <c r="E1009" s="161" t="s">
        <v>4738</v>
      </c>
      <c r="F1009" s="161">
        <v>5927</v>
      </c>
      <c r="G1009" s="161">
        <v>0</v>
      </c>
      <c r="H1009" s="161">
        <v>0</v>
      </c>
    </row>
    <row r="1010" spans="1:8">
      <c r="A1010" s="161" t="s">
        <v>8921</v>
      </c>
      <c r="B1010" s="161">
        <v>2017</v>
      </c>
      <c r="C1010" s="161" t="s">
        <v>4427</v>
      </c>
      <c r="D1010" s="161" t="s">
        <v>7976</v>
      </c>
      <c r="E1010" s="161" t="s">
        <v>5831</v>
      </c>
      <c r="F1010" s="161">
        <v>4579.10009765625</v>
      </c>
      <c r="G1010" s="161">
        <v>0</v>
      </c>
      <c r="H1010" s="161">
        <v>0</v>
      </c>
    </row>
    <row r="1011" spans="1:8">
      <c r="A1011" s="161" t="s">
        <v>8921</v>
      </c>
      <c r="B1011" s="161">
        <v>2017</v>
      </c>
      <c r="C1011" s="161" t="s">
        <v>4427</v>
      </c>
      <c r="D1011" s="161" t="s">
        <v>7974</v>
      </c>
      <c r="E1011" s="161" t="s">
        <v>5833</v>
      </c>
      <c r="F1011" s="161">
        <v>3892.10009765625</v>
      </c>
      <c r="G1011" s="161">
        <v>0</v>
      </c>
      <c r="H1011" s="161">
        <v>0</v>
      </c>
    </row>
    <row r="1012" spans="1:8">
      <c r="A1012" s="161" t="s">
        <v>8921</v>
      </c>
      <c r="B1012" s="161">
        <v>2017</v>
      </c>
      <c r="C1012" s="161" t="s">
        <v>4427</v>
      </c>
      <c r="D1012" s="161" t="s">
        <v>7972</v>
      </c>
      <c r="E1012" s="161" t="s">
        <v>5829</v>
      </c>
      <c r="F1012" s="161">
        <v>3647.10009765625</v>
      </c>
      <c r="G1012" s="161">
        <v>0</v>
      </c>
      <c r="H1012" s="161">
        <v>0</v>
      </c>
    </row>
    <row r="1013" spans="1:8">
      <c r="A1013" s="161" t="s">
        <v>8921</v>
      </c>
      <c r="B1013" s="161">
        <v>2017</v>
      </c>
      <c r="C1013" s="161" t="s">
        <v>4427</v>
      </c>
      <c r="D1013" s="161" t="s">
        <v>7968</v>
      </c>
      <c r="E1013" s="161" t="s">
        <v>4407</v>
      </c>
      <c r="F1013" s="161">
        <v>3788</v>
      </c>
      <c r="G1013" s="161">
        <v>0</v>
      </c>
      <c r="H1013" s="161">
        <v>0</v>
      </c>
    </row>
    <row r="1014" spans="1:8">
      <c r="A1014" s="161" t="s">
        <v>8921</v>
      </c>
      <c r="B1014" s="161">
        <v>2017</v>
      </c>
      <c r="C1014" s="161" t="s">
        <v>4606</v>
      </c>
      <c r="D1014" s="161" t="s">
        <v>8792</v>
      </c>
      <c r="E1014" s="161" t="s">
        <v>5212</v>
      </c>
      <c r="F1014" s="161">
        <v>5680</v>
      </c>
      <c r="G1014" s="161">
        <v>0</v>
      </c>
      <c r="H1014" s="161">
        <v>0</v>
      </c>
    </row>
    <row r="1015" spans="1:8">
      <c r="A1015" s="161" t="s">
        <v>8921</v>
      </c>
      <c r="B1015" s="161">
        <v>2017</v>
      </c>
      <c r="C1015" s="161" t="s">
        <v>9443</v>
      </c>
      <c r="D1015" s="161" t="s">
        <v>9460</v>
      </c>
      <c r="E1015" s="161" t="s">
        <v>9459</v>
      </c>
      <c r="F1015" s="161">
        <v>1398</v>
      </c>
      <c r="G1015" s="161">
        <v>0</v>
      </c>
      <c r="H1015" s="161">
        <v>0</v>
      </c>
    </row>
    <row r="1016" spans="1:8">
      <c r="A1016" s="161" t="s">
        <v>8921</v>
      </c>
      <c r="B1016" s="161">
        <v>2017</v>
      </c>
      <c r="C1016" s="161" t="s">
        <v>9443</v>
      </c>
      <c r="D1016" s="161" t="s">
        <v>9458</v>
      </c>
      <c r="E1016" s="161" t="s">
        <v>4893</v>
      </c>
      <c r="F1016" s="161">
        <v>1388</v>
      </c>
      <c r="G1016" s="161">
        <v>0</v>
      </c>
      <c r="H1016" s="161">
        <v>0</v>
      </c>
    </row>
    <row r="1017" spans="1:8">
      <c r="A1017" s="161" t="s">
        <v>8921</v>
      </c>
      <c r="B1017" s="161">
        <v>2017</v>
      </c>
      <c r="C1017" s="161" t="s">
        <v>9443</v>
      </c>
      <c r="D1017" s="161" t="s">
        <v>9457</v>
      </c>
      <c r="E1017" s="161" t="s">
        <v>9456</v>
      </c>
      <c r="F1017" s="161">
        <v>1626</v>
      </c>
      <c r="G1017" s="161">
        <v>0</v>
      </c>
      <c r="H1017" s="161">
        <v>0</v>
      </c>
    </row>
    <row r="1018" spans="1:8">
      <c r="A1018" s="161" t="s">
        <v>8921</v>
      </c>
      <c r="B1018" s="161">
        <v>2017</v>
      </c>
      <c r="C1018" s="161" t="s">
        <v>9443</v>
      </c>
      <c r="D1018" s="161" t="s">
        <v>9455</v>
      </c>
      <c r="E1018" s="161" t="s">
        <v>9454</v>
      </c>
      <c r="F1018" s="161">
        <v>1618</v>
      </c>
      <c r="G1018" s="161">
        <v>0</v>
      </c>
      <c r="H1018" s="161">
        <v>0</v>
      </c>
    </row>
    <row r="1019" spans="1:8">
      <c r="A1019" s="161" t="s">
        <v>8921</v>
      </c>
      <c r="B1019" s="161">
        <v>2017</v>
      </c>
      <c r="C1019" s="161" t="s">
        <v>9443</v>
      </c>
      <c r="D1019" s="161" t="s">
        <v>9453</v>
      </c>
      <c r="E1019" s="161" t="s">
        <v>9452</v>
      </c>
      <c r="F1019" s="161">
        <v>1930</v>
      </c>
      <c r="G1019" s="161">
        <v>0</v>
      </c>
      <c r="H1019" s="161">
        <v>0</v>
      </c>
    </row>
    <row r="1020" spans="1:8">
      <c r="A1020" s="161" t="s">
        <v>8921</v>
      </c>
      <c r="B1020" s="161">
        <v>2017</v>
      </c>
      <c r="C1020" s="161" t="s">
        <v>9443</v>
      </c>
      <c r="D1020" s="161" t="s">
        <v>9451</v>
      </c>
      <c r="E1020" s="161" t="s">
        <v>9450</v>
      </c>
      <c r="F1020" s="161">
        <v>2002</v>
      </c>
      <c r="G1020" s="161">
        <v>0</v>
      </c>
      <c r="H1020" s="161">
        <v>0</v>
      </c>
    </row>
    <row r="1021" spans="1:8">
      <c r="A1021" s="161" t="s">
        <v>8921</v>
      </c>
      <c r="B1021" s="161">
        <v>2017</v>
      </c>
      <c r="C1021" s="161" t="s">
        <v>9443</v>
      </c>
      <c r="D1021" s="161" t="s">
        <v>9449</v>
      </c>
      <c r="E1021" s="161" t="s">
        <v>9448</v>
      </c>
      <c r="F1021" s="161">
        <v>2015</v>
      </c>
      <c r="G1021" s="161">
        <v>0</v>
      </c>
      <c r="H1021" s="161">
        <v>0</v>
      </c>
    </row>
    <row r="1022" spans="1:8">
      <c r="A1022" s="161" t="s">
        <v>8921</v>
      </c>
      <c r="B1022" s="161">
        <v>2017</v>
      </c>
      <c r="C1022" s="161" t="s">
        <v>9443</v>
      </c>
      <c r="D1022" s="161" t="s">
        <v>9447</v>
      </c>
      <c r="E1022" s="161" t="s">
        <v>9446</v>
      </c>
      <c r="F1022" s="161">
        <v>2495</v>
      </c>
      <c r="G1022" s="161">
        <v>0</v>
      </c>
      <c r="H1022" s="161">
        <v>0</v>
      </c>
    </row>
    <row r="1023" spans="1:8">
      <c r="A1023" s="161" t="s">
        <v>8921</v>
      </c>
      <c r="B1023" s="161">
        <v>2017</v>
      </c>
      <c r="C1023" s="161" t="s">
        <v>9443</v>
      </c>
      <c r="D1023" s="161" t="s">
        <v>8049</v>
      </c>
      <c r="E1023" s="161" t="s">
        <v>9445</v>
      </c>
      <c r="F1023" s="161">
        <v>6725</v>
      </c>
      <c r="G1023" s="161">
        <v>0</v>
      </c>
      <c r="H1023" s="161">
        <v>0</v>
      </c>
    </row>
    <row r="1024" spans="1:8">
      <c r="A1024" s="161" t="s">
        <v>8921</v>
      </c>
      <c r="B1024" s="161">
        <v>2017</v>
      </c>
      <c r="C1024" s="161" t="s">
        <v>9443</v>
      </c>
      <c r="D1024" s="161" t="s">
        <v>8077</v>
      </c>
      <c r="E1024" s="161" t="s">
        <v>9444</v>
      </c>
      <c r="F1024" s="161">
        <v>8539</v>
      </c>
      <c r="G1024" s="161">
        <v>0</v>
      </c>
      <c r="H1024" s="161">
        <v>0</v>
      </c>
    </row>
    <row r="1025" spans="1:8">
      <c r="A1025" s="161" t="s">
        <v>8921</v>
      </c>
      <c r="B1025" s="161">
        <v>2017</v>
      </c>
      <c r="C1025" s="161" t="s">
        <v>9443</v>
      </c>
      <c r="D1025" s="161" t="s">
        <v>8787</v>
      </c>
      <c r="E1025" s="161" t="s">
        <v>4627</v>
      </c>
      <c r="F1025" s="161">
        <v>5150</v>
      </c>
      <c r="G1025" s="161">
        <v>0</v>
      </c>
      <c r="H1025" s="161">
        <v>0</v>
      </c>
    </row>
    <row r="1026" spans="1:8">
      <c r="A1026" s="161" t="s">
        <v>8921</v>
      </c>
      <c r="B1026" s="161">
        <v>2017</v>
      </c>
      <c r="C1026" s="161" t="s">
        <v>9443</v>
      </c>
      <c r="D1026" s="161" t="s">
        <v>8785</v>
      </c>
      <c r="E1026" s="161" t="s">
        <v>5923</v>
      </c>
      <c r="F1026" s="161">
        <v>855</v>
      </c>
      <c r="G1026" s="161">
        <v>0</v>
      </c>
      <c r="H1026" s="161">
        <v>0</v>
      </c>
    </row>
    <row r="1027" spans="1:8">
      <c r="A1027" s="161" t="s">
        <v>8921</v>
      </c>
      <c r="B1027" s="161">
        <v>2017</v>
      </c>
      <c r="C1027" s="161" t="s">
        <v>9443</v>
      </c>
      <c r="D1027" s="161" t="s">
        <v>8790</v>
      </c>
      <c r="E1027" s="161" t="s">
        <v>5911</v>
      </c>
      <c r="F1027" s="161">
        <v>1309</v>
      </c>
      <c r="G1027" s="161">
        <v>0</v>
      </c>
      <c r="H1027" s="161">
        <v>0</v>
      </c>
    </row>
    <row r="1028" spans="1:8">
      <c r="A1028" s="161" t="s">
        <v>8921</v>
      </c>
      <c r="B1028" s="161">
        <v>2017</v>
      </c>
      <c r="C1028" s="161" t="s">
        <v>9443</v>
      </c>
      <c r="D1028" s="161" t="s">
        <v>8786</v>
      </c>
      <c r="E1028" s="161" t="s">
        <v>5932</v>
      </c>
      <c r="F1028" s="161">
        <v>759</v>
      </c>
      <c r="G1028" s="161">
        <v>0</v>
      </c>
      <c r="H1028" s="161">
        <v>0</v>
      </c>
    </row>
    <row r="1029" spans="1:8">
      <c r="A1029" s="161" t="s">
        <v>8921</v>
      </c>
      <c r="B1029" s="161">
        <v>2017</v>
      </c>
      <c r="C1029" s="161" t="s">
        <v>9442</v>
      </c>
      <c r="D1029" s="161" t="s">
        <v>8788</v>
      </c>
      <c r="E1029" s="161" t="s">
        <v>4916</v>
      </c>
      <c r="F1029" s="161">
        <v>185</v>
      </c>
      <c r="G1029" s="161">
        <v>0</v>
      </c>
      <c r="H1029" s="161">
        <v>0</v>
      </c>
    </row>
    <row r="1030" spans="1:8">
      <c r="A1030" s="161" t="s">
        <v>8921</v>
      </c>
      <c r="B1030" s="161">
        <v>2017</v>
      </c>
      <c r="C1030" s="161" t="s">
        <v>8833</v>
      </c>
      <c r="D1030" s="161" t="s">
        <v>8782</v>
      </c>
      <c r="E1030" s="161" t="s">
        <v>4880</v>
      </c>
      <c r="F1030" s="161">
        <v>9999.08984375</v>
      </c>
      <c r="G1030" s="161">
        <v>0</v>
      </c>
      <c r="H1030" s="161">
        <v>0</v>
      </c>
    </row>
    <row r="1031" spans="1:8">
      <c r="A1031" s="161" t="s">
        <v>8921</v>
      </c>
      <c r="B1031" s="161">
        <v>2017</v>
      </c>
      <c r="C1031" s="161" t="s">
        <v>9441</v>
      </c>
      <c r="D1031" s="161" t="s">
        <v>7985</v>
      </c>
      <c r="E1031" s="161" t="s">
        <v>4462</v>
      </c>
      <c r="F1031" s="161">
        <v>46686.1015625</v>
      </c>
      <c r="G1031" s="161">
        <v>0</v>
      </c>
      <c r="H1031" s="161">
        <v>0</v>
      </c>
    </row>
    <row r="1032" spans="1:8">
      <c r="A1032" s="161" t="s">
        <v>8921</v>
      </c>
      <c r="B1032" s="161">
        <v>2017</v>
      </c>
      <c r="C1032" s="161" t="s">
        <v>8833</v>
      </c>
      <c r="D1032" s="161" t="s">
        <v>9440</v>
      </c>
      <c r="E1032" s="161" t="s">
        <v>9439</v>
      </c>
      <c r="F1032" s="161">
        <v>1752</v>
      </c>
      <c r="G1032" s="161">
        <v>0</v>
      </c>
      <c r="H1032" s="161">
        <v>0</v>
      </c>
    </row>
    <row r="1033" spans="1:8">
      <c r="A1033" s="161" t="s">
        <v>8921</v>
      </c>
      <c r="B1033" s="161">
        <v>2017</v>
      </c>
      <c r="C1033" s="161" t="s">
        <v>8833</v>
      </c>
      <c r="D1033" s="161" t="s">
        <v>9438</v>
      </c>
      <c r="E1033" s="161" t="s">
        <v>9437</v>
      </c>
      <c r="F1033" s="161">
        <v>1619</v>
      </c>
      <c r="G1033" s="161">
        <v>0</v>
      </c>
      <c r="H1033" s="161">
        <v>0</v>
      </c>
    </row>
    <row r="1034" spans="1:8">
      <c r="A1034" s="161" t="s">
        <v>8921</v>
      </c>
      <c r="B1034" s="161">
        <v>2017</v>
      </c>
      <c r="C1034" s="161" t="s">
        <v>8833</v>
      </c>
      <c r="D1034" s="161" t="s">
        <v>9436</v>
      </c>
      <c r="E1034" s="161" t="s">
        <v>9435</v>
      </c>
      <c r="F1034" s="161">
        <v>1620</v>
      </c>
      <c r="G1034" s="161">
        <v>0</v>
      </c>
      <c r="H1034" s="161">
        <v>0</v>
      </c>
    </row>
    <row r="1035" spans="1:8">
      <c r="A1035" s="161" t="s">
        <v>8921</v>
      </c>
      <c r="B1035" s="161">
        <v>2017</v>
      </c>
      <c r="C1035" s="161" t="s">
        <v>8833</v>
      </c>
      <c r="D1035" s="161" t="s">
        <v>9434</v>
      </c>
      <c r="E1035" s="161" t="s">
        <v>9433</v>
      </c>
      <c r="F1035" s="161">
        <v>1620</v>
      </c>
      <c r="G1035" s="161">
        <v>0</v>
      </c>
      <c r="H1035" s="161">
        <v>0</v>
      </c>
    </row>
    <row r="1036" spans="1:8">
      <c r="A1036" s="161" t="s">
        <v>8921</v>
      </c>
      <c r="B1036" s="161">
        <v>2017</v>
      </c>
      <c r="C1036" s="161" t="s">
        <v>8833</v>
      </c>
      <c r="D1036" s="161" t="s">
        <v>9432</v>
      </c>
      <c r="E1036" s="161" t="s">
        <v>9431</v>
      </c>
      <c r="F1036" s="161">
        <v>1621</v>
      </c>
      <c r="G1036" s="161">
        <v>0</v>
      </c>
      <c r="H1036" s="161">
        <v>0</v>
      </c>
    </row>
    <row r="1037" spans="1:8">
      <c r="A1037" s="161" t="s">
        <v>8921</v>
      </c>
      <c r="B1037" s="161">
        <v>2017</v>
      </c>
      <c r="C1037" s="161" t="s">
        <v>8833</v>
      </c>
      <c r="D1037" s="161" t="s">
        <v>9430</v>
      </c>
      <c r="E1037" s="161" t="s">
        <v>9380</v>
      </c>
      <c r="F1037" s="161">
        <v>1622</v>
      </c>
      <c r="G1037" s="161">
        <v>0</v>
      </c>
      <c r="H1037" s="161">
        <v>0</v>
      </c>
    </row>
    <row r="1038" spans="1:8">
      <c r="A1038" s="161" t="s">
        <v>8921</v>
      </c>
      <c r="B1038" s="161">
        <v>2017</v>
      </c>
      <c r="C1038" s="161" t="s">
        <v>8833</v>
      </c>
      <c r="D1038" s="161" t="s">
        <v>9429</v>
      </c>
      <c r="E1038" s="161" t="s">
        <v>9428</v>
      </c>
      <c r="F1038" s="161">
        <v>1622</v>
      </c>
      <c r="G1038" s="161">
        <v>0</v>
      </c>
      <c r="H1038" s="161">
        <v>0</v>
      </c>
    </row>
    <row r="1039" spans="1:8">
      <c r="A1039" s="161" t="s">
        <v>8921</v>
      </c>
      <c r="B1039" s="161">
        <v>2017</v>
      </c>
      <c r="C1039" s="161" t="s">
        <v>8833</v>
      </c>
      <c r="D1039" s="161" t="s">
        <v>9427</v>
      </c>
      <c r="E1039" s="161" t="s">
        <v>9426</v>
      </c>
      <c r="F1039" s="161">
        <v>1622</v>
      </c>
      <c r="G1039" s="161">
        <v>0</v>
      </c>
      <c r="H1039" s="161">
        <v>0</v>
      </c>
    </row>
    <row r="1040" spans="1:8">
      <c r="A1040" s="161" t="s">
        <v>8921</v>
      </c>
      <c r="B1040" s="161">
        <v>2017</v>
      </c>
      <c r="C1040" s="161" t="s">
        <v>8833</v>
      </c>
      <c r="D1040" s="161" t="s">
        <v>9425</v>
      </c>
      <c r="E1040" s="161" t="s">
        <v>9424</v>
      </c>
      <c r="F1040" s="161">
        <v>1622</v>
      </c>
      <c r="G1040" s="161">
        <v>0</v>
      </c>
      <c r="H1040" s="161">
        <v>0</v>
      </c>
    </row>
    <row r="1041" spans="1:8">
      <c r="A1041" s="161" t="s">
        <v>8921</v>
      </c>
      <c r="B1041" s="161">
        <v>2017</v>
      </c>
      <c r="C1041" s="161" t="s">
        <v>8833</v>
      </c>
      <c r="D1041" s="161" t="s">
        <v>9423</v>
      </c>
      <c r="E1041" s="161" t="s">
        <v>9422</v>
      </c>
      <c r="F1041" s="161">
        <v>1622</v>
      </c>
      <c r="G1041" s="161">
        <v>0</v>
      </c>
      <c r="H1041" s="161">
        <v>0</v>
      </c>
    </row>
    <row r="1042" spans="1:8">
      <c r="A1042" s="161" t="s">
        <v>8921</v>
      </c>
      <c r="B1042" s="161">
        <v>2017</v>
      </c>
      <c r="C1042" s="161" t="s">
        <v>8833</v>
      </c>
      <c r="D1042" s="161" t="s">
        <v>9421</v>
      </c>
      <c r="E1042" s="161" t="s">
        <v>9420</v>
      </c>
      <c r="F1042" s="161">
        <v>1622</v>
      </c>
      <c r="G1042" s="161">
        <v>0</v>
      </c>
      <c r="H1042" s="161">
        <v>0</v>
      </c>
    </row>
    <row r="1043" spans="1:8">
      <c r="A1043" s="161" t="s">
        <v>8921</v>
      </c>
      <c r="B1043" s="161">
        <v>2017</v>
      </c>
      <c r="C1043" s="161" t="s">
        <v>8833</v>
      </c>
      <c r="D1043" s="161" t="s">
        <v>9419</v>
      </c>
      <c r="E1043" s="161" t="s">
        <v>9418</v>
      </c>
      <c r="F1043" s="161">
        <v>1622</v>
      </c>
      <c r="G1043" s="161">
        <v>0</v>
      </c>
      <c r="H1043" s="161">
        <v>0</v>
      </c>
    </row>
    <row r="1044" spans="1:8">
      <c r="A1044" s="161" t="s">
        <v>8921</v>
      </c>
      <c r="B1044" s="161">
        <v>2017</v>
      </c>
      <c r="C1044" s="161" t="s">
        <v>8833</v>
      </c>
      <c r="D1044" s="161" t="s">
        <v>9417</v>
      </c>
      <c r="E1044" s="161" t="s">
        <v>9416</v>
      </c>
      <c r="F1044" s="161">
        <v>1622</v>
      </c>
      <c r="G1044" s="161">
        <v>0</v>
      </c>
      <c r="H1044" s="161">
        <v>0</v>
      </c>
    </row>
    <row r="1045" spans="1:8">
      <c r="A1045" s="161" t="s">
        <v>8921</v>
      </c>
      <c r="B1045" s="161">
        <v>2017</v>
      </c>
      <c r="C1045" s="161" t="s">
        <v>8833</v>
      </c>
      <c r="D1045" s="161" t="s">
        <v>9415</v>
      </c>
      <c r="E1045" s="161" t="s">
        <v>9414</v>
      </c>
      <c r="F1045" s="161">
        <v>1622</v>
      </c>
      <c r="G1045" s="161">
        <v>0</v>
      </c>
      <c r="H1045" s="161">
        <v>0</v>
      </c>
    </row>
    <row r="1046" spans="1:8">
      <c r="A1046" s="161" t="s">
        <v>8921</v>
      </c>
      <c r="B1046" s="161">
        <v>2017</v>
      </c>
      <c r="C1046" s="161" t="s">
        <v>8833</v>
      </c>
      <c r="D1046" s="161" t="s">
        <v>9413</v>
      </c>
      <c r="E1046" s="161" t="s">
        <v>9412</v>
      </c>
      <c r="F1046" s="161">
        <v>1622</v>
      </c>
      <c r="G1046" s="161">
        <v>0</v>
      </c>
      <c r="H1046" s="161">
        <v>0</v>
      </c>
    </row>
    <row r="1047" spans="1:8">
      <c r="A1047" s="161" t="s">
        <v>8921</v>
      </c>
      <c r="B1047" s="161">
        <v>2017</v>
      </c>
      <c r="C1047" s="161" t="s">
        <v>8833</v>
      </c>
      <c r="D1047" s="161" t="s">
        <v>9411</v>
      </c>
      <c r="E1047" s="161" t="s">
        <v>9410</v>
      </c>
      <c r="F1047" s="161">
        <v>1622</v>
      </c>
      <c r="G1047" s="161">
        <v>0</v>
      </c>
      <c r="H1047" s="161">
        <v>0</v>
      </c>
    </row>
    <row r="1048" spans="1:8">
      <c r="A1048" s="161" t="s">
        <v>8921</v>
      </c>
      <c r="B1048" s="161">
        <v>2017</v>
      </c>
      <c r="C1048" s="161" t="s">
        <v>8833</v>
      </c>
      <c r="D1048" s="161" t="s">
        <v>9409</v>
      </c>
      <c r="E1048" s="161" t="s">
        <v>9408</v>
      </c>
      <c r="F1048" s="161">
        <v>1622</v>
      </c>
      <c r="G1048" s="161">
        <v>0</v>
      </c>
      <c r="H1048" s="161">
        <v>0</v>
      </c>
    </row>
    <row r="1049" spans="1:8">
      <c r="A1049" s="161" t="s">
        <v>8921</v>
      </c>
      <c r="B1049" s="161">
        <v>2017</v>
      </c>
      <c r="C1049" s="161" t="s">
        <v>8833</v>
      </c>
      <c r="D1049" s="161" t="s">
        <v>9407</v>
      </c>
      <c r="E1049" s="161" t="s">
        <v>9406</v>
      </c>
      <c r="F1049" s="161">
        <v>1622</v>
      </c>
      <c r="G1049" s="161">
        <v>0</v>
      </c>
      <c r="H1049" s="161">
        <v>0</v>
      </c>
    </row>
    <row r="1050" spans="1:8">
      <c r="A1050" s="161" t="s">
        <v>8921</v>
      </c>
      <c r="B1050" s="161">
        <v>2017</v>
      </c>
      <c r="C1050" s="161" t="s">
        <v>8833</v>
      </c>
      <c r="D1050" s="161" t="s">
        <v>9405</v>
      </c>
      <c r="E1050" s="161" t="s">
        <v>9404</v>
      </c>
      <c r="F1050" s="161">
        <v>1622</v>
      </c>
      <c r="G1050" s="161">
        <v>0</v>
      </c>
      <c r="H1050" s="161">
        <v>0</v>
      </c>
    </row>
    <row r="1051" spans="1:8">
      <c r="A1051" s="161" t="s">
        <v>8921</v>
      </c>
      <c r="B1051" s="161">
        <v>2017</v>
      </c>
      <c r="C1051" s="161" t="s">
        <v>8833</v>
      </c>
      <c r="D1051" s="161" t="s">
        <v>9403</v>
      </c>
      <c r="E1051" s="161" t="s">
        <v>9402</v>
      </c>
      <c r="F1051" s="161">
        <v>1622</v>
      </c>
      <c r="G1051" s="161">
        <v>0</v>
      </c>
      <c r="H1051" s="161">
        <v>0</v>
      </c>
    </row>
    <row r="1052" spans="1:8">
      <c r="A1052" s="161" t="s">
        <v>8921</v>
      </c>
      <c r="B1052" s="161">
        <v>2017</v>
      </c>
      <c r="C1052" s="161" t="s">
        <v>8833</v>
      </c>
      <c r="D1052" s="161" t="s">
        <v>9401</v>
      </c>
      <c r="E1052" s="161" t="s">
        <v>9400</v>
      </c>
      <c r="F1052" s="161">
        <v>1622</v>
      </c>
      <c r="G1052" s="161">
        <v>0</v>
      </c>
      <c r="H1052" s="161">
        <v>0</v>
      </c>
    </row>
    <row r="1053" spans="1:8">
      <c r="A1053" s="161" t="s">
        <v>8921</v>
      </c>
      <c r="B1053" s="161">
        <v>2017</v>
      </c>
      <c r="C1053" s="161" t="s">
        <v>8833</v>
      </c>
      <c r="D1053" s="161" t="s">
        <v>9399</v>
      </c>
      <c r="E1053" s="161" t="s">
        <v>9398</v>
      </c>
      <c r="F1053" s="161">
        <v>1622</v>
      </c>
      <c r="G1053" s="161">
        <v>0</v>
      </c>
      <c r="H1053" s="161">
        <v>0</v>
      </c>
    </row>
    <row r="1054" spans="1:8">
      <c r="A1054" s="161" t="s">
        <v>8921</v>
      </c>
      <c r="B1054" s="161">
        <v>2017</v>
      </c>
      <c r="C1054" s="161" t="s">
        <v>8833</v>
      </c>
      <c r="D1054" s="161" t="s">
        <v>9397</v>
      </c>
      <c r="E1054" s="161" t="s">
        <v>9396</v>
      </c>
      <c r="F1054" s="161">
        <v>1622</v>
      </c>
      <c r="G1054" s="161">
        <v>0</v>
      </c>
      <c r="H1054" s="161">
        <v>0</v>
      </c>
    </row>
    <row r="1055" spans="1:8">
      <c r="A1055" s="161" t="s">
        <v>8921</v>
      </c>
      <c r="B1055" s="161">
        <v>2017</v>
      </c>
      <c r="C1055" s="161" t="s">
        <v>8833</v>
      </c>
      <c r="D1055" s="161" t="s">
        <v>9395</v>
      </c>
      <c r="E1055" s="161" t="s">
        <v>9394</v>
      </c>
      <c r="F1055" s="161">
        <v>1622</v>
      </c>
      <c r="G1055" s="161">
        <v>0</v>
      </c>
      <c r="H1055" s="161">
        <v>0</v>
      </c>
    </row>
    <row r="1056" spans="1:8">
      <c r="A1056" s="161" t="s">
        <v>8921</v>
      </c>
      <c r="B1056" s="161">
        <v>2017</v>
      </c>
      <c r="C1056" s="161" t="s">
        <v>8833</v>
      </c>
      <c r="D1056" s="161" t="s">
        <v>9393</v>
      </c>
      <c r="E1056" s="161" t="s">
        <v>9392</v>
      </c>
      <c r="F1056" s="161">
        <v>1622</v>
      </c>
      <c r="G1056" s="161">
        <v>0</v>
      </c>
      <c r="H1056" s="161">
        <v>0</v>
      </c>
    </row>
    <row r="1057" spans="1:8">
      <c r="A1057" s="161" t="s">
        <v>8921</v>
      </c>
      <c r="B1057" s="161">
        <v>2017</v>
      </c>
      <c r="C1057" s="161" t="s">
        <v>8833</v>
      </c>
      <c r="D1057" s="161" t="s">
        <v>9391</v>
      </c>
      <c r="E1057" s="161" t="s">
        <v>9186</v>
      </c>
      <c r="F1057" s="161">
        <v>1622</v>
      </c>
      <c r="G1057" s="161">
        <v>0</v>
      </c>
      <c r="H1057" s="161">
        <v>0</v>
      </c>
    </row>
    <row r="1058" spans="1:8">
      <c r="A1058" s="161" t="s">
        <v>8921</v>
      </c>
      <c r="B1058" s="161">
        <v>2017</v>
      </c>
      <c r="C1058" s="161" t="s">
        <v>8833</v>
      </c>
      <c r="D1058" s="161" t="s">
        <v>9390</v>
      </c>
      <c r="E1058" s="161" t="s">
        <v>9389</v>
      </c>
      <c r="F1058" s="161">
        <v>1622</v>
      </c>
      <c r="G1058" s="161">
        <v>0</v>
      </c>
      <c r="H1058" s="161">
        <v>0</v>
      </c>
    </row>
    <row r="1059" spans="1:8">
      <c r="A1059" s="161" t="s">
        <v>8921</v>
      </c>
      <c r="B1059" s="161">
        <v>2017</v>
      </c>
      <c r="C1059" s="161" t="s">
        <v>8833</v>
      </c>
      <c r="D1059" s="161" t="s">
        <v>9388</v>
      </c>
      <c r="E1059" s="161" t="s">
        <v>9387</v>
      </c>
      <c r="F1059" s="161">
        <v>3312</v>
      </c>
      <c r="G1059" s="161">
        <v>0</v>
      </c>
      <c r="H1059" s="161">
        <v>0</v>
      </c>
    </row>
    <row r="1060" spans="1:8">
      <c r="A1060" s="161" t="s">
        <v>8921</v>
      </c>
      <c r="B1060" s="161">
        <v>2017</v>
      </c>
      <c r="C1060" s="161" t="s">
        <v>8833</v>
      </c>
      <c r="D1060" s="161" t="s">
        <v>9386</v>
      </c>
      <c r="E1060" s="161" t="s">
        <v>9385</v>
      </c>
      <c r="F1060" s="161">
        <v>1622</v>
      </c>
      <c r="G1060" s="161">
        <v>0</v>
      </c>
      <c r="H1060" s="161">
        <v>0</v>
      </c>
    </row>
    <row r="1061" spans="1:8">
      <c r="A1061" s="161" t="s">
        <v>8921</v>
      </c>
      <c r="B1061" s="161">
        <v>2017</v>
      </c>
      <c r="C1061" s="161" t="s">
        <v>8833</v>
      </c>
      <c r="D1061" s="161" t="s">
        <v>9384</v>
      </c>
      <c r="E1061" s="161" t="s">
        <v>9383</v>
      </c>
      <c r="F1061" s="161">
        <v>1622</v>
      </c>
      <c r="G1061" s="161">
        <v>0</v>
      </c>
      <c r="H1061" s="161">
        <v>0</v>
      </c>
    </row>
    <row r="1062" spans="1:8">
      <c r="A1062" s="161" t="s">
        <v>8921</v>
      </c>
      <c r="B1062" s="161">
        <v>2017</v>
      </c>
      <c r="C1062" s="161" t="s">
        <v>8833</v>
      </c>
      <c r="D1062" s="161" t="s">
        <v>9382</v>
      </c>
      <c r="E1062" s="161" t="s">
        <v>604</v>
      </c>
      <c r="F1062" s="161">
        <v>1622</v>
      </c>
      <c r="G1062" s="161">
        <v>0</v>
      </c>
      <c r="H1062" s="161">
        <v>0</v>
      </c>
    </row>
    <row r="1063" spans="1:8">
      <c r="A1063" s="161" t="s">
        <v>8921</v>
      </c>
      <c r="B1063" s="161">
        <v>2017</v>
      </c>
      <c r="C1063" s="161" t="s">
        <v>8833</v>
      </c>
      <c r="D1063" s="161" t="s">
        <v>9381</v>
      </c>
      <c r="E1063" s="161" t="s">
        <v>9380</v>
      </c>
      <c r="F1063" s="161">
        <v>1622</v>
      </c>
      <c r="G1063" s="161">
        <v>0</v>
      </c>
      <c r="H1063" s="161">
        <v>0</v>
      </c>
    </row>
    <row r="1064" spans="1:8">
      <c r="A1064" s="161" t="s">
        <v>8921</v>
      </c>
      <c r="B1064" s="161">
        <v>2017</v>
      </c>
      <c r="C1064" s="161" t="s">
        <v>8833</v>
      </c>
      <c r="D1064" s="161" t="s">
        <v>9379</v>
      </c>
      <c r="E1064" s="161" t="s">
        <v>9378</v>
      </c>
      <c r="F1064" s="161">
        <v>1622</v>
      </c>
      <c r="G1064" s="161">
        <v>0</v>
      </c>
      <c r="H1064" s="161">
        <v>0</v>
      </c>
    </row>
    <row r="1065" spans="1:8">
      <c r="A1065" s="161" t="s">
        <v>8921</v>
      </c>
      <c r="B1065" s="161">
        <v>2017</v>
      </c>
      <c r="C1065" s="161" t="s">
        <v>8833</v>
      </c>
      <c r="D1065" s="161" t="s">
        <v>9377</v>
      </c>
      <c r="E1065" s="161" t="s">
        <v>9376</v>
      </c>
      <c r="F1065" s="161">
        <v>1622</v>
      </c>
      <c r="G1065" s="161">
        <v>0</v>
      </c>
      <c r="H1065" s="161">
        <v>0</v>
      </c>
    </row>
    <row r="1066" spans="1:8">
      <c r="A1066" s="161" t="s">
        <v>8921</v>
      </c>
      <c r="B1066" s="161">
        <v>2017</v>
      </c>
      <c r="C1066" s="161" t="s">
        <v>8833</v>
      </c>
      <c r="D1066" s="161" t="s">
        <v>9375</v>
      </c>
      <c r="E1066" s="161" t="s">
        <v>9374</v>
      </c>
      <c r="F1066" s="161">
        <v>1622</v>
      </c>
      <c r="G1066" s="161">
        <v>0</v>
      </c>
      <c r="H1066" s="161">
        <v>0</v>
      </c>
    </row>
    <row r="1067" spans="1:8">
      <c r="A1067" s="161" t="s">
        <v>8921</v>
      </c>
      <c r="B1067" s="161">
        <v>2017</v>
      </c>
      <c r="C1067" s="161" t="s">
        <v>8833</v>
      </c>
      <c r="D1067" s="161" t="s">
        <v>9373</v>
      </c>
      <c r="E1067" s="161" t="s">
        <v>9372</v>
      </c>
      <c r="F1067" s="161">
        <v>1622</v>
      </c>
      <c r="G1067" s="161">
        <v>0</v>
      </c>
      <c r="H1067" s="161">
        <v>0</v>
      </c>
    </row>
    <row r="1068" spans="1:8">
      <c r="A1068" s="161" t="s">
        <v>8921</v>
      </c>
      <c r="B1068" s="161">
        <v>2017</v>
      </c>
      <c r="C1068" s="161" t="s">
        <v>8833</v>
      </c>
      <c r="D1068" s="161" t="s">
        <v>7880</v>
      </c>
      <c r="E1068" s="161" t="s">
        <v>9371</v>
      </c>
      <c r="F1068" s="161">
        <v>1622</v>
      </c>
      <c r="G1068" s="161">
        <v>0</v>
      </c>
      <c r="H1068" s="161">
        <v>0</v>
      </c>
    </row>
    <row r="1069" spans="1:8">
      <c r="A1069" s="161" t="s">
        <v>8921</v>
      </c>
      <c r="B1069" s="161">
        <v>2017</v>
      </c>
      <c r="C1069" s="161" t="s">
        <v>8833</v>
      </c>
      <c r="D1069" s="161" t="s">
        <v>9370</v>
      </c>
      <c r="E1069" s="161" t="s">
        <v>9348</v>
      </c>
      <c r="F1069" s="161">
        <v>1622</v>
      </c>
      <c r="G1069" s="161">
        <v>0</v>
      </c>
      <c r="H1069" s="161">
        <v>0</v>
      </c>
    </row>
    <row r="1070" spans="1:8">
      <c r="A1070" s="161" t="s">
        <v>8921</v>
      </c>
      <c r="B1070" s="161">
        <v>2017</v>
      </c>
      <c r="C1070" s="161" t="s">
        <v>8833</v>
      </c>
      <c r="D1070" s="161" t="s">
        <v>9369</v>
      </c>
      <c r="E1070" s="161" t="s">
        <v>9368</v>
      </c>
      <c r="F1070" s="161">
        <v>1622</v>
      </c>
      <c r="G1070" s="161">
        <v>0</v>
      </c>
      <c r="H1070" s="161">
        <v>0</v>
      </c>
    </row>
    <row r="1071" spans="1:8">
      <c r="A1071" s="161" t="s">
        <v>8921</v>
      </c>
      <c r="B1071" s="161">
        <v>2017</v>
      </c>
      <c r="C1071" s="161" t="s">
        <v>8833</v>
      </c>
      <c r="D1071" s="161" t="s">
        <v>9367</v>
      </c>
      <c r="E1071" s="161" t="s">
        <v>9366</v>
      </c>
      <c r="F1071" s="161">
        <v>1622</v>
      </c>
      <c r="G1071" s="161">
        <v>0</v>
      </c>
      <c r="H1071" s="161">
        <v>0</v>
      </c>
    </row>
    <row r="1072" spans="1:8">
      <c r="A1072" s="161" t="s">
        <v>8921</v>
      </c>
      <c r="B1072" s="161">
        <v>2017</v>
      </c>
      <c r="C1072" s="161" t="s">
        <v>8833</v>
      </c>
      <c r="D1072" s="161" t="s">
        <v>9365</v>
      </c>
      <c r="E1072" s="161" t="s">
        <v>9364</v>
      </c>
      <c r="F1072" s="161">
        <v>1622</v>
      </c>
      <c r="G1072" s="161">
        <v>0</v>
      </c>
      <c r="H1072" s="161">
        <v>0</v>
      </c>
    </row>
    <row r="1073" spans="1:8">
      <c r="A1073" s="161" t="s">
        <v>8921</v>
      </c>
      <c r="B1073" s="161">
        <v>2017</v>
      </c>
      <c r="C1073" s="161" t="s">
        <v>8833</v>
      </c>
      <c r="D1073" s="161" t="s">
        <v>9363</v>
      </c>
      <c r="E1073" s="161" t="s">
        <v>9362</v>
      </c>
      <c r="F1073" s="161">
        <v>1622</v>
      </c>
      <c r="G1073" s="161">
        <v>0</v>
      </c>
      <c r="H1073" s="161">
        <v>0</v>
      </c>
    </row>
    <row r="1074" spans="1:8">
      <c r="A1074" s="161" t="s">
        <v>8921</v>
      </c>
      <c r="B1074" s="161">
        <v>2017</v>
      </c>
      <c r="C1074" s="161" t="s">
        <v>8833</v>
      </c>
      <c r="D1074" s="161" t="s">
        <v>7108</v>
      </c>
      <c r="E1074" s="161" t="s">
        <v>4892</v>
      </c>
      <c r="F1074" s="161">
        <v>1622</v>
      </c>
      <c r="G1074" s="161">
        <v>0</v>
      </c>
      <c r="H1074" s="161">
        <v>0</v>
      </c>
    </row>
    <row r="1075" spans="1:8">
      <c r="A1075" s="161" t="s">
        <v>8921</v>
      </c>
      <c r="B1075" s="161">
        <v>2017</v>
      </c>
      <c r="C1075" s="161" t="s">
        <v>8833</v>
      </c>
      <c r="D1075" s="161" t="s">
        <v>9361</v>
      </c>
      <c r="E1075" s="161" t="s">
        <v>9360</v>
      </c>
      <c r="F1075" s="161">
        <v>1622</v>
      </c>
      <c r="G1075" s="161">
        <v>0</v>
      </c>
      <c r="H1075" s="161">
        <v>0</v>
      </c>
    </row>
    <row r="1076" spans="1:8">
      <c r="A1076" s="161" t="s">
        <v>8921</v>
      </c>
      <c r="B1076" s="161">
        <v>2017</v>
      </c>
      <c r="C1076" s="161" t="s">
        <v>8833</v>
      </c>
      <c r="D1076" s="161" t="s">
        <v>9359</v>
      </c>
      <c r="E1076" s="161" t="s">
        <v>9358</v>
      </c>
      <c r="F1076" s="161">
        <v>1622</v>
      </c>
      <c r="G1076" s="161">
        <v>0</v>
      </c>
      <c r="H1076" s="161">
        <v>0</v>
      </c>
    </row>
    <row r="1077" spans="1:8">
      <c r="A1077" s="161" t="s">
        <v>8921</v>
      </c>
      <c r="B1077" s="161">
        <v>2017</v>
      </c>
      <c r="C1077" s="161" t="s">
        <v>8833</v>
      </c>
      <c r="D1077" s="161" t="s">
        <v>9357</v>
      </c>
      <c r="E1077" s="161" t="s">
        <v>9356</v>
      </c>
      <c r="F1077" s="161">
        <v>1622</v>
      </c>
      <c r="G1077" s="161">
        <v>0</v>
      </c>
      <c r="H1077" s="161">
        <v>0</v>
      </c>
    </row>
    <row r="1078" spans="1:8">
      <c r="A1078" s="161" t="s">
        <v>8921</v>
      </c>
      <c r="B1078" s="161">
        <v>2017</v>
      </c>
      <c r="C1078" s="161" t="s">
        <v>8833</v>
      </c>
      <c r="D1078" s="161" t="s">
        <v>9355</v>
      </c>
      <c r="E1078" s="161" t="s">
        <v>9354</v>
      </c>
      <c r="F1078" s="161">
        <v>1622</v>
      </c>
      <c r="G1078" s="161">
        <v>0</v>
      </c>
      <c r="H1078" s="161">
        <v>0</v>
      </c>
    </row>
    <row r="1079" spans="1:8">
      <c r="A1079" s="161" t="s">
        <v>8921</v>
      </c>
      <c r="B1079" s="161">
        <v>2017</v>
      </c>
      <c r="C1079" s="161" t="s">
        <v>8833</v>
      </c>
      <c r="D1079" s="161" t="s">
        <v>9353</v>
      </c>
      <c r="E1079" s="161" t="s">
        <v>9352</v>
      </c>
      <c r="F1079" s="161">
        <v>1622</v>
      </c>
      <c r="G1079" s="161">
        <v>0</v>
      </c>
      <c r="H1079" s="161">
        <v>0</v>
      </c>
    </row>
    <row r="1080" spans="1:8">
      <c r="A1080" s="161" t="s">
        <v>8921</v>
      </c>
      <c r="B1080" s="161">
        <v>2017</v>
      </c>
      <c r="C1080" s="161" t="s">
        <v>8833</v>
      </c>
      <c r="D1080" s="161" t="s">
        <v>9351</v>
      </c>
      <c r="E1080" s="161" t="s">
        <v>9350</v>
      </c>
      <c r="F1080" s="161">
        <v>1622</v>
      </c>
      <c r="G1080" s="161">
        <v>0</v>
      </c>
      <c r="H1080" s="161">
        <v>0</v>
      </c>
    </row>
    <row r="1081" spans="1:8">
      <c r="A1081" s="161" t="s">
        <v>8921</v>
      </c>
      <c r="B1081" s="161">
        <v>2017</v>
      </c>
      <c r="C1081" s="161" t="s">
        <v>8833</v>
      </c>
      <c r="D1081" s="161" t="s">
        <v>9349</v>
      </c>
      <c r="E1081" s="161" t="s">
        <v>9348</v>
      </c>
      <c r="F1081" s="161">
        <v>1622</v>
      </c>
      <c r="G1081" s="161">
        <v>0</v>
      </c>
      <c r="H1081" s="161">
        <v>0</v>
      </c>
    </row>
    <row r="1082" spans="1:8">
      <c r="A1082" s="161" t="s">
        <v>8921</v>
      </c>
      <c r="B1082" s="161">
        <v>2017</v>
      </c>
      <c r="C1082" s="161" t="s">
        <v>8833</v>
      </c>
      <c r="D1082" s="161" t="s">
        <v>9347</v>
      </c>
      <c r="E1082" s="161" t="s">
        <v>9346</v>
      </c>
      <c r="F1082" s="161">
        <v>1622</v>
      </c>
      <c r="G1082" s="161">
        <v>0</v>
      </c>
      <c r="H1082" s="161">
        <v>0</v>
      </c>
    </row>
    <row r="1083" spans="1:8">
      <c r="A1083" s="161" t="s">
        <v>8921</v>
      </c>
      <c r="B1083" s="161">
        <v>2017</v>
      </c>
      <c r="C1083" s="161" t="s">
        <v>8833</v>
      </c>
      <c r="D1083" s="161" t="s">
        <v>9345</v>
      </c>
      <c r="E1083" s="161" t="s">
        <v>9344</v>
      </c>
      <c r="F1083" s="161">
        <v>1622</v>
      </c>
      <c r="G1083" s="161">
        <v>0</v>
      </c>
      <c r="H1083" s="161">
        <v>0</v>
      </c>
    </row>
    <row r="1084" spans="1:8">
      <c r="A1084" s="161" t="s">
        <v>8921</v>
      </c>
      <c r="B1084" s="161">
        <v>2017</v>
      </c>
      <c r="C1084" s="161" t="s">
        <v>8833</v>
      </c>
      <c r="D1084" s="161" t="s">
        <v>9343</v>
      </c>
      <c r="E1084" s="161" t="s">
        <v>9342</v>
      </c>
      <c r="F1084" s="161">
        <v>1622</v>
      </c>
      <c r="G1084" s="161">
        <v>0</v>
      </c>
      <c r="H1084" s="161">
        <v>0</v>
      </c>
    </row>
    <row r="1085" spans="1:8">
      <c r="A1085" s="161" t="s">
        <v>8921</v>
      </c>
      <c r="B1085" s="161">
        <v>2017</v>
      </c>
      <c r="C1085" s="161" t="s">
        <v>8833</v>
      </c>
      <c r="D1085" s="161" t="s">
        <v>9341</v>
      </c>
      <c r="E1085" s="161" t="s">
        <v>9340</v>
      </c>
      <c r="F1085" s="161">
        <v>1622</v>
      </c>
      <c r="G1085" s="161">
        <v>0</v>
      </c>
      <c r="H1085" s="161">
        <v>0</v>
      </c>
    </row>
    <row r="1086" spans="1:8">
      <c r="A1086" s="161" t="s">
        <v>8921</v>
      </c>
      <c r="B1086" s="161">
        <v>2017</v>
      </c>
      <c r="C1086" s="161" t="s">
        <v>8833</v>
      </c>
      <c r="D1086" s="161" t="s">
        <v>9339</v>
      </c>
      <c r="E1086" s="161" t="s">
        <v>9338</v>
      </c>
      <c r="F1086" s="161">
        <v>1622</v>
      </c>
      <c r="G1086" s="161">
        <v>0</v>
      </c>
      <c r="H1086" s="161">
        <v>0</v>
      </c>
    </row>
    <row r="1087" spans="1:8">
      <c r="A1087" s="161" t="s">
        <v>8921</v>
      </c>
      <c r="B1087" s="161">
        <v>2017</v>
      </c>
      <c r="C1087" s="161" t="s">
        <v>8833</v>
      </c>
      <c r="D1087" s="161" t="s">
        <v>9337</v>
      </c>
      <c r="E1087" s="161" t="s">
        <v>9336</v>
      </c>
      <c r="F1087" s="161">
        <v>1622</v>
      </c>
      <c r="G1087" s="161">
        <v>0</v>
      </c>
      <c r="H1087" s="161">
        <v>0</v>
      </c>
    </row>
    <row r="1088" spans="1:8">
      <c r="A1088" s="161" t="s">
        <v>8921</v>
      </c>
      <c r="B1088" s="161">
        <v>2017</v>
      </c>
      <c r="C1088" s="161" t="s">
        <v>8833</v>
      </c>
      <c r="D1088" s="161" t="s">
        <v>9335</v>
      </c>
      <c r="E1088" s="161" t="s">
        <v>9334</v>
      </c>
      <c r="F1088" s="161">
        <v>1622</v>
      </c>
      <c r="G1088" s="161">
        <v>0</v>
      </c>
      <c r="H1088" s="161">
        <v>0</v>
      </c>
    </row>
    <row r="1089" spans="1:8">
      <c r="A1089" s="161" t="s">
        <v>8921</v>
      </c>
      <c r="B1089" s="161">
        <v>2017</v>
      </c>
      <c r="C1089" s="161" t="s">
        <v>8833</v>
      </c>
      <c r="D1089" s="161" t="s">
        <v>9333</v>
      </c>
      <c r="E1089" s="161" t="s">
        <v>9332</v>
      </c>
      <c r="F1089" s="161">
        <v>1622</v>
      </c>
      <c r="G1089" s="161">
        <v>0</v>
      </c>
      <c r="H1089" s="161">
        <v>0</v>
      </c>
    </row>
    <row r="1090" spans="1:8">
      <c r="A1090" s="161" t="s">
        <v>8921</v>
      </c>
      <c r="B1090" s="161">
        <v>2017</v>
      </c>
      <c r="C1090" s="161" t="s">
        <v>8833</v>
      </c>
      <c r="D1090" s="161" t="s">
        <v>9331</v>
      </c>
      <c r="E1090" s="161" t="s">
        <v>9330</v>
      </c>
      <c r="F1090" s="161">
        <v>1622</v>
      </c>
      <c r="G1090" s="161">
        <v>0</v>
      </c>
      <c r="H1090" s="161">
        <v>0</v>
      </c>
    </row>
    <row r="1091" spans="1:8">
      <c r="A1091" s="161" t="s">
        <v>8921</v>
      </c>
      <c r="B1091" s="161">
        <v>2017</v>
      </c>
      <c r="C1091" s="161" t="s">
        <v>8833</v>
      </c>
      <c r="D1091" s="161" t="s">
        <v>9329</v>
      </c>
      <c r="E1091" s="161" t="s">
        <v>9328</v>
      </c>
      <c r="F1091" s="161">
        <v>1622</v>
      </c>
      <c r="G1091" s="161">
        <v>0</v>
      </c>
      <c r="H1091" s="161">
        <v>0</v>
      </c>
    </row>
    <row r="1092" spans="1:8">
      <c r="A1092" s="161" t="s">
        <v>8921</v>
      </c>
      <c r="B1092" s="161">
        <v>2017</v>
      </c>
      <c r="C1092" s="161" t="s">
        <v>8833</v>
      </c>
      <c r="D1092" s="161" t="s">
        <v>9327</v>
      </c>
      <c r="E1092" s="161" t="s">
        <v>9326</v>
      </c>
      <c r="F1092" s="161">
        <v>1622</v>
      </c>
      <c r="G1092" s="161">
        <v>0</v>
      </c>
      <c r="H1092" s="161">
        <v>0</v>
      </c>
    </row>
    <row r="1093" spans="1:8">
      <c r="A1093" s="161" t="s">
        <v>8921</v>
      </c>
      <c r="B1093" s="161">
        <v>2017</v>
      </c>
      <c r="C1093" s="161" t="s">
        <v>8833</v>
      </c>
      <c r="D1093" s="161" t="s">
        <v>9325</v>
      </c>
      <c r="E1093" s="161" t="s">
        <v>9324</v>
      </c>
      <c r="F1093" s="161">
        <v>1622</v>
      </c>
      <c r="G1093" s="161">
        <v>0</v>
      </c>
      <c r="H1093" s="161">
        <v>0</v>
      </c>
    </row>
    <row r="1094" spans="1:8">
      <c r="A1094" s="161" t="s">
        <v>8921</v>
      </c>
      <c r="B1094" s="161">
        <v>2017</v>
      </c>
      <c r="C1094" s="161" t="s">
        <v>8833</v>
      </c>
      <c r="D1094" s="161" t="s">
        <v>9323</v>
      </c>
      <c r="E1094" s="161" t="s">
        <v>9322</v>
      </c>
      <c r="F1094" s="161">
        <v>1622</v>
      </c>
      <c r="G1094" s="161">
        <v>0</v>
      </c>
      <c r="H1094" s="161">
        <v>0</v>
      </c>
    </row>
    <row r="1095" spans="1:8">
      <c r="A1095" s="161" t="s">
        <v>8921</v>
      </c>
      <c r="B1095" s="161">
        <v>2017</v>
      </c>
      <c r="C1095" s="161" t="s">
        <v>8833</v>
      </c>
      <c r="D1095" s="161" t="s">
        <v>9321</v>
      </c>
      <c r="E1095" s="161" t="s">
        <v>9320</v>
      </c>
      <c r="F1095" s="161">
        <v>1622</v>
      </c>
      <c r="G1095" s="161">
        <v>0</v>
      </c>
      <c r="H1095" s="161">
        <v>0</v>
      </c>
    </row>
    <row r="1096" spans="1:8">
      <c r="A1096" s="161" t="s">
        <v>8921</v>
      </c>
      <c r="B1096" s="161">
        <v>2017</v>
      </c>
      <c r="C1096" s="161" t="s">
        <v>8833</v>
      </c>
      <c r="D1096" s="161" t="s">
        <v>9319</v>
      </c>
      <c r="E1096" s="161" t="s">
        <v>9318</v>
      </c>
      <c r="F1096" s="161">
        <v>1622</v>
      </c>
      <c r="G1096" s="161">
        <v>0</v>
      </c>
      <c r="H1096" s="161">
        <v>0</v>
      </c>
    </row>
    <row r="1097" spans="1:8">
      <c r="A1097" s="161" t="s">
        <v>8921</v>
      </c>
      <c r="B1097" s="161">
        <v>2017</v>
      </c>
      <c r="C1097" s="161" t="s">
        <v>8833</v>
      </c>
      <c r="D1097" s="161" t="s">
        <v>9317</v>
      </c>
      <c r="E1097" s="161" t="s">
        <v>9316</v>
      </c>
      <c r="F1097" s="161">
        <v>1622</v>
      </c>
      <c r="G1097" s="161">
        <v>0</v>
      </c>
      <c r="H1097" s="161">
        <v>0</v>
      </c>
    </row>
    <row r="1098" spans="1:8">
      <c r="A1098" s="161" t="s">
        <v>8921</v>
      </c>
      <c r="B1098" s="161">
        <v>2017</v>
      </c>
      <c r="C1098" s="161" t="s">
        <v>8833</v>
      </c>
      <c r="D1098" s="161" t="s">
        <v>9315</v>
      </c>
      <c r="E1098" s="161" t="s">
        <v>9314</v>
      </c>
      <c r="F1098" s="161">
        <v>1622</v>
      </c>
      <c r="G1098" s="161">
        <v>0</v>
      </c>
      <c r="H1098" s="161">
        <v>0</v>
      </c>
    </row>
    <row r="1099" spans="1:8">
      <c r="A1099" s="161" t="s">
        <v>8921</v>
      </c>
      <c r="B1099" s="161">
        <v>2017</v>
      </c>
      <c r="C1099" s="161" t="s">
        <v>8833</v>
      </c>
      <c r="D1099" s="161" t="s">
        <v>9313</v>
      </c>
      <c r="E1099" s="161" t="s">
        <v>9312</v>
      </c>
      <c r="F1099" s="161">
        <v>1622</v>
      </c>
      <c r="G1099" s="161">
        <v>0</v>
      </c>
      <c r="H1099" s="161">
        <v>0</v>
      </c>
    </row>
    <row r="1100" spans="1:8">
      <c r="A1100" s="161" t="s">
        <v>8921</v>
      </c>
      <c r="B1100" s="161">
        <v>2017</v>
      </c>
      <c r="C1100" s="161" t="s">
        <v>8833</v>
      </c>
      <c r="D1100" s="161" t="s">
        <v>9311</v>
      </c>
      <c r="E1100" s="161" t="s">
        <v>9310</v>
      </c>
      <c r="F1100" s="161">
        <v>1622</v>
      </c>
      <c r="G1100" s="161">
        <v>0</v>
      </c>
      <c r="H1100" s="161">
        <v>0</v>
      </c>
    </row>
    <row r="1101" spans="1:8">
      <c r="A1101" s="161" t="s">
        <v>8921</v>
      </c>
      <c r="B1101" s="161">
        <v>2017</v>
      </c>
      <c r="C1101" s="161" t="s">
        <v>8833</v>
      </c>
      <c r="D1101" s="161" t="s">
        <v>9309</v>
      </c>
      <c r="E1101" s="161" t="s">
        <v>9308</v>
      </c>
      <c r="F1101" s="161">
        <v>1622</v>
      </c>
      <c r="G1101" s="161">
        <v>0</v>
      </c>
      <c r="H1101" s="161">
        <v>0</v>
      </c>
    </row>
    <row r="1102" spans="1:8">
      <c r="A1102" s="161" t="s">
        <v>8921</v>
      </c>
      <c r="B1102" s="161">
        <v>2017</v>
      </c>
      <c r="C1102" s="161" t="s">
        <v>8833</v>
      </c>
      <c r="D1102" s="161" t="s">
        <v>9307</v>
      </c>
      <c r="E1102" s="161" t="s">
        <v>9306</v>
      </c>
      <c r="F1102" s="161">
        <v>1622</v>
      </c>
      <c r="G1102" s="161">
        <v>0</v>
      </c>
      <c r="H1102" s="161">
        <v>0</v>
      </c>
    </row>
    <row r="1103" spans="1:8">
      <c r="A1103" s="161" t="s">
        <v>8921</v>
      </c>
      <c r="B1103" s="161">
        <v>2017</v>
      </c>
      <c r="C1103" s="161" t="s">
        <v>8833</v>
      </c>
      <c r="D1103" s="161" t="s">
        <v>9305</v>
      </c>
      <c r="E1103" s="161" t="s">
        <v>9304</v>
      </c>
      <c r="F1103" s="161">
        <v>1622</v>
      </c>
      <c r="G1103" s="161">
        <v>0</v>
      </c>
      <c r="H1103" s="161">
        <v>0</v>
      </c>
    </row>
    <row r="1104" spans="1:8">
      <c r="A1104" s="161" t="s">
        <v>8921</v>
      </c>
      <c r="B1104" s="161">
        <v>2017</v>
      </c>
      <c r="C1104" s="161" t="s">
        <v>8833</v>
      </c>
      <c r="D1104" s="161" t="s">
        <v>9303</v>
      </c>
      <c r="E1104" s="161" t="s">
        <v>9302</v>
      </c>
      <c r="F1104" s="161">
        <v>1622</v>
      </c>
      <c r="G1104" s="161">
        <v>0</v>
      </c>
      <c r="H1104" s="161">
        <v>0</v>
      </c>
    </row>
    <row r="1105" spans="1:8">
      <c r="A1105" s="161" t="s">
        <v>8921</v>
      </c>
      <c r="B1105" s="161">
        <v>2017</v>
      </c>
      <c r="C1105" s="161" t="s">
        <v>8833</v>
      </c>
      <c r="D1105" s="161" t="s">
        <v>9301</v>
      </c>
      <c r="E1105" s="161" t="s">
        <v>9300</v>
      </c>
      <c r="F1105" s="161">
        <v>1622</v>
      </c>
      <c r="G1105" s="161">
        <v>0</v>
      </c>
      <c r="H1105" s="161">
        <v>0</v>
      </c>
    </row>
    <row r="1106" spans="1:8">
      <c r="A1106" s="161" t="s">
        <v>8921</v>
      </c>
      <c r="B1106" s="161">
        <v>2017</v>
      </c>
      <c r="C1106" s="161" t="s">
        <v>8833</v>
      </c>
      <c r="D1106" s="161" t="s">
        <v>9299</v>
      </c>
      <c r="E1106" s="161" t="s">
        <v>9298</v>
      </c>
      <c r="F1106" s="161">
        <v>1622</v>
      </c>
      <c r="G1106" s="161">
        <v>0</v>
      </c>
      <c r="H1106" s="161">
        <v>0</v>
      </c>
    </row>
    <row r="1107" spans="1:8">
      <c r="A1107" s="161" t="s">
        <v>8921</v>
      </c>
      <c r="B1107" s="161">
        <v>2017</v>
      </c>
      <c r="C1107" s="161" t="s">
        <v>8833</v>
      </c>
      <c r="D1107" s="161" t="s">
        <v>9297</v>
      </c>
      <c r="E1107" s="161" t="s">
        <v>9296</v>
      </c>
      <c r="F1107" s="161">
        <v>1622</v>
      </c>
      <c r="G1107" s="161">
        <v>0</v>
      </c>
      <c r="H1107" s="161">
        <v>0</v>
      </c>
    </row>
    <row r="1108" spans="1:8">
      <c r="A1108" s="161" t="s">
        <v>8921</v>
      </c>
      <c r="B1108" s="161">
        <v>2017</v>
      </c>
      <c r="C1108" s="161" t="s">
        <v>8833</v>
      </c>
      <c r="D1108" s="161" t="s">
        <v>9295</v>
      </c>
      <c r="E1108" s="161" t="s">
        <v>9294</v>
      </c>
      <c r="F1108" s="161">
        <v>1622</v>
      </c>
      <c r="G1108" s="161">
        <v>0</v>
      </c>
      <c r="H1108" s="161">
        <v>0</v>
      </c>
    </row>
    <row r="1109" spans="1:8">
      <c r="A1109" s="161" t="s">
        <v>8921</v>
      </c>
      <c r="B1109" s="161">
        <v>2017</v>
      </c>
      <c r="C1109" s="161" t="s">
        <v>8833</v>
      </c>
      <c r="D1109" s="161" t="s">
        <v>9293</v>
      </c>
      <c r="E1109" s="161" t="s">
        <v>9292</v>
      </c>
      <c r="F1109" s="161">
        <v>1622</v>
      </c>
      <c r="G1109" s="161">
        <v>0</v>
      </c>
      <c r="H1109" s="161">
        <v>0</v>
      </c>
    </row>
    <row r="1110" spans="1:8">
      <c r="A1110" s="161" t="s">
        <v>8921</v>
      </c>
      <c r="B1110" s="161">
        <v>2017</v>
      </c>
      <c r="C1110" s="161" t="s">
        <v>8833</v>
      </c>
      <c r="D1110" s="161" t="s">
        <v>9291</v>
      </c>
      <c r="E1110" s="161" t="s">
        <v>9290</v>
      </c>
      <c r="F1110" s="161">
        <v>1622</v>
      </c>
      <c r="G1110" s="161">
        <v>0</v>
      </c>
      <c r="H1110" s="161">
        <v>0</v>
      </c>
    </row>
    <row r="1111" spans="1:8">
      <c r="A1111" s="161" t="s">
        <v>8921</v>
      </c>
      <c r="B1111" s="161">
        <v>2017</v>
      </c>
      <c r="C1111" s="161" t="s">
        <v>8833</v>
      </c>
      <c r="D1111" s="161" t="s">
        <v>9289</v>
      </c>
      <c r="E1111" s="161" t="s">
        <v>9288</v>
      </c>
      <c r="F1111" s="161">
        <v>1622</v>
      </c>
      <c r="G1111" s="161">
        <v>0</v>
      </c>
      <c r="H1111" s="161">
        <v>0</v>
      </c>
    </row>
    <row r="1112" spans="1:8">
      <c r="A1112" s="161" t="s">
        <v>8921</v>
      </c>
      <c r="B1112" s="161">
        <v>2017</v>
      </c>
      <c r="C1112" s="161" t="s">
        <v>8833</v>
      </c>
      <c r="D1112" s="161" t="s">
        <v>9287</v>
      </c>
      <c r="E1112" s="161" t="s">
        <v>9286</v>
      </c>
      <c r="F1112" s="161">
        <v>1622</v>
      </c>
      <c r="G1112" s="161">
        <v>0</v>
      </c>
      <c r="H1112" s="161">
        <v>0</v>
      </c>
    </row>
    <row r="1113" spans="1:8">
      <c r="A1113" s="161" t="s">
        <v>8921</v>
      </c>
      <c r="B1113" s="161">
        <v>2017</v>
      </c>
      <c r="C1113" s="161" t="s">
        <v>8833</v>
      </c>
      <c r="D1113" s="161" t="s">
        <v>9285</v>
      </c>
      <c r="E1113" s="161" t="s">
        <v>9284</v>
      </c>
      <c r="F1113" s="161">
        <v>1622</v>
      </c>
      <c r="G1113" s="161">
        <v>0</v>
      </c>
      <c r="H1113" s="161">
        <v>0</v>
      </c>
    </row>
    <row r="1114" spans="1:8">
      <c r="A1114" s="161" t="s">
        <v>8921</v>
      </c>
      <c r="B1114" s="161">
        <v>2017</v>
      </c>
      <c r="C1114" s="161" t="s">
        <v>8833</v>
      </c>
      <c r="D1114" s="161" t="s">
        <v>9283</v>
      </c>
      <c r="E1114" s="161" t="s">
        <v>9282</v>
      </c>
      <c r="F1114" s="161">
        <v>1622</v>
      </c>
      <c r="G1114" s="161">
        <v>0</v>
      </c>
      <c r="H1114" s="161">
        <v>0</v>
      </c>
    </row>
    <row r="1115" spans="1:8">
      <c r="A1115" s="161" t="s">
        <v>8921</v>
      </c>
      <c r="B1115" s="161">
        <v>2017</v>
      </c>
      <c r="C1115" s="161" t="s">
        <v>8833</v>
      </c>
      <c r="D1115" s="161" t="s">
        <v>9281</v>
      </c>
      <c r="E1115" s="161" t="s">
        <v>9280</v>
      </c>
      <c r="F1115" s="161">
        <v>1622</v>
      </c>
      <c r="G1115" s="161">
        <v>0</v>
      </c>
      <c r="H1115" s="161">
        <v>0</v>
      </c>
    </row>
    <row r="1116" spans="1:8">
      <c r="A1116" s="161" t="s">
        <v>8921</v>
      </c>
      <c r="B1116" s="161">
        <v>2017</v>
      </c>
      <c r="C1116" s="161" t="s">
        <v>8833</v>
      </c>
      <c r="D1116" s="161" t="s">
        <v>9279</v>
      </c>
      <c r="E1116" s="161" t="s">
        <v>9277</v>
      </c>
      <c r="F1116" s="161">
        <v>1622</v>
      </c>
      <c r="G1116" s="161">
        <v>0</v>
      </c>
      <c r="H1116" s="161">
        <v>0</v>
      </c>
    </row>
    <row r="1117" spans="1:8">
      <c r="A1117" s="161" t="s">
        <v>8921</v>
      </c>
      <c r="B1117" s="161">
        <v>2017</v>
      </c>
      <c r="C1117" s="161" t="s">
        <v>8833</v>
      </c>
      <c r="D1117" s="161" t="s">
        <v>9278</v>
      </c>
      <c r="E1117" s="161" t="s">
        <v>9277</v>
      </c>
      <c r="F1117" s="161">
        <v>1622</v>
      </c>
      <c r="G1117" s="161">
        <v>0</v>
      </c>
      <c r="H1117" s="161">
        <v>0</v>
      </c>
    </row>
    <row r="1118" spans="1:8">
      <c r="A1118" s="161" t="s">
        <v>8921</v>
      </c>
      <c r="B1118" s="161">
        <v>2017</v>
      </c>
      <c r="C1118" s="161" t="s">
        <v>8833</v>
      </c>
      <c r="D1118" s="161" t="s">
        <v>9276</v>
      </c>
      <c r="E1118" s="161" t="s">
        <v>9269</v>
      </c>
      <c r="F1118" s="161">
        <v>1622</v>
      </c>
      <c r="G1118" s="161">
        <v>0</v>
      </c>
      <c r="H1118" s="161">
        <v>0</v>
      </c>
    </row>
    <row r="1119" spans="1:8">
      <c r="A1119" s="161" t="s">
        <v>8921</v>
      </c>
      <c r="B1119" s="161">
        <v>2017</v>
      </c>
      <c r="C1119" s="161" t="s">
        <v>8833</v>
      </c>
      <c r="D1119" s="161" t="s">
        <v>9275</v>
      </c>
      <c r="E1119" s="161" t="s">
        <v>9269</v>
      </c>
      <c r="F1119" s="161">
        <v>1622</v>
      </c>
      <c r="G1119" s="161">
        <v>0</v>
      </c>
      <c r="H1119" s="161">
        <v>0</v>
      </c>
    </row>
    <row r="1120" spans="1:8">
      <c r="A1120" s="161" t="s">
        <v>8921</v>
      </c>
      <c r="B1120" s="161">
        <v>2017</v>
      </c>
      <c r="C1120" s="161" t="s">
        <v>8833</v>
      </c>
      <c r="D1120" s="161" t="s">
        <v>9274</v>
      </c>
      <c r="E1120" s="161" t="s">
        <v>9273</v>
      </c>
      <c r="F1120" s="161">
        <v>1622</v>
      </c>
      <c r="G1120" s="161">
        <v>0</v>
      </c>
      <c r="H1120" s="161">
        <v>0</v>
      </c>
    </row>
    <row r="1121" spans="1:8">
      <c r="A1121" s="161" t="s">
        <v>8921</v>
      </c>
      <c r="B1121" s="161">
        <v>2017</v>
      </c>
      <c r="C1121" s="161" t="s">
        <v>8833</v>
      </c>
      <c r="D1121" s="161" t="s">
        <v>9272</v>
      </c>
      <c r="E1121" s="161" t="s">
        <v>9271</v>
      </c>
      <c r="F1121" s="161">
        <v>1622</v>
      </c>
      <c r="G1121" s="161">
        <v>0</v>
      </c>
      <c r="H1121" s="161">
        <v>0</v>
      </c>
    </row>
    <row r="1122" spans="1:8">
      <c r="A1122" s="161" t="s">
        <v>8921</v>
      </c>
      <c r="B1122" s="161">
        <v>2017</v>
      </c>
      <c r="C1122" s="161" t="s">
        <v>8833</v>
      </c>
      <c r="D1122" s="161" t="s">
        <v>9270</v>
      </c>
      <c r="E1122" s="161" t="s">
        <v>9269</v>
      </c>
      <c r="F1122" s="161">
        <v>1622</v>
      </c>
      <c r="G1122" s="161">
        <v>0</v>
      </c>
      <c r="H1122" s="161">
        <v>0</v>
      </c>
    </row>
    <row r="1123" spans="1:8">
      <c r="A1123" s="161" t="s">
        <v>8921</v>
      </c>
      <c r="B1123" s="161">
        <v>2017</v>
      </c>
      <c r="C1123" s="161" t="s">
        <v>8833</v>
      </c>
      <c r="D1123" s="161" t="s">
        <v>7388</v>
      </c>
      <c r="E1123" s="161" t="s">
        <v>5031</v>
      </c>
      <c r="F1123" s="161">
        <v>1624</v>
      </c>
      <c r="G1123" s="161">
        <v>0</v>
      </c>
      <c r="H1123" s="161">
        <v>0</v>
      </c>
    </row>
    <row r="1124" spans="1:8">
      <c r="A1124" s="161" t="s">
        <v>8921</v>
      </c>
      <c r="B1124" s="161">
        <v>2017</v>
      </c>
      <c r="C1124" s="161" t="s">
        <v>8833</v>
      </c>
      <c r="D1124" s="161" t="s">
        <v>9268</v>
      </c>
      <c r="E1124" s="161" t="s">
        <v>9267</v>
      </c>
      <c r="F1124" s="161">
        <v>1635</v>
      </c>
      <c r="G1124" s="161">
        <v>0</v>
      </c>
      <c r="H1124" s="161">
        <v>0</v>
      </c>
    </row>
    <row r="1125" spans="1:8">
      <c r="A1125" s="161" t="s">
        <v>8921</v>
      </c>
      <c r="B1125" s="161">
        <v>2017</v>
      </c>
      <c r="C1125" s="161" t="s">
        <v>8833</v>
      </c>
      <c r="D1125" s="161" t="s">
        <v>9266</v>
      </c>
      <c r="E1125" s="161" t="s">
        <v>9265</v>
      </c>
      <c r="F1125" s="161">
        <v>1638</v>
      </c>
      <c r="G1125" s="161">
        <v>0</v>
      </c>
      <c r="H1125" s="161">
        <v>0</v>
      </c>
    </row>
    <row r="1126" spans="1:8">
      <c r="A1126" s="161" t="s">
        <v>8921</v>
      </c>
      <c r="B1126" s="161">
        <v>2017</v>
      </c>
      <c r="C1126" s="161" t="s">
        <v>8833</v>
      </c>
      <c r="D1126" s="161" t="s">
        <v>9264</v>
      </c>
      <c r="E1126" s="161" t="s">
        <v>9263</v>
      </c>
      <c r="F1126" s="161">
        <v>1646</v>
      </c>
      <c r="G1126" s="161">
        <v>0</v>
      </c>
      <c r="H1126" s="161">
        <v>0</v>
      </c>
    </row>
    <row r="1127" spans="1:8">
      <c r="A1127" s="161" t="s">
        <v>8921</v>
      </c>
      <c r="B1127" s="161">
        <v>2017</v>
      </c>
      <c r="C1127" s="161" t="s">
        <v>8833</v>
      </c>
      <c r="D1127" s="161" t="s">
        <v>6719</v>
      </c>
      <c r="E1127" s="161" t="s">
        <v>9262</v>
      </c>
      <c r="F1127" s="161">
        <v>1651</v>
      </c>
      <c r="G1127" s="161">
        <v>0</v>
      </c>
      <c r="H1127" s="161">
        <v>0</v>
      </c>
    </row>
    <row r="1128" spans="1:8">
      <c r="A1128" s="161" t="s">
        <v>8921</v>
      </c>
      <c r="B1128" s="161">
        <v>2017</v>
      </c>
      <c r="C1128" s="161" t="s">
        <v>8833</v>
      </c>
      <c r="D1128" s="161" t="s">
        <v>6531</v>
      </c>
      <c r="E1128" s="161" t="s">
        <v>4601</v>
      </c>
      <c r="F1128" s="161">
        <v>1652</v>
      </c>
      <c r="G1128" s="161">
        <v>0</v>
      </c>
      <c r="H1128" s="161">
        <v>0</v>
      </c>
    </row>
    <row r="1129" spans="1:8">
      <c r="A1129" s="161" t="s">
        <v>8921</v>
      </c>
      <c r="B1129" s="161">
        <v>2017</v>
      </c>
      <c r="C1129" s="161" t="s">
        <v>8833</v>
      </c>
      <c r="D1129" s="161" t="s">
        <v>6721</v>
      </c>
      <c r="E1129" s="161" t="s">
        <v>9262</v>
      </c>
      <c r="F1129" s="161">
        <v>1653</v>
      </c>
      <c r="G1129" s="161">
        <v>0</v>
      </c>
      <c r="H1129" s="161">
        <v>0</v>
      </c>
    </row>
    <row r="1130" spans="1:8">
      <c r="A1130" s="161" t="s">
        <v>8921</v>
      </c>
      <c r="B1130" s="161">
        <v>2017</v>
      </c>
      <c r="C1130" s="161" t="s">
        <v>8833</v>
      </c>
      <c r="D1130" s="161" t="s">
        <v>9261</v>
      </c>
      <c r="E1130" s="161" t="s">
        <v>9260</v>
      </c>
      <c r="F1130" s="161">
        <v>1662</v>
      </c>
      <c r="G1130" s="161">
        <v>0</v>
      </c>
      <c r="H1130" s="161">
        <v>0</v>
      </c>
    </row>
    <row r="1131" spans="1:8">
      <c r="A1131" s="161" t="s">
        <v>8921</v>
      </c>
      <c r="B1131" s="161">
        <v>2017</v>
      </c>
      <c r="C1131" s="161" t="s">
        <v>8833</v>
      </c>
      <c r="D1131" s="161" t="s">
        <v>9259</v>
      </c>
      <c r="E1131" s="161" t="s">
        <v>9258</v>
      </c>
      <c r="F1131" s="161">
        <v>1670</v>
      </c>
      <c r="G1131" s="161">
        <v>0</v>
      </c>
      <c r="H1131" s="161">
        <v>0</v>
      </c>
    </row>
    <row r="1132" spans="1:8">
      <c r="A1132" s="161" t="s">
        <v>8921</v>
      </c>
      <c r="B1132" s="161">
        <v>2017</v>
      </c>
      <c r="C1132" s="161" t="s">
        <v>8833</v>
      </c>
      <c r="D1132" s="161" t="s">
        <v>9257</v>
      </c>
      <c r="E1132" s="161" t="s">
        <v>9253</v>
      </c>
      <c r="F1132" s="161">
        <v>1687</v>
      </c>
      <c r="G1132" s="161">
        <v>0</v>
      </c>
      <c r="H1132" s="161">
        <v>0</v>
      </c>
    </row>
    <row r="1133" spans="1:8">
      <c r="A1133" s="161" t="s">
        <v>8921</v>
      </c>
      <c r="B1133" s="161">
        <v>2017</v>
      </c>
      <c r="C1133" s="161" t="s">
        <v>8833</v>
      </c>
      <c r="D1133" s="161" t="s">
        <v>9256</v>
      </c>
      <c r="E1133" s="161" t="s">
        <v>9255</v>
      </c>
      <c r="F1133" s="161">
        <v>1703</v>
      </c>
      <c r="G1133" s="161">
        <v>0</v>
      </c>
      <c r="H1133" s="161">
        <v>0</v>
      </c>
    </row>
    <row r="1134" spans="1:8">
      <c r="A1134" s="161" t="s">
        <v>8921</v>
      </c>
      <c r="B1134" s="161">
        <v>2017</v>
      </c>
      <c r="C1134" s="161" t="s">
        <v>8833</v>
      </c>
      <c r="D1134" s="161" t="s">
        <v>9254</v>
      </c>
      <c r="E1134" s="161" t="s">
        <v>9253</v>
      </c>
      <c r="F1134" s="161">
        <v>1711</v>
      </c>
      <c r="G1134" s="161">
        <v>0</v>
      </c>
      <c r="H1134" s="161">
        <v>0</v>
      </c>
    </row>
    <row r="1135" spans="1:8">
      <c r="A1135" s="161" t="s">
        <v>8921</v>
      </c>
      <c r="B1135" s="161">
        <v>2017</v>
      </c>
      <c r="C1135" s="161" t="s">
        <v>8833</v>
      </c>
      <c r="D1135" s="161" t="s">
        <v>9252</v>
      </c>
      <c r="E1135" s="161" t="s">
        <v>9251</v>
      </c>
      <c r="F1135" s="161">
        <v>1712</v>
      </c>
      <c r="G1135" s="161">
        <v>0</v>
      </c>
      <c r="H1135" s="161">
        <v>0</v>
      </c>
    </row>
    <row r="1136" spans="1:8">
      <c r="A1136" s="161" t="s">
        <v>8921</v>
      </c>
      <c r="B1136" s="161">
        <v>2017</v>
      </c>
      <c r="C1136" s="161" t="s">
        <v>8833</v>
      </c>
      <c r="D1136" s="161" t="s">
        <v>9250</v>
      </c>
      <c r="E1136" s="161" t="s">
        <v>9167</v>
      </c>
      <c r="F1136" s="161">
        <v>1784</v>
      </c>
      <c r="G1136" s="161">
        <v>0</v>
      </c>
      <c r="H1136" s="161">
        <v>0</v>
      </c>
    </row>
    <row r="1137" spans="1:8">
      <c r="A1137" s="161" t="s">
        <v>8921</v>
      </c>
      <c r="B1137" s="161">
        <v>2017</v>
      </c>
      <c r="C1137" s="161" t="s">
        <v>8833</v>
      </c>
      <c r="D1137" s="161" t="s">
        <v>9249</v>
      </c>
      <c r="E1137" s="161" t="s">
        <v>9248</v>
      </c>
      <c r="F1137" s="161">
        <v>1796</v>
      </c>
      <c r="G1137" s="161">
        <v>0</v>
      </c>
      <c r="H1137" s="161">
        <v>0</v>
      </c>
    </row>
    <row r="1138" spans="1:8">
      <c r="A1138" s="161" t="s">
        <v>8921</v>
      </c>
      <c r="B1138" s="161">
        <v>2017</v>
      </c>
      <c r="C1138" s="161" t="s">
        <v>8833</v>
      </c>
      <c r="D1138" s="161" t="s">
        <v>9247</v>
      </c>
      <c r="E1138" s="161" t="s">
        <v>9246</v>
      </c>
      <c r="F1138" s="161">
        <v>1802</v>
      </c>
      <c r="G1138" s="161">
        <v>0</v>
      </c>
      <c r="H1138" s="161">
        <v>0</v>
      </c>
    </row>
    <row r="1139" spans="1:8">
      <c r="A1139" s="161" t="s">
        <v>8921</v>
      </c>
      <c r="B1139" s="161">
        <v>2017</v>
      </c>
      <c r="C1139" s="161" t="s">
        <v>8833</v>
      </c>
      <c r="D1139" s="161" t="s">
        <v>9245</v>
      </c>
      <c r="E1139" s="161" t="s">
        <v>9244</v>
      </c>
      <c r="F1139" s="161">
        <v>1841</v>
      </c>
      <c r="G1139" s="161">
        <v>0</v>
      </c>
      <c r="H1139" s="161">
        <v>0</v>
      </c>
    </row>
    <row r="1140" spans="1:8">
      <c r="A1140" s="161" t="s">
        <v>8921</v>
      </c>
      <c r="B1140" s="161">
        <v>2017</v>
      </c>
      <c r="C1140" s="161" t="s">
        <v>8833</v>
      </c>
      <c r="D1140" s="161" t="s">
        <v>9243</v>
      </c>
      <c r="E1140" s="161" t="s">
        <v>9242</v>
      </c>
      <c r="F1140" s="161">
        <v>1847</v>
      </c>
      <c r="G1140" s="161">
        <v>0</v>
      </c>
      <c r="H1140" s="161">
        <v>0</v>
      </c>
    </row>
    <row r="1141" spans="1:8">
      <c r="A1141" s="161" t="s">
        <v>8921</v>
      </c>
      <c r="B1141" s="161">
        <v>2017</v>
      </c>
      <c r="C1141" s="161" t="s">
        <v>8833</v>
      </c>
      <c r="D1141" s="161" t="s">
        <v>9241</v>
      </c>
      <c r="E1141" s="161" t="s">
        <v>9240</v>
      </c>
      <c r="F1141" s="161">
        <v>1897</v>
      </c>
      <c r="G1141" s="161">
        <v>0</v>
      </c>
      <c r="H1141" s="161">
        <v>0</v>
      </c>
    </row>
    <row r="1142" spans="1:8">
      <c r="A1142" s="161" t="s">
        <v>8921</v>
      </c>
      <c r="B1142" s="161">
        <v>2017</v>
      </c>
      <c r="C1142" s="161" t="s">
        <v>8833</v>
      </c>
      <c r="D1142" s="161" t="s">
        <v>9239</v>
      </c>
      <c r="E1142" s="161" t="s">
        <v>9238</v>
      </c>
      <c r="F1142" s="161">
        <v>1897</v>
      </c>
      <c r="G1142" s="161">
        <v>0</v>
      </c>
      <c r="H1142" s="161">
        <v>0</v>
      </c>
    </row>
    <row r="1143" spans="1:8">
      <c r="A1143" s="161" t="s">
        <v>8921</v>
      </c>
      <c r="B1143" s="161">
        <v>2017</v>
      </c>
      <c r="C1143" s="161" t="s">
        <v>8833</v>
      </c>
      <c r="D1143" s="161" t="s">
        <v>9237</v>
      </c>
      <c r="E1143" s="161" t="s">
        <v>9236</v>
      </c>
      <c r="F1143" s="161">
        <v>1907</v>
      </c>
      <c r="G1143" s="161">
        <v>0</v>
      </c>
      <c r="H1143" s="161">
        <v>0</v>
      </c>
    </row>
    <row r="1144" spans="1:8">
      <c r="A1144" s="161" t="s">
        <v>8921</v>
      </c>
      <c r="B1144" s="161">
        <v>2017</v>
      </c>
      <c r="C1144" s="161" t="s">
        <v>8833</v>
      </c>
      <c r="D1144" s="161" t="s">
        <v>9235</v>
      </c>
      <c r="E1144" s="161" t="s">
        <v>9234</v>
      </c>
      <c r="F1144" s="161">
        <v>1865</v>
      </c>
      <c r="G1144" s="161">
        <v>0</v>
      </c>
      <c r="H1144" s="161">
        <v>0</v>
      </c>
    </row>
    <row r="1145" spans="1:8">
      <c r="A1145" s="161" t="s">
        <v>8921</v>
      </c>
      <c r="B1145" s="161">
        <v>2017</v>
      </c>
      <c r="C1145" s="161" t="s">
        <v>8833</v>
      </c>
      <c r="D1145" s="161" t="s">
        <v>9233</v>
      </c>
      <c r="E1145" s="161" t="s">
        <v>9232</v>
      </c>
      <c r="F1145" s="161">
        <v>1974</v>
      </c>
      <c r="G1145" s="161">
        <v>0</v>
      </c>
      <c r="H1145" s="161">
        <v>0</v>
      </c>
    </row>
    <row r="1146" spans="1:8">
      <c r="A1146" s="161" t="s">
        <v>8921</v>
      </c>
      <c r="B1146" s="161">
        <v>2017</v>
      </c>
      <c r="C1146" s="161" t="s">
        <v>8833</v>
      </c>
      <c r="D1146" s="161" t="s">
        <v>9231</v>
      </c>
      <c r="E1146" s="161" t="s">
        <v>9230</v>
      </c>
      <c r="F1146" s="161">
        <v>1987</v>
      </c>
      <c r="G1146" s="161">
        <v>0</v>
      </c>
      <c r="H1146" s="161">
        <v>0</v>
      </c>
    </row>
    <row r="1147" spans="1:8">
      <c r="A1147" s="161" t="s">
        <v>8921</v>
      </c>
      <c r="B1147" s="161">
        <v>2017</v>
      </c>
      <c r="C1147" s="161" t="s">
        <v>8833</v>
      </c>
      <c r="D1147" s="161" t="s">
        <v>9229</v>
      </c>
      <c r="E1147" s="161" t="s">
        <v>9228</v>
      </c>
      <c r="F1147" s="161">
        <v>2003</v>
      </c>
      <c r="G1147" s="161">
        <v>0</v>
      </c>
      <c r="H1147" s="161">
        <v>0</v>
      </c>
    </row>
    <row r="1148" spans="1:8">
      <c r="A1148" s="161" t="s">
        <v>8921</v>
      </c>
      <c r="B1148" s="161">
        <v>2017</v>
      </c>
      <c r="C1148" s="161" t="s">
        <v>8833</v>
      </c>
      <c r="D1148" s="161" t="s">
        <v>9227</v>
      </c>
      <c r="E1148" s="161" t="s">
        <v>9226</v>
      </c>
      <c r="F1148" s="161">
        <v>2011</v>
      </c>
      <c r="G1148" s="161">
        <v>0</v>
      </c>
      <c r="H1148" s="161">
        <v>0</v>
      </c>
    </row>
    <row r="1149" spans="1:8">
      <c r="A1149" s="161" t="s">
        <v>8921</v>
      </c>
      <c r="B1149" s="161">
        <v>2017</v>
      </c>
      <c r="C1149" s="161" t="s">
        <v>8833</v>
      </c>
      <c r="D1149" s="161" t="s">
        <v>9225</v>
      </c>
      <c r="E1149" s="161" t="s">
        <v>9224</v>
      </c>
      <c r="F1149" s="161">
        <v>2019</v>
      </c>
      <c r="G1149" s="161">
        <v>0</v>
      </c>
      <c r="H1149" s="161">
        <v>0</v>
      </c>
    </row>
    <row r="1150" spans="1:8">
      <c r="A1150" s="161" t="s">
        <v>8921</v>
      </c>
      <c r="B1150" s="161">
        <v>2017</v>
      </c>
      <c r="C1150" s="161" t="s">
        <v>8833</v>
      </c>
      <c r="D1150" s="161" t="s">
        <v>9223</v>
      </c>
      <c r="E1150" s="161" t="s">
        <v>9222</v>
      </c>
      <c r="F1150" s="161">
        <v>2027</v>
      </c>
      <c r="G1150" s="161">
        <v>0</v>
      </c>
      <c r="H1150" s="161">
        <v>0</v>
      </c>
    </row>
    <row r="1151" spans="1:8">
      <c r="A1151" s="161" t="s">
        <v>8921</v>
      </c>
      <c r="B1151" s="161">
        <v>2017</v>
      </c>
      <c r="C1151" s="161" t="s">
        <v>8833</v>
      </c>
      <c r="D1151" s="161" t="s">
        <v>9221</v>
      </c>
      <c r="E1151" s="161" t="s">
        <v>9220</v>
      </c>
      <c r="F1151" s="161">
        <v>2027</v>
      </c>
      <c r="G1151" s="161">
        <v>0</v>
      </c>
      <c r="H1151" s="161">
        <v>0</v>
      </c>
    </row>
    <row r="1152" spans="1:8">
      <c r="A1152" s="161" t="s">
        <v>8921</v>
      </c>
      <c r="B1152" s="161">
        <v>2017</v>
      </c>
      <c r="C1152" s="161" t="s">
        <v>8833</v>
      </c>
      <c r="D1152" s="161" t="s">
        <v>9219</v>
      </c>
      <c r="E1152" s="161" t="s">
        <v>9218</v>
      </c>
      <c r="F1152" s="161">
        <v>2076</v>
      </c>
      <c r="G1152" s="161">
        <v>0</v>
      </c>
      <c r="H1152" s="161">
        <v>0</v>
      </c>
    </row>
    <row r="1153" spans="1:8">
      <c r="A1153" s="161" t="s">
        <v>8921</v>
      </c>
      <c r="B1153" s="161">
        <v>2017</v>
      </c>
      <c r="C1153" s="161" t="s">
        <v>8833</v>
      </c>
      <c r="D1153" s="161" t="s">
        <v>9217</v>
      </c>
      <c r="E1153" s="161" t="s">
        <v>9216</v>
      </c>
      <c r="F1153" s="161">
        <v>2108</v>
      </c>
      <c r="G1153" s="161">
        <v>0</v>
      </c>
      <c r="H1153" s="161">
        <v>0</v>
      </c>
    </row>
    <row r="1154" spans="1:8">
      <c r="A1154" s="161" t="s">
        <v>8921</v>
      </c>
      <c r="B1154" s="161">
        <v>2017</v>
      </c>
      <c r="C1154" s="161" t="s">
        <v>8833</v>
      </c>
      <c r="D1154" s="161" t="s">
        <v>9215</v>
      </c>
      <c r="E1154" s="161" t="s">
        <v>4510</v>
      </c>
      <c r="F1154" s="161">
        <v>2126</v>
      </c>
      <c r="G1154" s="161">
        <v>0</v>
      </c>
      <c r="H1154" s="161">
        <v>0</v>
      </c>
    </row>
    <row r="1155" spans="1:8">
      <c r="A1155" s="161" t="s">
        <v>8921</v>
      </c>
      <c r="B1155" s="161">
        <v>2017</v>
      </c>
      <c r="C1155" s="161" t="s">
        <v>8833</v>
      </c>
      <c r="D1155" s="161" t="s">
        <v>9214</v>
      </c>
      <c r="E1155" s="161" t="s">
        <v>9213</v>
      </c>
      <c r="F1155" s="161">
        <v>2192</v>
      </c>
      <c r="G1155" s="161">
        <v>0</v>
      </c>
      <c r="H1155" s="161">
        <v>0</v>
      </c>
    </row>
    <row r="1156" spans="1:8">
      <c r="A1156" s="161" t="s">
        <v>8921</v>
      </c>
      <c r="B1156" s="161">
        <v>2017</v>
      </c>
      <c r="C1156" s="161" t="s">
        <v>8833</v>
      </c>
      <c r="D1156" s="161" t="s">
        <v>9212</v>
      </c>
      <c r="E1156" s="161" t="s">
        <v>9211</v>
      </c>
      <c r="F1156" s="161">
        <v>2237</v>
      </c>
      <c r="G1156" s="161">
        <v>0</v>
      </c>
      <c r="H1156" s="161">
        <v>0</v>
      </c>
    </row>
    <row r="1157" spans="1:8">
      <c r="A1157" s="161" t="s">
        <v>8921</v>
      </c>
      <c r="B1157" s="161">
        <v>2017</v>
      </c>
      <c r="C1157" s="161" t="s">
        <v>8833</v>
      </c>
      <c r="D1157" s="161" t="s">
        <v>9210</v>
      </c>
      <c r="E1157" s="161" t="s">
        <v>9209</v>
      </c>
      <c r="F1157" s="161">
        <v>2277</v>
      </c>
      <c r="G1157" s="161">
        <v>0</v>
      </c>
      <c r="H1157" s="161">
        <v>0</v>
      </c>
    </row>
    <row r="1158" spans="1:8">
      <c r="A1158" s="161" t="s">
        <v>8921</v>
      </c>
      <c r="B1158" s="161">
        <v>2017</v>
      </c>
      <c r="C1158" s="161" t="s">
        <v>8833</v>
      </c>
      <c r="D1158" s="161" t="s">
        <v>9208</v>
      </c>
      <c r="E1158" s="161" t="s">
        <v>9207</v>
      </c>
      <c r="F1158" s="161">
        <v>2311</v>
      </c>
      <c r="G1158" s="161">
        <v>0</v>
      </c>
      <c r="H1158" s="161">
        <v>0</v>
      </c>
    </row>
    <row r="1159" spans="1:8">
      <c r="A1159" s="161" t="s">
        <v>8921</v>
      </c>
      <c r="B1159" s="161">
        <v>2017</v>
      </c>
      <c r="C1159" s="161" t="s">
        <v>8833</v>
      </c>
      <c r="D1159" s="161" t="s">
        <v>9206</v>
      </c>
      <c r="E1159" s="161" t="s">
        <v>9205</v>
      </c>
      <c r="F1159" s="161">
        <v>2432</v>
      </c>
      <c r="G1159" s="161">
        <v>0</v>
      </c>
      <c r="H1159" s="161">
        <v>0</v>
      </c>
    </row>
    <row r="1160" spans="1:8">
      <c r="A1160" s="161" t="s">
        <v>8921</v>
      </c>
      <c r="B1160" s="161">
        <v>2017</v>
      </c>
      <c r="C1160" s="161" t="s">
        <v>8833</v>
      </c>
      <c r="D1160" s="161" t="s">
        <v>9204</v>
      </c>
      <c r="E1160" s="161" t="s">
        <v>9203</v>
      </c>
      <c r="F1160" s="161">
        <v>2432</v>
      </c>
      <c r="G1160" s="161">
        <v>0</v>
      </c>
      <c r="H1160" s="161">
        <v>0</v>
      </c>
    </row>
    <row r="1161" spans="1:8">
      <c r="A1161" s="161" t="s">
        <v>8921</v>
      </c>
      <c r="B1161" s="161">
        <v>2017</v>
      </c>
      <c r="C1161" s="161" t="s">
        <v>8833</v>
      </c>
      <c r="D1161" s="161" t="s">
        <v>9202</v>
      </c>
      <c r="E1161" s="161" t="s">
        <v>9201</v>
      </c>
      <c r="F1161" s="161">
        <v>2432</v>
      </c>
      <c r="G1161" s="161">
        <v>0</v>
      </c>
      <c r="H1161" s="161">
        <v>0</v>
      </c>
    </row>
    <row r="1162" spans="1:8">
      <c r="A1162" s="161" t="s">
        <v>8921</v>
      </c>
      <c r="B1162" s="161">
        <v>2017</v>
      </c>
      <c r="C1162" s="161" t="s">
        <v>8833</v>
      </c>
      <c r="D1162" s="161" t="s">
        <v>9200</v>
      </c>
      <c r="E1162" s="161" t="s">
        <v>9199</v>
      </c>
      <c r="F1162" s="161">
        <v>2449</v>
      </c>
      <c r="G1162" s="161">
        <v>0</v>
      </c>
      <c r="H1162" s="161">
        <v>0</v>
      </c>
    </row>
    <row r="1163" spans="1:8">
      <c r="A1163" s="161" t="s">
        <v>8921</v>
      </c>
      <c r="B1163" s="161">
        <v>2017</v>
      </c>
      <c r="C1163" s="161" t="s">
        <v>8833</v>
      </c>
      <c r="D1163" s="161" t="s">
        <v>9198</v>
      </c>
      <c r="E1163" s="161" t="s">
        <v>9197</v>
      </c>
      <c r="F1163" s="161">
        <v>2595</v>
      </c>
      <c r="G1163" s="161">
        <v>0</v>
      </c>
      <c r="H1163" s="161">
        <v>0</v>
      </c>
    </row>
    <row r="1164" spans="1:8">
      <c r="A1164" s="161" t="s">
        <v>8921</v>
      </c>
      <c r="B1164" s="161">
        <v>2017</v>
      </c>
      <c r="C1164" s="161" t="s">
        <v>8833</v>
      </c>
      <c r="D1164" s="161" t="s">
        <v>9196</v>
      </c>
      <c r="E1164" s="161" t="s">
        <v>9195</v>
      </c>
      <c r="F1164" s="161">
        <v>2604</v>
      </c>
      <c r="G1164" s="161">
        <v>0</v>
      </c>
      <c r="H1164" s="161">
        <v>0</v>
      </c>
    </row>
    <row r="1165" spans="1:8">
      <c r="A1165" s="161" t="s">
        <v>8921</v>
      </c>
      <c r="B1165" s="161">
        <v>2017</v>
      </c>
      <c r="C1165" s="161" t="s">
        <v>8833</v>
      </c>
      <c r="D1165" s="161" t="s">
        <v>9194</v>
      </c>
      <c r="E1165" s="161" t="s">
        <v>9193</v>
      </c>
      <c r="F1165" s="161">
        <v>2781</v>
      </c>
      <c r="G1165" s="161">
        <v>0</v>
      </c>
      <c r="H1165" s="161">
        <v>0</v>
      </c>
    </row>
    <row r="1166" spans="1:8">
      <c r="A1166" s="161" t="s">
        <v>8921</v>
      </c>
      <c r="B1166" s="161">
        <v>2017</v>
      </c>
      <c r="C1166" s="161" t="s">
        <v>8833</v>
      </c>
      <c r="D1166" s="161" t="s">
        <v>9192</v>
      </c>
      <c r="E1166" s="161" t="s">
        <v>9191</v>
      </c>
      <c r="F1166" s="161">
        <v>2838</v>
      </c>
      <c r="G1166" s="161">
        <v>0</v>
      </c>
      <c r="H1166" s="161">
        <v>0</v>
      </c>
    </row>
    <row r="1167" spans="1:8">
      <c r="A1167" s="161" t="s">
        <v>8921</v>
      </c>
      <c r="B1167" s="161">
        <v>2017</v>
      </c>
      <c r="C1167" s="161" t="s">
        <v>8833</v>
      </c>
      <c r="D1167" s="161" t="s">
        <v>9190</v>
      </c>
      <c r="E1167" s="161" t="s">
        <v>9189</v>
      </c>
      <c r="F1167" s="161">
        <v>3195</v>
      </c>
      <c r="G1167" s="161">
        <v>0</v>
      </c>
      <c r="H1167" s="161">
        <v>0</v>
      </c>
    </row>
    <row r="1168" spans="1:8">
      <c r="A1168" s="161" t="s">
        <v>8921</v>
      </c>
      <c r="B1168" s="161">
        <v>2017</v>
      </c>
      <c r="C1168" s="161" t="s">
        <v>8833</v>
      </c>
      <c r="D1168" s="161" t="s">
        <v>6042</v>
      </c>
      <c r="E1168" s="161" t="s">
        <v>9188</v>
      </c>
      <c r="F1168" s="161">
        <v>3918</v>
      </c>
      <c r="G1168" s="161">
        <v>0</v>
      </c>
      <c r="H1168" s="161">
        <v>0</v>
      </c>
    </row>
    <row r="1169" spans="1:8">
      <c r="A1169" s="161" t="s">
        <v>8921</v>
      </c>
      <c r="B1169" s="161">
        <v>2017</v>
      </c>
      <c r="C1169" s="161" t="s">
        <v>8833</v>
      </c>
      <c r="D1169" s="161" t="s">
        <v>7435</v>
      </c>
      <c r="E1169" s="161" t="s">
        <v>5051</v>
      </c>
      <c r="F1169" s="161">
        <v>3243</v>
      </c>
      <c r="G1169" s="161">
        <v>0</v>
      </c>
      <c r="H1169" s="161">
        <v>0</v>
      </c>
    </row>
    <row r="1170" spans="1:8">
      <c r="A1170" s="161" t="s">
        <v>8921</v>
      </c>
      <c r="B1170" s="161">
        <v>2017</v>
      </c>
      <c r="C1170" s="161" t="s">
        <v>8833</v>
      </c>
      <c r="D1170" s="161" t="s">
        <v>9187</v>
      </c>
      <c r="E1170" s="161" t="s">
        <v>9186</v>
      </c>
      <c r="F1170" s="161">
        <v>3446</v>
      </c>
      <c r="G1170" s="161">
        <v>0</v>
      </c>
      <c r="H1170" s="161">
        <v>0</v>
      </c>
    </row>
    <row r="1171" spans="1:8">
      <c r="A1171" s="161" t="s">
        <v>8921</v>
      </c>
      <c r="B1171" s="161">
        <v>2017</v>
      </c>
      <c r="C1171" s="161" t="s">
        <v>8833</v>
      </c>
      <c r="D1171" s="161" t="s">
        <v>9185</v>
      </c>
      <c r="E1171" s="161" t="s">
        <v>9184</v>
      </c>
      <c r="F1171" s="161">
        <v>3568</v>
      </c>
      <c r="G1171" s="161">
        <v>0</v>
      </c>
      <c r="H1171" s="161">
        <v>0</v>
      </c>
    </row>
    <row r="1172" spans="1:8">
      <c r="A1172" s="161" t="s">
        <v>8921</v>
      </c>
      <c r="B1172" s="161">
        <v>2017</v>
      </c>
      <c r="C1172" s="161" t="s">
        <v>8833</v>
      </c>
      <c r="D1172" s="161" t="s">
        <v>9183</v>
      </c>
      <c r="E1172" s="161" t="s">
        <v>9182</v>
      </c>
      <c r="F1172" s="161">
        <v>3568</v>
      </c>
      <c r="G1172" s="161">
        <v>0</v>
      </c>
      <c r="H1172" s="161">
        <v>0</v>
      </c>
    </row>
    <row r="1173" spans="1:8">
      <c r="A1173" s="161" t="s">
        <v>8921</v>
      </c>
      <c r="B1173" s="161">
        <v>2017</v>
      </c>
      <c r="C1173" s="161" t="s">
        <v>8833</v>
      </c>
      <c r="D1173" s="161" t="s">
        <v>9181</v>
      </c>
      <c r="E1173" s="161" t="s">
        <v>9180</v>
      </c>
      <c r="F1173" s="161">
        <v>3649</v>
      </c>
      <c r="G1173" s="161">
        <v>0</v>
      </c>
      <c r="H1173" s="161">
        <v>0</v>
      </c>
    </row>
    <row r="1174" spans="1:8">
      <c r="A1174" s="161" t="s">
        <v>8921</v>
      </c>
      <c r="B1174" s="161">
        <v>2017</v>
      </c>
      <c r="C1174" s="161" t="s">
        <v>8833</v>
      </c>
      <c r="D1174" s="161" t="s">
        <v>9179</v>
      </c>
      <c r="E1174" s="161" t="s">
        <v>9178</v>
      </c>
      <c r="F1174" s="161">
        <v>3786</v>
      </c>
      <c r="G1174" s="161">
        <v>0</v>
      </c>
      <c r="H1174" s="161">
        <v>0</v>
      </c>
    </row>
    <row r="1175" spans="1:8">
      <c r="A1175" s="161" t="s">
        <v>8921</v>
      </c>
      <c r="B1175" s="161">
        <v>2017</v>
      </c>
      <c r="C1175" s="161" t="s">
        <v>8833</v>
      </c>
      <c r="D1175" s="161" t="s">
        <v>7655</v>
      </c>
      <c r="E1175" s="161" t="s">
        <v>9177</v>
      </c>
      <c r="F1175" s="161">
        <v>4006</v>
      </c>
      <c r="G1175" s="161">
        <v>0</v>
      </c>
      <c r="H1175" s="161">
        <v>0</v>
      </c>
    </row>
    <row r="1176" spans="1:8">
      <c r="A1176" s="161" t="s">
        <v>8921</v>
      </c>
      <c r="B1176" s="161">
        <v>2017</v>
      </c>
      <c r="C1176" s="161" t="s">
        <v>8833</v>
      </c>
      <c r="D1176" s="161" t="s">
        <v>9176</v>
      </c>
      <c r="E1176" s="161" t="s">
        <v>9175</v>
      </c>
      <c r="F1176" s="161">
        <v>4054</v>
      </c>
      <c r="G1176" s="161">
        <v>0</v>
      </c>
      <c r="H1176" s="161">
        <v>0</v>
      </c>
    </row>
    <row r="1177" spans="1:8">
      <c r="A1177" s="161" t="s">
        <v>8921</v>
      </c>
      <c r="B1177" s="161">
        <v>2017</v>
      </c>
      <c r="C1177" s="161" t="s">
        <v>8833</v>
      </c>
      <c r="D1177" s="161" t="s">
        <v>9174</v>
      </c>
      <c r="E1177" s="161" t="s">
        <v>9173</v>
      </c>
      <c r="F1177" s="161">
        <v>4865</v>
      </c>
      <c r="G1177" s="161">
        <v>0</v>
      </c>
      <c r="H1177" s="161">
        <v>0</v>
      </c>
    </row>
    <row r="1178" spans="1:8">
      <c r="A1178" s="161" t="s">
        <v>8921</v>
      </c>
      <c r="B1178" s="161">
        <v>2017</v>
      </c>
      <c r="C1178" s="161" t="s">
        <v>8833</v>
      </c>
      <c r="D1178" s="161" t="s">
        <v>9172</v>
      </c>
      <c r="E1178" s="161" t="s">
        <v>9171</v>
      </c>
      <c r="F1178" s="161">
        <v>4865</v>
      </c>
      <c r="G1178" s="161">
        <v>0</v>
      </c>
      <c r="H1178" s="161">
        <v>0</v>
      </c>
    </row>
    <row r="1179" spans="1:8">
      <c r="A1179" s="161" t="s">
        <v>8921</v>
      </c>
      <c r="B1179" s="161">
        <v>2017</v>
      </c>
      <c r="C1179" s="161" t="s">
        <v>8833</v>
      </c>
      <c r="D1179" s="161" t="s">
        <v>9170</v>
      </c>
      <c r="E1179" s="161" t="s">
        <v>9169</v>
      </c>
      <c r="F1179" s="161">
        <v>4865</v>
      </c>
      <c r="G1179" s="161">
        <v>0</v>
      </c>
      <c r="H1179" s="161">
        <v>0</v>
      </c>
    </row>
    <row r="1180" spans="1:8">
      <c r="A1180" s="161" t="s">
        <v>8921</v>
      </c>
      <c r="B1180" s="161">
        <v>2017</v>
      </c>
      <c r="C1180" s="161" t="s">
        <v>8833</v>
      </c>
      <c r="D1180" s="161" t="s">
        <v>9168</v>
      </c>
      <c r="E1180" s="161" t="s">
        <v>9167</v>
      </c>
      <c r="F1180" s="161">
        <v>6689</v>
      </c>
      <c r="G1180" s="161">
        <v>0</v>
      </c>
      <c r="H1180" s="161">
        <v>0</v>
      </c>
    </row>
    <row r="1181" spans="1:8">
      <c r="A1181" s="161" t="s">
        <v>8921</v>
      </c>
      <c r="B1181" s="161">
        <v>2017</v>
      </c>
      <c r="C1181" s="161" t="s">
        <v>8833</v>
      </c>
      <c r="D1181" s="161" t="s">
        <v>9166</v>
      </c>
      <c r="E1181" s="161" t="s">
        <v>9165</v>
      </c>
      <c r="F1181" s="161">
        <v>4970.4200439453098</v>
      </c>
      <c r="G1181" s="161">
        <v>0</v>
      </c>
      <c r="H1181" s="161">
        <v>0</v>
      </c>
    </row>
    <row r="1182" spans="1:8">
      <c r="A1182" s="161" t="s">
        <v>8921</v>
      </c>
      <c r="B1182" s="161">
        <v>2017</v>
      </c>
      <c r="C1182" s="161" t="s">
        <v>8833</v>
      </c>
      <c r="D1182" s="161" t="s">
        <v>9164</v>
      </c>
      <c r="E1182" s="161" t="s">
        <v>9163</v>
      </c>
      <c r="F1182" s="161">
        <v>15783.7998046875</v>
      </c>
      <c r="G1182" s="161">
        <v>0</v>
      </c>
      <c r="H1182" s="161">
        <v>0</v>
      </c>
    </row>
    <row r="1183" spans="1:8">
      <c r="A1183" s="161" t="s">
        <v>8921</v>
      </c>
      <c r="B1183" s="161">
        <v>2017</v>
      </c>
      <c r="C1183" s="161" t="s">
        <v>8833</v>
      </c>
      <c r="D1183" s="161" t="s">
        <v>9162</v>
      </c>
      <c r="E1183" s="161" t="s">
        <v>9161</v>
      </c>
      <c r="F1183" s="161">
        <v>7008</v>
      </c>
      <c r="G1183" s="161">
        <v>0</v>
      </c>
      <c r="H1183" s="161">
        <v>0</v>
      </c>
    </row>
    <row r="1184" spans="1:8">
      <c r="A1184" s="161" t="s">
        <v>8921</v>
      </c>
      <c r="B1184" s="161">
        <v>2017</v>
      </c>
      <c r="C1184" s="161" t="s">
        <v>8833</v>
      </c>
      <c r="D1184" s="161" t="s">
        <v>9160</v>
      </c>
      <c r="E1184" s="161" t="s">
        <v>9159</v>
      </c>
      <c r="F1184" s="161">
        <v>2000.78002929687</v>
      </c>
      <c r="G1184" s="161">
        <v>0</v>
      </c>
      <c r="H1184" s="161">
        <v>0</v>
      </c>
    </row>
    <row r="1185" spans="1:8">
      <c r="A1185" s="161" t="s">
        <v>8921</v>
      </c>
      <c r="B1185" s="161">
        <v>2017</v>
      </c>
      <c r="C1185" s="161" t="s">
        <v>8833</v>
      </c>
      <c r="D1185" s="161" t="s">
        <v>9158</v>
      </c>
      <c r="E1185" s="161" t="s">
        <v>9157</v>
      </c>
      <c r="F1185" s="161">
        <v>3223.67993164062</v>
      </c>
      <c r="G1185" s="161">
        <v>0</v>
      </c>
      <c r="H1185" s="161">
        <v>0</v>
      </c>
    </row>
    <row r="1186" spans="1:8">
      <c r="A1186" s="161" t="s">
        <v>8921</v>
      </c>
      <c r="B1186" s="161">
        <v>2017</v>
      </c>
      <c r="C1186" s="161" t="s">
        <v>8833</v>
      </c>
      <c r="D1186" s="161" t="s">
        <v>9156</v>
      </c>
      <c r="E1186" s="161" t="s">
        <v>9155</v>
      </c>
      <c r="F1186" s="161">
        <v>3998.06005859375</v>
      </c>
      <c r="G1186" s="161">
        <v>0</v>
      </c>
      <c r="H1186" s="161">
        <v>0</v>
      </c>
    </row>
    <row r="1187" spans="1:8">
      <c r="A1187" s="161" t="s">
        <v>8921</v>
      </c>
      <c r="B1187" s="161">
        <v>2017</v>
      </c>
      <c r="C1187" s="161" t="s">
        <v>8833</v>
      </c>
      <c r="D1187" s="161" t="s">
        <v>9154</v>
      </c>
      <c r="E1187" s="161" t="s">
        <v>9153</v>
      </c>
      <c r="F1187" s="161">
        <v>6948.43017578125</v>
      </c>
      <c r="G1187" s="161">
        <v>0</v>
      </c>
      <c r="H1187" s="161">
        <v>0</v>
      </c>
    </row>
    <row r="1188" spans="1:8">
      <c r="A1188" s="161" t="s">
        <v>8921</v>
      </c>
      <c r="B1188" s="161">
        <v>2017</v>
      </c>
      <c r="C1188" s="161" t="s">
        <v>5843</v>
      </c>
      <c r="D1188" s="161" t="s">
        <v>7090</v>
      </c>
      <c r="E1188" s="161" t="s">
        <v>4883</v>
      </c>
      <c r="F1188" s="161">
        <v>14733</v>
      </c>
      <c r="G1188" s="161">
        <v>0</v>
      </c>
      <c r="H1188" s="161">
        <v>0</v>
      </c>
    </row>
    <row r="1189" spans="1:8">
      <c r="A1189" s="161" t="s">
        <v>8921</v>
      </c>
      <c r="B1189" s="161">
        <v>2017</v>
      </c>
      <c r="C1189" s="161" t="s">
        <v>8833</v>
      </c>
      <c r="D1189" s="161" t="s">
        <v>9152</v>
      </c>
      <c r="E1189" s="161" t="s">
        <v>9151</v>
      </c>
      <c r="F1189" s="161">
        <v>3504</v>
      </c>
      <c r="G1189" s="161">
        <v>0</v>
      </c>
      <c r="H1189" s="161">
        <v>0</v>
      </c>
    </row>
    <row r="1190" spans="1:8">
      <c r="A1190" s="161" t="s">
        <v>8921</v>
      </c>
      <c r="B1190" s="161">
        <v>2017</v>
      </c>
      <c r="C1190" s="161" t="s">
        <v>8833</v>
      </c>
      <c r="D1190" s="161" t="s">
        <v>9150</v>
      </c>
      <c r="E1190" s="161" t="s">
        <v>9149</v>
      </c>
      <c r="F1190" s="161">
        <v>1752</v>
      </c>
      <c r="G1190" s="161">
        <v>0</v>
      </c>
      <c r="H1190" s="161">
        <v>0</v>
      </c>
    </row>
    <row r="1191" spans="1:8">
      <c r="A1191" s="161" t="s">
        <v>8921</v>
      </c>
      <c r="B1191" s="161">
        <v>2017</v>
      </c>
      <c r="C1191" s="161" t="s">
        <v>8833</v>
      </c>
      <c r="D1191" s="161" t="s">
        <v>9148</v>
      </c>
      <c r="E1191" s="161" t="s">
        <v>9147</v>
      </c>
      <c r="F1191" s="161">
        <v>3504</v>
      </c>
      <c r="G1191" s="161">
        <v>0</v>
      </c>
      <c r="H1191" s="161">
        <v>0</v>
      </c>
    </row>
    <row r="1192" spans="1:8">
      <c r="A1192" s="161" t="s">
        <v>8921</v>
      </c>
      <c r="B1192" s="161">
        <v>2017</v>
      </c>
      <c r="C1192" s="161" t="s">
        <v>8833</v>
      </c>
      <c r="D1192" s="161" t="s">
        <v>9146</v>
      </c>
      <c r="E1192" s="161" t="s">
        <v>9145</v>
      </c>
      <c r="F1192" s="161">
        <v>5256</v>
      </c>
      <c r="G1192" s="161">
        <v>0</v>
      </c>
      <c r="H1192" s="161">
        <v>0</v>
      </c>
    </row>
    <row r="1193" spans="1:8">
      <c r="A1193" s="161" t="s">
        <v>8921</v>
      </c>
      <c r="B1193" s="161">
        <v>2017</v>
      </c>
      <c r="C1193" s="161" t="s">
        <v>8833</v>
      </c>
      <c r="D1193" s="161" t="s">
        <v>9144</v>
      </c>
      <c r="E1193" s="161" t="s">
        <v>9143</v>
      </c>
      <c r="F1193" s="161">
        <v>3504</v>
      </c>
      <c r="G1193" s="161">
        <v>0</v>
      </c>
      <c r="H1193" s="161">
        <v>0</v>
      </c>
    </row>
    <row r="1194" spans="1:8">
      <c r="A1194" s="161" t="s">
        <v>8921</v>
      </c>
      <c r="B1194" s="161">
        <v>2017</v>
      </c>
      <c r="C1194" s="161" t="s">
        <v>8833</v>
      </c>
      <c r="D1194" s="161" t="s">
        <v>9142</v>
      </c>
      <c r="E1194" s="161" t="s">
        <v>9141</v>
      </c>
      <c r="F1194" s="161">
        <v>5256</v>
      </c>
      <c r="G1194" s="161">
        <v>0</v>
      </c>
      <c r="H1194" s="161">
        <v>0</v>
      </c>
    </row>
    <row r="1195" spans="1:8">
      <c r="A1195" s="161" t="s">
        <v>8921</v>
      </c>
      <c r="B1195" s="161">
        <v>2017</v>
      </c>
      <c r="C1195" s="161" t="s">
        <v>5378</v>
      </c>
      <c r="D1195" s="161" t="s">
        <v>7947</v>
      </c>
      <c r="E1195" s="161" t="s">
        <v>5377</v>
      </c>
      <c r="F1195" s="161">
        <v>696</v>
      </c>
      <c r="G1195" s="161">
        <v>0</v>
      </c>
      <c r="H1195" s="161">
        <v>0</v>
      </c>
    </row>
    <row r="1196" spans="1:8">
      <c r="A1196" s="161" t="s">
        <v>8921</v>
      </c>
      <c r="B1196" s="161">
        <v>2017</v>
      </c>
      <c r="C1196" s="161" t="s">
        <v>8833</v>
      </c>
      <c r="D1196" s="161" t="s">
        <v>7018</v>
      </c>
      <c r="E1196" s="161" t="s">
        <v>4847</v>
      </c>
      <c r="F1196" s="161">
        <v>2287</v>
      </c>
      <c r="G1196" s="161">
        <v>0</v>
      </c>
      <c r="H1196" s="161">
        <v>0</v>
      </c>
    </row>
    <row r="1197" spans="1:8">
      <c r="A1197" s="161" t="s">
        <v>8921</v>
      </c>
      <c r="B1197" s="161">
        <v>2017</v>
      </c>
      <c r="C1197" s="161" t="s">
        <v>4654</v>
      </c>
      <c r="D1197" s="161" t="s">
        <v>6647</v>
      </c>
      <c r="E1197" s="161" t="s">
        <v>4655</v>
      </c>
      <c r="F1197" s="161">
        <v>4001</v>
      </c>
      <c r="G1197" s="161">
        <v>0</v>
      </c>
      <c r="H1197" s="161">
        <v>0</v>
      </c>
    </row>
    <row r="1198" spans="1:8">
      <c r="A1198" s="161" t="s">
        <v>8921</v>
      </c>
      <c r="B1198" s="161">
        <v>2017</v>
      </c>
      <c r="C1198" s="161" t="s">
        <v>8833</v>
      </c>
      <c r="D1198" s="161" t="s">
        <v>6741</v>
      </c>
      <c r="E1198" s="161" t="s">
        <v>9140</v>
      </c>
      <c r="F1198" s="161">
        <v>510086</v>
      </c>
      <c r="G1198" s="161">
        <v>0</v>
      </c>
      <c r="H1198" s="161">
        <v>0</v>
      </c>
    </row>
    <row r="1199" spans="1:8">
      <c r="A1199" s="161" t="s">
        <v>8921</v>
      </c>
      <c r="B1199" s="161">
        <v>2017</v>
      </c>
      <c r="C1199" s="161" t="s">
        <v>9139</v>
      </c>
      <c r="D1199" s="161" t="s">
        <v>7428</v>
      </c>
      <c r="E1199" s="161" t="s">
        <v>9138</v>
      </c>
      <c r="F1199" s="161">
        <v>2978</v>
      </c>
      <c r="G1199" s="161">
        <v>0</v>
      </c>
      <c r="H1199" s="161">
        <v>0</v>
      </c>
    </row>
    <row r="1200" spans="1:8">
      <c r="A1200" s="161" t="s">
        <v>8921</v>
      </c>
      <c r="B1200" s="161">
        <v>2017</v>
      </c>
      <c r="C1200" s="161" t="s">
        <v>8833</v>
      </c>
      <c r="D1200" s="161" t="s">
        <v>6979</v>
      </c>
      <c r="E1200" s="161" t="s">
        <v>9137</v>
      </c>
      <c r="F1200" s="161">
        <v>2971</v>
      </c>
      <c r="G1200" s="161">
        <v>0</v>
      </c>
      <c r="H1200" s="161">
        <v>0</v>
      </c>
    </row>
    <row r="1201" spans="1:8">
      <c r="A1201" s="161" t="s">
        <v>8921</v>
      </c>
      <c r="B1201" s="161">
        <v>2017</v>
      </c>
      <c r="C1201" s="161" t="s">
        <v>8833</v>
      </c>
      <c r="D1201" s="161" t="s">
        <v>7662</v>
      </c>
      <c r="E1201" s="161" t="s">
        <v>5164</v>
      </c>
      <c r="F1201" s="161">
        <v>18203</v>
      </c>
      <c r="G1201" s="161">
        <v>0</v>
      </c>
      <c r="H1201" s="161">
        <v>0</v>
      </c>
    </row>
    <row r="1202" spans="1:8">
      <c r="A1202" s="161" t="s">
        <v>8921</v>
      </c>
      <c r="B1202" s="161">
        <v>2017</v>
      </c>
      <c r="C1202" s="161" t="s">
        <v>9136</v>
      </c>
      <c r="D1202" s="161" t="s">
        <v>6784</v>
      </c>
      <c r="E1202" s="161" t="s">
        <v>9135</v>
      </c>
      <c r="F1202" s="161">
        <v>7358.080078125</v>
      </c>
      <c r="G1202" s="161">
        <v>0</v>
      </c>
      <c r="H1202" s="161">
        <v>0</v>
      </c>
    </row>
    <row r="1203" spans="1:8">
      <c r="A1203" s="161" t="s">
        <v>8921</v>
      </c>
      <c r="B1203" s="161">
        <v>2017</v>
      </c>
      <c r="C1203" s="161" t="s">
        <v>8833</v>
      </c>
      <c r="D1203" s="161" t="s">
        <v>9134</v>
      </c>
      <c r="E1203" s="161" t="s">
        <v>9133</v>
      </c>
      <c r="F1203" s="161">
        <v>1971</v>
      </c>
      <c r="G1203" s="161">
        <v>0</v>
      </c>
      <c r="H1203" s="161">
        <v>0</v>
      </c>
    </row>
    <row r="1204" spans="1:8">
      <c r="A1204" s="161" t="s">
        <v>8921</v>
      </c>
      <c r="B1204" s="161">
        <v>2017</v>
      </c>
      <c r="C1204" s="161" t="s">
        <v>8833</v>
      </c>
      <c r="D1204" s="161" t="s">
        <v>7831</v>
      </c>
      <c r="E1204" s="161" t="s">
        <v>9132</v>
      </c>
      <c r="F1204" s="161">
        <v>1314</v>
      </c>
      <c r="G1204" s="161">
        <v>0</v>
      </c>
      <c r="H1204" s="161">
        <v>0</v>
      </c>
    </row>
    <row r="1205" spans="1:8">
      <c r="A1205" s="161" t="s">
        <v>8921</v>
      </c>
      <c r="B1205" s="161">
        <v>2017</v>
      </c>
      <c r="C1205" s="161" t="s">
        <v>8833</v>
      </c>
      <c r="D1205" s="161" t="s">
        <v>7817</v>
      </c>
      <c r="E1205" s="161" t="s">
        <v>9131</v>
      </c>
      <c r="F1205" s="161">
        <v>1642</v>
      </c>
      <c r="G1205" s="161">
        <v>0</v>
      </c>
      <c r="H1205" s="161">
        <v>0</v>
      </c>
    </row>
    <row r="1206" spans="1:8">
      <c r="A1206" s="161" t="s">
        <v>8921</v>
      </c>
      <c r="B1206" s="161">
        <v>2017</v>
      </c>
      <c r="C1206" s="161" t="s">
        <v>8833</v>
      </c>
      <c r="D1206" s="161" t="s">
        <v>7820</v>
      </c>
      <c r="E1206" s="161" t="s">
        <v>9130</v>
      </c>
      <c r="F1206" s="161">
        <v>1314</v>
      </c>
      <c r="G1206" s="161">
        <v>0</v>
      </c>
      <c r="H1206" s="161">
        <v>0</v>
      </c>
    </row>
    <row r="1207" spans="1:8">
      <c r="A1207" s="161" t="s">
        <v>8921</v>
      </c>
      <c r="B1207" s="161">
        <v>2017</v>
      </c>
      <c r="C1207" s="161" t="s">
        <v>8833</v>
      </c>
      <c r="D1207" s="161" t="s">
        <v>9129</v>
      </c>
      <c r="E1207" s="161" t="s">
        <v>9128</v>
      </c>
      <c r="F1207" s="161">
        <v>1314</v>
      </c>
      <c r="G1207" s="161">
        <v>0</v>
      </c>
      <c r="H1207" s="161">
        <v>0</v>
      </c>
    </row>
    <row r="1208" spans="1:8">
      <c r="A1208" s="161" t="s">
        <v>8921</v>
      </c>
      <c r="B1208" s="161">
        <v>2017</v>
      </c>
      <c r="C1208" s="161" t="s">
        <v>8833</v>
      </c>
      <c r="D1208" s="161" t="s">
        <v>7823</v>
      </c>
      <c r="E1208" s="161" t="s">
        <v>9127</v>
      </c>
      <c r="F1208" s="161">
        <v>1314</v>
      </c>
      <c r="G1208" s="161">
        <v>0</v>
      </c>
      <c r="H1208" s="161">
        <v>0</v>
      </c>
    </row>
    <row r="1209" spans="1:8">
      <c r="A1209" s="161" t="s">
        <v>8921</v>
      </c>
      <c r="B1209" s="161">
        <v>2017</v>
      </c>
      <c r="C1209" s="161" t="s">
        <v>8985</v>
      </c>
      <c r="D1209" s="161" t="s">
        <v>7740</v>
      </c>
      <c r="E1209" s="161" t="s">
        <v>5195</v>
      </c>
      <c r="F1209" s="161">
        <v>43423</v>
      </c>
      <c r="G1209" s="161">
        <v>0</v>
      </c>
      <c r="H1209" s="161">
        <v>0</v>
      </c>
    </row>
    <row r="1210" spans="1:8">
      <c r="A1210" s="161" t="s">
        <v>8921</v>
      </c>
      <c r="B1210" s="161">
        <v>2017</v>
      </c>
      <c r="C1210" s="161" t="s">
        <v>8833</v>
      </c>
      <c r="D1210" s="161" t="s">
        <v>9126</v>
      </c>
      <c r="E1210" s="161" t="s">
        <v>9125</v>
      </c>
      <c r="F1210" s="161">
        <v>2628</v>
      </c>
      <c r="G1210" s="161">
        <v>0</v>
      </c>
      <c r="H1210" s="161">
        <v>0</v>
      </c>
    </row>
    <row r="1211" spans="1:8">
      <c r="A1211" s="161" t="s">
        <v>8921</v>
      </c>
      <c r="B1211" s="161">
        <v>2017</v>
      </c>
      <c r="C1211" s="161" t="s">
        <v>8833</v>
      </c>
      <c r="D1211" s="161" t="s">
        <v>9124</v>
      </c>
      <c r="E1211" s="161" t="s">
        <v>9123</v>
      </c>
      <c r="F1211" s="161">
        <v>1971</v>
      </c>
      <c r="G1211" s="161">
        <v>0</v>
      </c>
      <c r="H1211" s="161">
        <v>0</v>
      </c>
    </row>
    <row r="1212" spans="1:8">
      <c r="A1212" s="161" t="s">
        <v>8921</v>
      </c>
      <c r="B1212" s="161">
        <v>2017</v>
      </c>
      <c r="C1212" s="161" t="s">
        <v>8833</v>
      </c>
      <c r="D1212" s="161" t="s">
        <v>9122</v>
      </c>
      <c r="E1212" s="161" t="s">
        <v>9121</v>
      </c>
      <c r="F1212" s="161">
        <v>1971</v>
      </c>
      <c r="G1212" s="161">
        <v>0</v>
      </c>
      <c r="H1212" s="161">
        <v>0</v>
      </c>
    </row>
    <row r="1213" spans="1:8">
      <c r="A1213" s="161" t="s">
        <v>8921</v>
      </c>
      <c r="B1213" s="161">
        <v>2017</v>
      </c>
      <c r="C1213" s="161" t="s">
        <v>8833</v>
      </c>
      <c r="D1213" s="161" t="s">
        <v>9120</v>
      </c>
      <c r="E1213" s="161" t="s">
        <v>9119</v>
      </c>
      <c r="F1213" s="161">
        <v>1971</v>
      </c>
      <c r="G1213" s="161">
        <v>0</v>
      </c>
      <c r="H1213" s="161">
        <v>0</v>
      </c>
    </row>
    <row r="1214" spans="1:8">
      <c r="A1214" s="161" t="s">
        <v>8921</v>
      </c>
      <c r="B1214" s="161">
        <v>2017</v>
      </c>
      <c r="C1214" s="161" t="s">
        <v>8833</v>
      </c>
      <c r="D1214" s="161" t="s">
        <v>9118</v>
      </c>
      <c r="E1214" s="161" t="s">
        <v>9117</v>
      </c>
      <c r="F1214" s="161">
        <v>1971</v>
      </c>
      <c r="G1214" s="161">
        <v>0</v>
      </c>
      <c r="H1214" s="161">
        <v>0</v>
      </c>
    </row>
    <row r="1215" spans="1:8">
      <c r="A1215" s="161" t="s">
        <v>8921</v>
      </c>
      <c r="B1215" s="161">
        <v>2017</v>
      </c>
      <c r="C1215" s="161" t="s">
        <v>8833</v>
      </c>
      <c r="D1215" s="161" t="s">
        <v>9116</v>
      </c>
      <c r="E1215" s="161" t="s">
        <v>9115</v>
      </c>
      <c r="F1215" s="161">
        <v>1971</v>
      </c>
      <c r="G1215" s="161">
        <v>0</v>
      </c>
      <c r="H1215" s="161">
        <v>0</v>
      </c>
    </row>
    <row r="1216" spans="1:8">
      <c r="A1216" s="161" t="s">
        <v>8921</v>
      </c>
      <c r="B1216" s="161">
        <v>2017</v>
      </c>
      <c r="C1216" s="161" t="s">
        <v>8833</v>
      </c>
      <c r="D1216" s="161" t="s">
        <v>9114</v>
      </c>
      <c r="E1216" s="161" t="s">
        <v>9113</v>
      </c>
      <c r="F1216" s="161">
        <v>2628</v>
      </c>
      <c r="G1216" s="161">
        <v>0</v>
      </c>
      <c r="H1216" s="161">
        <v>0</v>
      </c>
    </row>
    <row r="1217" spans="1:8">
      <c r="A1217" s="161" t="s">
        <v>8921</v>
      </c>
      <c r="B1217" s="161">
        <v>2017</v>
      </c>
      <c r="C1217" s="161" t="s">
        <v>8833</v>
      </c>
      <c r="D1217" s="161" t="s">
        <v>9112</v>
      </c>
      <c r="E1217" s="161" t="s">
        <v>9111</v>
      </c>
      <c r="F1217" s="161">
        <v>2628</v>
      </c>
      <c r="G1217" s="161">
        <v>0</v>
      </c>
      <c r="H1217" s="161">
        <v>0</v>
      </c>
    </row>
    <row r="1218" spans="1:8">
      <c r="A1218" s="161" t="s">
        <v>8921</v>
      </c>
      <c r="B1218" s="161">
        <v>2017</v>
      </c>
      <c r="C1218" s="161" t="s">
        <v>8833</v>
      </c>
      <c r="D1218" s="161" t="s">
        <v>9110</v>
      </c>
      <c r="E1218" s="161" t="s">
        <v>9109</v>
      </c>
      <c r="F1218" s="161">
        <v>2628</v>
      </c>
      <c r="G1218" s="161">
        <v>0</v>
      </c>
      <c r="H1218" s="161">
        <v>0</v>
      </c>
    </row>
    <row r="1219" spans="1:8">
      <c r="A1219" s="161" t="s">
        <v>8921</v>
      </c>
      <c r="B1219" s="161">
        <v>2017</v>
      </c>
      <c r="C1219" s="161" t="s">
        <v>8833</v>
      </c>
      <c r="D1219" s="161" t="s">
        <v>9108</v>
      </c>
      <c r="E1219" s="161" t="s">
        <v>9107</v>
      </c>
      <c r="F1219" s="161">
        <v>2628</v>
      </c>
      <c r="G1219" s="161">
        <v>0</v>
      </c>
      <c r="H1219" s="161">
        <v>0</v>
      </c>
    </row>
    <row r="1220" spans="1:8">
      <c r="A1220" s="161" t="s">
        <v>8921</v>
      </c>
      <c r="B1220" s="161">
        <v>2017</v>
      </c>
      <c r="C1220" s="161" t="s">
        <v>8833</v>
      </c>
      <c r="D1220" s="161" t="s">
        <v>9106</v>
      </c>
      <c r="E1220" s="161" t="s">
        <v>9105</v>
      </c>
      <c r="F1220" s="161">
        <v>2628</v>
      </c>
      <c r="G1220" s="161">
        <v>0</v>
      </c>
      <c r="H1220" s="161">
        <v>0</v>
      </c>
    </row>
    <row r="1221" spans="1:8">
      <c r="A1221" s="161" t="s">
        <v>8921</v>
      </c>
      <c r="B1221" s="161">
        <v>2017</v>
      </c>
      <c r="C1221" s="161" t="s">
        <v>8833</v>
      </c>
      <c r="D1221" s="161" t="s">
        <v>9104</v>
      </c>
      <c r="E1221" s="161" t="s">
        <v>9103</v>
      </c>
      <c r="F1221" s="161">
        <v>2628</v>
      </c>
      <c r="G1221" s="161">
        <v>0</v>
      </c>
      <c r="H1221" s="161">
        <v>0</v>
      </c>
    </row>
    <row r="1222" spans="1:8">
      <c r="A1222" s="161" t="s">
        <v>8921</v>
      </c>
      <c r="B1222" s="161">
        <v>2017</v>
      </c>
      <c r="C1222" s="161" t="s">
        <v>8833</v>
      </c>
      <c r="D1222" s="161" t="s">
        <v>9102</v>
      </c>
      <c r="E1222" s="161" t="s">
        <v>9101</v>
      </c>
      <c r="F1222" s="161">
        <v>2628</v>
      </c>
      <c r="G1222" s="161">
        <v>0</v>
      </c>
      <c r="H1222" s="161">
        <v>0</v>
      </c>
    </row>
    <row r="1223" spans="1:8">
      <c r="A1223" s="161" t="s">
        <v>8921</v>
      </c>
      <c r="B1223" s="161">
        <v>2017</v>
      </c>
      <c r="C1223" s="161" t="s">
        <v>8833</v>
      </c>
      <c r="D1223" s="161" t="s">
        <v>9100</v>
      </c>
      <c r="E1223" s="161" t="s">
        <v>9099</v>
      </c>
      <c r="F1223" s="161">
        <v>2628</v>
      </c>
      <c r="G1223" s="161">
        <v>0</v>
      </c>
      <c r="H1223" s="161">
        <v>0</v>
      </c>
    </row>
    <row r="1224" spans="1:8">
      <c r="A1224" s="161" t="s">
        <v>8921</v>
      </c>
      <c r="B1224" s="161">
        <v>2017</v>
      </c>
      <c r="C1224" s="161" t="s">
        <v>8833</v>
      </c>
      <c r="D1224" s="161" t="s">
        <v>7398</v>
      </c>
      <c r="E1224" s="161" t="s">
        <v>5048</v>
      </c>
      <c r="F1224" s="161">
        <v>22239</v>
      </c>
      <c r="G1224" s="161">
        <v>0</v>
      </c>
      <c r="H1224" s="161">
        <v>0</v>
      </c>
    </row>
    <row r="1225" spans="1:8">
      <c r="A1225" s="161" t="s">
        <v>8921</v>
      </c>
      <c r="B1225" s="161">
        <v>2017</v>
      </c>
      <c r="C1225" s="161" t="s">
        <v>8833</v>
      </c>
      <c r="D1225" s="161" t="s">
        <v>9098</v>
      </c>
      <c r="E1225" s="161" t="s">
        <v>9097</v>
      </c>
      <c r="F1225" s="161">
        <v>2628</v>
      </c>
      <c r="G1225" s="161">
        <v>0</v>
      </c>
      <c r="H1225" s="161">
        <v>0</v>
      </c>
    </row>
    <row r="1226" spans="1:8">
      <c r="A1226" s="161" t="s">
        <v>8921</v>
      </c>
      <c r="B1226" s="161">
        <v>2017</v>
      </c>
      <c r="C1226" s="161" t="s">
        <v>8833</v>
      </c>
      <c r="D1226" s="161" t="s">
        <v>9096</v>
      </c>
      <c r="E1226" s="161" t="s">
        <v>9095</v>
      </c>
      <c r="F1226" s="161">
        <v>2628</v>
      </c>
      <c r="G1226" s="161">
        <v>0</v>
      </c>
      <c r="H1226" s="161">
        <v>0</v>
      </c>
    </row>
    <row r="1227" spans="1:8">
      <c r="A1227" s="161" t="s">
        <v>8921</v>
      </c>
      <c r="B1227" s="161">
        <v>2017</v>
      </c>
      <c r="C1227" s="161" t="s">
        <v>8833</v>
      </c>
      <c r="D1227" s="161" t="s">
        <v>9094</v>
      </c>
      <c r="E1227" s="161" t="s">
        <v>9093</v>
      </c>
      <c r="F1227" s="161">
        <v>2628</v>
      </c>
      <c r="G1227" s="161">
        <v>0</v>
      </c>
      <c r="H1227" s="161">
        <v>0</v>
      </c>
    </row>
    <row r="1228" spans="1:8">
      <c r="A1228" s="161" t="s">
        <v>8921</v>
      </c>
      <c r="B1228" s="161">
        <v>2017</v>
      </c>
      <c r="C1228" s="161" t="s">
        <v>8833</v>
      </c>
      <c r="D1228" s="161" t="s">
        <v>6164</v>
      </c>
      <c r="E1228" s="161" t="s">
        <v>9092</v>
      </c>
      <c r="F1228" s="161">
        <v>2628</v>
      </c>
      <c r="G1228" s="161">
        <v>0</v>
      </c>
      <c r="H1228" s="161">
        <v>0</v>
      </c>
    </row>
    <row r="1229" spans="1:8">
      <c r="A1229" s="161" t="s">
        <v>8921</v>
      </c>
      <c r="B1229" s="161">
        <v>2017</v>
      </c>
      <c r="C1229" s="161" t="s">
        <v>8833</v>
      </c>
      <c r="D1229" s="161" t="s">
        <v>9091</v>
      </c>
      <c r="E1229" s="161" t="s">
        <v>9090</v>
      </c>
      <c r="F1229" s="161">
        <v>2628</v>
      </c>
      <c r="G1229" s="161">
        <v>0</v>
      </c>
      <c r="H1229" s="161">
        <v>0</v>
      </c>
    </row>
    <row r="1230" spans="1:8">
      <c r="A1230" s="161" t="s">
        <v>8921</v>
      </c>
      <c r="B1230" s="161">
        <v>2017</v>
      </c>
      <c r="C1230" s="161" t="s">
        <v>8833</v>
      </c>
      <c r="D1230" s="161" t="s">
        <v>7699</v>
      </c>
      <c r="E1230" s="161" t="s">
        <v>9089</v>
      </c>
      <c r="F1230" s="161">
        <v>2628</v>
      </c>
      <c r="G1230" s="161">
        <v>0</v>
      </c>
      <c r="H1230" s="161">
        <v>0</v>
      </c>
    </row>
    <row r="1231" spans="1:8">
      <c r="A1231" s="161" t="s">
        <v>8921</v>
      </c>
      <c r="B1231" s="161">
        <v>2017</v>
      </c>
      <c r="C1231" s="161" t="s">
        <v>8833</v>
      </c>
      <c r="D1231" s="161" t="s">
        <v>9088</v>
      </c>
      <c r="E1231" s="161" t="s">
        <v>9087</v>
      </c>
      <c r="F1231" s="161">
        <v>1752</v>
      </c>
      <c r="G1231" s="161">
        <v>0</v>
      </c>
      <c r="H1231" s="161">
        <v>0</v>
      </c>
    </row>
    <row r="1232" spans="1:8">
      <c r="A1232" s="161" t="s">
        <v>8921</v>
      </c>
      <c r="B1232" s="161">
        <v>2017</v>
      </c>
      <c r="C1232" s="161" t="s">
        <v>8833</v>
      </c>
      <c r="D1232" s="161" t="s">
        <v>9086</v>
      </c>
      <c r="E1232" s="161" t="s">
        <v>9085</v>
      </c>
      <c r="F1232" s="161">
        <v>2557</v>
      </c>
      <c r="G1232" s="161">
        <v>0</v>
      </c>
      <c r="H1232" s="161">
        <v>0</v>
      </c>
    </row>
    <row r="1233" spans="1:8">
      <c r="A1233" s="161" t="s">
        <v>8921</v>
      </c>
      <c r="B1233" s="161">
        <v>2017</v>
      </c>
      <c r="C1233" s="161" t="s">
        <v>8833</v>
      </c>
      <c r="D1233" s="161" t="s">
        <v>9084</v>
      </c>
      <c r="E1233" s="161" t="s">
        <v>9083</v>
      </c>
      <c r="F1233" s="161">
        <v>2628</v>
      </c>
      <c r="G1233" s="161">
        <v>0</v>
      </c>
      <c r="H1233" s="161">
        <v>0</v>
      </c>
    </row>
    <row r="1234" spans="1:8">
      <c r="A1234" s="161" t="s">
        <v>8921</v>
      </c>
      <c r="B1234" s="161">
        <v>2017</v>
      </c>
      <c r="C1234" s="161" t="s">
        <v>8833</v>
      </c>
      <c r="D1234" s="161" t="s">
        <v>9082</v>
      </c>
      <c r="E1234" s="161" t="s">
        <v>9081</v>
      </c>
      <c r="F1234" s="161">
        <v>1752</v>
      </c>
      <c r="G1234" s="161">
        <v>0</v>
      </c>
      <c r="H1234" s="161">
        <v>0</v>
      </c>
    </row>
    <row r="1235" spans="1:8">
      <c r="A1235" s="161" t="s">
        <v>8921</v>
      </c>
      <c r="B1235" s="161">
        <v>2017</v>
      </c>
      <c r="C1235" s="161" t="s">
        <v>8833</v>
      </c>
      <c r="D1235" s="161" t="s">
        <v>9080</v>
      </c>
      <c r="E1235" s="161" t="s">
        <v>9079</v>
      </c>
      <c r="F1235" s="161">
        <v>2628</v>
      </c>
      <c r="G1235" s="161">
        <v>0</v>
      </c>
      <c r="H1235" s="161">
        <v>0</v>
      </c>
    </row>
    <row r="1236" spans="1:8">
      <c r="A1236" s="161" t="s">
        <v>8921</v>
      </c>
      <c r="B1236" s="161">
        <v>2017</v>
      </c>
      <c r="C1236" s="161" t="s">
        <v>8833</v>
      </c>
      <c r="D1236" s="161" t="s">
        <v>9078</v>
      </c>
      <c r="E1236" s="161" t="s">
        <v>9077</v>
      </c>
      <c r="F1236" s="161">
        <v>2628</v>
      </c>
      <c r="G1236" s="161">
        <v>0</v>
      </c>
      <c r="H1236" s="161">
        <v>0</v>
      </c>
    </row>
    <row r="1237" spans="1:8">
      <c r="A1237" s="161" t="s">
        <v>8921</v>
      </c>
      <c r="B1237" s="161">
        <v>2017</v>
      </c>
      <c r="C1237" s="161" t="s">
        <v>8833</v>
      </c>
      <c r="D1237" s="161" t="s">
        <v>9076</v>
      </c>
      <c r="E1237" s="161" t="s">
        <v>9075</v>
      </c>
      <c r="F1237" s="161">
        <v>2628</v>
      </c>
      <c r="G1237" s="161">
        <v>0</v>
      </c>
      <c r="H1237" s="161">
        <v>0</v>
      </c>
    </row>
    <row r="1238" spans="1:8">
      <c r="A1238" s="161" t="s">
        <v>8921</v>
      </c>
      <c r="B1238" s="161">
        <v>2017</v>
      </c>
      <c r="C1238" s="161" t="s">
        <v>8833</v>
      </c>
      <c r="D1238" s="161" t="s">
        <v>6846</v>
      </c>
      <c r="E1238" s="161" t="s">
        <v>9074</v>
      </c>
      <c r="F1238" s="161">
        <v>2628</v>
      </c>
      <c r="G1238" s="161">
        <v>0</v>
      </c>
      <c r="H1238" s="161">
        <v>0</v>
      </c>
    </row>
    <row r="1239" spans="1:8">
      <c r="A1239" s="161" t="s">
        <v>8921</v>
      </c>
      <c r="B1239" s="161">
        <v>2017</v>
      </c>
      <c r="C1239" s="161" t="s">
        <v>8833</v>
      </c>
      <c r="D1239" s="161" t="s">
        <v>9073</v>
      </c>
      <c r="E1239" s="161" t="s">
        <v>9072</v>
      </c>
      <c r="F1239" s="161">
        <v>2628</v>
      </c>
      <c r="G1239" s="161">
        <v>0</v>
      </c>
      <c r="H1239" s="161">
        <v>0</v>
      </c>
    </row>
    <row r="1240" spans="1:8">
      <c r="A1240" s="161" t="s">
        <v>8921</v>
      </c>
      <c r="B1240" s="161">
        <v>2017</v>
      </c>
      <c r="C1240" s="161" t="s">
        <v>8833</v>
      </c>
      <c r="D1240" s="161" t="s">
        <v>9071</v>
      </c>
      <c r="E1240" s="161" t="s">
        <v>9070</v>
      </c>
      <c r="F1240" s="161">
        <v>2628</v>
      </c>
      <c r="G1240" s="161">
        <v>0</v>
      </c>
      <c r="H1240" s="161">
        <v>0</v>
      </c>
    </row>
    <row r="1241" spans="1:8">
      <c r="A1241" s="161" t="s">
        <v>8921</v>
      </c>
      <c r="B1241" s="161">
        <v>2017</v>
      </c>
      <c r="C1241" s="161" t="s">
        <v>8833</v>
      </c>
      <c r="D1241" s="161" t="s">
        <v>9069</v>
      </c>
      <c r="E1241" s="161" t="s">
        <v>9068</v>
      </c>
      <c r="F1241" s="161">
        <v>1752</v>
      </c>
      <c r="G1241" s="161">
        <v>0</v>
      </c>
      <c r="H1241" s="161">
        <v>0</v>
      </c>
    </row>
    <row r="1242" spans="1:8">
      <c r="A1242" s="161" t="s">
        <v>8921</v>
      </c>
      <c r="B1242" s="161">
        <v>2017</v>
      </c>
      <c r="C1242" s="161" t="s">
        <v>8833</v>
      </c>
      <c r="D1242" s="161" t="s">
        <v>9067</v>
      </c>
      <c r="E1242" s="161" t="s">
        <v>9066</v>
      </c>
      <c r="F1242" s="161">
        <v>2628</v>
      </c>
      <c r="G1242" s="161">
        <v>0</v>
      </c>
      <c r="H1242" s="161">
        <v>0</v>
      </c>
    </row>
    <row r="1243" spans="1:8">
      <c r="A1243" s="161" t="s">
        <v>8921</v>
      </c>
      <c r="B1243" s="161">
        <v>2017</v>
      </c>
      <c r="C1243" s="161" t="s">
        <v>8833</v>
      </c>
      <c r="D1243" s="161" t="s">
        <v>6166</v>
      </c>
      <c r="E1243" s="161" t="s">
        <v>4404</v>
      </c>
      <c r="F1243" s="161">
        <v>2628</v>
      </c>
      <c r="G1243" s="161">
        <v>0</v>
      </c>
      <c r="H1243" s="161">
        <v>0</v>
      </c>
    </row>
    <row r="1244" spans="1:8">
      <c r="A1244" s="161" t="s">
        <v>8921</v>
      </c>
      <c r="B1244" s="161">
        <v>2017</v>
      </c>
      <c r="C1244" s="161" t="s">
        <v>8833</v>
      </c>
      <c r="D1244" s="161" t="s">
        <v>6168</v>
      </c>
      <c r="E1244" s="161" t="s">
        <v>4405</v>
      </c>
      <c r="F1244" s="161">
        <v>2628</v>
      </c>
      <c r="G1244" s="161">
        <v>0</v>
      </c>
      <c r="H1244" s="161">
        <v>0</v>
      </c>
    </row>
    <row r="1245" spans="1:8">
      <c r="A1245" s="161" t="s">
        <v>8921</v>
      </c>
      <c r="B1245" s="161">
        <v>2017</v>
      </c>
      <c r="C1245" s="161" t="s">
        <v>8833</v>
      </c>
      <c r="D1245" s="161" t="s">
        <v>6170</v>
      </c>
      <c r="E1245" s="161" t="s">
        <v>4406</v>
      </c>
      <c r="F1245" s="161">
        <v>1752</v>
      </c>
      <c r="G1245" s="161">
        <v>0</v>
      </c>
      <c r="H1245" s="161">
        <v>0</v>
      </c>
    </row>
    <row r="1246" spans="1:8">
      <c r="A1246" s="161" t="s">
        <v>8921</v>
      </c>
      <c r="B1246" s="161">
        <v>2017</v>
      </c>
      <c r="C1246" s="161" t="s">
        <v>8833</v>
      </c>
      <c r="D1246" s="161" t="s">
        <v>9065</v>
      </c>
      <c r="E1246" s="161" t="s">
        <v>9064</v>
      </c>
      <c r="F1246" s="161">
        <v>1752</v>
      </c>
      <c r="G1246" s="161">
        <v>0</v>
      </c>
      <c r="H1246" s="161">
        <v>0</v>
      </c>
    </row>
    <row r="1247" spans="1:8">
      <c r="A1247" s="161" t="s">
        <v>8921</v>
      </c>
      <c r="B1247" s="161">
        <v>2017</v>
      </c>
      <c r="C1247" s="161" t="s">
        <v>8833</v>
      </c>
      <c r="D1247" s="161" t="s">
        <v>9063</v>
      </c>
      <c r="E1247" s="161" t="s">
        <v>9062</v>
      </c>
      <c r="F1247" s="161">
        <v>1752</v>
      </c>
      <c r="G1247" s="161">
        <v>0</v>
      </c>
      <c r="H1247" s="161">
        <v>0</v>
      </c>
    </row>
    <row r="1248" spans="1:8">
      <c r="A1248" s="161" t="s">
        <v>8921</v>
      </c>
      <c r="B1248" s="161">
        <v>2017</v>
      </c>
      <c r="C1248" s="161" t="s">
        <v>8833</v>
      </c>
      <c r="D1248" s="161" t="s">
        <v>9061</v>
      </c>
      <c r="E1248" s="161" t="s">
        <v>9060</v>
      </c>
      <c r="F1248" s="161">
        <v>2628</v>
      </c>
      <c r="G1248" s="161">
        <v>0</v>
      </c>
      <c r="H1248" s="161">
        <v>0</v>
      </c>
    </row>
    <row r="1249" spans="1:8">
      <c r="A1249" s="161" t="s">
        <v>8921</v>
      </c>
      <c r="B1249" s="161">
        <v>2017</v>
      </c>
      <c r="C1249" s="161" t="s">
        <v>8985</v>
      </c>
      <c r="D1249" s="161" t="s">
        <v>6810</v>
      </c>
      <c r="E1249" s="161" t="s">
        <v>9059</v>
      </c>
      <c r="F1249" s="161">
        <v>3227</v>
      </c>
      <c r="G1249" s="161">
        <v>0</v>
      </c>
      <c r="H1249" s="161">
        <v>0</v>
      </c>
    </row>
    <row r="1250" spans="1:8">
      <c r="A1250" s="161" t="s">
        <v>8921</v>
      </c>
      <c r="B1250" s="161">
        <v>2017</v>
      </c>
      <c r="C1250" s="161" t="s">
        <v>8985</v>
      </c>
      <c r="D1250" s="161" t="s">
        <v>6812</v>
      </c>
      <c r="E1250" s="161" t="s">
        <v>9058</v>
      </c>
      <c r="F1250" s="161">
        <v>3412</v>
      </c>
      <c r="G1250" s="161">
        <v>0</v>
      </c>
      <c r="H1250" s="161">
        <v>0</v>
      </c>
    </row>
    <row r="1251" spans="1:8">
      <c r="A1251" s="161" t="s">
        <v>8921</v>
      </c>
      <c r="B1251" s="161">
        <v>2017</v>
      </c>
      <c r="C1251" s="161" t="s">
        <v>8833</v>
      </c>
      <c r="D1251" s="161" t="s">
        <v>9057</v>
      </c>
      <c r="E1251" s="161" t="s">
        <v>9056</v>
      </c>
      <c r="F1251" s="161">
        <v>2628</v>
      </c>
      <c r="G1251" s="161">
        <v>0</v>
      </c>
      <c r="H1251" s="161">
        <v>0</v>
      </c>
    </row>
    <row r="1252" spans="1:8">
      <c r="A1252" s="161" t="s">
        <v>8921</v>
      </c>
      <c r="B1252" s="161">
        <v>2017</v>
      </c>
      <c r="C1252" s="161" t="s">
        <v>8833</v>
      </c>
      <c r="D1252" s="161" t="s">
        <v>9055</v>
      </c>
      <c r="E1252" s="161" t="s">
        <v>9054</v>
      </c>
      <c r="F1252" s="161">
        <v>1752</v>
      </c>
      <c r="G1252" s="161">
        <v>0</v>
      </c>
      <c r="H1252" s="161">
        <v>0</v>
      </c>
    </row>
    <row r="1253" spans="1:8">
      <c r="A1253" s="161" t="s">
        <v>8921</v>
      </c>
      <c r="B1253" s="161">
        <v>2017</v>
      </c>
      <c r="C1253" s="161" t="s">
        <v>8833</v>
      </c>
      <c r="D1253" s="161" t="s">
        <v>9053</v>
      </c>
      <c r="E1253" s="161" t="s">
        <v>9052</v>
      </c>
      <c r="F1253" s="161">
        <v>1752</v>
      </c>
      <c r="G1253" s="161">
        <v>0</v>
      </c>
      <c r="H1253" s="161">
        <v>0</v>
      </c>
    </row>
    <row r="1254" spans="1:8">
      <c r="A1254" s="161" t="s">
        <v>8921</v>
      </c>
      <c r="B1254" s="161">
        <v>2017</v>
      </c>
      <c r="C1254" s="161" t="s">
        <v>8833</v>
      </c>
      <c r="D1254" s="161" t="s">
        <v>9051</v>
      </c>
      <c r="E1254" s="161" t="s">
        <v>9050</v>
      </c>
      <c r="F1254" s="161">
        <v>1752</v>
      </c>
      <c r="G1254" s="161">
        <v>0</v>
      </c>
      <c r="H1254" s="161">
        <v>0</v>
      </c>
    </row>
    <row r="1255" spans="1:8">
      <c r="A1255" s="161" t="s">
        <v>8921</v>
      </c>
      <c r="B1255" s="161">
        <v>2017</v>
      </c>
      <c r="C1255" s="161" t="s">
        <v>8833</v>
      </c>
      <c r="D1255" s="161" t="s">
        <v>9049</v>
      </c>
      <c r="E1255" s="161" t="s">
        <v>9048</v>
      </c>
      <c r="F1255" s="161">
        <v>2628</v>
      </c>
      <c r="G1255" s="161">
        <v>0</v>
      </c>
      <c r="H1255" s="161">
        <v>0</v>
      </c>
    </row>
    <row r="1256" spans="1:8">
      <c r="A1256" s="161" t="s">
        <v>8921</v>
      </c>
      <c r="B1256" s="161">
        <v>2017</v>
      </c>
      <c r="C1256" s="161" t="s">
        <v>8833</v>
      </c>
      <c r="D1256" s="161" t="s">
        <v>9047</v>
      </c>
      <c r="E1256" s="161" t="s">
        <v>9046</v>
      </c>
      <c r="F1256" s="161">
        <v>2628</v>
      </c>
      <c r="G1256" s="161">
        <v>0</v>
      </c>
      <c r="H1256" s="161">
        <v>0</v>
      </c>
    </row>
    <row r="1257" spans="1:8">
      <c r="A1257" s="161" t="s">
        <v>8921</v>
      </c>
      <c r="B1257" s="161">
        <v>2017</v>
      </c>
      <c r="C1257" s="161" t="s">
        <v>8833</v>
      </c>
      <c r="D1257" s="161" t="s">
        <v>9045</v>
      </c>
      <c r="E1257" s="161" t="s">
        <v>9044</v>
      </c>
      <c r="F1257" s="161">
        <v>1752</v>
      </c>
      <c r="G1257" s="161">
        <v>0</v>
      </c>
      <c r="H1257" s="161">
        <v>0</v>
      </c>
    </row>
    <row r="1258" spans="1:8">
      <c r="A1258" s="161" t="s">
        <v>8921</v>
      </c>
      <c r="B1258" s="161">
        <v>2017</v>
      </c>
      <c r="C1258" s="161" t="s">
        <v>8833</v>
      </c>
      <c r="D1258" s="161" t="s">
        <v>9043</v>
      </c>
      <c r="E1258" s="161" t="s">
        <v>9042</v>
      </c>
      <c r="F1258" s="161">
        <v>2628</v>
      </c>
      <c r="G1258" s="161">
        <v>0</v>
      </c>
      <c r="H1258" s="161">
        <v>0</v>
      </c>
    </row>
    <row r="1259" spans="1:8">
      <c r="A1259" s="161" t="s">
        <v>8921</v>
      </c>
      <c r="B1259" s="161">
        <v>2017</v>
      </c>
      <c r="C1259" s="161" t="s">
        <v>8833</v>
      </c>
      <c r="D1259" s="161" t="s">
        <v>9041</v>
      </c>
      <c r="E1259" s="161" t="s">
        <v>9040</v>
      </c>
      <c r="F1259" s="161">
        <v>2628</v>
      </c>
      <c r="G1259" s="161">
        <v>0</v>
      </c>
      <c r="H1259" s="161">
        <v>0</v>
      </c>
    </row>
    <row r="1260" spans="1:8">
      <c r="A1260" s="161" t="s">
        <v>8921</v>
      </c>
      <c r="B1260" s="161">
        <v>2017</v>
      </c>
      <c r="C1260" s="161" t="s">
        <v>4427</v>
      </c>
      <c r="D1260" s="161" t="s">
        <v>7260</v>
      </c>
      <c r="E1260" s="161" t="s">
        <v>9039</v>
      </c>
      <c r="F1260" s="161">
        <v>3779</v>
      </c>
      <c r="G1260" s="161">
        <v>0</v>
      </c>
      <c r="H1260" s="161">
        <v>0</v>
      </c>
    </row>
    <row r="1261" spans="1:8">
      <c r="A1261" s="161" t="s">
        <v>8921</v>
      </c>
      <c r="B1261" s="161">
        <v>2017</v>
      </c>
      <c r="C1261" s="161" t="s">
        <v>4427</v>
      </c>
      <c r="D1261" s="161" t="s">
        <v>7262</v>
      </c>
      <c r="E1261" s="161" t="s">
        <v>9038</v>
      </c>
      <c r="F1261" s="161">
        <v>3774</v>
      </c>
      <c r="G1261" s="161">
        <v>0</v>
      </c>
      <c r="H1261" s="161">
        <v>0</v>
      </c>
    </row>
    <row r="1262" spans="1:8">
      <c r="A1262" s="161" t="s">
        <v>8921</v>
      </c>
      <c r="B1262" s="161">
        <v>2017</v>
      </c>
      <c r="C1262" s="161" t="s">
        <v>8833</v>
      </c>
      <c r="D1262" s="161" t="s">
        <v>6698</v>
      </c>
      <c r="E1262" s="161" t="s">
        <v>9037</v>
      </c>
      <c r="F1262" s="161">
        <v>2628</v>
      </c>
      <c r="G1262" s="161">
        <v>0</v>
      </c>
      <c r="H1262" s="161">
        <v>0</v>
      </c>
    </row>
    <row r="1263" spans="1:8">
      <c r="A1263" s="161" t="s">
        <v>8921</v>
      </c>
      <c r="B1263" s="161">
        <v>2017</v>
      </c>
      <c r="C1263" s="161" t="s">
        <v>4427</v>
      </c>
      <c r="D1263" s="161" t="s">
        <v>7561</v>
      </c>
      <c r="E1263" s="161" t="s">
        <v>1603</v>
      </c>
      <c r="F1263" s="161">
        <v>3729</v>
      </c>
      <c r="G1263" s="161">
        <v>0</v>
      </c>
      <c r="H1263" s="161">
        <v>0</v>
      </c>
    </row>
    <row r="1264" spans="1:8">
      <c r="A1264" s="161" t="s">
        <v>8921</v>
      </c>
      <c r="B1264" s="161">
        <v>2017</v>
      </c>
      <c r="C1264" s="161" t="s">
        <v>4427</v>
      </c>
      <c r="D1264" s="161" t="s">
        <v>7564</v>
      </c>
      <c r="E1264" s="161" t="s">
        <v>9036</v>
      </c>
      <c r="F1264" s="161">
        <v>3773</v>
      </c>
      <c r="G1264" s="161">
        <v>0</v>
      </c>
      <c r="H1264" s="161">
        <v>0</v>
      </c>
    </row>
    <row r="1265" spans="1:8">
      <c r="A1265" s="161" t="s">
        <v>8921</v>
      </c>
      <c r="B1265" s="161">
        <v>2017</v>
      </c>
      <c r="C1265" s="161" t="s">
        <v>4427</v>
      </c>
      <c r="D1265" s="161" t="s">
        <v>7567</v>
      </c>
      <c r="E1265" s="161" t="s">
        <v>9035</v>
      </c>
      <c r="F1265" s="161">
        <v>3637</v>
      </c>
      <c r="G1265" s="161">
        <v>0</v>
      </c>
      <c r="H1265" s="161">
        <v>0</v>
      </c>
    </row>
    <row r="1266" spans="1:8">
      <c r="A1266" s="161" t="s">
        <v>8921</v>
      </c>
      <c r="B1266" s="161">
        <v>2017</v>
      </c>
      <c r="C1266" s="161" t="s">
        <v>4427</v>
      </c>
      <c r="D1266" s="161" t="s">
        <v>7569</v>
      </c>
      <c r="E1266" s="161" t="s">
        <v>9034</v>
      </c>
      <c r="F1266" s="161">
        <v>2227</v>
      </c>
      <c r="G1266" s="161">
        <v>0</v>
      </c>
      <c r="H1266" s="161">
        <v>0</v>
      </c>
    </row>
    <row r="1267" spans="1:8">
      <c r="A1267" s="161" t="s">
        <v>8921</v>
      </c>
      <c r="B1267" s="161">
        <v>2017</v>
      </c>
      <c r="C1267" s="161" t="s">
        <v>4427</v>
      </c>
      <c r="D1267" s="161" t="s">
        <v>7572</v>
      </c>
      <c r="E1267" s="161" t="s">
        <v>9033</v>
      </c>
      <c r="F1267" s="161">
        <v>15752</v>
      </c>
      <c r="G1267" s="161">
        <v>0</v>
      </c>
      <c r="H1267" s="161">
        <v>0</v>
      </c>
    </row>
    <row r="1268" spans="1:8">
      <c r="A1268" s="161" t="s">
        <v>8921</v>
      </c>
      <c r="B1268" s="161">
        <v>2017</v>
      </c>
      <c r="C1268" s="161" t="s">
        <v>8833</v>
      </c>
      <c r="D1268" s="161" t="s">
        <v>9032</v>
      </c>
      <c r="E1268" s="161" t="s">
        <v>9031</v>
      </c>
      <c r="F1268" s="161">
        <v>2628</v>
      </c>
      <c r="G1268" s="161">
        <v>0</v>
      </c>
      <c r="H1268" s="161">
        <v>0</v>
      </c>
    </row>
    <row r="1269" spans="1:8">
      <c r="A1269" s="161" t="s">
        <v>8921</v>
      </c>
      <c r="B1269" s="161">
        <v>2017</v>
      </c>
      <c r="C1269" s="161" t="s">
        <v>8833</v>
      </c>
      <c r="D1269" s="161" t="s">
        <v>9030</v>
      </c>
      <c r="E1269" s="161" t="s">
        <v>9029</v>
      </c>
      <c r="F1269" s="161">
        <v>2628</v>
      </c>
      <c r="G1269" s="161">
        <v>0</v>
      </c>
      <c r="H1269" s="161">
        <v>0</v>
      </c>
    </row>
    <row r="1270" spans="1:8">
      <c r="A1270" s="161" t="s">
        <v>8921</v>
      </c>
      <c r="B1270" s="161">
        <v>2017</v>
      </c>
      <c r="C1270" s="161" t="s">
        <v>8833</v>
      </c>
      <c r="D1270" s="161" t="s">
        <v>9028</v>
      </c>
      <c r="E1270" s="161" t="s">
        <v>9027</v>
      </c>
      <c r="F1270" s="161">
        <v>2628</v>
      </c>
      <c r="G1270" s="161">
        <v>0</v>
      </c>
      <c r="H1270" s="161">
        <v>0</v>
      </c>
    </row>
    <row r="1271" spans="1:8">
      <c r="A1271" s="161" t="s">
        <v>8921</v>
      </c>
      <c r="B1271" s="161">
        <v>2017</v>
      </c>
      <c r="C1271" s="161" t="s">
        <v>8833</v>
      </c>
      <c r="D1271" s="161" t="s">
        <v>9026</v>
      </c>
      <c r="E1271" s="161" t="s">
        <v>9025</v>
      </c>
      <c r="F1271" s="161">
        <v>1752</v>
      </c>
      <c r="G1271" s="161">
        <v>0</v>
      </c>
      <c r="H1271" s="161">
        <v>0</v>
      </c>
    </row>
    <row r="1272" spans="1:8">
      <c r="A1272" s="161" t="s">
        <v>8921</v>
      </c>
      <c r="B1272" s="161">
        <v>2017</v>
      </c>
      <c r="C1272" s="161" t="s">
        <v>8833</v>
      </c>
      <c r="D1272" s="161" t="s">
        <v>6162</v>
      </c>
      <c r="E1272" s="161" t="s">
        <v>9024</v>
      </c>
      <c r="F1272" s="161">
        <v>1752</v>
      </c>
      <c r="G1272" s="161">
        <v>0</v>
      </c>
      <c r="H1272" s="161">
        <v>0</v>
      </c>
    </row>
    <row r="1273" spans="1:8">
      <c r="A1273" s="161" t="s">
        <v>8921</v>
      </c>
      <c r="B1273" s="161">
        <v>2017</v>
      </c>
      <c r="C1273" s="161" t="s">
        <v>8833</v>
      </c>
      <c r="D1273" s="161" t="s">
        <v>9023</v>
      </c>
      <c r="E1273" s="161" t="s">
        <v>9022</v>
      </c>
      <c r="F1273" s="161">
        <v>438</v>
      </c>
      <c r="G1273" s="161">
        <v>0</v>
      </c>
      <c r="H1273" s="161">
        <v>0</v>
      </c>
    </row>
    <row r="1274" spans="1:8">
      <c r="A1274" s="161" t="s">
        <v>8921</v>
      </c>
      <c r="B1274" s="161">
        <v>2017</v>
      </c>
      <c r="C1274" s="161" t="s">
        <v>8833</v>
      </c>
      <c r="D1274" s="161" t="s">
        <v>9021</v>
      </c>
      <c r="E1274" s="161" t="s">
        <v>9020</v>
      </c>
      <c r="F1274" s="161">
        <v>2628</v>
      </c>
      <c r="G1274" s="161">
        <v>0</v>
      </c>
      <c r="H1274" s="161">
        <v>0</v>
      </c>
    </row>
    <row r="1275" spans="1:8">
      <c r="A1275" s="161" t="s">
        <v>8921</v>
      </c>
      <c r="B1275" s="161">
        <v>2017</v>
      </c>
      <c r="C1275" s="161" t="s">
        <v>8833</v>
      </c>
      <c r="D1275" s="161" t="s">
        <v>9019</v>
      </c>
      <c r="E1275" s="161" t="s">
        <v>9018</v>
      </c>
      <c r="F1275" s="161">
        <v>2628</v>
      </c>
      <c r="G1275" s="161">
        <v>0</v>
      </c>
      <c r="H1275" s="161">
        <v>0</v>
      </c>
    </row>
    <row r="1276" spans="1:8">
      <c r="A1276" s="161" t="s">
        <v>8921</v>
      </c>
      <c r="B1276" s="161">
        <v>2017</v>
      </c>
      <c r="C1276" s="161" t="s">
        <v>8833</v>
      </c>
      <c r="D1276" s="161" t="s">
        <v>7270</v>
      </c>
      <c r="E1276" s="161" t="s">
        <v>9017</v>
      </c>
      <c r="F1276" s="161">
        <v>1752</v>
      </c>
      <c r="G1276" s="161">
        <v>0</v>
      </c>
      <c r="H1276" s="161">
        <v>0</v>
      </c>
    </row>
    <row r="1277" spans="1:8">
      <c r="A1277" s="161" t="s">
        <v>8921</v>
      </c>
      <c r="B1277" s="161">
        <v>2017</v>
      </c>
      <c r="C1277" s="161" t="s">
        <v>4427</v>
      </c>
      <c r="D1277" s="161" t="s">
        <v>7739</v>
      </c>
      <c r="E1277" s="161" t="s">
        <v>5194</v>
      </c>
      <c r="F1277" s="161">
        <v>27139</v>
      </c>
      <c r="G1277" s="161">
        <v>0</v>
      </c>
      <c r="H1277" s="161">
        <v>0</v>
      </c>
    </row>
    <row r="1278" spans="1:8">
      <c r="A1278" s="161" t="s">
        <v>8921</v>
      </c>
      <c r="B1278" s="161">
        <v>2017</v>
      </c>
      <c r="C1278" s="161" t="s">
        <v>8833</v>
      </c>
      <c r="D1278" s="161" t="s">
        <v>9016</v>
      </c>
      <c r="E1278" s="161" t="s">
        <v>9015</v>
      </c>
      <c r="F1278" s="161">
        <v>3504</v>
      </c>
      <c r="G1278" s="161">
        <v>0</v>
      </c>
      <c r="H1278" s="161">
        <v>0</v>
      </c>
    </row>
    <row r="1279" spans="1:8">
      <c r="A1279" s="161" t="s">
        <v>8921</v>
      </c>
      <c r="B1279" s="161">
        <v>2017</v>
      </c>
      <c r="C1279" s="161" t="s">
        <v>8833</v>
      </c>
      <c r="D1279" s="161" t="s">
        <v>9014</v>
      </c>
      <c r="E1279" s="161" t="s">
        <v>9013</v>
      </c>
      <c r="F1279" s="161">
        <v>3504</v>
      </c>
      <c r="G1279" s="161">
        <v>0</v>
      </c>
      <c r="H1279" s="161">
        <v>0</v>
      </c>
    </row>
    <row r="1280" spans="1:8">
      <c r="A1280" s="161" t="s">
        <v>8921</v>
      </c>
      <c r="B1280" s="161">
        <v>2017</v>
      </c>
      <c r="C1280" s="161" t="s">
        <v>8833</v>
      </c>
      <c r="D1280" s="161" t="s">
        <v>9012</v>
      </c>
      <c r="E1280" s="161" t="s">
        <v>9011</v>
      </c>
      <c r="F1280" s="161">
        <v>3504</v>
      </c>
      <c r="G1280" s="161">
        <v>0</v>
      </c>
      <c r="H1280" s="161">
        <v>0</v>
      </c>
    </row>
    <row r="1281" spans="1:8">
      <c r="A1281" s="161" t="s">
        <v>8921</v>
      </c>
      <c r="B1281" s="161">
        <v>2017</v>
      </c>
      <c r="C1281" s="161" t="s">
        <v>8833</v>
      </c>
      <c r="D1281" s="161" t="s">
        <v>6019</v>
      </c>
      <c r="E1281" s="161" t="s">
        <v>9010</v>
      </c>
      <c r="F1281" s="161">
        <v>3626</v>
      </c>
      <c r="G1281" s="161">
        <v>0</v>
      </c>
      <c r="H1281" s="161">
        <v>0</v>
      </c>
    </row>
    <row r="1282" spans="1:8">
      <c r="A1282" s="161" t="s">
        <v>8921</v>
      </c>
      <c r="B1282" s="161">
        <v>2017</v>
      </c>
      <c r="C1282" s="161" t="s">
        <v>8833</v>
      </c>
      <c r="D1282" s="161" t="s">
        <v>9009</v>
      </c>
      <c r="E1282" s="161" t="s">
        <v>9008</v>
      </c>
      <c r="F1282" s="161">
        <v>1971</v>
      </c>
      <c r="G1282" s="161">
        <v>0</v>
      </c>
      <c r="H1282" s="161">
        <v>0</v>
      </c>
    </row>
    <row r="1283" spans="1:8">
      <c r="A1283" s="161" t="s">
        <v>8921</v>
      </c>
      <c r="B1283" s="161">
        <v>2017</v>
      </c>
      <c r="C1283" s="161" t="s">
        <v>8833</v>
      </c>
      <c r="D1283" s="161" t="s">
        <v>9007</v>
      </c>
      <c r="E1283" s="161" t="s">
        <v>9006</v>
      </c>
      <c r="F1283" s="161">
        <v>1971</v>
      </c>
      <c r="G1283" s="161">
        <v>0</v>
      </c>
      <c r="H1283" s="161">
        <v>0</v>
      </c>
    </row>
    <row r="1284" spans="1:8">
      <c r="A1284" s="161" t="s">
        <v>8921</v>
      </c>
      <c r="B1284" s="161">
        <v>2017</v>
      </c>
      <c r="C1284" s="161" t="s">
        <v>8833</v>
      </c>
      <c r="D1284" s="161" t="s">
        <v>9005</v>
      </c>
      <c r="E1284" s="161" t="s">
        <v>9004</v>
      </c>
      <c r="F1284" s="161">
        <v>1971</v>
      </c>
      <c r="G1284" s="161">
        <v>0</v>
      </c>
      <c r="H1284" s="161">
        <v>0</v>
      </c>
    </row>
    <row r="1285" spans="1:8">
      <c r="A1285" s="161" t="s">
        <v>8921</v>
      </c>
      <c r="B1285" s="161">
        <v>2017</v>
      </c>
      <c r="C1285" s="161" t="s">
        <v>4427</v>
      </c>
      <c r="D1285" s="161" t="s">
        <v>7686</v>
      </c>
      <c r="E1285" s="161" t="s">
        <v>9003</v>
      </c>
      <c r="F1285" s="161">
        <v>3698</v>
      </c>
      <c r="G1285" s="161">
        <v>0</v>
      </c>
      <c r="H1285" s="161">
        <v>0</v>
      </c>
    </row>
    <row r="1286" spans="1:8">
      <c r="A1286" s="161" t="s">
        <v>8921</v>
      </c>
      <c r="B1286" s="161">
        <v>2017</v>
      </c>
      <c r="C1286" s="161" t="s">
        <v>8833</v>
      </c>
      <c r="D1286" s="161" t="s">
        <v>9002</v>
      </c>
      <c r="E1286" s="161" t="s">
        <v>9001</v>
      </c>
      <c r="F1286" s="161">
        <v>2628</v>
      </c>
      <c r="G1286" s="161">
        <v>0</v>
      </c>
      <c r="H1286" s="161">
        <v>0</v>
      </c>
    </row>
    <row r="1287" spans="1:8">
      <c r="A1287" s="161" t="s">
        <v>8921</v>
      </c>
      <c r="B1287" s="161">
        <v>2017</v>
      </c>
      <c r="C1287" s="161" t="s">
        <v>4427</v>
      </c>
      <c r="D1287" s="161" t="s">
        <v>6529</v>
      </c>
      <c r="E1287" s="161" t="s">
        <v>4600</v>
      </c>
      <c r="F1287" s="161">
        <v>3525</v>
      </c>
      <c r="G1287" s="161">
        <v>0</v>
      </c>
      <c r="H1287" s="161">
        <v>0</v>
      </c>
    </row>
    <row r="1288" spans="1:8">
      <c r="A1288" s="161" t="s">
        <v>8921</v>
      </c>
      <c r="B1288" s="161">
        <v>2017</v>
      </c>
      <c r="C1288" s="161" t="s">
        <v>4427</v>
      </c>
      <c r="D1288" s="161" t="s">
        <v>6716</v>
      </c>
      <c r="E1288" s="161" t="s">
        <v>224</v>
      </c>
      <c r="F1288" s="161">
        <v>4136</v>
      </c>
      <c r="G1288" s="161">
        <v>0</v>
      </c>
      <c r="H1288" s="161">
        <v>0</v>
      </c>
    </row>
    <row r="1289" spans="1:8">
      <c r="A1289" s="161" t="s">
        <v>8921</v>
      </c>
      <c r="B1289" s="161">
        <v>2017</v>
      </c>
      <c r="C1289" s="161" t="s">
        <v>4427</v>
      </c>
      <c r="D1289" s="161" t="s">
        <v>6971</v>
      </c>
      <c r="E1289" s="161" t="s">
        <v>420</v>
      </c>
      <c r="F1289" s="161">
        <v>4273</v>
      </c>
      <c r="G1289" s="161">
        <v>0</v>
      </c>
      <c r="H1289" s="161">
        <v>0</v>
      </c>
    </row>
    <row r="1290" spans="1:8">
      <c r="A1290" s="161" t="s">
        <v>8921</v>
      </c>
      <c r="B1290" s="161">
        <v>2017</v>
      </c>
      <c r="C1290" s="161" t="s">
        <v>8833</v>
      </c>
      <c r="D1290" s="161" t="s">
        <v>6975</v>
      </c>
      <c r="E1290" s="161" t="s">
        <v>9000</v>
      </c>
      <c r="F1290" s="161">
        <v>2628</v>
      </c>
      <c r="G1290" s="161">
        <v>0</v>
      </c>
      <c r="H1290" s="161">
        <v>0</v>
      </c>
    </row>
    <row r="1291" spans="1:8">
      <c r="A1291" s="161" t="s">
        <v>8921</v>
      </c>
      <c r="B1291" s="161">
        <v>2017</v>
      </c>
      <c r="C1291" s="161" t="s">
        <v>4427</v>
      </c>
      <c r="D1291" s="161" t="s">
        <v>7057</v>
      </c>
      <c r="E1291" s="161" t="s">
        <v>418</v>
      </c>
      <c r="F1291" s="161">
        <v>3521</v>
      </c>
      <c r="G1291" s="161">
        <v>0</v>
      </c>
      <c r="H1291" s="161">
        <v>0</v>
      </c>
    </row>
    <row r="1292" spans="1:8">
      <c r="A1292" s="161" t="s">
        <v>8921</v>
      </c>
      <c r="B1292" s="161">
        <v>2017</v>
      </c>
      <c r="C1292" s="161" t="s">
        <v>4427</v>
      </c>
      <c r="D1292" s="161" t="s">
        <v>7121</v>
      </c>
      <c r="E1292" s="161" t="s">
        <v>416</v>
      </c>
      <c r="F1292" s="161">
        <v>4350</v>
      </c>
      <c r="G1292" s="161">
        <v>0</v>
      </c>
      <c r="H1292" s="161">
        <v>0</v>
      </c>
    </row>
    <row r="1293" spans="1:8">
      <c r="A1293" s="161" t="s">
        <v>8921</v>
      </c>
      <c r="B1293" s="161">
        <v>2017</v>
      </c>
      <c r="C1293" s="161" t="s">
        <v>8833</v>
      </c>
      <c r="D1293" s="161" t="s">
        <v>8999</v>
      </c>
      <c r="E1293" s="161" t="s">
        <v>8998</v>
      </c>
      <c r="F1293" s="161">
        <v>2628</v>
      </c>
      <c r="G1293" s="161">
        <v>0</v>
      </c>
      <c r="H1293" s="161">
        <v>0</v>
      </c>
    </row>
    <row r="1294" spans="1:8">
      <c r="A1294" s="161" t="s">
        <v>8921</v>
      </c>
      <c r="B1294" s="161">
        <v>2017</v>
      </c>
      <c r="C1294" s="161" t="s">
        <v>8833</v>
      </c>
      <c r="D1294" s="161" t="s">
        <v>7011</v>
      </c>
      <c r="E1294" s="161" t="s">
        <v>8997</v>
      </c>
      <c r="F1294" s="161">
        <v>1752</v>
      </c>
      <c r="G1294" s="161">
        <v>0</v>
      </c>
      <c r="H1294" s="161">
        <v>0</v>
      </c>
    </row>
    <row r="1295" spans="1:8">
      <c r="A1295" s="161" t="s">
        <v>8921</v>
      </c>
      <c r="B1295" s="161">
        <v>2017</v>
      </c>
      <c r="C1295" s="161" t="s">
        <v>8833</v>
      </c>
      <c r="D1295" s="161" t="s">
        <v>8996</v>
      </c>
      <c r="E1295" s="161" t="s">
        <v>8995</v>
      </c>
      <c r="F1295" s="161">
        <v>1752</v>
      </c>
      <c r="G1295" s="161">
        <v>0</v>
      </c>
      <c r="H1295" s="161">
        <v>0</v>
      </c>
    </row>
    <row r="1296" spans="1:8">
      <c r="A1296" s="161" t="s">
        <v>8921</v>
      </c>
      <c r="B1296" s="161">
        <v>2017</v>
      </c>
      <c r="C1296" s="161" t="s">
        <v>4427</v>
      </c>
      <c r="D1296" s="161" t="s">
        <v>7688</v>
      </c>
      <c r="E1296" s="161" t="s">
        <v>8994</v>
      </c>
      <c r="F1296" s="161">
        <v>3690</v>
      </c>
      <c r="G1296" s="161">
        <v>0</v>
      </c>
      <c r="H1296" s="161">
        <v>0</v>
      </c>
    </row>
    <row r="1297" spans="1:8">
      <c r="A1297" s="161" t="s">
        <v>8921</v>
      </c>
      <c r="B1297" s="161">
        <v>2017</v>
      </c>
      <c r="C1297" s="161" t="s">
        <v>8833</v>
      </c>
      <c r="D1297" s="161" t="s">
        <v>6429</v>
      </c>
      <c r="E1297" s="161" t="s">
        <v>887</v>
      </c>
      <c r="F1297" s="161">
        <v>13437</v>
      </c>
      <c r="G1297" s="161">
        <v>0</v>
      </c>
      <c r="H1297" s="161">
        <v>0</v>
      </c>
    </row>
    <row r="1298" spans="1:8">
      <c r="A1298" s="161" t="s">
        <v>8921</v>
      </c>
      <c r="B1298" s="161">
        <v>2017</v>
      </c>
      <c r="C1298" s="161" t="s">
        <v>8833</v>
      </c>
      <c r="D1298" s="161" t="s">
        <v>8993</v>
      </c>
      <c r="E1298" s="161" t="s">
        <v>8992</v>
      </c>
      <c r="F1298" s="161">
        <v>4599</v>
      </c>
      <c r="G1298" s="161">
        <v>0</v>
      </c>
      <c r="H1298" s="161">
        <v>0</v>
      </c>
    </row>
    <row r="1299" spans="1:8">
      <c r="A1299" s="161" t="s">
        <v>8921</v>
      </c>
      <c r="B1299" s="161">
        <v>2017</v>
      </c>
      <c r="C1299" s="161" t="s">
        <v>8833</v>
      </c>
      <c r="D1299" s="161" t="s">
        <v>8991</v>
      </c>
      <c r="E1299" s="161" t="s">
        <v>8990</v>
      </c>
      <c r="F1299" s="161">
        <v>1971</v>
      </c>
      <c r="G1299" s="161">
        <v>0</v>
      </c>
      <c r="H1299" s="161">
        <v>0</v>
      </c>
    </row>
    <row r="1300" spans="1:8">
      <c r="A1300" s="161" t="s">
        <v>8921</v>
      </c>
      <c r="B1300" s="161">
        <v>2017</v>
      </c>
      <c r="C1300" s="161" t="s">
        <v>8833</v>
      </c>
      <c r="D1300" s="161" t="s">
        <v>8989</v>
      </c>
      <c r="E1300" s="161" t="s">
        <v>8988</v>
      </c>
      <c r="F1300" s="161">
        <v>3504</v>
      </c>
      <c r="G1300" s="161">
        <v>0</v>
      </c>
      <c r="H1300" s="161">
        <v>0</v>
      </c>
    </row>
    <row r="1301" spans="1:8">
      <c r="A1301" s="161" t="s">
        <v>8921</v>
      </c>
      <c r="B1301" s="161">
        <v>2017</v>
      </c>
      <c r="C1301" s="161" t="s">
        <v>8833</v>
      </c>
      <c r="D1301" s="161" t="s">
        <v>8987</v>
      </c>
      <c r="E1301" s="161" t="s">
        <v>8986</v>
      </c>
      <c r="F1301" s="161">
        <v>1971</v>
      </c>
      <c r="G1301" s="161">
        <v>0</v>
      </c>
      <c r="H1301" s="161">
        <v>0</v>
      </c>
    </row>
    <row r="1302" spans="1:8">
      <c r="A1302" s="161" t="s">
        <v>8921</v>
      </c>
      <c r="B1302" s="161">
        <v>2017</v>
      </c>
      <c r="C1302" s="161" t="s">
        <v>8985</v>
      </c>
      <c r="D1302" s="161" t="s">
        <v>7702</v>
      </c>
      <c r="E1302" s="161" t="s">
        <v>8984</v>
      </c>
      <c r="F1302" s="161">
        <v>3973</v>
      </c>
      <c r="G1302" s="161">
        <v>0</v>
      </c>
      <c r="H1302" s="161">
        <v>0</v>
      </c>
    </row>
    <row r="1303" spans="1:8">
      <c r="A1303" s="161" t="s">
        <v>8921</v>
      </c>
      <c r="B1303" s="161">
        <v>2017</v>
      </c>
      <c r="C1303" s="161" t="s">
        <v>8833</v>
      </c>
      <c r="D1303" s="161" t="s">
        <v>8983</v>
      </c>
      <c r="E1303" s="161" t="s">
        <v>8982</v>
      </c>
      <c r="F1303" s="161">
        <v>1971</v>
      </c>
      <c r="G1303" s="161">
        <v>0</v>
      </c>
      <c r="H1303" s="161">
        <v>0</v>
      </c>
    </row>
    <row r="1304" spans="1:8">
      <c r="A1304" s="161" t="s">
        <v>8921</v>
      </c>
      <c r="B1304" s="161">
        <v>2017</v>
      </c>
      <c r="C1304" s="161" t="s">
        <v>8833</v>
      </c>
      <c r="D1304" s="161" t="s">
        <v>7810</v>
      </c>
      <c r="E1304" s="161" t="s">
        <v>8981</v>
      </c>
      <c r="F1304" s="161">
        <v>1314</v>
      </c>
      <c r="G1304" s="161">
        <v>0</v>
      </c>
      <c r="H1304" s="161">
        <v>0</v>
      </c>
    </row>
    <row r="1305" spans="1:8">
      <c r="A1305" s="161" t="s">
        <v>8921</v>
      </c>
      <c r="B1305" s="161">
        <v>2017</v>
      </c>
      <c r="C1305" s="161" t="s">
        <v>8833</v>
      </c>
      <c r="D1305" s="161" t="s">
        <v>8980</v>
      </c>
      <c r="E1305" s="161" t="s">
        <v>8979</v>
      </c>
      <c r="F1305" s="161">
        <v>1314</v>
      </c>
      <c r="G1305" s="161">
        <v>0</v>
      </c>
      <c r="H1305" s="161">
        <v>0</v>
      </c>
    </row>
    <row r="1306" spans="1:8">
      <c r="A1306" s="161" t="s">
        <v>8921</v>
      </c>
      <c r="B1306" s="161">
        <v>2017</v>
      </c>
      <c r="C1306" s="161" t="s">
        <v>8833</v>
      </c>
      <c r="D1306" s="161" t="s">
        <v>7813</v>
      </c>
      <c r="E1306" s="161" t="s">
        <v>8978</v>
      </c>
      <c r="F1306" s="161">
        <v>985</v>
      </c>
      <c r="G1306" s="161">
        <v>0</v>
      </c>
      <c r="H1306" s="161">
        <v>0</v>
      </c>
    </row>
    <row r="1307" spans="1:8">
      <c r="A1307" s="161" t="s">
        <v>8921</v>
      </c>
      <c r="B1307" s="161">
        <v>2017</v>
      </c>
      <c r="C1307" s="161" t="s">
        <v>8833</v>
      </c>
      <c r="D1307" s="161" t="s">
        <v>7826</v>
      </c>
      <c r="E1307" s="161" t="s">
        <v>8977</v>
      </c>
      <c r="F1307" s="161">
        <v>985</v>
      </c>
      <c r="G1307" s="161">
        <v>0</v>
      </c>
      <c r="H1307" s="161">
        <v>0</v>
      </c>
    </row>
    <row r="1308" spans="1:8">
      <c r="A1308" s="161" t="s">
        <v>8921</v>
      </c>
      <c r="B1308" s="161">
        <v>2017</v>
      </c>
      <c r="C1308" s="161" t="s">
        <v>8833</v>
      </c>
      <c r="D1308" s="161" t="s">
        <v>8976</v>
      </c>
      <c r="E1308" s="161" t="s">
        <v>8975</v>
      </c>
      <c r="F1308" s="161">
        <v>657</v>
      </c>
      <c r="G1308" s="161">
        <v>0</v>
      </c>
      <c r="H1308" s="161">
        <v>0</v>
      </c>
    </row>
    <row r="1309" spans="1:8">
      <c r="A1309" s="161" t="s">
        <v>8921</v>
      </c>
      <c r="B1309" s="161">
        <v>2017</v>
      </c>
      <c r="C1309" s="161" t="s">
        <v>8833</v>
      </c>
      <c r="D1309" s="161" t="s">
        <v>8974</v>
      </c>
      <c r="E1309" s="161" t="s">
        <v>8973</v>
      </c>
      <c r="F1309" s="161">
        <v>328</v>
      </c>
      <c r="G1309" s="161">
        <v>0</v>
      </c>
      <c r="H1309" s="161">
        <v>0</v>
      </c>
    </row>
    <row r="1310" spans="1:8">
      <c r="A1310" s="161" t="s">
        <v>8921</v>
      </c>
      <c r="B1310" s="161">
        <v>2017</v>
      </c>
      <c r="C1310" s="161" t="s">
        <v>8833</v>
      </c>
      <c r="D1310" s="161" t="s">
        <v>8972</v>
      </c>
      <c r="E1310" s="161" t="s">
        <v>8971</v>
      </c>
      <c r="F1310" s="161">
        <v>7690</v>
      </c>
      <c r="G1310" s="161">
        <v>0</v>
      </c>
      <c r="H1310" s="161">
        <v>0</v>
      </c>
    </row>
    <row r="1311" spans="1:8">
      <c r="A1311" s="161" t="s">
        <v>8921</v>
      </c>
      <c r="B1311" s="161">
        <v>2017</v>
      </c>
      <c r="C1311" s="161" t="s">
        <v>8833</v>
      </c>
      <c r="D1311" s="161" t="s">
        <v>8970</v>
      </c>
      <c r="E1311" s="161" t="s">
        <v>8969</v>
      </c>
      <c r="F1311" s="161">
        <v>1971</v>
      </c>
      <c r="G1311" s="161">
        <v>0</v>
      </c>
      <c r="H1311" s="161">
        <v>0</v>
      </c>
    </row>
    <row r="1312" spans="1:8">
      <c r="A1312" s="161" t="s">
        <v>8921</v>
      </c>
      <c r="B1312" s="161">
        <v>2017</v>
      </c>
      <c r="C1312" s="161" t="s">
        <v>8833</v>
      </c>
      <c r="D1312" s="161" t="s">
        <v>7828</v>
      </c>
      <c r="E1312" s="161" t="s">
        <v>8968</v>
      </c>
      <c r="F1312" s="161">
        <v>1314</v>
      </c>
      <c r="G1312" s="161">
        <v>0</v>
      </c>
      <c r="H1312" s="161">
        <v>0</v>
      </c>
    </row>
    <row r="1313" spans="1:8">
      <c r="A1313" s="161" t="s">
        <v>8921</v>
      </c>
      <c r="B1313" s="161">
        <v>2017</v>
      </c>
      <c r="C1313" s="161" t="s">
        <v>8833</v>
      </c>
      <c r="D1313" s="161" t="s">
        <v>8967</v>
      </c>
      <c r="E1313" s="161" t="s">
        <v>8966</v>
      </c>
      <c r="F1313" s="161">
        <v>1971</v>
      </c>
      <c r="G1313" s="161">
        <v>0</v>
      </c>
      <c r="H1313" s="161">
        <v>0</v>
      </c>
    </row>
    <row r="1314" spans="1:8">
      <c r="A1314" s="161" t="s">
        <v>8921</v>
      </c>
      <c r="B1314" s="161">
        <v>2017</v>
      </c>
      <c r="C1314" s="161" t="s">
        <v>8833</v>
      </c>
      <c r="D1314" s="161" t="s">
        <v>8965</v>
      </c>
      <c r="E1314" s="161" t="s">
        <v>8964</v>
      </c>
      <c r="F1314" s="161">
        <v>2943</v>
      </c>
      <c r="G1314" s="161">
        <v>0</v>
      </c>
      <c r="H1314" s="161">
        <v>0</v>
      </c>
    </row>
    <row r="1315" spans="1:8">
      <c r="A1315" s="161" t="s">
        <v>8921</v>
      </c>
      <c r="B1315" s="161">
        <v>2017</v>
      </c>
      <c r="C1315" s="161" t="s">
        <v>8833</v>
      </c>
      <c r="D1315" s="161" t="s">
        <v>8963</v>
      </c>
      <c r="E1315" s="161" t="s">
        <v>8962</v>
      </c>
      <c r="F1315" s="161">
        <v>1971</v>
      </c>
      <c r="G1315" s="161">
        <v>0</v>
      </c>
      <c r="H1315" s="161">
        <v>0</v>
      </c>
    </row>
    <row r="1316" spans="1:8">
      <c r="A1316" s="161" t="s">
        <v>8921</v>
      </c>
      <c r="B1316" s="161">
        <v>2017</v>
      </c>
      <c r="C1316" s="161" t="s">
        <v>8833</v>
      </c>
      <c r="D1316" s="161" t="s">
        <v>8961</v>
      </c>
      <c r="E1316" s="161" t="s">
        <v>8960</v>
      </c>
      <c r="F1316" s="161">
        <v>1971</v>
      </c>
      <c r="G1316" s="161">
        <v>0</v>
      </c>
      <c r="H1316" s="161">
        <v>0</v>
      </c>
    </row>
    <row r="1317" spans="1:8">
      <c r="A1317" s="161" t="s">
        <v>8921</v>
      </c>
      <c r="B1317" s="161">
        <v>2017</v>
      </c>
      <c r="C1317" s="161" t="s">
        <v>8833</v>
      </c>
      <c r="D1317" s="161" t="s">
        <v>8959</v>
      </c>
      <c r="E1317" s="161" t="s">
        <v>8958</v>
      </c>
      <c r="F1317" s="161">
        <v>1971</v>
      </c>
      <c r="G1317" s="161">
        <v>0</v>
      </c>
      <c r="H1317" s="161">
        <v>0</v>
      </c>
    </row>
    <row r="1318" spans="1:8">
      <c r="A1318" s="161" t="s">
        <v>8921</v>
      </c>
      <c r="B1318" s="161">
        <v>2017</v>
      </c>
      <c r="C1318" s="161" t="s">
        <v>8833</v>
      </c>
      <c r="D1318" s="161" t="s">
        <v>8957</v>
      </c>
      <c r="E1318" s="161" t="s">
        <v>8956</v>
      </c>
      <c r="F1318" s="161">
        <v>401</v>
      </c>
      <c r="G1318" s="161">
        <v>0</v>
      </c>
      <c r="H1318" s="161">
        <v>0</v>
      </c>
    </row>
    <row r="1319" spans="1:8">
      <c r="A1319" s="161" t="s">
        <v>8921</v>
      </c>
      <c r="B1319" s="161">
        <v>2017</v>
      </c>
      <c r="C1319" s="161" t="s">
        <v>4329</v>
      </c>
      <c r="D1319" s="161" t="s">
        <v>6024</v>
      </c>
      <c r="E1319" s="161" t="s">
        <v>8955</v>
      </c>
      <c r="F1319" s="161">
        <v>2646</v>
      </c>
      <c r="G1319" s="161">
        <v>0</v>
      </c>
      <c r="H1319" s="161">
        <v>0</v>
      </c>
    </row>
    <row r="1320" spans="1:8">
      <c r="A1320" s="161" t="s">
        <v>8921</v>
      </c>
      <c r="B1320" s="161">
        <v>2017</v>
      </c>
      <c r="C1320" s="161" t="s">
        <v>8833</v>
      </c>
      <c r="D1320" s="161" t="s">
        <v>7837</v>
      </c>
      <c r="E1320" s="161" t="s">
        <v>8954</v>
      </c>
      <c r="F1320" s="161">
        <v>657</v>
      </c>
      <c r="G1320" s="161">
        <v>0</v>
      </c>
      <c r="H1320" s="161">
        <v>0</v>
      </c>
    </row>
    <row r="1321" spans="1:8">
      <c r="A1321" s="161" t="s">
        <v>8921</v>
      </c>
      <c r="B1321" s="161">
        <v>2017</v>
      </c>
      <c r="C1321" s="161" t="s">
        <v>8833</v>
      </c>
      <c r="D1321" s="161" t="s">
        <v>8953</v>
      </c>
      <c r="E1321" s="161" t="s">
        <v>8952</v>
      </c>
      <c r="F1321" s="161">
        <v>1971</v>
      </c>
      <c r="G1321" s="161">
        <v>0</v>
      </c>
      <c r="H1321" s="161">
        <v>0</v>
      </c>
    </row>
    <row r="1322" spans="1:8">
      <c r="A1322" s="161" t="s">
        <v>8921</v>
      </c>
      <c r="B1322" s="161">
        <v>2017</v>
      </c>
      <c r="C1322" s="161" t="s">
        <v>8833</v>
      </c>
      <c r="D1322" s="161" t="s">
        <v>8951</v>
      </c>
      <c r="E1322" s="161" t="s">
        <v>8950</v>
      </c>
      <c r="F1322" s="161">
        <v>1971</v>
      </c>
      <c r="G1322" s="161">
        <v>0</v>
      </c>
      <c r="H1322" s="161">
        <v>0</v>
      </c>
    </row>
    <row r="1323" spans="1:8">
      <c r="A1323" s="161" t="s">
        <v>8921</v>
      </c>
      <c r="B1323" s="161">
        <v>2017</v>
      </c>
      <c r="C1323" s="161" t="s">
        <v>8833</v>
      </c>
      <c r="D1323" s="161" t="s">
        <v>8949</v>
      </c>
      <c r="E1323" s="161" t="s">
        <v>8948</v>
      </c>
      <c r="F1323" s="161">
        <v>1314</v>
      </c>
      <c r="G1323" s="161">
        <v>0</v>
      </c>
      <c r="H1323" s="161">
        <v>0</v>
      </c>
    </row>
    <row r="1324" spans="1:8">
      <c r="A1324" s="161" t="s">
        <v>8921</v>
      </c>
      <c r="B1324" s="161">
        <v>2017</v>
      </c>
      <c r="C1324" s="161" t="s">
        <v>8833</v>
      </c>
      <c r="D1324" s="161" t="s">
        <v>8947</v>
      </c>
      <c r="E1324" s="161" t="s">
        <v>8946</v>
      </c>
      <c r="F1324" s="161">
        <v>1314</v>
      </c>
      <c r="G1324" s="161">
        <v>0</v>
      </c>
      <c r="H1324" s="161">
        <v>0</v>
      </c>
    </row>
    <row r="1325" spans="1:8">
      <c r="A1325" s="161" t="s">
        <v>8921</v>
      </c>
      <c r="B1325" s="161">
        <v>2017</v>
      </c>
      <c r="C1325" s="161" t="s">
        <v>8833</v>
      </c>
      <c r="D1325" s="161" t="s">
        <v>7834</v>
      </c>
      <c r="E1325" s="161" t="s">
        <v>8945</v>
      </c>
      <c r="F1325" s="161">
        <v>985</v>
      </c>
      <c r="G1325" s="161">
        <v>0</v>
      </c>
      <c r="H1325" s="161">
        <v>0</v>
      </c>
    </row>
    <row r="1326" spans="1:8">
      <c r="A1326" s="161" t="s">
        <v>8921</v>
      </c>
      <c r="B1326" s="161">
        <v>2017</v>
      </c>
      <c r="C1326" s="161" t="s">
        <v>8833</v>
      </c>
      <c r="D1326" s="161" t="s">
        <v>8944</v>
      </c>
      <c r="E1326" s="161" t="s">
        <v>8943</v>
      </c>
      <c r="F1326" s="161">
        <v>657</v>
      </c>
      <c r="G1326" s="161">
        <v>0</v>
      </c>
      <c r="H1326" s="161">
        <v>0</v>
      </c>
    </row>
    <row r="1327" spans="1:8">
      <c r="A1327" s="161" t="s">
        <v>8921</v>
      </c>
      <c r="B1327" s="161">
        <v>2017</v>
      </c>
      <c r="C1327" s="161" t="s">
        <v>8833</v>
      </c>
      <c r="D1327" s="161" t="s">
        <v>7815</v>
      </c>
      <c r="E1327" s="161" t="s">
        <v>8942</v>
      </c>
      <c r="F1327" s="161">
        <v>657</v>
      </c>
      <c r="G1327" s="161">
        <v>0</v>
      </c>
      <c r="H1327" s="161">
        <v>0</v>
      </c>
    </row>
    <row r="1328" spans="1:8">
      <c r="A1328" s="161" t="s">
        <v>8921</v>
      </c>
      <c r="B1328" s="161">
        <v>2017</v>
      </c>
      <c r="C1328" s="161" t="s">
        <v>8833</v>
      </c>
      <c r="D1328" s="161" t="s">
        <v>7808</v>
      </c>
      <c r="E1328" s="161" t="s">
        <v>8941</v>
      </c>
      <c r="F1328" s="161">
        <v>328</v>
      </c>
      <c r="G1328" s="161">
        <v>0</v>
      </c>
      <c r="H1328" s="161">
        <v>0</v>
      </c>
    </row>
    <row r="1329" spans="1:8">
      <c r="A1329" s="161" t="s">
        <v>8921</v>
      </c>
      <c r="B1329" s="161">
        <v>2017</v>
      </c>
      <c r="C1329" s="161" t="s">
        <v>8833</v>
      </c>
      <c r="D1329" s="161" t="s">
        <v>8940</v>
      </c>
      <c r="E1329" s="161" t="s">
        <v>8939</v>
      </c>
      <c r="F1329" s="161">
        <v>1971</v>
      </c>
      <c r="G1329" s="161">
        <v>0</v>
      </c>
      <c r="H1329" s="161">
        <v>0</v>
      </c>
    </row>
    <row r="1330" spans="1:8">
      <c r="A1330" s="161" t="s">
        <v>8921</v>
      </c>
      <c r="B1330" s="161">
        <v>2017</v>
      </c>
      <c r="C1330" s="161" t="s">
        <v>8833</v>
      </c>
      <c r="D1330" s="161" t="s">
        <v>8938</v>
      </c>
      <c r="E1330" s="161" t="s">
        <v>8937</v>
      </c>
      <c r="F1330" s="161">
        <v>1971</v>
      </c>
      <c r="G1330" s="161">
        <v>0</v>
      </c>
      <c r="H1330" s="161">
        <v>0</v>
      </c>
    </row>
    <row r="1331" spans="1:8">
      <c r="A1331" s="161" t="s">
        <v>8921</v>
      </c>
      <c r="B1331" s="161">
        <v>2017</v>
      </c>
      <c r="C1331" s="161" t="s">
        <v>8833</v>
      </c>
      <c r="D1331" s="161" t="s">
        <v>8936</v>
      </c>
      <c r="E1331" s="161" t="s">
        <v>8935</v>
      </c>
      <c r="F1331" s="161">
        <v>1971</v>
      </c>
      <c r="G1331" s="161">
        <v>0</v>
      </c>
      <c r="H1331" s="161">
        <v>0</v>
      </c>
    </row>
    <row r="1332" spans="1:8">
      <c r="A1332" s="161" t="s">
        <v>8921</v>
      </c>
      <c r="B1332" s="161">
        <v>2017</v>
      </c>
      <c r="C1332" s="161" t="s">
        <v>8833</v>
      </c>
      <c r="D1332" s="161" t="s">
        <v>8934</v>
      </c>
      <c r="E1332" s="161" t="s">
        <v>8933</v>
      </c>
      <c r="F1332" s="161">
        <v>1971</v>
      </c>
      <c r="G1332" s="161">
        <v>0</v>
      </c>
      <c r="H1332" s="161">
        <v>0</v>
      </c>
    </row>
    <row r="1333" spans="1:8">
      <c r="A1333" s="161" t="s">
        <v>8921</v>
      </c>
      <c r="B1333" s="161">
        <v>2017</v>
      </c>
      <c r="C1333" s="161" t="s">
        <v>8833</v>
      </c>
      <c r="D1333" s="161" t="s">
        <v>8932</v>
      </c>
      <c r="E1333" s="161" t="s">
        <v>8931</v>
      </c>
      <c r="F1333" s="161">
        <v>1971</v>
      </c>
      <c r="G1333" s="161">
        <v>0</v>
      </c>
      <c r="H1333" s="161">
        <v>0</v>
      </c>
    </row>
    <row r="1334" spans="1:8">
      <c r="A1334" s="161" t="s">
        <v>8921</v>
      </c>
      <c r="B1334" s="161">
        <v>2017</v>
      </c>
      <c r="C1334" s="161" t="s">
        <v>8833</v>
      </c>
      <c r="D1334" s="161" t="s">
        <v>8930</v>
      </c>
      <c r="E1334" s="161" t="s">
        <v>8929</v>
      </c>
      <c r="F1334" s="161">
        <v>1971</v>
      </c>
      <c r="G1334" s="161">
        <v>0</v>
      </c>
      <c r="H1334" s="161">
        <v>0</v>
      </c>
    </row>
    <row r="1335" spans="1:8">
      <c r="A1335" s="161" t="s">
        <v>8921</v>
      </c>
      <c r="B1335" s="161">
        <v>2017</v>
      </c>
      <c r="C1335" s="161" t="s">
        <v>8833</v>
      </c>
      <c r="D1335" s="161" t="s">
        <v>8928</v>
      </c>
      <c r="E1335" s="161" t="s">
        <v>8927</v>
      </c>
      <c r="F1335" s="161">
        <v>1971</v>
      </c>
      <c r="G1335" s="161">
        <v>0</v>
      </c>
      <c r="H1335" s="161">
        <v>0</v>
      </c>
    </row>
    <row r="1336" spans="1:8">
      <c r="A1336" s="161" t="s">
        <v>8921</v>
      </c>
      <c r="B1336" s="161">
        <v>2017</v>
      </c>
      <c r="C1336" s="161" t="s">
        <v>8833</v>
      </c>
      <c r="D1336" s="161" t="s">
        <v>8926</v>
      </c>
      <c r="E1336" s="161" t="s">
        <v>8925</v>
      </c>
      <c r="F1336" s="161">
        <v>1971</v>
      </c>
      <c r="G1336" s="161">
        <v>0</v>
      </c>
      <c r="H1336" s="161">
        <v>0</v>
      </c>
    </row>
    <row r="1337" spans="1:8">
      <c r="A1337" s="161" t="s">
        <v>8921</v>
      </c>
      <c r="B1337" s="161">
        <v>2017</v>
      </c>
      <c r="C1337" s="161" t="s">
        <v>8833</v>
      </c>
      <c r="D1337" s="161" t="s">
        <v>6563</v>
      </c>
      <c r="E1337" s="161" t="s">
        <v>4617</v>
      </c>
      <c r="F1337" s="161">
        <v>9147</v>
      </c>
      <c r="G1337" s="161">
        <v>0</v>
      </c>
      <c r="H1337" s="161">
        <v>0</v>
      </c>
    </row>
    <row r="1338" spans="1:8">
      <c r="A1338" s="161" t="s">
        <v>8921</v>
      </c>
      <c r="B1338" s="161">
        <v>2017</v>
      </c>
      <c r="C1338" s="161" t="s">
        <v>8833</v>
      </c>
      <c r="D1338" s="161" t="s">
        <v>7133</v>
      </c>
      <c r="E1338" s="161" t="s">
        <v>4909</v>
      </c>
      <c r="F1338" s="161">
        <v>4757</v>
      </c>
      <c r="G1338" s="161">
        <v>0</v>
      </c>
      <c r="H1338" s="161">
        <v>0</v>
      </c>
    </row>
    <row r="1339" spans="1:8">
      <c r="A1339" s="161" t="s">
        <v>8921</v>
      </c>
      <c r="B1339" s="161">
        <v>2017</v>
      </c>
      <c r="C1339" s="161" t="s">
        <v>4962</v>
      </c>
      <c r="D1339" s="161" t="s">
        <v>6688</v>
      </c>
      <c r="E1339" s="161" t="s">
        <v>8924</v>
      </c>
      <c r="F1339" s="161">
        <v>32972</v>
      </c>
      <c r="G1339" s="161">
        <v>0</v>
      </c>
      <c r="H1339" s="161">
        <v>0</v>
      </c>
    </row>
    <row r="1340" spans="1:8">
      <c r="A1340" s="161" t="s">
        <v>8921</v>
      </c>
      <c r="B1340" s="161">
        <v>2017</v>
      </c>
      <c r="C1340" s="161" t="s">
        <v>4962</v>
      </c>
      <c r="D1340" s="161" t="s">
        <v>6690</v>
      </c>
      <c r="E1340" s="161" t="s">
        <v>8923</v>
      </c>
      <c r="F1340" s="161">
        <v>25620</v>
      </c>
      <c r="G1340" s="161">
        <v>0</v>
      </c>
      <c r="H1340" s="161">
        <v>0</v>
      </c>
    </row>
    <row r="1341" spans="1:8">
      <c r="A1341" s="161" t="s">
        <v>8921</v>
      </c>
      <c r="B1341" s="161">
        <v>2017</v>
      </c>
      <c r="C1341" s="161" t="s">
        <v>8833</v>
      </c>
      <c r="D1341" s="161" t="s">
        <v>6753</v>
      </c>
      <c r="E1341" s="161" t="s">
        <v>4712</v>
      </c>
      <c r="F1341" s="161">
        <v>3332</v>
      </c>
      <c r="G1341" s="161">
        <v>0</v>
      </c>
      <c r="H1341" s="161">
        <v>0</v>
      </c>
    </row>
    <row r="1342" spans="1:8">
      <c r="A1342" s="161" t="s">
        <v>8921</v>
      </c>
      <c r="B1342" s="161">
        <v>2017</v>
      </c>
      <c r="C1342" s="161" t="s">
        <v>4427</v>
      </c>
      <c r="D1342" s="161" t="s">
        <v>6803</v>
      </c>
      <c r="E1342" s="161" t="s">
        <v>8922</v>
      </c>
      <c r="F1342" s="161">
        <v>12836</v>
      </c>
      <c r="G1342" s="161">
        <v>0</v>
      </c>
      <c r="H1342" s="161">
        <v>0</v>
      </c>
    </row>
    <row r="1343" spans="1:8">
      <c r="A1343" s="161" t="s">
        <v>8921</v>
      </c>
      <c r="B1343" s="161">
        <v>2017</v>
      </c>
      <c r="C1343" s="161" t="s">
        <v>8833</v>
      </c>
      <c r="D1343" s="161" t="s">
        <v>6330</v>
      </c>
      <c r="E1343" s="161" t="s">
        <v>4512</v>
      </c>
      <c r="F1343" s="161">
        <v>2136</v>
      </c>
      <c r="G1343" s="161">
        <v>0</v>
      </c>
      <c r="H1343" s="161">
        <v>0</v>
      </c>
    </row>
    <row r="1344" spans="1:8">
      <c r="A1344" s="161" t="s">
        <v>8921</v>
      </c>
      <c r="B1344" s="161">
        <v>2017</v>
      </c>
      <c r="C1344" s="161" t="s">
        <v>4427</v>
      </c>
      <c r="D1344" s="161" t="s">
        <v>6807</v>
      </c>
      <c r="E1344" s="161" t="s">
        <v>4735</v>
      </c>
      <c r="F1344" s="161">
        <v>12841</v>
      </c>
      <c r="G1344" s="161">
        <v>0</v>
      </c>
      <c r="H1344" s="161">
        <v>0</v>
      </c>
    </row>
    <row r="1345" spans="1:8">
      <c r="A1345" s="161" t="s">
        <v>8921</v>
      </c>
      <c r="B1345" s="161">
        <v>2017</v>
      </c>
      <c r="C1345" s="161" t="s">
        <v>4962</v>
      </c>
      <c r="D1345" s="161" t="s">
        <v>8920</v>
      </c>
      <c r="E1345" s="161" t="s">
        <v>8919</v>
      </c>
      <c r="F1345" s="161">
        <v>49686</v>
      </c>
      <c r="G1345" s="161">
        <v>0</v>
      </c>
      <c r="H1345" s="161">
        <v>0</v>
      </c>
    </row>
    <row r="1346" spans="1:8">
      <c r="A1346" s="161" t="s">
        <v>8896</v>
      </c>
      <c r="B1346" s="161">
        <v>2017</v>
      </c>
      <c r="C1346" s="161" t="s">
        <v>8904</v>
      </c>
      <c r="D1346" s="161" t="s">
        <v>7725</v>
      </c>
      <c r="E1346" s="161" t="s">
        <v>5934</v>
      </c>
      <c r="F1346" s="161">
        <v>0.239999994635581</v>
      </c>
      <c r="G1346" s="161">
        <v>0</v>
      </c>
      <c r="H1346" s="161">
        <v>0</v>
      </c>
    </row>
    <row r="1347" spans="1:8">
      <c r="A1347" s="161" t="s">
        <v>8896</v>
      </c>
      <c r="B1347" s="161">
        <v>2017</v>
      </c>
      <c r="C1347" s="161" t="s">
        <v>4548</v>
      </c>
      <c r="D1347" s="161" t="s">
        <v>6403</v>
      </c>
      <c r="E1347" s="161" t="s">
        <v>8918</v>
      </c>
      <c r="F1347" s="161">
        <v>272204.099609375</v>
      </c>
      <c r="G1347" s="161">
        <v>0</v>
      </c>
      <c r="H1347" s="161">
        <v>0</v>
      </c>
    </row>
    <row r="1348" spans="1:8">
      <c r="A1348" s="161" t="s">
        <v>8896</v>
      </c>
      <c r="B1348" s="161">
        <v>2017</v>
      </c>
      <c r="C1348" s="161" t="s">
        <v>4548</v>
      </c>
      <c r="D1348" s="161" t="s">
        <v>6406</v>
      </c>
      <c r="E1348" s="161" t="s">
        <v>8917</v>
      </c>
      <c r="F1348" s="161">
        <v>475330</v>
      </c>
      <c r="G1348" s="161">
        <v>0</v>
      </c>
      <c r="H1348" s="161">
        <v>0</v>
      </c>
    </row>
    <row r="1349" spans="1:8">
      <c r="A1349" s="161" t="s">
        <v>8896</v>
      </c>
      <c r="B1349" s="161">
        <v>2017</v>
      </c>
      <c r="C1349" s="161" t="s">
        <v>4548</v>
      </c>
      <c r="D1349" s="161" t="s">
        <v>6409</v>
      </c>
      <c r="E1349" s="161" t="s">
        <v>8916</v>
      </c>
      <c r="F1349" s="161">
        <v>407126</v>
      </c>
      <c r="G1349" s="161">
        <v>0</v>
      </c>
      <c r="H1349" s="161">
        <v>0</v>
      </c>
    </row>
    <row r="1350" spans="1:8">
      <c r="A1350" s="161" t="s">
        <v>8896</v>
      </c>
      <c r="B1350" s="161">
        <v>2017</v>
      </c>
      <c r="C1350" s="161" t="s">
        <v>4556</v>
      </c>
      <c r="D1350" s="161" t="s">
        <v>6426</v>
      </c>
      <c r="E1350" s="161" t="s">
        <v>4555</v>
      </c>
      <c r="F1350" s="161">
        <v>299590</v>
      </c>
      <c r="G1350" s="161">
        <v>0</v>
      </c>
      <c r="H1350" s="161">
        <v>0</v>
      </c>
    </row>
    <row r="1351" spans="1:8">
      <c r="A1351" s="161" t="s">
        <v>8896</v>
      </c>
      <c r="B1351" s="161">
        <v>2017</v>
      </c>
      <c r="C1351" s="161" t="s">
        <v>8915</v>
      </c>
      <c r="D1351" s="161" t="s">
        <v>6747</v>
      </c>
      <c r="E1351" s="161" t="s">
        <v>4707</v>
      </c>
      <c r="F1351" s="161">
        <v>286533</v>
      </c>
      <c r="G1351" s="161">
        <v>0</v>
      </c>
      <c r="H1351" s="161">
        <v>0</v>
      </c>
    </row>
    <row r="1352" spans="1:8">
      <c r="A1352" s="161" t="s">
        <v>8896</v>
      </c>
      <c r="B1352" s="161">
        <v>2017</v>
      </c>
      <c r="C1352" s="161" t="s">
        <v>8914</v>
      </c>
      <c r="D1352" s="161" t="s">
        <v>7283</v>
      </c>
      <c r="E1352" s="161" t="s">
        <v>4980</v>
      </c>
      <c r="F1352" s="161">
        <v>312949</v>
      </c>
      <c r="G1352" s="161">
        <v>0</v>
      </c>
      <c r="H1352" s="161">
        <v>0</v>
      </c>
    </row>
    <row r="1353" spans="1:8">
      <c r="A1353" s="161" t="s">
        <v>8896</v>
      </c>
      <c r="B1353" s="161">
        <v>2017</v>
      </c>
      <c r="C1353" s="161" t="s">
        <v>8913</v>
      </c>
      <c r="D1353" s="161" t="s">
        <v>7285</v>
      </c>
      <c r="E1353" s="161" t="s">
        <v>4981</v>
      </c>
      <c r="F1353" s="161">
        <v>334771</v>
      </c>
      <c r="G1353" s="161">
        <v>0</v>
      </c>
      <c r="H1353" s="161">
        <v>0</v>
      </c>
    </row>
    <row r="1354" spans="1:8">
      <c r="A1354" s="161" t="s">
        <v>8896</v>
      </c>
      <c r="B1354" s="161">
        <v>2017</v>
      </c>
      <c r="C1354" s="161" t="s">
        <v>8912</v>
      </c>
      <c r="D1354" s="161" t="s">
        <v>6578</v>
      </c>
      <c r="E1354" s="161" t="s">
        <v>4624</v>
      </c>
      <c r="F1354" s="161">
        <v>0.11999999731779</v>
      </c>
      <c r="G1354" s="161">
        <v>0</v>
      </c>
      <c r="H1354" s="161">
        <v>0</v>
      </c>
    </row>
    <row r="1355" spans="1:8">
      <c r="A1355" s="161" t="s">
        <v>8896</v>
      </c>
      <c r="B1355" s="161">
        <v>2017</v>
      </c>
      <c r="C1355" s="161" t="s">
        <v>8912</v>
      </c>
      <c r="D1355" s="161" t="s">
        <v>6580</v>
      </c>
      <c r="E1355" s="161" t="s">
        <v>4626</v>
      </c>
      <c r="F1355" s="161">
        <v>110795</v>
      </c>
      <c r="G1355" s="161">
        <v>0</v>
      </c>
      <c r="H1355" s="161">
        <v>0</v>
      </c>
    </row>
    <row r="1356" spans="1:8">
      <c r="A1356" s="161" t="s">
        <v>8896</v>
      </c>
      <c r="B1356" s="161">
        <v>2017</v>
      </c>
      <c r="C1356" s="161" t="s">
        <v>8904</v>
      </c>
      <c r="D1356" s="161" t="s">
        <v>6067</v>
      </c>
      <c r="E1356" s="161" t="s">
        <v>4358</v>
      </c>
      <c r="F1356" s="161">
        <v>115590</v>
      </c>
      <c r="G1356" s="161">
        <v>0</v>
      </c>
      <c r="H1356" s="161">
        <v>0</v>
      </c>
    </row>
    <row r="1357" spans="1:8">
      <c r="A1357" s="161" t="s">
        <v>8896</v>
      </c>
      <c r="B1357" s="161">
        <v>2017</v>
      </c>
      <c r="C1357" s="161" t="s">
        <v>8904</v>
      </c>
      <c r="D1357" s="161" t="s">
        <v>7138</v>
      </c>
      <c r="E1357" s="161" t="s">
        <v>4910</v>
      </c>
      <c r="F1357" s="161">
        <v>391256</v>
      </c>
      <c r="G1357" s="161">
        <v>0</v>
      </c>
      <c r="H1357" s="161">
        <v>0</v>
      </c>
    </row>
    <row r="1358" spans="1:8">
      <c r="A1358" s="161" t="s">
        <v>8896</v>
      </c>
      <c r="B1358" s="161">
        <v>2017</v>
      </c>
      <c r="C1358" s="161" t="s">
        <v>8904</v>
      </c>
      <c r="D1358" s="161" t="s">
        <v>6801</v>
      </c>
      <c r="E1358" s="161" t="s">
        <v>4732</v>
      </c>
      <c r="F1358" s="161">
        <v>475020</v>
      </c>
      <c r="G1358" s="161">
        <v>0</v>
      </c>
      <c r="H1358" s="161">
        <v>0</v>
      </c>
    </row>
    <row r="1359" spans="1:8">
      <c r="A1359" s="161" t="s">
        <v>8896</v>
      </c>
      <c r="B1359" s="161">
        <v>2017</v>
      </c>
      <c r="C1359" s="161" t="s">
        <v>8904</v>
      </c>
      <c r="D1359" s="161" t="s">
        <v>7407</v>
      </c>
      <c r="E1359" s="161" t="s">
        <v>5038</v>
      </c>
      <c r="F1359" s="161">
        <v>354465</v>
      </c>
      <c r="G1359" s="161">
        <v>0</v>
      </c>
      <c r="H1359" s="161">
        <v>0</v>
      </c>
    </row>
    <row r="1360" spans="1:8">
      <c r="A1360" s="161" t="s">
        <v>8896</v>
      </c>
      <c r="B1360" s="161">
        <v>2017</v>
      </c>
      <c r="C1360" s="161" t="s">
        <v>8904</v>
      </c>
      <c r="D1360" s="161" t="s">
        <v>6626</v>
      </c>
      <c r="E1360" s="161" t="s">
        <v>4645</v>
      </c>
      <c r="F1360" s="161">
        <v>312276</v>
      </c>
      <c r="G1360" s="161">
        <v>0</v>
      </c>
      <c r="H1360" s="161">
        <v>0</v>
      </c>
    </row>
    <row r="1361" spans="1:8">
      <c r="A1361" s="161" t="s">
        <v>8896</v>
      </c>
      <c r="B1361" s="161">
        <v>2017</v>
      </c>
      <c r="C1361" s="161" t="s">
        <v>4664</v>
      </c>
      <c r="D1361" s="161" t="s">
        <v>6670</v>
      </c>
      <c r="E1361" s="161" t="s">
        <v>4664</v>
      </c>
      <c r="F1361" s="161">
        <v>311364</v>
      </c>
      <c r="G1361" s="161">
        <v>0</v>
      </c>
      <c r="H1361" s="161">
        <v>0</v>
      </c>
    </row>
    <row r="1362" spans="1:8">
      <c r="A1362" s="161" t="s">
        <v>8896</v>
      </c>
      <c r="B1362" s="161">
        <v>2017</v>
      </c>
      <c r="C1362" s="161" t="s">
        <v>8911</v>
      </c>
      <c r="D1362" s="161" t="s">
        <v>6749</v>
      </c>
      <c r="E1362" s="161" t="s">
        <v>4708</v>
      </c>
      <c r="F1362" s="161">
        <v>363615</v>
      </c>
      <c r="G1362" s="161">
        <v>0</v>
      </c>
      <c r="H1362" s="161">
        <v>0</v>
      </c>
    </row>
    <row r="1363" spans="1:8">
      <c r="A1363" s="161" t="s">
        <v>8896</v>
      </c>
      <c r="B1363" s="161">
        <v>2017</v>
      </c>
      <c r="C1363" s="161" t="s">
        <v>4762</v>
      </c>
      <c r="D1363" s="161" t="s">
        <v>6852</v>
      </c>
      <c r="E1363" s="161" t="s">
        <v>4761</v>
      </c>
      <c r="F1363" s="161">
        <v>56956</v>
      </c>
      <c r="G1363" s="161">
        <v>0</v>
      </c>
      <c r="H1363" s="161">
        <v>0</v>
      </c>
    </row>
    <row r="1364" spans="1:8">
      <c r="A1364" s="161" t="s">
        <v>8896</v>
      </c>
      <c r="B1364" s="161">
        <v>2017</v>
      </c>
      <c r="C1364" s="161" t="s">
        <v>4762</v>
      </c>
      <c r="D1364" s="161" t="s">
        <v>6856</v>
      </c>
      <c r="E1364" s="161" t="s">
        <v>4763</v>
      </c>
      <c r="F1364" s="161">
        <v>62166</v>
      </c>
      <c r="G1364" s="161">
        <v>0</v>
      </c>
      <c r="H1364" s="161">
        <v>0</v>
      </c>
    </row>
    <row r="1365" spans="1:8">
      <c r="A1365" s="161" t="s">
        <v>8896</v>
      </c>
      <c r="B1365" s="161">
        <v>2017</v>
      </c>
      <c r="C1365" s="161" t="s">
        <v>4762</v>
      </c>
      <c r="D1365" s="161" t="s">
        <v>7104</v>
      </c>
      <c r="E1365" s="161" t="s">
        <v>4890</v>
      </c>
      <c r="F1365" s="161">
        <v>97325</v>
      </c>
      <c r="G1365" s="161">
        <v>0</v>
      </c>
      <c r="H1365" s="161">
        <v>0</v>
      </c>
    </row>
    <row r="1366" spans="1:8">
      <c r="A1366" s="161" t="s">
        <v>8896</v>
      </c>
      <c r="B1366" s="161">
        <v>2017</v>
      </c>
      <c r="C1366" s="161" t="s">
        <v>4630</v>
      </c>
      <c r="D1366" s="161" t="s">
        <v>6585</v>
      </c>
      <c r="E1366" s="161" t="s">
        <v>94</v>
      </c>
      <c r="F1366" s="161">
        <v>417049</v>
      </c>
      <c r="G1366" s="161">
        <v>0</v>
      </c>
      <c r="H1366" s="161">
        <v>0</v>
      </c>
    </row>
    <row r="1367" spans="1:8">
      <c r="A1367" s="161" t="s">
        <v>8896</v>
      </c>
      <c r="B1367" s="161">
        <v>2017</v>
      </c>
      <c r="C1367" s="161" t="s">
        <v>4630</v>
      </c>
      <c r="D1367" s="161" t="s">
        <v>6587</v>
      </c>
      <c r="E1367" s="161" t="s">
        <v>95</v>
      </c>
      <c r="F1367" s="161">
        <v>355351.10999989498</v>
      </c>
      <c r="G1367" s="161">
        <v>0</v>
      </c>
      <c r="H1367" s="161">
        <v>0</v>
      </c>
    </row>
    <row r="1368" spans="1:8">
      <c r="A1368" s="161" t="s">
        <v>8896</v>
      </c>
      <c r="B1368" s="161">
        <v>2017</v>
      </c>
      <c r="C1368" s="161" t="s">
        <v>8897</v>
      </c>
      <c r="D1368" s="161" t="s">
        <v>7043</v>
      </c>
      <c r="E1368" s="161" t="s">
        <v>4857</v>
      </c>
      <c r="F1368" s="161">
        <v>137053</v>
      </c>
      <c r="G1368" s="161">
        <v>0</v>
      </c>
      <c r="H1368" s="161">
        <v>0</v>
      </c>
    </row>
    <row r="1369" spans="1:8">
      <c r="A1369" s="161" t="s">
        <v>8896</v>
      </c>
      <c r="B1369" s="161">
        <v>2017</v>
      </c>
      <c r="C1369" s="161" t="s">
        <v>8904</v>
      </c>
      <c r="D1369" s="161" t="s">
        <v>7426</v>
      </c>
      <c r="E1369" s="161" t="s">
        <v>5044</v>
      </c>
      <c r="F1369" s="161">
        <v>421669</v>
      </c>
      <c r="G1369" s="161">
        <v>0</v>
      </c>
      <c r="H1369" s="161">
        <v>0</v>
      </c>
    </row>
    <row r="1370" spans="1:8">
      <c r="A1370" s="161" t="s">
        <v>8896</v>
      </c>
      <c r="B1370" s="161">
        <v>2017</v>
      </c>
      <c r="C1370" s="161" t="s">
        <v>8910</v>
      </c>
      <c r="D1370" s="161" t="s">
        <v>7277</v>
      </c>
      <c r="E1370" s="161" t="s">
        <v>4977</v>
      </c>
      <c r="F1370" s="161">
        <v>71376</v>
      </c>
      <c r="G1370" s="161">
        <v>0</v>
      </c>
      <c r="H1370" s="161">
        <v>0</v>
      </c>
    </row>
    <row r="1371" spans="1:8">
      <c r="A1371" s="161" t="s">
        <v>8896</v>
      </c>
      <c r="B1371" s="161">
        <v>2017</v>
      </c>
      <c r="C1371" s="161" t="s">
        <v>8909</v>
      </c>
      <c r="D1371" s="161" t="s">
        <v>7279</v>
      </c>
      <c r="E1371" s="161" t="s">
        <v>4978</v>
      </c>
      <c r="F1371" s="161">
        <v>100873</v>
      </c>
      <c r="G1371" s="161">
        <v>0</v>
      </c>
      <c r="H1371" s="161">
        <v>0</v>
      </c>
    </row>
    <row r="1372" spans="1:8">
      <c r="A1372" s="161" t="s">
        <v>8896</v>
      </c>
      <c r="B1372" s="161">
        <v>2017</v>
      </c>
      <c r="C1372" s="161" t="s">
        <v>8908</v>
      </c>
      <c r="D1372" s="161" t="s">
        <v>7281</v>
      </c>
      <c r="E1372" s="161" t="s">
        <v>4979</v>
      </c>
      <c r="F1372" s="161">
        <v>347259</v>
      </c>
      <c r="G1372" s="161">
        <v>0</v>
      </c>
      <c r="H1372" s="161">
        <v>0</v>
      </c>
    </row>
    <row r="1373" spans="1:8">
      <c r="A1373" s="161" t="s">
        <v>8896</v>
      </c>
      <c r="B1373" s="161">
        <v>2017</v>
      </c>
      <c r="C1373" s="161" t="s">
        <v>8904</v>
      </c>
      <c r="D1373" s="161" t="s">
        <v>6263</v>
      </c>
      <c r="E1373" s="161" t="s">
        <v>4470</v>
      </c>
      <c r="F1373" s="161">
        <v>468732</v>
      </c>
      <c r="G1373" s="161">
        <v>0</v>
      </c>
      <c r="H1373" s="161">
        <v>0</v>
      </c>
    </row>
    <row r="1374" spans="1:8">
      <c r="A1374" s="161" t="s">
        <v>8896</v>
      </c>
      <c r="B1374" s="161">
        <v>2017</v>
      </c>
      <c r="C1374" s="161" t="s">
        <v>4664</v>
      </c>
      <c r="D1374" s="161" t="s">
        <v>7330</v>
      </c>
      <c r="E1374" s="161" t="s">
        <v>5004</v>
      </c>
      <c r="F1374" s="161">
        <v>286239</v>
      </c>
      <c r="G1374" s="161">
        <v>0</v>
      </c>
      <c r="H1374" s="161">
        <v>0</v>
      </c>
    </row>
    <row r="1375" spans="1:8">
      <c r="A1375" s="161" t="s">
        <v>8896</v>
      </c>
      <c r="B1375" s="161">
        <v>2017</v>
      </c>
      <c r="C1375" s="161" t="s">
        <v>8907</v>
      </c>
      <c r="D1375" s="161" t="s">
        <v>7706</v>
      </c>
      <c r="E1375" s="161" t="s">
        <v>8906</v>
      </c>
      <c r="F1375" s="161">
        <v>310544</v>
      </c>
      <c r="G1375" s="161">
        <v>0</v>
      </c>
      <c r="H1375" s="161">
        <v>0</v>
      </c>
    </row>
    <row r="1376" spans="1:8">
      <c r="A1376" s="161" t="s">
        <v>8896</v>
      </c>
      <c r="B1376" s="161">
        <v>2017</v>
      </c>
      <c r="C1376" s="161" t="s">
        <v>8904</v>
      </c>
      <c r="D1376" s="161" t="s">
        <v>6868</v>
      </c>
      <c r="E1376" s="161" t="s">
        <v>4768</v>
      </c>
      <c r="F1376" s="161">
        <v>680050</v>
      </c>
      <c r="G1376" s="161">
        <v>0</v>
      </c>
      <c r="H1376" s="161">
        <v>0</v>
      </c>
    </row>
    <row r="1377" spans="1:8">
      <c r="A1377" s="161" t="s">
        <v>8896</v>
      </c>
      <c r="B1377" s="161">
        <v>2017</v>
      </c>
      <c r="C1377" s="161" t="s">
        <v>8904</v>
      </c>
      <c r="D1377" s="161" t="s">
        <v>7224</v>
      </c>
      <c r="E1377" s="161" t="s">
        <v>4957</v>
      </c>
      <c r="F1377" s="161">
        <v>660225</v>
      </c>
      <c r="G1377" s="161">
        <v>0</v>
      </c>
      <c r="H1377" s="161">
        <v>0</v>
      </c>
    </row>
    <row r="1378" spans="1:8">
      <c r="A1378" s="161" t="s">
        <v>8896</v>
      </c>
      <c r="B1378" s="161">
        <v>2017</v>
      </c>
      <c r="C1378" s="161" t="s">
        <v>8904</v>
      </c>
      <c r="D1378" s="161" t="s">
        <v>6480</v>
      </c>
      <c r="E1378" s="161" t="s">
        <v>4578</v>
      </c>
      <c r="F1378" s="161">
        <v>611038</v>
      </c>
      <c r="G1378" s="161">
        <v>0</v>
      </c>
      <c r="H1378" s="161">
        <v>0</v>
      </c>
    </row>
    <row r="1379" spans="1:8">
      <c r="A1379" s="161" t="s">
        <v>8896</v>
      </c>
      <c r="B1379" s="161">
        <v>2017</v>
      </c>
      <c r="C1379" s="161" t="s">
        <v>8904</v>
      </c>
      <c r="D1379" s="161" t="s">
        <v>6349</v>
      </c>
      <c r="E1379" s="161" t="s">
        <v>4521</v>
      </c>
      <c r="F1379" s="161">
        <v>390847</v>
      </c>
      <c r="G1379" s="161">
        <v>0</v>
      </c>
      <c r="H1379" s="161">
        <v>0</v>
      </c>
    </row>
    <row r="1380" spans="1:8">
      <c r="A1380" s="161" t="s">
        <v>8896</v>
      </c>
      <c r="B1380" s="161">
        <v>2017</v>
      </c>
      <c r="C1380" s="161" t="s">
        <v>8904</v>
      </c>
      <c r="D1380" s="161" t="s">
        <v>6198</v>
      </c>
      <c r="E1380" s="161" t="s">
        <v>8905</v>
      </c>
      <c r="F1380" s="161">
        <v>372407</v>
      </c>
      <c r="G1380" s="161">
        <v>0</v>
      </c>
      <c r="H1380" s="161">
        <v>0</v>
      </c>
    </row>
    <row r="1381" spans="1:8">
      <c r="A1381" s="161" t="s">
        <v>8896</v>
      </c>
      <c r="B1381" s="161">
        <v>2017</v>
      </c>
      <c r="C1381" s="161" t="s">
        <v>8904</v>
      </c>
      <c r="D1381" s="161" t="s">
        <v>7557</v>
      </c>
      <c r="E1381" s="161" t="s">
        <v>5098</v>
      </c>
      <c r="F1381" s="161">
        <v>420072</v>
      </c>
      <c r="G1381" s="161">
        <v>0</v>
      </c>
      <c r="H1381" s="161">
        <v>0</v>
      </c>
    </row>
    <row r="1382" spans="1:8">
      <c r="A1382" s="161" t="s">
        <v>8896</v>
      </c>
      <c r="B1382" s="161">
        <v>2017</v>
      </c>
      <c r="C1382" s="161" t="s">
        <v>8903</v>
      </c>
      <c r="D1382" s="161" t="s">
        <v>7044</v>
      </c>
      <c r="E1382" s="161" t="s">
        <v>4858</v>
      </c>
      <c r="F1382" s="161">
        <v>103533</v>
      </c>
      <c r="G1382" s="161">
        <v>0</v>
      </c>
      <c r="H1382" s="161">
        <v>0</v>
      </c>
    </row>
    <row r="1383" spans="1:8">
      <c r="A1383" s="161" t="s">
        <v>8896</v>
      </c>
      <c r="B1383" s="161">
        <v>2017</v>
      </c>
      <c r="C1383" s="161" t="s">
        <v>8902</v>
      </c>
      <c r="D1383" s="161" t="s">
        <v>8901</v>
      </c>
      <c r="E1383" s="161" t="s">
        <v>8900</v>
      </c>
      <c r="F1383" s="161">
        <v>0.11999999731779</v>
      </c>
      <c r="G1383" s="161">
        <v>0</v>
      </c>
      <c r="H1383" s="161">
        <v>0</v>
      </c>
    </row>
    <row r="1384" spans="1:8">
      <c r="A1384" s="161" t="s">
        <v>8896</v>
      </c>
      <c r="B1384" s="161">
        <v>2017</v>
      </c>
      <c r="C1384" s="161" t="s">
        <v>8899</v>
      </c>
      <c r="D1384" s="161" t="s">
        <v>7042</v>
      </c>
      <c r="E1384" s="161" t="s">
        <v>4856</v>
      </c>
      <c r="F1384" s="161">
        <v>0.11999999731779</v>
      </c>
      <c r="G1384" s="161">
        <v>0</v>
      </c>
      <c r="H1384" s="161">
        <v>0</v>
      </c>
    </row>
    <row r="1385" spans="1:8">
      <c r="A1385" s="161" t="s">
        <v>8896</v>
      </c>
      <c r="B1385" s="161">
        <v>2017</v>
      </c>
      <c r="C1385" s="161" t="s">
        <v>4485</v>
      </c>
      <c r="D1385" s="161" t="s">
        <v>6295</v>
      </c>
      <c r="E1385" s="161" t="s">
        <v>4485</v>
      </c>
      <c r="F1385" s="161">
        <v>73078</v>
      </c>
      <c r="G1385" s="161">
        <v>0</v>
      </c>
      <c r="H1385" s="161">
        <v>0</v>
      </c>
    </row>
    <row r="1386" spans="1:8">
      <c r="A1386" s="161" t="s">
        <v>8896</v>
      </c>
      <c r="B1386" s="161">
        <v>2017</v>
      </c>
      <c r="C1386" s="161" t="s">
        <v>5796</v>
      </c>
      <c r="D1386" s="161" t="s">
        <v>8754</v>
      </c>
      <c r="E1386" s="161" t="s">
        <v>5795</v>
      </c>
      <c r="F1386" s="161">
        <v>488985</v>
      </c>
      <c r="G1386" s="161">
        <v>0</v>
      </c>
      <c r="H1386" s="161">
        <v>0</v>
      </c>
    </row>
    <row r="1387" spans="1:8">
      <c r="A1387" s="161" t="s">
        <v>8896</v>
      </c>
      <c r="B1387" s="161">
        <v>2017</v>
      </c>
      <c r="C1387" s="161" t="s">
        <v>8898</v>
      </c>
      <c r="D1387" s="161" t="s">
        <v>6218</v>
      </c>
      <c r="E1387" s="161" t="s">
        <v>5840</v>
      </c>
      <c r="F1387" s="161">
        <v>9.0000003576278603E-2</v>
      </c>
      <c r="G1387" s="161">
        <v>0</v>
      </c>
      <c r="H1387" s="161">
        <v>0</v>
      </c>
    </row>
    <row r="1388" spans="1:8">
      <c r="A1388" s="161" t="s">
        <v>8896</v>
      </c>
      <c r="B1388" s="161">
        <v>2017</v>
      </c>
      <c r="C1388" s="161" t="s">
        <v>8897</v>
      </c>
      <c r="D1388" s="161" t="s">
        <v>6987</v>
      </c>
      <c r="E1388" s="161" t="s">
        <v>49</v>
      </c>
      <c r="F1388" s="161">
        <v>54144</v>
      </c>
      <c r="G1388" s="161">
        <v>0</v>
      </c>
      <c r="H1388" s="161">
        <v>0</v>
      </c>
    </row>
    <row r="1389" spans="1:8">
      <c r="A1389" s="161" t="s">
        <v>8896</v>
      </c>
      <c r="B1389" s="161">
        <v>2017</v>
      </c>
      <c r="C1389" s="161" t="s">
        <v>8895</v>
      </c>
      <c r="D1389" s="161" t="s">
        <v>6751</v>
      </c>
      <c r="E1389" s="161" t="s">
        <v>8894</v>
      </c>
      <c r="F1389" s="161">
        <v>424267</v>
      </c>
      <c r="G1389" s="161">
        <v>0</v>
      </c>
      <c r="H1389" s="161">
        <v>0</v>
      </c>
    </row>
    <row r="1390" spans="1:8">
      <c r="A1390" s="161" t="s">
        <v>8834</v>
      </c>
      <c r="B1390" s="161">
        <v>2017</v>
      </c>
      <c r="C1390" s="161" t="s">
        <v>8833</v>
      </c>
      <c r="D1390" s="161" t="s">
        <v>6250</v>
      </c>
      <c r="E1390" s="161" t="s">
        <v>4456</v>
      </c>
      <c r="F1390" s="161">
        <v>116822</v>
      </c>
      <c r="G1390" s="161">
        <v>0</v>
      </c>
      <c r="H1390" s="161">
        <v>0</v>
      </c>
    </row>
    <row r="1391" spans="1:8">
      <c r="A1391" s="161" t="s">
        <v>8834</v>
      </c>
      <c r="B1391" s="161">
        <v>2017</v>
      </c>
      <c r="C1391" s="161" t="s">
        <v>8835</v>
      </c>
      <c r="D1391" s="161" t="s">
        <v>6921</v>
      </c>
      <c r="E1391" s="161" t="s">
        <v>4802</v>
      </c>
      <c r="F1391" s="161">
        <v>9.9999997764825804E-3</v>
      </c>
      <c r="G1391" s="161">
        <v>0</v>
      </c>
      <c r="H1391" s="161">
        <v>0</v>
      </c>
    </row>
    <row r="1392" spans="1:8">
      <c r="A1392" s="161" t="s">
        <v>8834</v>
      </c>
      <c r="B1392" s="161">
        <v>2017</v>
      </c>
      <c r="C1392" s="161" t="s">
        <v>3952</v>
      </c>
      <c r="D1392" s="161" t="s">
        <v>6887</v>
      </c>
      <c r="E1392" s="161" t="s">
        <v>3952</v>
      </c>
      <c r="F1392" s="161">
        <v>5211</v>
      </c>
      <c r="G1392" s="161">
        <v>0</v>
      </c>
      <c r="H1392" s="161">
        <v>0</v>
      </c>
    </row>
    <row r="1393" spans="1:8">
      <c r="A1393" s="161" t="s">
        <v>8834</v>
      </c>
      <c r="B1393" s="161">
        <v>2017</v>
      </c>
      <c r="C1393" s="161" t="s">
        <v>8881</v>
      </c>
      <c r="D1393" s="161" t="s">
        <v>7288</v>
      </c>
      <c r="E1393" s="161" t="s">
        <v>1464</v>
      </c>
      <c r="F1393" s="161">
        <v>86019.203125</v>
      </c>
      <c r="G1393" s="161">
        <v>0</v>
      </c>
      <c r="H1393" s="161">
        <v>0</v>
      </c>
    </row>
    <row r="1394" spans="1:8">
      <c r="A1394" s="161" t="s">
        <v>8834</v>
      </c>
      <c r="B1394" s="161">
        <v>2017</v>
      </c>
      <c r="C1394" s="161" t="s">
        <v>8835</v>
      </c>
      <c r="D1394" s="161" t="s">
        <v>7780</v>
      </c>
      <c r="E1394" s="161" t="s">
        <v>5226</v>
      </c>
      <c r="F1394" s="161">
        <v>16900.5</v>
      </c>
      <c r="G1394" s="161">
        <v>0</v>
      </c>
      <c r="H1394" s="161">
        <v>0</v>
      </c>
    </row>
    <row r="1395" spans="1:8">
      <c r="A1395" s="161" t="s">
        <v>8834</v>
      </c>
      <c r="B1395" s="161">
        <v>2017</v>
      </c>
      <c r="C1395" s="161" t="s">
        <v>8878</v>
      </c>
      <c r="D1395" s="161" t="s">
        <v>7228</v>
      </c>
      <c r="E1395" s="161" t="s">
        <v>8893</v>
      </c>
      <c r="F1395" s="161">
        <v>144091</v>
      </c>
      <c r="G1395" s="161">
        <v>0</v>
      </c>
      <c r="H1395" s="161">
        <v>0</v>
      </c>
    </row>
    <row r="1396" spans="1:8">
      <c r="A1396" s="161" t="s">
        <v>8834</v>
      </c>
      <c r="B1396" s="161">
        <v>2017</v>
      </c>
      <c r="C1396" s="161" t="s">
        <v>8892</v>
      </c>
      <c r="D1396" s="161" t="s">
        <v>6519</v>
      </c>
      <c r="E1396" s="161" t="s">
        <v>4594</v>
      </c>
      <c r="F1396" s="161">
        <v>37103</v>
      </c>
      <c r="G1396" s="161">
        <v>0</v>
      </c>
      <c r="H1396" s="161">
        <v>0</v>
      </c>
    </row>
    <row r="1397" spans="1:8">
      <c r="A1397" s="161" t="s">
        <v>8834</v>
      </c>
      <c r="B1397" s="161">
        <v>2017</v>
      </c>
      <c r="C1397" s="161" t="s">
        <v>8859</v>
      </c>
      <c r="D1397" s="161" t="s">
        <v>7631</v>
      </c>
      <c r="E1397" s="161" t="s">
        <v>8891</v>
      </c>
      <c r="F1397" s="161">
        <v>55586.1015625</v>
      </c>
      <c r="G1397" s="161">
        <v>0</v>
      </c>
      <c r="H1397" s="161">
        <v>0</v>
      </c>
    </row>
    <row r="1398" spans="1:8">
      <c r="A1398" s="161" t="s">
        <v>8834</v>
      </c>
      <c r="B1398" s="161">
        <v>2017</v>
      </c>
      <c r="C1398" s="161" t="s">
        <v>8833</v>
      </c>
      <c r="D1398" s="161" t="s">
        <v>7774</v>
      </c>
      <c r="E1398" s="161" t="s">
        <v>8890</v>
      </c>
      <c r="F1398" s="161">
        <v>7611.16015625</v>
      </c>
      <c r="G1398" s="161">
        <v>0</v>
      </c>
      <c r="H1398" s="161">
        <v>0</v>
      </c>
    </row>
    <row r="1399" spans="1:8">
      <c r="A1399" s="161" t="s">
        <v>8834</v>
      </c>
      <c r="B1399" s="161">
        <v>2017</v>
      </c>
      <c r="C1399" s="161" t="s">
        <v>8833</v>
      </c>
      <c r="D1399" s="161" t="s">
        <v>7776</v>
      </c>
      <c r="E1399" s="161" t="s">
        <v>8889</v>
      </c>
      <c r="F1399" s="161">
        <v>8818.240234375</v>
      </c>
      <c r="G1399" s="161">
        <v>0</v>
      </c>
      <c r="H1399" s="161">
        <v>0</v>
      </c>
    </row>
    <row r="1400" spans="1:8">
      <c r="A1400" s="161" t="s">
        <v>8834</v>
      </c>
      <c r="B1400" s="161">
        <v>2017</v>
      </c>
      <c r="C1400" s="161" t="s">
        <v>8833</v>
      </c>
      <c r="D1400" s="161" t="s">
        <v>7777</v>
      </c>
      <c r="E1400" s="161" t="s">
        <v>8888</v>
      </c>
      <c r="F1400" s="161">
        <v>4842.4599609375</v>
      </c>
      <c r="G1400" s="161">
        <v>0</v>
      </c>
      <c r="H1400" s="161">
        <v>0</v>
      </c>
    </row>
    <row r="1401" spans="1:8">
      <c r="A1401" s="161" t="s">
        <v>8834</v>
      </c>
      <c r="B1401" s="161">
        <v>2017</v>
      </c>
      <c r="C1401" s="161" t="s">
        <v>8833</v>
      </c>
      <c r="D1401" s="161" t="s">
        <v>7778</v>
      </c>
      <c r="E1401" s="161" t="s">
        <v>8887</v>
      </c>
      <c r="F1401" s="161">
        <v>8538.4404296875</v>
      </c>
      <c r="G1401" s="161">
        <v>0</v>
      </c>
      <c r="H1401" s="161">
        <v>0</v>
      </c>
    </row>
    <row r="1402" spans="1:8">
      <c r="A1402" s="161" t="s">
        <v>8834</v>
      </c>
      <c r="B1402" s="161">
        <v>2017</v>
      </c>
      <c r="C1402" s="161" t="s">
        <v>8833</v>
      </c>
      <c r="D1402" s="161" t="s">
        <v>6030</v>
      </c>
      <c r="E1402" s="161" t="s">
        <v>8886</v>
      </c>
      <c r="F1402" s="161">
        <v>16381.2001953125</v>
      </c>
      <c r="G1402" s="161">
        <v>0</v>
      </c>
      <c r="H1402" s="161">
        <v>0</v>
      </c>
    </row>
    <row r="1403" spans="1:8">
      <c r="A1403" s="161" t="s">
        <v>8834</v>
      </c>
      <c r="B1403" s="161">
        <v>2017</v>
      </c>
      <c r="C1403" s="161" t="s">
        <v>8833</v>
      </c>
      <c r="D1403" s="161" t="s">
        <v>6033</v>
      </c>
      <c r="E1403" s="161" t="s">
        <v>8885</v>
      </c>
      <c r="F1403" s="161">
        <v>19491.599609375</v>
      </c>
      <c r="G1403" s="161">
        <v>0</v>
      </c>
      <c r="H1403" s="161">
        <v>0</v>
      </c>
    </row>
    <row r="1404" spans="1:8">
      <c r="A1404" s="161" t="s">
        <v>8834</v>
      </c>
      <c r="B1404" s="161">
        <v>2017</v>
      </c>
      <c r="C1404" s="161" t="s">
        <v>8863</v>
      </c>
      <c r="D1404" s="161" t="s">
        <v>7087</v>
      </c>
      <c r="E1404" s="161" t="s">
        <v>8884</v>
      </c>
      <c r="F1404" s="161">
        <v>9.9999997764825804E-3</v>
      </c>
      <c r="G1404" s="161">
        <v>0</v>
      </c>
      <c r="H1404" s="161">
        <v>0</v>
      </c>
    </row>
    <row r="1405" spans="1:8">
      <c r="A1405" s="161" t="s">
        <v>8834</v>
      </c>
      <c r="B1405" s="161">
        <v>2017</v>
      </c>
      <c r="C1405" s="161" t="s">
        <v>8863</v>
      </c>
      <c r="D1405" s="161" t="s">
        <v>6483</v>
      </c>
      <c r="E1405" s="161" t="s">
        <v>8883</v>
      </c>
      <c r="F1405" s="161">
        <v>6615.1201171875</v>
      </c>
      <c r="G1405" s="161">
        <v>0</v>
      </c>
      <c r="H1405" s="161">
        <v>0</v>
      </c>
    </row>
    <row r="1406" spans="1:8">
      <c r="A1406" s="161" t="s">
        <v>8834</v>
      </c>
      <c r="B1406" s="161">
        <v>2017</v>
      </c>
      <c r="C1406" s="161" t="s">
        <v>8844</v>
      </c>
      <c r="D1406" s="161" t="s">
        <v>7290</v>
      </c>
      <c r="E1406" s="161" t="s">
        <v>4985</v>
      </c>
      <c r="F1406" s="161">
        <v>110549</v>
      </c>
      <c r="G1406" s="161">
        <v>0</v>
      </c>
      <c r="H1406" s="161">
        <v>0</v>
      </c>
    </row>
    <row r="1407" spans="1:8">
      <c r="A1407" s="161" t="s">
        <v>8834</v>
      </c>
      <c r="B1407" s="161">
        <v>2017</v>
      </c>
      <c r="C1407" s="161" t="s">
        <v>8867</v>
      </c>
      <c r="D1407" s="161" t="s">
        <v>7766</v>
      </c>
      <c r="E1407" s="161" t="s">
        <v>8882</v>
      </c>
      <c r="F1407" s="161">
        <v>14071.7998046875</v>
      </c>
      <c r="G1407" s="161">
        <v>0</v>
      </c>
      <c r="H1407" s="161">
        <v>0</v>
      </c>
    </row>
    <row r="1408" spans="1:8">
      <c r="A1408" s="161" t="s">
        <v>8834</v>
      </c>
      <c r="B1408" s="161">
        <v>2017</v>
      </c>
      <c r="C1408" s="161" t="s">
        <v>8881</v>
      </c>
      <c r="D1408" s="161" t="s">
        <v>6762</v>
      </c>
      <c r="E1408" s="161" t="s">
        <v>4716</v>
      </c>
      <c r="F1408" s="161">
        <v>27253</v>
      </c>
      <c r="G1408" s="161">
        <v>0</v>
      </c>
      <c r="H1408" s="161">
        <v>0</v>
      </c>
    </row>
    <row r="1409" spans="1:8">
      <c r="A1409" s="161" t="s">
        <v>8834</v>
      </c>
      <c r="B1409" s="161">
        <v>2017</v>
      </c>
      <c r="C1409" s="161" t="s">
        <v>8833</v>
      </c>
      <c r="D1409" s="161" t="s">
        <v>7402</v>
      </c>
      <c r="E1409" s="161" t="s">
        <v>8880</v>
      </c>
      <c r="F1409" s="161">
        <v>141989</v>
      </c>
      <c r="G1409" s="161">
        <v>0</v>
      </c>
      <c r="H1409" s="161">
        <v>0</v>
      </c>
    </row>
    <row r="1410" spans="1:8">
      <c r="A1410" s="161" t="s">
        <v>8834</v>
      </c>
      <c r="B1410" s="161">
        <v>2017</v>
      </c>
      <c r="C1410" s="161" t="s">
        <v>8863</v>
      </c>
      <c r="D1410" s="161" t="s">
        <v>6117</v>
      </c>
      <c r="E1410" s="161" t="s">
        <v>8879</v>
      </c>
      <c r="F1410" s="161">
        <v>21521.80078125</v>
      </c>
      <c r="G1410" s="161">
        <v>0</v>
      </c>
      <c r="H1410" s="161">
        <v>0</v>
      </c>
    </row>
    <row r="1411" spans="1:8">
      <c r="A1411" s="161" t="s">
        <v>8834</v>
      </c>
      <c r="B1411" s="161">
        <v>2017</v>
      </c>
      <c r="C1411" s="161" t="s">
        <v>8878</v>
      </c>
      <c r="D1411" s="161" t="s">
        <v>7225</v>
      </c>
      <c r="E1411" s="161" t="s">
        <v>8877</v>
      </c>
      <c r="F1411" s="161">
        <v>48345.6015625</v>
      </c>
      <c r="G1411" s="161">
        <v>0</v>
      </c>
      <c r="H1411" s="161">
        <v>0</v>
      </c>
    </row>
    <row r="1412" spans="1:8">
      <c r="A1412" s="161" t="s">
        <v>8834</v>
      </c>
      <c r="B1412" s="161">
        <v>2017</v>
      </c>
      <c r="C1412" s="161" t="s">
        <v>8863</v>
      </c>
      <c r="D1412" s="161" t="s">
        <v>6640</v>
      </c>
      <c r="E1412" s="161" t="s">
        <v>8876</v>
      </c>
      <c r="F1412" s="161">
        <v>25271.5</v>
      </c>
      <c r="G1412" s="161">
        <v>0</v>
      </c>
      <c r="H1412" s="161">
        <v>0</v>
      </c>
    </row>
    <row r="1413" spans="1:8">
      <c r="A1413" s="161" t="s">
        <v>8834</v>
      </c>
      <c r="B1413" s="161">
        <v>2017</v>
      </c>
      <c r="C1413" s="161" t="s">
        <v>8835</v>
      </c>
      <c r="D1413" s="161" t="s">
        <v>7783</v>
      </c>
      <c r="E1413" s="161" t="s">
        <v>5227</v>
      </c>
      <c r="F1413" s="161">
        <v>18268</v>
      </c>
      <c r="G1413" s="161">
        <v>0</v>
      </c>
      <c r="H1413" s="161">
        <v>0</v>
      </c>
    </row>
    <row r="1414" spans="1:8">
      <c r="A1414" s="161" t="s">
        <v>8834</v>
      </c>
      <c r="B1414" s="161">
        <v>2017</v>
      </c>
      <c r="C1414" s="161" t="s">
        <v>8833</v>
      </c>
      <c r="D1414" s="161" t="s">
        <v>7696</v>
      </c>
      <c r="E1414" s="161" t="s">
        <v>8875</v>
      </c>
      <c r="F1414" s="161">
        <v>31493</v>
      </c>
      <c r="G1414" s="161">
        <v>0</v>
      </c>
      <c r="H1414" s="161">
        <v>0</v>
      </c>
    </row>
    <row r="1415" spans="1:8">
      <c r="A1415" s="161" t="s">
        <v>8834</v>
      </c>
      <c r="B1415" s="161">
        <v>2017</v>
      </c>
      <c r="C1415" s="161" t="s">
        <v>8833</v>
      </c>
      <c r="D1415" s="161" t="s">
        <v>7627</v>
      </c>
      <c r="E1415" s="161" t="s">
        <v>8874</v>
      </c>
      <c r="F1415" s="161">
        <v>24458</v>
      </c>
      <c r="G1415" s="161">
        <v>0</v>
      </c>
      <c r="H1415" s="161">
        <v>0</v>
      </c>
    </row>
    <row r="1416" spans="1:8">
      <c r="A1416" s="161" t="s">
        <v>8834</v>
      </c>
      <c r="B1416" s="161">
        <v>2017</v>
      </c>
      <c r="C1416" s="161" t="s">
        <v>8833</v>
      </c>
      <c r="D1416" s="161" t="s">
        <v>7779</v>
      </c>
      <c r="E1416" s="161" t="s">
        <v>8873</v>
      </c>
      <c r="F1416" s="161">
        <v>7334.58984375</v>
      </c>
      <c r="G1416" s="161">
        <v>0</v>
      </c>
      <c r="H1416" s="161">
        <v>0</v>
      </c>
    </row>
    <row r="1417" spans="1:8">
      <c r="A1417" s="161" t="s">
        <v>8834</v>
      </c>
      <c r="B1417" s="161">
        <v>2017</v>
      </c>
      <c r="C1417" s="161" t="s">
        <v>8833</v>
      </c>
      <c r="D1417" s="161" t="s">
        <v>7070</v>
      </c>
      <c r="E1417" s="161" t="s">
        <v>8872</v>
      </c>
      <c r="F1417" s="161">
        <v>31822.69921875</v>
      </c>
      <c r="G1417" s="161">
        <v>0</v>
      </c>
      <c r="H1417" s="161">
        <v>0</v>
      </c>
    </row>
    <row r="1418" spans="1:8">
      <c r="A1418" s="161" t="s">
        <v>8834</v>
      </c>
      <c r="B1418" s="161">
        <v>2017</v>
      </c>
      <c r="C1418" s="161" t="s">
        <v>8859</v>
      </c>
      <c r="D1418" s="161" t="s">
        <v>6925</v>
      </c>
      <c r="E1418" s="161" t="s">
        <v>8871</v>
      </c>
      <c r="F1418" s="161">
        <v>56668.1015625</v>
      </c>
      <c r="G1418" s="161">
        <v>0</v>
      </c>
      <c r="H1418" s="161">
        <v>0</v>
      </c>
    </row>
    <row r="1419" spans="1:8">
      <c r="A1419" s="161" t="s">
        <v>8834</v>
      </c>
      <c r="B1419" s="161">
        <v>2017</v>
      </c>
      <c r="C1419" s="161" t="s">
        <v>8870</v>
      </c>
      <c r="D1419" s="161" t="s">
        <v>6923</v>
      </c>
      <c r="E1419" s="161" t="s">
        <v>8869</v>
      </c>
      <c r="F1419" s="161">
        <v>105088</v>
      </c>
      <c r="G1419" s="161">
        <v>0</v>
      </c>
      <c r="H1419" s="161">
        <v>0</v>
      </c>
    </row>
    <row r="1420" spans="1:8">
      <c r="A1420" s="161" t="s">
        <v>8834</v>
      </c>
      <c r="B1420" s="161">
        <v>2017</v>
      </c>
      <c r="C1420" s="161" t="s">
        <v>8868</v>
      </c>
      <c r="D1420" s="161" t="s">
        <v>7796</v>
      </c>
      <c r="E1420" s="161" t="s">
        <v>5230</v>
      </c>
      <c r="F1420" s="161">
        <v>2043.91003417968</v>
      </c>
      <c r="G1420" s="161">
        <v>0</v>
      </c>
      <c r="H1420" s="161">
        <v>0</v>
      </c>
    </row>
    <row r="1421" spans="1:8">
      <c r="A1421" s="161" t="s">
        <v>8834</v>
      </c>
      <c r="B1421" s="161">
        <v>2017</v>
      </c>
      <c r="C1421" s="161" t="s">
        <v>8835</v>
      </c>
      <c r="D1421" s="161" t="s">
        <v>7014</v>
      </c>
      <c r="E1421" s="161" t="s">
        <v>4845</v>
      </c>
      <c r="F1421" s="161">
        <v>62261.3984375</v>
      </c>
      <c r="G1421" s="161">
        <v>0</v>
      </c>
      <c r="H1421" s="161">
        <v>0</v>
      </c>
    </row>
    <row r="1422" spans="1:8">
      <c r="A1422" s="161" t="s">
        <v>8834</v>
      </c>
      <c r="B1422" s="161">
        <v>2017</v>
      </c>
      <c r="C1422" s="161" t="s">
        <v>8867</v>
      </c>
      <c r="D1422" s="161" t="s">
        <v>7770</v>
      </c>
      <c r="E1422" s="161" t="s">
        <v>8866</v>
      </c>
      <c r="F1422" s="161">
        <v>48640.80078125</v>
      </c>
      <c r="G1422" s="161">
        <v>0</v>
      </c>
      <c r="H1422" s="161">
        <v>0</v>
      </c>
    </row>
    <row r="1423" spans="1:8">
      <c r="A1423" s="161" t="s">
        <v>8834</v>
      </c>
      <c r="B1423" s="161">
        <v>2017</v>
      </c>
      <c r="C1423" s="161" t="s">
        <v>8865</v>
      </c>
      <c r="D1423" s="161" t="s">
        <v>6723</v>
      </c>
      <c r="E1423" s="161" t="s">
        <v>8864</v>
      </c>
      <c r="F1423" s="161">
        <v>20957</v>
      </c>
      <c r="G1423" s="161">
        <v>0</v>
      </c>
      <c r="H1423" s="161">
        <v>0</v>
      </c>
    </row>
    <row r="1424" spans="1:8">
      <c r="A1424" s="161" t="s">
        <v>8834</v>
      </c>
      <c r="B1424" s="161">
        <v>2017</v>
      </c>
      <c r="C1424" s="161" t="s">
        <v>8863</v>
      </c>
      <c r="D1424" s="161" t="s">
        <v>6685</v>
      </c>
      <c r="E1424" s="161" t="s">
        <v>1065</v>
      </c>
      <c r="F1424" s="161">
        <v>306853</v>
      </c>
      <c r="G1424" s="161">
        <v>0</v>
      </c>
      <c r="H1424" s="161">
        <v>0</v>
      </c>
    </row>
    <row r="1425" spans="1:8">
      <c r="A1425" s="161" t="s">
        <v>8834</v>
      </c>
      <c r="B1425" s="161">
        <v>2017</v>
      </c>
      <c r="C1425" s="161" t="s">
        <v>8863</v>
      </c>
      <c r="D1425" s="161" t="s">
        <v>7413</v>
      </c>
      <c r="E1425" s="161" t="s">
        <v>8862</v>
      </c>
      <c r="F1425" s="161">
        <v>332368</v>
      </c>
      <c r="G1425" s="161">
        <v>0</v>
      </c>
      <c r="H1425" s="161">
        <v>0</v>
      </c>
    </row>
    <row r="1426" spans="1:8">
      <c r="A1426" s="161" t="s">
        <v>8834</v>
      </c>
      <c r="B1426" s="161">
        <v>2017</v>
      </c>
      <c r="C1426" s="161" t="s">
        <v>8859</v>
      </c>
      <c r="D1426" s="161" t="s">
        <v>7411</v>
      </c>
      <c r="E1426" s="161" t="s">
        <v>8861</v>
      </c>
      <c r="F1426" s="161">
        <v>200409</v>
      </c>
      <c r="G1426" s="161">
        <v>0</v>
      </c>
      <c r="H1426" s="161">
        <v>0</v>
      </c>
    </row>
    <row r="1427" spans="1:8">
      <c r="A1427" s="161" t="s">
        <v>8834</v>
      </c>
      <c r="B1427" s="161">
        <v>2017</v>
      </c>
      <c r="C1427" s="161" t="s">
        <v>8859</v>
      </c>
      <c r="D1427" s="161" t="s">
        <v>7373</v>
      </c>
      <c r="E1427" s="161" t="s">
        <v>8860</v>
      </c>
      <c r="F1427" s="161">
        <v>354640</v>
      </c>
      <c r="G1427" s="161">
        <v>0</v>
      </c>
      <c r="H1427" s="161">
        <v>0</v>
      </c>
    </row>
    <row r="1428" spans="1:8">
      <c r="A1428" s="161" t="s">
        <v>8834</v>
      </c>
      <c r="B1428" s="161">
        <v>2017</v>
      </c>
      <c r="C1428" s="161" t="s">
        <v>8844</v>
      </c>
      <c r="D1428" s="161" t="s">
        <v>6790</v>
      </c>
      <c r="E1428" s="161" t="s">
        <v>4728</v>
      </c>
      <c r="F1428" s="161">
        <v>118317</v>
      </c>
      <c r="G1428" s="161">
        <v>0</v>
      </c>
      <c r="H1428" s="161">
        <v>0</v>
      </c>
    </row>
    <row r="1429" spans="1:8">
      <c r="A1429" s="161" t="s">
        <v>8834</v>
      </c>
      <c r="B1429" s="161">
        <v>2017</v>
      </c>
      <c r="C1429" s="161" t="s">
        <v>8835</v>
      </c>
      <c r="D1429" s="161" t="s">
        <v>6957</v>
      </c>
      <c r="E1429" s="161" t="s">
        <v>4819</v>
      </c>
      <c r="F1429" s="161">
        <v>63396.6015625</v>
      </c>
      <c r="G1429" s="161">
        <v>0</v>
      </c>
      <c r="H1429" s="161">
        <v>0</v>
      </c>
    </row>
    <row r="1430" spans="1:8">
      <c r="A1430" s="161" t="s">
        <v>8834</v>
      </c>
      <c r="B1430" s="161">
        <v>2017</v>
      </c>
      <c r="C1430" s="161" t="s">
        <v>8844</v>
      </c>
      <c r="D1430" s="161" t="s">
        <v>7760</v>
      </c>
      <c r="E1430" s="161" t="s">
        <v>5213</v>
      </c>
      <c r="F1430" s="161">
        <v>165042</v>
      </c>
      <c r="G1430" s="161">
        <v>0</v>
      </c>
      <c r="H1430" s="161">
        <v>0</v>
      </c>
    </row>
    <row r="1431" spans="1:8">
      <c r="A1431" s="161" t="s">
        <v>8834</v>
      </c>
      <c r="B1431" s="161">
        <v>2017</v>
      </c>
      <c r="C1431" s="161" t="s">
        <v>8859</v>
      </c>
      <c r="D1431" s="161" t="s">
        <v>6458</v>
      </c>
      <c r="E1431" s="161" t="s">
        <v>904</v>
      </c>
      <c r="F1431" s="161">
        <v>125165</v>
      </c>
      <c r="G1431" s="161">
        <v>0</v>
      </c>
      <c r="H1431" s="161">
        <v>0</v>
      </c>
    </row>
    <row r="1432" spans="1:8">
      <c r="A1432" s="161" t="s">
        <v>8834</v>
      </c>
      <c r="B1432" s="161">
        <v>2017</v>
      </c>
      <c r="C1432" s="161" t="s">
        <v>8859</v>
      </c>
      <c r="D1432" s="161" t="s">
        <v>6446</v>
      </c>
      <c r="E1432" s="161" t="s">
        <v>4567</v>
      </c>
      <c r="F1432" s="161">
        <v>8308.099609375</v>
      </c>
      <c r="G1432" s="161">
        <v>0</v>
      </c>
      <c r="H1432" s="161">
        <v>0</v>
      </c>
    </row>
    <row r="1433" spans="1:8">
      <c r="A1433" s="161" t="s">
        <v>8834</v>
      </c>
      <c r="B1433" s="161">
        <v>2017</v>
      </c>
      <c r="C1433" s="161" t="s">
        <v>8859</v>
      </c>
      <c r="D1433" s="161" t="s">
        <v>6448</v>
      </c>
      <c r="E1433" s="161" t="s">
        <v>4568</v>
      </c>
      <c r="F1433" s="161">
        <v>4346.68017578125</v>
      </c>
      <c r="G1433" s="161">
        <v>0</v>
      </c>
      <c r="H1433" s="161">
        <v>0</v>
      </c>
    </row>
    <row r="1434" spans="1:8">
      <c r="A1434" s="161" t="s">
        <v>8834</v>
      </c>
      <c r="B1434" s="161">
        <v>2017</v>
      </c>
      <c r="C1434" s="161" t="s">
        <v>8844</v>
      </c>
      <c r="D1434" s="161" t="s">
        <v>7066</v>
      </c>
      <c r="E1434" s="161" t="s">
        <v>4873</v>
      </c>
      <c r="F1434" s="161">
        <v>309711</v>
      </c>
      <c r="G1434" s="161">
        <v>0</v>
      </c>
      <c r="H1434" s="161">
        <v>0</v>
      </c>
    </row>
    <row r="1435" spans="1:8">
      <c r="A1435" s="161" t="s">
        <v>8834</v>
      </c>
      <c r="B1435" s="161">
        <v>2017</v>
      </c>
      <c r="C1435" s="161" t="s">
        <v>5843</v>
      </c>
      <c r="D1435" s="161" t="s">
        <v>7093</v>
      </c>
      <c r="E1435" s="161" t="s">
        <v>4884</v>
      </c>
      <c r="F1435" s="161">
        <v>277814</v>
      </c>
      <c r="G1435" s="161">
        <v>0</v>
      </c>
      <c r="H1435" s="161">
        <v>0</v>
      </c>
    </row>
    <row r="1436" spans="1:8">
      <c r="A1436" s="161" t="s">
        <v>8834</v>
      </c>
      <c r="B1436" s="161">
        <v>2017</v>
      </c>
      <c r="C1436" s="161" t="s">
        <v>8858</v>
      </c>
      <c r="D1436" s="161" t="s">
        <v>6660</v>
      </c>
      <c r="E1436" s="161" t="s">
        <v>4658</v>
      </c>
      <c r="F1436" s="161">
        <v>292430</v>
      </c>
      <c r="G1436" s="161">
        <v>0</v>
      </c>
      <c r="H1436" s="161">
        <v>0</v>
      </c>
    </row>
    <row r="1437" spans="1:8">
      <c r="A1437" s="161" t="s">
        <v>8834</v>
      </c>
      <c r="B1437" s="161">
        <v>2017</v>
      </c>
      <c r="C1437" s="161" t="s">
        <v>8844</v>
      </c>
      <c r="D1437" s="161" t="s">
        <v>6082</v>
      </c>
      <c r="E1437" s="161" t="s">
        <v>4366</v>
      </c>
      <c r="F1437" s="161">
        <v>369964</v>
      </c>
      <c r="G1437" s="161">
        <v>0</v>
      </c>
      <c r="H1437" s="161">
        <v>0</v>
      </c>
    </row>
    <row r="1438" spans="1:8">
      <c r="A1438" s="161" t="s">
        <v>8834</v>
      </c>
      <c r="B1438" s="161">
        <v>2017</v>
      </c>
      <c r="C1438" s="161" t="s">
        <v>8840</v>
      </c>
      <c r="D1438" s="161" t="s">
        <v>6545</v>
      </c>
      <c r="E1438" s="161" t="s">
        <v>4608</v>
      </c>
      <c r="F1438" s="161">
        <v>88736</v>
      </c>
      <c r="G1438" s="161">
        <v>0</v>
      </c>
      <c r="H1438" s="161">
        <v>0</v>
      </c>
    </row>
    <row r="1439" spans="1:8">
      <c r="A1439" s="161" t="s">
        <v>8834</v>
      </c>
      <c r="B1439" s="161">
        <v>2017</v>
      </c>
      <c r="C1439" s="161" t="s">
        <v>8844</v>
      </c>
      <c r="D1439" s="161" t="s">
        <v>6085</v>
      </c>
      <c r="E1439" s="161" t="s">
        <v>4368</v>
      </c>
      <c r="F1439" s="161">
        <v>326079</v>
      </c>
      <c r="G1439" s="161">
        <v>0</v>
      </c>
      <c r="H1439" s="161">
        <v>0</v>
      </c>
    </row>
    <row r="1440" spans="1:8">
      <c r="A1440" s="161" t="s">
        <v>8834</v>
      </c>
      <c r="B1440" s="161">
        <v>2017</v>
      </c>
      <c r="C1440" s="161" t="s">
        <v>8835</v>
      </c>
      <c r="D1440" s="161" t="s">
        <v>6453</v>
      </c>
      <c r="E1440" s="161" t="s">
        <v>4570</v>
      </c>
      <c r="F1440" s="161">
        <v>32646</v>
      </c>
      <c r="G1440" s="161">
        <v>0</v>
      </c>
      <c r="H1440" s="161">
        <v>0</v>
      </c>
    </row>
    <row r="1441" spans="1:8">
      <c r="A1441" s="161" t="s">
        <v>8834</v>
      </c>
      <c r="B1441" s="161">
        <v>2017</v>
      </c>
      <c r="C1441" s="161" t="s">
        <v>8835</v>
      </c>
      <c r="D1441" s="161" t="s">
        <v>6491</v>
      </c>
      <c r="E1441" s="161" t="s">
        <v>8857</v>
      </c>
      <c r="F1441" s="161">
        <v>23308.30078125</v>
      </c>
      <c r="G1441" s="161">
        <v>0</v>
      </c>
      <c r="H1441" s="161">
        <v>0</v>
      </c>
    </row>
    <row r="1442" spans="1:8">
      <c r="A1442" s="161" t="s">
        <v>8834</v>
      </c>
      <c r="B1442" s="161">
        <v>2017</v>
      </c>
      <c r="C1442" s="161" t="s">
        <v>8856</v>
      </c>
      <c r="D1442" s="161" t="s">
        <v>7384</v>
      </c>
      <c r="E1442" s="161" t="s">
        <v>8855</v>
      </c>
      <c r="F1442" s="161">
        <v>376605</v>
      </c>
      <c r="G1442" s="161">
        <v>0</v>
      </c>
      <c r="H1442" s="161">
        <v>0</v>
      </c>
    </row>
    <row r="1443" spans="1:8">
      <c r="A1443" s="161" t="s">
        <v>8834</v>
      </c>
      <c r="B1443" s="161">
        <v>2017</v>
      </c>
      <c r="C1443" s="161" t="s">
        <v>3501</v>
      </c>
      <c r="D1443" s="161" t="s">
        <v>7022</v>
      </c>
      <c r="E1443" s="161" t="s">
        <v>4849</v>
      </c>
      <c r="F1443" s="161">
        <v>174020</v>
      </c>
      <c r="G1443" s="161">
        <v>0</v>
      </c>
      <c r="H1443" s="161">
        <v>0</v>
      </c>
    </row>
    <row r="1444" spans="1:8">
      <c r="A1444" s="161" t="s">
        <v>8834</v>
      </c>
      <c r="B1444" s="161">
        <v>2017</v>
      </c>
      <c r="C1444" s="161" t="s">
        <v>8854</v>
      </c>
      <c r="D1444" s="161" t="s">
        <v>6451</v>
      </c>
      <c r="E1444" s="161" t="s">
        <v>4569</v>
      </c>
      <c r="F1444" s="161">
        <v>10748</v>
      </c>
      <c r="G1444" s="161">
        <v>0</v>
      </c>
      <c r="H1444" s="161">
        <v>0</v>
      </c>
    </row>
    <row r="1445" spans="1:8">
      <c r="A1445" s="161" t="s">
        <v>8834</v>
      </c>
      <c r="B1445" s="161">
        <v>2017</v>
      </c>
      <c r="C1445" s="161" t="s">
        <v>8844</v>
      </c>
      <c r="D1445" s="161" t="s">
        <v>6088</v>
      </c>
      <c r="E1445" s="161" t="s">
        <v>4369</v>
      </c>
      <c r="F1445" s="161">
        <v>350658</v>
      </c>
      <c r="G1445" s="161">
        <v>0</v>
      </c>
      <c r="H1445" s="161">
        <v>0</v>
      </c>
    </row>
    <row r="1446" spans="1:8">
      <c r="A1446" s="161" t="s">
        <v>8834</v>
      </c>
      <c r="B1446" s="161">
        <v>2017</v>
      </c>
      <c r="C1446" s="161" t="s">
        <v>8844</v>
      </c>
      <c r="D1446" s="161" t="s">
        <v>6091</v>
      </c>
      <c r="E1446" s="161" t="s">
        <v>4370</v>
      </c>
      <c r="F1446" s="161">
        <v>164311</v>
      </c>
      <c r="G1446" s="161">
        <v>0</v>
      </c>
      <c r="H1446" s="161">
        <v>0</v>
      </c>
    </row>
    <row r="1447" spans="1:8">
      <c r="A1447" s="161" t="s">
        <v>8834</v>
      </c>
      <c r="B1447" s="161">
        <v>2017</v>
      </c>
      <c r="C1447" s="161" t="s">
        <v>8844</v>
      </c>
      <c r="D1447" s="161" t="s">
        <v>6096</v>
      </c>
      <c r="E1447" s="161" t="s">
        <v>4371</v>
      </c>
      <c r="F1447" s="161">
        <v>265960</v>
      </c>
      <c r="G1447" s="161">
        <v>0</v>
      </c>
      <c r="H1447" s="161">
        <v>0</v>
      </c>
    </row>
    <row r="1448" spans="1:8">
      <c r="A1448" s="161" t="s">
        <v>8834</v>
      </c>
      <c r="B1448" s="161">
        <v>2017</v>
      </c>
      <c r="C1448" s="161" t="s">
        <v>8835</v>
      </c>
      <c r="D1448" s="161" t="s">
        <v>6595</v>
      </c>
      <c r="E1448" s="161" t="s">
        <v>5870</v>
      </c>
      <c r="F1448" s="161">
        <v>3698.02001953125</v>
      </c>
      <c r="G1448" s="161">
        <v>0</v>
      </c>
      <c r="H1448" s="161">
        <v>0</v>
      </c>
    </row>
    <row r="1449" spans="1:8">
      <c r="A1449" s="161" t="s">
        <v>8834</v>
      </c>
      <c r="B1449" s="161">
        <v>2017</v>
      </c>
      <c r="C1449" s="161" t="s">
        <v>8853</v>
      </c>
      <c r="D1449" s="161" t="s">
        <v>6495</v>
      </c>
      <c r="E1449" s="161" t="s">
        <v>126</v>
      </c>
      <c r="F1449" s="161">
        <v>42857.69921875</v>
      </c>
      <c r="G1449" s="161">
        <v>0</v>
      </c>
      <c r="H1449" s="161">
        <v>0</v>
      </c>
    </row>
    <row r="1450" spans="1:8">
      <c r="A1450" s="161" t="s">
        <v>8834</v>
      </c>
      <c r="B1450" s="161">
        <v>2017</v>
      </c>
      <c r="C1450" s="161" t="s">
        <v>8840</v>
      </c>
      <c r="D1450" s="161" t="s">
        <v>6942</v>
      </c>
      <c r="E1450" s="161" t="s">
        <v>4812</v>
      </c>
      <c r="F1450" s="161">
        <v>178426</v>
      </c>
      <c r="G1450" s="161">
        <v>0</v>
      </c>
      <c r="H1450" s="161">
        <v>0</v>
      </c>
    </row>
    <row r="1451" spans="1:8">
      <c r="A1451" s="161" t="s">
        <v>8834</v>
      </c>
      <c r="B1451" s="161">
        <v>2017</v>
      </c>
      <c r="C1451" s="161" t="s">
        <v>8852</v>
      </c>
      <c r="D1451" s="161" t="s">
        <v>6099</v>
      </c>
      <c r="E1451" s="161" t="s">
        <v>8851</v>
      </c>
      <c r="F1451" s="161">
        <v>251380</v>
      </c>
      <c r="G1451" s="161">
        <v>0</v>
      </c>
      <c r="H1451" s="161">
        <v>0</v>
      </c>
    </row>
    <row r="1452" spans="1:8">
      <c r="A1452" s="161" t="s">
        <v>8834</v>
      </c>
      <c r="B1452" s="161">
        <v>2017</v>
      </c>
      <c r="C1452" s="161" t="s">
        <v>8840</v>
      </c>
      <c r="D1452" s="161" t="s">
        <v>7667</v>
      </c>
      <c r="E1452" s="161" t="s">
        <v>5168</v>
      </c>
      <c r="F1452" s="161">
        <v>233404</v>
      </c>
      <c r="G1452" s="161">
        <v>0</v>
      </c>
      <c r="H1452" s="161">
        <v>0</v>
      </c>
    </row>
    <row r="1453" spans="1:8">
      <c r="A1453" s="161" t="s">
        <v>8834</v>
      </c>
      <c r="B1453" s="161">
        <v>2017</v>
      </c>
      <c r="C1453" s="161" t="s">
        <v>8838</v>
      </c>
      <c r="D1453" s="161" t="s">
        <v>7616</v>
      </c>
      <c r="E1453" s="161" t="s">
        <v>5133</v>
      </c>
      <c r="F1453" s="161">
        <v>1829.32995605468</v>
      </c>
      <c r="G1453" s="161">
        <v>0</v>
      </c>
      <c r="H1453" s="161">
        <v>0</v>
      </c>
    </row>
    <row r="1454" spans="1:8">
      <c r="A1454" s="161" t="s">
        <v>8834</v>
      </c>
      <c r="B1454" s="161">
        <v>2017</v>
      </c>
      <c r="C1454" s="161" t="s">
        <v>8838</v>
      </c>
      <c r="D1454" s="161" t="s">
        <v>7275</v>
      </c>
      <c r="E1454" s="161" t="s">
        <v>4976</v>
      </c>
      <c r="F1454" s="161">
        <v>2912.09008789062</v>
      </c>
      <c r="G1454" s="161">
        <v>0</v>
      </c>
      <c r="H1454" s="161">
        <v>0</v>
      </c>
    </row>
    <row r="1455" spans="1:8">
      <c r="A1455" s="161" t="s">
        <v>8834</v>
      </c>
      <c r="B1455" s="161">
        <v>2017</v>
      </c>
      <c r="C1455" s="161" t="s">
        <v>8838</v>
      </c>
      <c r="D1455" s="161" t="s">
        <v>6704</v>
      </c>
      <c r="E1455" s="161" t="s">
        <v>4684</v>
      </c>
      <c r="F1455" s="161">
        <v>474.27999877929602</v>
      </c>
      <c r="G1455" s="161">
        <v>0</v>
      </c>
      <c r="H1455" s="161">
        <v>0</v>
      </c>
    </row>
    <row r="1456" spans="1:8">
      <c r="A1456" s="161" t="s">
        <v>8834</v>
      </c>
      <c r="B1456" s="161">
        <v>2017</v>
      </c>
      <c r="C1456" s="161" t="s">
        <v>8838</v>
      </c>
      <c r="D1456" s="161" t="s">
        <v>6138</v>
      </c>
      <c r="E1456" s="161" t="s">
        <v>4390</v>
      </c>
      <c r="F1456" s="161">
        <v>2947.8701171875</v>
      </c>
      <c r="G1456" s="161">
        <v>0</v>
      </c>
      <c r="H1456" s="161">
        <v>0</v>
      </c>
    </row>
    <row r="1457" spans="1:8">
      <c r="A1457" s="161" t="s">
        <v>8834</v>
      </c>
      <c r="B1457" s="161">
        <v>2017</v>
      </c>
      <c r="C1457" s="161" t="s">
        <v>8838</v>
      </c>
      <c r="D1457" s="161" t="s">
        <v>6315</v>
      </c>
      <c r="E1457" s="161" t="s">
        <v>4503</v>
      </c>
      <c r="F1457" s="161">
        <v>1830.60998535156</v>
      </c>
      <c r="G1457" s="161">
        <v>0</v>
      </c>
      <c r="H1457" s="161">
        <v>0</v>
      </c>
    </row>
    <row r="1458" spans="1:8">
      <c r="A1458" s="161" t="s">
        <v>8834</v>
      </c>
      <c r="B1458" s="161">
        <v>2017</v>
      </c>
      <c r="C1458" s="161" t="s">
        <v>8838</v>
      </c>
      <c r="D1458" s="161" t="s">
        <v>7714</v>
      </c>
      <c r="E1458" s="161" t="s">
        <v>5184</v>
      </c>
      <c r="F1458" s="161">
        <v>2130.68994140625</v>
      </c>
      <c r="G1458" s="161">
        <v>0</v>
      </c>
      <c r="H1458" s="161">
        <v>0</v>
      </c>
    </row>
    <row r="1459" spans="1:8">
      <c r="A1459" s="161" t="s">
        <v>8834</v>
      </c>
      <c r="B1459" s="161">
        <v>2017</v>
      </c>
      <c r="C1459" s="161" t="s">
        <v>8838</v>
      </c>
      <c r="D1459" s="161" t="s">
        <v>7259</v>
      </c>
      <c r="E1459" s="161" t="s">
        <v>5901</v>
      </c>
      <c r="F1459" s="161">
        <v>9089.08984375</v>
      </c>
      <c r="G1459" s="161">
        <v>0</v>
      </c>
      <c r="H1459" s="161">
        <v>0</v>
      </c>
    </row>
    <row r="1460" spans="1:8">
      <c r="A1460" s="161" t="s">
        <v>8834</v>
      </c>
      <c r="B1460" s="161">
        <v>2017</v>
      </c>
      <c r="C1460" s="161" t="s">
        <v>8838</v>
      </c>
      <c r="D1460" s="161" t="s">
        <v>6974</v>
      </c>
      <c r="E1460" s="161" t="s">
        <v>5891</v>
      </c>
      <c r="F1460" s="161">
        <v>13048.900390625</v>
      </c>
      <c r="G1460" s="161">
        <v>0</v>
      </c>
      <c r="H1460" s="161">
        <v>0</v>
      </c>
    </row>
    <row r="1461" spans="1:8">
      <c r="A1461" s="161" t="s">
        <v>8834</v>
      </c>
      <c r="B1461" s="161">
        <v>2017</v>
      </c>
      <c r="C1461" s="161" t="s">
        <v>8838</v>
      </c>
      <c r="D1461" s="161" t="s">
        <v>6312</v>
      </c>
      <c r="E1461" s="161" t="s">
        <v>4502</v>
      </c>
      <c r="F1461" s="161">
        <v>3383.2900390625</v>
      </c>
      <c r="G1461" s="161">
        <v>0</v>
      </c>
      <c r="H1461" s="161">
        <v>0</v>
      </c>
    </row>
    <row r="1462" spans="1:8">
      <c r="A1462" s="161" t="s">
        <v>8834</v>
      </c>
      <c r="B1462" s="161">
        <v>2017</v>
      </c>
      <c r="C1462" s="161" t="s">
        <v>8838</v>
      </c>
      <c r="D1462" s="161" t="s">
        <v>6318</v>
      </c>
      <c r="E1462" s="161" t="s">
        <v>4504</v>
      </c>
      <c r="F1462" s="161">
        <v>3084.90991210937</v>
      </c>
      <c r="G1462" s="161">
        <v>0</v>
      </c>
      <c r="H1462" s="161">
        <v>0</v>
      </c>
    </row>
    <row r="1463" spans="1:8">
      <c r="A1463" s="161" t="s">
        <v>8834</v>
      </c>
      <c r="B1463" s="161">
        <v>2017</v>
      </c>
      <c r="C1463" s="161" t="s">
        <v>8838</v>
      </c>
      <c r="D1463" s="161" t="s">
        <v>7602</v>
      </c>
      <c r="E1463" s="161" t="s">
        <v>5124</v>
      </c>
      <c r="F1463" s="161">
        <v>1549.7099609375</v>
      </c>
      <c r="G1463" s="161">
        <v>0</v>
      </c>
      <c r="H1463" s="161">
        <v>0</v>
      </c>
    </row>
    <row r="1464" spans="1:8">
      <c r="A1464" s="161" t="s">
        <v>8834</v>
      </c>
      <c r="B1464" s="161">
        <v>2017</v>
      </c>
      <c r="C1464" s="161" t="s">
        <v>8850</v>
      </c>
      <c r="D1464" s="161" t="s">
        <v>6966</v>
      </c>
      <c r="E1464" s="161" t="s">
        <v>8849</v>
      </c>
      <c r="F1464" s="161">
        <v>289376</v>
      </c>
      <c r="G1464" s="161">
        <v>0</v>
      </c>
      <c r="H1464" s="161">
        <v>0</v>
      </c>
    </row>
    <row r="1465" spans="1:8">
      <c r="A1465" s="161" t="s">
        <v>8834</v>
      </c>
      <c r="B1465" s="161">
        <v>2017</v>
      </c>
      <c r="C1465" s="161" t="s">
        <v>8844</v>
      </c>
      <c r="D1465" s="161" t="s">
        <v>6272</v>
      </c>
      <c r="E1465" s="161" t="s">
        <v>4474</v>
      </c>
      <c r="F1465" s="161">
        <v>167738</v>
      </c>
      <c r="G1465" s="161">
        <v>0</v>
      </c>
      <c r="H1465" s="161">
        <v>0</v>
      </c>
    </row>
    <row r="1466" spans="1:8">
      <c r="A1466" s="161" t="s">
        <v>8834</v>
      </c>
      <c r="B1466" s="161">
        <v>2017</v>
      </c>
      <c r="C1466" s="161" t="s">
        <v>8848</v>
      </c>
      <c r="D1466" s="161" t="s">
        <v>6371</v>
      </c>
      <c r="E1466" s="161" t="s">
        <v>8847</v>
      </c>
      <c r="F1466" s="161">
        <v>261392</v>
      </c>
      <c r="G1466" s="161">
        <v>0</v>
      </c>
      <c r="H1466" s="161">
        <v>0</v>
      </c>
    </row>
    <row r="1467" spans="1:8">
      <c r="A1467" s="161" t="s">
        <v>8834</v>
      </c>
      <c r="B1467" s="161">
        <v>2017</v>
      </c>
      <c r="C1467" s="161" t="s">
        <v>8846</v>
      </c>
      <c r="D1467" s="161" t="s">
        <v>7028</v>
      </c>
      <c r="E1467" s="161" t="s">
        <v>3293</v>
      </c>
      <c r="F1467" s="161">
        <v>541953</v>
      </c>
      <c r="G1467" s="161">
        <v>0</v>
      </c>
      <c r="H1467" s="161">
        <v>0</v>
      </c>
    </row>
    <row r="1468" spans="1:8">
      <c r="A1468" s="161" t="s">
        <v>8834</v>
      </c>
      <c r="B1468" s="161">
        <v>2017</v>
      </c>
      <c r="C1468" s="161" t="s">
        <v>8835</v>
      </c>
      <c r="D1468" s="161" t="s">
        <v>7711</v>
      </c>
      <c r="E1468" s="161" t="s">
        <v>5182</v>
      </c>
      <c r="F1468" s="161">
        <v>17614.599609375</v>
      </c>
      <c r="G1468" s="161">
        <v>0</v>
      </c>
      <c r="H1468" s="161">
        <v>0</v>
      </c>
    </row>
    <row r="1469" spans="1:8">
      <c r="A1469" s="161" t="s">
        <v>8834</v>
      </c>
      <c r="B1469" s="161">
        <v>2017</v>
      </c>
      <c r="C1469" s="161" t="s">
        <v>8845</v>
      </c>
      <c r="D1469" s="161" t="s">
        <v>7000</v>
      </c>
      <c r="E1469" s="161" t="s">
        <v>4837</v>
      </c>
      <c r="F1469" s="161">
        <v>485691</v>
      </c>
      <c r="G1469" s="161">
        <v>0</v>
      </c>
      <c r="H1469" s="161">
        <v>0</v>
      </c>
    </row>
    <row r="1470" spans="1:8">
      <c r="A1470" s="161" t="s">
        <v>8834</v>
      </c>
      <c r="B1470" s="161">
        <v>2017</v>
      </c>
      <c r="C1470" s="161" t="s">
        <v>8844</v>
      </c>
      <c r="D1470" s="161" t="s">
        <v>7096</v>
      </c>
      <c r="E1470" s="161" t="s">
        <v>4885</v>
      </c>
      <c r="F1470" s="161">
        <v>319581</v>
      </c>
      <c r="G1470" s="161">
        <v>0</v>
      </c>
      <c r="H1470" s="161">
        <v>0</v>
      </c>
    </row>
    <row r="1471" spans="1:8">
      <c r="A1471" s="161" t="s">
        <v>8834</v>
      </c>
      <c r="B1471" s="161">
        <v>2017</v>
      </c>
      <c r="C1471" s="161" t="s">
        <v>8844</v>
      </c>
      <c r="D1471" s="161" t="s">
        <v>7099</v>
      </c>
      <c r="E1471" s="161" t="s">
        <v>4886</v>
      </c>
      <c r="F1471" s="161">
        <v>230441</v>
      </c>
      <c r="G1471" s="161">
        <v>0</v>
      </c>
      <c r="H1471" s="161">
        <v>0</v>
      </c>
    </row>
    <row r="1472" spans="1:8">
      <c r="A1472" s="161" t="s">
        <v>8834</v>
      </c>
      <c r="B1472" s="161">
        <v>2017</v>
      </c>
      <c r="C1472" s="161" t="s">
        <v>4353</v>
      </c>
      <c r="D1472" s="161" t="s">
        <v>8738</v>
      </c>
      <c r="E1472" s="161" t="s">
        <v>8843</v>
      </c>
      <c r="F1472" s="161">
        <v>442501</v>
      </c>
      <c r="G1472" s="161">
        <v>0</v>
      </c>
      <c r="H1472" s="161">
        <v>0</v>
      </c>
    </row>
    <row r="1473" spans="1:8">
      <c r="A1473" s="161" t="s">
        <v>8834</v>
      </c>
      <c r="B1473" s="161">
        <v>2017</v>
      </c>
      <c r="C1473" s="161" t="s">
        <v>4353</v>
      </c>
      <c r="D1473" s="161" t="s">
        <v>8739</v>
      </c>
      <c r="E1473" s="161" t="s">
        <v>8842</v>
      </c>
      <c r="F1473" s="161">
        <v>246025</v>
      </c>
      <c r="G1473" s="161">
        <v>0</v>
      </c>
      <c r="H1473" s="161">
        <v>0</v>
      </c>
    </row>
    <row r="1474" spans="1:8">
      <c r="A1474" s="161" t="s">
        <v>8834</v>
      </c>
      <c r="B1474" s="161">
        <v>2017</v>
      </c>
      <c r="C1474" s="161" t="s">
        <v>8841</v>
      </c>
      <c r="D1474" s="161" t="s">
        <v>7793</v>
      </c>
      <c r="E1474" s="161" t="s">
        <v>5228</v>
      </c>
      <c r="F1474" s="161">
        <v>285384</v>
      </c>
      <c r="G1474" s="161">
        <v>0</v>
      </c>
      <c r="H1474" s="161">
        <v>0</v>
      </c>
    </row>
    <row r="1475" spans="1:8">
      <c r="A1475" s="161" t="s">
        <v>8834</v>
      </c>
      <c r="B1475" s="161">
        <v>2017</v>
      </c>
      <c r="C1475" s="161" t="s">
        <v>8835</v>
      </c>
      <c r="D1475" s="161" t="s">
        <v>6859</v>
      </c>
      <c r="E1475" s="161" t="s">
        <v>1203</v>
      </c>
      <c r="F1475" s="161">
        <v>504558</v>
      </c>
      <c r="G1475" s="161">
        <v>0</v>
      </c>
      <c r="H1475" s="161">
        <v>0</v>
      </c>
    </row>
    <row r="1476" spans="1:8">
      <c r="A1476" s="161" t="s">
        <v>8834</v>
      </c>
      <c r="B1476" s="161">
        <v>2017</v>
      </c>
      <c r="C1476" s="161" t="s">
        <v>8835</v>
      </c>
      <c r="D1476" s="161" t="s">
        <v>7376</v>
      </c>
      <c r="E1476" s="161" t="s">
        <v>5028</v>
      </c>
      <c r="F1476" s="161">
        <v>250578</v>
      </c>
      <c r="G1476" s="161">
        <v>0</v>
      </c>
      <c r="H1476" s="161">
        <v>0</v>
      </c>
    </row>
    <row r="1477" spans="1:8">
      <c r="A1477" s="161" t="s">
        <v>8834</v>
      </c>
      <c r="B1477" s="161">
        <v>2017</v>
      </c>
      <c r="C1477" s="161" t="s">
        <v>8835</v>
      </c>
      <c r="D1477" s="161" t="s">
        <v>7380</v>
      </c>
      <c r="E1477" s="161" t="s">
        <v>5029</v>
      </c>
      <c r="F1477" s="161">
        <v>268221</v>
      </c>
      <c r="G1477" s="161">
        <v>0</v>
      </c>
      <c r="H1477" s="161">
        <v>0</v>
      </c>
    </row>
    <row r="1478" spans="1:8">
      <c r="A1478" s="161" t="s">
        <v>8834</v>
      </c>
      <c r="B1478" s="161">
        <v>2017</v>
      </c>
      <c r="C1478" s="161" t="s">
        <v>8840</v>
      </c>
      <c r="D1478" s="161" t="s">
        <v>6441</v>
      </c>
      <c r="E1478" s="161" t="s">
        <v>4565</v>
      </c>
      <c r="F1478" s="161">
        <v>61056</v>
      </c>
      <c r="G1478" s="161">
        <v>0</v>
      </c>
      <c r="H1478" s="161">
        <v>0</v>
      </c>
    </row>
    <row r="1479" spans="1:8">
      <c r="A1479" s="161" t="s">
        <v>8834</v>
      </c>
      <c r="B1479" s="161">
        <v>2017</v>
      </c>
      <c r="C1479" s="161" t="s">
        <v>8835</v>
      </c>
      <c r="D1479" s="161" t="s">
        <v>6236</v>
      </c>
      <c r="E1479" s="161" t="s">
        <v>4445</v>
      </c>
      <c r="F1479" s="161">
        <v>86415.6015625</v>
      </c>
      <c r="G1479" s="161">
        <v>0</v>
      </c>
      <c r="H1479" s="161">
        <v>0</v>
      </c>
    </row>
    <row r="1480" spans="1:8">
      <c r="A1480" s="161" t="s">
        <v>8834</v>
      </c>
      <c r="B1480" s="161">
        <v>2017</v>
      </c>
      <c r="C1480" s="161" t="s">
        <v>8835</v>
      </c>
      <c r="D1480" s="161" t="s">
        <v>6960</v>
      </c>
      <c r="E1480" s="161" t="s">
        <v>4820</v>
      </c>
      <c r="F1480" s="161">
        <v>128856</v>
      </c>
      <c r="G1480" s="161">
        <v>0</v>
      </c>
      <c r="H1480" s="161">
        <v>0</v>
      </c>
    </row>
    <row r="1481" spans="1:8">
      <c r="A1481" s="161" t="s">
        <v>8834</v>
      </c>
      <c r="B1481" s="161">
        <v>2017</v>
      </c>
      <c r="C1481" s="161" t="s">
        <v>8835</v>
      </c>
      <c r="D1481" s="161" t="s">
        <v>7795</v>
      </c>
      <c r="E1481" s="161" t="s">
        <v>5229</v>
      </c>
      <c r="F1481" s="161">
        <v>3542.21997070312</v>
      </c>
      <c r="G1481" s="161">
        <v>0</v>
      </c>
      <c r="H1481" s="161">
        <v>0</v>
      </c>
    </row>
    <row r="1482" spans="1:8">
      <c r="A1482" s="161" t="s">
        <v>8834</v>
      </c>
      <c r="B1482" s="161">
        <v>2017</v>
      </c>
      <c r="C1482" s="161" t="s">
        <v>8835</v>
      </c>
      <c r="D1482" s="161" t="s">
        <v>7252</v>
      </c>
      <c r="E1482" s="161" t="s">
        <v>8839</v>
      </c>
      <c r="F1482" s="161">
        <v>334683</v>
      </c>
      <c r="G1482" s="161">
        <v>0</v>
      </c>
      <c r="H1482" s="161">
        <v>0</v>
      </c>
    </row>
    <row r="1483" spans="1:8">
      <c r="A1483" s="161" t="s">
        <v>8834</v>
      </c>
      <c r="B1483" s="161">
        <v>2017</v>
      </c>
      <c r="C1483" s="161" t="s">
        <v>8835</v>
      </c>
      <c r="D1483" s="161" t="s">
        <v>6476</v>
      </c>
      <c r="E1483" s="161" t="s">
        <v>4577</v>
      </c>
      <c r="F1483" s="161">
        <v>16607.69921875</v>
      </c>
      <c r="G1483" s="161">
        <v>0</v>
      </c>
      <c r="H1483" s="161">
        <v>0</v>
      </c>
    </row>
    <row r="1484" spans="1:8">
      <c r="A1484" s="161" t="s">
        <v>8834</v>
      </c>
      <c r="B1484" s="161">
        <v>2017</v>
      </c>
      <c r="C1484" s="161" t="s">
        <v>8835</v>
      </c>
      <c r="D1484" s="161" t="s">
        <v>6567</v>
      </c>
      <c r="E1484" s="161" t="s">
        <v>4619</v>
      </c>
      <c r="F1484" s="161">
        <v>17232.19921875</v>
      </c>
      <c r="G1484" s="161">
        <v>0</v>
      </c>
      <c r="H1484" s="161">
        <v>0</v>
      </c>
    </row>
    <row r="1485" spans="1:8">
      <c r="A1485" s="161" t="s">
        <v>8834</v>
      </c>
      <c r="B1485" s="161">
        <v>2017</v>
      </c>
      <c r="C1485" s="161" t="s">
        <v>8835</v>
      </c>
      <c r="D1485" s="161" t="s">
        <v>6102</v>
      </c>
      <c r="E1485" s="161" t="s">
        <v>4374</v>
      </c>
      <c r="F1485" s="161">
        <v>343480</v>
      </c>
      <c r="G1485" s="161">
        <v>0</v>
      </c>
      <c r="H1485" s="161">
        <v>0</v>
      </c>
    </row>
    <row r="1486" spans="1:8">
      <c r="A1486" s="161" t="s">
        <v>8834</v>
      </c>
      <c r="B1486" s="161">
        <v>2017</v>
      </c>
      <c r="C1486" s="161" t="s">
        <v>8835</v>
      </c>
      <c r="D1486" s="161" t="s">
        <v>6105</v>
      </c>
      <c r="E1486" s="161" t="s">
        <v>4375</v>
      </c>
      <c r="F1486" s="161">
        <v>237246</v>
      </c>
      <c r="G1486" s="161">
        <v>0</v>
      </c>
      <c r="H1486" s="161">
        <v>0</v>
      </c>
    </row>
    <row r="1487" spans="1:8">
      <c r="A1487" s="161" t="s">
        <v>8834</v>
      </c>
      <c r="B1487" s="161">
        <v>2017</v>
      </c>
      <c r="C1487" s="161" t="s">
        <v>8835</v>
      </c>
      <c r="D1487" s="161" t="s">
        <v>6927</v>
      </c>
      <c r="E1487" s="161" t="s">
        <v>4805</v>
      </c>
      <c r="F1487" s="161">
        <v>70584.3984375</v>
      </c>
      <c r="G1487" s="161">
        <v>0</v>
      </c>
      <c r="H1487" s="161">
        <v>0</v>
      </c>
    </row>
    <row r="1488" spans="1:8">
      <c r="A1488" s="161" t="s">
        <v>8834</v>
      </c>
      <c r="B1488" s="161">
        <v>2017</v>
      </c>
      <c r="C1488" s="161" t="s">
        <v>8835</v>
      </c>
      <c r="D1488" s="161" t="s">
        <v>6929</v>
      </c>
      <c r="E1488" s="161" t="s">
        <v>4806</v>
      </c>
      <c r="F1488" s="161">
        <v>56622.5</v>
      </c>
      <c r="G1488" s="161">
        <v>0</v>
      </c>
      <c r="H1488" s="161">
        <v>0</v>
      </c>
    </row>
    <row r="1489" spans="1:8">
      <c r="A1489" s="161" t="s">
        <v>8834</v>
      </c>
      <c r="B1489" s="161">
        <v>2017</v>
      </c>
      <c r="C1489" s="161" t="s">
        <v>8835</v>
      </c>
      <c r="D1489" s="161" t="s">
        <v>6384</v>
      </c>
      <c r="E1489" s="161" t="s">
        <v>4537</v>
      </c>
      <c r="F1489" s="161">
        <v>12553.5</v>
      </c>
      <c r="G1489" s="161">
        <v>0</v>
      </c>
      <c r="H1489" s="161">
        <v>0</v>
      </c>
    </row>
    <row r="1490" spans="1:8">
      <c r="A1490" s="161" t="s">
        <v>8834</v>
      </c>
      <c r="B1490" s="161">
        <v>2017</v>
      </c>
      <c r="C1490" s="161" t="s">
        <v>8835</v>
      </c>
      <c r="D1490" s="161" t="s">
        <v>7292</v>
      </c>
      <c r="E1490" s="161" t="s">
        <v>4986</v>
      </c>
      <c r="F1490" s="161">
        <v>167064</v>
      </c>
      <c r="G1490" s="161">
        <v>0</v>
      </c>
      <c r="H1490" s="161">
        <v>0</v>
      </c>
    </row>
    <row r="1491" spans="1:8">
      <c r="A1491" s="161" t="s">
        <v>8834</v>
      </c>
      <c r="B1491" s="161">
        <v>2017</v>
      </c>
      <c r="C1491" s="161" t="s">
        <v>8835</v>
      </c>
      <c r="D1491" s="161" t="s">
        <v>7633</v>
      </c>
      <c r="E1491" s="161" t="s">
        <v>5141</v>
      </c>
      <c r="F1491" s="161">
        <v>9983.1103515625</v>
      </c>
      <c r="G1491" s="161">
        <v>0</v>
      </c>
      <c r="H1491" s="161">
        <v>0</v>
      </c>
    </row>
    <row r="1492" spans="1:8">
      <c r="A1492" s="161" t="s">
        <v>8834</v>
      </c>
      <c r="B1492" s="161">
        <v>2017</v>
      </c>
      <c r="C1492" s="161" t="s">
        <v>8835</v>
      </c>
      <c r="D1492" s="161" t="s">
        <v>6951</v>
      </c>
      <c r="E1492" s="161" t="s">
        <v>4816</v>
      </c>
      <c r="F1492" s="161">
        <v>104527</v>
      </c>
      <c r="G1492" s="161">
        <v>0</v>
      </c>
      <c r="H1492" s="161">
        <v>0</v>
      </c>
    </row>
    <row r="1493" spans="1:8">
      <c r="A1493" s="161" t="s">
        <v>8834</v>
      </c>
      <c r="B1493" s="161">
        <v>2017</v>
      </c>
      <c r="C1493" s="161" t="s">
        <v>8835</v>
      </c>
      <c r="D1493" s="161" t="s">
        <v>6955</v>
      </c>
      <c r="E1493" s="161" t="s">
        <v>4818</v>
      </c>
      <c r="F1493" s="161">
        <v>51725.8984375</v>
      </c>
      <c r="G1493" s="161">
        <v>0</v>
      </c>
      <c r="H1493" s="161">
        <v>0</v>
      </c>
    </row>
    <row r="1494" spans="1:8">
      <c r="A1494" s="161" t="s">
        <v>8834</v>
      </c>
      <c r="B1494" s="161">
        <v>2017</v>
      </c>
      <c r="C1494" s="161" t="s">
        <v>8835</v>
      </c>
      <c r="D1494" s="161" t="s">
        <v>6247</v>
      </c>
      <c r="E1494" s="161" t="s">
        <v>4454</v>
      </c>
      <c r="F1494" s="161">
        <v>62757.80078125</v>
      </c>
      <c r="G1494" s="161">
        <v>0</v>
      </c>
      <c r="H1494" s="161">
        <v>0</v>
      </c>
    </row>
    <row r="1495" spans="1:8">
      <c r="A1495" s="161" t="s">
        <v>8834</v>
      </c>
      <c r="B1495" s="161">
        <v>2017</v>
      </c>
      <c r="C1495" s="161" t="s">
        <v>8835</v>
      </c>
      <c r="D1495" s="161" t="s">
        <v>6342</v>
      </c>
      <c r="E1495" s="161" t="s">
        <v>4518</v>
      </c>
      <c r="F1495" s="161">
        <v>4024.2099609375</v>
      </c>
      <c r="G1495" s="161">
        <v>0</v>
      </c>
      <c r="H1495" s="161">
        <v>0</v>
      </c>
    </row>
    <row r="1496" spans="1:8">
      <c r="A1496" s="161" t="s">
        <v>8834</v>
      </c>
      <c r="B1496" s="161">
        <v>2017</v>
      </c>
      <c r="C1496" s="161" t="s">
        <v>8838</v>
      </c>
      <c r="D1496" s="161" t="s">
        <v>6141</v>
      </c>
      <c r="E1496" s="161" t="s">
        <v>4391</v>
      </c>
      <c r="F1496" s="161">
        <v>3614.47998046875</v>
      </c>
      <c r="G1496" s="161">
        <v>0</v>
      </c>
      <c r="H1496" s="161">
        <v>0</v>
      </c>
    </row>
    <row r="1497" spans="1:8">
      <c r="A1497" s="161" t="s">
        <v>8834</v>
      </c>
      <c r="B1497" s="161">
        <v>2017</v>
      </c>
      <c r="C1497" s="161" t="s">
        <v>8835</v>
      </c>
      <c r="D1497" s="161" t="s">
        <v>7614</v>
      </c>
      <c r="E1497" s="161" t="s">
        <v>5132</v>
      </c>
      <c r="F1497" s="161">
        <v>3661.5</v>
      </c>
      <c r="G1497" s="161">
        <v>0</v>
      </c>
      <c r="H1497" s="161">
        <v>0</v>
      </c>
    </row>
    <row r="1498" spans="1:8">
      <c r="A1498" s="161" t="s">
        <v>8834</v>
      </c>
      <c r="B1498" s="161">
        <v>2017</v>
      </c>
      <c r="C1498" s="161" t="s">
        <v>8835</v>
      </c>
      <c r="D1498" s="161" t="s">
        <v>7244</v>
      </c>
      <c r="E1498" s="161" t="s">
        <v>4964</v>
      </c>
      <c r="F1498" s="161">
        <v>251067</v>
      </c>
      <c r="G1498" s="161">
        <v>0</v>
      </c>
      <c r="H1498" s="161">
        <v>0</v>
      </c>
    </row>
    <row r="1499" spans="1:8">
      <c r="A1499" s="161" t="s">
        <v>8834</v>
      </c>
      <c r="B1499" s="161">
        <v>2017</v>
      </c>
      <c r="C1499" s="161" t="s">
        <v>8835</v>
      </c>
      <c r="D1499" s="161" t="s">
        <v>7248</v>
      </c>
      <c r="E1499" s="161" t="s">
        <v>4965</v>
      </c>
      <c r="F1499" s="161">
        <v>54593.19921875</v>
      </c>
      <c r="G1499" s="161">
        <v>0</v>
      </c>
      <c r="H1499" s="161">
        <v>0</v>
      </c>
    </row>
    <row r="1500" spans="1:8">
      <c r="A1500" s="161" t="s">
        <v>8834</v>
      </c>
      <c r="B1500" s="161">
        <v>2017</v>
      </c>
      <c r="C1500" s="161" t="s">
        <v>8837</v>
      </c>
      <c r="D1500" s="161" t="s">
        <v>8716</v>
      </c>
      <c r="E1500" s="161" t="s">
        <v>8836</v>
      </c>
      <c r="F1500" s="161">
        <v>443382</v>
      </c>
      <c r="G1500" s="161">
        <v>0</v>
      </c>
      <c r="H1500" s="161">
        <v>0</v>
      </c>
    </row>
    <row r="1501" spans="1:8">
      <c r="A1501" s="161" t="s">
        <v>8834</v>
      </c>
      <c r="B1501" s="161">
        <v>2017</v>
      </c>
      <c r="C1501" s="161" t="s">
        <v>8835</v>
      </c>
      <c r="D1501" s="161" t="s">
        <v>6598</v>
      </c>
      <c r="E1501" s="161" t="s">
        <v>4634</v>
      </c>
      <c r="F1501" s="161">
        <v>280310</v>
      </c>
      <c r="G1501" s="161">
        <v>0</v>
      </c>
      <c r="H1501" s="161">
        <v>0</v>
      </c>
    </row>
    <row r="1502" spans="1:8">
      <c r="A1502" s="161" t="s">
        <v>8834</v>
      </c>
      <c r="B1502" s="161">
        <v>2017</v>
      </c>
      <c r="C1502" s="161" t="s">
        <v>8835</v>
      </c>
      <c r="D1502" s="161" t="s">
        <v>6375</v>
      </c>
      <c r="E1502" s="161" t="s">
        <v>595</v>
      </c>
      <c r="F1502" s="161">
        <v>45973.80078125</v>
      </c>
      <c r="G1502" s="161">
        <v>0</v>
      </c>
      <c r="H1502" s="161">
        <v>0</v>
      </c>
    </row>
    <row r="1503" spans="1:8">
      <c r="A1503" s="161" t="s">
        <v>8834</v>
      </c>
      <c r="B1503" s="161">
        <v>2017</v>
      </c>
      <c r="C1503" s="161" t="s">
        <v>8833</v>
      </c>
      <c r="D1503" s="161" t="s">
        <v>8000</v>
      </c>
      <c r="E1503" s="161" t="s">
        <v>5000</v>
      </c>
      <c r="F1503" s="161">
        <v>845.46002197265602</v>
      </c>
      <c r="G1503" s="161">
        <v>0</v>
      </c>
      <c r="H1503" s="161">
        <v>0</v>
      </c>
    </row>
  </sheetData>
  <mergeCells count="6">
    <mergeCell ref="F1:F2"/>
    <mergeCell ref="A1:A2"/>
    <mergeCell ref="B1:B2"/>
    <mergeCell ref="C1:C2"/>
    <mergeCell ref="D1:D2"/>
    <mergeCell ref="E1:E2"/>
  </mergeCells>
  <hyperlinks>
    <hyperlink ref="A1" r:id="rId1" display="http://www.energy.ca.gov/almanac/electricity_data/web_qfer/Annual_Generation.php?goSort=annual.expr1&amp;year=2017"/>
    <hyperlink ref="B1" r:id="rId2" display="http://www.energy.ca.gov/almanac/electricity_data/web_qfer/Annual_Generation.php?goSort=annual.plantID&amp;year=2016"/>
    <hyperlink ref="C1" r:id="rId3" display="http://www.energy.ca.gov/almanac/electricity_data/web_qfer/Annual_Generation.php?goSort=plant_table.companyName&amp;year=2017"/>
    <hyperlink ref="D1" r:id="rId4" display="http://www.energy.ca.gov/almanac/electricity_data/web_qfer/Annual_Generation.php?goSort=plant_table.plantID&amp;year=2017"/>
    <hyperlink ref="E1" r:id="rId5" display="http://www.energy.ca.gov/almanac/electricity_data/web_qfer/Annual_Generation.php?goSort=plant_table.plantName&amp;year=2017"/>
    <hyperlink ref="F1" r:id="rId6" display="http://www.energy.ca.gov/almanac/electricity_data/web_qfer/Annual_Generation.php?goSort=SumOfnetMWh&amp;year=2017"/>
    <hyperlink ref="G1" r:id="rId7" display="http://www.energy.ca.gov/almanac/electricity_data/web_qfer/Annual_Generation.php?goSort=SumOfPriFuelUseMMBTU&amp;year=2017"/>
    <hyperlink ref="G2" r:id="rId8" display="http://www.energy.ca.gov/almanac/electricity_data/web_qfer/Annual_Generation.php?goSort=SumOfPriFuelUseMMBTU&amp;year=2017"/>
    <hyperlink ref="H1" r:id="rId9" display="http://www.energy.ca.gov/almanac/electricity_data/web_qfer/Annual_Generation.php?goSort=SumOfSecFuelUseMMBTU&amp;year=2017"/>
    <hyperlink ref="H2" r:id="rId10" display="http://www.energy.ca.gov/almanac/electricity_data/web_qfer/Annual_Generation.php?goSort=SumOfSecFuelUseMMBTU&amp;year=2017"/>
  </hyperlinks>
  <pageMargins left="0.7" right="0.7" top="0.75" bottom="0.75" header="0.3" footer="0.3"/>
  <pageSetup orientation="portrait"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3"/>
  <sheetViews>
    <sheetView workbookViewId="0">
      <selection activeCell="C16" sqref="C16"/>
    </sheetView>
  </sheetViews>
  <sheetFormatPr defaultRowHeight="15"/>
  <cols>
    <col min="1" max="16384" width="9.140625" style="19"/>
  </cols>
  <sheetData>
    <row r="1" spans="1:6">
      <c r="A1" s="160" t="s">
        <v>5718</v>
      </c>
      <c r="B1" s="160" t="s">
        <v>8832</v>
      </c>
      <c r="C1" s="160" t="s">
        <v>8831</v>
      </c>
      <c r="D1" s="160" t="s">
        <v>8830</v>
      </c>
      <c r="E1" s="160" t="s">
        <v>8829</v>
      </c>
      <c r="F1" s="160" t="s">
        <v>8828</v>
      </c>
    </row>
    <row r="2" spans="1:6">
      <c r="A2" s="159">
        <v>1</v>
      </c>
      <c r="B2" s="159">
        <v>2.7</v>
      </c>
      <c r="C2" s="159">
        <v>2.7</v>
      </c>
      <c r="D2" s="159">
        <v>2.7</v>
      </c>
      <c r="E2" s="158"/>
      <c r="F2" s="158"/>
    </row>
    <row r="3" spans="1:6">
      <c r="A3" s="159">
        <v>2</v>
      </c>
      <c r="B3" s="159">
        <v>3.81</v>
      </c>
      <c r="C3" s="159">
        <v>3.81</v>
      </c>
      <c r="D3" s="159">
        <v>2.2400000000000002</v>
      </c>
      <c r="E3" s="158"/>
      <c r="F3" s="158"/>
    </row>
    <row r="4" spans="1:6">
      <c r="A4" s="159">
        <v>3</v>
      </c>
      <c r="B4" s="159">
        <v>2</v>
      </c>
      <c r="C4" s="159">
        <v>1.8</v>
      </c>
      <c r="D4" s="159">
        <v>2.2000000000000002</v>
      </c>
      <c r="E4" s="158"/>
      <c r="F4" s="158"/>
    </row>
    <row r="5" spans="1:6">
      <c r="A5" s="159">
        <v>4</v>
      </c>
      <c r="B5" s="159">
        <v>8.1</v>
      </c>
      <c r="C5" s="159">
        <v>8.1</v>
      </c>
      <c r="D5" s="158"/>
      <c r="E5" s="158"/>
      <c r="F5" s="158"/>
    </row>
    <row r="6" spans="1:6">
      <c r="A6" s="159">
        <v>5</v>
      </c>
      <c r="B6" s="159">
        <v>15.233333333333334</v>
      </c>
      <c r="C6" s="159">
        <v>15.9</v>
      </c>
      <c r="D6" s="159">
        <v>13.3</v>
      </c>
      <c r="E6" s="159">
        <v>16.5</v>
      </c>
      <c r="F6" s="158"/>
    </row>
    <row r="7" spans="1:6">
      <c r="A7" s="159">
        <v>6</v>
      </c>
      <c r="B7" s="159">
        <v>19.86</v>
      </c>
      <c r="C7" s="159">
        <v>20.399999999999999</v>
      </c>
      <c r="D7" s="159">
        <v>17.3</v>
      </c>
      <c r="E7" s="159">
        <v>21.88</v>
      </c>
      <c r="F7" s="158"/>
    </row>
    <row r="8" spans="1:6">
      <c r="A8" s="159">
        <v>7</v>
      </c>
      <c r="B8" s="159">
        <v>10.55</v>
      </c>
      <c r="C8" s="159">
        <v>10.9</v>
      </c>
      <c r="D8" s="159">
        <v>10.199999999999999</v>
      </c>
      <c r="E8" s="159">
        <v>7.98</v>
      </c>
      <c r="F8" s="158"/>
    </row>
    <row r="9" spans="1:6">
      <c r="A9" s="159">
        <v>8</v>
      </c>
      <c r="B9" s="159">
        <v>3.9095</v>
      </c>
      <c r="C9" s="159">
        <v>3.9</v>
      </c>
      <c r="D9" s="159">
        <v>3.9</v>
      </c>
      <c r="E9" s="159">
        <v>3.9180000000000001</v>
      </c>
      <c r="F9" s="159">
        <v>3.92</v>
      </c>
    </row>
    <row r="10" spans="1:6">
      <c r="A10" s="159">
        <v>9</v>
      </c>
      <c r="B10" s="159">
        <v>50.45</v>
      </c>
      <c r="C10" s="159">
        <v>49.9</v>
      </c>
      <c r="D10" s="159">
        <v>51</v>
      </c>
      <c r="E10" s="158"/>
      <c r="F10" s="158"/>
    </row>
    <row r="11" spans="1:6">
      <c r="A11" s="159">
        <v>10</v>
      </c>
      <c r="B11" s="159">
        <v>18.884</v>
      </c>
      <c r="C11" s="159">
        <v>16.2</v>
      </c>
      <c r="D11" s="159">
        <v>18.100000000000001</v>
      </c>
      <c r="E11" s="159">
        <v>20.085999999999999</v>
      </c>
      <c r="F11" s="159">
        <v>21.15</v>
      </c>
    </row>
    <row r="12" spans="1:6">
      <c r="A12" s="159">
        <v>11</v>
      </c>
      <c r="B12" s="159">
        <v>57.180999999999997</v>
      </c>
      <c r="C12" s="159">
        <v>57.180999999999997</v>
      </c>
      <c r="D12" s="159">
        <v>19</v>
      </c>
      <c r="E12" s="158"/>
      <c r="F12" s="158"/>
    </row>
    <row r="13" spans="1:6">
      <c r="A13" s="159">
        <v>12</v>
      </c>
      <c r="B13" s="159">
        <v>17.202000000000002</v>
      </c>
      <c r="C13" s="159">
        <v>17.202000000000002</v>
      </c>
      <c r="D13" s="159">
        <v>10.199999999999999</v>
      </c>
      <c r="E13" s="158"/>
      <c r="F13" s="158"/>
    </row>
    <row r="14" spans="1:6">
      <c r="A14" s="159">
        <v>13</v>
      </c>
      <c r="B14" s="159">
        <v>37.799999999999997</v>
      </c>
      <c r="C14" s="159">
        <v>37.799999999999997</v>
      </c>
      <c r="D14" s="158"/>
      <c r="E14" s="158"/>
      <c r="F14" s="158"/>
    </row>
    <row r="15" spans="1:6">
      <c r="A15" s="159">
        <v>14</v>
      </c>
      <c r="B15" s="159">
        <v>50.5</v>
      </c>
      <c r="C15" s="159">
        <v>50.3</v>
      </c>
      <c r="D15" s="159">
        <v>50.7</v>
      </c>
      <c r="E15" s="159">
        <v>36.031999999999996</v>
      </c>
      <c r="F15" s="158"/>
    </row>
    <row r="16" spans="1:6">
      <c r="A16" s="159">
        <v>15</v>
      </c>
      <c r="B16" s="159">
        <v>6.4520000000000008</v>
      </c>
      <c r="C16" s="159">
        <v>5.7</v>
      </c>
      <c r="D16" s="159">
        <v>6.3</v>
      </c>
      <c r="E16" s="159">
        <v>6.32</v>
      </c>
      <c r="F16" s="159">
        <v>7.19</v>
      </c>
    </row>
    <row r="17" spans="1:6">
      <c r="A17" s="159">
        <v>16</v>
      </c>
      <c r="B17" s="159">
        <v>4.3140000000000001</v>
      </c>
      <c r="C17" s="159">
        <v>3.9</v>
      </c>
      <c r="D17" s="159">
        <v>4.2</v>
      </c>
      <c r="E17" s="159">
        <v>4.2300000000000004</v>
      </c>
      <c r="F17" s="159">
        <v>4.74</v>
      </c>
    </row>
    <row r="18" spans="1:6">
      <c r="A18" s="159">
        <v>17</v>
      </c>
      <c r="B18" s="159">
        <v>125.7426</v>
      </c>
      <c r="C18" s="159">
        <v>125.3</v>
      </c>
      <c r="D18" s="159">
        <v>132.1</v>
      </c>
      <c r="E18" s="159">
        <v>139.69300000000001</v>
      </c>
      <c r="F18" s="159">
        <v>112.15</v>
      </c>
    </row>
    <row r="19" spans="1:6">
      <c r="A19" s="159">
        <v>18</v>
      </c>
      <c r="B19" s="159">
        <v>53.6</v>
      </c>
      <c r="C19" s="159">
        <v>53.6</v>
      </c>
      <c r="D19" s="158"/>
      <c r="E19" s="158"/>
      <c r="F19" s="158"/>
    </row>
    <row r="20" spans="1:6">
      <c r="A20" s="159">
        <v>19</v>
      </c>
      <c r="B20" s="159">
        <v>139</v>
      </c>
      <c r="C20" s="159">
        <v>139.80000000000001</v>
      </c>
      <c r="D20" s="159">
        <v>138.19999999999999</v>
      </c>
      <c r="E20" s="158"/>
      <c r="F20" s="158"/>
    </row>
    <row r="21" spans="1:6">
      <c r="A21" s="159">
        <v>20</v>
      </c>
      <c r="B21" s="159">
        <v>0</v>
      </c>
      <c r="C21" s="158"/>
      <c r="D21" s="158"/>
      <c r="E21" s="158"/>
      <c r="F21" s="158"/>
    </row>
    <row r="22" spans="1:6">
      <c r="A22" s="159">
        <v>21</v>
      </c>
      <c r="B22" s="159">
        <v>166.45033333333333</v>
      </c>
      <c r="C22" s="159">
        <v>165.1</v>
      </c>
      <c r="D22" s="159">
        <v>166.8</v>
      </c>
      <c r="E22" s="159">
        <v>167.45099999999999</v>
      </c>
      <c r="F22" s="159">
        <v>161.72</v>
      </c>
    </row>
    <row r="23" spans="1:6">
      <c r="A23" s="159">
        <v>22</v>
      </c>
      <c r="B23" s="159">
        <v>385.98333333333335</v>
      </c>
      <c r="C23" s="159">
        <v>413.4</v>
      </c>
      <c r="D23" s="159">
        <v>341.3</v>
      </c>
      <c r="E23" s="159">
        <v>403.25</v>
      </c>
      <c r="F23" s="158"/>
    </row>
    <row r="24" spans="1:6">
      <c r="A24" s="159">
        <v>23</v>
      </c>
      <c r="B24" s="159">
        <v>322.98666666666668</v>
      </c>
      <c r="C24" s="159">
        <v>360.2</v>
      </c>
      <c r="D24" s="159">
        <v>279.8</v>
      </c>
      <c r="E24" s="159">
        <v>328.96</v>
      </c>
      <c r="F24" s="158"/>
    </row>
    <row r="25" spans="1:6">
      <c r="A25" s="159">
        <v>24</v>
      </c>
      <c r="B25" s="159">
        <v>343.31666666666666</v>
      </c>
      <c r="C25" s="159">
        <v>380.4</v>
      </c>
      <c r="D25" s="159">
        <v>300.3</v>
      </c>
      <c r="E25" s="159">
        <v>349.25</v>
      </c>
      <c r="F25" s="158"/>
    </row>
    <row r="26" spans="1:6">
      <c r="A26" s="159">
        <v>25</v>
      </c>
      <c r="B26" s="159">
        <v>162.14000000000001</v>
      </c>
      <c r="C26" s="159">
        <v>183.4</v>
      </c>
      <c r="D26" s="159">
        <v>134.69999999999999</v>
      </c>
      <c r="E26" s="159">
        <v>168.32</v>
      </c>
      <c r="F26" s="158"/>
    </row>
    <row r="27" spans="1:6">
      <c r="A27" s="159">
        <v>26</v>
      </c>
      <c r="B27" s="159">
        <v>0</v>
      </c>
      <c r="C27" s="158"/>
      <c r="D27" s="158"/>
      <c r="E27" s="158"/>
      <c r="F27" s="158"/>
    </row>
    <row r="28" spans="1:6">
      <c r="A28" s="159">
        <v>27</v>
      </c>
      <c r="B28" s="159">
        <v>261.23333333333329</v>
      </c>
      <c r="C28" s="159">
        <v>293.8</v>
      </c>
      <c r="D28" s="159">
        <v>220</v>
      </c>
      <c r="E28" s="159">
        <v>269.89999999999998</v>
      </c>
      <c r="F28" s="158"/>
    </row>
    <row r="29" spans="1:6">
      <c r="A29" s="159">
        <v>28</v>
      </c>
      <c r="B29" s="159">
        <v>269.67333333333335</v>
      </c>
      <c r="C29" s="159">
        <v>294.8</v>
      </c>
      <c r="D29" s="159">
        <v>231.5</v>
      </c>
      <c r="E29" s="159">
        <v>282.72000000000003</v>
      </c>
      <c r="F29" s="158"/>
    </row>
    <row r="30" spans="1:6">
      <c r="A30" s="159">
        <v>29</v>
      </c>
      <c r="B30" s="159">
        <v>334.02666666666664</v>
      </c>
      <c r="C30" s="159">
        <v>364.6</v>
      </c>
      <c r="D30" s="159">
        <v>309.39999999999998</v>
      </c>
      <c r="E30" s="159">
        <v>328.08</v>
      </c>
      <c r="F30" s="158"/>
    </row>
    <row r="31" spans="1:6">
      <c r="A31" s="159">
        <v>30</v>
      </c>
      <c r="B31" s="159">
        <v>249.99666666666667</v>
      </c>
      <c r="C31" s="159">
        <v>276.39999999999998</v>
      </c>
      <c r="D31" s="159">
        <v>223.6</v>
      </c>
      <c r="E31" s="159">
        <v>249.99</v>
      </c>
      <c r="F31" s="158"/>
    </row>
    <row r="32" spans="1:6">
      <c r="A32" s="159">
        <v>31</v>
      </c>
      <c r="B32" s="159">
        <v>0</v>
      </c>
      <c r="C32" s="158"/>
      <c r="D32" s="159">
        <v>17</v>
      </c>
      <c r="E32" s="159">
        <v>12.79</v>
      </c>
      <c r="F32" s="158"/>
    </row>
    <row r="33" spans="1:6">
      <c r="A33" s="159">
        <v>32</v>
      </c>
      <c r="B33" s="159">
        <v>50.767999999999994</v>
      </c>
      <c r="C33" s="159">
        <v>46.5</v>
      </c>
      <c r="D33" s="159">
        <v>60.9</v>
      </c>
      <c r="E33" s="159">
        <v>40.6</v>
      </c>
      <c r="F33" s="159">
        <v>52.08</v>
      </c>
    </row>
    <row r="34" spans="1:6">
      <c r="A34" s="159">
        <v>33</v>
      </c>
      <c r="B34" s="159">
        <v>0</v>
      </c>
      <c r="C34" s="158"/>
      <c r="D34" s="158"/>
      <c r="E34" s="158"/>
      <c r="F34" s="158"/>
    </row>
    <row r="35" spans="1:6">
      <c r="A35" s="159">
        <v>34</v>
      </c>
      <c r="B35" s="159">
        <v>33.486666666666672</v>
      </c>
      <c r="C35" s="159">
        <v>32.1</v>
      </c>
      <c r="D35" s="159">
        <v>29.1</v>
      </c>
      <c r="E35" s="159">
        <v>39.26</v>
      </c>
      <c r="F35" s="158"/>
    </row>
    <row r="36" spans="1:6">
      <c r="A36" s="159">
        <v>35</v>
      </c>
      <c r="B36" s="159">
        <v>0</v>
      </c>
      <c r="C36" s="158"/>
      <c r="D36" s="158"/>
      <c r="E36" s="159">
        <v>15.417999999999999</v>
      </c>
      <c r="F36" s="158"/>
    </row>
    <row r="37" spans="1:6">
      <c r="A37" s="159">
        <v>36</v>
      </c>
      <c r="B37" s="159">
        <v>32.15</v>
      </c>
      <c r="C37" s="159">
        <v>32.6</v>
      </c>
      <c r="D37" s="159">
        <v>31.7</v>
      </c>
      <c r="E37" s="158"/>
      <c r="F37" s="158"/>
    </row>
    <row r="38" spans="1:6">
      <c r="A38" s="159">
        <v>37</v>
      </c>
      <c r="B38" s="159">
        <v>9.5106666666666673</v>
      </c>
      <c r="C38" s="159">
        <v>10.5</v>
      </c>
      <c r="D38" s="159">
        <v>10.199999999999999</v>
      </c>
      <c r="E38" s="159">
        <v>7.8319999999999999</v>
      </c>
      <c r="F38" s="158"/>
    </row>
    <row r="39" spans="1:6">
      <c r="A39" s="159">
        <v>38</v>
      </c>
      <c r="B39" s="159">
        <v>26.4</v>
      </c>
      <c r="C39" s="159">
        <v>26.8</v>
      </c>
      <c r="D39" s="159">
        <v>26</v>
      </c>
      <c r="E39" s="159">
        <v>20.614999999999998</v>
      </c>
      <c r="F39" s="158"/>
    </row>
    <row r="40" spans="1:6">
      <c r="A40" s="159">
        <v>39</v>
      </c>
      <c r="B40" s="159">
        <v>18.530400000000004</v>
      </c>
      <c r="C40" s="159">
        <v>19.600000000000001</v>
      </c>
      <c r="D40" s="159">
        <v>17.2</v>
      </c>
      <c r="E40" s="159">
        <v>17.542000000000002</v>
      </c>
      <c r="F40" s="159">
        <v>18.100000000000001</v>
      </c>
    </row>
    <row r="41" spans="1:6">
      <c r="A41" s="159">
        <v>40</v>
      </c>
      <c r="B41" s="159">
        <v>32.9</v>
      </c>
      <c r="C41" s="159">
        <v>33.299999999999997</v>
      </c>
      <c r="D41" s="159">
        <v>32.5</v>
      </c>
      <c r="E41" s="159">
        <v>30.279</v>
      </c>
      <c r="F41" s="158"/>
    </row>
    <row r="42" spans="1:6">
      <c r="A42" s="159">
        <v>41</v>
      </c>
      <c r="B42" s="159">
        <v>14.234999999999999</v>
      </c>
      <c r="C42" s="159">
        <v>14.24</v>
      </c>
      <c r="D42" s="158"/>
      <c r="E42" s="158"/>
      <c r="F42" s="158"/>
    </row>
    <row r="43" spans="1:6">
      <c r="A43" s="159">
        <v>42</v>
      </c>
      <c r="B43" s="159">
        <v>4.4000000000000004</v>
      </c>
      <c r="C43" s="159">
        <v>4.4000000000000004</v>
      </c>
      <c r="D43" s="158"/>
      <c r="E43" s="158"/>
      <c r="F43" s="158"/>
    </row>
    <row r="44" spans="1:6">
      <c r="A44" s="159">
        <v>43</v>
      </c>
      <c r="B44" s="159">
        <v>2.3733333333333335</v>
      </c>
      <c r="C44" s="159">
        <v>2.2999999999999998</v>
      </c>
      <c r="D44" s="159">
        <v>2.2000000000000002</v>
      </c>
      <c r="E44" s="159">
        <v>2.62</v>
      </c>
      <c r="F44" s="158"/>
    </row>
    <row r="45" spans="1:6">
      <c r="A45" s="159">
        <v>44</v>
      </c>
      <c r="B45" s="159">
        <v>3.2</v>
      </c>
      <c r="C45" s="159">
        <v>3.9</v>
      </c>
      <c r="D45" s="159">
        <v>2.5</v>
      </c>
      <c r="E45" s="158"/>
      <c r="F45" s="158"/>
    </row>
    <row r="46" spans="1:6">
      <c r="A46" s="159">
        <v>45</v>
      </c>
      <c r="B46" s="159">
        <v>56.415999999999997</v>
      </c>
      <c r="C46" s="159">
        <v>17.068999999999999</v>
      </c>
      <c r="D46" s="158"/>
      <c r="E46" s="158"/>
      <c r="F46" s="158"/>
    </row>
    <row r="47" spans="1:6">
      <c r="A47" s="159">
        <v>46</v>
      </c>
      <c r="B47" s="159">
        <v>131.923</v>
      </c>
      <c r="C47" s="159">
        <v>6.3109999999999999</v>
      </c>
      <c r="D47" s="158"/>
      <c r="E47" s="158"/>
      <c r="F47" s="158"/>
    </row>
    <row r="48" spans="1:6">
      <c r="A48" s="159">
        <v>47</v>
      </c>
      <c r="B48" s="159">
        <v>14.247999999999999</v>
      </c>
      <c r="C48" s="159">
        <v>1.367</v>
      </c>
      <c r="D48" s="158"/>
      <c r="E48" s="158"/>
      <c r="F48" s="158"/>
    </row>
    <row r="49" spans="1:6">
      <c r="A49" s="159">
        <v>48</v>
      </c>
      <c r="B49" s="159">
        <v>603.76299999999992</v>
      </c>
      <c r="C49" s="159">
        <v>614.4</v>
      </c>
      <c r="D49" s="159">
        <v>621.29999999999995</v>
      </c>
      <c r="E49" s="159">
        <v>575.58900000000006</v>
      </c>
      <c r="F49" s="159">
        <v>415.46</v>
      </c>
    </row>
    <row r="50" spans="1:6">
      <c r="A50" s="159">
        <v>49</v>
      </c>
      <c r="B50" s="159">
        <v>48.173999999999999</v>
      </c>
      <c r="C50" s="159">
        <v>48.173999999999999</v>
      </c>
      <c r="D50" s="158"/>
      <c r="E50" s="158"/>
      <c r="F50" s="158"/>
    </row>
    <row r="51" spans="1:6">
      <c r="A51" s="159">
        <v>50</v>
      </c>
      <c r="B51" s="159">
        <v>139.85</v>
      </c>
      <c r="C51" s="159">
        <v>139</v>
      </c>
      <c r="D51" s="159">
        <v>140.69999999999999</v>
      </c>
      <c r="E51" s="158"/>
      <c r="F51" s="158"/>
    </row>
    <row r="52" spans="1:6">
      <c r="A52" s="159">
        <v>51</v>
      </c>
      <c r="B52" s="159">
        <v>5.3743333333333334</v>
      </c>
      <c r="C52" s="159">
        <v>5.6</v>
      </c>
      <c r="D52" s="159">
        <v>5.7</v>
      </c>
      <c r="E52" s="159">
        <v>4.8230000000000004</v>
      </c>
      <c r="F52" s="158"/>
    </row>
    <row r="53" spans="1:6">
      <c r="A53" s="159">
        <v>52</v>
      </c>
      <c r="B53" s="159">
        <v>4.45</v>
      </c>
      <c r="C53" s="159">
        <v>4.4000000000000004</v>
      </c>
      <c r="D53" s="159">
        <v>4.5</v>
      </c>
      <c r="E53" s="159">
        <v>3.3559999999999999</v>
      </c>
      <c r="F53" s="158"/>
    </row>
    <row r="54" spans="1:6">
      <c r="A54" s="159">
        <v>53</v>
      </c>
      <c r="B54" s="159">
        <v>3.9561956666666664</v>
      </c>
      <c r="C54" s="159">
        <v>3.5670000000000002</v>
      </c>
      <c r="D54" s="159">
        <v>4.4455869999999997</v>
      </c>
      <c r="E54" s="159">
        <v>3.8559999999999999</v>
      </c>
      <c r="F54" s="158"/>
    </row>
    <row r="55" spans="1:6">
      <c r="A55" s="159">
        <v>54</v>
      </c>
      <c r="B55" s="159">
        <v>4.199732</v>
      </c>
      <c r="C55" s="159">
        <v>4.2830000000000004</v>
      </c>
      <c r="D55" s="159">
        <v>4.4601959999999998</v>
      </c>
      <c r="E55" s="159">
        <v>3.8559999999999999</v>
      </c>
      <c r="F55" s="158"/>
    </row>
    <row r="56" spans="1:6">
      <c r="A56" s="159">
        <v>55</v>
      </c>
      <c r="B56" s="159">
        <v>3.3009386666666667</v>
      </c>
      <c r="C56" s="159">
        <v>3.0259999999999998</v>
      </c>
      <c r="D56" s="159">
        <v>3.0208159999999999</v>
      </c>
      <c r="E56" s="159">
        <v>3.8559999999999999</v>
      </c>
      <c r="F56" s="158"/>
    </row>
    <row r="57" spans="1:6">
      <c r="A57" s="159">
        <v>56</v>
      </c>
      <c r="B57" s="159">
        <v>41.433666666666667</v>
      </c>
      <c r="C57" s="159">
        <v>41</v>
      </c>
      <c r="D57" s="159">
        <v>41.2</v>
      </c>
      <c r="E57" s="159">
        <v>42.100999999999999</v>
      </c>
      <c r="F57" s="159">
        <v>36.11</v>
      </c>
    </row>
    <row r="58" spans="1:6">
      <c r="A58" s="159">
        <v>57</v>
      </c>
      <c r="B58" s="159">
        <v>57.1</v>
      </c>
      <c r="C58" s="159">
        <v>57.1</v>
      </c>
      <c r="D58" s="159">
        <v>28.4</v>
      </c>
      <c r="E58" s="158"/>
      <c r="F58" s="158"/>
    </row>
    <row r="59" spans="1:6">
      <c r="A59" s="159">
        <v>58</v>
      </c>
      <c r="B59" s="159">
        <v>6.57</v>
      </c>
      <c r="C59" s="159">
        <v>5.2560000000000002</v>
      </c>
      <c r="D59" s="158"/>
      <c r="E59" s="158"/>
      <c r="F59" s="158"/>
    </row>
    <row r="60" spans="1:6">
      <c r="A60" s="159">
        <v>59</v>
      </c>
      <c r="B60" s="159">
        <v>12.871800000000002</v>
      </c>
      <c r="C60" s="159">
        <v>12.8</v>
      </c>
      <c r="D60" s="159">
        <v>12.8</v>
      </c>
      <c r="E60" s="159">
        <v>12.789</v>
      </c>
      <c r="F60" s="159">
        <v>13.24</v>
      </c>
    </row>
    <row r="61" spans="1:6">
      <c r="A61" s="159">
        <v>60</v>
      </c>
      <c r="B61" s="159">
        <v>3.44</v>
      </c>
      <c r="C61" s="159">
        <v>3.44</v>
      </c>
      <c r="D61" s="159">
        <v>1.4</v>
      </c>
      <c r="E61" s="158"/>
      <c r="F61" s="158"/>
    </row>
    <row r="62" spans="1:6">
      <c r="A62" s="159">
        <v>61</v>
      </c>
      <c r="B62" s="159">
        <v>137.29400000000001</v>
      </c>
      <c r="C62" s="159">
        <v>3.0129999999999999</v>
      </c>
      <c r="D62" s="158"/>
      <c r="E62" s="158"/>
      <c r="F62" s="158"/>
    </row>
    <row r="63" spans="1:6">
      <c r="A63" s="159">
        <v>62</v>
      </c>
      <c r="B63" s="159">
        <v>123.14700000000001</v>
      </c>
      <c r="C63" s="159">
        <v>9.1370000000000005</v>
      </c>
      <c r="D63" s="158"/>
      <c r="E63" s="158"/>
      <c r="F63" s="158"/>
    </row>
    <row r="64" spans="1:6">
      <c r="A64" s="159">
        <v>63</v>
      </c>
      <c r="B64" s="159">
        <v>0</v>
      </c>
      <c r="C64" s="159">
        <v>0</v>
      </c>
      <c r="D64" s="159">
        <v>17.3</v>
      </c>
      <c r="E64" s="159">
        <v>89.369</v>
      </c>
      <c r="F64" s="159">
        <v>94.79</v>
      </c>
    </row>
    <row r="65" spans="1:6">
      <c r="A65" s="159">
        <v>64</v>
      </c>
      <c r="B65" s="159">
        <v>3.7</v>
      </c>
      <c r="C65" s="159">
        <v>3.7</v>
      </c>
      <c r="D65" s="159">
        <v>3.7</v>
      </c>
      <c r="E65" s="159">
        <v>3.5150000000000001</v>
      </c>
      <c r="F65" s="158"/>
    </row>
    <row r="66" spans="1:6">
      <c r="A66" s="159">
        <v>65</v>
      </c>
      <c r="B66" s="159">
        <v>475.80720000000002</v>
      </c>
      <c r="C66" s="159">
        <v>603.9</v>
      </c>
      <c r="D66" s="159">
        <v>446.4</v>
      </c>
      <c r="E66" s="159">
        <v>405.55599999999998</v>
      </c>
      <c r="F66" s="159">
        <v>439.55</v>
      </c>
    </row>
    <row r="67" spans="1:6">
      <c r="A67" s="159">
        <v>66</v>
      </c>
      <c r="B67" s="159">
        <v>33.905999999999999</v>
      </c>
      <c r="C67" s="159">
        <v>33.905999999999999</v>
      </c>
      <c r="D67" s="159">
        <v>26.7</v>
      </c>
      <c r="E67" s="158"/>
      <c r="F67" s="158"/>
    </row>
    <row r="68" spans="1:6">
      <c r="A68" s="159">
        <v>67</v>
      </c>
      <c r="B68" s="159">
        <v>0</v>
      </c>
      <c r="C68" s="159">
        <v>0</v>
      </c>
      <c r="D68" s="159">
        <v>28.4</v>
      </c>
      <c r="E68" s="159">
        <v>66.790999999999997</v>
      </c>
      <c r="F68" s="159">
        <v>74.45</v>
      </c>
    </row>
    <row r="69" spans="1:6">
      <c r="A69" s="159">
        <v>68</v>
      </c>
      <c r="B69" s="159">
        <v>46.823999999999998</v>
      </c>
      <c r="C69" s="159">
        <v>45.5</v>
      </c>
      <c r="D69" s="159">
        <v>45.9</v>
      </c>
      <c r="E69" s="159">
        <v>46.74</v>
      </c>
      <c r="F69" s="159">
        <v>48.1</v>
      </c>
    </row>
    <row r="70" spans="1:6">
      <c r="A70" s="159">
        <v>69</v>
      </c>
      <c r="B70" s="159">
        <v>349.06700000000001</v>
      </c>
      <c r="C70" s="159">
        <v>101.51</v>
      </c>
      <c r="D70" s="158"/>
      <c r="E70" s="158"/>
      <c r="F70" s="158"/>
    </row>
    <row r="71" spans="1:6">
      <c r="A71" s="159">
        <v>70</v>
      </c>
      <c r="B71" s="159">
        <v>5.84</v>
      </c>
      <c r="C71" s="159">
        <v>5.4</v>
      </c>
      <c r="D71" s="159">
        <v>5.7</v>
      </c>
      <c r="E71" s="159">
        <v>5.76</v>
      </c>
      <c r="F71" s="159">
        <v>6.31</v>
      </c>
    </row>
    <row r="72" spans="1:6">
      <c r="A72" s="159">
        <v>71</v>
      </c>
      <c r="B72" s="159">
        <v>71.978666666666669</v>
      </c>
      <c r="C72" s="159">
        <v>71.099999999999994</v>
      </c>
      <c r="D72" s="159">
        <v>71.7</v>
      </c>
      <c r="E72" s="159">
        <v>73.135999999999996</v>
      </c>
      <c r="F72" s="159">
        <v>66.959999999999994</v>
      </c>
    </row>
    <row r="73" spans="1:6">
      <c r="A73" s="159">
        <v>72</v>
      </c>
      <c r="B73" s="159">
        <v>0</v>
      </c>
      <c r="C73" s="159">
        <v>0</v>
      </c>
      <c r="D73" s="159">
        <v>17.3</v>
      </c>
      <c r="E73" s="159">
        <v>69.072999999999993</v>
      </c>
      <c r="F73" s="159">
        <v>72.88</v>
      </c>
    </row>
    <row r="74" spans="1:6">
      <c r="A74" s="159">
        <v>73</v>
      </c>
      <c r="B74" s="159">
        <v>145.91399999999999</v>
      </c>
      <c r="C74" s="159">
        <v>107.8</v>
      </c>
      <c r="D74" s="158"/>
      <c r="E74" s="158"/>
      <c r="F74" s="158"/>
    </row>
    <row r="75" spans="1:6">
      <c r="A75" s="159">
        <v>74</v>
      </c>
      <c r="B75" s="159">
        <v>0</v>
      </c>
      <c r="C75" s="159">
        <v>0</v>
      </c>
      <c r="D75" s="158"/>
      <c r="E75" s="158"/>
      <c r="F75" s="159">
        <v>11.5</v>
      </c>
    </row>
    <row r="76" spans="1:6">
      <c r="A76" s="159">
        <v>75</v>
      </c>
      <c r="B76" s="159">
        <v>197.72375</v>
      </c>
      <c r="C76" s="159">
        <v>217.7</v>
      </c>
      <c r="D76" s="159">
        <v>207.8</v>
      </c>
      <c r="E76" s="159">
        <v>196.905</v>
      </c>
      <c r="F76" s="159">
        <v>168.49</v>
      </c>
    </row>
    <row r="77" spans="1:6">
      <c r="A77" s="159">
        <v>76</v>
      </c>
      <c r="B77" s="159">
        <v>0</v>
      </c>
      <c r="C77" s="159">
        <v>0</v>
      </c>
      <c r="D77" s="158"/>
      <c r="E77" s="159">
        <v>1.3680000000000001</v>
      </c>
      <c r="F77" s="159">
        <v>2.25</v>
      </c>
    </row>
    <row r="78" spans="1:6">
      <c r="A78" s="159">
        <v>77</v>
      </c>
      <c r="B78" s="159">
        <v>8.5666666666666664</v>
      </c>
      <c r="C78" s="159">
        <v>25.7</v>
      </c>
      <c r="D78" s="159">
        <v>0</v>
      </c>
      <c r="E78" s="159">
        <v>0</v>
      </c>
      <c r="F78" s="158"/>
    </row>
    <row r="79" spans="1:6">
      <c r="A79" s="159">
        <v>78</v>
      </c>
      <c r="B79" s="159">
        <v>76.265500000000003</v>
      </c>
      <c r="C79" s="159">
        <v>17.399999999999999</v>
      </c>
      <c r="D79" s="159">
        <v>108</v>
      </c>
      <c r="E79" s="159">
        <v>107.202</v>
      </c>
      <c r="F79" s="159">
        <v>72.459999999999994</v>
      </c>
    </row>
    <row r="80" spans="1:6">
      <c r="A80" s="159">
        <v>79</v>
      </c>
      <c r="B80" s="159">
        <v>95.713333333333324</v>
      </c>
      <c r="C80" s="159">
        <v>95</v>
      </c>
      <c r="D80" s="159">
        <v>98.3</v>
      </c>
      <c r="E80" s="159">
        <v>93.84</v>
      </c>
      <c r="F80" s="158"/>
    </row>
    <row r="81" spans="1:6">
      <c r="A81" s="159">
        <v>80</v>
      </c>
      <c r="B81" s="159">
        <v>149.876</v>
      </c>
      <c r="C81" s="159">
        <v>46.603999999999999</v>
      </c>
      <c r="D81" s="158"/>
      <c r="E81" s="158"/>
      <c r="F81" s="158"/>
    </row>
    <row r="82" spans="1:6">
      <c r="A82" s="159">
        <v>81</v>
      </c>
      <c r="B82" s="159">
        <v>219.93680000000001</v>
      </c>
      <c r="C82" s="159">
        <v>209.5</v>
      </c>
      <c r="D82" s="159">
        <v>222.3</v>
      </c>
      <c r="E82" s="159">
        <v>214.57400000000001</v>
      </c>
      <c r="F82" s="159">
        <v>228.41</v>
      </c>
    </row>
    <row r="83" spans="1:6">
      <c r="A83" s="159">
        <v>82</v>
      </c>
      <c r="B83" s="159">
        <v>15.065</v>
      </c>
      <c r="C83" s="159">
        <v>15.9</v>
      </c>
      <c r="D83" s="159">
        <v>14.4</v>
      </c>
      <c r="E83" s="159">
        <v>15.88</v>
      </c>
      <c r="F83" s="159">
        <v>14.08</v>
      </c>
    </row>
    <row r="84" spans="1:6">
      <c r="A84" s="159">
        <v>83</v>
      </c>
      <c r="B84" s="159">
        <v>58.370000000000005</v>
      </c>
      <c r="C84" s="159">
        <v>61.4</v>
      </c>
      <c r="D84" s="159">
        <v>57</v>
      </c>
      <c r="E84" s="159">
        <v>56.71</v>
      </c>
      <c r="F84" s="158"/>
    </row>
    <row r="85" spans="1:6">
      <c r="A85" s="159">
        <v>84</v>
      </c>
      <c r="B85" s="159">
        <v>110.32000000000001</v>
      </c>
      <c r="C85" s="159">
        <v>116.9</v>
      </c>
      <c r="D85" s="159">
        <v>104.4</v>
      </c>
      <c r="E85" s="159">
        <v>109.66</v>
      </c>
      <c r="F85" s="158"/>
    </row>
    <row r="86" spans="1:6">
      <c r="A86" s="159">
        <v>85</v>
      </c>
      <c r="B86" s="159">
        <v>39.293600000000005</v>
      </c>
      <c r="C86" s="159">
        <v>34.4</v>
      </c>
      <c r="D86" s="159">
        <v>34.700000000000003</v>
      </c>
      <c r="E86" s="159">
        <v>39.478000000000002</v>
      </c>
      <c r="F86" s="159">
        <v>40.340000000000003</v>
      </c>
    </row>
    <row r="87" spans="1:6">
      <c r="A87" s="159">
        <v>86</v>
      </c>
      <c r="B87" s="159">
        <v>2.4090000000000003</v>
      </c>
      <c r="C87" s="159">
        <v>2.2999999999999998</v>
      </c>
      <c r="D87" s="158"/>
      <c r="E87" s="158"/>
      <c r="F87" s="158"/>
    </row>
    <row r="88" spans="1:6">
      <c r="A88" s="159">
        <v>87</v>
      </c>
      <c r="B88" s="159">
        <v>613.18325000000004</v>
      </c>
      <c r="C88" s="159">
        <v>678.4</v>
      </c>
      <c r="D88" s="159">
        <v>689.3</v>
      </c>
      <c r="E88" s="159">
        <v>681.11300000000006</v>
      </c>
      <c r="F88" s="159">
        <v>403.92</v>
      </c>
    </row>
    <row r="89" spans="1:6">
      <c r="A89" s="159">
        <v>88</v>
      </c>
      <c r="B89" s="159">
        <v>45.554000000000002</v>
      </c>
      <c r="C89" s="159">
        <v>45.622999999999998</v>
      </c>
      <c r="D89" s="158"/>
      <c r="E89" s="158"/>
      <c r="F89" s="158"/>
    </row>
    <row r="90" spans="1:6">
      <c r="A90" s="159">
        <v>89</v>
      </c>
      <c r="B90" s="159">
        <v>505.01860000000005</v>
      </c>
      <c r="C90" s="159">
        <v>557.70000000000005</v>
      </c>
      <c r="D90" s="159">
        <v>470</v>
      </c>
      <c r="E90" s="159">
        <v>490.053</v>
      </c>
      <c r="F90" s="159">
        <v>470.9</v>
      </c>
    </row>
    <row r="91" spans="1:6">
      <c r="A91" s="159">
        <v>90</v>
      </c>
      <c r="B91" s="159">
        <v>10.131399999999999</v>
      </c>
      <c r="C91" s="159">
        <v>9.1</v>
      </c>
      <c r="D91" s="159">
        <v>10.199999999999999</v>
      </c>
      <c r="E91" s="159">
        <v>10.087</v>
      </c>
      <c r="F91" s="159">
        <v>10.79</v>
      </c>
    </row>
    <row r="92" spans="1:6">
      <c r="A92" s="159">
        <v>91</v>
      </c>
      <c r="B92" s="159">
        <v>130.4</v>
      </c>
      <c r="C92" s="159">
        <v>131.80000000000001</v>
      </c>
      <c r="D92" s="159">
        <v>129</v>
      </c>
      <c r="E92" s="158"/>
      <c r="F92" s="158"/>
    </row>
    <row r="93" spans="1:6">
      <c r="A93" s="159">
        <v>92</v>
      </c>
      <c r="B93" s="159">
        <v>167.81999999999996</v>
      </c>
      <c r="C93" s="159">
        <v>175.2</v>
      </c>
      <c r="D93" s="159">
        <v>152.6</v>
      </c>
      <c r="E93" s="159">
        <v>175.66</v>
      </c>
      <c r="F93" s="158"/>
    </row>
    <row r="94" spans="1:6">
      <c r="A94" s="159">
        <v>93</v>
      </c>
      <c r="B94" s="159">
        <v>367.75466666666671</v>
      </c>
      <c r="C94" s="159">
        <v>362.3</v>
      </c>
      <c r="D94" s="159">
        <v>368.9</v>
      </c>
      <c r="E94" s="159">
        <v>372.06400000000002</v>
      </c>
      <c r="F94" s="159">
        <v>73.64</v>
      </c>
    </row>
    <row r="95" spans="1:6">
      <c r="A95" s="159">
        <v>94</v>
      </c>
      <c r="B95" s="159">
        <v>44.754750000000001</v>
      </c>
      <c r="C95" s="159">
        <v>43.8</v>
      </c>
      <c r="D95" s="159">
        <v>42.5</v>
      </c>
      <c r="E95" s="159">
        <v>44.539000000000001</v>
      </c>
      <c r="F95" s="159">
        <v>48.18</v>
      </c>
    </row>
    <row r="96" spans="1:6">
      <c r="A96" s="159">
        <v>95</v>
      </c>
      <c r="B96" s="159">
        <v>52.98266666666666</v>
      </c>
      <c r="C96" s="159">
        <v>52.5</v>
      </c>
      <c r="D96" s="159">
        <v>53.1</v>
      </c>
      <c r="E96" s="159">
        <v>53.347999999999999</v>
      </c>
      <c r="F96" s="158"/>
    </row>
    <row r="97" spans="1:6">
      <c r="A97" s="159">
        <v>96</v>
      </c>
      <c r="B97" s="159">
        <v>3.2850000000000001</v>
      </c>
      <c r="C97" s="159">
        <v>3.29</v>
      </c>
      <c r="D97" s="158"/>
      <c r="E97" s="158"/>
      <c r="F97" s="158"/>
    </row>
    <row r="98" spans="1:6">
      <c r="A98" s="159">
        <v>97</v>
      </c>
      <c r="B98" s="159">
        <v>260.32799999999997</v>
      </c>
      <c r="C98" s="159">
        <v>269.39999999999998</v>
      </c>
      <c r="D98" s="159">
        <v>279.89999999999998</v>
      </c>
      <c r="E98" s="159">
        <v>287.77199999999999</v>
      </c>
      <c r="F98" s="159">
        <v>204.24</v>
      </c>
    </row>
    <row r="99" spans="1:6">
      <c r="A99" s="159">
        <v>98</v>
      </c>
      <c r="B99" s="159">
        <v>56.5</v>
      </c>
      <c r="C99" s="159">
        <v>56.5</v>
      </c>
      <c r="D99" s="158"/>
      <c r="E99" s="158"/>
      <c r="F99" s="158"/>
    </row>
    <row r="100" spans="1:6">
      <c r="A100" s="159">
        <v>99</v>
      </c>
      <c r="B100" s="159">
        <v>64.360600000000005</v>
      </c>
      <c r="C100" s="159">
        <v>77.400000000000006</v>
      </c>
      <c r="D100" s="159">
        <v>73.900000000000006</v>
      </c>
      <c r="E100" s="159">
        <v>49.722999999999999</v>
      </c>
      <c r="F100" s="159">
        <v>54.81</v>
      </c>
    </row>
    <row r="101" spans="1:6">
      <c r="A101" s="159">
        <v>100</v>
      </c>
      <c r="B101" s="159">
        <v>51.642999999999994</v>
      </c>
      <c r="C101" s="159">
        <v>51.3</v>
      </c>
      <c r="D101" s="159">
        <v>52.4</v>
      </c>
      <c r="E101" s="159">
        <v>51.228999999999999</v>
      </c>
      <c r="F101" s="158"/>
    </row>
    <row r="102" spans="1:6">
      <c r="A102" s="159">
        <v>101</v>
      </c>
      <c r="B102" s="159">
        <v>56.122999999999998</v>
      </c>
      <c r="C102" s="159">
        <v>2.1930000000000001</v>
      </c>
      <c r="D102" s="158"/>
      <c r="E102" s="158"/>
      <c r="F102" s="158"/>
    </row>
    <row r="103" spans="1:6">
      <c r="A103" s="159">
        <v>102</v>
      </c>
      <c r="B103" s="159">
        <v>53.255000000000003</v>
      </c>
      <c r="C103" s="159">
        <v>1.9790000000000001</v>
      </c>
      <c r="D103" s="158"/>
      <c r="E103" s="158"/>
      <c r="F103" s="158"/>
    </row>
    <row r="104" spans="1:6">
      <c r="A104" s="159">
        <v>103</v>
      </c>
      <c r="B104" s="159">
        <v>39.551000000000002</v>
      </c>
      <c r="C104" s="159">
        <v>1.3959999999999999</v>
      </c>
      <c r="D104" s="158"/>
      <c r="E104" s="158"/>
      <c r="F104" s="158"/>
    </row>
    <row r="105" spans="1:6">
      <c r="A105" s="159">
        <v>104</v>
      </c>
      <c r="B105" s="159">
        <v>53.415999999999997</v>
      </c>
      <c r="C105" s="159">
        <v>1.6519999999999999</v>
      </c>
      <c r="D105" s="158"/>
      <c r="E105" s="158"/>
      <c r="F105" s="158"/>
    </row>
    <row r="106" spans="1:6">
      <c r="A106" s="159">
        <v>105</v>
      </c>
      <c r="B106" s="159">
        <v>53.158999999999999</v>
      </c>
      <c r="C106" s="159">
        <v>52.9</v>
      </c>
      <c r="D106" s="159">
        <v>52.9</v>
      </c>
      <c r="E106" s="159">
        <v>53.677</v>
      </c>
      <c r="F106" s="158"/>
    </row>
    <row r="107" spans="1:6">
      <c r="A107" s="159">
        <v>106</v>
      </c>
      <c r="B107" s="159">
        <v>3.26</v>
      </c>
      <c r="C107" s="159">
        <v>3.4</v>
      </c>
      <c r="D107" s="159">
        <v>2.9</v>
      </c>
      <c r="E107" s="159">
        <v>3.48</v>
      </c>
      <c r="F107" s="158"/>
    </row>
    <row r="108" spans="1:6">
      <c r="A108" s="159">
        <v>107</v>
      </c>
      <c r="B108" s="159">
        <v>1.5133333333333334</v>
      </c>
      <c r="C108" s="159">
        <v>1.6</v>
      </c>
      <c r="D108" s="159">
        <v>1.4</v>
      </c>
      <c r="E108" s="159">
        <v>1.54</v>
      </c>
      <c r="F108" s="158"/>
    </row>
    <row r="109" spans="1:6">
      <c r="A109" s="159">
        <v>108</v>
      </c>
      <c r="B109" s="159">
        <v>2.7266666666666666</v>
      </c>
      <c r="C109" s="159">
        <v>2.9</v>
      </c>
      <c r="D109" s="159">
        <v>2.6</v>
      </c>
      <c r="E109" s="159">
        <v>2.68</v>
      </c>
      <c r="F109" s="158"/>
    </row>
    <row r="110" spans="1:6">
      <c r="A110" s="159">
        <v>109</v>
      </c>
      <c r="B110" s="159">
        <v>497.29999999999995</v>
      </c>
      <c r="C110" s="159">
        <v>484.7</v>
      </c>
      <c r="D110" s="159">
        <v>509.9</v>
      </c>
      <c r="E110" s="159">
        <v>449.23599999999999</v>
      </c>
      <c r="F110" s="158"/>
    </row>
    <row r="111" spans="1:6">
      <c r="A111" s="159">
        <v>110</v>
      </c>
      <c r="B111" s="159">
        <v>37.164999999999999</v>
      </c>
      <c r="C111" s="159">
        <v>28.605</v>
      </c>
      <c r="D111" s="158"/>
      <c r="E111" s="158"/>
      <c r="F111" s="158"/>
    </row>
    <row r="112" spans="1:6">
      <c r="A112" s="159">
        <v>111</v>
      </c>
      <c r="B112" s="159">
        <v>17.086400000000001</v>
      </c>
      <c r="C112" s="159">
        <v>16.7</v>
      </c>
      <c r="D112" s="159">
        <v>17.2</v>
      </c>
      <c r="E112" s="159">
        <v>14.151999999999999</v>
      </c>
      <c r="F112" s="159">
        <v>18.690000000000001</v>
      </c>
    </row>
    <row r="113" spans="1:6">
      <c r="A113" s="159">
        <v>112</v>
      </c>
      <c r="B113" s="159">
        <v>14.683199999999999</v>
      </c>
      <c r="C113" s="159">
        <v>14.6</v>
      </c>
      <c r="D113" s="159">
        <v>11.5</v>
      </c>
      <c r="E113" s="159">
        <v>14.436</v>
      </c>
      <c r="F113" s="159">
        <v>16.440000000000001</v>
      </c>
    </row>
    <row r="114" spans="1:6">
      <c r="A114" s="159">
        <v>113</v>
      </c>
      <c r="B114" s="159">
        <v>1.95</v>
      </c>
      <c r="C114" s="159">
        <v>1.9</v>
      </c>
      <c r="D114" s="159">
        <v>2</v>
      </c>
      <c r="E114" s="159">
        <v>2.1259999999999999</v>
      </c>
      <c r="F114" s="158"/>
    </row>
    <row r="115" spans="1:6">
      <c r="A115" s="159">
        <v>114</v>
      </c>
      <c r="B115" s="159">
        <v>46.357400000000005</v>
      </c>
      <c r="C115" s="159">
        <v>48</v>
      </c>
      <c r="D115" s="159">
        <v>47</v>
      </c>
      <c r="E115" s="159">
        <v>43.807000000000002</v>
      </c>
      <c r="F115" s="159">
        <v>48.96</v>
      </c>
    </row>
    <row r="116" spans="1:6">
      <c r="A116" s="159">
        <v>115</v>
      </c>
      <c r="B116" s="159">
        <v>66.967600000000004</v>
      </c>
      <c r="C116" s="159">
        <v>68.900000000000006</v>
      </c>
      <c r="D116" s="159">
        <v>66</v>
      </c>
      <c r="E116" s="159">
        <v>71.847999999999999</v>
      </c>
      <c r="F116" s="159">
        <v>68.98</v>
      </c>
    </row>
    <row r="117" spans="1:6">
      <c r="A117" s="159">
        <v>116</v>
      </c>
      <c r="B117" s="159">
        <v>12.26</v>
      </c>
      <c r="C117" s="159">
        <v>12.26</v>
      </c>
      <c r="D117" s="159">
        <v>0.7</v>
      </c>
      <c r="E117" s="158"/>
      <c r="F117" s="158"/>
    </row>
    <row r="118" spans="1:6">
      <c r="A118" s="159">
        <v>117</v>
      </c>
      <c r="B118" s="159">
        <v>3.5999999999999996</v>
      </c>
      <c r="C118" s="159">
        <v>4.3</v>
      </c>
      <c r="D118" s="159">
        <v>2.9</v>
      </c>
      <c r="E118" s="158"/>
      <c r="F118" s="158"/>
    </row>
    <row r="119" spans="1:6">
      <c r="A119" s="159">
        <v>118</v>
      </c>
      <c r="B119" s="159">
        <v>2.5499999999999998</v>
      </c>
      <c r="C119" s="159">
        <v>2.2000000000000002</v>
      </c>
      <c r="D119" s="159">
        <v>2.9</v>
      </c>
      <c r="E119" s="158"/>
      <c r="F119" s="158"/>
    </row>
    <row r="120" spans="1:6">
      <c r="A120" s="159">
        <v>119</v>
      </c>
      <c r="B120" s="159">
        <v>433.18819999999994</v>
      </c>
      <c r="C120" s="159">
        <v>439.9</v>
      </c>
      <c r="D120" s="159">
        <v>416.7</v>
      </c>
      <c r="E120" s="159">
        <v>447.02100000000002</v>
      </c>
      <c r="F120" s="159">
        <v>428.53</v>
      </c>
    </row>
    <row r="121" spans="1:6">
      <c r="A121" s="159">
        <v>120</v>
      </c>
      <c r="B121" s="159">
        <v>10.745333333333335</v>
      </c>
      <c r="C121" s="159">
        <v>10.4</v>
      </c>
      <c r="D121" s="159">
        <v>9.8000000000000007</v>
      </c>
      <c r="E121" s="159">
        <v>12.036</v>
      </c>
      <c r="F121" s="158"/>
    </row>
    <row r="122" spans="1:6">
      <c r="A122" s="159">
        <v>121</v>
      </c>
      <c r="B122" s="159">
        <v>25.870799999999996</v>
      </c>
      <c r="C122" s="159">
        <v>9.4</v>
      </c>
      <c r="D122" s="159">
        <v>23.4</v>
      </c>
      <c r="E122" s="159">
        <v>22.654</v>
      </c>
      <c r="F122" s="159">
        <v>42.18</v>
      </c>
    </row>
    <row r="123" spans="1:6">
      <c r="A123" s="159">
        <v>122</v>
      </c>
      <c r="B123" s="159">
        <v>2.8</v>
      </c>
      <c r="C123" s="159">
        <v>2.8</v>
      </c>
      <c r="D123" s="158"/>
      <c r="E123" s="158"/>
      <c r="F123" s="158"/>
    </row>
    <row r="124" spans="1:6">
      <c r="A124" s="159">
        <v>123</v>
      </c>
      <c r="B124" s="159">
        <v>4.9000000000000004</v>
      </c>
      <c r="C124" s="159">
        <v>4.9000000000000004</v>
      </c>
      <c r="D124" s="158"/>
      <c r="E124" s="158"/>
      <c r="F124" s="158"/>
    </row>
    <row r="125" spans="1:6">
      <c r="A125" s="159">
        <v>124</v>
      </c>
      <c r="B125" s="159">
        <v>2.1</v>
      </c>
      <c r="C125" s="159">
        <v>2.1</v>
      </c>
      <c r="D125" s="158"/>
      <c r="E125" s="158"/>
      <c r="F125" s="158"/>
    </row>
    <row r="126" spans="1:6">
      <c r="A126" s="159">
        <v>125</v>
      </c>
      <c r="B126" s="159">
        <v>40.792999999999999</v>
      </c>
      <c r="C126" s="159">
        <v>40.792999999999999</v>
      </c>
      <c r="D126" s="158"/>
      <c r="E126" s="158"/>
      <c r="F126" s="158"/>
    </row>
    <row r="127" spans="1:6">
      <c r="A127" s="159">
        <v>126</v>
      </c>
      <c r="B127" s="159">
        <v>43.650000000000006</v>
      </c>
      <c r="C127" s="159">
        <v>44.2</v>
      </c>
      <c r="D127" s="159">
        <v>43.1</v>
      </c>
      <c r="E127" s="158"/>
      <c r="F127" s="158"/>
    </row>
    <row r="128" spans="1:6">
      <c r="A128" s="159">
        <v>127</v>
      </c>
      <c r="B128" s="159">
        <v>14.3</v>
      </c>
      <c r="C128" s="159">
        <v>14.1</v>
      </c>
      <c r="D128" s="159">
        <v>14.5</v>
      </c>
      <c r="E128" s="158"/>
      <c r="F128" s="158"/>
    </row>
    <row r="129" spans="1:6">
      <c r="A129" s="159">
        <v>128</v>
      </c>
      <c r="B129" s="159">
        <v>268.17666666666668</v>
      </c>
      <c r="C129" s="159">
        <v>286.39999999999998</v>
      </c>
      <c r="D129" s="159">
        <v>237.3</v>
      </c>
      <c r="E129" s="159">
        <v>280.83</v>
      </c>
      <c r="F129" s="158"/>
    </row>
    <row r="130" spans="1:6">
      <c r="A130" s="159">
        <v>129</v>
      </c>
      <c r="B130" s="159">
        <v>45.972999999999999</v>
      </c>
      <c r="C130" s="159">
        <v>50.756</v>
      </c>
      <c r="D130" s="158"/>
      <c r="E130" s="158"/>
      <c r="F130" s="158"/>
    </row>
    <row r="131" spans="1:6">
      <c r="A131" s="159">
        <v>130</v>
      </c>
      <c r="B131" s="159">
        <v>0</v>
      </c>
      <c r="C131" s="158"/>
      <c r="D131" s="159">
        <v>8.6</v>
      </c>
      <c r="E131" s="159">
        <v>8.32</v>
      </c>
      <c r="F131" s="158"/>
    </row>
    <row r="132" spans="1:6">
      <c r="A132" s="159">
        <v>131</v>
      </c>
      <c r="B132" s="159">
        <v>0</v>
      </c>
      <c r="C132" s="158"/>
      <c r="D132" s="159">
        <v>19.2</v>
      </c>
      <c r="E132" s="159">
        <v>22.46</v>
      </c>
      <c r="F132" s="158"/>
    </row>
    <row r="133" spans="1:6">
      <c r="A133" s="159">
        <v>132</v>
      </c>
      <c r="B133" s="159">
        <v>0</v>
      </c>
      <c r="C133" s="158"/>
      <c r="D133" s="159">
        <v>10.1</v>
      </c>
      <c r="E133" s="159">
        <v>10.85</v>
      </c>
      <c r="F133" s="158"/>
    </row>
    <row r="134" spans="1:6">
      <c r="A134" s="159">
        <v>133</v>
      </c>
      <c r="B134" s="159">
        <v>12.780000000000001</v>
      </c>
      <c r="C134" s="159">
        <v>14.1</v>
      </c>
      <c r="D134" s="159">
        <v>11</v>
      </c>
      <c r="E134" s="159">
        <v>13.24</v>
      </c>
      <c r="F134" s="158"/>
    </row>
    <row r="135" spans="1:6">
      <c r="A135" s="159">
        <v>134</v>
      </c>
      <c r="B135" s="159">
        <v>50.26</v>
      </c>
      <c r="C135" s="159">
        <v>50.26</v>
      </c>
      <c r="D135" s="159">
        <v>41.1</v>
      </c>
      <c r="E135" s="158"/>
      <c r="F135" s="158"/>
    </row>
    <row r="136" spans="1:6">
      <c r="A136" s="159">
        <v>135</v>
      </c>
      <c r="B136" s="159">
        <v>51.351999999999997</v>
      </c>
      <c r="C136" s="159">
        <v>52.219000000000001</v>
      </c>
      <c r="D136" s="158"/>
      <c r="E136" s="158"/>
      <c r="F136" s="158"/>
    </row>
    <row r="137" spans="1:6">
      <c r="A137" s="159">
        <v>136</v>
      </c>
      <c r="B137" s="159">
        <v>53.8</v>
      </c>
      <c r="C137" s="159">
        <v>53.7</v>
      </c>
      <c r="D137" s="159">
        <v>53.9</v>
      </c>
      <c r="E137" s="158"/>
      <c r="F137" s="158"/>
    </row>
    <row r="138" spans="1:6">
      <c r="A138" s="159">
        <v>137</v>
      </c>
      <c r="B138" s="159">
        <v>54.86</v>
      </c>
      <c r="C138" s="159">
        <v>54.86</v>
      </c>
      <c r="D138" s="159">
        <v>37.4</v>
      </c>
      <c r="E138" s="158"/>
      <c r="F138" s="158"/>
    </row>
    <row r="139" spans="1:6">
      <c r="A139" s="159">
        <v>138</v>
      </c>
      <c r="B139" s="159">
        <v>3.1880000000000002</v>
      </c>
      <c r="C139" s="159">
        <v>3.1880000000000002</v>
      </c>
      <c r="D139" s="159">
        <v>3.2</v>
      </c>
      <c r="E139" s="158"/>
      <c r="F139" s="158"/>
    </row>
    <row r="140" spans="1:6">
      <c r="A140" s="159">
        <v>139</v>
      </c>
      <c r="B140" s="159">
        <v>3.3740000000000001</v>
      </c>
      <c r="C140" s="159">
        <v>3.3740000000000001</v>
      </c>
      <c r="D140" s="159">
        <v>3.3</v>
      </c>
      <c r="E140" s="158"/>
      <c r="F140" s="158"/>
    </row>
    <row r="141" spans="1:6">
      <c r="A141" s="159">
        <v>140</v>
      </c>
      <c r="B141" s="159">
        <v>327.26679999999999</v>
      </c>
      <c r="C141" s="159">
        <v>267.7</v>
      </c>
      <c r="D141" s="159">
        <v>295.60000000000002</v>
      </c>
      <c r="E141" s="159">
        <v>340.99400000000003</v>
      </c>
      <c r="F141" s="159">
        <v>373.19</v>
      </c>
    </row>
    <row r="142" spans="1:6">
      <c r="A142" s="159">
        <v>141</v>
      </c>
      <c r="B142" s="159">
        <v>494.66460000000006</v>
      </c>
      <c r="C142" s="159">
        <v>486</v>
      </c>
      <c r="D142" s="159">
        <v>501.2</v>
      </c>
      <c r="E142" s="159">
        <v>473.32299999999998</v>
      </c>
      <c r="F142" s="159">
        <v>492.8</v>
      </c>
    </row>
    <row r="143" spans="1:6">
      <c r="A143" s="159">
        <v>142</v>
      </c>
      <c r="B143" s="159">
        <v>475.8562</v>
      </c>
      <c r="C143" s="159">
        <v>475.1</v>
      </c>
      <c r="D143" s="159">
        <v>439.3</v>
      </c>
      <c r="E143" s="159">
        <v>449.161</v>
      </c>
      <c r="F143" s="159">
        <v>488.71</v>
      </c>
    </row>
    <row r="144" spans="1:6">
      <c r="A144" s="159">
        <v>143</v>
      </c>
      <c r="B144" s="159">
        <v>516.1</v>
      </c>
      <c r="C144" s="159">
        <v>516.1</v>
      </c>
      <c r="D144" s="158"/>
      <c r="E144" s="158"/>
      <c r="F144" s="158"/>
    </row>
    <row r="145" spans="1:6">
      <c r="A145" s="159">
        <v>144</v>
      </c>
      <c r="B145" s="159">
        <v>1.2</v>
      </c>
      <c r="C145" s="159">
        <v>0.82799999999999996</v>
      </c>
      <c r="D145" s="158"/>
      <c r="E145" s="158"/>
      <c r="F145" s="158"/>
    </row>
    <row r="146" spans="1:6">
      <c r="A146" s="159">
        <v>145</v>
      </c>
      <c r="B146" s="159">
        <v>30.1</v>
      </c>
      <c r="C146" s="159">
        <v>30.1</v>
      </c>
      <c r="D146" s="159">
        <v>20.8</v>
      </c>
      <c r="E146" s="158"/>
      <c r="F146" s="158"/>
    </row>
    <row r="147" spans="1:6">
      <c r="A147" s="159">
        <v>146</v>
      </c>
      <c r="B147" s="159">
        <v>32.799999999999997</v>
      </c>
      <c r="C147" s="159">
        <v>32.799999999999997</v>
      </c>
      <c r="D147" s="159">
        <v>24.3</v>
      </c>
      <c r="E147" s="158"/>
      <c r="F147" s="158"/>
    </row>
    <row r="148" spans="1:6">
      <c r="A148" s="159">
        <v>147</v>
      </c>
      <c r="B148" s="159">
        <v>0</v>
      </c>
      <c r="C148" s="159">
        <v>0</v>
      </c>
      <c r="D148" s="159">
        <v>26.8</v>
      </c>
      <c r="E148" s="159">
        <v>34.034999999999997</v>
      </c>
      <c r="F148" s="159">
        <v>44.8</v>
      </c>
    </row>
    <row r="149" spans="1:6">
      <c r="A149" s="159">
        <v>148</v>
      </c>
      <c r="B149" s="159">
        <v>0</v>
      </c>
      <c r="C149" s="158"/>
      <c r="D149" s="159">
        <v>0</v>
      </c>
      <c r="E149" s="159">
        <v>1E-3</v>
      </c>
      <c r="F149" s="158"/>
    </row>
    <row r="150" spans="1:6">
      <c r="A150" s="159">
        <v>149</v>
      </c>
      <c r="B150" s="159">
        <v>5.666666666666667</v>
      </c>
      <c r="C150" s="159">
        <v>10.3</v>
      </c>
      <c r="D150" s="159">
        <v>0</v>
      </c>
      <c r="E150" s="159">
        <v>6.7</v>
      </c>
      <c r="F150" s="158"/>
    </row>
    <row r="151" spans="1:6">
      <c r="A151" s="159">
        <v>150</v>
      </c>
      <c r="B151" s="159">
        <v>297.26599999999996</v>
      </c>
      <c r="C151" s="159">
        <v>293.8</v>
      </c>
      <c r="D151" s="159">
        <v>319</v>
      </c>
      <c r="E151" s="159">
        <v>304</v>
      </c>
      <c r="F151" s="159">
        <v>308.98</v>
      </c>
    </row>
    <row r="152" spans="1:6">
      <c r="A152" s="159">
        <v>151</v>
      </c>
      <c r="B152" s="159">
        <v>14.85</v>
      </c>
      <c r="C152" s="159">
        <v>14.2</v>
      </c>
      <c r="D152" s="159">
        <v>15.5</v>
      </c>
      <c r="E152" s="159">
        <v>0.96099999999999997</v>
      </c>
      <c r="F152" s="158"/>
    </row>
    <row r="153" spans="1:6">
      <c r="A153" s="159">
        <v>152</v>
      </c>
      <c r="B153" s="159">
        <v>6.0666666666666673</v>
      </c>
      <c r="C153" s="159">
        <v>6.2</v>
      </c>
      <c r="D153" s="159">
        <v>6.1</v>
      </c>
      <c r="E153" s="159">
        <v>5.9</v>
      </c>
      <c r="F153" s="158"/>
    </row>
    <row r="154" spans="1:6">
      <c r="A154" s="159">
        <v>153</v>
      </c>
      <c r="B154" s="159">
        <v>549</v>
      </c>
      <c r="C154" s="159">
        <v>549</v>
      </c>
      <c r="D154" s="158"/>
      <c r="E154" s="158"/>
      <c r="F154" s="158"/>
    </row>
    <row r="155" spans="1:6">
      <c r="A155" s="159">
        <v>154</v>
      </c>
      <c r="B155" s="159">
        <v>588.04633333333334</v>
      </c>
      <c r="C155" s="159">
        <v>623.70000000000005</v>
      </c>
      <c r="D155" s="159">
        <v>625.79999999999995</v>
      </c>
      <c r="E155" s="159">
        <v>514.63900000000001</v>
      </c>
      <c r="F155" s="158"/>
    </row>
    <row r="156" spans="1:6">
      <c r="A156" s="159">
        <v>155</v>
      </c>
      <c r="B156" s="159">
        <v>667.64233333333334</v>
      </c>
      <c r="C156" s="159">
        <v>722.5</v>
      </c>
      <c r="D156" s="159">
        <v>685.3</v>
      </c>
      <c r="E156" s="159">
        <v>595.12699999999995</v>
      </c>
      <c r="F156" s="158"/>
    </row>
    <row r="157" spans="1:6">
      <c r="A157" s="159">
        <v>156</v>
      </c>
      <c r="B157" s="159">
        <v>61.456666666666671</v>
      </c>
      <c r="C157" s="159">
        <v>63.3</v>
      </c>
      <c r="D157" s="159">
        <v>63.2</v>
      </c>
      <c r="E157" s="159">
        <v>57.87</v>
      </c>
      <c r="F157" s="158"/>
    </row>
    <row r="158" spans="1:6">
      <c r="A158" s="159">
        <v>157</v>
      </c>
      <c r="B158" s="159">
        <v>2.4</v>
      </c>
      <c r="C158" s="159">
        <v>2.4</v>
      </c>
      <c r="D158" s="159">
        <v>2.2999999999999998</v>
      </c>
      <c r="E158" s="158"/>
      <c r="F158" s="158"/>
    </row>
    <row r="159" spans="1:6">
      <c r="A159" s="159">
        <v>158</v>
      </c>
      <c r="B159" s="159">
        <v>12.32</v>
      </c>
      <c r="C159" s="159">
        <v>11.9</v>
      </c>
      <c r="D159" s="159">
        <v>11.8</v>
      </c>
      <c r="E159" s="159">
        <v>13.26</v>
      </c>
      <c r="F159" s="158"/>
    </row>
    <row r="160" spans="1:6">
      <c r="A160" s="159">
        <v>159</v>
      </c>
      <c r="B160" s="159">
        <v>6.3266666666666671</v>
      </c>
      <c r="C160" s="159">
        <v>6.5</v>
      </c>
      <c r="D160" s="159">
        <v>5.6</v>
      </c>
      <c r="E160" s="159">
        <v>6.88</v>
      </c>
      <c r="F160" s="158"/>
    </row>
    <row r="161" spans="1:6">
      <c r="A161" s="159">
        <v>160</v>
      </c>
      <c r="B161" s="159">
        <v>0</v>
      </c>
      <c r="C161" s="158"/>
      <c r="D161" s="159">
        <v>10.4</v>
      </c>
      <c r="E161" s="159">
        <v>18</v>
      </c>
      <c r="F161" s="158"/>
    </row>
    <row r="162" spans="1:6">
      <c r="A162" s="159">
        <v>161</v>
      </c>
      <c r="B162" s="159">
        <v>16</v>
      </c>
      <c r="C162" s="159">
        <v>13.9</v>
      </c>
      <c r="D162" s="159">
        <v>15.9</v>
      </c>
      <c r="E162" s="159">
        <v>18.2</v>
      </c>
      <c r="F162" s="158"/>
    </row>
    <row r="163" spans="1:6">
      <c r="A163" s="159">
        <v>162</v>
      </c>
      <c r="B163" s="159">
        <v>36.303333333333335</v>
      </c>
      <c r="C163" s="159">
        <v>38.4</v>
      </c>
      <c r="D163" s="159">
        <v>30.6</v>
      </c>
      <c r="E163" s="159">
        <v>39.909999999999997</v>
      </c>
      <c r="F163" s="158"/>
    </row>
    <row r="164" spans="1:6">
      <c r="A164" s="159">
        <v>163</v>
      </c>
      <c r="B164" s="159">
        <v>0</v>
      </c>
      <c r="C164" s="158"/>
      <c r="D164" s="159">
        <v>23.5</v>
      </c>
      <c r="E164" s="159">
        <v>35.9</v>
      </c>
      <c r="F164" s="158"/>
    </row>
    <row r="165" spans="1:6">
      <c r="A165" s="159">
        <v>164</v>
      </c>
      <c r="B165" s="159">
        <v>0</v>
      </c>
      <c r="C165" s="158"/>
      <c r="D165" s="158"/>
      <c r="E165" s="158"/>
      <c r="F165" s="158"/>
    </row>
    <row r="166" spans="1:6">
      <c r="A166" s="159">
        <v>165</v>
      </c>
      <c r="B166" s="159">
        <v>139.31666666666666</v>
      </c>
      <c r="C166" s="159">
        <v>141.69999999999999</v>
      </c>
      <c r="D166" s="159">
        <v>137.5</v>
      </c>
      <c r="E166" s="159">
        <v>138.75</v>
      </c>
      <c r="F166" s="158"/>
    </row>
    <row r="167" spans="1:6">
      <c r="A167" s="159">
        <v>166</v>
      </c>
      <c r="B167" s="159">
        <v>51.964800000000004</v>
      </c>
      <c r="C167" s="159">
        <v>0</v>
      </c>
      <c r="D167" s="159">
        <v>44.8</v>
      </c>
      <c r="E167" s="159">
        <v>63.073999999999998</v>
      </c>
      <c r="F167" s="159">
        <v>73.59</v>
      </c>
    </row>
    <row r="168" spans="1:6">
      <c r="A168" s="159">
        <v>167</v>
      </c>
      <c r="B168" s="159">
        <v>3.1500000000000004</v>
      </c>
      <c r="C168" s="159">
        <v>3.2</v>
      </c>
      <c r="D168" s="159">
        <v>3.1</v>
      </c>
      <c r="E168" s="158"/>
      <c r="F168" s="158"/>
    </row>
    <row r="169" spans="1:6">
      <c r="A169" s="159">
        <v>168</v>
      </c>
      <c r="B169" s="159">
        <v>2.0499999999999998</v>
      </c>
      <c r="C169" s="159">
        <v>2</v>
      </c>
      <c r="D169" s="159">
        <v>2.1</v>
      </c>
      <c r="E169" s="158"/>
      <c r="F169" s="158"/>
    </row>
    <row r="170" spans="1:6">
      <c r="A170" s="159">
        <v>169</v>
      </c>
      <c r="B170" s="159">
        <v>2.0499999999999998</v>
      </c>
      <c r="C170" s="159">
        <v>2.1</v>
      </c>
      <c r="D170" s="159">
        <v>2</v>
      </c>
      <c r="E170" s="158"/>
      <c r="F170" s="158"/>
    </row>
    <row r="171" spans="1:6">
      <c r="A171" s="159">
        <v>170</v>
      </c>
      <c r="B171" s="159">
        <v>271.55200000000002</v>
      </c>
      <c r="C171" s="159">
        <v>211.33099999999999</v>
      </c>
      <c r="D171" s="158"/>
      <c r="E171" s="158"/>
      <c r="F171" s="158"/>
    </row>
    <row r="172" spans="1:6">
      <c r="A172" s="159">
        <v>171</v>
      </c>
      <c r="B172" s="159">
        <v>3.1709999999999998</v>
      </c>
      <c r="C172" s="159">
        <v>0.59</v>
      </c>
      <c r="D172" s="158"/>
      <c r="E172" s="158"/>
      <c r="F172" s="158"/>
    </row>
    <row r="173" spans="1:6">
      <c r="A173" s="159">
        <v>172</v>
      </c>
      <c r="B173" s="159">
        <v>19.126666666666665</v>
      </c>
      <c r="C173" s="159">
        <v>18.8</v>
      </c>
      <c r="D173" s="159">
        <v>18.5</v>
      </c>
      <c r="E173" s="159">
        <v>20.079999999999998</v>
      </c>
      <c r="F173" s="158"/>
    </row>
    <row r="174" spans="1:6">
      <c r="A174" s="159">
        <v>173</v>
      </c>
      <c r="B174" s="159">
        <v>0</v>
      </c>
      <c r="C174" s="158"/>
      <c r="D174" s="158"/>
      <c r="E174" s="158"/>
      <c r="F174" s="158"/>
    </row>
    <row r="175" spans="1:6">
      <c r="A175" s="159">
        <v>174</v>
      </c>
      <c r="B175" s="159">
        <v>583.53340000000003</v>
      </c>
      <c r="C175" s="159">
        <v>585.6</v>
      </c>
      <c r="D175" s="159">
        <v>588.29999999999995</v>
      </c>
      <c r="E175" s="159">
        <v>576.59699999999998</v>
      </c>
      <c r="F175" s="159">
        <v>565.29</v>
      </c>
    </row>
    <row r="176" spans="1:6">
      <c r="A176" s="159">
        <v>175</v>
      </c>
      <c r="B176" s="159">
        <v>5.59</v>
      </c>
      <c r="C176" s="159">
        <v>7.1</v>
      </c>
      <c r="D176" s="159">
        <v>4.9000000000000004</v>
      </c>
      <c r="E176" s="159">
        <v>4.7699999999999996</v>
      </c>
      <c r="F176" s="158"/>
    </row>
    <row r="177" spans="1:6">
      <c r="A177" s="159">
        <v>176</v>
      </c>
      <c r="B177" s="159">
        <v>28.512250000000002</v>
      </c>
      <c r="C177" s="159">
        <v>28.3</v>
      </c>
      <c r="D177" s="159">
        <v>29.1</v>
      </c>
      <c r="E177" s="159">
        <v>30.559000000000001</v>
      </c>
      <c r="F177" s="159">
        <v>26.09</v>
      </c>
    </row>
    <row r="178" spans="1:6">
      <c r="A178" s="159">
        <v>177</v>
      </c>
      <c r="B178" s="159">
        <v>23.558399999999999</v>
      </c>
      <c r="C178" s="159">
        <v>20.6</v>
      </c>
      <c r="D178" s="159">
        <v>24.6</v>
      </c>
      <c r="E178" s="159">
        <v>24.332000000000001</v>
      </c>
      <c r="F178" s="159">
        <v>26.47</v>
      </c>
    </row>
    <row r="179" spans="1:6">
      <c r="A179" s="159">
        <v>178</v>
      </c>
      <c r="B179" s="159">
        <v>28.8</v>
      </c>
      <c r="C179" s="159">
        <v>25.9</v>
      </c>
      <c r="D179" s="159">
        <v>27</v>
      </c>
      <c r="E179" s="159">
        <v>33.5</v>
      </c>
      <c r="F179" s="158"/>
    </row>
    <row r="180" spans="1:6">
      <c r="A180" s="159">
        <v>179</v>
      </c>
      <c r="B180" s="159">
        <v>45.080000000000005</v>
      </c>
      <c r="C180" s="159">
        <v>45.4</v>
      </c>
      <c r="D180" s="159">
        <v>43.2</v>
      </c>
      <c r="E180" s="159">
        <v>46.64</v>
      </c>
      <c r="F180" s="158"/>
    </row>
    <row r="181" spans="1:6">
      <c r="A181" s="159">
        <v>180</v>
      </c>
      <c r="B181" s="159">
        <v>54.697000000000003</v>
      </c>
      <c r="C181" s="159">
        <v>54.697000000000003</v>
      </c>
      <c r="D181" s="158"/>
      <c r="E181" s="158"/>
      <c r="F181" s="158"/>
    </row>
    <row r="182" spans="1:6">
      <c r="A182" s="159">
        <v>181</v>
      </c>
      <c r="B182" s="159">
        <v>66.496199999999988</v>
      </c>
      <c r="C182" s="159">
        <v>74.599999999999994</v>
      </c>
      <c r="D182" s="159">
        <v>65.099999999999994</v>
      </c>
      <c r="E182" s="159">
        <v>67.241</v>
      </c>
      <c r="F182" s="159">
        <v>68.77</v>
      </c>
    </row>
    <row r="183" spans="1:6">
      <c r="A183" s="159">
        <v>182</v>
      </c>
      <c r="B183" s="159">
        <v>19.042999999999999</v>
      </c>
      <c r="C183" s="159">
        <v>10.8</v>
      </c>
      <c r="D183" s="159">
        <v>21.9</v>
      </c>
      <c r="E183" s="159">
        <v>21.945</v>
      </c>
      <c r="F183" s="159">
        <v>21.47</v>
      </c>
    </row>
    <row r="184" spans="1:6">
      <c r="A184" s="159">
        <v>183</v>
      </c>
      <c r="B184" s="159">
        <v>110.408</v>
      </c>
      <c r="C184" s="159">
        <v>8.8529999999999998</v>
      </c>
      <c r="D184" s="158"/>
      <c r="E184" s="158"/>
      <c r="F184" s="158"/>
    </row>
    <row r="185" spans="1:6">
      <c r="A185" s="159">
        <v>184</v>
      </c>
      <c r="B185" s="159">
        <v>0</v>
      </c>
      <c r="C185" s="158"/>
      <c r="D185" s="158"/>
      <c r="E185" s="158"/>
      <c r="F185" s="158"/>
    </row>
    <row r="186" spans="1:6">
      <c r="A186" s="159">
        <v>185</v>
      </c>
      <c r="B186" s="159">
        <v>3.7</v>
      </c>
      <c r="C186" s="159">
        <v>3.6</v>
      </c>
      <c r="D186" s="159">
        <v>3.8</v>
      </c>
      <c r="E186" s="158"/>
      <c r="F186" s="158"/>
    </row>
    <row r="187" spans="1:6">
      <c r="A187" s="159">
        <v>186</v>
      </c>
      <c r="B187" s="159">
        <v>3.5539999999999998</v>
      </c>
      <c r="C187" s="159">
        <v>3.1150000000000002</v>
      </c>
      <c r="D187" s="158"/>
      <c r="E187" s="158"/>
      <c r="F187" s="158"/>
    </row>
    <row r="188" spans="1:6">
      <c r="A188" s="159">
        <v>187</v>
      </c>
      <c r="B188" s="159">
        <v>40.44</v>
      </c>
      <c r="C188" s="159">
        <v>40.299999999999997</v>
      </c>
      <c r="D188" s="159">
        <v>41</v>
      </c>
      <c r="E188" s="159">
        <v>40.020000000000003</v>
      </c>
      <c r="F188" s="158"/>
    </row>
    <row r="189" spans="1:6">
      <c r="A189" s="159">
        <v>188</v>
      </c>
      <c r="B189" s="159">
        <v>6.9</v>
      </c>
      <c r="C189" s="159">
        <v>6.7</v>
      </c>
      <c r="D189" s="159">
        <v>7.1</v>
      </c>
      <c r="E189" s="159">
        <v>6.5590000000000002</v>
      </c>
      <c r="F189" s="158"/>
    </row>
    <row r="190" spans="1:6">
      <c r="A190" s="159">
        <v>189</v>
      </c>
      <c r="B190" s="159">
        <v>4.9000000000000004</v>
      </c>
      <c r="C190" s="159">
        <v>5</v>
      </c>
      <c r="D190" s="159">
        <v>4.8</v>
      </c>
      <c r="E190" s="159">
        <v>2.89</v>
      </c>
      <c r="F190" s="158"/>
    </row>
    <row r="191" spans="1:6">
      <c r="A191" s="159">
        <v>190</v>
      </c>
      <c r="B191" s="159">
        <v>4.3499999999999996</v>
      </c>
      <c r="C191" s="159">
        <v>4.4000000000000004</v>
      </c>
      <c r="D191" s="159">
        <v>4.3</v>
      </c>
      <c r="E191" s="159">
        <v>2.6</v>
      </c>
      <c r="F191" s="158"/>
    </row>
    <row r="192" spans="1:6">
      <c r="A192" s="159">
        <v>191</v>
      </c>
      <c r="B192" s="159">
        <v>3.7</v>
      </c>
      <c r="C192" s="159">
        <v>3.7</v>
      </c>
      <c r="D192" s="159">
        <v>3.7</v>
      </c>
      <c r="E192" s="158"/>
      <c r="F192" s="158"/>
    </row>
    <row r="193" spans="1:6">
      <c r="A193" s="159">
        <v>192</v>
      </c>
      <c r="B193" s="159">
        <v>1.6755</v>
      </c>
      <c r="C193" s="159">
        <v>1.7</v>
      </c>
      <c r="D193" s="159">
        <v>1.7</v>
      </c>
      <c r="E193" s="159">
        <v>1.6519999999999999</v>
      </c>
      <c r="F193" s="159">
        <v>1.65</v>
      </c>
    </row>
    <row r="194" spans="1:6">
      <c r="A194" s="159">
        <v>193</v>
      </c>
      <c r="B194" s="159">
        <v>110.35499999999999</v>
      </c>
      <c r="C194" s="159">
        <v>68.3</v>
      </c>
      <c r="D194" s="159">
        <v>118.8</v>
      </c>
      <c r="E194" s="159">
        <v>122.925</v>
      </c>
      <c r="F194" s="159">
        <v>115.52</v>
      </c>
    </row>
    <row r="195" spans="1:6">
      <c r="A195" s="159">
        <v>194</v>
      </c>
      <c r="B195" s="159">
        <v>5.85</v>
      </c>
      <c r="C195" s="159">
        <v>7.7</v>
      </c>
      <c r="D195" s="159">
        <v>4</v>
      </c>
      <c r="E195" s="159">
        <v>6.9939999999999998</v>
      </c>
      <c r="F195" s="158"/>
    </row>
    <row r="196" spans="1:6">
      <c r="A196" s="159">
        <v>195</v>
      </c>
      <c r="B196" s="159">
        <v>28.554399999999998</v>
      </c>
      <c r="C196" s="159">
        <v>29.8</v>
      </c>
      <c r="D196" s="159">
        <v>25.5</v>
      </c>
      <c r="E196" s="159">
        <v>29.181999999999999</v>
      </c>
      <c r="F196" s="159">
        <v>28.34</v>
      </c>
    </row>
    <row r="197" spans="1:6">
      <c r="A197" s="159">
        <v>196</v>
      </c>
      <c r="B197" s="159">
        <v>91.913333333333341</v>
      </c>
      <c r="C197" s="159">
        <v>90.6</v>
      </c>
      <c r="D197" s="159">
        <v>97.1</v>
      </c>
      <c r="E197" s="159">
        <v>88.04</v>
      </c>
      <c r="F197" s="158"/>
    </row>
    <row r="198" spans="1:6">
      <c r="A198" s="159">
        <v>197</v>
      </c>
      <c r="B198" s="159">
        <v>3.3730000000000002</v>
      </c>
      <c r="C198" s="159">
        <v>0.34799999999999998</v>
      </c>
      <c r="D198" s="158"/>
      <c r="E198" s="158"/>
      <c r="F198" s="158"/>
    </row>
    <row r="199" spans="1:6">
      <c r="A199" s="159">
        <v>198</v>
      </c>
      <c r="B199" s="159">
        <v>3.1240000000000001</v>
      </c>
      <c r="C199" s="159">
        <v>3.1240000000000001</v>
      </c>
      <c r="D199" s="158"/>
      <c r="E199" s="158"/>
      <c r="F199" s="158"/>
    </row>
    <row r="200" spans="1:6">
      <c r="A200" s="159">
        <v>199</v>
      </c>
      <c r="B200" s="159">
        <v>4.4859999999999998</v>
      </c>
      <c r="C200" s="159">
        <v>4.4859999999999998</v>
      </c>
      <c r="D200" s="158"/>
      <c r="E200" s="158"/>
      <c r="F200" s="158"/>
    </row>
    <row r="201" spans="1:6">
      <c r="A201" s="159">
        <v>200</v>
      </c>
      <c r="B201" s="159">
        <v>51.692</v>
      </c>
      <c r="C201" s="159">
        <v>28.58</v>
      </c>
      <c r="D201" s="158"/>
      <c r="E201" s="158"/>
      <c r="F201" s="158"/>
    </row>
    <row r="202" spans="1:6">
      <c r="A202" s="159">
        <v>201</v>
      </c>
      <c r="B202" s="159">
        <v>297.28300000000002</v>
      </c>
      <c r="C202" s="159">
        <v>76.840999999999994</v>
      </c>
      <c r="D202" s="158"/>
      <c r="E202" s="158"/>
      <c r="F202" s="158"/>
    </row>
    <row r="203" spans="1:6">
      <c r="A203" s="159">
        <v>202</v>
      </c>
      <c r="B203" s="159">
        <v>9.6</v>
      </c>
      <c r="C203" s="159">
        <v>9.6999999999999993</v>
      </c>
      <c r="D203" s="159">
        <v>9.5</v>
      </c>
      <c r="E203" s="158"/>
      <c r="F203" s="158"/>
    </row>
    <row r="204" spans="1:6">
      <c r="A204" s="159">
        <v>203</v>
      </c>
      <c r="B204" s="159">
        <v>19.056666666666668</v>
      </c>
      <c r="C204" s="159">
        <v>18.600000000000001</v>
      </c>
      <c r="D204" s="159">
        <v>18.5</v>
      </c>
      <c r="E204" s="159">
        <v>20.07</v>
      </c>
      <c r="F204" s="158"/>
    </row>
    <row r="205" spans="1:6">
      <c r="A205" s="159">
        <v>204</v>
      </c>
      <c r="B205" s="159">
        <v>37.609200000000001</v>
      </c>
      <c r="C205" s="159">
        <v>37.799999999999997</v>
      </c>
      <c r="D205" s="159">
        <v>36.5</v>
      </c>
      <c r="E205" s="159">
        <v>38.545999999999999</v>
      </c>
      <c r="F205" s="159">
        <v>37.700000000000003</v>
      </c>
    </row>
    <row r="206" spans="1:6">
      <c r="A206" s="159">
        <v>205</v>
      </c>
      <c r="B206" s="159">
        <v>44.848333333333336</v>
      </c>
      <c r="C206" s="159">
        <v>43.7</v>
      </c>
      <c r="D206" s="159">
        <v>43.2</v>
      </c>
      <c r="E206" s="159">
        <v>47.645000000000003</v>
      </c>
      <c r="F206" s="158"/>
    </row>
    <row r="207" spans="1:6">
      <c r="A207" s="159">
        <v>206</v>
      </c>
      <c r="B207" s="159">
        <v>54.347799999999992</v>
      </c>
      <c r="C207" s="159">
        <v>0</v>
      </c>
      <c r="D207" s="159">
        <v>22.5</v>
      </c>
      <c r="E207" s="159">
        <v>79.198999999999998</v>
      </c>
      <c r="F207" s="159">
        <v>85.03</v>
      </c>
    </row>
    <row r="208" spans="1:6">
      <c r="A208" s="159">
        <v>207</v>
      </c>
      <c r="B208" s="159">
        <v>104.1922</v>
      </c>
      <c r="C208" s="159">
        <v>110.2</v>
      </c>
      <c r="D208" s="159">
        <v>109.6</v>
      </c>
      <c r="E208" s="159">
        <v>92.471000000000004</v>
      </c>
      <c r="F208" s="159">
        <v>103.92</v>
      </c>
    </row>
    <row r="209" spans="1:6">
      <c r="A209" s="159">
        <v>208</v>
      </c>
      <c r="B209" s="159">
        <v>6.7149999999999999</v>
      </c>
      <c r="C209" s="159">
        <v>3.702</v>
      </c>
      <c r="D209" s="158"/>
      <c r="E209" s="158"/>
      <c r="F209" s="158"/>
    </row>
    <row r="210" spans="1:6">
      <c r="A210" s="159">
        <v>209</v>
      </c>
      <c r="B210" s="159">
        <v>610.57066666666663</v>
      </c>
      <c r="C210" s="159">
        <v>634.1</v>
      </c>
      <c r="D210" s="159">
        <v>621.5</v>
      </c>
      <c r="E210" s="159">
        <v>576.11199999999997</v>
      </c>
      <c r="F210" s="158"/>
    </row>
    <row r="211" spans="1:6">
      <c r="A211" s="159">
        <v>210</v>
      </c>
      <c r="B211" s="159">
        <v>456.69080000000002</v>
      </c>
      <c r="C211" s="159">
        <v>476.2</v>
      </c>
      <c r="D211" s="159">
        <v>462</v>
      </c>
      <c r="E211" s="159">
        <v>469.06400000000002</v>
      </c>
      <c r="F211" s="159">
        <v>417.95</v>
      </c>
    </row>
    <row r="212" spans="1:6">
      <c r="A212" s="159">
        <v>211</v>
      </c>
      <c r="B212" s="159">
        <v>385.51459999999997</v>
      </c>
      <c r="C212" s="159">
        <v>342.9</v>
      </c>
      <c r="D212" s="159">
        <v>375.4</v>
      </c>
      <c r="E212" s="159">
        <v>393.76299999999998</v>
      </c>
      <c r="F212" s="159">
        <v>398.91</v>
      </c>
    </row>
    <row r="213" spans="1:6">
      <c r="A213" s="159">
        <v>212</v>
      </c>
      <c r="B213" s="159">
        <v>22.004249999999999</v>
      </c>
      <c r="C213" s="159">
        <v>20.7</v>
      </c>
      <c r="D213" s="159">
        <v>21.8</v>
      </c>
      <c r="E213" s="159">
        <v>21.516999999999999</v>
      </c>
      <c r="F213" s="159">
        <v>24</v>
      </c>
    </row>
    <row r="214" spans="1:6">
      <c r="A214" s="159">
        <v>213</v>
      </c>
      <c r="B214" s="159">
        <v>35.069000000000003</v>
      </c>
      <c r="C214" s="159">
        <v>32.200000000000003</v>
      </c>
      <c r="D214" s="158"/>
      <c r="E214" s="158"/>
      <c r="F214" s="158"/>
    </row>
    <row r="215" spans="1:6">
      <c r="A215" s="159">
        <v>214</v>
      </c>
      <c r="B215" s="159">
        <v>3.5</v>
      </c>
      <c r="C215" s="159">
        <v>3.5</v>
      </c>
      <c r="D215" s="159">
        <v>3.5</v>
      </c>
      <c r="E215" s="158"/>
      <c r="F215" s="158"/>
    </row>
    <row r="216" spans="1:6">
      <c r="A216" s="159">
        <v>215</v>
      </c>
      <c r="B216" s="159">
        <v>282.60000000000002</v>
      </c>
      <c r="C216" s="159">
        <v>282.60000000000002</v>
      </c>
      <c r="D216" s="158"/>
      <c r="E216" s="158"/>
      <c r="F216" s="158"/>
    </row>
    <row r="217" spans="1:6">
      <c r="A217" s="159">
        <v>216</v>
      </c>
      <c r="B217" s="159">
        <v>1.907</v>
      </c>
      <c r="C217" s="159">
        <v>1.8</v>
      </c>
      <c r="D217" s="159">
        <v>1.9</v>
      </c>
      <c r="E217" s="159">
        <v>1.9179999999999999</v>
      </c>
      <c r="F217" s="159">
        <v>2.0099999999999998</v>
      </c>
    </row>
    <row r="218" spans="1:6">
      <c r="A218" s="159">
        <v>217</v>
      </c>
      <c r="B218" s="159">
        <v>2.004</v>
      </c>
      <c r="C218" s="159">
        <v>2</v>
      </c>
      <c r="D218" s="159">
        <v>1.8</v>
      </c>
      <c r="E218" s="159">
        <v>2.036</v>
      </c>
      <c r="F218" s="159">
        <v>2.1800000000000002</v>
      </c>
    </row>
    <row r="219" spans="1:6">
      <c r="A219" s="159">
        <v>218</v>
      </c>
      <c r="B219" s="159">
        <v>2.4929999999999999</v>
      </c>
      <c r="C219" s="159">
        <v>3.7999999999999999E-2</v>
      </c>
      <c r="D219" s="158"/>
      <c r="E219" s="158"/>
      <c r="F219" s="158"/>
    </row>
    <row r="220" spans="1:6">
      <c r="A220" s="159">
        <v>219</v>
      </c>
      <c r="B220" s="159">
        <v>2.4830000000000001</v>
      </c>
      <c r="C220" s="159">
        <v>4.2000000000000003E-2</v>
      </c>
      <c r="D220" s="158"/>
      <c r="E220" s="158"/>
      <c r="F220" s="158"/>
    </row>
    <row r="221" spans="1:6">
      <c r="A221" s="159">
        <v>220</v>
      </c>
      <c r="B221" s="159">
        <v>2.74</v>
      </c>
      <c r="C221" s="159">
        <v>2.74</v>
      </c>
      <c r="D221" s="159">
        <v>2.33</v>
      </c>
      <c r="E221" s="158"/>
      <c r="F221" s="158"/>
    </row>
    <row r="222" spans="1:6">
      <c r="A222" s="159">
        <v>221</v>
      </c>
      <c r="B222" s="159">
        <v>1.788</v>
      </c>
      <c r="C222" s="159">
        <v>6.96E-3</v>
      </c>
      <c r="D222" s="158"/>
      <c r="E222" s="158"/>
      <c r="F222" s="158"/>
    </row>
    <row r="223" spans="1:6">
      <c r="A223" s="159">
        <v>222</v>
      </c>
      <c r="B223" s="159">
        <v>3.218</v>
      </c>
      <c r="C223" s="159">
        <v>3.121</v>
      </c>
      <c r="D223" s="159">
        <v>2.84</v>
      </c>
      <c r="E223" s="158"/>
      <c r="F223" s="158"/>
    </row>
    <row r="224" spans="1:6">
      <c r="A224" s="159">
        <v>223</v>
      </c>
      <c r="B224" s="159">
        <v>269.99359999999996</v>
      </c>
      <c r="C224" s="159">
        <v>158.9</v>
      </c>
      <c r="D224" s="159">
        <v>219.5</v>
      </c>
      <c r="E224" s="159">
        <v>295.21800000000002</v>
      </c>
      <c r="F224" s="159">
        <v>329.35</v>
      </c>
    </row>
    <row r="225" spans="1:6">
      <c r="A225" s="159">
        <v>224</v>
      </c>
      <c r="B225" s="159">
        <v>4.5</v>
      </c>
      <c r="C225" s="159">
        <v>4.5999999999999996</v>
      </c>
      <c r="D225" s="159">
        <v>4.5</v>
      </c>
      <c r="E225" s="159">
        <v>4.4000000000000004</v>
      </c>
      <c r="F225" s="158"/>
    </row>
    <row r="226" spans="1:6">
      <c r="A226" s="159">
        <v>225</v>
      </c>
      <c r="B226" s="159">
        <v>4.6723333333333334</v>
      </c>
      <c r="C226" s="159">
        <v>4.7</v>
      </c>
      <c r="D226" s="159">
        <v>4.7</v>
      </c>
      <c r="E226" s="159">
        <v>4.617</v>
      </c>
      <c r="F226" s="158"/>
    </row>
    <row r="227" spans="1:6">
      <c r="A227" s="159">
        <v>226</v>
      </c>
      <c r="B227" s="159">
        <v>75.644400000000005</v>
      </c>
      <c r="C227" s="159">
        <v>114.7</v>
      </c>
      <c r="D227" s="159">
        <v>52.7</v>
      </c>
      <c r="E227" s="159">
        <v>65.171999999999997</v>
      </c>
      <c r="F227" s="159">
        <v>70.34</v>
      </c>
    </row>
    <row r="228" spans="1:6">
      <c r="A228" s="159">
        <v>227</v>
      </c>
      <c r="B228" s="159">
        <v>2.4147499999999997</v>
      </c>
      <c r="C228" s="159">
        <v>2.4</v>
      </c>
      <c r="D228" s="159">
        <v>2.4</v>
      </c>
      <c r="E228" s="159">
        <v>2.3290000000000002</v>
      </c>
      <c r="F228" s="159">
        <v>2.5299999999999998</v>
      </c>
    </row>
    <row r="229" spans="1:6">
      <c r="A229" s="159">
        <v>228</v>
      </c>
      <c r="B229" s="159">
        <v>7.2415000000000003</v>
      </c>
      <c r="C229" s="159">
        <v>7.1</v>
      </c>
      <c r="D229" s="159">
        <v>7.1</v>
      </c>
      <c r="E229" s="159">
        <v>6.9859999999999998</v>
      </c>
      <c r="F229" s="159">
        <v>7.78</v>
      </c>
    </row>
    <row r="230" spans="1:6">
      <c r="A230" s="159">
        <v>229</v>
      </c>
      <c r="B230" s="159">
        <v>24.966666666666669</v>
      </c>
      <c r="C230" s="159">
        <v>22.6</v>
      </c>
      <c r="D230" s="159">
        <v>25.4</v>
      </c>
      <c r="E230" s="159">
        <v>26.9</v>
      </c>
      <c r="F230" s="158"/>
    </row>
    <row r="231" spans="1:6">
      <c r="A231" s="159">
        <v>230</v>
      </c>
      <c r="B231" s="159">
        <v>0</v>
      </c>
      <c r="C231" s="158"/>
      <c r="D231" s="159">
        <v>15.5</v>
      </c>
      <c r="E231" s="159">
        <v>107.12</v>
      </c>
      <c r="F231" s="158"/>
    </row>
    <row r="232" spans="1:6">
      <c r="A232" s="159">
        <v>231</v>
      </c>
      <c r="B232" s="159">
        <v>1.9730000000000001</v>
      </c>
      <c r="C232" s="159">
        <v>1.9</v>
      </c>
      <c r="D232" s="159">
        <v>2.1</v>
      </c>
      <c r="E232" s="159">
        <v>1.919</v>
      </c>
      <c r="F232" s="159">
        <v>2.12</v>
      </c>
    </row>
    <row r="233" spans="1:6">
      <c r="A233" s="159">
        <v>232</v>
      </c>
      <c r="B233" s="159">
        <v>4.9143333333333334</v>
      </c>
      <c r="C233" s="159">
        <v>4.9000000000000004</v>
      </c>
      <c r="D233" s="159">
        <v>5</v>
      </c>
      <c r="E233" s="159">
        <v>4.843</v>
      </c>
      <c r="F233" s="159">
        <v>4.63</v>
      </c>
    </row>
    <row r="234" spans="1:6">
      <c r="A234" s="159">
        <v>233</v>
      </c>
      <c r="B234" s="159">
        <v>35.270800000000001</v>
      </c>
      <c r="C234" s="159">
        <v>31.5</v>
      </c>
      <c r="D234" s="159">
        <v>35.4</v>
      </c>
      <c r="E234" s="159">
        <v>36.283999999999999</v>
      </c>
      <c r="F234" s="159">
        <v>37.68</v>
      </c>
    </row>
    <row r="235" spans="1:6">
      <c r="A235" s="159">
        <v>234</v>
      </c>
      <c r="B235" s="159">
        <v>46.486333333333334</v>
      </c>
      <c r="C235" s="159">
        <v>45.9</v>
      </c>
      <c r="D235" s="159">
        <v>46.2</v>
      </c>
      <c r="E235" s="159">
        <v>47.359000000000002</v>
      </c>
      <c r="F235" s="158"/>
    </row>
    <row r="236" spans="1:6">
      <c r="A236" s="159">
        <v>235</v>
      </c>
      <c r="B236" s="159">
        <v>75.218000000000004</v>
      </c>
      <c r="C236" s="159">
        <v>130</v>
      </c>
      <c r="D236" s="159">
        <v>3.3</v>
      </c>
      <c r="E236" s="159">
        <v>92.353999999999999</v>
      </c>
      <c r="F236" s="158"/>
    </row>
    <row r="237" spans="1:6">
      <c r="A237" s="159">
        <v>236</v>
      </c>
      <c r="B237" s="159">
        <v>283.07</v>
      </c>
      <c r="C237" s="159">
        <v>287.39999999999998</v>
      </c>
      <c r="D237" s="159">
        <v>266.3</v>
      </c>
      <c r="E237" s="159">
        <v>295.51</v>
      </c>
      <c r="F237" s="158"/>
    </row>
    <row r="238" spans="1:6">
      <c r="A238" s="159">
        <v>237</v>
      </c>
      <c r="B238" s="159">
        <v>11.241333333333335</v>
      </c>
      <c r="C238" s="159">
        <v>10.9</v>
      </c>
      <c r="D238" s="159">
        <v>11.3</v>
      </c>
      <c r="E238" s="159">
        <v>11.523999999999999</v>
      </c>
      <c r="F238" s="158"/>
    </row>
    <row r="239" spans="1:6">
      <c r="A239" s="159">
        <v>238</v>
      </c>
      <c r="B239" s="159">
        <v>0</v>
      </c>
      <c r="C239" s="159">
        <v>0</v>
      </c>
      <c r="D239" s="158"/>
      <c r="E239" s="158"/>
      <c r="F239" s="158"/>
    </row>
    <row r="240" spans="1:6">
      <c r="A240" s="159">
        <v>239</v>
      </c>
      <c r="B240" s="159">
        <v>58.701999999999998</v>
      </c>
      <c r="C240" s="159">
        <v>58.701999999999998</v>
      </c>
      <c r="D240" s="158"/>
      <c r="E240" s="158"/>
      <c r="F240" s="158"/>
    </row>
    <row r="241" spans="1:6">
      <c r="A241" s="159">
        <v>240</v>
      </c>
      <c r="B241" s="159">
        <v>315.70400000000001</v>
      </c>
      <c r="C241" s="159">
        <v>349.4</v>
      </c>
      <c r="D241" s="159">
        <v>338.3</v>
      </c>
      <c r="E241" s="159">
        <v>265.37</v>
      </c>
      <c r="F241" s="159">
        <v>301.45999999999998</v>
      </c>
    </row>
    <row r="242" spans="1:6">
      <c r="A242" s="159">
        <v>241</v>
      </c>
      <c r="B242" s="159">
        <v>26.2</v>
      </c>
      <c r="C242" s="159">
        <v>25.9</v>
      </c>
      <c r="D242" s="159">
        <v>26.5</v>
      </c>
      <c r="E242" s="159">
        <v>19.728999999999999</v>
      </c>
      <c r="F242" s="158"/>
    </row>
    <row r="243" spans="1:6">
      <c r="A243" s="159">
        <v>242</v>
      </c>
      <c r="B243" s="159">
        <v>3.1469999999999998</v>
      </c>
      <c r="C243" s="159">
        <v>3.1</v>
      </c>
      <c r="D243" s="159">
        <v>3</v>
      </c>
      <c r="E243" s="159">
        <v>3.1280000000000001</v>
      </c>
      <c r="F243" s="159">
        <v>3.36</v>
      </c>
    </row>
    <row r="244" spans="1:6">
      <c r="A244" s="159">
        <v>243</v>
      </c>
      <c r="B244" s="159">
        <v>1.7133333333333336</v>
      </c>
      <c r="C244" s="159">
        <v>0.4</v>
      </c>
      <c r="D244" s="159">
        <v>2.2000000000000002</v>
      </c>
      <c r="E244" s="159">
        <v>2.54</v>
      </c>
      <c r="F244" s="158"/>
    </row>
    <row r="245" spans="1:6">
      <c r="A245" s="159">
        <v>244</v>
      </c>
      <c r="B245" s="159">
        <v>262.07799999999997</v>
      </c>
      <c r="C245" s="159">
        <v>118.011</v>
      </c>
      <c r="D245" s="158"/>
      <c r="E245" s="158"/>
      <c r="F245" s="158"/>
    </row>
    <row r="246" spans="1:6">
      <c r="A246" s="159">
        <v>245</v>
      </c>
      <c r="B246" s="159">
        <v>3.3</v>
      </c>
      <c r="C246" s="159">
        <v>3.3</v>
      </c>
      <c r="D246" s="159">
        <v>3.3</v>
      </c>
      <c r="E246" s="158"/>
      <c r="F246" s="158"/>
    </row>
    <row r="247" spans="1:6">
      <c r="A247" s="159">
        <v>246</v>
      </c>
      <c r="B247" s="159">
        <v>328.80666666666667</v>
      </c>
      <c r="C247" s="159">
        <v>312.39999999999998</v>
      </c>
      <c r="D247" s="159">
        <v>344.6</v>
      </c>
      <c r="E247" s="159">
        <v>329.42</v>
      </c>
      <c r="F247" s="158"/>
    </row>
    <row r="248" spans="1:6">
      <c r="A248" s="159">
        <v>247</v>
      </c>
      <c r="B248" s="159">
        <v>33.916000000000004</v>
      </c>
      <c r="C248" s="159">
        <v>33.1</v>
      </c>
      <c r="D248" s="159">
        <v>34.1</v>
      </c>
      <c r="E248" s="159">
        <v>34.548000000000002</v>
      </c>
      <c r="F248" s="158"/>
    </row>
    <row r="249" spans="1:6">
      <c r="A249" s="159">
        <v>248</v>
      </c>
      <c r="B249" s="159">
        <v>25.277666666666665</v>
      </c>
      <c r="C249" s="159">
        <v>24.3</v>
      </c>
      <c r="D249" s="159">
        <v>25.5</v>
      </c>
      <c r="E249" s="159">
        <v>26.033000000000001</v>
      </c>
      <c r="F249" s="158"/>
    </row>
    <row r="250" spans="1:6">
      <c r="A250" s="159">
        <v>249</v>
      </c>
      <c r="B250" s="159">
        <v>179.86020000000002</v>
      </c>
      <c r="C250" s="159">
        <v>116.1</v>
      </c>
      <c r="D250" s="159">
        <v>194.8</v>
      </c>
      <c r="E250" s="159">
        <v>189.18100000000001</v>
      </c>
      <c r="F250" s="159">
        <v>200.71</v>
      </c>
    </row>
    <row r="251" spans="1:6">
      <c r="A251" s="159">
        <v>250</v>
      </c>
      <c r="B251" s="159">
        <v>3.798</v>
      </c>
      <c r="C251" s="159">
        <v>3.798</v>
      </c>
      <c r="D251" s="159">
        <v>3.1</v>
      </c>
      <c r="E251" s="158"/>
      <c r="F251" s="158"/>
    </row>
    <row r="252" spans="1:6">
      <c r="A252" s="159">
        <v>251</v>
      </c>
      <c r="B252" s="159">
        <v>4.2486666666666659</v>
      </c>
      <c r="C252" s="159">
        <v>4.4000000000000004</v>
      </c>
      <c r="D252" s="159">
        <v>4.3</v>
      </c>
      <c r="E252" s="159">
        <v>4.0460000000000003</v>
      </c>
      <c r="F252" s="158"/>
    </row>
    <row r="253" spans="1:6">
      <c r="A253" s="159">
        <v>252</v>
      </c>
      <c r="B253" s="159">
        <v>43.593499999999999</v>
      </c>
      <c r="C253" s="159">
        <v>42.5</v>
      </c>
      <c r="D253" s="159">
        <v>42.8</v>
      </c>
      <c r="E253" s="159">
        <v>44.014000000000003</v>
      </c>
      <c r="F253" s="159">
        <v>45.06</v>
      </c>
    </row>
    <row r="254" spans="1:6">
      <c r="A254" s="159">
        <v>253</v>
      </c>
      <c r="B254" s="159">
        <v>0.49666666666666676</v>
      </c>
      <c r="C254" s="159">
        <v>0.6</v>
      </c>
      <c r="D254" s="159">
        <v>0.5</v>
      </c>
      <c r="E254" s="159">
        <v>0.39</v>
      </c>
      <c r="F254" s="158"/>
    </row>
    <row r="255" spans="1:6">
      <c r="A255" s="159">
        <v>254</v>
      </c>
      <c r="B255" s="159">
        <v>312.18833333333333</v>
      </c>
      <c r="C255" s="159">
        <v>292.8</v>
      </c>
      <c r="D255" s="159">
        <v>319.8</v>
      </c>
      <c r="E255" s="159">
        <v>323.96499999999997</v>
      </c>
      <c r="F255" s="158"/>
    </row>
    <row r="256" spans="1:6">
      <c r="A256" s="159">
        <v>255</v>
      </c>
      <c r="B256" s="159">
        <v>390.55599999999998</v>
      </c>
      <c r="C256" s="159">
        <v>148.69999999999999</v>
      </c>
      <c r="D256" s="158"/>
      <c r="E256" s="158"/>
      <c r="F256" s="158"/>
    </row>
    <row r="257" spans="1:6">
      <c r="A257" s="159">
        <v>256</v>
      </c>
      <c r="B257" s="159">
        <v>49.654000000000003</v>
      </c>
      <c r="C257" s="159">
        <v>49.654000000000003</v>
      </c>
      <c r="D257" s="159">
        <v>18.59</v>
      </c>
      <c r="E257" s="158"/>
      <c r="F257" s="158"/>
    </row>
    <row r="258" spans="1:6">
      <c r="A258" s="159">
        <v>257</v>
      </c>
      <c r="B258" s="159">
        <v>3.1840000000000002</v>
      </c>
      <c r="C258" s="159">
        <v>3</v>
      </c>
      <c r="D258" s="159">
        <v>3.2</v>
      </c>
      <c r="E258" s="159">
        <v>3.246</v>
      </c>
      <c r="F258" s="159">
        <v>3.29</v>
      </c>
    </row>
    <row r="259" spans="1:6">
      <c r="A259" s="159">
        <v>258</v>
      </c>
      <c r="B259" s="159">
        <v>4.2053333333333329</v>
      </c>
      <c r="C259" s="159">
        <v>4.3</v>
      </c>
      <c r="D259" s="159">
        <v>4.3</v>
      </c>
      <c r="E259" s="159">
        <v>4.016</v>
      </c>
      <c r="F259" s="158"/>
    </row>
    <row r="260" spans="1:6">
      <c r="A260" s="159">
        <v>259</v>
      </c>
      <c r="B260" s="159">
        <v>1.6603999999999999</v>
      </c>
      <c r="C260" s="159">
        <v>1.651</v>
      </c>
      <c r="D260" s="159">
        <v>1.7</v>
      </c>
      <c r="E260" s="159">
        <v>1.651</v>
      </c>
      <c r="F260" s="159">
        <v>1.65</v>
      </c>
    </row>
    <row r="261" spans="1:6">
      <c r="A261" s="159">
        <v>260</v>
      </c>
      <c r="B261" s="159">
        <v>1.6640000000000001</v>
      </c>
      <c r="C261" s="159">
        <v>1.653</v>
      </c>
      <c r="D261" s="159">
        <v>1.7</v>
      </c>
      <c r="E261" s="159">
        <v>1.653</v>
      </c>
      <c r="F261" s="159">
        <v>1.65</v>
      </c>
    </row>
    <row r="262" spans="1:6">
      <c r="A262" s="159">
        <v>261</v>
      </c>
      <c r="B262" s="159">
        <v>24.51</v>
      </c>
      <c r="C262" s="159">
        <v>22.4</v>
      </c>
      <c r="D262" s="159">
        <v>27</v>
      </c>
      <c r="E262" s="159">
        <v>24.13</v>
      </c>
      <c r="F262" s="158"/>
    </row>
    <row r="263" spans="1:6">
      <c r="A263" s="159">
        <v>262</v>
      </c>
      <c r="B263" s="159">
        <v>0</v>
      </c>
      <c r="C263" s="158"/>
      <c r="D263" s="158"/>
      <c r="E263" s="158"/>
      <c r="F263" s="158"/>
    </row>
    <row r="264" spans="1:6">
      <c r="A264" s="159">
        <v>263</v>
      </c>
      <c r="B264" s="159">
        <v>6.85</v>
      </c>
      <c r="C264" s="159">
        <v>6.8</v>
      </c>
      <c r="D264" s="159">
        <v>6.9</v>
      </c>
      <c r="E264" s="159">
        <v>6.7220000000000004</v>
      </c>
      <c r="F264" s="158"/>
    </row>
    <row r="265" spans="1:6">
      <c r="A265" s="159">
        <v>264</v>
      </c>
      <c r="B265" s="159">
        <v>205.82433333333333</v>
      </c>
      <c r="C265" s="159">
        <v>255.8</v>
      </c>
      <c r="D265" s="159">
        <v>209.7</v>
      </c>
      <c r="E265" s="159">
        <v>151.97300000000001</v>
      </c>
      <c r="F265" s="158"/>
    </row>
    <row r="266" spans="1:6">
      <c r="A266" s="159">
        <v>265</v>
      </c>
      <c r="B266" s="159">
        <v>182.28266666666664</v>
      </c>
      <c r="C266" s="159">
        <v>199.9</v>
      </c>
      <c r="D266" s="159">
        <v>218.7</v>
      </c>
      <c r="E266" s="159">
        <v>128.24799999999999</v>
      </c>
      <c r="F266" s="158"/>
    </row>
    <row r="267" spans="1:6">
      <c r="A267" s="159">
        <v>266</v>
      </c>
      <c r="B267" s="159">
        <v>203.18200000000002</v>
      </c>
      <c r="C267" s="159">
        <v>247.7</v>
      </c>
      <c r="D267" s="159">
        <v>224</v>
      </c>
      <c r="E267" s="159">
        <v>137.846</v>
      </c>
      <c r="F267" s="158"/>
    </row>
    <row r="268" spans="1:6">
      <c r="A268" s="159">
        <v>267</v>
      </c>
      <c r="B268" s="159">
        <v>525.28000000000009</v>
      </c>
      <c r="C268" s="159">
        <v>536.1</v>
      </c>
      <c r="D268" s="159">
        <v>539.20000000000005</v>
      </c>
      <c r="E268" s="159">
        <v>500.54</v>
      </c>
      <c r="F268" s="158"/>
    </row>
    <row r="269" spans="1:6">
      <c r="A269" s="159">
        <v>268</v>
      </c>
      <c r="B269" s="159">
        <v>53.119</v>
      </c>
      <c r="C269" s="159">
        <v>52.9</v>
      </c>
      <c r="D269" s="159">
        <v>52.6</v>
      </c>
      <c r="E269" s="159">
        <v>52.445999999999998</v>
      </c>
      <c r="F269" s="159">
        <v>54.53</v>
      </c>
    </row>
    <row r="270" spans="1:6">
      <c r="A270" s="159">
        <v>269</v>
      </c>
      <c r="B270" s="159">
        <v>324.45339999999999</v>
      </c>
      <c r="C270" s="159">
        <v>296.3</v>
      </c>
      <c r="D270" s="159">
        <v>341.5</v>
      </c>
      <c r="E270" s="159">
        <v>330.78699999999998</v>
      </c>
      <c r="F270" s="159">
        <v>312.89999999999998</v>
      </c>
    </row>
    <row r="271" spans="1:6">
      <c r="A271" s="159">
        <v>270</v>
      </c>
      <c r="B271" s="159">
        <v>325.49160000000001</v>
      </c>
      <c r="C271" s="159">
        <v>298.7</v>
      </c>
      <c r="D271" s="159">
        <v>336.5</v>
      </c>
      <c r="E271" s="159">
        <v>345.81799999999998</v>
      </c>
      <c r="F271" s="159">
        <v>310.48</v>
      </c>
    </row>
    <row r="272" spans="1:6">
      <c r="A272" s="159">
        <v>271</v>
      </c>
      <c r="B272" s="159">
        <v>423.63400000000001</v>
      </c>
      <c r="C272" s="159">
        <v>443.3</v>
      </c>
      <c r="D272" s="159">
        <v>435.3</v>
      </c>
      <c r="E272" s="159">
        <v>429.536</v>
      </c>
      <c r="F272" s="159">
        <v>386.4</v>
      </c>
    </row>
    <row r="273" spans="1:6">
      <c r="A273" s="159">
        <v>272</v>
      </c>
      <c r="B273" s="159">
        <v>3.1500000000000004</v>
      </c>
      <c r="C273" s="159">
        <v>3.1</v>
      </c>
      <c r="D273" s="159">
        <v>3.2</v>
      </c>
      <c r="E273" s="159">
        <v>3.4470000000000001</v>
      </c>
      <c r="F273" s="158"/>
    </row>
    <row r="274" spans="1:6">
      <c r="A274" s="159">
        <v>273</v>
      </c>
      <c r="B274" s="159">
        <v>52.923000000000002</v>
      </c>
      <c r="C274" s="159">
        <v>53.1</v>
      </c>
      <c r="D274" s="159">
        <v>52.6</v>
      </c>
      <c r="E274" s="159">
        <v>53.069000000000003</v>
      </c>
      <c r="F274" s="158"/>
    </row>
    <row r="275" spans="1:6">
      <c r="A275" s="159">
        <v>274</v>
      </c>
      <c r="B275" s="159">
        <v>51.8</v>
      </c>
      <c r="C275" s="159">
        <v>53.8</v>
      </c>
      <c r="D275" s="159">
        <v>49.8</v>
      </c>
      <c r="E275" s="158"/>
      <c r="F275" s="158"/>
    </row>
    <row r="276" spans="1:6">
      <c r="A276" s="159">
        <v>275</v>
      </c>
      <c r="B276" s="159">
        <v>28.350000000000005</v>
      </c>
      <c r="C276" s="159">
        <v>27.6</v>
      </c>
      <c r="D276" s="159">
        <v>28.8</v>
      </c>
      <c r="E276" s="159">
        <v>28.65</v>
      </c>
      <c r="F276" s="158"/>
    </row>
    <row r="277" spans="1:6">
      <c r="A277" s="159">
        <v>276</v>
      </c>
      <c r="B277" s="159">
        <v>28.792200000000001</v>
      </c>
      <c r="C277" s="159">
        <v>30.3</v>
      </c>
      <c r="D277" s="159">
        <v>25.5</v>
      </c>
      <c r="E277" s="159">
        <v>29.170999999999999</v>
      </c>
      <c r="F277" s="159">
        <v>28.82</v>
      </c>
    </row>
    <row r="278" spans="1:6">
      <c r="A278" s="159">
        <v>277</v>
      </c>
      <c r="B278" s="159">
        <v>53.599999999999994</v>
      </c>
      <c r="C278" s="159">
        <v>53.4</v>
      </c>
      <c r="D278" s="159">
        <v>53.8</v>
      </c>
      <c r="E278" s="158"/>
      <c r="F278" s="158"/>
    </row>
    <row r="279" spans="1:6">
      <c r="A279" s="159">
        <v>278</v>
      </c>
      <c r="B279" s="159">
        <v>40.9</v>
      </c>
      <c r="C279" s="159">
        <v>45.8</v>
      </c>
      <c r="D279" s="159">
        <v>36</v>
      </c>
      <c r="E279" s="158"/>
      <c r="F279" s="158"/>
    </row>
    <row r="280" spans="1:6">
      <c r="A280" s="159">
        <v>279</v>
      </c>
      <c r="B280" s="159">
        <v>2.1</v>
      </c>
      <c r="C280" s="159">
        <v>2.1</v>
      </c>
      <c r="D280" s="159">
        <v>2.1</v>
      </c>
      <c r="E280" s="158"/>
      <c r="F280" s="158"/>
    </row>
    <row r="281" spans="1:6">
      <c r="A281" s="159">
        <v>280</v>
      </c>
      <c r="B281" s="159">
        <v>2</v>
      </c>
      <c r="C281" s="159">
        <v>1.9</v>
      </c>
      <c r="D281" s="159">
        <v>2.1</v>
      </c>
      <c r="E281" s="158"/>
      <c r="F281" s="158"/>
    </row>
    <row r="282" spans="1:6">
      <c r="A282" s="159">
        <v>281</v>
      </c>
      <c r="B282" s="159">
        <v>2.5499999999999998</v>
      </c>
      <c r="C282" s="159">
        <v>2.5</v>
      </c>
      <c r="D282" s="159">
        <v>2.6</v>
      </c>
      <c r="E282" s="159">
        <v>2.2069999999999999</v>
      </c>
      <c r="F282" s="158"/>
    </row>
    <row r="283" spans="1:6">
      <c r="A283" s="159">
        <v>282</v>
      </c>
      <c r="B283" s="159">
        <v>63.159000000000006</v>
      </c>
      <c r="C283" s="159">
        <v>54</v>
      </c>
      <c r="D283" s="159">
        <v>57.7</v>
      </c>
      <c r="E283" s="159">
        <v>65.724999999999994</v>
      </c>
      <c r="F283" s="159">
        <v>69.25</v>
      </c>
    </row>
    <row r="284" spans="1:6">
      <c r="A284" s="159">
        <v>283</v>
      </c>
      <c r="B284" s="159">
        <v>59.396999999999998</v>
      </c>
      <c r="C284" s="159">
        <v>41.719000000000001</v>
      </c>
      <c r="D284" s="158"/>
      <c r="E284" s="158"/>
      <c r="F284" s="158"/>
    </row>
    <row r="285" spans="1:6">
      <c r="A285" s="159">
        <v>284</v>
      </c>
      <c r="B285" s="159">
        <v>59.396999999999998</v>
      </c>
      <c r="C285" s="159">
        <v>39.359000000000002</v>
      </c>
      <c r="D285" s="158"/>
      <c r="E285" s="158"/>
      <c r="F285" s="158"/>
    </row>
    <row r="286" spans="1:6">
      <c r="A286" s="159">
        <v>285</v>
      </c>
      <c r="B286" s="159">
        <v>6.057666666666667</v>
      </c>
      <c r="C286" s="159">
        <v>6</v>
      </c>
      <c r="D286" s="159">
        <v>6.1</v>
      </c>
      <c r="E286" s="159">
        <v>6.0730000000000004</v>
      </c>
      <c r="F286" s="158"/>
    </row>
    <row r="287" spans="1:6">
      <c r="A287" s="159">
        <v>286</v>
      </c>
      <c r="B287" s="159">
        <v>5.8244000000000007</v>
      </c>
      <c r="C287" s="159">
        <v>5.4</v>
      </c>
      <c r="D287" s="159">
        <v>5.7</v>
      </c>
      <c r="E287" s="159">
        <v>5.7519999999999998</v>
      </c>
      <c r="F287" s="159">
        <v>6.4</v>
      </c>
    </row>
    <row r="288" spans="1:6">
      <c r="A288" s="159">
        <v>287</v>
      </c>
      <c r="B288" s="159">
        <v>138.81</v>
      </c>
      <c r="C288" s="159">
        <v>143.80000000000001</v>
      </c>
      <c r="D288" s="159">
        <v>132.69999999999999</v>
      </c>
      <c r="E288" s="159">
        <v>139.93</v>
      </c>
      <c r="F288" s="158"/>
    </row>
    <row r="289" spans="1:6">
      <c r="A289" s="159">
        <v>288</v>
      </c>
      <c r="B289" s="159">
        <v>2.7557499999999999</v>
      </c>
      <c r="C289" s="159">
        <v>2.2000000000000002</v>
      </c>
      <c r="D289" s="159">
        <v>2.7</v>
      </c>
      <c r="E289" s="159">
        <v>2.6930000000000001</v>
      </c>
      <c r="F289" s="159">
        <v>3.43</v>
      </c>
    </row>
    <row r="290" spans="1:6">
      <c r="A290" s="159">
        <v>289</v>
      </c>
      <c r="B290" s="159">
        <v>3.3667500000000001</v>
      </c>
      <c r="C290" s="159">
        <v>3.1</v>
      </c>
      <c r="D290" s="159">
        <v>3.4</v>
      </c>
      <c r="E290" s="159">
        <v>3.2770000000000001</v>
      </c>
      <c r="F290" s="159">
        <v>3.69</v>
      </c>
    </row>
    <row r="291" spans="1:6">
      <c r="A291" s="159">
        <v>290</v>
      </c>
      <c r="B291" s="159">
        <v>4.5333333333333332</v>
      </c>
      <c r="C291" s="159">
        <v>13.6</v>
      </c>
      <c r="D291" s="159">
        <v>0</v>
      </c>
      <c r="E291" s="159">
        <v>0</v>
      </c>
      <c r="F291" s="158"/>
    </row>
    <row r="292" spans="1:6">
      <c r="A292" s="159">
        <v>291</v>
      </c>
      <c r="B292" s="159">
        <v>502.88980000000004</v>
      </c>
      <c r="C292" s="159">
        <v>502.5</v>
      </c>
      <c r="D292" s="159">
        <v>478.3</v>
      </c>
      <c r="E292" s="159">
        <v>518.65899999999999</v>
      </c>
      <c r="F292" s="159">
        <v>506.45</v>
      </c>
    </row>
    <row r="293" spans="1:6">
      <c r="A293" s="159">
        <v>292</v>
      </c>
      <c r="B293" s="159">
        <v>13.15</v>
      </c>
      <c r="C293" s="159">
        <v>13</v>
      </c>
      <c r="D293" s="159">
        <v>13.3</v>
      </c>
      <c r="E293" s="158"/>
      <c r="F293" s="158"/>
    </row>
    <row r="294" spans="1:6">
      <c r="A294" s="159">
        <v>293</v>
      </c>
      <c r="B294" s="159">
        <v>12.9</v>
      </c>
      <c r="C294" s="159">
        <v>12.9</v>
      </c>
      <c r="D294" s="159">
        <v>12.4</v>
      </c>
      <c r="E294" s="158"/>
      <c r="F294" s="158"/>
    </row>
    <row r="295" spans="1:6">
      <c r="A295" s="159">
        <v>294</v>
      </c>
      <c r="B295" s="159">
        <v>3.6</v>
      </c>
      <c r="C295" s="159">
        <v>3.6</v>
      </c>
      <c r="D295" s="159">
        <v>3.6</v>
      </c>
      <c r="E295" s="158"/>
      <c r="F295" s="158"/>
    </row>
    <row r="296" spans="1:6">
      <c r="A296" s="159">
        <v>295</v>
      </c>
      <c r="B296" s="159">
        <v>3.6500000000000004</v>
      </c>
      <c r="C296" s="159">
        <v>3.7</v>
      </c>
      <c r="D296" s="159">
        <v>3.6</v>
      </c>
      <c r="E296" s="158"/>
      <c r="F296" s="158"/>
    </row>
    <row r="297" spans="1:6">
      <c r="A297" s="159">
        <v>296</v>
      </c>
      <c r="B297" s="159">
        <v>3.05</v>
      </c>
      <c r="C297" s="159">
        <v>3.3</v>
      </c>
      <c r="D297" s="159">
        <v>2.8</v>
      </c>
      <c r="E297" s="158"/>
      <c r="F297" s="158"/>
    </row>
    <row r="298" spans="1:6">
      <c r="A298" s="159">
        <v>297</v>
      </c>
      <c r="B298" s="159">
        <v>3.85</v>
      </c>
      <c r="C298" s="159">
        <v>3.3</v>
      </c>
      <c r="D298" s="159">
        <v>4.4000000000000004</v>
      </c>
      <c r="E298" s="158"/>
      <c r="F298" s="158"/>
    </row>
    <row r="299" spans="1:6">
      <c r="A299" s="159">
        <v>298</v>
      </c>
      <c r="B299" s="159">
        <v>3.87</v>
      </c>
      <c r="C299" s="159">
        <v>3.3</v>
      </c>
      <c r="D299" s="159">
        <v>4.4400000000000004</v>
      </c>
      <c r="E299" s="158"/>
      <c r="F299" s="158"/>
    </row>
    <row r="300" spans="1:6">
      <c r="A300" s="159">
        <v>299</v>
      </c>
      <c r="B300" s="159">
        <v>3.1646666666666667</v>
      </c>
      <c r="C300" s="159">
        <v>3.2130000000000001</v>
      </c>
      <c r="D300" s="159">
        <v>3.2130000000000001</v>
      </c>
      <c r="E300" s="159">
        <v>3.0680000000000001</v>
      </c>
      <c r="F300" s="158"/>
    </row>
    <row r="301" spans="1:6">
      <c r="A301" s="159">
        <v>300</v>
      </c>
      <c r="B301" s="159">
        <v>3.7610000000000001</v>
      </c>
      <c r="C301" s="159">
        <v>3.9630000000000001</v>
      </c>
      <c r="D301" s="158"/>
      <c r="E301" s="158"/>
      <c r="F301" s="158"/>
    </row>
    <row r="302" spans="1:6">
      <c r="A302" s="159">
        <v>301</v>
      </c>
      <c r="B302" s="159">
        <v>26.567199999999996</v>
      </c>
      <c r="C302" s="159">
        <v>27.6</v>
      </c>
      <c r="D302" s="159">
        <v>26.4</v>
      </c>
      <c r="E302" s="159">
        <v>32.015999999999998</v>
      </c>
      <c r="F302" s="159">
        <v>29.08</v>
      </c>
    </row>
    <row r="303" spans="1:6">
      <c r="A303" s="159">
        <v>302</v>
      </c>
      <c r="B303" s="159">
        <v>4.8899999999999997</v>
      </c>
      <c r="C303" s="159">
        <v>4.8899999999999997</v>
      </c>
      <c r="D303" s="158"/>
      <c r="E303" s="158"/>
      <c r="F303" s="158"/>
    </row>
    <row r="304" spans="1:6">
      <c r="A304" s="159">
        <v>303</v>
      </c>
      <c r="B304" s="159">
        <v>7.85</v>
      </c>
      <c r="C304" s="159">
        <v>7.8</v>
      </c>
      <c r="D304" s="159">
        <v>7.9</v>
      </c>
      <c r="E304" s="159">
        <v>7.75</v>
      </c>
      <c r="F304" s="158"/>
    </row>
    <row r="305" spans="1:6">
      <c r="A305" s="159">
        <v>304</v>
      </c>
      <c r="B305" s="159">
        <v>8.8699999999999992</v>
      </c>
      <c r="C305" s="159">
        <v>8.8699999999999992</v>
      </c>
      <c r="D305" s="158"/>
      <c r="E305" s="158"/>
      <c r="F305" s="158"/>
    </row>
    <row r="306" spans="1:6">
      <c r="A306" s="159">
        <v>305</v>
      </c>
      <c r="B306" s="159">
        <v>24</v>
      </c>
      <c r="C306" s="159">
        <v>23</v>
      </c>
      <c r="D306" s="159">
        <v>25</v>
      </c>
      <c r="E306" s="158"/>
      <c r="F306" s="158"/>
    </row>
    <row r="307" spans="1:6">
      <c r="A307" s="159">
        <v>306</v>
      </c>
      <c r="B307" s="159">
        <v>49</v>
      </c>
      <c r="C307" s="159">
        <v>45</v>
      </c>
      <c r="D307" s="159">
        <v>53</v>
      </c>
      <c r="E307" s="158"/>
      <c r="F307" s="158"/>
    </row>
    <row r="308" spans="1:6">
      <c r="A308" s="159">
        <v>307</v>
      </c>
      <c r="B308" s="159">
        <v>58.844000000000001</v>
      </c>
      <c r="C308" s="159">
        <v>1.3129999999999999</v>
      </c>
      <c r="D308" s="158"/>
      <c r="E308" s="158"/>
      <c r="F308" s="158"/>
    </row>
    <row r="309" spans="1:6">
      <c r="A309" s="159">
        <v>308</v>
      </c>
      <c r="B309" s="159">
        <v>57.497</v>
      </c>
      <c r="C309" s="159">
        <v>57.497</v>
      </c>
      <c r="D309" s="159">
        <v>51.8</v>
      </c>
      <c r="E309" s="158"/>
      <c r="F309" s="158"/>
    </row>
    <row r="310" spans="1:6">
      <c r="A310" s="159">
        <v>309</v>
      </c>
      <c r="B310" s="159">
        <v>4.2816666666666672</v>
      </c>
      <c r="C310" s="159">
        <v>4.3</v>
      </c>
      <c r="D310" s="159">
        <v>4.5</v>
      </c>
      <c r="E310" s="159">
        <v>4.0449999999999999</v>
      </c>
      <c r="F310" s="158"/>
    </row>
    <row r="311" spans="1:6">
      <c r="A311" s="159">
        <v>310</v>
      </c>
      <c r="B311" s="159">
        <v>0</v>
      </c>
      <c r="C311" s="159">
        <v>0</v>
      </c>
      <c r="D311" s="158"/>
      <c r="E311" s="158"/>
      <c r="F311" s="158"/>
    </row>
    <row r="312" spans="1:6">
      <c r="A312" s="159">
        <v>311</v>
      </c>
      <c r="B312" s="159">
        <v>85.306250000000006</v>
      </c>
      <c r="C312" s="159">
        <v>33.6</v>
      </c>
      <c r="D312" s="159">
        <v>97.3</v>
      </c>
      <c r="E312" s="159">
        <v>125.72499999999999</v>
      </c>
      <c r="F312" s="159">
        <v>84.6</v>
      </c>
    </row>
    <row r="313" spans="1:6">
      <c r="A313" s="159">
        <v>312</v>
      </c>
      <c r="B313" s="159">
        <v>37.055600000000005</v>
      </c>
      <c r="C313" s="159">
        <v>57.2</v>
      </c>
      <c r="D313" s="159">
        <v>50.7</v>
      </c>
      <c r="E313" s="159">
        <v>55.628</v>
      </c>
      <c r="F313" s="159">
        <v>3.06</v>
      </c>
    </row>
    <row r="314" spans="1:6">
      <c r="A314" s="159">
        <v>313</v>
      </c>
      <c r="B314" s="159">
        <v>75.712599999999995</v>
      </c>
      <c r="C314" s="159">
        <v>72.5</v>
      </c>
      <c r="D314" s="159">
        <v>58.4</v>
      </c>
      <c r="E314" s="159">
        <v>67.742999999999995</v>
      </c>
      <c r="F314" s="159">
        <v>90.65</v>
      </c>
    </row>
    <row r="315" spans="1:6">
      <c r="A315" s="159">
        <v>314</v>
      </c>
      <c r="B315" s="159">
        <v>507.98666666666668</v>
      </c>
      <c r="C315" s="159">
        <v>540.5</v>
      </c>
      <c r="D315" s="159">
        <v>454.7</v>
      </c>
      <c r="E315" s="159">
        <v>528.76</v>
      </c>
      <c r="F315" s="158"/>
    </row>
    <row r="316" spans="1:6">
      <c r="A316" s="159">
        <v>315</v>
      </c>
      <c r="B316" s="158"/>
      <c r="C316" s="159">
        <v>17.170000000000002</v>
      </c>
      <c r="D316" s="158"/>
      <c r="E316" s="158"/>
      <c r="F316" s="158"/>
    </row>
    <row r="317" spans="1:6">
      <c r="A317" s="159">
        <v>316</v>
      </c>
      <c r="B317" s="159">
        <v>52.454000000000001</v>
      </c>
      <c r="C317" s="159">
        <v>52.454000000000001</v>
      </c>
      <c r="D317" s="159">
        <v>2.8</v>
      </c>
      <c r="E317" s="158"/>
      <c r="F317" s="158"/>
    </row>
    <row r="318" spans="1:6">
      <c r="A318" s="159">
        <v>317</v>
      </c>
      <c r="B318" s="159">
        <v>0</v>
      </c>
      <c r="C318" s="159">
        <v>19.100000000000001</v>
      </c>
      <c r="D318" s="158"/>
      <c r="E318" s="159">
        <v>28.49</v>
      </c>
      <c r="F318" s="158"/>
    </row>
    <row r="319" spans="1:6">
      <c r="A319" s="159">
        <v>318</v>
      </c>
      <c r="B319" s="159">
        <v>654.11660000000006</v>
      </c>
      <c r="C319" s="159">
        <v>696.1</v>
      </c>
      <c r="D319" s="159">
        <v>733.8</v>
      </c>
      <c r="E319" s="159">
        <v>510.173</v>
      </c>
      <c r="F319" s="159">
        <v>640.07000000000005</v>
      </c>
    </row>
    <row r="320" spans="1:6">
      <c r="A320" s="159">
        <v>319</v>
      </c>
      <c r="B320" s="159">
        <v>694.37800000000004</v>
      </c>
      <c r="C320" s="159">
        <v>694.37800000000004</v>
      </c>
      <c r="D320" s="159">
        <v>81.400000000000006</v>
      </c>
      <c r="E320" s="158"/>
      <c r="F320" s="158"/>
    </row>
    <row r="321" spans="1:6">
      <c r="A321" s="159">
        <v>320</v>
      </c>
      <c r="B321" s="159">
        <v>65.223500000000001</v>
      </c>
      <c r="C321" s="159">
        <v>64.5</v>
      </c>
      <c r="D321" s="159">
        <v>64.5</v>
      </c>
      <c r="E321" s="159">
        <v>65.203999999999994</v>
      </c>
      <c r="F321" s="159">
        <v>66.69</v>
      </c>
    </row>
    <row r="322" spans="1:6">
      <c r="A322" s="159">
        <v>321</v>
      </c>
      <c r="B322" s="159">
        <v>332.51640000000003</v>
      </c>
      <c r="C322" s="159">
        <v>332.8</v>
      </c>
      <c r="D322" s="159">
        <v>323.10000000000002</v>
      </c>
      <c r="E322" s="159">
        <v>327.98200000000003</v>
      </c>
      <c r="F322" s="159">
        <v>351.29</v>
      </c>
    </row>
    <row r="323" spans="1:6">
      <c r="A323" s="159">
        <v>322</v>
      </c>
      <c r="B323" s="159">
        <v>3.6259999999999999</v>
      </c>
      <c r="C323" s="159">
        <v>3.6259999999999999</v>
      </c>
      <c r="D323" s="159">
        <v>2.9</v>
      </c>
      <c r="E323" s="158"/>
      <c r="F323" s="158"/>
    </row>
    <row r="324" spans="1:6">
      <c r="A324" s="159">
        <v>323</v>
      </c>
      <c r="B324" s="159">
        <v>2.0680000000000001</v>
      </c>
      <c r="C324" s="159">
        <v>1.8</v>
      </c>
      <c r="D324" s="159">
        <v>2.6</v>
      </c>
      <c r="E324" s="159">
        <v>1.804</v>
      </c>
      <c r="F324" s="158"/>
    </row>
    <row r="325" spans="1:6">
      <c r="A325" s="159">
        <v>324</v>
      </c>
      <c r="B325" s="159">
        <v>7.6719999999999997</v>
      </c>
      <c r="C325" s="159">
        <v>1.978</v>
      </c>
      <c r="D325" s="158"/>
      <c r="E325" s="158"/>
      <c r="F325" s="158"/>
    </row>
    <row r="326" spans="1:6">
      <c r="A326" s="159">
        <v>325</v>
      </c>
      <c r="B326" s="159">
        <v>7.2100000000000009</v>
      </c>
      <c r="C326" s="159">
        <v>7.3</v>
      </c>
      <c r="D326" s="159">
        <v>9.3000000000000007</v>
      </c>
      <c r="E326" s="159">
        <v>5.03</v>
      </c>
      <c r="F326" s="158"/>
    </row>
    <row r="327" spans="1:6">
      <c r="A327" s="159">
        <v>326</v>
      </c>
      <c r="B327" s="159">
        <v>24.818999999999999</v>
      </c>
      <c r="C327" s="159">
        <v>25.3</v>
      </c>
      <c r="D327" s="159">
        <v>26</v>
      </c>
      <c r="E327" s="159">
        <v>24.706</v>
      </c>
      <c r="F327" s="159">
        <v>23.27</v>
      </c>
    </row>
    <row r="328" spans="1:6">
      <c r="A328" s="159">
        <v>327</v>
      </c>
      <c r="B328" s="159">
        <v>3.5859999999999999</v>
      </c>
      <c r="C328" s="159">
        <v>3.5859999999999999</v>
      </c>
      <c r="D328" s="159">
        <v>2.7</v>
      </c>
      <c r="E328" s="158"/>
      <c r="F328" s="158"/>
    </row>
    <row r="329" spans="1:6">
      <c r="A329" s="159">
        <v>328</v>
      </c>
      <c r="B329" s="159">
        <v>43.649600000000007</v>
      </c>
      <c r="C329" s="159">
        <v>39.9</v>
      </c>
      <c r="D329" s="159">
        <v>42</v>
      </c>
      <c r="E329" s="159">
        <v>45.758000000000003</v>
      </c>
      <c r="F329" s="159">
        <v>46.03</v>
      </c>
    </row>
    <row r="330" spans="1:6">
      <c r="A330" s="159">
        <v>329</v>
      </c>
      <c r="B330" s="159">
        <v>44.225200000000001</v>
      </c>
      <c r="C330" s="159">
        <v>48.7</v>
      </c>
      <c r="D330" s="159">
        <v>42.6</v>
      </c>
      <c r="E330" s="159">
        <v>42.165999999999997</v>
      </c>
      <c r="F330" s="159">
        <v>44.34</v>
      </c>
    </row>
    <row r="331" spans="1:6">
      <c r="A331" s="159">
        <v>330</v>
      </c>
      <c r="B331" s="159">
        <v>48.791600000000003</v>
      </c>
      <c r="C331" s="159">
        <v>50.8</v>
      </c>
      <c r="D331" s="159">
        <v>51</v>
      </c>
      <c r="E331" s="159">
        <v>46.088000000000001</v>
      </c>
      <c r="F331" s="159">
        <v>47.31</v>
      </c>
    </row>
    <row r="332" spans="1:6">
      <c r="A332" s="159">
        <v>331</v>
      </c>
      <c r="B332" s="159">
        <v>26.824999999999999</v>
      </c>
      <c r="C332" s="159">
        <v>29.1</v>
      </c>
      <c r="D332" s="159">
        <v>27.2</v>
      </c>
      <c r="E332" s="159">
        <v>23.254999999999999</v>
      </c>
      <c r="F332" s="159">
        <v>26.88</v>
      </c>
    </row>
    <row r="333" spans="1:6">
      <c r="A333" s="159">
        <v>332</v>
      </c>
      <c r="B333" s="159">
        <v>24.055</v>
      </c>
      <c r="C333" s="159">
        <v>24.8</v>
      </c>
      <c r="D333" s="159">
        <v>24.6</v>
      </c>
      <c r="E333" s="159">
        <v>24.265000000000001</v>
      </c>
      <c r="F333" s="159">
        <v>23.21</v>
      </c>
    </row>
    <row r="334" spans="1:6">
      <c r="A334" s="159">
        <v>333</v>
      </c>
      <c r="B334" s="159">
        <v>43.951000000000008</v>
      </c>
      <c r="C334" s="159">
        <v>47.8</v>
      </c>
      <c r="D334" s="159">
        <v>44.2</v>
      </c>
      <c r="E334" s="159">
        <v>43.055</v>
      </c>
      <c r="F334" s="159">
        <v>43.02</v>
      </c>
    </row>
    <row r="335" spans="1:6">
      <c r="A335" s="159">
        <v>334</v>
      </c>
      <c r="B335" s="159">
        <v>17.160199999999996</v>
      </c>
      <c r="C335" s="159">
        <v>17.2</v>
      </c>
      <c r="D335" s="159">
        <v>13.5</v>
      </c>
      <c r="E335" s="159">
        <v>17.420999999999999</v>
      </c>
      <c r="F335" s="159">
        <v>18.8</v>
      </c>
    </row>
    <row r="336" spans="1:6">
      <c r="A336" s="159">
        <v>335</v>
      </c>
      <c r="B336" s="159">
        <v>11.791600000000001</v>
      </c>
      <c r="C336" s="159">
        <v>11.8</v>
      </c>
      <c r="D336" s="159">
        <v>11.8</v>
      </c>
      <c r="E336" s="159">
        <v>9.7579999999999991</v>
      </c>
      <c r="F336" s="159">
        <v>11.57</v>
      </c>
    </row>
    <row r="337" spans="1:6">
      <c r="A337" s="159">
        <v>336</v>
      </c>
      <c r="B337" s="159">
        <v>0</v>
      </c>
      <c r="C337" s="158"/>
      <c r="D337" s="158"/>
      <c r="E337" s="158"/>
      <c r="F337" s="158"/>
    </row>
    <row r="338" spans="1:6">
      <c r="A338" s="159">
        <v>337</v>
      </c>
      <c r="B338" s="159">
        <v>1.3833333333333335</v>
      </c>
      <c r="C338" s="159">
        <v>0.9</v>
      </c>
      <c r="D338" s="159">
        <v>1.5</v>
      </c>
      <c r="E338" s="159">
        <v>1.75</v>
      </c>
      <c r="F338" s="158"/>
    </row>
    <row r="339" spans="1:6">
      <c r="A339" s="159">
        <v>338</v>
      </c>
      <c r="B339" s="159">
        <v>110.76333333333334</v>
      </c>
      <c r="C339" s="159">
        <v>119</v>
      </c>
      <c r="D339" s="159">
        <v>97.8</v>
      </c>
      <c r="E339" s="159">
        <v>115.49</v>
      </c>
      <c r="F339" s="158"/>
    </row>
    <row r="340" spans="1:6">
      <c r="A340" s="159">
        <v>339</v>
      </c>
      <c r="B340" s="159">
        <v>59.056666666666672</v>
      </c>
      <c r="C340" s="159">
        <v>64.2</v>
      </c>
      <c r="D340" s="159">
        <v>53.3</v>
      </c>
      <c r="E340" s="159">
        <v>59.67</v>
      </c>
      <c r="F340" s="158"/>
    </row>
    <row r="341" spans="1:6">
      <c r="A341" s="159">
        <v>340</v>
      </c>
      <c r="B341" s="159">
        <v>72.27</v>
      </c>
      <c r="C341" s="159">
        <v>79.7</v>
      </c>
      <c r="D341" s="159">
        <v>62.3</v>
      </c>
      <c r="E341" s="159">
        <v>74.81</v>
      </c>
      <c r="F341" s="158"/>
    </row>
    <row r="342" spans="1:6">
      <c r="A342" s="159">
        <v>341</v>
      </c>
      <c r="B342" s="159">
        <v>56.243333333333332</v>
      </c>
      <c r="C342" s="159">
        <v>52.1</v>
      </c>
      <c r="D342" s="159">
        <v>55.9</v>
      </c>
      <c r="E342" s="159">
        <v>60.73</v>
      </c>
      <c r="F342" s="158"/>
    </row>
    <row r="343" spans="1:6">
      <c r="A343" s="159">
        <v>342</v>
      </c>
      <c r="B343" s="159">
        <v>591.34999999999991</v>
      </c>
      <c r="C343" s="159">
        <v>624.9</v>
      </c>
      <c r="D343" s="159">
        <v>557.79999999999995</v>
      </c>
      <c r="E343" s="158"/>
      <c r="F343" s="158"/>
    </row>
    <row r="344" spans="1:6">
      <c r="A344" s="159">
        <v>343</v>
      </c>
      <c r="B344" s="159">
        <v>36.78</v>
      </c>
      <c r="C344" s="159">
        <v>36.78</v>
      </c>
      <c r="D344" s="158"/>
      <c r="E344" s="158"/>
      <c r="F344" s="158"/>
    </row>
    <row r="345" spans="1:6">
      <c r="A345" s="159">
        <v>344</v>
      </c>
      <c r="B345" s="159">
        <v>8.3187999999999995</v>
      </c>
      <c r="C345" s="159">
        <v>8.6</v>
      </c>
      <c r="D345" s="159">
        <v>8.6</v>
      </c>
      <c r="E345" s="159">
        <v>7.4340000000000002</v>
      </c>
      <c r="F345" s="159">
        <v>8.5500000000000007</v>
      </c>
    </row>
    <row r="346" spans="1:6">
      <c r="A346" s="159">
        <v>345</v>
      </c>
      <c r="B346" s="159">
        <v>193.88333333333333</v>
      </c>
      <c r="C346" s="159">
        <v>152</v>
      </c>
      <c r="D346" s="159">
        <v>219.5</v>
      </c>
      <c r="E346" s="159">
        <v>210.15</v>
      </c>
      <c r="F346" s="158"/>
    </row>
    <row r="347" spans="1:6">
      <c r="A347" s="159">
        <v>346</v>
      </c>
      <c r="B347" s="159">
        <v>39.045000000000002</v>
      </c>
      <c r="C347" s="159">
        <v>39.045000000000002</v>
      </c>
      <c r="D347" s="158"/>
      <c r="E347" s="158"/>
      <c r="F347" s="158"/>
    </row>
    <row r="348" spans="1:6">
      <c r="A348" s="159">
        <v>347</v>
      </c>
      <c r="B348" s="159">
        <v>4.399</v>
      </c>
      <c r="C348" s="159">
        <v>4.399</v>
      </c>
      <c r="D348" s="158"/>
      <c r="E348" s="158"/>
      <c r="F348" s="158"/>
    </row>
    <row r="349" spans="1:6">
      <c r="A349" s="159">
        <v>348</v>
      </c>
      <c r="B349" s="159">
        <v>131.16666666666666</v>
      </c>
      <c r="C349" s="159">
        <v>127</v>
      </c>
      <c r="D349" s="159">
        <v>130.19999999999999</v>
      </c>
      <c r="E349" s="159">
        <v>136.30000000000001</v>
      </c>
      <c r="F349" s="158"/>
    </row>
    <row r="350" spans="1:6">
      <c r="A350" s="159">
        <v>349</v>
      </c>
      <c r="B350" s="159">
        <v>66.273333333333326</v>
      </c>
      <c r="C350" s="159">
        <v>61.6</v>
      </c>
      <c r="D350" s="159">
        <v>69.5</v>
      </c>
      <c r="E350" s="159">
        <v>67.72</v>
      </c>
      <c r="F350" s="158"/>
    </row>
    <row r="351" spans="1:6">
      <c r="A351" s="159">
        <v>350</v>
      </c>
      <c r="B351" s="159">
        <v>71.69</v>
      </c>
      <c r="C351" s="159">
        <v>73.599999999999994</v>
      </c>
      <c r="D351" s="159">
        <v>71.099999999999994</v>
      </c>
      <c r="E351" s="159">
        <v>70.37</v>
      </c>
      <c r="F351" s="158"/>
    </row>
    <row r="352" spans="1:6">
      <c r="A352" s="159">
        <v>351</v>
      </c>
      <c r="B352" s="159">
        <v>162.06333333333333</v>
      </c>
      <c r="C352" s="159">
        <v>170.6</v>
      </c>
      <c r="D352" s="159">
        <v>159.4</v>
      </c>
      <c r="E352" s="159">
        <v>156.19</v>
      </c>
      <c r="F352" s="158"/>
    </row>
    <row r="353" spans="1:6">
      <c r="A353" s="159">
        <v>352</v>
      </c>
      <c r="B353" s="159">
        <v>239.56679999999997</v>
      </c>
      <c r="C353" s="159">
        <v>258.2</v>
      </c>
      <c r="D353" s="159">
        <v>249.1</v>
      </c>
      <c r="E353" s="159">
        <v>257.524</v>
      </c>
      <c r="F353" s="159">
        <v>233.4</v>
      </c>
    </row>
    <row r="354" spans="1:6">
      <c r="A354" s="159">
        <v>353</v>
      </c>
      <c r="B354" s="159">
        <v>290.48</v>
      </c>
      <c r="C354" s="159">
        <v>314.60000000000002</v>
      </c>
      <c r="D354" s="159">
        <v>252.8</v>
      </c>
      <c r="E354" s="159">
        <v>304.04000000000002</v>
      </c>
      <c r="F354" s="158"/>
    </row>
    <row r="355" spans="1:6">
      <c r="A355" s="159">
        <v>354</v>
      </c>
      <c r="B355" s="159">
        <v>6.57</v>
      </c>
      <c r="C355" s="159">
        <v>6.57</v>
      </c>
      <c r="D355" s="158"/>
      <c r="E355" s="158"/>
      <c r="F355" s="158"/>
    </row>
    <row r="356" spans="1:6">
      <c r="A356" s="159">
        <v>355</v>
      </c>
      <c r="B356" s="159">
        <v>4.1846666666666659</v>
      </c>
      <c r="C356" s="159">
        <v>4.3</v>
      </c>
      <c r="D356" s="159">
        <v>4.0999999999999996</v>
      </c>
      <c r="E356" s="159">
        <v>4.1539999999999999</v>
      </c>
      <c r="F356" s="159">
        <v>4.2030000000000003</v>
      </c>
    </row>
    <row r="357" spans="1:6">
      <c r="A357" s="159">
        <v>356</v>
      </c>
      <c r="B357" s="159">
        <v>28.855333333333334</v>
      </c>
      <c r="C357" s="159">
        <v>29.420999999999999</v>
      </c>
      <c r="D357" s="159">
        <v>28.053000000000001</v>
      </c>
      <c r="E357" s="159">
        <v>29.091999999999999</v>
      </c>
      <c r="F357" s="158"/>
    </row>
    <row r="358" spans="1:6">
      <c r="A358" s="159">
        <v>357</v>
      </c>
      <c r="B358" s="159">
        <v>13.8</v>
      </c>
      <c r="C358" s="159">
        <v>13.8</v>
      </c>
      <c r="D358" s="158"/>
      <c r="E358" s="158"/>
      <c r="F358" s="158"/>
    </row>
    <row r="359" spans="1:6">
      <c r="A359" s="159">
        <v>358</v>
      </c>
      <c r="B359" s="159">
        <v>2.7866666666666666</v>
      </c>
      <c r="C359" s="159">
        <v>2.2999999999999998</v>
      </c>
      <c r="D359" s="159">
        <v>2.6</v>
      </c>
      <c r="E359" s="159">
        <v>3.46</v>
      </c>
      <c r="F359" s="158"/>
    </row>
    <row r="360" spans="1:6">
      <c r="A360" s="159">
        <v>359</v>
      </c>
      <c r="B360" s="159">
        <v>3.0706666666666664</v>
      </c>
      <c r="C360" s="159">
        <v>3</v>
      </c>
      <c r="D360" s="159">
        <v>3.1</v>
      </c>
      <c r="E360" s="159">
        <v>3.1120000000000001</v>
      </c>
      <c r="F360" s="159">
        <v>5.64</v>
      </c>
    </row>
    <row r="361" spans="1:6">
      <c r="A361" s="159">
        <v>360</v>
      </c>
      <c r="B361" s="159">
        <v>50.804000000000002</v>
      </c>
      <c r="C361" s="159">
        <v>11.384</v>
      </c>
      <c r="D361" s="158"/>
      <c r="E361" s="158"/>
      <c r="F361" s="158"/>
    </row>
    <row r="362" spans="1:6">
      <c r="A362" s="159">
        <v>361</v>
      </c>
      <c r="B362" s="159">
        <v>2.4500000000000002</v>
      </c>
      <c r="C362" s="159">
        <v>2.4</v>
      </c>
      <c r="D362" s="159">
        <v>2.5</v>
      </c>
      <c r="E362" s="158"/>
      <c r="F362" s="158"/>
    </row>
    <row r="363" spans="1:6">
      <c r="A363" s="159">
        <v>362</v>
      </c>
      <c r="B363" s="159">
        <v>137.77000000000001</v>
      </c>
      <c r="C363" s="159">
        <v>71</v>
      </c>
      <c r="D363" s="159">
        <v>102.7</v>
      </c>
      <c r="E363" s="159">
        <v>139.13</v>
      </c>
      <c r="F363" s="159">
        <v>188.94</v>
      </c>
    </row>
    <row r="364" spans="1:6">
      <c r="A364" s="159">
        <v>363</v>
      </c>
      <c r="B364" s="159">
        <v>9.9226666666666663</v>
      </c>
      <c r="C364" s="159">
        <v>9.6999999999999993</v>
      </c>
      <c r="D364" s="159">
        <v>11.9</v>
      </c>
      <c r="E364" s="159">
        <v>8.1679999999999993</v>
      </c>
      <c r="F364" s="158"/>
    </row>
    <row r="365" spans="1:6">
      <c r="A365" s="159">
        <v>364</v>
      </c>
      <c r="B365" s="159">
        <v>2.1135000000000002</v>
      </c>
      <c r="C365" s="159">
        <v>2.0379999999999998</v>
      </c>
      <c r="D365" s="159">
        <v>2.1890000000000001</v>
      </c>
      <c r="E365" s="158"/>
      <c r="F365" s="158"/>
    </row>
    <row r="366" spans="1:6">
      <c r="A366" s="159">
        <v>365</v>
      </c>
      <c r="B366" s="159">
        <v>39.523000000000003</v>
      </c>
      <c r="C366" s="159">
        <v>0.96899999999999997</v>
      </c>
      <c r="D366" s="158"/>
      <c r="E366" s="158"/>
      <c r="F366" s="158"/>
    </row>
    <row r="367" spans="1:6">
      <c r="A367" s="159">
        <v>366</v>
      </c>
      <c r="B367" s="159">
        <v>4.6502500000000007</v>
      </c>
      <c r="C367" s="159">
        <v>3.7</v>
      </c>
      <c r="D367" s="159">
        <v>5.0999999999999996</v>
      </c>
      <c r="E367" s="159">
        <v>4.681</v>
      </c>
      <c r="F367" s="159">
        <v>5.12</v>
      </c>
    </row>
    <row r="368" spans="1:6">
      <c r="A368" s="159">
        <v>367</v>
      </c>
      <c r="B368" s="159">
        <v>6.5972499999999998</v>
      </c>
      <c r="C368" s="159">
        <v>5.9</v>
      </c>
      <c r="D368" s="159">
        <v>6</v>
      </c>
      <c r="E368" s="159">
        <v>7.0090000000000003</v>
      </c>
      <c r="F368" s="159">
        <v>7.48</v>
      </c>
    </row>
    <row r="369" spans="1:6">
      <c r="A369" s="159">
        <v>368</v>
      </c>
      <c r="B369" s="159">
        <v>440.29333333333335</v>
      </c>
      <c r="C369" s="159">
        <v>464.4</v>
      </c>
      <c r="D369" s="159">
        <v>405.3</v>
      </c>
      <c r="E369" s="159">
        <v>451.18</v>
      </c>
      <c r="F369" s="158"/>
    </row>
    <row r="370" spans="1:6">
      <c r="A370" s="159">
        <v>369</v>
      </c>
      <c r="B370" s="159">
        <v>149.63900000000001</v>
      </c>
      <c r="C370" s="159">
        <v>149.63900000000001</v>
      </c>
      <c r="D370" s="159">
        <v>95.098039999999997</v>
      </c>
      <c r="E370" s="158"/>
      <c r="F370" s="158"/>
    </row>
    <row r="371" spans="1:6">
      <c r="A371" s="159">
        <v>370</v>
      </c>
      <c r="B371" s="159">
        <v>2.19</v>
      </c>
      <c r="C371" s="159">
        <v>2.19</v>
      </c>
      <c r="D371" s="158"/>
      <c r="E371" s="158"/>
      <c r="F371" s="158"/>
    </row>
    <row r="372" spans="1:6">
      <c r="A372" s="159">
        <v>371</v>
      </c>
      <c r="B372" s="159">
        <v>11.117999999999999</v>
      </c>
      <c r="C372" s="159">
        <v>6.2</v>
      </c>
      <c r="D372" s="159">
        <v>9</v>
      </c>
      <c r="E372" s="159">
        <v>13.75</v>
      </c>
      <c r="F372" s="159">
        <v>14.99</v>
      </c>
    </row>
    <row r="373" spans="1:6">
      <c r="A373" s="159">
        <v>372</v>
      </c>
      <c r="B373" s="159">
        <v>2.9236666666666671</v>
      </c>
      <c r="C373" s="159">
        <v>3</v>
      </c>
      <c r="D373" s="159">
        <v>3</v>
      </c>
      <c r="E373" s="159">
        <v>2.7709999999999999</v>
      </c>
      <c r="F373" s="158"/>
    </row>
    <row r="374" spans="1:6">
      <c r="A374" s="159">
        <v>373</v>
      </c>
      <c r="B374" s="159">
        <v>60.883333333333333</v>
      </c>
      <c r="C374" s="159">
        <v>66.3</v>
      </c>
      <c r="D374" s="159">
        <v>54.5</v>
      </c>
      <c r="E374" s="159">
        <v>61.85</v>
      </c>
      <c r="F374" s="158"/>
    </row>
    <row r="375" spans="1:6">
      <c r="A375" s="159">
        <v>374</v>
      </c>
      <c r="B375" s="159">
        <v>2.5640000000000001</v>
      </c>
      <c r="C375" s="159">
        <v>2.5</v>
      </c>
      <c r="D375" s="159">
        <v>2.6</v>
      </c>
      <c r="E375" s="159">
        <v>2.5920000000000001</v>
      </c>
      <c r="F375" s="158"/>
    </row>
    <row r="376" spans="1:6">
      <c r="A376" s="159">
        <v>375</v>
      </c>
      <c r="B376" s="159">
        <v>164.60999999999999</v>
      </c>
      <c r="C376" s="159">
        <v>180.7</v>
      </c>
      <c r="D376" s="159">
        <v>155.1</v>
      </c>
      <c r="E376" s="159">
        <v>158.03</v>
      </c>
      <c r="F376" s="158"/>
    </row>
    <row r="377" spans="1:6">
      <c r="A377" s="159">
        <v>376</v>
      </c>
      <c r="B377" s="159">
        <v>57.91</v>
      </c>
      <c r="C377" s="159">
        <v>59.113999999999997</v>
      </c>
      <c r="D377" s="158"/>
      <c r="E377" s="158"/>
      <c r="F377" s="158"/>
    </row>
    <row r="378" spans="1:6">
      <c r="A378" s="159">
        <v>377</v>
      </c>
      <c r="B378" s="159">
        <v>545.13333333333333</v>
      </c>
      <c r="C378" s="159">
        <v>530.4</v>
      </c>
      <c r="D378" s="159">
        <v>538.4</v>
      </c>
      <c r="E378" s="159">
        <v>566.6</v>
      </c>
      <c r="F378" s="158"/>
    </row>
    <row r="379" spans="1:6">
      <c r="A379" s="159">
        <v>378</v>
      </c>
      <c r="B379" s="159">
        <v>51.45</v>
      </c>
      <c r="C379" s="159">
        <v>51.1</v>
      </c>
      <c r="D379" s="159">
        <v>51.8</v>
      </c>
      <c r="E379" s="158"/>
      <c r="F379" s="158"/>
    </row>
    <row r="380" spans="1:6">
      <c r="A380" s="159">
        <v>379</v>
      </c>
      <c r="B380" s="159">
        <v>30.6</v>
      </c>
      <c r="C380" s="159">
        <v>30.6</v>
      </c>
      <c r="D380" s="159">
        <v>30.6</v>
      </c>
      <c r="E380" s="159">
        <v>23.78</v>
      </c>
      <c r="F380" s="158"/>
    </row>
    <row r="381" spans="1:6">
      <c r="A381" s="159">
        <v>380</v>
      </c>
      <c r="B381" s="159">
        <v>20.149999999999999</v>
      </c>
      <c r="C381" s="159">
        <v>19.7</v>
      </c>
      <c r="D381" s="159">
        <v>20.6</v>
      </c>
      <c r="E381" s="159">
        <v>11.952</v>
      </c>
      <c r="F381" s="158"/>
    </row>
    <row r="382" spans="1:6">
      <c r="A382" s="159">
        <v>381</v>
      </c>
      <c r="B382" s="159">
        <v>22.422000000000001</v>
      </c>
      <c r="C382" s="159">
        <v>0</v>
      </c>
      <c r="D382" s="159">
        <v>8.9</v>
      </c>
      <c r="E382" s="159">
        <v>29.96</v>
      </c>
      <c r="F382" s="159">
        <v>36.659999999999997</v>
      </c>
    </row>
    <row r="383" spans="1:6">
      <c r="A383" s="159">
        <v>382</v>
      </c>
      <c r="B383" s="159">
        <v>132.892</v>
      </c>
      <c r="C383" s="159">
        <v>139.80000000000001</v>
      </c>
      <c r="D383" s="159">
        <v>136.80000000000001</v>
      </c>
      <c r="E383" s="159">
        <v>119.26</v>
      </c>
      <c r="F383" s="159">
        <v>131.04</v>
      </c>
    </row>
    <row r="384" spans="1:6">
      <c r="A384" s="159">
        <v>383</v>
      </c>
      <c r="B384" s="159">
        <v>106.28420000000001</v>
      </c>
      <c r="C384" s="159">
        <v>107.3</v>
      </c>
      <c r="D384" s="159">
        <v>98.8</v>
      </c>
      <c r="E384" s="159">
        <v>99.350999999999999</v>
      </c>
      <c r="F384" s="159">
        <v>95.04</v>
      </c>
    </row>
    <row r="385" spans="1:6">
      <c r="A385" s="159">
        <v>384</v>
      </c>
      <c r="B385" s="159">
        <v>19.344799999999999</v>
      </c>
      <c r="C385" s="159">
        <v>24.4</v>
      </c>
      <c r="D385" s="159">
        <v>22.3</v>
      </c>
      <c r="E385" s="159">
        <v>24.064</v>
      </c>
      <c r="F385" s="159">
        <v>15.11</v>
      </c>
    </row>
    <row r="386" spans="1:6">
      <c r="A386" s="159">
        <v>385</v>
      </c>
      <c r="B386" s="159">
        <v>18.644200000000001</v>
      </c>
      <c r="C386" s="159">
        <v>8.8000000000000007</v>
      </c>
      <c r="D386" s="159">
        <v>15.2</v>
      </c>
      <c r="E386" s="159">
        <v>23.210999999999999</v>
      </c>
      <c r="F386" s="159">
        <v>23.6</v>
      </c>
    </row>
    <row r="387" spans="1:6">
      <c r="A387" s="159">
        <v>386</v>
      </c>
      <c r="B387" s="159">
        <v>11.377000000000001</v>
      </c>
      <c r="C387" s="159">
        <v>10.3</v>
      </c>
      <c r="D387" s="159">
        <v>11.5</v>
      </c>
      <c r="E387" s="159">
        <v>12.331</v>
      </c>
      <c r="F387" s="158"/>
    </row>
    <row r="388" spans="1:6">
      <c r="A388" s="159">
        <v>387</v>
      </c>
      <c r="B388" s="159">
        <v>10.059333333333333</v>
      </c>
      <c r="C388" s="159">
        <v>9</v>
      </c>
      <c r="D388" s="159">
        <v>9.3000000000000007</v>
      </c>
      <c r="E388" s="159">
        <v>11.878</v>
      </c>
      <c r="F388" s="158"/>
    </row>
    <row r="389" spans="1:6">
      <c r="A389" s="159">
        <v>388</v>
      </c>
      <c r="B389" s="159">
        <v>20.5852</v>
      </c>
      <c r="C389" s="159">
        <v>16.7</v>
      </c>
      <c r="D389" s="159">
        <v>16.399999999999999</v>
      </c>
      <c r="E389" s="159">
        <v>21.486000000000001</v>
      </c>
      <c r="F389" s="159">
        <v>23.47</v>
      </c>
    </row>
    <row r="390" spans="1:6">
      <c r="A390" s="159">
        <v>389</v>
      </c>
      <c r="B390" s="159">
        <v>3.5973333333333333</v>
      </c>
      <c r="C390" s="159">
        <v>3.5</v>
      </c>
      <c r="D390" s="159">
        <v>3.6629999999999998</v>
      </c>
      <c r="E390" s="159">
        <v>3.629</v>
      </c>
      <c r="F390" s="158"/>
    </row>
    <row r="391" spans="1:6">
      <c r="A391" s="159">
        <v>390</v>
      </c>
      <c r="B391" s="159">
        <v>86.046399999999991</v>
      </c>
      <c r="C391" s="159">
        <v>85.4</v>
      </c>
      <c r="D391" s="159">
        <v>80.3</v>
      </c>
      <c r="E391" s="159">
        <v>88.992000000000004</v>
      </c>
      <c r="F391" s="159">
        <v>85.77</v>
      </c>
    </row>
    <row r="392" spans="1:6">
      <c r="A392" s="159">
        <v>391</v>
      </c>
      <c r="B392" s="159">
        <v>0</v>
      </c>
      <c r="C392" s="158"/>
      <c r="D392" s="158"/>
      <c r="E392" s="158"/>
      <c r="F392" s="158"/>
    </row>
    <row r="393" spans="1:6">
      <c r="A393" s="159">
        <v>392</v>
      </c>
      <c r="B393" s="159">
        <v>1.9</v>
      </c>
      <c r="C393" s="159">
        <v>1.9</v>
      </c>
      <c r="D393" s="158"/>
      <c r="E393" s="158"/>
      <c r="F393" s="158"/>
    </row>
    <row r="394" spans="1:6">
      <c r="A394" s="159">
        <v>393</v>
      </c>
      <c r="B394" s="159">
        <v>130.333</v>
      </c>
      <c r="C394" s="159">
        <v>111.4</v>
      </c>
      <c r="D394" s="159">
        <v>133.80000000000001</v>
      </c>
      <c r="E394" s="159">
        <v>134.35499999999999</v>
      </c>
      <c r="F394" s="159">
        <v>128.22</v>
      </c>
    </row>
    <row r="395" spans="1:6">
      <c r="A395" s="159">
        <v>394</v>
      </c>
      <c r="B395" s="159">
        <v>304.36000000000007</v>
      </c>
      <c r="C395" s="159">
        <v>328.8</v>
      </c>
      <c r="D395" s="159">
        <v>267.10000000000002</v>
      </c>
      <c r="E395" s="159">
        <v>317.18</v>
      </c>
      <c r="F395" s="158"/>
    </row>
    <row r="396" spans="1:6">
      <c r="A396" s="159">
        <v>395</v>
      </c>
      <c r="B396" s="159">
        <v>32.410000000000004</v>
      </c>
      <c r="C396" s="159">
        <v>33.1</v>
      </c>
      <c r="D396" s="159">
        <v>31.8</v>
      </c>
      <c r="E396" s="159">
        <v>32.33</v>
      </c>
      <c r="F396" s="158"/>
    </row>
    <row r="397" spans="1:6">
      <c r="A397" s="159">
        <v>396</v>
      </c>
      <c r="B397" s="159">
        <v>1.7135</v>
      </c>
      <c r="C397" s="159">
        <v>1.677</v>
      </c>
      <c r="D397" s="159">
        <v>1.75</v>
      </c>
      <c r="E397" s="158"/>
      <c r="F397" s="158"/>
    </row>
    <row r="398" spans="1:6">
      <c r="A398" s="159">
        <v>397</v>
      </c>
      <c r="B398" s="159">
        <v>1.7549999999999999</v>
      </c>
      <c r="C398" s="159">
        <v>1.667</v>
      </c>
      <c r="D398" s="159">
        <v>1.843</v>
      </c>
      <c r="E398" s="158"/>
      <c r="F398" s="158"/>
    </row>
    <row r="399" spans="1:6">
      <c r="A399" s="159">
        <v>398</v>
      </c>
      <c r="B399" s="159">
        <v>1.8665</v>
      </c>
      <c r="C399" s="159">
        <v>1.772</v>
      </c>
      <c r="D399" s="159">
        <v>1.9610000000000001</v>
      </c>
      <c r="E399" s="158"/>
      <c r="F399" s="158"/>
    </row>
    <row r="400" spans="1:6">
      <c r="A400" s="159">
        <v>399</v>
      </c>
      <c r="B400" s="159">
        <v>27.372</v>
      </c>
      <c r="C400" s="159">
        <v>27.372</v>
      </c>
      <c r="D400" s="159">
        <v>10.9</v>
      </c>
      <c r="E400" s="158"/>
      <c r="F400" s="158"/>
    </row>
    <row r="401" spans="1:6">
      <c r="A401" s="159">
        <v>400</v>
      </c>
      <c r="B401" s="159">
        <v>3.141</v>
      </c>
      <c r="C401" s="159">
        <v>3.141</v>
      </c>
      <c r="D401" s="158"/>
      <c r="E401" s="158"/>
      <c r="F401" s="158"/>
    </row>
    <row r="402" spans="1:6">
      <c r="A402" s="159">
        <v>401</v>
      </c>
      <c r="B402" s="159">
        <v>0</v>
      </c>
      <c r="C402" s="158"/>
      <c r="D402" s="158"/>
      <c r="E402" s="158"/>
      <c r="F402" s="158"/>
    </row>
    <row r="403" spans="1:6">
      <c r="A403" s="159">
        <v>402</v>
      </c>
      <c r="B403" s="159">
        <v>26.463000000000001</v>
      </c>
      <c r="C403" s="159">
        <v>1.2250000000000001</v>
      </c>
      <c r="D403" s="158"/>
      <c r="E403" s="158"/>
      <c r="F403" s="158"/>
    </row>
    <row r="404" spans="1:6">
      <c r="A404" s="159">
        <v>403</v>
      </c>
      <c r="B404" s="159">
        <v>0</v>
      </c>
      <c r="C404" s="159">
        <v>0</v>
      </c>
      <c r="D404" s="159">
        <v>5.8</v>
      </c>
      <c r="E404" s="159">
        <v>5.45</v>
      </c>
      <c r="F404" s="158"/>
    </row>
    <row r="405" spans="1:6">
      <c r="A405" s="159">
        <v>404</v>
      </c>
      <c r="B405" s="159">
        <v>12.791666666666666</v>
      </c>
      <c r="C405" s="159">
        <v>11.4</v>
      </c>
      <c r="D405" s="159">
        <v>10.3</v>
      </c>
      <c r="E405" s="159">
        <v>16.675000000000001</v>
      </c>
      <c r="F405" s="158"/>
    </row>
    <row r="406" spans="1:6">
      <c r="A406" s="159">
        <v>405</v>
      </c>
      <c r="B406" s="159">
        <v>228.31599999999997</v>
      </c>
      <c r="C406" s="159">
        <v>178.4</v>
      </c>
      <c r="D406" s="159">
        <v>137.1</v>
      </c>
      <c r="E406" s="159">
        <v>285.81</v>
      </c>
      <c r="F406" s="159">
        <v>258.56</v>
      </c>
    </row>
    <row r="407" spans="1:6">
      <c r="A407" s="159">
        <v>406</v>
      </c>
      <c r="B407" s="159">
        <v>333.57</v>
      </c>
      <c r="C407" s="159">
        <v>346.7</v>
      </c>
      <c r="D407" s="159">
        <v>288.5</v>
      </c>
      <c r="E407" s="159">
        <v>365.51</v>
      </c>
      <c r="F407" s="158"/>
    </row>
    <row r="408" spans="1:6">
      <c r="A408" s="159">
        <v>407</v>
      </c>
      <c r="B408" s="159">
        <v>236.20666666666668</v>
      </c>
      <c r="C408" s="159">
        <v>250.4</v>
      </c>
      <c r="D408" s="159">
        <v>202.6</v>
      </c>
      <c r="E408" s="159">
        <v>255.62</v>
      </c>
      <c r="F408" s="158"/>
    </row>
    <row r="409" spans="1:6">
      <c r="A409" s="159">
        <v>408</v>
      </c>
      <c r="B409" s="159">
        <v>47.017800000000001</v>
      </c>
      <c r="C409" s="159">
        <v>52.8</v>
      </c>
      <c r="D409" s="159">
        <v>47</v>
      </c>
      <c r="E409" s="159">
        <v>47.829000000000001</v>
      </c>
      <c r="F409" s="159">
        <v>44.32</v>
      </c>
    </row>
    <row r="410" spans="1:6">
      <c r="A410" s="159">
        <v>409</v>
      </c>
      <c r="B410" s="159">
        <v>3.1124999999999998</v>
      </c>
      <c r="C410" s="159">
        <v>2.9790000000000001</v>
      </c>
      <c r="D410" s="159">
        <v>3.246</v>
      </c>
      <c r="E410" s="158"/>
      <c r="F410" s="158"/>
    </row>
    <row r="411" spans="1:6">
      <c r="A411" s="159">
        <v>410</v>
      </c>
      <c r="B411" s="159">
        <v>93.350800000000007</v>
      </c>
      <c r="C411" s="159">
        <v>86.7</v>
      </c>
      <c r="D411" s="159">
        <v>89.1</v>
      </c>
      <c r="E411" s="159">
        <v>91.694000000000003</v>
      </c>
      <c r="F411" s="159">
        <v>96.57</v>
      </c>
    </row>
    <row r="412" spans="1:6">
      <c r="A412" s="159">
        <v>411</v>
      </c>
      <c r="B412" s="159">
        <v>1.9134</v>
      </c>
      <c r="C412" s="159">
        <v>1.5</v>
      </c>
      <c r="D412" s="159">
        <v>1.9</v>
      </c>
      <c r="E412" s="159">
        <v>1.9470000000000001</v>
      </c>
      <c r="F412" s="159">
        <v>2.14</v>
      </c>
    </row>
    <row r="413" spans="1:6">
      <c r="A413" s="159">
        <v>412</v>
      </c>
      <c r="B413" s="159">
        <v>1.6124000000000003</v>
      </c>
      <c r="C413" s="159">
        <v>1.6</v>
      </c>
      <c r="D413" s="159">
        <v>1.6</v>
      </c>
      <c r="E413" s="159">
        <v>1.6220000000000001</v>
      </c>
      <c r="F413" s="159">
        <v>1.62</v>
      </c>
    </row>
    <row r="414" spans="1:6">
      <c r="A414" s="159">
        <v>413</v>
      </c>
      <c r="B414" s="159">
        <v>345.20000000000005</v>
      </c>
      <c r="C414" s="159">
        <v>351.6</v>
      </c>
      <c r="D414" s="159">
        <v>338.8</v>
      </c>
      <c r="E414" s="159">
        <v>305.10399999999998</v>
      </c>
      <c r="F414" s="158"/>
    </row>
    <row r="415" spans="1:6">
      <c r="A415" s="159">
        <v>414</v>
      </c>
      <c r="B415" s="159">
        <v>2</v>
      </c>
      <c r="C415" s="159">
        <v>2</v>
      </c>
      <c r="D415" s="159">
        <v>2</v>
      </c>
      <c r="E415" s="159">
        <v>2.0004620000000002</v>
      </c>
      <c r="F415" s="158"/>
    </row>
    <row r="416" spans="1:6">
      <c r="A416" s="159">
        <v>415</v>
      </c>
      <c r="B416" s="159">
        <v>2</v>
      </c>
      <c r="C416" s="159">
        <v>2</v>
      </c>
      <c r="D416" s="159">
        <v>2</v>
      </c>
      <c r="E416" s="159">
        <v>2.0201739999999999</v>
      </c>
      <c r="F416" s="158"/>
    </row>
    <row r="417" spans="1:6">
      <c r="A417" s="159">
        <v>416</v>
      </c>
      <c r="B417" s="159">
        <v>3</v>
      </c>
      <c r="C417" s="159">
        <v>3</v>
      </c>
      <c r="D417" s="159">
        <v>3</v>
      </c>
      <c r="E417" s="159">
        <v>2.9916800000000001</v>
      </c>
      <c r="F417" s="158"/>
    </row>
    <row r="418" spans="1:6">
      <c r="A418" s="159">
        <v>417</v>
      </c>
      <c r="B418" s="159">
        <v>61.536000000000001</v>
      </c>
      <c r="C418" s="159">
        <v>42.826000000000001</v>
      </c>
      <c r="D418" s="158"/>
      <c r="E418" s="158"/>
      <c r="F418" s="158"/>
    </row>
    <row r="419" spans="1:6">
      <c r="A419" s="159">
        <v>418</v>
      </c>
      <c r="B419" s="159">
        <v>4.1766666666666667</v>
      </c>
      <c r="C419" s="159">
        <v>4.1779999999999999</v>
      </c>
      <c r="D419" s="159">
        <v>4.234</v>
      </c>
      <c r="E419" s="159">
        <v>4.1180000000000003</v>
      </c>
      <c r="F419" s="158"/>
    </row>
    <row r="420" spans="1:6">
      <c r="A420" s="159">
        <v>419</v>
      </c>
      <c r="B420" s="159">
        <v>1.8679999999999999</v>
      </c>
      <c r="C420" s="159">
        <v>1.8140000000000001</v>
      </c>
      <c r="D420" s="159">
        <v>1.9219999999999999</v>
      </c>
      <c r="E420" s="158"/>
      <c r="F420" s="158"/>
    </row>
    <row r="421" spans="1:6">
      <c r="A421" s="159">
        <v>420</v>
      </c>
      <c r="B421" s="159">
        <v>348.4434</v>
      </c>
      <c r="C421" s="159">
        <v>262.60000000000002</v>
      </c>
      <c r="D421" s="159">
        <v>329.5</v>
      </c>
      <c r="E421" s="159">
        <v>357.18700000000001</v>
      </c>
      <c r="F421" s="159">
        <v>385.64</v>
      </c>
    </row>
    <row r="422" spans="1:6">
      <c r="A422" s="159">
        <v>421</v>
      </c>
      <c r="B422" s="159">
        <v>23.88</v>
      </c>
      <c r="C422" s="159">
        <v>7.8810000000000002</v>
      </c>
      <c r="D422" s="158"/>
      <c r="E422" s="158"/>
      <c r="F422" s="158"/>
    </row>
    <row r="423" spans="1:6">
      <c r="A423" s="159">
        <v>422</v>
      </c>
      <c r="B423" s="159">
        <v>28.063600000000001</v>
      </c>
      <c r="C423" s="159">
        <v>24.2</v>
      </c>
      <c r="D423" s="159">
        <v>19.399999999999999</v>
      </c>
      <c r="E423" s="159">
        <v>24.478000000000002</v>
      </c>
      <c r="F423" s="159">
        <v>40.270000000000003</v>
      </c>
    </row>
    <row r="424" spans="1:6">
      <c r="A424" s="159">
        <v>423</v>
      </c>
      <c r="B424" s="159">
        <v>5</v>
      </c>
      <c r="C424" s="159">
        <v>4.8</v>
      </c>
      <c r="D424" s="159">
        <v>5.2</v>
      </c>
      <c r="E424" s="158"/>
      <c r="F424" s="158"/>
    </row>
    <row r="425" spans="1:6">
      <c r="A425" s="159">
        <v>424</v>
      </c>
      <c r="B425" s="159">
        <v>326.31100000000004</v>
      </c>
      <c r="C425" s="159">
        <v>254.3</v>
      </c>
      <c r="D425" s="159">
        <v>265.89999999999998</v>
      </c>
      <c r="E425" s="159">
        <v>337.15499999999997</v>
      </c>
      <c r="F425" s="159">
        <v>381.15</v>
      </c>
    </row>
    <row r="426" spans="1:6">
      <c r="A426" s="159">
        <v>425</v>
      </c>
      <c r="B426" s="159">
        <v>281.39999999999998</v>
      </c>
      <c r="C426" s="159">
        <v>281.39999999999998</v>
      </c>
      <c r="D426" s="158"/>
      <c r="E426" s="158"/>
      <c r="F426" s="158"/>
    </row>
    <row r="427" spans="1:6">
      <c r="A427" s="159">
        <v>426</v>
      </c>
      <c r="B427" s="159">
        <v>2.8243333333333336</v>
      </c>
      <c r="C427" s="159">
        <v>3.4</v>
      </c>
      <c r="D427" s="159">
        <v>3.5</v>
      </c>
      <c r="E427" s="159">
        <v>1.573</v>
      </c>
      <c r="F427" s="159">
        <v>1.57</v>
      </c>
    </row>
    <row r="428" spans="1:6">
      <c r="A428" s="159">
        <v>427</v>
      </c>
      <c r="B428" s="159">
        <v>2.7903333333333333</v>
      </c>
      <c r="C428" s="159">
        <v>3.4</v>
      </c>
      <c r="D428" s="159">
        <v>3.4</v>
      </c>
      <c r="E428" s="159">
        <v>1.571</v>
      </c>
      <c r="F428" s="159">
        <v>1.57</v>
      </c>
    </row>
    <row r="429" spans="1:6">
      <c r="A429" s="159">
        <v>428</v>
      </c>
      <c r="B429" s="159">
        <v>16.658333333333335</v>
      </c>
      <c r="C429" s="159">
        <v>16.600000000000001</v>
      </c>
      <c r="D429" s="159">
        <v>16.5</v>
      </c>
      <c r="E429" s="159">
        <v>16.875</v>
      </c>
      <c r="F429" s="158"/>
    </row>
    <row r="430" spans="1:6">
      <c r="A430" s="159">
        <v>429</v>
      </c>
      <c r="B430" s="159">
        <v>3.1295000000000002</v>
      </c>
      <c r="C430" s="159">
        <v>3.2589999999999999</v>
      </c>
      <c r="D430" s="159">
        <v>3</v>
      </c>
      <c r="E430" s="158"/>
      <c r="F430" s="158"/>
    </row>
    <row r="431" spans="1:6">
      <c r="A431" s="159">
        <v>430</v>
      </c>
      <c r="B431" s="159">
        <v>4.0465999999999998</v>
      </c>
      <c r="C431" s="159">
        <v>6.2</v>
      </c>
      <c r="D431" s="159">
        <v>5.7</v>
      </c>
      <c r="E431" s="159">
        <v>1.873</v>
      </c>
      <c r="F431" s="159">
        <v>3.86</v>
      </c>
    </row>
    <row r="432" spans="1:6">
      <c r="A432" s="159">
        <v>431</v>
      </c>
      <c r="B432" s="159">
        <v>270.96300000000002</v>
      </c>
      <c r="C432" s="159">
        <v>103.71899999999999</v>
      </c>
      <c r="D432" s="158"/>
      <c r="E432" s="158"/>
      <c r="F432" s="158"/>
    </row>
    <row r="433" spans="1:6">
      <c r="A433" s="159">
        <v>432</v>
      </c>
      <c r="B433" s="159">
        <v>211.39699999999999</v>
      </c>
      <c r="C433" s="159">
        <v>53.896999999999998</v>
      </c>
      <c r="D433" s="158"/>
      <c r="E433" s="158"/>
      <c r="F433" s="158"/>
    </row>
    <row r="434" spans="1:6">
      <c r="A434" s="159">
        <v>433</v>
      </c>
      <c r="B434" s="159">
        <v>131.4</v>
      </c>
      <c r="C434" s="159">
        <v>131.4</v>
      </c>
      <c r="D434" s="158"/>
      <c r="E434" s="158"/>
      <c r="F434" s="158"/>
    </row>
    <row r="435" spans="1:6">
      <c r="A435" s="159">
        <v>434</v>
      </c>
      <c r="B435" s="159">
        <v>12.146000000000001</v>
      </c>
      <c r="C435" s="159">
        <v>12.1</v>
      </c>
      <c r="D435" s="159">
        <v>12</v>
      </c>
      <c r="E435" s="159">
        <v>11.564</v>
      </c>
      <c r="F435" s="159">
        <v>12.92</v>
      </c>
    </row>
    <row r="436" spans="1:6">
      <c r="A436" s="159">
        <v>435</v>
      </c>
      <c r="B436" s="159">
        <v>12.20275</v>
      </c>
      <c r="C436" s="159">
        <v>11.9</v>
      </c>
      <c r="D436" s="159">
        <v>12.1</v>
      </c>
      <c r="E436" s="159">
        <v>11.840999999999999</v>
      </c>
      <c r="F436" s="159">
        <v>12.97</v>
      </c>
    </row>
    <row r="437" spans="1:6">
      <c r="A437" s="159">
        <v>436</v>
      </c>
      <c r="B437" s="159">
        <v>12.270249999999999</v>
      </c>
      <c r="C437" s="159">
        <v>12.1</v>
      </c>
      <c r="D437" s="159">
        <v>12.2</v>
      </c>
      <c r="E437" s="159">
        <v>11.651</v>
      </c>
      <c r="F437" s="159">
        <v>13.13</v>
      </c>
    </row>
    <row r="438" spans="1:6">
      <c r="A438" s="159">
        <v>437</v>
      </c>
      <c r="B438" s="159">
        <v>26.334333333333333</v>
      </c>
      <c r="C438" s="159">
        <v>26.4</v>
      </c>
      <c r="D438" s="159">
        <v>25.9</v>
      </c>
      <c r="E438" s="159">
        <v>26.702999999999999</v>
      </c>
      <c r="F438" s="159">
        <v>0.75</v>
      </c>
    </row>
    <row r="439" spans="1:6">
      <c r="A439" s="159">
        <v>438</v>
      </c>
      <c r="B439" s="159">
        <v>7.2805</v>
      </c>
      <c r="C439" s="159">
        <v>7.1</v>
      </c>
      <c r="D439" s="159">
        <v>7</v>
      </c>
      <c r="E439" s="159">
        <v>7.1820000000000004</v>
      </c>
      <c r="F439" s="159">
        <v>7.84</v>
      </c>
    </row>
    <row r="440" spans="1:6">
      <c r="A440" s="159">
        <v>439</v>
      </c>
      <c r="B440" s="159">
        <v>7.2160000000000002</v>
      </c>
      <c r="C440" s="159">
        <v>7</v>
      </c>
      <c r="D440" s="159">
        <v>7.1</v>
      </c>
      <c r="E440" s="159">
        <v>6.984</v>
      </c>
      <c r="F440" s="159">
        <v>7.78</v>
      </c>
    </row>
    <row r="441" spans="1:6">
      <c r="A441" s="159">
        <v>440</v>
      </c>
      <c r="B441" s="159">
        <v>7.1360000000000001</v>
      </c>
      <c r="C441" s="159">
        <v>7</v>
      </c>
      <c r="D441" s="159">
        <v>7</v>
      </c>
      <c r="E441" s="159">
        <v>6.9240000000000004</v>
      </c>
      <c r="F441" s="159">
        <v>7.62</v>
      </c>
    </row>
    <row r="442" spans="1:6">
      <c r="A442" s="159">
        <v>441</v>
      </c>
      <c r="B442" s="159">
        <v>0.87074999999999991</v>
      </c>
      <c r="C442" s="159">
        <v>0.84499999999999997</v>
      </c>
      <c r="D442" s="159">
        <v>0.85299999999999998</v>
      </c>
      <c r="E442" s="159">
        <v>0.84299999999999997</v>
      </c>
      <c r="F442" s="159">
        <v>0.94199999999999995</v>
      </c>
    </row>
    <row r="443" spans="1:6">
      <c r="A443" s="159">
        <v>442</v>
      </c>
      <c r="B443" s="159">
        <v>12.374499999999999</v>
      </c>
      <c r="C443" s="159">
        <v>12.1</v>
      </c>
      <c r="D443" s="159">
        <v>12.4</v>
      </c>
      <c r="E443" s="159">
        <v>11.988</v>
      </c>
      <c r="F443" s="159">
        <v>13.01</v>
      </c>
    </row>
    <row r="444" spans="1:6">
      <c r="A444" s="159">
        <v>443</v>
      </c>
      <c r="B444" s="159">
        <v>12.326499999999999</v>
      </c>
      <c r="C444" s="159">
        <v>12</v>
      </c>
      <c r="D444" s="159">
        <v>12.2</v>
      </c>
      <c r="E444" s="159">
        <v>11.885999999999999</v>
      </c>
      <c r="F444" s="159">
        <v>13.22</v>
      </c>
    </row>
    <row r="445" spans="1:6">
      <c r="A445" s="159">
        <v>444</v>
      </c>
      <c r="B445" s="159">
        <v>12.296250000000001</v>
      </c>
      <c r="C445" s="159">
        <v>12</v>
      </c>
      <c r="D445" s="159">
        <v>12.3</v>
      </c>
      <c r="E445" s="159">
        <v>11.805</v>
      </c>
      <c r="F445" s="159">
        <v>13.08</v>
      </c>
    </row>
    <row r="446" spans="1:6">
      <c r="A446" s="159">
        <v>445</v>
      </c>
      <c r="B446" s="159">
        <v>12.49775</v>
      </c>
      <c r="C446" s="159">
        <v>12.3</v>
      </c>
      <c r="D446" s="159">
        <v>12.3</v>
      </c>
      <c r="E446" s="159">
        <v>12.250999999999999</v>
      </c>
      <c r="F446" s="159">
        <v>13.14</v>
      </c>
    </row>
    <row r="447" spans="1:6">
      <c r="A447" s="159">
        <v>446</v>
      </c>
      <c r="B447" s="159">
        <v>12.440750000000001</v>
      </c>
      <c r="C447" s="159">
        <v>12.3</v>
      </c>
      <c r="D447" s="159">
        <v>12.4</v>
      </c>
      <c r="E447" s="159">
        <v>12.143000000000001</v>
      </c>
      <c r="F447" s="159">
        <v>12.92</v>
      </c>
    </row>
    <row r="448" spans="1:6">
      <c r="A448" s="159">
        <v>447</v>
      </c>
      <c r="B448" s="159">
        <v>12.370750000000001</v>
      </c>
      <c r="C448" s="159">
        <v>12.4</v>
      </c>
      <c r="D448" s="159">
        <v>12.2</v>
      </c>
      <c r="E448" s="159">
        <v>11.753</v>
      </c>
      <c r="F448" s="159">
        <v>13.13</v>
      </c>
    </row>
    <row r="449" spans="1:6">
      <c r="A449" s="159">
        <v>448</v>
      </c>
      <c r="B449" s="159">
        <v>9.64025</v>
      </c>
      <c r="C449" s="159">
        <v>12</v>
      </c>
      <c r="D449" s="159">
        <v>1.4</v>
      </c>
      <c r="E449" s="159">
        <v>12.301</v>
      </c>
      <c r="F449" s="159">
        <v>12.86</v>
      </c>
    </row>
    <row r="450" spans="1:6">
      <c r="A450" s="159">
        <v>449</v>
      </c>
      <c r="B450" s="159">
        <v>12.526</v>
      </c>
      <c r="C450" s="159">
        <v>12.4</v>
      </c>
      <c r="D450" s="159">
        <v>12.4</v>
      </c>
      <c r="E450" s="159">
        <v>12.244</v>
      </c>
      <c r="F450" s="159">
        <v>13.06</v>
      </c>
    </row>
    <row r="451" spans="1:6">
      <c r="A451" s="159">
        <v>450</v>
      </c>
      <c r="B451" s="159">
        <v>12.47775</v>
      </c>
      <c r="C451" s="159">
        <v>12.4</v>
      </c>
      <c r="D451" s="159">
        <v>12.3</v>
      </c>
      <c r="E451" s="159">
        <v>12.281000000000001</v>
      </c>
      <c r="F451" s="159">
        <v>12.93</v>
      </c>
    </row>
    <row r="452" spans="1:6">
      <c r="A452" s="159">
        <v>451</v>
      </c>
      <c r="B452" s="159">
        <v>1.7974000000000001</v>
      </c>
      <c r="C452" s="159">
        <v>1.788</v>
      </c>
      <c r="D452" s="159">
        <v>1.544</v>
      </c>
      <c r="E452" s="159">
        <v>1.875</v>
      </c>
      <c r="F452" s="159">
        <v>2.0169999999999999</v>
      </c>
    </row>
    <row r="453" spans="1:6">
      <c r="A453" s="159">
        <v>452</v>
      </c>
      <c r="B453" s="159">
        <v>79.971000000000004</v>
      </c>
      <c r="C453" s="159">
        <v>50.795000000000002</v>
      </c>
      <c r="D453" s="158"/>
      <c r="E453" s="158"/>
      <c r="F453" s="158"/>
    </row>
    <row r="454" spans="1:6">
      <c r="A454" s="159">
        <v>453</v>
      </c>
      <c r="B454" s="159">
        <v>105.078</v>
      </c>
      <c r="C454" s="159">
        <v>94.74</v>
      </c>
      <c r="D454" s="158"/>
      <c r="E454" s="158"/>
      <c r="F454" s="158"/>
    </row>
    <row r="455" spans="1:6">
      <c r="A455" s="159">
        <v>454</v>
      </c>
      <c r="B455" s="159">
        <v>79.784000000000006</v>
      </c>
      <c r="C455" s="159">
        <v>62.030999999999999</v>
      </c>
      <c r="D455" s="158"/>
      <c r="E455" s="158"/>
      <c r="F455" s="158"/>
    </row>
    <row r="456" spans="1:6">
      <c r="A456" s="159">
        <v>455</v>
      </c>
      <c r="B456" s="159">
        <v>1.7718</v>
      </c>
      <c r="C456" s="159">
        <v>1.349</v>
      </c>
      <c r="D456" s="159">
        <v>1.3879999999999999</v>
      </c>
      <c r="E456" s="159">
        <v>2.008</v>
      </c>
      <c r="F456" s="159">
        <v>2.105</v>
      </c>
    </row>
    <row r="457" spans="1:6">
      <c r="A457" s="159">
        <v>456</v>
      </c>
      <c r="B457" s="159">
        <v>11.633000000000001</v>
      </c>
      <c r="C457" s="159">
        <v>11.6</v>
      </c>
      <c r="D457" s="159">
        <v>11.4</v>
      </c>
      <c r="E457" s="159">
        <v>11.898999999999999</v>
      </c>
      <c r="F457" s="158"/>
    </row>
    <row r="458" spans="1:6">
      <c r="A458" s="159">
        <v>457</v>
      </c>
      <c r="B458" s="159">
        <v>59.147666666666673</v>
      </c>
      <c r="C458" s="159">
        <v>59.2</v>
      </c>
      <c r="D458" s="159">
        <v>58.6</v>
      </c>
      <c r="E458" s="159">
        <v>59.643000000000001</v>
      </c>
      <c r="F458" s="158"/>
    </row>
    <row r="459" spans="1:6">
      <c r="A459" s="159">
        <v>458</v>
      </c>
      <c r="B459" s="159">
        <v>50.324666666666666</v>
      </c>
      <c r="C459" s="159">
        <v>50.1</v>
      </c>
      <c r="D459" s="159">
        <v>49.6</v>
      </c>
      <c r="E459" s="159">
        <v>51.274000000000001</v>
      </c>
      <c r="F459" s="158"/>
    </row>
    <row r="460" spans="1:6">
      <c r="A460" s="159">
        <v>459</v>
      </c>
      <c r="B460" s="159">
        <v>49.719666666666662</v>
      </c>
      <c r="C460" s="159">
        <v>49.7</v>
      </c>
      <c r="D460" s="159">
        <v>47.9</v>
      </c>
      <c r="E460" s="159">
        <v>51.558999999999997</v>
      </c>
      <c r="F460" s="158"/>
    </row>
    <row r="461" spans="1:6">
      <c r="A461" s="159">
        <v>460</v>
      </c>
      <c r="B461" s="159">
        <v>40.453000000000003</v>
      </c>
      <c r="C461" s="159">
        <v>40.453000000000003</v>
      </c>
      <c r="D461" s="158"/>
      <c r="E461" s="158"/>
      <c r="F461" s="158"/>
    </row>
    <row r="462" spans="1:6">
      <c r="A462" s="159">
        <v>461</v>
      </c>
      <c r="B462" s="159">
        <v>158.5</v>
      </c>
      <c r="C462" s="159">
        <v>151</v>
      </c>
      <c r="D462" s="159">
        <v>166</v>
      </c>
      <c r="E462" s="158"/>
      <c r="F462" s="158"/>
    </row>
    <row r="463" spans="1:6">
      <c r="A463" s="159">
        <v>462</v>
      </c>
      <c r="B463" s="159">
        <v>652.64740000000006</v>
      </c>
      <c r="C463" s="159">
        <v>659.2</v>
      </c>
      <c r="D463" s="159">
        <v>647.79999999999995</v>
      </c>
      <c r="E463" s="159">
        <v>657.70699999999999</v>
      </c>
      <c r="F463" s="159">
        <v>670.78</v>
      </c>
    </row>
    <row r="464" spans="1:6">
      <c r="A464" s="159">
        <v>463</v>
      </c>
      <c r="B464" s="159">
        <v>59.21</v>
      </c>
      <c r="C464" s="159">
        <v>55.7</v>
      </c>
      <c r="D464" s="159">
        <v>55.7</v>
      </c>
      <c r="E464" s="159">
        <v>66.23</v>
      </c>
      <c r="F464" s="158"/>
    </row>
    <row r="465" spans="1:6">
      <c r="A465" s="159">
        <v>464</v>
      </c>
      <c r="B465" s="159">
        <v>142.11666666666665</v>
      </c>
      <c r="C465" s="159">
        <v>151.1</v>
      </c>
      <c r="D465" s="159">
        <v>130.19999999999999</v>
      </c>
      <c r="E465" s="159">
        <v>145.05000000000001</v>
      </c>
      <c r="F465" s="158"/>
    </row>
    <row r="466" spans="1:6">
      <c r="A466" s="159">
        <v>465</v>
      </c>
      <c r="B466" s="159">
        <v>185.63</v>
      </c>
      <c r="C466" s="159">
        <v>180.8</v>
      </c>
      <c r="D466" s="159">
        <v>191.4</v>
      </c>
      <c r="E466" s="159">
        <v>193.07</v>
      </c>
      <c r="F466" s="159">
        <v>182.35</v>
      </c>
    </row>
    <row r="467" spans="1:6">
      <c r="A467" s="159">
        <v>466</v>
      </c>
      <c r="B467" s="159">
        <v>181.702</v>
      </c>
      <c r="C467" s="159">
        <v>169.5</v>
      </c>
      <c r="D467" s="159">
        <v>185.7</v>
      </c>
      <c r="E467" s="159">
        <v>189.81</v>
      </c>
      <c r="F467" s="159">
        <v>186.08</v>
      </c>
    </row>
    <row r="468" spans="1:6">
      <c r="A468" s="159">
        <v>467</v>
      </c>
      <c r="B468" s="159">
        <v>53.792999999999999</v>
      </c>
      <c r="C468" s="159">
        <v>2.48</v>
      </c>
      <c r="D468" s="158"/>
      <c r="E468" s="158"/>
      <c r="F468" s="158"/>
    </row>
    <row r="469" spans="1:6">
      <c r="A469" s="159">
        <v>468</v>
      </c>
      <c r="B469" s="159">
        <v>53.600999999999999</v>
      </c>
      <c r="C469" s="159">
        <v>0.107</v>
      </c>
      <c r="D469" s="158"/>
      <c r="E469" s="158"/>
      <c r="F469" s="158"/>
    </row>
    <row r="470" spans="1:6">
      <c r="A470" s="159">
        <v>469</v>
      </c>
      <c r="B470" s="159">
        <v>220.5</v>
      </c>
      <c r="C470" s="159">
        <v>243.5</v>
      </c>
      <c r="D470" s="159">
        <v>197.5</v>
      </c>
      <c r="E470" s="158"/>
      <c r="F470" s="158"/>
    </row>
    <row r="471" spans="1:6">
      <c r="A471" s="159">
        <v>470</v>
      </c>
      <c r="B471" s="159">
        <v>52.900000000000006</v>
      </c>
      <c r="C471" s="159">
        <v>59.2</v>
      </c>
      <c r="D471" s="159">
        <v>46.6</v>
      </c>
      <c r="E471" s="158"/>
      <c r="F471" s="158"/>
    </row>
    <row r="472" spans="1:6">
      <c r="A472" s="159">
        <v>471</v>
      </c>
      <c r="B472" s="159">
        <v>321.25299999999999</v>
      </c>
      <c r="C472" s="159">
        <v>321.25299999999999</v>
      </c>
      <c r="D472" s="159">
        <v>177.2</v>
      </c>
      <c r="E472" s="158"/>
      <c r="F472" s="158"/>
    </row>
    <row r="473" spans="1:6">
      <c r="A473" s="159">
        <v>472</v>
      </c>
      <c r="B473" s="159">
        <v>2.6176000000000004</v>
      </c>
      <c r="C473" s="159">
        <v>2.1</v>
      </c>
      <c r="D473" s="159">
        <v>2.8</v>
      </c>
      <c r="E473" s="159">
        <v>2.8279999999999998</v>
      </c>
      <c r="F473" s="159">
        <v>3.07</v>
      </c>
    </row>
    <row r="474" spans="1:6">
      <c r="A474" s="159">
        <v>473</v>
      </c>
      <c r="B474" s="159">
        <v>9.8000000000000007</v>
      </c>
      <c r="C474" s="159">
        <v>9.8000000000000007</v>
      </c>
      <c r="D474" s="158"/>
      <c r="E474" s="158"/>
      <c r="F474" s="158"/>
    </row>
    <row r="475" spans="1:6">
      <c r="A475" s="159">
        <v>474</v>
      </c>
      <c r="B475" s="159">
        <v>3.8</v>
      </c>
      <c r="C475" s="159">
        <v>3.7</v>
      </c>
      <c r="D475" s="159">
        <v>3.9</v>
      </c>
      <c r="E475" s="158"/>
      <c r="F475" s="158"/>
    </row>
    <row r="476" spans="1:6">
      <c r="A476" s="159">
        <v>475</v>
      </c>
      <c r="B476" s="159">
        <v>3.75</v>
      </c>
      <c r="C476" s="159">
        <v>3.6</v>
      </c>
      <c r="D476" s="159">
        <v>3.9</v>
      </c>
      <c r="E476" s="158"/>
      <c r="F476" s="158"/>
    </row>
    <row r="477" spans="1:6">
      <c r="A477" s="159">
        <v>476</v>
      </c>
      <c r="B477" s="159">
        <v>151.78399999999999</v>
      </c>
      <c r="C477" s="159">
        <v>16.161000000000001</v>
      </c>
      <c r="D477" s="158"/>
      <c r="E477" s="158"/>
      <c r="F477" s="158"/>
    </row>
    <row r="478" spans="1:6">
      <c r="A478" s="159">
        <v>477</v>
      </c>
      <c r="B478" s="159">
        <v>150.02699999999999</v>
      </c>
      <c r="C478" s="159">
        <v>15.465999999999999</v>
      </c>
      <c r="D478" s="158"/>
      <c r="E478" s="158"/>
      <c r="F478" s="158"/>
    </row>
    <row r="479" spans="1:6">
      <c r="A479" s="159">
        <v>478</v>
      </c>
      <c r="B479" s="159">
        <v>9.1</v>
      </c>
      <c r="C479" s="159">
        <v>7</v>
      </c>
      <c r="D479" s="159">
        <v>11.2</v>
      </c>
      <c r="E479" s="159">
        <v>10.042999999999999</v>
      </c>
      <c r="F479" s="158"/>
    </row>
    <row r="480" spans="1:6">
      <c r="A480" s="159">
        <v>479</v>
      </c>
      <c r="B480" s="159">
        <v>1.7204999999999999</v>
      </c>
      <c r="C480" s="159">
        <v>1.7</v>
      </c>
      <c r="D480" s="158"/>
      <c r="E480" s="159">
        <v>1.6919999999999999</v>
      </c>
      <c r="F480" s="159">
        <v>1.78</v>
      </c>
    </row>
    <row r="481" spans="1:6">
      <c r="A481" s="159">
        <v>480</v>
      </c>
      <c r="B481" s="159">
        <v>2.41</v>
      </c>
      <c r="C481" s="159">
        <v>2.7</v>
      </c>
      <c r="D481" s="159">
        <v>2.2999999999999998</v>
      </c>
      <c r="E481" s="159">
        <v>2.23</v>
      </c>
      <c r="F481" s="158"/>
    </row>
    <row r="482" spans="1:6">
      <c r="A482" s="159">
        <v>481</v>
      </c>
      <c r="B482" s="159">
        <v>66.837000000000003</v>
      </c>
      <c r="C482" s="159">
        <v>70.900000000000006</v>
      </c>
      <c r="D482" s="159">
        <v>75.400000000000006</v>
      </c>
      <c r="E482" s="159">
        <v>70.724999999999994</v>
      </c>
      <c r="F482" s="159">
        <v>64.47</v>
      </c>
    </row>
    <row r="483" spans="1:6">
      <c r="A483" s="159">
        <v>482</v>
      </c>
      <c r="B483" s="159">
        <v>105.8154</v>
      </c>
      <c r="C483" s="159">
        <v>87.5</v>
      </c>
      <c r="D483" s="159">
        <v>116.8</v>
      </c>
      <c r="E483" s="159">
        <v>105.357</v>
      </c>
      <c r="F483" s="159">
        <v>108.42</v>
      </c>
    </row>
    <row r="484" spans="1:6">
      <c r="A484" s="159">
        <v>483</v>
      </c>
      <c r="B484" s="159">
        <v>327.84579999999994</v>
      </c>
      <c r="C484" s="159">
        <v>293.2</v>
      </c>
      <c r="D484" s="159">
        <v>365.9</v>
      </c>
      <c r="E484" s="159">
        <v>312.57900000000001</v>
      </c>
      <c r="F484" s="159">
        <v>323.58</v>
      </c>
    </row>
    <row r="485" spans="1:6">
      <c r="A485" s="159">
        <v>484</v>
      </c>
      <c r="B485" s="159">
        <v>291.52339999999998</v>
      </c>
      <c r="C485" s="159">
        <v>255.1</v>
      </c>
      <c r="D485" s="159">
        <v>316.7</v>
      </c>
      <c r="E485" s="159">
        <v>281.49700000000001</v>
      </c>
      <c r="F485" s="159">
        <v>310.98</v>
      </c>
    </row>
    <row r="486" spans="1:6">
      <c r="A486" s="159">
        <v>485</v>
      </c>
      <c r="B486" s="159">
        <v>305.79520000000002</v>
      </c>
      <c r="C486" s="159">
        <v>313</v>
      </c>
      <c r="D486" s="159">
        <v>338.8</v>
      </c>
      <c r="E486" s="159">
        <v>291.976</v>
      </c>
      <c r="F486" s="159">
        <v>293.85000000000002</v>
      </c>
    </row>
    <row r="487" spans="1:6">
      <c r="A487" s="159">
        <v>486</v>
      </c>
      <c r="B487" s="159">
        <v>1.6484999999999999</v>
      </c>
      <c r="C487" s="159">
        <v>1.6439999999999999</v>
      </c>
      <c r="D487" s="159">
        <v>1.653</v>
      </c>
      <c r="E487" s="158"/>
      <c r="F487" s="158"/>
    </row>
    <row r="488" spans="1:6">
      <c r="A488" s="159">
        <v>487</v>
      </c>
      <c r="B488" s="159">
        <v>79.983333333333334</v>
      </c>
      <c r="C488" s="159">
        <v>88</v>
      </c>
      <c r="D488" s="159">
        <v>79.2</v>
      </c>
      <c r="E488" s="159">
        <v>72.75</v>
      </c>
      <c r="F488" s="158"/>
    </row>
    <row r="489" spans="1:6">
      <c r="A489" s="159">
        <v>488</v>
      </c>
      <c r="B489" s="159">
        <v>111.90333333333335</v>
      </c>
      <c r="C489" s="159">
        <v>110.4</v>
      </c>
      <c r="D489" s="159">
        <v>114.7</v>
      </c>
      <c r="E489" s="159">
        <v>110.61</v>
      </c>
      <c r="F489" s="158"/>
    </row>
    <row r="490" spans="1:6">
      <c r="A490" s="159">
        <v>489</v>
      </c>
      <c r="B490" s="159">
        <v>183.90333333333334</v>
      </c>
      <c r="C490" s="159">
        <v>187.9</v>
      </c>
      <c r="D490" s="159">
        <v>180.1</v>
      </c>
      <c r="E490" s="159">
        <v>183.71</v>
      </c>
      <c r="F490" s="158"/>
    </row>
    <row r="491" spans="1:6">
      <c r="A491" s="159">
        <v>490</v>
      </c>
      <c r="B491" s="159">
        <v>12.020799999999998</v>
      </c>
      <c r="C491" s="159">
        <v>13.6</v>
      </c>
      <c r="D491" s="159">
        <v>12.4</v>
      </c>
      <c r="E491" s="159">
        <v>11.544</v>
      </c>
      <c r="F491" s="159">
        <v>10.69</v>
      </c>
    </row>
    <row r="492" spans="1:6">
      <c r="A492" s="159">
        <v>491</v>
      </c>
      <c r="B492" s="159">
        <v>40.791600000000003</v>
      </c>
      <c r="C492" s="159">
        <v>40.200000000000003</v>
      </c>
      <c r="D492" s="159">
        <v>40.6</v>
      </c>
      <c r="E492" s="159">
        <v>40.728000000000002</v>
      </c>
      <c r="F492" s="159">
        <v>42.07</v>
      </c>
    </row>
    <row r="493" spans="1:6">
      <c r="A493" s="159">
        <v>492</v>
      </c>
      <c r="B493" s="159">
        <v>16.3</v>
      </c>
      <c r="C493" s="159">
        <v>9.6</v>
      </c>
      <c r="D493" s="159">
        <v>23</v>
      </c>
      <c r="E493" s="158"/>
      <c r="F493" s="158"/>
    </row>
    <row r="494" spans="1:6">
      <c r="A494" s="159">
        <v>493</v>
      </c>
      <c r="B494" s="159">
        <v>9.5310000000000006</v>
      </c>
      <c r="C494" s="159">
        <v>9.1</v>
      </c>
      <c r="D494" s="159">
        <v>9.1</v>
      </c>
      <c r="E494" s="159">
        <v>8.6349999999999998</v>
      </c>
      <c r="F494" s="159">
        <v>10.15</v>
      </c>
    </row>
    <row r="495" spans="1:6">
      <c r="A495" s="159">
        <v>494</v>
      </c>
      <c r="B495" s="159">
        <v>6.6303999999999998</v>
      </c>
      <c r="C495" s="159">
        <v>5.6</v>
      </c>
      <c r="D495" s="159">
        <v>6.8</v>
      </c>
      <c r="E495" s="159">
        <v>6.9020000000000001</v>
      </c>
      <c r="F495" s="159">
        <v>7.67</v>
      </c>
    </row>
    <row r="496" spans="1:6">
      <c r="A496" s="159">
        <v>495</v>
      </c>
      <c r="B496" s="159">
        <v>34.602000000000004</v>
      </c>
      <c r="C496" s="159">
        <v>34.6</v>
      </c>
      <c r="D496" s="158"/>
      <c r="E496" s="158"/>
      <c r="F496" s="158"/>
    </row>
    <row r="497" spans="1:6">
      <c r="A497" s="159">
        <v>496</v>
      </c>
      <c r="B497" s="159">
        <v>1.8265</v>
      </c>
      <c r="C497" s="159">
        <v>1.8009999999999999</v>
      </c>
      <c r="D497" s="159">
        <v>1.8520000000000001</v>
      </c>
      <c r="E497" s="158"/>
      <c r="F497" s="158"/>
    </row>
    <row r="498" spans="1:6">
      <c r="A498" s="159">
        <v>497</v>
      </c>
      <c r="B498" s="159">
        <v>3.7229999999999999</v>
      </c>
      <c r="C498" s="159">
        <v>3.66</v>
      </c>
      <c r="D498" s="158"/>
      <c r="E498" s="158"/>
      <c r="F498" s="158"/>
    </row>
    <row r="499" spans="1:6">
      <c r="A499" s="159">
        <v>498</v>
      </c>
      <c r="B499" s="159">
        <v>7.008</v>
      </c>
      <c r="C499" s="159">
        <v>7.01</v>
      </c>
      <c r="D499" s="158"/>
      <c r="E499" s="158"/>
      <c r="F499" s="158"/>
    </row>
    <row r="500" spans="1:6">
      <c r="A500" s="159">
        <v>499</v>
      </c>
      <c r="B500" s="159">
        <v>6.351</v>
      </c>
      <c r="C500" s="159">
        <v>6.34</v>
      </c>
      <c r="D500" s="158"/>
      <c r="E500" s="158"/>
      <c r="F500" s="158"/>
    </row>
    <row r="501" spans="1:6">
      <c r="A501" s="159">
        <v>500</v>
      </c>
      <c r="B501" s="159">
        <v>6.1319999999999997</v>
      </c>
      <c r="C501" s="159">
        <v>6.23</v>
      </c>
      <c r="D501" s="158"/>
      <c r="E501" s="158"/>
      <c r="F501" s="158"/>
    </row>
    <row r="502" spans="1:6">
      <c r="A502" s="159">
        <v>501</v>
      </c>
      <c r="B502" s="159">
        <v>4.0015000000000001</v>
      </c>
      <c r="C502" s="159">
        <v>4</v>
      </c>
      <c r="D502" s="159">
        <v>4.0030000000000001</v>
      </c>
      <c r="E502" s="158"/>
      <c r="F502" s="158"/>
    </row>
    <row r="503" spans="1:6">
      <c r="A503" s="159">
        <v>502</v>
      </c>
      <c r="B503" s="159">
        <v>2.5819999999999999</v>
      </c>
      <c r="C503" s="159">
        <v>2.5</v>
      </c>
      <c r="D503" s="159">
        <v>2.6640000000000001</v>
      </c>
      <c r="E503" s="158"/>
      <c r="F503" s="158"/>
    </row>
    <row r="504" spans="1:6">
      <c r="A504" s="159">
        <v>503</v>
      </c>
      <c r="B504" s="159">
        <v>3.948</v>
      </c>
      <c r="C504" s="159">
        <v>3.948</v>
      </c>
      <c r="D504" s="159">
        <v>4</v>
      </c>
      <c r="E504" s="158"/>
      <c r="F504" s="158"/>
    </row>
    <row r="505" spans="1:6">
      <c r="A505" s="159">
        <v>504</v>
      </c>
      <c r="B505" s="159">
        <v>4.0449999999999999</v>
      </c>
      <c r="C505" s="159">
        <v>4.0449999999999999</v>
      </c>
      <c r="D505" s="159">
        <v>3.9</v>
      </c>
      <c r="E505" s="158"/>
      <c r="F505" s="158"/>
    </row>
    <row r="506" spans="1:6">
      <c r="A506" s="159">
        <v>505</v>
      </c>
      <c r="B506" s="159">
        <v>89.657399999999996</v>
      </c>
      <c r="C506" s="159">
        <v>76.900000000000006</v>
      </c>
      <c r="D506" s="159">
        <v>0.8</v>
      </c>
      <c r="E506" s="159">
        <v>96.516999999999996</v>
      </c>
      <c r="F506" s="159">
        <v>134.93</v>
      </c>
    </row>
    <row r="507" spans="1:6">
      <c r="A507" s="159">
        <v>506</v>
      </c>
      <c r="B507" s="159">
        <v>333.17779999999999</v>
      </c>
      <c r="C507" s="159">
        <v>299.3</v>
      </c>
      <c r="D507" s="159">
        <v>322.3</v>
      </c>
      <c r="E507" s="159">
        <v>333.339</v>
      </c>
      <c r="F507" s="159">
        <v>342.86</v>
      </c>
    </row>
    <row r="508" spans="1:6">
      <c r="A508" s="159">
        <v>507</v>
      </c>
      <c r="B508" s="159">
        <v>0</v>
      </c>
      <c r="C508" s="158"/>
      <c r="D508" s="159">
        <v>0</v>
      </c>
      <c r="E508" s="159">
        <v>0</v>
      </c>
      <c r="F508" s="158"/>
    </row>
    <row r="509" spans="1:6">
      <c r="A509" s="159">
        <v>508</v>
      </c>
      <c r="B509" s="159">
        <v>0</v>
      </c>
      <c r="C509" s="158"/>
      <c r="D509" s="159">
        <v>15.2</v>
      </c>
      <c r="E509" s="159">
        <v>10.882999999999999</v>
      </c>
      <c r="F509" s="159">
        <v>11.98</v>
      </c>
    </row>
    <row r="510" spans="1:6">
      <c r="A510" s="159">
        <v>509</v>
      </c>
      <c r="B510" s="159">
        <v>0</v>
      </c>
      <c r="C510" s="158"/>
      <c r="D510" s="158"/>
      <c r="E510" s="159">
        <v>9.1920000000000002</v>
      </c>
      <c r="F510" s="159">
        <v>34.283000000000001</v>
      </c>
    </row>
    <row r="511" spans="1:6">
      <c r="A511" s="159">
        <v>510</v>
      </c>
      <c r="B511" s="159">
        <v>61.163599999999995</v>
      </c>
      <c r="C511" s="159">
        <v>55.7</v>
      </c>
      <c r="D511" s="159">
        <v>58.8</v>
      </c>
      <c r="E511" s="159">
        <v>58.533000000000001</v>
      </c>
      <c r="F511" s="159">
        <v>61.850999999999999</v>
      </c>
    </row>
    <row r="512" spans="1:6">
      <c r="A512" s="159">
        <v>511</v>
      </c>
      <c r="B512" s="159">
        <v>62.956200000000003</v>
      </c>
      <c r="C512" s="159">
        <v>55.2</v>
      </c>
      <c r="D512" s="159">
        <v>59.3</v>
      </c>
      <c r="E512" s="159">
        <v>58.426000000000002</v>
      </c>
      <c r="F512" s="159">
        <v>63.137</v>
      </c>
    </row>
    <row r="513" spans="1:6">
      <c r="A513" s="159">
        <v>512</v>
      </c>
      <c r="B513" s="159">
        <v>174.88339999999999</v>
      </c>
      <c r="C513" s="159">
        <v>158</v>
      </c>
      <c r="D513" s="159">
        <v>163.30000000000001</v>
      </c>
      <c r="E513" s="159">
        <v>159.804</v>
      </c>
      <c r="F513" s="159">
        <v>168.85599999999999</v>
      </c>
    </row>
    <row r="514" spans="1:6">
      <c r="A514" s="159">
        <v>513</v>
      </c>
      <c r="B514" s="159">
        <v>63.702600000000004</v>
      </c>
      <c r="C514" s="159">
        <v>55.8</v>
      </c>
      <c r="D514" s="159">
        <v>58.6</v>
      </c>
      <c r="E514" s="159">
        <v>60.197000000000003</v>
      </c>
      <c r="F514" s="159">
        <v>62.533999999999999</v>
      </c>
    </row>
    <row r="515" spans="1:6">
      <c r="A515" s="159">
        <v>514</v>
      </c>
      <c r="B515" s="159">
        <v>59.724000000000004</v>
      </c>
      <c r="C515" s="159">
        <v>50.8</v>
      </c>
      <c r="D515" s="159">
        <v>54.7</v>
      </c>
      <c r="E515" s="159">
        <v>55.826000000000001</v>
      </c>
      <c r="F515" s="159">
        <v>58.665999999999997</v>
      </c>
    </row>
    <row r="516" spans="1:6">
      <c r="A516" s="159">
        <v>515</v>
      </c>
      <c r="B516" s="159">
        <v>57.268000000000008</v>
      </c>
      <c r="C516" s="159">
        <v>53.9</v>
      </c>
      <c r="D516" s="159">
        <v>47.5</v>
      </c>
      <c r="E516" s="159">
        <v>52.484999999999999</v>
      </c>
      <c r="F516" s="159">
        <v>54.472999999999999</v>
      </c>
    </row>
    <row r="517" spans="1:6">
      <c r="A517" s="159">
        <v>516</v>
      </c>
      <c r="B517" s="159">
        <v>166.54220000000001</v>
      </c>
      <c r="C517" s="159">
        <v>156.30000000000001</v>
      </c>
      <c r="D517" s="159">
        <v>157.19999999999999</v>
      </c>
      <c r="E517" s="159">
        <v>159.03899999999999</v>
      </c>
      <c r="F517" s="159">
        <v>158.02600000000001</v>
      </c>
    </row>
    <row r="518" spans="1:6">
      <c r="A518" s="159">
        <v>517</v>
      </c>
      <c r="B518" s="159">
        <v>5.2850000000000001</v>
      </c>
      <c r="C518" s="159">
        <v>5.3</v>
      </c>
      <c r="D518" s="159">
        <v>5.2</v>
      </c>
      <c r="E518" s="159">
        <v>5.2409999999999997</v>
      </c>
      <c r="F518" s="159">
        <v>5.399</v>
      </c>
    </row>
    <row r="519" spans="1:6">
      <c r="A519" s="159">
        <v>518</v>
      </c>
      <c r="B519" s="159">
        <v>5.7030000000000003</v>
      </c>
      <c r="C519" s="159">
        <v>6.4119999999999999</v>
      </c>
      <c r="D519" s="158"/>
      <c r="E519" s="158"/>
      <c r="F519" s="158"/>
    </row>
    <row r="520" spans="1:6">
      <c r="A520" s="159">
        <v>519</v>
      </c>
      <c r="B520" s="159">
        <v>4.7130000000000001</v>
      </c>
      <c r="C520" s="159">
        <v>5.3</v>
      </c>
      <c r="D520" s="159">
        <v>4.5</v>
      </c>
      <c r="E520" s="159">
        <v>4.4939999999999998</v>
      </c>
      <c r="F520" s="159">
        <v>4.5579999999999998</v>
      </c>
    </row>
    <row r="521" spans="1:6">
      <c r="A521" s="159">
        <v>520</v>
      </c>
      <c r="B521" s="159">
        <v>14.7</v>
      </c>
      <c r="C521" s="159">
        <v>14.7</v>
      </c>
      <c r="D521" s="159">
        <v>14.7</v>
      </c>
      <c r="E521" s="158"/>
      <c r="F521" s="158"/>
    </row>
    <row r="522" spans="1:6">
      <c r="A522" s="159">
        <v>521</v>
      </c>
      <c r="B522" s="159">
        <v>6</v>
      </c>
      <c r="C522" s="159">
        <v>6</v>
      </c>
      <c r="D522" s="159">
        <v>6</v>
      </c>
      <c r="E522" s="158"/>
      <c r="F522" s="158"/>
    </row>
    <row r="523" spans="1:6">
      <c r="A523" s="159">
        <v>522</v>
      </c>
      <c r="B523" s="159">
        <v>6</v>
      </c>
      <c r="C523" s="159">
        <v>5.9</v>
      </c>
      <c r="D523" s="159">
        <v>6.1</v>
      </c>
      <c r="E523" s="158"/>
      <c r="F523" s="158"/>
    </row>
    <row r="524" spans="1:6">
      <c r="A524" s="159">
        <v>523</v>
      </c>
      <c r="B524" s="159">
        <v>65.599999999999994</v>
      </c>
      <c r="C524" s="159">
        <v>65.599999999999994</v>
      </c>
      <c r="D524" s="158"/>
      <c r="E524" s="158"/>
      <c r="F524" s="158"/>
    </row>
    <row r="525" spans="1:6">
      <c r="A525" s="159">
        <v>524</v>
      </c>
      <c r="B525" s="159">
        <v>93.3</v>
      </c>
      <c r="C525" s="159">
        <v>93.3</v>
      </c>
      <c r="D525" s="158"/>
      <c r="E525" s="158"/>
      <c r="F525" s="158"/>
    </row>
    <row r="526" spans="1:6">
      <c r="A526" s="159">
        <v>525</v>
      </c>
      <c r="B526" s="159">
        <v>51.7</v>
      </c>
      <c r="C526" s="159">
        <v>51.7</v>
      </c>
      <c r="D526" s="159">
        <v>34.299999999999997</v>
      </c>
      <c r="E526" s="158"/>
      <c r="F526" s="158"/>
    </row>
    <row r="527" spans="1:6">
      <c r="A527" s="159">
        <v>526</v>
      </c>
      <c r="B527" s="159">
        <v>400.27100000000002</v>
      </c>
      <c r="C527" s="159">
        <v>386.1</v>
      </c>
      <c r="D527" s="159">
        <v>417.4</v>
      </c>
      <c r="E527" s="159">
        <v>397.31299999999999</v>
      </c>
      <c r="F527" s="158"/>
    </row>
    <row r="528" spans="1:6">
      <c r="A528" s="159">
        <v>527</v>
      </c>
      <c r="B528" s="159">
        <v>269.10700000000003</v>
      </c>
      <c r="C528" s="159">
        <v>260.3</v>
      </c>
      <c r="D528" s="159">
        <v>275.39999999999998</v>
      </c>
      <c r="E528" s="159">
        <v>271.62099999999998</v>
      </c>
      <c r="F528" s="158"/>
    </row>
    <row r="529" spans="1:6">
      <c r="A529" s="159">
        <v>528</v>
      </c>
      <c r="B529" s="159">
        <v>280.19366666666667</v>
      </c>
      <c r="C529" s="159">
        <v>282.89999999999998</v>
      </c>
      <c r="D529" s="159">
        <v>300.8</v>
      </c>
      <c r="E529" s="159">
        <v>256.88099999999997</v>
      </c>
      <c r="F529" s="158"/>
    </row>
    <row r="530" spans="1:6">
      <c r="A530" s="159">
        <v>529</v>
      </c>
      <c r="B530" s="159">
        <v>405.87799999999999</v>
      </c>
      <c r="C530" s="159">
        <v>399.4</v>
      </c>
      <c r="D530" s="159">
        <v>412.9</v>
      </c>
      <c r="E530" s="159">
        <v>405.334</v>
      </c>
      <c r="F530" s="158"/>
    </row>
    <row r="531" spans="1:6">
      <c r="A531" s="159">
        <v>530</v>
      </c>
      <c r="B531" s="159">
        <v>1.6120000000000001</v>
      </c>
      <c r="C531" s="159">
        <v>1.6</v>
      </c>
      <c r="D531" s="159">
        <v>1.6</v>
      </c>
      <c r="E531" s="159">
        <v>1.6240000000000001</v>
      </c>
      <c r="F531" s="159">
        <v>1.6240000000000001</v>
      </c>
    </row>
    <row r="532" spans="1:6">
      <c r="A532" s="159">
        <v>531</v>
      </c>
      <c r="B532" s="159">
        <v>3.4486666666666665</v>
      </c>
      <c r="C532" s="159">
        <v>5.3</v>
      </c>
      <c r="D532" s="159">
        <v>2.4</v>
      </c>
      <c r="E532" s="159">
        <v>2.6459999999999999</v>
      </c>
      <c r="F532" s="159">
        <v>3.0779999999999998</v>
      </c>
    </row>
    <row r="533" spans="1:6">
      <c r="A533" s="159">
        <v>532</v>
      </c>
      <c r="B533" s="159">
        <v>44.7</v>
      </c>
      <c r="C533" s="159">
        <v>44.7</v>
      </c>
      <c r="D533" s="158"/>
      <c r="E533" s="158"/>
      <c r="F533" s="158"/>
    </row>
    <row r="534" spans="1:6">
      <c r="A534" s="159">
        <v>533</v>
      </c>
      <c r="B534" s="159">
        <v>0</v>
      </c>
      <c r="C534" s="158"/>
      <c r="D534" s="158"/>
      <c r="E534" s="158"/>
      <c r="F534" s="158"/>
    </row>
    <row r="535" spans="1:6">
      <c r="A535" s="159">
        <v>534</v>
      </c>
      <c r="B535" s="159">
        <v>13.8606</v>
      </c>
      <c r="C535" s="159">
        <v>11.1</v>
      </c>
      <c r="D535" s="159">
        <v>16.2</v>
      </c>
      <c r="E535" s="159">
        <v>13.976000000000001</v>
      </c>
      <c r="F535" s="159">
        <v>14.769</v>
      </c>
    </row>
    <row r="536" spans="1:6">
      <c r="A536" s="159">
        <v>535</v>
      </c>
      <c r="B536" s="159">
        <v>22.239000000000001</v>
      </c>
      <c r="C536" s="159">
        <v>0.65900000000000003</v>
      </c>
      <c r="D536" s="158"/>
      <c r="E536" s="158"/>
      <c r="F536" s="158"/>
    </row>
    <row r="537" spans="1:6">
      <c r="A537" s="159">
        <v>536</v>
      </c>
      <c r="B537" s="159">
        <v>147.21899999999999</v>
      </c>
      <c r="C537" s="159">
        <v>136.6</v>
      </c>
      <c r="D537" s="159">
        <v>130.6</v>
      </c>
      <c r="E537" s="159">
        <v>174.45699999999999</v>
      </c>
      <c r="F537" s="158"/>
    </row>
    <row r="538" spans="1:6">
      <c r="A538" s="159">
        <v>537</v>
      </c>
      <c r="B538" s="159">
        <v>0</v>
      </c>
      <c r="C538" s="159">
        <v>4.0839999999999996</v>
      </c>
      <c r="D538" s="159">
        <v>4</v>
      </c>
      <c r="E538" s="158"/>
      <c r="F538" s="158"/>
    </row>
    <row r="539" spans="1:6">
      <c r="A539" s="159">
        <v>538</v>
      </c>
      <c r="B539" s="159">
        <v>326.17981999999995</v>
      </c>
      <c r="C539" s="159">
        <v>240.6</v>
      </c>
      <c r="D539" s="159">
        <v>283.39999999999998</v>
      </c>
      <c r="E539" s="159">
        <v>392.46499999999997</v>
      </c>
      <c r="F539" s="159">
        <v>374.88600000000002</v>
      </c>
    </row>
    <row r="540" spans="1:6">
      <c r="A540" s="159">
        <v>539</v>
      </c>
      <c r="B540" s="159">
        <v>46.374000000000002</v>
      </c>
      <c r="C540" s="159">
        <v>35</v>
      </c>
      <c r="D540" s="159">
        <v>51.8</v>
      </c>
      <c r="E540" s="159">
        <v>52.322000000000003</v>
      </c>
      <c r="F540" s="159">
        <v>3.927</v>
      </c>
    </row>
    <row r="541" spans="1:6">
      <c r="A541" s="159">
        <v>540</v>
      </c>
      <c r="B541" s="159">
        <v>212.18633333333335</v>
      </c>
      <c r="C541" s="159">
        <v>212.4</v>
      </c>
      <c r="D541" s="159">
        <v>212.8</v>
      </c>
      <c r="E541" s="159">
        <v>211.35900000000001</v>
      </c>
      <c r="F541" s="158"/>
    </row>
    <row r="542" spans="1:6">
      <c r="A542" s="159">
        <v>541</v>
      </c>
      <c r="B542" s="159">
        <v>352.83066666666667</v>
      </c>
      <c r="C542" s="159">
        <v>350</v>
      </c>
      <c r="D542" s="159">
        <v>357.5</v>
      </c>
      <c r="E542" s="159">
        <v>350.99200000000002</v>
      </c>
      <c r="F542" s="158"/>
    </row>
    <row r="543" spans="1:6">
      <c r="A543" s="159">
        <v>542</v>
      </c>
      <c r="B543" s="159">
        <v>631.54466666666667</v>
      </c>
      <c r="C543" s="159">
        <v>679</v>
      </c>
      <c r="D543" s="159">
        <v>865.2</v>
      </c>
      <c r="E543" s="159">
        <v>350.43400000000003</v>
      </c>
      <c r="F543" s="158"/>
    </row>
    <row r="544" spans="1:6">
      <c r="A544" s="159">
        <v>543</v>
      </c>
      <c r="B544" s="159">
        <v>653.0286666666666</v>
      </c>
      <c r="C544" s="159">
        <v>767.8</v>
      </c>
      <c r="D544" s="159">
        <v>798.4</v>
      </c>
      <c r="E544" s="159">
        <v>392.88600000000002</v>
      </c>
      <c r="F544" s="158"/>
    </row>
    <row r="545" spans="1:6">
      <c r="A545" s="159">
        <v>544</v>
      </c>
      <c r="B545" s="159">
        <v>2.5</v>
      </c>
      <c r="C545" s="159">
        <v>2.4</v>
      </c>
      <c r="D545" s="159">
        <v>2.6</v>
      </c>
      <c r="E545" s="158"/>
      <c r="F545" s="158"/>
    </row>
    <row r="546" spans="1:6">
      <c r="A546" s="159">
        <v>545</v>
      </c>
      <c r="B546" s="159">
        <v>223.268</v>
      </c>
      <c r="C546" s="159">
        <v>13.99</v>
      </c>
      <c r="D546" s="158"/>
      <c r="E546" s="158"/>
      <c r="F546" s="158"/>
    </row>
    <row r="547" spans="1:6">
      <c r="A547" s="159">
        <v>546</v>
      </c>
      <c r="B547" s="159">
        <v>297.64780000000002</v>
      </c>
      <c r="C547" s="159">
        <v>242.5</v>
      </c>
      <c r="D547" s="159">
        <v>270.3</v>
      </c>
      <c r="E547" s="159">
        <v>318.27199999999999</v>
      </c>
      <c r="F547" s="159">
        <v>332.40800000000002</v>
      </c>
    </row>
    <row r="548" spans="1:6">
      <c r="A548" s="159">
        <v>547</v>
      </c>
      <c r="B548" s="159">
        <v>3.7836666666666665</v>
      </c>
      <c r="C548" s="159">
        <v>3.8</v>
      </c>
      <c r="D548" s="159">
        <v>3.8</v>
      </c>
      <c r="E548" s="159">
        <v>3.7509999999999999</v>
      </c>
      <c r="F548" s="158"/>
    </row>
    <row r="549" spans="1:6">
      <c r="A549" s="159">
        <v>548</v>
      </c>
      <c r="B549" s="159">
        <v>140.10000000000002</v>
      </c>
      <c r="C549" s="159">
        <v>139.4</v>
      </c>
      <c r="D549" s="159">
        <v>140.80000000000001</v>
      </c>
      <c r="E549" s="158"/>
      <c r="F549" s="158"/>
    </row>
    <row r="550" spans="1:6">
      <c r="A550" s="159">
        <v>549</v>
      </c>
      <c r="B550" s="159">
        <v>7.5402000000000005</v>
      </c>
      <c r="C550" s="159">
        <v>2.7</v>
      </c>
      <c r="D550" s="159">
        <v>8</v>
      </c>
      <c r="E550" s="159">
        <v>11.115</v>
      </c>
      <c r="F550" s="159">
        <v>8.6210000000000004</v>
      </c>
    </row>
    <row r="551" spans="1:6">
      <c r="A551" s="159">
        <v>550</v>
      </c>
      <c r="B551" s="159">
        <v>3.1465000000000001</v>
      </c>
      <c r="C551" s="159">
        <v>2.9</v>
      </c>
      <c r="D551" s="159">
        <v>3.2</v>
      </c>
      <c r="E551" s="159">
        <v>3.2429999999999999</v>
      </c>
      <c r="F551" s="159">
        <v>3.2429999999999999</v>
      </c>
    </row>
    <row r="552" spans="1:6">
      <c r="A552" s="159">
        <v>551</v>
      </c>
      <c r="B552" s="159">
        <v>0</v>
      </c>
      <c r="C552" s="159">
        <v>0</v>
      </c>
      <c r="D552" s="159">
        <v>21.9</v>
      </c>
      <c r="E552" s="159">
        <v>31.132000000000001</v>
      </c>
      <c r="F552" s="159">
        <v>34.548000000000002</v>
      </c>
    </row>
    <row r="553" spans="1:6">
      <c r="A553" s="159">
        <v>552</v>
      </c>
      <c r="B553" s="159">
        <v>0</v>
      </c>
      <c r="C553" s="159">
        <v>0</v>
      </c>
      <c r="D553" s="159">
        <v>13</v>
      </c>
      <c r="E553" s="159">
        <v>25.532</v>
      </c>
      <c r="F553" s="159">
        <v>26.5</v>
      </c>
    </row>
    <row r="554" spans="1:6">
      <c r="A554" s="159">
        <v>553</v>
      </c>
      <c r="B554" s="159">
        <v>106.49760000000001</v>
      </c>
      <c r="C554" s="159">
        <v>91</v>
      </c>
      <c r="D554" s="159">
        <v>102.3</v>
      </c>
      <c r="E554" s="159">
        <v>112.714</v>
      </c>
      <c r="F554" s="159">
        <v>111</v>
      </c>
    </row>
    <row r="555" spans="1:6">
      <c r="A555" s="159">
        <v>554</v>
      </c>
      <c r="B555" s="159">
        <v>100.5788</v>
      </c>
      <c r="C555" s="159">
        <v>81.400000000000006</v>
      </c>
      <c r="D555" s="159">
        <v>96.3</v>
      </c>
      <c r="E555" s="159">
        <v>112.94</v>
      </c>
      <c r="F555" s="159">
        <v>104.548</v>
      </c>
    </row>
    <row r="556" spans="1:6">
      <c r="A556" s="159">
        <v>555</v>
      </c>
      <c r="B556" s="159">
        <v>150.59479999999999</v>
      </c>
      <c r="C556" s="159">
        <v>110.8</v>
      </c>
      <c r="D556" s="159">
        <v>139.6</v>
      </c>
      <c r="E556" s="159">
        <v>154.917</v>
      </c>
      <c r="F556" s="159">
        <v>157.19800000000001</v>
      </c>
    </row>
    <row r="557" spans="1:6">
      <c r="A557" s="159">
        <v>556</v>
      </c>
      <c r="B557" s="159">
        <v>29.457750000000001</v>
      </c>
      <c r="C557" s="159">
        <v>28.4</v>
      </c>
      <c r="D557" s="159">
        <v>31.6</v>
      </c>
      <c r="E557" s="159">
        <v>31.501000000000001</v>
      </c>
      <c r="F557" s="159">
        <v>26.33</v>
      </c>
    </row>
    <row r="558" spans="1:6">
      <c r="A558" s="159">
        <v>557</v>
      </c>
      <c r="B558" s="159">
        <v>120.4</v>
      </c>
      <c r="C558" s="159">
        <v>120.4</v>
      </c>
      <c r="D558" s="159">
        <v>36.700000000000003</v>
      </c>
      <c r="E558" s="158"/>
      <c r="F558" s="158"/>
    </row>
    <row r="559" spans="1:6">
      <c r="A559" s="159">
        <v>558</v>
      </c>
      <c r="B559" s="159">
        <v>229.95</v>
      </c>
      <c r="C559" s="159">
        <v>229.95</v>
      </c>
      <c r="D559" s="158"/>
      <c r="E559" s="158"/>
      <c r="F559" s="158"/>
    </row>
    <row r="560" spans="1:6">
      <c r="A560" s="159">
        <v>559</v>
      </c>
      <c r="B560" s="159">
        <v>328.5</v>
      </c>
      <c r="C560" s="159">
        <v>328.5</v>
      </c>
      <c r="D560" s="158"/>
      <c r="E560" s="158"/>
      <c r="F560" s="158"/>
    </row>
    <row r="561" spans="1:6">
      <c r="A561" s="159">
        <v>560</v>
      </c>
      <c r="B561" s="159">
        <v>133.482</v>
      </c>
      <c r="C561" s="159">
        <v>133.30000000000001</v>
      </c>
      <c r="D561" s="159">
        <v>132.69999999999999</v>
      </c>
      <c r="E561" s="159">
        <v>134.446</v>
      </c>
      <c r="F561" s="159">
        <v>127.82299999999999</v>
      </c>
    </row>
    <row r="562" spans="1:6">
      <c r="A562" s="159">
        <v>561</v>
      </c>
      <c r="B562" s="159">
        <v>52.143333333333338</v>
      </c>
      <c r="C562" s="159">
        <v>52.3</v>
      </c>
      <c r="D562" s="159">
        <v>50.6</v>
      </c>
      <c r="E562" s="159">
        <v>53.53</v>
      </c>
      <c r="F562" s="159">
        <v>51.667000000000002</v>
      </c>
    </row>
    <row r="563" spans="1:6">
      <c r="A563" s="159">
        <v>562</v>
      </c>
      <c r="B563" s="159">
        <v>0.85220000000000007</v>
      </c>
      <c r="C563" s="159">
        <v>0.9</v>
      </c>
      <c r="D563" s="159">
        <v>0.7</v>
      </c>
      <c r="E563" s="159">
        <v>0.79100000000000004</v>
      </c>
      <c r="F563" s="159">
        <v>0.95099999999999996</v>
      </c>
    </row>
    <row r="564" spans="1:6">
      <c r="A564" s="159">
        <v>563</v>
      </c>
      <c r="B564" s="159">
        <v>1.25</v>
      </c>
      <c r="C564" s="159">
        <v>1.2</v>
      </c>
      <c r="D564" s="159">
        <v>1.3</v>
      </c>
      <c r="E564" s="158"/>
      <c r="F564" s="158"/>
    </row>
    <row r="565" spans="1:6">
      <c r="A565" s="159">
        <v>564</v>
      </c>
      <c r="B565" s="159">
        <v>4.1246</v>
      </c>
      <c r="C565" s="159">
        <v>4</v>
      </c>
      <c r="D565" s="159">
        <v>4.4000000000000004</v>
      </c>
      <c r="E565" s="159">
        <v>3.99</v>
      </c>
      <c r="F565" s="159">
        <v>3.57</v>
      </c>
    </row>
    <row r="566" spans="1:6">
      <c r="A566" s="159">
        <v>565</v>
      </c>
      <c r="B566" s="159">
        <v>3.8448000000000002</v>
      </c>
      <c r="C566" s="159">
        <v>3.9</v>
      </c>
      <c r="D566" s="159">
        <v>4.0999999999999996</v>
      </c>
      <c r="E566" s="159">
        <v>3.7120000000000002</v>
      </c>
      <c r="F566" s="159">
        <v>3.4780000000000002</v>
      </c>
    </row>
    <row r="567" spans="1:6">
      <c r="A567" s="159">
        <v>566</v>
      </c>
      <c r="B567" s="159">
        <v>4.2129999999999992</v>
      </c>
      <c r="C567" s="159">
        <v>4</v>
      </c>
      <c r="D567" s="159">
        <v>4.5</v>
      </c>
      <c r="E567" s="159">
        <v>4.5659999999999998</v>
      </c>
      <c r="F567" s="159">
        <v>3.6360000000000001</v>
      </c>
    </row>
    <row r="568" spans="1:6">
      <c r="A568" s="159">
        <v>567</v>
      </c>
      <c r="B568" s="159">
        <v>3.9218000000000002</v>
      </c>
      <c r="C568" s="159">
        <v>3.6</v>
      </c>
      <c r="D568" s="159">
        <v>4</v>
      </c>
      <c r="E568" s="159">
        <v>3.996</v>
      </c>
      <c r="F568" s="159">
        <v>3.4940000000000002</v>
      </c>
    </row>
    <row r="569" spans="1:6">
      <c r="A569" s="159">
        <v>568</v>
      </c>
      <c r="B569" s="159">
        <v>1.7724</v>
      </c>
      <c r="C569" s="159">
        <v>1.6</v>
      </c>
      <c r="D569" s="159">
        <v>1.8</v>
      </c>
      <c r="E569" s="159">
        <v>1.3959999999999999</v>
      </c>
      <c r="F569" s="159">
        <v>1.837</v>
      </c>
    </row>
    <row r="570" spans="1:6">
      <c r="A570" s="159">
        <v>569</v>
      </c>
      <c r="B570" s="159">
        <v>2.8475999999999999</v>
      </c>
      <c r="C570" s="159">
        <v>2.4</v>
      </c>
      <c r="D570" s="159">
        <v>2.7</v>
      </c>
      <c r="E570" s="159">
        <v>2.7610000000000001</v>
      </c>
      <c r="F570" s="159">
        <v>3.02</v>
      </c>
    </row>
    <row r="571" spans="1:6">
      <c r="A571" s="159">
        <v>570</v>
      </c>
      <c r="B571" s="159">
        <v>4.8632000000000009</v>
      </c>
      <c r="C571" s="159">
        <v>6.2</v>
      </c>
      <c r="D571" s="159">
        <v>6.5</v>
      </c>
      <c r="E571" s="159">
        <v>3.1659999999999999</v>
      </c>
      <c r="F571" s="159">
        <v>1.3440000000000001</v>
      </c>
    </row>
    <row r="572" spans="1:6">
      <c r="A572" s="159">
        <v>571</v>
      </c>
      <c r="B572" s="159">
        <v>5.4146000000000001</v>
      </c>
      <c r="C572" s="159">
        <v>6.2</v>
      </c>
      <c r="D572" s="159">
        <v>6.7</v>
      </c>
      <c r="E572" s="159">
        <v>6.2080000000000002</v>
      </c>
      <c r="F572" s="159">
        <v>2.1389999999999998</v>
      </c>
    </row>
    <row r="573" spans="1:6">
      <c r="A573" s="159">
        <v>572</v>
      </c>
      <c r="B573" s="159">
        <v>3.9932000000000003</v>
      </c>
      <c r="C573" s="159">
        <v>4.3</v>
      </c>
      <c r="D573" s="159">
        <v>5</v>
      </c>
      <c r="E573" s="159">
        <v>4.5739999999999998</v>
      </c>
      <c r="F573" s="159">
        <v>1.6970000000000001</v>
      </c>
    </row>
    <row r="574" spans="1:6">
      <c r="A574" s="159">
        <v>573</v>
      </c>
      <c r="B574" s="159">
        <v>2.3285999999999998</v>
      </c>
      <c r="C574" s="159">
        <v>2.4</v>
      </c>
      <c r="D574" s="159">
        <v>2.5</v>
      </c>
      <c r="E574" s="159">
        <v>2.1869999999999998</v>
      </c>
      <c r="F574" s="159">
        <v>2.3769999999999998</v>
      </c>
    </row>
    <row r="575" spans="1:6">
      <c r="A575" s="159">
        <v>574</v>
      </c>
      <c r="B575" s="159">
        <v>4.9376000000000007</v>
      </c>
      <c r="C575" s="159">
        <v>5.3</v>
      </c>
      <c r="D575" s="159">
        <v>5.9</v>
      </c>
      <c r="E575" s="159">
        <v>5.4580000000000002</v>
      </c>
      <c r="F575" s="159">
        <v>2.2570000000000001</v>
      </c>
    </row>
    <row r="576" spans="1:6">
      <c r="A576" s="159">
        <v>575</v>
      </c>
      <c r="B576" s="159">
        <v>2.5542000000000002</v>
      </c>
      <c r="C576" s="159">
        <v>2.2000000000000002</v>
      </c>
      <c r="D576" s="159">
        <v>2.2999999999999998</v>
      </c>
      <c r="E576" s="159">
        <v>2.2879999999999998</v>
      </c>
      <c r="F576" s="159">
        <v>2.839</v>
      </c>
    </row>
    <row r="577" spans="1:6">
      <c r="A577" s="159">
        <v>576</v>
      </c>
      <c r="B577" s="159">
        <v>2.9938000000000002</v>
      </c>
      <c r="C577" s="159">
        <v>2.8</v>
      </c>
      <c r="D577" s="159">
        <v>3.4</v>
      </c>
      <c r="E577" s="159">
        <v>3.0590000000000002</v>
      </c>
      <c r="F577" s="159">
        <v>3.62</v>
      </c>
    </row>
    <row r="578" spans="1:6">
      <c r="A578" s="159">
        <v>577</v>
      </c>
      <c r="B578" s="159">
        <v>5.0768000000000004</v>
      </c>
      <c r="C578" s="159">
        <v>4.5</v>
      </c>
      <c r="D578" s="159">
        <v>4.8</v>
      </c>
      <c r="E578" s="159">
        <v>4.8490000000000002</v>
      </c>
      <c r="F578" s="159">
        <v>5.4269999999999996</v>
      </c>
    </row>
    <row r="579" spans="1:6">
      <c r="A579" s="159">
        <v>578</v>
      </c>
      <c r="B579" s="159">
        <v>9.0838000000000001</v>
      </c>
      <c r="C579" s="159">
        <v>10.3</v>
      </c>
      <c r="D579" s="159">
        <v>10.8</v>
      </c>
      <c r="E579" s="159">
        <v>9.6440000000000001</v>
      </c>
      <c r="F579" s="159">
        <v>3.8180000000000001</v>
      </c>
    </row>
    <row r="580" spans="1:6">
      <c r="A580" s="159">
        <v>579</v>
      </c>
      <c r="B580" s="159">
        <v>3.0609999999999999</v>
      </c>
      <c r="C580" s="159">
        <v>3.2</v>
      </c>
      <c r="D580" s="159">
        <v>3.2</v>
      </c>
      <c r="E580" s="159">
        <v>2.7829999999999999</v>
      </c>
      <c r="F580" s="158"/>
    </row>
    <row r="581" spans="1:6">
      <c r="A581" s="159">
        <v>580</v>
      </c>
      <c r="B581" s="159">
        <v>5.410400000000001</v>
      </c>
      <c r="C581" s="159">
        <v>5.5</v>
      </c>
      <c r="D581" s="159">
        <v>6.4</v>
      </c>
      <c r="E581" s="159">
        <v>5.532</v>
      </c>
      <c r="F581" s="159">
        <v>2.89</v>
      </c>
    </row>
    <row r="582" spans="1:6">
      <c r="A582" s="159">
        <v>581</v>
      </c>
      <c r="B582" s="159">
        <v>2.1122000000000001</v>
      </c>
      <c r="C582" s="159">
        <v>2.4</v>
      </c>
      <c r="D582" s="159">
        <v>2.5</v>
      </c>
      <c r="E582" s="159">
        <v>2.258</v>
      </c>
      <c r="F582" s="159">
        <v>1.08</v>
      </c>
    </row>
    <row r="583" spans="1:6">
      <c r="A583" s="159">
        <v>582</v>
      </c>
      <c r="B583" s="159">
        <v>1.4818</v>
      </c>
      <c r="C583" s="159">
        <v>1.5</v>
      </c>
      <c r="D583" s="159">
        <v>1.7</v>
      </c>
      <c r="E583" s="159">
        <v>1.6120000000000001</v>
      </c>
      <c r="F583" s="159">
        <v>0.71499999999999997</v>
      </c>
    </row>
    <row r="584" spans="1:6">
      <c r="A584" s="159">
        <v>583</v>
      </c>
      <c r="B584" s="159">
        <v>9.458000000000002</v>
      </c>
      <c r="C584" s="159">
        <v>8.8000000000000007</v>
      </c>
      <c r="D584" s="159">
        <v>9.3000000000000007</v>
      </c>
      <c r="E584" s="159">
        <v>8.8620000000000001</v>
      </c>
      <c r="F584" s="159">
        <v>9.3659999999999997</v>
      </c>
    </row>
    <row r="585" spans="1:6">
      <c r="A585" s="159">
        <v>584</v>
      </c>
      <c r="B585" s="159">
        <v>11.122249999999999</v>
      </c>
      <c r="C585" s="159">
        <v>12.3</v>
      </c>
      <c r="D585" s="159">
        <v>13.8</v>
      </c>
      <c r="E585" s="159">
        <v>11.983000000000001</v>
      </c>
      <c r="F585" s="159">
        <v>6.4059999999999997</v>
      </c>
    </row>
    <row r="586" spans="1:6">
      <c r="A586" s="159">
        <v>585</v>
      </c>
      <c r="B586" s="159">
        <v>8</v>
      </c>
      <c r="C586" s="159">
        <v>7</v>
      </c>
      <c r="D586" s="159">
        <v>9</v>
      </c>
      <c r="E586" s="158"/>
      <c r="F586" s="158"/>
    </row>
    <row r="587" spans="1:6">
      <c r="A587" s="159">
        <v>586</v>
      </c>
      <c r="B587" s="159">
        <v>3.1029999999999998</v>
      </c>
      <c r="C587" s="159">
        <v>2.9</v>
      </c>
      <c r="D587" s="159">
        <v>3.1</v>
      </c>
      <c r="E587" s="159">
        <v>3.206</v>
      </c>
      <c r="F587" s="159">
        <v>3.206</v>
      </c>
    </row>
    <row r="588" spans="1:6">
      <c r="A588" s="159">
        <v>587</v>
      </c>
      <c r="B588" s="159">
        <v>118.25999999999999</v>
      </c>
      <c r="C588" s="159">
        <v>118.26</v>
      </c>
      <c r="D588" s="158"/>
      <c r="E588" s="158"/>
      <c r="F588" s="158"/>
    </row>
    <row r="589" spans="1:6">
      <c r="A589" s="159">
        <v>588</v>
      </c>
      <c r="B589" s="159">
        <v>124.97738000000001</v>
      </c>
      <c r="C589" s="159">
        <v>152.5</v>
      </c>
      <c r="D589" s="159">
        <v>151.80000000000001</v>
      </c>
      <c r="E589" s="159">
        <v>154.11199999999999</v>
      </c>
      <c r="F589" s="159">
        <v>147.82599999999999</v>
      </c>
    </row>
    <row r="590" spans="1:6">
      <c r="A590" s="159">
        <v>589</v>
      </c>
      <c r="B590" s="159">
        <v>1.7</v>
      </c>
      <c r="C590" s="159">
        <v>1.7</v>
      </c>
      <c r="D590" s="159">
        <v>1.7</v>
      </c>
      <c r="E590" s="158"/>
      <c r="F590" s="158"/>
    </row>
    <row r="591" spans="1:6">
      <c r="A591" s="159">
        <v>590</v>
      </c>
      <c r="B591" s="159">
        <v>1.75</v>
      </c>
      <c r="C591" s="159">
        <v>1.8</v>
      </c>
      <c r="D591" s="159">
        <v>1.7</v>
      </c>
      <c r="E591" s="158"/>
      <c r="F591" s="158"/>
    </row>
    <row r="592" spans="1:6">
      <c r="A592" s="159">
        <v>591</v>
      </c>
      <c r="B592" s="159">
        <v>42.0428</v>
      </c>
      <c r="C592" s="159">
        <v>38.5</v>
      </c>
      <c r="D592" s="159">
        <v>41</v>
      </c>
      <c r="E592" s="159">
        <v>42.715000000000003</v>
      </c>
      <c r="F592" s="159">
        <v>44.933</v>
      </c>
    </row>
    <row r="593" spans="1:6">
      <c r="A593" s="159">
        <v>592</v>
      </c>
      <c r="B593" s="159">
        <v>445.52781999999996</v>
      </c>
      <c r="C593" s="159">
        <v>487.9</v>
      </c>
      <c r="D593" s="159">
        <v>450.8</v>
      </c>
      <c r="E593" s="159">
        <v>451.16</v>
      </c>
      <c r="F593" s="159">
        <v>448.87799999999999</v>
      </c>
    </row>
    <row r="594" spans="1:6">
      <c r="A594" s="159">
        <v>593</v>
      </c>
      <c r="B594" s="159">
        <v>56.063000000000002</v>
      </c>
      <c r="C594" s="159">
        <v>23.384</v>
      </c>
      <c r="D594" s="158"/>
      <c r="E594" s="158"/>
      <c r="F594" s="158"/>
    </row>
    <row r="595" spans="1:6">
      <c r="A595" s="159">
        <v>594</v>
      </c>
      <c r="B595" s="159">
        <v>3.8499999999999996</v>
      </c>
      <c r="C595" s="159">
        <v>3.8</v>
      </c>
      <c r="D595" s="159">
        <v>3.9</v>
      </c>
      <c r="E595" s="158"/>
      <c r="F595" s="158"/>
    </row>
    <row r="596" spans="1:6">
      <c r="A596" s="159">
        <v>595</v>
      </c>
      <c r="B596" s="159">
        <v>3.8499999999999996</v>
      </c>
      <c r="C596" s="159">
        <v>3.8</v>
      </c>
      <c r="D596" s="159">
        <v>3.9</v>
      </c>
      <c r="E596" s="158"/>
      <c r="F596" s="158"/>
    </row>
    <row r="597" spans="1:6">
      <c r="A597" s="159">
        <v>596</v>
      </c>
      <c r="B597" s="159">
        <v>3.8499999999999996</v>
      </c>
      <c r="C597" s="159">
        <v>3.8</v>
      </c>
      <c r="D597" s="159">
        <v>3.9</v>
      </c>
      <c r="E597" s="158"/>
      <c r="F597" s="158"/>
    </row>
    <row r="598" spans="1:6">
      <c r="A598" s="159">
        <v>597</v>
      </c>
      <c r="B598" s="159">
        <v>2.3499999999999996</v>
      </c>
      <c r="C598" s="159">
        <v>2.2999999999999998</v>
      </c>
      <c r="D598" s="159">
        <v>2.4</v>
      </c>
      <c r="E598" s="158"/>
      <c r="F598" s="158"/>
    </row>
    <row r="599" spans="1:6">
      <c r="A599" s="159">
        <v>598</v>
      </c>
      <c r="B599" s="159">
        <v>16.5</v>
      </c>
      <c r="C599" s="159">
        <v>16.5</v>
      </c>
      <c r="D599" s="159">
        <v>14.4</v>
      </c>
      <c r="E599" s="158"/>
      <c r="F599" s="158"/>
    </row>
    <row r="600" spans="1:6">
      <c r="A600" s="159">
        <v>599</v>
      </c>
      <c r="B600" s="159">
        <v>42.906599999999997</v>
      </c>
      <c r="C600" s="159">
        <v>41.9</v>
      </c>
      <c r="D600" s="159">
        <v>42.7</v>
      </c>
      <c r="E600" s="159">
        <v>42.896999999999998</v>
      </c>
      <c r="F600" s="159">
        <v>44.031999999999996</v>
      </c>
    </row>
    <row r="601" spans="1:6">
      <c r="A601" s="159">
        <v>600</v>
      </c>
      <c r="B601" s="159">
        <v>6.6</v>
      </c>
      <c r="C601" s="159">
        <v>6.6</v>
      </c>
      <c r="D601" s="159">
        <v>2.5</v>
      </c>
      <c r="E601" s="158"/>
      <c r="F601" s="158"/>
    </row>
    <row r="602" spans="1:6">
      <c r="A602" s="159">
        <v>601</v>
      </c>
      <c r="B602" s="159">
        <v>1.9670000000000001</v>
      </c>
      <c r="C602" s="159">
        <v>1.7370000000000001</v>
      </c>
      <c r="D602" s="158"/>
      <c r="E602" s="158"/>
      <c r="F602" s="158"/>
    </row>
    <row r="603" spans="1:6">
      <c r="A603" s="159">
        <v>602</v>
      </c>
      <c r="B603" s="159">
        <v>2.08</v>
      </c>
      <c r="C603" s="159">
        <v>2.08</v>
      </c>
      <c r="D603" s="158"/>
      <c r="E603" s="158"/>
      <c r="F603" s="158"/>
    </row>
    <row r="604" spans="1:6">
      <c r="A604" s="159">
        <v>603</v>
      </c>
      <c r="B604" s="159">
        <v>4.7</v>
      </c>
      <c r="C604" s="159">
        <v>4.7</v>
      </c>
      <c r="D604" s="158"/>
      <c r="E604" s="158"/>
      <c r="F604" s="158"/>
    </row>
    <row r="605" spans="1:6">
      <c r="A605" s="159">
        <v>604</v>
      </c>
      <c r="B605" s="159">
        <v>1.756</v>
      </c>
      <c r="C605" s="159">
        <v>0.504</v>
      </c>
      <c r="D605" s="158"/>
      <c r="E605" s="158"/>
      <c r="F605" s="158"/>
    </row>
    <row r="606" spans="1:6">
      <c r="A606" s="159">
        <v>605</v>
      </c>
      <c r="B606" s="159">
        <v>3.3</v>
      </c>
      <c r="C606" s="159">
        <v>3.3</v>
      </c>
      <c r="D606" s="158"/>
      <c r="E606" s="158"/>
      <c r="F606" s="158"/>
    </row>
    <row r="607" spans="1:6">
      <c r="A607" s="159">
        <v>606</v>
      </c>
      <c r="B607" s="159">
        <v>1.72</v>
      </c>
      <c r="C607" s="159">
        <v>1.72</v>
      </c>
      <c r="D607" s="158"/>
      <c r="E607" s="158"/>
      <c r="F607" s="158"/>
    </row>
    <row r="608" spans="1:6">
      <c r="A608" s="159">
        <v>607</v>
      </c>
      <c r="B608" s="159">
        <v>2.847</v>
      </c>
      <c r="C608" s="159">
        <v>2.2799999999999998</v>
      </c>
      <c r="D608" s="158"/>
      <c r="E608" s="158"/>
      <c r="F608" s="158"/>
    </row>
    <row r="609" spans="1:6">
      <c r="A609" s="159">
        <v>608</v>
      </c>
      <c r="B609" s="159">
        <v>3.206</v>
      </c>
      <c r="C609" s="159">
        <v>3.206</v>
      </c>
      <c r="D609" s="158"/>
      <c r="E609" s="158"/>
      <c r="F609" s="158"/>
    </row>
    <row r="610" spans="1:6">
      <c r="A610" s="159">
        <v>609</v>
      </c>
      <c r="B610" s="159">
        <v>9.0066000000000006</v>
      </c>
      <c r="C610" s="159">
        <v>9.9</v>
      </c>
      <c r="D610" s="159">
        <v>9.6</v>
      </c>
      <c r="E610" s="159">
        <v>8.516</v>
      </c>
      <c r="F610" s="159">
        <v>8.4049999999999994</v>
      </c>
    </row>
    <row r="611" spans="1:6">
      <c r="A611" s="159">
        <v>610</v>
      </c>
      <c r="B611" s="159">
        <v>6.8646000000000003</v>
      </c>
      <c r="C611" s="159">
        <v>6.9</v>
      </c>
      <c r="D611" s="159">
        <v>6.8</v>
      </c>
      <c r="E611" s="159">
        <v>6.6040000000000001</v>
      </c>
      <c r="F611" s="159">
        <v>7.1920000000000002</v>
      </c>
    </row>
    <row r="612" spans="1:6">
      <c r="A612" s="159">
        <v>611</v>
      </c>
      <c r="B612" s="159">
        <v>135.94999999999999</v>
      </c>
      <c r="C612" s="159">
        <v>130.19999999999999</v>
      </c>
      <c r="D612" s="159">
        <v>141.69999999999999</v>
      </c>
      <c r="E612" s="158"/>
      <c r="F612" s="158"/>
    </row>
    <row r="613" spans="1:6">
      <c r="A613" s="159">
        <v>612</v>
      </c>
      <c r="B613" s="159">
        <v>1.5006666666666666</v>
      </c>
      <c r="C613" s="159">
        <v>1.4</v>
      </c>
      <c r="D613" s="159">
        <v>1.5</v>
      </c>
      <c r="E613" s="159">
        <v>1.6020000000000001</v>
      </c>
      <c r="F613" s="158"/>
    </row>
    <row r="614" spans="1:6">
      <c r="A614" s="159">
        <v>613</v>
      </c>
      <c r="B614" s="159">
        <v>2.25</v>
      </c>
      <c r="C614" s="159">
        <v>2.2000000000000002</v>
      </c>
      <c r="D614" s="159">
        <v>2.2999999999999998</v>
      </c>
      <c r="E614" s="158"/>
      <c r="F614" s="158"/>
    </row>
    <row r="615" spans="1:6">
      <c r="A615" s="159">
        <v>614</v>
      </c>
      <c r="B615" s="159">
        <v>18.221399999999999</v>
      </c>
      <c r="C615" s="159">
        <v>20.7</v>
      </c>
      <c r="D615" s="159">
        <v>20.399999999999999</v>
      </c>
      <c r="E615" s="159">
        <v>19.407</v>
      </c>
      <c r="F615" s="159">
        <v>16.100000000000001</v>
      </c>
    </row>
    <row r="616" spans="1:6">
      <c r="A616" s="159">
        <v>615</v>
      </c>
      <c r="B616" s="159">
        <v>56.944333333333333</v>
      </c>
      <c r="C616" s="159">
        <v>55.9</v>
      </c>
      <c r="D616" s="159">
        <v>57.2</v>
      </c>
      <c r="E616" s="159">
        <v>57.732999999999997</v>
      </c>
      <c r="F616" s="159">
        <v>45.41</v>
      </c>
    </row>
    <row r="617" spans="1:6">
      <c r="A617" s="159">
        <v>616</v>
      </c>
      <c r="B617" s="159">
        <v>1.7826666666666666</v>
      </c>
      <c r="C617" s="159">
        <v>1.748</v>
      </c>
      <c r="D617" s="159">
        <v>1.788</v>
      </c>
      <c r="E617" s="159">
        <v>1.8120000000000001</v>
      </c>
      <c r="F617" s="158"/>
    </row>
    <row r="618" spans="1:6">
      <c r="A618" s="159">
        <v>617</v>
      </c>
      <c r="B618" s="159">
        <v>3.15</v>
      </c>
      <c r="C618" s="159">
        <v>3.9</v>
      </c>
      <c r="D618" s="159">
        <v>2.4</v>
      </c>
      <c r="E618" s="158"/>
      <c r="F618" s="158"/>
    </row>
    <row r="619" spans="1:6">
      <c r="A619" s="159">
        <v>618</v>
      </c>
      <c r="B619" s="159">
        <v>1.6766666666666667</v>
      </c>
      <c r="C619" s="159">
        <v>1.6</v>
      </c>
      <c r="D619" s="159">
        <v>1.6</v>
      </c>
      <c r="E619" s="159">
        <v>1.83</v>
      </c>
      <c r="F619" s="158"/>
    </row>
    <row r="620" spans="1:6">
      <c r="A620" s="159">
        <v>619</v>
      </c>
      <c r="B620" s="159">
        <v>2.552</v>
      </c>
      <c r="C620" s="159">
        <v>2.5</v>
      </c>
      <c r="D620" s="159">
        <v>2.4</v>
      </c>
      <c r="E620" s="159">
        <v>2.6</v>
      </c>
      <c r="F620" s="159">
        <v>2.65</v>
      </c>
    </row>
    <row r="621" spans="1:6">
      <c r="A621" s="159">
        <v>620</v>
      </c>
      <c r="B621" s="159">
        <v>15.045</v>
      </c>
      <c r="C621" s="159">
        <v>15.045</v>
      </c>
      <c r="D621" s="158"/>
      <c r="E621" s="158"/>
      <c r="F621" s="158"/>
    </row>
    <row r="622" spans="1:6">
      <c r="A622" s="159">
        <v>621</v>
      </c>
      <c r="B622" s="159">
        <v>3.125</v>
      </c>
      <c r="C622" s="159">
        <v>3.125</v>
      </c>
      <c r="D622" s="159">
        <v>2.6</v>
      </c>
      <c r="E622" s="158"/>
      <c r="F622" s="158"/>
    </row>
    <row r="623" spans="1:6">
      <c r="A623" s="159">
        <v>622</v>
      </c>
      <c r="B623" s="159">
        <v>23.443333333333339</v>
      </c>
      <c r="C623" s="159">
        <v>22.8</v>
      </c>
      <c r="D623" s="159">
        <v>21.6</v>
      </c>
      <c r="E623" s="159">
        <v>25.93</v>
      </c>
      <c r="F623" s="158"/>
    </row>
    <row r="624" spans="1:6">
      <c r="A624" s="159">
        <v>623</v>
      </c>
      <c r="B624" s="159">
        <v>62.566666666666663</v>
      </c>
      <c r="C624" s="159">
        <v>59</v>
      </c>
      <c r="D624" s="159">
        <v>56.1</v>
      </c>
      <c r="E624" s="159">
        <v>72.599999999999994</v>
      </c>
      <c r="F624" s="158"/>
    </row>
    <row r="625" spans="1:6">
      <c r="A625" s="159">
        <v>624</v>
      </c>
      <c r="B625" s="159">
        <v>13.366666666666667</v>
      </c>
      <c r="C625" s="159">
        <v>13.3</v>
      </c>
      <c r="D625" s="159">
        <v>12.7</v>
      </c>
      <c r="E625" s="159">
        <v>14.1</v>
      </c>
      <c r="F625" s="158"/>
    </row>
    <row r="626" spans="1:6">
      <c r="A626" s="159">
        <v>625</v>
      </c>
      <c r="B626" s="159">
        <v>118.25999999999999</v>
      </c>
      <c r="C626" s="159">
        <v>118.26</v>
      </c>
      <c r="D626" s="158"/>
      <c r="E626" s="158"/>
      <c r="F626" s="158"/>
    </row>
    <row r="627" spans="1:6">
      <c r="A627" s="159">
        <v>626</v>
      </c>
      <c r="B627" s="159">
        <v>1.8416666666666668</v>
      </c>
      <c r="C627" s="159">
        <v>1.5</v>
      </c>
      <c r="D627" s="159">
        <v>1</v>
      </c>
      <c r="E627" s="159">
        <v>3.0249999999999999</v>
      </c>
      <c r="F627" s="158"/>
    </row>
    <row r="628" spans="1:6">
      <c r="A628" s="159">
        <v>627</v>
      </c>
      <c r="B628" s="159">
        <v>1224.319</v>
      </c>
      <c r="C628" s="159">
        <v>1265.8</v>
      </c>
      <c r="D628" s="159">
        <v>1301.3</v>
      </c>
      <c r="E628" s="159">
        <v>1105.857</v>
      </c>
      <c r="F628" s="158"/>
    </row>
    <row r="629" spans="1:6">
      <c r="A629" s="159">
        <v>628</v>
      </c>
      <c r="B629" s="159">
        <v>143.97980000000001</v>
      </c>
      <c r="C629" s="159">
        <v>153.6</v>
      </c>
      <c r="D629" s="159">
        <v>154.1</v>
      </c>
      <c r="E629" s="159">
        <v>146.209</v>
      </c>
      <c r="F629" s="159">
        <v>134.01</v>
      </c>
    </row>
    <row r="630" spans="1:6">
      <c r="A630" s="159">
        <v>629</v>
      </c>
      <c r="B630" s="159">
        <v>0</v>
      </c>
      <c r="C630" s="159">
        <v>0</v>
      </c>
      <c r="D630" s="159">
        <v>5.2</v>
      </c>
      <c r="E630" s="159">
        <v>9.8659999999999997</v>
      </c>
      <c r="F630" s="159">
        <v>8.67</v>
      </c>
    </row>
    <row r="631" spans="1:6">
      <c r="A631" s="159">
        <v>630</v>
      </c>
      <c r="B631" s="159">
        <v>0</v>
      </c>
      <c r="C631" s="159">
        <v>0</v>
      </c>
      <c r="D631" s="158"/>
      <c r="E631" s="159">
        <v>114.748</v>
      </c>
      <c r="F631" s="159">
        <v>125.48</v>
      </c>
    </row>
    <row r="632" spans="1:6">
      <c r="A632" s="159">
        <v>631</v>
      </c>
      <c r="B632" s="159">
        <v>235.458</v>
      </c>
      <c r="C632" s="159">
        <v>267.74200000000002</v>
      </c>
      <c r="D632" s="158"/>
      <c r="E632" s="158"/>
      <c r="F632" s="158"/>
    </row>
    <row r="633" spans="1:6">
      <c r="A633" s="159">
        <v>632</v>
      </c>
      <c r="B633" s="159">
        <v>35.427999999999997</v>
      </c>
      <c r="C633" s="159">
        <v>7.899</v>
      </c>
      <c r="D633" s="158"/>
      <c r="E633" s="158"/>
      <c r="F633" s="158"/>
    </row>
    <row r="634" spans="1:6">
      <c r="A634" s="159">
        <v>633</v>
      </c>
      <c r="B634" s="159">
        <v>4.3789999999999996</v>
      </c>
      <c r="C634" s="159">
        <v>5.5</v>
      </c>
      <c r="D634" s="159">
        <v>4</v>
      </c>
      <c r="E634" s="159">
        <v>4.0060000000000002</v>
      </c>
      <c r="F634" s="159">
        <v>4.01</v>
      </c>
    </row>
    <row r="635" spans="1:6">
      <c r="A635" s="159">
        <v>634</v>
      </c>
      <c r="B635" s="159">
        <v>2.4698000000000002</v>
      </c>
      <c r="C635" s="159">
        <v>3.4470000000000001</v>
      </c>
      <c r="D635" s="159">
        <v>2.552</v>
      </c>
      <c r="E635" s="159">
        <v>2.552</v>
      </c>
      <c r="F635" s="159">
        <v>1.901</v>
      </c>
    </row>
    <row r="636" spans="1:6">
      <c r="A636" s="159">
        <v>635</v>
      </c>
      <c r="B636" s="159">
        <v>4.2751999999999999</v>
      </c>
      <c r="C636" s="159">
        <v>4</v>
      </c>
      <c r="D636" s="159">
        <v>4.4000000000000004</v>
      </c>
      <c r="E636" s="159">
        <v>4.056</v>
      </c>
      <c r="F636" s="159">
        <v>4.71</v>
      </c>
    </row>
    <row r="637" spans="1:6">
      <c r="A637" s="159">
        <v>636</v>
      </c>
      <c r="B637" s="159">
        <v>17.305999999999997</v>
      </c>
      <c r="C637" s="159">
        <v>17.7</v>
      </c>
      <c r="D637" s="159">
        <v>17.100000000000001</v>
      </c>
      <c r="E637" s="159">
        <v>17.117999999999999</v>
      </c>
      <c r="F637" s="158"/>
    </row>
    <row r="638" spans="1:6">
      <c r="A638" s="159">
        <v>637</v>
      </c>
      <c r="B638" s="159">
        <v>36.299999999999997</v>
      </c>
      <c r="C638" s="159">
        <v>35</v>
      </c>
      <c r="D638" s="159">
        <v>37.6</v>
      </c>
      <c r="E638" s="158"/>
      <c r="F638" s="158"/>
    </row>
    <row r="639" spans="1:6">
      <c r="A639" s="159">
        <v>638</v>
      </c>
      <c r="B639" s="159">
        <v>240.82333333333335</v>
      </c>
      <c r="C639" s="159">
        <v>236.4</v>
      </c>
      <c r="D639" s="159">
        <v>247.9</v>
      </c>
      <c r="E639" s="159">
        <v>238.17</v>
      </c>
      <c r="F639" s="158"/>
    </row>
    <row r="640" spans="1:6">
      <c r="A640" s="159">
        <v>639</v>
      </c>
      <c r="B640" s="159">
        <v>52.3</v>
      </c>
      <c r="C640" s="159">
        <v>52.3</v>
      </c>
      <c r="D640" s="159">
        <v>30.430019999999999</v>
      </c>
      <c r="E640" s="158"/>
      <c r="F640" s="158"/>
    </row>
    <row r="641" spans="1:6">
      <c r="A641" s="159">
        <v>640</v>
      </c>
      <c r="B641" s="159">
        <v>3</v>
      </c>
      <c r="C641" s="159">
        <v>3</v>
      </c>
      <c r="D641" s="159">
        <v>2.2010000000000001</v>
      </c>
      <c r="E641" s="158"/>
      <c r="F641" s="158"/>
    </row>
    <row r="642" spans="1:6">
      <c r="A642" s="159">
        <v>641</v>
      </c>
      <c r="B642" s="159">
        <v>3.2</v>
      </c>
      <c r="C642" s="159">
        <v>3.2</v>
      </c>
      <c r="D642" s="159">
        <v>2.617</v>
      </c>
      <c r="E642" s="158"/>
      <c r="F642" s="158"/>
    </row>
    <row r="643" spans="1:6">
      <c r="A643" s="159">
        <v>642</v>
      </c>
      <c r="B643" s="159">
        <v>10.223000000000001</v>
      </c>
      <c r="C643" s="159">
        <v>10.223000000000001</v>
      </c>
      <c r="D643" s="159">
        <v>6.5069999999999997</v>
      </c>
      <c r="E643" s="158"/>
      <c r="F643" s="158"/>
    </row>
    <row r="644" spans="1:6">
      <c r="A644" s="159">
        <v>643</v>
      </c>
      <c r="B644" s="159">
        <v>10.132999999999999</v>
      </c>
      <c r="C644" s="159">
        <v>10.132999999999999</v>
      </c>
      <c r="D644" s="159">
        <v>6.3470000000000004</v>
      </c>
      <c r="E644" s="158"/>
      <c r="F644" s="158"/>
    </row>
    <row r="645" spans="1:6">
      <c r="A645" s="159">
        <v>644</v>
      </c>
      <c r="B645" s="159">
        <v>3.8544999999999998</v>
      </c>
      <c r="C645" s="159">
        <v>3.8090000000000002</v>
      </c>
      <c r="D645" s="159">
        <v>3.9</v>
      </c>
      <c r="E645" s="158"/>
      <c r="F645" s="158"/>
    </row>
    <row r="646" spans="1:6">
      <c r="A646" s="159">
        <v>645</v>
      </c>
      <c r="B646" s="159">
        <v>3.75</v>
      </c>
      <c r="C646" s="159">
        <v>3.7</v>
      </c>
      <c r="D646" s="159">
        <v>3.8</v>
      </c>
      <c r="E646" s="158"/>
      <c r="F646" s="158"/>
    </row>
    <row r="647" spans="1:6">
      <c r="A647" s="159">
        <v>646</v>
      </c>
      <c r="B647" s="159">
        <v>3.8499999999999996</v>
      </c>
      <c r="C647" s="159">
        <v>3.8</v>
      </c>
      <c r="D647" s="159">
        <v>3.9</v>
      </c>
      <c r="E647" s="158"/>
      <c r="F647" s="158"/>
    </row>
    <row r="648" spans="1:6">
      <c r="A648" s="159">
        <v>647</v>
      </c>
      <c r="B648" s="159">
        <v>3.8499999999999996</v>
      </c>
      <c r="C648" s="159">
        <v>3.8</v>
      </c>
      <c r="D648" s="159">
        <v>3.9</v>
      </c>
      <c r="E648" s="158"/>
      <c r="F648" s="158"/>
    </row>
    <row r="649" spans="1:6">
      <c r="A649" s="159">
        <v>648</v>
      </c>
      <c r="B649" s="159">
        <v>34.323333333333331</v>
      </c>
      <c r="C649" s="159">
        <v>34.1</v>
      </c>
      <c r="D649" s="159">
        <v>31.6</v>
      </c>
      <c r="E649" s="159">
        <v>37.270000000000003</v>
      </c>
      <c r="F649" s="158"/>
    </row>
    <row r="650" spans="1:6">
      <c r="A650" s="159">
        <v>649</v>
      </c>
      <c r="B650" s="159">
        <v>4.3533333333333335</v>
      </c>
      <c r="C650" s="159">
        <v>4.4000000000000004</v>
      </c>
      <c r="D650" s="159">
        <v>4.5</v>
      </c>
      <c r="E650" s="159">
        <v>4.16</v>
      </c>
      <c r="F650" s="158"/>
    </row>
    <row r="651" spans="1:6">
      <c r="A651" s="159">
        <v>650</v>
      </c>
      <c r="B651" s="159">
        <v>4.3</v>
      </c>
      <c r="C651" s="159">
        <v>4.3</v>
      </c>
      <c r="D651" s="159">
        <v>4.3</v>
      </c>
      <c r="E651" s="159">
        <v>3.266</v>
      </c>
      <c r="F651" s="158"/>
    </row>
    <row r="652" spans="1:6">
      <c r="A652" s="159">
        <v>651</v>
      </c>
      <c r="B652" s="159">
        <v>263.32039999999995</v>
      </c>
      <c r="C652" s="159">
        <v>257</v>
      </c>
      <c r="D652" s="159">
        <v>286.39999999999998</v>
      </c>
      <c r="E652" s="159">
        <v>259.22199999999998</v>
      </c>
      <c r="F652" s="159">
        <v>281.43</v>
      </c>
    </row>
    <row r="653" spans="1:6">
      <c r="A653" s="159">
        <v>652</v>
      </c>
      <c r="B653" s="159">
        <v>180.2636</v>
      </c>
      <c r="C653" s="159">
        <v>196.4</v>
      </c>
      <c r="D653" s="159">
        <v>154.1</v>
      </c>
      <c r="E653" s="159">
        <v>170.41800000000001</v>
      </c>
      <c r="F653" s="159">
        <v>196.49</v>
      </c>
    </row>
    <row r="654" spans="1:6">
      <c r="A654" s="159">
        <v>653</v>
      </c>
      <c r="B654" s="159">
        <v>17.919999999999998</v>
      </c>
      <c r="C654" s="159">
        <v>19.2</v>
      </c>
      <c r="D654" s="159">
        <v>16.2</v>
      </c>
      <c r="E654" s="159">
        <v>18.36</v>
      </c>
      <c r="F654" s="158"/>
    </row>
    <row r="655" spans="1:6">
      <c r="A655" s="159">
        <v>654</v>
      </c>
      <c r="B655" s="159">
        <v>1.7145000000000001</v>
      </c>
      <c r="C655" s="159">
        <v>1.653</v>
      </c>
      <c r="D655" s="159">
        <v>1.776</v>
      </c>
      <c r="E655" s="158"/>
      <c r="F655" s="158"/>
    </row>
    <row r="656" spans="1:6">
      <c r="A656" s="159">
        <v>655</v>
      </c>
      <c r="B656" s="159">
        <v>1.8866666666666667</v>
      </c>
      <c r="C656" s="159">
        <v>2</v>
      </c>
      <c r="D656" s="159">
        <v>1.9</v>
      </c>
      <c r="E656" s="159">
        <v>1.76</v>
      </c>
      <c r="F656" s="158"/>
    </row>
    <row r="657" spans="1:6">
      <c r="A657" s="159">
        <v>656</v>
      </c>
      <c r="B657" s="159">
        <v>4.7056666666666667</v>
      </c>
      <c r="C657" s="159">
        <v>5.3</v>
      </c>
      <c r="D657" s="159">
        <v>5.8</v>
      </c>
      <c r="E657" s="159">
        <v>3.0169999999999999</v>
      </c>
      <c r="F657" s="158"/>
    </row>
    <row r="658" spans="1:6">
      <c r="A658" s="159">
        <v>657</v>
      </c>
      <c r="B658" s="159">
        <v>60.1614</v>
      </c>
      <c r="C658" s="159">
        <v>66</v>
      </c>
      <c r="D658" s="159">
        <v>59.8</v>
      </c>
      <c r="E658" s="159">
        <v>50.966999999999999</v>
      </c>
      <c r="F658" s="159">
        <v>67.47</v>
      </c>
    </row>
    <row r="659" spans="1:6">
      <c r="A659" s="159">
        <v>658</v>
      </c>
      <c r="B659" s="159">
        <v>0</v>
      </c>
      <c r="C659" s="158"/>
      <c r="D659" s="159">
        <v>6.8</v>
      </c>
      <c r="E659" s="159">
        <v>7.95</v>
      </c>
      <c r="F659" s="158"/>
    </row>
    <row r="660" spans="1:6">
      <c r="A660" s="159">
        <v>659</v>
      </c>
      <c r="B660" s="159">
        <v>62.25</v>
      </c>
      <c r="C660" s="159">
        <v>62</v>
      </c>
      <c r="D660" s="159">
        <v>62.5</v>
      </c>
      <c r="E660" s="158"/>
      <c r="F660" s="158"/>
    </row>
    <row r="661" spans="1:6">
      <c r="A661" s="159">
        <v>660</v>
      </c>
      <c r="B661" s="159">
        <v>0</v>
      </c>
      <c r="C661" s="159">
        <v>0</v>
      </c>
      <c r="D661" s="159">
        <v>137.69999999999999</v>
      </c>
      <c r="E661" s="159">
        <v>207.22499999999999</v>
      </c>
      <c r="F661" s="159">
        <v>207.48</v>
      </c>
    </row>
    <row r="662" spans="1:6">
      <c r="A662" s="159">
        <v>661</v>
      </c>
      <c r="B662" s="159">
        <v>22.668333333333333</v>
      </c>
      <c r="C662" s="159">
        <v>22.4</v>
      </c>
      <c r="D662" s="159">
        <v>22.2</v>
      </c>
      <c r="E662" s="159">
        <v>23.405000000000001</v>
      </c>
      <c r="F662" s="159">
        <v>13.4</v>
      </c>
    </row>
    <row r="663" spans="1:6">
      <c r="A663" s="159">
        <v>662</v>
      </c>
      <c r="B663" s="159">
        <v>52.150000000000006</v>
      </c>
      <c r="C663" s="159">
        <v>52.2</v>
      </c>
      <c r="D663" s="159">
        <v>52.1</v>
      </c>
      <c r="E663" s="158"/>
      <c r="F663" s="158"/>
    </row>
    <row r="664" spans="1:6">
      <c r="A664" s="159">
        <v>663</v>
      </c>
      <c r="B664" s="159">
        <v>53.959000000000003</v>
      </c>
      <c r="C664" s="159">
        <v>2.0219999999999998</v>
      </c>
      <c r="D664" s="158"/>
      <c r="E664" s="158"/>
      <c r="F664" s="158"/>
    </row>
    <row r="665" spans="1:6">
      <c r="A665" s="159">
        <v>664</v>
      </c>
      <c r="B665" s="159">
        <v>27.138999999999999</v>
      </c>
      <c r="C665" s="159">
        <v>1.92</v>
      </c>
      <c r="D665" s="158"/>
      <c r="E665" s="158"/>
      <c r="F665" s="158"/>
    </row>
    <row r="666" spans="1:6">
      <c r="A666" s="159">
        <v>665</v>
      </c>
      <c r="B666" s="159">
        <v>42.85</v>
      </c>
      <c r="C666" s="159">
        <v>45.7</v>
      </c>
      <c r="D666" s="159">
        <v>40</v>
      </c>
      <c r="E666" s="159">
        <v>43.378999999999998</v>
      </c>
      <c r="F666" s="158"/>
    </row>
    <row r="667" spans="1:6">
      <c r="A667" s="159">
        <v>666</v>
      </c>
      <c r="B667" s="159">
        <v>5.0419999999999998</v>
      </c>
      <c r="C667" s="159">
        <v>3.7069999999999999</v>
      </c>
      <c r="D667" s="158"/>
      <c r="E667" s="158"/>
      <c r="F667" s="158"/>
    </row>
    <row r="668" spans="1:6">
      <c r="A668" s="159">
        <v>667</v>
      </c>
      <c r="B668" s="159">
        <v>31.268399999999996</v>
      </c>
      <c r="C668" s="159">
        <v>30.6</v>
      </c>
      <c r="D668" s="159">
        <v>28.7</v>
      </c>
      <c r="E668" s="159">
        <v>32.101999999999997</v>
      </c>
      <c r="F668" s="159">
        <v>32.64</v>
      </c>
    </row>
    <row r="669" spans="1:6">
      <c r="A669" s="159">
        <v>668</v>
      </c>
      <c r="B669" s="159">
        <v>9.8333333333333339</v>
      </c>
      <c r="C669" s="159">
        <v>6.1</v>
      </c>
      <c r="D669" s="159">
        <v>9.8000000000000007</v>
      </c>
      <c r="E669" s="159">
        <v>13.6</v>
      </c>
      <c r="F669" s="158"/>
    </row>
    <row r="670" spans="1:6">
      <c r="A670" s="159">
        <v>669</v>
      </c>
      <c r="B670" s="159">
        <v>6.0949999999999998</v>
      </c>
      <c r="C670" s="159">
        <v>2.8319999999999999</v>
      </c>
      <c r="D670" s="158"/>
      <c r="E670" s="158"/>
      <c r="F670" s="158"/>
    </row>
    <row r="671" spans="1:6">
      <c r="A671" s="159">
        <v>670</v>
      </c>
      <c r="B671" s="159">
        <v>384.35939999999999</v>
      </c>
      <c r="C671" s="159">
        <v>328.9</v>
      </c>
      <c r="D671" s="159">
        <v>401.1</v>
      </c>
      <c r="E671" s="159">
        <v>384.30700000000002</v>
      </c>
      <c r="F671" s="159">
        <v>405.63</v>
      </c>
    </row>
    <row r="672" spans="1:6">
      <c r="A672" s="159">
        <v>671</v>
      </c>
      <c r="B672" s="159">
        <v>52.9</v>
      </c>
      <c r="C672" s="159">
        <v>52.9</v>
      </c>
      <c r="D672" s="159">
        <v>52.9</v>
      </c>
      <c r="E672" s="159">
        <v>13.148999999999999</v>
      </c>
      <c r="F672" s="158"/>
    </row>
    <row r="673" spans="1:6">
      <c r="A673" s="159">
        <v>672</v>
      </c>
      <c r="B673" s="159">
        <v>147.8133333333333</v>
      </c>
      <c r="C673" s="159">
        <v>138.30000000000001</v>
      </c>
      <c r="D673" s="159">
        <v>144.1</v>
      </c>
      <c r="E673" s="159">
        <v>161.04</v>
      </c>
      <c r="F673" s="158"/>
    </row>
    <row r="674" spans="1:6">
      <c r="A674" s="159">
        <v>673</v>
      </c>
      <c r="B674" s="159">
        <v>0</v>
      </c>
      <c r="C674" s="158"/>
      <c r="D674" s="158"/>
      <c r="E674" s="158"/>
      <c r="F674" s="158"/>
    </row>
    <row r="675" spans="1:6">
      <c r="A675" s="159">
        <v>674</v>
      </c>
      <c r="B675" s="159">
        <v>46.6</v>
      </c>
      <c r="C675" s="159">
        <v>46.6</v>
      </c>
      <c r="D675" s="159">
        <v>46.576999999999998</v>
      </c>
      <c r="E675" s="158"/>
      <c r="F675" s="158"/>
    </row>
    <row r="676" spans="1:6">
      <c r="A676" s="159">
        <v>675</v>
      </c>
      <c r="B676" s="159">
        <v>13.733333333333333</v>
      </c>
      <c r="C676" s="159">
        <v>15.2</v>
      </c>
      <c r="D676" s="159">
        <v>12.1</v>
      </c>
      <c r="E676" s="159">
        <v>13.9</v>
      </c>
      <c r="F676" s="158"/>
    </row>
    <row r="677" spans="1:6">
      <c r="A677" s="159">
        <v>676</v>
      </c>
      <c r="B677" s="159">
        <v>43.676666666666669</v>
      </c>
      <c r="C677" s="159">
        <v>49</v>
      </c>
      <c r="D677" s="159">
        <v>35.299999999999997</v>
      </c>
      <c r="E677" s="159">
        <v>46.73</v>
      </c>
      <c r="F677" s="158"/>
    </row>
    <row r="678" spans="1:6">
      <c r="A678" s="159">
        <v>677</v>
      </c>
      <c r="B678" s="159">
        <v>8.1566666666666663</v>
      </c>
      <c r="C678" s="159">
        <v>9</v>
      </c>
      <c r="D678" s="159">
        <v>6.5</v>
      </c>
      <c r="E678" s="159">
        <v>8.9700000000000006</v>
      </c>
      <c r="F678" s="158"/>
    </row>
    <row r="679" spans="1:6">
      <c r="A679" s="159">
        <v>678</v>
      </c>
      <c r="B679" s="159">
        <v>9.9566666666666652</v>
      </c>
      <c r="C679" s="159">
        <v>10.7</v>
      </c>
      <c r="D679" s="159">
        <v>8.5</v>
      </c>
      <c r="E679" s="159">
        <v>10.67</v>
      </c>
      <c r="F679" s="158"/>
    </row>
    <row r="680" spans="1:6">
      <c r="A680" s="159">
        <v>679</v>
      </c>
      <c r="B680" s="159">
        <v>6.21</v>
      </c>
      <c r="C680" s="159">
        <v>6.2</v>
      </c>
      <c r="D680" s="159">
        <v>6.3</v>
      </c>
      <c r="E680" s="159">
        <v>6.13</v>
      </c>
      <c r="F680" s="158"/>
    </row>
    <row r="681" spans="1:6">
      <c r="A681" s="159">
        <v>680</v>
      </c>
      <c r="B681" s="159">
        <v>9.2200000000000006</v>
      </c>
      <c r="C681" s="159">
        <v>8.5</v>
      </c>
      <c r="D681" s="159">
        <v>9.1999999999999993</v>
      </c>
      <c r="E681" s="159">
        <v>9.9600000000000009</v>
      </c>
      <c r="F681" s="158"/>
    </row>
    <row r="682" spans="1:6">
      <c r="A682" s="159">
        <v>681</v>
      </c>
      <c r="B682" s="159">
        <v>7.32</v>
      </c>
      <c r="C682" s="159">
        <v>7.7</v>
      </c>
      <c r="D682" s="159">
        <v>6.5</v>
      </c>
      <c r="E682" s="159">
        <v>7.76</v>
      </c>
      <c r="F682" s="158"/>
    </row>
    <row r="683" spans="1:6">
      <c r="A683" s="159">
        <v>682</v>
      </c>
      <c r="B683" s="159">
        <v>14.65</v>
      </c>
      <c r="C683" s="159">
        <v>17.600000000000001</v>
      </c>
      <c r="D683" s="159">
        <v>10.9</v>
      </c>
      <c r="E683" s="159">
        <v>15.45</v>
      </c>
      <c r="F683" s="158"/>
    </row>
    <row r="684" spans="1:6">
      <c r="A684" s="159">
        <v>683</v>
      </c>
      <c r="B684" s="159">
        <v>16.71</v>
      </c>
      <c r="C684" s="159">
        <v>18.600000000000001</v>
      </c>
      <c r="D684" s="159">
        <v>13</v>
      </c>
      <c r="E684" s="159">
        <v>18.53</v>
      </c>
      <c r="F684" s="158"/>
    </row>
    <row r="685" spans="1:6">
      <c r="A685" s="159">
        <v>684</v>
      </c>
      <c r="B685" s="159">
        <v>0</v>
      </c>
      <c r="C685" s="158"/>
      <c r="D685" s="159">
        <v>74.7</v>
      </c>
      <c r="E685" s="159">
        <v>79.63</v>
      </c>
      <c r="F685" s="158"/>
    </row>
    <row r="686" spans="1:6">
      <c r="A686" s="159">
        <v>685</v>
      </c>
      <c r="B686" s="159">
        <v>0</v>
      </c>
      <c r="C686" s="158"/>
      <c r="D686" s="159">
        <v>49.1</v>
      </c>
      <c r="E686" s="159">
        <v>51.38</v>
      </c>
      <c r="F686" s="158"/>
    </row>
    <row r="687" spans="1:6">
      <c r="A687" s="159">
        <v>686</v>
      </c>
      <c r="B687" s="159">
        <v>0</v>
      </c>
      <c r="C687" s="158"/>
      <c r="D687" s="159">
        <v>4.7</v>
      </c>
      <c r="E687" s="159">
        <v>13.97</v>
      </c>
      <c r="F687" s="158"/>
    </row>
    <row r="688" spans="1:6">
      <c r="A688" s="159">
        <v>687</v>
      </c>
      <c r="B688" s="159">
        <v>0</v>
      </c>
      <c r="C688" s="158"/>
      <c r="D688" s="159">
        <v>3.8</v>
      </c>
      <c r="E688" s="159">
        <v>8.2200000000000006</v>
      </c>
      <c r="F688" s="158"/>
    </row>
    <row r="689" spans="1:6">
      <c r="A689" s="159">
        <v>688</v>
      </c>
      <c r="B689" s="159">
        <v>0</v>
      </c>
      <c r="C689" s="158"/>
      <c r="D689" s="159">
        <v>18.8</v>
      </c>
      <c r="E689" s="159">
        <v>22.79</v>
      </c>
      <c r="F689" s="158"/>
    </row>
    <row r="690" spans="1:6">
      <c r="A690" s="159">
        <v>689</v>
      </c>
      <c r="B690" s="159">
        <v>0</v>
      </c>
      <c r="C690" s="158"/>
      <c r="D690" s="159">
        <v>16.600000000000001</v>
      </c>
      <c r="E690" s="159">
        <v>34.369999999999997</v>
      </c>
      <c r="F690" s="158"/>
    </row>
    <row r="691" spans="1:6">
      <c r="A691" s="159">
        <v>690</v>
      </c>
      <c r="B691" s="159">
        <v>0</v>
      </c>
      <c r="C691" s="158"/>
      <c r="D691" s="158"/>
      <c r="E691" s="158"/>
      <c r="F691" s="158"/>
    </row>
    <row r="692" spans="1:6">
      <c r="A692" s="159">
        <v>691</v>
      </c>
      <c r="B692" s="159">
        <v>277.77</v>
      </c>
      <c r="C692" s="159">
        <v>299.3</v>
      </c>
      <c r="D692" s="159">
        <v>249.7</v>
      </c>
      <c r="E692" s="159">
        <v>284.31</v>
      </c>
      <c r="F692" s="158"/>
    </row>
    <row r="693" spans="1:6">
      <c r="A693" s="159">
        <v>692</v>
      </c>
      <c r="B693" s="159">
        <v>3.91</v>
      </c>
      <c r="C693" s="159">
        <v>3.8</v>
      </c>
      <c r="D693" s="159">
        <v>4</v>
      </c>
      <c r="E693" s="159">
        <v>3.93</v>
      </c>
      <c r="F693" s="158"/>
    </row>
    <row r="694" spans="1:6">
      <c r="A694" s="159">
        <v>693</v>
      </c>
      <c r="B694" s="159">
        <v>4.2299999999999995</v>
      </c>
      <c r="C694" s="159">
        <v>2.2999999999999998</v>
      </c>
      <c r="D694" s="159">
        <v>2.4</v>
      </c>
      <c r="E694" s="159">
        <v>7.99</v>
      </c>
      <c r="F694" s="158"/>
    </row>
    <row r="695" spans="1:6">
      <c r="A695" s="159">
        <v>694</v>
      </c>
      <c r="B695" s="159">
        <v>187.62040000000002</v>
      </c>
      <c r="C695" s="159">
        <v>191.4</v>
      </c>
      <c r="D695" s="159">
        <v>191.3</v>
      </c>
      <c r="E695" s="159">
        <v>183.43199999999999</v>
      </c>
      <c r="F695" s="159">
        <v>188.71</v>
      </c>
    </row>
    <row r="696" spans="1:6">
      <c r="A696" s="159">
        <v>695</v>
      </c>
      <c r="B696" s="159">
        <v>35.9</v>
      </c>
      <c r="C696" s="159">
        <v>35.9</v>
      </c>
      <c r="D696" s="159">
        <v>2.6481279999999998</v>
      </c>
      <c r="E696" s="158"/>
      <c r="F696" s="158"/>
    </row>
    <row r="697" spans="1:6">
      <c r="A697" s="159">
        <v>696</v>
      </c>
      <c r="B697" s="159">
        <v>2.0442</v>
      </c>
      <c r="C697" s="159">
        <v>1.94</v>
      </c>
      <c r="D697" s="159">
        <v>2.0369999999999999</v>
      </c>
      <c r="E697" s="159">
        <v>2.0209999999999999</v>
      </c>
      <c r="F697" s="159">
        <v>2.1819999999999999</v>
      </c>
    </row>
    <row r="698" spans="1:6">
      <c r="A698" s="159">
        <v>697</v>
      </c>
      <c r="B698" s="159">
        <v>5.7480000000000002</v>
      </c>
      <c r="C698" s="159">
        <v>5.0170000000000003</v>
      </c>
      <c r="D698" s="158"/>
      <c r="E698" s="158"/>
      <c r="F698" s="158"/>
    </row>
    <row r="699" spans="1:6">
      <c r="A699" s="159">
        <v>698</v>
      </c>
      <c r="B699" s="158"/>
      <c r="C699" s="159">
        <v>0.63657900000000001</v>
      </c>
      <c r="D699" s="159">
        <v>0.63657900000000001</v>
      </c>
      <c r="E699" s="159">
        <v>0.56696899999999995</v>
      </c>
      <c r="F699" s="158"/>
    </row>
    <row r="700" spans="1:6">
      <c r="A700" s="159">
        <v>699</v>
      </c>
      <c r="B700" s="158"/>
      <c r="C700" s="159">
        <v>2.6849569999999998</v>
      </c>
      <c r="D700" s="159">
        <v>2.6849569999999998</v>
      </c>
      <c r="E700" s="159">
        <v>1.7110000000000001</v>
      </c>
      <c r="F700" s="158"/>
    </row>
    <row r="701" spans="1:6">
      <c r="A701" s="159">
        <v>700</v>
      </c>
      <c r="B701" s="158"/>
      <c r="C701" s="159">
        <v>1.225533</v>
      </c>
      <c r="D701" s="159">
        <v>1.225533</v>
      </c>
      <c r="E701" s="159">
        <v>0.89741899999999997</v>
      </c>
      <c r="F701" s="158"/>
    </row>
    <row r="702" spans="1:6">
      <c r="A702" s="159">
        <v>701</v>
      </c>
      <c r="B702" s="158"/>
      <c r="C702" s="159">
        <v>0.58780299999999996</v>
      </c>
      <c r="D702" s="159">
        <v>0.58780299999999996</v>
      </c>
      <c r="E702" s="159">
        <v>0.60072000000000003</v>
      </c>
      <c r="F702" s="158"/>
    </row>
    <row r="703" spans="1:6">
      <c r="A703" s="159">
        <v>702</v>
      </c>
      <c r="B703" s="158"/>
      <c r="C703" s="159">
        <v>1.2108989999999999</v>
      </c>
      <c r="D703" s="159">
        <v>1.2108989999999999</v>
      </c>
      <c r="E703" s="159">
        <v>0.45824199999999998</v>
      </c>
      <c r="F703" s="158"/>
    </row>
    <row r="704" spans="1:6">
      <c r="A704" s="159">
        <v>703</v>
      </c>
      <c r="B704" s="158"/>
      <c r="C704" s="159">
        <v>2.070754</v>
      </c>
      <c r="D704" s="159">
        <v>2.070754</v>
      </c>
      <c r="E704" s="159">
        <v>1.976</v>
      </c>
      <c r="F704" s="158"/>
    </row>
    <row r="705" spans="1:6">
      <c r="A705" s="159">
        <v>704</v>
      </c>
      <c r="B705" s="158"/>
      <c r="C705" s="159">
        <v>2.4653860000000001</v>
      </c>
      <c r="D705" s="159">
        <v>2.4653860000000001</v>
      </c>
      <c r="E705" s="159">
        <v>2.1547679999999998</v>
      </c>
      <c r="F705" s="158"/>
    </row>
    <row r="706" spans="1:6">
      <c r="A706" s="159">
        <v>705</v>
      </c>
      <c r="B706" s="158"/>
      <c r="C706" s="159">
        <v>0.45700000000000002</v>
      </c>
      <c r="D706" s="159">
        <v>0.45700000000000002</v>
      </c>
      <c r="E706" s="159">
        <v>0.45700000000000002</v>
      </c>
      <c r="F706" s="158"/>
    </row>
    <row r="707" spans="1:6">
      <c r="A707" s="159">
        <v>706</v>
      </c>
      <c r="B707" s="158"/>
      <c r="C707" s="159">
        <v>0.52704600000000001</v>
      </c>
      <c r="D707" s="159">
        <v>0.52704600000000001</v>
      </c>
      <c r="E707" s="159">
        <v>2.7799000000000001E-2</v>
      </c>
      <c r="F707" s="158"/>
    </row>
    <row r="708" spans="1:6">
      <c r="A708" s="159">
        <v>707</v>
      </c>
      <c r="B708" s="158"/>
      <c r="C708" s="159">
        <v>0.50608500000000001</v>
      </c>
      <c r="D708" s="159">
        <v>0.50608500000000001</v>
      </c>
      <c r="E708" s="159">
        <v>0.22800000000000001</v>
      </c>
      <c r="F708" s="158"/>
    </row>
    <row r="709" spans="1:6">
      <c r="A709" s="159">
        <v>708</v>
      </c>
      <c r="B709" s="158"/>
      <c r="C709" s="159">
        <v>1.136584</v>
      </c>
      <c r="D709" s="159">
        <v>1.136584</v>
      </c>
      <c r="E709" s="159">
        <v>1.107</v>
      </c>
      <c r="F709" s="158"/>
    </row>
    <row r="710" spans="1:6">
      <c r="A710" s="159">
        <v>709</v>
      </c>
      <c r="B710" s="158"/>
      <c r="C710" s="159">
        <v>1.136584</v>
      </c>
      <c r="D710" s="159">
        <v>1.136584</v>
      </c>
      <c r="E710" s="159">
        <v>1.107</v>
      </c>
      <c r="F710" s="158"/>
    </row>
    <row r="711" spans="1:6">
      <c r="A711" s="159">
        <v>710</v>
      </c>
      <c r="B711" s="158"/>
      <c r="C711" s="159">
        <v>0.1448904</v>
      </c>
      <c r="D711" s="158"/>
      <c r="E711" s="158"/>
      <c r="F711" s="158"/>
    </row>
    <row r="712" spans="1:6">
      <c r="A712" s="159">
        <v>711</v>
      </c>
      <c r="B712" s="158"/>
      <c r="C712" s="159">
        <v>0.54151400000000005</v>
      </c>
      <c r="D712" s="159">
        <v>0.54151400000000005</v>
      </c>
      <c r="E712" s="159">
        <v>0.56189999999999996</v>
      </c>
      <c r="F712" s="158"/>
    </row>
    <row r="713" spans="1:6">
      <c r="A713" s="159">
        <v>712</v>
      </c>
      <c r="B713" s="158"/>
      <c r="C713" s="159">
        <v>0</v>
      </c>
      <c r="D713" s="158"/>
      <c r="E713" s="158"/>
      <c r="F713" s="158"/>
    </row>
    <row r="714" spans="1:6">
      <c r="A714" s="159">
        <v>713</v>
      </c>
      <c r="B714" s="158"/>
      <c r="C714" s="159">
        <v>0</v>
      </c>
      <c r="D714" s="159">
        <v>0</v>
      </c>
      <c r="E714" s="159">
        <v>0.146897</v>
      </c>
      <c r="F714" s="158"/>
    </row>
    <row r="715" spans="1:6">
      <c r="A715" s="159">
        <v>714</v>
      </c>
      <c r="B715" s="158"/>
      <c r="C715" s="159">
        <v>1.4089320000000001</v>
      </c>
      <c r="D715" s="159">
        <v>1.4089320000000001</v>
      </c>
      <c r="E715" s="159">
        <v>1.579</v>
      </c>
      <c r="F715" s="158"/>
    </row>
    <row r="716" spans="1:6">
      <c r="A716" s="159">
        <v>715</v>
      </c>
      <c r="B716" s="158"/>
      <c r="C716" s="159">
        <v>7.2217000000000003E-2</v>
      </c>
      <c r="D716" s="159">
        <v>7.2217000000000003E-2</v>
      </c>
      <c r="E716" s="158"/>
      <c r="F716" s="158"/>
    </row>
    <row r="717" spans="1:6">
      <c r="A717" s="159">
        <v>716</v>
      </c>
      <c r="B717" s="158"/>
      <c r="C717" s="159">
        <v>2.7616000000000001</v>
      </c>
      <c r="D717" s="159">
        <v>2.7616000000000001</v>
      </c>
      <c r="E717" s="159">
        <v>2.7616000000000001</v>
      </c>
      <c r="F717" s="158"/>
    </row>
    <row r="718" spans="1:6">
      <c r="A718" s="159">
        <v>717</v>
      </c>
      <c r="B718" s="158"/>
      <c r="C718" s="159">
        <v>0.17083000000000001</v>
      </c>
      <c r="D718" s="159">
        <v>0.17083000000000001</v>
      </c>
      <c r="E718" s="158"/>
      <c r="F718" s="158"/>
    </row>
    <row r="719" spans="1:6">
      <c r="A719" s="159">
        <v>718</v>
      </c>
      <c r="B719" s="158"/>
      <c r="C719" s="159">
        <v>1.9</v>
      </c>
      <c r="D719" s="159">
        <v>1.84474</v>
      </c>
      <c r="E719" s="159">
        <v>1.1000000000000001</v>
      </c>
      <c r="F719" s="158"/>
    </row>
    <row r="720" spans="1:6">
      <c r="A720" s="159">
        <v>719</v>
      </c>
      <c r="B720" s="158"/>
      <c r="C720" s="159">
        <v>0.124613</v>
      </c>
      <c r="D720" s="159">
        <v>0.124613</v>
      </c>
      <c r="E720" s="159">
        <v>0.14299999999999999</v>
      </c>
      <c r="F720" s="158"/>
    </row>
    <row r="721" spans="1:6">
      <c r="A721" s="159">
        <v>720</v>
      </c>
      <c r="B721" s="158"/>
      <c r="C721" s="159">
        <v>0</v>
      </c>
      <c r="D721" s="159">
        <v>0</v>
      </c>
      <c r="E721" s="158"/>
      <c r="F721" s="158"/>
    </row>
    <row r="722" spans="1:6">
      <c r="A722" s="159">
        <v>721</v>
      </c>
      <c r="B722" s="158"/>
      <c r="C722" s="159">
        <v>1.046</v>
      </c>
      <c r="D722" s="159">
        <v>1.046</v>
      </c>
      <c r="E722" s="159">
        <v>1.046</v>
      </c>
      <c r="F722" s="158"/>
    </row>
    <row r="723" spans="1:6">
      <c r="A723" s="159">
        <v>722</v>
      </c>
      <c r="B723" s="158"/>
      <c r="C723" s="159">
        <v>0.58341600000000005</v>
      </c>
      <c r="D723" s="159">
        <v>0.58341600000000005</v>
      </c>
      <c r="E723" s="158"/>
      <c r="F723" s="158"/>
    </row>
    <row r="724" spans="1:6">
      <c r="A724" s="159">
        <v>723</v>
      </c>
      <c r="B724" s="158"/>
      <c r="C724" s="159">
        <v>0.29599999999999999</v>
      </c>
      <c r="D724" s="159">
        <v>0.29599999999999999</v>
      </c>
      <c r="E724" s="158"/>
      <c r="F724" s="158"/>
    </row>
    <row r="725" spans="1:6">
      <c r="A725" s="159">
        <v>724</v>
      </c>
      <c r="B725" s="158"/>
      <c r="C725" s="159">
        <v>0.40150000000000002</v>
      </c>
      <c r="D725" s="159">
        <v>0.40150000000000002</v>
      </c>
      <c r="E725" s="159">
        <v>0.40150000000000002</v>
      </c>
      <c r="F725" s="158"/>
    </row>
    <row r="726" spans="1:6">
      <c r="A726" s="159">
        <v>725</v>
      </c>
      <c r="B726" s="158"/>
      <c r="C726" s="159">
        <v>1.1092280000000001</v>
      </c>
      <c r="D726" s="159">
        <v>1.1092280000000001</v>
      </c>
      <c r="E726" s="158"/>
      <c r="F726" s="158"/>
    </row>
    <row r="727" spans="1:6">
      <c r="A727" s="159">
        <v>726</v>
      </c>
      <c r="B727" s="158"/>
      <c r="C727" s="159">
        <v>0.67802400000000007</v>
      </c>
      <c r="D727" s="158"/>
      <c r="E727" s="158"/>
      <c r="F727" s="158"/>
    </row>
    <row r="728" spans="1:6">
      <c r="A728" s="159">
        <v>727</v>
      </c>
      <c r="B728" s="158"/>
      <c r="C728" s="159">
        <v>0.437</v>
      </c>
      <c r="D728" s="159">
        <v>0.437</v>
      </c>
      <c r="E728" s="158"/>
      <c r="F728" s="158"/>
    </row>
    <row r="729" spans="1:6">
      <c r="A729" s="159">
        <v>728</v>
      </c>
      <c r="B729" s="158"/>
      <c r="C729" s="159">
        <v>0.876</v>
      </c>
      <c r="D729" s="158"/>
      <c r="E729" s="158"/>
      <c r="F729" s="158"/>
    </row>
    <row r="730" spans="1:6">
      <c r="A730" s="159">
        <v>729</v>
      </c>
      <c r="B730" s="158"/>
      <c r="C730" s="159">
        <v>1.4291E-2</v>
      </c>
      <c r="D730" s="159">
        <v>1.4291E-2</v>
      </c>
      <c r="E730" s="158"/>
      <c r="F730" s="158"/>
    </row>
    <row r="731" spans="1:6">
      <c r="A731" s="159">
        <v>730</v>
      </c>
      <c r="B731" s="158"/>
      <c r="C731" s="159">
        <v>2.9447000000000001E-2</v>
      </c>
      <c r="D731" s="159">
        <v>2.9447000000000001E-2</v>
      </c>
      <c r="E731" s="158"/>
      <c r="F731" s="158"/>
    </row>
    <row r="732" spans="1:6">
      <c r="A732" s="159">
        <v>731</v>
      </c>
      <c r="B732" s="158"/>
      <c r="C732" s="159">
        <v>0.13003400000000001</v>
      </c>
      <c r="D732" s="159">
        <v>0.13003400000000001</v>
      </c>
      <c r="E732" s="158"/>
      <c r="F732" s="158"/>
    </row>
    <row r="733" spans="1:6">
      <c r="A733" s="159">
        <v>732</v>
      </c>
      <c r="B733" s="158"/>
      <c r="C733" s="159">
        <v>0.19622400000000001</v>
      </c>
      <c r="D733" s="159">
        <v>0.19622400000000001</v>
      </c>
      <c r="E733" s="159">
        <v>1.9503249999999999</v>
      </c>
      <c r="F733" s="158"/>
    </row>
    <row r="734" spans="1:6">
      <c r="A734" s="159">
        <v>733</v>
      </c>
      <c r="B734" s="158"/>
      <c r="C734" s="159">
        <v>9.3629999999999998E-3</v>
      </c>
      <c r="D734" s="159">
        <v>9.3629999999999998E-3</v>
      </c>
      <c r="E734" s="158"/>
      <c r="F734" s="158"/>
    </row>
    <row r="735" spans="1:6">
      <c r="A735" s="159">
        <v>734</v>
      </c>
      <c r="B735" s="158"/>
      <c r="C735" s="159">
        <v>4.7300769999999996</v>
      </c>
      <c r="D735" s="159">
        <v>4.7300769999999996</v>
      </c>
      <c r="E735" s="159">
        <v>1.698</v>
      </c>
      <c r="F735" s="158"/>
    </row>
    <row r="736" spans="1:6">
      <c r="A736" s="159">
        <v>735</v>
      </c>
      <c r="B736" s="158"/>
      <c r="C736" s="159">
        <v>1.85</v>
      </c>
      <c r="D736" s="159">
        <v>1.85</v>
      </c>
      <c r="E736" s="159">
        <v>1.85</v>
      </c>
      <c r="F736" s="158"/>
    </row>
    <row r="737" spans="1:6">
      <c r="A737" s="159">
        <v>736</v>
      </c>
      <c r="B737" s="158"/>
      <c r="C737" s="159">
        <v>0.19797600000000001</v>
      </c>
      <c r="D737" s="158"/>
      <c r="E737" s="158"/>
      <c r="F737" s="158"/>
    </row>
    <row r="738" spans="1:6">
      <c r="A738" s="159">
        <v>737</v>
      </c>
      <c r="B738" s="158"/>
      <c r="C738" s="159">
        <v>0.214228</v>
      </c>
      <c r="D738" s="159">
        <v>0.214228</v>
      </c>
      <c r="E738" s="158"/>
      <c r="F738" s="158"/>
    </row>
    <row r="739" spans="1:6">
      <c r="A739" s="159">
        <v>738</v>
      </c>
      <c r="B739" s="158"/>
      <c r="C739" s="159">
        <v>5.6124E-2</v>
      </c>
      <c r="D739" s="159">
        <v>5.6124E-2</v>
      </c>
      <c r="E739" s="158"/>
      <c r="F739" s="158"/>
    </row>
    <row r="740" spans="1:6">
      <c r="A740" s="159">
        <v>739</v>
      </c>
      <c r="B740" s="158"/>
      <c r="C740" s="159">
        <v>2.2644600000000001</v>
      </c>
      <c r="D740" s="159">
        <v>2.2644600000000001</v>
      </c>
      <c r="E740" s="159">
        <v>2.2644600000000001</v>
      </c>
      <c r="F740" s="158"/>
    </row>
    <row r="741" spans="1:6">
      <c r="A741" s="159">
        <v>740</v>
      </c>
      <c r="B741" s="158"/>
      <c r="C741" s="159">
        <v>1.6293600000000001</v>
      </c>
      <c r="D741" s="159">
        <v>1.6293600000000001</v>
      </c>
      <c r="E741" s="158"/>
      <c r="F741" s="158"/>
    </row>
    <row r="742" spans="1:6">
      <c r="A742" s="159">
        <v>741</v>
      </c>
      <c r="B742" s="158"/>
      <c r="C742" s="159">
        <v>2.0389999999999998E-2</v>
      </c>
      <c r="D742" s="159">
        <v>2.0389999999999998E-2</v>
      </c>
      <c r="E742" s="158"/>
      <c r="F742" s="158"/>
    </row>
    <row r="743" spans="1:6">
      <c r="A743" s="159">
        <v>742</v>
      </c>
      <c r="B743" s="158"/>
      <c r="C743" s="159">
        <v>2.2283250000000003</v>
      </c>
      <c r="D743" s="159">
        <v>2.2283250000000003</v>
      </c>
      <c r="E743" s="159">
        <v>2.2283250000000003</v>
      </c>
      <c r="F743" s="158"/>
    </row>
    <row r="744" spans="1:6">
      <c r="A744" s="159">
        <v>743</v>
      </c>
      <c r="B744" s="158"/>
      <c r="C744" s="159">
        <v>0.11457199999999999</v>
      </c>
      <c r="D744" s="159">
        <v>0.11457199999999999</v>
      </c>
      <c r="E744" s="158"/>
      <c r="F744" s="158"/>
    </row>
    <row r="745" spans="1:6">
      <c r="A745" s="159">
        <v>744</v>
      </c>
      <c r="B745" s="158"/>
      <c r="C745" s="159">
        <v>2.5289999999999999</v>
      </c>
      <c r="D745" s="159">
        <v>2.5289999999999999</v>
      </c>
      <c r="E745" s="159">
        <v>2.5289999999999999</v>
      </c>
      <c r="F745" s="158"/>
    </row>
    <row r="746" spans="1:6">
      <c r="A746" s="159">
        <v>745</v>
      </c>
      <c r="B746" s="158"/>
      <c r="C746" s="159">
        <v>2.2992897600000002</v>
      </c>
      <c r="D746" s="159">
        <v>2.2992897600000002</v>
      </c>
      <c r="E746" s="159">
        <v>2.2992897600000002</v>
      </c>
      <c r="F746" s="158"/>
    </row>
    <row r="747" spans="1:6">
      <c r="A747" s="159">
        <v>746</v>
      </c>
      <c r="B747" s="158"/>
      <c r="C747" s="159">
        <v>2.3137963200000002</v>
      </c>
      <c r="D747" s="159">
        <v>2.3137963200000002</v>
      </c>
      <c r="E747" s="159">
        <v>2.3137963200000002</v>
      </c>
      <c r="F747" s="158"/>
    </row>
    <row r="748" spans="1:6">
      <c r="A748" s="159">
        <v>747</v>
      </c>
      <c r="B748" s="158"/>
      <c r="C748" s="159">
        <v>0.59287000000000001</v>
      </c>
      <c r="D748" s="159">
        <v>0.59287000000000001</v>
      </c>
      <c r="E748" s="158"/>
      <c r="F748" s="158"/>
    </row>
    <row r="749" spans="1:6">
      <c r="A749" s="159">
        <v>748</v>
      </c>
      <c r="B749" s="158"/>
      <c r="C749" s="159">
        <v>0.59287000000000001</v>
      </c>
      <c r="D749" s="159">
        <v>0.59287000000000001</v>
      </c>
      <c r="E749" s="158"/>
      <c r="F749" s="158"/>
    </row>
    <row r="750" spans="1:6">
      <c r="A750" s="159">
        <v>749</v>
      </c>
      <c r="B750" s="158"/>
      <c r="C750" s="159">
        <v>0.34399999999999997</v>
      </c>
      <c r="D750" s="159">
        <v>0.34399999999999997</v>
      </c>
      <c r="E750" s="158"/>
      <c r="F750" s="158"/>
    </row>
    <row r="751" spans="1:6">
      <c r="A751" s="159">
        <v>750</v>
      </c>
      <c r="B751" s="158"/>
      <c r="C751" s="159">
        <v>0.35040000000000004</v>
      </c>
      <c r="D751" s="159">
        <v>0.28999999999999998</v>
      </c>
      <c r="E751" s="159">
        <v>0.10100000000000001</v>
      </c>
      <c r="F751" s="159">
        <v>4.0000000000000001E-3</v>
      </c>
    </row>
    <row r="752" spans="1:6">
      <c r="A752" s="159">
        <v>751</v>
      </c>
      <c r="B752" s="158"/>
      <c r="C752" s="159">
        <v>0.18381800000000001</v>
      </c>
      <c r="D752" s="159">
        <v>0.18381800000000001</v>
      </c>
      <c r="E752" s="158"/>
      <c r="F752" s="158"/>
    </row>
    <row r="753" spans="1:6">
      <c r="A753" s="159">
        <v>752</v>
      </c>
      <c r="B753" s="158"/>
      <c r="C753" s="159">
        <v>5.0000000000000001E-3</v>
      </c>
      <c r="D753" s="159">
        <v>5.0000000000000001E-3</v>
      </c>
      <c r="E753" s="158"/>
      <c r="F753" s="158"/>
    </row>
    <row r="754" spans="1:6">
      <c r="A754" s="159">
        <v>753</v>
      </c>
      <c r="B754" s="158"/>
      <c r="C754" s="159">
        <v>0.60225000000000006</v>
      </c>
      <c r="D754" s="159">
        <v>0.60225000000000006</v>
      </c>
      <c r="E754" s="159">
        <v>0.60225000000000006</v>
      </c>
      <c r="F754" s="158"/>
    </row>
    <row r="755" spans="1:6">
      <c r="A755" s="159">
        <v>754</v>
      </c>
      <c r="B755" s="158"/>
      <c r="C755" s="159">
        <v>1.5226109999999999</v>
      </c>
      <c r="D755" s="159">
        <v>1.5226109999999999</v>
      </c>
      <c r="E755" s="159">
        <v>1.5226109999999999</v>
      </c>
      <c r="F755" s="158"/>
    </row>
    <row r="756" spans="1:6">
      <c r="A756" s="159">
        <v>755</v>
      </c>
      <c r="B756" s="158"/>
      <c r="C756" s="159">
        <v>0.791412</v>
      </c>
      <c r="D756" s="159">
        <v>0.791412</v>
      </c>
      <c r="E756" s="159">
        <v>0.80147100000000004</v>
      </c>
      <c r="F756" s="158"/>
    </row>
    <row r="757" spans="1:6">
      <c r="A757" s="159">
        <v>756</v>
      </c>
      <c r="B757" s="158"/>
      <c r="C757" s="159">
        <v>2.2283249999999999</v>
      </c>
      <c r="D757" s="159">
        <v>2.2283249999999999</v>
      </c>
      <c r="E757" s="159">
        <v>2.2283250000000003</v>
      </c>
      <c r="F757" s="158"/>
    </row>
    <row r="758" spans="1:6">
      <c r="A758" s="159">
        <v>757</v>
      </c>
      <c r="B758" s="158"/>
      <c r="C758" s="159">
        <v>1.485031</v>
      </c>
      <c r="D758" s="159">
        <v>1.485031</v>
      </c>
      <c r="E758" s="159">
        <v>1.474</v>
      </c>
      <c r="F758" s="158"/>
    </row>
    <row r="759" spans="1:6">
      <c r="A759" s="159">
        <v>758</v>
      </c>
      <c r="B759" s="158"/>
      <c r="C759" s="159">
        <v>0.58341600000000005</v>
      </c>
      <c r="D759" s="159">
        <v>0.58341600000000005</v>
      </c>
      <c r="E759" s="158"/>
      <c r="F759" s="158"/>
    </row>
    <row r="760" spans="1:6">
      <c r="A760" s="159">
        <v>759</v>
      </c>
      <c r="B760" s="158"/>
      <c r="C760" s="159">
        <v>0.11799999999999999</v>
      </c>
      <c r="D760" s="159">
        <v>0.11799999999999999</v>
      </c>
      <c r="E760" s="158"/>
      <c r="F760" s="158"/>
    </row>
    <row r="761" spans="1:6">
      <c r="A761" s="159">
        <v>760</v>
      </c>
      <c r="B761" s="158"/>
      <c r="C761" s="159">
        <v>1.459416</v>
      </c>
      <c r="D761" s="158"/>
      <c r="E761" s="158"/>
      <c r="F761" s="158"/>
    </row>
    <row r="762" spans="1:6">
      <c r="A762" s="159">
        <v>761</v>
      </c>
      <c r="B762" s="158"/>
      <c r="C762" s="159">
        <v>1.459416</v>
      </c>
      <c r="D762" s="159">
        <v>1.459416</v>
      </c>
      <c r="E762" s="158"/>
      <c r="F762" s="158"/>
    </row>
    <row r="763" spans="1:6">
      <c r="A763" s="159">
        <v>762</v>
      </c>
      <c r="B763" s="158"/>
      <c r="C763" s="159">
        <v>1.459416</v>
      </c>
      <c r="D763" s="158"/>
      <c r="E763" s="158"/>
      <c r="F763" s="158"/>
    </row>
    <row r="764" spans="1:6">
      <c r="A764" s="159">
        <v>763</v>
      </c>
      <c r="B764" s="158"/>
      <c r="C764" s="159">
        <v>0.44500800000000001</v>
      </c>
      <c r="D764" s="159">
        <v>0.44500800000000001</v>
      </c>
      <c r="E764" s="158"/>
      <c r="F764" s="158"/>
    </row>
    <row r="765" spans="1:6">
      <c r="A765" s="159">
        <v>764</v>
      </c>
      <c r="B765" s="158"/>
      <c r="C765" s="159">
        <v>0.69263600000000003</v>
      </c>
      <c r="D765" s="159">
        <v>0.69263600000000003</v>
      </c>
      <c r="E765" s="158"/>
      <c r="F765" s="158"/>
    </row>
    <row r="766" spans="1:6">
      <c r="A766" s="159">
        <v>765</v>
      </c>
      <c r="B766" s="158"/>
      <c r="C766" s="159">
        <v>0.16994400000000001</v>
      </c>
      <c r="D766" s="158"/>
      <c r="E766" s="158"/>
      <c r="F766" s="158"/>
    </row>
    <row r="767" spans="1:6">
      <c r="A767" s="159">
        <v>766</v>
      </c>
      <c r="B767" s="158"/>
      <c r="C767" s="159">
        <v>4.2472000000000003E-2</v>
      </c>
      <c r="D767" s="159">
        <v>4.2472000000000003E-2</v>
      </c>
      <c r="E767" s="158"/>
      <c r="F767" s="158"/>
    </row>
    <row r="768" spans="1:6">
      <c r="A768" s="159">
        <v>767</v>
      </c>
      <c r="B768" s="158"/>
      <c r="C768" s="159">
        <v>0.107625</v>
      </c>
      <c r="D768" s="159">
        <v>0.107625</v>
      </c>
      <c r="E768" s="158"/>
      <c r="F768" s="158"/>
    </row>
    <row r="769" spans="1:6">
      <c r="A769" s="159">
        <v>768</v>
      </c>
      <c r="B769" s="158"/>
      <c r="C769" s="159">
        <v>0.10997</v>
      </c>
      <c r="D769" s="159">
        <v>0.10997</v>
      </c>
      <c r="E769" s="158"/>
      <c r="F769" s="158"/>
    </row>
    <row r="770" spans="1:6">
      <c r="A770" s="159">
        <v>769</v>
      </c>
      <c r="B770" s="158"/>
      <c r="C770" s="159">
        <v>0.20976400000000001</v>
      </c>
      <c r="D770" s="159">
        <v>0.20976400000000001</v>
      </c>
      <c r="E770" s="158"/>
      <c r="F770" s="158"/>
    </row>
    <row r="771" spans="1:6">
      <c r="A771" s="159">
        <v>770</v>
      </c>
      <c r="B771" s="158"/>
      <c r="C771" s="159">
        <v>0.15610099999999999</v>
      </c>
      <c r="D771" s="159">
        <v>0.15610099999999999</v>
      </c>
      <c r="E771" s="158"/>
      <c r="F771" s="158"/>
    </row>
    <row r="772" spans="1:6">
      <c r="A772" s="159">
        <v>771</v>
      </c>
      <c r="B772" s="158"/>
      <c r="C772" s="159">
        <v>0.14737500000000001</v>
      </c>
      <c r="D772" s="159">
        <v>0.14737500000000001</v>
      </c>
      <c r="E772" s="158"/>
      <c r="F772" s="158"/>
    </row>
    <row r="773" spans="1:6">
      <c r="A773" s="159">
        <v>772</v>
      </c>
      <c r="B773" s="158"/>
      <c r="C773" s="159">
        <v>0.33200000000000002</v>
      </c>
      <c r="D773" s="159">
        <v>0.33200000000000002</v>
      </c>
      <c r="E773" s="159">
        <v>0.33200000000000002</v>
      </c>
      <c r="F773" s="158"/>
    </row>
    <row r="774" spans="1:6">
      <c r="A774" s="159">
        <v>773</v>
      </c>
      <c r="B774" s="158"/>
      <c r="C774" s="159">
        <v>0.23827200000000001</v>
      </c>
      <c r="D774" s="158"/>
      <c r="E774" s="158"/>
      <c r="F774" s="158"/>
    </row>
    <row r="775" spans="1:6">
      <c r="A775" s="159">
        <v>774</v>
      </c>
      <c r="B775" s="158"/>
      <c r="C775" s="159">
        <v>0.24515799999999999</v>
      </c>
      <c r="D775" s="159">
        <v>0.24515799999999999</v>
      </c>
      <c r="E775" s="158"/>
      <c r="F775" s="158"/>
    </row>
    <row r="776" spans="1:6">
      <c r="A776" s="159">
        <v>775</v>
      </c>
      <c r="B776" s="158"/>
      <c r="C776" s="159">
        <v>0.52209821585775484</v>
      </c>
      <c r="D776" s="159">
        <v>0.52209821585775484</v>
      </c>
      <c r="E776" s="158"/>
      <c r="F776" s="158"/>
    </row>
    <row r="777" spans="1:6">
      <c r="A777" s="159">
        <v>776</v>
      </c>
      <c r="B777" s="158"/>
      <c r="C777" s="159">
        <v>0.54159996512014463</v>
      </c>
      <c r="D777" s="159">
        <v>0.54159996512014463</v>
      </c>
      <c r="E777" s="158"/>
      <c r="F777" s="158"/>
    </row>
    <row r="778" spans="1:6">
      <c r="A778" s="159">
        <v>777</v>
      </c>
      <c r="B778" s="158"/>
      <c r="C778" s="159">
        <v>0.75533743134358156</v>
      </c>
      <c r="D778" s="159">
        <v>0.75533743134358156</v>
      </c>
      <c r="E778" s="158"/>
      <c r="F778" s="158"/>
    </row>
    <row r="779" spans="1:6">
      <c r="A779" s="159">
        <v>778</v>
      </c>
      <c r="B779" s="158"/>
      <c r="C779" s="159">
        <v>0.36587101021422264</v>
      </c>
      <c r="D779" s="159">
        <v>0.36587101021422264</v>
      </c>
      <c r="E779" s="158"/>
      <c r="F779" s="158"/>
    </row>
    <row r="780" spans="1:6">
      <c r="A780" s="159">
        <v>779</v>
      </c>
      <c r="B780" s="158"/>
      <c r="C780" s="159">
        <v>1.002903041203725</v>
      </c>
      <c r="D780" s="159">
        <v>1.002903041203725</v>
      </c>
      <c r="E780" s="158"/>
      <c r="F780" s="158"/>
    </row>
    <row r="781" spans="1:6">
      <c r="A781" s="159">
        <v>780</v>
      </c>
      <c r="B781" s="158"/>
      <c r="C781" s="159">
        <v>0.70965330442716701</v>
      </c>
      <c r="D781" s="159">
        <v>0.70965330442716701</v>
      </c>
      <c r="E781" s="158"/>
      <c r="F781" s="158"/>
    </row>
    <row r="782" spans="1:6">
      <c r="A782" s="159">
        <v>781</v>
      </c>
      <c r="B782" s="158"/>
      <c r="C782" s="159">
        <v>0.35839439205677576</v>
      </c>
      <c r="D782" s="159">
        <v>0.35839439205677576</v>
      </c>
      <c r="E782" s="158"/>
      <c r="F782" s="158"/>
    </row>
    <row r="783" spans="1:6">
      <c r="A783" s="159">
        <v>782</v>
      </c>
      <c r="B783" s="158"/>
      <c r="C783" s="159">
        <v>0.73707230903879217</v>
      </c>
      <c r="D783" s="159">
        <v>0.73707230903879217</v>
      </c>
      <c r="E783" s="158"/>
      <c r="F783" s="158"/>
    </row>
    <row r="784" spans="1:6">
      <c r="A784" s="159">
        <v>783</v>
      </c>
      <c r="B784" s="158"/>
      <c r="C784" s="159">
        <v>0.55626891937581979</v>
      </c>
      <c r="D784" s="159">
        <v>0.55626891937581979</v>
      </c>
      <c r="E784" s="158"/>
      <c r="F784" s="158"/>
    </row>
    <row r="785" spans="1:6">
      <c r="A785" s="159">
        <v>784</v>
      </c>
      <c r="B785" s="158"/>
      <c r="C785" s="159">
        <v>0.44964893306591763</v>
      </c>
      <c r="D785" s="159">
        <v>0.44964893306591763</v>
      </c>
      <c r="E785" s="158"/>
      <c r="F785" s="158"/>
    </row>
    <row r="786" spans="1:6">
      <c r="A786" s="159">
        <v>785</v>
      </c>
      <c r="B786" s="158"/>
      <c r="C786" s="159">
        <v>0.99257080976142842</v>
      </c>
      <c r="D786" s="159">
        <v>0.99257080976142842</v>
      </c>
      <c r="E786" s="158"/>
      <c r="F786" s="158"/>
    </row>
    <row r="787" spans="1:6">
      <c r="A787" s="159">
        <v>786</v>
      </c>
      <c r="B787" s="158"/>
      <c r="C787" s="159">
        <v>0.87827520785262636</v>
      </c>
      <c r="D787" s="159">
        <v>0.87827520785262636</v>
      </c>
      <c r="E787" s="158"/>
      <c r="F787" s="158"/>
    </row>
    <row r="788" spans="1:6">
      <c r="A788" s="159">
        <v>787</v>
      </c>
      <c r="B788" s="158"/>
      <c r="C788" s="159">
        <v>0.68810472433840386</v>
      </c>
      <c r="D788" s="159">
        <v>0.68810472433840386</v>
      </c>
      <c r="E788" s="158"/>
      <c r="F788" s="158"/>
    </row>
    <row r="789" spans="1:6">
      <c r="A789" s="159">
        <v>788</v>
      </c>
      <c r="B789" s="158"/>
      <c r="C789" s="159">
        <v>0.62343055586619278</v>
      </c>
      <c r="D789" s="159">
        <v>0.62343055586619278</v>
      </c>
      <c r="E789" s="158"/>
      <c r="F789" s="158"/>
    </row>
    <row r="790" spans="1:6">
      <c r="A790" s="159">
        <v>789</v>
      </c>
      <c r="B790" s="158"/>
      <c r="C790" s="159">
        <v>0.55929652330649693</v>
      </c>
      <c r="D790" s="159">
        <v>0.55929652330649693</v>
      </c>
      <c r="E790" s="158"/>
      <c r="F790" s="158"/>
    </row>
    <row r="791" spans="1:6">
      <c r="A791" s="159">
        <v>790</v>
      </c>
      <c r="B791" s="158"/>
      <c r="C791" s="159">
        <v>0.68401106268565737</v>
      </c>
      <c r="D791" s="159">
        <v>0.68401106268565737</v>
      </c>
      <c r="E791" s="158"/>
      <c r="F791" s="158"/>
    </row>
    <row r="792" spans="1:6">
      <c r="A792" s="159">
        <v>791</v>
      </c>
      <c r="B792" s="158"/>
      <c r="C792" s="159">
        <v>0.48585225330739479</v>
      </c>
      <c r="D792" s="159">
        <v>0.48585225330739479</v>
      </c>
      <c r="E792" s="158"/>
      <c r="F792" s="158"/>
    </row>
    <row r="793" spans="1:6">
      <c r="A793" s="159">
        <v>792</v>
      </c>
      <c r="B793" s="158"/>
      <c r="C793" s="159">
        <v>1.4015105519472553</v>
      </c>
      <c r="D793" s="159">
        <v>1.4015105519472553</v>
      </c>
      <c r="E793" s="158"/>
      <c r="F793" s="158"/>
    </row>
    <row r="794" spans="1:6">
      <c r="A794" s="159">
        <v>793</v>
      </c>
      <c r="B794" s="158"/>
      <c r="C794" s="159">
        <v>0.7163907892306457</v>
      </c>
      <c r="D794" s="159">
        <v>0.7163907892306457</v>
      </c>
      <c r="E794" s="158"/>
      <c r="F794" s="158"/>
    </row>
    <row r="795" spans="1:6">
      <c r="A795" s="159">
        <v>794</v>
      </c>
      <c r="B795" s="158"/>
      <c r="C795" s="159">
        <v>1.5086390000000001</v>
      </c>
      <c r="D795" s="159">
        <v>1.5086390000000001</v>
      </c>
      <c r="E795" s="159">
        <v>1.643</v>
      </c>
      <c r="F795" s="159">
        <v>1.6359999999999999</v>
      </c>
    </row>
    <row r="796" spans="1:6">
      <c r="A796" s="159">
        <v>795</v>
      </c>
      <c r="B796" s="158"/>
      <c r="C796" s="159">
        <v>8.3799999999999999E-4</v>
      </c>
      <c r="D796" s="159">
        <v>8.3799999999999999E-4</v>
      </c>
      <c r="E796" s="159">
        <v>9.8299999999999993E-4</v>
      </c>
      <c r="F796" s="158"/>
    </row>
    <row r="797" spans="1:6">
      <c r="A797" s="159">
        <v>796</v>
      </c>
      <c r="B797" s="158"/>
      <c r="C797" s="159">
        <v>0.14016000000000001</v>
      </c>
      <c r="D797" s="158"/>
      <c r="E797" s="158"/>
      <c r="F797" s="158"/>
    </row>
    <row r="798" spans="1:6">
      <c r="A798" s="159">
        <v>797</v>
      </c>
      <c r="B798" s="158"/>
      <c r="C798" s="159">
        <v>0.188219</v>
      </c>
      <c r="D798" s="159">
        <v>0.188219</v>
      </c>
      <c r="E798" s="158"/>
      <c r="F798" s="158"/>
    </row>
    <row r="799" spans="1:6">
      <c r="A799" s="159">
        <v>798</v>
      </c>
      <c r="B799" s="158"/>
      <c r="C799" s="159">
        <v>0.83599999999999997</v>
      </c>
      <c r="D799" s="159">
        <v>0.83599999999999997</v>
      </c>
      <c r="E799" s="158"/>
      <c r="F799" s="158"/>
    </row>
    <row r="800" spans="1:6">
      <c r="A800" s="159">
        <v>799</v>
      </c>
      <c r="B800" s="158"/>
      <c r="C800" s="159">
        <v>1.73448</v>
      </c>
      <c r="D800" s="158"/>
      <c r="E800" s="158"/>
      <c r="F800" s="158"/>
    </row>
    <row r="801" spans="1:6">
      <c r="A801" s="159">
        <v>800</v>
      </c>
      <c r="B801" s="158"/>
      <c r="C801" s="159">
        <v>6.8479999999999999E-2</v>
      </c>
      <c r="D801" s="159">
        <v>6.8479999999999999E-2</v>
      </c>
      <c r="E801" s="158"/>
      <c r="F801" s="158"/>
    </row>
    <row r="802" spans="1:6">
      <c r="A802" s="159">
        <v>801</v>
      </c>
      <c r="B802" s="158"/>
      <c r="C802" s="159">
        <v>1.6013280000000003</v>
      </c>
      <c r="D802" s="158"/>
      <c r="E802" s="158"/>
      <c r="F802" s="158"/>
    </row>
    <row r="803" spans="1:6">
      <c r="A803" s="159">
        <v>802</v>
      </c>
      <c r="B803" s="158"/>
      <c r="C803" s="159">
        <v>0.87424800000000003</v>
      </c>
      <c r="D803" s="159">
        <v>0.87424800000000003</v>
      </c>
      <c r="E803" s="158"/>
      <c r="F803" s="158"/>
    </row>
    <row r="804" spans="1:6">
      <c r="A804" s="159">
        <v>803</v>
      </c>
      <c r="B804" s="158"/>
      <c r="C804" s="159">
        <v>0.87424800000000003</v>
      </c>
      <c r="D804" s="159">
        <v>0.87424800000000003</v>
      </c>
      <c r="E804" s="158"/>
      <c r="F804" s="158"/>
    </row>
    <row r="805" spans="1:6">
      <c r="A805" s="159">
        <v>804</v>
      </c>
      <c r="B805" s="158"/>
      <c r="C805" s="159">
        <v>1.2807120000000001</v>
      </c>
      <c r="D805" s="159">
        <v>1.2807120000000001</v>
      </c>
      <c r="E805" s="158"/>
      <c r="F805" s="158"/>
    </row>
    <row r="806" spans="1:6">
      <c r="A806" s="159">
        <v>805</v>
      </c>
      <c r="B806" s="158"/>
      <c r="C806" s="159">
        <v>2.3367300000000002</v>
      </c>
      <c r="D806" s="159">
        <v>2.3367300000000002</v>
      </c>
      <c r="E806" s="159">
        <v>2.3367300000000002</v>
      </c>
      <c r="F806" s="158"/>
    </row>
    <row r="807" spans="1:6">
      <c r="A807" s="159">
        <v>806</v>
      </c>
      <c r="B807" s="158"/>
      <c r="C807" s="158"/>
      <c r="D807" s="158"/>
      <c r="E807" s="158"/>
      <c r="F807" s="158"/>
    </row>
    <row r="808" spans="1:6">
      <c r="A808" s="159">
        <v>807</v>
      </c>
      <c r="B808" s="158"/>
      <c r="C808" s="158"/>
      <c r="D808" s="158"/>
      <c r="E808" s="158"/>
      <c r="F808" s="158"/>
    </row>
    <row r="809" spans="1:6">
      <c r="A809" s="159">
        <v>808</v>
      </c>
      <c r="B809" s="158"/>
      <c r="C809" s="158"/>
      <c r="D809" s="158"/>
      <c r="E809" s="158"/>
      <c r="F809" s="158"/>
    </row>
    <row r="810" spans="1:6">
      <c r="A810" s="159">
        <v>809</v>
      </c>
      <c r="B810" s="158"/>
      <c r="C810" s="158"/>
      <c r="D810" s="158"/>
      <c r="E810" s="158"/>
      <c r="F810" s="158"/>
    </row>
    <row r="811" spans="1:6">
      <c r="A811" s="159">
        <v>810</v>
      </c>
      <c r="B811" s="158"/>
      <c r="C811" s="158"/>
      <c r="D811" s="158"/>
      <c r="E811" s="158"/>
      <c r="F811" s="158"/>
    </row>
    <row r="812" spans="1:6">
      <c r="A812" s="159">
        <v>811</v>
      </c>
      <c r="B812" s="158"/>
      <c r="C812" s="158"/>
      <c r="D812" s="158"/>
      <c r="E812" s="158"/>
      <c r="F812" s="158"/>
    </row>
    <row r="813" spans="1:6">
      <c r="A813" s="159">
        <v>812</v>
      </c>
      <c r="B813" s="158"/>
      <c r="C813" s="159">
        <v>0.25242816000000001</v>
      </c>
      <c r="D813" s="158"/>
      <c r="E813" s="158"/>
      <c r="F813" s="158"/>
    </row>
    <row r="814" spans="1:6">
      <c r="A814" s="159">
        <v>813</v>
      </c>
      <c r="B814" s="158"/>
      <c r="C814" s="159">
        <v>0.25242816000000001</v>
      </c>
      <c r="D814" s="158"/>
      <c r="E814" s="158"/>
      <c r="F814" s="158"/>
    </row>
    <row r="815" spans="1:6">
      <c r="A815" s="159">
        <v>814</v>
      </c>
      <c r="B815" s="158"/>
      <c r="C815" s="159">
        <v>1.698</v>
      </c>
      <c r="D815" s="159">
        <v>1.698</v>
      </c>
      <c r="E815" s="159">
        <v>1.5269999999999999</v>
      </c>
      <c r="F815" s="158"/>
    </row>
    <row r="816" spans="1:6">
      <c r="A816" s="159">
        <v>815</v>
      </c>
      <c r="B816" s="158"/>
      <c r="C816" s="159">
        <v>0.37715300000000002</v>
      </c>
      <c r="D816" s="159">
        <v>0.37715300000000002</v>
      </c>
      <c r="E816" s="158"/>
      <c r="F816" s="158"/>
    </row>
    <row r="817" spans="1:6">
      <c r="A817" s="159">
        <v>816</v>
      </c>
      <c r="B817" s="158"/>
      <c r="C817" s="159">
        <v>9.0128E-2</v>
      </c>
      <c r="D817" s="159">
        <v>9.0128E-2</v>
      </c>
      <c r="E817" s="158"/>
      <c r="F817" s="158"/>
    </row>
    <row r="818" spans="1:6">
      <c r="A818" s="159">
        <v>817</v>
      </c>
      <c r="B818" s="158"/>
      <c r="C818" s="159">
        <v>8.7510000000000004E-2</v>
      </c>
      <c r="D818" s="159">
        <v>8.7510000000000004E-2</v>
      </c>
      <c r="E818" s="158"/>
      <c r="F818" s="158"/>
    </row>
    <row r="819" spans="1:6">
      <c r="A819" s="159">
        <v>818</v>
      </c>
      <c r="B819" s="158"/>
      <c r="C819" s="159">
        <v>0.15848799999999999</v>
      </c>
      <c r="D819" s="159">
        <v>0.15848799999999999</v>
      </c>
      <c r="E819" s="158"/>
      <c r="F819" s="158"/>
    </row>
    <row r="820" spans="1:6">
      <c r="A820" s="159">
        <v>819</v>
      </c>
      <c r="B820" s="158"/>
      <c r="C820" s="159">
        <v>0.12761700000000001</v>
      </c>
      <c r="D820" s="159">
        <v>0.12761700000000001</v>
      </c>
      <c r="E820" s="158"/>
      <c r="F820" s="158"/>
    </row>
    <row r="821" spans="1:6">
      <c r="A821" s="159">
        <v>820</v>
      </c>
      <c r="B821" s="158"/>
      <c r="C821" s="159">
        <v>8.5300000000000003E-4</v>
      </c>
      <c r="D821" s="159">
        <v>8.5300000000000003E-4</v>
      </c>
      <c r="E821" s="158"/>
      <c r="F821" s="158"/>
    </row>
    <row r="822" spans="1:6">
      <c r="A822" s="159">
        <v>821</v>
      </c>
      <c r="B822" s="158"/>
      <c r="C822" s="159">
        <v>2.3343210000000001</v>
      </c>
      <c r="D822" s="159">
        <v>2.3343210000000001</v>
      </c>
      <c r="E822" s="159">
        <v>2.3343210000000001</v>
      </c>
      <c r="F822" s="158"/>
    </row>
    <row r="823" spans="1:6">
      <c r="A823" s="159">
        <v>822</v>
      </c>
      <c r="B823" s="158"/>
      <c r="C823" s="159">
        <v>0.76197800000000004</v>
      </c>
      <c r="D823" s="159">
        <v>0.76197800000000004</v>
      </c>
      <c r="E823" s="159">
        <v>1.0072650000000001</v>
      </c>
      <c r="F823" s="159">
        <v>0.53900000000000003</v>
      </c>
    </row>
    <row r="824" spans="1:6">
      <c r="A824" s="159">
        <v>823</v>
      </c>
      <c r="B824" s="158"/>
      <c r="C824" s="159">
        <v>0.876</v>
      </c>
      <c r="D824" s="158"/>
      <c r="E824" s="158"/>
      <c r="F824" s="158"/>
    </row>
    <row r="825" spans="1:6">
      <c r="A825" s="159">
        <v>824</v>
      </c>
      <c r="B825" s="158"/>
      <c r="C825" s="159">
        <v>0.21570800000000001</v>
      </c>
      <c r="D825" s="159">
        <v>0.21570800000000001</v>
      </c>
      <c r="E825" s="159">
        <v>0.9</v>
      </c>
      <c r="F825" s="158"/>
    </row>
    <row r="826" spans="1:6">
      <c r="A826" s="159">
        <v>825</v>
      </c>
      <c r="B826" s="158"/>
      <c r="C826" s="159">
        <v>5.4311999999999999E-2</v>
      </c>
      <c r="D826" s="158"/>
      <c r="E826" s="158"/>
      <c r="F826" s="158"/>
    </row>
    <row r="827" spans="1:6">
      <c r="A827" s="159">
        <v>826</v>
      </c>
      <c r="B827" s="158"/>
      <c r="C827" s="159">
        <v>2.2885499999999999</v>
      </c>
      <c r="D827" s="159">
        <v>2.2885499999999999</v>
      </c>
      <c r="E827" s="159">
        <v>2.2885499999999999</v>
      </c>
      <c r="F827" s="158"/>
    </row>
    <row r="828" spans="1:6">
      <c r="A828" s="159">
        <v>827</v>
      </c>
      <c r="B828" s="158"/>
      <c r="C828" s="159">
        <v>6.6789000000000001E-2</v>
      </c>
      <c r="D828" s="159">
        <v>6.6789000000000001E-2</v>
      </c>
      <c r="E828" s="158"/>
      <c r="F828" s="158"/>
    </row>
    <row r="829" spans="1:6">
      <c r="A829" s="159">
        <v>828</v>
      </c>
      <c r="B829" s="158"/>
      <c r="C829" s="159">
        <v>0.12501799999999999</v>
      </c>
      <c r="D829" s="159">
        <v>0.12501799999999999</v>
      </c>
      <c r="E829" s="158"/>
      <c r="F829" s="158"/>
    </row>
    <row r="830" spans="1:6">
      <c r="A830" s="159">
        <v>829</v>
      </c>
      <c r="B830" s="158"/>
      <c r="C830" s="159">
        <v>1.5768000000000002</v>
      </c>
      <c r="D830" s="158"/>
      <c r="E830" s="158"/>
      <c r="F830" s="158"/>
    </row>
    <row r="831" spans="1:6">
      <c r="A831" s="159">
        <v>830</v>
      </c>
      <c r="B831" s="158"/>
      <c r="C831" s="159">
        <v>1.5768000000000002</v>
      </c>
      <c r="D831" s="158"/>
      <c r="E831" s="158"/>
      <c r="F831" s="158"/>
    </row>
    <row r="832" spans="1:6">
      <c r="A832" s="159">
        <v>831</v>
      </c>
      <c r="B832" s="158"/>
      <c r="C832" s="159">
        <v>0.438</v>
      </c>
      <c r="D832" s="159">
        <v>0.438</v>
      </c>
      <c r="E832" s="158"/>
      <c r="F832" s="158"/>
    </row>
    <row r="833" spans="1:6">
      <c r="A833" s="159">
        <v>832</v>
      </c>
      <c r="B833" s="158"/>
      <c r="C833" s="159">
        <v>1.1668320000000001</v>
      </c>
      <c r="D833" s="158"/>
      <c r="E833" s="158"/>
      <c r="F833" s="158"/>
    </row>
    <row r="834" spans="1:6">
      <c r="A834" s="159">
        <v>833</v>
      </c>
      <c r="B834" s="158"/>
      <c r="C834" s="159">
        <v>0.15340599999999999</v>
      </c>
      <c r="D834" s="159">
        <v>0.15340599999999999</v>
      </c>
      <c r="E834" s="158"/>
      <c r="F834" s="158"/>
    </row>
    <row r="835" spans="1:6">
      <c r="A835" s="159">
        <v>834</v>
      </c>
      <c r="B835" s="158"/>
      <c r="C835" s="159">
        <v>1.563199</v>
      </c>
      <c r="D835" s="159">
        <v>1.563199</v>
      </c>
      <c r="E835" s="159">
        <v>1.7417750000000001</v>
      </c>
      <c r="F835" s="158"/>
    </row>
    <row r="836" spans="1:6">
      <c r="A836" s="159">
        <v>835</v>
      </c>
      <c r="B836" s="158"/>
      <c r="C836" s="159">
        <v>0.81468000000000007</v>
      </c>
      <c r="D836" s="159">
        <v>0.81468000000000007</v>
      </c>
      <c r="E836" s="158"/>
      <c r="F836" s="158"/>
    </row>
    <row r="837" spans="1:6">
      <c r="A837" s="159">
        <v>836</v>
      </c>
      <c r="B837" s="158"/>
      <c r="C837" s="159">
        <v>5.5009999999999998E-3</v>
      </c>
      <c r="D837" s="159">
        <v>5.5009999999999998E-3</v>
      </c>
      <c r="E837" s="158"/>
      <c r="F837" s="158"/>
    </row>
    <row r="838" spans="1:6">
      <c r="A838" s="159">
        <v>837</v>
      </c>
      <c r="B838" s="158"/>
      <c r="C838" s="159">
        <v>0.694272</v>
      </c>
      <c r="D838" s="159">
        <v>0.694272</v>
      </c>
      <c r="E838" s="158"/>
      <c r="F838" s="158"/>
    </row>
    <row r="839" spans="1:6">
      <c r="A839" s="159">
        <v>838</v>
      </c>
      <c r="B839" s="159">
        <v>0.91249999999999987</v>
      </c>
      <c r="C839" s="158"/>
      <c r="D839" s="158"/>
      <c r="E839" s="158"/>
      <c r="F839" s="158"/>
    </row>
    <row r="840" spans="1:6">
      <c r="A840" s="159">
        <v>839</v>
      </c>
      <c r="B840" s="159">
        <v>6.57</v>
      </c>
      <c r="C840" s="158"/>
      <c r="D840" s="158"/>
      <c r="E840" s="158"/>
      <c r="F840" s="158"/>
    </row>
    <row r="841" spans="1:6">
      <c r="A841" s="159">
        <v>840</v>
      </c>
      <c r="B841" s="158"/>
      <c r="C841" s="158"/>
      <c r="D841" s="158"/>
      <c r="E841" s="158"/>
      <c r="F841" s="158"/>
    </row>
    <row r="842" spans="1:6">
      <c r="A842" s="159">
        <v>841</v>
      </c>
      <c r="B842" s="158"/>
      <c r="C842" s="158"/>
      <c r="D842" s="158"/>
      <c r="E842" s="158"/>
      <c r="F842" s="158"/>
    </row>
    <row r="843" spans="1:6">
      <c r="A843" s="159">
        <v>842</v>
      </c>
      <c r="B843" s="158"/>
      <c r="C843" s="158"/>
      <c r="D843" s="158"/>
      <c r="E843" s="158"/>
      <c r="F843" s="158"/>
    </row>
    <row r="844" spans="1:6">
      <c r="A844" s="159">
        <v>843</v>
      </c>
      <c r="B844" s="159">
        <v>101.616</v>
      </c>
      <c r="C844" s="158"/>
      <c r="D844" s="158"/>
      <c r="E844" s="158"/>
      <c r="F844" s="158"/>
    </row>
    <row r="845" spans="1:6">
      <c r="A845" s="159">
        <v>844</v>
      </c>
      <c r="B845" s="159">
        <v>32.849999999999994</v>
      </c>
      <c r="C845" s="158"/>
      <c r="D845" s="158"/>
      <c r="E845" s="158"/>
      <c r="F845" s="158"/>
    </row>
    <row r="846" spans="1:6">
      <c r="A846" s="159">
        <v>845</v>
      </c>
      <c r="B846" s="159">
        <v>26.28</v>
      </c>
      <c r="C846" s="158"/>
      <c r="D846" s="158"/>
      <c r="E846" s="158"/>
      <c r="F846" s="158"/>
    </row>
    <row r="847" spans="1:6">
      <c r="A847" s="159">
        <v>846</v>
      </c>
      <c r="B847" s="159">
        <v>46.686</v>
      </c>
      <c r="C847" s="158"/>
      <c r="D847" s="158"/>
      <c r="E847" s="158"/>
      <c r="F847" s="158"/>
    </row>
    <row r="848" spans="1:6">
      <c r="A848" s="159">
        <v>847</v>
      </c>
      <c r="B848" s="159">
        <v>52.591999999999999</v>
      </c>
      <c r="C848" s="158"/>
      <c r="D848" s="158"/>
      <c r="E848" s="158"/>
      <c r="F848" s="158"/>
    </row>
    <row r="849" spans="1:6">
      <c r="A849" s="159">
        <v>848</v>
      </c>
      <c r="B849" s="159">
        <v>52.591999999999999</v>
      </c>
      <c r="C849" s="158"/>
      <c r="D849" s="158"/>
      <c r="E849" s="158"/>
      <c r="F849" s="158"/>
    </row>
    <row r="850" spans="1:6">
      <c r="A850" s="159">
        <v>849</v>
      </c>
      <c r="B850" s="159">
        <v>2.19</v>
      </c>
      <c r="C850" s="158"/>
      <c r="D850" s="158"/>
      <c r="E850" s="158"/>
      <c r="F850" s="158"/>
    </row>
    <row r="851" spans="1:6">
      <c r="A851" s="159">
        <v>850</v>
      </c>
      <c r="B851" s="158"/>
      <c r="C851" s="158"/>
      <c r="D851" s="158"/>
      <c r="E851" s="158"/>
      <c r="F851" s="158"/>
    </row>
    <row r="852" spans="1:6">
      <c r="A852" s="159">
        <v>851</v>
      </c>
      <c r="B852" s="159">
        <v>0.49275000000000002</v>
      </c>
      <c r="C852" s="158"/>
      <c r="D852" s="158"/>
      <c r="E852" s="158"/>
      <c r="F852" s="158"/>
    </row>
    <row r="853" spans="1:6">
      <c r="A853" s="159">
        <v>852</v>
      </c>
      <c r="B853" s="159">
        <v>11.778549999999999</v>
      </c>
      <c r="C853" s="158"/>
      <c r="D853" s="158"/>
      <c r="E853" s="158"/>
      <c r="F853" s="158"/>
    </row>
    <row r="854" spans="1:6">
      <c r="A854" s="159">
        <v>853</v>
      </c>
      <c r="B854" s="158"/>
      <c r="C854" s="158"/>
      <c r="D854" s="158"/>
      <c r="E854" s="158"/>
      <c r="F854" s="158"/>
    </row>
    <row r="855" spans="1:6">
      <c r="A855" s="159">
        <v>854</v>
      </c>
      <c r="B855" s="159">
        <v>0.84499999999999997</v>
      </c>
      <c r="C855" s="158"/>
      <c r="D855" s="158"/>
      <c r="E855" s="158"/>
      <c r="F855" s="158"/>
    </row>
    <row r="856" spans="1:6">
      <c r="A856" s="159">
        <v>855</v>
      </c>
      <c r="B856" s="159">
        <v>28.954999999999998</v>
      </c>
      <c r="C856" s="158"/>
      <c r="D856" s="158"/>
      <c r="E856" s="158"/>
      <c r="F856" s="158"/>
    </row>
    <row r="857" spans="1:6">
      <c r="A857" s="159">
        <v>856</v>
      </c>
      <c r="B857" s="158"/>
      <c r="C857" s="158"/>
      <c r="D857" s="158"/>
      <c r="E857" s="158"/>
      <c r="F857" s="158"/>
    </row>
    <row r="858" spans="1:6">
      <c r="A858" s="159">
        <v>857</v>
      </c>
      <c r="B858" s="159">
        <v>49.274999999999999</v>
      </c>
      <c r="C858" s="158"/>
      <c r="D858" s="158"/>
      <c r="E858" s="158"/>
      <c r="F858" s="158"/>
    </row>
    <row r="859" spans="1:6">
      <c r="A859" s="159">
        <v>858</v>
      </c>
      <c r="B859" s="159">
        <v>6.0064399999999996</v>
      </c>
      <c r="C859" s="158"/>
      <c r="D859" s="158"/>
      <c r="E859" s="158"/>
      <c r="F859" s="158"/>
    </row>
    <row r="860" spans="1:6">
      <c r="A860" s="159">
        <v>859</v>
      </c>
      <c r="B860" s="159">
        <v>6.4275000000000002</v>
      </c>
      <c r="C860" s="158"/>
      <c r="D860" s="158"/>
      <c r="E860" s="158"/>
      <c r="F860" s="158"/>
    </row>
    <row r="861" spans="1:6">
      <c r="A861" s="159">
        <v>860</v>
      </c>
      <c r="B861" s="159">
        <v>1.91625</v>
      </c>
      <c r="C861" s="158"/>
      <c r="D861" s="158"/>
      <c r="E861" s="158"/>
      <c r="F861" s="158"/>
    </row>
    <row r="862" spans="1:6">
      <c r="A862" s="159">
        <v>861</v>
      </c>
      <c r="B862" s="159">
        <v>51.838999999999999</v>
      </c>
      <c r="C862" s="158"/>
      <c r="D862" s="158"/>
      <c r="E862" s="158"/>
      <c r="F862" s="158"/>
    </row>
    <row r="863" spans="1:6">
      <c r="A863" s="159">
        <v>862</v>
      </c>
      <c r="B863" s="159">
        <v>73</v>
      </c>
      <c r="C863" s="158"/>
      <c r="D863" s="158"/>
      <c r="E863" s="158"/>
      <c r="F863" s="158"/>
    </row>
    <row r="864" spans="1:6">
      <c r="A864" s="159">
        <v>863</v>
      </c>
      <c r="B864" s="159">
        <v>46.293999999999997</v>
      </c>
      <c r="C864" s="158"/>
      <c r="D864" s="158"/>
      <c r="E864" s="158"/>
      <c r="F864" s="158"/>
    </row>
    <row r="865" spans="1:6">
      <c r="A865" s="159">
        <v>864</v>
      </c>
      <c r="B865" s="159">
        <v>2.1666666666666665</v>
      </c>
      <c r="C865" s="158"/>
      <c r="D865" s="158"/>
      <c r="E865" s="158"/>
      <c r="F865" s="158"/>
    </row>
    <row r="866" spans="1:6">
      <c r="A866" s="159">
        <v>865</v>
      </c>
      <c r="B866" s="158"/>
      <c r="C866" s="158"/>
      <c r="D866" s="158"/>
      <c r="E866" s="158"/>
      <c r="F866" s="158"/>
    </row>
    <row r="867" spans="1:6">
      <c r="A867" s="159">
        <v>866</v>
      </c>
      <c r="B867" s="159">
        <v>49.189</v>
      </c>
      <c r="C867" s="158"/>
      <c r="D867" s="158"/>
      <c r="E867" s="158"/>
      <c r="F867" s="158"/>
    </row>
    <row r="868" spans="1:6">
      <c r="A868" s="159">
        <v>867</v>
      </c>
      <c r="B868" s="159">
        <v>23.670999999999999</v>
      </c>
      <c r="C868" s="158"/>
      <c r="D868" s="158"/>
      <c r="E868" s="158"/>
      <c r="F868" s="158"/>
    </row>
    <row r="869" spans="1:6">
      <c r="A869" s="159">
        <v>868</v>
      </c>
      <c r="B869" s="159">
        <v>1.8100350000000001</v>
      </c>
      <c r="C869" s="158"/>
      <c r="D869" s="158"/>
      <c r="E869" s="158"/>
      <c r="F869" s="158"/>
    </row>
    <row r="870" spans="1:6">
      <c r="A870" s="159">
        <v>869</v>
      </c>
      <c r="B870" s="159">
        <v>14.552</v>
      </c>
      <c r="C870" s="158"/>
      <c r="D870" s="158"/>
      <c r="E870" s="158"/>
      <c r="F870" s="158"/>
    </row>
    <row r="871" spans="1:6">
      <c r="A871" s="159">
        <v>870</v>
      </c>
      <c r="B871" s="158"/>
      <c r="C871" s="158"/>
      <c r="D871" s="158"/>
      <c r="E871" s="158"/>
      <c r="F871" s="158"/>
    </row>
    <row r="872" spans="1:6">
      <c r="A872" s="159">
        <v>871</v>
      </c>
      <c r="B872" s="158"/>
      <c r="C872" s="158"/>
      <c r="D872" s="158"/>
      <c r="E872" s="158"/>
      <c r="F872" s="158"/>
    </row>
    <row r="873" spans="1:6">
      <c r="A873" s="159">
        <v>872</v>
      </c>
      <c r="B873" s="159">
        <v>22.239000000000001</v>
      </c>
      <c r="C873" s="159">
        <v>0.65900000000000003</v>
      </c>
      <c r="D873" s="158"/>
      <c r="E873" s="158"/>
      <c r="F873" s="158"/>
    </row>
    <row r="874" spans="1:6">
      <c r="A874" s="159">
        <v>873</v>
      </c>
      <c r="B874" s="159">
        <v>33.509</v>
      </c>
      <c r="C874" s="158"/>
      <c r="D874" s="158"/>
      <c r="E874" s="158"/>
      <c r="F874" s="158"/>
    </row>
    <row r="875" spans="1:6">
      <c r="A875" s="159">
        <v>874</v>
      </c>
      <c r="B875" s="159">
        <v>20.756</v>
      </c>
      <c r="C875" s="158"/>
      <c r="D875" s="158"/>
      <c r="E875" s="158"/>
      <c r="F875" s="158"/>
    </row>
    <row r="876" spans="1:6">
      <c r="A876" s="159">
        <v>875</v>
      </c>
      <c r="B876" s="159">
        <v>69.350000000000009</v>
      </c>
      <c r="C876" s="158"/>
      <c r="D876" s="158"/>
      <c r="E876" s="158"/>
      <c r="F876" s="158"/>
    </row>
    <row r="877" spans="1:6">
      <c r="A877" s="159">
        <v>876</v>
      </c>
      <c r="B877" s="158"/>
      <c r="C877" s="158"/>
      <c r="D877" s="158"/>
      <c r="E877" s="158"/>
      <c r="F877" s="158"/>
    </row>
    <row r="878" spans="1:6">
      <c r="A878" s="159">
        <v>877</v>
      </c>
      <c r="B878" s="159">
        <v>2.7375000000000003</v>
      </c>
      <c r="C878" s="158"/>
      <c r="D878" s="158"/>
      <c r="E878" s="158"/>
      <c r="F878" s="158"/>
    </row>
    <row r="879" spans="1:6">
      <c r="A879" s="159">
        <v>878</v>
      </c>
      <c r="B879" s="159">
        <v>3.8325000000000005</v>
      </c>
      <c r="C879" s="158"/>
      <c r="D879" s="158"/>
      <c r="E879" s="158"/>
      <c r="F879" s="158"/>
    </row>
    <row r="880" spans="1:6">
      <c r="A880" s="159">
        <v>879</v>
      </c>
      <c r="B880" s="159">
        <v>1.46</v>
      </c>
      <c r="C880" s="158"/>
      <c r="D880" s="158"/>
      <c r="E880" s="158"/>
      <c r="F880" s="158"/>
    </row>
    <row r="881" spans="1:6">
      <c r="A881" s="159">
        <v>880</v>
      </c>
      <c r="B881" s="159">
        <v>5.9130000000000003</v>
      </c>
      <c r="C881" s="158"/>
      <c r="D881" s="158"/>
      <c r="E881" s="158"/>
      <c r="F881" s="158"/>
    </row>
    <row r="882" spans="1:6">
      <c r="A882" s="159">
        <v>881</v>
      </c>
      <c r="B882" s="159">
        <v>6.56562</v>
      </c>
      <c r="C882" s="158"/>
      <c r="D882" s="158"/>
      <c r="E882" s="158"/>
      <c r="F882" s="158"/>
    </row>
    <row r="883" spans="1:6">
      <c r="A883" s="159">
        <v>882</v>
      </c>
      <c r="B883" s="159">
        <v>4.38</v>
      </c>
      <c r="C883" s="158"/>
      <c r="D883" s="158"/>
      <c r="E883" s="158"/>
      <c r="F883" s="158"/>
    </row>
    <row r="884" spans="1:6">
      <c r="A884" s="159">
        <v>883</v>
      </c>
      <c r="B884" s="159">
        <v>4.1609999999999996</v>
      </c>
      <c r="C884" s="158"/>
      <c r="D884" s="158"/>
      <c r="E884" s="158"/>
      <c r="F884" s="158"/>
    </row>
    <row r="885" spans="1:6">
      <c r="A885" s="159">
        <v>884</v>
      </c>
      <c r="B885" s="159">
        <v>3.9420000000000002</v>
      </c>
      <c r="C885" s="158"/>
      <c r="D885" s="158"/>
      <c r="E885" s="158"/>
      <c r="F885" s="158"/>
    </row>
    <row r="886" spans="1:6">
      <c r="A886" s="159">
        <v>885</v>
      </c>
      <c r="B886" s="159">
        <v>5.2559999999999993</v>
      </c>
      <c r="C886" s="158"/>
      <c r="D886" s="158"/>
      <c r="E886" s="158"/>
      <c r="F886" s="158"/>
    </row>
    <row r="887" spans="1:6">
      <c r="A887" s="159">
        <v>886</v>
      </c>
      <c r="B887" s="159">
        <v>46.015999999999998</v>
      </c>
      <c r="C887" s="158"/>
      <c r="D887" s="158"/>
      <c r="E887" s="158"/>
      <c r="F887" s="158"/>
    </row>
    <row r="888" spans="1:6">
      <c r="A888" s="159">
        <v>887</v>
      </c>
      <c r="B888" s="159">
        <v>32.849999999999994</v>
      </c>
      <c r="C888" s="158"/>
      <c r="D888" s="158"/>
      <c r="E888" s="158"/>
      <c r="F888" s="158"/>
    </row>
    <row r="889" spans="1:6">
      <c r="A889" s="159">
        <v>888</v>
      </c>
      <c r="B889" s="159">
        <v>40.417999999999999</v>
      </c>
      <c r="C889" s="158"/>
      <c r="D889" s="158"/>
      <c r="E889" s="158"/>
      <c r="F889" s="158"/>
    </row>
    <row r="890" spans="1:6">
      <c r="A890" s="159">
        <v>889</v>
      </c>
      <c r="B890" s="159">
        <v>1.0292999999999999</v>
      </c>
      <c r="C890" s="158"/>
      <c r="D890" s="158"/>
      <c r="E890" s="158"/>
      <c r="F890" s="158"/>
    </row>
    <row r="891" spans="1:6">
      <c r="A891" s="159">
        <v>890</v>
      </c>
      <c r="B891" s="159">
        <v>0</v>
      </c>
      <c r="C891" s="158"/>
      <c r="D891" s="158"/>
      <c r="E891" s="158"/>
      <c r="F891" s="158"/>
    </row>
    <row r="892" spans="1:6">
      <c r="A892" s="159">
        <v>891</v>
      </c>
      <c r="B892" s="159">
        <v>0</v>
      </c>
      <c r="C892" s="158"/>
      <c r="D892" s="158"/>
      <c r="E892" s="158"/>
      <c r="F892" s="158"/>
    </row>
    <row r="893" spans="1:6">
      <c r="A893" s="159">
        <v>892</v>
      </c>
      <c r="B893" s="159">
        <v>0</v>
      </c>
      <c r="C893" s="158"/>
      <c r="D893" s="158"/>
      <c r="E893" s="158"/>
      <c r="F893" s="158"/>
    </row>
    <row r="894" spans="1:6">
      <c r="A894" s="159">
        <v>893</v>
      </c>
      <c r="B894" s="159">
        <v>4.0660999999999996</v>
      </c>
      <c r="C894" s="158"/>
      <c r="D894" s="158"/>
      <c r="E894" s="158"/>
      <c r="F894" s="158"/>
    </row>
    <row r="895" spans="1:6">
      <c r="A895" s="159">
        <v>894</v>
      </c>
      <c r="B895" s="159">
        <v>4.9201999999999995</v>
      </c>
      <c r="C895" s="158"/>
      <c r="D895" s="158"/>
      <c r="E895" s="158"/>
      <c r="F895" s="158"/>
    </row>
    <row r="896" spans="1:6">
      <c r="A896" s="159">
        <v>895</v>
      </c>
      <c r="B896" s="159">
        <v>22.047999999999998</v>
      </c>
      <c r="C896" s="158"/>
      <c r="D896" s="158"/>
      <c r="E896" s="158"/>
      <c r="F896" s="158"/>
    </row>
    <row r="897" spans="1:6">
      <c r="A897" s="159">
        <v>896</v>
      </c>
      <c r="B897" s="159">
        <v>21.078749999999999</v>
      </c>
      <c r="C897" s="158"/>
      <c r="D897" s="158"/>
      <c r="E897" s="158"/>
      <c r="F897" s="158"/>
    </row>
    <row r="898" spans="1:6">
      <c r="A898" s="159">
        <v>897</v>
      </c>
      <c r="B898" s="159">
        <v>2.581</v>
      </c>
      <c r="C898" s="158"/>
      <c r="D898" s="158"/>
      <c r="E898" s="158"/>
      <c r="F898" s="158"/>
    </row>
    <row r="899" spans="1:6">
      <c r="A899" s="159">
        <v>898</v>
      </c>
      <c r="B899" s="159">
        <v>1.825</v>
      </c>
      <c r="C899" s="158"/>
      <c r="D899" s="158"/>
      <c r="E899" s="158"/>
      <c r="F899" s="158"/>
    </row>
    <row r="900" spans="1:6">
      <c r="A900" s="159">
        <v>899</v>
      </c>
      <c r="B900" s="159">
        <v>32.849999999999994</v>
      </c>
      <c r="C900" s="158"/>
      <c r="D900" s="158"/>
      <c r="E900" s="158"/>
      <c r="F900" s="158"/>
    </row>
    <row r="901" spans="1:6">
      <c r="A901" s="159">
        <v>900</v>
      </c>
      <c r="B901" s="159">
        <v>0</v>
      </c>
      <c r="C901" s="158"/>
      <c r="D901" s="158"/>
      <c r="E901" s="158"/>
      <c r="F901" s="158"/>
    </row>
    <row r="902" spans="1:6">
      <c r="A902" s="159">
        <v>901</v>
      </c>
      <c r="B902" s="159">
        <v>0</v>
      </c>
      <c r="C902" s="158"/>
      <c r="D902" s="158"/>
      <c r="E902" s="158"/>
      <c r="F902" s="158"/>
    </row>
    <row r="903" spans="1:6">
      <c r="A903" s="159">
        <v>902</v>
      </c>
      <c r="B903" s="159">
        <v>0</v>
      </c>
      <c r="C903" s="158"/>
      <c r="D903" s="158"/>
      <c r="E903" s="158"/>
      <c r="F903" s="158"/>
    </row>
    <row r="904" spans="1:6">
      <c r="A904" s="159">
        <v>903</v>
      </c>
      <c r="B904" s="159">
        <v>0</v>
      </c>
      <c r="C904" s="158"/>
      <c r="D904" s="158"/>
      <c r="E904" s="158"/>
      <c r="F904" s="158"/>
    </row>
    <row r="905" spans="1:6">
      <c r="A905" s="159">
        <v>904</v>
      </c>
      <c r="B905" s="159">
        <v>0</v>
      </c>
      <c r="C905" s="158"/>
      <c r="D905" s="158"/>
      <c r="E905" s="158"/>
      <c r="F905" s="158"/>
    </row>
    <row r="906" spans="1:6">
      <c r="A906" s="159">
        <v>905</v>
      </c>
      <c r="B906" s="159">
        <v>0</v>
      </c>
      <c r="C906" s="158"/>
      <c r="D906" s="158"/>
      <c r="E906" s="158"/>
      <c r="F906" s="158"/>
    </row>
    <row r="907" spans="1:6">
      <c r="A907" s="159">
        <v>906</v>
      </c>
      <c r="B907" s="159">
        <v>0</v>
      </c>
      <c r="C907" s="158"/>
      <c r="D907" s="158"/>
      <c r="E907" s="158"/>
      <c r="F907" s="158"/>
    </row>
    <row r="908" spans="1:6">
      <c r="A908" s="159">
        <v>907</v>
      </c>
      <c r="B908" s="159">
        <v>0</v>
      </c>
      <c r="C908" s="158"/>
      <c r="D908" s="158"/>
      <c r="E908" s="158"/>
      <c r="F908" s="158"/>
    </row>
    <row r="909" spans="1:6">
      <c r="A909" s="159">
        <v>908</v>
      </c>
      <c r="B909" s="159">
        <v>0</v>
      </c>
      <c r="C909" s="158"/>
      <c r="D909" s="158"/>
      <c r="E909" s="158"/>
      <c r="F909" s="158"/>
    </row>
    <row r="910" spans="1:6">
      <c r="A910" s="159">
        <v>909</v>
      </c>
      <c r="B910" s="159">
        <v>29.513999999999999</v>
      </c>
      <c r="C910" s="158"/>
      <c r="D910" s="158"/>
      <c r="E910" s="158"/>
      <c r="F910" s="158"/>
    </row>
    <row r="911" spans="1:6">
      <c r="A911" s="159">
        <v>910</v>
      </c>
      <c r="B911" s="159">
        <v>21.9</v>
      </c>
      <c r="C911" s="158"/>
      <c r="D911" s="158"/>
      <c r="E911" s="158"/>
      <c r="F911" s="158"/>
    </row>
    <row r="912" spans="1:6">
      <c r="A912" s="159">
        <v>911</v>
      </c>
      <c r="B912" s="159">
        <v>5.9429999999999996</v>
      </c>
      <c r="C912" s="158"/>
      <c r="D912" s="158"/>
      <c r="E912" s="158"/>
      <c r="F912" s="158"/>
    </row>
    <row r="913" spans="1:6">
      <c r="A913" s="159">
        <v>912</v>
      </c>
      <c r="B913" s="159">
        <v>28.908000000000001</v>
      </c>
      <c r="C913" s="158"/>
      <c r="D913" s="158"/>
      <c r="E913" s="158"/>
      <c r="F913" s="158"/>
    </row>
    <row r="914" spans="1:6">
      <c r="A914" s="159">
        <v>913</v>
      </c>
      <c r="B914" s="159">
        <v>17.301000000000002</v>
      </c>
      <c r="C914" s="158"/>
      <c r="D914" s="158"/>
      <c r="E914" s="158"/>
      <c r="F914" s="158"/>
    </row>
    <row r="915" spans="1:6">
      <c r="A915" s="159">
        <v>914</v>
      </c>
      <c r="B915" s="158"/>
      <c r="C915" s="158"/>
      <c r="D915" s="158"/>
      <c r="E915" s="158"/>
      <c r="F915" s="158"/>
    </row>
    <row r="916" spans="1:6">
      <c r="A916" s="159">
        <v>915</v>
      </c>
      <c r="B916" s="158"/>
      <c r="C916" s="158"/>
      <c r="D916" s="158"/>
      <c r="E916" s="158"/>
      <c r="F916" s="158"/>
    </row>
    <row r="917" spans="1:6">
      <c r="A917" s="159">
        <v>916</v>
      </c>
      <c r="B917" s="158"/>
      <c r="C917" s="158"/>
      <c r="D917" s="158"/>
      <c r="E917" s="158"/>
      <c r="F917" s="158"/>
    </row>
    <row r="918" spans="1:6">
      <c r="A918" s="159">
        <v>917</v>
      </c>
      <c r="B918" s="158"/>
      <c r="C918" s="158"/>
      <c r="D918" s="158"/>
      <c r="E918" s="158"/>
      <c r="F918" s="158"/>
    </row>
    <row r="919" spans="1:6">
      <c r="A919" s="159">
        <v>918</v>
      </c>
      <c r="B919" s="158"/>
      <c r="C919" s="158"/>
      <c r="D919" s="158"/>
      <c r="E919" s="158"/>
      <c r="F919" s="158"/>
    </row>
    <row r="920" spans="1:6">
      <c r="A920" s="159">
        <v>919</v>
      </c>
      <c r="B920" s="158"/>
      <c r="C920" s="158"/>
      <c r="D920" s="158"/>
      <c r="E920" s="158"/>
      <c r="F920" s="158"/>
    </row>
    <row r="921" spans="1:6">
      <c r="A921" s="159">
        <v>920</v>
      </c>
      <c r="B921" s="158"/>
      <c r="C921" s="158"/>
      <c r="D921" s="158"/>
      <c r="E921" s="158"/>
      <c r="F921" s="158"/>
    </row>
    <row r="922" spans="1:6">
      <c r="A922" s="159">
        <v>921</v>
      </c>
      <c r="B922" s="158"/>
      <c r="C922" s="158"/>
      <c r="D922" s="158"/>
      <c r="E922" s="158"/>
      <c r="F922" s="158"/>
    </row>
    <row r="923" spans="1:6">
      <c r="A923" s="159">
        <v>922</v>
      </c>
      <c r="B923" s="158"/>
      <c r="C923" s="158"/>
      <c r="D923" s="158"/>
      <c r="E923" s="158"/>
      <c r="F923" s="158"/>
    </row>
    <row r="924" spans="1:6">
      <c r="A924" s="159">
        <v>923</v>
      </c>
      <c r="B924" s="158"/>
      <c r="C924" s="158"/>
      <c r="D924" s="158"/>
      <c r="E924" s="158"/>
      <c r="F924" s="158"/>
    </row>
    <row r="925" spans="1:6">
      <c r="A925" s="159">
        <v>924</v>
      </c>
      <c r="B925" s="158"/>
      <c r="C925" s="158"/>
      <c r="D925" s="158"/>
      <c r="E925" s="158"/>
      <c r="F925" s="158"/>
    </row>
    <row r="926" spans="1:6">
      <c r="A926" s="159">
        <v>925</v>
      </c>
      <c r="B926" s="158"/>
      <c r="C926" s="158"/>
      <c r="D926" s="158"/>
      <c r="E926" s="158"/>
      <c r="F926" s="158"/>
    </row>
    <row r="927" spans="1:6">
      <c r="A927" s="159">
        <v>926</v>
      </c>
      <c r="B927" s="158"/>
      <c r="C927" s="158"/>
      <c r="D927" s="158"/>
      <c r="E927" s="158"/>
      <c r="F927" s="158"/>
    </row>
    <row r="928" spans="1:6">
      <c r="A928" s="159">
        <v>927</v>
      </c>
      <c r="B928" s="158"/>
      <c r="C928" s="158"/>
      <c r="D928" s="158"/>
      <c r="E928" s="158"/>
      <c r="F928" s="158"/>
    </row>
    <row r="929" spans="1:6">
      <c r="A929" s="159">
        <v>928</v>
      </c>
      <c r="B929" s="158"/>
      <c r="C929" s="158"/>
      <c r="D929" s="158"/>
      <c r="E929" s="158"/>
      <c r="F929" s="158"/>
    </row>
    <row r="930" spans="1:6">
      <c r="A930" s="159">
        <v>929</v>
      </c>
      <c r="B930" s="158"/>
      <c r="C930" s="158"/>
      <c r="D930" s="158"/>
      <c r="E930" s="158"/>
      <c r="F930" s="158"/>
    </row>
    <row r="931" spans="1:6">
      <c r="A931" s="159">
        <v>930</v>
      </c>
      <c r="B931" s="158"/>
      <c r="C931" s="158"/>
      <c r="D931" s="158"/>
      <c r="E931" s="158"/>
      <c r="F931" s="158"/>
    </row>
    <row r="932" spans="1:6">
      <c r="A932" s="159">
        <v>931</v>
      </c>
      <c r="B932" s="158"/>
      <c r="C932" s="159">
        <v>3121</v>
      </c>
      <c r="D932" s="159">
        <v>2928</v>
      </c>
      <c r="E932" s="159">
        <v>3546</v>
      </c>
      <c r="F932" s="159">
        <v>2456</v>
      </c>
    </row>
    <row r="933" spans="1:6">
      <c r="A933" s="159">
        <v>932</v>
      </c>
      <c r="B933" s="159">
        <v>6205</v>
      </c>
      <c r="C933" s="159">
        <v>5833</v>
      </c>
      <c r="D933" s="159">
        <v>1590</v>
      </c>
      <c r="E933" s="159">
        <v>4285</v>
      </c>
      <c r="F933" s="159">
        <v>4643</v>
      </c>
    </row>
    <row r="934" spans="1:6">
      <c r="A934" s="159">
        <v>933</v>
      </c>
      <c r="B934" s="159">
        <v>500</v>
      </c>
      <c r="C934" s="159">
        <v>0</v>
      </c>
      <c r="D934" s="158"/>
      <c r="E934" s="158"/>
      <c r="F934" s="158"/>
    </row>
    <row r="935" spans="1:6">
      <c r="A935" s="159">
        <v>934</v>
      </c>
      <c r="B935" s="158"/>
      <c r="C935" s="159">
        <v>0.01</v>
      </c>
      <c r="D935" s="159">
        <v>117</v>
      </c>
      <c r="E935" s="159">
        <v>0.01</v>
      </c>
      <c r="F935" s="159">
        <v>0</v>
      </c>
    </row>
    <row r="936" spans="1:6">
      <c r="A936" s="159">
        <v>935</v>
      </c>
      <c r="B936" s="158"/>
      <c r="C936" s="159">
        <v>525</v>
      </c>
      <c r="D936" s="159">
        <v>193.56599999999997</v>
      </c>
      <c r="E936" s="159">
        <v>1151.98</v>
      </c>
      <c r="F936" s="158"/>
    </row>
    <row r="937" spans="1:6">
      <c r="A937" s="159">
        <v>936</v>
      </c>
      <c r="B937" s="158"/>
      <c r="C937" s="159">
        <v>4085</v>
      </c>
      <c r="D937" s="159">
        <v>1904.9077600000001</v>
      </c>
      <c r="E937" s="159">
        <v>1154</v>
      </c>
      <c r="F937" s="158"/>
    </row>
    <row r="938" spans="1:6">
      <c r="A938" s="159">
        <v>937</v>
      </c>
      <c r="B938" s="158"/>
      <c r="C938" s="159">
        <v>6766</v>
      </c>
      <c r="D938" s="159">
        <v>735</v>
      </c>
      <c r="E938" s="159">
        <v>2781</v>
      </c>
      <c r="F938" s="159">
        <v>1716</v>
      </c>
    </row>
    <row r="939" spans="1:6">
      <c r="A939" s="159">
        <v>938</v>
      </c>
      <c r="B939" s="158"/>
      <c r="C939" s="159">
        <v>806</v>
      </c>
      <c r="D939" s="159">
        <v>1099</v>
      </c>
      <c r="E939" s="159">
        <v>562</v>
      </c>
      <c r="F939" s="159">
        <v>81</v>
      </c>
    </row>
    <row r="940" spans="1:6">
      <c r="A940" s="159">
        <v>939</v>
      </c>
      <c r="B940" s="158"/>
      <c r="C940" s="159">
        <v>68361</v>
      </c>
      <c r="D940" s="159">
        <v>18742</v>
      </c>
      <c r="E940" s="159">
        <v>15166</v>
      </c>
      <c r="F940" s="159">
        <v>34568</v>
      </c>
    </row>
    <row r="941" spans="1:6">
      <c r="A941" s="159">
        <v>940</v>
      </c>
      <c r="B941" s="158"/>
      <c r="C941" s="159">
        <v>10088</v>
      </c>
      <c r="D941" s="159">
        <v>10109</v>
      </c>
      <c r="E941" s="159">
        <v>10412</v>
      </c>
      <c r="F941" s="159">
        <v>10690</v>
      </c>
    </row>
    <row r="942" spans="1:6">
      <c r="A942" s="159">
        <v>941</v>
      </c>
      <c r="B942" s="158"/>
      <c r="C942" s="159">
        <v>5724</v>
      </c>
      <c r="D942" s="159">
        <v>2447.2950000000001</v>
      </c>
      <c r="E942" s="159">
        <v>4203</v>
      </c>
      <c r="F942" s="159">
        <v>0</v>
      </c>
    </row>
    <row r="943" spans="1:6">
      <c r="A943" s="159">
        <v>942</v>
      </c>
      <c r="B943" s="158"/>
      <c r="C943" s="159">
        <v>1478</v>
      </c>
      <c r="D943" s="159">
        <v>9553</v>
      </c>
      <c r="E943" s="159">
        <v>9209</v>
      </c>
      <c r="F943" s="159">
        <v>3241</v>
      </c>
    </row>
    <row r="944" spans="1:6">
      <c r="A944" s="159">
        <v>943</v>
      </c>
      <c r="B944" s="158"/>
      <c r="C944" s="159">
        <v>24861</v>
      </c>
      <c r="D944" s="159">
        <v>12554</v>
      </c>
      <c r="E944" s="159">
        <v>15118</v>
      </c>
      <c r="F944" s="159">
        <v>21013</v>
      </c>
    </row>
    <row r="945" spans="1:6">
      <c r="A945" s="159">
        <v>944</v>
      </c>
      <c r="B945" s="158"/>
      <c r="C945" s="159">
        <v>22880</v>
      </c>
      <c r="D945" s="159">
        <v>12683</v>
      </c>
      <c r="E945" s="159">
        <v>15001</v>
      </c>
      <c r="F945" s="159">
        <v>18174</v>
      </c>
    </row>
    <row r="946" spans="1:6">
      <c r="A946" s="159">
        <v>945</v>
      </c>
      <c r="B946" s="158"/>
      <c r="C946" s="159">
        <v>23688</v>
      </c>
      <c r="D946" s="159">
        <v>23841</v>
      </c>
      <c r="E946" s="159">
        <v>25145</v>
      </c>
      <c r="F946" s="159">
        <v>24134</v>
      </c>
    </row>
    <row r="947" spans="1:6">
      <c r="A947" s="159">
        <v>946</v>
      </c>
      <c r="B947" s="158"/>
      <c r="C947" s="159">
        <v>10842</v>
      </c>
      <c r="D947" s="159">
        <v>4971</v>
      </c>
      <c r="E947" s="159">
        <v>6091</v>
      </c>
      <c r="F947" s="159">
        <v>8652</v>
      </c>
    </row>
    <row r="948" spans="1:6">
      <c r="A948" s="159">
        <v>947</v>
      </c>
      <c r="B948" s="158"/>
      <c r="C948" s="159">
        <v>8024</v>
      </c>
      <c r="D948" s="159">
        <v>5926</v>
      </c>
      <c r="E948" s="159">
        <v>6753</v>
      </c>
      <c r="F948" s="159">
        <v>8291</v>
      </c>
    </row>
    <row r="949" spans="1:6">
      <c r="A949" s="159">
        <v>948</v>
      </c>
      <c r="B949" s="158"/>
      <c r="C949" s="159">
        <v>9463</v>
      </c>
      <c r="D949" s="159">
        <v>4786</v>
      </c>
      <c r="E949" s="159">
        <v>4788</v>
      </c>
      <c r="F949" s="159">
        <v>7602</v>
      </c>
    </row>
    <row r="950" spans="1:6">
      <c r="A950" s="159">
        <v>949</v>
      </c>
      <c r="B950" s="158"/>
      <c r="C950" s="159">
        <v>0</v>
      </c>
      <c r="D950" s="159">
        <v>0</v>
      </c>
      <c r="E950" s="159">
        <v>500</v>
      </c>
      <c r="F950" s="158"/>
    </row>
    <row r="951" spans="1:6">
      <c r="A951" s="159">
        <v>950</v>
      </c>
      <c r="B951" s="158"/>
      <c r="C951" s="159">
        <v>0</v>
      </c>
      <c r="D951" s="159">
        <v>0</v>
      </c>
      <c r="E951" s="159">
        <v>500</v>
      </c>
      <c r="F951" s="158"/>
    </row>
    <row r="952" spans="1:6">
      <c r="A952" s="159">
        <v>951</v>
      </c>
      <c r="B952" s="158"/>
      <c r="C952" s="159">
        <v>0</v>
      </c>
      <c r="D952" s="159">
        <v>0</v>
      </c>
      <c r="E952" s="159">
        <v>0</v>
      </c>
      <c r="F952" s="159">
        <v>7122</v>
      </c>
    </row>
    <row r="953" spans="1:6">
      <c r="A953" s="159">
        <v>952</v>
      </c>
      <c r="B953" s="158"/>
      <c r="C953" s="159">
        <v>14700</v>
      </c>
      <c r="D953" s="159">
        <v>3952</v>
      </c>
      <c r="E953" s="159">
        <v>5083</v>
      </c>
      <c r="F953" s="159">
        <v>6280</v>
      </c>
    </row>
    <row r="954" spans="1:6">
      <c r="A954" s="159">
        <v>953</v>
      </c>
      <c r="B954" s="158"/>
      <c r="C954" s="159">
        <v>23911</v>
      </c>
      <c r="D954" s="159">
        <v>9815</v>
      </c>
      <c r="E954" s="159">
        <v>8187</v>
      </c>
      <c r="F954" s="159">
        <v>10838</v>
      </c>
    </row>
    <row r="955" spans="1:6">
      <c r="A955" s="159">
        <v>954</v>
      </c>
      <c r="B955" s="158"/>
      <c r="C955" s="159">
        <v>1687</v>
      </c>
      <c r="D955" s="159">
        <v>741.18399999999997</v>
      </c>
      <c r="E955" s="159">
        <v>1120.884</v>
      </c>
      <c r="F955" s="158"/>
    </row>
    <row r="956" spans="1:6">
      <c r="A956" s="159">
        <v>955</v>
      </c>
      <c r="B956" s="158"/>
      <c r="C956" s="159">
        <v>7147</v>
      </c>
      <c r="D956" s="159">
        <v>394</v>
      </c>
      <c r="E956" s="159">
        <v>1874</v>
      </c>
      <c r="F956" s="159">
        <v>2030</v>
      </c>
    </row>
    <row r="957" spans="1:6">
      <c r="A957" s="159">
        <v>956</v>
      </c>
      <c r="B957" s="158"/>
      <c r="C957" s="159">
        <v>202</v>
      </c>
      <c r="D957" s="159">
        <v>198.876</v>
      </c>
      <c r="E957" s="159">
        <v>264.52300000000002</v>
      </c>
      <c r="F957" s="158"/>
    </row>
    <row r="958" spans="1:6">
      <c r="A958" s="159">
        <v>957</v>
      </c>
      <c r="B958" s="158"/>
      <c r="C958" s="159">
        <v>307</v>
      </c>
      <c r="D958" s="159">
        <v>213.25200000000001</v>
      </c>
      <c r="E958" s="159">
        <v>242.506</v>
      </c>
      <c r="F958" s="158"/>
    </row>
    <row r="959" spans="1:6">
      <c r="A959" s="159">
        <v>958</v>
      </c>
      <c r="B959" s="158"/>
      <c r="C959" s="159">
        <v>134</v>
      </c>
      <c r="D959" s="159">
        <v>88.87299999999999</v>
      </c>
      <c r="E959" s="159">
        <v>132.03399999999999</v>
      </c>
      <c r="F959" s="158"/>
    </row>
    <row r="960" spans="1:6">
      <c r="A960" s="159">
        <v>959</v>
      </c>
      <c r="B960" s="158"/>
      <c r="C960" s="159">
        <v>356</v>
      </c>
      <c r="D960" s="159">
        <v>89.229113999999996</v>
      </c>
      <c r="E960" s="158"/>
      <c r="F960" s="158"/>
    </row>
    <row r="961" spans="1:6">
      <c r="A961" s="159">
        <v>960</v>
      </c>
      <c r="B961" s="158"/>
      <c r="C961" s="159">
        <v>16547</v>
      </c>
      <c r="D961" s="159">
        <v>2557.02</v>
      </c>
      <c r="E961" s="159">
        <v>4921</v>
      </c>
      <c r="F961" s="159">
        <v>16161</v>
      </c>
    </row>
    <row r="962" spans="1:6">
      <c r="A962" s="159">
        <v>961</v>
      </c>
      <c r="B962" s="158"/>
      <c r="C962" s="159">
        <v>27711</v>
      </c>
      <c r="D962" s="159">
        <v>5251</v>
      </c>
      <c r="E962" s="159">
        <v>5767</v>
      </c>
      <c r="F962" s="159">
        <v>12807</v>
      </c>
    </row>
    <row r="963" spans="1:6">
      <c r="A963" s="159">
        <v>962</v>
      </c>
      <c r="B963" s="158"/>
      <c r="C963" s="159">
        <v>0</v>
      </c>
      <c r="D963" s="159">
        <v>0</v>
      </c>
      <c r="E963" s="159">
        <v>0</v>
      </c>
      <c r="F963" s="158"/>
    </row>
    <row r="964" spans="1:6">
      <c r="A964" s="159">
        <v>963</v>
      </c>
      <c r="B964" s="158"/>
      <c r="C964" s="159">
        <v>1338</v>
      </c>
      <c r="D964" s="159">
        <v>0</v>
      </c>
      <c r="E964" s="159">
        <v>0</v>
      </c>
      <c r="F964" s="158"/>
    </row>
    <row r="965" spans="1:6">
      <c r="A965" s="159">
        <v>964</v>
      </c>
      <c r="B965" s="158"/>
      <c r="C965" s="159">
        <v>0.02</v>
      </c>
      <c r="D965" s="159">
        <v>0.307</v>
      </c>
      <c r="E965" s="159">
        <v>18.5</v>
      </c>
      <c r="F965" s="159">
        <v>0</v>
      </c>
    </row>
    <row r="966" spans="1:6">
      <c r="A966" s="159">
        <v>965</v>
      </c>
      <c r="B966" s="158"/>
      <c r="C966" s="159">
        <v>1</v>
      </c>
      <c r="D966" s="159">
        <v>0</v>
      </c>
      <c r="E966" s="159">
        <v>0</v>
      </c>
      <c r="F966" s="158"/>
    </row>
    <row r="967" spans="1:6">
      <c r="A967" s="159">
        <v>966</v>
      </c>
      <c r="B967" s="158"/>
      <c r="C967" s="159">
        <v>32313</v>
      </c>
      <c r="D967" s="159">
        <v>866</v>
      </c>
      <c r="E967" s="159">
        <v>1701</v>
      </c>
      <c r="F967" s="159">
        <v>15949</v>
      </c>
    </row>
    <row r="968" spans="1:6">
      <c r="A968" s="159">
        <v>967</v>
      </c>
      <c r="B968" s="158"/>
      <c r="C968" s="159">
        <v>767.77650000000006</v>
      </c>
      <c r="D968" s="159">
        <v>409.81400000000002</v>
      </c>
      <c r="E968" s="159">
        <v>470.50400000000002</v>
      </c>
      <c r="F968" s="158"/>
    </row>
    <row r="969" spans="1:6">
      <c r="A969" s="159">
        <v>968</v>
      </c>
      <c r="B969" s="158"/>
      <c r="C969" s="159">
        <v>47515</v>
      </c>
      <c r="D969" s="159">
        <v>26894.03</v>
      </c>
      <c r="E969" s="159">
        <v>35552</v>
      </c>
      <c r="F969" s="159">
        <v>39844</v>
      </c>
    </row>
    <row r="970" spans="1:6">
      <c r="A970" s="159">
        <v>969</v>
      </c>
      <c r="B970" s="158"/>
      <c r="C970" s="159">
        <v>1854.0619999999999</v>
      </c>
      <c r="D970" s="159">
        <v>1127.8490000000002</v>
      </c>
      <c r="E970" s="159">
        <v>1370.4680000000001</v>
      </c>
      <c r="F970" s="158"/>
    </row>
    <row r="971" spans="1:6">
      <c r="A971" s="159">
        <v>970</v>
      </c>
      <c r="B971" s="158"/>
      <c r="C971" s="159">
        <v>7927</v>
      </c>
      <c r="D971" s="159">
        <v>1652</v>
      </c>
      <c r="E971" s="159">
        <v>2209</v>
      </c>
      <c r="F971" s="159">
        <v>2316</v>
      </c>
    </row>
    <row r="972" spans="1:6">
      <c r="A972" s="159">
        <v>971</v>
      </c>
      <c r="B972" s="158"/>
      <c r="C972" s="159">
        <v>140</v>
      </c>
      <c r="D972" s="159">
        <v>0</v>
      </c>
      <c r="E972" s="159">
        <v>268.553</v>
      </c>
      <c r="F972" s="158"/>
    </row>
    <row r="973" spans="1:6">
      <c r="A973" s="159">
        <v>972</v>
      </c>
      <c r="B973" s="158"/>
      <c r="C973" s="159">
        <v>36731</v>
      </c>
      <c r="D973" s="159">
        <v>9180</v>
      </c>
      <c r="E973" s="159">
        <v>3044.08</v>
      </c>
      <c r="F973" s="159">
        <v>3237</v>
      </c>
    </row>
    <row r="974" spans="1:6">
      <c r="A974" s="159">
        <v>973</v>
      </c>
      <c r="B974" s="158"/>
      <c r="C974" s="159">
        <v>80964</v>
      </c>
      <c r="D974" s="159">
        <v>39081</v>
      </c>
      <c r="E974" s="159">
        <v>65390</v>
      </c>
      <c r="F974" s="159">
        <v>67577</v>
      </c>
    </row>
    <row r="975" spans="1:6">
      <c r="A975" s="159">
        <v>974</v>
      </c>
      <c r="B975" s="158"/>
      <c r="C975" s="159">
        <v>104792</v>
      </c>
      <c r="D975" s="159">
        <v>46142</v>
      </c>
      <c r="E975" s="159">
        <v>86439</v>
      </c>
      <c r="F975" s="159">
        <v>83609</v>
      </c>
    </row>
    <row r="976" spans="1:6">
      <c r="A976" s="159">
        <v>975</v>
      </c>
      <c r="B976" s="158"/>
      <c r="C976" s="159">
        <v>20224</v>
      </c>
      <c r="D976" s="159">
        <v>17139</v>
      </c>
      <c r="E976" s="159">
        <v>14259</v>
      </c>
      <c r="F976" s="159">
        <v>17347</v>
      </c>
    </row>
    <row r="977" spans="1:6">
      <c r="A977" s="159">
        <v>976</v>
      </c>
      <c r="B977" s="158"/>
      <c r="C977" s="159">
        <v>1615</v>
      </c>
      <c r="D977" s="159">
        <v>1097</v>
      </c>
      <c r="E977" s="159">
        <v>2168.0100000000002</v>
      </c>
      <c r="F977" s="159">
        <v>531</v>
      </c>
    </row>
    <row r="978" spans="1:6">
      <c r="A978" s="159">
        <v>977</v>
      </c>
      <c r="B978" s="158"/>
      <c r="C978" s="159">
        <v>16568</v>
      </c>
      <c r="D978" s="159">
        <v>3117</v>
      </c>
      <c r="E978" s="159">
        <v>7047</v>
      </c>
      <c r="F978" s="159">
        <v>9487</v>
      </c>
    </row>
    <row r="979" spans="1:6">
      <c r="A979" s="159">
        <v>978</v>
      </c>
      <c r="B979" s="158"/>
      <c r="C979" s="159">
        <v>6803</v>
      </c>
      <c r="D979" s="159">
        <v>1563</v>
      </c>
      <c r="E979" s="159">
        <v>4097</v>
      </c>
      <c r="F979" s="159">
        <v>4669</v>
      </c>
    </row>
    <row r="980" spans="1:6">
      <c r="A980" s="159">
        <v>979</v>
      </c>
      <c r="B980" s="158"/>
      <c r="C980" s="159">
        <v>209</v>
      </c>
      <c r="D980" s="159">
        <v>160.96299999999999</v>
      </c>
      <c r="E980" s="159">
        <v>0.60799999999999998</v>
      </c>
      <c r="F980" s="158"/>
    </row>
    <row r="981" spans="1:6">
      <c r="A981" s="159">
        <v>980</v>
      </c>
      <c r="B981" s="158"/>
      <c r="C981" s="159">
        <v>5858</v>
      </c>
      <c r="D981" s="159">
        <v>7034</v>
      </c>
      <c r="E981" s="159">
        <v>7784</v>
      </c>
      <c r="F981" s="159">
        <v>14394</v>
      </c>
    </row>
    <row r="982" spans="1:6">
      <c r="A982" s="159">
        <v>981</v>
      </c>
      <c r="B982" s="158"/>
      <c r="C982" s="159">
        <v>1759</v>
      </c>
      <c r="D982" s="159">
        <v>0</v>
      </c>
      <c r="E982" s="159">
        <v>181</v>
      </c>
      <c r="F982" s="159">
        <v>681</v>
      </c>
    </row>
    <row r="983" spans="1:6">
      <c r="A983" s="159">
        <v>982</v>
      </c>
      <c r="B983" s="158"/>
      <c r="C983" s="159">
        <v>813</v>
      </c>
      <c r="D983" s="159">
        <v>61.625999999999998</v>
      </c>
      <c r="E983" s="158"/>
      <c r="F983" s="158"/>
    </row>
    <row r="984" spans="1:6">
      <c r="A984" s="159">
        <v>983</v>
      </c>
      <c r="B984" s="158"/>
      <c r="C984" s="159">
        <v>49392</v>
      </c>
      <c r="D984" s="159">
        <v>42822.02</v>
      </c>
      <c r="E984" s="159">
        <v>43650</v>
      </c>
      <c r="F984" s="159">
        <v>73720</v>
      </c>
    </row>
    <row r="985" spans="1:6">
      <c r="A985" s="159">
        <v>984</v>
      </c>
      <c r="B985" s="158"/>
      <c r="C985" s="159">
        <v>3330</v>
      </c>
      <c r="D985" s="159">
        <v>394.04450000000003</v>
      </c>
      <c r="E985" s="159">
        <v>946.42899999999997</v>
      </c>
      <c r="F985" s="158"/>
    </row>
    <row r="986" spans="1:6">
      <c r="A986" s="159">
        <v>985</v>
      </c>
      <c r="B986" s="158"/>
      <c r="C986" s="159">
        <v>15855</v>
      </c>
      <c r="D986" s="159">
        <v>18342</v>
      </c>
      <c r="E986" s="159">
        <v>17758</v>
      </c>
      <c r="F986" s="159">
        <v>19803</v>
      </c>
    </row>
    <row r="987" spans="1:6">
      <c r="A987" s="159">
        <v>986</v>
      </c>
      <c r="B987" s="158"/>
      <c r="C987" s="159">
        <v>2396</v>
      </c>
      <c r="D987" s="159">
        <v>0</v>
      </c>
      <c r="E987" s="159">
        <v>860.65899999999999</v>
      </c>
      <c r="F987" s="158"/>
    </row>
    <row r="988" spans="1:6">
      <c r="A988" s="159">
        <v>987</v>
      </c>
      <c r="B988" s="158"/>
      <c r="C988" s="159">
        <v>1664.089966</v>
      </c>
      <c r="D988" s="159">
        <v>7299.07</v>
      </c>
      <c r="E988" s="159">
        <v>25144</v>
      </c>
      <c r="F988" s="159">
        <v>22348</v>
      </c>
    </row>
    <row r="989" spans="1:6">
      <c r="A989" s="159">
        <v>988</v>
      </c>
      <c r="B989" s="158"/>
      <c r="C989" s="159">
        <v>3309</v>
      </c>
      <c r="D989" s="159">
        <v>2393.6422000000002</v>
      </c>
      <c r="E989" s="159">
        <v>2562</v>
      </c>
      <c r="F989" s="159">
        <v>1.17</v>
      </c>
    </row>
    <row r="990" spans="1:6">
      <c r="A990" s="159">
        <v>989</v>
      </c>
      <c r="B990" s="158"/>
      <c r="C990" s="159">
        <v>0.01</v>
      </c>
      <c r="D990" s="159">
        <v>0.01</v>
      </c>
      <c r="E990" s="159">
        <v>0.01</v>
      </c>
      <c r="F990" s="159">
        <v>531</v>
      </c>
    </row>
    <row r="991" spans="1:6">
      <c r="A991" s="159">
        <v>990</v>
      </c>
      <c r="B991" s="158"/>
      <c r="C991" s="159">
        <v>0.01</v>
      </c>
      <c r="D991" s="159">
        <v>0</v>
      </c>
      <c r="E991" s="159">
        <v>0</v>
      </c>
      <c r="F991" s="158"/>
    </row>
    <row r="992" spans="1:6">
      <c r="A992" s="159">
        <v>991</v>
      </c>
      <c r="B992" s="158"/>
      <c r="C992" s="159">
        <v>12398</v>
      </c>
      <c r="D992" s="159">
        <v>3887</v>
      </c>
      <c r="E992" s="159">
        <v>16404</v>
      </c>
      <c r="F992" s="159">
        <v>18847</v>
      </c>
    </row>
    <row r="993" spans="1:6">
      <c r="A993" s="159">
        <v>992</v>
      </c>
      <c r="B993" s="158"/>
      <c r="C993" s="159">
        <v>45725</v>
      </c>
      <c r="D993" s="159">
        <v>26524</v>
      </c>
      <c r="E993" s="159">
        <v>45570</v>
      </c>
      <c r="F993" s="159">
        <v>46495</v>
      </c>
    </row>
    <row r="994" spans="1:6">
      <c r="A994" s="159">
        <v>993</v>
      </c>
      <c r="B994" s="158"/>
      <c r="C994" s="159">
        <v>46355</v>
      </c>
      <c r="D994" s="159">
        <v>16240</v>
      </c>
      <c r="E994" s="159">
        <v>41178</v>
      </c>
      <c r="F994" s="159">
        <v>42940</v>
      </c>
    </row>
    <row r="995" spans="1:6">
      <c r="A995" s="159">
        <v>994</v>
      </c>
      <c r="B995" s="158"/>
      <c r="C995" s="159">
        <v>93218</v>
      </c>
      <c r="D995" s="159">
        <v>30273.02</v>
      </c>
      <c r="E995" s="159">
        <v>96168</v>
      </c>
      <c r="F995" s="159">
        <v>99549</v>
      </c>
    </row>
    <row r="996" spans="1:6">
      <c r="A996" s="159">
        <v>995</v>
      </c>
      <c r="B996" s="158"/>
      <c r="C996" s="159">
        <v>13508.01</v>
      </c>
      <c r="D996" s="159">
        <v>6048</v>
      </c>
      <c r="E996" s="159">
        <v>11793</v>
      </c>
      <c r="F996" s="159">
        <v>15810</v>
      </c>
    </row>
    <row r="997" spans="1:6">
      <c r="A997" s="159">
        <v>996</v>
      </c>
      <c r="B997" s="158"/>
      <c r="C997" s="159">
        <v>90137</v>
      </c>
      <c r="D997" s="159">
        <v>62568</v>
      </c>
      <c r="E997" s="159">
        <v>60212</v>
      </c>
      <c r="F997" s="159">
        <v>106726</v>
      </c>
    </row>
    <row r="998" spans="1:6">
      <c r="A998" s="159">
        <v>997</v>
      </c>
      <c r="B998" s="158"/>
      <c r="C998" s="159">
        <v>90867</v>
      </c>
      <c r="D998" s="159">
        <v>21793.03</v>
      </c>
      <c r="E998" s="159">
        <v>19913</v>
      </c>
      <c r="F998" s="159">
        <v>19301</v>
      </c>
    </row>
    <row r="999" spans="1:6">
      <c r="A999" s="159">
        <v>998</v>
      </c>
      <c r="B999" s="158"/>
      <c r="C999" s="159">
        <v>0</v>
      </c>
      <c r="D999" s="159">
        <v>0</v>
      </c>
      <c r="E999" s="159">
        <v>470.86500000000001</v>
      </c>
      <c r="F999" s="158"/>
    </row>
    <row r="1000" spans="1:6">
      <c r="A1000" s="159">
        <v>999</v>
      </c>
      <c r="B1000" s="158"/>
      <c r="C1000" s="159">
        <v>2970</v>
      </c>
      <c r="D1000" s="159">
        <v>4675</v>
      </c>
      <c r="E1000" s="159">
        <v>3373</v>
      </c>
      <c r="F1000" s="158"/>
    </row>
    <row r="1001" spans="1:6">
      <c r="A1001" s="159">
        <v>1000</v>
      </c>
      <c r="B1001" s="158"/>
      <c r="C1001" s="159">
        <v>5085</v>
      </c>
      <c r="D1001" s="159">
        <v>2215</v>
      </c>
      <c r="E1001" s="159">
        <v>2849</v>
      </c>
      <c r="F1001" s="159">
        <v>6993</v>
      </c>
    </row>
    <row r="1002" spans="1:6">
      <c r="A1002" s="159">
        <v>1001</v>
      </c>
      <c r="B1002" s="158"/>
      <c r="C1002" s="159">
        <v>115.09399999999999</v>
      </c>
      <c r="D1002" s="159">
        <v>0</v>
      </c>
      <c r="E1002" s="159">
        <v>14.347</v>
      </c>
      <c r="F1002" s="158"/>
    </row>
    <row r="1003" spans="1:6">
      <c r="A1003" s="159">
        <v>1002</v>
      </c>
      <c r="B1003" s="158"/>
      <c r="C1003" s="159">
        <v>61249</v>
      </c>
      <c r="D1003" s="159">
        <v>13749</v>
      </c>
      <c r="E1003" s="159">
        <v>44778</v>
      </c>
      <c r="F1003" s="159">
        <v>71094</v>
      </c>
    </row>
    <row r="1004" spans="1:6">
      <c r="A1004" s="159">
        <v>1003</v>
      </c>
      <c r="B1004" s="158"/>
      <c r="C1004" s="159">
        <v>223</v>
      </c>
      <c r="D1004" s="159">
        <v>0</v>
      </c>
      <c r="E1004" s="158"/>
      <c r="F1004" s="158"/>
    </row>
    <row r="1005" spans="1:6">
      <c r="A1005" s="159">
        <v>1004</v>
      </c>
      <c r="B1005" s="158"/>
      <c r="C1005" s="159">
        <v>0.119999997</v>
      </c>
      <c r="D1005" s="159">
        <v>28.11</v>
      </c>
      <c r="E1005" s="159">
        <v>0.12</v>
      </c>
      <c r="F1005" s="159">
        <v>27597</v>
      </c>
    </row>
    <row r="1006" spans="1:6">
      <c r="A1006" s="159">
        <v>1005</v>
      </c>
      <c r="B1006" s="158"/>
      <c r="C1006" s="159">
        <v>0</v>
      </c>
      <c r="D1006" s="159">
        <v>0</v>
      </c>
      <c r="E1006" s="159">
        <v>0</v>
      </c>
      <c r="F1006" s="158"/>
    </row>
    <row r="1007" spans="1:6">
      <c r="A1007" s="159">
        <v>1006</v>
      </c>
      <c r="B1007" s="158"/>
      <c r="C1007" s="159">
        <v>10146.19995</v>
      </c>
      <c r="D1007" s="159">
        <v>2204</v>
      </c>
      <c r="E1007" s="159">
        <v>7396</v>
      </c>
      <c r="F1007" s="159">
        <v>9864</v>
      </c>
    </row>
    <row r="1008" spans="1:6">
      <c r="A1008" s="159">
        <v>1007</v>
      </c>
      <c r="B1008" s="158"/>
      <c r="C1008" s="159">
        <v>1041</v>
      </c>
      <c r="D1008" s="159">
        <v>4444</v>
      </c>
      <c r="E1008" s="159">
        <v>1165</v>
      </c>
      <c r="F1008" s="159">
        <v>1069</v>
      </c>
    </row>
    <row r="1009" spans="1:6">
      <c r="A1009" s="159">
        <v>1008</v>
      </c>
      <c r="B1009" s="158"/>
      <c r="C1009" s="159">
        <v>512.02200000000005</v>
      </c>
      <c r="D1009" s="159">
        <v>0</v>
      </c>
      <c r="E1009" s="159">
        <v>18.27</v>
      </c>
      <c r="F1009" s="158"/>
    </row>
    <row r="1010" spans="1:6">
      <c r="A1010" s="159">
        <v>1009</v>
      </c>
      <c r="B1010" s="158"/>
      <c r="C1010" s="159">
        <v>1294</v>
      </c>
      <c r="D1010" s="159">
        <v>1627</v>
      </c>
      <c r="E1010" s="159">
        <v>1916</v>
      </c>
      <c r="F1010" s="159">
        <v>2845</v>
      </c>
    </row>
    <row r="1011" spans="1:6">
      <c r="A1011" s="159">
        <v>1010</v>
      </c>
      <c r="B1011" s="158"/>
      <c r="C1011" s="159">
        <v>29749</v>
      </c>
      <c r="D1011" s="159">
        <v>3186</v>
      </c>
      <c r="E1011" s="159">
        <v>19925</v>
      </c>
      <c r="F1011" s="159">
        <v>25424</v>
      </c>
    </row>
    <row r="1012" spans="1:6">
      <c r="A1012" s="159">
        <v>1011</v>
      </c>
      <c r="B1012" s="158"/>
      <c r="C1012" s="159">
        <v>51347</v>
      </c>
      <c r="D1012" s="159">
        <v>8809.0499999999993</v>
      </c>
      <c r="E1012" s="159">
        <v>21594.1</v>
      </c>
      <c r="F1012" s="159">
        <v>25613</v>
      </c>
    </row>
    <row r="1013" spans="1:6">
      <c r="A1013" s="159">
        <v>1012</v>
      </c>
      <c r="B1013" s="158"/>
      <c r="C1013" s="159">
        <v>9500</v>
      </c>
      <c r="D1013" s="159">
        <v>11528</v>
      </c>
      <c r="E1013" s="159">
        <v>13972</v>
      </c>
      <c r="F1013" s="159">
        <v>14814</v>
      </c>
    </row>
    <row r="1014" spans="1:6">
      <c r="A1014" s="159">
        <v>1013</v>
      </c>
      <c r="B1014" s="158"/>
      <c r="C1014" s="159">
        <v>0</v>
      </c>
      <c r="D1014" s="159">
        <v>1</v>
      </c>
      <c r="E1014" s="159">
        <v>0</v>
      </c>
      <c r="F1014" s="159">
        <v>2694</v>
      </c>
    </row>
    <row r="1015" spans="1:6">
      <c r="A1015" s="159">
        <v>1014</v>
      </c>
      <c r="B1015" s="158"/>
      <c r="C1015" s="159">
        <v>54183</v>
      </c>
      <c r="D1015" s="159">
        <v>9199</v>
      </c>
      <c r="E1015" s="159">
        <v>21206</v>
      </c>
      <c r="F1015" s="159">
        <v>26833</v>
      </c>
    </row>
    <row r="1016" spans="1:6">
      <c r="A1016" s="159">
        <v>1015</v>
      </c>
      <c r="B1016" s="158"/>
      <c r="C1016" s="159">
        <v>2949.0819999999999</v>
      </c>
      <c r="D1016" s="159">
        <v>1831.7755</v>
      </c>
      <c r="E1016" s="159">
        <v>2503.7280000000001</v>
      </c>
      <c r="F1016" s="158"/>
    </row>
    <row r="1017" spans="1:6">
      <c r="A1017" s="159">
        <v>1016</v>
      </c>
      <c r="B1017" s="158"/>
      <c r="C1017" s="159">
        <v>38389.24</v>
      </c>
      <c r="D1017" s="159">
        <v>0.12</v>
      </c>
      <c r="E1017" s="159">
        <v>13562.2</v>
      </c>
      <c r="F1017" s="159">
        <v>60851</v>
      </c>
    </row>
    <row r="1018" spans="1:6">
      <c r="A1018" s="159">
        <v>1017</v>
      </c>
      <c r="B1018" s="158"/>
      <c r="C1018" s="159">
        <v>0</v>
      </c>
      <c r="D1018" s="159">
        <v>165.511</v>
      </c>
      <c r="E1018" s="159">
        <v>345.22500000000002</v>
      </c>
      <c r="F1018" s="158"/>
    </row>
    <row r="1019" spans="1:6">
      <c r="A1019" s="159">
        <v>1018</v>
      </c>
      <c r="B1019" s="158"/>
      <c r="C1019" s="159">
        <v>0</v>
      </c>
      <c r="D1019" s="159">
        <v>3.0829999999999997</v>
      </c>
      <c r="E1019" s="158"/>
      <c r="F1019" s="158"/>
    </row>
    <row r="1020" spans="1:6">
      <c r="A1020" s="159">
        <v>1019</v>
      </c>
      <c r="B1020" s="158"/>
      <c r="C1020" s="159">
        <v>353</v>
      </c>
      <c r="D1020" s="159">
        <v>0</v>
      </c>
      <c r="E1020" s="158"/>
      <c r="F1020" s="158"/>
    </row>
    <row r="1021" spans="1:6">
      <c r="A1021" s="159">
        <v>1020</v>
      </c>
      <c r="B1021" s="158"/>
      <c r="C1021" s="159">
        <v>6044</v>
      </c>
      <c r="D1021" s="159">
        <v>1876</v>
      </c>
      <c r="E1021" s="159">
        <v>2846</v>
      </c>
      <c r="F1021" s="159">
        <v>4228</v>
      </c>
    </row>
    <row r="1022" spans="1:6">
      <c r="A1022" s="159">
        <v>1021</v>
      </c>
      <c r="B1022" s="158"/>
      <c r="C1022" s="159">
        <v>2779</v>
      </c>
      <c r="D1022" s="159">
        <v>1446</v>
      </c>
      <c r="E1022" s="159">
        <v>1851</v>
      </c>
      <c r="F1022" s="159">
        <v>1626</v>
      </c>
    </row>
    <row r="1023" spans="1:6">
      <c r="A1023" s="159">
        <v>1022</v>
      </c>
      <c r="B1023" s="158"/>
      <c r="C1023" s="159">
        <v>40739</v>
      </c>
      <c r="D1023" s="159">
        <v>61676.03</v>
      </c>
      <c r="E1023" s="159">
        <v>5783.05</v>
      </c>
      <c r="F1023" s="159">
        <v>22816</v>
      </c>
    </row>
    <row r="1024" spans="1:6">
      <c r="A1024" s="159">
        <v>1023</v>
      </c>
      <c r="B1024" s="158"/>
      <c r="C1024" s="159">
        <v>6770</v>
      </c>
      <c r="D1024" s="159">
        <v>1</v>
      </c>
      <c r="E1024" s="159">
        <v>3946</v>
      </c>
      <c r="F1024" s="159">
        <v>3342</v>
      </c>
    </row>
    <row r="1025" spans="1:6">
      <c r="A1025" s="159">
        <v>1024</v>
      </c>
      <c r="B1025" s="158"/>
      <c r="C1025" s="159">
        <v>29403</v>
      </c>
      <c r="D1025" s="159">
        <v>14610.03</v>
      </c>
      <c r="E1025" s="159">
        <v>24264</v>
      </c>
      <c r="F1025" s="159">
        <v>44307</v>
      </c>
    </row>
    <row r="1026" spans="1:6">
      <c r="A1026" s="159">
        <v>1025</v>
      </c>
      <c r="B1026" s="158"/>
      <c r="C1026" s="159">
        <v>10097</v>
      </c>
      <c r="D1026" s="159">
        <v>2629</v>
      </c>
      <c r="E1026" s="159">
        <v>4101</v>
      </c>
      <c r="F1026" s="159">
        <v>9621</v>
      </c>
    </row>
    <row r="1027" spans="1:6">
      <c r="A1027" s="159">
        <v>1026</v>
      </c>
      <c r="B1027" s="158"/>
      <c r="C1027" s="159">
        <v>0</v>
      </c>
      <c r="D1027" s="159">
        <v>0</v>
      </c>
      <c r="E1027" s="159">
        <v>0</v>
      </c>
      <c r="F1027" s="158"/>
    </row>
    <row r="1028" spans="1:6">
      <c r="A1028" s="159">
        <v>1027</v>
      </c>
      <c r="B1028" s="158"/>
      <c r="C1028" s="159">
        <v>25538</v>
      </c>
      <c r="D1028" s="159">
        <v>22156</v>
      </c>
      <c r="E1028" s="159">
        <v>20959</v>
      </c>
      <c r="F1028" s="159">
        <v>19585</v>
      </c>
    </row>
    <row r="1029" spans="1:6">
      <c r="A1029" s="159">
        <v>1028</v>
      </c>
      <c r="B1029" s="158"/>
      <c r="C1029" s="159">
        <v>32621</v>
      </c>
      <c r="D1029" s="159">
        <v>30287</v>
      </c>
      <c r="E1029" s="159">
        <v>32220</v>
      </c>
      <c r="F1029" s="159">
        <v>36412</v>
      </c>
    </row>
    <row r="1030" spans="1:6">
      <c r="A1030" s="159">
        <v>1029</v>
      </c>
      <c r="B1030" s="158"/>
      <c r="C1030" s="159">
        <v>64.09</v>
      </c>
      <c r="D1030" s="159">
        <v>49.354387096774104</v>
      </c>
      <c r="E1030" s="159">
        <v>98.328000000000003</v>
      </c>
      <c r="F1030" s="158"/>
    </row>
    <row r="1031" spans="1:6">
      <c r="A1031" s="159">
        <v>1030</v>
      </c>
      <c r="B1031" s="158"/>
      <c r="C1031" s="159">
        <v>16919</v>
      </c>
      <c r="D1031" s="159">
        <v>4115</v>
      </c>
      <c r="E1031" s="159">
        <v>8481</v>
      </c>
      <c r="F1031" s="159">
        <v>13037</v>
      </c>
    </row>
    <row r="1032" spans="1:6">
      <c r="A1032" s="159">
        <v>1031</v>
      </c>
      <c r="B1032" s="158"/>
      <c r="C1032" s="159">
        <v>11562</v>
      </c>
      <c r="D1032" s="159">
        <v>0</v>
      </c>
      <c r="E1032" s="159">
        <v>2884.8</v>
      </c>
      <c r="F1032" s="159">
        <v>9293</v>
      </c>
    </row>
    <row r="1033" spans="1:6">
      <c r="A1033" s="159">
        <v>1032</v>
      </c>
      <c r="B1033" s="158"/>
      <c r="C1033" s="159">
        <v>2406</v>
      </c>
      <c r="D1033" s="159">
        <v>1353</v>
      </c>
      <c r="E1033" s="159">
        <v>2297</v>
      </c>
      <c r="F1033" s="159">
        <v>2564</v>
      </c>
    </row>
    <row r="1034" spans="1:6">
      <c r="A1034" s="159">
        <v>1033</v>
      </c>
      <c r="B1034" s="158"/>
      <c r="C1034" s="159">
        <v>872</v>
      </c>
      <c r="D1034" s="159">
        <v>1102.481</v>
      </c>
      <c r="E1034" s="158"/>
      <c r="F1034" s="158"/>
    </row>
    <row r="1035" spans="1:6">
      <c r="A1035" s="159">
        <v>1034</v>
      </c>
      <c r="B1035" s="158"/>
      <c r="C1035" s="159">
        <v>3374</v>
      </c>
      <c r="D1035" s="159">
        <v>1248</v>
      </c>
      <c r="E1035" s="159">
        <v>2872</v>
      </c>
      <c r="F1035" s="159">
        <v>3798</v>
      </c>
    </row>
    <row r="1036" spans="1:6">
      <c r="A1036" s="159">
        <v>1035</v>
      </c>
      <c r="B1036" s="158"/>
      <c r="C1036" s="159">
        <v>261</v>
      </c>
      <c r="D1036" s="159">
        <v>0</v>
      </c>
      <c r="E1036" s="159">
        <v>0</v>
      </c>
      <c r="F1036" s="158"/>
    </row>
    <row r="1037" spans="1:6">
      <c r="A1037" s="159">
        <v>1036</v>
      </c>
      <c r="B1037" s="158"/>
      <c r="C1037" s="159">
        <v>5217.1000979999999</v>
      </c>
      <c r="D1037" s="159">
        <v>989</v>
      </c>
      <c r="E1037" s="159">
        <v>3241</v>
      </c>
      <c r="F1037" s="159">
        <v>5479</v>
      </c>
    </row>
    <row r="1038" spans="1:6">
      <c r="A1038" s="159">
        <v>1037</v>
      </c>
      <c r="B1038" s="158"/>
      <c r="C1038" s="159">
        <v>0</v>
      </c>
      <c r="D1038" s="159">
        <v>0</v>
      </c>
      <c r="E1038" s="158"/>
      <c r="F1038" s="158"/>
    </row>
    <row r="1039" spans="1:6">
      <c r="A1039" s="159">
        <v>1038</v>
      </c>
      <c r="B1039" s="159">
        <v>25404</v>
      </c>
      <c r="C1039" s="159">
        <v>1998.01</v>
      </c>
      <c r="D1039" s="159">
        <v>805</v>
      </c>
      <c r="E1039" s="159">
        <v>0</v>
      </c>
      <c r="F1039" s="159">
        <v>2598</v>
      </c>
    </row>
    <row r="1040" spans="1:6">
      <c r="A1040" s="159">
        <v>1039</v>
      </c>
      <c r="B1040" s="158"/>
      <c r="C1040" s="159">
        <v>18803</v>
      </c>
      <c r="D1040" s="159">
        <v>15099</v>
      </c>
      <c r="E1040" s="159">
        <v>27488</v>
      </c>
      <c r="F1040" s="159">
        <v>35430</v>
      </c>
    </row>
    <row r="1041" spans="1:6">
      <c r="A1041" s="159">
        <v>1040</v>
      </c>
      <c r="B1041" s="158"/>
      <c r="C1041" s="159">
        <v>100752</v>
      </c>
      <c r="D1041" s="159">
        <v>82043</v>
      </c>
      <c r="E1041" s="159">
        <v>85550</v>
      </c>
      <c r="F1041" s="159">
        <v>85349</v>
      </c>
    </row>
    <row r="1042" spans="1:6">
      <c r="A1042" s="159">
        <v>1041</v>
      </c>
      <c r="B1042" s="158"/>
      <c r="C1042" s="159">
        <v>9400.1698049999995</v>
      </c>
      <c r="D1042" s="159">
        <v>0.12</v>
      </c>
      <c r="E1042" s="159">
        <v>5951.16</v>
      </c>
      <c r="F1042" s="159">
        <v>6541</v>
      </c>
    </row>
    <row r="1043" spans="1:6">
      <c r="A1043" s="159">
        <v>1042</v>
      </c>
      <c r="B1043" s="158"/>
      <c r="C1043" s="159">
        <v>3182</v>
      </c>
      <c r="D1043" s="159">
        <v>2029.4580000000001</v>
      </c>
      <c r="E1043" s="159">
        <v>0.85299999999999998</v>
      </c>
      <c r="F1043" s="158"/>
    </row>
    <row r="1044" spans="1:6">
      <c r="A1044" s="159">
        <v>1043</v>
      </c>
      <c r="B1044" s="158"/>
      <c r="C1044" s="159">
        <v>805</v>
      </c>
      <c r="D1044" s="159">
        <v>318.11500000000001</v>
      </c>
      <c r="E1044" s="159">
        <v>197.15700000000001</v>
      </c>
      <c r="F1044" s="158"/>
    </row>
    <row r="1045" spans="1:6">
      <c r="A1045" s="159">
        <v>1044</v>
      </c>
      <c r="B1045" s="158"/>
      <c r="C1045" s="159">
        <v>97</v>
      </c>
      <c r="D1045" s="159">
        <v>0</v>
      </c>
      <c r="E1045" s="158"/>
      <c r="F1045" s="158"/>
    </row>
    <row r="1046" spans="1:6">
      <c r="A1046" s="159">
        <v>1045</v>
      </c>
      <c r="B1046" s="158"/>
      <c r="C1046" s="159">
        <v>5</v>
      </c>
      <c r="D1046" s="159">
        <v>0</v>
      </c>
      <c r="E1046" s="158"/>
      <c r="F1046" s="158"/>
    </row>
    <row r="1047" spans="1:6">
      <c r="A1047" s="159">
        <v>1046</v>
      </c>
      <c r="B1047" s="158"/>
      <c r="C1047" s="159">
        <v>39</v>
      </c>
      <c r="D1047" s="159">
        <v>0</v>
      </c>
      <c r="E1047" s="158"/>
      <c r="F1047" s="158"/>
    </row>
    <row r="1048" spans="1:6">
      <c r="A1048" s="159">
        <v>1047</v>
      </c>
      <c r="B1048" s="158"/>
      <c r="C1048" s="159">
        <v>22638</v>
      </c>
      <c r="D1048" s="159">
        <v>3200.02</v>
      </c>
      <c r="E1048" s="159">
        <v>10648</v>
      </c>
      <c r="F1048" s="159">
        <v>11974</v>
      </c>
    </row>
    <row r="1049" spans="1:6">
      <c r="A1049" s="159">
        <v>1048</v>
      </c>
      <c r="B1049" s="158"/>
      <c r="C1049" s="159">
        <v>1277</v>
      </c>
      <c r="D1049" s="159">
        <v>138</v>
      </c>
      <c r="E1049" s="159">
        <v>523</v>
      </c>
      <c r="F1049" s="159">
        <v>304</v>
      </c>
    </row>
    <row r="1050" spans="1:6">
      <c r="A1050" s="159">
        <v>1049</v>
      </c>
      <c r="B1050" s="158"/>
      <c r="C1050" s="159">
        <v>6976</v>
      </c>
      <c r="D1050" s="159">
        <v>6520</v>
      </c>
      <c r="E1050" s="159">
        <v>3559</v>
      </c>
      <c r="F1050" s="159">
        <v>7185</v>
      </c>
    </row>
    <row r="1051" spans="1:6">
      <c r="A1051" s="159">
        <v>1050</v>
      </c>
      <c r="B1051" s="158"/>
      <c r="C1051" s="159">
        <v>5740</v>
      </c>
      <c r="D1051" s="159">
        <v>6423</v>
      </c>
      <c r="E1051" s="159">
        <v>4435</v>
      </c>
      <c r="F1051" s="159">
        <v>6681</v>
      </c>
    </row>
    <row r="1052" spans="1:6">
      <c r="A1052" s="159">
        <v>1051</v>
      </c>
      <c r="B1052" s="158"/>
      <c r="C1052" s="159">
        <v>18979</v>
      </c>
      <c r="D1052" s="159">
        <v>12262</v>
      </c>
      <c r="E1052" s="159">
        <v>6761</v>
      </c>
      <c r="F1052" s="159">
        <v>11085</v>
      </c>
    </row>
    <row r="1053" spans="1:6">
      <c r="A1053" s="159">
        <v>1052</v>
      </c>
      <c r="B1053" s="158"/>
      <c r="C1053" s="159">
        <v>12540</v>
      </c>
      <c r="D1053" s="159">
        <v>3055</v>
      </c>
      <c r="E1053" s="159">
        <v>5828</v>
      </c>
      <c r="F1053" s="159">
        <v>1461</v>
      </c>
    </row>
    <row r="1054" spans="1:6">
      <c r="A1054" s="159">
        <v>1053</v>
      </c>
      <c r="B1054" s="158"/>
      <c r="C1054" s="159">
        <v>74140</v>
      </c>
      <c r="D1054" s="159">
        <v>39000</v>
      </c>
      <c r="E1054" s="159">
        <v>32908</v>
      </c>
      <c r="F1054" s="159">
        <v>39787</v>
      </c>
    </row>
    <row r="1055" spans="1:6">
      <c r="A1055" s="159">
        <v>1054</v>
      </c>
      <c r="B1055" s="158"/>
      <c r="C1055" s="159">
        <v>44863.199220000002</v>
      </c>
      <c r="D1055" s="159">
        <v>3490.11</v>
      </c>
      <c r="E1055" s="159">
        <v>0.24</v>
      </c>
      <c r="F1055" s="159">
        <v>16196</v>
      </c>
    </row>
    <row r="1056" spans="1:6">
      <c r="A1056" s="159">
        <v>1055</v>
      </c>
      <c r="B1056" s="158"/>
      <c r="C1056" s="159">
        <v>33871</v>
      </c>
      <c r="D1056" s="159">
        <v>6540.07</v>
      </c>
      <c r="E1056" s="159">
        <v>15517</v>
      </c>
      <c r="F1056" s="159">
        <v>22130</v>
      </c>
    </row>
    <row r="1057" spans="1:6">
      <c r="A1057" s="159">
        <v>1056</v>
      </c>
      <c r="B1057" s="158"/>
      <c r="C1057" s="159">
        <v>152368</v>
      </c>
      <c r="D1057" s="159">
        <v>79277</v>
      </c>
      <c r="E1057" s="159">
        <v>101689</v>
      </c>
      <c r="F1057" s="159">
        <v>61306</v>
      </c>
    </row>
    <row r="1058" spans="1:6">
      <c r="A1058" s="159">
        <v>1057</v>
      </c>
      <c r="B1058" s="158"/>
      <c r="C1058" s="159">
        <v>18502</v>
      </c>
      <c r="D1058" s="159">
        <v>6200</v>
      </c>
      <c r="E1058" s="159">
        <v>9984</v>
      </c>
      <c r="F1058" s="159">
        <v>0</v>
      </c>
    </row>
    <row r="1059" spans="1:6">
      <c r="A1059" s="159">
        <v>1058</v>
      </c>
      <c r="B1059" s="158"/>
      <c r="C1059" s="159">
        <v>1757.6015</v>
      </c>
      <c r="D1059" s="159">
        <v>0</v>
      </c>
      <c r="E1059" s="159">
        <v>16.972999999999999</v>
      </c>
      <c r="F1059" s="158"/>
    </row>
    <row r="1060" spans="1:6">
      <c r="A1060" s="159">
        <v>1059</v>
      </c>
      <c r="B1060" s="158"/>
      <c r="C1060" s="159">
        <v>570705</v>
      </c>
      <c r="D1060" s="159">
        <v>85802</v>
      </c>
      <c r="E1060" s="159">
        <v>312936</v>
      </c>
      <c r="F1060" s="159">
        <v>435446</v>
      </c>
    </row>
    <row r="1061" spans="1:6">
      <c r="A1061" s="159">
        <v>1060</v>
      </c>
      <c r="B1061" s="158"/>
      <c r="C1061" s="159">
        <v>9543</v>
      </c>
      <c r="D1061" s="159">
        <v>7560</v>
      </c>
      <c r="E1061" s="159">
        <v>7656</v>
      </c>
      <c r="F1061" s="159">
        <v>9502</v>
      </c>
    </row>
    <row r="1062" spans="1:6">
      <c r="A1062" s="159">
        <v>1061</v>
      </c>
      <c r="B1062" s="158"/>
      <c r="C1062" s="159">
        <v>8008</v>
      </c>
      <c r="D1062" s="159">
        <v>0.01</v>
      </c>
      <c r="E1062" s="159">
        <v>5007</v>
      </c>
      <c r="F1062" s="159">
        <v>1693</v>
      </c>
    </row>
    <row r="1063" spans="1:6">
      <c r="A1063" s="159">
        <v>1062</v>
      </c>
      <c r="B1063" s="158"/>
      <c r="C1063" s="159">
        <v>2819.250689</v>
      </c>
      <c r="D1063" s="159">
        <v>2508.7939154278201</v>
      </c>
      <c r="E1063" s="159">
        <v>2481.9430000000002</v>
      </c>
      <c r="F1063" s="158"/>
    </row>
    <row r="1064" spans="1:6">
      <c r="A1064" s="159">
        <v>1063</v>
      </c>
      <c r="B1064" s="158"/>
      <c r="C1064" s="159">
        <v>1144.599976</v>
      </c>
      <c r="D1064" s="159">
        <v>0.01</v>
      </c>
      <c r="E1064" s="159">
        <v>40</v>
      </c>
      <c r="F1064" s="159">
        <v>3</v>
      </c>
    </row>
    <row r="1065" spans="1:6">
      <c r="A1065" s="159">
        <v>1064</v>
      </c>
      <c r="B1065" s="158"/>
      <c r="C1065" s="159">
        <v>3286</v>
      </c>
      <c r="D1065" s="159">
        <v>1745</v>
      </c>
      <c r="E1065" s="159">
        <v>4225</v>
      </c>
      <c r="F1065" s="159">
        <v>5496</v>
      </c>
    </row>
    <row r="1066" spans="1:6">
      <c r="A1066" s="159">
        <v>1065</v>
      </c>
      <c r="B1066" s="158"/>
      <c r="C1066" s="159">
        <v>1116</v>
      </c>
      <c r="D1066" s="159">
        <v>139.67599999999999</v>
      </c>
      <c r="E1066" s="158"/>
      <c r="F1066" s="158"/>
    </row>
    <row r="1067" spans="1:6">
      <c r="A1067" s="159">
        <v>1066</v>
      </c>
      <c r="B1067" s="158"/>
      <c r="C1067" s="159">
        <v>658</v>
      </c>
      <c r="D1067" s="159">
        <v>0</v>
      </c>
      <c r="E1067" s="158"/>
      <c r="F1067" s="158"/>
    </row>
    <row r="1068" spans="1:6">
      <c r="A1068" s="159">
        <v>1067</v>
      </c>
      <c r="B1068" s="158"/>
      <c r="C1068" s="159">
        <v>4032</v>
      </c>
      <c r="D1068" s="159">
        <v>4285</v>
      </c>
      <c r="E1068" s="159">
        <v>4773</v>
      </c>
      <c r="F1068" s="159">
        <v>4894</v>
      </c>
    </row>
    <row r="1069" spans="1:6">
      <c r="A1069" s="159">
        <v>1068</v>
      </c>
      <c r="B1069" s="158"/>
      <c r="C1069" s="159">
        <v>2102.1640000000002</v>
      </c>
      <c r="D1069" s="159">
        <v>2175.8130000000001</v>
      </c>
      <c r="E1069" s="159">
        <v>2302.835</v>
      </c>
      <c r="F1069" s="158"/>
    </row>
    <row r="1070" spans="1:6">
      <c r="A1070" s="159">
        <v>1069</v>
      </c>
      <c r="B1070" s="158"/>
      <c r="C1070" s="159">
        <v>7722</v>
      </c>
      <c r="D1070" s="159">
        <v>4285</v>
      </c>
      <c r="E1070" s="159">
        <v>4324</v>
      </c>
      <c r="F1070" s="159">
        <v>4838</v>
      </c>
    </row>
    <row r="1071" spans="1:6">
      <c r="A1071" s="159">
        <v>1070</v>
      </c>
      <c r="B1071" s="158"/>
      <c r="C1071" s="159">
        <v>339</v>
      </c>
      <c r="D1071" s="159">
        <v>619</v>
      </c>
      <c r="E1071" s="159">
        <v>576</v>
      </c>
      <c r="F1071" s="159">
        <v>1217</v>
      </c>
    </row>
    <row r="1072" spans="1:6">
      <c r="A1072" s="159">
        <v>1071</v>
      </c>
      <c r="B1072" s="158"/>
      <c r="C1072" s="159">
        <v>6696</v>
      </c>
      <c r="D1072" s="159">
        <v>0.01</v>
      </c>
      <c r="E1072" s="159">
        <v>2</v>
      </c>
      <c r="F1072" s="159">
        <v>2986</v>
      </c>
    </row>
    <row r="1073" spans="1:6">
      <c r="A1073" s="159">
        <v>1072</v>
      </c>
      <c r="B1073" s="158"/>
      <c r="C1073" s="159">
        <v>650</v>
      </c>
      <c r="D1073" s="159">
        <v>666.96</v>
      </c>
      <c r="E1073" s="159">
        <v>640.69200000000001</v>
      </c>
      <c r="F1073" s="158"/>
    </row>
    <row r="1074" spans="1:6">
      <c r="A1074" s="159">
        <v>1073</v>
      </c>
      <c r="B1074" s="158"/>
      <c r="C1074" s="159">
        <v>19892</v>
      </c>
      <c r="D1074" s="159">
        <v>905</v>
      </c>
      <c r="E1074" s="159">
        <v>10985</v>
      </c>
      <c r="F1074" s="159">
        <v>19973</v>
      </c>
    </row>
    <row r="1075" spans="1:6">
      <c r="A1075" s="159">
        <v>1074</v>
      </c>
      <c r="B1075" s="158"/>
      <c r="C1075" s="159">
        <v>936.73488680000003</v>
      </c>
      <c r="D1075" s="159">
        <v>1502.42967</v>
      </c>
      <c r="E1075" s="159">
        <v>2183.8000000000002</v>
      </c>
      <c r="F1075" s="159">
        <v>3000</v>
      </c>
    </row>
    <row r="1076" spans="1:6">
      <c r="A1076" s="159">
        <v>1075</v>
      </c>
      <c r="B1076" s="158"/>
      <c r="C1076" s="159">
        <v>7949</v>
      </c>
      <c r="D1076" s="159">
        <v>0</v>
      </c>
      <c r="E1076" s="159">
        <v>3726</v>
      </c>
      <c r="F1076" s="159">
        <v>7140</v>
      </c>
    </row>
    <row r="1077" spans="1:6">
      <c r="A1077" s="159">
        <v>1076</v>
      </c>
      <c r="B1077" s="158"/>
      <c r="C1077" s="159">
        <v>4958</v>
      </c>
      <c r="D1077" s="159">
        <v>0</v>
      </c>
      <c r="E1077" s="159">
        <v>3047</v>
      </c>
      <c r="F1077" s="159">
        <v>5597</v>
      </c>
    </row>
    <row r="1078" spans="1:6">
      <c r="A1078" s="159">
        <v>1077</v>
      </c>
      <c r="B1078" s="158"/>
      <c r="C1078" s="159">
        <v>20965</v>
      </c>
      <c r="D1078" s="159">
        <v>278</v>
      </c>
      <c r="E1078" s="159">
        <v>22147.1</v>
      </c>
      <c r="F1078" s="159">
        <v>37344</v>
      </c>
    </row>
    <row r="1079" spans="1:6">
      <c r="A1079" s="159">
        <v>1078</v>
      </c>
      <c r="B1079" s="158"/>
      <c r="C1079" s="159">
        <v>2103.9006899999999</v>
      </c>
      <c r="D1079" s="159">
        <v>631.41683999999998</v>
      </c>
      <c r="E1079" s="159">
        <v>1214.2619999999999</v>
      </c>
      <c r="F1079" s="158"/>
    </row>
    <row r="1080" spans="1:6">
      <c r="A1080" s="159">
        <v>1079</v>
      </c>
      <c r="B1080" s="158"/>
      <c r="C1080" s="159">
        <v>1785</v>
      </c>
      <c r="D1080" s="159">
        <v>1585</v>
      </c>
      <c r="E1080" s="159">
        <v>1950</v>
      </c>
      <c r="F1080" s="159">
        <v>2908</v>
      </c>
    </row>
    <row r="1081" spans="1:6">
      <c r="A1081" s="159">
        <v>1080</v>
      </c>
      <c r="B1081" s="158"/>
      <c r="C1081" s="159">
        <v>402</v>
      </c>
      <c r="D1081" s="159">
        <v>382</v>
      </c>
      <c r="E1081" s="159">
        <v>377</v>
      </c>
      <c r="F1081" s="159">
        <v>387</v>
      </c>
    </row>
    <row r="1082" spans="1:6">
      <c r="A1082" s="159">
        <v>1081</v>
      </c>
      <c r="B1082" s="158"/>
      <c r="C1082" s="159">
        <v>4828</v>
      </c>
      <c r="D1082" s="159">
        <v>1528</v>
      </c>
      <c r="E1082" s="159">
        <v>4527</v>
      </c>
      <c r="F1082" s="159">
        <v>4647</v>
      </c>
    </row>
    <row r="1083" spans="1:6">
      <c r="A1083" s="159">
        <v>1082</v>
      </c>
      <c r="B1083" s="158"/>
      <c r="C1083" s="159">
        <v>1253</v>
      </c>
      <c r="D1083" s="159">
        <v>703</v>
      </c>
      <c r="E1083" s="158"/>
      <c r="F1083" s="158"/>
    </row>
    <row r="1084" spans="1:6">
      <c r="A1084" s="159">
        <v>1083</v>
      </c>
      <c r="B1084" s="158"/>
      <c r="C1084" s="159">
        <v>1256</v>
      </c>
      <c r="D1084" s="159">
        <v>0</v>
      </c>
      <c r="E1084" s="159">
        <v>1708</v>
      </c>
      <c r="F1084" s="159">
        <v>2707</v>
      </c>
    </row>
    <row r="1085" spans="1:6">
      <c r="A1085" s="159">
        <v>1084</v>
      </c>
      <c r="B1085" s="158"/>
      <c r="C1085" s="159">
        <v>1142</v>
      </c>
      <c r="D1085" s="159">
        <v>49.781999999999996</v>
      </c>
      <c r="E1085" s="158"/>
      <c r="F1085" s="158"/>
    </row>
    <row r="1086" spans="1:6">
      <c r="A1086" s="159">
        <v>1085</v>
      </c>
      <c r="B1086" s="159">
        <v>7110</v>
      </c>
      <c r="C1086" s="159">
        <v>10662</v>
      </c>
      <c r="D1086" s="159">
        <v>1879</v>
      </c>
      <c r="E1086" s="159">
        <v>4312</v>
      </c>
      <c r="F1086" s="159">
        <v>4945</v>
      </c>
    </row>
    <row r="1087" spans="1:6">
      <c r="A1087" s="159">
        <v>1086</v>
      </c>
      <c r="B1087" s="158"/>
      <c r="C1087" s="159">
        <v>35882.009769999997</v>
      </c>
      <c r="D1087" s="159">
        <v>16303.03</v>
      </c>
      <c r="E1087" s="159">
        <v>39712.11</v>
      </c>
      <c r="F1087" s="159">
        <v>43667</v>
      </c>
    </row>
    <row r="1088" spans="1:6">
      <c r="A1088" s="159">
        <v>1087</v>
      </c>
      <c r="B1088" s="158"/>
      <c r="C1088" s="159">
        <v>88096.703129999994</v>
      </c>
      <c r="D1088" s="159">
        <v>17189.41</v>
      </c>
      <c r="E1088" s="159">
        <v>10295</v>
      </c>
      <c r="F1088" s="159">
        <v>39318</v>
      </c>
    </row>
    <row r="1089" spans="1:6">
      <c r="A1089" s="159">
        <v>1088</v>
      </c>
      <c r="B1089" s="158"/>
      <c r="C1089" s="159">
        <v>13756</v>
      </c>
      <c r="D1089" s="159">
        <v>6187</v>
      </c>
      <c r="E1089" s="159">
        <v>11545</v>
      </c>
      <c r="F1089" s="159">
        <v>12227</v>
      </c>
    </row>
    <row r="1090" spans="1:6">
      <c r="A1090" s="159">
        <v>1089</v>
      </c>
      <c r="B1090" s="158"/>
      <c r="C1090" s="159">
        <v>1020.01</v>
      </c>
      <c r="D1090" s="159">
        <v>677</v>
      </c>
      <c r="E1090" s="159">
        <v>992.01</v>
      </c>
      <c r="F1090" s="159">
        <v>3108</v>
      </c>
    </row>
    <row r="1091" spans="1:6">
      <c r="A1091" s="159">
        <v>1090</v>
      </c>
      <c r="B1091" s="158"/>
      <c r="C1091" s="159">
        <v>41829</v>
      </c>
      <c r="D1091" s="159">
        <v>36315</v>
      </c>
      <c r="E1091" s="159">
        <v>25185</v>
      </c>
      <c r="F1091" s="159">
        <v>58746</v>
      </c>
    </row>
    <row r="1092" spans="1:6">
      <c r="A1092" s="159">
        <v>1091</v>
      </c>
      <c r="B1092" s="158"/>
      <c r="C1092" s="159">
        <v>2502</v>
      </c>
      <c r="D1092" s="159">
        <v>407</v>
      </c>
      <c r="E1092" s="159">
        <v>1498</v>
      </c>
      <c r="F1092" s="159">
        <v>1611</v>
      </c>
    </row>
    <row r="1093" spans="1:6">
      <c r="A1093" s="159">
        <v>1092</v>
      </c>
      <c r="B1093" s="158"/>
      <c r="C1093" s="159">
        <v>16020</v>
      </c>
      <c r="D1093" s="159">
        <v>10111</v>
      </c>
      <c r="E1093" s="159">
        <v>7374.07</v>
      </c>
      <c r="F1093" s="159">
        <v>13800</v>
      </c>
    </row>
    <row r="1094" spans="1:6">
      <c r="A1094" s="159">
        <v>1093</v>
      </c>
      <c r="B1094" s="158"/>
      <c r="C1094" s="159">
        <v>53960</v>
      </c>
      <c r="D1094" s="159">
        <v>13829</v>
      </c>
      <c r="E1094" s="159">
        <v>26150</v>
      </c>
      <c r="F1094" s="159">
        <v>45658</v>
      </c>
    </row>
    <row r="1095" spans="1:6">
      <c r="A1095" s="159">
        <v>1094</v>
      </c>
      <c r="B1095" s="158"/>
      <c r="C1095" s="159">
        <v>0.01</v>
      </c>
      <c r="D1095" s="159">
        <v>0</v>
      </c>
      <c r="E1095" s="159">
        <v>0.23699999999999999</v>
      </c>
      <c r="F1095" s="159">
        <v>2920</v>
      </c>
    </row>
    <row r="1096" spans="1:6">
      <c r="A1096" s="159">
        <v>1095</v>
      </c>
      <c r="B1096" s="158"/>
      <c r="C1096" s="159">
        <v>5838</v>
      </c>
      <c r="D1096" s="159">
        <v>5489</v>
      </c>
      <c r="E1096" s="159">
        <v>5796</v>
      </c>
      <c r="F1096" s="159">
        <v>5465</v>
      </c>
    </row>
    <row r="1097" spans="1:6">
      <c r="A1097" s="159">
        <v>1096</v>
      </c>
      <c r="B1097" s="158"/>
      <c r="C1097" s="159">
        <v>2003</v>
      </c>
      <c r="D1097" s="159">
        <v>1314</v>
      </c>
      <c r="E1097" s="159">
        <v>3881</v>
      </c>
      <c r="F1097" s="159">
        <v>4961</v>
      </c>
    </row>
    <row r="1098" spans="1:6">
      <c r="A1098" s="159">
        <v>1097</v>
      </c>
      <c r="B1098" s="158"/>
      <c r="C1098" s="159">
        <v>1024</v>
      </c>
      <c r="D1098" s="159">
        <v>1224</v>
      </c>
      <c r="E1098" s="159">
        <v>967</v>
      </c>
      <c r="F1098" s="159">
        <v>765</v>
      </c>
    </row>
    <row r="1099" spans="1:6">
      <c r="A1099" s="159">
        <v>1098</v>
      </c>
      <c r="B1099" s="158"/>
      <c r="C1099" s="159">
        <v>422</v>
      </c>
      <c r="D1099" s="159">
        <v>308</v>
      </c>
      <c r="E1099" s="159">
        <v>258</v>
      </c>
      <c r="F1099" s="159">
        <v>10</v>
      </c>
    </row>
    <row r="1100" spans="1:6">
      <c r="A1100" s="159">
        <v>1099</v>
      </c>
      <c r="B1100" s="158"/>
      <c r="C1100" s="159">
        <v>0</v>
      </c>
      <c r="D1100" s="159">
        <v>0</v>
      </c>
      <c r="E1100" s="158"/>
      <c r="F1100" s="158"/>
    </row>
    <row r="1101" spans="1:6">
      <c r="A1101" s="159">
        <v>1100</v>
      </c>
      <c r="B1101" s="158"/>
      <c r="C1101" s="159">
        <v>19269</v>
      </c>
      <c r="D1101" s="159">
        <v>8859</v>
      </c>
      <c r="E1101" s="159">
        <v>14408</v>
      </c>
      <c r="F1101" s="159">
        <v>16784</v>
      </c>
    </row>
    <row r="1102" spans="1:6">
      <c r="A1102" s="159">
        <v>1101</v>
      </c>
      <c r="B1102" s="158"/>
      <c r="C1102" s="159">
        <v>130466</v>
      </c>
      <c r="D1102" s="159">
        <v>37400.03</v>
      </c>
      <c r="E1102" s="159">
        <v>25634</v>
      </c>
      <c r="F1102" s="159">
        <v>46736</v>
      </c>
    </row>
    <row r="1103" spans="1:6">
      <c r="A1103" s="159">
        <v>1102</v>
      </c>
      <c r="B1103" s="158"/>
      <c r="C1103" s="159">
        <v>3</v>
      </c>
      <c r="D1103" s="159">
        <v>136</v>
      </c>
      <c r="E1103" s="158"/>
      <c r="F1103" s="158"/>
    </row>
    <row r="1104" spans="1:6">
      <c r="A1104" s="159">
        <v>1103</v>
      </c>
      <c r="B1104" s="158"/>
      <c r="C1104" s="159">
        <v>4497</v>
      </c>
      <c r="D1104" s="159">
        <v>32</v>
      </c>
      <c r="E1104" s="159">
        <v>0.01</v>
      </c>
      <c r="F1104" s="159">
        <v>1</v>
      </c>
    </row>
    <row r="1105" spans="1:6">
      <c r="A1105" s="159">
        <v>1104</v>
      </c>
      <c r="B1105" s="158"/>
      <c r="C1105" s="159">
        <v>7874</v>
      </c>
      <c r="D1105" s="159">
        <v>4842</v>
      </c>
      <c r="E1105" s="159">
        <v>5092</v>
      </c>
      <c r="F1105" s="159">
        <v>9560</v>
      </c>
    </row>
    <row r="1106" spans="1:6">
      <c r="A1106" s="159">
        <v>1105</v>
      </c>
      <c r="B1106" s="158"/>
      <c r="C1106" s="159">
        <v>23684.049800000001</v>
      </c>
      <c r="D1106" s="159">
        <v>15863</v>
      </c>
      <c r="E1106" s="159">
        <v>22149.02</v>
      </c>
      <c r="F1106" s="159">
        <v>20832</v>
      </c>
    </row>
    <row r="1107" spans="1:6">
      <c r="A1107" s="159">
        <v>1106</v>
      </c>
      <c r="B1107" s="158"/>
      <c r="C1107" s="159">
        <v>3424</v>
      </c>
      <c r="D1107" s="159">
        <v>475</v>
      </c>
      <c r="E1107" s="159">
        <v>2722</v>
      </c>
      <c r="F1107" s="159">
        <v>3815</v>
      </c>
    </row>
    <row r="1108" spans="1:6">
      <c r="A1108" s="159">
        <v>1107</v>
      </c>
      <c r="B1108" s="158"/>
      <c r="C1108" s="159">
        <v>0</v>
      </c>
      <c r="D1108" s="159">
        <v>0</v>
      </c>
      <c r="E1108" s="159">
        <v>0</v>
      </c>
      <c r="F1108" s="159">
        <v>0</v>
      </c>
    </row>
    <row r="1109" spans="1:6">
      <c r="A1109" s="159">
        <v>1108</v>
      </c>
      <c r="B1109" s="158"/>
      <c r="C1109" s="159">
        <v>3516</v>
      </c>
      <c r="D1109" s="159">
        <v>318</v>
      </c>
      <c r="E1109" s="159">
        <v>633</v>
      </c>
      <c r="F1109" s="159">
        <v>801</v>
      </c>
    </row>
    <row r="1110" spans="1:6">
      <c r="A1110" s="159">
        <v>1109</v>
      </c>
      <c r="B1110" s="158"/>
      <c r="C1110" s="159">
        <v>30359</v>
      </c>
      <c r="D1110" s="159">
        <v>17637</v>
      </c>
      <c r="E1110" s="159">
        <v>21226</v>
      </c>
      <c r="F1110" s="159">
        <v>8150</v>
      </c>
    </row>
    <row r="1111" spans="1:6">
      <c r="A1111" s="159">
        <v>1110</v>
      </c>
      <c r="B1111" s="158"/>
      <c r="C1111" s="159">
        <v>11019</v>
      </c>
      <c r="D1111" s="159">
        <v>9696</v>
      </c>
      <c r="E1111" s="159">
        <v>22880</v>
      </c>
      <c r="F1111" s="159">
        <v>15953</v>
      </c>
    </row>
    <row r="1112" spans="1:6">
      <c r="A1112" s="159">
        <v>1111</v>
      </c>
      <c r="B1112" s="158"/>
      <c r="C1112" s="159">
        <v>7092.01</v>
      </c>
      <c r="D1112" s="159">
        <v>3171</v>
      </c>
      <c r="E1112" s="159">
        <v>11393</v>
      </c>
      <c r="F1112" s="159">
        <v>19523</v>
      </c>
    </row>
    <row r="1113" spans="1:6">
      <c r="A1113" s="159">
        <v>1112</v>
      </c>
      <c r="B1113" s="158"/>
      <c r="C1113" s="159">
        <v>8951</v>
      </c>
      <c r="D1113" s="159">
        <v>2294</v>
      </c>
      <c r="E1113" s="159">
        <v>18717</v>
      </c>
      <c r="F1113" s="159">
        <v>17504</v>
      </c>
    </row>
    <row r="1114" spans="1:6">
      <c r="A1114" s="159">
        <v>1113</v>
      </c>
      <c r="B1114" s="158"/>
      <c r="C1114" s="159">
        <v>25595</v>
      </c>
      <c r="D1114" s="159">
        <v>16747</v>
      </c>
      <c r="E1114" s="159">
        <v>11651</v>
      </c>
      <c r="F1114" s="159">
        <v>28287</v>
      </c>
    </row>
    <row r="1115" spans="1:6">
      <c r="A1115" s="159">
        <v>1114</v>
      </c>
      <c r="B1115" s="158"/>
      <c r="C1115" s="159">
        <v>12210</v>
      </c>
      <c r="D1115" s="159">
        <v>1800.08</v>
      </c>
      <c r="E1115" s="159">
        <v>5422.07</v>
      </c>
      <c r="F1115" s="159">
        <v>6448</v>
      </c>
    </row>
    <row r="1116" spans="1:6">
      <c r="A1116" s="159">
        <v>1115</v>
      </c>
      <c r="B1116" s="158"/>
      <c r="C1116" s="159">
        <v>1737</v>
      </c>
      <c r="D1116" s="159">
        <v>169</v>
      </c>
      <c r="E1116" s="159">
        <v>1003</v>
      </c>
      <c r="F1116" s="159">
        <v>1347</v>
      </c>
    </row>
    <row r="1117" spans="1:6">
      <c r="A1117" s="159">
        <v>1116</v>
      </c>
      <c r="B1117" s="158"/>
      <c r="C1117" s="159">
        <v>6266</v>
      </c>
      <c r="D1117" s="159">
        <v>2001</v>
      </c>
      <c r="E1117" s="159">
        <v>3026</v>
      </c>
      <c r="F1117" s="159">
        <v>5291</v>
      </c>
    </row>
    <row r="1118" spans="1:6">
      <c r="A1118" s="159">
        <v>1117</v>
      </c>
      <c r="B1118" s="158"/>
      <c r="C1118" s="159">
        <v>53967</v>
      </c>
      <c r="D1118" s="159">
        <v>13754.02</v>
      </c>
      <c r="E1118" s="159">
        <v>24230</v>
      </c>
      <c r="F1118" s="159">
        <v>21651</v>
      </c>
    </row>
    <row r="1119" spans="1:6">
      <c r="A1119" s="159">
        <v>1118</v>
      </c>
      <c r="B1119" s="158"/>
      <c r="C1119" s="159">
        <v>7298</v>
      </c>
      <c r="D1119" s="159">
        <v>109.509</v>
      </c>
      <c r="E1119" s="159">
        <v>614</v>
      </c>
      <c r="F1119" s="159">
        <v>5536</v>
      </c>
    </row>
    <row r="1120" spans="1:6">
      <c r="A1120" s="159">
        <v>1119</v>
      </c>
      <c r="B1120" s="158"/>
      <c r="C1120" s="159">
        <v>343269</v>
      </c>
      <c r="D1120" s="159">
        <v>60693.06</v>
      </c>
      <c r="E1120" s="159">
        <v>0</v>
      </c>
      <c r="F1120" s="159">
        <v>0</v>
      </c>
    </row>
    <row r="1121" spans="1:6">
      <c r="A1121" s="159">
        <v>1120</v>
      </c>
      <c r="B1121" s="158"/>
      <c r="C1121" s="159">
        <v>566.21349999999995</v>
      </c>
      <c r="D1121" s="159">
        <v>580.8934999999999</v>
      </c>
      <c r="E1121" s="159">
        <v>549.27700000000004</v>
      </c>
      <c r="F1121" s="158"/>
    </row>
    <row r="1122" spans="1:6">
      <c r="A1122" s="159">
        <v>1121</v>
      </c>
      <c r="B1122" s="158"/>
      <c r="C1122" s="159">
        <v>210</v>
      </c>
      <c r="D1122" s="159">
        <v>937.84999999999991</v>
      </c>
      <c r="E1122" s="159">
        <v>294.68</v>
      </c>
      <c r="F1122" s="159">
        <v>296</v>
      </c>
    </row>
    <row r="1123" spans="1:6">
      <c r="A1123" s="159">
        <v>1122</v>
      </c>
      <c r="B1123" s="158"/>
      <c r="C1123" s="159">
        <v>74460</v>
      </c>
      <c r="D1123" s="159">
        <v>28588</v>
      </c>
      <c r="E1123" s="159">
        <v>27008</v>
      </c>
      <c r="F1123" s="159">
        <v>52338</v>
      </c>
    </row>
    <row r="1124" spans="1:6">
      <c r="A1124" s="159">
        <v>1123</v>
      </c>
      <c r="B1124" s="158"/>
      <c r="C1124" s="159">
        <v>45954</v>
      </c>
      <c r="D1124" s="159">
        <v>9024</v>
      </c>
      <c r="E1124" s="159">
        <v>22177</v>
      </c>
      <c r="F1124" s="159">
        <v>40023</v>
      </c>
    </row>
    <row r="1125" spans="1:6">
      <c r="A1125" s="159">
        <v>1124</v>
      </c>
      <c r="B1125" s="158"/>
      <c r="C1125" s="159">
        <v>2761.1065229999999</v>
      </c>
      <c r="D1125" s="159">
        <v>1112.6339929999999</v>
      </c>
      <c r="E1125" s="159">
        <v>1593.489</v>
      </c>
      <c r="F1125" s="158"/>
    </row>
    <row r="1126" spans="1:6">
      <c r="A1126" s="159">
        <v>1125</v>
      </c>
      <c r="B1126" s="158"/>
      <c r="C1126" s="159">
        <v>214</v>
      </c>
      <c r="D1126" s="159">
        <v>139.56099999999998</v>
      </c>
      <c r="E1126" s="158"/>
      <c r="F1126" s="158"/>
    </row>
    <row r="1127" spans="1:6">
      <c r="A1127" s="159">
        <v>1126</v>
      </c>
      <c r="B1127" s="158"/>
      <c r="C1127" s="159">
        <v>1495</v>
      </c>
      <c r="D1127" s="159">
        <v>0.01</v>
      </c>
      <c r="E1127" s="159">
        <v>0.01</v>
      </c>
      <c r="F1127" s="159">
        <v>0</v>
      </c>
    </row>
    <row r="1128" spans="1:6">
      <c r="A1128" s="159">
        <v>1127</v>
      </c>
      <c r="B1128" s="158"/>
      <c r="C1128" s="159">
        <v>682.01</v>
      </c>
      <c r="D1128" s="159">
        <v>0</v>
      </c>
      <c r="E1128" s="159">
        <v>0</v>
      </c>
      <c r="F1128" s="159">
        <v>646</v>
      </c>
    </row>
    <row r="1129" spans="1:6">
      <c r="A1129" s="159">
        <v>1128</v>
      </c>
      <c r="B1129" s="158"/>
      <c r="C1129" s="159">
        <v>67431.090030000007</v>
      </c>
      <c r="D1129" s="159">
        <v>0</v>
      </c>
      <c r="E1129" s="159">
        <v>39737.07</v>
      </c>
      <c r="F1129" s="159">
        <v>47258</v>
      </c>
    </row>
    <row r="1130" spans="1:6">
      <c r="A1130" s="159">
        <v>1129</v>
      </c>
      <c r="B1130" s="158"/>
      <c r="C1130" s="159">
        <v>855.17000299999995</v>
      </c>
      <c r="D1130" s="159">
        <v>0.12</v>
      </c>
      <c r="E1130" s="159">
        <v>3315.01</v>
      </c>
      <c r="F1130" s="159">
        <v>1657</v>
      </c>
    </row>
    <row r="1131" spans="1:6">
      <c r="A1131" s="159">
        <v>1130</v>
      </c>
      <c r="B1131" s="158"/>
      <c r="C1131" s="159">
        <v>855</v>
      </c>
      <c r="D1131" s="159">
        <v>185</v>
      </c>
      <c r="E1131" s="159">
        <v>610</v>
      </c>
      <c r="F1131" s="159">
        <v>458</v>
      </c>
    </row>
    <row r="1132" spans="1:6">
      <c r="A1132" s="159">
        <v>1131</v>
      </c>
      <c r="B1132" s="158"/>
      <c r="C1132" s="159">
        <v>659</v>
      </c>
      <c r="D1132" s="159">
        <v>0.01</v>
      </c>
      <c r="E1132" s="159">
        <v>82</v>
      </c>
      <c r="F1132" s="159">
        <v>326</v>
      </c>
    </row>
    <row r="1133" spans="1:6">
      <c r="A1133" s="159">
        <v>1132</v>
      </c>
      <c r="B1133" s="158"/>
      <c r="C1133" s="159">
        <v>3389</v>
      </c>
      <c r="D1133" s="159">
        <v>0.01</v>
      </c>
      <c r="E1133" s="159">
        <v>913</v>
      </c>
      <c r="F1133" s="159">
        <v>2556</v>
      </c>
    </row>
    <row r="1134" spans="1:6">
      <c r="A1134" s="159">
        <v>1133</v>
      </c>
      <c r="B1134" s="158"/>
      <c r="C1134" s="159">
        <v>480</v>
      </c>
      <c r="D1134" s="159">
        <v>0.01</v>
      </c>
      <c r="E1134" s="159">
        <v>1185</v>
      </c>
      <c r="F1134" s="159">
        <v>3394</v>
      </c>
    </row>
    <row r="1135" spans="1:6">
      <c r="A1135" s="159">
        <v>1134</v>
      </c>
      <c r="B1135" s="158"/>
      <c r="C1135" s="159">
        <v>1460.9133179999999</v>
      </c>
      <c r="D1135" s="159">
        <v>0</v>
      </c>
      <c r="E1135" s="159">
        <v>1665.345</v>
      </c>
      <c r="F1135" s="158"/>
    </row>
    <row r="1136" spans="1:6">
      <c r="A1136" s="159">
        <v>1135</v>
      </c>
      <c r="B1136" s="158"/>
      <c r="C1136" s="159">
        <v>95011</v>
      </c>
      <c r="D1136" s="159">
        <v>28329.05</v>
      </c>
      <c r="E1136" s="159">
        <v>20034</v>
      </c>
      <c r="F1136" s="159">
        <v>54772</v>
      </c>
    </row>
    <row r="1137" spans="1:6">
      <c r="A1137" s="159">
        <v>1136</v>
      </c>
      <c r="B1137" s="158"/>
      <c r="C1137" s="159">
        <v>876</v>
      </c>
      <c r="D1137" s="159">
        <v>283</v>
      </c>
      <c r="E1137" s="159">
        <v>513</v>
      </c>
      <c r="F1137" s="159">
        <v>2136</v>
      </c>
    </row>
    <row r="1138" spans="1:6">
      <c r="A1138" s="159">
        <v>1137</v>
      </c>
      <c r="B1138" s="158"/>
      <c r="C1138" s="159">
        <v>2699</v>
      </c>
      <c r="D1138" s="159">
        <v>2975</v>
      </c>
      <c r="E1138" s="159">
        <v>1777</v>
      </c>
      <c r="F1138" s="159">
        <v>3737</v>
      </c>
    </row>
    <row r="1139" spans="1:6">
      <c r="A1139" s="159">
        <v>1138</v>
      </c>
      <c r="B1139" s="158"/>
      <c r="C1139" s="159">
        <v>1430.9275</v>
      </c>
      <c r="D1139" s="159">
        <v>0</v>
      </c>
      <c r="E1139" s="159">
        <v>120.756</v>
      </c>
      <c r="F1139" s="158"/>
    </row>
    <row r="1140" spans="1:6">
      <c r="A1140" s="159">
        <v>1139</v>
      </c>
      <c r="B1140" s="158"/>
      <c r="C1140" s="159">
        <v>108</v>
      </c>
      <c r="D1140" s="159">
        <v>234.464</v>
      </c>
      <c r="E1140" s="158"/>
      <c r="F1140" s="158"/>
    </row>
    <row r="1141" spans="1:6">
      <c r="A1141" s="159">
        <v>1140</v>
      </c>
      <c r="B1141" s="158"/>
      <c r="C1141" s="159">
        <v>0</v>
      </c>
      <c r="D1141" s="159">
        <v>0</v>
      </c>
      <c r="E1141" s="159">
        <v>2392</v>
      </c>
      <c r="F1141" s="159">
        <v>3776</v>
      </c>
    </row>
    <row r="1142" spans="1:6">
      <c r="A1142" s="159">
        <v>1141</v>
      </c>
      <c r="B1142" s="158"/>
      <c r="C1142" s="159">
        <v>545</v>
      </c>
      <c r="D1142" s="159">
        <v>0</v>
      </c>
      <c r="E1142" s="158"/>
      <c r="F1142" s="158"/>
    </row>
    <row r="1143" spans="1:6">
      <c r="A1143" s="159">
        <v>1142</v>
      </c>
      <c r="B1143" s="158"/>
      <c r="C1143" s="159">
        <v>3899.56</v>
      </c>
      <c r="D1143" s="159">
        <v>3463</v>
      </c>
      <c r="E1143" s="159">
        <v>2884.5529999999999</v>
      </c>
      <c r="F1143" s="159">
        <v>0</v>
      </c>
    </row>
    <row r="1144" spans="1:6">
      <c r="A1144" s="159">
        <v>1143</v>
      </c>
      <c r="B1144" s="158"/>
      <c r="C1144" s="159">
        <v>4312</v>
      </c>
      <c r="D1144" s="159">
        <v>0</v>
      </c>
      <c r="E1144" s="159">
        <v>0.01</v>
      </c>
      <c r="F1144" s="159">
        <v>0</v>
      </c>
    </row>
    <row r="1145" spans="1:6">
      <c r="A1145" s="159">
        <v>1144</v>
      </c>
      <c r="B1145" s="158"/>
      <c r="C1145" s="159">
        <v>107</v>
      </c>
      <c r="D1145" s="159">
        <v>0</v>
      </c>
      <c r="E1145" s="158"/>
      <c r="F1145" s="158"/>
    </row>
    <row r="1146" spans="1:6">
      <c r="A1146" s="159">
        <v>1145</v>
      </c>
      <c r="B1146" s="158"/>
      <c r="C1146" s="159">
        <v>805</v>
      </c>
      <c r="D1146" s="159">
        <v>297</v>
      </c>
      <c r="E1146" s="159">
        <v>448</v>
      </c>
      <c r="F1146" s="159">
        <v>806</v>
      </c>
    </row>
    <row r="1147" spans="1:6">
      <c r="A1147" s="159">
        <v>1146</v>
      </c>
      <c r="B1147" s="159">
        <v>2200</v>
      </c>
      <c r="C1147" s="159">
        <v>1512.88</v>
      </c>
      <c r="D1147" s="159">
        <v>1260.7864999999999</v>
      </c>
      <c r="E1147" s="159">
        <v>1363.9949999999999</v>
      </c>
      <c r="F1147" s="158"/>
    </row>
    <row r="1148" spans="1:6">
      <c r="A1148" s="159">
        <v>1147</v>
      </c>
      <c r="B1148" s="158"/>
      <c r="C1148" s="159">
        <v>18058</v>
      </c>
      <c r="D1148" s="159">
        <v>0</v>
      </c>
      <c r="E1148" s="159">
        <v>0</v>
      </c>
      <c r="F1148" s="159">
        <v>0</v>
      </c>
    </row>
    <row r="1149" spans="1:6">
      <c r="A1149" s="159">
        <v>1148</v>
      </c>
      <c r="B1149" s="158"/>
      <c r="C1149" s="159">
        <v>1985</v>
      </c>
      <c r="D1149" s="159">
        <v>2418</v>
      </c>
      <c r="E1149" s="159">
        <v>2301</v>
      </c>
      <c r="F1149" s="159">
        <v>3046</v>
      </c>
    </row>
    <row r="1150" spans="1:6">
      <c r="A1150" s="159">
        <v>1149</v>
      </c>
      <c r="B1150" s="158"/>
      <c r="C1150" s="159">
        <v>10531</v>
      </c>
      <c r="D1150" s="159">
        <v>3285</v>
      </c>
      <c r="E1150" s="159">
        <v>4377</v>
      </c>
      <c r="F1150" s="159">
        <v>5483</v>
      </c>
    </row>
    <row r="1151" spans="1:6">
      <c r="A1151" s="159">
        <v>1150</v>
      </c>
      <c r="B1151" s="158"/>
      <c r="C1151" s="159">
        <v>34917</v>
      </c>
      <c r="D1151" s="159">
        <v>15091.01</v>
      </c>
      <c r="E1151" s="159">
        <v>13087</v>
      </c>
      <c r="F1151" s="159">
        <v>18320</v>
      </c>
    </row>
    <row r="1152" spans="1:6">
      <c r="A1152" s="159">
        <v>1151</v>
      </c>
      <c r="B1152" s="158"/>
      <c r="C1152" s="159">
        <v>453</v>
      </c>
      <c r="D1152" s="159">
        <v>371.42099999999999</v>
      </c>
      <c r="E1152" s="158"/>
      <c r="F1152" s="158"/>
    </row>
    <row r="1153" spans="1:6">
      <c r="A1153" s="159">
        <v>1152</v>
      </c>
      <c r="B1153" s="158"/>
      <c r="C1153" s="159">
        <v>20389</v>
      </c>
      <c r="D1153" s="159">
        <v>19895</v>
      </c>
      <c r="E1153" s="159">
        <v>30054</v>
      </c>
      <c r="F1153" s="159">
        <v>38305</v>
      </c>
    </row>
    <row r="1154" spans="1:6">
      <c r="A1154" s="159">
        <v>1153</v>
      </c>
      <c r="B1154" s="158"/>
      <c r="C1154" s="159">
        <v>15926</v>
      </c>
      <c r="D1154" s="159">
        <v>18660</v>
      </c>
      <c r="E1154" s="159">
        <v>18589</v>
      </c>
      <c r="F1154" s="159">
        <v>20420</v>
      </c>
    </row>
    <row r="1155" spans="1:6">
      <c r="A1155" s="159">
        <v>1154</v>
      </c>
      <c r="B1155" s="158"/>
      <c r="C1155" s="159">
        <v>1664</v>
      </c>
      <c r="D1155" s="159">
        <v>8978</v>
      </c>
      <c r="E1155" s="159">
        <v>8326</v>
      </c>
      <c r="F1155" s="159">
        <v>8174</v>
      </c>
    </row>
    <row r="1156" spans="1:6">
      <c r="A1156" s="159">
        <v>1155</v>
      </c>
      <c r="B1156" s="158"/>
      <c r="C1156" s="159">
        <v>17351</v>
      </c>
      <c r="D1156" s="159">
        <v>16871</v>
      </c>
      <c r="E1156" s="159">
        <v>3450</v>
      </c>
      <c r="F1156" s="159">
        <v>24335</v>
      </c>
    </row>
    <row r="1157" spans="1:6">
      <c r="A1157" s="159">
        <v>1156</v>
      </c>
      <c r="B1157" s="158"/>
      <c r="C1157" s="159">
        <v>11467</v>
      </c>
      <c r="D1157" s="159">
        <v>2150</v>
      </c>
      <c r="E1157" s="159">
        <v>8850</v>
      </c>
      <c r="F1157" s="159">
        <v>12613</v>
      </c>
    </row>
    <row r="1158" spans="1:6">
      <c r="A1158" s="159">
        <v>1157</v>
      </c>
      <c r="B1158" s="158"/>
      <c r="C1158" s="159">
        <v>34813</v>
      </c>
      <c r="D1158" s="159">
        <v>25131</v>
      </c>
      <c r="E1158" s="159">
        <v>13937</v>
      </c>
      <c r="F1158" s="159">
        <v>30618</v>
      </c>
    </row>
    <row r="1159" spans="1:6">
      <c r="A1159" s="159">
        <v>1158</v>
      </c>
      <c r="B1159" s="158"/>
      <c r="C1159" s="159">
        <v>1167</v>
      </c>
      <c r="D1159" s="159">
        <v>743</v>
      </c>
      <c r="E1159" s="159">
        <v>2157</v>
      </c>
      <c r="F1159" s="159">
        <v>2932</v>
      </c>
    </row>
    <row r="1160" spans="1:6">
      <c r="A1160" s="159">
        <v>1159</v>
      </c>
      <c r="B1160" s="158"/>
      <c r="C1160" s="159">
        <v>4992.7398679999997</v>
      </c>
      <c r="D1160" s="159">
        <v>1478</v>
      </c>
      <c r="E1160" s="159">
        <v>9542</v>
      </c>
      <c r="F1160" s="159">
        <v>13200</v>
      </c>
    </row>
    <row r="1161" spans="1:6">
      <c r="A1161" s="159">
        <v>1160</v>
      </c>
      <c r="B1161" s="158"/>
      <c r="C1161" s="159">
        <v>363</v>
      </c>
      <c r="D1161" s="159">
        <v>0</v>
      </c>
      <c r="E1161" s="159">
        <v>140.19999999999999</v>
      </c>
      <c r="F1161" s="158"/>
    </row>
    <row r="1162" spans="1:6">
      <c r="A1162" s="159">
        <v>1161</v>
      </c>
      <c r="B1162" s="158"/>
      <c r="C1162" s="159">
        <v>8729</v>
      </c>
      <c r="D1162" s="159">
        <v>5841</v>
      </c>
      <c r="E1162" s="159">
        <v>5288.01</v>
      </c>
      <c r="F1162" s="159">
        <v>7843</v>
      </c>
    </row>
    <row r="1163" spans="1:6">
      <c r="A1163" s="159">
        <v>1162</v>
      </c>
      <c r="B1163" s="159">
        <v>900</v>
      </c>
      <c r="C1163" s="159">
        <v>601</v>
      </c>
      <c r="D1163" s="159">
        <v>0</v>
      </c>
      <c r="E1163" s="158"/>
      <c r="F1163" s="158"/>
    </row>
    <row r="1164" spans="1:6">
      <c r="A1164" s="159">
        <v>1163</v>
      </c>
      <c r="B1164" s="158"/>
      <c r="C1164" s="159">
        <v>174</v>
      </c>
      <c r="D1164" s="159">
        <v>0</v>
      </c>
      <c r="E1164" s="158"/>
      <c r="F1164" s="158"/>
    </row>
    <row r="1165" spans="1:6">
      <c r="A1165" s="159">
        <v>1164</v>
      </c>
      <c r="B1165" s="158"/>
      <c r="C1165" s="159">
        <v>16278</v>
      </c>
      <c r="D1165" s="159">
        <v>20973</v>
      </c>
      <c r="E1165" s="159">
        <v>16144</v>
      </c>
      <c r="F1165" s="159">
        <v>17713</v>
      </c>
    </row>
    <row r="1166" spans="1:6">
      <c r="A1166" s="159">
        <v>1165</v>
      </c>
      <c r="B1166" s="158"/>
      <c r="C1166" s="159">
        <v>94.770873249999994</v>
      </c>
      <c r="D1166" s="159">
        <v>0</v>
      </c>
      <c r="E1166" s="159">
        <v>406.98599999999999</v>
      </c>
      <c r="F1166" s="158"/>
    </row>
    <row r="1167" spans="1:6">
      <c r="A1167" s="159">
        <v>1166</v>
      </c>
      <c r="B1167" s="158"/>
      <c r="C1167" s="159">
        <v>29958</v>
      </c>
      <c r="D1167" s="159">
        <v>9620.09</v>
      </c>
      <c r="E1167" s="159">
        <v>5581.1</v>
      </c>
      <c r="F1167" s="159">
        <v>24768</v>
      </c>
    </row>
    <row r="1168" spans="1:6">
      <c r="A1168" s="159">
        <v>1167</v>
      </c>
      <c r="B1168" s="158"/>
      <c r="C1168" s="159">
        <v>7703</v>
      </c>
      <c r="D1168" s="159">
        <v>4223</v>
      </c>
      <c r="E1168" s="159">
        <v>4994</v>
      </c>
      <c r="F1168" s="159">
        <v>4181</v>
      </c>
    </row>
    <row r="1169" spans="1:6">
      <c r="A1169" s="159">
        <v>1168</v>
      </c>
      <c r="B1169" s="159">
        <v>0</v>
      </c>
      <c r="C1169" s="159">
        <v>191</v>
      </c>
      <c r="D1169" s="159">
        <v>535.88199999999995</v>
      </c>
      <c r="E1169" s="159">
        <v>1499.5060000000001</v>
      </c>
      <c r="F1169" s="158"/>
    </row>
    <row r="1170" spans="1:6">
      <c r="A1170" s="159">
        <v>1169</v>
      </c>
      <c r="B1170" s="158"/>
      <c r="C1170" s="159">
        <v>3202</v>
      </c>
      <c r="D1170" s="159">
        <v>1875</v>
      </c>
      <c r="E1170" s="159">
        <v>1542</v>
      </c>
      <c r="F1170" s="159">
        <v>3903</v>
      </c>
    </row>
    <row r="1171" spans="1:6">
      <c r="A1171" s="159">
        <v>1170</v>
      </c>
      <c r="B1171" s="158"/>
      <c r="C1171" s="159">
        <v>67</v>
      </c>
      <c r="D1171" s="159">
        <v>0</v>
      </c>
      <c r="E1171" s="158"/>
      <c r="F1171" s="158"/>
    </row>
    <row r="1172" spans="1:6">
      <c r="A1172" s="159">
        <v>1171</v>
      </c>
      <c r="B1172" s="158"/>
      <c r="C1172" s="159">
        <v>26</v>
      </c>
      <c r="D1172" s="159">
        <v>0.01</v>
      </c>
      <c r="E1172" s="159">
        <v>3</v>
      </c>
      <c r="F1172" s="159">
        <v>12</v>
      </c>
    </row>
    <row r="1173" spans="1:6">
      <c r="A1173" s="159">
        <v>1172</v>
      </c>
      <c r="B1173" s="158"/>
      <c r="C1173" s="159">
        <v>14824</v>
      </c>
      <c r="D1173" s="159">
        <v>0</v>
      </c>
      <c r="E1173" s="159">
        <v>3305</v>
      </c>
      <c r="F1173" s="159">
        <v>6759</v>
      </c>
    </row>
    <row r="1174" spans="1:6">
      <c r="A1174" s="159">
        <v>1173</v>
      </c>
      <c r="B1174" s="158"/>
      <c r="C1174" s="159">
        <v>10540</v>
      </c>
      <c r="D1174" s="159">
        <v>2959.5</v>
      </c>
      <c r="E1174" s="159">
        <v>6693</v>
      </c>
      <c r="F1174" s="159">
        <v>6067</v>
      </c>
    </row>
    <row r="1175" spans="1:6">
      <c r="A1175" s="159">
        <v>1174</v>
      </c>
      <c r="B1175" s="158"/>
      <c r="C1175" s="159">
        <v>85312</v>
      </c>
      <c r="D1175" s="159">
        <v>23098</v>
      </c>
      <c r="E1175" s="159">
        <v>91456.62</v>
      </c>
      <c r="F1175" s="159">
        <v>107520</v>
      </c>
    </row>
    <row r="1176" spans="1:6">
      <c r="A1176" s="159">
        <v>1175</v>
      </c>
      <c r="B1176" s="158"/>
      <c r="C1176" s="159">
        <v>2463.3809999999999</v>
      </c>
      <c r="D1176" s="159">
        <v>1258.038</v>
      </c>
      <c r="E1176" s="159">
        <v>1841.2850000000001</v>
      </c>
      <c r="F1176" s="158"/>
    </row>
    <row r="1177" spans="1:6">
      <c r="A1177" s="159">
        <v>1176</v>
      </c>
      <c r="B1177" s="158"/>
      <c r="C1177" s="159">
        <v>72</v>
      </c>
      <c r="D1177" s="159">
        <v>0.01</v>
      </c>
      <c r="E1177" s="159">
        <v>0</v>
      </c>
      <c r="F1177" s="159">
        <v>7512</v>
      </c>
    </row>
    <row r="1178" spans="1:6">
      <c r="A1178" s="159">
        <v>1177</v>
      </c>
      <c r="B1178" s="158"/>
      <c r="C1178" s="159">
        <v>0</v>
      </c>
      <c r="D1178" s="159">
        <v>0</v>
      </c>
      <c r="E1178" s="159">
        <v>0</v>
      </c>
      <c r="F1178" s="158"/>
    </row>
    <row r="1179" spans="1:6">
      <c r="A1179" s="159">
        <v>1178</v>
      </c>
      <c r="B1179" s="158"/>
      <c r="C1179" s="159">
        <v>1801.1659999999999</v>
      </c>
      <c r="D1179" s="159">
        <v>702.35199999999998</v>
      </c>
      <c r="E1179" s="159">
        <v>938</v>
      </c>
      <c r="F1179" s="159">
        <v>1066</v>
      </c>
    </row>
    <row r="1180" spans="1:6">
      <c r="A1180" s="159">
        <v>1179</v>
      </c>
      <c r="B1180" s="158"/>
      <c r="C1180" s="159">
        <v>7654</v>
      </c>
      <c r="D1180" s="159">
        <v>6093</v>
      </c>
      <c r="E1180" s="159">
        <v>6860</v>
      </c>
      <c r="F1180" s="159">
        <v>10152</v>
      </c>
    </row>
    <row r="1181" spans="1:6">
      <c r="A1181" s="159">
        <v>1180</v>
      </c>
      <c r="B1181" s="158"/>
      <c r="C1181" s="159">
        <v>30935</v>
      </c>
      <c r="D1181" s="159">
        <v>238</v>
      </c>
      <c r="E1181" s="159">
        <v>27397</v>
      </c>
      <c r="F1181" s="159">
        <v>43525</v>
      </c>
    </row>
    <row r="1182" spans="1:6">
      <c r="A1182" s="159">
        <v>1181</v>
      </c>
      <c r="B1182" s="158"/>
      <c r="C1182" s="159">
        <v>499</v>
      </c>
      <c r="D1182" s="159">
        <v>0</v>
      </c>
      <c r="E1182" s="159">
        <v>0</v>
      </c>
      <c r="F1182" s="158"/>
    </row>
    <row r="1183" spans="1:6">
      <c r="A1183" s="159">
        <v>1182</v>
      </c>
      <c r="B1183" s="158"/>
      <c r="C1183" s="159">
        <v>11779</v>
      </c>
      <c r="D1183" s="159">
        <v>11729</v>
      </c>
      <c r="E1183" s="159">
        <v>20471</v>
      </c>
      <c r="F1183" s="159">
        <v>8371</v>
      </c>
    </row>
    <row r="1184" spans="1:6">
      <c r="A1184" s="159">
        <v>1183</v>
      </c>
      <c r="B1184" s="158"/>
      <c r="C1184" s="159">
        <v>0</v>
      </c>
      <c r="D1184" s="159">
        <v>0</v>
      </c>
      <c r="E1184" s="159">
        <v>0</v>
      </c>
      <c r="F1184" s="158"/>
    </row>
    <row r="1185" spans="1:6">
      <c r="A1185" s="159">
        <v>1184</v>
      </c>
      <c r="B1185" s="158"/>
      <c r="C1185" s="159">
        <v>156</v>
      </c>
      <c r="D1185" s="159">
        <v>68.390999999999991</v>
      </c>
      <c r="E1185" s="159">
        <v>143.029</v>
      </c>
      <c r="F1185" s="158"/>
    </row>
    <row r="1186" spans="1:6">
      <c r="A1186" s="159">
        <v>1185</v>
      </c>
      <c r="B1186" s="158"/>
      <c r="C1186" s="159">
        <v>0.119999997</v>
      </c>
      <c r="D1186" s="159">
        <v>0.12</v>
      </c>
      <c r="E1186" s="159">
        <v>0.12</v>
      </c>
      <c r="F1186" s="159">
        <v>0</v>
      </c>
    </row>
    <row r="1187" spans="1:6">
      <c r="A1187" s="159">
        <v>1186</v>
      </c>
      <c r="B1187" s="158"/>
      <c r="C1187" s="159">
        <v>2215.4041240000001</v>
      </c>
      <c r="D1187" s="159">
        <v>1016.2361609999999</v>
      </c>
      <c r="E1187" s="159">
        <v>1356.9559999999999</v>
      </c>
      <c r="F1187" s="158"/>
    </row>
    <row r="1188" spans="1:6">
      <c r="A1188" s="159">
        <v>1187</v>
      </c>
      <c r="B1188" s="158"/>
      <c r="C1188" s="159">
        <v>43593</v>
      </c>
      <c r="D1188" s="159">
        <v>23485</v>
      </c>
      <c r="E1188" s="159">
        <v>25463</v>
      </c>
      <c r="F1188" s="159">
        <v>0</v>
      </c>
    </row>
    <row r="1189" spans="1:6">
      <c r="A1189" s="159">
        <v>1188</v>
      </c>
      <c r="B1189" s="158"/>
      <c r="C1189" s="159">
        <v>4783</v>
      </c>
      <c r="D1189" s="159">
        <v>2759</v>
      </c>
      <c r="E1189" s="159">
        <v>3363</v>
      </c>
      <c r="F1189" s="159">
        <v>38828</v>
      </c>
    </row>
    <row r="1190" spans="1:6">
      <c r="A1190" s="159">
        <v>1189</v>
      </c>
      <c r="B1190" s="158"/>
      <c r="C1190" s="159">
        <v>8951</v>
      </c>
      <c r="D1190" s="159">
        <v>10267</v>
      </c>
      <c r="E1190" s="159">
        <v>9475</v>
      </c>
      <c r="F1190" s="159">
        <v>13182</v>
      </c>
    </row>
    <row r="1191" spans="1:6">
      <c r="A1191" s="159">
        <v>1190</v>
      </c>
      <c r="B1191" s="158"/>
      <c r="C1191" s="159">
        <v>3383.887381</v>
      </c>
      <c r="D1191" s="159">
        <v>656.83899999999994</v>
      </c>
      <c r="E1191" s="159">
        <v>1979.808</v>
      </c>
      <c r="F1191" s="158"/>
    </row>
    <row r="1192" spans="1:6">
      <c r="A1192" s="159">
        <v>1191</v>
      </c>
      <c r="B1192" s="158"/>
      <c r="C1192" s="159">
        <v>78865</v>
      </c>
      <c r="D1192" s="159">
        <v>37964</v>
      </c>
      <c r="E1192" s="159">
        <v>52174</v>
      </c>
      <c r="F1192" s="159">
        <v>72157</v>
      </c>
    </row>
    <row r="1193" spans="1:6">
      <c r="A1193" s="159">
        <v>1192</v>
      </c>
      <c r="B1193" s="158"/>
      <c r="C1193" s="159">
        <v>24278</v>
      </c>
      <c r="D1193" s="159">
        <v>27406</v>
      </c>
      <c r="E1193" s="159">
        <v>23566</v>
      </c>
      <c r="F1193" s="159">
        <v>27162</v>
      </c>
    </row>
    <row r="1194" spans="1:6">
      <c r="A1194" s="159">
        <v>1193</v>
      </c>
      <c r="B1194" s="158"/>
      <c r="C1194" s="159">
        <v>1651</v>
      </c>
      <c r="D1194" s="158"/>
      <c r="E1194" s="158"/>
      <c r="F1194" s="158"/>
    </row>
    <row r="1195" spans="1:6">
      <c r="A1195" s="159">
        <v>1194</v>
      </c>
      <c r="B1195" s="158"/>
      <c r="C1195" s="159">
        <v>1900</v>
      </c>
      <c r="D1195" s="159">
        <v>0</v>
      </c>
      <c r="E1195" s="159">
        <v>0.01</v>
      </c>
      <c r="F1195" s="159">
        <v>134</v>
      </c>
    </row>
    <row r="1196" spans="1:6">
      <c r="A1196" s="159">
        <v>1195</v>
      </c>
      <c r="B1196" s="158"/>
      <c r="C1196" s="159">
        <v>67721.009999999995</v>
      </c>
      <c r="D1196" s="159">
        <v>36245</v>
      </c>
      <c r="E1196" s="159">
        <v>40816</v>
      </c>
      <c r="F1196" s="159">
        <v>68222</v>
      </c>
    </row>
    <row r="1197" spans="1:6">
      <c r="A1197" s="159">
        <v>1196</v>
      </c>
      <c r="B1197" s="158"/>
      <c r="C1197" s="159">
        <v>34098.12988</v>
      </c>
      <c r="D1197" s="159">
        <v>103.09</v>
      </c>
      <c r="E1197" s="159">
        <v>6562.17</v>
      </c>
      <c r="F1197" s="159">
        <v>21248</v>
      </c>
    </row>
    <row r="1198" spans="1:6">
      <c r="A1198" s="159">
        <v>1197</v>
      </c>
      <c r="B1198" s="158"/>
      <c r="C1198" s="159">
        <v>1102</v>
      </c>
      <c r="D1198" s="159">
        <v>0</v>
      </c>
      <c r="E1198" s="159">
        <v>156.345</v>
      </c>
      <c r="F1198" s="159">
        <v>0</v>
      </c>
    </row>
    <row r="1199" spans="1:6">
      <c r="A1199" s="159">
        <v>1198</v>
      </c>
      <c r="B1199" s="158"/>
      <c r="C1199" s="159">
        <v>2359</v>
      </c>
      <c r="D1199" s="159">
        <v>1454</v>
      </c>
      <c r="E1199" s="159">
        <v>3595</v>
      </c>
      <c r="F1199" s="159">
        <v>4943</v>
      </c>
    </row>
    <row r="1200" spans="1:6">
      <c r="A1200" s="159">
        <v>1199</v>
      </c>
      <c r="B1200" s="158"/>
      <c r="C1200" s="159">
        <v>0</v>
      </c>
      <c r="D1200" s="158"/>
      <c r="E1200" s="159">
        <v>0</v>
      </c>
      <c r="F1200" s="158"/>
    </row>
    <row r="1201" spans="1:6">
      <c r="A1201" s="159">
        <v>1200</v>
      </c>
      <c r="B1201" s="159">
        <v>32.79</v>
      </c>
      <c r="C1201" s="158"/>
      <c r="D1201" s="158"/>
      <c r="E1201" s="158"/>
      <c r="F1201" s="158"/>
    </row>
    <row r="1202" spans="1:6">
      <c r="A1202" s="159">
        <v>1201</v>
      </c>
      <c r="B1202" s="158"/>
      <c r="C1202" s="159">
        <v>743.53300000000002</v>
      </c>
      <c r="D1202" s="159">
        <v>739.7</v>
      </c>
      <c r="E1202" s="159">
        <v>741.39400000000001</v>
      </c>
      <c r="F1202" s="159">
        <v>687.09199999999998</v>
      </c>
    </row>
    <row r="1203" spans="1:6">
      <c r="A1203" s="159">
        <v>1202</v>
      </c>
      <c r="B1203" s="158"/>
      <c r="C1203" s="159">
        <v>364.39600000000002</v>
      </c>
      <c r="D1203" s="159">
        <v>356.87900000000002</v>
      </c>
      <c r="E1203" s="159">
        <v>363.12400000000002</v>
      </c>
      <c r="F1203" s="158"/>
    </row>
    <row r="1204" spans="1:6">
      <c r="A1204" s="159">
        <v>1203</v>
      </c>
      <c r="B1204" s="158"/>
      <c r="C1204" s="159">
        <v>0.39500000000000002</v>
      </c>
      <c r="D1204" s="159">
        <v>29.969000000000001</v>
      </c>
      <c r="E1204" s="158"/>
      <c r="F1204" s="158"/>
    </row>
    <row r="1205" spans="1:6">
      <c r="A1205" s="159">
        <v>1204</v>
      </c>
      <c r="B1205" s="158"/>
      <c r="C1205" s="159">
        <v>2.7E-2</v>
      </c>
      <c r="D1205" s="159">
        <v>2.3959999999999999</v>
      </c>
      <c r="E1205" s="158"/>
      <c r="F1205" s="158"/>
    </row>
    <row r="1206" spans="1:6">
      <c r="A1206" s="159">
        <v>1205</v>
      </c>
      <c r="B1206" s="158"/>
      <c r="C1206" s="159">
        <v>0</v>
      </c>
      <c r="D1206" s="159">
        <v>0</v>
      </c>
      <c r="E1206" s="159">
        <v>3.9279999999999999</v>
      </c>
      <c r="F1206" s="158"/>
    </row>
    <row r="1207" spans="1:6">
      <c r="A1207" s="159">
        <v>1206</v>
      </c>
      <c r="B1207" s="158"/>
      <c r="C1207" s="159">
        <v>0.40500000000000003</v>
      </c>
      <c r="D1207" s="159">
        <v>26.515000000000001</v>
      </c>
      <c r="E1207" s="158"/>
      <c r="F1207" s="158"/>
    </row>
    <row r="1208" spans="1:6">
      <c r="A1208" s="159">
        <v>1207</v>
      </c>
      <c r="B1208" s="158"/>
      <c r="C1208" s="159">
        <v>441.1</v>
      </c>
      <c r="D1208" s="159">
        <v>152.08099999999999</v>
      </c>
      <c r="E1208" s="159">
        <v>491.24900000000002</v>
      </c>
      <c r="F1208" s="159">
        <v>618.33399999999995</v>
      </c>
    </row>
    <row r="1209" spans="1:6">
      <c r="A1209" s="159">
        <v>1208</v>
      </c>
      <c r="B1209" s="158"/>
      <c r="C1209" s="159">
        <v>43.058999999999997</v>
      </c>
      <c r="D1209" s="159">
        <v>0</v>
      </c>
      <c r="E1209" s="159">
        <v>44.2</v>
      </c>
      <c r="F1209" s="158"/>
    </row>
    <row r="1210" spans="1:6">
      <c r="A1210" s="159">
        <v>1209</v>
      </c>
      <c r="B1210" s="158"/>
      <c r="C1210" s="159">
        <v>497.267</v>
      </c>
      <c r="D1210" s="159">
        <v>459.19</v>
      </c>
      <c r="E1210" s="159">
        <v>266.8</v>
      </c>
      <c r="F1210" s="158"/>
    </row>
    <row r="1211" spans="1:6">
      <c r="A1211" s="159">
        <v>1210</v>
      </c>
      <c r="B1211" s="158"/>
      <c r="C1211" s="159">
        <v>537.05999999999995</v>
      </c>
      <c r="D1211" s="159">
        <v>493.69</v>
      </c>
      <c r="E1211" s="159">
        <v>296.5</v>
      </c>
      <c r="F1211" s="158"/>
    </row>
    <row r="1212" spans="1:6">
      <c r="A1212" s="159">
        <v>1211</v>
      </c>
      <c r="B1212" s="158"/>
      <c r="C1212" s="159">
        <v>3.53</v>
      </c>
      <c r="D1212" s="159">
        <v>232.36600000000001</v>
      </c>
      <c r="E1212" s="158"/>
      <c r="F1212" s="158"/>
    </row>
    <row r="1213" spans="1:6">
      <c r="A1213" s="159">
        <v>1212</v>
      </c>
      <c r="B1213" s="158"/>
      <c r="C1213" s="159">
        <v>143.97999999999999</v>
      </c>
      <c r="D1213" s="159">
        <v>37.323999999999998</v>
      </c>
      <c r="E1213" s="158"/>
      <c r="F1213" s="158"/>
    </row>
    <row r="1214" spans="1:6">
      <c r="A1214" s="159">
        <v>1213</v>
      </c>
      <c r="B1214" s="158"/>
      <c r="C1214" s="159">
        <v>0</v>
      </c>
      <c r="D1214" s="159">
        <v>63.716999999999999</v>
      </c>
      <c r="E1214" s="158"/>
      <c r="F1214" s="158"/>
    </row>
    <row r="1215" spans="1:6">
      <c r="A1215" s="159">
        <v>1214</v>
      </c>
      <c r="B1215" s="158"/>
      <c r="C1215" s="159">
        <v>98.290999999999997</v>
      </c>
      <c r="D1215" s="159">
        <v>101.93645100000001</v>
      </c>
      <c r="E1215" s="159">
        <v>103.45699999999999</v>
      </c>
      <c r="F1215" s="159">
        <v>105.245</v>
      </c>
    </row>
    <row r="1216" spans="1:6">
      <c r="A1216" s="159">
        <v>1215</v>
      </c>
      <c r="B1216" s="158"/>
      <c r="C1216" s="159">
        <v>19.062000000000001</v>
      </c>
      <c r="D1216" s="159">
        <v>19.885000000000002</v>
      </c>
      <c r="E1216" s="159">
        <v>19.87</v>
      </c>
      <c r="F1216" s="159">
        <v>20.375</v>
      </c>
    </row>
    <row r="1217" spans="1:6">
      <c r="A1217" s="159">
        <v>1216</v>
      </c>
      <c r="B1217" s="158"/>
      <c r="C1217" s="159">
        <v>356.63299999999998</v>
      </c>
      <c r="D1217" s="159">
        <v>357.91550000000001</v>
      </c>
      <c r="E1217" s="159">
        <v>223.166</v>
      </c>
      <c r="F1217" s="159">
        <v>226.935</v>
      </c>
    </row>
    <row r="1218" spans="1:6">
      <c r="A1218" s="159">
        <v>1217</v>
      </c>
      <c r="B1218" s="158"/>
      <c r="C1218" s="159">
        <v>605.85500000000002</v>
      </c>
      <c r="D1218" s="159">
        <v>605.36900000000003</v>
      </c>
      <c r="E1218" s="159">
        <v>149.637</v>
      </c>
      <c r="F1218" s="158"/>
    </row>
    <row r="1219" spans="1:6">
      <c r="A1219" s="159">
        <v>1218</v>
      </c>
      <c r="B1219" s="159">
        <v>249.01499999999999</v>
      </c>
      <c r="C1219" s="159">
        <v>38.076000000000001</v>
      </c>
      <c r="D1219" s="158"/>
      <c r="E1219" s="158"/>
      <c r="F1219" s="158"/>
    </row>
    <row r="1220" spans="1:6">
      <c r="A1220" s="159">
        <v>1219</v>
      </c>
      <c r="B1220" s="158"/>
      <c r="C1220" s="159">
        <v>3.1536</v>
      </c>
      <c r="D1220" s="159">
        <v>3.1536</v>
      </c>
      <c r="E1220" s="158"/>
      <c r="F1220" s="158"/>
    </row>
    <row r="1221" spans="1:6">
      <c r="A1221" s="159">
        <v>1220</v>
      </c>
      <c r="B1221" s="158"/>
      <c r="C1221" s="159">
        <v>115.71299999999999</v>
      </c>
      <c r="D1221" s="159">
        <v>25.3</v>
      </c>
      <c r="E1221" s="158"/>
      <c r="F1221" s="158"/>
    </row>
    <row r="1222" spans="1:6">
      <c r="A1222" s="159">
        <v>1221</v>
      </c>
      <c r="B1222" s="158"/>
      <c r="C1222" s="159">
        <v>145</v>
      </c>
      <c r="D1222" s="159">
        <v>224.7</v>
      </c>
      <c r="E1222" s="159">
        <v>150.12</v>
      </c>
      <c r="F1222" s="159">
        <v>112.128</v>
      </c>
    </row>
    <row r="1223" spans="1:6">
      <c r="A1223" s="159">
        <v>1222</v>
      </c>
      <c r="B1223" s="158"/>
      <c r="C1223" s="159">
        <v>171.19499999999999</v>
      </c>
      <c r="D1223" s="158"/>
      <c r="E1223" s="158"/>
      <c r="F1223" s="158"/>
    </row>
    <row r="1224" spans="1:6">
      <c r="A1224" s="159">
        <v>1223</v>
      </c>
      <c r="B1224" s="158"/>
      <c r="C1224" s="159">
        <v>0.1</v>
      </c>
      <c r="D1224" s="159">
        <v>0.1</v>
      </c>
      <c r="E1224" s="158"/>
      <c r="F1224" s="158"/>
    </row>
    <row r="1225" spans="1:6">
      <c r="A1225" s="159">
        <v>1224</v>
      </c>
      <c r="B1225" s="158"/>
      <c r="C1225" s="159">
        <v>31.332000000000001</v>
      </c>
      <c r="D1225" s="159">
        <v>25.885999999999999</v>
      </c>
      <c r="E1225" s="158"/>
      <c r="F1225" s="158"/>
    </row>
    <row r="1226" spans="1:6">
      <c r="A1226" s="159">
        <v>1225</v>
      </c>
      <c r="B1226" s="158"/>
      <c r="C1226" s="159">
        <v>0.255</v>
      </c>
      <c r="D1226" s="159">
        <v>16.8</v>
      </c>
      <c r="E1226" s="158"/>
      <c r="F1226" s="158"/>
    </row>
    <row r="1227" spans="1:6">
      <c r="A1227" s="159">
        <v>1226</v>
      </c>
      <c r="B1227" s="158"/>
      <c r="C1227" s="159">
        <v>423.30799999999999</v>
      </c>
      <c r="D1227" s="159">
        <v>93.7</v>
      </c>
      <c r="E1227" s="158"/>
      <c r="F1227" s="158"/>
    </row>
    <row r="1228" spans="1:6">
      <c r="A1228" s="159">
        <v>1227</v>
      </c>
      <c r="B1228" s="158"/>
      <c r="C1228" s="159">
        <v>189.21600000000001</v>
      </c>
      <c r="D1228" s="158"/>
      <c r="E1228" s="158"/>
      <c r="F1228" s="158"/>
    </row>
    <row r="1229" spans="1:6">
      <c r="A1229" s="159">
        <v>1228</v>
      </c>
      <c r="B1229" s="158"/>
      <c r="C1229" s="159">
        <v>7.9409999999999998</v>
      </c>
      <c r="D1229" s="159">
        <v>7.9409999999999998</v>
      </c>
      <c r="E1229" s="158"/>
      <c r="F1229" s="158"/>
    </row>
    <row r="1230" spans="1:6">
      <c r="A1230" s="159">
        <v>1229</v>
      </c>
      <c r="B1230" s="158"/>
      <c r="C1230" s="159">
        <v>32.015000000000001</v>
      </c>
      <c r="D1230" s="159">
        <v>101.331</v>
      </c>
      <c r="E1230" s="158"/>
      <c r="F1230" s="158"/>
    </row>
    <row r="1231" spans="1:6">
      <c r="A1231" s="159">
        <v>1230</v>
      </c>
      <c r="B1231" s="158"/>
      <c r="C1231" s="159">
        <v>28.95</v>
      </c>
      <c r="D1231" s="159">
        <v>5.5587150000000003</v>
      </c>
      <c r="E1231" s="158"/>
      <c r="F1231" s="158"/>
    </row>
    <row r="1232" spans="1:6">
      <c r="A1232" s="159">
        <v>1231</v>
      </c>
      <c r="B1232" s="158"/>
      <c r="C1232" s="159">
        <v>9.0429999999999993</v>
      </c>
      <c r="D1232" s="159">
        <v>2.2858200000000002</v>
      </c>
      <c r="E1232" s="158"/>
      <c r="F1232" s="158"/>
    </row>
    <row r="1233" spans="1:6">
      <c r="A1233" s="159">
        <v>1232</v>
      </c>
      <c r="B1233" s="158"/>
      <c r="C1233" s="159">
        <v>310.50900000000001</v>
      </c>
      <c r="D1233" s="159">
        <v>317.88583799999998</v>
      </c>
      <c r="E1233" s="159">
        <v>402.62684899999999</v>
      </c>
      <c r="F1233" s="159">
        <v>332.11</v>
      </c>
    </row>
    <row r="1234" spans="1:6">
      <c r="A1234" s="159">
        <v>1233</v>
      </c>
      <c r="B1234" s="158"/>
      <c r="C1234" s="159">
        <v>8.5000000000000006E-2</v>
      </c>
      <c r="D1234" s="159">
        <v>5.516</v>
      </c>
      <c r="E1234" s="158"/>
      <c r="F1234" s="158"/>
    </row>
    <row r="1235" spans="1:6">
      <c r="A1235" s="159">
        <v>1234</v>
      </c>
      <c r="B1235" s="158"/>
      <c r="C1235" s="159">
        <v>6.7560000000000002</v>
      </c>
      <c r="D1235" s="159">
        <v>3.8855330000000001</v>
      </c>
      <c r="E1235" s="159">
        <v>105.033</v>
      </c>
      <c r="F1235" s="159">
        <v>24</v>
      </c>
    </row>
    <row r="1236" spans="1:6">
      <c r="A1236" s="159">
        <v>1235</v>
      </c>
      <c r="B1236" s="158"/>
      <c r="C1236" s="159">
        <v>455.411</v>
      </c>
      <c r="D1236" s="159">
        <v>460.17710399999999</v>
      </c>
      <c r="E1236" s="159">
        <v>461.6</v>
      </c>
      <c r="F1236" s="159">
        <v>466.41800000000001</v>
      </c>
    </row>
    <row r="1237" spans="1:6">
      <c r="A1237" s="159">
        <v>1236</v>
      </c>
      <c r="B1237" s="158"/>
      <c r="C1237" s="159">
        <v>36.627000000000002</v>
      </c>
      <c r="D1237" s="159">
        <v>238.81299999999999</v>
      </c>
      <c r="E1237" s="158"/>
      <c r="F1237" s="158"/>
    </row>
    <row r="1238" spans="1:6">
      <c r="A1238" s="159">
        <v>1237</v>
      </c>
      <c r="B1238" s="158"/>
      <c r="C1238" s="159">
        <v>58.978000000000002</v>
      </c>
      <c r="D1238" s="159">
        <v>0</v>
      </c>
      <c r="E1238" s="159">
        <v>43.374000000000002</v>
      </c>
      <c r="F1238" s="158"/>
    </row>
    <row r="1239" spans="1:6">
      <c r="A1239" s="159">
        <v>1238</v>
      </c>
      <c r="B1239" s="158"/>
      <c r="C1239" s="159">
        <v>5.1139999999999999</v>
      </c>
      <c r="D1239" s="159">
        <v>8.093490000000001</v>
      </c>
      <c r="E1239" s="159">
        <v>10.227</v>
      </c>
      <c r="F1239" s="158"/>
    </row>
    <row r="1240" spans="1:6">
      <c r="A1240" s="159">
        <v>1239</v>
      </c>
      <c r="B1240" s="158"/>
      <c r="C1240" s="159">
        <v>256.86900000000003</v>
      </c>
      <c r="D1240" s="159">
        <v>201.06200000000001</v>
      </c>
      <c r="E1240" s="159">
        <v>232.87100000000001</v>
      </c>
      <c r="F1240" s="158"/>
    </row>
    <row r="1241" spans="1:6">
      <c r="A1241" s="159">
        <v>1240</v>
      </c>
      <c r="B1241" s="158"/>
      <c r="C1241" s="159">
        <v>45.945</v>
      </c>
      <c r="D1241" s="159">
        <v>18.291</v>
      </c>
      <c r="E1241" s="158"/>
      <c r="F1241" s="158"/>
    </row>
    <row r="1242" spans="1:6">
      <c r="A1242" s="159">
        <v>1241</v>
      </c>
      <c r="B1242" s="158"/>
      <c r="C1242" s="159">
        <v>252</v>
      </c>
      <c r="D1242" s="159">
        <v>255.61799999999999</v>
      </c>
      <c r="E1242" s="158"/>
      <c r="F1242" s="158"/>
    </row>
    <row r="1243" spans="1:6">
      <c r="A1243" s="159">
        <v>1242</v>
      </c>
      <c r="B1243" s="158"/>
      <c r="C1243" s="159">
        <v>475.68299999999999</v>
      </c>
      <c r="D1243" s="159">
        <v>441.19870100000003</v>
      </c>
      <c r="E1243" s="159">
        <v>503.935</v>
      </c>
      <c r="F1243" s="159">
        <v>503.15199999999999</v>
      </c>
    </row>
    <row r="1244" spans="1:6">
      <c r="A1244" s="159">
        <v>1243</v>
      </c>
      <c r="B1244" s="158"/>
      <c r="C1244" s="159">
        <v>1.6E-2</v>
      </c>
      <c r="D1244" s="159">
        <v>1.929</v>
      </c>
      <c r="E1244" s="158"/>
      <c r="F1244" s="158"/>
    </row>
    <row r="1245" spans="1:6">
      <c r="A1245" s="159">
        <v>1244</v>
      </c>
      <c r="B1245" s="158"/>
      <c r="C1245" s="159">
        <v>1.528</v>
      </c>
      <c r="D1245" s="159">
        <v>0</v>
      </c>
      <c r="E1245" s="158"/>
      <c r="F1245" s="158"/>
    </row>
    <row r="1246" spans="1:6">
      <c r="A1246" s="159">
        <v>1245</v>
      </c>
      <c r="B1246" s="158"/>
      <c r="C1246" s="159">
        <v>9.4719999999999995</v>
      </c>
      <c r="D1246" s="159">
        <v>128.191</v>
      </c>
      <c r="E1246" s="159">
        <v>43.103000000000002</v>
      </c>
      <c r="F1246" s="158"/>
    </row>
    <row r="1247" spans="1:6">
      <c r="A1247" s="159">
        <v>1246</v>
      </c>
      <c r="B1247" s="158"/>
      <c r="C1247" s="159">
        <v>250.84100000000001</v>
      </c>
      <c r="D1247" s="159">
        <v>249.155</v>
      </c>
      <c r="E1247" s="159">
        <v>304.947</v>
      </c>
      <c r="F1247" s="158"/>
    </row>
    <row r="1248" spans="1:6">
      <c r="A1248" s="159">
        <v>1247</v>
      </c>
      <c r="B1248" s="158"/>
      <c r="C1248" s="159">
        <v>142.14599999999999</v>
      </c>
      <c r="D1248" s="159">
        <v>131.93600000000001</v>
      </c>
      <c r="E1248" s="159">
        <v>147.04300000000001</v>
      </c>
      <c r="F1248" s="159">
        <v>148.75200000000001</v>
      </c>
    </row>
    <row r="1249" spans="1:6">
      <c r="A1249" s="159">
        <v>1248</v>
      </c>
      <c r="B1249" s="158"/>
      <c r="C1249" s="159">
        <v>19.564</v>
      </c>
      <c r="D1249" s="159">
        <v>242.358</v>
      </c>
      <c r="E1249" s="158"/>
      <c r="F1249" s="158"/>
    </row>
    <row r="1250" spans="1:6">
      <c r="A1250" s="159">
        <v>1249</v>
      </c>
      <c r="B1250" s="158"/>
      <c r="C1250" s="159">
        <v>6.0270000000000001</v>
      </c>
      <c r="D1250" s="159">
        <v>113.995</v>
      </c>
      <c r="E1250" s="158"/>
      <c r="F1250" s="158"/>
    </row>
    <row r="1251" spans="1:6">
      <c r="A1251" s="159">
        <v>1250</v>
      </c>
      <c r="B1251" s="158"/>
      <c r="C1251" s="159">
        <v>7.194</v>
      </c>
      <c r="D1251" s="159">
        <v>74.87</v>
      </c>
      <c r="E1251" s="158"/>
      <c r="F1251" s="158"/>
    </row>
    <row r="1252" spans="1:6">
      <c r="A1252" s="159">
        <v>1251</v>
      </c>
      <c r="B1252" s="158"/>
      <c r="C1252" s="159">
        <v>408.24700000000001</v>
      </c>
      <c r="D1252" s="159">
        <v>397.595842</v>
      </c>
      <c r="E1252" s="159">
        <v>408.21800000000002</v>
      </c>
      <c r="F1252" s="158"/>
    </row>
    <row r="1253" spans="1:6">
      <c r="A1253" s="159">
        <v>1252</v>
      </c>
      <c r="B1253" s="158"/>
      <c r="C1253" s="159">
        <v>290.90800000000002</v>
      </c>
      <c r="D1253" s="158"/>
      <c r="E1253" s="158"/>
      <c r="F1253" s="158"/>
    </row>
    <row r="1254" spans="1:6">
      <c r="A1254" s="159">
        <v>1253</v>
      </c>
      <c r="B1254" s="159">
        <v>440.62700000000001</v>
      </c>
      <c r="C1254" s="159">
        <v>76.162000000000006</v>
      </c>
      <c r="D1254" s="158"/>
      <c r="E1254" s="158"/>
      <c r="F1254" s="158"/>
    </row>
    <row r="1255" spans="1:6">
      <c r="A1255" s="159">
        <v>1254</v>
      </c>
      <c r="B1255" s="158"/>
      <c r="C1255" s="159">
        <v>455.23599999999999</v>
      </c>
      <c r="D1255" s="159">
        <v>374.15800000000002</v>
      </c>
      <c r="E1255" s="159">
        <v>413.71899999999999</v>
      </c>
      <c r="F1255" s="159">
        <v>338.47399999999999</v>
      </c>
    </row>
    <row r="1256" spans="1:6">
      <c r="A1256" s="159">
        <v>1255</v>
      </c>
      <c r="B1256" s="158"/>
      <c r="C1256" s="159">
        <v>193.172</v>
      </c>
      <c r="D1256" s="159">
        <v>187.583</v>
      </c>
      <c r="E1256" s="159">
        <v>197.93</v>
      </c>
      <c r="F1256" s="159">
        <v>155.261</v>
      </c>
    </row>
    <row r="1257" spans="1:6">
      <c r="A1257" s="159">
        <v>1256</v>
      </c>
      <c r="B1257" s="158"/>
      <c r="C1257" s="159">
        <v>84.018000000000001</v>
      </c>
      <c r="D1257" s="158"/>
      <c r="E1257" s="158"/>
      <c r="F1257" s="158"/>
    </row>
    <row r="1258" spans="1:6">
      <c r="A1258" s="159">
        <v>1257</v>
      </c>
      <c r="B1258" s="158"/>
      <c r="C1258" s="159">
        <v>287.44</v>
      </c>
      <c r="D1258" s="159">
        <v>263.255</v>
      </c>
      <c r="E1258" s="159">
        <v>275.654</v>
      </c>
      <c r="F1258" s="159">
        <v>283.3075</v>
      </c>
    </row>
    <row r="1259" spans="1:6">
      <c r="A1259" s="159">
        <v>1258</v>
      </c>
      <c r="B1259" s="158"/>
      <c r="C1259" s="159">
        <v>293.23700000000002</v>
      </c>
      <c r="D1259" s="159">
        <v>260.62799999999999</v>
      </c>
      <c r="E1259" s="159">
        <v>261.81</v>
      </c>
      <c r="F1259" s="159">
        <v>283.3075</v>
      </c>
    </row>
    <row r="1260" spans="1:6">
      <c r="A1260" s="159">
        <v>1259</v>
      </c>
      <c r="B1260" s="158"/>
      <c r="C1260" s="159">
        <v>3</v>
      </c>
      <c r="D1260" s="159">
        <v>2.9057529999999998</v>
      </c>
      <c r="E1260" s="158"/>
      <c r="F1260" s="158"/>
    </row>
    <row r="1261" spans="1:6">
      <c r="A1261" s="159">
        <v>1260</v>
      </c>
      <c r="B1261" s="158"/>
      <c r="C1261" s="159">
        <v>0</v>
      </c>
      <c r="D1261" s="159">
        <v>6.4749999999999996</v>
      </c>
      <c r="E1261" s="158"/>
      <c r="F1261" s="158"/>
    </row>
    <row r="1262" spans="1:6">
      <c r="A1262" s="159">
        <v>1261</v>
      </c>
      <c r="B1262" s="158"/>
      <c r="C1262" s="159">
        <v>0</v>
      </c>
      <c r="D1262" s="159">
        <v>28.864000000000001</v>
      </c>
      <c r="E1262" s="158"/>
      <c r="F1262" s="158"/>
    </row>
    <row r="1263" spans="1:6">
      <c r="A1263" s="159">
        <v>1262</v>
      </c>
      <c r="B1263" s="158"/>
      <c r="C1263" s="159">
        <v>3.3000000000000002E-2</v>
      </c>
      <c r="D1263" s="159">
        <v>2.4409999999999998</v>
      </c>
      <c r="E1263" s="158"/>
      <c r="F1263" s="158"/>
    </row>
    <row r="1264" spans="1:6">
      <c r="A1264" s="159">
        <v>1263</v>
      </c>
      <c r="B1264" s="158"/>
      <c r="C1264" s="159">
        <v>2.1549999999999998</v>
      </c>
      <c r="D1264" s="159">
        <v>0</v>
      </c>
      <c r="E1264" s="159">
        <v>110.791</v>
      </c>
      <c r="F1264" s="158"/>
    </row>
    <row r="1265" spans="1:6">
      <c r="A1265" s="159">
        <v>1264</v>
      </c>
      <c r="B1265" s="158"/>
      <c r="C1265" s="159">
        <v>1.6279999999999999</v>
      </c>
      <c r="D1265" s="159">
        <v>1.3919999999999999</v>
      </c>
      <c r="E1265" s="158"/>
      <c r="F1265" s="158"/>
    </row>
    <row r="1266" spans="1:6">
      <c r="A1266" s="159">
        <v>1265</v>
      </c>
      <c r="B1266" s="158"/>
      <c r="C1266" s="159">
        <v>199.68799999999999</v>
      </c>
      <c r="D1266" s="159">
        <v>199.04</v>
      </c>
      <c r="E1266" s="159">
        <v>231.065</v>
      </c>
      <c r="F1266" s="159">
        <v>227.768</v>
      </c>
    </row>
    <row r="1267" spans="1:6">
      <c r="A1267" s="159">
        <v>1266</v>
      </c>
      <c r="B1267" s="158"/>
      <c r="C1267" s="159">
        <v>0</v>
      </c>
      <c r="D1267" s="159">
        <v>0</v>
      </c>
      <c r="E1267" s="159">
        <v>1.31992</v>
      </c>
      <c r="F1267" s="159">
        <v>1</v>
      </c>
    </row>
    <row r="1268" spans="1:6">
      <c r="A1268" s="159">
        <v>1267</v>
      </c>
      <c r="B1268" s="158"/>
      <c r="C1268" s="159">
        <v>0.156</v>
      </c>
      <c r="D1268" s="159">
        <v>9.8460000000000001</v>
      </c>
      <c r="E1268" s="158"/>
      <c r="F1268" s="158"/>
    </row>
    <row r="1269" spans="1:6">
      <c r="A1269" s="159">
        <v>1268</v>
      </c>
      <c r="B1269" s="158"/>
      <c r="C1269" s="159">
        <v>1.1240000000000001</v>
      </c>
      <c r="D1269" s="159">
        <v>0</v>
      </c>
      <c r="E1269" s="158"/>
      <c r="F1269" s="158"/>
    </row>
    <row r="1270" spans="1:6">
      <c r="A1270" s="159">
        <v>1269</v>
      </c>
      <c r="B1270" s="158"/>
      <c r="C1270" s="159">
        <v>336.721</v>
      </c>
      <c r="D1270" s="159">
        <v>271.90499999999997</v>
      </c>
      <c r="E1270" s="159">
        <v>109.485</v>
      </c>
      <c r="F1270" s="159">
        <v>273.31599999999997</v>
      </c>
    </row>
    <row r="1271" spans="1:6">
      <c r="A1271" s="159">
        <v>1270</v>
      </c>
      <c r="B1271" s="158"/>
      <c r="C1271" s="159">
        <v>0</v>
      </c>
      <c r="D1271" s="159">
        <v>6.3780000000000001</v>
      </c>
      <c r="E1271" s="158"/>
      <c r="F1271" s="158"/>
    </row>
    <row r="1272" spans="1:6">
      <c r="A1272" s="159">
        <v>1271</v>
      </c>
      <c r="B1272" s="158"/>
      <c r="C1272" s="159">
        <v>0.45300000000000001</v>
      </c>
      <c r="D1272" s="159">
        <v>27.780999999999999</v>
      </c>
      <c r="E1272" s="158"/>
      <c r="F1272" s="158"/>
    </row>
    <row r="1273" spans="1:6">
      <c r="A1273" s="159">
        <v>1272</v>
      </c>
      <c r="B1273" s="158"/>
      <c r="C1273" s="159">
        <v>0</v>
      </c>
      <c r="D1273" s="159">
        <v>1.2190000000000001</v>
      </c>
      <c r="E1273" s="158"/>
      <c r="F1273" s="158"/>
    </row>
    <row r="1274" spans="1:6">
      <c r="A1274" s="159">
        <v>1273</v>
      </c>
      <c r="B1274" s="158"/>
      <c r="C1274" s="159">
        <v>162.488</v>
      </c>
      <c r="D1274" s="159">
        <v>33.314</v>
      </c>
      <c r="E1274" s="158"/>
      <c r="F1274" s="158"/>
    </row>
    <row r="1275" spans="1:6">
      <c r="A1275" s="159">
        <v>1274</v>
      </c>
      <c r="B1275" s="158"/>
      <c r="C1275" s="159">
        <v>203.31200000000001</v>
      </c>
      <c r="D1275" s="159">
        <v>185.53200000000001</v>
      </c>
      <c r="E1275" s="159">
        <v>226.63833500000001</v>
      </c>
      <c r="F1275" s="159">
        <v>216.333</v>
      </c>
    </row>
    <row r="1276" spans="1:6">
      <c r="A1276" s="159">
        <v>1275</v>
      </c>
      <c r="B1276" s="158"/>
      <c r="C1276" s="159">
        <v>659.49900000000002</v>
      </c>
      <c r="D1276" s="159">
        <v>609.63199999999995</v>
      </c>
      <c r="E1276" s="159">
        <v>567.99599999999998</v>
      </c>
      <c r="F1276" s="159">
        <v>349.23200000000003</v>
      </c>
    </row>
    <row r="1277" spans="1:6">
      <c r="A1277" s="159">
        <v>1276</v>
      </c>
      <c r="B1277" s="158"/>
      <c r="C1277" s="159">
        <v>2.0030000000000001</v>
      </c>
      <c r="D1277" s="159">
        <v>91.831000000000003</v>
      </c>
      <c r="E1277" s="158"/>
      <c r="F1277" s="158"/>
    </row>
    <row r="1278" spans="1:6">
      <c r="A1278" s="159">
        <v>1277</v>
      </c>
      <c r="B1278" s="158"/>
      <c r="C1278" s="159">
        <v>77.506</v>
      </c>
      <c r="D1278" s="159">
        <v>245.28399999999999</v>
      </c>
      <c r="E1278" s="158"/>
      <c r="F1278" s="158"/>
    </row>
    <row r="1279" spans="1:6">
      <c r="A1279" s="159">
        <v>1278</v>
      </c>
      <c r="B1279" s="158"/>
      <c r="C1279" s="159">
        <v>6.7560000000000002</v>
      </c>
      <c r="D1279" s="159">
        <v>24.149000000000001</v>
      </c>
      <c r="E1279" s="158"/>
      <c r="F1279" s="158"/>
    </row>
    <row r="1280" spans="1:6">
      <c r="A1280" s="159">
        <v>1279</v>
      </c>
      <c r="B1280" s="158"/>
      <c r="C1280" s="159">
        <v>0</v>
      </c>
      <c r="D1280" s="159">
        <v>0</v>
      </c>
      <c r="E1280" s="159">
        <v>8.5790000000000006</v>
      </c>
      <c r="F1280" s="158"/>
    </row>
    <row r="1281" spans="1:6">
      <c r="A1281" s="159">
        <v>1280</v>
      </c>
      <c r="B1281" s="158"/>
      <c r="C1281" s="159">
        <v>38.607999999999997</v>
      </c>
      <c r="D1281" s="159">
        <v>4.3313100000000002</v>
      </c>
      <c r="E1281" s="158"/>
      <c r="F1281" s="158"/>
    </row>
    <row r="1282" spans="1:6">
      <c r="A1282" s="159">
        <v>1281</v>
      </c>
      <c r="B1282" s="158"/>
      <c r="C1282" s="159">
        <v>7.7039999999999997</v>
      </c>
      <c r="D1282" s="159">
        <v>64.063000000000002</v>
      </c>
      <c r="E1282" s="158"/>
      <c r="F1282" s="158"/>
    </row>
    <row r="1283" spans="1:6">
      <c r="A1283" s="159">
        <v>1282</v>
      </c>
      <c r="B1283" s="158"/>
      <c r="C1283" s="159">
        <v>550.46</v>
      </c>
      <c r="D1283" s="159">
        <v>489.30180000000001</v>
      </c>
      <c r="E1283" s="159">
        <v>582.93979999999999</v>
      </c>
      <c r="F1283" s="159">
        <v>542.11680000000001</v>
      </c>
    </row>
    <row r="1284" spans="1:6">
      <c r="A1284" s="159">
        <v>1283</v>
      </c>
      <c r="B1284" s="158"/>
      <c r="C1284" s="159">
        <v>612.34400000000005</v>
      </c>
      <c r="D1284" s="159">
        <v>568.07320000000004</v>
      </c>
      <c r="E1284" s="159">
        <v>601.41499999999996</v>
      </c>
      <c r="F1284" s="159">
        <v>585.49279999999999</v>
      </c>
    </row>
    <row r="1285" spans="1:6">
      <c r="A1285" s="159">
        <v>1284</v>
      </c>
      <c r="B1285" s="158"/>
      <c r="C1285" s="159">
        <v>585.38300000000004</v>
      </c>
      <c r="D1285" s="159">
        <v>530.39239999999995</v>
      </c>
      <c r="E1285" s="159">
        <v>652.34299999999996</v>
      </c>
      <c r="F1285" s="159">
        <v>612.26940000000002</v>
      </c>
    </row>
    <row r="1286" spans="1:6">
      <c r="A1286" s="159">
        <v>1285</v>
      </c>
      <c r="B1286" s="158"/>
      <c r="C1286" s="159">
        <v>565.48</v>
      </c>
      <c r="D1286" s="158"/>
      <c r="E1286" s="158"/>
      <c r="F1286" s="158"/>
    </row>
    <row r="1287" spans="1:6">
      <c r="A1287" s="159">
        <v>1286</v>
      </c>
      <c r="B1287" s="158"/>
      <c r="C1287" s="159">
        <v>337.96</v>
      </c>
      <c r="D1287" s="159">
        <v>338.72699999999998</v>
      </c>
      <c r="E1287" s="159">
        <v>311.16500000000002</v>
      </c>
      <c r="F1287" s="159">
        <v>295.012</v>
      </c>
    </row>
    <row r="1288" spans="1:6">
      <c r="A1288" s="159">
        <v>1287</v>
      </c>
      <c r="B1288" s="158"/>
      <c r="C1288" s="158"/>
      <c r="D1288" s="159">
        <v>44.734999999999999</v>
      </c>
      <c r="E1288" s="158"/>
      <c r="F1288" s="158"/>
    </row>
    <row r="1289" spans="1:6">
      <c r="A1289" s="159">
        <v>1288</v>
      </c>
      <c r="B1289" s="158"/>
      <c r="C1289" s="158"/>
      <c r="D1289" s="159">
        <v>14.474</v>
      </c>
      <c r="E1289" s="158"/>
      <c r="F1289" s="158"/>
    </row>
    <row r="1290" spans="1:6">
      <c r="A1290" s="159">
        <v>1289</v>
      </c>
      <c r="B1290" s="158"/>
      <c r="C1290" s="158"/>
      <c r="D1290" s="159">
        <v>34.277999999999999</v>
      </c>
      <c r="E1290" s="158"/>
      <c r="F1290" s="158"/>
    </row>
    <row r="1291" spans="1:6">
      <c r="A1291" s="159">
        <v>1290</v>
      </c>
      <c r="B1291" s="158"/>
      <c r="C1291" s="159">
        <v>7.0999999999999994E-2</v>
      </c>
      <c r="D1291" s="159">
        <v>3.5470000000000002</v>
      </c>
      <c r="E1291" s="158"/>
      <c r="F1291" s="158"/>
    </row>
    <row r="1292" spans="1:6">
      <c r="A1292" s="159">
        <v>1291</v>
      </c>
      <c r="B1292" s="158"/>
      <c r="C1292" s="159">
        <v>6.2E-2</v>
      </c>
      <c r="D1292" s="159">
        <v>3.8969999999999998</v>
      </c>
      <c r="E1292" s="158"/>
      <c r="F1292" s="158"/>
    </row>
    <row r="1293" spans="1:6">
      <c r="A1293" s="159">
        <v>1292</v>
      </c>
      <c r="B1293" s="158"/>
      <c r="C1293" s="159">
        <v>224.27</v>
      </c>
      <c r="D1293" s="159">
        <v>0</v>
      </c>
      <c r="E1293" s="159">
        <v>248.46199999999999</v>
      </c>
      <c r="F1293" s="159">
        <v>253.11500000000001</v>
      </c>
    </row>
    <row r="1294" spans="1:6">
      <c r="A1294" s="159">
        <v>1293</v>
      </c>
      <c r="B1294" s="158"/>
      <c r="C1294" s="159">
        <v>0</v>
      </c>
      <c r="D1294" s="159">
        <v>2.02</v>
      </c>
      <c r="E1294" s="158"/>
      <c r="F1294" s="158"/>
    </row>
    <row r="1295" spans="1:6">
      <c r="A1295" s="159">
        <v>1294</v>
      </c>
      <c r="B1295" s="158"/>
      <c r="C1295" s="159">
        <v>495.33</v>
      </c>
      <c r="D1295" s="159">
        <v>462.47</v>
      </c>
      <c r="E1295" s="159">
        <v>487.76400000000001</v>
      </c>
      <c r="F1295" s="159">
        <v>495.13</v>
      </c>
    </row>
    <row r="1296" spans="1:6">
      <c r="A1296" s="159">
        <v>1295</v>
      </c>
      <c r="B1296" s="158"/>
      <c r="C1296" s="159">
        <v>63.194000000000003</v>
      </c>
      <c r="D1296" s="159">
        <v>63.716999999999999</v>
      </c>
      <c r="E1296" s="159">
        <v>58.67</v>
      </c>
      <c r="F1296" s="159">
        <v>47.889000000000003</v>
      </c>
    </row>
    <row r="1297" spans="1:6">
      <c r="A1297" s="159">
        <v>1296</v>
      </c>
      <c r="B1297" s="158"/>
      <c r="C1297" s="158"/>
      <c r="D1297" s="159">
        <v>41.043999999999997</v>
      </c>
      <c r="E1297" s="159">
        <v>57.061</v>
      </c>
      <c r="F1297" s="159">
        <v>22.4</v>
      </c>
    </row>
    <row r="1298" spans="1:6">
      <c r="A1298" s="159">
        <v>1297</v>
      </c>
      <c r="B1298" s="158"/>
      <c r="C1298" s="159">
        <v>26.091000000000001</v>
      </c>
      <c r="D1298" s="159">
        <v>33.6</v>
      </c>
      <c r="E1298" s="159">
        <v>24.097999999999999</v>
      </c>
      <c r="F1298" s="158"/>
    </row>
    <row r="1299" spans="1:6">
      <c r="A1299" s="159">
        <v>1298</v>
      </c>
      <c r="B1299" s="158"/>
      <c r="C1299" s="159">
        <v>386.31700000000001</v>
      </c>
      <c r="D1299" s="159">
        <v>0</v>
      </c>
      <c r="E1299" s="159">
        <v>387.12700000000001</v>
      </c>
      <c r="F1299" s="159">
        <v>408.04080000000005</v>
      </c>
    </row>
    <row r="1300" spans="1:6">
      <c r="A1300" s="159">
        <v>1299</v>
      </c>
      <c r="B1300" s="158"/>
      <c r="C1300" s="159">
        <v>258.875</v>
      </c>
      <c r="D1300" s="159">
        <v>237.04300000000001</v>
      </c>
      <c r="E1300" s="159">
        <v>262.39999999999998</v>
      </c>
      <c r="F1300" s="159">
        <v>245.52363182999997</v>
      </c>
    </row>
    <row r="1301" spans="1:6">
      <c r="A1301" s="159">
        <v>1300</v>
      </c>
      <c r="B1301" s="158"/>
      <c r="C1301" s="159">
        <v>8.9999999999999993E-3</v>
      </c>
      <c r="D1301" s="159">
        <v>1.0049999999999999</v>
      </c>
      <c r="E1301" s="158"/>
      <c r="F1301" s="158"/>
    </row>
    <row r="1302" spans="1:6">
      <c r="A1302" s="159">
        <v>1301</v>
      </c>
      <c r="B1302" s="158"/>
      <c r="C1302" s="159">
        <v>0.06</v>
      </c>
      <c r="D1302" s="159">
        <v>3.49</v>
      </c>
      <c r="E1302" s="158"/>
      <c r="F1302" s="158"/>
    </row>
    <row r="1303" spans="1:6">
      <c r="A1303" s="159">
        <v>1302</v>
      </c>
      <c r="B1303" s="158"/>
      <c r="C1303" s="159">
        <v>0.187</v>
      </c>
      <c r="D1303" s="159">
        <v>9.9260000000000002</v>
      </c>
      <c r="E1303" s="158"/>
      <c r="F1303" s="158"/>
    </row>
    <row r="1304" spans="1:6">
      <c r="A1304" s="159">
        <v>1303</v>
      </c>
      <c r="B1304" s="158"/>
      <c r="C1304" s="159">
        <v>153.77600000000001</v>
      </c>
      <c r="D1304" s="159">
        <v>134.69300000000001</v>
      </c>
      <c r="E1304" s="159">
        <v>172.654</v>
      </c>
      <c r="F1304" s="159">
        <v>169.77500000000001</v>
      </c>
    </row>
    <row r="1305" spans="1:6">
      <c r="A1305" s="159">
        <v>1304</v>
      </c>
      <c r="B1305" s="158"/>
      <c r="C1305" s="159">
        <v>666.89</v>
      </c>
      <c r="D1305" s="159">
        <v>624.78899999999999</v>
      </c>
      <c r="E1305" s="159">
        <v>659.85</v>
      </c>
      <c r="F1305" s="158"/>
    </row>
    <row r="1306" spans="1:6">
      <c r="A1306" s="159">
        <v>1305</v>
      </c>
      <c r="B1306" s="158"/>
      <c r="C1306" s="159">
        <v>12.016</v>
      </c>
      <c r="D1306" s="159">
        <v>2.0852849999999998</v>
      </c>
      <c r="E1306" s="158"/>
      <c r="F1306" s="158"/>
    </row>
    <row r="1307" spans="1:6">
      <c r="A1307" s="159">
        <v>1306</v>
      </c>
      <c r="B1307" s="159">
        <v>416.66666666666669</v>
      </c>
      <c r="C1307" s="158"/>
      <c r="D1307" s="158"/>
      <c r="E1307" s="158"/>
      <c r="F1307" s="158"/>
    </row>
    <row r="1308" spans="1:6">
      <c r="A1308" s="159">
        <v>1307</v>
      </c>
      <c r="B1308" s="159">
        <v>120</v>
      </c>
      <c r="C1308" s="158"/>
      <c r="D1308" s="158"/>
      <c r="E1308" s="158"/>
      <c r="F1308" s="158"/>
    </row>
    <row r="1309" spans="1:6">
      <c r="A1309" s="159">
        <v>1308</v>
      </c>
      <c r="B1309" s="159">
        <v>532.58333333333337</v>
      </c>
      <c r="C1309" s="158"/>
      <c r="D1309" s="158"/>
      <c r="E1309" s="158"/>
      <c r="F1309" s="158"/>
    </row>
    <row r="1310" spans="1:6">
      <c r="A1310" s="159">
        <v>1309</v>
      </c>
      <c r="B1310" s="159">
        <v>35.04</v>
      </c>
      <c r="C1310" s="158"/>
      <c r="D1310" s="158"/>
      <c r="E1310" s="158"/>
      <c r="F1310" s="158"/>
    </row>
    <row r="1311" spans="1:6">
      <c r="A1311" s="159">
        <v>1310</v>
      </c>
      <c r="B1311" s="159">
        <v>35.04</v>
      </c>
      <c r="C1311" s="158"/>
      <c r="D1311" s="158"/>
      <c r="E1311" s="158"/>
      <c r="F1311" s="158"/>
    </row>
    <row r="1312" spans="1:6">
      <c r="A1312" s="159">
        <v>1311</v>
      </c>
      <c r="B1312" s="159">
        <v>35.04</v>
      </c>
      <c r="C1312" s="158"/>
      <c r="D1312" s="158"/>
      <c r="E1312" s="158"/>
      <c r="F1312" s="158"/>
    </row>
    <row r="1313" spans="1:6">
      <c r="A1313" s="159">
        <v>1312</v>
      </c>
      <c r="B1313" s="159">
        <v>35.04</v>
      </c>
      <c r="C1313" s="158"/>
      <c r="D1313" s="158"/>
      <c r="E1313" s="158"/>
      <c r="F1313" s="158"/>
    </row>
    <row r="1314" spans="1:6">
      <c r="A1314" s="159">
        <v>1313</v>
      </c>
      <c r="B1314" s="159">
        <v>48.355199999999996</v>
      </c>
      <c r="C1314" s="158"/>
      <c r="D1314" s="158"/>
      <c r="E1314" s="158"/>
      <c r="F1314" s="158"/>
    </row>
    <row r="1315" spans="1:6">
      <c r="A1315" s="159">
        <v>1314</v>
      </c>
      <c r="B1315" s="159">
        <v>333.33333333333337</v>
      </c>
      <c r="C1315" s="158"/>
      <c r="D1315" s="158"/>
      <c r="E1315" s="158"/>
      <c r="F1315" s="158"/>
    </row>
    <row r="1316" spans="1:6">
      <c r="A1316" s="159">
        <v>1315</v>
      </c>
      <c r="B1316" s="158"/>
      <c r="C1316" s="158"/>
      <c r="D1316" s="158"/>
      <c r="E1316" s="158"/>
      <c r="F1316" s="158"/>
    </row>
    <row r="1317" spans="1:6">
      <c r="A1317" s="159">
        <v>1316</v>
      </c>
      <c r="B1317" s="158"/>
      <c r="C1317" s="158"/>
      <c r="D1317" s="158"/>
      <c r="E1317" s="158"/>
      <c r="F1317" s="158"/>
    </row>
    <row r="1318" spans="1:6">
      <c r="A1318" s="159">
        <v>1317</v>
      </c>
      <c r="B1318" s="158"/>
      <c r="C1318" s="158"/>
      <c r="D1318" s="158"/>
      <c r="E1318" s="158"/>
      <c r="F1318" s="158"/>
    </row>
    <row r="1319" spans="1:6">
      <c r="A1319" s="159">
        <v>1318</v>
      </c>
      <c r="B1319" s="158"/>
      <c r="C1319" s="158"/>
      <c r="D1319" s="158"/>
      <c r="E1319" s="158"/>
      <c r="F1319" s="158"/>
    </row>
    <row r="1320" spans="1:6">
      <c r="A1320" s="159">
        <v>1319</v>
      </c>
      <c r="B1320" s="158"/>
      <c r="C1320" s="158"/>
      <c r="D1320" s="158"/>
      <c r="E1320" s="158"/>
      <c r="F1320" s="158"/>
    </row>
    <row r="1321" spans="1:6">
      <c r="A1321" s="159">
        <v>1320</v>
      </c>
      <c r="B1321" s="158"/>
      <c r="C1321" s="158"/>
      <c r="D1321" s="158"/>
      <c r="E1321" s="158"/>
      <c r="F1321" s="158"/>
    </row>
    <row r="1322" spans="1:6">
      <c r="A1322" s="159">
        <v>1321</v>
      </c>
      <c r="B1322" s="158"/>
      <c r="C1322" s="158"/>
      <c r="D1322" s="158"/>
      <c r="E1322" s="158"/>
      <c r="F1322" s="158"/>
    </row>
    <row r="1323" spans="1:6">
      <c r="A1323" s="159">
        <v>1322</v>
      </c>
      <c r="B1323" s="158"/>
      <c r="C1323" s="158"/>
      <c r="D1323" s="158"/>
      <c r="E1323" s="158"/>
      <c r="F1323" s="158"/>
    </row>
    <row r="1324" spans="1:6">
      <c r="A1324" s="159">
        <v>1323</v>
      </c>
      <c r="B1324" s="158"/>
      <c r="C1324" s="158"/>
      <c r="D1324" s="158"/>
      <c r="E1324" s="158"/>
      <c r="F1324" s="158"/>
    </row>
    <row r="1325" spans="1:6">
      <c r="A1325" s="159">
        <v>1324</v>
      </c>
      <c r="B1325" s="158"/>
      <c r="C1325" s="158"/>
      <c r="D1325" s="158"/>
      <c r="E1325" s="158"/>
      <c r="F1325" s="158"/>
    </row>
    <row r="1326" spans="1:6">
      <c r="A1326" s="159">
        <v>1325</v>
      </c>
      <c r="B1326" s="159">
        <v>0</v>
      </c>
      <c r="C1326" s="158"/>
      <c r="D1326" s="158"/>
      <c r="E1326" s="158"/>
      <c r="F1326" s="158"/>
    </row>
    <row r="1327" spans="1:6">
      <c r="A1327" s="159">
        <v>1326</v>
      </c>
      <c r="B1327" s="158"/>
      <c r="C1327" s="158"/>
      <c r="D1327" s="158"/>
      <c r="E1327" s="158"/>
      <c r="F1327" s="158"/>
    </row>
    <row r="1328" spans="1:6">
      <c r="A1328" s="159">
        <v>1327</v>
      </c>
      <c r="B1328" s="158"/>
      <c r="C1328" s="158"/>
      <c r="D1328" s="158"/>
      <c r="E1328" s="158"/>
      <c r="F1328" s="158"/>
    </row>
    <row r="1329" spans="1:6">
      <c r="A1329" s="159">
        <v>1328</v>
      </c>
      <c r="B1329" s="158"/>
      <c r="C1329" s="158"/>
      <c r="D1329" s="158"/>
      <c r="E1329" s="158"/>
      <c r="F1329" s="158"/>
    </row>
    <row r="1330" spans="1:6">
      <c r="A1330" s="159">
        <v>1329</v>
      </c>
      <c r="B1330" s="158"/>
      <c r="C1330" s="158"/>
      <c r="D1330" s="158"/>
      <c r="E1330" s="158"/>
      <c r="F1330" s="158"/>
    </row>
    <row r="1331" spans="1:6">
      <c r="A1331" s="159">
        <v>1330</v>
      </c>
      <c r="B1331" s="158"/>
      <c r="C1331" s="158"/>
      <c r="D1331" s="158"/>
      <c r="E1331" s="158"/>
      <c r="F1331" s="158"/>
    </row>
    <row r="1332" spans="1:6">
      <c r="A1332" s="159">
        <v>1331</v>
      </c>
      <c r="B1332" s="158"/>
      <c r="C1332" s="158"/>
      <c r="D1332" s="158"/>
      <c r="E1332" s="158"/>
      <c r="F1332" s="158"/>
    </row>
    <row r="1333" spans="1:6">
      <c r="A1333" s="159">
        <v>1332</v>
      </c>
      <c r="B1333" s="158"/>
      <c r="C1333" s="158"/>
      <c r="D1333" s="158"/>
      <c r="E1333" s="158"/>
      <c r="F1333" s="158"/>
    </row>
    <row r="1334" spans="1:6">
      <c r="A1334" s="159">
        <v>1333</v>
      </c>
      <c r="B1334" s="158"/>
      <c r="C1334" s="158"/>
      <c r="D1334" s="158"/>
      <c r="E1334" s="158"/>
      <c r="F1334" s="158"/>
    </row>
    <row r="1335" spans="1:6">
      <c r="A1335" s="159">
        <v>1334</v>
      </c>
      <c r="B1335" s="158"/>
      <c r="C1335" s="158"/>
      <c r="D1335" s="158"/>
      <c r="E1335" s="158"/>
      <c r="F1335" s="158"/>
    </row>
    <row r="1336" spans="1:6">
      <c r="A1336" s="159">
        <v>1335</v>
      </c>
      <c r="B1336" s="158"/>
      <c r="C1336" s="158"/>
      <c r="D1336" s="158"/>
      <c r="E1336" s="158"/>
      <c r="F1336" s="158"/>
    </row>
    <row r="1337" spans="1:6">
      <c r="A1337" s="159">
        <v>1336</v>
      </c>
      <c r="B1337" s="158"/>
      <c r="C1337" s="158"/>
      <c r="D1337" s="158"/>
      <c r="E1337" s="158"/>
      <c r="F1337" s="158"/>
    </row>
    <row r="1338" spans="1:6">
      <c r="A1338" s="159">
        <v>1337</v>
      </c>
      <c r="B1338" s="158"/>
      <c r="C1338" s="158"/>
      <c r="D1338" s="158"/>
      <c r="E1338" s="158"/>
      <c r="F1338" s="158"/>
    </row>
    <row r="1339" spans="1:6">
      <c r="A1339" s="159">
        <v>1338</v>
      </c>
      <c r="B1339" s="158"/>
      <c r="C1339" s="158"/>
      <c r="D1339" s="158"/>
      <c r="E1339" s="158"/>
      <c r="F1339" s="158"/>
    </row>
    <row r="1340" spans="1:6">
      <c r="A1340" s="159">
        <v>1339</v>
      </c>
      <c r="B1340" s="158"/>
      <c r="C1340" s="158"/>
      <c r="D1340" s="158"/>
      <c r="E1340" s="158"/>
      <c r="F1340" s="158"/>
    </row>
    <row r="1341" spans="1:6">
      <c r="A1341" s="159">
        <v>1340</v>
      </c>
      <c r="B1341" s="158"/>
      <c r="C1341" s="158"/>
      <c r="D1341" s="158"/>
      <c r="E1341" s="158"/>
      <c r="F1341" s="158"/>
    </row>
    <row r="1342" spans="1:6">
      <c r="A1342" s="159">
        <v>1341</v>
      </c>
      <c r="B1342" s="158"/>
      <c r="C1342" s="158"/>
      <c r="D1342" s="158"/>
      <c r="E1342" s="158"/>
      <c r="F1342" s="158"/>
    </row>
    <row r="1343" spans="1:6">
      <c r="A1343" s="159">
        <v>1342</v>
      </c>
      <c r="B1343" s="158"/>
      <c r="C1343" s="158"/>
      <c r="D1343" s="158"/>
      <c r="E1343" s="158"/>
      <c r="F1343" s="158"/>
    </row>
    <row r="1344" spans="1:6">
      <c r="A1344" s="159">
        <v>1343</v>
      </c>
      <c r="B1344" s="158"/>
      <c r="C1344" s="158"/>
      <c r="D1344" s="158"/>
      <c r="E1344" s="158"/>
      <c r="F1344" s="158"/>
    </row>
    <row r="1345" spans="1:6">
      <c r="A1345" s="159">
        <v>1344</v>
      </c>
      <c r="B1345" s="158"/>
      <c r="C1345" s="158"/>
      <c r="D1345" s="158"/>
      <c r="E1345" s="158"/>
      <c r="F1345" s="158"/>
    </row>
    <row r="1346" spans="1:6">
      <c r="A1346" s="159">
        <v>1345</v>
      </c>
      <c r="B1346" s="158"/>
      <c r="C1346" s="158"/>
      <c r="D1346" s="158"/>
      <c r="E1346" s="158"/>
      <c r="F1346" s="158"/>
    </row>
    <row r="1347" spans="1:6">
      <c r="A1347" s="159">
        <v>1346</v>
      </c>
      <c r="B1347" s="158"/>
      <c r="C1347" s="158"/>
      <c r="D1347" s="158"/>
      <c r="E1347" s="158"/>
      <c r="F1347" s="158"/>
    </row>
    <row r="1348" spans="1:6">
      <c r="A1348" s="159">
        <v>1347</v>
      </c>
      <c r="B1348" s="158"/>
      <c r="C1348" s="158"/>
      <c r="D1348" s="158"/>
      <c r="E1348" s="158"/>
      <c r="F1348" s="158"/>
    </row>
    <row r="1349" spans="1:6">
      <c r="A1349" s="159">
        <v>1348</v>
      </c>
      <c r="B1349" s="158"/>
      <c r="C1349" s="158"/>
      <c r="D1349" s="158"/>
      <c r="E1349" s="158"/>
      <c r="F1349" s="158"/>
    </row>
    <row r="1350" spans="1:6">
      <c r="A1350" s="159">
        <v>1349</v>
      </c>
      <c r="B1350" s="158"/>
      <c r="C1350" s="158"/>
      <c r="D1350" s="158"/>
      <c r="E1350" s="158"/>
      <c r="F1350" s="158"/>
    </row>
    <row r="1351" spans="1:6">
      <c r="A1351" s="159">
        <v>1350</v>
      </c>
      <c r="B1351" s="158"/>
      <c r="C1351" s="158"/>
      <c r="D1351" s="158"/>
      <c r="E1351" s="158"/>
      <c r="F1351" s="158"/>
    </row>
    <row r="1352" spans="1:6">
      <c r="A1352" s="159">
        <v>1351</v>
      </c>
      <c r="B1352" s="158"/>
      <c r="C1352" s="158"/>
      <c r="D1352" s="158"/>
      <c r="E1352" s="158"/>
      <c r="F1352" s="158"/>
    </row>
    <row r="1353" spans="1:6">
      <c r="A1353" s="159">
        <v>1352</v>
      </c>
      <c r="B1353" s="158"/>
      <c r="C1353" s="158"/>
      <c r="D1353" s="158"/>
      <c r="E1353" s="158"/>
      <c r="F1353" s="15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workbookViewId="0">
      <selection activeCell="F86" sqref="F86"/>
    </sheetView>
  </sheetViews>
  <sheetFormatPr defaultRowHeight="15"/>
  <cols>
    <col min="1" max="1" width="9" bestFit="1" customWidth="1"/>
    <col min="2" max="2" width="59.5703125" bestFit="1" customWidth="1"/>
    <col min="3" max="3" width="48.28515625" bestFit="1" customWidth="1"/>
    <col min="4" max="4" width="5.5703125" bestFit="1" customWidth="1"/>
    <col min="5" max="5" width="15.85546875" bestFit="1" customWidth="1"/>
    <col min="6" max="6" width="16.28515625" bestFit="1" customWidth="1"/>
    <col min="7" max="7" width="22.140625" style="1" bestFit="1" customWidth="1"/>
    <col min="8" max="8" width="11.5703125" bestFit="1" customWidth="1"/>
    <col min="9" max="9" width="8" bestFit="1" customWidth="1"/>
    <col min="10" max="10" width="11.5703125" style="1" bestFit="1" customWidth="1"/>
    <col min="11" max="11" width="64.5703125" bestFit="1" customWidth="1"/>
  </cols>
  <sheetData>
    <row r="1" spans="1:11">
      <c r="A1" s="81" t="s">
        <v>5718</v>
      </c>
      <c r="B1" s="81" t="s">
        <v>4320</v>
      </c>
      <c r="C1" s="81" t="s">
        <v>4321</v>
      </c>
      <c r="D1" s="81" t="s">
        <v>4322</v>
      </c>
      <c r="E1" s="81" t="s">
        <v>4323</v>
      </c>
      <c r="F1" s="81" t="s">
        <v>4324</v>
      </c>
      <c r="G1" s="86" t="s">
        <v>4325</v>
      </c>
      <c r="H1" s="81" t="s">
        <v>4326</v>
      </c>
      <c r="I1" s="81" t="s">
        <v>4327</v>
      </c>
      <c r="J1" s="86" t="s">
        <v>5951</v>
      </c>
      <c r="K1" s="81" t="s">
        <v>5952</v>
      </c>
    </row>
    <row r="2" spans="1:11">
      <c r="A2" s="82">
        <v>1338</v>
      </c>
      <c r="B2" s="83" t="s">
        <v>5931</v>
      </c>
      <c r="C2" s="83" t="s">
        <v>5154</v>
      </c>
      <c r="D2" s="83" t="s">
        <v>623</v>
      </c>
      <c r="E2" s="83" t="s">
        <v>73</v>
      </c>
      <c r="F2" s="82">
        <v>1.1000000000000001</v>
      </c>
      <c r="G2" s="88">
        <v>43160</v>
      </c>
      <c r="H2" s="82" t="b">
        <v>1</v>
      </c>
      <c r="I2" s="82" t="b">
        <v>1</v>
      </c>
      <c r="J2" s="87"/>
      <c r="K2" s="83" t="s">
        <v>5953</v>
      </c>
    </row>
    <row r="3" spans="1:11">
      <c r="A3" s="82">
        <v>1341</v>
      </c>
      <c r="B3" s="83" t="s">
        <v>5923</v>
      </c>
      <c r="C3" s="83" t="s">
        <v>15</v>
      </c>
      <c r="D3" s="83" t="s">
        <v>623</v>
      </c>
      <c r="E3" s="83" t="s">
        <v>73</v>
      </c>
      <c r="F3" s="82">
        <v>1.1100000000000001</v>
      </c>
      <c r="G3" s="88">
        <v>42923</v>
      </c>
      <c r="H3" s="82" t="b">
        <v>1</v>
      </c>
      <c r="I3" s="82" t="b">
        <v>1</v>
      </c>
      <c r="J3" s="87"/>
      <c r="K3" s="83" t="s">
        <v>5954</v>
      </c>
    </row>
    <row r="4" spans="1:11">
      <c r="A4" s="82">
        <v>1342</v>
      </c>
      <c r="B4" s="83" t="s">
        <v>5932</v>
      </c>
      <c r="C4" s="83" t="s">
        <v>15</v>
      </c>
      <c r="D4" s="83" t="s">
        <v>623</v>
      </c>
      <c r="E4" s="83" t="s">
        <v>73</v>
      </c>
      <c r="F4" s="82">
        <v>1.04</v>
      </c>
      <c r="G4" s="88">
        <v>42880</v>
      </c>
      <c r="H4" s="82" t="b">
        <v>1</v>
      </c>
      <c r="I4" s="82" t="b">
        <v>1</v>
      </c>
      <c r="J4" s="87"/>
      <c r="K4" s="83" t="s">
        <v>5955</v>
      </c>
    </row>
    <row r="5" spans="1:11">
      <c r="A5" s="82">
        <v>1346</v>
      </c>
      <c r="B5" s="83" t="s">
        <v>5911</v>
      </c>
      <c r="C5" s="83" t="s">
        <v>15</v>
      </c>
      <c r="D5" s="83" t="s">
        <v>623</v>
      </c>
      <c r="E5" s="83" t="s">
        <v>73</v>
      </c>
      <c r="F5" s="82">
        <v>1.07</v>
      </c>
      <c r="G5" s="88">
        <v>42762</v>
      </c>
      <c r="H5" s="82" t="b">
        <v>1</v>
      </c>
      <c r="I5" s="82" t="b">
        <v>1</v>
      </c>
      <c r="J5" s="87"/>
      <c r="K5" s="83" t="s">
        <v>5956</v>
      </c>
    </row>
    <row r="6" spans="1:11">
      <c r="A6" s="82">
        <v>1347</v>
      </c>
      <c r="B6" s="83" t="s">
        <v>5812</v>
      </c>
      <c r="C6" s="83" t="s">
        <v>15</v>
      </c>
      <c r="D6" s="83" t="s">
        <v>623</v>
      </c>
      <c r="E6" s="83" t="s">
        <v>73</v>
      </c>
      <c r="F6" s="82">
        <v>10</v>
      </c>
      <c r="G6" s="88">
        <v>42746</v>
      </c>
      <c r="H6" s="82" t="b">
        <v>1</v>
      </c>
      <c r="I6" s="82" t="b">
        <v>1</v>
      </c>
      <c r="J6" s="87"/>
      <c r="K6" s="83" t="s">
        <v>5957</v>
      </c>
    </row>
    <row r="7" spans="1:11">
      <c r="A7" s="82">
        <v>1349</v>
      </c>
      <c r="B7" s="83" t="s">
        <v>5930</v>
      </c>
      <c r="C7" s="83" t="s">
        <v>15</v>
      </c>
      <c r="D7" s="83" t="s">
        <v>623</v>
      </c>
      <c r="E7" s="83" t="s">
        <v>73</v>
      </c>
      <c r="F7" s="82">
        <v>3</v>
      </c>
      <c r="G7" s="88">
        <v>43404</v>
      </c>
      <c r="H7" s="82" t="b">
        <v>0</v>
      </c>
      <c r="I7" s="82" t="b">
        <v>0</v>
      </c>
      <c r="J7" s="87"/>
      <c r="K7" s="83" t="s">
        <v>5958</v>
      </c>
    </row>
    <row r="8" spans="1:11">
      <c r="A8" s="82">
        <v>1350</v>
      </c>
      <c r="B8" s="83" t="s">
        <v>5847</v>
      </c>
      <c r="C8" s="83" t="s">
        <v>15</v>
      </c>
      <c r="D8" s="83" t="s">
        <v>623</v>
      </c>
      <c r="E8" s="83" t="s">
        <v>103</v>
      </c>
      <c r="F8" s="82">
        <v>0.434</v>
      </c>
      <c r="G8" s="88">
        <v>43213</v>
      </c>
      <c r="H8" s="82" t="b">
        <v>0</v>
      </c>
      <c r="I8" s="82" t="b">
        <v>0</v>
      </c>
      <c r="J8" s="87"/>
      <c r="K8" s="83" t="s">
        <v>5959</v>
      </c>
    </row>
    <row r="9" spans="1:11">
      <c r="A9" s="82">
        <v>625</v>
      </c>
      <c r="B9" s="83" t="s">
        <v>5924</v>
      </c>
      <c r="C9" s="83" t="s">
        <v>5925</v>
      </c>
      <c r="D9" s="83" t="s">
        <v>623</v>
      </c>
      <c r="E9" s="83" t="s">
        <v>73</v>
      </c>
      <c r="F9" s="82">
        <v>54</v>
      </c>
      <c r="G9" s="88">
        <v>42726</v>
      </c>
      <c r="H9" s="82" t="b">
        <v>0</v>
      </c>
      <c r="I9" s="82" t="b">
        <v>0</v>
      </c>
      <c r="J9" s="87"/>
      <c r="K9" s="83" t="s">
        <v>5960</v>
      </c>
    </row>
    <row r="10" spans="1:11">
      <c r="A10" s="82">
        <v>629</v>
      </c>
      <c r="B10" s="83" t="s">
        <v>10</v>
      </c>
      <c r="C10" s="83" t="s">
        <v>5926</v>
      </c>
      <c r="D10" s="83" t="s">
        <v>623</v>
      </c>
      <c r="E10" s="83" t="s">
        <v>243</v>
      </c>
      <c r="F10" s="82">
        <v>1.9</v>
      </c>
      <c r="G10" s="88">
        <v>31382</v>
      </c>
      <c r="H10" s="82" t="b">
        <v>0</v>
      </c>
      <c r="I10" s="82" t="b">
        <v>0</v>
      </c>
      <c r="J10" s="87"/>
      <c r="K10" s="83" t="s">
        <v>5961</v>
      </c>
    </row>
    <row r="11" spans="1:11">
      <c r="A11" s="82">
        <v>630</v>
      </c>
      <c r="B11" s="83" t="s">
        <v>5927</v>
      </c>
      <c r="C11" s="83" t="s">
        <v>5928</v>
      </c>
      <c r="D11" s="83" t="s">
        <v>623</v>
      </c>
      <c r="E11" s="83" t="s">
        <v>0</v>
      </c>
      <c r="F11" s="82">
        <v>23</v>
      </c>
      <c r="G11" s="88">
        <v>32989</v>
      </c>
      <c r="H11" s="82" t="b">
        <v>0</v>
      </c>
      <c r="I11" s="82" t="b">
        <v>0</v>
      </c>
      <c r="J11" s="87"/>
      <c r="K11" s="83" t="s">
        <v>15</v>
      </c>
    </row>
    <row r="12" spans="1:11">
      <c r="A12" s="82">
        <v>658</v>
      </c>
      <c r="B12" s="83" t="s">
        <v>5933</v>
      </c>
      <c r="C12" s="83" t="s">
        <v>15</v>
      </c>
      <c r="D12" s="83" t="s">
        <v>623</v>
      </c>
      <c r="E12" s="83" t="s">
        <v>4</v>
      </c>
      <c r="F12" s="82">
        <v>5</v>
      </c>
      <c r="G12" s="87"/>
      <c r="H12" s="82" t="b">
        <v>0</v>
      </c>
      <c r="I12" s="82" t="b">
        <v>0</v>
      </c>
      <c r="J12" s="87"/>
      <c r="K12" s="83" t="s">
        <v>15</v>
      </c>
    </row>
    <row r="13" spans="1:11">
      <c r="A13" s="82">
        <v>660</v>
      </c>
      <c r="B13" s="83" t="s">
        <v>5934</v>
      </c>
      <c r="C13" s="83" t="s">
        <v>4359</v>
      </c>
      <c r="D13" s="83" t="s">
        <v>623</v>
      </c>
      <c r="E13" s="83" t="s">
        <v>3</v>
      </c>
      <c r="F13" s="82">
        <v>14.4</v>
      </c>
      <c r="G13" s="88">
        <v>32387</v>
      </c>
      <c r="H13" s="82" t="b">
        <v>0</v>
      </c>
      <c r="I13" s="82" t="b">
        <v>0</v>
      </c>
      <c r="J13" s="87"/>
      <c r="K13" s="83" t="s">
        <v>15</v>
      </c>
    </row>
    <row r="14" spans="1:11">
      <c r="A14" s="82">
        <v>669</v>
      </c>
      <c r="B14" s="83" t="s">
        <v>5935</v>
      </c>
      <c r="C14" s="83" t="s">
        <v>58</v>
      </c>
      <c r="D14" s="83" t="s">
        <v>623</v>
      </c>
      <c r="E14" s="83" t="s">
        <v>73</v>
      </c>
      <c r="F14" s="82">
        <v>2.99</v>
      </c>
      <c r="G14" s="88">
        <v>42522</v>
      </c>
      <c r="H14" s="82" t="b">
        <v>0</v>
      </c>
      <c r="I14" s="82" t="b">
        <v>0</v>
      </c>
      <c r="J14" s="87"/>
      <c r="K14" s="83" t="s">
        <v>5962</v>
      </c>
    </row>
    <row r="15" spans="1:11">
      <c r="A15" s="82">
        <v>673</v>
      </c>
      <c r="B15" s="83" t="s">
        <v>5937</v>
      </c>
      <c r="C15" s="83" t="s">
        <v>15</v>
      </c>
      <c r="D15" s="83" t="s">
        <v>623</v>
      </c>
      <c r="E15" s="83" t="s">
        <v>5814</v>
      </c>
      <c r="F15" s="82">
        <v>2.2000000000000002</v>
      </c>
      <c r="G15" s="87"/>
      <c r="H15" s="82" t="b">
        <v>1</v>
      </c>
      <c r="I15" s="82" t="b">
        <v>1</v>
      </c>
      <c r="J15" s="87"/>
      <c r="K15" s="83" t="s">
        <v>15</v>
      </c>
    </row>
    <row r="16" spans="1:11">
      <c r="A16" s="82">
        <v>684</v>
      </c>
      <c r="B16" s="83" t="s">
        <v>5940</v>
      </c>
      <c r="C16" s="83" t="s">
        <v>15</v>
      </c>
      <c r="D16" s="83" t="s">
        <v>623</v>
      </c>
      <c r="E16" s="83" t="s">
        <v>4</v>
      </c>
      <c r="F16" s="82">
        <v>50</v>
      </c>
      <c r="G16" s="87"/>
      <c r="H16" s="82" t="b">
        <v>0</v>
      </c>
      <c r="I16" s="82" t="b">
        <v>0</v>
      </c>
      <c r="J16" s="87"/>
      <c r="K16" s="83" t="s">
        <v>15</v>
      </c>
    </row>
    <row r="17" spans="1:11">
      <c r="A17" s="82">
        <v>685</v>
      </c>
      <c r="B17" s="83" t="s">
        <v>5941</v>
      </c>
      <c r="C17" s="83" t="s">
        <v>15</v>
      </c>
      <c r="D17" s="83" t="s">
        <v>623</v>
      </c>
      <c r="E17" s="83" t="s">
        <v>4</v>
      </c>
      <c r="F17" s="82">
        <v>30</v>
      </c>
      <c r="G17" s="87"/>
      <c r="H17" s="82" t="b">
        <v>0</v>
      </c>
      <c r="I17" s="82" t="b">
        <v>0</v>
      </c>
      <c r="J17" s="87"/>
      <c r="K17" s="83" t="s">
        <v>15</v>
      </c>
    </row>
    <row r="18" spans="1:11">
      <c r="A18" s="82">
        <v>686</v>
      </c>
      <c r="B18" s="83" t="s">
        <v>5942</v>
      </c>
      <c r="C18" s="83" t="s">
        <v>15</v>
      </c>
      <c r="D18" s="83" t="s">
        <v>623</v>
      </c>
      <c r="E18" s="83" t="s">
        <v>4</v>
      </c>
      <c r="F18" s="82">
        <v>15</v>
      </c>
      <c r="G18" s="87"/>
      <c r="H18" s="82" t="b">
        <v>0</v>
      </c>
      <c r="I18" s="82" t="b">
        <v>0</v>
      </c>
      <c r="J18" s="87"/>
      <c r="K18" s="83" t="s">
        <v>15</v>
      </c>
    </row>
    <row r="19" spans="1:11">
      <c r="A19" s="82">
        <v>687</v>
      </c>
      <c r="B19" s="83" t="s">
        <v>5943</v>
      </c>
      <c r="C19" s="83" t="s">
        <v>15</v>
      </c>
      <c r="D19" s="83" t="s">
        <v>623</v>
      </c>
      <c r="E19" s="83" t="s">
        <v>4</v>
      </c>
      <c r="F19" s="82">
        <v>16.3</v>
      </c>
      <c r="G19" s="87"/>
      <c r="H19" s="82" t="b">
        <v>0</v>
      </c>
      <c r="I19" s="82" t="b">
        <v>0</v>
      </c>
      <c r="J19" s="87"/>
      <c r="K19" s="83" t="s">
        <v>15</v>
      </c>
    </row>
    <row r="20" spans="1:11">
      <c r="A20" s="82">
        <v>688</v>
      </c>
      <c r="B20" s="83" t="s">
        <v>5944</v>
      </c>
      <c r="C20" s="83" t="s">
        <v>15</v>
      </c>
      <c r="D20" s="83" t="s">
        <v>623</v>
      </c>
      <c r="E20" s="83" t="s">
        <v>4</v>
      </c>
      <c r="F20" s="82">
        <v>29.7</v>
      </c>
      <c r="G20" s="87"/>
      <c r="H20" s="82" t="b">
        <v>0</v>
      </c>
      <c r="I20" s="82" t="b">
        <v>0</v>
      </c>
      <c r="J20" s="87"/>
      <c r="K20" s="83" t="s">
        <v>15</v>
      </c>
    </row>
    <row r="21" spans="1:11">
      <c r="A21" s="82">
        <v>689</v>
      </c>
      <c r="B21" s="83" t="s">
        <v>5945</v>
      </c>
      <c r="C21" s="83" t="s">
        <v>15</v>
      </c>
      <c r="D21" s="83" t="s">
        <v>623</v>
      </c>
      <c r="E21" s="83" t="s">
        <v>4</v>
      </c>
      <c r="F21" s="82">
        <v>30</v>
      </c>
      <c r="G21" s="87"/>
      <c r="H21" s="82" t="b">
        <v>0</v>
      </c>
      <c r="I21" s="82" t="b">
        <v>0</v>
      </c>
      <c r="J21" s="87"/>
      <c r="K21" s="83" t="s">
        <v>15</v>
      </c>
    </row>
    <row r="22" spans="1:11">
      <c r="A22" s="82">
        <v>690</v>
      </c>
      <c r="B22" s="83" t="s">
        <v>5946</v>
      </c>
      <c r="C22" s="83" t="s">
        <v>5947</v>
      </c>
      <c r="D22" s="83" t="s">
        <v>623</v>
      </c>
      <c r="E22" s="83" t="s">
        <v>4</v>
      </c>
      <c r="F22" s="82">
        <v>2.2000000000000002</v>
      </c>
      <c r="G22" s="87"/>
      <c r="H22" s="82" t="b">
        <v>0</v>
      </c>
      <c r="I22" s="82" t="b">
        <v>0</v>
      </c>
      <c r="J22" s="87"/>
      <c r="K22" s="83" t="s">
        <v>15</v>
      </c>
    </row>
    <row r="23" spans="1:11">
      <c r="A23" s="82">
        <v>716</v>
      </c>
      <c r="B23" s="83" t="s">
        <v>145</v>
      </c>
      <c r="C23" s="83" t="s">
        <v>15</v>
      </c>
      <c r="D23" s="83" t="s">
        <v>623</v>
      </c>
      <c r="E23" s="83" t="s">
        <v>0</v>
      </c>
      <c r="F23" s="82">
        <v>0.75</v>
      </c>
      <c r="G23" s="88">
        <v>40165</v>
      </c>
      <c r="H23" s="82" t="b">
        <v>0</v>
      </c>
      <c r="I23" s="82" t="b">
        <v>0</v>
      </c>
      <c r="J23" s="87"/>
      <c r="K23" s="83" t="s">
        <v>5963</v>
      </c>
    </row>
    <row r="24" spans="1:11">
      <c r="A24" s="82">
        <v>806</v>
      </c>
      <c r="B24" s="83" t="s">
        <v>5905</v>
      </c>
      <c r="C24" s="83" t="s">
        <v>15</v>
      </c>
      <c r="D24" s="83" t="s">
        <v>623</v>
      </c>
      <c r="E24" s="83" t="s">
        <v>73</v>
      </c>
      <c r="F24" s="82">
        <v>0.99950000000000006</v>
      </c>
      <c r="G24" s="88">
        <v>42573</v>
      </c>
      <c r="H24" s="82" t="b">
        <v>1</v>
      </c>
      <c r="I24" s="82" t="b">
        <v>1</v>
      </c>
      <c r="J24" s="87"/>
      <c r="K24" s="83" t="s">
        <v>5964</v>
      </c>
    </row>
    <row r="25" spans="1:11">
      <c r="A25" s="82">
        <v>807</v>
      </c>
      <c r="B25" s="83" t="s">
        <v>5906</v>
      </c>
      <c r="C25" s="83" t="s">
        <v>15</v>
      </c>
      <c r="D25" s="83" t="s">
        <v>623</v>
      </c>
      <c r="E25" s="83" t="s">
        <v>73</v>
      </c>
      <c r="F25" s="82">
        <v>0.65200000000000002</v>
      </c>
      <c r="G25" s="88">
        <v>42563</v>
      </c>
      <c r="H25" s="82" t="b">
        <v>1</v>
      </c>
      <c r="I25" s="82" t="b">
        <v>1</v>
      </c>
      <c r="J25" s="87"/>
      <c r="K25" s="83" t="s">
        <v>5964</v>
      </c>
    </row>
    <row r="26" spans="1:11">
      <c r="A26" s="82">
        <v>808</v>
      </c>
      <c r="B26" s="83" t="s">
        <v>5907</v>
      </c>
      <c r="C26" s="83" t="s">
        <v>15</v>
      </c>
      <c r="D26" s="83" t="s">
        <v>623</v>
      </c>
      <c r="E26" s="83" t="s">
        <v>73</v>
      </c>
      <c r="F26" s="82">
        <v>0.84099999999999997</v>
      </c>
      <c r="G26" s="88">
        <v>42563</v>
      </c>
      <c r="H26" s="82" t="b">
        <v>1</v>
      </c>
      <c r="I26" s="82" t="b">
        <v>1</v>
      </c>
      <c r="J26" s="87"/>
      <c r="K26" s="83" t="s">
        <v>5964</v>
      </c>
    </row>
    <row r="27" spans="1:11">
      <c r="A27" s="82">
        <v>809</v>
      </c>
      <c r="B27" s="83" t="s">
        <v>5908</v>
      </c>
      <c r="C27" s="83" t="s">
        <v>15</v>
      </c>
      <c r="D27" s="83" t="s">
        <v>623</v>
      </c>
      <c r="E27" s="83" t="s">
        <v>73</v>
      </c>
      <c r="F27" s="82">
        <v>0.48099999999999998</v>
      </c>
      <c r="G27" s="88">
        <v>42593</v>
      </c>
      <c r="H27" s="82" t="b">
        <v>1</v>
      </c>
      <c r="I27" s="82" t="b">
        <v>1</v>
      </c>
      <c r="J27" s="87"/>
      <c r="K27" s="83" t="s">
        <v>5964</v>
      </c>
    </row>
    <row r="28" spans="1:11">
      <c r="A28" s="82">
        <v>810</v>
      </c>
      <c r="B28" s="83" t="s">
        <v>5909</v>
      </c>
      <c r="C28" s="83" t="s">
        <v>15</v>
      </c>
      <c r="D28" s="83" t="s">
        <v>623</v>
      </c>
      <c r="E28" s="83" t="s">
        <v>73</v>
      </c>
      <c r="F28" s="82">
        <v>0.215</v>
      </c>
      <c r="G28" s="88">
        <v>42593</v>
      </c>
      <c r="H28" s="82" t="b">
        <v>1</v>
      </c>
      <c r="I28" s="82" t="b">
        <v>1</v>
      </c>
      <c r="J28" s="87"/>
      <c r="K28" s="83" t="s">
        <v>5964</v>
      </c>
    </row>
    <row r="29" spans="1:11">
      <c r="A29" s="82">
        <v>811</v>
      </c>
      <c r="B29" s="83" t="s">
        <v>5910</v>
      </c>
      <c r="C29" s="83" t="s">
        <v>15</v>
      </c>
      <c r="D29" s="83" t="s">
        <v>623</v>
      </c>
      <c r="E29" s="83" t="s">
        <v>73</v>
      </c>
      <c r="F29" s="82">
        <v>0.95099999999999996</v>
      </c>
      <c r="G29" s="88">
        <v>42577</v>
      </c>
      <c r="H29" s="82" t="b">
        <v>1</v>
      </c>
      <c r="I29" s="82" t="b">
        <v>1</v>
      </c>
      <c r="J29" s="87"/>
      <c r="K29" s="83" t="s">
        <v>5964</v>
      </c>
    </row>
    <row r="30" spans="1:11">
      <c r="A30" s="82">
        <v>840</v>
      </c>
      <c r="B30" s="83" t="s">
        <v>5829</v>
      </c>
      <c r="C30" s="83" t="s">
        <v>5830</v>
      </c>
      <c r="D30" s="83" t="s">
        <v>623</v>
      </c>
      <c r="E30" s="83" t="s">
        <v>73</v>
      </c>
      <c r="F30" s="82">
        <v>20</v>
      </c>
      <c r="G30" s="88">
        <v>42786</v>
      </c>
      <c r="H30" s="82" t="b">
        <v>0</v>
      </c>
      <c r="I30" s="82" t="b">
        <v>0</v>
      </c>
      <c r="J30" s="87"/>
      <c r="K30" s="83" t="s">
        <v>15</v>
      </c>
    </row>
    <row r="31" spans="1:11">
      <c r="A31" s="82">
        <v>841</v>
      </c>
      <c r="B31" s="83" t="s">
        <v>5831</v>
      </c>
      <c r="C31" s="83" t="s">
        <v>5832</v>
      </c>
      <c r="D31" s="83" t="s">
        <v>623</v>
      </c>
      <c r="E31" s="83" t="s">
        <v>73</v>
      </c>
      <c r="F31" s="82">
        <v>20</v>
      </c>
      <c r="G31" s="88">
        <v>42786</v>
      </c>
      <c r="H31" s="82" t="b">
        <v>0</v>
      </c>
      <c r="I31" s="82" t="b">
        <v>0</v>
      </c>
      <c r="J31" s="87"/>
      <c r="K31" s="83" t="s">
        <v>15</v>
      </c>
    </row>
    <row r="32" spans="1:11">
      <c r="A32" s="82">
        <v>842</v>
      </c>
      <c r="B32" s="83" t="s">
        <v>5833</v>
      </c>
      <c r="C32" s="83" t="s">
        <v>5834</v>
      </c>
      <c r="D32" s="83" t="s">
        <v>623</v>
      </c>
      <c r="E32" s="83" t="s">
        <v>73</v>
      </c>
      <c r="F32" s="82">
        <v>20</v>
      </c>
      <c r="G32" s="88">
        <v>42786</v>
      </c>
      <c r="H32" s="82" t="b">
        <v>0</v>
      </c>
      <c r="I32" s="82" t="b">
        <v>0</v>
      </c>
      <c r="J32" s="87"/>
      <c r="K32" s="83" t="s">
        <v>15</v>
      </c>
    </row>
    <row r="33" spans="1:11">
      <c r="A33" s="82">
        <v>847</v>
      </c>
      <c r="B33" s="83" t="s">
        <v>5848</v>
      </c>
      <c r="C33" s="83" t="s">
        <v>5849</v>
      </c>
      <c r="D33" s="83" t="s">
        <v>623</v>
      </c>
      <c r="E33" s="83" t="s">
        <v>73</v>
      </c>
      <c r="F33" s="82">
        <v>15</v>
      </c>
      <c r="G33" s="88">
        <v>42761</v>
      </c>
      <c r="H33" s="82" t="b">
        <v>0</v>
      </c>
      <c r="I33" s="82" t="b">
        <v>0</v>
      </c>
      <c r="J33" s="87"/>
      <c r="K33" s="83" t="s">
        <v>5965</v>
      </c>
    </row>
    <row r="34" spans="1:11">
      <c r="A34" s="82">
        <v>851</v>
      </c>
      <c r="B34" s="83" t="s">
        <v>5858</v>
      </c>
      <c r="C34" s="83" t="s">
        <v>15</v>
      </c>
      <c r="D34" s="83" t="s">
        <v>623</v>
      </c>
      <c r="E34" s="83" t="s">
        <v>73</v>
      </c>
      <c r="F34" s="82">
        <v>2.7</v>
      </c>
      <c r="G34" s="88">
        <v>43070</v>
      </c>
      <c r="H34" s="82" t="b">
        <v>0</v>
      </c>
      <c r="I34" s="82" t="b">
        <v>0</v>
      </c>
      <c r="J34" s="87"/>
      <c r="K34" s="83" t="s">
        <v>5966</v>
      </c>
    </row>
    <row r="35" spans="1:11">
      <c r="A35" s="82">
        <v>853</v>
      </c>
      <c r="B35" s="83" t="s">
        <v>5867</v>
      </c>
      <c r="C35" s="83" t="s">
        <v>15</v>
      </c>
      <c r="D35" s="83" t="s">
        <v>623</v>
      </c>
      <c r="E35" s="83" t="s">
        <v>4</v>
      </c>
      <c r="F35" s="82">
        <v>1.8</v>
      </c>
      <c r="G35" s="88">
        <v>43054</v>
      </c>
      <c r="H35" s="82" t="b">
        <v>0</v>
      </c>
      <c r="I35" s="82" t="b">
        <v>0</v>
      </c>
      <c r="J35" s="87"/>
      <c r="K35" s="83" t="s">
        <v>15</v>
      </c>
    </row>
    <row r="36" spans="1:11">
      <c r="A36" s="82">
        <v>856</v>
      </c>
      <c r="B36" s="83" t="s">
        <v>5871</v>
      </c>
      <c r="C36" s="83" t="s">
        <v>5872</v>
      </c>
      <c r="D36" s="83" t="s">
        <v>623</v>
      </c>
      <c r="E36" s="83" t="s">
        <v>4</v>
      </c>
      <c r="F36" s="82">
        <v>46</v>
      </c>
      <c r="G36" s="88">
        <v>43040</v>
      </c>
      <c r="H36" s="82" t="b">
        <v>0</v>
      </c>
      <c r="I36" s="82" t="b">
        <v>0</v>
      </c>
      <c r="J36" s="87"/>
      <c r="K36" s="83" t="s">
        <v>15</v>
      </c>
    </row>
    <row r="37" spans="1:11">
      <c r="A37" s="82">
        <v>858</v>
      </c>
      <c r="B37" s="83" t="s">
        <v>5880</v>
      </c>
      <c r="C37" s="83" t="s">
        <v>5881</v>
      </c>
      <c r="D37" s="83" t="s">
        <v>623</v>
      </c>
      <c r="E37" s="83" t="s">
        <v>73</v>
      </c>
      <c r="F37" s="82">
        <v>2.992</v>
      </c>
      <c r="G37" s="88">
        <v>42767</v>
      </c>
      <c r="H37" s="82" t="b">
        <v>1</v>
      </c>
      <c r="I37" s="82" t="b">
        <v>1</v>
      </c>
      <c r="J37" s="87"/>
      <c r="K37" s="83" t="s">
        <v>5967</v>
      </c>
    </row>
    <row r="38" spans="1:11">
      <c r="A38" s="82">
        <v>870</v>
      </c>
      <c r="B38" s="83" t="s">
        <v>5904</v>
      </c>
      <c r="C38" s="83" t="s">
        <v>15</v>
      </c>
      <c r="D38" s="83" t="s">
        <v>623</v>
      </c>
      <c r="E38" s="83" t="s">
        <v>73</v>
      </c>
      <c r="F38" s="82">
        <v>4.9000000000000004</v>
      </c>
      <c r="G38" s="88">
        <v>43070</v>
      </c>
      <c r="H38" s="82" t="b">
        <v>0</v>
      </c>
      <c r="I38" s="82" t="b">
        <v>0</v>
      </c>
      <c r="J38" s="87"/>
      <c r="K38" s="83" t="s">
        <v>5968</v>
      </c>
    </row>
    <row r="39" spans="1:11">
      <c r="A39" s="82">
        <v>871</v>
      </c>
      <c r="B39" s="83" t="s">
        <v>5912</v>
      </c>
      <c r="C39" s="83" t="s">
        <v>15</v>
      </c>
      <c r="D39" s="83" t="s">
        <v>623</v>
      </c>
      <c r="E39" s="83" t="s">
        <v>73</v>
      </c>
      <c r="F39" s="82">
        <v>7</v>
      </c>
      <c r="G39" s="88">
        <v>43070</v>
      </c>
      <c r="H39" s="82" t="b">
        <v>0</v>
      </c>
      <c r="I39" s="82" t="b">
        <v>0</v>
      </c>
      <c r="J39" s="87"/>
      <c r="K39" s="83" t="s">
        <v>15</v>
      </c>
    </row>
    <row r="40" spans="1:11">
      <c r="A40" s="82">
        <v>890</v>
      </c>
      <c r="B40" s="83" t="s">
        <v>5810</v>
      </c>
      <c r="C40" s="83" t="s">
        <v>5811</v>
      </c>
      <c r="D40" s="83" t="s">
        <v>623</v>
      </c>
      <c r="E40" s="83" t="s">
        <v>73</v>
      </c>
      <c r="F40" s="82">
        <v>40</v>
      </c>
      <c r="G40" s="88">
        <v>43100</v>
      </c>
      <c r="H40" s="82" t="b">
        <v>0</v>
      </c>
      <c r="I40" s="82" t="b">
        <v>0</v>
      </c>
      <c r="J40" s="87"/>
      <c r="K40" s="83" t="s">
        <v>5969</v>
      </c>
    </row>
    <row r="41" spans="1:11">
      <c r="A41" s="82">
        <v>891</v>
      </c>
      <c r="B41" s="83" t="s">
        <v>5816</v>
      </c>
      <c r="C41" s="83" t="s">
        <v>5817</v>
      </c>
      <c r="D41" s="83" t="s">
        <v>623</v>
      </c>
      <c r="E41" s="83" t="s">
        <v>4</v>
      </c>
      <c r="F41" s="82">
        <v>40</v>
      </c>
      <c r="G41" s="88">
        <v>43100</v>
      </c>
      <c r="H41" s="82" t="b">
        <v>0</v>
      </c>
      <c r="I41" s="82" t="b">
        <v>0</v>
      </c>
      <c r="J41" s="87"/>
      <c r="K41" s="83" t="s">
        <v>5969</v>
      </c>
    </row>
    <row r="42" spans="1:11">
      <c r="A42" s="82">
        <v>892</v>
      </c>
      <c r="B42" s="83" t="s">
        <v>5827</v>
      </c>
      <c r="C42" s="83" t="s">
        <v>5828</v>
      </c>
      <c r="D42" s="83" t="s">
        <v>623</v>
      </c>
      <c r="E42" s="83" t="s">
        <v>73</v>
      </c>
      <c r="F42" s="82">
        <v>40</v>
      </c>
      <c r="G42" s="88">
        <v>43100</v>
      </c>
      <c r="H42" s="82" t="b">
        <v>0</v>
      </c>
      <c r="I42" s="82" t="b">
        <v>0</v>
      </c>
      <c r="J42" s="87"/>
      <c r="K42" s="83" t="s">
        <v>5970</v>
      </c>
    </row>
    <row r="43" spans="1:11">
      <c r="A43" s="82">
        <v>896</v>
      </c>
      <c r="B43" s="83" t="s">
        <v>5887</v>
      </c>
      <c r="C43" s="83" t="s">
        <v>4771</v>
      </c>
      <c r="D43" s="83" t="s">
        <v>623</v>
      </c>
      <c r="E43" s="83" t="s">
        <v>73</v>
      </c>
      <c r="F43" s="82">
        <v>10.5</v>
      </c>
      <c r="G43" s="88">
        <v>42780</v>
      </c>
      <c r="H43" s="82" t="b">
        <v>0</v>
      </c>
      <c r="I43" s="82" t="b">
        <v>0</v>
      </c>
      <c r="J43" s="87"/>
      <c r="K43" s="83" t="s">
        <v>5971</v>
      </c>
    </row>
    <row r="44" spans="1:11">
      <c r="A44" s="82">
        <v>899</v>
      </c>
      <c r="B44" s="83" t="s">
        <v>614</v>
      </c>
      <c r="C44" s="83" t="s">
        <v>5936</v>
      </c>
      <c r="D44" s="83" t="s">
        <v>623</v>
      </c>
      <c r="E44" s="83" t="s">
        <v>73</v>
      </c>
      <c r="F44" s="82">
        <v>20</v>
      </c>
      <c r="G44" s="88">
        <v>42840</v>
      </c>
      <c r="H44" s="82" t="b">
        <v>0</v>
      </c>
      <c r="I44" s="82" t="b">
        <v>0</v>
      </c>
      <c r="J44" s="87"/>
      <c r="K44" s="83" t="s">
        <v>5969</v>
      </c>
    </row>
    <row r="45" spans="1:11">
      <c r="A45" s="82">
        <v>900</v>
      </c>
      <c r="B45" s="83" t="s">
        <v>5820</v>
      </c>
      <c r="C45" s="83" t="s">
        <v>5821</v>
      </c>
      <c r="D45" s="83" t="s">
        <v>623</v>
      </c>
      <c r="E45" s="83" t="s">
        <v>73</v>
      </c>
      <c r="F45" s="82">
        <v>3.359</v>
      </c>
      <c r="G45" s="88">
        <v>42944</v>
      </c>
      <c r="H45" s="82" t="b">
        <v>0</v>
      </c>
      <c r="I45" s="82" t="b">
        <v>0</v>
      </c>
      <c r="J45" s="87"/>
      <c r="K45" s="83" t="s">
        <v>5972</v>
      </c>
    </row>
    <row r="46" spans="1:11">
      <c r="A46" s="82">
        <v>901</v>
      </c>
      <c r="B46" s="83" t="s">
        <v>5822</v>
      </c>
      <c r="C46" s="83" t="s">
        <v>5821</v>
      </c>
      <c r="D46" s="83" t="s">
        <v>623</v>
      </c>
      <c r="E46" s="83" t="s">
        <v>73</v>
      </c>
      <c r="F46" s="82">
        <v>1.1180000000000001</v>
      </c>
      <c r="G46" s="88">
        <v>43006</v>
      </c>
      <c r="H46" s="82" t="b">
        <v>0</v>
      </c>
      <c r="I46" s="82" t="b">
        <v>0</v>
      </c>
      <c r="J46" s="87"/>
      <c r="K46" s="83" t="s">
        <v>5972</v>
      </c>
    </row>
    <row r="47" spans="1:11">
      <c r="A47" s="82">
        <v>902</v>
      </c>
      <c r="B47" s="83" t="s">
        <v>5869</v>
      </c>
      <c r="C47" s="83" t="s">
        <v>5154</v>
      </c>
      <c r="D47" s="83" t="s">
        <v>623</v>
      </c>
      <c r="E47" s="83" t="s">
        <v>73</v>
      </c>
      <c r="F47" s="82">
        <v>8.9</v>
      </c>
      <c r="G47" s="88">
        <v>42886</v>
      </c>
      <c r="H47" s="82" t="b">
        <v>0</v>
      </c>
      <c r="I47" s="82" t="b">
        <v>0</v>
      </c>
      <c r="J47" s="87"/>
      <c r="K47" s="83" t="s">
        <v>5972</v>
      </c>
    </row>
    <row r="48" spans="1:11">
      <c r="A48" s="82">
        <v>903</v>
      </c>
      <c r="B48" s="83" t="s">
        <v>5878</v>
      </c>
      <c r="C48" s="83" t="s">
        <v>4573</v>
      </c>
      <c r="D48" s="83" t="s">
        <v>623</v>
      </c>
      <c r="E48" s="83" t="s">
        <v>73</v>
      </c>
      <c r="F48" s="82">
        <v>6.45</v>
      </c>
      <c r="G48" s="88">
        <v>42642</v>
      </c>
      <c r="H48" s="82" t="b">
        <v>0</v>
      </c>
      <c r="I48" s="82" t="b">
        <v>0</v>
      </c>
      <c r="J48" s="87"/>
      <c r="K48" s="83" t="s">
        <v>5973</v>
      </c>
    </row>
    <row r="49" spans="1:11">
      <c r="A49" s="82">
        <v>904</v>
      </c>
      <c r="B49" s="83" t="s">
        <v>5882</v>
      </c>
      <c r="C49" s="83" t="s">
        <v>5883</v>
      </c>
      <c r="D49" s="83" t="s">
        <v>623</v>
      </c>
      <c r="E49" s="83" t="s">
        <v>73</v>
      </c>
      <c r="F49" s="82">
        <v>4.9850000000000003</v>
      </c>
      <c r="G49" s="88">
        <v>43003</v>
      </c>
      <c r="H49" s="82" t="b">
        <v>0</v>
      </c>
      <c r="I49" s="82" t="b">
        <v>0</v>
      </c>
      <c r="J49" s="87"/>
      <c r="K49" s="83" t="s">
        <v>5972</v>
      </c>
    </row>
    <row r="50" spans="1:11">
      <c r="A50" s="82">
        <v>905</v>
      </c>
      <c r="B50" s="83" t="s">
        <v>5889</v>
      </c>
      <c r="C50" s="83" t="s">
        <v>5890</v>
      </c>
      <c r="D50" s="83" t="s">
        <v>623</v>
      </c>
      <c r="E50" s="83" t="s">
        <v>73</v>
      </c>
      <c r="F50" s="82">
        <v>2.399</v>
      </c>
      <c r="G50" s="88">
        <v>42750</v>
      </c>
      <c r="H50" s="82" t="b">
        <v>0</v>
      </c>
      <c r="I50" s="82" t="b">
        <v>0</v>
      </c>
      <c r="J50" s="87"/>
      <c r="K50" s="83" t="s">
        <v>5972</v>
      </c>
    </row>
    <row r="51" spans="1:11">
      <c r="A51" s="82">
        <v>906</v>
      </c>
      <c r="B51" s="83" t="s">
        <v>5894</v>
      </c>
      <c r="C51" s="83" t="s">
        <v>5895</v>
      </c>
      <c r="D51" s="83" t="s">
        <v>623</v>
      </c>
      <c r="E51" s="83" t="s">
        <v>0</v>
      </c>
      <c r="F51" s="82">
        <v>1.028</v>
      </c>
      <c r="G51" s="88">
        <v>42736</v>
      </c>
      <c r="H51" s="82" t="b">
        <v>0</v>
      </c>
      <c r="I51" s="82" t="b">
        <v>0</v>
      </c>
      <c r="J51" s="87"/>
      <c r="K51" s="83" t="s">
        <v>5972</v>
      </c>
    </row>
    <row r="52" spans="1:11">
      <c r="A52" s="82">
        <v>907</v>
      </c>
      <c r="B52" s="83" t="s">
        <v>5899</v>
      </c>
      <c r="C52" s="83" t="s">
        <v>5900</v>
      </c>
      <c r="D52" s="83" t="s">
        <v>623</v>
      </c>
      <c r="E52" s="83" t="s">
        <v>73</v>
      </c>
      <c r="F52" s="82">
        <v>12</v>
      </c>
      <c r="G52" s="88">
        <v>43100</v>
      </c>
      <c r="H52" s="82" t="b">
        <v>0</v>
      </c>
      <c r="I52" s="82" t="b">
        <v>0</v>
      </c>
      <c r="J52" s="87"/>
      <c r="K52" s="83" t="s">
        <v>5972</v>
      </c>
    </row>
    <row r="53" spans="1:11">
      <c r="A53" s="82">
        <v>908</v>
      </c>
      <c r="B53" s="83" t="s">
        <v>5884</v>
      </c>
      <c r="C53" s="83" t="s">
        <v>12</v>
      </c>
      <c r="D53" s="83" t="s">
        <v>623</v>
      </c>
      <c r="E53" s="83" t="s">
        <v>0</v>
      </c>
      <c r="F53" s="82">
        <v>3</v>
      </c>
      <c r="G53" s="88">
        <v>42874</v>
      </c>
      <c r="H53" s="82" t="b">
        <v>0</v>
      </c>
      <c r="I53" s="82" t="b">
        <v>0</v>
      </c>
      <c r="J53" s="87"/>
      <c r="K53" s="83" t="s">
        <v>5974</v>
      </c>
    </row>
    <row r="54" spans="1:11">
      <c r="A54" s="82">
        <v>911</v>
      </c>
      <c r="B54" s="83" t="s">
        <v>5851</v>
      </c>
      <c r="C54" s="83" t="s">
        <v>15</v>
      </c>
      <c r="D54" s="83" t="s">
        <v>623</v>
      </c>
      <c r="E54" s="83" t="s">
        <v>73</v>
      </c>
      <c r="F54" s="82">
        <v>2.4</v>
      </c>
      <c r="G54" s="88">
        <v>42711</v>
      </c>
      <c r="H54" s="82" t="b">
        <v>0</v>
      </c>
      <c r="I54" s="82" t="b">
        <v>0</v>
      </c>
      <c r="J54" s="87"/>
      <c r="K54" s="83" t="s">
        <v>5975</v>
      </c>
    </row>
    <row r="55" spans="1:11">
      <c r="A55" s="82">
        <v>914</v>
      </c>
      <c r="B55" s="83" t="s">
        <v>5824</v>
      </c>
      <c r="C55" s="83" t="s">
        <v>15</v>
      </c>
      <c r="D55" s="83" t="s">
        <v>623</v>
      </c>
      <c r="E55" s="83" t="s">
        <v>73</v>
      </c>
      <c r="F55" s="82">
        <v>3</v>
      </c>
      <c r="G55" s="88">
        <v>43465</v>
      </c>
      <c r="H55" s="82" t="b">
        <v>0</v>
      </c>
      <c r="I55" s="82" t="b">
        <v>0</v>
      </c>
      <c r="J55" s="87"/>
      <c r="K55" s="83" t="s">
        <v>5976</v>
      </c>
    </row>
    <row r="56" spans="1:11">
      <c r="A56" s="82">
        <v>915</v>
      </c>
      <c r="B56" s="83" t="s">
        <v>5874</v>
      </c>
      <c r="C56" s="83" t="s">
        <v>15</v>
      </c>
      <c r="D56" s="83" t="s">
        <v>623</v>
      </c>
      <c r="E56" s="83" t="s">
        <v>73</v>
      </c>
      <c r="F56" s="82">
        <v>3</v>
      </c>
      <c r="G56" s="88">
        <v>43252</v>
      </c>
      <c r="H56" s="82" t="b">
        <v>0</v>
      </c>
      <c r="I56" s="82" t="b">
        <v>0</v>
      </c>
      <c r="J56" s="87"/>
      <c r="K56" s="83" t="s">
        <v>5977</v>
      </c>
    </row>
    <row r="57" spans="1:11">
      <c r="A57" s="82">
        <v>916</v>
      </c>
      <c r="B57" s="83" t="s">
        <v>5875</v>
      </c>
      <c r="C57" s="83" t="s">
        <v>15</v>
      </c>
      <c r="D57" s="83" t="s">
        <v>623</v>
      </c>
      <c r="E57" s="83" t="s">
        <v>73</v>
      </c>
      <c r="F57" s="82">
        <v>3</v>
      </c>
      <c r="G57" s="88">
        <v>43344</v>
      </c>
      <c r="H57" s="82" t="b">
        <v>0</v>
      </c>
      <c r="I57" s="82" t="b">
        <v>0</v>
      </c>
      <c r="J57" s="87"/>
      <c r="K57" s="83" t="s">
        <v>5978</v>
      </c>
    </row>
    <row r="58" spans="1:11">
      <c r="A58" s="82">
        <v>917</v>
      </c>
      <c r="B58" s="83" t="s">
        <v>5866</v>
      </c>
      <c r="C58" s="83" t="s">
        <v>15</v>
      </c>
      <c r="D58" s="83" t="s">
        <v>623</v>
      </c>
      <c r="E58" s="83" t="s">
        <v>73</v>
      </c>
      <c r="F58" s="82">
        <v>1.5</v>
      </c>
      <c r="G58" s="88">
        <v>43388</v>
      </c>
      <c r="H58" s="82" t="b">
        <v>0</v>
      </c>
      <c r="I58" s="82" t="b">
        <v>0</v>
      </c>
      <c r="J58" s="87"/>
      <c r="K58" s="83" t="s">
        <v>5979</v>
      </c>
    </row>
    <row r="59" spans="1:11">
      <c r="A59" s="82">
        <v>918</v>
      </c>
      <c r="B59" s="83" t="s">
        <v>5873</v>
      </c>
      <c r="C59" s="83" t="s">
        <v>15</v>
      </c>
      <c r="D59" s="83" t="s">
        <v>623</v>
      </c>
      <c r="E59" s="83" t="s">
        <v>73</v>
      </c>
      <c r="F59" s="82">
        <v>3</v>
      </c>
      <c r="G59" s="88">
        <v>43344</v>
      </c>
      <c r="H59" s="82" t="b">
        <v>0</v>
      </c>
      <c r="I59" s="82" t="b">
        <v>0</v>
      </c>
      <c r="J59" s="87"/>
      <c r="K59" s="83" t="s">
        <v>5980</v>
      </c>
    </row>
    <row r="60" spans="1:11">
      <c r="A60" s="82">
        <v>919</v>
      </c>
      <c r="B60" s="83" t="s">
        <v>5826</v>
      </c>
      <c r="C60" s="83" t="s">
        <v>15</v>
      </c>
      <c r="D60" s="83" t="s">
        <v>623</v>
      </c>
      <c r="E60" s="83" t="s">
        <v>73</v>
      </c>
      <c r="F60" s="82">
        <v>3</v>
      </c>
      <c r="G60" s="88">
        <v>43465</v>
      </c>
      <c r="H60" s="82" t="b">
        <v>0</v>
      </c>
      <c r="I60" s="82" t="b">
        <v>0</v>
      </c>
      <c r="J60" s="87"/>
      <c r="K60" s="83" t="s">
        <v>5981</v>
      </c>
    </row>
    <row r="61" spans="1:11">
      <c r="A61" s="82">
        <v>920</v>
      </c>
      <c r="B61" s="83" t="s">
        <v>5877</v>
      </c>
      <c r="C61" s="83" t="s">
        <v>15</v>
      </c>
      <c r="D61" s="83" t="s">
        <v>623</v>
      </c>
      <c r="E61" s="83" t="s">
        <v>73</v>
      </c>
      <c r="F61" s="82">
        <v>3</v>
      </c>
      <c r="G61" s="88">
        <v>43368</v>
      </c>
      <c r="H61" s="82" t="b">
        <v>0</v>
      </c>
      <c r="I61" s="82" t="b">
        <v>0</v>
      </c>
      <c r="J61" s="87"/>
      <c r="K61" s="83" t="s">
        <v>5982</v>
      </c>
    </row>
    <row r="62" spans="1:11">
      <c r="A62" s="82">
        <v>921</v>
      </c>
      <c r="B62" s="83" t="s">
        <v>5809</v>
      </c>
      <c r="C62" s="83" t="s">
        <v>15</v>
      </c>
      <c r="D62" s="83" t="s">
        <v>623</v>
      </c>
      <c r="E62" s="83" t="s">
        <v>4</v>
      </c>
      <c r="F62" s="82">
        <v>100</v>
      </c>
      <c r="G62" s="88">
        <v>43435</v>
      </c>
      <c r="H62" s="82" t="b">
        <v>0</v>
      </c>
      <c r="I62" s="82" t="b">
        <v>0</v>
      </c>
      <c r="J62" s="87"/>
      <c r="K62" s="83" t="s">
        <v>5983</v>
      </c>
    </row>
    <row r="63" spans="1:11">
      <c r="A63" s="82">
        <v>923</v>
      </c>
      <c r="B63" s="83" t="s">
        <v>5846</v>
      </c>
      <c r="C63" s="83" t="s">
        <v>15</v>
      </c>
      <c r="D63" s="83" t="s">
        <v>623</v>
      </c>
      <c r="E63" s="83" t="s">
        <v>73</v>
      </c>
      <c r="F63" s="82">
        <v>150</v>
      </c>
      <c r="G63" s="88">
        <v>43465</v>
      </c>
      <c r="H63" s="82" t="b">
        <v>0</v>
      </c>
      <c r="I63" s="82" t="b">
        <v>0</v>
      </c>
      <c r="J63" s="87"/>
      <c r="K63" s="83" t="s">
        <v>5984</v>
      </c>
    </row>
    <row r="64" spans="1:11">
      <c r="A64" s="82">
        <v>924</v>
      </c>
      <c r="B64" s="83" t="s">
        <v>5892</v>
      </c>
      <c r="C64" s="83" t="s">
        <v>15</v>
      </c>
      <c r="D64" s="83" t="s">
        <v>623</v>
      </c>
      <c r="E64" s="83" t="s">
        <v>73</v>
      </c>
      <c r="F64" s="82">
        <v>150</v>
      </c>
      <c r="G64" s="88">
        <v>43465</v>
      </c>
      <c r="H64" s="82" t="b">
        <v>0</v>
      </c>
      <c r="I64" s="82" t="b">
        <v>0</v>
      </c>
      <c r="J64" s="87"/>
      <c r="K64" s="83" t="s">
        <v>5985</v>
      </c>
    </row>
    <row r="65" spans="1:11">
      <c r="A65" s="82">
        <v>925</v>
      </c>
      <c r="B65" s="83" t="s">
        <v>5939</v>
      </c>
      <c r="C65" s="83" t="s">
        <v>15</v>
      </c>
      <c r="D65" s="83" t="s">
        <v>623</v>
      </c>
      <c r="E65" s="83" t="s">
        <v>73</v>
      </c>
      <c r="F65" s="82">
        <v>100</v>
      </c>
      <c r="G65" s="88">
        <v>43465</v>
      </c>
      <c r="H65" s="82" t="b">
        <v>0</v>
      </c>
      <c r="I65" s="82" t="b">
        <v>0</v>
      </c>
      <c r="J65" s="87"/>
      <c r="K65" s="83" t="s">
        <v>5986</v>
      </c>
    </row>
    <row r="66" spans="1:11">
      <c r="A66" s="82">
        <v>926</v>
      </c>
      <c r="B66" s="83" t="s">
        <v>5938</v>
      </c>
      <c r="C66" s="83" t="s">
        <v>15</v>
      </c>
      <c r="D66" s="83" t="s">
        <v>623</v>
      </c>
      <c r="E66" s="83" t="s">
        <v>73</v>
      </c>
      <c r="F66" s="82">
        <v>50</v>
      </c>
      <c r="G66" s="88">
        <v>43465</v>
      </c>
      <c r="H66" s="82" t="b">
        <v>0</v>
      </c>
      <c r="I66" s="82" t="b">
        <v>0</v>
      </c>
      <c r="J66" s="87"/>
      <c r="K66" s="83" t="s">
        <v>5985</v>
      </c>
    </row>
    <row r="67" spans="1:11">
      <c r="A67" s="82">
        <v>927</v>
      </c>
      <c r="B67" s="83" t="s">
        <v>5836</v>
      </c>
      <c r="C67" s="83" t="s">
        <v>5837</v>
      </c>
      <c r="D67" s="83" t="s">
        <v>623</v>
      </c>
      <c r="E67" s="83" t="s">
        <v>73</v>
      </c>
      <c r="F67" s="82">
        <v>3</v>
      </c>
      <c r="G67" s="88">
        <v>43252</v>
      </c>
      <c r="H67" s="82" t="b">
        <v>0</v>
      </c>
      <c r="I67" s="82" t="b">
        <v>0</v>
      </c>
      <c r="J67" s="87"/>
      <c r="K67" s="83" t="s">
        <v>5987</v>
      </c>
    </row>
    <row r="68" spans="1:11">
      <c r="A68" s="82">
        <v>929</v>
      </c>
      <c r="B68" s="83" t="s">
        <v>5850</v>
      </c>
      <c r="C68" s="83" t="s">
        <v>5850</v>
      </c>
      <c r="D68" s="83" t="s">
        <v>623</v>
      </c>
      <c r="E68" s="83" t="s">
        <v>73</v>
      </c>
      <c r="F68" s="82">
        <v>20</v>
      </c>
      <c r="G68" s="88">
        <v>43435</v>
      </c>
      <c r="H68" s="82" t="b">
        <v>0</v>
      </c>
      <c r="I68" s="82" t="b">
        <v>0</v>
      </c>
      <c r="J68" s="87"/>
      <c r="K68" s="83" t="s">
        <v>5988</v>
      </c>
    </row>
    <row r="69" spans="1:11">
      <c r="A69" s="82">
        <v>8</v>
      </c>
      <c r="B69" s="83" t="s">
        <v>5807</v>
      </c>
      <c r="C69" s="83" t="s">
        <v>5808</v>
      </c>
      <c r="D69" s="83" t="s">
        <v>623</v>
      </c>
      <c r="E69" s="83" t="s">
        <v>73</v>
      </c>
      <c r="F69" s="82">
        <v>1.9</v>
      </c>
      <c r="G69" s="88">
        <v>41091</v>
      </c>
      <c r="H69" s="82" t="b">
        <v>1</v>
      </c>
      <c r="I69" s="82" t="b">
        <v>1</v>
      </c>
      <c r="J69" s="87"/>
      <c r="K69" s="83" t="s">
        <v>5989</v>
      </c>
    </row>
    <row r="70" spans="1:11">
      <c r="A70" s="82">
        <v>20</v>
      </c>
      <c r="B70" s="83" t="s">
        <v>5813</v>
      </c>
      <c r="C70" s="83" t="s">
        <v>15</v>
      </c>
      <c r="D70" s="83" t="s">
        <v>623</v>
      </c>
      <c r="E70" s="83" t="s">
        <v>5814</v>
      </c>
      <c r="F70" s="82">
        <v>1.2</v>
      </c>
      <c r="G70" s="87"/>
      <c r="H70" s="82" t="b">
        <v>1</v>
      </c>
      <c r="I70" s="82" t="b">
        <v>1</v>
      </c>
      <c r="J70" s="87"/>
      <c r="K70" s="83" t="s">
        <v>5990</v>
      </c>
    </row>
    <row r="71" spans="1:11">
      <c r="A71" s="82">
        <v>26</v>
      </c>
      <c r="B71" s="83" t="s">
        <v>5815</v>
      </c>
      <c r="C71" s="83" t="s">
        <v>15</v>
      </c>
      <c r="D71" s="83" t="s">
        <v>623</v>
      </c>
      <c r="E71" s="83" t="s">
        <v>4</v>
      </c>
      <c r="F71" s="82">
        <v>28.2</v>
      </c>
      <c r="G71" s="87"/>
      <c r="H71" s="82" t="b">
        <v>0</v>
      </c>
      <c r="I71" s="82" t="b">
        <v>0</v>
      </c>
      <c r="J71" s="87"/>
      <c r="K71" s="83" t="s">
        <v>15</v>
      </c>
    </row>
    <row r="72" spans="1:11">
      <c r="A72" s="82">
        <v>31</v>
      </c>
      <c r="B72" s="83" t="s">
        <v>5818</v>
      </c>
      <c r="C72" s="83" t="s">
        <v>15</v>
      </c>
      <c r="D72" s="83" t="s">
        <v>623</v>
      </c>
      <c r="E72" s="83" t="s">
        <v>4</v>
      </c>
      <c r="F72" s="82">
        <v>10</v>
      </c>
      <c r="G72" s="87"/>
      <c r="H72" s="82" t="b">
        <v>0</v>
      </c>
      <c r="I72" s="82" t="b">
        <v>0</v>
      </c>
      <c r="J72" s="87"/>
      <c r="K72" s="83" t="s">
        <v>5991</v>
      </c>
    </row>
    <row r="73" spans="1:11">
      <c r="A73" s="82">
        <v>33</v>
      </c>
      <c r="B73" s="83" t="s">
        <v>5819</v>
      </c>
      <c r="C73" s="83" t="s">
        <v>15</v>
      </c>
      <c r="D73" s="83" t="s">
        <v>623</v>
      </c>
      <c r="E73" s="83" t="s">
        <v>4</v>
      </c>
      <c r="F73" s="82">
        <v>9</v>
      </c>
      <c r="G73" s="87"/>
      <c r="H73" s="82" t="b">
        <v>0</v>
      </c>
      <c r="I73" s="82" t="b">
        <v>0</v>
      </c>
      <c r="J73" s="87"/>
      <c r="K73" s="83" t="s">
        <v>15</v>
      </c>
    </row>
    <row r="74" spans="1:11">
      <c r="A74" s="82">
        <v>35</v>
      </c>
      <c r="B74" s="83" t="s">
        <v>5823</v>
      </c>
      <c r="C74" s="83" t="s">
        <v>15</v>
      </c>
      <c r="D74" s="83" t="s">
        <v>623</v>
      </c>
      <c r="E74" s="83" t="s">
        <v>3</v>
      </c>
      <c r="F74" s="82">
        <v>2.2000000000000002</v>
      </c>
      <c r="G74" s="88">
        <v>32356</v>
      </c>
      <c r="H74" s="82" t="b">
        <v>0</v>
      </c>
      <c r="I74" s="82" t="b">
        <v>0</v>
      </c>
      <c r="J74" s="87"/>
      <c r="K74" s="83" t="s">
        <v>15</v>
      </c>
    </row>
    <row r="75" spans="1:11">
      <c r="A75" s="82">
        <v>63</v>
      </c>
      <c r="B75" s="83" t="s">
        <v>5835</v>
      </c>
      <c r="C75" s="83" t="s">
        <v>4359</v>
      </c>
      <c r="D75" s="83" t="s">
        <v>623</v>
      </c>
      <c r="E75" s="83" t="s">
        <v>3</v>
      </c>
      <c r="F75" s="82">
        <v>22</v>
      </c>
      <c r="G75" s="88">
        <v>32387</v>
      </c>
      <c r="H75" s="82" t="b">
        <v>0</v>
      </c>
      <c r="I75" s="82" t="b">
        <v>0</v>
      </c>
      <c r="J75" s="87"/>
      <c r="K75" s="83" t="s">
        <v>15</v>
      </c>
    </row>
    <row r="76" spans="1:11">
      <c r="A76" s="82">
        <v>67</v>
      </c>
      <c r="B76" s="83" t="s">
        <v>5838</v>
      </c>
      <c r="C76" s="83" t="s">
        <v>5839</v>
      </c>
      <c r="D76" s="83" t="s">
        <v>623</v>
      </c>
      <c r="E76" s="83" t="s">
        <v>0</v>
      </c>
      <c r="F76" s="82">
        <v>13.8</v>
      </c>
      <c r="G76" s="88">
        <v>40298</v>
      </c>
      <c r="H76" s="82" t="b">
        <v>0</v>
      </c>
      <c r="I76" s="82" t="b">
        <v>0</v>
      </c>
      <c r="J76" s="87"/>
      <c r="K76" s="83" t="s">
        <v>5992</v>
      </c>
    </row>
    <row r="77" spans="1:11">
      <c r="A77" s="82">
        <v>72</v>
      </c>
      <c r="B77" s="83" t="s">
        <v>5840</v>
      </c>
      <c r="C77" s="83" t="s">
        <v>5841</v>
      </c>
      <c r="D77" s="83" t="s">
        <v>623</v>
      </c>
      <c r="E77" s="83" t="s">
        <v>3</v>
      </c>
      <c r="F77" s="82">
        <v>55</v>
      </c>
      <c r="G77" s="88">
        <v>31079</v>
      </c>
      <c r="H77" s="82" t="b">
        <v>0</v>
      </c>
      <c r="I77" s="82" t="b">
        <v>0</v>
      </c>
      <c r="J77" s="87"/>
      <c r="K77" s="83" t="s">
        <v>5993</v>
      </c>
    </row>
    <row r="78" spans="1:11">
      <c r="A78" s="82">
        <v>74</v>
      </c>
      <c r="B78" s="83" t="s">
        <v>5842</v>
      </c>
      <c r="C78" s="83" t="s">
        <v>5843</v>
      </c>
      <c r="D78" s="83" t="s">
        <v>623</v>
      </c>
      <c r="E78" s="83" t="s">
        <v>243</v>
      </c>
      <c r="F78" s="82">
        <v>6</v>
      </c>
      <c r="G78" s="88">
        <v>36892</v>
      </c>
      <c r="H78" s="82" t="b">
        <v>0</v>
      </c>
      <c r="I78" s="82" t="b">
        <v>0</v>
      </c>
      <c r="J78" s="87"/>
      <c r="K78" s="83" t="s">
        <v>15</v>
      </c>
    </row>
    <row r="79" spans="1:11">
      <c r="A79" s="82">
        <v>76</v>
      </c>
      <c r="B79" s="83" t="s">
        <v>5844</v>
      </c>
      <c r="C79" s="83" t="s">
        <v>5845</v>
      </c>
      <c r="D79" s="83" t="s">
        <v>623</v>
      </c>
      <c r="E79" s="83" t="s">
        <v>243</v>
      </c>
      <c r="F79" s="82">
        <v>5.6</v>
      </c>
      <c r="G79" s="88">
        <v>31382</v>
      </c>
      <c r="H79" s="82" t="b">
        <v>0</v>
      </c>
      <c r="I79" s="82" t="b">
        <v>0</v>
      </c>
      <c r="J79" s="87"/>
      <c r="K79" s="83" t="s">
        <v>15</v>
      </c>
    </row>
    <row r="80" spans="1:11">
      <c r="A80" s="82">
        <v>130</v>
      </c>
      <c r="B80" s="83" t="s">
        <v>5855</v>
      </c>
      <c r="C80" s="83" t="s">
        <v>15</v>
      </c>
      <c r="D80" s="83" t="s">
        <v>623</v>
      </c>
      <c r="E80" s="83" t="s">
        <v>4</v>
      </c>
      <c r="F80" s="82">
        <v>3</v>
      </c>
      <c r="G80" s="87"/>
      <c r="H80" s="82" t="b">
        <v>0</v>
      </c>
      <c r="I80" s="82" t="b">
        <v>0</v>
      </c>
      <c r="J80" s="87"/>
      <c r="K80" s="83" t="s">
        <v>5994</v>
      </c>
    </row>
    <row r="81" spans="1:11">
      <c r="A81" s="82">
        <v>131</v>
      </c>
      <c r="B81" s="83" t="s">
        <v>5852</v>
      </c>
      <c r="C81" s="83" t="s">
        <v>15</v>
      </c>
      <c r="D81" s="83" t="s">
        <v>623</v>
      </c>
      <c r="E81" s="83" t="s">
        <v>4</v>
      </c>
      <c r="F81" s="82">
        <v>7.5</v>
      </c>
      <c r="G81" s="87"/>
      <c r="H81" s="82" t="b">
        <v>0</v>
      </c>
      <c r="I81" s="82" t="b">
        <v>0</v>
      </c>
      <c r="J81" s="87"/>
      <c r="K81" s="83" t="s">
        <v>15</v>
      </c>
    </row>
    <row r="82" spans="1:11">
      <c r="A82" s="82">
        <v>132</v>
      </c>
      <c r="B82" s="83" t="s">
        <v>5853</v>
      </c>
      <c r="C82" s="83" t="s">
        <v>15</v>
      </c>
      <c r="D82" s="83" t="s">
        <v>623</v>
      </c>
      <c r="E82" s="83" t="s">
        <v>4</v>
      </c>
      <c r="F82" s="82">
        <v>4.5</v>
      </c>
      <c r="G82" s="87"/>
      <c r="H82" s="82" t="b">
        <v>0</v>
      </c>
      <c r="I82" s="82" t="b">
        <v>0</v>
      </c>
      <c r="J82" s="87"/>
      <c r="K82" s="83" t="s">
        <v>15</v>
      </c>
    </row>
    <row r="83" spans="1:11">
      <c r="A83" s="82">
        <v>147</v>
      </c>
      <c r="B83" s="83" t="s">
        <v>5854</v>
      </c>
      <c r="C83" s="83" t="s">
        <v>4988</v>
      </c>
      <c r="D83" s="83" t="s">
        <v>623</v>
      </c>
      <c r="E83" s="83" t="s">
        <v>243</v>
      </c>
      <c r="F83" s="82">
        <v>20</v>
      </c>
      <c r="G83" s="87"/>
      <c r="H83" s="82" t="b">
        <v>0</v>
      </c>
      <c r="I83" s="82" t="b">
        <v>0</v>
      </c>
      <c r="J83" s="87"/>
      <c r="K83" s="83" t="s">
        <v>5991</v>
      </c>
    </row>
    <row r="84" spans="1:11">
      <c r="A84" s="82">
        <v>148</v>
      </c>
      <c r="B84" s="83" t="s">
        <v>5856</v>
      </c>
      <c r="C84" s="83" t="s">
        <v>5857</v>
      </c>
      <c r="D84" s="83" t="s">
        <v>623</v>
      </c>
      <c r="E84" s="83" t="s">
        <v>0</v>
      </c>
      <c r="F84" s="82">
        <v>1.5</v>
      </c>
      <c r="G84" s="88">
        <v>41709</v>
      </c>
      <c r="H84" s="82" t="b">
        <v>0</v>
      </c>
      <c r="I84" s="82" t="b">
        <v>0</v>
      </c>
      <c r="J84" s="87"/>
      <c r="K84" s="83" t="s">
        <v>5995</v>
      </c>
    </row>
    <row r="85" spans="1:11">
      <c r="A85" s="82">
        <v>160</v>
      </c>
      <c r="B85" s="83" t="s">
        <v>5859</v>
      </c>
      <c r="C85" s="83" t="s">
        <v>15</v>
      </c>
      <c r="D85" s="83" t="s">
        <v>623</v>
      </c>
      <c r="E85" s="83" t="s">
        <v>4</v>
      </c>
      <c r="F85" s="82">
        <v>7.5</v>
      </c>
      <c r="G85" s="87"/>
      <c r="H85" s="82" t="b">
        <v>0</v>
      </c>
      <c r="I85" s="82" t="b">
        <v>0</v>
      </c>
      <c r="J85" s="87"/>
      <c r="K85" s="83" t="s">
        <v>15</v>
      </c>
    </row>
    <row r="86" spans="1:11">
      <c r="A86" s="82">
        <v>163</v>
      </c>
      <c r="B86" s="83" t="s">
        <v>5860</v>
      </c>
      <c r="C86" s="83" t="s">
        <v>15</v>
      </c>
      <c r="D86" s="83" t="s">
        <v>623</v>
      </c>
      <c r="E86" s="83" t="s">
        <v>4</v>
      </c>
      <c r="F86" s="82">
        <v>21.4</v>
      </c>
      <c r="G86" s="87"/>
      <c r="H86" s="82" t="b">
        <v>0</v>
      </c>
      <c r="I86" s="82" t="b">
        <v>0</v>
      </c>
      <c r="J86" s="87"/>
      <c r="K86" s="83" t="s">
        <v>15</v>
      </c>
    </row>
    <row r="87" spans="1:11">
      <c r="A87" s="82">
        <v>164</v>
      </c>
      <c r="B87" s="83" t="s">
        <v>5861</v>
      </c>
      <c r="C87" s="83" t="s">
        <v>15</v>
      </c>
      <c r="D87" s="83" t="s">
        <v>623</v>
      </c>
      <c r="E87" s="83" t="s">
        <v>4</v>
      </c>
      <c r="F87" s="82">
        <v>8.6</v>
      </c>
      <c r="G87" s="87"/>
      <c r="H87" s="82" t="b">
        <v>0</v>
      </c>
      <c r="I87" s="82" t="b">
        <v>0</v>
      </c>
      <c r="J87" s="87"/>
      <c r="K87" s="83" t="s">
        <v>15</v>
      </c>
    </row>
    <row r="88" spans="1:11">
      <c r="A88" s="82">
        <v>173</v>
      </c>
      <c r="B88" s="83" t="s">
        <v>5864</v>
      </c>
      <c r="C88" s="83" t="s">
        <v>15</v>
      </c>
      <c r="D88" s="83" t="s">
        <v>623</v>
      </c>
      <c r="E88" s="83" t="s">
        <v>4</v>
      </c>
      <c r="F88" s="82">
        <v>16.899999999999999</v>
      </c>
      <c r="G88" s="87"/>
      <c r="H88" s="82" t="b">
        <v>0</v>
      </c>
      <c r="I88" s="82" t="b">
        <v>0</v>
      </c>
      <c r="J88" s="87"/>
      <c r="K88" s="83" t="s">
        <v>15</v>
      </c>
    </row>
    <row r="89" spans="1:11">
      <c r="A89" s="82">
        <v>184</v>
      </c>
      <c r="B89" s="83" t="s">
        <v>5865</v>
      </c>
      <c r="C89" s="83" t="s">
        <v>15</v>
      </c>
      <c r="D89" s="83" t="s">
        <v>623</v>
      </c>
      <c r="E89" s="83" t="s">
        <v>5814</v>
      </c>
      <c r="F89" s="82">
        <v>3</v>
      </c>
      <c r="G89" s="87"/>
      <c r="H89" s="82" t="b">
        <v>1</v>
      </c>
      <c r="I89" s="82" t="b">
        <v>1</v>
      </c>
      <c r="J89" s="87"/>
      <c r="K89" s="83" t="s">
        <v>15</v>
      </c>
    </row>
    <row r="90" spans="1:11">
      <c r="A90" s="82">
        <v>208</v>
      </c>
      <c r="B90" s="83" t="s">
        <v>5868</v>
      </c>
      <c r="C90" s="83" t="s">
        <v>5868</v>
      </c>
      <c r="D90" s="83" t="s">
        <v>623</v>
      </c>
      <c r="E90" s="83" t="s">
        <v>73</v>
      </c>
      <c r="F90" s="82">
        <v>4.3</v>
      </c>
      <c r="G90" s="88">
        <v>42430</v>
      </c>
      <c r="H90" s="82" t="b">
        <v>0</v>
      </c>
      <c r="I90" s="82" t="b">
        <v>0</v>
      </c>
      <c r="J90" s="87"/>
      <c r="K90" s="83" t="s">
        <v>5996</v>
      </c>
    </row>
    <row r="91" spans="1:11">
      <c r="A91" s="82">
        <v>214</v>
      </c>
      <c r="B91" s="83" t="s">
        <v>5870</v>
      </c>
      <c r="C91" s="83" t="s">
        <v>15</v>
      </c>
      <c r="D91" s="83" t="s">
        <v>623</v>
      </c>
      <c r="E91" s="83" t="s">
        <v>4</v>
      </c>
      <c r="F91" s="82">
        <v>1</v>
      </c>
      <c r="G91" s="87"/>
      <c r="H91" s="82" t="b">
        <v>1</v>
      </c>
      <c r="I91" s="82" t="b">
        <v>1</v>
      </c>
      <c r="J91" s="87"/>
      <c r="K91" s="83" t="s">
        <v>5989</v>
      </c>
    </row>
    <row r="92" spans="1:11">
      <c r="A92" s="82">
        <v>230</v>
      </c>
      <c r="B92" s="83" t="s">
        <v>5876</v>
      </c>
      <c r="C92" s="83" t="s">
        <v>15</v>
      </c>
      <c r="D92" s="83" t="s">
        <v>623</v>
      </c>
      <c r="E92" s="83" t="s">
        <v>4</v>
      </c>
      <c r="F92" s="82">
        <v>87</v>
      </c>
      <c r="G92" s="87"/>
      <c r="H92" s="82" t="b">
        <v>0</v>
      </c>
      <c r="I92" s="82" t="b">
        <v>0</v>
      </c>
      <c r="J92" s="87"/>
      <c r="K92" s="83" t="s">
        <v>15</v>
      </c>
    </row>
    <row r="93" spans="1:11">
      <c r="A93" s="82">
        <v>262</v>
      </c>
      <c r="B93" s="83" t="s">
        <v>5879</v>
      </c>
      <c r="C93" s="83" t="s">
        <v>15</v>
      </c>
      <c r="D93" s="83" t="s">
        <v>623</v>
      </c>
      <c r="E93" s="83" t="s">
        <v>73</v>
      </c>
      <c r="F93" s="82">
        <v>1</v>
      </c>
      <c r="G93" s="87"/>
      <c r="H93" s="82" t="b">
        <v>1</v>
      </c>
      <c r="I93" s="82" t="b">
        <v>1</v>
      </c>
      <c r="J93" s="87"/>
      <c r="K93" s="83" t="s">
        <v>15</v>
      </c>
    </row>
    <row r="94" spans="1:11">
      <c r="A94" s="82">
        <v>315</v>
      </c>
      <c r="B94" s="83" t="s">
        <v>5885</v>
      </c>
      <c r="C94" s="83" t="s">
        <v>15</v>
      </c>
      <c r="D94" s="83" t="s">
        <v>623</v>
      </c>
      <c r="E94" s="83" t="s">
        <v>5814</v>
      </c>
      <c r="F94" s="82">
        <v>2.84</v>
      </c>
      <c r="G94" s="87"/>
      <c r="H94" s="82" t="b">
        <v>0</v>
      </c>
      <c r="I94" s="82" t="b">
        <v>1</v>
      </c>
      <c r="J94" s="87"/>
      <c r="K94" s="83" t="s">
        <v>5997</v>
      </c>
    </row>
    <row r="95" spans="1:11">
      <c r="A95" s="82">
        <v>317</v>
      </c>
      <c r="B95" s="83" t="s">
        <v>5886</v>
      </c>
      <c r="C95" s="83" t="s">
        <v>15</v>
      </c>
      <c r="D95" s="83" t="s">
        <v>623</v>
      </c>
      <c r="E95" s="83" t="s">
        <v>5355</v>
      </c>
      <c r="F95" s="82">
        <v>5.0999999999999996</v>
      </c>
      <c r="G95" s="87"/>
      <c r="H95" s="82" t="b">
        <v>0</v>
      </c>
      <c r="I95" s="82" t="b">
        <v>0</v>
      </c>
      <c r="J95" s="87"/>
      <c r="K95" s="83" t="s">
        <v>5998</v>
      </c>
    </row>
    <row r="96" spans="1:11">
      <c r="A96" s="82">
        <v>336</v>
      </c>
      <c r="B96" s="83" t="s">
        <v>5888</v>
      </c>
      <c r="C96" s="83" t="s">
        <v>4789</v>
      </c>
      <c r="D96" s="83" t="s">
        <v>623</v>
      </c>
      <c r="E96" s="83" t="s">
        <v>243</v>
      </c>
      <c r="F96" s="82">
        <v>2.6</v>
      </c>
      <c r="G96" s="87"/>
      <c r="H96" s="82" t="b">
        <v>0</v>
      </c>
      <c r="I96" s="82" t="b">
        <v>0</v>
      </c>
      <c r="J96" s="87"/>
      <c r="K96" s="83" t="s">
        <v>15</v>
      </c>
    </row>
    <row r="97" spans="1:11">
      <c r="A97" s="82">
        <v>357</v>
      </c>
      <c r="B97" s="83" t="s">
        <v>5891</v>
      </c>
      <c r="C97" s="83" t="s">
        <v>15</v>
      </c>
      <c r="D97" s="83" t="s">
        <v>623</v>
      </c>
      <c r="E97" s="83" t="s">
        <v>4</v>
      </c>
      <c r="F97" s="82">
        <v>3.2</v>
      </c>
      <c r="G97" s="87"/>
      <c r="H97" s="82" t="b">
        <v>1</v>
      </c>
      <c r="I97" s="82" t="b">
        <v>1</v>
      </c>
      <c r="J97" s="87"/>
      <c r="K97" s="83" t="s">
        <v>5989</v>
      </c>
    </row>
    <row r="98" spans="1:11">
      <c r="A98" s="82">
        <v>391</v>
      </c>
      <c r="B98" s="83" t="s">
        <v>5893</v>
      </c>
      <c r="C98" s="83" t="s">
        <v>15</v>
      </c>
      <c r="D98" s="83" t="s">
        <v>623</v>
      </c>
      <c r="E98" s="83" t="s">
        <v>5814</v>
      </c>
      <c r="F98" s="82">
        <v>1.5</v>
      </c>
      <c r="G98" s="87"/>
      <c r="H98" s="82" t="b">
        <v>1</v>
      </c>
      <c r="I98" s="82" t="b">
        <v>1</v>
      </c>
      <c r="J98" s="87"/>
      <c r="K98" s="83" t="s">
        <v>15</v>
      </c>
    </row>
    <row r="99" spans="1:11">
      <c r="A99" s="82">
        <v>401</v>
      </c>
      <c r="B99" s="83" t="s">
        <v>5896</v>
      </c>
      <c r="C99" s="83" t="s">
        <v>15</v>
      </c>
      <c r="D99" s="83" t="s">
        <v>623</v>
      </c>
      <c r="E99" s="83" t="s">
        <v>4</v>
      </c>
      <c r="F99" s="82">
        <v>18.100000000000001</v>
      </c>
      <c r="G99" s="87"/>
      <c r="H99" s="82" t="b">
        <v>0</v>
      </c>
      <c r="I99" s="82" t="b">
        <v>0</v>
      </c>
      <c r="J99" s="87"/>
      <c r="K99" s="83" t="s">
        <v>15</v>
      </c>
    </row>
    <row r="100" spans="1:11">
      <c r="A100" s="82">
        <v>402</v>
      </c>
      <c r="B100" s="83" t="s">
        <v>5897</v>
      </c>
      <c r="C100" s="83" t="s">
        <v>15</v>
      </c>
      <c r="D100" s="83" t="s">
        <v>623</v>
      </c>
      <c r="E100" s="83" t="s">
        <v>73</v>
      </c>
      <c r="F100" s="82">
        <v>9.5</v>
      </c>
      <c r="G100" s="88">
        <v>42733</v>
      </c>
      <c r="H100" s="82" t="b">
        <v>0</v>
      </c>
      <c r="I100" s="82" t="b">
        <v>0</v>
      </c>
      <c r="J100" s="87"/>
      <c r="K100" s="83" t="s">
        <v>5999</v>
      </c>
    </row>
    <row r="101" spans="1:11">
      <c r="A101" s="82">
        <v>403</v>
      </c>
      <c r="B101" s="83" t="s">
        <v>5898</v>
      </c>
      <c r="C101" s="83" t="s">
        <v>15</v>
      </c>
      <c r="D101" s="83" t="s">
        <v>623</v>
      </c>
      <c r="E101" s="83" t="s">
        <v>4</v>
      </c>
      <c r="F101" s="82">
        <v>2.1</v>
      </c>
      <c r="G101" s="87"/>
      <c r="H101" s="82" t="b">
        <v>0</v>
      </c>
      <c r="I101" s="82" t="b">
        <v>0</v>
      </c>
      <c r="J101" s="87"/>
      <c r="K101" s="83" t="s">
        <v>15</v>
      </c>
    </row>
    <row r="102" spans="1:11">
      <c r="A102" s="82">
        <v>473</v>
      </c>
      <c r="B102" s="83" t="s">
        <v>5901</v>
      </c>
      <c r="C102" s="83" t="s">
        <v>15</v>
      </c>
      <c r="D102" s="83" t="s">
        <v>623</v>
      </c>
      <c r="E102" s="83" t="s">
        <v>4</v>
      </c>
      <c r="F102" s="82">
        <v>2</v>
      </c>
      <c r="G102" s="87"/>
      <c r="H102" s="82" t="b">
        <v>1</v>
      </c>
      <c r="I102" s="82" t="b">
        <v>1</v>
      </c>
      <c r="J102" s="87"/>
      <c r="K102" s="83" t="s">
        <v>5989</v>
      </c>
    </row>
    <row r="103" spans="1:11">
      <c r="A103" s="82">
        <v>476</v>
      </c>
      <c r="B103" s="83" t="s">
        <v>5902</v>
      </c>
      <c r="C103" s="83" t="s">
        <v>15</v>
      </c>
      <c r="D103" s="83" t="s">
        <v>623</v>
      </c>
      <c r="E103" s="83" t="s">
        <v>73</v>
      </c>
      <c r="F103" s="82">
        <v>54</v>
      </c>
      <c r="G103" s="88">
        <v>42726</v>
      </c>
      <c r="H103" s="82" t="b">
        <v>0</v>
      </c>
      <c r="I103" s="82" t="b">
        <v>0</v>
      </c>
      <c r="J103" s="87"/>
      <c r="K103" s="83" t="s">
        <v>6000</v>
      </c>
    </row>
    <row r="104" spans="1:11">
      <c r="A104" s="82">
        <v>477</v>
      </c>
      <c r="B104" s="83" t="s">
        <v>5903</v>
      </c>
      <c r="C104" s="83" t="s">
        <v>15</v>
      </c>
      <c r="D104" s="83" t="s">
        <v>623</v>
      </c>
      <c r="E104" s="83" t="s">
        <v>73</v>
      </c>
      <c r="F104" s="82">
        <v>54</v>
      </c>
      <c r="G104" s="88">
        <v>42726</v>
      </c>
      <c r="H104" s="82" t="b">
        <v>0</v>
      </c>
      <c r="I104" s="82" t="b">
        <v>0</v>
      </c>
      <c r="J104" s="87"/>
      <c r="K104" s="83" t="s">
        <v>6001</v>
      </c>
    </row>
    <row r="105" spans="1:11">
      <c r="A105" s="82">
        <v>507</v>
      </c>
      <c r="B105" s="83" t="s">
        <v>5913</v>
      </c>
      <c r="C105" s="83" t="s">
        <v>15</v>
      </c>
      <c r="D105" s="83" t="s">
        <v>623</v>
      </c>
      <c r="E105" s="83" t="s">
        <v>4</v>
      </c>
      <c r="F105" s="82">
        <v>4.4000000000000004</v>
      </c>
      <c r="G105" s="87"/>
      <c r="H105" s="82" t="b">
        <v>0</v>
      </c>
      <c r="I105" s="82" t="b">
        <v>0</v>
      </c>
      <c r="J105" s="87"/>
      <c r="K105" s="83" t="s">
        <v>15</v>
      </c>
    </row>
    <row r="106" spans="1:11">
      <c r="A106" s="82">
        <v>508</v>
      </c>
      <c r="B106" s="83" t="s">
        <v>5914</v>
      </c>
      <c r="C106" s="83" t="s">
        <v>5915</v>
      </c>
      <c r="D106" s="83" t="s">
        <v>623</v>
      </c>
      <c r="E106" s="83" t="s">
        <v>4699</v>
      </c>
      <c r="F106" s="82">
        <v>13.8</v>
      </c>
      <c r="G106" s="88">
        <v>31017</v>
      </c>
      <c r="H106" s="82" t="b">
        <v>0</v>
      </c>
      <c r="I106" s="82" t="b">
        <v>0</v>
      </c>
      <c r="J106" s="87"/>
      <c r="K106" s="83" t="s">
        <v>15</v>
      </c>
    </row>
    <row r="107" spans="1:11">
      <c r="A107" s="82">
        <v>509</v>
      </c>
      <c r="B107" s="83" t="s">
        <v>5916</v>
      </c>
      <c r="C107" s="83" t="s">
        <v>5915</v>
      </c>
      <c r="D107" s="83" t="s">
        <v>623</v>
      </c>
      <c r="E107" s="83" t="s">
        <v>4699</v>
      </c>
      <c r="F107" s="82">
        <v>30</v>
      </c>
      <c r="G107" s="88">
        <v>31382</v>
      </c>
      <c r="H107" s="82" t="b">
        <v>0</v>
      </c>
      <c r="I107" s="82" t="b">
        <v>0</v>
      </c>
      <c r="J107" s="87"/>
      <c r="K107" s="83" t="s">
        <v>15</v>
      </c>
    </row>
    <row r="108" spans="1:11">
      <c r="A108" s="82">
        <v>533</v>
      </c>
      <c r="B108" s="83" t="s">
        <v>5917</v>
      </c>
      <c r="C108" s="83" t="s">
        <v>5918</v>
      </c>
      <c r="D108" s="83" t="s">
        <v>623</v>
      </c>
      <c r="E108" s="83" t="s">
        <v>4699</v>
      </c>
      <c r="F108" s="82">
        <v>7.5</v>
      </c>
      <c r="G108" s="88">
        <v>40016</v>
      </c>
      <c r="H108" s="82" t="b">
        <v>0</v>
      </c>
      <c r="I108" s="82" t="b">
        <v>0</v>
      </c>
      <c r="J108" s="87"/>
      <c r="K108" s="83" t="s">
        <v>6002</v>
      </c>
    </row>
    <row r="109" spans="1:11">
      <c r="A109" s="82">
        <v>535</v>
      </c>
      <c r="B109" s="83" t="s">
        <v>5919</v>
      </c>
      <c r="C109" s="83" t="s">
        <v>44</v>
      </c>
      <c r="D109" s="83" t="s">
        <v>623</v>
      </c>
      <c r="E109" s="83" t="s">
        <v>73</v>
      </c>
      <c r="F109" s="82">
        <v>10</v>
      </c>
      <c r="G109" s="88">
        <v>42735</v>
      </c>
      <c r="H109" s="82" t="b">
        <v>0</v>
      </c>
      <c r="I109" s="82" t="b">
        <v>0</v>
      </c>
      <c r="J109" s="87"/>
      <c r="K109" s="83" t="s">
        <v>6003</v>
      </c>
    </row>
    <row r="110" spans="1:11">
      <c r="A110" s="82">
        <v>537</v>
      </c>
      <c r="B110" s="83" t="s">
        <v>5920</v>
      </c>
      <c r="C110" s="83" t="s">
        <v>4998</v>
      </c>
      <c r="D110" s="83" t="s">
        <v>623</v>
      </c>
      <c r="E110" s="83" t="s">
        <v>73</v>
      </c>
      <c r="F110" s="82">
        <v>1.5</v>
      </c>
      <c r="G110" s="88">
        <v>42005</v>
      </c>
      <c r="H110" s="82" t="b">
        <v>0</v>
      </c>
      <c r="I110" s="82" t="b">
        <v>0</v>
      </c>
      <c r="J110" s="87"/>
      <c r="K110" s="83" t="s">
        <v>5995</v>
      </c>
    </row>
    <row r="111" spans="1:11">
      <c r="A111" s="82">
        <v>551</v>
      </c>
      <c r="B111" s="83" t="s">
        <v>5921</v>
      </c>
      <c r="C111" s="83" t="s">
        <v>4907</v>
      </c>
      <c r="D111" s="83" t="s">
        <v>623</v>
      </c>
      <c r="E111" s="83" t="s">
        <v>243</v>
      </c>
      <c r="F111" s="82">
        <v>10.6</v>
      </c>
      <c r="G111" s="88">
        <v>33332</v>
      </c>
      <c r="H111" s="82" t="b">
        <v>0</v>
      </c>
      <c r="I111" s="82" t="b">
        <v>0</v>
      </c>
      <c r="J111" s="87"/>
      <c r="K111" s="83" t="s">
        <v>5991</v>
      </c>
    </row>
    <row r="112" spans="1:11">
      <c r="A112" s="82">
        <v>552</v>
      </c>
      <c r="B112" s="83" t="s">
        <v>5922</v>
      </c>
      <c r="C112" s="83" t="s">
        <v>5053</v>
      </c>
      <c r="D112" s="83" t="s">
        <v>623</v>
      </c>
      <c r="E112" s="83" t="s">
        <v>0</v>
      </c>
      <c r="F112" s="82">
        <v>4</v>
      </c>
      <c r="G112" s="88">
        <v>33239</v>
      </c>
      <c r="H112" s="82" t="b">
        <v>0</v>
      </c>
      <c r="I112" s="82" t="b">
        <v>0</v>
      </c>
      <c r="J112" s="87"/>
      <c r="K112" s="83" t="s">
        <v>5991</v>
      </c>
    </row>
    <row r="113" spans="1:15">
      <c r="A113" s="82">
        <v>1316</v>
      </c>
      <c r="B113" s="83" t="s">
        <v>5825</v>
      </c>
      <c r="C113" s="83" t="s">
        <v>5825</v>
      </c>
      <c r="D113" s="83" t="s">
        <v>50</v>
      </c>
      <c r="E113" s="83" t="s">
        <v>3</v>
      </c>
      <c r="F113" s="82">
        <v>20</v>
      </c>
      <c r="G113" s="88">
        <v>44196</v>
      </c>
      <c r="H113" s="82" t="b">
        <v>0</v>
      </c>
      <c r="I113" s="82" t="b">
        <v>0</v>
      </c>
      <c r="J113" s="88">
        <v>16071</v>
      </c>
      <c r="K113" s="83" t="s">
        <v>15</v>
      </c>
    </row>
    <row r="114" spans="1:15">
      <c r="A114" s="82">
        <v>1317</v>
      </c>
      <c r="B114" s="83" t="s">
        <v>5862</v>
      </c>
      <c r="C114" s="83" t="s">
        <v>5862</v>
      </c>
      <c r="D114" s="83" t="s">
        <v>50</v>
      </c>
      <c r="E114" s="83" t="s">
        <v>3</v>
      </c>
      <c r="F114" s="82">
        <v>21</v>
      </c>
      <c r="G114" s="88">
        <v>43465</v>
      </c>
      <c r="H114" s="82" t="b">
        <v>0</v>
      </c>
      <c r="I114" s="82" t="b">
        <v>0</v>
      </c>
      <c r="J114" s="88">
        <v>16071</v>
      </c>
      <c r="K114" s="83" t="s">
        <v>15</v>
      </c>
    </row>
    <row r="115" spans="1:15">
      <c r="A115" s="82">
        <v>1318</v>
      </c>
      <c r="B115" s="83" t="s">
        <v>5863</v>
      </c>
      <c r="C115" s="83" t="s">
        <v>5863</v>
      </c>
      <c r="D115" s="83" t="s">
        <v>50</v>
      </c>
      <c r="E115" s="83" t="s">
        <v>3</v>
      </c>
      <c r="F115" s="82">
        <v>21</v>
      </c>
      <c r="G115" s="88">
        <v>44196</v>
      </c>
      <c r="H115" s="82" t="b">
        <v>0</v>
      </c>
      <c r="I115" s="82" t="b">
        <v>0</v>
      </c>
      <c r="J115" s="88">
        <v>16071</v>
      </c>
      <c r="K115" s="83" t="s">
        <v>15</v>
      </c>
    </row>
    <row r="116" spans="1:15">
      <c r="A116" s="82">
        <v>1319</v>
      </c>
      <c r="B116" s="83" t="s">
        <v>5929</v>
      </c>
      <c r="C116" s="83" t="s">
        <v>5929</v>
      </c>
      <c r="D116" s="83" t="s">
        <v>50</v>
      </c>
      <c r="E116" s="83" t="s">
        <v>3</v>
      </c>
      <c r="F116" s="82">
        <v>24</v>
      </c>
      <c r="G116" s="88">
        <v>44196</v>
      </c>
      <c r="H116" s="82" t="b">
        <v>0</v>
      </c>
      <c r="I116" s="82" t="b">
        <v>0</v>
      </c>
      <c r="J116" s="88">
        <v>16071</v>
      </c>
      <c r="K116" s="83" t="s">
        <v>15</v>
      </c>
    </row>
    <row r="117" spans="1:15">
      <c r="A117" s="82">
        <v>1323</v>
      </c>
      <c r="B117" s="83" t="s">
        <v>5792</v>
      </c>
      <c r="C117" s="83" t="s">
        <v>15</v>
      </c>
      <c r="D117" s="83" t="s">
        <v>1</v>
      </c>
      <c r="E117" s="83" t="s">
        <v>0</v>
      </c>
      <c r="F117" s="84"/>
      <c r="G117" s="87"/>
      <c r="H117" s="82" t="b">
        <v>0</v>
      </c>
      <c r="I117" s="82" t="b">
        <v>0</v>
      </c>
      <c r="J117" s="88">
        <v>42947</v>
      </c>
      <c r="K117" s="83" t="s">
        <v>15</v>
      </c>
    </row>
    <row r="118" spans="1:15">
      <c r="A118" s="132">
        <v>77</v>
      </c>
      <c r="B118" s="129" t="s">
        <v>5237</v>
      </c>
      <c r="C118" s="129" t="s">
        <v>15</v>
      </c>
      <c r="D118" s="129" t="s">
        <v>623</v>
      </c>
      <c r="E118" s="129" t="s">
        <v>46</v>
      </c>
      <c r="F118" s="130"/>
      <c r="G118" s="131">
        <v>23894</v>
      </c>
      <c r="H118" s="128" t="b">
        <v>0</v>
      </c>
      <c r="I118" s="132" t="b">
        <v>0</v>
      </c>
      <c r="J118" s="133"/>
      <c r="K118" s="134" t="s">
        <v>5991</v>
      </c>
      <c r="L118" s="127" t="e">
        <f>VLOOKUP(A118,#REF!,3,FALSE)</f>
        <v>#REF!</v>
      </c>
      <c r="M118" s="127" t="e">
        <f>VLOOKUP(A118,#REF!,4,FALSE)</f>
        <v>#REF!</v>
      </c>
      <c r="N118" s="127" t="e">
        <f>VLOOKUP(A118,#REF!,5,FALSE)</f>
        <v>#REF!</v>
      </c>
      <c r="O118" s="127" t="e">
        <f>VLOOKUP(A118,#REF!,6,FALSE)</f>
        <v>#REF!</v>
      </c>
    </row>
    <row r="119" spans="1:15">
      <c r="A119" s="67">
        <v>1326</v>
      </c>
      <c r="B119" s="66" t="s">
        <v>5699</v>
      </c>
      <c r="C119" s="66" t="s">
        <v>5700</v>
      </c>
      <c r="D119" s="66" t="s">
        <v>623</v>
      </c>
      <c r="E119" s="66" t="s">
        <v>46</v>
      </c>
      <c r="F119" s="67">
        <v>1</v>
      </c>
      <c r="G119" s="99">
        <v>43132</v>
      </c>
      <c r="H119" s="67" t="b">
        <v>1</v>
      </c>
      <c r="I119" s="67" t="b">
        <v>0</v>
      </c>
    </row>
    <row r="120" spans="1:15">
      <c r="A120" s="67">
        <v>1327</v>
      </c>
      <c r="B120" s="66" t="s">
        <v>5701</v>
      </c>
      <c r="C120" s="66" t="s">
        <v>5702</v>
      </c>
      <c r="D120" s="66" t="s">
        <v>623</v>
      </c>
      <c r="E120" s="66" t="s">
        <v>46</v>
      </c>
      <c r="F120" s="67">
        <v>1</v>
      </c>
      <c r="G120" s="99">
        <v>43132</v>
      </c>
      <c r="H120" s="67" t="b">
        <v>1</v>
      </c>
      <c r="I120" s="67" t="b">
        <v>0</v>
      </c>
    </row>
    <row r="121" spans="1:15">
      <c r="A121" s="67">
        <v>1328</v>
      </c>
      <c r="B121" s="66" t="s">
        <v>5703</v>
      </c>
      <c r="C121" s="66" t="s">
        <v>5704</v>
      </c>
      <c r="D121" s="66" t="s">
        <v>623</v>
      </c>
      <c r="E121" s="66" t="s">
        <v>46</v>
      </c>
      <c r="F121" s="67">
        <v>1</v>
      </c>
      <c r="G121" s="99">
        <v>43132</v>
      </c>
      <c r="H121" s="67" t="b">
        <v>1</v>
      </c>
      <c r="I121" s="67" t="b">
        <v>0</v>
      </c>
    </row>
    <row r="122" spans="1:15">
      <c r="A122" s="67">
        <v>928</v>
      </c>
      <c r="B122" s="66" t="s">
        <v>5705</v>
      </c>
      <c r="C122" s="66" t="s">
        <v>5706</v>
      </c>
      <c r="D122" s="66" t="s">
        <v>623</v>
      </c>
      <c r="E122" s="66" t="s">
        <v>73</v>
      </c>
      <c r="F122" s="67">
        <v>20</v>
      </c>
      <c r="G122" s="99">
        <v>43132</v>
      </c>
      <c r="H122" s="67" t="b">
        <v>1</v>
      </c>
      <c r="I122" s="67" t="b">
        <v>0</v>
      </c>
    </row>
    <row r="123" spans="1:15">
      <c r="A123" s="67">
        <v>930</v>
      </c>
      <c r="B123" s="66" t="s">
        <v>5707</v>
      </c>
      <c r="C123" s="66" t="s">
        <v>5708</v>
      </c>
      <c r="D123" s="66" t="s">
        <v>623</v>
      </c>
      <c r="E123" s="66" t="s">
        <v>73</v>
      </c>
      <c r="F123" s="67">
        <v>40</v>
      </c>
      <c r="G123" s="99">
        <v>43101</v>
      </c>
      <c r="H123" s="67" t="b">
        <v>1</v>
      </c>
      <c r="I123" s="67" t="b">
        <v>0</v>
      </c>
    </row>
    <row r="124" spans="1:15">
      <c r="A124" s="67">
        <v>1351</v>
      </c>
      <c r="B124" s="66" t="s">
        <v>59</v>
      </c>
      <c r="C124" s="66" t="s">
        <v>15</v>
      </c>
      <c r="D124" s="66" t="s">
        <v>623</v>
      </c>
      <c r="E124" s="66" t="s">
        <v>103</v>
      </c>
      <c r="F124" s="67">
        <v>0.35</v>
      </c>
      <c r="G124" s="99">
        <v>43133</v>
      </c>
      <c r="H124" s="67" t="b">
        <v>1</v>
      </c>
      <c r="I124" s="67" t="b">
        <v>0</v>
      </c>
    </row>
    <row r="125" spans="1:15">
      <c r="A125" s="67">
        <v>1352</v>
      </c>
      <c r="B125" s="66" t="s">
        <v>5709</v>
      </c>
      <c r="C125" s="66" t="s">
        <v>15</v>
      </c>
      <c r="D125" s="66" t="s">
        <v>623</v>
      </c>
      <c r="E125" s="66" t="s">
        <v>73</v>
      </c>
      <c r="F125" s="67">
        <v>2</v>
      </c>
      <c r="G125" s="99">
        <v>43145</v>
      </c>
      <c r="H125" s="67" t="b">
        <v>1</v>
      </c>
      <c r="I125" s="67" t="b">
        <v>0</v>
      </c>
    </row>
    <row r="126" spans="1:15">
      <c r="A126" s="67">
        <v>1324</v>
      </c>
      <c r="B126" s="66" t="s">
        <v>5710</v>
      </c>
      <c r="C126" s="66" t="s">
        <v>44</v>
      </c>
      <c r="D126" s="66" t="s">
        <v>623</v>
      </c>
      <c r="E126" s="66" t="s">
        <v>73</v>
      </c>
      <c r="F126" s="67">
        <v>20</v>
      </c>
      <c r="G126" s="99">
        <v>43182</v>
      </c>
      <c r="H126" s="67" t="b">
        <v>1</v>
      </c>
      <c r="I126" s="67" t="b">
        <v>0</v>
      </c>
    </row>
    <row r="127" spans="1:15">
      <c r="A127" s="67">
        <v>1332</v>
      </c>
      <c r="B127" s="66" t="s">
        <v>5711</v>
      </c>
      <c r="C127" s="66" t="s">
        <v>5712</v>
      </c>
      <c r="D127" s="66" t="s">
        <v>623</v>
      </c>
      <c r="E127" s="66" t="s">
        <v>73</v>
      </c>
      <c r="F127" s="67">
        <v>1.1000000000000001</v>
      </c>
      <c r="G127" s="99">
        <v>43101</v>
      </c>
      <c r="H127" s="67" t="b">
        <v>1</v>
      </c>
      <c r="I127" s="67" t="b">
        <v>0</v>
      </c>
    </row>
    <row r="128" spans="1:15">
      <c r="A128" s="67">
        <v>1336</v>
      </c>
      <c r="B128" s="66" t="s">
        <v>5713</v>
      </c>
      <c r="C128" s="66" t="s">
        <v>5714</v>
      </c>
      <c r="D128" s="66" t="s">
        <v>623</v>
      </c>
      <c r="E128" s="66" t="s">
        <v>73</v>
      </c>
      <c r="F128" s="67">
        <v>4.5</v>
      </c>
      <c r="G128" s="99">
        <v>43124</v>
      </c>
      <c r="H128" s="67" t="b">
        <v>1</v>
      </c>
      <c r="I128" s="67" t="b">
        <v>0</v>
      </c>
    </row>
    <row r="129" spans="1:9">
      <c r="A129" s="67">
        <v>1337</v>
      </c>
      <c r="B129" s="66" t="s">
        <v>5715</v>
      </c>
      <c r="C129" s="66" t="s">
        <v>5716</v>
      </c>
      <c r="D129" s="66" t="s">
        <v>623</v>
      </c>
      <c r="E129" s="66" t="s">
        <v>3</v>
      </c>
      <c r="F129" s="67">
        <v>1.5</v>
      </c>
      <c r="G129" s="99">
        <v>43221</v>
      </c>
      <c r="H129" s="67" t="b">
        <v>1</v>
      </c>
      <c r="I129" s="67" t="b">
        <v>0</v>
      </c>
    </row>
    <row r="130" spans="1:9">
      <c r="A130" s="67">
        <v>922</v>
      </c>
      <c r="B130" s="66" t="s">
        <v>5717</v>
      </c>
      <c r="C130" s="66" t="s">
        <v>584</v>
      </c>
      <c r="D130" s="66" t="s">
        <v>623</v>
      </c>
      <c r="E130" s="66" t="s">
        <v>4</v>
      </c>
      <c r="F130" s="67">
        <v>131.1</v>
      </c>
      <c r="G130" s="99">
        <v>43125</v>
      </c>
      <c r="H130" s="67" t="b">
        <v>1</v>
      </c>
      <c r="I130" s="67" t="b">
        <v>0</v>
      </c>
    </row>
  </sheetData>
  <conditionalFormatting sqref="I1:I1048576">
    <cfRule type="cellIs" dxfId="1" priority="3" operator="equal">
      <formula>TRUE</formula>
    </cfRule>
  </conditionalFormatting>
  <conditionalFormatting sqref="H1:H1048576">
    <cfRule type="cellIs" dxfId="0" priority="1" operator="equal">
      <formula>FALSE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3"/>
  <sheetViews>
    <sheetView topLeftCell="A1316" workbookViewId="0">
      <selection activeCell="A1336" sqref="A1336"/>
    </sheetView>
  </sheetViews>
  <sheetFormatPr defaultRowHeight="15"/>
  <sheetData>
    <row r="1" spans="1:11">
      <c r="A1" s="124" t="s">
        <v>5718</v>
      </c>
      <c r="B1" s="124" t="s">
        <v>4320</v>
      </c>
      <c r="C1" s="124" t="s">
        <v>6007</v>
      </c>
      <c r="D1" s="124" t="s">
        <v>6008</v>
      </c>
      <c r="E1" s="124" t="s">
        <v>6009</v>
      </c>
      <c r="F1" s="124" t="s">
        <v>403</v>
      </c>
      <c r="G1" s="124" t="s">
        <v>6010</v>
      </c>
      <c r="H1" s="124" t="s">
        <v>6011</v>
      </c>
      <c r="I1" s="124" t="s">
        <v>6012</v>
      </c>
      <c r="J1" s="124" t="s">
        <v>4312</v>
      </c>
      <c r="K1" s="124" t="s">
        <v>6013</v>
      </c>
    </row>
    <row r="2" spans="1:11">
      <c r="A2" s="125">
        <v>1</v>
      </c>
      <c r="B2" s="126" t="s">
        <v>4328</v>
      </c>
      <c r="C2" s="126" t="s">
        <v>15</v>
      </c>
      <c r="D2" s="126" t="s">
        <v>6014</v>
      </c>
      <c r="E2" s="126" t="s">
        <v>15</v>
      </c>
      <c r="F2" s="126" t="s">
        <v>6015</v>
      </c>
      <c r="G2" s="126" t="s">
        <v>6016</v>
      </c>
      <c r="H2" s="126" t="s">
        <v>6017</v>
      </c>
      <c r="I2" s="126" t="s">
        <v>15</v>
      </c>
      <c r="J2" s="126" t="s">
        <v>6018</v>
      </c>
      <c r="K2" s="126" t="s">
        <v>15</v>
      </c>
    </row>
    <row r="3" spans="1:11">
      <c r="A3" s="125">
        <v>2</v>
      </c>
      <c r="B3" s="126" t="s">
        <v>4330</v>
      </c>
      <c r="C3" s="126" t="s">
        <v>15</v>
      </c>
      <c r="D3" s="126" t="s">
        <v>6019</v>
      </c>
      <c r="E3" s="126" t="s">
        <v>15</v>
      </c>
      <c r="F3" s="126" t="s">
        <v>6020</v>
      </c>
      <c r="G3" s="126" t="s">
        <v>6021</v>
      </c>
      <c r="H3" s="126" t="s">
        <v>6022</v>
      </c>
      <c r="I3" s="126" t="s">
        <v>15</v>
      </c>
      <c r="J3" s="126" t="s">
        <v>6023</v>
      </c>
      <c r="K3" s="126" t="s">
        <v>15</v>
      </c>
    </row>
    <row r="4" spans="1:11">
      <c r="A4" s="125">
        <v>3</v>
      </c>
      <c r="B4" s="126" t="s">
        <v>4332</v>
      </c>
      <c r="C4" s="126" t="s">
        <v>15</v>
      </c>
      <c r="D4" s="126" t="s">
        <v>6024</v>
      </c>
      <c r="E4" s="126" t="s">
        <v>15</v>
      </c>
      <c r="F4" s="126" t="s">
        <v>6025</v>
      </c>
      <c r="G4" s="126" t="s">
        <v>6026</v>
      </c>
      <c r="H4" s="126" t="s">
        <v>6027</v>
      </c>
      <c r="I4" s="126" t="s">
        <v>15</v>
      </c>
      <c r="J4" s="126" t="s">
        <v>6028</v>
      </c>
      <c r="K4" s="126" t="s">
        <v>15</v>
      </c>
    </row>
    <row r="5" spans="1:11">
      <c r="A5" s="125">
        <v>4</v>
      </c>
      <c r="B5" s="126" t="s">
        <v>4338</v>
      </c>
      <c r="C5" s="126" t="s">
        <v>15</v>
      </c>
      <c r="D5" s="126" t="s">
        <v>15</v>
      </c>
      <c r="E5" s="126" t="s">
        <v>15</v>
      </c>
      <c r="F5" s="126" t="s">
        <v>15</v>
      </c>
      <c r="G5" s="126" t="s">
        <v>15</v>
      </c>
      <c r="H5" s="126" t="s">
        <v>15</v>
      </c>
      <c r="I5" s="126" t="s">
        <v>15</v>
      </c>
      <c r="J5" s="126" t="s">
        <v>6029</v>
      </c>
      <c r="K5" s="126" t="s">
        <v>15</v>
      </c>
    </row>
    <row r="6" spans="1:11">
      <c r="A6" s="125">
        <v>5</v>
      </c>
      <c r="B6" s="126" t="s">
        <v>4340</v>
      </c>
      <c r="C6" s="126" t="s">
        <v>15</v>
      </c>
      <c r="D6" s="126" t="s">
        <v>6030</v>
      </c>
      <c r="E6" s="126" t="s">
        <v>15</v>
      </c>
      <c r="F6" s="126" t="s">
        <v>6031</v>
      </c>
      <c r="G6" s="126" t="s">
        <v>15</v>
      </c>
      <c r="H6" s="126" t="s">
        <v>6032</v>
      </c>
      <c r="I6" s="126" t="s">
        <v>15</v>
      </c>
      <c r="J6" s="126" t="s">
        <v>15</v>
      </c>
      <c r="K6" s="126" t="s">
        <v>15</v>
      </c>
    </row>
    <row r="7" spans="1:11">
      <c r="A7" s="125">
        <v>6</v>
      </c>
      <c r="B7" s="126" t="s">
        <v>4342</v>
      </c>
      <c r="C7" s="126" t="s">
        <v>15</v>
      </c>
      <c r="D7" s="126" t="s">
        <v>6033</v>
      </c>
      <c r="E7" s="126" t="s">
        <v>15</v>
      </c>
      <c r="F7" s="126" t="s">
        <v>6034</v>
      </c>
      <c r="G7" s="126" t="s">
        <v>15</v>
      </c>
      <c r="H7" s="126" t="s">
        <v>6035</v>
      </c>
      <c r="I7" s="126" t="s">
        <v>15</v>
      </c>
      <c r="J7" s="126" t="s">
        <v>6036</v>
      </c>
      <c r="K7" s="126" t="s">
        <v>15</v>
      </c>
    </row>
    <row r="8" spans="1:11">
      <c r="A8" s="125">
        <v>7</v>
      </c>
      <c r="B8" s="126" t="s">
        <v>4344</v>
      </c>
      <c r="C8" s="126" t="s">
        <v>15</v>
      </c>
      <c r="D8" s="126" t="s">
        <v>6037</v>
      </c>
      <c r="E8" s="126" t="s">
        <v>15</v>
      </c>
      <c r="F8" s="126" t="s">
        <v>6038</v>
      </c>
      <c r="G8" s="126" t="s">
        <v>6039</v>
      </c>
      <c r="H8" s="126" t="s">
        <v>6040</v>
      </c>
      <c r="I8" s="126" t="s">
        <v>15</v>
      </c>
      <c r="J8" s="126" t="s">
        <v>6041</v>
      </c>
      <c r="K8" s="126" t="s">
        <v>15</v>
      </c>
    </row>
    <row r="9" spans="1:11">
      <c r="A9" s="125">
        <v>8</v>
      </c>
      <c r="B9" s="126" t="s">
        <v>5807</v>
      </c>
      <c r="C9" s="126" t="s">
        <v>15</v>
      </c>
      <c r="D9" s="126" t="s">
        <v>6042</v>
      </c>
      <c r="E9" s="126" t="s">
        <v>15</v>
      </c>
      <c r="F9" s="126" t="s">
        <v>15</v>
      </c>
      <c r="G9" s="126" t="s">
        <v>15</v>
      </c>
      <c r="H9" s="126" t="s">
        <v>15</v>
      </c>
      <c r="I9" s="126" t="s">
        <v>15</v>
      </c>
      <c r="J9" s="126" t="s">
        <v>6043</v>
      </c>
      <c r="K9" s="126" t="s">
        <v>15</v>
      </c>
    </row>
    <row r="10" spans="1:11">
      <c r="A10" s="125">
        <v>9</v>
      </c>
      <c r="B10" s="126" t="s">
        <v>4345</v>
      </c>
      <c r="C10" s="126" t="s">
        <v>15</v>
      </c>
      <c r="D10" s="126" t="s">
        <v>6044</v>
      </c>
      <c r="E10" s="126" t="s">
        <v>15</v>
      </c>
      <c r="F10" s="126" t="s">
        <v>15</v>
      </c>
      <c r="G10" s="126" t="s">
        <v>6045</v>
      </c>
      <c r="H10" s="126" t="s">
        <v>6046</v>
      </c>
      <c r="I10" s="126" t="s">
        <v>15</v>
      </c>
      <c r="J10" s="126" t="s">
        <v>197</v>
      </c>
      <c r="K10" s="126" t="s">
        <v>15</v>
      </c>
    </row>
    <row r="11" spans="1:11">
      <c r="A11" s="125">
        <v>10</v>
      </c>
      <c r="B11" s="126" t="s">
        <v>4347</v>
      </c>
      <c r="C11" s="126" t="s">
        <v>15</v>
      </c>
      <c r="D11" s="126" t="s">
        <v>6047</v>
      </c>
      <c r="E11" s="126" t="s">
        <v>15</v>
      </c>
      <c r="F11" s="126" t="s">
        <v>15</v>
      </c>
      <c r="G11" s="126" t="s">
        <v>15</v>
      </c>
      <c r="H11" s="126" t="s">
        <v>15</v>
      </c>
      <c r="I11" s="126" t="s">
        <v>15</v>
      </c>
      <c r="J11" s="126" t="s">
        <v>6048</v>
      </c>
      <c r="K11" s="126" t="s">
        <v>15</v>
      </c>
    </row>
    <row r="12" spans="1:11">
      <c r="A12" s="125">
        <v>11</v>
      </c>
      <c r="B12" s="126" t="s">
        <v>4348</v>
      </c>
      <c r="C12" s="126" t="s">
        <v>15</v>
      </c>
      <c r="D12" s="126" t="s">
        <v>6049</v>
      </c>
      <c r="E12" s="126" t="s">
        <v>15</v>
      </c>
      <c r="F12" s="126" t="s">
        <v>15</v>
      </c>
      <c r="G12" s="126" t="s">
        <v>6050</v>
      </c>
      <c r="H12" s="126" t="s">
        <v>6051</v>
      </c>
      <c r="I12" s="126" t="s">
        <v>15</v>
      </c>
      <c r="J12" s="126" t="s">
        <v>6052</v>
      </c>
      <c r="K12" s="126" t="s">
        <v>15</v>
      </c>
    </row>
    <row r="13" spans="1:11">
      <c r="A13" s="125">
        <v>12</v>
      </c>
      <c r="B13" s="126" t="s">
        <v>4349</v>
      </c>
      <c r="C13" s="126" t="s">
        <v>15</v>
      </c>
      <c r="D13" s="126" t="s">
        <v>6053</v>
      </c>
      <c r="E13" s="126" t="s">
        <v>15</v>
      </c>
      <c r="F13" s="126" t="s">
        <v>15</v>
      </c>
      <c r="G13" s="126" t="s">
        <v>6054</v>
      </c>
      <c r="H13" s="126" t="s">
        <v>6055</v>
      </c>
      <c r="I13" s="126" t="s">
        <v>15</v>
      </c>
      <c r="J13" s="126" t="s">
        <v>6056</v>
      </c>
      <c r="K13" s="126" t="s">
        <v>15</v>
      </c>
    </row>
    <row r="14" spans="1:11">
      <c r="A14" s="125">
        <v>13</v>
      </c>
      <c r="B14" s="126" t="s">
        <v>4351</v>
      </c>
      <c r="C14" s="126" t="s">
        <v>15</v>
      </c>
      <c r="D14" s="126" t="s">
        <v>6057</v>
      </c>
      <c r="E14" s="126" t="s">
        <v>15</v>
      </c>
      <c r="F14" s="126" t="s">
        <v>15</v>
      </c>
      <c r="G14" s="126" t="s">
        <v>6058</v>
      </c>
      <c r="H14" s="126" t="s">
        <v>6059</v>
      </c>
      <c r="I14" s="126" t="s">
        <v>15</v>
      </c>
      <c r="J14" s="126" t="s">
        <v>439</v>
      </c>
      <c r="K14" s="126" t="s">
        <v>15</v>
      </c>
    </row>
    <row r="15" spans="1:11">
      <c r="A15" s="125">
        <v>14</v>
      </c>
      <c r="B15" s="126" t="s">
        <v>4352</v>
      </c>
      <c r="C15" s="126" t="s">
        <v>15</v>
      </c>
      <c r="D15" s="126" t="s">
        <v>6060</v>
      </c>
      <c r="E15" s="126" t="s">
        <v>15</v>
      </c>
      <c r="F15" s="126" t="s">
        <v>15</v>
      </c>
      <c r="G15" s="126" t="s">
        <v>6061</v>
      </c>
      <c r="H15" s="126" t="s">
        <v>6062</v>
      </c>
      <c r="I15" s="126" t="s">
        <v>15</v>
      </c>
      <c r="J15" s="126" t="s">
        <v>198</v>
      </c>
      <c r="K15" s="126" t="s">
        <v>15</v>
      </c>
    </row>
    <row r="16" spans="1:11">
      <c r="A16" s="125">
        <v>15</v>
      </c>
      <c r="B16" s="126" t="s">
        <v>4354</v>
      </c>
      <c r="C16" s="126" t="s">
        <v>15</v>
      </c>
      <c r="D16" s="126" t="s">
        <v>6063</v>
      </c>
      <c r="E16" s="126" t="s">
        <v>15</v>
      </c>
      <c r="F16" s="126" t="s">
        <v>15</v>
      </c>
      <c r="G16" s="126" t="s">
        <v>15</v>
      </c>
      <c r="H16" s="126" t="s">
        <v>15</v>
      </c>
      <c r="I16" s="126" t="s">
        <v>15</v>
      </c>
      <c r="J16" s="126" t="s">
        <v>6064</v>
      </c>
      <c r="K16" s="126" t="s">
        <v>15</v>
      </c>
    </row>
    <row r="17" spans="1:11">
      <c r="A17" s="125">
        <v>16</v>
      </c>
      <c r="B17" s="126" t="s">
        <v>4356</v>
      </c>
      <c r="C17" s="126" t="s">
        <v>15</v>
      </c>
      <c r="D17" s="126" t="s">
        <v>6065</v>
      </c>
      <c r="E17" s="126" t="s">
        <v>15</v>
      </c>
      <c r="F17" s="126" t="s">
        <v>15</v>
      </c>
      <c r="G17" s="126" t="s">
        <v>15</v>
      </c>
      <c r="H17" s="126" t="s">
        <v>15</v>
      </c>
      <c r="I17" s="126" t="s">
        <v>15</v>
      </c>
      <c r="J17" s="126" t="s">
        <v>6066</v>
      </c>
      <c r="K17" s="126" t="s">
        <v>15</v>
      </c>
    </row>
    <row r="18" spans="1:11">
      <c r="A18" s="125">
        <v>17</v>
      </c>
      <c r="B18" s="126" t="s">
        <v>4358</v>
      </c>
      <c r="C18" s="126" t="s">
        <v>15</v>
      </c>
      <c r="D18" s="126" t="s">
        <v>6067</v>
      </c>
      <c r="E18" s="126" t="s">
        <v>15</v>
      </c>
      <c r="F18" s="126" t="s">
        <v>15</v>
      </c>
      <c r="G18" s="126" t="s">
        <v>6068</v>
      </c>
      <c r="H18" s="126" t="s">
        <v>6069</v>
      </c>
      <c r="I18" s="126" t="s">
        <v>15</v>
      </c>
      <c r="J18" s="126" t="s">
        <v>6070</v>
      </c>
      <c r="K18" s="126" t="s">
        <v>15</v>
      </c>
    </row>
    <row r="19" spans="1:11">
      <c r="A19" s="125">
        <v>18</v>
      </c>
      <c r="B19" s="126" t="s">
        <v>4360</v>
      </c>
      <c r="C19" s="126" t="s">
        <v>15</v>
      </c>
      <c r="D19" s="126" t="s">
        <v>6071</v>
      </c>
      <c r="E19" s="126" t="s">
        <v>15</v>
      </c>
      <c r="F19" s="126" t="s">
        <v>15</v>
      </c>
      <c r="G19" s="126" t="s">
        <v>6072</v>
      </c>
      <c r="H19" s="126" t="s">
        <v>6073</v>
      </c>
      <c r="I19" s="126" t="s">
        <v>15</v>
      </c>
      <c r="J19" s="126" t="s">
        <v>6074</v>
      </c>
      <c r="K19" s="126" t="s">
        <v>15</v>
      </c>
    </row>
    <row r="20" spans="1:11">
      <c r="A20" s="125">
        <v>19</v>
      </c>
      <c r="B20" s="126" t="s">
        <v>4362</v>
      </c>
      <c r="C20" s="126" t="s">
        <v>15</v>
      </c>
      <c r="D20" s="126" t="s">
        <v>6075</v>
      </c>
      <c r="E20" s="126" t="s">
        <v>15</v>
      </c>
      <c r="F20" s="126" t="s">
        <v>15</v>
      </c>
      <c r="G20" s="126" t="s">
        <v>15</v>
      </c>
      <c r="H20" s="126" t="s">
        <v>6076</v>
      </c>
      <c r="I20" s="126" t="s">
        <v>15</v>
      </c>
      <c r="J20" s="126" t="s">
        <v>6077</v>
      </c>
      <c r="K20" s="126" t="s">
        <v>15</v>
      </c>
    </row>
    <row r="21" spans="1:11">
      <c r="A21" s="125">
        <v>20</v>
      </c>
      <c r="B21" s="126" t="s">
        <v>5813</v>
      </c>
      <c r="C21" s="126" t="s">
        <v>15</v>
      </c>
      <c r="D21" s="126" t="s">
        <v>6078</v>
      </c>
      <c r="E21" s="126" t="s">
        <v>15</v>
      </c>
      <c r="F21" s="126" t="s">
        <v>15</v>
      </c>
      <c r="G21" s="126" t="s">
        <v>15</v>
      </c>
      <c r="H21" s="126" t="s">
        <v>15</v>
      </c>
      <c r="I21" s="126" t="s">
        <v>15</v>
      </c>
      <c r="J21" s="126" t="s">
        <v>15</v>
      </c>
      <c r="K21" s="126" t="s">
        <v>15</v>
      </c>
    </row>
    <row r="22" spans="1:11">
      <c r="A22" s="125">
        <v>21</v>
      </c>
      <c r="B22" s="126" t="s">
        <v>4364</v>
      </c>
      <c r="C22" s="126" t="s">
        <v>15</v>
      </c>
      <c r="D22" s="126" t="s">
        <v>6079</v>
      </c>
      <c r="E22" s="126" t="s">
        <v>15</v>
      </c>
      <c r="F22" s="126" t="s">
        <v>15</v>
      </c>
      <c r="G22" s="126" t="s">
        <v>6080</v>
      </c>
      <c r="H22" s="126" t="s">
        <v>6081</v>
      </c>
      <c r="I22" s="126" t="s">
        <v>15</v>
      </c>
      <c r="J22" s="126" t="s">
        <v>154</v>
      </c>
      <c r="K22" s="126" t="s">
        <v>15</v>
      </c>
    </row>
    <row r="23" spans="1:11">
      <c r="A23" s="125">
        <v>22</v>
      </c>
      <c r="B23" s="126" t="s">
        <v>4366</v>
      </c>
      <c r="C23" s="126" t="s">
        <v>15</v>
      </c>
      <c r="D23" s="126" t="s">
        <v>6082</v>
      </c>
      <c r="E23" s="126" t="s">
        <v>15</v>
      </c>
      <c r="F23" s="126" t="s">
        <v>6083</v>
      </c>
      <c r="G23" s="126" t="s">
        <v>15</v>
      </c>
      <c r="H23" s="126" t="s">
        <v>6084</v>
      </c>
      <c r="I23" s="126" t="s">
        <v>15</v>
      </c>
      <c r="J23" s="126" t="s">
        <v>350</v>
      </c>
      <c r="K23" s="126" t="s">
        <v>15</v>
      </c>
    </row>
    <row r="24" spans="1:11">
      <c r="A24" s="125">
        <v>23</v>
      </c>
      <c r="B24" s="126" t="s">
        <v>4368</v>
      </c>
      <c r="C24" s="126" t="s">
        <v>15</v>
      </c>
      <c r="D24" s="126" t="s">
        <v>6085</v>
      </c>
      <c r="E24" s="126" t="s">
        <v>15</v>
      </c>
      <c r="F24" s="126" t="s">
        <v>6086</v>
      </c>
      <c r="G24" s="126" t="s">
        <v>15</v>
      </c>
      <c r="H24" s="126" t="s">
        <v>6087</v>
      </c>
      <c r="I24" s="126" t="s">
        <v>15</v>
      </c>
      <c r="J24" s="126" t="s">
        <v>351</v>
      </c>
      <c r="K24" s="126" t="s">
        <v>15</v>
      </c>
    </row>
    <row r="25" spans="1:11">
      <c r="A25" s="125">
        <v>24</v>
      </c>
      <c r="B25" s="126" t="s">
        <v>4369</v>
      </c>
      <c r="C25" s="126" t="s">
        <v>15</v>
      </c>
      <c r="D25" s="126" t="s">
        <v>6088</v>
      </c>
      <c r="E25" s="126" t="s">
        <v>15</v>
      </c>
      <c r="F25" s="126" t="s">
        <v>6089</v>
      </c>
      <c r="G25" s="126" t="s">
        <v>15</v>
      </c>
      <c r="H25" s="126" t="s">
        <v>6090</v>
      </c>
      <c r="I25" s="126" t="s">
        <v>15</v>
      </c>
      <c r="J25" s="126" t="s">
        <v>352</v>
      </c>
      <c r="K25" s="126" t="s">
        <v>15</v>
      </c>
    </row>
    <row r="26" spans="1:11">
      <c r="A26" s="125">
        <v>25</v>
      </c>
      <c r="B26" s="126" t="s">
        <v>4370</v>
      </c>
      <c r="C26" s="126" t="s">
        <v>15</v>
      </c>
      <c r="D26" s="126" t="s">
        <v>6091</v>
      </c>
      <c r="E26" s="126" t="s">
        <v>15</v>
      </c>
      <c r="F26" s="126" t="s">
        <v>6092</v>
      </c>
      <c r="G26" s="126" t="s">
        <v>15</v>
      </c>
      <c r="H26" s="126" t="s">
        <v>6093</v>
      </c>
      <c r="I26" s="126" t="s">
        <v>15</v>
      </c>
      <c r="J26" s="126" t="s">
        <v>353</v>
      </c>
      <c r="K26" s="126" t="s">
        <v>15</v>
      </c>
    </row>
    <row r="27" spans="1:11">
      <c r="A27" s="125">
        <v>26</v>
      </c>
      <c r="B27" s="126" t="s">
        <v>5815</v>
      </c>
      <c r="C27" s="126" t="s">
        <v>15</v>
      </c>
      <c r="D27" s="126" t="s">
        <v>6094</v>
      </c>
      <c r="E27" s="126" t="s">
        <v>15</v>
      </c>
      <c r="F27" s="126" t="s">
        <v>15</v>
      </c>
      <c r="G27" s="126" t="s">
        <v>15</v>
      </c>
      <c r="H27" s="126" t="s">
        <v>6095</v>
      </c>
      <c r="I27" s="126" t="s">
        <v>15</v>
      </c>
      <c r="J27" s="126" t="s">
        <v>173</v>
      </c>
      <c r="K27" s="126" t="s">
        <v>15</v>
      </c>
    </row>
    <row r="28" spans="1:11">
      <c r="A28" s="125">
        <v>27</v>
      </c>
      <c r="B28" s="126" t="s">
        <v>4371</v>
      </c>
      <c r="C28" s="126" t="s">
        <v>15</v>
      </c>
      <c r="D28" s="126" t="s">
        <v>6096</v>
      </c>
      <c r="E28" s="126" t="s">
        <v>15</v>
      </c>
      <c r="F28" s="126" t="s">
        <v>6097</v>
      </c>
      <c r="G28" s="126" t="s">
        <v>15</v>
      </c>
      <c r="H28" s="126" t="s">
        <v>6098</v>
      </c>
      <c r="I28" s="126" t="s">
        <v>15</v>
      </c>
      <c r="J28" s="126" t="s">
        <v>354</v>
      </c>
      <c r="K28" s="126" t="s">
        <v>15</v>
      </c>
    </row>
    <row r="29" spans="1:11">
      <c r="A29" s="125">
        <v>28</v>
      </c>
      <c r="B29" s="126" t="s">
        <v>4372</v>
      </c>
      <c r="C29" s="126" t="s">
        <v>15</v>
      </c>
      <c r="D29" s="126" t="s">
        <v>6099</v>
      </c>
      <c r="E29" s="126" t="s">
        <v>15</v>
      </c>
      <c r="F29" s="126" t="s">
        <v>6100</v>
      </c>
      <c r="G29" s="126" t="s">
        <v>15</v>
      </c>
      <c r="H29" s="126" t="s">
        <v>6101</v>
      </c>
      <c r="I29" s="126" t="s">
        <v>15</v>
      </c>
      <c r="J29" s="126" t="s">
        <v>355</v>
      </c>
      <c r="K29" s="126" t="s">
        <v>15</v>
      </c>
    </row>
    <row r="30" spans="1:11">
      <c r="A30" s="125">
        <v>29</v>
      </c>
      <c r="B30" s="126" t="s">
        <v>4374</v>
      </c>
      <c r="C30" s="126" t="s">
        <v>15</v>
      </c>
      <c r="D30" s="126" t="s">
        <v>6102</v>
      </c>
      <c r="E30" s="126" t="s">
        <v>15</v>
      </c>
      <c r="F30" s="126" t="s">
        <v>6103</v>
      </c>
      <c r="G30" s="126" t="s">
        <v>15</v>
      </c>
      <c r="H30" s="126" t="s">
        <v>15</v>
      </c>
      <c r="I30" s="126" t="s">
        <v>15</v>
      </c>
      <c r="J30" s="126" t="s">
        <v>6104</v>
      </c>
      <c r="K30" s="126" t="s">
        <v>15</v>
      </c>
    </row>
    <row r="31" spans="1:11">
      <c r="A31" s="125">
        <v>30</v>
      </c>
      <c r="B31" s="126" t="s">
        <v>4375</v>
      </c>
      <c r="C31" s="126" t="s">
        <v>15</v>
      </c>
      <c r="D31" s="126" t="s">
        <v>6105</v>
      </c>
      <c r="E31" s="126" t="s">
        <v>15</v>
      </c>
      <c r="F31" s="126" t="s">
        <v>6106</v>
      </c>
      <c r="G31" s="126" t="s">
        <v>15</v>
      </c>
      <c r="H31" s="126" t="s">
        <v>6107</v>
      </c>
      <c r="I31" s="126" t="s">
        <v>15</v>
      </c>
      <c r="J31" s="126" t="s">
        <v>6108</v>
      </c>
      <c r="K31" s="126" t="s">
        <v>15</v>
      </c>
    </row>
    <row r="32" spans="1:11">
      <c r="A32" s="125">
        <v>31</v>
      </c>
      <c r="B32" s="126" t="s">
        <v>5818</v>
      </c>
      <c r="C32" s="126" t="s">
        <v>15</v>
      </c>
      <c r="D32" s="126" t="s">
        <v>6109</v>
      </c>
      <c r="E32" s="126" t="s">
        <v>15</v>
      </c>
      <c r="F32" s="126" t="s">
        <v>6110</v>
      </c>
      <c r="G32" s="126" t="s">
        <v>15</v>
      </c>
      <c r="H32" s="126" t="s">
        <v>15</v>
      </c>
      <c r="I32" s="126" t="s">
        <v>15</v>
      </c>
      <c r="J32" s="126" t="s">
        <v>15</v>
      </c>
      <c r="K32" s="126" t="s">
        <v>15</v>
      </c>
    </row>
    <row r="33" spans="1:11">
      <c r="A33" s="125">
        <v>32</v>
      </c>
      <c r="B33" s="126" t="s">
        <v>4376</v>
      </c>
      <c r="C33" s="126" t="s">
        <v>15</v>
      </c>
      <c r="D33" s="126" t="s">
        <v>6111</v>
      </c>
      <c r="E33" s="126" t="s">
        <v>15</v>
      </c>
      <c r="F33" s="126" t="s">
        <v>15</v>
      </c>
      <c r="G33" s="126" t="s">
        <v>15</v>
      </c>
      <c r="H33" s="126" t="s">
        <v>6112</v>
      </c>
      <c r="I33" s="126" t="s">
        <v>15</v>
      </c>
      <c r="J33" s="126" t="s">
        <v>6113</v>
      </c>
      <c r="K33" s="126" t="s">
        <v>15</v>
      </c>
    </row>
    <row r="34" spans="1:11">
      <c r="A34" s="125">
        <v>33</v>
      </c>
      <c r="B34" s="126" t="s">
        <v>5819</v>
      </c>
      <c r="C34" s="126" t="s">
        <v>15</v>
      </c>
      <c r="D34" s="126" t="s">
        <v>6114</v>
      </c>
      <c r="E34" s="126" t="s">
        <v>15</v>
      </c>
      <c r="F34" s="126" t="s">
        <v>6115</v>
      </c>
      <c r="G34" s="126" t="s">
        <v>15</v>
      </c>
      <c r="H34" s="126" t="s">
        <v>15</v>
      </c>
      <c r="I34" s="126" t="s">
        <v>15</v>
      </c>
      <c r="J34" s="126" t="s">
        <v>6116</v>
      </c>
      <c r="K34" s="126" t="s">
        <v>15</v>
      </c>
    </row>
    <row r="35" spans="1:11">
      <c r="A35" s="125">
        <v>34</v>
      </c>
      <c r="B35" s="126" t="s">
        <v>4378</v>
      </c>
      <c r="C35" s="126" t="s">
        <v>15</v>
      </c>
      <c r="D35" s="126" t="s">
        <v>6117</v>
      </c>
      <c r="E35" s="126" t="s">
        <v>15</v>
      </c>
      <c r="F35" s="126" t="s">
        <v>6118</v>
      </c>
      <c r="G35" s="126" t="s">
        <v>15</v>
      </c>
      <c r="H35" s="126" t="s">
        <v>6119</v>
      </c>
      <c r="I35" s="126" t="s">
        <v>15</v>
      </c>
      <c r="J35" s="126" t="s">
        <v>6120</v>
      </c>
      <c r="K35" s="126" t="s">
        <v>15</v>
      </c>
    </row>
    <row r="36" spans="1:11">
      <c r="A36" s="125">
        <v>35</v>
      </c>
      <c r="B36" s="126" t="s">
        <v>5823</v>
      </c>
      <c r="C36" s="126" t="s">
        <v>15</v>
      </c>
      <c r="D36" s="126" t="s">
        <v>6121</v>
      </c>
      <c r="E36" s="126" t="s">
        <v>15</v>
      </c>
      <c r="F36" s="126" t="s">
        <v>15</v>
      </c>
      <c r="G36" s="126" t="s">
        <v>6122</v>
      </c>
      <c r="H36" s="126" t="s">
        <v>15</v>
      </c>
      <c r="I36" s="126" t="s">
        <v>15</v>
      </c>
      <c r="J36" s="126" t="s">
        <v>6123</v>
      </c>
      <c r="K36" s="126" t="s">
        <v>15</v>
      </c>
    </row>
    <row r="37" spans="1:11">
      <c r="A37" s="125">
        <v>36</v>
      </c>
      <c r="B37" s="126" t="s">
        <v>4380</v>
      </c>
      <c r="C37" s="126" t="s">
        <v>15</v>
      </c>
      <c r="D37" s="126" t="s">
        <v>6124</v>
      </c>
      <c r="E37" s="126" t="s">
        <v>15</v>
      </c>
      <c r="F37" s="126" t="s">
        <v>15</v>
      </c>
      <c r="G37" s="126" t="s">
        <v>6125</v>
      </c>
      <c r="H37" s="126" t="s">
        <v>15</v>
      </c>
      <c r="I37" s="126" t="s">
        <v>15</v>
      </c>
      <c r="J37" s="126" t="s">
        <v>6126</v>
      </c>
      <c r="K37" s="126" t="s">
        <v>15</v>
      </c>
    </row>
    <row r="38" spans="1:11">
      <c r="A38" s="125">
        <v>37</v>
      </c>
      <c r="B38" s="126" t="s">
        <v>4382</v>
      </c>
      <c r="C38" s="126" t="s">
        <v>15</v>
      </c>
      <c r="D38" s="126" t="s">
        <v>6127</v>
      </c>
      <c r="E38" s="126" t="s">
        <v>15</v>
      </c>
      <c r="F38" s="126" t="s">
        <v>15</v>
      </c>
      <c r="G38" s="126" t="s">
        <v>15</v>
      </c>
      <c r="H38" s="126" t="s">
        <v>15</v>
      </c>
      <c r="I38" s="126" t="s">
        <v>15</v>
      </c>
      <c r="J38" s="126" t="s">
        <v>6128</v>
      </c>
      <c r="K38" s="126" t="s">
        <v>15</v>
      </c>
    </row>
    <row r="39" spans="1:11">
      <c r="A39" s="125">
        <v>38</v>
      </c>
      <c r="B39" s="126" t="s">
        <v>4383</v>
      </c>
      <c r="C39" s="126" t="s">
        <v>15</v>
      </c>
      <c r="D39" s="126" t="s">
        <v>6129</v>
      </c>
      <c r="E39" s="126" t="s">
        <v>15</v>
      </c>
      <c r="F39" s="126" t="s">
        <v>15</v>
      </c>
      <c r="G39" s="126" t="s">
        <v>6130</v>
      </c>
      <c r="H39" s="126" t="s">
        <v>15</v>
      </c>
      <c r="I39" s="126" t="s">
        <v>15</v>
      </c>
      <c r="J39" s="126" t="s">
        <v>6131</v>
      </c>
      <c r="K39" s="126" t="s">
        <v>15</v>
      </c>
    </row>
    <row r="40" spans="1:11">
      <c r="A40" s="125">
        <v>39</v>
      </c>
      <c r="B40" s="126" t="s">
        <v>4384</v>
      </c>
      <c r="C40" s="126" t="s">
        <v>15</v>
      </c>
      <c r="D40" s="126" t="s">
        <v>6132</v>
      </c>
      <c r="E40" s="126" t="s">
        <v>15</v>
      </c>
      <c r="F40" s="126" t="s">
        <v>15</v>
      </c>
      <c r="G40" s="126" t="s">
        <v>15</v>
      </c>
      <c r="H40" s="126" t="s">
        <v>15</v>
      </c>
      <c r="I40" s="126" t="s">
        <v>15</v>
      </c>
      <c r="J40" s="126" t="s">
        <v>199</v>
      </c>
      <c r="K40" s="126" t="s">
        <v>15</v>
      </c>
    </row>
    <row r="41" spans="1:11">
      <c r="A41" s="125">
        <v>40</v>
      </c>
      <c r="B41" s="126" t="s">
        <v>4385</v>
      </c>
      <c r="C41" s="126" t="s">
        <v>15</v>
      </c>
      <c r="D41" s="126" t="s">
        <v>6133</v>
      </c>
      <c r="E41" s="126" t="s">
        <v>15</v>
      </c>
      <c r="F41" s="126" t="s">
        <v>15</v>
      </c>
      <c r="G41" s="126" t="s">
        <v>6134</v>
      </c>
      <c r="H41" s="126" t="s">
        <v>15</v>
      </c>
      <c r="I41" s="126" t="s">
        <v>15</v>
      </c>
      <c r="J41" s="126" t="s">
        <v>6135</v>
      </c>
      <c r="K41" s="126" t="s">
        <v>15</v>
      </c>
    </row>
    <row r="42" spans="1:11">
      <c r="A42" s="125">
        <v>41</v>
      </c>
      <c r="B42" s="126" t="s">
        <v>4386</v>
      </c>
      <c r="C42" s="126" t="s">
        <v>15</v>
      </c>
      <c r="D42" s="126" t="s">
        <v>15</v>
      </c>
      <c r="E42" s="126" t="s">
        <v>15</v>
      </c>
      <c r="F42" s="126" t="s">
        <v>2768</v>
      </c>
      <c r="G42" s="126" t="s">
        <v>15</v>
      </c>
      <c r="H42" s="126" t="s">
        <v>15</v>
      </c>
      <c r="I42" s="126" t="s">
        <v>15</v>
      </c>
      <c r="J42" s="126" t="s">
        <v>6136</v>
      </c>
      <c r="K42" s="126" t="s">
        <v>15</v>
      </c>
    </row>
    <row r="43" spans="1:11">
      <c r="A43" s="125">
        <v>42</v>
      </c>
      <c r="B43" s="126" t="s">
        <v>4388</v>
      </c>
      <c r="C43" s="126" t="s">
        <v>15</v>
      </c>
      <c r="D43" s="126" t="s">
        <v>15</v>
      </c>
      <c r="E43" s="126" t="s">
        <v>15</v>
      </c>
      <c r="F43" s="126" t="s">
        <v>6137</v>
      </c>
      <c r="G43" s="126" t="s">
        <v>15</v>
      </c>
      <c r="H43" s="126" t="s">
        <v>15</v>
      </c>
      <c r="I43" s="126" t="s">
        <v>15</v>
      </c>
      <c r="J43" s="126" t="s">
        <v>118</v>
      </c>
      <c r="K43" s="126" t="s">
        <v>15</v>
      </c>
    </row>
    <row r="44" spans="1:11">
      <c r="A44" s="125">
        <v>43</v>
      </c>
      <c r="B44" s="126" t="s">
        <v>4390</v>
      </c>
      <c r="C44" s="126" t="s">
        <v>15</v>
      </c>
      <c r="D44" s="126" t="s">
        <v>6138</v>
      </c>
      <c r="E44" s="126" t="s">
        <v>15</v>
      </c>
      <c r="F44" s="126" t="s">
        <v>6139</v>
      </c>
      <c r="G44" s="126" t="s">
        <v>15</v>
      </c>
      <c r="H44" s="126" t="s">
        <v>15</v>
      </c>
      <c r="I44" s="126" t="s">
        <v>15</v>
      </c>
      <c r="J44" s="126" t="s">
        <v>6140</v>
      </c>
      <c r="K44" s="126" t="s">
        <v>15</v>
      </c>
    </row>
    <row r="45" spans="1:11">
      <c r="A45" s="125">
        <v>44</v>
      </c>
      <c r="B45" s="126" t="s">
        <v>4391</v>
      </c>
      <c r="C45" s="126" t="s">
        <v>15</v>
      </c>
      <c r="D45" s="126" t="s">
        <v>6141</v>
      </c>
      <c r="E45" s="126" t="s">
        <v>15</v>
      </c>
      <c r="F45" s="126" t="s">
        <v>6142</v>
      </c>
      <c r="G45" s="126" t="s">
        <v>15</v>
      </c>
      <c r="H45" s="126" t="s">
        <v>15</v>
      </c>
      <c r="I45" s="126" t="s">
        <v>15</v>
      </c>
      <c r="J45" s="126" t="s">
        <v>6143</v>
      </c>
      <c r="K45" s="126" t="s">
        <v>15</v>
      </c>
    </row>
    <row r="46" spans="1:11">
      <c r="A46" s="125">
        <v>45</v>
      </c>
      <c r="B46" s="126" t="s">
        <v>4392</v>
      </c>
      <c r="C46" s="126" t="s">
        <v>15</v>
      </c>
      <c r="D46" s="126" t="s">
        <v>6144</v>
      </c>
      <c r="E46" s="126" t="s">
        <v>15</v>
      </c>
      <c r="F46" s="126" t="s">
        <v>15</v>
      </c>
      <c r="G46" s="126" t="s">
        <v>15</v>
      </c>
      <c r="H46" s="126" t="s">
        <v>15</v>
      </c>
      <c r="I46" s="126" t="s">
        <v>15</v>
      </c>
      <c r="J46" s="126" t="s">
        <v>6145</v>
      </c>
      <c r="K46" s="126" t="s">
        <v>15</v>
      </c>
    </row>
    <row r="47" spans="1:11">
      <c r="A47" s="125">
        <v>46</v>
      </c>
      <c r="B47" s="126" t="s">
        <v>4393</v>
      </c>
      <c r="C47" s="126" t="s">
        <v>15</v>
      </c>
      <c r="D47" s="126" t="s">
        <v>6146</v>
      </c>
      <c r="E47" s="126" t="s">
        <v>15</v>
      </c>
      <c r="F47" s="126" t="s">
        <v>6147</v>
      </c>
      <c r="G47" s="126" t="s">
        <v>6148</v>
      </c>
      <c r="H47" s="126" t="s">
        <v>15</v>
      </c>
      <c r="I47" s="126" t="s">
        <v>15</v>
      </c>
      <c r="J47" s="126" t="s">
        <v>6149</v>
      </c>
      <c r="K47" s="126" t="s">
        <v>15</v>
      </c>
    </row>
    <row r="48" spans="1:11">
      <c r="A48" s="125">
        <v>47</v>
      </c>
      <c r="B48" s="126" t="s">
        <v>4395</v>
      </c>
      <c r="C48" s="126" t="s">
        <v>15</v>
      </c>
      <c r="D48" s="126" t="s">
        <v>6150</v>
      </c>
      <c r="E48" s="126" t="s">
        <v>15</v>
      </c>
      <c r="F48" s="126" t="s">
        <v>6151</v>
      </c>
      <c r="G48" s="126" t="s">
        <v>6152</v>
      </c>
      <c r="H48" s="126" t="s">
        <v>15</v>
      </c>
      <c r="I48" s="126" t="s">
        <v>15</v>
      </c>
      <c r="J48" s="126" t="s">
        <v>6153</v>
      </c>
      <c r="K48" s="126" t="s">
        <v>15</v>
      </c>
    </row>
    <row r="49" spans="1:11">
      <c r="A49" s="125">
        <v>48</v>
      </c>
      <c r="B49" s="126" t="s">
        <v>4396</v>
      </c>
      <c r="C49" s="126" t="s">
        <v>15</v>
      </c>
      <c r="D49" s="126" t="s">
        <v>6154</v>
      </c>
      <c r="E49" s="126" t="s">
        <v>15</v>
      </c>
      <c r="F49" s="126" t="s">
        <v>15</v>
      </c>
      <c r="G49" s="126" t="s">
        <v>6155</v>
      </c>
      <c r="H49" s="126" t="s">
        <v>6156</v>
      </c>
      <c r="I49" s="126" t="s">
        <v>15</v>
      </c>
      <c r="J49" s="126" t="s">
        <v>155</v>
      </c>
      <c r="K49" s="126" t="s">
        <v>15</v>
      </c>
    </row>
    <row r="50" spans="1:11">
      <c r="A50" s="125">
        <v>49</v>
      </c>
      <c r="B50" s="126" t="s">
        <v>4398</v>
      </c>
      <c r="C50" s="126" t="s">
        <v>15</v>
      </c>
      <c r="D50" s="126" t="s">
        <v>6157</v>
      </c>
      <c r="E50" s="126" t="s">
        <v>15</v>
      </c>
      <c r="F50" s="126" t="s">
        <v>15</v>
      </c>
      <c r="G50" s="126" t="s">
        <v>6158</v>
      </c>
      <c r="H50" s="126" t="s">
        <v>15</v>
      </c>
      <c r="I50" s="126" t="s">
        <v>15</v>
      </c>
      <c r="J50" s="126" t="s">
        <v>6159</v>
      </c>
      <c r="K50" s="126" t="s">
        <v>15</v>
      </c>
    </row>
    <row r="51" spans="1:11">
      <c r="A51" s="125">
        <v>50</v>
      </c>
      <c r="B51" s="126" t="s">
        <v>4400</v>
      </c>
      <c r="C51" s="126" t="s">
        <v>15</v>
      </c>
      <c r="D51" s="126" t="s">
        <v>6160</v>
      </c>
      <c r="E51" s="126" t="s">
        <v>15</v>
      </c>
      <c r="F51" s="126" t="s">
        <v>15</v>
      </c>
      <c r="G51" s="126" t="s">
        <v>15</v>
      </c>
      <c r="H51" s="126" t="s">
        <v>6076</v>
      </c>
      <c r="I51" s="126" t="s">
        <v>15</v>
      </c>
      <c r="J51" s="126" t="s">
        <v>6161</v>
      </c>
      <c r="K51" s="126" t="s">
        <v>15</v>
      </c>
    </row>
    <row r="52" spans="1:11">
      <c r="A52" s="125">
        <v>51</v>
      </c>
      <c r="B52" s="126" t="s">
        <v>4401</v>
      </c>
      <c r="C52" s="126" t="s">
        <v>15</v>
      </c>
      <c r="D52" s="126" t="s">
        <v>6162</v>
      </c>
      <c r="E52" s="126" t="s">
        <v>15</v>
      </c>
      <c r="F52" s="126" t="s">
        <v>2374</v>
      </c>
      <c r="G52" s="126" t="s">
        <v>15</v>
      </c>
      <c r="H52" s="126" t="s">
        <v>6163</v>
      </c>
      <c r="I52" s="126" t="s">
        <v>15</v>
      </c>
      <c r="J52" s="126" t="s">
        <v>3173</v>
      </c>
      <c r="K52" s="126" t="s">
        <v>15</v>
      </c>
    </row>
    <row r="53" spans="1:11">
      <c r="A53" s="125">
        <v>52</v>
      </c>
      <c r="B53" s="126" t="s">
        <v>175</v>
      </c>
      <c r="C53" s="126" t="s">
        <v>15</v>
      </c>
      <c r="D53" s="126" t="s">
        <v>6164</v>
      </c>
      <c r="E53" s="126" t="s">
        <v>15</v>
      </c>
      <c r="F53" s="126" t="s">
        <v>3170</v>
      </c>
      <c r="G53" s="126" t="s">
        <v>15</v>
      </c>
      <c r="H53" s="126" t="s">
        <v>6165</v>
      </c>
      <c r="I53" s="126" t="s">
        <v>15</v>
      </c>
      <c r="J53" s="126" t="s">
        <v>176</v>
      </c>
      <c r="K53" s="126" t="s">
        <v>15</v>
      </c>
    </row>
    <row r="54" spans="1:11">
      <c r="A54" s="125">
        <v>53</v>
      </c>
      <c r="B54" s="126" t="s">
        <v>514</v>
      </c>
      <c r="C54" s="126" t="s">
        <v>15</v>
      </c>
      <c r="D54" s="126" t="s">
        <v>6166</v>
      </c>
      <c r="E54" s="126" t="s">
        <v>15</v>
      </c>
      <c r="F54" s="126" t="s">
        <v>3166</v>
      </c>
      <c r="G54" s="126" t="s">
        <v>15</v>
      </c>
      <c r="H54" s="126" t="s">
        <v>6167</v>
      </c>
      <c r="I54" s="126" t="s">
        <v>15</v>
      </c>
      <c r="J54" s="126" t="s">
        <v>517</v>
      </c>
      <c r="K54" s="126" t="s">
        <v>15</v>
      </c>
    </row>
    <row r="55" spans="1:11">
      <c r="A55" s="125">
        <v>54</v>
      </c>
      <c r="B55" s="126" t="s">
        <v>515</v>
      </c>
      <c r="C55" s="126" t="s">
        <v>15</v>
      </c>
      <c r="D55" s="126" t="s">
        <v>6168</v>
      </c>
      <c r="E55" s="126" t="s">
        <v>15</v>
      </c>
      <c r="F55" s="126" t="s">
        <v>3166</v>
      </c>
      <c r="G55" s="126" t="s">
        <v>15</v>
      </c>
      <c r="H55" s="126" t="s">
        <v>6169</v>
      </c>
      <c r="I55" s="126" t="s">
        <v>15</v>
      </c>
      <c r="J55" s="126" t="s">
        <v>518</v>
      </c>
      <c r="K55" s="126" t="s">
        <v>15</v>
      </c>
    </row>
    <row r="56" spans="1:11">
      <c r="A56" s="125">
        <v>55</v>
      </c>
      <c r="B56" s="126" t="s">
        <v>516</v>
      </c>
      <c r="C56" s="126" t="s">
        <v>15</v>
      </c>
      <c r="D56" s="126" t="s">
        <v>6170</v>
      </c>
      <c r="E56" s="126" t="s">
        <v>15</v>
      </c>
      <c r="F56" s="126" t="s">
        <v>3166</v>
      </c>
      <c r="G56" s="126" t="s">
        <v>15</v>
      </c>
      <c r="H56" s="126" t="s">
        <v>6171</v>
      </c>
      <c r="I56" s="126" t="s">
        <v>15</v>
      </c>
      <c r="J56" s="126" t="s">
        <v>519</v>
      </c>
      <c r="K56" s="126" t="s">
        <v>15</v>
      </c>
    </row>
    <row r="57" spans="1:11">
      <c r="A57" s="125">
        <v>56</v>
      </c>
      <c r="B57" s="126" t="s">
        <v>4409</v>
      </c>
      <c r="C57" s="126" t="s">
        <v>15</v>
      </c>
      <c r="D57" s="126" t="s">
        <v>6172</v>
      </c>
      <c r="E57" s="126" t="s">
        <v>15</v>
      </c>
      <c r="F57" s="126" t="s">
        <v>15</v>
      </c>
      <c r="G57" s="126" t="s">
        <v>15</v>
      </c>
      <c r="H57" s="126" t="s">
        <v>6173</v>
      </c>
      <c r="I57" s="126" t="s">
        <v>15</v>
      </c>
      <c r="J57" s="126" t="s">
        <v>357</v>
      </c>
      <c r="K57" s="126" t="s">
        <v>15</v>
      </c>
    </row>
    <row r="58" spans="1:11">
      <c r="A58" s="125">
        <v>57</v>
      </c>
      <c r="B58" s="126" t="s">
        <v>4410</v>
      </c>
      <c r="C58" s="126" t="s">
        <v>15</v>
      </c>
      <c r="D58" s="126" t="s">
        <v>6174</v>
      </c>
      <c r="E58" s="126" t="s">
        <v>15</v>
      </c>
      <c r="F58" s="126" t="s">
        <v>15</v>
      </c>
      <c r="G58" s="126" t="s">
        <v>6175</v>
      </c>
      <c r="H58" s="126" t="s">
        <v>6176</v>
      </c>
      <c r="I58" s="126" t="s">
        <v>15</v>
      </c>
      <c r="J58" s="126" t="s">
        <v>336</v>
      </c>
      <c r="K58" s="126" t="s">
        <v>15</v>
      </c>
    </row>
    <row r="59" spans="1:11">
      <c r="A59" s="125">
        <v>58</v>
      </c>
      <c r="B59" s="126" t="s">
        <v>4411</v>
      </c>
      <c r="C59" s="126" t="s">
        <v>15</v>
      </c>
      <c r="D59" s="126" t="s">
        <v>6177</v>
      </c>
      <c r="E59" s="126" t="s">
        <v>15</v>
      </c>
      <c r="F59" s="126" t="s">
        <v>15</v>
      </c>
      <c r="G59" s="126" t="s">
        <v>15</v>
      </c>
      <c r="H59" s="126" t="s">
        <v>15</v>
      </c>
      <c r="I59" s="126" t="s">
        <v>15</v>
      </c>
      <c r="J59" s="126" t="s">
        <v>15</v>
      </c>
      <c r="K59" s="126" t="s">
        <v>15</v>
      </c>
    </row>
    <row r="60" spans="1:11">
      <c r="A60" s="125">
        <v>59</v>
      </c>
      <c r="B60" s="126" t="s">
        <v>4414</v>
      </c>
      <c r="C60" s="126" t="s">
        <v>15</v>
      </c>
      <c r="D60" s="126" t="s">
        <v>6178</v>
      </c>
      <c r="E60" s="126" t="s">
        <v>15</v>
      </c>
      <c r="F60" s="126" t="s">
        <v>15</v>
      </c>
      <c r="G60" s="126" t="s">
        <v>6179</v>
      </c>
      <c r="H60" s="126" t="s">
        <v>6180</v>
      </c>
      <c r="I60" s="126" t="s">
        <v>15</v>
      </c>
      <c r="J60" s="126" t="s">
        <v>358</v>
      </c>
      <c r="K60" s="126" t="s">
        <v>15</v>
      </c>
    </row>
    <row r="61" spans="1:11">
      <c r="A61" s="125">
        <v>60</v>
      </c>
      <c r="B61" s="126" t="s">
        <v>4418</v>
      </c>
      <c r="C61" s="126" t="s">
        <v>15</v>
      </c>
      <c r="D61" s="126" t="s">
        <v>15</v>
      </c>
      <c r="E61" s="126" t="s">
        <v>15</v>
      </c>
      <c r="F61" s="126" t="s">
        <v>6181</v>
      </c>
      <c r="G61" s="126" t="s">
        <v>6182</v>
      </c>
      <c r="H61" s="126" t="s">
        <v>6183</v>
      </c>
      <c r="I61" s="126" t="s">
        <v>15</v>
      </c>
      <c r="J61" s="126" t="s">
        <v>6184</v>
      </c>
      <c r="K61" s="126" t="s">
        <v>15</v>
      </c>
    </row>
    <row r="62" spans="1:11">
      <c r="A62" s="125">
        <v>61</v>
      </c>
      <c r="B62" s="126" t="s">
        <v>4426</v>
      </c>
      <c r="C62" s="126" t="s">
        <v>15</v>
      </c>
      <c r="D62" s="126" t="s">
        <v>6185</v>
      </c>
      <c r="E62" s="126" t="s">
        <v>15</v>
      </c>
      <c r="F62" s="126" t="s">
        <v>6186</v>
      </c>
      <c r="G62" s="126" t="s">
        <v>15</v>
      </c>
      <c r="H62" s="126" t="s">
        <v>15</v>
      </c>
      <c r="I62" s="126" t="s">
        <v>15</v>
      </c>
      <c r="J62" s="126" t="s">
        <v>6187</v>
      </c>
      <c r="K62" s="126" t="s">
        <v>15</v>
      </c>
    </row>
    <row r="63" spans="1:11">
      <c r="A63" s="125">
        <v>62</v>
      </c>
      <c r="B63" s="126" t="s">
        <v>4430</v>
      </c>
      <c r="C63" s="126" t="s">
        <v>15</v>
      </c>
      <c r="D63" s="126" t="s">
        <v>6188</v>
      </c>
      <c r="E63" s="126" t="s">
        <v>15</v>
      </c>
      <c r="F63" s="126" t="s">
        <v>6189</v>
      </c>
      <c r="G63" s="126" t="s">
        <v>15</v>
      </c>
      <c r="H63" s="126" t="s">
        <v>15</v>
      </c>
      <c r="I63" s="126" t="s">
        <v>15</v>
      </c>
      <c r="J63" s="126" t="s">
        <v>6190</v>
      </c>
      <c r="K63" s="126" t="s">
        <v>15</v>
      </c>
    </row>
    <row r="64" spans="1:11">
      <c r="A64" s="125">
        <v>63</v>
      </c>
      <c r="B64" s="126" t="s">
        <v>5835</v>
      </c>
      <c r="C64" s="126" t="s">
        <v>15</v>
      </c>
      <c r="D64" s="126" t="s">
        <v>6191</v>
      </c>
      <c r="E64" s="126" t="s">
        <v>15</v>
      </c>
      <c r="F64" s="126" t="s">
        <v>15</v>
      </c>
      <c r="G64" s="126" t="s">
        <v>6192</v>
      </c>
      <c r="H64" s="126" t="s">
        <v>6069</v>
      </c>
      <c r="I64" s="126" t="s">
        <v>15</v>
      </c>
      <c r="J64" s="126" t="s">
        <v>6193</v>
      </c>
      <c r="K64" s="126" t="s">
        <v>15</v>
      </c>
    </row>
    <row r="65" spans="1:11">
      <c r="A65" s="125">
        <v>64</v>
      </c>
      <c r="B65" s="126" t="s">
        <v>4431</v>
      </c>
      <c r="C65" s="126" t="s">
        <v>15</v>
      </c>
      <c r="D65" s="126" t="s">
        <v>6194</v>
      </c>
      <c r="E65" s="126" t="s">
        <v>15</v>
      </c>
      <c r="F65" s="126" t="s">
        <v>15</v>
      </c>
      <c r="G65" s="126" t="s">
        <v>6195</v>
      </c>
      <c r="H65" s="126" t="s">
        <v>6196</v>
      </c>
      <c r="I65" s="126" t="s">
        <v>15</v>
      </c>
      <c r="J65" s="126" t="s">
        <v>6197</v>
      </c>
      <c r="K65" s="126" t="s">
        <v>15</v>
      </c>
    </row>
    <row r="66" spans="1:11">
      <c r="A66" s="125">
        <v>65</v>
      </c>
      <c r="B66" s="126" t="s">
        <v>4433</v>
      </c>
      <c r="C66" s="126" t="s">
        <v>15</v>
      </c>
      <c r="D66" s="126" t="s">
        <v>6198</v>
      </c>
      <c r="E66" s="126" t="s">
        <v>15</v>
      </c>
      <c r="F66" s="126" t="s">
        <v>15</v>
      </c>
      <c r="G66" s="126" t="s">
        <v>6199</v>
      </c>
      <c r="H66" s="126" t="s">
        <v>6069</v>
      </c>
      <c r="I66" s="126" t="s">
        <v>15</v>
      </c>
      <c r="J66" s="126" t="s">
        <v>359</v>
      </c>
      <c r="K66" s="126" t="s">
        <v>15</v>
      </c>
    </row>
    <row r="67" spans="1:11">
      <c r="A67" s="125">
        <v>66</v>
      </c>
      <c r="B67" s="126" t="s">
        <v>106</v>
      </c>
      <c r="C67" s="126" t="s">
        <v>15</v>
      </c>
      <c r="D67" s="126" t="s">
        <v>6200</v>
      </c>
      <c r="E67" s="126" t="s">
        <v>15</v>
      </c>
      <c r="F67" s="126" t="s">
        <v>15</v>
      </c>
      <c r="G67" s="126" t="s">
        <v>6201</v>
      </c>
      <c r="H67" s="126" t="s">
        <v>15</v>
      </c>
      <c r="I67" s="126" t="s">
        <v>15</v>
      </c>
      <c r="J67" s="126" t="s">
        <v>6202</v>
      </c>
      <c r="K67" s="126" t="s">
        <v>15</v>
      </c>
    </row>
    <row r="68" spans="1:11">
      <c r="A68" s="125">
        <v>67</v>
      </c>
      <c r="B68" s="126" t="s">
        <v>5838</v>
      </c>
      <c r="C68" s="126" t="s">
        <v>15</v>
      </c>
      <c r="D68" s="126" t="s">
        <v>6203</v>
      </c>
      <c r="E68" s="126" t="s">
        <v>15</v>
      </c>
      <c r="F68" s="126" t="s">
        <v>15</v>
      </c>
      <c r="G68" s="126" t="s">
        <v>6204</v>
      </c>
      <c r="H68" s="126" t="s">
        <v>15</v>
      </c>
      <c r="I68" s="126" t="s">
        <v>15</v>
      </c>
      <c r="J68" s="126" t="s">
        <v>6205</v>
      </c>
      <c r="K68" s="126" t="s">
        <v>15</v>
      </c>
    </row>
    <row r="69" spans="1:11">
      <c r="A69" s="125">
        <v>68</v>
      </c>
      <c r="B69" s="126" t="s">
        <v>4434</v>
      </c>
      <c r="C69" s="126" t="s">
        <v>15</v>
      </c>
      <c r="D69" s="126" t="s">
        <v>6206</v>
      </c>
      <c r="E69" s="126" t="s">
        <v>15</v>
      </c>
      <c r="F69" s="126" t="s">
        <v>15</v>
      </c>
      <c r="G69" s="126" t="s">
        <v>6207</v>
      </c>
      <c r="H69" s="126" t="s">
        <v>6208</v>
      </c>
      <c r="I69" s="126" t="s">
        <v>15</v>
      </c>
      <c r="J69" s="126" t="s">
        <v>360</v>
      </c>
      <c r="K69" s="126" t="s">
        <v>15</v>
      </c>
    </row>
    <row r="70" spans="1:11">
      <c r="A70" s="125">
        <v>69</v>
      </c>
      <c r="B70" s="126" t="s">
        <v>4436</v>
      </c>
      <c r="C70" s="126" t="s">
        <v>15</v>
      </c>
      <c r="D70" s="126" t="s">
        <v>6209</v>
      </c>
      <c r="E70" s="126" t="s">
        <v>15</v>
      </c>
      <c r="F70" s="126" t="s">
        <v>6210</v>
      </c>
      <c r="G70" s="126" t="s">
        <v>15</v>
      </c>
      <c r="H70" s="126" t="s">
        <v>6211</v>
      </c>
      <c r="I70" s="126" t="s">
        <v>15</v>
      </c>
      <c r="J70" s="126" t="s">
        <v>6212</v>
      </c>
      <c r="K70" s="126" t="s">
        <v>15</v>
      </c>
    </row>
    <row r="71" spans="1:11">
      <c r="A71" s="125">
        <v>70</v>
      </c>
      <c r="B71" s="126" t="s">
        <v>4437</v>
      </c>
      <c r="C71" s="126" t="s">
        <v>15</v>
      </c>
      <c r="D71" s="126" t="s">
        <v>6213</v>
      </c>
      <c r="E71" s="126" t="s">
        <v>15</v>
      </c>
      <c r="F71" s="126" t="s">
        <v>15</v>
      </c>
      <c r="G71" s="126" t="s">
        <v>15</v>
      </c>
      <c r="H71" s="126" t="s">
        <v>15</v>
      </c>
      <c r="I71" s="126" t="s">
        <v>15</v>
      </c>
      <c r="J71" s="126" t="s">
        <v>6214</v>
      </c>
      <c r="K71" s="126" t="s">
        <v>15</v>
      </c>
    </row>
    <row r="72" spans="1:11">
      <c r="A72" s="125">
        <v>71</v>
      </c>
      <c r="B72" s="126" t="s">
        <v>4439</v>
      </c>
      <c r="C72" s="126" t="s">
        <v>15</v>
      </c>
      <c r="D72" s="126" t="s">
        <v>6215</v>
      </c>
      <c r="E72" s="126" t="s">
        <v>15</v>
      </c>
      <c r="F72" s="126" t="s">
        <v>15</v>
      </c>
      <c r="G72" s="126" t="s">
        <v>6216</v>
      </c>
      <c r="H72" s="126" t="s">
        <v>6217</v>
      </c>
      <c r="I72" s="126" t="s">
        <v>15</v>
      </c>
      <c r="J72" s="126" t="s">
        <v>361</v>
      </c>
      <c r="K72" s="126" t="s">
        <v>15</v>
      </c>
    </row>
    <row r="73" spans="1:11">
      <c r="A73" s="125">
        <v>72</v>
      </c>
      <c r="B73" s="126" t="s">
        <v>5840</v>
      </c>
      <c r="C73" s="126" t="s">
        <v>15</v>
      </c>
      <c r="D73" s="126" t="s">
        <v>6218</v>
      </c>
      <c r="E73" s="126" t="s">
        <v>15</v>
      </c>
      <c r="F73" s="126" t="s">
        <v>15</v>
      </c>
      <c r="G73" s="126" t="s">
        <v>6219</v>
      </c>
      <c r="H73" s="126" t="s">
        <v>15</v>
      </c>
      <c r="I73" s="126" t="s">
        <v>15</v>
      </c>
      <c r="J73" s="126" t="s">
        <v>6220</v>
      </c>
      <c r="K73" s="126" t="s">
        <v>15</v>
      </c>
    </row>
    <row r="74" spans="1:11">
      <c r="A74" s="125">
        <v>73</v>
      </c>
      <c r="B74" s="126" t="s">
        <v>4441</v>
      </c>
      <c r="C74" s="126" t="s">
        <v>15</v>
      </c>
      <c r="D74" s="126" t="s">
        <v>6221</v>
      </c>
      <c r="E74" s="126" t="s">
        <v>15</v>
      </c>
      <c r="F74" s="126" t="s">
        <v>15</v>
      </c>
      <c r="G74" s="126" t="s">
        <v>6222</v>
      </c>
      <c r="H74" s="126" t="s">
        <v>15</v>
      </c>
      <c r="I74" s="126" t="s">
        <v>15</v>
      </c>
      <c r="J74" s="126" t="s">
        <v>436</v>
      </c>
      <c r="K74" s="126" t="s">
        <v>15</v>
      </c>
    </row>
    <row r="75" spans="1:11">
      <c r="A75" s="125">
        <v>74</v>
      </c>
      <c r="B75" s="126" t="s">
        <v>5842</v>
      </c>
      <c r="C75" s="126" t="s">
        <v>15</v>
      </c>
      <c r="D75" s="126" t="s">
        <v>6223</v>
      </c>
      <c r="E75" s="126" t="s">
        <v>15</v>
      </c>
      <c r="F75" s="126" t="s">
        <v>15</v>
      </c>
      <c r="G75" s="126" t="s">
        <v>15</v>
      </c>
      <c r="H75" s="126" t="s">
        <v>15</v>
      </c>
      <c r="I75" s="126" t="s">
        <v>15</v>
      </c>
      <c r="J75" s="126" t="s">
        <v>6224</v>
      </c>
      <c r="K75" s="126" t="s">
        <v>15</v>
      </c>
    </row>
    <row r="76" spans="1:11">
      <c r="A76" s="125">
        <v>75</v>
      </c>
      <c r="B76" s="126" t="s">
        <v>4442</v>
      </c>
      <c r="C76" s="126" t="s">
        <v>15</v>
      </c>
      <c r="D76" s="126" t="s">
        <v>6225</v>
      </c>
      <c r="E76" s="126" t="s">
        <v>15</v>
      </c>
      <c r="F76" s="126" t="s">
        <v>6226</v>
      </c>
      <c r="G76" s="126" t="s">
        <v>6227</v>
      </c>
      <c r="H76" s="126" t="s">
        <v>15</v>
      </c>
      <c r="I76" s="126" t="s">
        <v>15</v>
      </c>
      <c r="J76" s="126" t="s">
        <v>200</v>
      </c>
      <c r="K76" s="126" t="s">
        <v>15</v>
      </c>
    </row>
    <row r="77" spans="1:11">
      <c r="A77" s="125">
        <v>76</v>
      </c>
      <c r="B77" s="126" t="s">
        <v>5844</v>
      </c>
      <c r="C77" s="126" t="s">
        <v>15</v>
      </c>
      <c r="D77" s="126" t="s">
        <v>6228</v>
      </c>
      <c r="E77" s="126" t="s">
        <v>15</v>
      </c>
      <c r="F77" s="126" t="s">
        <v>15</v>
      </c>
      <c r="G77" s="126" t="s">
        <v>6229</v>
      </c>
      <c r="H77" s="126" t="s">
        <v>15</v>
      </c>
      <c r="I77" s="126" t="s">
        <v>15</v>
      </c>
      <c r="J77" s="126" t="s">
        <v>6230</v>
      </c>
      <c r="K77" s="126" t="s">
        <v>15</v>
      </c>
    </row>
    <row r="78" spans="1:11">
      <c r="A78" s="125">
        <v>77</v>
      </c>
      <c r="B78" s="126" t="s">
        <v>5237</v>
      </c>
      <c r="C78" s="126" t="s">
        <v>15</v>
      </c>
      <c r="D78" s="126" t="s">
        <v>6231</v>
      </c>
      <c r="E78" s="126" t="s">
        <v>15</v>
      </c>
      <c r="F78" s="126" t="s">
        <v>15</v>
      </c>
      <c r="G78" s="126" t="s">
        <v>15</v>
      </c>
      <c r="H78" s="126" t="s">
        <v>15</v>
      </c>
      <c r="I78" s="126" t="s">
        <v>15</v>
      </c>
      <c r="J78" s="126" t="s">
        <v>6232</v>
      </c>
      <c r="K78" s="126" t="s">
        <v>15</v>
      </c>
    </row>
    <row r="79" spans="1:11">
      <c r="A79" s="125">
        <v>78</v>
      </c>
      <c r="B79" s="126" t="s">
        <v>4444</v>
      </c>
      <c r="C79" s="126" t="s">
        <v>15</v>
      </c>
      <c r="D79" s="126" t="s">
        <v>6233</v>
      </c>
      <c r="E79" s="126" t="s">
        <v>15</v>
      </c>
      <c r="F79" s="126" t="s">
        <v>15</v>
      </c>
      <c r="G79" s="126" t="s">
        <v>6234</v>
      </c>
      <c r="H79" s="126" t="s">
        <v>15</v>
      </c>
      <c r="I79" s="126" t="s">
        <v>15</v>
      </c>
      <c r="J79" s="126" t="s">
        <v>6235</v>
      </c>
      <c r="K79" s="126" t="s">
        <v>15</v>
      </c>
    </row>
    <row r="80" spans="1:11">
      <c r="A80" s="125">
        <v>79</v>
      </c>
      <c r="B80" s="126" t="s">
        <v>4445</v>
      </c>
      <c r="C80" s="126" t="s">
        <v>15</v>
      </c>
      <c r="D80" s="126" t="s">
        <v>6236</v>
      </c>
      <c r="E80" s="126" t="s">
        <v>15</v>
      </c>
      <c r="F80" s="126" t="s">
        <v>6237</v>
      </c>
      <c r="G80" s="126" t="s">
        <v>15</v>
      </c>
      <c r="H80" s="126" t="s">
        <v>6238</v>
      </c>
      <c r="I80" s="126" t="s">
        <v>15</v>
      </c>
      <c r="J80" s="126" t="s">
        <v>362</v>
      </c>
      <c r="K80" s="126" t="s">
        <v>15</v>
      </c>
    </row>
    <row r="81" spans="1:11">
      <c r="A81" s="125">
        <v>80</v>
      </c>
      <c r="B81" s="126" t="s">
        <v>4447</v>
      </c>
      <c r="C81" s="126" t="s">
        <v>15</v>
      </c>
      <c r="D81" s="126" t="s">
        <v>6239</v>
      </c>
      <c r="E81" s="126" t="s">
        <v>15</v>
      </c>
      <c r="F81" s="126" t="s">
        <v>6240</v>
      </c>
      <c r="G81" s="126" t="s">
        <v>15</v>
      </c>
      <c r="H81" s="126" t="s">
        <v>15</v>
      </c>
      <c r="I81" s="126" t="s">
        <v>15</v>
      </c>
      <c r="J81" s="126" t="s">
        <v>6241</v>
      </c>
      <c r="K81" s="126" t="s">
        <v>15</v>
      </c>
    </row>
    <row r="82" spans="1:11">
      <c r="A82" s="125">
        <v>81</v>
      </c>
      <c r="B82" s="126" t="s">
        <v>4450</v>
      </c>
      <c r="C82" s="126" t="s">
        <v>15</v>
      </c>
      <c r="D82" s="126" t="s">
        <v>6242</v>
      </c>
      <c r="E82" s="126" t="s">
        <v>15</v>
      </c>
      <c r="F82" s="126" t="s">
        <v>15</v>
      </c>
      <c r="G82" s="126" t="s">
        <v>6243</v>
      </c>
      <c r="H82" s="126" t="s">
        <v>6244</v>
      </c>
      <c r="I82" s="126" t="s">
        <v>15</v>
      </c>
      <c r="J82" s="126" t="s">
        <v>6245</v>
      </c>
      <c r="K82" s="126" t="s">
        <v>15</v>
      </c>
    </row>
    <row r="83" spans="1:11">
      <c r="A83" s="125">
        <v>82</v>
      </c>
      <c r="B83" s="126" t="s">
        <v>4452</v>
      </c>
      <c r="C83" s="126" t="s">
        <v>15</v>
      </c>
      <c r="D83" s="126" t="s">
        <v>6246</v>
      </c>
      <c r="E83" s="126" t="s">
        <v>15</v>
      </c>
      <c r="F83" s="126" t="s">
        <v>15</v>
      </c>
      <c r="G83" s="126" t="s">
        <v>15</v>
      </c>
      <c r="H83" s="126" t="s">
        <v>15</v>
      </c>
      <c r="I83" s="126" t="s">
        <v>15</v>
      </c>
      <c r="J83" s="126" t="s">
        <v>133</v>
      </c>
      <c r="K83" s="126" t="s">
        <v>15</v>
      </c>
    </row>
    <row r="84" spans="1:11">
      <c r="A84" s="125">
        <v>83</v>
      </c>
      <c r="B84" s="126" t="s">
        <v>4454</v>
      </c>
      <c r="C84" s="126" t="s">
        <v>15</v>
      </c>
      <c r="D84" s="126" t="s">
        <v>6247</v>
      </c>
      <c r="E84" s="126" t="s">
        <v>15</v>
      </c>
      <c r="F84" s="126" t="s">
        <v>6248</v>
      </c>
      <c r="G84" s="126" t="s">
        <v>15</v>
      </c>
      <c r="H84" s="126" t="s">
        <v>15</v>
      </c>
      <c r="I84" s="126" t="s">
        <v>15</v>
      </c>
      <c r="J84" s="126" t="s">
        <v>6249</v>
      </c>
      <c r="K84" s="126" t="s">
        <v>15</v>
      </c>
    </row>
    <row r="85" spans="1:11">
      <c r="A85" s="125">
        <v>84</v>
      </c>
      <c r="B85" s="126" t="s">
        <v>4456</v>
      </c>
      <c r="C85" s="126" t="s">
        <v>15</v>
      </c>
      <c r="D85" s="126" t="s">
        <v>6250</v>
      </c>
      <c r="E85" s="126" t="s">
        <v>15</v>
      </c>
      <c r="F85" s="126" t="s">
        <v>6251</v>
      </c>
      <c r="G85" s="126" t="s">
        <v>15</v>
      </c>
      <c r="H85" s="126" t="s">
        <v>15</v>
      </c>
      <c r="I85" s="126" t="s">
        <v>15</v>
      </c>
      <c r="J85" s="126" t="s">
        <v>15</v>
      </c>
      <c r="K85" s="126" t="s">
        <v>15</v>
      </c>
    </row>
    <row r="86" spans="1:11">
      <c r="A86" s="125">
        <v>85</v>
      </c>
      <c r="B86" s="126" t="s">
        <v>4458</v>
      </c>
      <c r="C86" s="126" t="s">
        <v>15</v>
      </c>
      <c r="D86" s="126" t="s">
        <v>6252</v>
      </c>
      <c r="E86" s="126" t="s">
        <v>15</v>
      </c>
      <c r="F86" s="126" t="s">
        <v>15</v>
      </c>
      <c r="G86" s="126" t="s">
        <v>6253</v>
      </c>
      <c r="H86" s="126" t="s">
        <v>15</v>
      </c>
      <c r="I86" s="126" t="s">
        <v>15</v>
      </c>
      <c r="J86" s="126" t="s">
        <v>201</v>
      </c>
      <c r="K86" s="126" t="s">
        <v>15</v>
      </c>
    </row>
    <row r="87" spans="1:11">
      <c r="A87" s="125">
        <v>86</v>
      </c>
      <c r="B87" s="126" t="s">
        <v>4464</v>
      </c>
      <c r="C87" s="126" t="s">
        <v>15</v>
      </c>
      <c r="D87" s="126" t="s">
        <v>15</v>
      </c>
      <c r="E87" s="126" t="s">
        <v>15</v>
      </c>
      <c r="F87" s="126" t="s">
        <v>6254</v>
      </c>
      <c r="G87" s="126" t="s">
        <v>15</v>
      </c>
      <c r="H87" s="126" t="s">
        <v>15</v>
      </c>
      <c r="I87" s="126" t="s">
        <v>15</v>
      </c>
      <c r="J87" s="126" t="s">
        <v>6255</v>
      </c>
      <c r="K87" s="126" t="s">
        <v>15</v>
      </c>
    </row>
    <row r="88" spans="1:11">
      <c r="A88" s="125">
        <v>87</v>
      </c>
      <c r="B88" s="126" t="s">
        <v>4466</v>
      </c>
      <c r="C88" s="126" t="s">
        <v>15</v>
      </c>
      <c r="D88" s="126" t="s">
        <v>6256</v>
      </c>
      <c r="E88" s="126" t="s">
        <v>15</v>
      </c>
      <c r="F88" s="126" t="s">
        <v>15</v>
      </c>
      <c r="G88" s="126" t="s">
        <v>6257</v>
      </c>
      <c r="H88" s="126" t="s">
        <v>6258</v>
      </c>
      <c r="I88" s="126" t="s">
        <v>15</v>
      </c>
      <c r="J88" s="126" t="s">
        <v>6259</v>
      </c>
      <c r="K88" s="126" t="s">
        <v>15</v>
      </c>
    </row>
    <row r="89" spans="1:11">
      <c r="A89" s="125">
        <v>88</v>
      </c>
      <c r="B89" s="126" t="s">
        <v>4468</v>
      </c>
      <c r="C89" s="126" t="s">
        <v>15</v>
      </c>
      <c r="D89" s="126" t="s">
        <v>6260</v>
      </c>
      <c r="E89" s="126" t="s">
        <v>15</v>
      </c>
      <c r="F89" s="126" t="s">
        <v>15</v>
      </c>
      <c r="G89" s="126" t="s">
        <v>6261</v>
      </c>
      <c r="H89" s="126" t="s">
        <v>6262</v>
      </c>
      <c r="I89" s="126" t="s">
        <v>15</v>
      </c>
      <c r="J89" s="126" t="s">
        <v>437</v>
      </c>
      <c r="K89" s="126" t="s">
        <v>15</v>
      </c>
    </row>
    <row r="90" spans="1:11">
      <c r="A90" s="125">
        <v>89</v>
      </c>
      <c r="B90" s="126" t="s">
        <v>4470</v>
      </c>
      <c r="C90" s="126" t="s">
        <v>15</v>
      </c>
      <c r="D90" s="126" t="s">
        <v>6263</v>
      </c>
      <c r="E90" s="126" t="s">
        <v>15</v>
      </c>
      <c r="F90" s="126" t="s">
        <v>15</v>
      </c>
      <c r="G90" s="126" t="s">
        <v>6264</v>
      </c>
      <c r="H90" s="126" t="s">
        <v>6069</v>
      </c>
      <c r="I90" s="126" t="s">
        <v>15</v>
      </c>
      <c r="J90" s="126" t="s">
        <v>363</v>
      </c>
      <c r="K90" s="126" t="s">
        <v>15</v>
      </c>
    </row>
    <row r="91" spans="1:11">
      <c r="A91" s="125">
        <v>90</v>
      </c>
      <c r="B91" s="126" t="s">
        <v>4471</v>
      </c>
      <c r="C91" s="126" t="s">
        <v>15</v>
      </c>
      <c r="D91" s="126" t="s">
        <v>6265</v>
      </c>
      <c r="E91" s="126" t="s">
        <v>15</v>
      </c>
      <c r="F91" s="126" t="s">
        <v>15</v>
      </c>
      <c r="G91" s="126" t="s">
        <v>6266</v>
      </c>
      <c r="H91" s="126" t="s">
        <v>6267</v>
      </c>
      <c r="I91" s="126" t="s">
        <v>15</v>
      </c>
      <c r="J91" s="126" t="s">
        <v>6268</v>
      </c>
      <c r="K91" s="126" t="s">
        <v>15</v>
      </c>
    </row>
    <row r="92" spans="1:11">
      <c r="A92" s="125">
        <v>91</v>
      </c>
      <c r="B92" s="126" t="s">
        <v>4473</v>
      </c>
      <c r="C92" s="126" t="s">
        <v>15</v>
      </c>
      <c r="D92" s="126" t="s">
        <v>6269</v>
      </c>
      <c r="E92" s="126" t="s">
        <v>15</v>
      </c>
      <c r="F92" s="126" t="s">
        <v>15</v>
      </c>
      <c r="G92" s="126" t="s">
        <v>6270</v>
      </c>
      <c r="H92" s="126" t="s">
        <v>15</v>
      </c>
      <c r="I92" s="126" t="s">
        <v>15</v>
      </c>
      <c r="J92" s="126" t="s">
        <v>6271</v>
      </c>
      <c r="K92" s="126" t="s">
        <v>15</v>
      </c>
    </row>
    <row r="93" spans="1:11">
      <c r="A93" s="125">
        <v>92</v>
      </c>
      <c r="B93" s="126" t="s">
        <v>4474</v>
      </c>
      <c r="C93" s="126" t="s">
        <v>15</v>
      </c>
      <c r="D93" s="126" t="s">
        <v>6272</v>
      </c>
      <c r="E93" s="126" t="s">
        <v>15</v>
      </c>
      <c r="F93" s="126" t="s">
        <v>6273</v>
      </c>
      <c r="G93" s="126" t="s">
        <v>15</v>
      </c>
      <c r="H93" s="126" t="s">
        <v>6274</v>
      </c>
      <c r="I93" s="126" t="s">
        <v>15</v>
      </c>
      <c r="J93" s="126" t="s">
        <v>6275</v>
      </c>
      <c r="K93" s="126" t="s">
        <v>15</v>
      </c>
    </row>
    <row r="94" spans="1:11">
      <c r="A94" s="125">
        <v>93</v>
      </c>
      <c r="B94" s="126" t="s">
        <v>4475</v>
      </c>
      <c r="C94" s="126" t="s">
        <v>15</v>
      </c>
      <c r="D94" s="126" t="s">
        <v>6276</v>
      </c>
      <c r="E94" s="126" t="s">
        <v>15</v>
      </c>
      <c r="F94" s="126" t="s">
        <v>15</v>
      </c>
      <c r="G94" s="126" t="s">
        <v>6277</v>
      </c>
      <c r="H94" s="126" t="s">
        <v>6278</v>
      </c>
      <c r="I94" s="126" t="s">
        <v>15</v>
      </c>
      <c r="J94" s="126" t="s">
        <v>202</v>
      </c>
      <c r="K94" s="126" t="s">
        <v>15</v>
      </c>
    </row>
    <row r="95" spans="1:11">
      <c r="A95" s="125">
        <v>94</v>
      </c>
      <c r="B95" s="126" t="s">
        <v>4477</v>
      </c>
      <c r="C95" s="126" t="s">
        <v>15</v>
      </c>
      <c r="D95" s="126" t="s">
        <v>6279</v>
      </c>
      <c r="E95" s="126" t="s">
        <v>15</v>
      </c>
      <c r="F95" s="126" t="s">
        <v>15</v>
      </c>
      <c r="G95" s="126" t="s">
        <v>6280</v>
      </c>
      <c r="H95" s="126" t="s">
        <v>6281</v>
      </c>
      <c r="I95" s="126" t="s">
        <v>15</v>
      </c>
      <c r="J95" s="126" t="s">
        <v>6282</v>
      </c>
      <c r="K95" s="126" t="s">
        <v>15</v>
      </c>
    </row>
    <row r="96" spans="1:11">
      <c r="A96" s="125">
        <v>95</v>
      </c>
      <c r="B96" s="126" t="s">
        <v>4479</v>
      </c>
      <c r="C96" s="126" t="s">
        <v>15</v>
      </c>
      <c r="D96" s="126" t="s">
        <v>6283</v>
      </c>
      <c r="E96" s="126" t="s">
        <v>15</v>
      </c>
      <c r="F96" s="126" t="s">
        <v>6284</v>
      </c>
      <c r="G96" s="126" t="s">
        <v>15</v>
      </c>
      <c r="H96" s="126" t="s">
        <v>6285</v>
      </c>
      <c r="I96" s="126" t="s">
        <v>15</v>
      </c>
      <c r="J96" s="126" t="s">
        <v>203</v>
      </c>
      <c r="K96" s="126" t="s">
        <v>15</v>
      </c>
    </row>
    <row r="97" spans="1:11">
      <c r="A97" s="125">
        <v>96</v>
      </c>
      <c r="B97" s="126" t="s">
        <v>4480</v>
      </c>
      <c r="C97" s="126" t="s">
        <v>15</v>
      </c>
      <c r="D97" s="126" t="s">
        <v>15</v>
      </c>
      <c r="E97" s="126" t="s">
        <v>15</v>
      </c>
      <c r="F97" s="126" t="s">
        <v>6286</v>
      </c>
      <c r="G97" s="126" t="s">
        <v>15</v>
      </c>
      <c r="H97" s="126" t="s">
        <v>6287</v>
      </c>
      <c r="I97" s="126" t="s">
        <v>15</v>
      </c>
      <c r="J97" s="126" t="s">
        <v>6288</v>
      </c>
      <c r="K97" s="126" t="s">
        <v>15</v>
      </c>
    </row>
    <row r="98" spans="1:11">
      <c r="A98" s="125">
        <v>97</v>
      </c>
      <c r="B98" s="126" t="s">
        <v>4482</v>
      </c>
      <c r="C98" s="126" t="s">
        <v>15</v>
      </c>
      <c r="D98" s="126" t="s">
        <v>6289</v>
      </c>
      <c r="E98" s="126" t="s">
        <v>15</v>
      </c>
      <c r="F98" s="126" t="s">
        <v>15</v>
      </c>
      <c r="G98" s="126" t="s">
        <v>6290</v>
      </c>
      <c r="H98" s="126" t="s">
        <v>6291</v>
      </c>
      <c r="I98" s="126" t="s">
        <v>15</v>
      </c>
      <c r="J98" s="126" t="s">
        <v>364</v>
      </c>
      <c r="K98" s="126" t="s">
        <v>15</v>
      </c>
    </row>
    <row r="99" spans="1:11">
      <c r="A99" s="125">
        <v>98</v>
      </c>
      <c r="B99" s="126" t="s">
        <v>4484</v>
      </c>
      <c r="C99" s="126" t="s">
        <v>15</v>
      </c>
      <c r="D99" s="126" t="s">
        <v>6292</v>
      </c>
      <c r="E99" s="126" t="s">
        <v>15</v>
      </c>
      <c r="F99" s="126" t="s">
        <v>15</v>
      </c>
      <c r="G99" s="126" t="s">
        <v>6293</v>
      </c>
      <c r="H99" s="126" t="s">
        <v>6294</v>
      </c>
      <c r="I99" s="126" t="s">
        <v>15</v>
      </c>
      <c r="J99" s="126" t="s">
        <v>119</v>
      </c>
      <c r="K99" s="126" t="s">
        <v>15</v>
      </c>
    </row>
    <row r="100" spans="1:11">
      <c r="A100" s="125">
        <v>99</v>
      </c>
      <c r="B100" s="126" t="s">
        <v>4485</v>
      </c>
      <c r="C100" s="126" t="s">
        <v>15</v>
      </c>
      <c r="D100" s="126" t="s">
        <v>6295</v>
      </c>
      <c r="E100" s="126" t="s">
        <v>15</v>
      </c>
      <c r="F100" s="126" t="s">
        <v>15</v>
      </c>
      <c r="G100" s="126" t="s">
        <v>15</v>
      </c>
      <c r="H100" s="126" t="s">
        <v>15</v>
      </c>
      <c r="I100" s="126" t="s">
        <v>15</v>
      </c>
      <c r="J100" s="126" t="s">
        <v>6296</v>
      </c>
      <c r="K100" s="126" t="s">
        <v>15</v>
      </c>
    </row>
    <row r="101" spans="1:11">
      <c r="A101" s="125">
        <v>100</v>
      </c>
      <c r="B101" s="126" t="s">
        <v>4487</v>
      </c>
      <c r="C101" s="126" t="s">
        <v>15</v>
      </c>
      <c r="D101" s="126" t="s">
        <v>6297</v>
      </c>
      <c r="E101" s="126" t="s">
        <v>15</v>
      </c>
      <c r="F101" s="126" t="s">
        <v>6298</v>
      </c>
      <c r="G101" s="126" t="s">
        <v>6299</v>
      </c>
      <c r="H101" s="126" t="s">
        <v>6300</v>
      </c>
      <c r="I101" s="126" t="s">
        <v>15</v>
      </c>
      <c r="J101" s="126" t="s">
        <v>156</v>
      </c>
      <c r="K101" s="126" t="s">
        <v>15</v>
      </c>
    </row>
    <row r="102" spans="1:11">
      <c r="A102" s="125">
        <v>101</v>
      </c>
      <c r="B102" s="126" t="s">
        <v>4489</v>
      </c>
      <c r="C102" s="126" t="s">
        <v>15</v>
      </c>
      <c r="D102" s="126" t="s">
        <v>6301</v>
      </c>
      <c r="E102" s="126" t="s">
        <v>15</v>
      </c>
      <c r="F102" s="126" t="s">
        <v>15</v>
      </c>
      <c r="G102" s="126" t="s">
        <v>15</v>
      </c>
      <c r="H102" s="126" t="s">
        <v>15</v>
      </c>
      <c r="I102" s="126" t="s">
        <v>15</v>
      </c>
      <c r="J102" s="126" t="s">
        <v>6302</v>
      </c>
      <c r="K102" s="126" t="s">
        <v>15</v>
      </c>
    </row>
    <row r="103" spans="1:11">
      <c r="A103" s="125">
        <v>102</v>
      </c>
      <c r="B103" s="126" t="s">
        <v>4491</v>
      </c>
      <c r="C103" s="126" t="s">
        <v>15</v>
      </c>
      <c r="D103" s="126" t="s">
        <v>6303</v>
      </c>
      <c r="E103" s="126" t="s">
        <v>15</v>
      </c>
      <c r="F103" s="126" t="s">
        <v>15</v>
      </c>
      <c r="G103" s="126" t="s">
        <v>15</v>
      </c>
      <c r="H103" s="126" t="s">
        <v>15</v>
      </c>
      <c r="I103" s="126" t="s">
        <v>15</v>
      </c>
      <c r="J103" s="126" t="s">
        <v>6304</v>
      </c>
      <c r="K103" s="126" t="s">
        <v>15</v>
      </c>
    </row>
    <row r="104" spans="1:11">
      <c r="A104" s="125">
        <v>103</v>
      </c>
      <c r="B104" s="126" t="s">
        <v>4493</v>
      </c>
      <c r="C104" s="126" t="s">
        <v>15</v>
      </c>
      <c r="D104" s="126" t="s">
        <v>6305</v>
      </c>
      <c r="E104" s="126" t="s">
        <v>15</v>
      </c>
      <c r="F104" s="126" t="s">
        <v>15</v>
      </c>
      <c r="G104" s="126" t="s">
        <v>15</v>
      </c>
      <c r="H104" s="126" t="s">
        <v>15</v>
      </c>
      <c r="I104" s="126" t="s">
        <v>15</v>
      </c>
      <c r="J104" s="126" t="s">
        <v>6306</v>
      </c>
      <c r="K104" s="126" t="s">
        <v>15</v>
      </c>
    </row>
    <row r="105" spans="1:11">
      <c r="A105" s="125">
        <v>104</v>
      </c>
      <c r="B105" s="126" t="s">
        <v>4495</v>
      </c>
      <c r="C105" s="126" t="s">
        <v>15</v>
      </c>
      <c r="D105" s="126" t="s">
        <v>6307</v>
      </c>
      <c r="E105" s="126" t="s">
        <v>15</v>
      </c>
      <c r="F105" s="126" t="s">
        <v>15</v>
      </c>
      <c r="G105" s="126" t="s">
        <v>15</v>
      </c>
      <c r="H105" s="126" t="s">
        <v>15</v>
      </c>
      <c r="I105" s="126" t="s">
        <v>15</v>
      </c>
      <c r="J105" s="126" t="s">
        <v>6308</v>
      </c>
      <c r="K105" s="126" t="s">
        <v>15</v>
      </c>
    </row>
    <row r="106" spans="1:11">
      <c r="A106" s="125">
        <v>105</v>
      </c>
      <c r="B106" s="126" t="s">
        <v>4500</v>
      </c>
      <c r="C106" s="126" t="s">
        <v>15</v>
      </c>
      <c r="D106" s="126" t="s">
        <v>6309</v>
      </c>
      <c r="E106" s="126" t="s">
        <v>15</v>
      </c>
      <c r="F106" s="126" t="s">
        <v>15</v>
      </c>
      <c r="G106" s="126" t="s">
        <v>6310</v>
      </c>
      <c r="H106" s="126" t="s">
        <v>6311</v>
      </c>
      <c r="I106" s="126" t="s">
        <v>15</v>
      </c>
      <c r="J106" s="126" t="s">
        <v>365</v>
      </c>
      <c r="K106" s="126" t="s">
        <v>15</v>
      </c>
    </row>
    <row r="107" spans="1:11">
      <c r="A107" s="125">
        <v>106</v>
      </c>
      <c r="B107" s="126" t="s">
        <v>4502</v>
      </c>
      <c r="C107" s="126" t="s">
        <v>15</v>
      </c>
      <c r="D107" s="126" t="s">
        <v>6312</v>
      </c>
      <c r="E107" s="126" t="s">
        <v>15</v>
      </c>
      <c r="F107" s="126" t="s">
        <v>6313</v>
      </c>
      <c r="G107" s="126" t="s">
        <v>15</v>
      </c>
      <c r="H107" s="126" t="s">
        <v>15</v>
      </c>
      <c r="I107" s="126" t="s">
        <v>15</v>
      </c>
      <c r="J107" s="126" t="s">
        <v>6314</v>
      </c>
      <c r="K107" s="126" t="s">
        <v>15</v>
      </c>
    </row>
    <row r="108" spans="1:11">
      <c r="A108" s="125">
        <v>107</v>
      </c>
      <c r="B108" s="126" t="s">
        <v>4503</v>
      </c>
      <c r="C108" s="126" t="s">
        <v>15</v>
      </c>
      <c r="D108" s="126" t="s">
        <v>6315</v>
      </c>
      <c r="E108" s="126" t="s">
        <v>15</v>
      </c>
      <c r="F108" s="126" t="s">
        <v>6316</v>
      </c>
      <c r="G108" s="126" t="s">
        <v>15</v>
      </c>
      <c r="H108" s="126" t="s">
        <v>15</v>
      </c>
      <c r="I108" s="126" t="s">
        <v>15</v>
      </c>
      <c r="J108" s="126" t="s">
        <v>6317</v>
      </c>
      <c r="K108" s="126" t="s">
        <v>15</v>
      </c>
    </row>
    <row r="109" spans="1:11">
      <c r="A109" s="125">
        <v>108</v>
      </c>
      <c r="B109" s="126" t="s">
        <v>4504</v>
      </c>
      <c r="C109" s="126" t="s">
        <v>15</v>
      </c>
      <c r="D109" s="126" t="s">
        <v>6318</v>
      </c>
      <c r="E109" s="126" t="s">
        <v>15</v>
      </c>
      <c r="F109" s="126" t="s">
        <v>6319</v>
      </c>
      <c r="G109" s="126" t="s">
        <v>15</v>
      </c>
      <c r="H109" s="126" t="s">
        <v>15</v>
      </c>
      <c r="I109" s="126" t="s">
        <v>15</v>
      </c>
      <c r="J109" s="126" t="s">
        <v>6320</v>
      </c>
      <c r="K109" s="126" t="s">
        <v>15</v>
      </c>
    </row>
    <row r="110" spans="1:11">
      <c r="A110" s="125">
        <v>109</v>
      </c>
      <c r="B110" s="126" t="s">
        <v>4505</v>
      </c>
      <c r="C110" s="126" t="s">
        <v>15</v>
      </c>
      <c r="D110" s="126" t="s">
        <v>6321</v>
      </c>
      <c r="E110" s="126" t="s">
        <v>15</v>
      </c>
      <c r="F110" s="126" t="s">
        <v>15</v>
      </c>
      <c r="G110" s="126" t="s">
        <v>6322</v>
      </c>
      <c r="H110" s="126" t="s">
        <v>6323</v>
      </c>
      <c r="I110" s="126" t="s">
        <v>15</v>
      </c>
      <c r="J110" s="126" t="s">
        <v>366</v>
      </c>
      <c r="K110" s="126" t="s">
        <v>15</v>
      </c>
    </row>
    <row r="111" spans="1:11">
      <c r="A111" s="125">
        <v>110</v>
      </c>
      <c r="B111" s="126" t="s">
        <v>4508</v>
      </c>
      <c r="C111" s="126" t="s">
        <v>15</v>
      </c>
      <c r="D111" s="126" t="s">
        <v>6324</v>
      </c>
      <c r="E111" s="126" t="s">
        <v>15</v>
      </c>
      <c r="F111" s="126" t="s">
        <v>15</v>
      </c>
      <c r="G111" s="126" t="s">
        <v>15</v>
      </c>
      <c r="H111" s="126" t="s">
        <v>6325</v>
      </c>
      <c r="I111" s="126" t="s">
        <v>15</v>
      </c>
      <c r="J111" s="126" t="s">
        <v>438</v>
      </c>
      <c r="K111" s="126" t="s">
        <v>15</v>
      </c>
    </row>
    <row r="112" spans="1:11">
      <c r="A112" s="125">
        <v>111</v>
      </c>
      <c r="B112" s="126" t="s">
        <v>4509</v>
      </c>
      <c r="C112" s="126" t="s">
        <v>15</v>
      </c>
      <c r="D112" s="126" t="s">
        <v>6326</v>
      </c>
      <c r="E112" s="126" t="s">
        <v>15</v>
      </c>
      <c r="F112" s="126" t="s">
        <v>15</v>
      </c>
      <c r="G112" s="126" t="s">
        <v>15</v>
      </c>
      <c r="H112" s="126" t="s">
        <v>6327</v>
      </c>
      <c r="I112" s="126" t="s">
        <v>15</v>
      </c>
      <c r="J112" s="126" t="s">
        <v>6328</v>
      </c>
      <c r="K112" s="126" t="s">
        <v>15</v>
      </c>
    </row>
    <row r="113" spans="1:11">
      <c r="A113" s="125">
        <v>112</v>
      </c>
      <c r="B113" s="126" t="s">
        <v>4511</v>
      </c>
      <c r="C113" s="126" t="s">
        <v>15</v>
      </c>
      <c r="D113" s="126" t="s">
        <v>6329</v>
      </c>
      <c r="E113" s="126" t="s">
        <v>15</v>
      </c>
      <c r="F113" s="126" t="s">
        <v>15</v>
      </c>
      <c r="G113" s="126" t="s">
        <v>15</v>
      </c>
      <c r="H113" s="126" t="s">
        <v>6327</v>
      </c>
      <c r="I113" s="126" t="s">
        <v>15</v>
      </c>
      <c r="J113" s="126" t="s">
        <v>6328</v>
      </c>
      <c r="K113" s="126" t="s">
        <v>15</v>
      </c>
    </row>
    <row r="114" spans="1:11">
      <c r="A114" s="125">
        <v>113</v>
      </c>
      <c r="B114" s="126" t="s">
        <v>4512</v>
      </c>
      <c r="C114" s="126" t="s">
        <v>15</v>
      </c>
      <c r="D114" s="126" t="s">
        <v>6330</v>
      </c>
      <c r="E114" s="126" t="s">
        <v>15</v>
      </c>
      <c r="F114" s="126" t="s">
        <v>3072</v>
      </c>
      <c r="G114" s="126" t="s">
        <v>15</v>
      </c>
      <c r="H114" s="126" t="s">
        <v>6331</v>
      </c>
      <c r="I114" s="126" t="s">
        <v>15</v>
      </c>
      <c r="J114" s="126" t="s">
        <v>6332</v>
      </c>
      <c r="K114" s="126" t="s">
        <v>15</v>
      </c>
    </row>
    <row r="115" spans="1:11">
      <c r="A115" s="125">
        <v>114</v>
      </c>
      <c r="B115" s="126" t="s">
        <v>4513</v>
      </c>
      <c r="C115" s="126" t="s">
        <v>15</v>
      </c>
      <c r="D115" s="126" t="s">
        <v>6333</v>
      </c>
      <c r="E115" s="126" t="s">
        <v>15</v>
      </c>
      <c r="F115" s="126" t="s">
        <v>15</v>
      </c>
      <c r="G115" s="126" t="s">
        <v>15</v>
      </c>
      <c r="H115" s="126" t="s">
        <v>15</v>
      </c>
      <c r="I115" s="126" t="s">
        <v>15</v>
      </c>
      <c r="J115" s="126" t="s">
        <v>6334</v>
      </c>
      <c r="K115" s="126" t="s">
        <v>15</v>
      </c>
    </row>
    <row r="116" spans="1:11">
      <c r="A116" s="125">
        <v>115</v>
      </c>
      <c r="B116" s="126" t="s">
        <v>4515</v>
      </c>
      <c r="C116" s="126" t="s">
        <v>15</v>
      </c>
      <c r="D116" s="126" t="s">
        <v>6335</v>
      </c>
      <c r="E116" s="126" t="s">
        <v>15</v>
      </c>
      <c r="F116" s="126" t="s">
        <v>15</v>
      </c>
      <c r="G116" s="126" t="s">
        <v>6336</v>
      </c>
      <c r="H116" s="126" t="s">
        <v>6337</v>
      </c>
      <c r="I116" s="126" t="s">
        <v>15</v>
      </c>
      <c r="J116" s="126" t="s">
        <v>6338</v>
      </c>
      <c r="K116" s="126" t="s">
        <v>15</v>
      </c>
    </row>
    <row r="117" spans="1:11">
      <c r="A117" s="125">
        <v>116</v>
      </c>
      <c r="B117" s="126" t="s">
        <v>4517</v>
      </c>
      <c r="C117" s="126" t="s">
        <v>15</v>
      </c>
      <c r="D117" s="126" t="s">
        <v>6339</v>
      </c>
      <c r="E117" s="126" t="s">
        <v>15</v>
      </c>
      <c r="F117" s="126" t="s">
        <v>3278</v>
      </c>
      <c r="G117" s="126" t="s">
        <v>6340</v>
      </c>
      <c r="H117" s="126" t="s">
        <v>6341</v>
      </c>
      <c r="I117" s="126" t="s">
        <v>15</v>
      </c>
      <c r="J117" s="126" t="s">
        <v>527</v>
      </c>
      <c r="K117" s="126" t="s">
        <v>15</v>
      </c>
    </row>
    <row r="118" spans="1:11">
      <c r="A118" s="125">
        <v>117</v>
      </c>
      <c r="B118" s="126" t="s">
        <v>4518</v>
      </c>
      <c r="C118" s="126" t="s">
        <v>15</v>
      </c>
      <c r="D118" s="126" t="s">
        <v>6342</v>
      </c>
      <c r="E118" s="126" t="s">
        <v>15</v>
      </c>
      <c r="F118" s="126" t="s">
        <v>6343</v>
      </c>
      <c r="G118" s="126" t="s">
        <v>15</v>
      </c>
      <c r="H118" s="126" t="s">
        <v>15</v>
      </c>
      <c r="I118" s="126" t="s">
        <v>15</v>
      </c>
      <c r="J118" s="126" t="s">
        <v>6344</v>
      </c>
      <c r="K118" s="126" t="s">
        <v>15</v>
      </c>
    </row>
    <row r="119" spans="1:11">
      <c r="A119" s="125">
        <v>118</v>
      </c>
      <c r="B119" s="126" t="s">
        <v>4519</v>
      </c>
      <c r="C119" s="126" t="s">
        <v>15</v>
      </c>
      <c r="D119" s="126" t="s">
        <v>6345</v>
      </c>
      <c r="E119" s="126" t="s">
        <v>15</v>
      </c>
      <c r="F119" s="126" t="s">
        <v>15</v>
      </c>
      <c r="G119" s="126" t="s">
        <v>6346</v>
      </c>
      <c r="H119" s="126" t="s">
        <v>6347</v>
      </c>
      <c r="I119" s="126" t="s">
        <v>15</v>
      </c>
      <c r="J119" s="126" t="s">
        <v>6348</v>
      </c>
      <c r="K119" s="126" t="s">
        <v>15</v>
      </c>
    </row>
    <row r="120" spans="1:11">
      <c r="A120" s="125">
        <v>119</v>
      </c>
      <c r="B120" s="126" t="s">
        <v>4521</v>
      </c>
      <c r="C120" s="126" t="s">
        <v>15</v>
      </c>
      <c r="D120" s="126" t="s">
        <v>6349</v>
      </c>
      <c r="E120" s="126" t="s">
        <v>15</v>
      </c>
      <c r="F120" s="126" t="s">
        <v>15</v>
      </c>
      <c r="G120" s="126" t="s">
        <v>6350</v>
      </c>
      <c r="H120" s="126" t="s">
        <v>6069</v>
      </c>
      <c r="I120" s="126" t="s">
        <v>15</v>
      </c>
      <c r="J120" s="126" t="s">
        <v>6351</v>
      </c>
      <c r="K120" s="126" t="s">
        <v>15</v>
      </c>
    </row>
    <row r="121" spans="1:11">
      <c r="A121" s="125">
        <v>120</v>
      </c>
      <c r="B121" s="126" t="s">
        <v>4522</v>
      </c>
      <c r="C121" s="126" t="s">
        <v>15</v>
      </c>
      <c r="D121" s="126" t="s">
        <v>6352</v>
      </c>
      <c r="E121" s="126" t="s">
        <v>15</v>
      </c>
      <c r="F121" s="126" t="s">
        <v>15</v>
      </c>
      <c r="G121" s="126" t="s">
        <v>15</v>
      </c>
      <c r="H121" s="126" t="s">
        <v>6353</v>
      </c>
      <c r="I121" s="126" t="s">
        <v>15</v>
      </c>
      <c r="J121" s="126" t="s">
        <v>6354</v>
      </c>
      <c r="K121" s="126" t="s">
        <v>15</v>
      </c>
    </row>
    <row r="122" spans="1:11">
      <c r="A122" s="125">
        <v>121</v>
      </c>
      <c r="B122" s="126" t="s">
        <v>4524</v>
      </c>
      <c r="C122" s="126" t="s">
        <v>15</v>
      </c>
      <c r="D122" s="126" t="s">
        <v>6355</v>
      </c>
      <c r="E122" s="126" t="s">
        <v>15</v>
      </c>
      <c r="F122" s="126" t="s">
        <v>15</v>
      </c>
      <c r="G122" s="126" t="s">
        <v>6356</v>
      </c>
      <c r="H122" s="126" t="s">
        <v>15</v>
      </c>
      <c r="I122" s="126" t="s">
        <v>15</v>
      </c>
      <c r="J122" s="126" t="s">
        <v>6357</v>
      </c>
      <c r="K122" s="126" t="s">
        <v>15</v>
      </c>
    </row>
    <row r="123" spans="1:11">
      <c r="A123" s="125">
        <v>122</v>
      </c>
      <c r="B123" s="126" t="s">
        <v>4526</v>
      </c>
      <c r="C123" s="126" t="s">
        <v>15</v>
      </c>
      <c r="D123" s="126" t="s">
        <v>15</v>
      </c>
      <c r="E123" s="126" t="s">
        <v>15</v>
      </c>
      <c r="F123" s="126" t="s">
        <v>6358</v>
      </c>
      <c r="G123" s="126" t="s">
        <v>15</v>
      </c>
      <c r="H123" s="126" t="s">
        <v>15</v>
      </c>
      <c r="I123" s="126" t="s">
        <v>15</v>
      </c>
      <c r="J123" s="126" t="s">
        <v>6359</v>
      </c>
      <c r="K123" s="126" t="s">
        <v>15</v>
      </c>
    </row>
    <row r="124" spans="1:11">
      <c r="A124" s="125">
        <v>123</v>
      </c>
      <c r="B124" s="126" t="s">
        <v>4528</v>
      </c>
      <c r="C124" s="126" t="s">
        <v>15</v>
      </c>
      <c r="D124" s="126" t="s">
        <v>15</v>
      </c>
      <c r="E124" s="126" t="s">
        <v>15</v>
      </c>
      <c r="F124" s="126" t="s">
        <v>6360</v>
      </c>
      <c r="G124" s="126" t="s">
        <v>15</v>
      </c>
      <c r="H124" s="126" t="s">
        <v>15</v>
      </c>
      <c r="I124" s="126" t="s">
        <v>15</v>
      </c>
      <c r="J124" s="126" t="s">
        <v>221</v>
      </c>
      <c r="K124" s="126" t="s">
        <v>15</v>
      </c>
    </row>
    <row r="125" spans="1:11">
      <c r="A125" s="125">
        <v>124</v>
      </c>
      <c r="B125" s="126" t="s">
        <v>4529</v>
      </c>
      <c r="C125" s="126" t="s">
        <v>15</v>
      </c>
      <c r="D125" s="126" t="s">
        <v>15</v>
      </c>
      <c r="E125" s="126" t="s">
        <v>15</v>
      </c>
      <c r="F125" s="126" t="s">
        <v>6361</v>
      </c>
      <c r="G125" s="126" t="s">
        <v>15</v>
      </c>
      <c r="H125" s="126" t="s">
        <v>15</v>
      </c>
      <c r="I125" s="126" t="s">
        <v>15</v>
      </c>
      <c r="J125" s="126" t="s">
        <v>222</v>
      </c>
      <c r="K125" s="126" t="s">
        <v>15</v>
      </c>
    </row>
    <row r="126" spans="1:11">
      <c r="A126" s="125">
        <v>125</v>
      </c>
      <c r="B126" s="126" t="s">
        <v>4530</v>
      </c>
      <c r="C126" s="126" t="s">
        <v>15</v>
      </c>
      <c r="D126" s="126" t="s">
        <v>6362</v>
      </c>
      <c r="E126" s="126" t="s">
        <v>15</v>
      </c>
      <c r="F126" s="126" t="s">
        <v>6363</v>
      </c>
      <c r="G126" s="126" t="s">
        <v>6364</v>
      </c>
      <c r="H126" s="126" t="s">
        <v>6365</v>
      </c>
      <c r="I126" s="126" t="s">
        <v>15</v>
      </c>
      <c r="J126" s="126" t="s">
        <v>6366</v>
      </c>
      <c r="K126" s="126" t="s">
        <v>15</v>
      </c>
    </row>
    <row r="127" spans="1:11">
      <c r="A127" s="125">
        <v>126</v>
      </c>
      <c r="B127" s="126" t="s">
        <v>4532</v>
      </c>
      <c r="C127" s="126" t="s">
        <v>15</v>
      </c>
      <c r="D127" s="126" t="s">
        <v>6367</v>
      </c>
      <c r="E127" s="126" t="s">
        <v>15</v>
      </c>
      <c r="F127" s="126" t="s">
        <v>15</v>
      </c>
      <c r="G127" s="126" t="s">
        <v>6368</v>
      </c>
      <c r="H127" s="126" t="s">
        <v>15</v>
      </c>
      <c r="I127" s="126" t="s">
        <v>15</v>
      </c>
      <c r="J127" s="126" t="s">
        <v>6369</v>
      </c>
      <c r="K127" s="126" t="s">
        <v>15</v>
      </c>
    </row>
    <row r="128" spans="1:11">
      <c r="A128" s="125">
        <v>127</v>
      </c>
      <c r="B128" s="126" t="s">
        <v>4533</v>
      </c>
      <c r="C128" s="126" t="s">
        <v>15</v>
      </c>
      <c r="D128" s="126" t="s">
        <v>6370</v>
      </c>
      <c r="E128" s="126" t="s">
        <v>15</v>
      </c>
      <c r="F128" s="126" t="s">
        <v>15</v>
      </c>
      <c r="G128" s="126" t="s">
        <v>15</v>
      </c>
      <c r="H128" s="126" t="s">
        <v>15</v>
      </c>
      <c r="I128" s="126" t="s">
        <v>15</v>
      </c>
      <c r="J128" s="126" t="s">
        <v>140</v>
      </c>
      <c r="K128" s="126" t="s">
        <v>15</v>
      </c>
    </row>
    <row r="129" spans="1:11">
      <c r="A129" s="125">
        <v>128</v>
      </c>
      <c r="B129" s="126" t="s">
        <v>4536</v>
      </c>
      <c r="C129" s="126" t="s">
        <v>15</v>
      </c>
      <c r="D129" s="126" t="s">
        <v>6371</v>
      </c>
      <c r="E129" s="126" t="s">
        <v>15</v>
      </c>
      <c r="F129" s="126" t="s">
        <v>6372</v>
      </c>
      <c r="G129" s="126" t="s">
        <v>15</v>
      </c>
      <c r="H129" s="126" t="s">
        <v>6373</v>
      </c>
      <c r="I129" s="126" t="s">
        <v>15</v>
      </c>
      <c r="J129" s="126" t="s">
        <v>6374</v>
      </c>
      <c r="K129" s="126" t="s">
        <v>15</v>
      </c>
    </row>
    <row r="130" spans="1:11">
      <c r="A130" s="125">
        <v>129</v>
      </c>
      <c r="B130" s="126" t="s">
        <v>595</v>
      </c>
      <c r="C130" s="126" t="s">
        <v>15</v>
      </c>
      <c r="D130" s="126" t="s">
        <v>6375</v>
      </c>
      <c r="E130" s="126" t="s">
        <v>15</v>
      </c>
      <c r="F130" s="126" t="s">
        <v>15</v>
      </c>
      <c r="G130" s="126" t="s">
        <v>15</v>
      </c>
      <c r="H130" s="126" t="s">
        <v>15</v>
      </c>
      <c r="I130" s="126" t="s">
        <v>15</v>
      </c>
      <c r="J130" s="126" t="s">
        <v>2906</v>
      </c>
      <c r="K130" s="126" t="s">
        <v>15</v>
      </c>
    </row>
    <row r="131" spans="1:11">
      <c r="A131" s="125">
        <v>130</v>
      </c>
      <c r="B131" s="126" t="s">
        <v>5855</v>
      </c>
      <c r="C131" s="126" t="s">
        <v>15</v>
      </c>
      <c r="D131" s="126" t="s">
        <v>6376</v>
      </c>
      <c r="E131" s="126" t="s">
        <v>15</v>
      </c>
      <c r="F131" s="126" t="s">
        <v>6377</v>
      </c>
      <c r="G131" s="126" t="s">
        <v>15</v>
      </c>
      <c r="H131" s="126" t="s">
        <v>6378</v>
      </c>
      <c r="I131" s="126" t="s">
        <v>15</v>
      </c>
      <c r="J131" s="126" t="s">
        <v>15</v>
      </c>
      <c r="K131" s="126" t="s">
        <v>15</v>
      </c>
    </row>
    <row r="132" spans="1:11">
      <c r="A132" s="125">
        <v>131</v>
      </c>
      <c r="B132" s="126" t="s">
        <v>5852</v>
      </c>
      <c r="C132" s="126" t="s">
        <v>15</v>
      </c>
      <c r="D132" s="126" t="s">
        <v>6379</v>
      </c>
      <c r="E132" s="126" t="s">
        <v>15</v>
      </c>
      <c r="F132" s="126" t="s">
        <v>6380</v>
      </c>
      <c r="G132" s="126" t="s">
        <v>15</v>
      </c>
      <c r="H132" s="126" t="s">
        <v>6381</v>
      </c>
      <c r="I132" s="126" t="s">
        <v>15</v>
      </c>
      <c r="J132" s="126" t="s">
        <v>166</v>
      </c>
      <c r="K132" s="126" t="s">
        <v>15</v>
      </c>
    </row>
    <row r="133" spans="1:11">
      <c r="A133" s="125">
        <v>132</v>
      </c>
      <c r="B133" s="126" t="s">
        <v>5853</v>
      </c>
      <c r="C133" s="126" t="s">
        <v>15</v>
      </c>
      <c r="D133" s="126" t="s">
        <v>6382</v>
      </c>
      <c r="E133" s="126" t="s">
        <v>15</v>
      </c>
      <c r="F133" s="126" t="s">
        <v>6383</v>
      </c>
      <c r="G133" s="126" t="s">
        <v>15</v>
      </c>
      <c r="H133" s="126" t="s">
        <v>15</v>
      </c>
      <c r="I133" s="126" t="s">
        <v>15</v>
      </c>
      <c r="J133" s="126" t="s">
        <v>15</v>
      </c>
      <c r="K133" s="126" t="s">
        <v>15</v>
      </c>
    </row>
    <row r="134" spans="1:11">
      <c r="A134" s="125">
        <v>133</v>
      </c>
      <c r="B134" s="126" t="s">
        <v>4537</v>
      </c>
      <c r="C134" s="126" t="s">
        <v>15</v>
      </c>
      <c r="D134" s="126" t="s">
        <v>6384</v>
      </c>
      <c r="E134" s="126" t="s">
        <v>15</v>
      </c>
      <c r="F134" s="126" t="s">
        <v>6385</v>
      </c>
      <c r="G134" s="126" t="s">
        <v>15</v>
      </c>
      <c r="H134" s="126" t="s">
        <v>15</v>
      </c>
      <c r="I134" s="126" t="s">
        <v>15</v>
      </c>
      <c r="J134" s="126" t="s">
        <v>15</v>
      </c>
      <c r="K134" s="126" t="s">
        <v>15</v>
      </c>
    </row>
    <row r="135" spans="1:11">
      <c r="A135" s="125">
        <v>134</v>
      </c>
      <c r="B135" s="126" t="s">
        <v>4538</v>
      </c>
      <c r="C135" s="126" t="s">
        <v>15</v>
      </c>
      <c r="D135" s="126" t="s">
        <v>6386</v>
      </c>
      <c r="E135" s="126" t="s">
        <v>15</v>
      </c>
      <c r="F135" s="126" t="s">
        <v>15</v>
      </c>
      <c r="G135" s="126" t="s">
        <v>6387</v>
      </c>
      <c r="H135" s="126" t="s">
        <v>6388</v>
      </c>
      <c r="I135" s="126" t="s">
        <v>15</v>
      </c>
      <c r="J135" s="126" t="s">
        <v>235</v>
      </c>
      <c r="K135" s="126" t="s">
        <v>15</v>
      </c>
    </row>
    <row r="136" spans="1:11">
      <c r="A136" s="125">
        <v>135</v>
      </c>
      <c r="B136" s="126" t="s">
        <v>4540</v>
      </c>
      <c r="C136" s="126" t="s">
        <v>15</v>
      </c>
      <c r="D136" s="126" t="s">
        <v>6389</v>
      </c>
      <c r="E136" s="126" t="s">
        <v>15</v>
      </c>
      <c r="F136" s="126" t="s">
        <v>15</v>
      </c>
      <c r="G136" s="126" t="s">
        <v>15</v>
      </c>
      <c r="H136" s="126" t="s">
        <v>6390</v>
      </c>
      <c r="I136" s="126" t="s">
        <v>15</v>
      </c>
      <c r="J136" s="126" t="s">
        <v>6391</v>
      </c>
      <c r="K136" s="126" t="s">
        <v>15</v>
      </c>
    </row>
    <row r="137" spans="1:11">
      <c r="A137" s="125">
        <v>136</v>
      </c>
      <c r="B137" s="126" t="s">
        <v>4542</v>
      </c>
      <c r="C137" s="126" t="s">
        <v>15</v>
      </c>
      <c r="D137" s="126" t="s">
        <v>6392</v>
      </c>
      <c r="E137" s="126" t="s">
        <v>15</v>
      </c>
      <c r="F137" s="126" t="s">
        <v>15</v>
      </c>
      <c r="G137" s="126" t="s">
        <v>6393</v>
      </c>
      <c r="H137" s="126" t="s">
        <v>6394</v>
      </c>
      <c r="I137" s="126" t="s">
        <v>15</v>
      </c>
      <c r="J137" s="126" t="s">
        <v>6395</v>
      </c>
      <c r="K137" s="126" t="s">
        <v>15</v>
      </c>
    </row>
    <row r="138" spans="1:11">
      <c r="A138" s="125">
        <v>137</v>
      </c>
      <c r="B138" s="126" t="s">
        <v>4544</v>
      </c>
      <c r="C138" s="126" t="s">
        <v>15</v>
      </c>
      <c r="D138" s="126" t="s">
        <v>6396</v>
      </c>
      <c r="E138" s="126" t="s">
        <v>15</v>
      </c>
      <c r="F138" s="126" t="s">
        <v>15</v>
      </c>
      <c r="G138" s="126" t="s">
        <v>6397</v>
      </c>
      <c r="H138" s="126" t="s">
        <v>6398</v>
      </c>
      <c r="I138" s="126" t="s">
        <v>15</v>
      </c>
      <c r="J138" s="126" t="s">
        <v>228</v>
      </c>
      <c r="K138" s="126" t="s">
        <v>15</v>
      </c>
    </row>
    <row r="139" spans="1:11">
      <c r="A139" s="125">
        <v>138</v>
      </c>
      <c r="B139" s="126" t="s">
        <v>4545</v>
      </c>
      <c r="C139" s="126" t="s">
        <v>15</v>
      </c>
      <c r="D139" s="126" t="s">
        <v>15</v>
      </c>
      <c r="E139" s="126" t="s">
        <v>15</v>
      </c>
      <c r="F139" s="126" t="s">
        <v>3317</v>
      </c>
      <c r="G139" s="126" t="s">
        <v>15</v>
      </c>
      <c r="H139" s="126" t="s">
        <v>6399</v>
      </c>
      <c r="I139" s="126" t="s">
        <v>15</v>
      </c>
      <c r="J139" s="126" t="s">
        <v>6400</v>
      </c>
      <c r="K139" s="126" t="s">
        <v>15</v>
      </c>
    </row>
    <row r="140" spans="1:11">
      <c r="A140" s="125">
        <v>139</v>
      </c>
      <c r="B140" s="126" t="s">
        <v>4546</v>
      </c>
      <c r="C140" s="126" t="s">
        <v>15</v>
      </c>
      <c r="D140" s="126" t="s">
        <v>15</v>
      </c>
      <c r="E140" s="126" t="s">
        <v>15</v>
      </c>
      <c r="F140" s="126" t="s">
        <v>3315</v>
      </c>
      <c r="G140" s="126" t="s">
        <v>15</v>
      </c>
      <c r="H140" s="126" t="s">
        <v>6401</v>
      </c>
      <c r="I140" s="126" t="s">
        <v>15</v>
      </c>
      <c r="J140" s="126" t="s">
        <v>6402</v>
      </c>
      <c r="K140" s="126" t="s">
        <v>15</v>
      </c>
    </row>
    <row r="141" spans="1:11">
      <c r="A141" s="125">
        <v>140</v>
      </c>
      <c r="B141" s="126" t="s">
        <v>13</v>
      </c>
      <c r="C141" s="126" t="s">
        <v>15</v>
      </c>
      <c r="D141" s="126" t="s">
        <v>6403</v>
      </c>
      <c r="E141" s="126" t="s">
        <v>15</v>
      </c>
      <c r="F141" s="126" t="s">
        <v>15</v>
      </c>
      <c r="G141" s="126" t="s">
        <v>6404</v>
      </c>
      <c r="H141" s="126" t="s">
        <v>6405</v>
      </c>
      <c r="I141" s="126" t="s">
        <v>15</v>
      </c>
      <c r="J141" s="126" t="s">
        <v>369</v>
      </c>
      <c r="K141" s="126" t="s">
        <v>15</v>
      </c>
    </row>
    <row r="142" spans="1:11">
      <c r="A142" s="125">
        <v>141</v>
      </c>
      <c r="B142" s="126" t="s">
        <v>4549</v>
      </c>
      <c r="C142" s="126" t="s">
        <v>15</v>
      </c>
      <c r="D142" s="126" t="s">
        <v>6406</v>
      </c>
      <c r="E142" s="126" t="s">
        <v>15</v>
      </c>
      <c r="F142" s="126" t="s">
        <v>15</v>
      </c>
      <c r="G142" s="126" t="s">
        <v>6407</v>
      </c>
      <c r="H142" s="126" t="s">
        <v>6408</v>
      </c>
      <c r="I142" s="126" t="s">
        <v>15</v>
      </c>
      <c r="J142" s="126" t="s">
        <v>367</v>
      </c>
      <c r="K142" s="126" t="s">
        <v>15</v>
      </c>
    </row>
    <row r="143" spans="1:11">
      <c r="A143" s="125">
        <v>142</v>
      </c>
      <c r="B143" s="126" t="s">
        <v>14</v>
      </c>
      <c r="C143" s="126" t="s">
        <v>15</v>
      </c>
      <c r="D143" s="126" t="s">
        <v>6409</v>
      </c>
      <c r="E143" s="126" t="s">
        <v>15</v>
      </c>
      <c r="F143" s="126" t="s">
        <v>15</v>
      </c>
      <c r="G143" s="126" t="s">
        <v>6410</v>
      </c>
      <c r="H143" s="126" t="s">
        <v>6408</v>
      </c>
      <c r="I143" s="126" t="s">
        <v>15</v>
      </c>
      <c r="J143" s="126" t="s">
        <v>368</v>
      </c>
      <c r="K143" s="126" t="s">
        <v>15</v>
      </c>
    </row>
    <row r="144" spans="1:11">
      <c r="A144" s="125">
        <v>143</v>
      </c>
      <c r="B144" s="126" t="s">
        <v>5239</v>
      </c>
      <c r="C144" s="126" t="s">
        <v>15</v>
      </c>
      <c r="D144" s="126" t="s">
        <v>6411</v>
      </c>
      <c r="E144" s="126" t="s">
        <v>15</v>
      </c>
      <c r="F144" s="126" t="s">
        <v>15</v>
      </c>
      <c r="G144" s="126" t="s">
        <v>15</v>
      </c>
      <c r="H144" s="126" t="s">
        <v>15</v>
      </c>
      <c r="I144" s="126" t="s">
        <v>15</v>
      </c>
      <c r="J144" s="126" t="s">
        <v>6412</v>
      </c>
      <c r="K144" s="126" t="s">
        <v>15</v>
      </c>
    </row>
    <row r="145" spans="1:11">
      <c r="A145" s="125">
        <v>144</v>
      </c>
      <c r="B145" s="126" t="s">
        <v>4550</v>
      </c>
      <c r="C145" s="126" t="s">
        <v>15</v>
      </c>
      <c r="D145" s="126" t="s">
        <v>6413</v>
      </c>
      <c r="E145" s="126" t="s">
        <v>15</v>
      </c>
      <c r="F145" s="126" t="s">
        <v>15</v>
      </c>
      <c r="G145" s="126" t="s">
        <v>15</v>
      </c>
      <c r="H145" s="126" t="s">
        <v>15</v>
      </c>
      <c r="I145" s="126" t="s">
        <v>15</v>
      </c>
      <c r="J145" s="126" t="s">
        <v>452</v>
      </c>
      <c r="K145" s="126" t="s">
        <v>15</v>
      </c>
    </row>
    <row r="146" spans="1:11">
      <c r="A146" s="125">
        <v>145</v>
      </c>
      <c r="B146" s="126" t="s">
        <v>4551</v>
      </c>
      <c r="C146" s="126" t="s">
        <v>15</v>
      </c>
      <c r="D146" s="126" t="s">
        <v>6414</v>
      </c>
      <c r="E146" s="126" t="s">
        <v>15</v>
      </c>
      <c r="F146" s="126" t="s">
        <v>15</v>
      </c>
      <c r="G146" s="126" t="s">
        <v>6415</v>
      </c>
      <c r="H146" s="126" t="s">
        <v>15</v>
      </c>
      <c r="I146" s="126" t="s">
        <v>15</v>
      </c>
      <c r="J146" s="126" t="s">
        <v>6416</v>
      </c>
      <c r="K146" s="126" t="s">
        <v>15</v>
      </c>
    </row>
    <row r="147" spans="1:11">
      <c r="A147" s="125">
        <v>146</v>
      </c>
      <c r="B147" s="126" t="s">
        <v>4553</v>
      </c>
      <c r="C147" s="126" t="s">
        <v>15</v>
      </c>
      <c r="D147" s="126" t="s">
        <v>6417</v>
      </c>
      <c r="E147" s="126" t="s">
        <v>15</v>
      </c>
      <c r="F147" s="126" t="s">
        <v>15</v>
      </c>
      <c r="G147" s="126" t="s">
        <v>6418</v>
      </c>
      <c r="H147" s="126" t="s">
        <v>15</v>
      </c>
      <c r="I147" s="126" t="s">
        <v>15</v>
      </c>
      <c r="J147" s="126" t="s">
        <v>337</v>
      </c>
      <c r="K147" s="126" t="s">
        <v>15</v>
      </c>
    </row>
    <row r="148" spans="1:11">
      <c r="A148" s="125">
        <v>147</v>
      </c>
      <c r="B148" s="126" t="s">
        <v>5854</v>
      </c>
      <c r="C148" s="126" t="s">
        <v>15</v>
      </c>
      <c r="D148" s="126" t="s">
        <v>6419</v>
      </c>
      <c r="E148" s="126" t="s">
        <v>15</v>
      </c>
      <c r="F148" s="126" t="s">
        <v>15</v>
      </c>
      <c r="G148" s="126" t="s">
        <v>6420</v>
      </c>
      <c r="H148" s="126" t="s">
        <v>15</v>
      </c>
      <c r="I148" s="126" t="s">
        <v>15</v>
      </c>
      <c r="J148" s="126" t="s">
        <v>6421</v>
      </c>
      <c r="K148" s="126" t="s">
        <v>15</v>
      </c>
    </row>
    <row r="149" spans="1:11">
      <c r="A149" s="125">
        <v>148</v>
      </c>
      <c r="B149" s="126" t="s">
        <v>5856</v>
      </c>
      <c r="C149" s="126" t="s">
        <v>15</v>
      </c>
      <c r="D149" s="126" t="s">
        <v>15</v>
      </c>
      <c r="E149" s="126" t="s">
        <v>15</v>
      </c>
      <c r="F149" s="126" t="s">
        <v>15</v>
      </c>
      <c r="G149" s="126" t="s">
        <v>6422</v>
      </c>
      <c r="H149" s="126" t="s">
        <v>15</v>
      </c>
      <c r="I149" s="126" t="s">
        <v>15</v>
      </c>
      <c r="J149" s="126" t="s">
        <v>6423</v>
      </c>
      <c r="K149" s="126" t="s">
        <v>15</v>
      </c>
    </row>
    <row r="150" spans="1:11">
      <c r="A150" s="125">
        <v>149</v>
      </c>
      <c r="B150" s="126" t="s">
        <v>5240</v>
      </c>
      <c r="C150" s="126" t="s">
        <v>15</v>
      </c>
      <c r="D150" s="126" t="s">
        <v>6424</v>
      </c>
      <c r="E150" s="126" t="s">
        <v>15</v>
      </c>
      <c r="F150" s="126" t="s">
        <v>15</v>
      </c>
      <c r="G150" s="126" t="s">
        <v>15</v>
      </c>
      <c r="H150" s="126" t="s">
        <v>15</v>
      </c>
      <c r="I150" s="126" t="s">
        <v>15</v>
      </c>
      <c r="J150" s="126" t="s">
        <v>6425</v>
      </c>
      <c r="K150" s="126" t="s">
        <v>15</v>
      </c>
    </row>
    <row r="151" spans="1:11">
      <c r="A151" s="125">
        <v>150</v>
      </c>
      <c r="B151" s="126" t="s">
        <v>4555</v>
      </c>
      <c r="C151" s="126" t="s">
        <v>15</v>
      </c>
      <c r="D151" s="126" t="s">
        <v>6426</v>
      </c>
      <c r="E151" s="126" t="s">
        <v>15</v>
      </c>
      <c r="F151" s="126" t="s">
        <v>15</v>
      </c>
      <c r="G151" s="126" t="s">
        <v>6427</v>
      </c>
      <c r="H151" s="126" t="s">
        <v>6428</v>
      </c>
      <c r="I151" s="126" t="s">
        <v>15</v>
      </c>
      <c r="J151" s="126" t="s">
        <v>370</v>
      </c>
      <c r="K151" s="126" t="s">
        <v>15</v>
      </c>
    </row>
    <row r="152" spans="1:11">
      <c r="A152" s="125">
        <v>151</v>
      </c>
      <c r="B152" s="126" t="s">
        <v>887</v>
      </c>
      <c r="C152" s="126" t="s">
        <v>15</v>
      </c>
      <c r="D152" s="126" t="s">
        <v>6429</v>
      </c>
      <c r="E152" s="126" t="s">
        <v>15</v>
      </c>
      <c r="F152" s="126" t="s">
        <v>15</v>
      </c>
      <c r="G152" s="126" t="s">
        <v>6430</v>
      </c>
      <c r="H152" s="126" t="s">
        <v>6431</v>
      </c>
      <c r="I152" s="126" t="s">
        <v>15</v>
      </c>
      <c r="J152" s="126" t="s">
        <v>204</v>
      </c>
      <c r="K152" s="126" t="s">
        <v>15</v>
      </c>
    </row>
    <row r="153" spans="1:11">
      <c r="A153" s="125">
        <v>152</v>
      </c>
      <c r="B153" s="126" t="s">
        <v>424</v>
      </c>
      <c r="C153" s="126" t="s">
        <v>15</v>
      </c>
      <c r="D153" s="126" t="s">
        <v>15</v>
      </c>
      <c r="E153" s="126" t="s">
        <v>15</v>
      </c>
      <c r="F153" s="126" t="s">
        <v>3028</v>
      </c>
      <c r="G153" s="126" t="s">
        <v>15</v>
      </c>
      <c r="H153" s="126" t="s">
        <v>6432</v>
      </c>
      <c r="I153" s="126" t="s">
        <v>15</v>
      </c>
      <c r="J153" s="126" t="s">
        <v>425</v>
      </c>
      <c r="K153" s="126" t="s">
        <v>15</v>
      </c>
    </row>
    <row r="154" spans="1:11">
      <c r="A154" s="125">
        <v>153</v>
      </c>
      <c r="B154" s="126" t="s">
        <v>4560</v>
      </c>
      <c r="C154" s="126" t="s">
        <v>15</v>
      </c>
      <c r="D154" s="126" t="s">
        <v>6433</v>
      </c>
      <c r="E154" s="126" t="s">
        <v>15</v>
      </c>
      <c r="F154" s="126" t="s">
        <v>15</v>
      </c>
      <c r="G154" s="126" t="s">
        <v>15</v>
      </c>
      <c r="H154" s="126" t="s">
        <v>15</v>
      </c>
      <c r="I154" s="126" t="s">
        <v>15</v>
      </c>
      <c r="J154" s="126" t="s">
        <v>453</v>
      </c>
      <c r="K154" s="126" t="s">
        <v>15</v>
      </c>
    </row>
    <row r="155" spans="1:11">
      <c r="A155" s="125">
        <v>154</v>
      </c>
      <c r="B155" s="126" t="s">
        <v>4561</v>
      </c>
      <c r="C155" s="126" t="s">
        <v>15</v>
      </c>
      <c r="D155" s="126" t="s">
        <v>6434</v>
      </c>
      <c r="E155" s="126" t="s">
        <v>15</v>
      </c>
      <c r="F155" s="126" t="s">
        <v>15</v>
      </c>
      <c r="G155" s="126" t="s">
        <v>6435</v>
      </c>
      <c r="H155" s="126" t="s">
        <v>6436</v>
      </c>
      <c r="I155" s="126" t="s">
        <v>15</v>
      </c>
      <c r="J155" s="126" t="s">
        <v>371</v>
      </c>
      <c r="K155" s="126" t="s">
        <v>15</v>
      </c>
    </row>
    <row r="156" spans="1:11">
      <c r="A156" s="125">
        <v>155</v>
      </c>
      <c r="B156" s="126" t="s">
        <v>4563</v>
      </c>
      <c r="C156" s="126" t="s">
        <v>15</v>
      </c>
      <c r="D156" s="126" t="s">
        <v>6437</v>
      </c>
      <c r="E156" s="126" t="s">
        <v>15</v>
      </c>
      <c r="F156" s="126" t="s">
        <v>15</v>
      </c>
      <c r="G156" s="126" t="s">
        <v>6438</v>
      </c>
      <c r="H156" s="126" t="s">
        <v>6439</v>
      </c>
      <c r="I156" s="126" t="s">
        <v>15</v>
      </c>
      <c r="J156" s="126" t="s">
        <v>6440</v>
      </c>
      <c r="K156" s="126" t="s">
        <v>15</v>
      </c>
    </row>
    <row r="157" spans="1:11">
      <c r="A157" s="125">
        <v>156</v>
      </c>
      <c r="B157" s="126" t="s">
        <v>4565</v>
      </c>
      <c r="C157" s="126" t="s">
        <v>15</v>
      </c>
      <c r="D157" s="126" t="s">
        <v>6441</v>
      </c>
      <c r="E157" s="126" t="s">
        <v>15</v>
      </c>
      <c r="F157" s="126" t="s">
        <v>6442</v>
      </c>
      <c r="G157" s="126" t="s">
        <v>15</v>
      </c>
      <c r="H157" s="126" t="s">
        <v>15</v>
      </c>
      <c r="I157" s="126" t="s">
        <v>15</v>
      </c>
      <c r="J157" s="126" t="s">
        <v>6443</v>
      </c>
      <c r="K157" s="126" t="s">
        <v>15</v>
      </c>
    </row>
    <row r="158" spans="1:11">
      <c r="A158" s="125">
        <v>157</v>
      </c>
      <c r="B158" s="126" t="s">
        <v>4566</v>
      </c>
      <c r="C158" s="126" t="s">
        <v>15</v>
      </c>
      <c r="D158" s="126" t="s">
        <v>15</v>
      </c>
      <c r="E158" s="126" t="s">
        <v>15</v>
      </c>
      <c r="F158" s="126" t="s">
        <v>2766</v>
      </c>
      <c r="G158" s="126" t="s">
        <v>15</v>
      </c>
      <c r="H158" s="126" t="s">
        <v>6444</v>
      </c>
      <c r="I158" s="126" t="s">
        <v>15</v>
      </c>
      <c r="J158" s="126" t="s">
        <v>6445</v>
      </c>
      <c r="K158" s="126" t="s">
        <v>15</v>
      </c>
    </row>
    <row r="159" spans="1:11">
      <c r="A159" s="125">
        <v>158</v>
      </c>
      <c r="B159" s="126" t="s">
        <v>4567</v>
      </c>
      <c r="C159" s="126" t="s">
        <v>15</v>
      </c>
      <c r="D159" s="126" t="s">
        <v>6446</v>
      </c>
      <c r="E159" s="126" t="s">
        <v>15</v>
      </c>
      <c r="F159" s="126" t="s">
        <v>6447</v>
      </c>
      <c r="G159" s="126" t="s">
        <v>15</v>
      </c>
      <c r="H159" s="126" t="s">
        <v>15</v>
      </c>
      <c r="I159" s="126" t="s">
        <v>15</v>
      </c>
      <c r="J159" s="126" t="s">
        <v>15</v>
      </c>
      <c r="K159" s="126" t="s">
        <v>15</v>
      </c>
    </row>
    <row r="160" spans="1:11">
      <c r="A160" s="125">
        <v>159</v>
      </c>
      <c r="B160" s="126" t="s">
        <v>4568</v>
      </c>
      <c r="C160" s="126" t="s">
        <v>15</v>
      </c>
      <c r="D160" s="126" t="s">
        <v>6448</v>
      </c>
      <c r="E160" s="126" t="s">
        <v>15</v>
      </c>
      <c r="F160" s="126" t="s">
        <v>6449</v>
      </c>
      <c r="G160" s="126" t="s">
        <v>15</v>
      </c>
      <c r="H160" s="126" t="s">
        <v>15</v>
      </c>
      <c r="I160" s="126" t="s">
        <v>15</v>
      </c>
      <c r="J160" s="126" t="s">
        <v>15</v>
      </c>
      <c r="K160" s="126" t="s">
        <v>15</v>
      </c>
    </row>
    <row r="161" spans="1:11">
      <c r="A161" s="125">
        <v>160</v>
      </c>
      <c r="B161" s="126" t="s">
        <v>5859</v>
      </c>
      <c r="C161" s="126" t="s">
        <v>15</v>
      </c>
      <c r="D161" s="126" t="s">
        <v>6450</v>
      </c>
      <c r="E161" s="126" t="s">
        <v>15</v>
      </c>
      <c r="F161" s="126" t="s">
        <v>15</v>
      </c>
      <c r="G161" s="126" t="s">
        <v>15</v>
      </c>
      <c r="H161" s="126" t="s">
        <v>15</v>
      </c>
      <c r="I161" s="126" t="s">
        <v>15</v>
      </c>
      <c r="J161" s="126" t="s">
        <v>15</v>
      </c>
      <c r="K161" s="126" t="s">
        <v>15</v>
      </c>
    </row>
    <row r="162" spans="1:11">
      <c r="A162" s="125">
        <v>161</v>
      </c>
      <c r="B162" s="126" t="s">
        <v>4569</v>
      </c>
      <c r="C162" s="126" t="s">
        <v>15</v>
      </c>
      <c r="D162" s="126" t="s">
        <v>6451</v>
      </c>
      <c r="E162" s="126" t="s">
        <v>15</v>
      </c>
      <c r="F162" s="126" t="s">
        <v>6449</v>
      </c>
      <c r="G162" s="126" t="s">
        <v>15</v>
      </c>
      <c r="H162" s="126" t="s">
        <v>6452</v>
      </c>
      <c r="I162" s="126" t="s">
        <v>15</v>
      </c>
      <c r="J162" s="126" t="s">
        <v>372</v>
      </c>
      <c r="K162" s="126" t="s">
        <v>15</v>
      </c>
    </row>
    <row r="163" spans="1:11">
      <c r="A163" s="125">
        <v>162</v>
      </c>
      <c r="B163" s="126" t="s">
        <v>4570</v>
      </c>
      <c r="C163" s="126" t="s">
        <v>15</v>
      </c>
      <c r="D163" s="126" t="s">
        <v>6453</v>
      </c>
      <c r="E163" s="126" t="s">
        <v>15</v>
      </c>
      <c r="F163" s="126" t="s">
        <v>6454</v>
      </c>
      <c r="G163" s="126" t="s">
        <v>15</v>
      </c>
      <c r="H163" s="126" t="s">
        <v>15</v>
      </c>
      <c r="I163" s="126" t="s">
        <v>15</v>
      </c>
      <c r="J163" s="126" t="s">
        <v>15</v>
      </c>
      <c r="K163" s="126" t="s">
        <v>15</v>
      </c>
    </row>
    <row r="164" spans="1:11">
      <c r="A164" s="125">
        <v>163</v>
      </c>
      <c r="B164" s="126" t="s">
        <v>5860</v>
      </c>
      <c r="C164" s="126" t="s">
        <v>15</v>
      </c>
      <c r="D164" s="126" t="s">
        <v>6455</v>
      </c>
      <c r="E164" s="126" t="s">
        <v>15</v>
      </c>
      <c r="F164" s="126" t="s">
        <v>6456</v>
      </c>
      <c r="G164" s="126" t="s">
        <v>15</v>
      </c>
      <c r="H164" s="126" t="s">
        <v>15</v>
      </c>
      <c r="I164" s="126" t="s">
        <v>15</v>
      </c>
      <c r="J164" s="126" t="s">
        <v>15</v>
      </c>
      <c r="K164" s="126" t="s">
        <v>15</v>
      </c>
    </row>
    <row r="165" spans="1:11">
      <c r="A165" s="125">
        <v>164</v>
      </c>
      <c r="B165" s="126" t="s">
        <v>5861</v>
      </c>
      <c r="C165" s="126" t="s">
        <v>15</v>
      </c>
      <c r="D165" s="126" t="s">
        <v>6457</v>
      </c>
      <c r="E165" s="126" t="s">
        <v>15</v>
      </c>
      <c r="F165" s="126" t="s">
        <v>15</v>
      </c>
      <c r="G165" s="126" t="s">
        <v>15</v>
      </c>
      <c r="H165" s="126" t="s">
        <v>15</v>
      </c>
      <c r="I165" s="126" t="s">
        <v>15</v>
      </c>
      <c r="J165" s="126" t="s">
        <v>15</v>
      </c>
      <c r="K165" s="126" t="s">
        <v>15</v>
      </c>
    </row>
    <row r="166" spans="1:11">
      <c r="A166" s="125">
        <v>165</v>
      </c>
      <c r="B166" s="126" t="s">
        <v>904</v>
      </c>
      <c r="C166" s="126" t="s">
        <v>15</v>
      </c>
      <c r="D166" s="126" t="s">
        <v>6458</v>
      </c>
      <c r="E166" s="126" t="s">
        <v>15</v>
      </c>
      <c r="F166" s="126" t="s">
        <v>6459</v>
      </c>
      <c r="G166" s="126" t="s">
        <v>15</v>
      </c>
      <c r="H166" s="126" t="s">
        <v>6460</v>
      </c>
      <c r="I166" s="126" t="s">
        <v>15</v>
      </c>
      <c r="J166" s="126" t="s">
        <v>373</v>
      </c>
      <c r="K166" s="126" t="s">
        <v>15</v>
      </c>
    </row>
    <row r="167" spans="1:11">
      <c r="A167" s="125">
        <v>166</v>
      </c>
      <c r="B167" s="126" t="s">
        <v>4571</v>
      </c>
      <c r="C167" s="126" t="s">
        <v>15</v>
      </c>
      <c r="D167" s="126" t="s">
        <v>6461</v>
      </c>
      <c r="E167" s="126" t="s">
        <v>15</v>
      </c>
      <c r="F167" s="126" t="s">
        <v>15</v>
      </c>
      <c r="G167" s="126" t="s">
        <v>6462</v>
      </c>
      <c r="H167" s="126" t="s">
        <v>15</v>
      </c>
      <c r="I167" s="126" t="s">
        <v>15</v>
      </c>
      <c r="J167" s="126" t="s">
        <v>6463</v>
      </c>
      <c r="K167" s="126" t="s">
        <v>15</v>
      </c>
    </row>
    <row r="168" spans="1:11">
      <c r="A168" s="125">
        <v>167</v>
      </c>
      <c r="B168" s="126" t="s">
        <v>406</v>
      </c>
      <c r="C168" s="126" t="s">
        <v>15</v>
      </c>
      <c r="D168" s="126" t="s">
        <v>15</v>
      </c>
      <c r="E168" s="126" t="s">
        <v>15</v>
      </c>
      <c r="F168" s="126" t="s">
        <v>3056</v>
      </c>
      <c r="G168" s="126" t="s">
        <v>15</v>
      </c>
      <c r="H168" s="126" t="s">
        <v>6464</v>
      </c>
      <c r="I168" s="126" t="s">
        <v>15</v>
      </c>
      <c r="J168" s="126" t="s">
        <v>411</v>
      </c>
      <c r="K168" s="126" t="s">
        <v>15</v>
      </c>
    </row>
    <row r="169" spans="1:11">
      <c r="A169" s="125">
        <v>168</v>
      </c>
      <c r="B169" s="126" t="s">
        <v>407</v>
      </c>
      <c r="C169" s="126" t="s">
        <v>15</v>
      </c>
      <c r="D169" s="126" t="s">
        <v>15</v>
      </c>
      <c r="E169" s="126" t="s">
        <v>15</v>
      </c>
      <c r="F169" s="126" t="s">
        <v>6465</v>
      </c>
      <c r="G169" s="126" t="s">
        <v>15</v>
      </c>
      <c r="H169" s="126" t="s">
        <v>6466</v>
      </c>
      <c r="I169" s="126" t="s">
        <v>15</v>
      </c>
      <c r="J169" s="126" t="s">
        <v>409</v>
      </c>
      <c r="K169" s="126" t="s">
        <v>15</v>
      </c>
    </row>
    <row r="170" spans="1:11">
      <c r="A170" s="125">
        <v>169</v>
      </c>
      <c r="B170" s="126" t="s">
        <v>408</v>
      </c>
      <c r="C170" s="126" t="s">
        <v>15</v>
      </c>
      <c r="D170" s="126" t="s">
        <v>15</v>
      </c>
      <c r="E170" s="126" t="s">
        <v>15</v>
      </c>
      <c r="F170" s="126" t="s">
        <v>6467</v>
      </c>
      <c r="G170" s="126" t="s">
        <v>15</v>
      </c>
      <c r="H170" s="126" t="s">
        <v>6468</v>
      </c>
      <c r="I170" s="126" t="s">
        <v>15</v>
      </c>
      <c r="J170" s="126" t="s">
        <v>410</v>
      </c>
      <c r="K170" s="126" t="s">
        <v>15</v>
      </c>
    </row>
    <row r="171" spans="1:11">
      <c r="A171" s="125">
        <v>170</v>
      </c>
      <c r="B171" s="126" t="s">
        <v>4435</v>
      </c>
      <c r="C171" s="126" t="s">
        <v>15</v>
      </c>
      <c r="D171" s="126" t="s">
        <v>6469</v>
      </c>
      <c r="E171" s="126" t="s">
        <v>15</v>
      </c>
      <c r="F171" s="126" t="s">
        <v>6470</v>
      </c>
      <c r="G171" s="126" t="s">
        <v>6471</v>
      </c>
      <c r="H171" s="126" t="s">
        <v>15</v>
      </c>
      <c r="I171" s="126" t="s">
        <v>15</v>
      </c>
      <c r="J171" s="126" t="s">
        <v>435</v>
      </c>
      <c r="K171" s="126" t="s">
        <v>15</v>
      </c>
    </row>
    <row r="172" spans="1:11">
      <c r="A172" s="125">
        <v>171</v>
      </c>
      <c r="B172" s="126" t="s">
        <v>4575</v>
      </c>
      <c r="C172" s="126" t="s">
        <v>15</v>
      </c>
      <c r="D172" s="126" t="s">
        <v>6472</v>
      </c>
      <c r="E172" s="126" t="s">
        <v>15</v>
      </c>
      <c r="F172" s="126" t="s">
        <v>6473</v>
      </c>
      <c r="G172" s="126" t="s">
        <v>15</v>
      </c>
      <c r="H172" s="126" t="s">
        <v>6474</v>
      </c>
      <c r="I172" s="126" t="s">
        <v>15</v>
      </c>
      <c r="J172" s="126" t="s">
        <v>6475</v>
      </c>
      <c r="K172" s="126" t="s">
        <v>15</v>
      </c>
    </row>
    <row r="173" spans="1:11">
      <c r="A173" s="125">
        <v>172</v>
      </c>
      <c r="B173" s="126" t="s">
        <v>4577</v>
      </c>
      <c r="C173" s="126" t="s">
        <v>15</v>
      </c>
      <c r="D173" s="126" t="s">
        <v>6476</v>
      </c>
      <c r="E173" s="126" t="s">
        <v>15</v>
      </c>
      <c r="F173" s="126" t="s">
        <v>6477</v>
      </c>
      <c r="G173" s="126" t="s">
        <v>15</v>
      </c>
      <c r="H173" s="126" t="s">
        <v>6478</v>
      </c>
      <c r="I173" s="126" t="s">
        <v>15</v>
      </c>
      <c r="J173" s="126" t="s">
        <v>374</v>
      </c>
      <c r="K173" s="126" t="s">
        <v>15</v>
      </c>
    </row>
    <row r="174" spans="1:11">
      <c r="A174" s="125">
        <v>173</v>
      </c>
      <c r="B174" s="126" t="s">
        <v>5864</v>
      </c>
      <c r="C174" s="126" t="s">
        <v>15</v>
      </c>
      <c r="D174" s="126" t="s">
        <v>6479</v>
      </c>
      <c r="E174" s="126" t="s">
        <v>15</v>
      </c>
      <c r="F174" s="126" t="s">
        <v>15</v>
      </c>
      <c r="G174" s="126" t="s">
        <v>15</v>
      </c>
      <c r="H174" s="126" t="s">
        <v>15</v>
      </c>
      <c r="I174" s="126" t="s">
        <v>15</v>
      </c>
      <c r="J174" s="126" t="s">
        <v>15</v>
      </c>
      <c r="K174" s="126" t="s">
        <v>15</v>
      </c>
    </row>
    <row r="175" spans="1:11">
      <c r="A175" s="125">
        <v>174</v>
      </c>
      <c r="B175" s="126" t="s">
        <v>4578</v>
      </c>
      <c r="C175" s="126" t="s">
        <v>15</v>
      </c>
      <c r="D175" s="126" t="s">
        <v>6480</v>
      </c>
      <c r="E175" s="126" t="s">
        <v>15</v>
      </c>
      <c r="F175" s="126" t="s">
        <v>15</v>
      </c>
      <c r="G175" s="126" t="s">
        <v>6481</v>
      </c>
      <c r="H175" s="126" t="s">
        <v>6069</v>
      </c>
      <c r="I175" s="126" t="s">
        <v>15</v>
      </c>
      <c r="J175" s="126" t="s">
        <v>6482</v>
      </c>
      <c r="K175" s="126" t="s">
        <v>15</v>
      </c>
    </row>
    <row r="176" spans="1:11">
      <c r="A176" s="125">
        <v>175</v>
      </c>
      <c r="B176" s="126" t="s">
        <v>4579</v>
      </c>
      <c r="C176" s="126" t="s">
        <v>15</v>
      </c>
      <c r="D176" s="126" t="s">
        <v>6483</v>
      </c>
      <c r="E176" s="126" t="s">
        <v>15</v>
      </c>
      <c r="F176" s="126" t="s">
        <v>6484</v>
      </c>
      <c r="G176" s="126" t="s">
        <v>15</v>
      </c>
      <c r="H176" s="126" t="s">
        <v>6485</v>
      </c>
      <c r="I176" s="126" t="s">
        <v>15</v>
      </c>
      <c r="J176" s="126" t="s">
        <v>486</v>
      </c>
      <c r="K176" s="126" t="s">
        <v>15</v>
      </c>
    </row>
    <row r="177" spans="1:11">
      <c r="A177" s="125">
        <v>176</v>
      </c>
      <c r="B177" s="126" t="s">
        <v>4581</v>
      </c>
      <c r="C177" s="126" t="s">
        <v>15</v>
      </c>
      <c r="D177" s="126" t="s">
        <v>6486</v>
      </c>
      <c r="E177" s="126" t="s">
        <v>15</v>
      </c>
      <c r="F177" s="126" t="s">
        <v>15</v>
      </c>
      <c r="G177" s="126" t="s">
        <v>15</v>
      </c>
      <c r="H177" s="126" t="s">
        <v>15</v>
      </c>
      <c r="I177" s="126" t="s">
        <v>15</v>
      </c>
      <c r="J177" s="126" t="s">
        <v>6487</v>
      </c>
      <c r="K177" s="126" t="s">
        <v>15</v>
      </c>
    </row>
    <row r="178" spans="1:11">
      <c r="A178" s="125">
        <v>177</v>
      </c>
      <c r="B178" s="126" t="s">
        <v>4583</v>
      </c>
      <c r="C178" s="126" t="s">
        <v>15</v>
      </c>
      <c r="D178" s="126" t="s">
        <v>6488</v>
      </c>
      <c r="E178" s="126" t="s">
        <v>15</v>
      </c>
      <c r="F178" s="126" t="s">
        <v>15</v>
      </c>
      <c r="G178" s="126" t="s">
        <v>6489</v>
      </c>
      <c r="H178" s="126" t="s">
        <v>15</v>
      </c>
      <c r="I178" s="126" t="s">
        <v>15</v>
      </c>
      <c r="J178" s="126" t="s">
        <v>6490</v>
      </c>
      <c r="K178" s="126" t="s">
        <v>15</v>
      </c>
    </row>
    <row r="179" spans="1:11">
      <c r="A179" s="125">
        <v>178</v>
      </c>
      <c r="B179" s="126" t="s">
        <v>4587</v>
      </c>
      <c r="C179" s="126" t="s">
        <v>15</v>
      </c>
      <c r="D179" s="126" t="s">
        <v>6491</v>
      </c>
      <c r="E179" s="126" t="s">
        <v>15</v>
      </c>
      <c r="F179" s="126" t="s">
        <v>6492</v>
      </c>
      <c r="G179" s="126" t="s">
        <v>15</v>
      </c>
      <c r="H179" s="126" t="s">
        <v>6493</v>
      </c>
      <c r="I179" s="126" t="s">
        <v>15</v>
      </c>
      <c r="J179" s="126" t="s">
        <v>6494</v>
      </c>
      <c r="K179" s="126" t="s">
        <v>15</v>
      </c>
    </row>
    <row r="180" spans="1:11">
      <c r="A180" s="125">
        <v>179</v>
      </c>
      <c r="B180" s="126" t="s">
        <v>126</v>
      </c>
      <c r="C180" s="126" t="s">
        <v>15</v>
      </c>
      <c r="D180" s="126" t="s">
        <v>6495</v>
      </c>
      <c r="E180" s="126" t="s">
        <v>15</v>
      </c>
      <c r="F180" s="126" t="s">
        <v>6496</v>
      </c>
      <c r="G180" s="126" t="s">
        <v>15</v>
      </c>
      <c r="H180" s="126" t="s">
        <v>6497</v>
      </c>
      <c r="I180" s="126" t="s">
        <v>15</v>
      </c>
      <c r="J180" s="126" t="s">
        <v>375</v>
      </c>
      <c r="K180" s="126" t="s">
        <v>15</v>
      </c>
    </row>
    <row r="181" spans="1:11">
      <c r="A181" s="125">
        <v>180</v>
      </c>
      <c r="B181" s="126" t="s">
        <v>4588</v>
      </c>
      <c r="C181" s="126" t="s">
        <v>15</v>
      </c>
      <c r="D181" s="126" t="s">
        <v>6498</v>
      </c>
      <c r="E181" s="126" t="s">
        <v>15</v>
      </c>
      <c r="F181" s="126" t="s">
        <v>15</v>
      </c>
      <c r="G181" s="126" t="s">
        <v>6499</v>
      </c>
      <c r="H181" s="126" t="s">
        <v>15</v>
      </c>
      <c r="I181" s="126" t="s">
        <v>15</v>
      </c>
      <c r="J181" s="126" t="s">
        <v>6500</v>
      </c>
      <c r="K181" s="126" t="s">
        <v>15</v>
      </c>
    </row>
    <row r="182" spans="1:11">
      <c r="A182" s="125">
        <v>181</v>
      </c>
      <c r="B182" s="126" t="s">
        <v>4590</v>
      </c>
      <c r="C182" s="126" t="s">
        <v>15</v>
      </c>
      <c r="D182" s="126" t="s">
        <v>6501</v>
      </c>
      <c r="E182" s="126" t="s">
        <v>15</v>
      </c>
      <c r="F182" s="126" t="s">
        <v>15</v>
      </c>
      <c r="G182" s="126" t="s">
        <v>6502</v>
      </c>
      <c r="H182" s="126" t="s">
        <v>6503</v>
      </c>
      <c r="I182" s="126" t="s">
        <v>15</v>
      </c>
      <c r="J182" s="126" t="s">
        <v>376</v>
      </c>
      <c r="K182" s="126" t="s">
        <v>15</v>
      </c>
    </row>
    <row r="183" spans="1:11">
      <c r="A183" s="125">
        <v>182</v>
      </c>
      <c r="B183" s="126" t="s">
        <v>4591</v>
      </c>
      <c r="C183" s="126" t="s">
        <v>15</v>
      </c>
      <c r="D183" s="126" t="s">
        <v>6504</v>
      </c>
      <c r="E183" s="126" t="s">
        <v>15</v>
      </c>
      <c r="F183" s="126" t="s">
        <v>15</v>
      </c>
      <c r="G183" s="126" t="s">
        <v>6505</v>
      </c>
      <c r="H183" s="126" t="s">
        <v>6506</v>
      </c>
      <c r="I183" s="126" t="s">
        <v>15</v>
      </c>
      <c r="J183" s="126" t="s">
        <v>6507</v>
      </c>
      <c r="K183" s="126" t="s">
        <v>15</v>
      </c>
    </row>
    <row r="184" spans="1:11">
      <c r="A184" s="125">
        <v>183</v>
      </c>
      <c r="B184" s="126" t="s">
        <v>587</v>
      </c>
      <c r="C184" s="126" t="s">
        <v>15</v>
      </c>
      <c r="D184" s="126" t="s">
        <v>6508</v>
      </c>
      <c r="E184" s="126" t="s">
        <v>15</v>
      </c>
      <c r="F184" s="126" t="s">
        <v>6509</v>
      </c>
      <c r="G184" s="126" t="s">
        <v>6510</v>
      </c>
      <c r="H184" s="126" t="s">
        <v>15</v>
      </c>
      <c r="I184" s="126" t="s">
        <v>15</v>
      </c>
      <c r="J184" s="126" t="s">
        <v>6511</v>
      </c>
      <c r="K184" s="126" t="s">
        <v>15</v>
      </c>
    </row>
    <row r="185" spans="1:11">
      <c r="A185" s="125">
        <v>184</v>
      </c>
      <c r="B185" s="126" t="s">
        <v>5865</v>
      </c>
      <c r="C185" s="126" t="s">
        <v>15</v>
      </c>
      <c r="D185" s="126" t="s">
        <v>6512</v>
      </c>
      <c r="E185" s="126" t="s">
        <v>15</v>
      </c>
      <c r="F185" s="126" t="s">
        <v>15</v>
      </c>
      <c r="G185" s="126" t="s">
        <v>15</v>
      </c>
      <c r="H185" s="126" t="s">
        <v>15</v>
      </c>
      <c r="I185" s="126" t="s">
        <v>15</v>
      </c>
      <c r="J185" s="126" t="s">
        <v>15</v>
      </c>
      <c r="K185" s="126" t="s">
        <v>15</v>
      </c>
    </row>
    <row r="186" spans="1:11">
      <c r="A186" s="125">
        <v>185</v>
      </c>
      <c r="B186" s="126" t="s">
        <v>4982</v>
      </c>
      <c r="C186" s="126" t="s">
        <v>15</v>
      </c>
      <c r="D186" s="126" t="s">
        <v>6513</v>
      </c>
      <c r="E186" s="126" t="s">
        <v>15</v>
      </c>
      <c r="F186" s="126" t="s">
        <v>15</v>
      </c>
      <c r="G186" s="126" t="s">
        <v>6514</v>
      </c>
      <c r="H186" s="126" t="s">
        <v>6515</v>
      </c>
      <c r="I186" s="126" t="s">
        <v>15</v>
      </c>
      <c r="J186" s="126" t="s">
        <v>6516</v>
      </c>
      <c r="K186" s="126" t="s">
        <v>15</v>
      </c>
    </row>
    <row r="187" spans="1:11">
      <c r="A187" s="125">
        <v>186</v>
      </c>
      <c r="B187" s="126" t="s">
        <v>4592</v>
      </c>
      <c r="C187" s="126" t="s">
        <v>15</v>
      </c>
      <c r="D187" s="126" t="s">
        <v>6517</v>
      </c>
      <c r="E187" s="126" t="s">
        <v>15</v>
      </c>
      <c r="F187" s="126" t="s">
        <v>15</v>
      </c>
      <c r="G187" s="126" t="s">
        <v>15</v>
      </c>
      <c r="H187" s="126" t="s">
        <v>15</v>
      </c>
      <c r="I187" s="126" t="s">
        <v>15</v>
      </c>
      <c r="J187" s="126" t="s">
        <v>6518</v>
      </c>
      <c r="K187" s="126" t="s">
        <v>15</v>
      </c>
    </row>
    <row r="188" spans="1:11">
      <c r="A188" s="125">
        <v>187</v>
      </c>
      <c r="B188" s="126" t="s">
        <v>4594</v>
      </c>
      <c r="C188" s="126" t="s">
        <v>15</v>
      </c>
      <c r="D188" s="126" t="s">
        <v>6519</v>
      </c>
      <c r="E188" s="126" t="s">
        <v>15</v>
      </c>
      <c r="F188" s="126" t="s">
        <v>6520</v>
      </c>
      <c r="G188" s="126" t="s">
        <v>15</v>
      </c>
      <c r="H188" s="126" t="s">
        <v>6521</v>
      </c>
      <c r="I188" s="126" t="s">
        <v>15</v>
      </c>
      <c r="J188" s="126" t="s">
        <v>377</v>
      </c>
      <c r="K188" s="126" t="s">
        <v>15</v>
      </c>
    </row>
    <row r="189" spans="1:11">
      <c r="A189" s="125">
        <v>188</v>
      </c>
      <c r="B189" s="126" t="s">
        <v>4595</v>
      </c>
      <c r="C189" s="126" t="s">
        <v>15</v>
      </c>
      <c r="D189" s="126" t="s">
        <v>15</v>
      </c>
      <c r="E189" s="126" t="s">
        <v>15</v>
      </c>
      <c r="F189" s="126" t="s">
        <v>3207</v>
      </c>
      <c r="G189" s="126" t="s">
        <v>15</v>
      </c>
      <c r="H189" s="126" t="s">
        <v>6522</v>
      </c>
      <c r="I189" s="126" t="s">
        <v>15</v>
      </c>
      <c r="J189" s="126" t="s">
        <v>3209</v>
      </c>
      <c r="K189" s="126" t="s">
        <v>15</v>
      </c>
    </row>
    <row r="190" spans="1:11">
      <c r="A190" s="125">
        <v>189</v>
      </c>
      <c r="B190" s="126" t="s">
        <v>4597</v>
      </c>
      <c r="C190" s="126" t="s">
        <v>15</v>
      </c>
      <c r="D190" s="126" t="s">
        <v>6523</v>
      </c>
      <c r="E190" s="126" t="s">
        <v>15</v>
      </c>
      <c r="F190" s="126" t="s">
        <v>15</v>
      </c>
      <c r="G190" s="126" t="s">
        <v>6524</v>
      </c>
      <c r="H190" s="126" t="s">
        <v>6525</v>
      </c>
      <c r="I190" s="126" t="s">
        <v>15</v>
      </c>
      <c r="J190" s="126" t="s">
        <v>265</v>
      </c>
      <c r="K190" s="126" t="s">
        <v>15</v>
      </c>
    </row>
    <row r="191" spans="1:11">
      <c r="A191" s="125">
        <v>190</v>
      </c>
      <c r="B191" s="126" t="s">
        <v>4599</v>
      </c>
      <c r="C191" s="126" t="s">
        <v>15</v>
      </c>
      <c r="D191" s="126" t="s">
        <v>6526</v>
      </c>
      <c r="E191" s="126" t="s">
        <v>15</v>
      </c>
      <c r="F191" s="126" t="s">
        <v>15</v>
      </c>
      <c r="G191" s="126" t="s">
        <v>6527</v>
      </c>
      <c r="H191" s="126" t="s">
        <v>6528</v>
      </c>
      <c r="I191" s="126" t="s">
        <v>15</v>
      </c>
      <c r="J191" s="126" t="s">
        <v>266</v>
      </c>
      <c r="K191" s="126" t="s">
        <v>15</v>
      </c>
    </row>
    <row r="192" spans="1:11">
      <c r="A192" s="125">
        <v>191</v>
      </c>
      <c r="B192" s="126" t="s">
        <v>4600</v>
      </c>
      <c r="C192" s="126" t="s">
        <v>15</v>
      </c>
      <c r="D192" s="126" t="s">
        <v>6529</v>
      </c>
      <c r="E192" s="126" t="s">
        <v>15</v>
      </c>
      <c r="F192" s="126" t="s">
        <v>3261</v>
      </c>
      <c r="G192" s="126" t="s">
        <v>15</v>
      </c>
      <c r="H192" s="126" t="s">
        <v>6530</v>
      </c>
      <c r="I192" s="126" t="s">
        <v>15</v>
      </c>
      <c r="J192" s="126" t="s">
        <v>120</v>
      </c>
      <c r="K192" s="126" t="s">
        <v>15</v>
      </c>
    </row>
    <row r="193" spans="1:11">
      <c r="A193" s="125">
        <v>192</v>
      </c>
      <c r="B193" s="126" t="s">
        <v>4601</v>
      </c>
      <c r="C193" s="126" t="s">
        <v>15</v>
      </c>
      <c r="D193" s="126" t="s">
        <v>6531</v>
      </c>
      <c r="E193" s="126" t="s">
        <v>15</v>
      </c>
      <c r="F193" s="126" t="s">
        <v>15</v>
      </c>
      <c r="G193" s="126" t="s">
        <v>15</v>
      </c>
      <c r="H193" s="126" t="s">
        <v>15</v>
      </c>
      <c r="I193" s="126" t="s">
        <v>15</v>
      </c>
      <c r="J193" s="126" t="s">
        <v>6532</v>
      </c>
      <c r="K193" s="126" t="s">
        <v>15</v>
      </c>
    </row>
    <row r="194" spans="1:11">
      <c r="A194" s="125">
        <v>193</v>
      </c>
      <c r="B194" s="126" t="s">
        <v>4603</v>
      </c>
      <c r="C194" s="126" t="s">
        <v>15</v>
      </c>
      <c r="D194" s="126" t="s">
        <v>6533</v>
      </c>
      <c r="E194" s="126" t="s">
        <v>15</v>
      </c>
      <c r="F194" s="126" t="s">
        <v>15</v>
      </c>
      <c r="G194" s="126" t="s">
        <v>6534</v>
      </c>
      <c r="H194" s="126" t="s">
        <v>6535</v>
      </c>
      <c r="I194" s="126" t="s">
        <v>15</v>
      </c>
      <c r="J194" s="126" t="s">
        <v>6536</v>
      </c>
      <c r="K194" s="126" t="s">
        <v>15</v>
      </c>
    </row>
    <row r="195" spans="1:11">
      <c r="A195" s="125">
        <v>194</v>
      </c>
      <c r="B195" s="126" t="s">
        <v>4605</v>
      </c>
      <c r="C195" s="126" t="s">
        <v>15</v>
      </c>
      <c r="D195" s="126" t="s">
        <v>6537</v>
      </c>
      <c r="E195" s="126" t="s">
        <v>15</v>
      </c>
      <c r="F195" s="126" t="s">
        <v>15</v>
      </c>
      <c r="G195" s="126" t="s">
        <v>6538</v>
      </c>
      <c r="H195" s="126" t="s">
        <v>6539</v>
      </c>
      <c r="I195" s="126" t="s">
        <v>15</v>
      </c>
      <c r="J195" s="126" t="s">
        <v>6540</v>
      </c>
      <c r="K195" s="126" t="s">
        <v>15</v>
      </c>
    </row>
    <row r="196" spans="1:11">
      <c r="A196" s="125">
        <v>195</v>
      </c>
      <c r="B196" s="126" t="s">
        <v>4607</v>
      </c>
      <c r="C196" s="126" t="s">
        <v>15</v>
      </c>
      <c r="D196" s="126" t="s">
        <v>6541</v>
      </c>
      <c r="E196" s="126" t="s">
        <v>15</v>
      </c>
      <c r="F196" s="126" t="s">
        <v>15</v>
      </c>
      <c r="G196" s="126" t="s">
        <v>6542</v>
      </c>
      <c r="H196" s="126" t="s">
        <v>6543</v>
      </c>
      <c r="I196" s="126" t="s">
        <v>15</v>
      </c>
      <c r="J196" s="126" t="s">
        <v>6544</v>
      </c>
      <c r="K196" s="126" t="s">
        <v>15</v>
      </c>
    </row>
    <row r="197" spans="1:11">
      <c r="A197" s="125">
        <v>196</v>
      </c>
      <c r="B197" s="126" t="s">
        <v>4608</v>
      </c>
      <c r="C197" s="126" t="s">
        <v>15</v>
      </c>
      <c r="D197" s="126" t="s">
        <v>6545</v>
      </c>
      <c r="E197" s="126" t="s">
        <v>15</v>
      </c>
      <c r="F197" s="126" t="s">
        <v>6546</v>
      </c>
      <c r="G197" s="126" t="s">
        <v>15</v>
      </c>
      <c r="H197" s="126" t="s">
        <v>6547</v>
      </c>
      <c r="I197" s="126" t="s">
        <v>15</v>
      </c>
      <c r="J197" s="126" t="s">
        <v>164</v>
      </c>
      <c r="K197" s="126" t="s">
        <v>15</v>
      </c>
    </row>
    <row r="198" spans="1:11">
      <c r="A198" s="125">
        <v>197</v>
      </c>
      <c r="B198" s="126" t="s">
        <v>501</v>
      </c>
      <c r="C198" s="126" t="s">
        <v>15</v>
      </c>
      <c r="D198" s="126" t="s">
        <v>6548</v>
      </c>
      <c r="E198" s="126" t="s">
        <v>15</v>
      </c>
      <c r="F198" s="126" t="s">
        <v>15</v>
      </c>
      <c r="G198" s="126" t="s">
        <v>15</v>
      </c>
      <c r="H198" s="126" t="s">
        <v>15</v>
      </c>
      <c r="I198" s="126" t="s">
        <v>15</v>
      </c>
      <c r="J198" s="126" t="s">
        <v>583</v>
      </c>
      <c r="K198" s="126" t="s">
        <v>15</v>
      </c>
    </row>
    <row r="199" spans="1:11">
      <c r="A199" s="125">
        <v>198</v>
      </c>
      <c r="B199" s="126" t="s">
        <v>4611</v>
      </c>
      <c r="C199" s="126" t="s">
        <v>15</v>
      </c>
      <c r="D199" s="126" t="s">
        <v>6549</v>
      </c>
      <c r="E199" s="126" t="s">
        <v>15</v>
      </c>
      <c r="F199" s="126" t="s">
        <v>15</v>
      </c>
      <c r="G199" s="126" t="s">
        <v>6550</v>
      </c>
      <c r="H199" s="126" t="s">
        <v>6551</v>
      </c>
      <c r="I199" s="126" t="s">
        <v>15</v>
      </c>
      <c r="J199" s="126" t="s">
        <v>6552</v>
      </c>
      <c r="K199" s="126" t="s">
        <v>15</v>
      </c>
    </row>
    <row r="200" spans="1:11">
      <c r="A200" s="125">
        <v>199</v>
      </c>
      <c r="B200" s="126" t="s">
        <v>4613</v>
      </c>
      <c r="C200" s="126" t="s">
        <v>15</v>
      </c>
      <c r="D200" s="126" t="s">
        <v>6553</v>
      </c>
      <c r="E200" s="126" t="s">
        <v>15</v>
      </c>
      <c r="F200" s="126" t="s">
        <v>15</v>
      </c>
      <c r="G200" s="126" t="s">
        <v>6554</v>
      </c>
      <c r="H200" s="126" t="s">
        <v>6555</v>
      </c>
      <c r="I200" s="126" t="s">
        <v>15</v>
      </c>
      <c r="J200" s="126" t="s">
        <v>6556</v>
      </c>
      <c r="K200" s="126" t="s">
        <v>15</v>
      </c>
    </row>
    <row r="201" spans="1:11">
      <c r="A201" s="125">
        <v>200</v>
      </c>
      <c r="B201" s="126" t="s">
        <v>4614</v>
      </c>
      <c r="C201" s="126" t="s">
        <v>15</v>
      </c>
      <c r="D201" s="126" t="s">
        <v>6557</v>
      </c>
      <c r="E201" s="126" t="s">
        <v>15</v>
      </c>
      <c r="F201" s="126" t="s">
        <v>15</v>
      </c>
      <c r="G201" s="126" t="s">
        <v>15</v>
      </c>
      <c r="H201" s="126" t="s">
        <v>15</v>
      </c>
      <c r="I201" s="126" t="s">
        <v>15</v>
      </c>
      <c r="J201" s="126" t="s">
        <v>6558</v>
      </c>
      <c r="K201" s="126" t="s">
        <v>15</v>
      </c>
    </row>
    <row r="202" spans="1:11">
      <c r="A202" s="125">
        <v>201</v>
      </c>
      <c r="B202" s="126" t="s">
        <v>4615</v>
      </c>
      <c r="C202" s="126" t="s">
        <v>15</v>
      </c>
      <c r="D202" s="126" t="s">
        <v>6559</v>
      </c>
      <c r="E202" s="126" t="s">
        <v>15</v>
      </c>
      <c r="F202" s="126" t="s">
        <v>6560</v>
      </c>
      <c r="G202" s="126" t="s">
        <v>15</v>
      </c>
      <c r="H202" s="126" t="s">
        <v>6561</v>
      </c>
      <c r="I202" s="126" t="s">
        <v>15</v>
      </c>
      <c r="J202" s="126" t="s">
        <v>6562</v>
      </c>
      <c r="K202" s="126" t="s">
        <v>15</v>
      </c>
    </row>
    <row r="203" spans="1:11">
      <c r="A203" s="125">
        <v>202</v>
      </c>
      <c r="B203" s="126" t="s">
        <v>4617</v>
      </c>
      <c r="C203" s="126" t="s">
        <v>15</v>
      </c>
      <c r="D203" s="126" t="s">
        <v>6563</v>
      </c>
      <c r="E203" s="126" t="s">
        <v>15</v>
      </c>
      <c r="F203" s="126" t="s">
        <v>15</v>
      </c>
      <c r="G203" s="126" t="s">
        <v>6564</v>
      </c>
      <c r="H203" s="126" t="s">
        <v>6565</v>
      </c>
      <c r="I203" s="126" t="s">
        <v>15</v>
      </c>
      <c r="J203" s="126" t="s">
        <v>6566</v>
      </c>
      <c r="K203" s="126" t="s">
        <v>15</v>
      </c>
    </row>
    <row r="204" spans="1:11">
      <c r="A204" s="125">
        <v>203</v>
      </c>
      <c r="B204" s="126" t="s">
        <v>4619</v>
      </c>
      <c r="C204" s="126" t="s">
        <v>15</v>
      </c>
      <c r="D204" s="126" t="s">
        <v>6567</v>
      </c>
      <c r="E204" s="126" t="s">
        <v>15</v>
      </c>
      <c r="F204" s="126" t="s">
        <v>6568</v>
      </c>
      <c r="G204" s="126" t="s">
        <v>6569</v>
      </c>
      <c r="H204" s="126" t="s">
        <v>15</v>
      </c>
      <c r="I204" s="126" t="s">
        <v>15</v>
      </c>
      <c r="J204" s="126" t="s">
        <v>6570</v>
      </c>
      <c r="K204" s="126" t="s">
        <v>15</v>
      </c>
    </row>
    <row r="205" spans="1:11">
      <c r="A205" s="125">
        <v>204</v>
      </c>
      <c r="B205" s="126" t="s">
        <v>4620</v>
      </c>
      <c r="C205" s="126" t="s">
        <v>15</v>
      </c>
      <c r="D205" s="126" t="s">
        <v>6571</v>
      </c>
      <c r="E205" s="126" t="s">
        <v>15</v>
      </c>
      <c r="F205" s="126" t="s">
        <v>15</v>
      </c>
      <c r="G205" s="126" t="s">
        <v>6572</v>
      </c>
      <c r="H205" s="126" t="s">
        <v>6573</v>
      </c>
      <c r="I205" s="126" t="s">
        <v>15</v>
      </c>
      <c r="J205" s="126" t="s">
        <v>205</v>
      </c>
      <c r="K205" s="126" t="s">
        <v>15</v>
      </c>
    </row>
    <row r="206" spans="1:11">
      <c r="A206" s="125">
        <v>205</v>
      </c>
      <c r="B206" s="126" t="s">
        <v>4622</v>
      </c>
      <c r="C206" s="126" t="s">
        <v>15</v>
      </c>
      <c r="D206" s="126" t="s">
        <v>6574</v>
      </c>
      <c r="E206" s="126" t="s">
        <v>15</v>
      </c>
      <c r="F206" s="126" t="s">
        <v>15</v>
      </c>
      <c r="G206" s="126" t="s">
        <v>6575</v>
      </c>
      <c r="H206" s="126" t="s">
        <v>6576</v>
      </c>
      <c r="I206" s="126" t="s">
        <v>15</v>
      </c>
      <c r="J206" s="126" t="s">
        <v>6577</v>
      </c>
      <c r="K206" s="126" t="s">
        <v>15</v>
      </c>
    </row>
    <row r="207" spans="1:11">
      <c r="A207" s="125">
        <v>206</v>
      </c>
      <c r="B207" s="126" t="s">
        <v>4624</v>
      </c>
      <c r="C207" s="126" t="s">
        <v>15</v>
      </c>
      <c r="D207" s="126" t="s">
        <v>6578</v>
      </c>
      <c r="E207" s="126" t="s">
        <v>15</v>
      </c>
      <c r="F207" s="126" t="s">
        <v>15</v>
      </c>
      <c r="G207" s="126" t="s">
        <v>15</v>
      </c>
      <c r="H207" s="126" t="s">
        <v>6579</v>
      </c>
      <c r="I207" s="126" t="s">
        <v>15</v>
      </c>
      <c r="J207" s="126" t="s">
        <v>206</v>
      </c>
      <c r="K207" s="126" t="s">
        <v>15</v>
      </c>
    </row>
    <row r="208" spans="1:11">
      <c r="A208" s="125">
        <v>207</v>
      </c>
      <c r="B208" s="126" t="s">
        <v>4626</v>
      </c>
      <c r="C208" s="126" t="s">
        <v>15</v>
      </c>
      <c r="D208" s="126" t="s">
        <v>6580</v>
      </c>
      <c r="E208" s="126" t="s">
        <v>15</v>
      </c>
      <c r="F208" s="126" t="s">
        <v>15</v>
      </c>
      <c r="G208" s="126" t="s">
        <v>15</v>
      </c>
      <c r="H208" s="126" t="s">
        <v>6579</v>
      </c>
      <c r="I208" s="126" t="s">
        <v>15</v>
      </c>
      <c r="J208" s="126" t="s">
        <v>206</v>
      </c>
      <c r="K208" s="126" t="s">
        <v>15</v>
      </c>
    </row>
    <row r="209" spans="1:11">
      <c r="A209" s="125">
        <v>208</v>
      </c>
      <c r="B209" s="126" t="s">
        <v>5868</v>
      </c>
      <c r="C209" s="126" t="s">
        <v>15</v>
      </c>
      <c r="D209" s="126" t="s">
        <v>6581</v>
      </c>
      <c r="E209" s="126" t="s">
        <v>15</v>
      </c>
      <c r="F209" s="126" t="s">
        <v>15</v>
      </c>
      <c r="G209" s="126" t="s">
        <v>15</v>
      </c>
      <c r="H209" s="126" t="s">
        <v>15</v>
      </c>
      <c r="I209" s="126" t="s">
        <v>15</v>
      </c>
      <c r="J209" s="126" t="s">
        <v>44</v>
      </c>
      <c r="K209" s="126" t="s">
        <v>15</v>
      </c>
    </row>
    <row r="210" spans="1:11">
      <c r="A210" s="125">
        <v>209</v>
      </c>
      <c r="B210" s="126" t="s">
        <v>4628</v>
      </c>
      <c r="C210" s="126" t="s">
        <v>15</v>
      </c>
      <c r="D210" s="126" t="s">
        <v>6582</v>
      </c>
      <c r="E210" s="126" t="s">
        <v>15</v>
      </c>
      <c r="F210" s="126" t="s">
        <v>15</v>
      </c>
      <c r="G210" s="126" t="s">
        <v>6583</v>
      </c>
      <c r="H210" s="126" t="s">
        <v>6584</v>
      </c>
      <c r="I210" s="126" t="s">
        <v>15</v>
      </c>
      <c r="J210" s="126" t="s">
        <v>268</v>
      </c>
      <c r="K210" s="126" t="s">
        <v>15</v>
      </c>
    </row>
    <row r="211" spans="1:11">
      <c r="A211" s="125">
        <v>210</v>
      </c>
      <c r="B211" s="126" t="s">
        <v>94</v>
      </c>
      <c r="C211" s="126" t="s">
        <v>15</v>
      </c>
      <c r="D211" s="126" t="s">
        <v>6585</v>
      </c>
      <c r="E211" s="126" t="s">
        <v>15</v>
      </c>
      <c r="F211" s="126" t="s">
        <v>15</v>
      </c>
      <c r="G211" s="126" t="s">
        <v>6586</v>
      </c>
      <c r="H211" s="126" t="s">
        <v>15</v>
      </c>
      <c r="I211" s="126" t="s">
        <v>15</v>
      </c>
      <c r="J211" s="126" t="s">
        <v>1952</v>
      </c>
      <c r="K211" s="126" t="s">
        <v>15</v>
      </c>
    </row>
    <row r="212" spans="1:11">
      <c r="A212" s="125">
        <v>211</v>
      </c>
      <c r="B212" s="126" t="s">
        <v>95</v>
      </c>
      <c r="C212" s="126" t="s">
        <v>15</v>
      </c>
      <c r="D212" s="126" t="s">
        <v>6587</v>
      </c>
      <c r="E212" s="126" t="s">
        <v>15</v>
      </c>
      <c r="F212" s="126" t="s">
        <v>15</v>
      </c>
      <c r="G212" s="126" t="s">
        <v>6588</v>
      </c>
      <c r="H212" s="126" t="s">
        <v>15</v>
      </c>
      <c r="I212" s="126" t="s">
        <v>15</v>
      </c>
      <c r="J212" s="126" t="s">
        <v>1948</v>
      </c>
      <c r="K212" s="126" t="s">
        <v>15</v>
      </c>
    </row>
    <row r="213" spans="1:11">
      <c r="A213" s="125">
        <v>212</v>
      </c>
      <c r="B213" s="126" t="s">
        <v>4631</v>
      </c>
      <c r="C213" s="126" t="s">
        <v>15</v>
      </c>
      <c r="D213" s="126" t="s">
        <v>6589</v>
      </c>
      <c r="E213" s="126" t="s">
        <v>15</v>
      </c>
      <c r="F213" s="126" t="s">
        <v>15</v>
      </c>
      <c r="G213" s="126" t="s">
        <v>6590</v>
      </c>
      <c r="H213" s="126" t="s">
        <v>6591</v>
      </c>
      <c r="I213" s="126" t="s">
        <v>15</v>
      </c>
      <c r="J213" s="126" t="s">
        <v>6592</v>
      </c>
      <c r="K213" s="126" t="s">
        <v>15</v>
      </c>
    </row>
    <row r="214" spans="1:11">
      <c r="A214" s="125">
        <v>213</v>
      </c>
      <c r="B214" s="126" t="s">
        <v>4632</v>
      </c>
      <c r="C214" s="126" t="s">
        <v>15</v>
      </c>
      <c r="D214" s="126" t="s">
        <v>6593</v>
      </c>
      <c r="E214" s="126" t="s">
        <v>15</v>
      </c>
      <c r="F214" s="126" t="s">
        <v>15</v>
      </c>
      <c r="G214" s="126" t="s">
        <v>15</v>
      </c>
      <c r="H214" s="126" t="s">
        <v>15</v>
      </c>
      <c r="I214" s="126" t="s">
        <v>15</v>
      </c>
      <c r="J214" s="126" t="s">
        <v>6594</v>
      </c>
      <c r="K214" s="126" t="s">
        <v>15</v>
      </c>
    </row>
    <row r="215" spans="1:11">
      <c r="A215" s="125">
        <v>214</v>
      </c>
      <c r="B215" s="126" t="s">
        <v>5870</v>
      </c>
      <c r="C215" s="126" t="s">
        <v>15</v>
      </c>
      <c r="D215" s="126" t="s">
        <v>6595</v>
      </c>
      <c r="E215" s="126" t="s">
        <v>15</v>
      </c>
      <c r="F215" s="126" t="s">
        <v>6596</v>
      </c>
      <c r="G215" s="126" t="s">
        <v>15</v>
      </c>
      <c r="H215" s="126" t="s">
        <v>15</v>
      </c>
      <c r="I215" s="126" t="s">
        <v>15</v>
      </c>
      <c r="J215" s="126" t="s">
        <v>6597</v>
      </c>
      <c r="K215" s="126" t="s">
        <v>15</v>
      </c>
    </row>
    <row r="216" spans="1:11">
      <c r="A216" s="125">
        <v>215</v>
      </c>
      <c r="B216" s="126" t="s">
        <v>4634</v>
      </c>
      <c r="C216" s="126" t="s">
        <v>15</v>
      </c>
      <c r="D216" s="126" t="s">
        <v>6598</v>
      </c>
      <c r="E216" s="126" t="s">
        <v>15</v>
      </c>
      <c r="F216" s="126" t="s">
        <v>6599</v>
      </c>
      <c r="G216" s="126" t="s">
        <v>15</v>
      </c>
      <c r="H216" s="126" t="s">
        <v>6600</v>
      </c>
      <c r="I216" s="126" t="s">
        <v>15</v>
      </c>
      <c r="J216" s="126" t="s">
        <v>6601</v>
      </c>
      <c r="K216" s="126" t="s">
        <v>15</v>
      </c>
    </row>
    <row r="217" spans="1:11">
      <c r="A217" s="125">
        <v>216</v>
      </c>
      <c r="B217" s="126" t="s">
        <v>4635</v>
      </c>
      <c r="C217" s="126" t="s">
        <v>15</v>
      </c>
      <c r="D217" s="126" t="s">
        <v>6602</v>
      </c>
      <c r="E217" s="126" t="s">
        <v>15</v>
      </c>
      <c r="F217" s="126" t="s">
        <v>15</v>
      </c>
      <c r="G217" s="126" t="s">
        <v>6603</v>
      </c>
      <c r="H217" s="126" t="s">
        <v>6604</v>
      </c>
      <c r="I217" s="126" t="s">
        <v>15</v>
      </c>
      <c r="J217" s="126" t="s">
        <v>378</v>
      </c>
      <c r="K217" s="126" t="s">
        <v>15</v>
      </c>
    </row>
    <row r="218" spans="1:11">
      <c r="A218" s="125">
        <v>217</v>
      </c>
      <c r="B218" s="126" t="s">
        <v>4636</v>
      </c>
      <c r="C218" s="126" t="s">
        <v>15</v>
      </c>
      <c r="D218" s="126" t="s">
        <v>6605</v>
      </c>
      <c r="E218" s="126" t="s">
        <v>15</v>
      </c>
      <c r="F218" s="126" t="s">
        <v>15</v>
      </c>
      <c r="G218" s="126" t="s">
        <v>6606</v>
      </c>
      <c r="H218" s="126" t="s">
        <v>6607</v>
      </c>
      <c r="I218" s="126" t="s">
        <v>15</v>
      </c>
      <c r="J218" s="126" t="s">
        <v>379</v>
      </c>
      <c r="K218" s="126" t="s">
        <v>15</v>
      </c>
    </row>
    <row r="219" spans="1:11">
      <c r="A219" s="125">
        <v>218</v>
      </c>
      <c r="B219" s="126" t="s">
        <v>4637</v>
      </c>
      <c r="C219" s="126" t="s">
        <v>15</v>
      </c>
      <c r="D219" s="126" t="s">
        <v>6608</v>
      </c>
      <c r="E219" s="126" t="s">
        <v>15</v>
      </c>
      <c r="F219" s="126" t="s">
        <v>6609</v>
      </c>
      <c r="G219" s="126" t="s">
        <v>6610</v>
      </c>
      <c r="H219" s="126" t="s">
        <v>15</v>
      </c>
      <c r="I219" s="126" t="s">
        <v>15</v>
      </c>
      <c r="J219" s="126" t="s">
        <v>6611</v>
      </c>
      <c r="K219" s="126" t="s">
        <v>15</v>
      </c>
    </row>
    <row r="220" spans="1:11">
      <c r="A220" s="125">
        <v>219</v>
      </c>
      <c r="B220" s="126" t="s">
        <v>4639</v>
      </c>
      <c r="C220" s="126" t="s">
        <v>15</v>
      </c>
      <c r="D220" s="126" t="s">
        <v>6612</v>
      </c>
      <c r="E220" s="126" t="s">
        <v>15</v>
      </c>
      <c r="F220" s="126" t="s">
        <v>6613</v>
      </c>
      <c r="G220" s="126" t="s">
        <v>6614</v>
      </c>
      <c r="H220" s="126" t="s">
        <v>6615</v>
      </c>
      <c r="I220" s="126" t="s">
        <v>15</v>
      </c>
      <c r="J220" s="126" t="s">
        <v>6616</v>
      </c>
      <c r="K220" s="126" t="s">
        <v>15</v>
      </c>
    </row>
    <row r="221" spans="1:11">
      <c r="A221" s="125">
        <v>220</v>
      </c>
      <c r="B221" s="126" t="s">
        <v>4641</v>
      </c>
      <c r="C221" s="126" t="s">
        <v>15</v>
      </c>
      <c r="D221" s="126" t="s">
        <v>6617</v>
      </c>
      <c r="E221" s="126" t="s">
        <v>15</v>
      </c>
      <c r="F221" s="126" t="s">
        <v>15</v>
      </c>
      <c r="G221" s="126" t="s">
        <v>6618</v>
      </c>
      <c r="H221" s="126" t="s">
        <v>6619</v>
      </c>
      <c r="I221" s="126" t="s">
        <v>15</v>
      </c>
      <c r="J221" s="126" t="s">
        <v>232</v>
      </c>
      <c r="K221" s="126" t="s">
        <v>15</v>
      </c>
    </row>
    <row r="222" spans="1:11">
      <c r="A222" s="125">
        <v>221</v>
      </c>
      <c r="B222" s="126" t="s">
        <v>4643</v>
      </c>
      <c r="C222" s="126" t="s">
        <v>15</v>
      </c>
      <c r="D222" s="126" t="s">
        <v>6620</v>
      </c>
      <c r="E222" s="126" t="s">
        <v>15</v>
      </c>
      <c r="F222" s="126" t="s">
        <v>6621</v>
      </c>
      <c r="G222" s="126" t="s">
        <v>15</v>
      </c>
      <c r="H222" s="126" t="s">
        <v>15</v>
      </c>
      <c r="I222" s="126" t="s">
        <v>15</v>
      </c>
      <c r="J222" s="126" t="s">
        <v>6622</v>
      </c>
      <c r="K222" s="126" t="s">
        <v>15</v>
      </c>
    </row>
    <row r="223" spans="1:11">
      <c r="A223" s="125">
        <v>222</v>
      </c>
      <c r="B223" s="126" t="s">
        <v>4644</v>
      </c>
      <c r="C223" s="126" t="s">
        <v>15</v>
      </c>
      <c r="D223" s="126" t="s">
        <v>6623</v>
      </c>
      <c r="E223" s="126" t="s">
        <v>15</v>
      </c>
      <c r="F223" s="126" t="s">
        <v>15</v>
      </c>
      <c r="G223" s="126" t="s">
        <v>6624</v>
      </c>
      <c r="H223" s="126" t="s">
        <v>6625</v>
      </c>
      <c r="I223" s="126" t="s">
        <v>15</v>
      </c>
      <c r="J223" s="126" t="s">
        <v>233</v>
      </c>
      <c r="K223" s="126" t="s">
        <v>15</v>
      </c>
    </row>
    <row r="224" spans="1:11">
      <c r="A224" s="125">
        <v>223</v>
      </c>
      <c r="B224" s="126" t="s">
        <v>4645</v>
      </c>
      <c r="C224" s="126" t="s">
        <v>15</v>
      </c>
      <c r="D224" s="126" t="s">
        <v>6626</v>
      </c>
      <c r="E224" s="126" t="s">
        <v>15</v>
      </c>
      <c r="F224" s="126" t="s">
        <v>15</v>
      </c>
      <c r="G224" s="126" t="s">
        <v>6627</v>
      </c>
      <c r="H224" s="126" t="s">
        <v>6069</v>
      </c>
      <c r="I224" s="126" t="s">
        <v>15</v>
      </c>
      <c r="J224" s="126" t="s">
        <v>380</v>
      </c>
      <c r="K224" s="126" t="s">
        <v>15</v>
      </c>
    </row>
    <row r="225" spans="1:11">
      <c r="A225" s="125">
        <v>224</v>
      </c>
      <c r="B225" s="126" t="s">
        <v>4646</v>
      </c>
      <c r="C225" s="126" t="s">
        <v>15</v>
      </c>
      <c r="D225" s="126" t="s">
        <v>6628</v>
      </c>
      <c r="E225" s="126" t="s">
        <v>15</v>
      </c>
      <c r="F225" s="126" t="s">
        <v>15</v>
      </c>
      <c r="G225" s="126" t="s">
        <v>15</v>
      </c>
      <c r="H225" s="126" t="s">
        <v>6629</v>
      </c>
      <c r="I225" s="126" t="s">
        <v>15</v>
      </c>
      <c r="J225" s="126" t="s">
        <v>6630</v>
      </c>
      <c r="K225" s="126" t="s">
        <v>15</v>
      </c>
    </row>
    <row r="226" spans="1:11">
      <c r="A226" s="125">
        <v>225</v>
      </c>
      <c r="B226" s="126" t="s">
        <v>4648</v>
      </c>
      <c r="C226" s="126" t="s">
        <v>15</v>
      </c>
      <c r="D226" s="126" t="s">
        <v>6631</v>
      </c>
      <c r="E226" s="126" t="s">
        <v>15</v>
      </c>
      <c r="F226" s="126" t="s">
        <v>15</v>
      </c>
      <c r="G226" s="126" t="s">
        <v>15</v>
      </c>
      <c r="H226" s="126" t="s">
        <v>6632</v>
      </c>
      <c r="I226" s="126" t="s">
        <v>15</v>
      </c>
      <c r="J226" s="126" t="s">
        <v>6633</v>
      </c>
      <c r="K226" s="126" t="s">
        <v>15</v>
      </c>
    </row>
    <row r="227" spans="1:11">
      <c r="A227" s="125">
        <v>226</v>
      </c>
      <c r="B227" s="126" t="s">
        <v>5241</v>
      </c>
      <c r="C227" s="126" t="s">
        <v>15</v>
      </c>
      <c r="D227" s="126" t="s">
        <v>6634</v>
      </c>
      <c r="E227" s="126" t="s">
        <v>15</v>
      </c>
      <c r="F227" s="126" t="s">
        <v>15</v>
      </c>
      <c r="G227" s="126" t="s">
        <v>15</v>
      </c>
      <c r="H227" s="126" t="s">
        <v>15</v>
      </c>
      <c r="I227" s="126" t="s">
        <v>15</v>
      </c>
      <c r="J227" s="126" t="s">
        <v>6635</v>
      </c>
      <c r="K227" s="126" t="s">
        <v>15</v>
      </c>
    </row>
    <row r="228" spans="1:11">
      <c r="A228" s="125">
        <v>227</v>
      </c>
      <c r="B228" s="126" t="s">
        <v>4649</v>
      </c>
      <c r="C228" s="126" t="s">
        <v>15</v>
      </c>
      <c r="D228" s="126" t="s">
        <v>6636</v>
      </c>
      <c r="E228" s="126" t="s">
        <v>15</v>
      </c>
      <c r="F228" s="126" t="s">
        <v>15</v>
      </c>
      <c r="G228" s="126" t="s">
        <v>15</v>
      </c>
      <c r="H228" s="126" t="s">
        <v>15</v>
      </c>
      <c r="I228" s="126" t="s">
        <v>15</v>
      </c>
      <c r="J228" s="126" t="s">
        <v>6637</v>
      </c>
      <c r="K228" s="126" t="s">
        <v>15</v>
      </c>
    </row>
    <row r="229" spans="1:11">
      <c r="A229" s="125">
        <v>228</v>
      </c>
      <c r="B229" s="126" t="s">
        <v>4651</v>
      </c>
      <c r="C229" s="126" t="s">
        <v>15</v>
      </c>
      <c r="D229" s="126" t="s">
        <v>6638</v>
      </c>
      <c r="E229" s="126" t="s">
        <v>15</v>
      </c>
      <c r="F229" s="126" t="s">
        <v>15</v>
      </c>
      <c r="G229" s="126" t="s">
        <v>15</v>
      </c>
      <c r="H229" s="126" t="s">
        <v>15</v>
      </c>
      <c r="I229" s="126" t="s">
        <v>15</v>
      </c>
      <c r="J229" s="126" t="s">
        <v>6639</v>
      </c>
      <c r="K229" s="126" t="s">
        <v>15</v>
      </c>
    </row>
    <row r="230" spans="1:11">
      <c r="A230" s="125">
        <v>229</v>
      </c>
      <c r="B230" s="126" t="s">
        <v>4652</v>
      </c>
      <c r="C230" s="126" t="s">
        <v>15</v>
      </c>
      <c r="D230" s="126" t="s">
        <v>6640</v>
      </c>
      <c r="E230" s="126" t="s">
        <v>15</v>
      </c>
      <c r="F230" s="126" t="s">
        <v>6641</v>
      </c>
      <c r="G230" s="126" t="s">
        <v>15</v>
      </c>
      <c r="H230" s="126" t="s">
        <v>6642</v>
      </c>
      <c r="I230" s="126" t="s">
        <v>15</v>
      </c>
      <c r="J230" s="126" t="s">
        <v>381</v>
      </c>
      <c r="K230" s="126" t="s">
        <v>15</v>
      </c>
    </row>
    <row r="231" spans="1:11">
      <c r="A231" s="125">
        <v>230</v>
      </c>
      <c r="B231" s="126" t="s">
        <v>5876</v>
      </c>
      <c r="C231" s="126" t="s">
        <v>15</v>
      </c>
      <c r="D231" s="126" t="s">
        <v>6643</v>
      </c>
      <c r="E231" s="126" t="s">
        <v>15</v>
      </c>
      <c r="F231" s="126" t="s">
        <v>6110</v>
      </c>
      <c r="G231" s="126" t="s">
        <v>15</v>
      </c>
      <c r="H231" s="126" t="s">
        <v>15</v>
      </c>
      <c r="I231" s="126" t="s">
        <v>15</v>
      </c>
      <c r="J231" s="126" t="s">
        <v>6644</v>
      </c>
      <c r="K231" s="126" t="s">
        <v>15</v>
      </c>
    </row>
    <row r="232" spans="1:11">
      <c r="A232" s="125">
        <v>231</v>
      </c>
      <c r="B232" s="126" t="s">
        <v>4653</v>
      </c>
      <c r="C232" s="126" t="s">
        <v>15</v>
      </c>
      <c r="D232" s="126" t="s">
        <v>15</v>
      </c>
      <c r="E232" s="126" t="s">
        <v>15</v>
      </c>
      <c r="F232" s="126" t="s">
        <v>6645</v>
      </c>
      <c r="G232" s="126" t="s">
        <v>15</v>
      </c>
      <c r="H232" s="126" t="s">
        <v>15</v>
      </c>
      <c r="I232" s="126" t="s">
        <v>15</v>
      </c>
      <c r="J232" s="126" t="s">
        <v>6646</v>
      </c>
      <c r="K232" s="126" t="s">
        <v>15</v>
      </c>
    </row>
    <row r="233" spans="1:11">
      <c r="A233" s="125">
        <v>232</v>
      </c>
      <c r="B233" s="126" t="s">
        <v>4655</v>
      </c>
      <c r="C233" s="126" t="s">
        <v>15</v>
      </c>
      <c r="D233" s="126" t="s">
        <v>6647</v>
      </c>
      <c r="E233" s="126" t="s">
        <v>15</v>
      </c>
      <c r="F233" s="126" t="s">
        <v>6648</v>
      </c>
      <c r="G233" s="126" t="s">
        <v>6649</v>
      </c>
      <c r="H233" s="126" t="s">
        <v>15</v>
      </c>
      <c r="I233" s="126" t="s">
        <v>15</v>
      </c>
      <c r="J233" s="126" t="s">
        <v>6650</v>
      </c>
      <c r="K233" s="126" t="s">
        <v>15</v>
      </c>
    </row>
    <row r="234" spans="1:11">
      <c r="A234" s="125">
        <v>233</v>
      </c>
      <c r="B234" s="126" t="s">
        <v>4656</v>
      </c>
      <c r="C234" s="126" t="s">
        <v>15</v>
      </c>
      <c r="D234" s="126" t="s">
        <v>6651</v>
      </c>
      <c r="E234" s="126" t="s">
        <v>15</v>
      </c>
      <c r="F234" s="126" t="s">
        <v>15</v>
      </c>
      <c r="G234" s="126" t="s">
        <v>15</v>
      </c>
      <c r="H234" s="126" t="s">
        <v>15</v>
      </c>
      <c r="I234" s="126" t="s">
        <v>15</v>
      </c>
      <c r="J234" s="126" t="s">
        <v>6652</v>
      </c>
      <c r="K234" s="126" t="s">
        <v>15</v>
      </c>
    </row>
    <row r="235" spans="1:11">
      <c r="A235" s="125">
        <v>234</v>
      </c>
      <c r="B235" s="126" t="s">
        <v>4657</v>
      </c>
      <c r="C235" s="126" t="s">
        <v>15</v>
      </c>
      <c r="D235" s="126" t="s">
        <v>6653</v>
      </c>
      <c r="E235" s="126" t="s">
        <v>15</v>
      </c>
      <c r="F235" s="126" t="s">
        <v>15</v>
      </c>
      <c r="G235" s="126" t="s">
        <v>6654</v>
      </c>
      <c r="H235" s="126" t="s">
        <v>6655</v>
      </c>
      <c r="I235" s="126" t="s">
        <v>15</v>
      </c>
      <c r="J235" s="126" t="s">
        <v>6656</v>
      </c>
      <c r="K235" s="126" t="s">
        <v>15</v>
      </c>
    </row>
    <row r="236" spans="1:11">
      <c r="A236" s="125">
        <v>235</v>
      </c>
      <c r="B236" s="126" t="s">
        <v>5242</v>
      </c>
      <c r="C236" s="126" t="s">
        <v>15</v>
      </c>
      <c r="D236" s="126" t="s">
        <v>6657</v>
      </c>
      <c r="E236" s="126" t="s">
        <v>15</v>
      </c>
      <c r="F236" s="126" t="s">
        <v>15</v>
      </c>
      <c r="G236" s="126" t="s">
        <v>15</v>
      </c>
      <c r="H236" s="126" t="s">
        <v>15</v>
      </c>
      <c r="I236" s="126" t="s">
        <v>15</v>
      </c>
      <c r="J236" s="126" t="s">
        <v>6658</v>
      </c>
      <c r="K236" s="126" t="s">
        <v>6659</v>
      </c>
    </row>
    <row r="237" spans="1:11">
      <c r="A237" s="125">
        <v>236</v>
      </c>
      <c r="B237" s="126" t="s">
        <v>4658</v>
      </c>
      <c r="C237" s="126" t="s">
        <v>15</v>
      </c>
      <c r="D237" s="126" t="s">
        <v>6660</v>
      </c>
      <c r="E237" s="126" t="s">
        <v>15</v>
      </c>
      <c r="F237" s="126" t="s">
        <v>6661</v>
      </c>
      <c r="G237" s="126" t="s">
        <v>15</v>
      </c>
      <c r="H237" s="126" t="s">
        <v>6662</v>
      </c>
      <c r="I237" s="126" t="s">
        <v>15</v>
      </c>
      <c r="J237" s="126" t="s">
        <v>6663</v>
      </c>
      <c r="K237" s="126" t="s">
        <v>15</v>
      </c>
    </row>
    <row r="238" spans="1:11">
      <c r="A238" s="125">
        <v>237</v>
      </c>
      <c r="B238" s="126" t="s">
        <v>4660</v>
      </c>
      <c r="C238" s="126" t="s">
        <v>15</v>
      </c>
      <c r="D238" s="126" t="s">
        <v>6664</v>
      </c>
      <c r="E238" s="126" t="s">
        <v>15</v>
      </c>
      <c r="F238" s="126" t="s">
        <v>15</v>
      </c>
      <c r="G238" s="126" t="s">
        <v>6665</v>
      </c>
      <c r="H238" s="126" t="s">
        <v>15</v>
      </c>
      <c r="I238" s="126" t="s">
        <v>15</v>
      </c>
      <c r="J238" s="126" t="s">
        <v>207</v>
      </c>
      <c r="K238" s="126" t="s">
        <v>15</v>
      </c>
    </row>
    <row r="239" spans="1:11">
      <c r="A239" s="125">
        <v>238</v>
      </c>
      <c r="B239" s="126" t="s">
        <v>5243</v>
      </c>
      <c r="C239" s="126" t="s">
        <v>15</v>
      </c>
      <c r="D239" s="126" t="s">
        <v>6666</v>
      </c>
      <c r="E239" s="126" t="s">
        <v>15</v>
      </c>
      <c r="F239" s="126" t="s">
        <v>15</v>
      </c>
      <c r="G239" s="126" t="s">
        <v>15</v>
      </c>
      <c r="H239" s="126" t="s">
        <v>15</v>
      </c>
      <c r="I239" s="126" t="s">
        <v>15</v>
      </c>
      <c r="J239" s="126" t="s">
        <v>6667</v>
      </c>
      <c r="K239" s="126" t="s">
        <v>15</v>
      </c>
    </row>
    <row r="240" spans="1:11">
      <c r="A240" s="125">
        <v>239</v>
      </c>
      <c r="B240" s="126" t="s">
        <v>4662</v>
      </c>
      <c r="C240" s="126" t="s">
        <v>15</v>
      </c>
      <c r="D240" s="126" t="s">
        <v>6668</v>
      </c>
      <c r="E240" s="126" t="s">
        <v>15</v>
      </c>
      <c r="F240" s="126" t="s">
        <v>15</v>
      </c>
      <c r="G240" s="126" t="s">
        <v>15</v>
      </c>
      <c r="H240" s="126" t="s">
        <v>15</v>
      </c>
      <c r="I240" s="126" t="s">
        <v>15</v>
      </c>
      <c r="J240" s="126" t="s">
        <v>6669</v>
      </c>
      <c r="K240" s="126" t="s">
        <v>15</v>
      </c>
    </row>
    <row r="241" spans="1:11">
      <c r="A241" s="125">
        <v>240</v>
      </c>
      <c r="B241" s="126" t="s">
        <v>4664</v>
      </c>
      <c r="C241" s="126" t="s">
        <v>15</v>
      </c>
      <c r="D241" s="126" t="s">
        <v>6670</v>
      </c>
      <c r="E241" s="126" t="s">
        <v>15</v>
      </c>
      <c r="F241" s="126" t="s">
        <v>15</v>
      </c>
      <c r="G241" s="126" t="s">
        <v>6427</v>
      </c>
      <c r="H241" s="126" t="s">
        <v>15</v>
      </c>
      <c r="I241" s="126" t="s">
        <v>15</v>
      </c>
      <c r="J241" s="126" t="s">
        <v>508</v>
      </c>
      <c r="K241" s="126" t="s">
        <v>15</v>
      </c>
    </row>
    <row r="242" spans="1:11">
      <c r="A242" s="125">
        <v>241</v>
      </c>
      <c r="B242" s="126" t="s">
        <v>4665</v>
      </c>
      <c r="C242" s="126" t="s">
        <v>15</v>
      </c>
      <c r="D242" s="126" t="s">
        <v>6671</v>
      </c>
      <c r="E242" s="126" t="s">
        <v>15</v>
      </c>
      <c r="F242" s="126" t="s">
        <v>15</v>
      </c>
      <c r="G242" s="126" t="s">
        <v>15</v>
      </c>
      <c r="H242" s="126" t="s">
        <v>15</v>
      </c>
      <c r="I242" s="126" t="s">
        <v>15</v>
      </c>
      <c r="J242" s="126" t="s">
        <v>208</v>
      </c>
      <c r="K242" s="126" t="s">
        <v>15</v>
      </c>
    </row>
    <row r="243" spans="1:11">
      <c r="A243" s="125">
        <v>242</v>
      </c>
      <c r="B243" s="126" t="s">
        <v>182</v>
      </c>
      <c r="C243" s="126" t="s">
        <v>15</v>
      </c>
      <c r="D243" s="126" t="s">
        <v>6672</v>
      </c>
      <c r="E243" s="126" t="s">
        <v>15</v>
      </c>
      <c r="F243" s="126" t="s">
        <v>6673</v>
      </c>
      <c r="G243" s="126" t="s">
        <v>15</v>
      </c>
      <c r="H243" s="126" t="s">
        <v>6674</v>
      </c>
      <c r="I243" s="126" t="s">
        <v>15</v>
      </c>
      <c r="J243" s="126" t="s">
        <v>183</v>
      </c>
      <c r="K243" s="126" t="s">
        <v>15</v>
      </c>
    </row>
    <row r="244" spans="1:11">
      <c r="A244" s="125">
        <v>243</v>
      </c>
      <c r="B244" s="126" t="s">
        <v>4668</v>
      </c>
      <c r="C244" s="126" t="s">
        <v>15</v>
      </c>
      <c r="D244" s="126" t="s">
        <v>6675</v>
      </c>
      <c r="E244" s="126" t="s">
        <v>15</v>
      </c>
      <c r="F244" s="126" t="s">
        <v>6676</v>
      </c>
      <c r="G244" s="126" t="s">
        <v>15</v>
      </c>
      <c r="H244" s="126" t="s">
        <v>15</v>
      </c>
      <c r="I244" s="126" t="s">
        <v>15</v>
      </c>
      <c r="J244" s="126" t="s">
        <v>15</v>
      </c>
      <c r="K244" s="126" t="s">
        <v>15</v>
      </c>
    </row>
    <row r="245" spans="1:11">
      <c r="A245" s="125">
        <v>244</v>
      </c>
      <c r="B245" s="126" t="s">
        <v>4669</v>
      </c>
      <c r="C245" s="126" t="s">
        <v>15</v>
      </c>
      <c r="D245" s="126" t="s">
        <v>6677</v>
      </c>
      <c r="E245" s="126" t="s">
        <v>15</v>
      </c>
      <c r="F245" s="126" t="s">
        <v>15</v>
      </c>
      <c r="G245" s="126" t="s">
        <v>15</v>
      </c>
      <c r="H245" s="126" t="s">
        <v>6678</v>
      </c>
      <c r="I245" s="126" t="s">
        <v>15</v>
      </c>
      <c r="J245" s="126" t="s">
        <v>6679</v>
      </c>
      <c r="K245" s="126" t="s">
        <v>15</v>
      </c>
    </row>
    <row r="246" spans="1:11">
      <c r="A246" s="125">
        <v>245</v>
      </c>
      <c r="B246" s="126" t="s">
        <v>4671</v>
      </c>
      <c r="C246" s="126" t="s">
        <v>15</v>
      </c>
      <c r="D246" s="126" t="s">
        <v>6680</v>
      </c>
      <c r="E246" s="126" t="s">
        <v>15</v>
      </c>
      <c r="F246" s="126" t="s">
        <v>6681</v>
      </c>
      <c r="G246" s="126" t="s">
        <v>6682</v>
      </c>
      <c r="H246" s="126" t="s">
        <v>6683</v>
      </c>
      <c r="I246" s="126" t="s">
        <v>6684</v>
      </c>
      <c r="J246" s="126" t="s">
        <v>209</v>
      </c>
      <c r="K246" s="126" t="s">
        <v>15</v>
      </c>
    </row>
    <row r="247" spans="1:11">
      <c r="A247" s="125">
        <v>246</v>
      </c>
      <c r="B247" s="126" t="s">
        <v>1065</v>
      </c>
      <c r="C247" s="126" t="s">
        <v>15</v>
      </c>
      <c r="D247" s="126" t="s">
        <v>6685</v>
      </c>
      <c r="E247" s="126" t="s">
        <v>15</v>
      </c>
      <c r="F247" s="126" t="s">
        <v>6686</v>
      </c>
      <c r="G247" s="126" t="s">
        <v>15</v>
      </c>
      <c r="H247" s="126" t="s">
        <v>15</v>
      </c>
      <c r="I247" s="126" t="s">
        <v>15</v>
      </c>
      <c r="J247" s="126" t="s">
        <v>6687</v>
      </c>
      <c r="K247" s="126" t="s">
        <v>15</v>
      </c>
    </row>
    <row r="248" spans="1:11">
      <c r="A248" s="125">
        <v>247</v>
      </c>
      <c r="B248" s="126" t="s">
        <v>4673</v>
      </c>
      <c r="C248" s="126" t="s">
        <v>15</v>
      </c>
      <c r="D248" s="126" t="s">
        <v>6688</v>
      </c>
      <c r="E248" s="126" t="s">
        <v>15</v>
      </c>
      <c r="F248" s="126" t="s">
        <v>15</v>
      </c>
      <c r="G248" s="126" t="s">
        <v>15</v>
      </c>
      <c r="H248" s="126" t="s">
        <v>6689</v>
      </c>
      <c r="I248" s="126" t="s">
        <v>15</v>
      </c>
      <c r="J248" s="126" t="s">
        <v>184</v>
      </c>
      <c r="K248" s="126" t="s">
        <v>15</v>
      </c>
    </row>
    <row r="249" spans="1:11">
      <c r="A249" s="125">
        <v>248</v>
      </c>
      <c r="B249" s="126" t="s">
        <v>4675</v>
      </c>
      <c r="C249" s="126" t="s">
        <v>15</v>
      </c>
      <c r="D249" s="126" t="s">
        <v>6690</v>
      </c>
      <c r="E249" s="126" t="s">
        <v>15</v>
      </c>
      <c r="F249" s="126" t="s">
        <v>15</v>
      </c>
      <c r="G249" s="126" t="s">
        <v>15</v>
      </c>
      <c r="H249" s="126" t="s">
        <v>6691</v>
      </c>
      <c r="I249" s="126" t="s">
        <v>15</v>
      </c>
      <c r="J249" s="126" t="s">
        <v>185</v>
      </c>
      <c r="K249" s="126" t="s">
        <v>15</v>
      </c>
    </row>
    <row r="250" spans="1:11">
      <c r="A250" s="125">
        <v>249</v>
      </c>
      <c r="B250" s="126" t="s">
        <v>4676</v>
      </c>
      <c r="C250" s="126" t="s">
        <v>15</v>
      </c>
      <c r="D250" s="126" t="s">
        <v>6692</v>
      </c>
      <c r="E250" s="126" t="s">
        <v>15</v>
      </c>
      <c r="F250" s="126" t="s">
        <v>15</v>
      </c>
      <c r="G250" s="126" t="s">
        <v>15</v>
      </c>
      <c r="H250" s="126" t="s">
        <v>6693</v>
      </c>
      <c r="I250" s="126" t="s">
        <v>15</v>
      </c>
      <c r="J250" s="126" t="s">
        <v>382</v>
      </c>
      <c r="K250" s="126" t="s">
        <v>15</v>
      </c>
    </row>
    <row r="251" spans="1:11">
      <c r="A251" s="125">
        <v>250</v>
      </c>
      <c r="B251" s="126" t="s">
        <v>4678</v>
      </c>
      <c r="C251" s="126" t="s">
        <v>15</v>
      </c>
      <c r="D251" s="126" t="s">
        <v>6694</v>
      </c>
      <c r="E251" s="126" t="s">
        <v>15</v>
      </c>
      <c r="F251" s="126" t="s">
        <v>15</v>
      </c>
      <c r="G251" s="126" t="s">
        <v>6695</v>
      </c>
      <c r="H251" s="126" t="s">
        <v>6696</v>
      </c>
      <c r="I251" s="126" t="s">
        <v>15</v>
      </c>
      <c r="J251" s="126" t="s">
        <v>6697</v>
      </c>
      <c r="K251" s="126" t="s">
        <v>15</v>
      </c>
    </row>
    <row r="252" spans="1:11">
      <c r="A252" s="125">
        <v>251</v>
      </c>
      <c r="B252" s="126" t="s">
        <v>187</v>
      </c>
      <c r="C252" s="126" t="s">
        <v>15</v>
      </c>
      <c r="D252" s="126" t="s">
        <v>6698</v>
      </c>
      <c r="E252" s="126" t="s">
        <v>15</v>
      </c>
      <c r="F252" s="126" t="s">
        <v>3164</v>
      </c>
      <c r="G252" s="126" t="s">
        <v>15</v>
      </c>
      <c r="H252" s="126" t="s">
        <v>6699</v>
      </c>
      <c r="I252" s="126" t="s">
        <v>15</v>
      </c>
      <c r="J252" s="126" t="s">
        <v>188</v>
      </c>
      <c r="K252" s="126" t="s">
        <v>15</v>
      </c>
    </row>
    <row r="253" spans="1:11">
      <c r="A253" s="125">
        <v>252</v>
      </c>
      <c r="B253" s="126" t="s">
        <v>4681</v>
      </c>
      <c r="C253" s="126" t="s">
        <v>15</v>
      </c>
      <c r="D253" s="126" t="s">
        <v>6700</v>
      </c>
      <c r="E253" s="126" t="s">
        <v>15</v>
      </c>
      <c r="F253" s="126" t="s">
        <v>15</v>
      </c>
      <c r="G253" s="126" t="s">
        <v>6701</v>
      </c>
      <c r="H253" s="126" t="s">
        <v>6702</v>
      </c>
      <c r="I253" s="126" t="s">
        <v>15</v>
      </c>
      <c r="J253" s="126" t="s">
        <v>6703</v>
      </c>
      <c r="K253" s="126" t="s">
        <v>15</v>
      </c>
    </row>
    <row r="254" spans="1:11">
      <c r="A254" s="125">
        <v>253</v>
      </c>
      <c r="B254" s="126" t="s">
        <v>4684</v>
      </c>
      <c r="C254" s="126" t="s">
        <v>15</v>
      </c>
      <c r="D254" s="126" t="s">
        <v>6704</v>
      </c>
      <c r="E254" s="126" t="s">
        <v>15</v>
      </c>
      <c r="F254" s="126" t="s">
        <v>6705</v>
      </c>
      <c r="G254" s="126" t="s">
        <v>15</v>
      </c>
      <c r="H254" s="126" t="s">
        <v>15</v>
      </c>
      <c r="I254" s="126" t="s">
        <v>15</v>
      </c>
      <c r="J254" s="126" t="s">
        <v>15</v>
      </c>
      <c r="K254" s="126" t="s">
        <v>15</v>
      </c>
    </row>
    <row r="255" spans="1:11">
      <c r="A255" s="125">
        <v>254</v>
      </c>
      <c r="B255" s="126" t="s">
        <v>4685</v>
      </c>
      <c r="C255" s="126" t="s">
        <v>15</v>
      </c>
      <c r="D255" s="126" t="s">
        <v>6706</v>
      </c>
      <c r="E255" s="126" t="s">
        <v>15</v>
      </c>
      <c r="F255" s="126" t="s">
        <v>15</v>
      </c>
      <c r="G255" s="126" t="s">
        <v>6707</v>
      </c>
      <c r="H255" s="126" t="s">
        <v>6708</v>
      </c>
      <c r="I255" s="126" t="s">
        <v>15</v>
      </c>
      <c r="J255" s="126" t="s">
        <v>270</v>
      </c>
      <c r="K255" s="126" t="s">
        <v>15</v>
      </c>
    </row>
    <row r="256" spans="1:11">
      <c r="A256" s="125">
        <v>255</v>
      </c>
      <c r="B256" s="126" t="s">
        <v>4687</v>
      </c>
      <c r="C256" s="126" t="s">
        <v>15</v>
      </c>
      <c r="D256" s="126" t="s">
        <v>6709</v>
      </c>
      <c r="E256" s="126" t="s">
        <v>15</v>
      </c>
      <c r="F256" s="126" t="s">
        <v>15</v>
      </c>
      <c r="G256" s="126" t="s">
        <v>6710</v>
      </c>
      <c r="H256" s="126" t="s">
        <v>6711</v>
      </c>
      <c r="I256" s="126" t="s">
        <v>15</v>
      </c>
      <c r="J256" s="126" t="s">
        <v>271</v>
      </c>
      <c r="K256" s="126" t="s">
        <v>15</v>
      </c>
    </row>
    <row r="257" spans="1:11">
      <c r="A257" s="125">
        <v>256</v>
      </c>
      <c r="B257" s="126" t="s">
        <v>4689</v>
      </c>
      <c r="C257" s="126" t="s">
        <v>15</v>
      </c>
      <c r="D257" s="126" t="s">
        <v>6712</v>
      </c>
      <c r="E257" s="126" t="s">
        <v>15</v>
      </c>
      <c r="F257" s="126" t="s">
        <v>15</v>
      </c>
      <c r="G257" s="126" t="s">
        <v>15</v>
      </c>
      <c r="H257" s="126" t="s">
        <v>15</v>
      </c>
      <c r="I257" s="126" t="s">
        <v>15</v>
      </c>
      <c r="J257" s="126" t="s">
        <v>223</v>
      </c>
      <c r="K257" s="126" t="s">
        <v>15</v>
      </c>
    </row>
    <row r="258" spans="1:11">
      <c r="A258" s="125">
        <v>257</v>
      </c>
      <c r="B258" s="126" t="s">
        <v>72</v>
      </c>
      <c r="C258" s="126" t="s">
        <v>15</v>
      </c>
      <c r="D258" s="126" t="s">
        <v>6713</v>
      </c>
      <c r="E258" s="126" t="s">
        <v>15</v>
      </c>
      <c r="F258" s="126" t="s">
        <v>15</v>
      </c>
      <c r="G258" s="126" t="s">
        <v>6714</v>
      </c>
      <c r="H258" s="126" t="s">
        <v>6715</v>
      </c>
      <c r="I258" s="126" t="s">
        <v>15</v>
      </c>
      <c r="J258" s="126" t="s">
        <v>383</v>
      </c>
      <c r="K258" s="126" t="s">
        <v>15</v>
      </c>
    </row>
    <row r="259" spans="1:11">
      <c r="A259" s="125">
        <v>258</v>
      </c>
      <c r="B259" s="126" t="s">
        <v>224</v>
      </c>
      <c r="C259" s="126" t="s">
        <v>15</v>
      </c>
      <c r="D259" s="126" t="s">
        <v>6716</v>
      </c>
      <c r="E259" s="126" t="s">
        <v>15</v>
      </c>
      <c r="F259" s="126" t="s">
        <v>6717</v>
      </c>
      <c r="G259" s="126" t="s">
        <v>15</v>
      </c>
      <c r="H259" s="126" t="s">
        <v>6718</v>
      </c>
      <c r="I259" s="126" t="s">
        <v>15</v>
      </c>
      <c r="J259" s="126" t="s">
        <v>225</v>
      </c>
      <c r="K259" s="126" t="s">
        <v>15</v>
      </c>
    </row>
    <row r="260" spans="1:11">
      <c r="A260" s="125">
        <v>259</v>
      </c>
      <c r="B260" s="126" t="s">
        <v>4693</v>
      </c>
      <c r="C260" s="126" t="s">
        <v>15</v>
      </c>
      <c r="D260" s="126" t="s">
        <v>6719</v>
      </c>
      <c r="E260" s="126" t="s">
        <v>15</v>
      </c>
      <c r="F260" s="126" t="s">
        <v>15</v>
      </c>
      <c r="G260" s="126" t="s">
        <v>15</v>
      </c>
      <c r="H260" s="126" t="s">
        <v>15</v>
      </c>
      <c r="I260" s="126" t="s">
        <v>15</v>
      </c>
      <c r="J260" s="126" t="s">
        <v>6720</v>
      </c>
      <c r="K260" s="126" t="s">
        <v>15</v>
      </c>
    </row>
    <row r="261" spans="1:11">
      <c r="A261" s="125">
        <v>260</v>
      </c>
      <c r="B261" s="126" t="s">
        <v>4694</v>
      </c>
      <c r="C261" s="126" t="s">
        <v>15</v>
      </c>
      <c r="D261" s="126" t="s">
        <v>6721</v>
      </c>
      <c r="E261" s="126" t="s">
        <v>15</v>
      </c>
      <c r="F261" s="126" t="s">
        <v>15</v>
      </c>
      <c r="G261" s="126" t="s">
        <v>15</v>
      </c>
      <c r="H261" s="126" t="s">
        <v>15</v>
      </c>
      <c r="I261" s="126" t="s">
        <v>15</v>
      </c>
      <c r="J261" s="126" t="s">
        <v>6722</v>
      </c>
      <c r="K261" s="126" t="s">
        <v>15</v>
      </c>
    </row>
    <row r="262" spans="1:11">
      <c r="A262" s="125">
        <v>261</v>
      </c>
      <c r="B262" s="126" t="s">
        <v>4695</v>
      </c>
      <c r="C262" s="126" t="s">
        <v>15</v>
      </c>
      <c r="D262" s="126" t="s">
        <v>6723</v>
      </c>
      <c r="E262" s="126" t="s">
        <v>15</v>
      </c>
      <c r="F262" s="126" t="s">
        <v>6724</v>
      </c>
      <c r="G262" s="126" t="s">
        <v>15</v>
      </c>
      <c r="H262" s="126" t="s">
        <v>6725</v>
      </c>
      <c r="I262" s="126" t="s">
        <v>15</v>
      </c>
      <c r="J262" s="126" t="s">
        <v>6726</v>
      </c>
      <c r="K262" s="126" t="s">
        <v>15</v>
      </c>
    </row>
    <row r="263" spans="1:11">
      <c r="A263" s="125">
        <v>262</v>
      </c>
      <c r="B263" s="126" t="s">
        <v>5879</v>
      </c>
      <c r="C263" s="126" t="s">
        <v>15</v>
      </c>
      <c r="D263" s="126" t="s">
        <v>6727</v>
      </c>
      <c r="E263" s="126" t="s">
        <v>15</v>
      </c>
      <c r="F263" s="126" t="s">
        <v>15</v>
      </c>
      <c r="G263" s="126" t="s">
        <v>15</v>
      </c>
      <c r="H263" s="126" t="s">
        <v>15</v>
      </c>
      <c r="I263" s="126" t="s">
        <v>15</v>
      </c>
      <c r="J263" s="126" t="s">
        <v>15</v>
      </c>
      <c r="K263" s="126" t="s">
        <v>15</v>
      </c>
    </row>
    <row r="264" spans="1:11">
      <c r="A264" s="125">
        <v>263</v>
      </c>
      <c r="B264" s="126" t="s">
        <v>4696</v>
      </c>
      <c r="C264" s="126" t="s">
        <v>15</v>
      </c>
      <c r="D264" s="126" t="s">
        <v>15</v>
      </c>
      <c r="E264" s="126" t="s">
        <v>15</v>
      </c>
      <c r="F264" s="126" t="s">
        <v>6728</v>
      </c>
      <c r="G264" s="126" t="s">
        <v>15</v>
      </c>
      <c r="H264" s="126" t="s">
        <v>6729</v>
      </c>
      <c r="I264" s="126" t="s">
        <v>15</v>
      </c>
      <c r="J264" s="126" t="s">
        <v>3201</v>
      </c>
      <c r="K264" s="126" t="s">
        <v>15</v>
      </c>
    </row>
    <row r="265" spans="1:11">
      <c r="A265" s="125">
        <v>264</v>
      </c>
      <c r="B265" s="126" t="s">
        <v>4697</v>
      </c>
      <c r="C265" s="126" t="s">
        <v>15</v>
      </c>
      <c r="D265" s="126" t="s">
        <v>6730</v>
      </c>
      <c r="E265" s="126" t="s">
        <v>15</v>
      </c>
      <c r="F265" s="126" t="s">
        <v>15</v>
      </c>
      <c r="G265" s="126" t="s">
        <v>6731</v>
      </c>
      <c r="H265" s="126" t="s">
        <v>6732</v>
      </c>
      <c r="I265" s="126" t="s">
        <v>15</v>
      </c>
      <c r="J265" s="126" t="s">
        <v>6733</v>
      </c>
      <c r="K265" s="126" t="s">
        <v>15</v>
      </c>
    </row>
    <row r="266" spans="1:11">
      <c r="A266" s="125">
        <v>265</v>
      </c>
      <c r="B266" s="126" t="s">
        <v>4700</v>
      </c>
      <c r="C266" s="126" t="s">
        <v>15</v>
      </c>
      <c r="D266" s="126" t="s">
        <v>6734</v>
      </c>
      <c r="E266" s="126" t="s">
        <v>15</v>
      </c>
      <c r="F266" s="126" t="s">
        <v>15</v>
      </c>
      <c r="G266" s="126" t="s">
        <v>6735</v>
      </c>
      <c r="H266" s="126" t="s">
        <v>6736</v>
      </c>
      <c r="I266" s="126" t="s">
        <v>15</v>
      </c>
      <c r="J266" s="126" t="s">
        <v>210</v>
      </c>
      <c r="K266" s="126" t="s">
        <v>15</v>
      </c>
    </row>
    <row r="267" spans="1:11">
      <c r="A267" s="125">
        <v>266</v>
      </c>
      <c r="B267" s="126" t="s">
        <v>4702</v>
      </c>
      <c r="C267" s="126" t="s">
        <v>15</v>
      </c>
      <c r="D267" s="126" t="s">
        <v>6737</v>
      </c>
      <c r="E267" s="126" t="s">
        <v>15</v>
      </c>
      <c r="F267" s="126" t="s">
        <v>15</v>
      </c>
      <c r="G267" s="126" t="s">
        <v>6738</v>
      </c>
      <c r="H267" s="126" t="s">
        <v>6739</v>
      </c>
      <c r="I267" s="126" t="s">
        <v>15</v>
      </c>
      <c r="J267" s="126" t="s">
        <v>6740</v>
      </c>
      <c r="K267" s="126" t="s">
        <v>15</v>
      </c>
    </row>
    <row r="268" spans="1:11">
      <c r="A268" s="125">
        <v>267</v>
      </c>
      <c r="B268" s="126" t="s">
        <v>4703</v>
      </c>
      <c r="C268" s="126" t="s">
        <v>15</v>
      </c>
      <c r="D268" s="126" t="s">
        <v>6741</v>
      </c>
      <c r="E268" s="126" t="s">
        <v>15</v>
      </c>
      <c r="F268" s="126" t="s">
        <v>6742</v>
      </c>
      <c r="G268" s="126" t="s">
        <v>6743</v>
      </c>
      <c r="H268" s="126" t="s">
        <v>6744</v>
      </c>
      <c r="I268" s="126" t="s">
        <v>15</v>
      </c>
      <c r="J268" s="126" t="s">
        <v>253</v>
      </c>
      <c r="K268" s="126" t="s">
        <v>15</v>
      </c>
    </row>
    <row r="269" spans="1:11">
      <c r="A269" s="125">
        <v>268</v>
      </c>
      <c r="B269" s="126" t="s">
        <v>4705</v>
      </c>
      <c r="C269" s="126" t="s">
        <v>15</v>
      </c>
      <c r="D269" s="126" t="s">
        <v>6745</v>
      </c>
      <c r="E269" s="126" t="s">
        <v>15</v>
      </c>
      <c r="F269" s="126" t="s">
        <v>6746</v>
      </c>
      <c r="G269" s="126" t="s">
        <v>15</v>
      </c>
      <c r="H269" s="126" t="s">
        <v>15</v>
      </c>
      <c r="I269" s="126" t="s">
        <v>15</v>
      </c>
      <c r="J269" s="126" t="s">
        <v>211</v>
      </c>
      <c r="K269" s="126" t="s">
        <v>15</v>
      </c>
    </row>
    <row r="270" spans="1:11">
      <c r="A270" s="125">
        <v>269</v>
      </c>
      <c r="B270" s="126" t="s">
        <v>4707</v>
      </c>
      <c r="C270" s="126" t="s">
        <v>15</v>
      </c>
      <c r="D270" s="126" t="s">
        <v>6747</v>
      </c>
      <c r="E270" s="126" t="s">
        <v>15</v>
      </c>
      <c r="F270" s="126" t="s">
        <v>15</v>
      </c>
      <c r="G270" s="126" t="s">
        <v>6427</v>
      </c>
      <c r="H270" s="126" t="s">
        <v>6748</v>
      </c>
      <c r="I270" s="126" t="s">
        <v>15</v>
      </c>
      <c r="J270" s="126" t="s">
        <v>384</v>
      </c>
      <c r="K270" s="126" t="s">
        <v>15</v>
      </c>
    </row>
    <row r="271" spans="1:11">
      <c r="A271" s="125">
        <v>270</v>
      </c>
      <c r="B271" s="126" t="s">
        <v>4708</v>
      </c>
      <c r="C271" s="126" t="s">
        <v>15</v>
      </c>
      <c r="D271" s="126" t="s">
        <v>6749</v>
      </c>
      <c r="E271" s="126" t="s">
        <v>15</v>
      </c>
      <c r="F271" s="126" t="s">
        <v>15</v>
      </c>
      <c r="G271" s="126" t="s">
        <v>6427</v>
      </c>
      <c r="H271" s="126" t="s">
        <v>6750</v>
      </c>
      <c r="I271" s="126" t="s">
        <v>15</v>
      </c>
      <c r="J271" s="126" t="s">
        <v>385</v>
      </c>
      <c r="K271" s="126" t="s">
        <v>15</v>
      </c>
    </row>
    <row r="272" spans="1:11">
      <c r="A272" s="125">
        <v>271</v>
      </c>
      <c r="B272" s="126" t="s">
        <v>4711</v>
      </c>
      <c r="C272" s="126" t="s">
        <v>15</v>
      </c>
      <c r="D272" s="126" t="s">
        <v>6751</v>
      </c>
      <c r="E272" s="126" t="s">
        <v>15</v>
      </c>
      <c r="F272" s="126" t="s">
        <v>15</v>
      </c>
      <c r="G272" s="126" t="s">
        <v>15</v>
      </c>
      <c r="H272" s="126" t="s">
        <v>15</v>
      </c>
      <c r="I272" s="126" t="s">
        <v>15</v>
      </c>
      <c r="J272" s="126" t="s">
        <v>6752</v>
      </c>
      <c r="K272" s="126" t="s">
        <v>15</v>
      </c>
    </row>
    <row r="273" spans="1:11">
      <c r="A273" s="125">
        <v>272</v>
      </c>
      <c r="B273" s="126" t="s">
        <v>4712</v>
      </c>
      <c r="C273" s="126" t="s">
        <v>15</v>
      </c>
      <c r="D273" s="126" t="s">
        <v>6753</v>
      </c>
      <c r="E273" s="126" t="s">
        <v>15</v>
      </c>
      <c r="F273" s="126" t="s">
        <v>3075</v>
      </c>
      <c r="G273" s="126" t="s">
        <v>15</v>
      </c>
      <c r="H273" s="126" t="s">
        <v>6754</v>
      </c>
      <c r="I273" s="126" t="s">
        <v>15</v>
      </c>
      <c r="J273" s="126" t="s">
        <v>186</v>
      </c>
      <c r="K273" s="126" t="s">
        <v>15</v>
      </c>
    </row>
    <row r="274" spans="1:11">
      <c r="A274" s="125">
        <v>273</v>
      </c>
      <c r="B274" s="126" t="s">
        <v>4713</v>
      </c>
      <c r="C274" s="126" t="s">
        <v>15</v>
      </c>
      <c r="D274" s="126" t="s">
        <v>6755</v>
      </c>
      <c r="E274" s="126" t="s">
        <v>15</v>
      </c>
      <c r="F274" s="126" t="s">
        <v>15</v>
      </c>
      <c r="G274" s="126" t="s">
        <v>6756</v>
      </c>
      <c r="H274" s="126" t="s">
        <v>6757</v>
      </c>
      <c r="I274" s="126" t="s">
        <v>15</v>
      </c>
      <c r="J274" s="126" t="s">
        <v>6758</v>
      </c>
      <c r="K274" s="126" t="s">
        <v>15</v>
      </c>
    </row>
    <row r="275" spans="1:11">
      <c r="A275" s="125">
        <v>274</v>
      </c>
      <c r="B275" s="126" t="s">
        <v>4715</v>
      </c>
      <c r="C275" s="126" t="s">
        <v>15</v>
      </c>
      <c r="D275" s="126" t="s">
        <v>6759</v>
      </c>
      <c r="E275" s="126" t="s">
        <v>15</v>
      </c>
      <c r="F275" s="126" t="s">
        <v>15</v>
      </c>
      <c r="G275" s="126" t="s">
        <v>6760</v>
      </c>
      <c r="H275" s="126" t="s">
        <v>6761</v>
      </c>
      <c r="I275" s="126" t="s">
        <v>15</v>
      </c>
      <c r="J275" s="126" t="s">
        <v>212</v>
      </c>
      <c r="K275" s="126" t="s">
        <v>15</v>
      </c>
    </row>
    <row r="276" spans="1:11">
      <c r="A276" s="125">
        <v>275</v>
      </c>
      <c r="B276" s="126" t="s">
        <v>4716</v>
      </c>
      <c r="C276" s="126" t="s">
        <v>15</v>
      </c>
      <c r="D276" s="126" t="s">
        <v>6762</v>
      </c>
      <c r="E276" s="126" t="s">
        <v>15</v>
      </c>
      <c r="F276" s="126" t="s">
        <v>3621</v>
      </c>
      <c r="G276" s="126" t="s">
        <v>15</v>
      </c>
      <c r="H276" s="126" t="s">
        <v>15</v>
      </c>
      <c r="I276" s="126" t="s">
        <v>15</v>
      </c>
      <c r="J276" s="126" t="s">
        <v>386</v>
      </c>
      <c r="K276" s="126" t="s">
        <v>15</v>
      </c>
    </row>
    <row r="277" spans="1:11">
      <c r="A277" s="125">
        <v>276</v>
      </c>
      <c r="B277" s="126" t="s">
        <v>4717</v>
      </c>
      <c r="C277" s="126" t="s">
        <v>15</v>
      </c>
      <c r="D277" s="126" t="s">
        <v>6763</v>
      </c>
      <c r="E277" s="126" t="s">
        <v>15</v>
      </c>
      <c r="F277" s="126" t="s">
        <v>15</v>
      </c>
      <c r="G277" s="126" t="s">
        <v>6764</v>
      </c>
      <c r="H277" s="126" t="s">
        <v>15</v>
      </c>
      <c r="I277" s="126" t="s">
        <v>15</v>
      </c>
      <c r="J277" s="126" t="s">
        <v>6765</v>
      </c>
      <c r="K277" s="126" t="s">
        <v>15</v>
      </c>
    </row>
    <row r="278" spans="1:11">
      <c r="A278" s="125">
        <v>277</v>
      </c>
      <c r="B278" s="126" t="s">
        <v>4719</v>
      </c>
      <c r="C278" s="126" t="s">
        <v>15</v>
      </c>
      <c r="D278" s="126" t="s">
        <v>6766</v>
      </c>
      <c r="E278" s="126" t="s">
        <v>15</v>
      </c>
      <c r="F278" s="126" t="s">
        <v>15</v>
      </c>
      <c r="G278" s="126" t="s">
        <v>6767</v>
      </c>
      <c r="H278" s="126" t="s">
        <v>6768</v>
      </c>
      <c r="I278" s="126" t="s">
        <v>15</v>
      </c>
      <c r="J278" s="126" t="s">
        <v>6769</v>
      </c>
      <c r="K278" s="126" t="s">
        <v>15</v>
      </c>
    </row>
    <row r="279" spans="1:11">
      <c r="A279" s="125">
        <v>278</v>
      </c>
      <c r="B279" s="126" t="s">
        <v>4720</v>
      </c>
      <c r="C279" s="126" t="s">
        <v>15</v>
      </c>
      <c r="D279" s="126" t="s">
        <v>6770</v>
      </c>
      <c r="E279" s="126" t="s">
        <v>15</v>
      </c>
      <c r="F279" s="126" t="s">
        <v>15</v>
      </c>
      <c r="G279" s="126" t="s">
        <v>15</v>
      </c>
      <c r="H279" s="126" t="s">
        <v>15</v>
      </c>
      <c r="I279" s="126" t="s">
        <v>15</v>
      </c>
      <c r="J279" s="126" t="s">
        <v>15</v>
      </c>
      <c r="K279" s="126" t="s">
        <v>15</v>
      </c>
    </row>
    <row r="280" spans="1:11">
      <c r="A280" s="125">
        <v>279</v>
      </c>
      <c r="B280" s="126" t="s">
        <v>412</v>
      </c>
      <c r="C280" s="126" t="s">
        <v>15</v>
      </c>
      <c r="D280" s="126" t="s">
        <v>15</v>
      </c>
      <c r="E280" s="126" t="s">
        <v>15</v>
      </c>
      <c r="F280" s="126" t="s">
        <v>3052</v>
      </c>
      <c r="G280" s="126" t="s">
        <v>15</v>
      </c>
      <c r="H280" s="126" t="s">
        <v>6771</v>
      </c>
      <c r="I280" s="126" t="s">
        <v>15</v>
      </c>
      <c r="J280" s="126" t="s">
        <v>415</v>
      </c>
      <c r="K280" s="126" t="s">
        <v>15</v>
      </c>
    </row>
    <row r="281" spans="1:11">
      <c r="A281" s="125">
        <v>280</v>
      </c>
      <c r="B281" s="126" t="s">
        <v>413</v>
      </c>
      <c r="C281" s="126" t="s">
        <v>15</v>
      </c>
      <c r="D281" s="126" t="s">
        <v>15</v>
      </c>
      <c r="E281" s="126" t="s">
        <v>15</v>
      </c>
      <c r="F281" s="126" t="s">
        <v>3050</v>
      </c>
      <c r="G281" s="126" t="s">
        <v>15</v>
      </c>
      <c r="H281" s="126" t="s">
        <v>6772</v>
      </c>
      <c r="I281" s="126" t="s">
        <v>15</v>
      </c>
      <c r="J281" s="126" t="s">
        <v>414</v>
      </c>
      <c r="K281" s="126" t="s">
        <v>15</v>
      </c>
    </row>
    <row r="282" spans="1:11">
      <c r="A282" s="125">
        <v>281</v>
      </c>
      <c r="B282" s="126" t="s">
        <v>4721</v>
      </c>
      <c r="C282" s="126" t="s">
        <v>15</v>
      </c>
      <c r="D282" s="126" t="s">
        <v>6773</v>
      </c>
      <c r="E282" s="126" t="s">
        <v>15</v>
      </c>
      <c r="F282" s="126" t="s">
        <v>15</v>
      </c>
      <c r="G282" s="126" t="s">
        <v>6774</v>
      </c>
      <c r="H282" s="126" t="s">
        <v>6775</v>
      </c>
      <c r="I282" s="126" t="s">
        <v>15</v>
      </c>
      <c r="J282" s="126" t="s">
        <v>6776</v>
      </c>
      <c r="K282" s="126" t="s">
        <v>15</v>
      </c>
    </row>
    <row r="283" spans="1:11">
      <c r="A283" s="125">
        <v>282</v>
      </c>
      <c r="B283" s="126" t="s">
        <v>4722</v>
      </c>
      <c r="C283" s="126" t="s">
        <v>15</v>
      </c>
      <c r="D283" s="126" t="s">
        <v>6777</v>
      </c>
      <c r="E283" s="126" t="s">
        <v>15</v>
      </c>
      <c r="F283" s="126" t="s">
        <v>15</v>
      </c>
      <c r="G283" s="126" t="s">
        <v>15</v>
      </c>
      <c r="H283" s="126" t="s">
        <v>15</v>
      </c>
      <c r="I283" s="126" t="s">
        <v>15</v>
      </c>
      <c r="J283" s="126" t="s">
        <v>6778</v>
      </c>
      <c r="K283" s="126" t="s">
        <v>15</v>
      </c>
    </row>
    <row r="284" spans="1:11">
      <c r="A284" s="125">
        <v>283</v>
      </c>
      <c r="B284" s="126" t="s">
        <v>4724</v>
      </c>
      <c r="C284" s="126" t="s">
        <v>15</v>
      </c>
      <c r="D284" s="126" t="s">
        <v>6779</v>
      </c>
      <c r="E284" s="126" t="s">
        <v>15</v>
      </c>
      <c r="F284" s="126" t="s">
        <v>15</v>
      </c>
      <c r="G284" s="126" t="s">
        <v>6780</v>
      </c>
      <c r="H284" s="126" t="s">
        <v>15</v>
      </c>
      <c r="I284" s="126" t="s">
        <v>15</v>
      </c>
      <c r="J284" s="126" t="s">
        <v>6781</v>
      </c>
      <c r="K284" s="126" t="s">
        <v>15</v>
      </c>
    </row>
    <row r="285" spans="1:11">
      <c r="A285" s="125">
        <v>284</v>
      </c>
      <c r="B285" s="126" t="s">
        <v>4725</v>
      </c>
      <c r="C285" s="126" t="s">
        <v>15</v>
      </c>
      <c r="D285" s="126" t="s">
        <v>6782</v>
      </c>
      <c r="E285" s="126" t="s">
        <v>15</v>
      </c>
      <c r="F285" s="126" t="s">
        <v>15</v>
      </c>
      <c r="G285" s="126" t="s">
        <v>6783</v>
      </c>
      <c r="H285" s="126" t="s">
        <v>15</v>
      </c>
      <c r="I285" s="126" t="s">
        <v>15</v>
      </c>
      <c r="J285" s="126" t="s">
        <v>440</v>
      </c>
      <c r="K285" s="126" t="s">
        <v>15</v>
      </c>
    </row>
    <row r="286" spans="1:11">
      <c r="A286" s="125">
        <v>285</v>
      </c>
      <c r="B286" s="126" t="s">
        <v>4726</v>
      </c>
      <c r="C286" s="126" t="s">
        <v>15</v>
      </c>
      <c r="D286" s="126" t="s">
        <v>6784</v>
      </c>
      <c r="E286" s="126" t="s">
        <v>15</v>
      </c>
      <c r="F286" s="126" t="s">
        <v>15</v>
      </c>
      <c r="G286" s="126" t="s">
        <v>6785</v>
      </c>
      <c r="H286" s="126" t="s">
        <v>6786</v>
      </c>
      <c r="I286" s="126" t="s">
        <v>15</v>
      </c>
      <c r="J286" s="126" t="s">
        <v>6787</v>
      </c>
      <c r="K286" s="126" t="s">
        <v>15</v>
      </c>
    </row>
    <row r="287" spans="1:11">
      <c r="A287" s="125">
        <v>286</v>
      </c>
      <c r="B287" s="126" t="s">
        <v>4727</v>
      </c>
      <c r="C287" s="126" t="s">
        <v>15</v>
      </c>
      <c r="D287" s="126" t="s">
        <v>6788</v>
      </c>
      <c r="E287" s="126" t="s">
        <v>15</v>
      </c>
      <c r="F287" s="126" t="s">
        <v>15</v>
      </c>
      <c r="G287" s="126" t="s">
        <v>15</v>
      </c>
      <c r="H287" s="126" t="s">
        <v>15</v>
      </c>
      <c r="I287" s="126" t="s">
        <v>15</v>
      </c>
      <c r="J287" s="126" t="s">
        <v>6789</v>
      </c>
      <c r="K287" s="126" t="s">
        <v>15</v>
      </c>
    </row>
    <row r="288" spans="1:11">
      <c r="A288" s="125">
        <v>287</v>
      </c>
      <c r="B288" s="126" t="s">
        <v>4728</v>
      </c>
      <c r="C288" s="126" t="s">
        <v>15</v>
      </c>
      <c r="D288" s="126" t="s">
        <v>6790</v>
      </c>
      <c r="E288" s="126" t="s">
        <v>15</v>
      </c>
      <c r="F288" s="126" t="s">
        <v>6791</v>
      </c>
      <c r="G288" s="126" t="s">
        <v>15</v>
      </c>
      <c r="H288" s="126" t="s">
        <v>6792</v>
      </c>
      <c r="I288" s="126" t="s">
        <v>15</v>
      </c>
      <c r="J288" s="126" t="s">
        <v>387</v>
      </c>
      <c r="K288" s="126" t="s">
        <v>15</v>
      </c>
    </row>
    <row r="289" spans="1:11">
      <c r="A289" s="125">
        <v>288</v>
      </c>
      <c r="B289" s="126" t="s">
        <v>1134</v>
      </c>
      <c r="C289" s="126" t="s">
        <v>15</v>
      </c>
      <c r="D289" s="126" t="s">
        <v>6793</v>
      </c>
      <c r="E289" s="126" t="s">
        <v>15</v>
      </c>
      <c r="F289" s="126" t="s">
        <v>15</v>
      </c>
      <c r="G289" s="126" t="s">
        <v>15</v>
      </c>
      <c r="H289" s="126" t="s">
        <v>6794</v>
      </c>
      <c r="I289" s="126" t="s">
        <v>15</v>
      </c>
      <c r="J289" s="126" t="s">
        <v>388</v>
      </c>
      <c r="K289" s="126" t="s">
        <v>15</v>
      </c>
    </row>
    <row r="290" spans="1:11">
      <c r="A290" s="125">
        <v>289</v>
      </c>
      <c r="B290" s="126" t="s">
        <v>4730</v>
      </c>
      <c r="C290" s="126" t="s">
        <v>15</v>
      </c>
      <c r="D290" s="126" t="s">
        <v>6795</v>
      </c>
      <c r="E290" s="126" t="s">
        <v>15</v>
      </c>
      <c r="F290" s="126" t="s">
        <v>15</v>
      </c>
      <c r="G290" s="126" t="s">
        <v>6796</v>
      </c>
      <c r="H290" s="126" t="s">
        <v>6797</v>
      </c>
      <c r="I290" s="126" t="s">
        <v>15</v>
      </c>
      <c r="J290" s="126" t="s">
        <v>6798</v>
      </c>
      <c r="K290" s="126" t="s">
        <v>15</v>
      </c>
    </row>
    <row r="291" spans="1:11">
      <c r="A291" s="125">
        <v>290</v>
      </c>
      <c r="B291" s="126" t="s">
        <v>5244</v>
      </c>
      <c r="C291" s="126" t="s">
        <v>15</v>
      </c>
      <c r="D291" s="126" t="s">
        <v>6799</v>
      </c>
      <c r="E291" s="126" t="s">
        <v>15</v>
      </c>
      <c r="F291" s="126" t="s">
        <v>15</v>
      </c>
      <c r="G291" s="126" t="s">
        <v>15</v>
      </c>
      <c r="H291" s="126" t="s">
        <v>15</v>
      </c>
      <c r="I291" s="126" t="s">
        <v>15</v>
      </c>
      <c r="J291" s="126" t="s">
        <v>6800</v>
      </c>
      <c r="K291" s="126" t="s">
        <v>15</v>
      </c>
    </row>
    <row r="292" spans="1:11">
      <c r="A292" s="125">
        <v>291</v>
      </c>
      <c r="B292" s="126" t="s">
        <v>4732</v>
      </c>
      <c r="C292" s="126" t="s">
        <v>15</v>
      </c>
      <c r="D292" s="126" t="s">
        <v>6801</v>
      </c>
      <c r="E292" s="126" t="s">
        <v>15</v>
      </c>
      <c r="F292" s="126" t="s">
        <v>15</v>
      </c>
      <c r="G292" s="126" t="s">
        <v>6802</v>
      </c>
      <c r="H292" s="126" t="s">
        <v>6069</v>
      </c>
      <c r="I292" s="126" t="s">
        <v>15</v>
      </c>
      <c r="J292" s="126" t="s">
        <v>389</v>
      </c>
      <c r="K292" s="126" t="s">
        <v>15</v>
      </c>
    </row>
    <row r="293" spans="1:11">
      <c r="A293" s="125">
        <v>292</v>
      </c>
      <c r="B293" s="126" t="s">
        <v>4734</v>
      </c>
      <c r="C293" s="126" t="s">
        <v>15</v>
      </c>
      <c r="D293" s="126" t="s">
        <v>6803</v>
      </c>
      <c r="E293" s="126" t="s">
        <v>15</v>
      </c>
      <c r="F293" s="126" t="s">
        <v>15</v>
      </c>
      <c r="G293" s="126" t="s">
        <v>6804</v>
      </c>
      <c r="H293" s="126" t="s">
        <v>6805</v>
      </c>
      <c r="I293" s="126" t="s">
        <v>15</v>
      </c>
      <c r="J293" s="126" t="s">
        <v>6806</v>
      </c>
      <c r="K293" s="126" t="s">
        <v>15</v>
      </c>
    </row>
    <row r="294" spans="1:11">
      <c r="A294" s="125">
        <v>293</v>
      </c>
      <c r="B294" s="126" t="s">
        <v>4735</v>
      </c>
      <c r="C294" s="126" t="s">
        <v>15</v>
      </c>
      <c r="D294" s="126" t="s">
        <v>6807</v>
      </c>
      <c r="E294" s="126" t="s">
        <v>15</v>
      </c>
      <c r="F294" s="126" t="s">
        <v>15</v>
      </c>
      <c r="G294" s="126" t="s">
        <v>6808</v>
      </c>
      <c r="H294" s="126" t="s">
        <v>6809</v>
      </c>
      <c r="I294" s="126" t="s">
        <v>15</v>
      </c>
      <c r="J294" s="126" t="s">
        <v>226</v>
      </c>
      <c r="K294" s="126" t="s">
        <v>15</v>
      </c>
    </row>
    <row r="295" spans="1:11">
      <c r="A295" s="125">
        <v>294</v>
      </c>
      <c r="B295" s="126" t="s">
        <v>4736</v>
      </c>
      <c r="C295" s="126" t="s">
        <v>15</v>
      </c>
      <c r="D295" s="126" t="s">
        <v>6810</v>
      </c>
      <c r="E295" s="126" t="s">
        <v>15</v>
      </c>
      <c r="F295" s="126" t="s">
        <v>2967</v>
      </c>
      <c r="G295" s="126" t="s">
        <v>15</v>
      </c>
      <c r="H295" s="126" t="s">
        <v>6811</v>
      </c>
      <c r="I295" s="126" t="s">
        <v>15</v>
      </c>
      <c r="J295" s="126" t="s">
        <v>251</v>
      </c>
      <c r="K295" s="126" t="s">
        <v>15</v>
      </c>
    </row>
    <row r="296" spans="1:11">
      <c r="A296" s="125">
        <v>295</v>
      </c>
      <c r="B296" s="126" t="s">
        <v>4737</v>
      </c>
      <c r="C296" s="126" t="s">
        <v>15</v>
      </c>
      <c r="D296" s="126" t="s">
        <v>6812</v>
      </c>
      <c r="E296" s="126" t="s">
        <v>15</v>
      </c>
      <c r="F296" s="126" t="s">
        <v>2965</v>
      </c>
      <c r="G296" s="126" t="s">
        <v>15</v>
      </c>
      <c r="H296" s="126" t="s">
        <v>6813</v>
      </c>
      <c r="I296" s="126" t="s">
        <v>15</v>
      </c>
      <c r="J296" s="126" t="s">
        <v>252</v>
      </c>
      <c r="K296" s="126" t="s">
        <v>15</v>
      </c>
    </row>
    <row r="297" spans="1:11">
      <c r="A297" s="125">
        <v>296</v>
      </c>
      <c r="B297" s="126" t="s">
        <v>4740</v>
      </c>
      <c r="C297" s="126" t="s">
        <v>15</v>
      </c>
      <c r="D297" s="126" t="s">
        <v>15</v>
      </c>
      <c r="E297" s="126" t="s">
        <v>15</v>
      </c>
      <c r="F297" s="126" t="s">
        <v>6814</v>
      </c>
      <c r="G297" s="126" t="s">
        <v>15</v>
      </c>
      <c r="H297" s="126" t="s">
        <v>6815</v>
      </c>
      <c r="I297" s="126" t="s">
        <v>15</v>
      </c>
      <c r="J297" s="126" t="s">
        <v>6816</v>
      </c>
      <c r="K297" s="126" t="s">
        <v>15</v>
      </c>
    </row>
    <row r="298" spans="1:11">
      <c r="A298" s="125">
        <v>297</v>
      </c>
      <c r="B298" s="126" t="s">
        <v>4741</v>
      </c>
      <c r="C298" s="126" t="s">
        <v>15</v>
      </c>
      <c r="D298" s="126" t="s">
        <v>15</v>
      </c>
      <c r="E298" s="126" t="s">
        <v>15</v>
      </c>
      <c r="F298" s="126" t="s">
        <v>6817</v>
      </c>
      <c r="G298" s="126" t="s">
        <v>15</v>
      </c>
      <c r="H298" s="126" t="s">
        <v>6818</v>
      </c>
      <c r="I298" s="126" t="s">
        <v>15</v>
      </c>
      <c r="J298" s="126" t="s">
        <v>6819</v>
      </c>
      <c r="K298" s="126" t="s">
        <v>15</v>
      </c>
    </row>
    <row r="299" spans="1:11">
      <c r="A299" s="125">
        <v>298</v>
      </c>
      <c r="B299" s="126" t="s">
        <v>4742</v>
      </c>
      <c r="C299" s="126" t="s">
        <v>15</v>
      </c>
      <c r="D299" s="126" t="s">
        <v>15</v>
      </c>
      <c r="E299" s="126" t="s">
        <v>15</v>
      </c>
      <c r="F299" s="126" t="s">
        <v>6820</v>
      </c>
      <c r="G299" s="126" t="s">
        <v>15</v>
      </c>
      <c r="H299" s="126" t="s">
        <v>6821</v>
      </c>
      <c r="I299" s="126" t="s">
        <v>15</v>
      </c>
      <c r="J299" s="126" t="s">
        <v>6822</v>
      </c>
      <c r="K299" s="126" t="s">
        <v>15</v>
      </c>
    </row>
    <row r="300" spans="1:11">
      <c r="A300" s="125">
        <v>299</v>
      </c>
      <c r="B300" s="126" t="s">
        <v>4743</v>
      </c>
      <c r="C300" s="126" t="s">
        <v>15</v>
      </c>
      <c r="D300" s="126" t="s">
        <v>6823</v>
      </c>
      <c r="E300" s="126" t="s">
        <v>15</v>
      </c>
      <c r="F300" s="126" t="s">
        <v>15</v>
      </c>
      <c r="G300" s="126" t="s">
        <v>15</v>
      </c>
      <c r="H300" s="126" t="s">
        <v>15</v>
      </c>
      <c r="I300" s="126" t="s">
        <v>15</v>
      </c>
      <c r="J300" s="126" t="s">
        <v>15</v>
      </c>
      <c r="K300" s="126" t="s">
        <v>15</v>
      </c>
    </row>
    <row r="301" spans="1:11">
      <c r="A301" s="125">
        <v>300</v>
      </c>
      <c r="B301" s="126" t="s">
        <v>4744</v>
      </c>
      <c r="C301" s="126" t="s">
        <v>15</v>
      </c>
      <c r="D301" s="126" t="s">
        <v>6824</v>
      </c>
      <c r="E301" s="126" t="s">
        <v>15</v>
      </c>
      <c r="F301" s="126" t="s">
        <v>15</v>
      </c>
      <c r="G301" s="126" t="s">
        <v>6825</v>
      </c>
      <c r="H301" s="126" t="s">
        <v>6826</v>
      </c>
      <c r="I301" s="126" t="s">
        <v>15</v>
      </c>
      <c r="J301" s="126" t="s">
        <v>6827</v>
      </c>
      <c r="K301" s="126" t="s">
        <v>15</v>
      </c>
    </row>
    <row r="302" spans="1:11">
      <c r="A302" s="125">
        <v>301</v>
      </c>
      <c r="B302" s="126" t="s">
        <v>4746</v>
      </c>
      <c r="C302" s="126" t="s">
        <v>15</v>
      </c>
      <c r="D302" s="126" t="s">
        <v>6828</v>
      </c>
      <c r="E302" s="126" t="s">
        <v>15</v>
      </c>
      <c r="F302" s="126" t="s">
        <v>15</v>
      </c>
      <c r="G302" s="126" t="s">
        <v>6829</v>
      </c>
      <c r="H302" s="126" t="s">
        <v>15</v>
      </c>
      <c r="I302" s="126" t="s">
        <v>15</v>
      </c>
      <c r="J302" s="126" t="s">
        <v>213</v>
      </c>
      <c r="K302" s="126" t="s">
        <v>15</v>
      </c>
    </row>
    <row r="303" spans="1:11">
      <c r="A303" s="125">
        <v>302</v>
      </c>
      <c r="B303" s="126" t="s">
        <v>4748</v>
      </c>
      <c r="C303" s="126" t="s">
        <v>15</v>
      </c>
      <c r="D303" s="126" t="s">
        <v>15</v>
      </c>
      <c r="E303" s="126" t="s">
        <v>15</v>
      </c>
      <c r="F303" s="126" t="s">
        <v>15</v>
      </c>
      <c r="G303" s="126" t="s">
        <v>15</v>
      </c>
      <c r="H303" s="126" t="s">
        <v>15</v>
      </c>
      <c r="I303" s="126" t="s">
        <v>15</v>
      </c>
      <c r="J303" s="126" t="s">
        <v>15</v>
      </c>
      <c r="K303" s="126" t="s">
        <v>15</v>
      </c>
    </row>
    <row r="304" spans="1:11">
      <c r="A304" s="125">
        <v>303</v>
      </c>
      <c r="B304" s="126" t="s">
        <v>4749</v>
      </c>
      <c r="C304" s="126" t="s">
        <v>15</v>
      </c>
      <c r="D304" s="126" t="s">
        <v>15</v>
      </c>
      <c r="E304" s="126" t="s">
        <v>15</v>
      </c>
      <c r="F304" s="126" t="s">
        <v>3195</v>
      </c>
      <c r="G304" s="126" t="s">
        <v>15</v>
      </c>
      <c r="H304" s="126" t="s">
        <v>6830</v>
      </c>
      <c r="I304" s="126" t="s">
        <v>15</v>
      </c>
      <c r="J304" s="126" t="s">
        <v>3197</v>
      </c>
      <c r="K304" s="126" t="s">
        <v>15</v>
      </c>
    </row>
    <row r="305" spans="1:11">
      <c r="A305" s="125">
        <v>304</v>
      </c>
      <c r="B305" s="126" t="s">
        <v>4750</v>
      </c>
      <c r="C305" s="126" t="s">
        <v>15</v>
      </c>
      <c r="D305" s="126" t="s">
        <v>6831</v>
      </c>
      <c r="E305" s="126" t="s">
        <v>15</v>
      </c>
      <c r="F305" s="126" t="s">
        <v>15</v>
      </c>
      <c r="G305" s="126" t="s">
        <v>6832</v>
      </c>
      <c r="H305" s="126" t="s">
        <v>6833</v>
      </c>
      <c r="I305" s="126" t="s">
        <v>15</v>
      </c>
      <c r="J305" s="126" t="s">
        <v>555</v>
      </c>
      <c r="K305" s="126" t="s">
        <v>15</v>
      </c>
    </row>
    <row r="306" spans="1:11">
      <c r="A306" s="125">
        <v>305</v>
      </c>
      <c r="B306" s="126" t="s">
        <v>4752</v>
      </c>
      <c r="C306" s="126" t="s">
        <v>15</v>
      </c>
      <c r="D306" s="126" t="s">
        <v>6834</v>
      </c>
      <c r="E306" s="126" t="s">
        <v>15</v>
      </c>
      <c r="F306" s="126" t="s">
        <v>15</v>
      </c>
      <c r="G306" s="126" t="s">
        <v>6835</v>
      </c>
      <c r="H306" s="126" t="s">
        <v>6836</v>
      </c>
      <c r="I306" s="126" t="s">
        <v>15</v>
      </c>
      <c r="J306" s="126" t="s">
        <v>214</v>
      </c>
      <c r="K306" s="126" t="s">
        <v>15</v>
      </c>
    </row>
    <row r="307" spans="1:11">
      <c r="A307" s="125">
        <v>306</v>
      </c>
      <c r="B307" s="126" t="s">
        <v>4754</v>
      </c>
      <c r="C307" s="126" t="s">
        <v>15</v>
      </c>
      <c r="D307" s="126" t="s">
        <v>6837</v>
      </c>
      <c r="E307" s="126" t="s">
        <v>15</v>
      </c>
      <c r="F307" s="126" t="s">
        <v>3280</v>
      </c>
      <c r="G307" s="126" t="s">
        <v>6838</v>
      </c>
      <c r="H307" s="126" t="s">
        <v>6839</v>
      </c>
      <c r="I307" s="126" t="s">
        <v>15</v>
      </c>
      <c r="J307" s="126" t="s">
        <v>215</v>
      </c>
      <c r="K307" s="126" t="s">
        <v>15</v>
      </c>
    </row>
    <row r="308" spans="1:11">
      <c r="A308" s="125">
        <v>307</v>
      </c>
      <c r="B308" s="126" t="s">
        <v>4756</v>
      </c>
      <c r="C308" s="126" t="s">
        <v>15</v>
      </c>
      <c r="D308" s="126" t="s">
        <v>6840</v>
      </c>
      <c r="E308" s="126" t="s">
        <v>15</v>
      </c>
      <c r="F308" s="126" t="s">
        <v>15</v>
      </c>
      <c r="G308" s="126" t="s">
        <v>15</v>
      </c>
      <c r="H308" s="126" t="s">
        <v>15</v>
      </c>
      <c r="I308" s="126" t="s">
        <v>15</v>
      </c>
      <c r="J308" s="126" t="s">
        <v>2951</v>
      </c>
      <c r="K308" s="126" t="s">
        <v>15</v>
      </c>
    </row>
    <row r="309" spans="1:11">
      <c r="A309" s="125">
        <v>308</v>
      </c>
      <c r="B309" s="126" t="s">
        <v>107</v>
      </c>
      <c r="C309" s="126" t="s">
        <v>15</v>
      </c>
      <c r="D309" s="126" t="s">
        <v>6841</v>
      </c>
      <c r="E309" s="126" t="s">
        <v>15</v>
      </c>
      <c r="F309" s="126" t="s">
        <v>6842</v>
      </c>
      <c r="G309" s="126" t="s">
        <v>6843</v>
      </c>
      <c r="H309" s="126" t="s">
        <v>6844</v>
      </c>
      <c r="I309" s="126" t="s">
        <v>15</v>
      </c>
      <c r="J309" s="126" t="s">
        <v>6845</v>
      </c>
      <c r="K309" s="126" t="s">
        <v>15</v>
      </c>
    </row>
    <row r="310" spans="1:11">
      <c r="A310" s="125">
        <v>309</v>
      </c>
      <c r="B310" s="126" t="s">
        <v>190</v>
      </c>
      <c r="C310" s="126" t="s">
        <v>15</v>
      </c>
      <c r="D310" s="126" t="s">
        <v>6846</v>
      </c>
      <c r="E310" s="126" t="s">
        <v>15</v>
      </c>
      <c r="F310" s="126" t="s">
        <v>3161</v>
      </c>
      <c r="G310" s="126" t="s">
        <v>15</v>
      </c>
      <c r="H310" s="126" t="s">
        <v>6847</v>
      </c>
      <c r="I310" s="126" t="s">
        <v>15</v>
      </c>
      <c r="J310" s="126" t="s">
        <v>6848</v>
      </c>
      <c r="K310" s="126" t="s">
        <v>15</v>
      </c>
    </row>
    <row r="311" spans="1:11">
      <c r="A311" s="125">
        <v>310</v>
      </c>
      <c r="B311" s="126" t="s">
        <v>5245</v>
      </c>
      <c r="C311" s="126" t="s">
        <v>15</v>
      </c>
      <c r="D311" s="126" t="s">
        <v>6849</v>
      </c>
      <c r="E311" s="126" t="s">
        <v>15</v>
      </c>
      <c r="F311" s="126" t="s">
        <v>15</v>
      </c>
      <c r="G311" s="126" t="s">
        <v>15</v>
      </c>
      <c r="H311" s="126" t="s">
        <v>15</v>
      </c>
      <c r="I311" s="126" t="s">
        <v>15</v>
      </c>
      <c r="J311" s="126" t="s">
        <v>6850</v>
      </c>
      <c r="K311" s="126" t="s">
        <v>15</v>
      </c>
    </row>
    <row r="312" spans="1:11">
      <c r="A312" s="125">
        <v>311</v>
      </c>
      <c r="B312" s="126" t="s">
        <v>152</v>
      </c>
      <c r="C312" s="126" t="s">
        <v>15</v>
      </c>
      <c r="D312" s="126" t="s">
        <v>250</v>
      </c>
      <c r="E312" s="126" t="s">
        <v>15</v>
      </c>
      <c r="F312" s="126" t="s">
        <v>15</v>
      </c>
      <c r="G312" s="126" t="s">
        <v>15</v>
      </c>
      <c r="H312" s="126" t="s">
        <v>15</v>
      </c>
      <c r="I312" s="126" t="s">
        <v>15</v>
      </c>
      <c r="J312" s="126" t="s">
        <v>6851</v>
      </c>
      <c r="K312" s="126" t="s">
        <v>15</v>
      </c>
    </row>
    <row r="313" spans="1:11">
      <c r="A313" s="125">
        <v>312</v>
      </c>
      <c r="B313" s="126" t="s">
        <v>4761</v>
      </c>
      <c r="C313" s="126" t="s">
        <v>15</v>
      </c>
      <c r="D313" s="126" t="s">
        <v>6852</v>
      </c>
      <c r="E313" s="126" t="s">
        <v>15</v>
      </c>
      <c r="F313" s="126" t="s">
        <v>15</v>
      </c>
      <c r="G313" s="126" t="s">
        <v>6853</v>
      </c>
      <c r="H313" s="126" t="s">
        <v>6854</v>
      </c>
      <c r="I313" s="126" t="s">
        <v>15</v>
      </c>
      <c r="J313" s="126" t="s">
        <v>6855</v>
      </c>
      <c r="K313" s="126" t="s">
        <v>15</v>
      </c>
    </row>
    <row r="314" spans="1:11">
      <c r="A314" s="125">
        <v>313</v>
      </c>
      <c r="B314" s="126" t="s">
        <v>4763</v>
      </c>
      <c r="C314" s="126" t="s">
        <v>15</v>
      </c>
      <c r="D314" s="126" t="s">
        <v>6856</v>
      </c>
      <c r="E314" s="126" t="s">
        <v>15</v>
      </c>
      <c r="F314" s="126" t="s">
        <v>15</v>
      </c>
      <c r="G314" s="126" t="s">
        <v>6853</v>
      </c>
      <c r="H314" s="126" t="s">
        <v>6857</v>
      </c>
      <c r="I314" s="126" t="s">
        <v>15</v>
      </c>
      <c r="J314" s="126" t="s">
        <v>6858</v>
      </c>
      <c r="K314" s="126" t="s">
        <v>15</v>
      </c>
    </row>
    <row r="315" spans="1:11">
      <c r="A315" s="125">
        <v>314</v>
      </c>
      <c r="B315" s="126" t="s">
        <v>1203</v>
      </c>
      <c r="C315" s="126" t="s">
        <v>15</v>
      </c>
      <c r="D315" s="126" t="s">
        <v>6859</v>
      </c>
      <c r="E315" s="126" t="s">
        <v>15</v>
      </c>
      <c r="F315" s="126" t="s">
        <v>6860</v>
      </c>
      <c r="G315" s="126" t="s">
        <v>15</v>
      </c>
      <c r="H315" s="126" t="s">
        <v>6861</v>
      </c>
      <c r="I315" s="126" t="s">
        <v>15</v>
      </c>
      <c r="J315" s="126" t="s">
        <v>142</v>
      </c>
      <c r="K315" s="126" t="s">
        <v>15</v>
      </c>
    </row>
    <row r="316" spans="1:11">
      <c r="A316" s="125">
        <v>315</v>
      </c>
      <c r="B316" s="126" t="s">
        <v>5885</v>
      </c>
      <c r="C316" s="126" t="s">
        <v>15</v>
      </c>
      <c r="D316" s="126" t="s">
        <v>6862</v>
      </c>
      <c r="E316" s="126" t="s">
        <v>15</v>
      </c>
      <c r="F316" s="126" t="s">
        <v>15</v>
      </c>
      <c r="G316" s="126" t="s">
        <v>15</v>
      </c>
      <c r="H316" s="126" t="s">
        <v>15</v>
      </c>
      <c r="I316" s="126" t="s">
        <v>15</v>
      </c>
      <c r="J316" s="126" t="s">
        <v>44</v>
      </c>
      <c r="K316" s="126" t="s">
        <v>15</v>
      </c>
    </row>
    <row r="317" spans="1:11">
      <c r="A317" s="125">
        <v>316</v>
      </c>
      <c r="B317" s="126" t="s">
        <v>4766</v>
      </c>
      <c r="C317" s="126" t="s">
        <v>15</v>
      </c>
      <c r="D317" s="126" t="s">
        <v>6863</v>
      </c>
      <c r="E317" s="126" t="s">
        <v>15</v>
      </c>
      <c r="F317" s="126" t="s">
        <v>15</v>
      </c>
      <c r="G317" s="126" t="s">
        <v>6864</v>
      </c>
      <c r="H317" s="126" t="s">
        <v>6865</v>
      </c>
      <c r="I317" s="126" t="s">
        <v>15</v>
      </c>
      <c r="J317" s="126" t="s">
        <v>577</v>
      </c>
      <c r="K317" s="126" t="s">
        <v>15</v>
      </c>
    </row>
    <row r="318" spans="1:11">
      <c r="A318" s="125">
        <v>317</v>
      </c>
      <c r="B318" s="126" t="s">
        <v>5886</v>
      </c>
      <c r="C318" s="126" t="s">
        <v>15</v>
      </c>
      <c r="D318" s="126" t="s">
        <v>6866</v>
      </c>
      <c r="E318" s="126" t="s">
        <v>15</v>
      </c>
      <c r="F318" s="126" t="s">
        <v>15</v>
      </c>
      <c r="G318" s="126" t="s">
        <v>15</v>
      </c>
      <c r="H318" s="126" t="s">
        <v>15</v>
      </c>
      <c r="I318" s="126" t="s">
        <v>15</v>
      </c>
      <c r="J318" s="126" t="s">
        <v>6867</v>
      </c>
      <c r="K318" s="126" t="s">
        <v>15</v>
      </c>
    </row>
    <row r="319" spans="1:11">
      <c r="A319" s="125">
        <v>318</v>
      </c>
      <c r="B319" s="126" t="s">
        <v>4768</v>
      </c>
      <c r="C319" s="126" t="s">
        <v>15</v>
      </c>
      <c r="D319" s="126" t="s">
        <v>6868</v>
      </c>
      <c r="E319" s="126" t="s">
        <v>15</v>
      </c>
      <c r="F319" s="126" t="s">
        <v>15</v>
      </c>
      <c r="G319" s="126" t="s">
        <v>6869</v>
      </c>
      <c r="H319" s="126" t="s">
        <v>6069</v>
      </c>
      <c r="I319" s="126" t="s">
        <v>15</v>
      </c>
      <c r="J319" s="126" t="s">
        <v>6870</v>
      </c>
      <c r="K319" s="126" t="s">
        <v>15</v>
      </c>
    </row>
    <row r="320" spans="1:11">
      <c r="A320" s="125">
        <v>319</v>
      </c>
      <c r="B320" s="126" t="s">
        <v>4769</v>
      </c>
      <c r="C320" s="126" t="s">
        <v>15</v>
      </c>
      <c r="D320" s="126" t="s">
        <v>6871</v>
      </c>
      <c r="E320" s="126" t="s">
        <v>15</v>
      </c>
      <c r="F320" s="126" t="s">
        <v>3112</v>
      </c>
      <c r="G320" s="126" t="s">
        <v>6872</v>
      </c>
      <c r="H320" s="126" t="s">
        <v>6873</v>
      </c>
      <c r="I320" s="126" t="s">
        <v>15</v>
      </c>
      <c r="J320" s="126" t="s">
        <v>229</v>
      </c>
      <c r="K320" s="126" t="s">
        <v>15</v>
      </c>
    </row>
    <row r="321" spans="1:11">
      <c r="A321" s="125">
        <v>320</v>
      </c>
      <c r="B321" s="126" t="s">
        <v>4772</v>
      </c>
      <c r="C321" s="126" t="s">
        <v>15</v>
      </c>
      <c r="D321" s="126" t="s">
        <v>6874</v>
      </c>
      <c r="E321" s="126" t="s">
        <v>15</v>
      </c>
      <c r="F321" s="126" t="s">
        <v>15</v>
      </c>
      <c r="G321" s="126" t="s">
        <v>15</v>
      </c>
      <c r="H321" s="126" t="s">
        <v>15</v>
      </c>
      <c r="I321" s="126" t="s">
        <v>15</v>
      </c>
      <c r="J321" s="126" t="s">
        <v>6875</v>
      </c>
      <c r="K321" s="126" t="s">
        <v>15</v>
      </c>
    </row>
    <row r="322" spans="1:11">
      <c r="A322" s="125">
        <v>321</v>
      </c>
      <c r="B322" s="126" t="s">
        <v>4774</v>
      </c>
      <c r="C322" s="126" t="s">
        <v>15</v>
      </c>
      <c r="D322" s="126" t="s">
        <v>6876</v>
      </c>
      <c r="E322" s="126" t="s">
        <v>15</v>
      </c>
      <c r="F322" s="126" t="s">
        <v>15</v>
      </c>
      <c r="G322" s="126" t="s">
        <v>6427</v>
      </c>
      <c r="H322" s="126" t="s">
        <v>6877</v>
      </c>
      <c r="I322" s="126" t="s">
        <v>15</v>
      </c>
      <c r="J322" s="126" t="s">
        <v>6878</v>
      </c>
      <c r="K322" s="126" t="s">
        <v>15</v>
      </c>
    </row>
    <row r="323" spans="1:11">
      <c r="A323" s="125">
        <v>322</v>
      </c>
      <c r="B323" s="126" t="s">
        <v>4776</v>
      </c>
      <c r="C323" s="126" t="s">
        <v>15</v>
      </c>
      <c r="D323" s="126" t="s">
        <v>6879</v>
      </c>
      <c r="E323" s="126" t="s">
        <v>15</v>
      </c>
      <c r="F323" s="126" t="s">
        <v>15</v>
      </c>
      <c r="G323" s="126" t="s">
        <v>6880</v>
      </c>
      <c r="H323" s="126" t="s">
        <v>6881</v>
      </c>
      <c r="I323" s="126" t="s">
        <v>15</v>
      </c>
      <c r="J323" s="126" t="s">
        <v>6882</v>
      </c>
      <c r="K323" s="126" t="s">
        <v>15</v>
      </c>
    </row>
    <row r="324" spans="1:11">
      <c r="A324" s="125">
        <v>323</v>
      </c>
      <c r="B324" s="126" t="s">
        <v>4778</v>
      </c>
      <c r="C324" s="126" t="s">
        <v>15</v>
      </c>
      <c r="D324" s="126" t="s">
        <v>6883</v>
      </c>
      <c r="E324" s="126" t="s">
        <v>15</v>
      </c>
      <c r="F324" s="126" t="s">
        <v>15</v>
      </c>
      <c r="G324" s="126" t="s">
        <v>15</v>
      </c>
      <c r="H324" s="126" t="s">
        <v>15</v>
      </c>
      <c r="I324" s="126" t="s">
        <v>15</v>
      </c>
      <c r="J324" s="126" t="s">
        <v>6884</v>
      </c>
      <c r="K324" s="126" t="s">
        <v>15</v>
      </c>
    </row>
    <row r="325" spans="1:11">
      <c r="A325" s="125">
        <v>324</v>
      </c>
      <c r="B325" s="126" t="s">
        <v>4780</v>
      </c>
      <c r="C325" s="126" t="s">
        <v>15</v>
      </c>
      <c r="D325" s="126" t="s">
        <v>6885</v>
      </c>
      <c r="E325" s="126" t="s">
        <v>15</v>
      </c>
      <c r="F325" s="126" t="s">
        <v>15</v>
      </c>
      <c r="G325" s="126" t="s">
        <v>15</v>
      </c>
      <c r="H325" s="126" t="s">
        <v>6886</v>
      </c>
      <c r="I325" s="126" t="s">
        <v>15</v>
      </c>
      <c r="J325" s="126" t="s">
        <v>441</v>
      </c>
      <c r="K325" s="126" t="s">
        <v>15</v>
      </c>
    </row>
    <row r="326" spans="1:11">
      <c r="A326" s="125">
        <v>325</v>
      </c>
      <c r="B326" s="126" t="s">
        <v>3952</v>
      </c>
      <c r="C326" s="126" t="s">
        <v>15</v>
      </c>
      <c r="D326" s="126" t="s">
        <v>6887</v>
      </c>
      <c r="E326" s="126" t="s">
        <v>15</v>
      </c>
      <c r="F326" s="126" t="s">
        <v>6888</v>
      </c>
      <c r="G326" s="126" t="s">
        <v>15</v>
      </c>
      <c r="H326" s="126" t="s">
        <v>15</v>
      </c>
      <c r="I326" s="126" t="s">
        <v>15</v>
      </c>
      <c r="J326" s="126" t="s">
        <v>390</v>
      </c>
      <c r="K326" s="126" t="s">
        <v>15</v>
      </c>
    </row>
    <row r="327" spans="1:11">
      <c r="A327" s="125">
        <v>326</v>
      </c>
      <c r="B327" s="126" t="s">
        <v>4788</v>
      </c>
      <c r="C327" s="126" t="s">
        <v>15</v>
      </c>
      <c r="D327" s="126" t="s">
        <v>6889</v>
      </c>
      <c r="E327" s="126" t="s">
        <v>15</v>
      </c>
      <c r="F327" s="126" t="s">
        <v>15</v>
      </c>
      <c r="G327" s="126" t="s">
        <v>15</v>
      </c>
      <c r="H327" s="126" t="s">
        <v>15</v>
      </c>
      <c r="I327" s="126" t="s">
        <v>15</v>
      </c>
      <c r="J327" s="126" t="s">
        <v>15</v>
      </c>
      <c r="K327" s="126" t="s">
        <v>15</v>
      </c>
    </row>
    <row r="328" spans="1:11">
      <c r="A328" s="125">
        <v>327</v>
      </c>
      <c r="B328" s="126" t="s">
        <v>4790</v>
      </c>
      <c r="C328" s="126" t="s">
        <v>15</v>
      </c>
      <c r="D328" s="126" t="s">
        <v>6890</v>
      </c>
      <c r="E328" s="126" t="s">
        <v>15</v>
      </c>
      <c r="F328" s="126" t="s">
        <v>15</v>
      </c>
      <c r="G328" s="126" t="s">
        <v>6891</v>
      </c>
      <c r="H328" s="126" t="s">
        <v>6892</v>
      </c>
      <c r="I328" s="126" t="s">
        <v>15</v>
      </c>
      <c r="J328" s="126" t="s">
        <v>6893</v>
      </c>
      <c r="K328" s="126" t="s">
        <v>15</v>
      </c>
    </row>
    <row r="329" spans="1:11">
      <c r="A329" s="125">
        <v>328</v>
      </c>
      <c r="B329" s="126" t="s">
        <v>11</v>
      </c>
      <c r="C329" s="126" t="s">
        <v>15</v>
      </c>
      <c r="D329" s="126" t="s">
        <v>6894</v>
      </c>
      <c r="E329" s="126" t="s">
        <v>15</v>
      </c>
      <c r="F329" s="126" t="s">
        <v>15</v>
      </c>
      <c r="G329" s="126" t="s">
        <v>6895</v>
      </c>
      <c r="H329" s="126" t="s">
        <v>15</v>
      </c>
      <c r="I329" s="126" t="s">
        <v>15</v>
      </c>
      <c r="J329" s="126" t="s">
        <v>6896</v>
      </c>
      <c r="K329" s="126" t="s">
        <v>15</v>
      </c>
    </row>
    <row r="330" spans="1:11">
      <c r="A330" s="125">
        <v>329</v>
      </c>
      <c r="B330" s="126" t="s">
        <v>4793</v>
      </c>
      <c r="C330" s="126" t="s">
        <v>15</v>
      </c>
      <c r="D330" s="126" t="s">
        <v>6897</v>
      </c>
      <c r="E330" s="126" t="s">
        <v>15</v>
      </c>
      <c r="F330" s="126" t="s">
        <v>15</v>
      </c>
      <c r="G330" s="126" t="s">
        <v>6898</v>
      </c>
      <c r="H330" s="126" t="s">
        <v>6899</v>
      </c>
      <c r="I330" s="126" t="s">
        <v>15</v>
      </c>
      <c r="J330" s="126" t="s">
        <v>391</v>
      </c>
      <c r="K330" s="126" t="s">
        <v>15</v>
      </c>
    </row>
    <row r="331" spans="1:11">
      <c r="A331" s="125">
        <v>330</v>
      </c>
      <c r="B331" s="126" t="s">
        <v>4794</v>
      </c>
      <c r="C331" s="126" t="s">
        <v>15</v>
      </c>
      <c r="D331" s="126" t="s">
        <v>6900</v>
      </c>
      <c r="E331" s="126" t="s">
        <v>15</v>
      </c>
      <c r="F331" s="126" t="s">
        <v>15</v>
      </c>
      <c r="G331" s="126" t="s">
        <v>6901</v>
      </c>
      <c r="H331" s="126" t="s">
        <v>6902</v>
      </c>
      <c r="I331" s="126" t="s">
        <v>15</v>
      </c>
      <c r="J331" s="126" t="s">
        <v>15</v>
      </c>
      <c r="K331" s="126" t="s">
        <v>15</v>
      </c>
    </row>
    <row r="332" spans="1:11">
      <c r="A332" s="125">
        <v>331</v>
      </c>
      <c r="B332" s="126" t="s">
        <v>4795</v>
      </c>
      <c r="C332" s="126" t="s">
        <v>15</v>
      </c>
      <c r="D332" s="126" t="s">
        <v>6903</v>
      </c>
      <c r="E332" s="126" t="s">
        <v>15</v>
      </c>
      <c r="F332" s="126" t="s">
        <v>15</v>
      </c>
      <c r="G332" s="126" t="s">
        <v>6904</v>
      </c>
      <c r="H332" s="126" t="s">
        <v>15</v>
      </c>
      <c r="I332" s="126" t="s">
        <v>15</v>
      </c>
      <c r="J332" s="126" t="s">
        <v>6905</v>
      </c>
      <c r="K332" s="126" t="s">
        <v>15</v>
      </c>
    </row>
    <row r="333" spans="1:11">
      <c r="A333" s="125">
        <v>332</v>
      </c>
      <c r="B333" s="126" t="s">
        <v>4796</v>
      </c>
      <c r="C333" s="126" t="s">
        <v>15</v>
      </c>
      <c r="D333" s="126" t="s">
        <v>6906</v>
      </c>
      <c r="E333" s="126" t="s">
        <v>15</v>
      </c>
      <c r="F333" s="126" t="s">
        <v>15</v>
      </c>
      <c r="G333" s="126" t="s">
        <v>6907</v>
      </c>
      <c r="H333" s="126" t="s">
        <v>6908</v>
      </c>
      <c r="I333" s="126" t="s">
        <v>15</v>
      </c>
      <c r="J333" s="126" t="s">
        <v>392</v>
      </c>
      <c r="K333" s="126" t="s">
        <v>15</v>
      </c>
    </row>
    <row r="334" spans="1:11">
      <c r="A334" s="125">
        <v>333</v>
      </c>
      <c r="B334" s="126" t="s">
        <v>4799</v>
      </c>
      <c r="C334" s="126" t="s">
        <v>15</v>
      </c>
      <c r="D334" s="126" t="s">
        <v>6909</v>
      </c>
      <c r="E334" s="126" t="s">
        <v>15</v>
      </c>
      <c r="F334" s="126" t="s">
        <v>15</v>
      </c>
      <c r="G334" s="126" t="s">
        <v>6910</v>
      </c>
      <c r="H334" s="126" t="s">
        <v>15</v>
      </c>
      <c r="I334" s="126" t="s">
        <v>15</v>
      </c>
      <c r="J334" s="126" t="s">
        <v>6911</v>
      </c>
      <c r="K334" s="126" t="s">
        <v>15</v>
      </c>
    </row>
    <row r="335" spans="1:11">
      <c r="A335" s="125">
        <v>334</v>
      </c>
      <c r="B335" s="126" t="s">
        <v>4800</v>
      </c>
      <c r="C335" s="126" t="s">
        <v>15</v>
      </c>
      <c r="D335" s="126" t="s">
        <v>6912</v>
      </c>
      <c r="E335" s="126" t="s">
        <v>15</v>
      </c>
      <c r="F335" s="126" t="s">
        <v>15</v>
      </c>
      <c r="G335" s="126" t="s">
        <v>6913</v>
      </c>
      <c r="H335" s="126" t="s">
        <v>15</v>
      </c>
      <c r="I335" s="126" t="s">
        <v>15</v>
      </c>
      <c r="J335" s="126" t="s">
        <v>6914</v>
      </c>
      <c r="K335" s="126" t="s">
        <v>15</v>
      </c>
    </row>
    <row r="336" spans="1:11">
      <c r="A336" s="125">
        <v>335</v>
      </c>
      <c r="B336" s="126" t="s">
        <v>4801</v>
      </c>
      <c r="C336" s="126" t="s">
        <v>15</v>
      </c>
      <c r="D336" s="126" t="s">
        <v>6915</v>
      </c>
      <c r="E336" s="126" t="s">
        <v>15</v>
      </c>
      <c r="F336" s="126" t="s">
        <v>15</v>
      </c>
      <c r="G336" s="126" t="s">
        <v>6916</v>
      </c>
      <c r="H336" s="126" t="s">
        <v>15</v>
      </c>
      <c r="I336" s="126" t="s">
        <v>15</v>
      </c>
      <c r="J336" s="126" t="s">
        <v>6917</v>
      </c>
      <c r="K336" s="126" t="s">
        <v>15</v>
      </c>
    </row>
    <row r="337" spans="1:11">
      <c r="A337" s="125">
        <v>336</v>
      </c>
      <c r="B337" s="126" t="s">
        <v>5888</v>
      </c>
      <c r="C337" s="126" t="s">
        <v>15</v>
      </c>
      <c r="D337" s="126" t="s">
        <v>6918</v>
      </c>
      <c r="E337" s="126" t="s">
        <v>15</v>
      </c>
      <c r="F337" s="126" t="s">
        <v>15</v>
      </c>
      <c r="G337" s="126" t="s">
        <v>6919</v>
      </c>
      <c r="H337" s="126" t="s">
        <v>15</v>
      </c>
      <c r="I337" s="126" t="s">
        <v>15</v>
      </c>
      <c r="J337" s="126" t="s">
        <v>6920</v>
      </c>
      <c r="K337" s="126" t="s">
        <v>15</v>
      </c>
    </row>
    <row r="338" spans="1:11">
      <c r="A338" s="125">
        <v>337</v>
      </c>
      <c r="B338" s="126" t="s">
        <v>4802</v>
      </c>
      <c r="C338" s="126" t="s">
        <v>15</v>
      </c>
      <c r="D338" s="126" t="s">
        <v>6921</v>
      </c>
      <c r="E338" s="126" t="s">
        <v>15</v>
      </c>
      <c r="F338" s="126" t="s">
        <v>15</v>
      </c>
      <c r="G338" s="126" t="s">
        <v>15</v>
      </c>
      <c r="H338" s="126" t="s">
        <v>6922</v>
      </c>
      <c r="I338" s="126" t="s">
        <v>15</v>
      </c>
      <c r="J338" s="126" t="s">
        <v>393</v>
      </c>
      <c r="K338" s="126" t="s">
        <v>15</v>
      </c>
    </row>
    <row r="339" spans="1:11">
      <c r="A339" s="125">
        <v>338</v>
      </c>
      <c r="B339" s="126" t="s">
        <v>4803</v>
      </c>
      <c r="C339" s="126" t="s">
        <v>15</v>
      </c>
      <c r="D339" s="126" t="s">
        <v>6923</v>
      </c>
      <c r="E339" s="126" t="s">
        <v>15</v>
      </c>
      <c r="F339" s="126" t="s">
        <v>6924</v>
      </c>
      <c r="G339" s="126" t="s">
        <v>15</v>
      </c>
      <c r="H339" s="126" t="s">
        <v>15</v>
      </c>
      <c r="I339" s="126" t="s">
        <v>15</v>
      </c>
      <c r="J339" s="126" t="s">
        <v>15</v>
      </c>
      <c r="K339" s="126" t="s">
        <v>15</v>
      </c>
    </row>
    <row r="340" spans="1:11">
      <c r="A340" s="125">
        <v>339</v>
      </c>
      <c r="B340" s="126" t="s">
        <v>4804</v>
      </c>
      <c r="C340" s="126" t="s">
        <v>15</v>
      </c>
      <c r="D340" s="126" t="s">
        <v>6925</v>
      </c>
      <c r="E340" s="126" t="s">
        <v>15</v>
      </c>
      <c r="F340" s="126" t="s">
        <v>6926</v>
      </c>
      <c r="G340" s="126" t="s">
        <v>15</v>
      </c>
      <c r="H340" s="126" t="s">
        <v>15</v>
      </c>
      <c r="I340" s="126" t="s">
        <v>15</v>
      </c>
      <c r="J340" s="126" t="s">
        <v>15</v>
      </c>
      <c r="K340" s="126" t="s">
        <v>15</v>
      </c>
    </row>
    <row r="341" spans="1:11">
      <c r="A341" s="125">
        <v>340</v>
      </c>
      <c r="B341" s="126" t="s">
        <v>4805</v>
      </c>
      <c r="C341" s="126" t="s">
        <v>15</v>
      </c>
      <c r="D341" s="126" t="s">
        <v>6927</v>
      </c>
      <c r="E341" s="126" t="s">
        <v>15</v>
      </c>
      <c r="F341" s="126" t="s">
        <v>6928</v>
      </c>
      <c r="G341" s="126" t="s">
        <v>15</v>
      </c>
      <c r="H341" s="126" t="s">
        <v>15</v>
      </c>
      <c r="I341" s="126" t="s">
        <v>15</v>
      </c>
      <c r="J341" s="126" t="s">
        <v>15</v>
      </c>
      <c r="K341" s="126" t="s">
        <v>15</v>
      </c>
    </row>
    <row r="342" spans="1:11">
      <c r="A342" s="125">
        <v>341</v>
      </c>
      <c r="B342" s="126" t="s">
        <v>4806</v>
      </c>
      <c r="C342" s="126" t="s">
        <v>15</v>
      </c>
      <c r="D342" s="126" t="s">
        <v>6929</v>
      </c>
      <c r="E342" s="126" t="s">
        <v>15</v>
      </c>
      <c r="F342" s="126" t="s">
        <v>6930</v>
      </c>
      <c r="G342" s="126" t="s">
        <v>15</v>
      </c>
      <c r="H342" s="126" t="s">
        <v>15</v>
      </c>
      <c r="I342" s="126" t="s">
        <v>15</v>
      </c>
      <c r="J342" s="126" t="s">
        <v>15</v>
      </c>
      <c r="K342" s="126" t="s">
        <v>15</v>
      </c>
    </row>
    <row r="343" spans="1:11">
      <c r="A343" s="125">
        <v>342</v>
      </c>
      <c r="B343" s="126" t="s">
        <v>4807</v>
      </c>
      <c r="C343" s="126" t="s">
        <v>15</v>
      </c>
      <c r="D343" s="126" t="s">
        <v>6931</v>
      </c>
      <c r="E343" s="126" t="s">
        <v>15</v>
      </c>
      <c r="F343" s="126" t="s">
        <v>6932</v>
      </c>
      <c r="G343" s="126" t="s">
        <v>6933</v>
      </c>
      <c r="H343" s="126" t="s">
        <v>6934</v>
      </c>
      <c r="I343" s="126" t="s">
        <v>15</v>
      </c>
      <c r="J343" s="126" t="s">
        <v>6935</v>
      </c>
      <c r="K343" s="126" t="s">
        <v>15</v>
      </c>
    </row>
    <row r="344" spans="1:11">
      <c r="A344" s="125">
        <v>343</v>
      </c>
      <c r="B344" s="126" t="s">
        <v>4809</v>
      </c>
      <c r="C344" s="126" t="s">
        <v>15</v>
      </c>
      <c r="D344" s="126" t="s">
        <v>6936</v>
      </c>
      <c r="E344" s="126" t="s">
        <v>15</v>
      </c>
      <c r="F344" s="126" t="s">
        <v>15</v>
      </c>
      <c r="G344" s="126" t="s">
        <v>15</v>
      </c>
      <c r="H344" s="126" t="s">
        <v>6937</v>
      </c>
      <c r="I344" s="126" t="s">
        <v>15</v>
      </c>
      <c r="J344" s="126" t="s">
        <v>442</v>
      </c>
      <c r="K344" s="126" t="s">
        <v>15</v>
      </c>
    </row>
    <row r="345" spans="1:11">
      <c r="A345" s="125">
        <v>344</v>
      </c>
      <c r="B345" s="126" t="s">
        <v>4810</v>
      </c>
      <c r="C345" s="126" t="s">
        <v>15</v>
      </c>
      <c r="D345" s="126" t="s">
        <v>6938</v>
      </c>
      <c r="E345" s="126" t="s">
        <v>15</v>
      </c>
      <c r="F345" s="126" t="s">
        <v>15</v>
      </c>
      <c r="G345" s="126" t="s">
        <v>6939</v>
      </c>
      <c r="H345" s="126" t="s">
        <v>6940</v>
      </c>
      <c r="I345" s="126" t="s">
        <v>15</v>
      </c>
      <c r="J345" s="126" t="s">
        <v>6941</v>
      </c>
      <c r="K345" s="126" t="s">
        <v>15</v>
      </c>
    </row>
    <row r="346" spans="1:11">
      <c r="A346" s="125">
        <v>345</v>
      </c>
      <c r="B346" s="126" t="s">
        <v>4812</v>
      </c>
      <c r="C346" s="126" t="s">
        <v>15</v>
      </c>
      <c r="D346" s="126" t="s">
        <v>6942</v>
      </c>
      <c r="E346" s="126" t="s">
        <v>15</v>
      </c>
      <c r="F346" s="126" t="s">
        <v>6943</v>
      </c>
      <c r="G346" s="126" t="s">
        <v>15</v>
      </c>
      <c r="H346" s="126" t="s">
        <v>6944</v>
      </c>
      <c r="I346" s="126" t="s">
        <v>15</v>
      </c>
      <c r="J346" s="126" t="s">
        <v>6945</v>
      </c>
      <c r="K346" s="126" t="s">
        <v>15</v>
      </c>
    </row>
    <row r="347" spans="1:11">
      <c r="A347" s="125">
        <v>346</v>
      </c>
      <c r="B347" s="126" t="s">
        <v>4814</v>
      </c>
      <c r="C347" s="126" t="s">
        <v>15</v>
      </c>
      <c r="D347" s="126" t="s">
        <v>6946</v>
      </c>
      <c r="E347" s="126" t="s">
        <v>15</v>
      </c>
      <c r="F347" s="126" t="s">
        <v>15</v>
      </c>
      <c r="G347" s="126" t="s">
        <v>15</v>
      </c>
      <c r="H347" s="126" t="s">
        <v>6947</v>
      </c>
      <c r="I347" s="126" t="s">
        <v>15</v>
      </c>
      <c r="J347" s="126" t="s">
        <v>6948</v>
      </c>
      <c r="K347" s="126" t="s">
        <v>15</v>
      </c>
    </row>
    <row r="348" spans="1:11">
      <c r="A348" s="125">
        <v>347</v>
      </c>
      <c r="B348" s="126" t="s">
        <v>104</v>
      </c>
      <c r="C348" s="126" t="s">
        <v>15</v>
      </c>
      <c r="D348" s="126" t="s">
        <v>6949</v>
      </c>
      <c r="E348" s="126" t="s">
        <v>15</v>
      </c>
      <c r="F348" s="126" t="s">
        <v>15</v>
      </c>
      <c r="G348" s="126" t="s">
        <v>15</v>
      </c>
      <c r="H348" s="126" t="s">
        <v>6950</v>
      </c>
      <c r="I348" s="126" t="s">
        <v>15</v>
      </c>
      <c r="J348" s="126" t="s">
        <v>499</v>
      </c>
      <c r="K348" s="126" t="s">
        <v>15</v>
      </c>
    </row>
    <row r="349" spans="1:11">
      <c r="A349" s="125">
        <v>348</v>
      </c>
      <c r="B349" s="126" t="s">
        <v>4816</v>
      </c>
      <c r="C349" s="126" t="s">
        <v>15</v>
      </c>
      <c r="D349" s="126" t="s">
        <v>6951</v>
      </c>
      <c r="E349" s="126" t="s">
        <v>15</v>
      </c>
      <c r="F349" s="126" t="s">
        <v>6952</v>
      </c>
      <c r="G349" s="126" t="s">
        <v>15</v>
      </c>
      <c r="H349" s="126" t="s">
        <v>6953</v>
      </c>
      <c r="I349" s="126" t="s">
        <v>15</v>
      </c>
      <c r="J349" s="126" t="s">
        <v>6954</v>
      </c>
      <c r="K349" s="126" t="s">
        <v>15</v>
      </c>
    </row>
    <row r="350" spans="1:11">
      <c r="A350" s="125">
        <v>349</v>
      </c>
      <c r="B350" s="126" t="s">
        <v>4818</v>
      </c>
      <c r="C350" s="126" t="s">
        <v>15</v>
      </c>
      <c r="D350" s="126" t="s">
        <v>6955</v>
      </c>
      <c r="E350" s="126" t="s">
        <v>15</v>
      </c>
      <c r="F350" s="126" t="s">
        <v>6952</v>
      </c>
      <c r="G350" s="126" t="s">
        <v>15</v>
      </c>
      <c r="H350" s="126" t="s">
        <v>6953</v>
      </c>
      <c r="I350" s="126" t="s">
        <v>15</v>
      </c>
      <c r="J350" s="126" t="s">
        <v>6956</v>
      </c>
      <c r="K350" s="126" t="s">
        <v>15</v>
      </c>
    </row>
    <row r="351" spans="1:11">
      <c r="A351" s="125">
        <v>350</v>
      </c>
      <c r="B351" s="126" t="s">
        <v>4819</v>
      </c>
      <c r="C351" s="126" t="s">
        <v>15</v>
      </c>
      <c r="D351" s="126" t="s">
        <v>6957</v>
      </c>
      <c r="E351" s="126" t="s">
        <v>15</v>
      </c>
      <c r="F351" s="126" t="s">
        <v>6958</v>
      </c>
      <c r="G351" s="126" t="s">
        <v>15</v>
      </c>
      <c r="H351" s="126" t="s">
        <v>6959</v>
      </c>
      <c r="I351" s="126" t="s">
        <v>15</v>
      </c>
      <c r="J351" s="126" t="s">
        <v>394</v>
      </c>
      <c r="K351" s="126" t="s">
        <v>15</v>
      </c>
    </row>
    <row r="352" spans="1:11">
      <c r="A352" s="125">
        <v>351</v>
      </c>
      <c r="B352" s="126" t="s">
        <v>4820</v>
      </c>
      <c r="C352" s="126" t="s">
        <v>15</v>
      </c>
      <c r="D352" s="126" t="s">
        <v>6960</v>
      </c>
      <c r="E352" s="126" t="s">
        <v>15</v>
      </c>
      <c r="F352" s="126" t="s">
        <v>6961</v>
      </c>
      <c r="G352" s="126" t="s">
        <v>15</v>
      </c>
      <c r="H352" s="126" t="s">
        <v>6962</v>
      </c>
      <c r="I352" s="126" t="s">
        <v>15</v>
      </c>
      <c r="J352" s="126" t="s">
        <v>395</v>
      </c>
      <c r="K352" s="126" t="s">
        <v>15</v>
      </c>
    </row>
    <row r="353" spans="1:11">
      <c r="A353" s="125">
        <v>352</v>
      </c>
      <c r="B353" s="126" t="s">
        <v>4821</v>
      </c>
      <c r="C353" s="126" t="s">
        <v>15</v>
      </c>
      <c r="D353" s="126" t="s">
        <v>6963</v>
      </c>
      <c r="E353" s="126" t="s">
        <v>15</v>
      </c>
      <c r="F353" s="126" t="s">
        <v>15</v>
      </c>
      <c r="G353" s="126" t="s">
        <v>6964</v>
      </c>
      <c r="H353" s="126" t="s">
        <v>6965</v>
      </c>
      <c r="I353" s="126" t="s">
        <v>15</v>
      </c>
      <c r="J353" s="126" t="s">
        <v>396</v>
      </c>
      <c r="K353" s="126" t="s">
        <v>15</v>
      </c>
    </row>
    <row r="354" spans="1:11">
      <c r="A354" s="125">
        <v>353</v>
      </c>
      <c r="B354" s="126" t="s">
        <v>4822</v>
      </c>
      <c r="C354" s="126" t="s">
        <v>15</v>
      </c>
      <c r="D354" s="126" t="s">
        <v>6966</v>
      </c>
      <c r="E354" s="126" t="s">
        <v>15</v>
      </c>
      <c r="F354" s="126" t="s">
        <v>6967</v>
      </c>
      <c r="G354" s="126" t="s">
        <v>15</v>
      </c>
      <c r="H354" s="126" t="s">
        <v>6968</v>
      </c>
      <c r="I354" s="126" t="s">
        <v>15</v>
      </c>
      <c r="J354" s="126" t="s">
        <v>397</v>
      </c>
      <c r="K354" s="126" t="s">
        <v>15</v>
      </c>
    </row>
    <row r="355" spans="1:11">
      <c r="A355" s="125">
        <v>354</v>
      </c>
      <c r="B355" s="126" t="s">
        <v>4866</v>
      </c>
      <c r="C355" s="126" t="s">
        <v>15</v>
      </c>
      <c r="D355" s="126" t="s">
        <v>15</v>
      </c>
      <c r="E355" s="126" t="s">
        <v>15</v>
      </c>
      <c r="F355" s="126" t="s">
        <v>6969</v>
      </c>
      <c r="G355" s="126" t="s">
        <v>15</v>
      </c>
      <c r="H355" s="126" t="s">
        <v>15</v>
      </c>
      <c r="I355" s="126" t="s">
        <v>15</v>
      </c>
      <c r="J355" s="126" t="s">
        <v>6970</v>
      </c>
      <c r="K355" s="126" t="s">
        <v>15</v>
      </c>
    </row>
    <row r="356" spans="1:11">
      <c r="A356" s="125">
        <v>355</v>
      </c>
      <c r="B356" s="126" t="s">
        <v>420</v>
      </c>
      <c r="C356" s="126" t="s">
        <v>15</v>
      </c>
      <c r="D356" s="126" t="s">
        <v>6971</v>
      </c>
      <c r="E356" s="126" t="s">
        <v>15</v>
      </c>
      <c r="F356" s="126" t="s">
        <v>15</v>
      </c>
      <c r="G356" s="126" t="s">
        <v>15</v>
      </c>
      <c r="H356" s="126" t="s">
        <v>6972</v>
      </c>
      <c r="I356" s="126" t="s">
        <v>15</v>
      </c>
      <c r="J356" s="126" t="s">
        <v>421</v>
      </c>
      <c r="K356" s="126" t="s">
        <v>15</v>
      </c>
    </row>
    <row r="357" spans="1:11">
      <c r="A357" s="125">
        <v>356</v>
      </c>
      <c r="B357" s="126" t="s">
        <v>4823</v>
      </c>
      <c r="C357" s="126" t="s">
        <v>15</v>
      </c>
      <c r="D357" s="126" t="s">
        <v>6973</v>
      </c>
      <c r="E357" s="126" t="s">
        <v>15</v>
      </c>
      <c r="F357" s="126" t="s">
        <v>15</v>
      </c>
      <c r="G357" s="126" t="s">
        <v>15</v>
      </c>
      <c r="H357" s="126" t="s">
        <v>15</v>
      </c>
      <c r="I357" s="126" t="s">
        <v>15</v>
      </c>
      <c r="J357" s="126" t="s">
        <v>15</v>
      </c>
      <c r="K357" s="126" t="s">
        <v>15</v>
      </c>
    </row>
    <row r="358" spans="1:11">
      <c r="A358" s="125">
        <v>357</v>
      </c>
      <c r="B358" s="126" t="s">
        <v>5891</v>
      </c>
      <c r="C358" s="126" t="s">
        <v>15</v>
      </c>
      <c r="D358" s="126" t="s">
        <v>6974</v>
      </c>
      <c r="E358" s="126" t="s">
        <v>15</v>
      </c>
      <c r="F358" s="126" t="s">
        <v>15</v>
      </c>
      <c r="G358" s="126" t="s">
        <v>15</v>
      </c>
      <c r="H358" s="126" t="s">
        <v>15</v>
      </c>
      <c r="I358" s="126" t="s">
        <v>15</v>
      </c>
      <c r="J358" s="126" t="s">
        <v>15</v>
      </c>
      <c r="K358" s="126" t="s">
        <v>15</v>
      </c>
    </row>
    <row r="359" spans="1:11">
      <c r="A359" s="125">
        <v>358</v>
      </c>
      <c r="B359" s="126" t="s">
        <v>4824</v>
      </c>
      <c r="C359" s="126" t="s">
        <v>15</v>
      </c>
      <c r="D359" s="126" t="s">
        <v>6975</v>
      </c>
      <c r="E359" s="126" t="s">
        <v>15</v>
      </c>
      <c r="F359" s="126" t="s">
        <v>6976</v>
      </c>
      <c r="G359" s="126" t="s">
        <v>15</v>
      </c>
      <c r="H359" s="126" t="s">
        <v>6977</v>
      </c>
      <c r="I359" s="126" t="s">
        <v>15</v>
      </c>
      <c r="J359" s="126" t="s">
        <v>6978</v>
      </c>
      <c r="K359" s="126" t="s">
        <v>15</v>
      </c>
    </row>
    <row r="360" spans="1:11">
      <c r="A360" s="125">
        <v>359</v>
      </c>
      <c r="B360" s="126" t="s">
        <v>4825</v>
      </c>
      <c r="C360" s="126" t="s">
        <v>15</v>
      </c>
      <c r="D360" s="126" t="s">
        <v>6979</v>
      </c>
      <c r="E360" s="126" t="s">
        <v>15</v>
      </c>
      <c r="F360" s="126" t="s">
        <v>15</v>
      </c>
      <c r="G360" s="126" t="s">
        <v>6980</v>
      </c>
      <c r="H360" s="126" t="s">
        <v>6981</v>
      </c>
      <c r="I360" s="126" t="s">
        <v>15</v>
      </c>
      <c r="J360" s="126" t="s">
        <v>6982</v>
      </c>
      <c r="K360" s="126" t="s">
        <v>15</v>
      </c>
    </row>
    <row r="361" spans="1:11">
      <c r="A361" s="125">
        <v>360</v>
      </c>
      <c r="B361" s="126" t="s">
        <v>4826</v>
      </c>
      <c r="C361" s="126" t="s">
        <v>15</v>
      </c>
      <c r="D361" s="126" t="s">
        <v>6983</v>
      </c>
      <c r="E361" s="126" t="s">
        <v>15</v>
      </c>
      <c r="F361" s="126" t="s">
        <v>6984</v>
      </c>
      <c r="G361" s="126" t="s">
        <v>15</v>
      </c>
      <c r="H361" s="126" t="s">
        <v>6985</v>
      </c>
      <c r="I361" s="126" t="s">
        <v>15</v>
      </c>
      <c r="J361" s="126" t="s">
        <v>553</v>
      </c>
      <c r="K361" s="126" t="s">
        <v>15</v>
      </c>
    </row>
    <row r="362" spans="1:11">
      <c r="A362" s="125">
        <v>361</v>
      </c>
      <c r="B362" s="126" t="s">
        <v>4830</v>
      </c>
      <c r="C362" s="126" t="s">
        <v>15</v>
      </c>
      <c r="D362" s="126" t="s">
        <v>6986</v>
      </c>
      <c r="E362" s="126" t="s">
        <v>15</v>
      </c>
      <c r="F362" s="126" t="s">
        <v>15</v>
      </c>
      <c r="G362" s="126" t="s">
        <v>15</v>
      </c>
      <c r="H362" s="126" t="s">
        <v>15</v>
      </c>
      <c r="I362" s="126" t="s">
        <v>15</v>
      </c>
      <c r="J362" s="126" t="s">
        <v>15</v>
      </c>
      <c r="K362" s="126" t="s">
        <v>15</v>
      </c>
    </row>
    <row r="363" spans="1:11">
      <c r="A363" s="125">
        <v>362</v>
      </c>
      <c r="B363" s="126" t="s">
        <v>49</v>
      </c>
      <c r="C363" s="126" t="s">
        <v>15</v>
      </c>
      <c r="D363" s="126" t="s">
        <v>6987</v>
      </c>
      <c r="E363" s="126" t="s">
        <v>15</v>
      </c>
      <c r="F363" s="126" t="s">
        <v>15</v>
      </c>
      <c r="G363" s="126" t="s">
        <v>15</v>
      </c>
      <c r="H363" s="126" t="s">
        <v>6579</v>
      </c>
      <c r="I363" s="126" t="s">
        <v>15</v>
      </c>
      <c r="J363" s="126" t="s">
        <v>206</v>
      </c>
      <c r="K363" s="126" t="s">
        <v>15</v>
      </c>
    </row>
    <row r="364" spans="1:11">
      <c r="A364" s="125">
        <v>363</v>
      </c>
      <c r="B364" s="126" t="s">
        <v>4832</v>
      </c>
      <c r="C364" s="126" t="s">
        <v>15</v>
      </c>
      <c r="D364" s="126" t="s">
        <v>6988</v>
      </c>
      <c r="E364" s="126" t="s">
        <v>15</v>
      </c>
      <c r="F364" s="126" t="s">
        <v>15</v>
      </c>
      <c r="G364" s="126" t="s">
        <v>15</v>
      </c>
      <c r="H364" s="126" t="s">
        <v>15</v>
      </c>
      <c r="I364" s="126" t="s">
        <v>15</v>
      </c>
      <c r="J364" s="126" t="s">
        <v>6989</v>
      </c>
      <c r="K364" s="126" t="s">
        <v>15</v>
      </c>
    </row>
    <row r="365" spans="1:11">
      <c r="A365" s="125">
        <v>364</v>
      </c>
      <c r="B365" s="126" t="s">
        <v>4834</v>
      </c>
      <c r="C365" s="126" t="s">
        <v>15</v>
      </c>
      <c r="D365" s="126" t="s">
        <v>6990</v>
      </c>
      <c r="E365" s="126" t="s">
        <v>15</v>
      </c>
      <c r="F365" s="126" t="s">
        <v>15</v>
      </c>
      <c r="G365" s="126" t="s">
        <v>15</v>
      </c>
      <c r="H365" s="126" t="s">
        <v>15</v>
      </c>
      <c r="I365" s="126" t="s">
        <v>15</v>
      </c>
      <c r="J365" s="126" t="s">
        <v>15</v>
      </c>
      <c r="K365" s="126" t="s">
        <v>15</v>
      </c>
    </row>
    <row r="366" spans="1:11">
      <c r="A366" s="125">
        <v>365</v>
      </c>
      <c r="B366" s="126" t="s">
        <v>4835</v>
      </c>
      <c r="C366" s="126" t="s">
        <v>15</v>
      </c>
      <c r="D366" s="126" t="s">
        <v>6991</v>
      </c>
      <c r="E366" s="126" t="s">
        <v>15</v>
      </c>
      <c r="F366" s="126" t="s">
        <v>6992</v>
      </c>
      <c r="G366" s="126" t="s">
        <v>6993</v>
      </c>
      <c r="H366" s="126" t="s">
        <v>15</v>
      </c>
      <c r="I366" s="126" t="s">
        <v>15</v>
      </c>
      <c r="J366" s="126" t="s">
        <v>3260</v>
      </c>
      <c r="K366" s="126" t="s">
        <v>590</v>
      </c>
    </row>
    <row r="367" spans="1:11">
      <c r="A367" s="125">
        <v>366</v>
      </c>
      <c r="B367" s="126" t="s">
        <v>70</v>
      </c>
      <c r="C367" s="126" t="s">
        <v>15</v>
      </c>
      <c r="D367" s="126" t="s">
        <v>6994</v>
      </c>
      <c r="E367" s="126" t="s">
        <v>15</v>
      </c>
      <c r="F367" s="126" t="s">
        <v>15</v>
      </c>
      <c r="G367" s="126" t="s">
        <v>6995</v>
      </c>
      <c r="H367" s="126" t="s">
        <v>6996</v>
      </c>
      <c r="I367" s="126" t="s">
        <v>15</v>
      </c>
      <c r="J367" s="126" t="s">
        <v>398</v>
      </c>
      <c r="K367" s="126" t="s">
        <v>15</v>
      </c>
    </row>
    <row r="368" spans="1:11">
      <c r="A368" s="125">
        <v>367</v>
      </c>
      <c r="B368" s="126" t="s">
        <v>64</v>
      </c>
      <c r="C368" s="126" t="s">
        <v>15</v>
      </c>
      <c r="D368" s="126" t="s">
        <v>6997</v>
      </c>
      <c r="E368" s="126" t="s">
        <v>15</v>
      </c>
      <c r="F368" s="126" t="s">
        <v>15</v>
      </c>
      <c r="G368" s="126" t="s">
        <v>6998</v>
      </c>
      <c r="H368" s="126" t="s">
        <v>6999</v>
      </c>
      <c r="I368" s="126" t="s">
        <v>15</v>
      </c>
      <c r="J368" s="126" t="s">
        <v>399</v>
      </c>
      <c r="K368" s="126" t="s">
        <v>15</v>
      </c>
    </row>
    <row r="369" spans="1:11">
      <c r="A369" s="125">
        <v>368</v>
      </c>
      <c r="B369" s="126" t="s">
        <v>4837</v>
      </c>
      <c r="C369" s="126" t="s">
        <v>15</v>
      </c>
      <c r="D369" s="126" t="s">
        <v>7000</v>
      </c>
      <c r="E369" s="126" t="s">
        <v>15</v>
      </c>
      <c r="F369" s="126" t="s">
        <v>7001</v>
      </c>
      <c r="G369" s="126" t="s">
        <v>15</v>
      </c>
      <c r="H369" s="126" t="s">
        <v>7002</v>
      </c>
      <c r="I369" s="126" t="s">
        <v>15</v>
      </c>
      <c r="J369" s="126" t="s">
        <v>7003</v>
      </c>
      <c r="K369" s="126" t="s">
        <v>15</v>
      </c>
    </row>
    <row r="370" spans="1:11">
      <c r="A370" s="125">
        <v>369</v>
      </c>
      <c r="B370" s="126" t="s">
        <v>4838</v>
      </c>
      <c r="C370" s="126" t="s">
        <v>15</v>
      </c>
      <c r="D370" s="126" t="s">
        <v>7004</v>
      </c>
      <c r="E370" s="126" t="s">
        <v>15</v>
      </c>
      <c r="F370" s="126" t="s">
        <v>7005</v>
      </c>
      <c r="G370" s="126" t="s">
        <v>7006</v>
      </c>
      <c r="H370" s="126" t="s">
        <v>7007</v>
      </c>
      <c r="I370" s="126" t="s">
        <v>15</v>
      </c>
      <c r="J370" s="126" t="s">
        <v>7008</v>
      </c>
      <c r="K370" s="126" t="s">
        <v>15</v>
      </c>
    </row>
    <row r="371" spans="1:11">
      <c r="A371" s="125">
        <v>370</v>
      </c>
      <c r="B371" s="126" t="s">
        <v>4839</v>
      </c>
      <c r="C371" s="126" t="s">
        <v>15</v>
      </c>
      <c r="D371" s="126" t="s">
        <v>15</v>
      </c>
      <c r="E371" s="126" t="s">
        <v>15</v>
      </c>
      <c r="F371" s="126" t="s">
        <v>15</v>
      </c>
      <c r="G371" s="126" t="s">
        <v>15</v>
      </c>
      <c r="H371" s="126" t="s">
        <v>15</v>
      </c>
      <c r="I371" s="126" t="s">
        <v>15</v>
      </c>
      <c r="J371" s="126" t="s">
        <v>15</v>
      </c>
      <c r="K371" s="126" t="s">
        <v>15</v>
      </c>
    </row>
    <row r="372" spans="1:11">
      <c r="A372" s="125">
        <v>371</v>
      </c>
      <c r="B372" s="126" t="s">
        <v>4841</v>
      </c>
      <c r="C372" s="126" t="s">
        <v>15</v>
      </c>
      <c r="D372" s="126" t="s">
        <v>7009</v>
      </c>
      <c r="E372" s="126" t="s">
        <v>15</v>
      </c>
      <c r="F372" s="126" t="s">
        <v>15</v>
      </c>
      <c r="G372" s="126" t="s">
        <v>7010</v>
      </c>
      <c r="H372" s="126" t="s">
        <v>15</v>
      </c>
      <c r="I372" s="126" t="s">
        <v>15</v>
      </c>
      <c r="J372" s="126" t="s">
        <v>131</v>
      </c>
      <c r="K372" s="126" t="s">
        <v>15</v>
      </c>
    </row>
    <row r="373" spans="1:11">
      <c r="A373" s="125">
        <v>372</v>
      </c>
      <c r="B373" s="126" t="s">
        <v>192</v>
      </c>
      <c r="C373" s="126" t="s">
        <v>15</v>
      </c>
      <c r="D373" s="126" t="s">
        <v>7011</v>
      </c>
      <c r="E373" s="126" t="s">
        <v>15</v>
      </c>
      <c r="F373" s="126" t="s">
        <v>3158</v>
      </c>
      <c r="G373" s="126" t="s">
        <v>15</v>
      </c>
      <c r="H373" s="126" t="s">
        <v>7012</v>
      </c>
      <c r="I373" s="126" t="s">
        <v>15</v>
      </c>
      <c r="J373" s="126" t="s">
        <v>7013</v>
      </c>
      <c r="K373" s="126" t="s">
        <v>15</v>
      </c>
    </row>
    <row r="374" spans="1:11">
      <c r="A374" s="125">
        <v>373</v>
      </c>
      <c r="B374" s="126" t="s">
        <v>4845</v>
      </c>
      <c r="C374" s="126" t="s">
        <v>15</v>
      </c>
      <c r="D374" s="126" t="s">
        <v>7014</v>
      </c>
      <c r="E374" s="126" t="s">
        <v>15</v>
      </c>
      <c r="F374" s="126" t="s">
        <v>7015</v>
      </c>
      <c r="G374" s="126" t="s">
        <v>15</v>
      </c>
      <c r="H374" s="126" t="s">
        <v>7016</v>
      </c>
      <c r="I374" s="126" t="s">
        <v>15</v>
      </c>
      <c r="J374" s="126" t="s">
        <v>7017</v>
      </c>
      <c r="K374" s="126" t="s">
        <v>15</v>
      </c>
    </row>
    <row r="375" spans="1:11">
      <c r="A375" s="125">
        <v>374</v>
      </c>
      <c r="B375" s="126" t="s">
        <v>4847</v>
      </c>
      <c r="C375" s="126" t="s">
        <v>15</v>
      </c>
      <c r="D375" s="126" t="s">
        <v>7018</v>
      </c>
      <c r="E375" s="126" t="s">
        <v>15</v>
      </c>
      <c r="F375" s="126" t="s">
        <v>15</v>
      </c>
      <c r="G375" s="126" t="s">
        <v>7019</v>
      </c>
      <c r="H375" s="126" t="s">
        <v>7020</v>
      </c>
      <c r="I375" s="126" t="s">
        <v>15</v>
      </c>
      <c r="J375" s="126" t="s">
        <v>7021</v>
      </c>
      <c r="K375" s="126" t="s">
        <v>15</v>
      </c>
    </row>
    <row r="376" spans="1:11">
      <c r="A376" s="125">
        <v>375</v>
      </c>
      <c r="B376" s="126" t="s">
        <v>4849</v>
      </c>
      <c r="C376" s="126" t="s">
        <v>15</v>
      </c>
      <c r="D376" s="126" t="s">
        <v>7022</v>
      </c>
      <c r="E376" s="126" t="s">
        <v>15</v>
      </c>
      <c r="F376" s="126" t="s">
        <v>7023</v>
      </c>
      <c r="G376" s="126" t="s">
        <v>15</v>
      </c>
      <c r="H376" s="126" t="s">
        <v>7024</v>
      </c>
      <c r="I376" s="126" t="s">
        <v>15</v>
      </c>
      <c r="J376" s="126" t="s">
        <v>400</v>
      </c>
      <c r="K376" s="126" t="s">
        <v>15</v>
      </c>
    </row>
    <row r="377" spans="1:11">
      <c r="A377" s="125">
        <v>376</v>
      </c>
      <c r="B377" s="126" t="s">
        <v>4850</v>
      </c>
      <c r="C377" s="126" t="s">
        <v>15</v>
      </c>
      <c r="D377" s="126" t="s">
        <v>7025</v>
      </c>
      <c r="E377" s="126" t="s">
        <v>15</v>
      </c>
      <c r="F377" s="126" t="s">
        <v>15</v>
      </c>
      <c r="G377" s="126" t="s">
        <v>7026</v>
      </c>
      <c r="H377" s="126" t="s">
        <v>7027</v>
      </c>
      <c r="I377" s="126" t="s">
        <v>15</v>
      </c>
      <c r="J377" s="126" t="s">
        <v>554</v>
      </c>
      <c r="K377" s="126" t="s">
        <v>15</v>
      </c>
    </row>
    <row r="378" spans="1:11">
      <c r="A378" s="125">
        <v>377</v>
      </c>
      <c r="B378" s="126" t="s">
        <v>3293</v>
      </c>
      <c r="C378" s="126" t="s">
        <v>15</v>
      </c>
      <c r="D378" s="126" t="s">
        <v>7028</v>
      </c>
      <c r="E378" s="126" t="s">
        <v>15</v>
      </c>
      <c r="F378" s="126" t="s">
        <v>7029</v>
      </c>
      <c r="G378" s="126" t="s">
        <v>15</v>
      </c>
      <c r="H378" s="126" t="s">
        <v>7030</v>
      </c>
      <c r="I378" s="126" t="s">
        <v>15</v>
      </c>
      <c r="J378" s="126" t="s">
        <v>401</v>
      </c>
      <c r="K378" s="126" t="s">
        <v>15</v>
      </c>
    </row>
    <row r="379" spans="1:11">
      <c r="A379" s="125">
        <v>378</v>
      </c>
      <c r="B379" s="126" t="s">
        <v>4852</v>
      </c>
      <c r="C379" s="126" t="s">
        <v>15</v>
      </c>
      <c r="D379" s="126" t="s">
        <v>7031</v>
      </c>
      <c r="E379" s="126" t="s">
        <v>15</v>
      </c>
      <c r="F379" s="126" t="s">
        <v>15</v>
      </c>
      <c r="G379" s="126" t="s">
        <v>7032</v>
      </c>
      <c r="H379" s="126" t="s">
        <v>7033</v>
      </c>
      <c r="I379" s="126" t="s">
        <v>15</v>
      </c>
      <c r="J379" s="126" t="s">
        <v>7034</v>
      </c>
      <c r="K379" s="126" t="s">
        <v>15</v>
      </c>
    </row>
    <row r="380" spans="1:11">
      <c r="A380" s="125">
        <v>379</v>
      </c>
      <c r="B380" s="126" t="s">
        <v>4853</v>
      </c>
      <c r="C380" s="126" t="s">
        <v>15</v>
      </c>
      <c r="D380" s="126" t="s">
        <v>7035</v>
      </c>
      <c r="E380" s="126" t="s">
        <v>15</v>
      </c>
      <c r="F380" s="126" t="s">
        <v>7036</v>
      </c>
      <c r="G380" s="126" t="s">
        <v>7037</v>
      </c>
      <c r="H380" s="126" t="s">
        <v>7038</v>
      </c>
      <c r="I380" s="126" t="s">
        <v>15</v>
      </c>
      <c r="J380" s="126" t="s">
        <v>402</v>
      </c>
      <c r="K380" s="126" t="s">
        <v>15</v>
      </c>
    </row>
    <row r="381" spans="1:11">
      <c r="A381" s="125">
        <v>380</v>
      </c>
      <c r="B381" s="126" t="s">
        <v>4855</v>
      </c>
      <c r="C381" s="126" t="s">
        <v>15</v>
      </c>
      <c r="D381" s="126" t="s">
        <v>7039</v>
      </c>
      <c r="E381" s="126" t="s">
        <v>15</v>
      </c>
      <c r="F381" s="126" t="s">
        <v>3254</v>
      </c>
      <c r="G381" s="126" t="s">
        <v>7040</v>
      </c>
      <c r="H381" s="126" t="s">
        <v>7041</v>
      </c>
      <c r="I381" s="126" t="s">
        <v>15</v>
      </c>
      <c r="J381" s="126" t="s">
        <v>216</v>
      </c>
      <c r="K381" s="126" t="s">
        <v>15</v>
      </c>
    </row>
    <row r="382" spans="1:11">
      <c r="A382" s="125">
        <v>381</v>
      </c>
      <c r="B382" s="126" t="s">
        <v>4856</v>
      </c>
      <c r="C382" s="126" t="s">
        <v>15</v>
      </c>
      <c r="D382" s="126" t="s">
        <v>7042</v>
      </c>
      <c r="E382" s="126" t="s">
        <v>15</v>
      </c>
      <c r="F382" s="126" t="s">
        <v>15</v>
      </c>
      <c r="G382" s="126" t="s">
        <v>6427</v>
      </c>
      <c r="H382" s="126" t="s">
        <v>15</v>
      </c>
      <c r="I382" s="126" t="s">
        <v>15</v>
      </c>
      <c r="J382" s="126" t="s">
        <v>15</v>
      </c>
      <c r="K382" s="126" t="s">
        <v>15</v>
      </c>
    </row>
    <row r="383" spans="1:11">
      <c r="A383" s="125">
        <v>382</v>
      </c>
      <c r="B383" s="126" t="s">
        <v>4857</v>
      </c>
      <c r="C383" s="126" t="s">
        <v>15</v>
      </c>
      <c r="D383" s="126" t="s">
        <v>7043</v>
      </c>
      <c r="E383" s="126" t="s">
        <v>15</v>
      </c>
      <c r="F383" s="126" t="s">
        <v>15</v>
      </c>
      <c r="G383" s="126" t="s">
        <v>6427</v>
      </c>
      <c r="H383" s="126" t="s">
        <v>15</v>
      </c>
      <c r="I383" s="126" t="s">
        <v>15</v>
      </c>
      <c r="J383" s="126" t="s">
        <v>15</v>
      </c>
      <c r="K383" s="126" t="s">
        <v>15</v>
      </c>
    </row>
    <row r="384" spans="1:11">
      <c r="A384" s="125">
        <v>383</v>
      </c>
      <c r="B384" s="126" t="s">
        <v>4858</v>
      </c>
      <c r="C384" s="126" t="s">
        <v>15</v>
      </c>
      <c r="D384" s="126" t="s">
        <v>7044</v>
      </c>
      <c r="E384" s="126" t="s">
        <v>15</v>
      </c>
      <c r="F384" s="126" t="s">
        <v>15</v>
      </c>
      <c r="G384" s="126" t="s">
        <v>6427</v>
      </c>
      <c r="H384" s="126" t="s">
        <v>7045</v>
      </c>
      <c r="I384" s="126" t="s">
        <v>15</v>
      </c>
      <c r="J384" s="126" t="s">
        <v>7046</v>
      </c>
      <c r="K384" s="126" t="s">
        <v>15</v>
      </c>
    </row>
    <row r="385" spans="1:11">
      <c r="A385" s="125">
        <v>384</v>
      </c>
      <c r="B385" s="126" t="s">
        <v>4859</v>
      </c>
      <c r="C385" s="126" t="s">
        <v>15</v>
      </c>
      <c r="D385" s="126" t="s">
        <v>7047</v>
      </c>
      <c r="E385" s="126" t="s">
        <v>15</v>
      </c>
      <c r="F385" s="126" t="s">
        <v>15</v>
      </c>
      <c r="G385" s="126" t="s">
        <v>7048</v>
      </c>
      <c r="H385" s="126" t="s">
        <v>15</v>
      </c>
      <c r="I385" s="126" t="s">
        <v>15</v>
      </c>
      <c r="J385" s="126" t="s">
        <v>146</v>
      </c>
      <c r="K385" s="126" t="s">
        <v>15</v>
      </c>
    </row>
    <row r="386" spans="1:11">
      <c r="A386" s="125">
        <v>385</v>
      </c>
      <c r="B386" s="126" t="s">
        <v>4860</v>
      </c>
      <c r="C386" s="126" t="s">
        <v>15</v>
      </c>
      <c r="D386" s="126" t="s">
        <v>7049</v>
      </c>
      <c r="E386" s="126" t="s">
        <v>15</v>
      </c>
      <c r="F386" s="126" t="s">
        <v>15</v>
      </c>
      <c r="G386" s="126" t="s">
        <v>7050</v>
      </c>
      <c r="H386" s="126" t="s">
        <v>7051</v>
      </c>
      <c r="I386" s="126" t="s">
        <v>15</v>
      </c>
      <c r="J386" s="126" t="s">
        <v>15</v>
      </c>
      <c r="K386" s="126" t="s">
        <v>15</v>
      </c>
    </row>
    <row r="387" spans="1:11">
      <c r="A387" s="125">
        <v>386</v>
      </c>
      <c r="B387" s="126" t="s">
        <v>4862</v>
      </c>
      <c r="C387" s="126" t="s">
        <v>15</v>
      </c>
      <c r="D387" s="126" t="s">
        <v>7049</v>
      </c>
      <c r="E387" s="126" t="s">
        <v>15</v>
      </c>
      <c r="F387" s="126" t="s">
        <v>15</v>
      </c>
      <c r="G387" s="126" t="s">
        <v>7050</v>
      </c>
      <c r="H387" s="126" t="s">
        <v>7052</v>
      </c>
      <c r="I387" s="126" t="s">
        <v>15</v>
      </c>
      <c r="J387" s="126" t="s">
        <v>15</v>
      </c>
      <c r="K387" s="126" t="s">
        <v>15</v>
      </c>
    </row>
    <row r="388" spans="1:11">
      <c r="A388" s="125">
        <v>387</v>
      </c>
      <c r="B388" s="126" t="s">
        <v>4863</v>
      </c>
      <c r="C388" s="126" t="s">
        <v>15</v>
      </c>
      <c r="D388" s="126" t="s">
        <v>7049</v>
      </c>
      <c r="E388" s="126" t="s">
        <v>15</v>
      </c>
      <c r="F388" s="126" t="s">
        <v>15</v>
      </c>
      <c r="G388" s="126" t="s">
        <v>7050</v>
      </c>
      <c r="H388" s="126" t="s">
        <v>7053</v>
      </c>
      <c r="I388" s="126" t="s">
        <v>15</v>
      </c>
      <c r="J388" s="126" t="s">
        <v>15</v>
      </c>
      <c r="K388" s="126" t="s">
        <v>15</v>
      </c>
    </row>
    <row r="389" spans="1:11">
      <c r="A389" s="125">
        <v>388</v>
      </c>
      <c r="B389" s="126" t="s">
        <v>4864</v>
      </c>
      <c r="C389" s="126" t="s">
        <v>15</v>
      </c>
      <c r="D389" s="126" t="s">
        <v>7054</v>
      </c>
      <c r="E389" s="126" t="s">
        <v>15</v>
      </c>
      <c r="F389" s="126" t="s">
        <v>15</v>
      </c>
      <c r="G389" s="126" t="s">
        <v>7055</v>
      </c>
      <c r="H389" s="126" t="s">
        <v>7056</v>
      </c>
      <c r="I389" s="126" t="s">
        <v>15</v>
      </c>
      <c r="J389" s="126" t="s">
        <v>15</v>
      </c>
      <c r="K389" s="126" t="s">
        <v>15</v>
      </c>
    </row>
    <row r="390" spans="1:11">
      <c r="A390" s="125">
        <v>389</v>
      </c>
      <c r="B390" s="126" t="s">
        <v>418</v>
      </c>
      <c r="C390" s="126" t="s">
        <v>15</v>
      </c>
      <c r="D390" s="126" t="s">
        <v>7057</v>
      </c>
      <c r="E390" s="126" t="s">
        <v>15</v>
      </c>
      <c r="F390" s="126" t="s">
        <v>15</v>
      </c>
      <c r="G390" s="126" t="s">
        <v>15</v>
      </c>
      <c r="H390" s="126" t="s">
        <v>7058</v>
      </c>
      <c r="I390" s="126" t="s">
        <v>15</v>
      </c>
      <c r="J390" s="126" t="s">
        <v>419</v>
      </c>
      <c r="K390" s="126" t="s">
        <v>15</v>
      </c>
    </row>
    <row r="391" spans="1:11">
      <c r="A391" s="125">
        <v>390</v>
      </c>
      <c r="B391" s="126" t="s">
        <v>4868</v>
      </c>
      <c r="C391" s="126" t="s">
        <v>15</v>
      </c>
      <c r="D391" s="126" t="s">
        <v>7059</v>
      </c>
      <c r="E391" s="126" t="s">
        <v>15</v>
      </c>
      <c r="F391" s="126" t="s">
        <v>15</v>
      </c>
      <c r="G391" s="126" t="s">
        <v>7060</v>
      </c>
      <c r="H391" s="126" t="s">
        <v>15</v>
      </c>
      <c r="I391" s="126" t="s">
        <v>15</v>
      </c>
      <c r="J391" s="126" t="s">
        <v>7061</v>
      </c>
      <c r="K391" s="126" t="s">
        <v>15</v>
      </c>
    </row>
    <row r="392" spans="1:11">
      <c r="A392" s="125">
        <v>391</v>
      </c>
      <c r="B392" s="126" t="s">
        <v>5893</v>
      </c>
      <c r="C392" s="126" t="s">
        <v>15</v>
      </c>
      <c r="D392" s="126" t="s">
        <v>7062</v>
      </c>
      <c r="E392" s="126" t="s">
        <v>15</v>
      </c>
      <c r="F392" s="126" t="s">
        <v>15</v>
      </c>
      <c r="G392" s="126" t="s">
        <v>15</v>
      </c>
      <c r="H392" s="126" t="s">
        <v>15</v>
      </c>
      <c r="I392" s="126" t="s">
        <v>15</v>
      </c>
      <c r="J392" s="126" t="s">
        <v>15</v>
      </c>
      <c r="K392" s="126" t="s">
        <v>15</v>
      </c>
    </row>
    <row r="393" spans="1:11">
      <c r="A393" s="125">
        <v>392</v>
      </c>
      <c r="B393" s="126" t="s">
        <v>4870</v>
      </c>
      <c r="C393" s="126" t="s">
        <v>15</v>
      </c>
      <c r="D393" s="126" t="s">
        <v>7063</v>
      </c>
      <c r="E393" s="126" t="s">
        <v>15</v>
      </c>
      <c r="F393" s="126" t="s">
        <v>15</v>
      </c>
      <c r="G393" s="126" t="s">
        <v>15</v>
      </c>
      <c r="H393" s="126" t="s">
        <v>15</v>
      </c>
      <c r="I393" s="126" t="s">
        <v>15</v>
      </c>
      <c r="J393" s="126" t="s">
        <v>7064</v>
      </c>
      <c r="K393" s="126" t="s">
        <v>15</v>
      </c>
    </row>
    <row r="394" spans="1:11">
      <c r="A394" s="125">
        <v>393</v>
      </c>
      <c r="B394" s="126" t="s">
        <v>4872</v>
      </c>
      <c r="C394" s="126" t="s">
        <v>15</v>
      </c>
      <c r="D394" s="126" t="s">
        <v>7065</v>
      </c>
      <c r="E394" s="126" t="s">
        <v>15</v>
      </c>
      <c r="F394" s="126" t="s">
        <v>15</v>
      </c>
      <c r="G394" s="126" t="s">
        <v>15</v>
      </c>
      <c r="H394" s="126" t="s">
        <v>15</v>
      </c>
      <c r="I394" s="126" t="s">
        <v>15</v>
      </c>
      <c r="J394" s="126" t="s">
        <v>15</v>
      </c>
      <c r="K394" s="126" t="s">
        <v>15</v>
      </c>
    </row>
    <row r="395" spans="1:11">
      <c r="A395" s="125">
        <v>394</v>
      </c>
      <c r="B395" s="126" t="s">
        <v>4873</v>
      </c>
      <c r="C395" s="126" t="s">
        <v>15</v>
      </c>
      <c r="D395" s="126" t="s">
        <v>7066</v>
      </c>
      <c r="E395" s="126" t="s">
        <v>15</v>
      </c>
      <c r="F395" s="126" t="s">
        <v>7067</v>
      </c>
      <c r="G395" s="126" t="s">
        <v>15</v>
      </c>
      <c r="H395" s="126" t="s">
        <v>7068</v>
      </c>
      <c r="I395" s="126" t="s">
        <v>15</v>
      </c>
      <c r="J395" s="126" t="s">
        <v>7069</v>
      </c>
      <c r="K395" s="126" t="s">
        <v>15</v>
      </c>
    </row>
    <row r="396" spans="1:11">
      <c r="A396" s="125">
        <v>395</v>
      </c>
      <c r="B396" s="126" t="s">
        <v>4874</v>
      </c>
      <c r="C396" s="126" t="s">
        <v>15</v>
      </c>
      <c r="D396" s="126" t="s">
        <v>7070</v>
      </c>
      <c r="E396" s="126" t="s">
        <v>15</v>
      </c>
      <c r="F396" s="126" t="s">
        <v>7071</v>
      </c>
      <c r="G396" s="126" t="s">
        <v>7072</v>
      </c>
      <c r="H396" s="126" t="s">
        <v>7073</v>
      </c>
      <c r="I396" s="126" t="s">
        <v>15</v>
      </c>
      <c r="J396" s="126" t="s">
        <v>15</v>
      </c>
      <c r="K396" s="126" t="s">
        <v>15</v>
      </c>
    </row>
    <row r="397" spans="1:11">
      <c r="A397" s="125">
        <v>396</v>
      </c>
      <c r="B397" s="126" t="s">
        <v>4876</v>
      </c>
      <c r="C397" s="126" t="s">
        <v>15</v>
      </c>
      <c r="D397" s="126" t="s">
        <v>7074</v>
      </c>
      <c r="E397" s="126" t="s">
        <v>15</v>
      </c>
      <c r="F397" s="126" t="s">
        <v>15</v>
      </c>
      <c r="G397" s="126" t="s">
        <v>15</v>
      </c>
      <c r="H397" s="126" t="s">
        <v>15</v>
      </c>
      <c r="I397" s="126" t="s">
        <v>15</v>
      </c>
      <c r="J397" s="126" t="s">
        <v>15</v>
      </c>
      <c r="K397" s="126" t="s">
        <v>15</v>
      </c>
    </row>
    <row r="398" spans="1:11">
      <c r="A398" s="125">
        <v>397</v>
      </c>
      <c r="B398" s="126" t="s">
        <v>4877</v>
      </c>
      <c r="C398" s="126" t="s">
        <v>15</v>
      </c>
      <c r="D398" s="126" t="s">
        <v>7075</v>
      </c>
      <c r="E398" s="126" t="s">
        <v>15</v>
      </c>
      <c r="F398" s="126" t="s">
        <v>15</v>
      </c>
      <c r="G398" s="126" t="s">
        <v>15</v>
      </c>
      <c r="H398" s="126" t="s">
        <v>15</v>
      </c>
      <c r="I398" s="126" t="s">
        <v>15</v>
      </c>
      <c r="J398" s="126" t="s">
        <v>15</v>
      </c>
      <c r="K398" s="126" t="s">
        <v>15</v>
      </c>
    </row>
    <row r="399" spans="1:11">
      <c r="A399" s="125">
        <v>398</v>
      </c>
      <c r="B399" s="126" t="s">
        <v>4878</v>
      </c>
      <c r="C399" s="126" t="s">
        <v>15</v>
      </c>
      <c r="D399" s="126" t="s">
        <v>7076</v>
      </c>
      <c r="E399" s="126" t="s">
        <v>15</v>
      </c>
      <c r="F399" s="126" t="s">
        <v>15</v>
      </c>
      <c r="G399" s="126" t="s">
        <v>15</v>
      </c>
      <c r="H399" s="126" t="s">
        <v>15</v>
      </c>
      <c r="I399" s="126" t="s">
        <v>15</v>
      </c>
      <c r="J399" s="126" t="s">
        <v>15</v>
      </c>
      <c r="K399" s="126" t="s">
        <v>15</v>
      </c>
    </row>
    <row r="400" spans="1:11">
      <c r="A400" s="125">
        <v>399</v>
      </c>
      <c r="B400" s="126" t="s">
        <v>4879</v>
      </c>
      <c r="C400" s="126" t="s">
        <v>15</v>
      </c>
      <c r="D400" s="126" t="s">
        <v>7077</v>
      </c>
      <c r="E400" s="126" t="s">
        <v>15</v>
      </c>
      <c r="F400" s="126" t="s">
        <v>15</v>
      </c>
      <c r="G400" s="126" t="s">
        <v>7078</v>
      </c>
      <c r="H400" s="126" t="s">
        <v>7079</v>
      </c>
      <c r="I400" s="126" t="s">
        <v>15</v>
      </c>
      <c r="J400" s="126" t="s">
        <v>234</v>
      </c>
      <c r="K400" s="126" t="s">
        <v>15</v>
      </c>
    </row>
    <row r="401" spans="1:11">
      <c r="A401" s="125">
        <v>400</v>
      </c>
      <c r="B401" s="126" t="s">
        <v>4881</v>
      </c>
      <c r="C401" s="126" t="s">
        <v>15</v>
      </c>
      <c r="D401" s="126" t="s">
        <v>7080</v>
      </c>
      <c r="E401" s="126" t="s">
        <v>15</v>
      </c>
      <c r="F401" s="126" t="s">
        <v>15</v>
      </c>
      <c r="G401" s="126" t="s">
        <v>7081</v>
      </c>
      <c r="H401" s="126" t="s">
        <v>7082</v>
      </c>
      <c r="I401" s="126" t="s">
        <v>15</v>
      </c>
      <c r="J401" s="126" t="s">
        <v>230</v>
      </c>
      <c r="K401" s="126" t="s">
        <v>15</v>
      </c>
    </row>
    <row r="402" spans="1:11">
      <c r="A402" s="125">
        <v>401</v>
      </c>
      <c r="B402" s="126" t="s">
        <v>5896</v>
      </c>
      <c r="C402" s="126" t="s">
        <v>15</v>
      </c>
      <c r="D402" s="126" t="s">
        <v>7083</v>
      </c>
      <c r="E402" s="126" t="s">
        <v>15</v>
      </c>
      <c r="F402" s="126" t="s">
        <v>15</v>
      </c>
      <c r="G402" s="126" t="s">
        <v>15</v>
      </c>
      <c r="H402" s="126" t="s">
        <v>15</v>
      </c>
      <c r="I402" s="126" t="s">
        <v>15</v>
      </c>
      <c r="J402" s="126" t="s">
        <v>15</v>
      </c>
      <c r="K402" s="126" t="s">
        <v>15</v>
      </c>
    </row>
    <row r="403" spans="1:11">
      <c r="A403" s="125">
        <v>402</v>
      </c>
      <c r="B403" s="126" t="s">
        <v>5897</v>
      </c>
      <c r="C403" s="126" t="s">
        <v>15</v>
      </c>
      <c r="D403" s="126" t="s">
        <v>7084</v>
      </c>
      <c r="E403" s="126" t="s">
        <v>15</v>
      </c>
      <c r="F403" s="126" t="s">
        <v>7085</v>
      </c>
      <c r="G403" s="126" t="s">
        <v>7086</v>
      </c>
      <c r="H403" s="126" t="s">
        <v>15</v>
      </c>
      <c r="I403" s="126" t="s">
        <v>15</v>
      </c>
      <c r="J403" s="126" t="s">
        <v>44</v>
      </c>
      <c r="K403" s="126" t="s">
        <v>15</v>
      </c>
    </row>
    <row r="404" spans="1:11">
      <c r="A404" s="125">
        <v>403</v>
      </c>
      <c r="B404" s="126" t="s">
        <v>5898</v>
      </c>
      <c r="C404" s="126" t="s">
        <v>15</v>
      </c>
      <c r="D404" s="126" t="s">
        <v>7087</v>
      </c>
      <c r="E404" s="126" t="s">
        <v>15</v>
      </c>
      <c r="F404" s="126" t="s">
        <v>7088</v>
      </c>
      <c r="G404" s="126" t="s">
        <v>15</v>
      </c>
      <c r="H404" s="126" t="s">
        <v>7089</v>
      </c>
      <c r="I404" s="126" t="s">
        <v>15</v>
      </c>
      <c r="J404" s="126" t="s">
        <v>15</v>
      </c>
      <c r="K404" s="126" t="s">
        <v>15</v>
      </c>
    </row>
    <row r="405" spans="1:11">
      <c r="A405" s="125">
        <v>404</v>
      </c>
      <c r="B405" s="126" t="s">
        <v>4883</v>
      </c>
      <c r="C405" s="126" t="s">
        <v>15</v>
      </c>
      <c r="D405" s="126" t="s">
        <v>7090</v>
      </c>
      <c r="E405" s="126" t="s">
        <v>15</v>
      </c>
      <c r="F405" s="126" t="s">
        <v>7091</v>
      </c>
      <c r="G405" s="126" t="s">
        <v>15</v>
      </c>
      <c r="H405" s="126" t="s">
        <v>15</v>
      </c>
      <c r="I405" s="126" t="s">
        <v>15</v>
      </c>
      <c r="J405" s="126" t="s">
        <v>7092</v>
      </c>
      <c r="K405" s="126" t="s">
        <v>15</v>
      </c>
    </row>
    <row r="406" spans="1:11">
      <c r="A406" s="125">
        <v>405</v>
      </c>
      <c r="B406" s="126" t="s">
        <v>4884</v>
      </c>
      <c r="C406" s="126" t="s">
        <v>15</v>
      </c>
      <c r="D406" s="126" t="s">
        <v>7093</v>
      </c>
      <c r="E406" s="126" t="s">
        <v>15</v>
      </c>
      <c r="F406" s="126" t="s">
        <v>7094</v>
      </c>
      <c r="G406" s="126" t="s">
        <v>15</v>
      </c>
      <c r="H406" s="126" t="s">
        <v>15</v>
      </c>
      <c r="I406" s="126" t="s">
        <v>15</v>
      </c>
      <c r="J406" s="126" t="s">
        <v>7095</v>
      </c>
      <c r="K406" s="126" t="s">
        <v>15</v>
      </c>
    </row>
    <row r="407" spans="1:11">
      <c r="A407" s="125">
        <v>406</v>
      </c>
      <c r="B407" s="126" t="s">
        <v>4885</v>
      </c>
      <c r="C407" s="126" t="s">
        <v>15</v>
      </c>
      <c r="D407" s="126" t="s">
        <v>7096</v>
      </c>
      <c r="E407" s="126" t="s">
        <v>15</v>
      </c>
      <c r="F407" s="126" t="s">
        <v>7097</v>
      </c>
      <c r="G407" s="126" t="s">
        <v>15</v>
      </c>
      <c r="H407" s="126" t="s">
        <v>7098</v>
      </c>
      <c r="I407" s="126" t="s">
        <v>15</v>
      </c>
      <c r="J407" s="126" t="s">
        <v>15</v>
      </c>
      <c r="K407" s="126" t="s">
        <v>15</v>
      </c>
    </row>
    <row r="408" spans="1:11">
      <c r="A408" s="125">
        <v>407</v>
      </c>
      <c r="B408" s="126" t="s">
        <v>4886</v>
      </c>
      <c r="C408" s="126" t="s">
        <v>15</v>
      </c>
      <c r="D408" s="126" t="s">
        <v>7099</v>
      </c>
      <c r="E408" s="126" t="s">
        <v>15</v>
      </c>
      <c r="F408" s="126" t="s">
        <v>7100</v>
      </c>
      <c r="G408" s="126" t="s">
        <v>15</v>
      </c>
      <c r="H408" s="126" t="s">
        <v>6107</v>
      </c>
      <c r="I408" s="126" t="s">
        <v>15</v>
      </c>
      <c r="J408" s="126" t="s">
        <v>15</v>
      </c>
      <c r="K408" s="126" t="s">
        <v>15</v>
      </c>
    </row>
    <row r="409" spans="1:11">
      <c r="A409" s="125">
        <v>408</v>
      </c>
      <c r="B409" s="126" t="s">
        <v>4887</v>
      </c>
      <c r="C409" s="126" t="s">
        <v>15</v>
      </c>
      <c r="D409" s="126" t="s">
        <v>7101</v>
      </c>
      <c r="E409" s="126" t="s">
        <v>15</v>
      </c>
      <c r="F409" s="126" t="s">
        <v>15</v>
      </c>
      <c r="G409" s="126" t="s">
        <v>15</v>
      </c>
      <c r="H409" s="126" t="s">
        <v>7102</v>
      </c>
      <c r="I409" s="126" t="s">
        <v>15</v>
      </c>
      <c r="J409" s="126" t="s">
        <v>15</v>
      </c>
      <c r="K409" s="126" t="s">
        <v>15</v>
      </c>
    </row>
    <row r="410" spans="1:11">
      <c r="A410" s="125">
        <v>409</v>
      </c>
      <c r="B410" s="126" t="s">
        <v>4889</v>
      </c>
      <c r="C410" s="126" t="s">
        <v>15</v>
      </c>
      <c r="D410" s="126" t="s">
        <v>7103</v>
      </c>
      <c r="E410" s="126" t="s">
        <v>15</v>
      </c>
      <c r="F410" s="126" t="s">
        <v>15</v>
      </c>
      <c r="G410" s="126" t="s">
        <v>15</v>
      </c>
      <c r="H410" s="126" t="s">
        <v>15</v>
      </c>
      <c r="I410" s="126" t="s">
        <v>15</v>
      </c>
      <c r="J410" s="126" t="s">
        <v>15</v>
      </c>
      <c r="K410" s="126" t="s">
        <v>15</v>
      </c>
    </row>
    <row r="411" spans="1:11">
      <c r="A411" s="125">
        <v>410</v>
      </c>
      <c r="B411" s="126" t="s">
        <v>4890</v>
      </c>
      <c r="C411" s="126" t="s">
        <v>15</v>
      </c>
      <c r="D411" s="126" t="s">
        <v>7104</v>
      </c>
      <c r="E411" s="126" t="s">
        <v>15</v>
      </c>
      <c r="F411" s="126" t="s">
        <v>15</v>
      </c>
      <c r="G411" s="126" t="s">
        <v>6853</v>
      </c>
      <c r="H411" s="126" t="s">
        <v>7105</v>
      </c>
      <c r="I411" s="126" t="s">
        <v>15</v>
      </c>
      <c r="J411" s="126" t="s">
        <v>6858</v>
      </c>
      <c r="K411" s="126" t="s">
        <v>15</v>
      </c>
    </row>
    <row r="412" spans="1:11">
      <c r="A412" s="125">
        <v>411</v>
      </c>
      <c r="B412" s="126" t="s">
        <v>4891</v>
      </c>
      <c r="C412" s="126" t="s">
        <v>15</v>
      </c>
      <c r="D412" s="126" t="s">
        <v>7106</v>
      </c>
      <c r="E412" s="126" t="s">
        <v>15</v>
      </c>
      <c r="F412" s="126" t="s">
        <v>15</v>
      </c>
      <c r="G412" s="126" t="s">
        <v>15</v>
      </c>
      <c r="H412" s="126" t="s">
        <v>15</v>
      </c>
      <c r="I412" s="126" t="s">
        <v>15</v>
      </c>
      <c r="J412" s="126" t="s">
        <v>7107</v>
      </c>
      <c r="K412" s="126" t="s">
        <v>15</v>
      </c>
    </row>
    <row r="413" spans="1:11">
      <c r="A413" s="125">
        <v>412</v>
      </c>
      <c r="B413" s="126" t="s">
        <v>4892</v>
      </c>
      <c r="C413" s="126" t="s">
        <v>15</v>
      </c>
      <c r="D413" s="126" t="s">
        <v>7108</v>
      </c>
      <c r="E413" s="126" t="s">
        <v>15</v>
      </c>
      <c r="F413" s="126" t="s">
        <v>7109</v>
      </c>
      <c r="G413" s="126" t="s">
        <v>15</v>
      </c>
      <c r="H413" s="126" t="s">
        <v>15</v>
      </c>
      <c r="I413" s="126" t="s">
        <v>15</v>
      </c>
      <c r="J413" s="126" t="s">
        <v>7110</v>
      </c>
      <c r="K413" s="126" t="s">
        <v>15</v>
      </c>
    </row>
    <row r="414" spans="1:11">
      <c r="A414" s="125">
        <v>413</v>
      </c>
      <c r="B414" s="126" t="s">
        <v>4894</v>
      </c>
      <c r="C414" s="126" t="s">
        <v>15</v>
      </c>
      <c r="D414" s="126" t="s">
        <v>7111</v>
      </c>
      <c r="E414" s="126" t="s">
        <v>15</v>
      </c>
      <c r="F414" s="126" t="s">
        <v>15</v>
      </c>
      <c r="G414" s="126" t="s">
        <v>7112</v>
      </c>
      <c r="H414" s="126" t="s">
        <v>7113</v>
      </c>
      <c r="I414" s="126" t="s">
        <v>15</v>
      </c>
      <c r="J414" s="126" t="s">
        <v>157</v>
      </c>
      <c r="K414" s="126" t="s">
        <v>15</v>
      </c>
    </row>
    <row r="415" spans="1:11">
      <c r="A415" s="125">
        <v>414</v>
      </c>
      <c r="B415" s="126" t="s">
        <v>4899</v>
      </c>
      <c r="C415" s="126" t="s">
        <v>15</v>
      </c>
      <c r="D415" s="126" t="s">
        <v>15</v>
      </c>
      <c r="E415" s="126" t="s">
        <v>15</v>
      </c>
      <c r="F415" s="126" t="s">
        <v>3193</v>
      </c>
      <c r="G415" s="126" t="s">
        <v>15</v>
      </c>
      <c r="H415" s="126" t="s">
        <v>7114</v>
      </c>
      <c r="I415" s="126" t="s">
        <v>15</v>
      </c>
      <c r="J415" s="126" t="s">
        <v>121</v>
      </c>
      <c r="K415" s="126" t="s">
        <v>15</v>
      </c>
    </row>
    <row r="416" spans="1:11">
      <c r="A416" s="125">
        <v>415</v>
      </c>
      <c r="B416" s="126" t="s">
        <v>4900</v>
      </c>
      <c r="C416" s="126" t="s">
        <v>15</v>
      </c>
      <c r="D416" s="126" t="s">
        <v>15</v>
      </c>
      <c r="E416" s="126" t="s">
        <v>15</v>
      </c>
      <c r="F416" s="126" t="s">
        <v>3193</v>
      </c>
      <c r="G416" s="126" t="s">
        <v>15</v>
      </c>
      <c r="H416" s="126" t="s">
        <v>7115</v>
      </c>
      <c r="I416" s="126" t="s">
        <v>15</v>
      </c>
      <c r="J416" s="126" t="s">
        <v>7116</v>
      </c>
      <c r="K416" s="126" t="s">
        <v>15</v>
      </c>
    </row>
    <row r="417" spans="1:11">
      <c r="A417" s="125">
        <v>416</v>
      </c>
      <c r="B417" s="126" t="s">
        <v>4901</v>
      </c>
      <c r="C417" s="126" t="s">
        <v>15</v>
      </c>
      <c r="D417" s="126" t="s">
        <v>15</v>
      </c>
      <c r="E417" s="126" t="s">
        <v>15</v>
      </c>
      <c r="F417" s="126" t="s">
        <v>3193</v>
      </c>
      <c r="G417" s="126" t="s">
        <v>15</v>
      </c>
      <c r="H417" s="126" t="s">
        <v>7117</v>
      </c>
      <c r="I417" s="126" t="s">
        <v>15</v>
      </c>
      <c r="J417" s="126" t="s">
        <v>122</v>
      </c>
      <c r="K417" s="126" t="s">
        <v>15</v>
      </c>
    </row>
    <row r="418" spans="1:11">
      <c r="A418" s="125">
        <v>417</v>
      </c>
      <c r="B418" s="126" t="s">
        <v>4904</v>
      </c>
      <c r="C418" s="126" t="s">
        <v>15</v>
      </c>
      <c r="D418" s="126" t="s">
        <v>7118</v>
      </c>
      <c r="E418" s="126" t="s">
        <v>15</v>
      </c>
      <c r="F418" s="126" t="s">
        <v>15</v>
      </c>
      <c r="G418" s="126" t="s">
        <v>7119</v>
      </c>
      <c r="H418" s="126" t="s">
        <v>15</v>
      </c>
      <c r="I418" s="126" t="s">
        <v>15</v>
      </c>
      <c r="J418" s="126" t="s">
        <v>7120</v>
      </c>
      <c r="K418" s="126" t="s">
        <v>15</v>
      </c>
    </row>
    <row r="419" spans="1:11">
      <c r="A419" s="125">
        <v>418</v>
      </c>
      <c r="B419" s="126" t="s">
        <v>416</v>
      </c>
      <c r="C419" s="126" t="s">
        <v>15</v>
      </c>
      <c r="D419" s="126" t="s">
        <v>7121</v>
      </c>
      <c r="E419" s="126" t="s">
        <v>15</v>
      </c>
      <c r="F419" s="126" t="s">
        <v>15</v>
      </c>
      <c r="G419" s="126" t="s">
        <v>15</v>
      </c>
      <c r="H419" s="126" t="s">
        <v>7122</v>
      </c>
      <c r="I419" s="126" t="s">
        <v>15</v>
      </c>
      <c r="J419" s="126" t="s">
        <v>417</v>
      </c>
      <c r="K419" s="126" t="s">
        <v>15</v>
      </c>
    </row>
    <row r="420" spans="1:11">
      <c r="A420" s="125">
        <v>419</v>
      </c>
      <c r="B420" s="126" t="s">
        <v>4905</v>
      </c>
      <c r="C420" s="126" t="s">
        <v>15</v>
      </c>
      <c r="D420" s="126" t="s">
        <v>7123</v>
      </c>
      <c r="E420" s="126" t="s">
        <v>15</v>
      </c>
      <c r="F420" s="126" t="s">
        <v>15</v>
      </c>
      <c r="G420" s="126" t="s">
        <v>15</v>
      </c>
      <c r="H420" s="126" t="s">
        <v>15</v>
      </c>
      <c r="I420" s="126" t="s">
        <v>15</v>
      </c>
      <c r="J420" s="126" t="s">
        <v>15</v>
      </c>
      <c r="K420" s="126" t="s">
        <v>15</v>
      </c>
    </row>
    <row r="421" spans="1:11">
      <c r="A421" s="125">
        <v>420</v>
      </c>
      <c r="B421" s="126" t="s">
        <v>4906</v>
      </c>
      <c r="C421" s="126" t="s">
        <v>15</v>
      </c>
      <c r="D421" s="126" t="s">
        <v>7124</v>
      </c>
      <c r="E421" s="126" t="s">
        <v>15</v>
      </c>
      <c r="F421" s="126" t="s">
        <v>15</v>
      </c>
      <c r="G421" s="126" t="s">
        <v>7125</v>
      </c>
      <c r="H421" s="126" t="s">
        <v>7126</v>
      </c>
      <c r="I421" s="126" t="s">
        <v>15</v>
      </c>
      <c r="J421" s="126" t="s">
        <v>7127</v>
      </c>
      <c r="K421" s="126" t="s">
        <v>15</v>
      </c>
    </row>
    <row r="422" spans="1:11">
      <c r="A422" s="125">
        <v>421</v>
      </c>
      <c r="B422" s="126" t="s">
        <v>4918</v>
      </c>
      <c r="C422" s="126" t="s">
        <v>15</v>
      </c>
      <c r="D422" s="126" t="s">
        <v>7128</v>
      </c>
      <c r="E422" s="126" t="s">
        <v>15</v>
      </c>
      <c r="F422" s="126" t="s">
        <v>15</v>
      </c>
      <c r="G422" s="126" t="s">
        <v>15</v>
      </c>
      <c r="H422" s="126" t="s">
        <v>15</v>
      </c>
      <c r="I422" s="126" t="s">
        <v>15</v>
      </c>
      <c r="J422" s="126" t="s">
        <v>7129</v>
      </c>
      <c r="K422" s="126" t="s">
        <v>15</v>
      </c>
    </row>
    <row r="423" spans="1:11">
      <c r="A423" s="125">
        <v>422</v>
      </c>
      <c r="B423" s="126" t="s">
        <v>4908</v>
      </c>
      <c r="C423" s="126" t="s">
        <v>15</v>
      </c>
      <c r="D423" s="126" t="s">
        <v>7130</v>
      </c>
      <c r="E423" s="126" t="s">
        <v>15</v>
      </c>
      <c r="F423" s="126" t="s">
        <v>15</v>
      </c>
      <c r="G423" s="126" t="s">
        <v>7131</v>
      </c>
      <c r="H423" s="126" t="s">
        <v>7132</v>
      </c>
      <c r="I423" s="126" t="s">
        <v>15</v>
      </c>
      <c r="J423" s="126" t="s">
        <v>7127</v>
      </c>
      <c r="K423" s="126" t="s">
        <v>15</v>
      </c>
    </row>
    <row r="424" spans="1:11">
      <c r="A424" s="125">
        <v>423</v>
      </c>
      <c r="B424" s="126" t="s">
        <v>4909</v>
      </c>
      <c r="C424" s="126" t="s">
        <v>15</v>
      </c>
      <c r="D424" s="126" t="s">
        <v>7133</v>
      </c>
      <c r="E424" s="126" t="s">
        <v>15</v>
      </c>
      <c r="F424" s="126" t="s">
        <v>7134</v>
      </c>
      <c r="G424" s="126" t="s">
        <v>7135</v>
      </c>
      <c r="H424" s="126" t="s">
        <v>7136</v>
      </c>
      <c r="I424" s="126" t="s">
        <v>15</v>
      </c>
      <c r="J424" s="126" t="s">
        <v>7137</v>
      </c>
      <c r="K424" s="126" t="s">
        <v>15</v>
      </c>
    </row>
    <row r="425" spans="1:11">
      <c r="A425" s="125">
        <v>424</v>
      </c>
      <c r="B425" s="126" t="s">
        <v>4910</v>
      </c>
      <c r="C425" s="126" t="s">
        <v>15</v>
      </c>
      <c r="D425" s="126" t="s">
        <v>7138</v>
      </c>
      <c r="E425" s="126" t="s">
        <v>15</v>
      </c>
      <c r="F425" s="126" t="s">
        <v>15</v>
      </c>
      <c r="G425" s="126" t="s">
        <v>7139</v>
      </c>
      <c r="H425" s="126" t="s">
        <v>6069</v>
      </c>
      <c r="I425" s="126" t="s">
        <v>15</v>
      </c>
      <c r="J425" s="126" t="s">
        <v>15</v>
      </c>
      <c r="K425" s="126" t="s">
        <v>15</v>
      </c>
    </row>
    <row r="426" spans="1:11">
      <c r="A426" s="125">
        <v>425</v>
      </c>
      <c r="B426" s="126" t="s">
        <v>4911</v>
      </c>
      <c r="C426" s="126" t="s">
        <v>15</v>
      </c>
      <c r="D426" s="126" t="s">
        <v>7140</v>
      </c>
      <c r="E426" s="126" t="s">
        <v>15</v>
      </c>
      <c r="F426" s="126" t="s">
        <v>15</v>
      </c>
      <c r="G426" s="126" t="s">
        <v>15</v>
      </c>
      <c r="H426" s="126" t="s">
        <v>7141</v>
      </c>
      <c r="I426" s="126" t="s">
        <v>15</v>
      </c>
      <c r="J426" s="126" t="s">
        <v>7142</v>
      </c>
      <c r="K426" s="126" t="s">
        <v>15</v>
      </c>
    </row>
    <row r="427" spans="1:11">
      <c r="A427" s="125">
        <v>426</v>
      </c>
      <c r="B427" s="126" t="s">
        <v>66</v>
      </c>
      <c r="C427" s="126" t="s">
        <v>15</v>
      </c>
      <c r="D427" s="126" t="s">
        <v>7143</v>
      </c>
      <c r="E427" s="126" t="s">
        <v>15</v>
      </c>
      <c r="F427" s="126" t="s">
        <v>15</v>
      </c>
      <c r="G427" s="126" t="s">
        <v>15</v>
      </c>
      <c r="H427" s="126" t="s">
        <v>7144</v>
      </c>
      <c r="I427" s="126" t="s">
        <v>15</v>
      </c>
      <c r="J427" s="126" t="s">
        <v>15</v>
      </c>
      <c r="K427" s="126" t="s">
        <v>15</v>
      </c>
    </row>
    <row r="428" spans="1:11">
      <c r="A428" s="125">
        <v>427</v>
      </c>
      <c r="B428" s="126" t="s">
        <v>65</v>
      </c>
      <c r="C428" s="126" t="s">
        <v>15</v>
      </c>
      <c r="D428" s="126" t="s">
        <v>7145</v>
      </c>
      <c r="E428" s="126" t="s">
        <v>15</v>
      </c>
      <c r="F428" s="126" t="s">
        <v>15</v>
      </c>
      <c r="G428" s="126" t="s">
        <v>15</v>
      </c>
      <c r="H428" s="126" t="s">
        <v>7146</v>
      </c>
      <c r="I428" s="126" t="s">
        <v>15</v>
      </c>
      <c r="J428" s="126" t="s">
        <v>15</v>
      </c>
      <c r="K428" s="126" t="s">
        <v>15</v>
      </c>
    </row>
    <row r="429" spans="1:11">
      <c r="A429" s="125">
        <v>428</v>
      </c>
      <c r="B429" s="126" t="s">
        <v>4914</v>
      </c>
      <c r="C429" s="126" t="s">
        <v>15</v>
      </c>
      <c r="D429" s="126" t="s">
        <v>7147</v>
      </c>
      <c r="E429" s="126" t="s">
        <v>15</v>
      </c>
      <c r="F429" s="126" t="s">
        <v>15</v>
      </c>
      <c r="G429" s="126" t="s">
        <v>7148</v>
      </c>
      <c r="H429" s="126" t="s">
        <v>7149</v>
      </c>
      <c r="I429" s="126" t="s">
        <v>15</v>
      </c>
      <c r="J429" s="126" t="s">
        <v>3033</v>
      </c>
      <c r="K429" s="126" t="s">
        <v>15</v>
      </c>
    </row>
    <row r="430" spans="1:11">
      <c r="A430" s="125">
        <v>429</v>
      </c>
      <c r="B430" s="126" t="s">
        <v>4917</v>
      </c>
      <c r="C430" s="126" t="s">
        <v>15</v>
      </c>
      <c r="D430" s="126" t="s">
        <v>7150</v>
      </c>
      <c r="E430" s="126" t="s">
        <v>15</v>
      </c>
      <c r="F430" s="126" t="s">
        <v>15</v>
      </c>
      <c r="G430" s="126" t="s">
        <v>7151</v>
      </c>
      <c r="H430" s="126" t="s">
        <v>7152</v>
      </c>
      <c r="I430" s="126" t="s">
        <v>15</v>
      </c>
      <c r="J430" s="126" t="s">
        <v>231</v>
      </c>
      <c r="K430" s="126" t="s">
        <v>15</v>
      </c>
    </row>
    <row r="431" spans="1:11">
      <c r="A431" s="125">
        <v>430</v>
      </c>
      <c r="B431" s="126" t="s">
        <v>4919</v>
      </c>
      <c r="C431" s="126" t="s">
        <v>15</v>
      </c>
      <c r="D431" s="126" t="s">
        <v>7153</v>
      </c>
      <c r="E431" s="126" t="s">
        <v>15</v>
      </c>
      <c r="F431" s="126" t="s">
        <v>15</v>
      </c>
      <c r="G431" s="126" t="s">
        <v>7154</v>
      </c>
      <c r="H431" s="126" t="s">
        <v>7155</v>
      </c>
      <c r="I431" s="126" t="s">
        <v>15</v>
      </c>
      <c r="J431" s="126" t="s">
        <v>15</v>
      </c>
      <c r="K431" s="126" t="s">
        <v>15</v>
      </c>
    </row>
    <row r="432" spans="1:11">
      <c r="A432" s="125">
        <v>431</v>
      </c>
      <c r="B432" s="126" t="s">
        <v>4921</v>
      </c>
      <c r="C432" s="126" t="s">
        <v>15</v>
      </c>
      <c r="D432" s="126" t="s">
        <v>7156</v>
      </c>
      <c r="E432" s="126" t="s">
        <v>15</v>
      </c>
      <c r="F432" s="126" t="s">
        <v>7157</v>
      </c>
      <c r="G432" s="126" t="s">
        <v>15</v>
      </c>
      <c r="H432" s="126" t="s">
        <v>15</v>
      </c>
      <c r="I432" s="126" t="s">
        <v>15</v>
      </c>
      <c r="J432" s="126" t="s">
        <v>7158</v>
      </c>
      <c r="K432" s="126" t="s">
        <v>15</v>
      </c>
    </row>
    <row r="433" spans="1:11">
      <c r="A433" s="125">
        <v>432</v>
      </c>
      <c r="B433" s="126" t="s">
        <v>457</v>
      </c>
      <c r="C433" s="126" t="s">
        <v>15</v>
      </c>
      <c r="D433" s="126" t="s">
        <v>7159</v>
      </c>
      <c r="E433" s="126" t="s">
        <v>15</v>
      </c>
      <c r="F433" s="126" t="s">
        <v>7160</v>
      </c>
      <c r="G433" s="126" t="s">
        <v>15</v>
      </c>
      <c r="H433" s="126" t="s">
        <v>15</v>
      </c>
      <c r="I433" s="126" t="s">
        <v>15</v>
      </c>
      <c r="J433" s="126" t="s">
        <v>589</v>
      </c>
      <c r="K433" s="126" t="s">
        <v>15</v>
      </c>
    </row>
    <row r="434" spans="1:11">
      <c r="A434" s="125">
        <v>433</v>
      </c>
      <c r="B434" s="126" t="s">
        <v>4923</v>
      </c>
      <c r="C434" s="126" t="s">
        <v>15</v>
      </c>
      <c r="D434" s="126" t="s">
        <v>7161</v>
      </c>
      <c r="E434" s="126" t="s">
        <v>15</v>
      </c>
      <c r="F434" s="126" t="s">
        <v>7162</v>
      </c>
      <c r="G434" s="126" t="s">
        <v>15</v>
      </c>
      <c r="H434" s="126" t="s">
        <v>15</v>
      </c>
      <c r="I434" s="126" t="s">
        <v>15</v>
      </c>
      <c r="J434" s="126" t="s">
        <v>7163</v>
      </c>
      <c r="K434" s="126" t="s">
        <v>15</v>
      </c>
    </row>
    <row r="435" spans="1:11">
      <c r="A435" s="125">
        <v>434</v>
      </c>
      <c r="B435" s="126" t="s">
        <v>4924</v>
      </c>
      <c r="C435" s="126" t="s">
        <v>15</v>
      </c>
      <c r="D435" s="126" t="s">
        <v>7164</v>
      </c>
      <c r="E435" s="126" t="s">
        <v>15</v>
      </c>
      <c r="F435" s="126" t="s">
        <v>15</v>
      </c>
      <c r="G435" s="126" t="s">
        <v>15</v>
      </c>
      <c r="H435" s="126" t="s">
        <v>15</v>
      </c>
      <c r="I435" s="126" t="s">
        <v>15</v>
      </c>
      <c r="J435" s="126" t="s">
        <v>7165</v>
      </c>
      <c r="K435" s="126" t="s">
        <v>15</v>
      </c>
    </row>
    <row r="436" spans="1:11">
      <c r="A436" s="125">
        <v>435</v>
      </c>
      <c r="B436" s="126" t="s">
        <v>4925</v>
      </c>
      <c r="C436" s="126" t="s">
        <v>15</v>
      </c>
      <c r="D436" s="126" t="s">
        <v>7166</v>
      </c>
      <c r="E436" s="126" t="s">
        <v>15</v>
      </c>
      <c r="F436" s="126" t="s">
        <v>15</v>
      </c>
      <c r="G436" s="126" t="s">
        <v>15</v>
      </c>
      <c r="H436" s="126" t="s">
        <v>15</v>
      </c>
      <c r="I436" s="126" t="s">
        <v>15</v>
      </c>
      <c r="J436" s="126" t="s">
        <v>7167</v>
      </c>
      <c r="K436" s="126" t="s">
        <v>15</v>
      </c>
    </row>
    <row r="437" spans="1:11">
      <c r="A437" s="125">
        <v>436</v>
      </c>
      <c r="B437" s="126" t="s">
        <v>4926</v>
      </c>
      <c r="C437" s="126" t="s">
        <v>15</v>
      </c>
      <c r="D437" s="126" t="s">
        <v>7168</v>
      </c>
      <c r="E437" s="126" t="s">
        <v>15</v>
      </c>
      <c r="F437" s="126" t="s">
        <v>15</v>
      </c>
      <c r="G437" s="126" t="s">
        <v>15</v>
      </c>
      <c r="H437" s="126" t="s">
        <v>15</v>
      </c>
      <c r="I437" s="126" t="s">
        <v>15</v>
      </c>
      <c r="J437" s="126" t="s">
        <v>7169</v>
      </c>
      <c r="K437" s="126" t="s">
        <v>15</v>
      </c>
    </row>
    <row r="438" spans="1:11">
      <c r="A438" s="125">
        <v>437</v>
      </c>
      <c r="B438" s="126" t="s">
        <v>77</v>
      </c>
      <c r="C438" s="126" t="s">
        <v>15</v>
      </c>
      <c r="D438" s="126" t="s">
        <v>7170</v>
      </c>
      <c r="E438" s="126" t="s">
        <v>15</v>
      </c>
      <c r="F438" s="126" t="s">
        <v>15</v>
      </c>
      <c r="G438" s="126" t="s">
        <v>7171</v>
      </c>
      <c r="H438" s="126" t="s">
        <v>7172</v>
      </c>
      <c r="I438" s="126" t="s">
        <v>15</v>
      </c>
      <c r="J438" s="126" t="s">
        <v>269</v>
      </c>
      <c r="K438" s="126" t="s">
        <v>15</v>
      </c>
    </row>
    <row r="439" spans="1:11">
      <c r="A439" s="125">
        <v>438</v>
      </c>
      <c r="B439" s="126" t="s">
        <v>4927</v>
      </c>
      <c r="C439" s="126" t="s">
        <v>15</v>
      </c>
      <c r="D439" s="126" t="s">
        <v>7173</v>
      </c>
      <c r="E439" s="126" t="s">
        <v>15</v>
      </c>
      <c r="F439" s="126" t="s">
        <v>15</v>
      </c>
      <c r="G439" s="126" t="s">
        <v>15</v>
      </c>
      <c r="H439" s="126" t="s">
        <v>15</v>
      </c>
      <c r="I439" s="126" t="s">
        <v>15</v>
      </c>
      <c r="J439" s="126" t="s">
        <v>7174</v>
      </c>
      <c r="K439" s="126" t="s">
        <v>15</v>
      </c>
    </row>
    <row r="440" spans="1:11">
      <c r="A440" s="125">
        <v>439</v>
      </c>
      <c r="B440" s="126" t="s">
        <v>4928</v>
      </c>
      <c r="C440" s="126" t="s">
        <v>15</v>
      </c>
      <c r="D440" s="126" t="s">
        <v>7175</v>
      </c>
      <c r="E440" s="126" t="s">
        <v>15</v>
      </c>
      <c r="F440" s="126" t="s">
        <v>15</v>
      </c>
      <c r="G440" s="126" t="s">
        <v>15</v>
      </c>
      <c r="H440" s="126" t="s">
        <v>15</v>
      </c>
      <c r="I440" s="126" t="s">
        <v>15</v>
      </c>
      <c r="J440" s="126" t="s">
        <v>7176</v>
      </c>
      <c r="K440" s="126" t="s">
        <v>15</v>
      </c>
    </row>
    <row r="441" spans="1:11">
      <c r="A441" s="125">
        <v>440</v>
      </c>
      <c r="B441" s="126" t="s">
        <v>4929</v>
      </c>
      <c r="C441" s="126" t="s">
        <v>15</v>
      </c>
      <c r="D441" s="126" t="s">
        <v>7177</v>
      </c>
      <c r="E441" s="126" t="s">
        <v>15</v>
      </c>
      <c r="F441" s="126" t="s">
        <v>15</v>
      </c>
      <c r="G441" s="126" t="s">
        <v>15</v>
      </c>
      <c r="H441" s="126" t="s">
        <v>15</v>
      </c>
      <c r="I441" s="126" t="s">
        <v>15</v>
      </c>
      <c r="J441" s="126" t="s">
        <v>7178</v>
      </c>
      <c r="K441" s="126" t="s">
        <v>15</v>
      </c>
    </row>
    <row r="442" spans="1:11">
      <c r="A442" s="125">
        <v>441</v>
      </c>
      <c r="B442" s="126" t="s">
        <v>5367</v>
      </c>
      <c r="C442" s="126" t="s">
        <v>15</v>
      </c>
      <c r="D442" s="126" t="s">
        <v>7179</v>
      </c>
      <c r="E442" s="126" t="s">
        <v>15</v>
      </c>
      <c r="F442" s="126" t="s">
        <v>15</v>
      </c>
      <c r="G442" s="126" t="s">
        <v>15</v>
      </c>
      <c r="H442" s="126" t="s">
        <v>15</v>
      </c>
      <c r="I442" s="126" t="s">
        <v>15</v>
      </c>
      <c r="J442" s="126" t="s">
        <v>7180</v>
      </c>
      <c r="K442" s="126" t="s">
        <v>15</v>
      </c>
    </row>
    <row r="443" spans="1:11">
      <c r="A443" s="125">
        <v>442</v>
      </c>
      <c r="B443" s="126" t="s">
        <v>4930</v>
      </c>
      <c r="C443" s="126" t="s">
        <v>15</v>
      </c>
      <c r="D443" s="126" t="s">
        <v>7181</v>
      </c>
      <c r="E443" s="126" t="s">
        <v>15</v>
      </c>
      <c r="F443" s="126" t="s">
        <v>15</v>
      </c>
      <c r="G443" s="126" t="s">
        <v>15</v>
      </c>
      <c r="H443" s="126" t="s">
        <v>15</v>
      </c>
      <c r="I443" s="126" t="s">
        <v>15</v>
      </c>
      <c r="J443" s="126" t="s">
        <v>7182</v>
      </c>
      <c r="K443" s="126" t="s">
        <v>15</v>
      </c>
    </row>
    <row r="444" spans="1:11">
      <c r="A444" s="125">
        <v>443</v>
      </c>
      <c r="B444" s="126" t="s">
        <v>4932</v>
      </c>
      <c r="C444" s="126" t="s">
        <v>15</v>
      </c>
      <c r="D444" s="126" t="s">
        <v>7183</v>
      </c>
      <c r="E444" s="126" t="s">
        <v>15</v>
      </c>
      <c r="F444" s="126" t="s">
        <v>15</v>
      </c>
      <c r="G444" s="126" t="s">
        <v>15</v>
      </c>
      <c r="H444" s="126" t="s">
        <v>15</v>
      </c>
      <c r="I444" s="126" t="s">
        <v>15</v>
      </c>
      <c r="J444" s="126" t="s">
        <v>7184</v>
      </c>
      <c r="K444" s="126" t="s">
        <v>15</v>
      </c>
    </row>
    <row r="445" spans="1:11">
      <c r="A445" s="125">
        <v>444</v>
      </c>
      <c r="B445" s="126" t="s">
        <v>4933</v>
      </c>
      <c r="C445" s="126" t="s">
        <v>15</v>
      </c>
      <c r="D445" s="126" t="s">
        <v>7185</v>
      </c>
      <c r="E445" s="126" t="s">
        <v>15</v>
      </c>
      <c r="F445" s="126" t="s">
        <v>15</v>
      </c>
      <c r="G445" s="126" t="s">
        <v>15</v>
      </c>
      <c r="H445" s="126" t="s">
        <v>15</v>
      </c>
      <c r="I445" s="126" t="s">
        <v>15</v>
      </c>
      <c r="J445" s="126" t="s">
        <v>7186</v>
      </c>
      <c r="K445" s="126" t="s">
        <v>15</v>
      </c>
    </row>
    <row r="446" spans="1:11">
      <c r="A446" s="125">
        <v>445</v>
      </c>
      <c r="B446" s="126" t="s">
        <v>4934</v>
      </c>
      <c r="C446" s="126" t="s">
        <v>15</v>
      </c>
      <c r="D446" s="126" t="s">
        <v>7187</v>
      </c>
      <c r="E446" s="126" t="s">
        <v>15</v>
      </c>
      <c r="F446" s="126" t="s">
        <v>15</v>
      </c>
      <c r="G446" s="126" t="s">
        <v>15</v>
      </c>
      <c r="H446" s="126" t="s">
        <v>15</v>
      </c>
      <c r="I446" s="126" t="s">
        <v>15</v>
      </c>
      <c r="J446" s="126" t="s">
        <v>7188</v>
      </c>
      <c r="K446" s="126" t="s">
        <v>15</v>
      </c>
    </row>
    <row r="447" spans="1:11">
      <c r="A447" s="125">
        <v>446</v>
      </c>
      <c r="B447" s="126" t="s">
        <v>4935</v>
      </c>
      <c r="C447" s="126" t="s">
        <v>15</v>
      </c>
      <c r="D447" s="126" t="s">
        <v>7189</v>
      </c>
      <c r="E447" s="126" t="s">
        <v>15</v>
      </c>
      <c r="F447" s="126" t="s">
        <v>15</v>
      </c>
      <c r="G447" s="126" t="s">
        <v>15</v>
      </c>
      <c r="H447" s="126" t="s">
        <v>15</v>
      </c>
      <c r="I447" s="126" t="s">
        <v>15</v>
      </c>
      <c r="J447" s="126" t="s">
        <v>7190</v>
      </c>
      <c r="K447" s="126" t="s">
        <v>15</v>
      </c>
    </row>
    <row r="448" spans="1:11">
      <c r="A448" s="125">
        <v>447</v>
      </c>
      <c r="B448" s="126" t="s">
        <v>4936</v>
      </c>
      <c r="C448" s="126" t="s">
        <v>15</v>
      </c>
      <c r="D448" s="126" t="s">
        <v>7191</v>
      </c>
      <c r="E448" s="126" t="s">
        <v>15</v>
      </c>
      <c r="F448" s="126" t="s">
        <v>15</v>
      </c>
      <c r="G448" s="126" t="s">
        <v>15</v>
      </c>
      <c r="H448" s="126" t="s">
        <v>15</v>
      </c>
      <c r="I448" s="126" t="s">
        <v>15</v>
      </c>
      <c r="J448" s="126" t="s">
        <v>7192</v>
      </c>
      <c r="K448" s="126" t="s">
        <v>15</v>
      </c>
    </row>
    <row r="449" spans="1:11">
      <c r="A449" s="125">
        <v>448</v>
      </c>
      <c r="B449" s="126" t="s">
        <v>4937</v>
      </c>
      <c r="C449" s="126" t="s">
        <v>15</v>
      </c>
      <c r="D449" s="126" t="s">
        <v>7193</v>
      </c>
      <c r="E449" s="126" t="s">
        <v>15</v>
      </c>
      <c r="F449" s="126" t="s">
        <v>15</v>
      </c>
      <c r="G449" s="126" t="s">
        <v>15</v>
      </c>
      <c r="H449" s="126" t="s">
        <v>15</v>
      </c>
      <c r="I449" s="126" t="s">
        <v>15</v>
      </c>
      <c r="J449" s="126" t="s">
        <v>7194</v>
      </c>
      <c r="K449" s="126" t="s">
        <v>15</v>
      </c>
    </row>
    <row r="450" spans="1:11">
      <c r="A450" s="125">
        <v>449</v>
      </c>
      <c r="B450" s="126" t="s">
        <v>4938</v>
      </c>
      <c r="C450" s="126" t="s">
        <v>15</v>
      </c>
      <c r="D450" s="126" t="s">
        <v>7195</v>
      </c>
      <c r="E450" s="126" t="s">
        <v>15</v>
      </c>
      <c r="F450" s="126" t="s">
        <v>15</v>
      </c>
      <c r="G450" s="126" t="s">
        <v>15</v>
      </c>
      <c r="H450" s="126" t="s">
        <v>15</v>
      </c>
      <c r="I450" s="126" t="s">
        <v>15</v>
      </c>
      <c r="J450" s="126" t="s">
        <v>7196</v>
      </c>
      <c r="K450" s="126" t="s">
        <v>15</v>
      </c>
    </row>
    <row r="451" spans="1:11">
      <c r="A451" s="125">
        <v>450</v>
      </c>
      <c r="B451" s="126" t="s">
        <v>4939</v>
      </c>
      <c r="C451" s="126" t="s">
        <v>15</v>
      </c>
      <c r="D451" s="126" t="s">
        <v>7197</v>
      </c>
      <c r="E451" s="126" t="s">
        <v>15</v>
      </c>
      <c r="F451" s="126" t="s">
        <v>15</v>
      </c>
      <c r="G451" s="126" t="s">
        <v>15</v>
      </c>
      <c r="H451" s="126" t="s">
        <v>15</v>
      </c>
      <c r="I451" s="126" t="s">
        <v>15</v>
      </c>
      <c r="J451" s="126" t="s">
        <v>7198</v>
      </c>
      <c r="K451" s="126" t="s">
        <v>15</v>
      </c>
    </row>
    <row r="452" spans="1:11">
      <c r="A452" s="125">
        <v>451</v>
      </c>
      <c r="B452" s="126" t="s">
        <v>4940</v>
      </c>
      <c r="C452" s="126" t="s">
        <v>15</v>
      </c>
      <c r="D452" s="126" t="s">
        <v>7199</v>
      </c>
      <c r="E452" s="126" t="s">
        <v>15</v>
      </c>
      <c r="F452" s="126" t="s">
        <v>15</v>
      </c>
      <c r="G452" s="126" t="s">
        <v>15</v>
      </c>
      <c r="H452" s="126" t="s">
        <v>15</v>
      </c>
      <c r="I452" s="126" t="s">
        <v>15</v>
      </c>
      <c r="J452" s="126" t="s">
        <v>15</v>
      </c>
      <c r="K452" s="126" t="s">
        <v>15</v>
      </c>
    </row>
    <row r="453" spans="1:11">
      <c r="A453" s="125">
        <v>452</v>
      </c>
      <c r="B453" s="126" t="s">
        <v>4941</v>
      </c>
      <c r="C453" s="126" t="s">
        <v>15</v>
      </c>
      <c r="D453" s="126" t="s">
        <v>7200</v>
      </c>
      <c r="E453" s="126" t="s">
        <v>15</v>
      </c>
      <c r="F453" s="126" t="s">
        <v>15</v>
      </c>
      <c r="G453" s="126" t="s">
        <v>15</v>
      </c>
      <c r="H453" s="126" t="s">
        <v>6600</v>
      </c>
      <c r="I453" s="126" t="s">
        <v>15</v>
      </c>
      <c r="J453" s="126" t="s">
        <v>7201</v>
      </c>
      <c r="K453" s="126" t="s">
        <v>15</v>
      </c>
    </row>
    <row r="454" spans="1:11">
      <c r="A454" s="125">
        <v>453</v>
      </c>
      <c r="B454" s="126" t="s">
        <v>4943</v>
      </c>
      <c r="C454" s="126" t="s">
        <v>15</v>
      </c>
      <c r="D454" s="126" t="s">
        <v>7202</v>
      </c>
      <c r="E454" s="126" t="s">
        <v>15</v>
      </c>
      <c r="F454" s="126" t="s">
        <v>15</v>
      </c>
      <c r="G454" s="126" t="s">
        <v>15</v>
      </c>
      <c r="H454" s="126" t="s">
        <v>6600</v>
      </c>
      <c r="I454" s="126" t="s">
        <v>15</v>
      </c>
      <c r="J454" s="126" t="s">
        <v>7203</v>
      </c>
      <c r="K454" s="126" t="s">
        <v>15</v>
      </c>
    </row>
    <row r="455" spans="1:11">
      <c r="A455" s="125">
        <v>454</v>
      </c>
      <c r="B455" s="126" t="s">
        <v>4945</v>
      </c>
      <c r="C455" s="126" t="s">
        <v>15</v>
      </c>
      <c r="D455" s="126" t="s">
        <v>7204</v>
      </c>
      <c r="E455" s="126" t="s">
        <v>15</v>
      </c>
      <c r="F455" s="126" t="s">
        <v>15</v>
      </c>
      <c r="G455" s="126" t="s">
        <v>15</v>
      </c>
      <c r="H455" s="126" t="s">
        <v>6600</v>
      </c>
      <c r="I455" s="126" t="s">
        <v>15</v>
      </c>
      <c r="J455" s="126" t="s">
        <v>7205</v>
      </c>
      <c r="K455" s="126" t="s">
        <v>15</v>
      </c>
    </row>
    <row r="456" spans="1:11">
      <c r="A456" s="125">
        <v>455</v>
      </c>
      <c r="B456" s="126" t="s">
        <v>4947</v>
      </c>
      <c r="C456" s="126" t="s">
        <v>15</v>
      </c>
      <c r="D456" s="126" t="s">
        <v>7206</v>
      </c>
      <c r="E456" s="126" t="s">
        <v>15</v>
      </c>
      <c r="F456" s="126" t="s">
        <v>15</v>
      </c>
      <c r="G456" s="126" t="s">
        <v>15</v>
      </c>
      <c r="H456" s="126" t="s">
        <v>15</v>
      </c>
      <c r="I456" s="126" t="s">
        <v>15</v>
      </c>
      <c r="J456" s="126" t="s">
        <v>15</v>
      </c>
      <c r="K456" s="126" t="s">
        <v>15</v>
      </c>
    </row>
    <row r="457" spans="1:11">
      <c r="A457" s="125">
        <v>456</v>
      </c>
      <c r="B457" s="126" t="s">
        <v>74</v>
      </c>
      <c r="C457" s="126" t="s">
        <v>15</v>
      </c>
      <c r="D457" s="126" t="s">
        <v>7207</v>
      </c>
      <c r="E457" s="126" t="s">
        <v>15</v>
      </c>
      <c r="F457" s="126" t="s">
        <v>15</v>
      </c>
      <c r="G457" s="126" t="s">
        <v>7208</v>
      </c>
      <c r="H457" s="126" t="s">
        <v>7209</v>
      </c>
      <c r="I457" s="126" t="s">
        <v>15</v>
      </c>
      <c r="J457" s="126" t="s">
        <v>15</v>
      </c>
      <c r="K457" s="126" t="s">
        <v>15</v>
      </c>
    </row>
    <row r="458" spans="1:11">
      <c r="A458" s="125">
        <v>457</v>
      </c>
      <c r="B458" s="126" t="s">
        <v>4948</v>
      </c>
      <c r="C458" s="126" t="s">
        <v>15</v>
      </c>
      <c r="D458" s="126" t="s">
        <v>7210</v>
      </c>
      <c r="E458" s="126" t="s">
        <v>15</v>
      </c>
      <c r="F458" s="126" t="s">
        <v>15</v>
      </c>
      <c r="G458" s="126" t="s">
        <v>7211</v>
      </c>
      <c r="H458" s="126" t="s">
        <v>15</v>
      </c>
      <c r="I458" s="126" t="s">
        <v>15</v>
      </c>
      <c r="J458" s="126" t="s">
        <v>7212</v>
      </c>
      <c r="K458" s="126" t="s">
        <v>15</v>
      </c>
    </row>
    <row r="459" spans="1:11">
      <c r="A459" s="125">
        <v>458</v>
      </c>
      <c r="B459" s="126" t="s">
        <v>76</v>
      </c>
      <c r="C459" s="126" t="s">
        <v>15</v>
      </c>
      <c r="D459" s="126" t="s">
        <v>7213</v>
      </c>
      <c r="E459" s="126" t="s">
        <v>15</v>
      </c>
      <c r="F459" s="126" t="s">
        <v>15</v>
      </c>
      <c r="G459" s="126" t="s">
        <v>7214</v>
      </c>
      <c r="H459" s="126" t="s">
        <v>7215</v>
      </c>
      <c r="I459" s="126" t="s">
        <v>15</v>
      </c>
      <c r="J459" s="126" t="s">
        <v>15</v>
      </c>
      <c r="K459" s="126" t="s">
        <v>15</v>
      </c>
    </row>
    <row r="460" spans="1:11">
      <c r="A460" s="125">
        <v>459</v>
      </c>
      <c r="B460" s="126" t="s">
        <v>75</v>
      </c>
      <c r="C460" s="126" t="s">
        <v>15</v>
      </c>
      <c r="D460" s="126" t="s">
        <v>7216</v>
      </c>
      <c r="E460" s="126" t="s">
        <v>15</v>
      </c>
      <c r="F460" s="126" t="s">
        <v>15</v>
      </c>
      <c r="G460" s="126" t="s">
        <v>7217</v>
      </c>
      <c r="H460" s="126" t="s">
        <v>7218</v>
      </c>
      <c r="I460" s="126" t="s">
        <v>15</v>
      </c>
      <c r="J460" s="126" t="s">
        <v>15</v>
      </c>
      <c r="K460" s="126" t="s">
        <v>15</v>
      </c>
    </row>
    <row r="461" spans="1:11">
      <c r="A461" s="125">
        <v>460</v>
      </c>
      <c r="B461" s="126" t="s">
        <v>4950</v>
      </c>
      <c r="C461" s="126" t="s">
        <v>15</v>
      </c>
      <c r="D461" s="126" t="s">
        <v>7219</v>
      </c>
      <c r="E461" s="126" t="s">
        <v>15</v>
      </c>
      <c r="F461" s="126" t="s">
        <v>15</v>
      </c>
      <c r="G461" s="126" t="s">
        <v>15</v>
      </c>
      <c r="H461" s="126" t="s">
        <v>7220</v>
      </c>
      <c r="I461" s="126" t="s">
        <v>15</v>
      </c>
      <c r="J461" s="126" t="s">
        <v>113</v>
      </c>
      <c r="K461" s="126" t="s">
        <v>15</v>
      </c>
    </row>
    <row r="462" spans="1:11">
      <c r="A462" s="125">
        <v>461</v>
      </c>
      <c r="B462" s="126" t="s">
        <v>4955</v>
      </c>
      <c r="C462" s="126" t="s">
        <v>15</v>
      </c>
      <c r="D462" s="126" t="s">
        <v>7221</v>
      </c>
      <c r="E462" s="126" t="s">
        <v>15</v>
      </c>
      <c r="F462" s="126" t="s">
        <v>15</v>
      </c>
      <c r="G462" s="126" t="s">
        <v>7222</v>
      </c>
      <c r="H462" s="126" t="s">
        <v>7223</v>
      </c>
      <c r="I462" s="126" t="s">
        <v>15</v>
      </c>
      <c r="J462" s="126" t="s">
        <v>217</v>
      </c>
      <c r="K462" s="126" t="s">
        <v>15</v>
      </c>
    </row>
    <row r="463" spans="1:11">
      <c r="A463" s="125">
        <v>462</v>
      </c>
      <c r="B463" s="126" t="s">
        <v>4957</v>
      </c>
      <c r="C463" s="126" t="s">
        <v>15</v>
      </c>
      <c r="D463" s="126" t="s">
        <v>7224</v>
      </c>
      <c r="E463" s="126" t="s">
        <v>15</v>
      </c>
      <c r="F463" s="126" t="s">
        <v>15</v>
      </c>
      <c r="G463" s="126" t="s">
        <v>15</v>
      </c>
      <c r="H463" s="126" t="s">
        <v>6069</v>
      </c>
      <c r="I463" s="126" t="s">
        <v>15</v>
      </c>
      <c r="J463" s="126" t="s">
        <v>15</v>
      </c>
      <c r="K463" s="126" t="s">
        <v>15</v>
      </c>
    </row>
    <row r="464" spans="1:11">
      <c r="A464" s="125">
        <v>463</v>
      </c>
      <c r="B464" s="126" t="s">
        <v>4958</v>
      </c>
      <c r="C464" s="126" t="s">
        <v>15</v>
      </c>
      <c r="D464" s="126" t="s">
        <v>7225</v>
      </c>
      <c r="E464" s="126" t="s">
        <v>15</v>
      </c>
      <c r="F464" s="126" t="s">
        <v>7226</v>
      </c>
      <c r="G464" s="126" t="s">
        <v>15</v>
      </c>
      <c r="H464" s="126" t="s">
        <v>7227</v>
      </c>
      <c r="I464" s="126" t="s">
        <v>15</v>
      </c>
      <c r="J464" s="126" t="s">
        <v>15</v>
      </c>
      <c r="K464" s="126" t="s">
        <v>15</v>
      </c>
    </row>
    <row r="465" spans="1:11">
      <c r="A465" s="125">
        <v>464</v>
      </c>
      <c r="B465" s="126" t="s">
        <v>4959</v>
      </c>
      <c r="C465" s="126" t="s">
        <v>15</v>
      </c>
      <c r="D465" s="126" t="s">
        <v>7228</v>
      </c>
      <c r="E465" s="126" t="s">
        <v>15</v>
      </c>
      <c r="F465" s="126" t="s">
        <v>7229</v>
      </c>
      <c r="G465" s="126" t="s">
        <v>15</v>
      </c>
      <c r="H465" s="126" t="s">
        <v>7230</v>
      </c>
      <c r="I465" s="126" t="s">
        <v>15</v>
      </c>
      <c r="J465" s="126" t="s">
        <v>15</v>
      </c>
      <c r="K465" s="126" t="s">
        <v>15</v>
      </c>
    </row>
    <row r="466" spans="1:11">
      <c r="A466" s="125">
        <v>465</v>
      </c>
      <c r="B466" s="126" t="s">
        <v>9</v>
      </c>
      <c r="C466" s="126" t="s">
        <v>15</v>
      </c>
      <c r="D466" s="126" t="s">
        <v>7231</v>
      </c>
      <c r="E466" s="126" t="s">
        <v>15</v>
      </c>
      <c r="F466" s="126" t="s">
        <v>15</v>
      </c>
      <c r="G466" s="126" t="s">
        <v>7232</v>
      </c>
      <c r="H466" s="126" t="s">
        <v>7233</v>
      </c>
      <c r="I466" s="126" t="s">
        <v>15</v>
      </c>
      <c r="J466" s="126" t="s">
        <v>472</v>
      </c>
      <c r="K466" s="126" t="s">
        <v>15</v>
      </c>
    </row>
    <row r="467" spans="1:11">
      <c r="A467" s="125">
        <v>466</v>
      </c>
      <c r="B467" s="126" t="s">
        <v>8</v>
      </c>
      <c r="C467" s="126" t="s">
        <v>15</v>
      </c>
      <c r="D467" s="126" t="s">
        <v>7234</v>
      </c>
      <c r="E467" s="126" t="s">
        <v>15</v>
      </c>
      <c r="F467" s="126" t="s">
        <v>15</v>
      </c>
      <c r="G467" s="126" t="s">
        <v>7235</v>
      </c>
      <c r="H467" s="126" t="s">
        <v>7236</v>
      </c>
      <c r="I467" s="126" t="s">
        <v>15</v>
      </c>
      <c r="J467" s="126" t="s">
        <v>473</v>
      </c>
      <c r="K467" s="126" t="s">
        <v>15</v>
      </c>
    </row>
    <row r="468" spans="1:11">
      <c r="A468" s="125">
        <v>467</v>
      </c>
      <c r="B468" s="126" t="s">
        <v>4961</v>
      </c>
      <c r="C468" s="126" t="s">
        <v>15</v>
      </c>
      <c r="D468" s="126" t="s">
        <v>7237</v>
      </c>
      <c r="E468" s="126" t="s">
        <v>15</v>
      </c>
      <c r="F468" s="126" t="s">
        <v>7238</v>
      </c>
      <c r="G468" s="126" t="s">
        <v>7239</v>
      </c>
      <c r="H468" s="126" t="s">
        <v>7240</v>
      </c>
      <c r="I468" s="126" t="s">
        <v>15</v>
      </c>
      <c r="J468" s="126" t="s">
        <v>3298</v>
      </c>
      <c r="K468" s="126" t="s">
        <v>15</v>
      </c>
    </row>
    <row r="469" spans="1:11">
      <c r="A469" s="125">
        <v>468</v>
      </c>
      <c r="B469" s="126" t="s">
        <v>4963</v>
      </c>
      <c r="C469" s="126" t="s">
        <v>15</v>
      </c>
      <c r="D469" s="126" t="s">
        <v>7241</v>
      </c>
      <c r="E469" s="126" t="s">
        <v>15</v>
      </c>
      <c r="F469" s="126" t="s">
        <v>15</v>
      </c>
      <c r="G469" s="126" t="s">
        <v>7242</v>
      </c>
      <c r="H469" s="126" t="s">
        <v>7243</v>
      </c>
      <c r="I469" s="126" t="s">
        <v>15</v>
      </c>
      <c r="J469" s="126" t="s">
        <v>3298</v>
      </c>
      <c r="K469" s="126" t="s">
        <v>15</v>
      </c>
    </row>
    <row r="470" spans="1:11">
      <c r="A470" s="125">
        <v>469</v>
      </c>
      <c r="B470" s="126" t="s">
        <v>4964</v>
      </c>
      <c r="C470" s="126" t="s">
        <v>15</v>
      </c>
      <c r="D470" s="126" t="s">
        <v>7244</v>
      </c>
      <c r="E470" s="126" t="s">
        <v>15</v>
      </c>
      <c r="F470" s="126" t="s">
        <v>7245</v>
      </c>
      <c r="G470" s="126" t="s">
        <v>15</v>
      </c>
      <c r="H470" s="126" t="s">
        <v>7246</v>
      </c>
      <c r="I470" s="126" t="s">
        <v>15</v>
      </c>
      <c r="J470" s="126" t="s">
        <v>7247</v>
      </c>
      <c r="K470" s="126" t="s">
        <v>15</v>
      </c>
    </row>
    <row r="471" spans="1:11">
      <c r="A471" s="125">
        <v>470</v>
      </c>
      <c r="B471" s="126" t="s">
        <v>4965</v>
      </c>
      <c r="C471" s="126" t="s">
        <v>15</v>
      </c>
      <c r="D471" s="126" t="s">
        <v>7248</v>
      </c>
      <c r="E471" s="126" t="s">
        <v>15</v>
      </c>
      <c r="F471" s="126" t="s">
        <v>7249</v>
      </c>
      <c r="G471" s="126" t="s">
        <v>15</v>
      </c>
      <c r="H471" s="126" t="s">
        <v>7250</v>
      </c>
      <c r="I471" s="126" t="s">
        <v>15</v>
      </c>
      <c r="J471" s="126" t="s">
        <v>7251</v>
      </c>
      <c r="K471" s="126" t="s">
        <v>15</v>
      </c>
    </row>
    <row r="472" spans="1:11">
      <c r="A472" s="125">
        <v>471</v>
      </c>
      <c r="B472" s="126" t="s">
        <v>153</v>
      </c>
      <c r="C472" s="126" t="s">
        <v>15</v>
      </c>
      <c r="D472" s="126" t="s">
        <v>7252</v>
      </c>
      <c r="E472" s="126" t="s">
        <v>15</v>
      </c>
      <c r="F472" s="126" t="s">
        <v>7253</v>
      </c>
      <c r="G472" s="126" t="s">
        <v>7254</v>
      </c>
      <c r="H472" s="126" t="s">
        <v>7255</v>
      </c>
      <c r="I472" s="126" t="s">
        <v>15</v>
      </c>
      <c r="J472" s="126" t="s">
        <v>7256</v>
      </c>
      <c r="K472" s="126" t="s">
        <v>15</v>
      </c>
    </row>
    <row r="473" spans="1:11">
      <c r="A473" s="125">
        <v>472</v>
      </c>
      <c r="B473" s="126" t="s">
        <v>4968</v>
      </c>
      <c r="C473" s="126" t="s">
        <v>15</v>
      </c>
      <c r="D473" s="126" t="s">
        <v>7257</v>
      </c>
      <c r="E473" s="126" t="s">
        <v>15</v>
      </c>
      <c r="F473" s="126" t="s">
        <v>15</v>
      </c>
      <c r="G473" s="126" t="s">
        <v>15</v>
      </c>
      <c r="H473" s="126" t="s">
        <v>15</v>
      </c>
      <c r="I473" s="126" t="s">
        <v>15</v>
      </c>
      <c r="J473" s="126" t="s">
        <v>7258</v>
      </c>
      <c r="K473" s="126" t="s">
        <v>15</v>
      </c>
    </row>
    <row r="474" spans="1:11">
      <c r="A474" s="125">
        <v>473</v>
      </c>
      <c r="B474" s="126" t="s">
        <v>5901</v>
      </c>
      <c r="C474" s="126" t="s">
        <v>15</v>
      </c>
      <c r="D474" s="126" t="s">
        <v>7259</v>
      </c>
      <c r="E474" s="126" t="s">
        <v>15</v>
      </c>
      <c r="F474" s="126" t="s">
        <v>15</v>
      </c>
      <c r="G474" s="126" t="s">
        <v>15</v>
      </c>
      <c r="H474" s="126" t="s">
        <v>15</v>
      </c>
      <c r="I474" s="126" t="s">
        <v>15</v>
      </c>
      <c r="J474" s="126" t="s">
        <v>15</v>
      </c>
      <c r="K474" s="126" t="s">
        <v>15</v>
      </c>
    </row>
    <row r="475" spans="1:11">
      <c r="A475" s="125">
        <v>474</v>
      </c>
      <c r="B475" s="126" t="s">
        <v>4970</v>
      </c>
      <c r="C475" s="126" t="s">
        <v>15</v>
      </c>
      <c r="D475" s="126" t="s">
        <v>7260</v>
      </c>
      <c r="E475" s="126" t="s">
        <v>15</v>
      </c>
      <c r="F475" s="126" t="s">
        <v>3265</v>
      </c>
      <c r="G475" s="126" t="s">
        <v>15</v>
      </c>
      <c r="H475" s="126" t="s">
        <v>7261</v>
      </c>
      <c r="I475" s="126" t="s">
        <v>15</v>
      </c>
      <c r="J475" s="126" t="s">
        <v>124</v>
      </c>
      <c r="K475" s="126" t="s">
        <v>15</v>
      </c>
    </row>
    <row r="476" spans="1:11">
      <c r="A476" s="125">
        <v>475</v>
      </c>
      <c r="B476" s="126" t="s">
        <v>4971</v>
      </c>
      <c r="C476" s="126" t="s">
        <v>15</v>
      </c>
      <c r="D476" s="126" t="s">
        <v>7262</v>
      </c>
      <c r="E476" s="126" t="s">
        <v>15</v>
      </c>
      <c r="F476" s="126" t="s">
        <v>3263</v>
      </c>
      <c r="G476" s="126" t="s">
        <v>15</v>
      </c>
      <c r="H476" s="126" t="s">
        <v>7263</v>
      </c>
      <c r="I476" s="126" t="s">
        <v>15</v>
      </c>
      <c r="J476" s="126" t="s">
        <v>125</v>
      </c>
      <c r="K476" s="126" t="s">
        <v>15</v>
      </c>
    </row>
    <row r="477" spans="1:11">
      <c r="A477" s="125">
        <v>476</v>
      </c>
      <c r="B477" s="126" t="s">
        <v>5902</v>
      </c>
      <c r="C477" s="126" t="s">
        <v>15</v>
      </c>
      <c r="D477" s="126" t="s">
        <v>7264</v>
      </c>
      <c r="E477" s="126" t="s">
        <v>15</v>
      </c>
      <c r="F477" s="126" t="s">
        <v>7265</v>
      </c>
      <c r="G477" s="126" t="s">
        <v>7266</v>
      </c>
      <c r="H477" s="126" t="s">
        <v>15</v>
      </c>
      <c r="I477" s="126" t="s">
        <v>15</v>
      </c>
      <c r="J477" s="126" t="s">
        <v>44</v>
      </c>
      <c r="K477" s="126" t="s">
        <v>15</v>
      </c>
    </row>
    <row r="478" spans="1:11">
      <c r="A478" s="125">
        <v>477</v>
      </c>
      <c r="B478" s="126" t="s">
        <v>5903</v>
      </c>
      <c r="C478" s="126" t="s">
        <v>15</v>
      </c>
      <c r="D478" s="126" t="s">
        <v>7267</v>
      </c>
      <c r="E478" s="126" t="s">
        <v>7268</v>
      </c>
      <c r="F478" s="126" t="s">
        <v>15</v>
      </c>
      <c r="G478" s="126" t="s">
        <v>7269</v>
      </c>
      <c r="H478" s="126" t="s">
        <v>15</v>
      </c>
      <c r="I478" s="126" t="s">
        <v>15</v>
      </c>
      <c r="J478" s="126" t="s">
        <v>44</v>
      </c>
      <c r="K478" s="126" t="s">
        <v>15</v>
      </c>
    </row>
    <row r="479" spans="1:11">
      <c r="A479" s="125">
        <v>478</v>
      </c>
      <c r="B479" s="126" t="s">
        <v>4972</v>
      </c>
      <c r="C479" s="126" t="s">
        <v>15</v>
      </c>
      <c r="D479" s="126" t="s">
        <v>7270</v>
      </c>
      <c r="E479" s="126" t="s">
        <v>15</v>
      </c>
      <c r="F479" s="126" t="s">
        <v>7271</v>
      </c>
      <c r="G479" s="126" t="s">
        <v>15</v>
      </c>
      <c r="H479" s="126" t="s">
        <v>7272</v>
      </c>
      <c r="I479" s="126" t="s">
        <v>15</v>
      </c>
      <c r="J479" s="126" t="s">
        <v>3153</v>
      </c>
      <c r="K479" s="126" t="s">
        <v>15</v>
      </c>
    </row>
    <row r="480" spans="1:11">
      <c r="A480" s="125">
        <v>479</v>
      </c>
      <c r="B480" s="126" t="s">
        <v>4974</v>
      </c>
      <c r="C480" s="126" t="s">
        <v>15</v>
      </c>
      <c r="D480" s="126" t="s">
        <v>15</v>
      </c>
      <c r="E480" s="126" t="s">
        <v>15</v>
      </c>
      <c r="F480" s="126" t="s">
        <v>7273</v>
      </c>
      <c r="G480" s="126" t="s">
        <v>15</v>
      </c>
      <c r="H480" s="126" t="s">
        <v>15</v>
      </c>
      <c r="I480" s="126" t="s">
        <v>15</v>
      </c>
      <c r="J480" s="126" t="s">
        <v>7274</v>
      </c>
      <c r="K480" s="126" t="s">
        <v>15</v>
      </c>
    </row>
    <row r="481" spans="1:11">
      <c r="A481" s="125">
        <v>480</v>
      </c>
      <c r="B481" s="126" t="s">
        <v>4976</v>
      </c>
      <c r="C481" s="126" t="s">
        <v>15</v>
      </c>
      <c r="D481" s="126" t="s">
        <v>7275</v>
      </c>
      <c r="E481" s="126" t="s">
        <v>15</v>
      </c>
      <c r="F481" s="126" t="s">
        <v>7276</v>
      </c>
      <c r="G481" s="126" t="s">
        <v>15</v>
      </c>
      <c r="H481" s="126" t="s">
        <v>15</v>
      </c>
      <c r="I481" s="126" t="s">
        <v>15</v>
      </c>
      <c r="J481" s="126" t="s">
        <v>15</v>
      </c>
      <c r="K481" s="126" t="s">
        <v>15</v>
      </c>
    </row>
    <row r="482" spans="1:11">
      <c r="A482" s="125">
        <v>481</v>
      </c>
      <c r="B482" s="126" t="s">
        <v>4977</v>
      </c>
      <c r="C482" s="126" t="s">
        <v>15</v>
      </c>
      <c r="D482" s="126" t="s">
        <v>7277</v>
      </c>
      <c r="E482" s="126" t="s">
        <v>15</v>
      </c>
      <c r="F482" s="126" t="s">
        <v>15</v>
      </c>
      <c r="G482" s="126" t="s">
        <v>6427</v>
      </c>
      <c r="H482" s="126" t="s">
        <v>7278</v>
      </c>
      <c r="I482" s="126" t="s">
        <v>15</v>
      </c>
      <c r="J482" s="126" t="s">
        <v>15</v>
      </c>
      <c r="K482" s="126" t="s">
        <v>15</v>
      </c>
    </row>
    <row r="483" spans="1:11">
      <c r="A483" s="125">
        <v>482</v>
      </c>
      <c r="B483" s="126" t="s">
        <v>4978</v>
      </c>
      <c r="C483" s="126" t="s">
        <v>15</v>
      </c>
      <c r="D483" s="126" t="s">
        <v>7279</v>
      </c>
      <c r="E483" s="126" t="s">
        <v>15</v>
      </c>
      <c r="F483" s="126" t="s">
        <v>15</v>
      </c>
      <c r="G483" s="126" t="s">
        <v>6427</v>
      </c>
      <c r="H483" s="126" t="s">
        <v>7280</v>
      </c>
      <c r="I483" s="126" t="s">
        <v>15</v>
      </c>
      <c r="J483" s="126" t="s">
        <v>15</v>
      </c>
      <c r="K483" s="126" t="s">
        <v>15</v>
      </c>
    </row>
    <row r="484" spans="1:11">
      <c r="A484" s="125">
        <v>483</v>
      </c>
      <c r="B484" s="126" t="s">
        <v>4979</v>
      </c>
      <c r="C484" s="126" t="s">
        <v>15</v>
      </c>
      <c r="D484" s="126" t="s">
        <v>7281</v>
      </c>
      <c r="E484" s="126" t="s">
        <v>15</v>
      </c>
      <c r="F484" s="126" t="s">
        <v>15</v>
      </c>
      <c r="G484" s="126" t="s">
        <v>6427</v>
      </c>
      <c r="H484" s="126" t="s">
        <v>7282</v>
      </c>
      <c r="I484" s="126" t="s">
        <v>15</v>
      </c>
      <c r="J484" s="126" t="s">
        <v>15</v>
      </c>
      <c r="K484" s="126" t="s">
        <v>15</v>
      </c>
    </row>
    <row r="485" spans="1:11">
      <c r="A485" s="125">
        <v>484</v>
      </c>
      <c r="B485" s="126" t="s">
        <v>4980</v>
      </c>
      <c r="C485" s="126" t="s">
        <v>15</v>
      </c>
      <c r="D485" s="126" t="s">
        <v>7283</v>
      </c>
      <c r="E485" s="126" t="s">
        <v>15</v>
      </c>
      <c r="F485" s="126" t="s">
        <v>15</v>
      </c>
      <c r="G485" s="126" t="s">
        <v>6427</v>
      </c>
      <c r="H485" s="126" t="s">
        <v>7284</v>
      </c>
      <c r="I485" s="126" t="s">
        <v>15</v>
      </c>
      <c r="J485" s="126" t="s">
        <v>15</v>
      </c>
      <c r="K485" s="126" t="s">
        <v>15</v>
      </c>
    </row>
    <row r="486" spans="1:11">
      <c r="A486" s="125">
        <v>485</v>
      </c>
      <c r="B486" s="126" t="s">
        <v>4981</v>
      </c>
      <c r="C486" s="126" t="s">
        <v>15</v>
      </c>
      <c r="D486" s="126" t="s">
        <v>7285</v>
      </c>
      <c r="E486" s="126" t="s">
        <v>15</v>
      </c>
      <c r="F486" s="126" t="s">
        <v>15</v>
      </c>
      <c r="G486" s="126" t="s">
        <v>15</v>
      </c>
      <c r="H486" s="126" t="s">
        <v>15</v>
      </c>
      <c r="I486" s="126" t="s">
        <v>15</v>
      </c>
      <c r="J486" s="126" t="s">
        <v>7286</v>
      </c>
      <c r="K486" s="126" t="s">
        <v>15</v>
      </c>
    </row>
    <row r="487" spans="1:11">
      <c r="A487" s="125">
        <v>486</v>
      </c>
      <c r="B487" s="126" t="s">
        <v>4984</v>
      </c>
      <c r="C487" s="126" t="s">
        <v>15</v>
      </c>
      <c r="D487" s="126" t="s">
        <v>7287</v>
      </c>
      <c r="E487" s="126" t="s">
        <v>15</v>
      </c>
      <c r="F487" s="126" t="s">
        <v>15</v>
      </c>
      <c r="G487" s="126" t="s">
        <v>15</v>
      </c>
      <c r="H487" s="126" t="s">
        <v>15</v>
      </c>
      <c r="I487" s="126" t="s">
        <v>15</v>
      </c>
      <c r="J487" s="126" t="s">
        <v>15</v>
      </c>
      <c r="K487" s="126" t="s">
        <v>15</v>
      </c>
    </row>
    <row r="488" spans="1:11">
      <c r="A488" s="125">
        <v>487</v>
      </c>
      <c r="B488" s="126" t="s">
        <v>1464</v>
      </c>
      <c r="C488" s="126" t="s">
        <v>15</v>
      </c>
      <c r="D488" s="126" t="s">
        <v>7288</v>
      </c>
      <c r="E488" s="126" t="s">
        <v>15</v>
      </c>
      <c r="F488" s="126" t="s">
        <v>7289</v>
      </c>
      <c r="G488" s="126" t="s">
        <v>15</v>
      </c>
      <c r="H488" s="126" t="s">
        <v>15</v>
      </c>
      <c r="I488" s="126" t="s">
        <v>15</v>
      </c>
      <c r="J488" s="126" t="s">
        <v>15</v>
      </c>
      <c r="K488" s="126" t="s">
        <v>15</v>
      </c>
    </row>
    <row r="489" spans="1:11">
      <c r="A489" s="125">
        <v>488</v>
      </c>
      <c r="B489" s="126" t="s">
        <v>4985</v>
      </c>
      <c r="C489" s="126" t="s">
        <v>15</v>
      </c>
      <c r="D489" s="126" t="s">
        <v>7290</v>
      </c>
      <c r="E489" s="126" t="s">
        <v>15</v>
      </c>
      <c r="F489" s="126" t="s">
        <v>3623</v>
      </c>
      <c r="G489" s="126" t="s">
        <v>15</v>
      </c>
      <c r="H489" s="126" t="s">
        <v>7291</v>
      </c>
      <c r="I489" s="126" t="s">
        <v>15</v>
      </c>
      <c r="J489" s="126" t="s">
        <v>15</v>
      </c>
      <c r="K489" s="126" t="s">
        <v>15</v>
      </c>
    </row>
    <row r="490" spans="1:11">
      <c r="A490" s="125">
        <v>489</v>
      </c>
      <c r="B490" s="126" t="s">
        <v>4986</v>
      </c>
      <c r="C490" s="126" t="s">
        <v>15</v>
      </c>
      <c r="D490" s="126" t="s">
        <v>7292</v>
      </c>
      <c r="E490" s="126" t="s">
        <v>15</v>
      </c>
      <c r="F490" s="126" t="s">
        <v>7293</v>
      </c>
      <c r="G490" s="126" t="s">
        <v>15</v>
      </c>
      <c r="H490" s="126" t="s">
        <v>15</v>
      </c>
      <c r="I490" s="126" t="s">
        <v>15</v>
      </c>
      <c r="J490" s="126" t="s">
        <v>15</v>
      </c>
      <c r="K490" s="126" t="s">
        <v>15</v>
      </c>
    </row>
    <row r="491" spans="1:11">
      <c r="A491" s="125">
        <v>490</v>
      </c>
      <c r="B491" s="126" t="s">
        <v>4987</v>
      </c>
      <c r="C491" s="126" t="s">
        <v>15</v>
      </c>
      <c r="D491" s="126" t="s">
        <v>7294</v>
      </c>
      <c r="E491" s="126" t="s">
        <v>15</v>
      </c>
      <c r="F491" s="126" t="s">
        <v>15</v>
      </c>
      <c r="G491" s="126" t="s">
        <v>7295</v>
      </c>
      <c r="H491" s="126" t="s">
        <v>7296</v>
      </c>
      <c r="I491" s="126" t="s">
        <v>15</v>
      </c>
      <c r="J491" s="126" t="s">
        <v>264</v>
      </c>
      <c r="K491" s="126" t="s">
        <v>15</v>
      </c>
    </row>
    <row r="492" spans="1:11">
      <c r="A492" s="125">
        <v>491</v>
      </c>
      <c r="B492" s="126" t="s">
        <v>4989</v>
      </c>
      <c r="C492" s="126" t="s">
        <v>15</v>
      </c>
      <c r="D492" s="126" t="s">
        <v>7297</v>
      </c>
      <c r="E492" s="126" t="s">
        <v>15</v>
      </c>
      <c r="F492" s="126" t="s">
        <v>15</v>
      </c>
      <c r="G492" s="126" t="s">
        <v>7298</v>
      </c>
      <c r="H492" s="126" t="s">
        <v>7299</v>
      </c>
      <c r="I492" s="126" t="s">
        <v>15</v>
      </c>
      <c r="J492" s="126" t="s">
        <v>159</v>
      </c>
      <c r="K492" s="126" t="s">
        <v>15</v>
      </c>
    </row>
    <row r="493" spans="1:11">
      <c r="A493" s="125">
        <v>492</v>
      </c>
      <c r="B493" s="126" t="s">
        <v>4990</v>
      </c>
      <c r="C493" s="126" t="s">
        <v>15</v>
      </c>
      <c r="D493" s="126" t="s">
        <v>7300</v>
      </c>
      <c r="E493" s="126" t="s">
        <v>15</v>
      </c>
      <c r="F493" s="126" t="s">
        <v>7301</v>
      </c>
      <c r="G493" s="126" t="s">
        <v>15</v>
      </c>
      <c r="H493" s="126" t="s">
        <v>15</v>
      </c>
      <c r="I493" s="126" t="s">
        <v>15</v>
      </c>
      <c r="J493" s="126" t="s">
        <v>15</v>
      </c>
      <c r="K493" s="126" t="s">
        <v>15</v>
      </c>
    </row>
    <row r="494" spans="1:11">
      <c r="A494" s="125">
        <v>493</v>
      </c>
      <c r="B494" s="126" t="s">
        <v>4991</v>
      </c>
      <c r="C494" s="126" t="s">
        <v>15</v>
      </c>
      <c r="D494" s="126" t="s">
        <v>7302</v>
      </c>
      <c r="E494" s="126" t="s">
        <v>15</v>
      </c>
      <c r="F494" s="126" t="s">
        <v>15</v>
      </c>
      <c r="G494" s="126" t="s">
        <v>7303</v>
      </c>
      <c r="H494" s="126" t="s">
        <v>15</v>
      </c>
      <c r="I494" s="126" t="s">
        <v>15</v>
      </c>
      <c r="J494" s="126" t="s">
        <v>7304</v>
      </c>
      <c r="K494" s="126" t="s">
        <v>15</v>
      </c>
    </row>
    <row r="495" spans="1:11">
      <c r="A495" s="125">
        <v>494</v>
      </c>
      <c r="B495" s="126" t="s">
        <v>4992</v>
      </c>
      <c r="C495" s="126" t="s">
        <v>15</v>
      </c>
      <c r="D495" s="126" t="s">
        <v>7305</v>
      </c>
      <c r="E495" s="126" t="s">
        <v>15</v>
      </c>
      <c r="F495" s="126" t="s">
        <v>7306</v>
      </c>
      <c r="G495" s="126" t="s">
        <v>15</v>
      </c>
      <c r="H495" s="126" t="s">
        <v>7307</v>
      </c>
      <c r="I495" s="126" t="s">
        <v>15</v>
      </c>
      <c r="J495" s="126" t="s">
        <v>7308</v>
      </c>
      <c r="K495" s="126" t="s">
        <v>15</v>
      </c>
    </row>
    <row r="496" spans="1:11">
      <c r="A496" s="125">
        <v>495</v>
      </c>
      <c r="B496" s="126" t="s">
        <v>5089</v>
      </c>
      <c r="C496" s="126" t="s">
        <v>15</v>
      </c>
      <c r="D496" s="126" t="s">
        <v>15</v>
      </c>
      <c r="E496" s="126" t="s">
        <v>15</v>
      </c>
      <c r="F496" s="126" t="s">
        <v>15</v>
      </c>
      <c r="G496" s="126" t="s">
        <v>15</v>
      </c>
      <c r="H496" s="126" t="s">
        <v>15</v>
      </c>
      <c r="I496" s="126" t="s">
        <v>15</v>
      </c>
      <c r="J496" s="126" t="s">
        <v>7309</v>
      </c>
      <c r="K496" s="126" t="s">
        <v>15</v>
      </c>
    </row>
    <row r="497" spans="1:11">
      <c r="A497" s="125">
        <v>496</v>
      </c>
      <c r="B497" s="126" t="s">
        <v>4994</v>
      </c>
      <c r="C497" s="126" t="s">
        <v>15</v>
      </c>
      <c r="D497" s="126" t="s">
        <v>7310</v>
      </c>
      <c r="E497" s="126" t="s">
        <v>15</v>
      </c>
      <c r="F497" s="126" t="s">
        <v>15</v>
      </c>
      <c r="G497" s="126" t="s">
        <v>15</v>
      </c>
      <c r="H497" s="126" t="s">
        <v>15</v>
      </c>
      <c r="I497" s="126" t="s">
        <v>15</v>
      </c>
      <c r="J497" s="126" t="s">
        <v>15</v>
      </c>
      <c r="K497" s="126" t="s">
        <v>15</v>
      </c>
    </row>
    <row r="498" spans="1:11">
      <c r="A498" s="125">
        <v>497</v>
      </c>
      <c r="B498" s="126" t="s">
        <v>5155</v>
      </c>
      <c r="C498" s="126" t="s">
        <v>15</v>
      </c>
      <c r="D498" s="126" t="s">
        <v>15</v>
      </c>
      <c r="E498" s="126" t="s">
        <v>15</v>
      </c>
      <c r="F498" s="126" t="s">
        <v>15</v>
      </c>
      <c r="G498" s="126" t="s">
        <v>15</v>
      </c>
      <c r="H498" s="126" t="s">
        <v>15</v>
      </c>
      <c r="I498" s="126" t="s">
        <v>15</v>
      </c>
      <c r="J498" s="126" t="s">
        <v>7311</v>
      </c>
      <c r="K498" s="126" t="s">
        <v>15</v>
      </c>
    </row>
    <row r="499" spans="1:11">
      <c r="A499" s="125">
        <v>498</v>
      </c>
      <c r="B499" s="126" t="s">
        <v>5157</v>
      </c>
      <c r="C499" s="126" t="s">
        <v>15</v>
      </c>
      <c r="D499" s="126" t="s">
        <v>15</v>
      </c>
      <c r="E499" s="126" t="s">
        <v>15</v>
      </c>
      <c r="F499" s="126" t="s">
        <v>15</v>
      </c>
      <c r="G499" s="126" t="s">
        <v>15</v>
      </c>
      <c r="H499" s="126" t="s">
        <v>15</v>
      </c>
      <c r="I499" s="126" t="s">
        <v>15</v>
      </c>
      <c r="J499" s="126" t="s">
        <v>7312</v>
      </c>
      <c r="K499" s="126" t="s">
        <v>15</v>
      </c>
    </row>
    <row r="500" spans="1:11">
      <c r="A500" s="125">
        <v>499</v>
      </c>
      <c r="B500" s="126" t="s">
        <v>5159</v>
      </c>
      <c r="C500" s="126" t="s">
        <v>15</v>
      </c>
      <c r="D500" s="126" t="s">
        <v>15</v>
      </c>
      <c r="E500" s="126" t="s">
        <v>15</v>
      </c>
      <c r="F500" s="126" t="s">
        <v>15</v>
      </c>
      <c r="G500" s="126" t="s">
        <v>15</v>
      </c>
      <c r="H500" s="126" t="s">
        <v>15</v>
      </c>
      <c r="I500" s="126" t="s">
        <v>15</v>
      </c>
      <c r="J500" s="126" t="s">
        <v>7313</v>
      </c>
      <c r="K500" s="126" t="s">
        <v>15</v>
      </c>
    </row>
    <row r="501" spans="1:11">
      <c r="A501" s="125">
        <v>500</v>
      </c>
      <c r="B501" s="126" t="s">
        <v>5160</v>
      </c>
      <c r="C501" s="126" t="s">
        <v>15</v>
      </c>
      <c r="D501" s="126" t="s">
        <v>15</v>
      </c>
      <c r="E501" s="126" t="s">
        <v>15</v>
      </c>
      <c r="F501" s="126" t="s">
        <v>15</v>
      </c>
      <c r="G501" s="126" t="s">
        <v>15</v>
      </c>
      <c r="H501" s="126" t="s">
        <v>15</v>
      </c>
      <c r="I501" s="126" t="s">
        <v>15</v>
      </c>
      <c r="J501" s="126" t="s">
        <v>7314</v>
      </c>
      <c r="K501" s="126" t="s">
        <v>15</v>
      </c>
    </row>
    <row r="502" spans="1:11">
      <c r="A502" s="125">
        <v>501</v>
      </c>
      <c r="B502" s="126" t="s">
        <v>4995</v>
      </c>
      <c r="C502" s="126" t="s">
        <v>15</v>
      </c>
      <c r="D502" s="126" t="s">
        <v>7315</v>
      </c>
      <c r="E502" s="126" t="s">
        <v>15</v>
      </c>
      <c r="F502" s="126" t="s">
        <v>2985</v>
      </c>
      <c r="G502" s="126" t="s">
        <v>15</v>
      </c>
      <c r="H502" s="126" t="s">
        <v>7316</v>
      </c>
      <c r="I502" s="126" t="s">
        <v>7317</v>
      </c>
      <c r="J502" s="126" t="s">
        <v>404</v>
      </c>
      <c r="K502" s="126" t="s">
        <v>15</v>
      </c>
    </row>
    <row r="503" spans="1:11">
      <c r="A503" s="125">
        <v>502</v>
      </c>
      <c r="B503" s="126" t="s">
        <v>4996</v>
      </c>
      <c r="C503" s="126" t="s">
        <v>15</v>
      </c>
      <c r="D503" s="126" t="s">
        <v>7318</v>
      </c>
      <c r="E503" s="126" t="s">
        <v>15</v>
      </c>
      <c r="F503" s="126" t="s">
        <v>2987</v>
      </c>
      <c r="G503" s="126" t="s">
        <v>15</v>
      </c>
      <c r="H503" s="126" t="s">
        <v>7319</v>
      </c>
      <c r="I503" s="126" t="s">
        <v>7320</v>
      </c>
      <c r="J503" s="126" t="s">
        <v>405</v>
      </c>
      <c r="K503" s="126" t="s">
        <v>15</v>
      </c>
    </row>
    <row r="504" spans="1:11">
      <c r="A504" s="125">
        <v>503</v>
      </c>
      <c r="B504" s="126" t="s">
        <v>4997</v>
      </c>
      <c r="C504" s="126" t="s">
        <v>15</v>
      </c>
      <c r="D504" s="126" t="s">
        <v>7321</v>
      </c>
      <c r="E504" s="126" t="s">
        <v>15</v>
      </c>
      <c r="F504" s="126" t="s">
        <v>2989</v>
      </c>
      <c r="G504" s="126" t="s">
        <v>15</v>
      </c>
      <c r="H504" s="126" t="s">
        <v>7322</v>
      </c>
      <c r="I504" s="126" t="s">
        <v>7323</v>
      </c>
      <c r="J504" s="126" t="s">
        <v>236</v>
      </c>
      <c r="K504" s="126" t="s">
        <v>15</v>
      </c>
    </row>
    <row r="505" spans="1:11">
      <c r="A505" s="125">
        <v>504</v>
      </c>
      <c r="B505" s="126" t="s">
        <v>4999</v>
      </c>
      <c r="C505" s="126" t="s">
        <v>15</v>
      </c>
      <c r="D505" s="126" t="s">
        <v>7324</v>
      </c>
      <c r="E505" s="126" t="s">
        <v>15</v>
      </c>
      <c r="F505" s="126" t="s">
        <v>2991</v>
      </c>
      <c r="G505" s="126" t="s">
        <v>15</v>
      </c>
      <c r="H505" s="126" t="s">
        <v>7325</v>
      </c>
      <c r="I505" s="126" t="s">
        <v>15</v>
      </c>
      <c r="J505" s="126" t="s">
        <v>237</v>
      </c>
      <c r="K505" s="126" t="s">
        <v>15</v>
      </c>
    </row>
    <row r="506" spans="1:11">
      <c r="A506" s="125">
        <v>505</v>
      </c>
      <c r="B506" s="126" t="s">
        <v>5002</v>
      </c>
      <c r="C506" s="126" t="s">
        <v>15</v>
      </c>
      <c r="D506" s="126" t="s">
        <v>7326</v>
      </c>
      <c r="E506" s="126" t="s">
        <v>15</v>
      </c>
      <c r="F506" s="126" t="s">
        <v>15</v>
      </c>
      <c r="G506" s="126" t="s">
        <v>7327</v>
      </c>
      <c r="H506" s="126" t="s">
        <v>7328</v>
      </c>
      <c r="I506" s="126" t="s">
        <v>15</v>
      </c>
      <c r="J506" s="126" t="s">
        <v>7329</v>
      </c>
      <c r="K506" s="126" t="s">
        <v>15</v>
      </c>
    </row>
    <row r="507" spans="1:11">
      <c r="A507" s="125">
        <v>506</v>
      </c>
      <c r="B507" s="126" t="s">
        <v>5004</v>
      </c>
      <c r="C507" s="126" t="s">
        <v>15</v>
      </c>
      <c r="D507" s="126" t="s">
        <v>7330</v>
      </c>
      <c r="E507" s="126" t="s">
        <v>15</v>
      </c>
      <c r="F507" s="126" t="s">
        <v>15</v>
      </c>
      <c r="G507" s="126" t="s">
        <v>6427</v>
      </c>
      <c r="H507" s="126" t="s">
        <v>7331</v>
      </c>
      <c r="I507" s="126" t="s">
        <v>15</v>
      </c>
      <c r="J507" s="126" t="s">
        <v>15</v>
      </c>
      <c r="K507" s="126" t="s">
        <v>15</v>
      </c>
    </row>
    <row r="508" spans="1:11">
      <c r="A508" s="125">
        <v>507</v>
      </c>
      <c r="B508" s="126" t="s">
        <v>5913</v>
      </c>
      <c r="C508" s="126" t="s">
        <v>15</v>
      </c>
      <c r="D508" s="126" t="s">
        <v>7332</v>
      </c>
      <c r="E508" s="126" t="s">
        <v>15</v>
      </c>
      <c r="F508" s="126" t="s">
        <v>6110</v>
      </c>
      <c r="G508" s="126" t="s">
        <v>15</v>
      </c>
      <c r="H508" s="126" t="s">
        <v>7333</v>
      </c>
      <c r="I508" s="126" t="s">
        <v>15</v>
      </c>
      <c r="J508" s="126" t="s">
        <v>15</v>
      </c>
      <c r="K508" s="126" t="s">
        <v>15</v>
      </c>
    </row>
    <row r="509" spans="1:11">
      <c r="A509" s="125">
        <v>508</v>
      </c>
      <c r="B509" s="126" t="s">
        <v>5914</v>
      </c>
      <c r="C509" s="126" t="s">
        <v>15</v>
      </c>
      <c r="D509" s="126" t="s">
        <v>7334</v>
      </c>
      <c r="E509" s="126" t="s">
        <v>15</v>
      </c>
      <c r="F509" s="126" t="s">
        <v>15</v>
      </c>
      <c r="G509" s="126" t="s">
        <v>7335</v>
      </c>
      <c r="H509" s="126" t="s">
        <v>15</v>
      </c>
      <c r="I509" s="126" t="s">
        <v>15</v>
      </c>
      <c r="J509" s="126" t="s">
        <v>15</v>
      </c>
      <c r="K509" s="126" t="s">
        <v>15</v>
      </c>
    </row>
    <row r="510" spans="1:11">
      <c r="A510" s="125">
        <v>509</v>
      </c>
      <c r="B510" s="126" t="s">
        <v>5916</v>
      </c>
      <c r="C510" s="126" t="s">
        <v>15</v>
      </c>
      <c r="D510" s="126" t="s">
        <v>7336</v>
      </c>
      <c r="E510" s="126" t="s">
        <v>15</v>
      </c>
      <c r="F510" s="126" t="s">
        <v>15</v>
      </c>
      <c r="G510" s="126" t="s">
        <v>7337</v>
      </c>
      <c r="H510" s="126" t="s">
        <v>15</v>
      </c>
      <c r="I510" s="126" t="s">
        <v>15</v>
      </c>
      <c r="J510" s="126" t="s">
        <v>15</v>
      </c>
      <c r="K510" s="126" t="s">
        <v>15</v>
      </c>
    </row>
    <row r="511" spans="1:11">
      <c r="A511" s="125">
        <v>510</v>
      </c>
      <c r="B511" s="126" t="s">
        <v>5005</v>
      </c>
      <c r="C511" s="126" t="s">
        <v>15</v>
      </c>
      <c r="D511" s="126" t="s">
        <v>7338</v>
      </c>
      <c r="E511" s="126" t="s">
        <v>15</v>
      </c>
      <c r="F511" s="126" t="s">
        <v>15</v>
      </c>
      <c r="G511" s="126" t="s">
        <v>7339</v>
      </c>
      <c r="H511" s="126" t="s">
        <v>7340</v>
      </c>
      <c r="I511" s="126" t="s">
        <v>15</v>
      </c>
      <c r="J511" s="126" t="s">
        <v>15</v>
      </c>
      <c r="K511" s="126" t="s">
        <v>15</v>
      </c>
    </row>
    <row r="512" spans="1:11">
      <c r="A512" s="125">
        <v>511</v>
      </c>
      <c r="B512" s="126" t="s">
        <v>5007</v>
      </c>
      <c r="C512" s="126" t="s">
        <v>15</v>
      </c>
      <c r="D512" s="126" t="s">
        <v>7341</v>
      </c>
      <c r="E512" s="126" t="s">
        <v>15</v>
      </c>
      <c r="F512" s="126" t="s">
        <v>15</v>
      </c>
      <c r="G512" s="126" t="s">
        <v>7339</v>
      </c>
      <c r="H512" s="126" t="s">
        <v>7342</v>
      </c>
      <c r="I512" s="126" t="s">
        <v>15</v>
      </c>
      <c r="J512" s="126" t="s">
        <v>15</v>
      </c>
      <c r="K512" s="126" t="s">
        <v>15</v>
      </c>
    </row>
    <row r="513" spans="1:11">
      <c r="A513" s="125">
        <v>512</v>
      </c>
      <c r="B513" s="126" t="s">
        <v>5008</v>
      </c>
      <c r="C513" s="126" t="s">
        <v>15</v>
      </c>
      <c r="D513" s="126" t="s">
        <v>7343</v>
      </c>
      <c r="E513" s="126" t="s">
        <v>15</v>
      </c>
      <c r="F513" s="126" t="s">
        <v>15</v>
      </c>
      <c r="G513" s="126" t="s">
        <v>7344</v>
      </c>
      <c r="H513" s="126" t="s">
        <v>7345</v>
      </c>
      <c r="I513" s="126" t="s">
        <v>15</v>
      </c>
      <c r="J513" s="126" t="s">
        <v>15</v>
      </c>
      <c r="K513" s="126" t="s">
        <v>15</v>
      </c>
    </row>
    <row r="514" spans="1:11">
      <c r="A514" s="125">
        <v>513</v>
      </c>
      <c r="B514" s="126" t="s">
        <v>5009</v>
      </c>
      <c r="C514" s="126" t="s">
        <v>15</v>
      </c>
      <c r="D514" s="126" t="s">
        <v>7346</v>
      </c>
      <c r="E514" s="126" t="s">
        <v>15</v>
      </c>
      <c r="F514" s="126" t="s">
        <v>15</v>
      </c>
      <c r="G514" s="126" t="s">
        <v>7339</v>
      </c>
      <c r="H514" s="126" t="s">
        <v>7347</v>
      </c>
      <c r="I514" s="126" t="s">
        <v>15</v>
      </c>
      <c r="J514" s="126" t="s">
        <v>15</v>
      </c>
      <c r="K514" s="126" t="s">
        <v>15</v>
      </c>
    </row>
    <row r="515" spans="1:11">
      <c r="A515" s="125">
        <v>514</v>
      </c>
      <c r="B515" s="126" t="s">
        <v>5010</v>
      </c>
      <c r="C515" s="126" t="s">
        <v>15</v>
      </c>
      <c r="D515" s="126" t="s">
        <v>7348</v>
      </c>
      <c r="E515" s="126" t="s">
        <v>15</v>
      </c>
      <c r="F515" s="126" t="s">
        <v>15</v>
      </c>
      <c r="G515" s="126" t="s">
        <v>7339</v>
      </c>
      <c r="H515" s="126" t="s">
        <v>7349</v>
      </c>
      <c r="I515" s="126" t="s">
        <v>15</v>
      </c>
      <c r="J515" s="126" t="s">
        <v>15</v>
      </c>
      <c r="K515" s="126" t="s">
        <v>15</v>
      </c>
    </row>
    <row r="516" spans="1:11">
      <c r="A516" s="125">
        <v>515</v>
      </c>
      <c r="B516" s="126" t="s">
        <v>5011</v>
      </c>
      <c r="C516" s="126" t="s">
        <v>15</v>
      </c>
      <c r="D516" s="126" t="s">
        <v>7350</v>
      </c>
      <c r="E516" s="126" t="s">
        <v>15</v>
      </c>
      <c r="F516" s="126" t="s">
        <v>15</v>
      </c>
      <c r="G516" s="126" t="s">
        <v>7339</v>
      </c>
      <c r="H516" s="126" t="s">
        <v>7351</v>
      </c>
      <c r="I516" s="126" t="s">
        <v>15</v>
      </c>
      <c r="J516" s="126" t="s">
        <v>15</v>
      </c>
      <c r="K516" s="126" t="s">
        <v>15</v>
      </c>
    </row>
    <row r="517" spans="1:11">
      <c r="A517" s="125">
        <v>516</v>
      </c>
      <c r="B517" s="126" t="s">
        <v>5012</v>
      </c>
      <c r="C517" s="126" t="s">
        <v>15</v>
      </c>
      <c r="D517" s="126" t="s">
        <v>7352</v>
      </c>
      <c r="E517" s="126" t="s">
        <v>15</v>
      </c>
      <c r="F517" s="126" t="s">
        <v>15</v>
      </c>
      <c r="G517" s="126" t="s">
        <v>7344</v>
      </c>
      <c r="H517" s="126" t="s">
        <v>7353</v>
      </c>
      <c r="I517" s="126" t="s">
        <v>15</v>
      </c>
      <c r="J517" s="126" t="s">
        <v>15</v>
      </c>
      <c r="K517" s="126" t="s">
        <v>15</v>
      </c>
    </row>
    <row r="518" spans="1:11">
      <c r="A518" s="125">
        <v>517</v>
      </c>
      <c r="B518" s="126" t="s">
        <v>5013</v>
      </c>
      <c r="C518" s="126" t="s">
        <v>15</v>
      </c>
      <c r="D518" s="126" t="s">
        <v>7354</v>
      </c>
      <c r="E518" s="126" t="s">
        <v>15</v>
      </c>
      <c r="F518" s="126" t="s">
        <v>15</v>
      </c>
      <c r="G518" s="126" t="s">
        <v>15</v>
      </c>
      <c r="H518" s="126" t="s">
        <v>7355</v>
      </c>
      <c r="I518" s="126" t="s">
        <v>15</v>
      </c>
      <c r="J518" s="126" t="s">
        <v>15</v>
      </c>
      <c r="K518" s="126" t="s">
        <v>15</v>
      </c>
    </row>
    <row r="519" spans="1:11">
      <c r="A519" s="125">
        <v>518</v>
      </c>
      <c r="B519" s="126" t="s">
        <v>5015</v>
      </c>
      <c r="C519" s="126" t="s">
        <v>15</v>
      </c>
      <c r="D519" s="126" t="s">
        <v>7356</v>
      </c>
      <c r="E519" s="126" t="s">
        <v>15</v>
      </c>
      <c r="F519" s="126" t="s">
        <v>15</v>
      </c>
      <c r="G519" s="126" t="s">
        <v>15</v>
      </c>
      <c r="H519" s="126" t="s">
        <v>7357</v>
      </c>
      <c r="I519" s="126" t="s">
        <v>15</v>
      </c>
      <c r="J519" s="126" t="s">
        <v>552</v>
      </c>
      <c r="K519" s="126" t="s">
        <v>15</v>
      </c>
    </row>
    <row r="520" spans="1:11">
      <c r="A520" s="125">
        <v>519</v>
      </c>
      <c r="B520" s="126" t="s">
        <v>5017</v>
      </c>
      <c r="C520" s="126" t="s">
        <v>15</v>
      </c>
      <c r="D520" s="126" t="s">
        <v>7358</v>
      </c>
      <c r="E520" s="126" t="s">
        <v>15</v>
      </c>
      <c r="F520" s="126" t="s">
        <v>15</v>
      </c>
      <c r="G520" s="126" t="s">
        <v>15</v>
      </c>
      <c r="H520" s="126" t="s">
        <v>7359</v>
      </c>
      <c r="I520" s="126" t="s">
        <v>15</v>
      </c>
      <c r="J520" s="126" t="s">
        <v>15</v>
      </c>
      <c r="K520" s="126" t="s">
        <v>15</v>
      </c>
    </row>
    <row r="521" spans="1:11">
      <c r="A521" s="125">
        <v>520</v>
      </c>
      <c r="B521" s="126" t="s">
        <v>5018</v>
      </c>
      <c r="C521" s="126" t="s">
        <v>15</v>
      </c>
      <c r="D521" s="126" t="s">
        <v>7360</v>
      </c>
      <c r="E521" s="126" t="s">
        <v>15</v>
      </c>
      <c r="F521" s="126" t="s">
        <v>3190</v>
      </c>
      <c r="G521" s="126" t="s">
        <v>15</v>
      </c>
      <c r="H521" s="126" t="s">
        <v>7361</v>
      </c>
      <c r="I521" s="126" t="s">
        <v>15</v>
      </c>
      <c r="J521" s="126" t="s">
        <v>3189</v>
      </c>
      <c r="K521" s="126" t="s">
        <v>15</v>
      </c>
    </row>
    <row r="522" spans="1:11">
      <c r="A522" s="125">
        <v>521</v>
      </c>
      <c r="B522" s="126" t="s">
        <v>5020</v>
      </c>
      <c r="C522" s="126" t="s">
        <v>15</v>
      </c>
      <c r="D522" s="126" t="s">
        <v>7362</v>
      </c>
      <c r="E522" s="126" t="s">
        <v>15</v>
      </c>
      <c r="F522" s="126" t="s">
        <v>3202</v>
      </c>
      <c r="G522" s="126" t="s">
        <v>15</v>
      </c>
      <c r="H522" s="126" t="s">
        <v>7363</v>
      </c>
      <c r="I522" s="126" t="s">
        <v>15</v>
      </c>
      <c r="J522" s="126" t="s">
        <v>3204</v>
      </c>
      <c r="K522" s="126" t="s">
        <v>15</v>
      </c>
    </row>
    <row r="523" spans="1:11">
      <c r="A523" s="125">
        <v>522</v>
      </c>
      <c r="B523" s="126" t="s">
        <v>5021</v>
      </c>
      <c r="C523" s="126" t="s">
        <v>15</v>
      </c>
      <c r="D523" s="126" t="s">
        <v>7364</v>
      </c>
      <c r="E523" s="126" t="s">
        <v>15</v>
      </c>
      <c r="F523" s="126" t="s">
        <v>15</v>
      </c>
      <c r="G523" s="126" t="s">
        <v>15</v>
      </c>
      <c r="H523" s="126" t="s">
        <v>15</v>
      </c>
      <c r="I523" s="126" t="s">
        <v>15</v>
      </c>
      <c r="J523" s="126" t="s">
        <v>15</v>
      </c>
      <c r="K523" s="126" t="s">
        <v>15</v>
      </c>
    </row>
    <row r="524" spans="1:11">
      <c r="A524" s="125">
        <v>523</v>
      </c>
      <c r="B524" s="126" t="s">
        <v>5023</v>
      </c>
      <c r="C524" s="126" t="s">
        <v>15</v>
      </c>
      <c r="D524" s="126" t="s">
        <v>7365</v>
      </c>
      <c r="E524" s="126" t="s">
        <v>15</v>
      </c>
      <c r="F524" s="126" t="s">
        <v>15</v>
      </c>
      <c r="G524" s="126" t="s">
        <v>15</v>
      </c>
      <c r="H524" s="126" t="s">
        <v>7366</v>
      </c>
      <c r="I524" s="126" t="s">
        <v>15</v>
      </c>
      <c r="J524" s="126" t="s">
        <v>349</v>
      </c>
      <c r="K524" s="126" t="s">
        <v>15</v>
      </c>
    </row>
    <row r="525" spans="1:11">
      <c r="A525" s="125">
        <v>524</v>
      </c>
      <c r="B525" s="126" t="s">
        <v>5024</v>
      </c>
      <c r="C525" s="126" t="s">
        <v>15</v>
      </c>
      <c r="D525" s="126" t="s">
        <v>7367</v>
      </c>
      <c r="E525" s="126" t="s">
        <v>15</v>
      </c>
      <c r="F525" s="126" t="s">
        <v>15</v>
      </c>
      <c r="G525" s="126" t="s">
        <v>15</v>
      </c>
      <c r="H525" s="126" t="s">
        <v>15</v>
      </c>
      <c r="I525" s="126" t="s">
        <v>15</v>
      </c>
      <c r="J525" s="126" t="s">
        <v>7368</v>
      </c>
      <c r="K525" s="126" t="s">
        <v>15</v>
      </c>
    </row>
    <row r="526" spans="1:11">
      <c r="A526" s="125">
        <v>525</v>
      </c>
      <c r="B526" s="126" t="s">
        <v>5025</v>
      </c>
      <c r="C526" s="126" t="s">
        <v>15</v>
      </c>
      <c r="D526" s="126" t="s">
        <v>7369</v>
      </c>
      <c r="E526" s="126" t="s">
        <v>15</v>
      </c>
      <c r="F526" s="126" t="s">
        <v>15</v>
      </c>
      <c r="G526" s="126" t="s">
        <v>7370</v>
      </c>
      <c r="H526" s="126" t="s">
        <v>7371</v>
      </c>
      <c r="I526" s="126" t="s">
        <v>15</v>
      </c>
      <c r="J526" s="126" t="s">
        <v>7372</v>
      </c>
      <c r="K526" s="126" t="s">
        <v>15</v>
      </c>
    </row>
    <row r="527" spans="1:11">
      <c r="A527" s="125">
        <v>526</v>
      </c>
      <c r="B527" s="126" t="s">
        <v>5027</v>
      </c>
      <c r="C527" s="126" t="s">
        <v>15</v>
      </c>
      <c r="D527" s="126" t="s">
        <v>7373</v>
      </c>
      <c r="E527" s="126" t="s">
        <v>15</v>
      </c>
      <c r="F527" s="126" t="s">
        <v>7374</v>
      </c>
      <c r="G527" s="126" t="s">
        <v>15</v>
      </c>
      <c r="H527" s="126" t="s">
        <v>7375</v>
      </c>
      <c r="I527" s="126" t="s">
        <v>15</v>
      </c>
      <c r="J527" s="126" t="s">
        <v>474</v>
      </c>
      <c r="K527" s="126" t="s">
        <v>15</v>
      </c>
    </row>
    <row r="528" spans="1:11">
      <c r="A528" s="125">
        <v>527</v>
      </c>
      <c r="B528" s="126" t="s">
        <v>5028</v>
      </c>
      <c r="C528" s="126" t="s">
        <v>15</v>
      </c>
      <c r="D528" s="126" t="s">
        <v>7376</v>
      </c>
      <c r="E528" s="126" t="s">
        <v>15</v>
      </c>
      <c r="F528" s="126" t="s">
        <v>7377</v>
      </c>
      <c r="G528" s="126" t="s">
        <v>15</v>
      </c>
      <c r="H528" s="126" t="s">
        <v>7378</v>
      </c>
      <c r="I528" s="126" t="s">
        <v>15</v>
      </c>
      <c r="J528" s="126" t="s">
        <v>7379</v>
      </c>
      <c r="K528" s="126" t="s">
        <v>15</v>
      </c>
    </row>
    <row r="529" spans="1:11">
      <c r="A529" s="125">
        <v>528</v>
      </c>
      <c r="B529" s="126" t="s">
        <v>5029</v>
      </c>
      <c r="C529" s="126" t="s">
        <v>15</v>
      </c>
      <c r="D529" s="126" t="s">
        <v>7380</v>
      </c>
      <c r="E529" s="126" t="s">
        <v>15</v>
      </c>
      <c r="F529" s="126" t="s">
        <v>7381</v>
      </c>
      <c r="G529" s="126" t="s">
        <v>15</v>
      </c>
      <c r="H529" s="126" t="s">
        <v>7382</v>
      </c>
      <c r="I529" s="126" t="s">
        <v>15</v>
      </c>
      <c r="J529" s="126" t="s">
        <v>7383</v>
      </c>
      <c r="K529" s="126" t="s">
        <v>15</v>
      </c>
    </row>
    <row r="530" spans="1:11">
      <c r="A530" s="125">
        <v>529</v>
      </c>
      <c r="B530" s="126" t="s">
        <v>5030</v>
      </c>
      <c r="C530" s="126" t="s">
        <v>15</v>
      </c>
      <c r="D530" s="126" t="s">
        <v>7384</v>
      </c>
      <c r="E530" s="126" t="s">
        <v>15</v>
      </c>
      <c r="F530" s="126" t="s">
        <v>7385</v>
      </c>
      <c r="G530" s="126" t="s">
        <v>15</v>
      </c>
      <c r="H530" s="126" t="s">
        <v>7386</v>
      </c>
      <c r="I530" s="126" t="s">
        <v>15</v>
      </c>
      <c r="J530" s="126" t="s">
        <v>7387</v>
      </c>
      <c r="K530" s="126" t="s">
        <v>15</v>
      </c>
    </row>
    <row r="531" spans="1:11">
      <c r="A531" s="125">
        <v>530</v>
      </c>
      <c r="B531" s="126" t="s">
        <v>5031</v>
      </c>
      <c r="C531" s="126" t="s">
        <v>15</v>
      </c>
      <c r="D531" s="126" t="s">
        <v>7388</v>
      </c>
      <c r="E531" s="126" t="s">
        <v>15</v>
      </c>
      <c r="F531" s="126" t="s">
        <v>15</v>
      </c>
      <c r="G531" s="126" t="s">
        <v>15</v>
      </c>
      <c r="H531" s="126" t="s">
        <v>15</v>
      </c>
      <c r="I531" s="126" t="s">
        <v>15</v>
      </c>
      <c r="J531" s="126" t="s">
        <v>7389</v>
      </c>
      <c r="K531" s="126" t="s">
        <v>15</v>
      </c>
    </row>
    <row r="532" spans="1:11">
      <c r="A532" s="125">
        <v>531</v>
      </c>
      <c r="B532" s="126" t="s">
        <v>5033</v>
      </c>
      <c r="C532" s="126" t="s">
        <v>15</v>
      </c>
      <c r="D532" s="126" t="s">
        <v>7390</v>
      </c>
      <c r="E532" s="126" t="s">
        <v>15</v>
      </c>
      <c r="F532" s="126" t="s">
        <v>15</v>
      </c>
      <c r="G532" s="126" t="s">
        <v>15</v>
      </c>
      <c r="H532" s="126" t="s">
        <v>15</v>
      </c>
      <c r="I532" s="126" t="s">
        <v>15</v>
      </c>
      <c r="J532" s="126" t="s">
        <v>15</v>
      </c>
      <c r="K532" s="126" t="s">
        <v>15</v>
      </c>
    </row>
    <row r="533" spans="1:11">
      <c r="A533" s="125">
        <v>532</v>
      </c>
      <c r="B533" s="126" t="s">
        <v>5034</v>
      </c>
      <c r="C533" s="126" t="s">
        <v>15</v>
      </c>
      <c r="D533" s="126" t="s">
        <v>7391</v>
      </c>
      <c r="E533" s="126" t="s">
        <v>15</v>
      </c>
      <c r="F533" s="126" t="s">
        <v>15</v>
      </c>
      <c r="G533" s="126" t="s">
        <v>15</v>
      </c>
      <c r="H533" s="126" t="s">
        <v>7392</v>
      </c>
      <c r="I533" s="126" t="s">
        <v>15</v>
      </c>
      <c r="J533" s="126" t="s">
        <v>15</v>
      </c>
      <c r="K533" s="126" t="s">
        <v>15</v>
      </c>
    </row>
    <row r="534" spans="1:11">
      <c r="A534" s="125">
        <v>533</v>
      </c>
      <c r="B534" s="126" t="s">
        <v>5917</v>
      </c>
      <c r="C534" s="126" t="s">
        <v>15</v>
      </c>
      <c r="D534" s="126" t="s">
        <v>7393</v>
      </c>
      <c r="E534" s="126" t="s">
        <v>15</v>
      </c>
      <c r="F534" s="126" t="s">
        <v>15</v>
      </c>
      <c r="G534" s="126" t="s">
        <v>7394</v>
      </c>
      <c r="H534" s="126" t="s">
        <v>15</v>
      </c>
      <c r="I534" s="126" t="s">
        <v>15</v>
      </c>
      <c r="J534" s="126" t="s">
        <v>15</v>
      </c>
      <c r="K534" s="126" t="s">
        <v>15</v>
      </c>
    </row>
    <row r="535" spans="1:11">
      <c r="A535" s="125">
        <v>534</v>
      </c>
      <c r="B535" s="126" t="s">
        <v>5036</v>
      </c>
      <c r="C535" s="126" t="s">
        <v>15</v>
      </c>
      <c r="D535" s="126" t="s">
        <v>7395</v>
      </c>
      <c r="E535" s="126" t="s">
        <v>15</v>
      </c>
      <c r="F535" s="126" t="s">
        <v>15</v>
      </c>
      <c r="G535" s="126" t="s">
        <v>7396</v>
      </c>
      <c r="H535" s="126" t="s">
        <v>7397</v>
      </c>
      <c r="I535" s="126" t="s">
        <v>15</v>
      </c>
      <c r="J535" s="126" t="s">
        <v>15</v>
      </c>
      <c r="K535" s="126" t="s">
        <v>15</v>
      </c>
    </row>
    <row r="536" spans="1:11">
      <c r="A536" s="125">
        <v>535</v>
      </c>
      <c r="B536" s="126" t="s">
        <v>5919</v>
      </c>
      <c r="C536" s="126" t="s">
        <v>15</v>
      </c>
      <c r="D536" s="126" t="s">
        <v>7398</v>
      </c>
      <c r="E536" s="126" t="s">
        <v>15</v>
      </c>
      <c r="F536" s="126" t="s">
        <v>15</v>
      </c>
      <c r="G536" s="126" t="s">
        <v>7399</v>
      </c>
      <c r="H536" s="126" t="s">
        <v>7400</v>
      </c>
      <c r="I536" s="126" t="s">
        <v>15</v>
      </c>
      <c r="J536" s="126" t="s">
        <v>7401</v>
      </c>
      <c r="K536" s="126" t="s">
        <v>15</v>
      </c>
    </row>
    <row r="537" spans="1:11">
      <c r="A537" s="125">
        <v>536</v>
      </c>
      <c r="B537" s="126" t="s">
        <v>5037</v>
      </c>
      <c r="C537" s="126" t="s">
        <v>15</v>
      </c>
      <c r="D537" s="126" t="s">
        <v>7402</v>
      </c>
      <c r="E537" s="126" t="s">
        <v>15</v>
      </c>
      <c r="F537" s="126" t="s">
        <v>3610</v>
      </c>
      <c r="G537" s="126" t="s">
        <v>15</v>
      </c>
      <c r="H537" s="126" t="s">
        <v>7403</v>
      </c>
      <c r="I537" s="126" t="s">
        <v>15</v>
      </c>
      <c r="J537" s="126" t="s">
        <v>7404</v>
      </c>
      <c r="K537" s="126" t="s">
        <v>15</v>
      </c>
    </row>
    <row r="538" spans="1:11">
      <c r="A538" s="125">
        <v>537</v>
      </c>
      <c r="B538" s="126" t="s">
        <v>5920</v>
      </c>
      <c r="C538" s="126" t="s">
        <v>15</v>
      </c>
      <c r="D538" s="126" t="s">
        <v>7405</v>
      </c>
      <c r="E538" s="126" t="s">
        <v>15</v>
      </c>
      <c r="F538" s="126" t="s">
        <v>2993</v>
      </c>
      <c r="G538" s="126" t="s">
        <v>15</v>
      </c>
      <c r="H538" s="126" t="s">
        <v>7406</v>
      </c>
      <c r="I538" s="126" t="s">
        <v>15</v>
      </c>
      <c r="J538" s="126" t="s">
        <v>238</v>
      </c>
      <c r="K538" s="126" t="s">
        <v>15</v>
      </c>
    </row>
    <row r="539" spans="1:11">
      <c r="A539" s="125">
        <v>538</v>
      </c>
      <c r="B539" s="126" t="s">
        <v>5038</v>
      </c>
      <c r="C539" s="126" t="s">
        <v>15</v>
      </c>
      <c r="D539" s="126" t="s">
        <v>7407</v>
      </c>
      <c r="E539" s="126" t="s">
        <v>15</v>
      </c>
      <c r="F539" s="126" t="s">
        <v>15</v>
      </c>
      <c r="G539" s="126" t="s">
        <v>7408</v>
      </c>
      <c r="H539" s="126" t="s">
        <v>6069</v>
      </c>
      <c r="I539" s="126" t="s">
        <v>15</v>
      </c>
      <c r="J539" s="126" t="s">
        <v>15</v>
      </c>
      <c r="K539" s="126" t="s">
        <v>15</v>
      </c>
    </row>
    <row r="540" spans="1:11">
      <c r="A540" s="125">
        <v>539</v>
      </c>
      <c r="B540" s="126" t="s">
        <v>4585</v>
      </c>
      <c r="C540" s="126" t="s">
        <v>15</v>
      </c>
      <c r="D540" s="126" t="s">
        <v>7409</v>
      </c>
      <c r="E540" s="126" t="s">
        <v>15</v>
      </c>
      <c r="F540" s="126" t="s">
        <v>7410</v>
      </c>
      <c r="G540" s="126" t="s">
        <v>15</v>
      </c>
      <c r="H540" s="126" t="s">
        <v>15</v>
      </c>
      <c r="I540" s="126" t="s">
        <v>15</v>
      </c>
      <c r="J540" s="126" t="s">
        <v>139</v>
      </c>
      <c r="K540" s="126" t="s">
        <v>15</v>
      </c>
    </row>
    <row r="541" spans="1:11">
      <c r="A541" s="125">
        <v>540</v>
      </c>
      <c r="B541" s="126" t="s">
        <v>5039</v>
      </c>
      <c r="C541" s="126" t="s">
        <v>15</v>
      </c>
      <c r="D541" s="126" t="s">
        <v>7411</v>
      </c>
      <c r="E541" s="126" t="s">
        <v>15</v>
      </c>
      <c r="F541" s="126" t="s">
        <v>7412</v>
      </c>
      <c r="G541" s="126" t="s">
        <v>15</v>
      </c>
      <c r="H541" s="126" t="s">
        <v>15</v>
      </c>
      <c r="I541" s="126" t="s">
        <v>15</v>
      </c>
      <c r="J541" s="126" t="s">
        <v>15</v>
      </c>
      <c r="K541" s="126" t="s">
        <v>15</v>
      </c>
    </row>
    <row r="542" spans="1:11">
      <c r="A542" s="125">
        <v>541</v>
      </c>
      <c r="B542" s="126" t="s">
        <v>1545</v>
      </c>
      <c r="C542" s="126" t="s">
        <v>15</v>
      </c>
      <c r="D542" s="126" t="s">
        <v>7413</v>
      </c>
      <c r="E542" s="126" t="s">
        <v>15</v>
      </c>
      <c r="F542" s="126" t="s">
        <v>7414</v>
      </c>
      <c r="G542" s="126" t="s">
        <v>15</v>
      </c>
      <c r="H542" s="126" t="s">
        <v>15</v>
      </c>
      <c r="I542" s="126" t="s">
        <v>15</v>
      </c>
      <c r="J542" s="126" t="s">
        <v>15</v>
      </c>
      <c r="K542" s="126" t="s">
        <v>15</v>
      </c>
    </row>
    <row r="543" spans="1:11">
      <c r="A543" s="125">
        <v>542</v>
      </c>
      <c r="B543" s="126" t="s">
        <v>5040</v>
      </c>
      <c r="C543" s="126" t="s">
        <v>15</v>
      </c>
      <c r="D543" s="126" t="s">
        <v>7415</v>
      </c>
      <c r="E543" s="126" t="s">
        <v>15</v>
      </c>
      <c r="F543" s="126" t="s">
        <v>15</v>
      </c>
      <c r="G543" s="126" t="s">
        <v>7416</v>
      </c>
      <c r="H543" s="126" t="s">
        <v>7417</v>
      </c>
      <c r="I543" s="126" t="s">
        <v>15</v>
      </c>
      <c r="J543" s="126" t="s">
        <v>15</v>
      </c>
      <c r="K543" s="126" t="s">
        <v>15</v>
      </c>
    </row>
    <row r="544" spans="1:11">
      <c r="A544" s="125">
        <v>543</v>
      </c>
      <c r="B544" s="126" t="s">
        <v>5042</v>
      </c>
      <c r="C544" s="126" t="s">
        <v>15</v>
      </c>
      <c r="D544" s="126" t="s">
        <v>7418</v>
      </c>
      <c r="E544" s="126" t="s">
        <v>15</v>
      </c>
      <c r="F544" s="126" t="s">
        <v>15</v>
      </c>
      <c r="G544" s="126" t="s">
        <v>7419</v>
      </c>
      <c r="H544" s="126" t="s">
        <v>7420</v>
      </c>
      <c r="I544" s="126" t="s">
        <v>15</v>
      </c>
      <c r="J544" s="126" t="s">
        <v>15</v>
      </c>
      <c r="K544" s="126" t="s">
        <v>15</v>
      </c>
    </row>
    <row r="545" spans="1:11">
      <c r="A545" s="125">
        <v>544</v>
      </c>
      <c r="B545" s="126" t="s">
        <v>450</v>
      </c>
      <c r="C545" s="126" t="s">
        <v>15</v>
      </c>
      <c r="D545" s="126" t="s">
        <v>7421</v>
      </c>
      <c r="E545" s="126" t="s">
        <v>15</v>
      </c>
      <c r="F545" s="126" t="s">
        <v>15</v>
      </c>
      <c r="G545" s="126" t="s">
        <v>15</v>
      </c>
      <c r="H545" s="126" t="s">
        <v>15</v>
      </c>
      <c r="I545" s="126" t="s">
        <v>15</v>
      </c>
      <c r="J545" s="126" t="s">
        <v>15</v>
      </c>
      <c r="K545" s="126" t="s">
        <v>15</v>
      </c>
    </row>
    <row r="546" spans="1:11">
      <c r="A546" s="125">
        <v>545</v>
      </c>
      <c r="B546" s="126" t="s">
        <v>5043</v>
      </c>
      <c r="C546" s="126" t="s">
        <v>15</v>
      </c>
      <c r="D546" s="126" t="s">
        <v>7422</v>
      </c>
      <c r="E546" s="126" t="s">
        <v>15</v>
      </c>
      <c r="F546" s="126" t="s">
        <v>7423</v>
      </c>
      <c r="G546" s="126" t="s">
        <v>7424</v>
      </c>
      <c r="H546" s="126" t="s">
        <v>15</v>
      </c>
      <c r="I546" s="126" t="s">
        <v>15</v>
      </c>
      <c r="J546" s="126" t="s">
        <v>7425</v>
      </c>
      <c r="K546" s="126" t="s">
        <v>15</v>
      </c>
    </row>
    <row r="547" spans="1:11">
      <c r="A547" s="125">
        <v>546</v>
      </c>
      <c r="B547" s="126" t="s">
        <v>5044</v>
      </c>
      <c r="C547" s="126" t="s">
        <v>15</v>
      </c>
      <c r="D547" s="126" t="s">
        <v>7426</v>
      </c>
      <c r="E547" s="126" t="s">
        <v>15</v>
      </c>
      <c r="F547" s="126" t="s">
        <v>15</v>
      </c>
      <c r="G547" s="126" t="s">
        <v>7427</v>
      </c>
      <c r="H547" s="126" t="s">
        <v>6069</v>
      </c>
      <c r="I547" s="126" t="s">
        <v>15</v>
      </c>
      <c r="J547" s="126" t="s">
        <v>15</v>
      </c>
      <c r="K547" s="126" t="s">
        <v>15</v>
      </c>
    </row>
    <row r="548" spans="1:11">
      <c r="A548" s="125">
        <v>547</v>
      </c>
      <c r="B548" s="126" t="s">
        <v>5045</v>
      </c>
      <c r="C548" s="126" t="s">
        <v>15</v>
      </c>
      <c r="D548" s="126" t="s">
        <v>7428</v>
      </c>
      <c r="E548" s="126" t="s">
        <v>15</v>
      </c>
      <c r="F548" s="126" t="s">
        <v>15</v>
      </c>
      <c r="G548" s="126" t="s">
        <v>7429</v>
      </c>
      <c r="H548" s="126" t="s">
        <v>7430</v>
      </c>
      <c r="I548" s="126" t="s">
        <v>15</v>
      </c>
      <c r="J548" s="126" t="s">
        <v>7431</v>
      </c>
      <c r="K548" s="126" t="s">
        <v>15</v>
      </c>
    </row>
    <row r="549" spans="1:11">
      <c r="A549" s="125">
        <v>548</v>
      </c>
      <c r="B549" s="126" t="s">
        <v>5047</v>
      </c>
      <c r="C549" s="126" t="s">
        <v>15</v>
      </c>
      <c r="D549" s="126" t="s">
        <v>7432</v>
      </c>
      <c r="E549" s="126" t="s">
        <v>15</v>
      </c>
      <c r="F549" s="126" t="s">
        <v>15</v>
      </c>
      <c r="G549" s="126" t="s">
        <v>15</v>
      </c>
      <c r="H549" s="126" t="s">
        <v>6076</v>
      </c>
      <c r="I549" s="126" t="s">
        <v>15</v>
      </c>
      <c r="J549" s="126" t="s">
        <v>7433</v>
      </c>
      <c r="K549" s="126" t="s">
        <v>15</v>
      </c>
    </row>
    <row r="550" spans="1:11">
      <c r="A550" s="125">
        <v>549</v>
      </c>
      <c r="B550" s="126" t="s">
        <v>5049</v>
      </c>
      <c r="C550" s="126" t="s">
        <v>15</v>
      </c>
      <c r="D550" s="126" t="s">
        <v>7434</v>
      </c>
      <c r="E550" s="126" t="s">
        <v>15</v>
      </c>
      <c r="F550" s="126" t="s">
        <v>15</v>
      </c>
      <c r="G550" s="126" t="s">
        <v>15</v>
      </c>
      <c r="H550" s="126" t="s">
        <v>15</v>
      </c>
      <c r="I550" s="126" t="s">
        <v>15</v>
      </c>
      <c r="J550" s="126" t="s">
        <v>136</v>
      </c>
      <c r="K550" s="126" t="s">
        <v>15</v>
      </c>
    </row>
    <row r="551" spans="1:11">
      <c r="A551" s="125">
        <v>550</v>
      </c>
      <c r="B551" s="126" t="s">
        <v>5051</v>
      </c>
      <c r="C551" s="126" t="s">
        <v>15</v>
      </c>
      <c r="D551" s="126" t="s">
        <v>7435</v>
      </c>
      <c r="E551" s="126" t="s">
        <v>15</v>
      </c>
      <c r="F551" s="126" t="s">
        <v>15</v>
      </c>
      <c r="G551" s="126" t="s">
        <v>15</v>
      </c>
      <c r="H551" s="126" t="s">
        <v>15</v>
      </c>
      <c r="I551" s="126" t="s">
        <v>15</v>
      </c>
      <c r="J551" s="126" t="s">
        <v>137</v>
      </c>
      <c r="K551" s="126" t="s">
        <v>15</v>
      </c>
    </row>
    <row r="552" spans="1:11">
      <c r="A552" s="125">
        <v>551</v>
      </c>
      <c r="B552" s="126" t="s">
        <v>5921</v>
      </c>
      <c r="C552" s="126" t="s">
        <v>15</v>
      </c>
      <c r="D552" s="126" t="s">
        <v>7436</v>
      </c>
      <c r="E552" s="126" t="s">
        <v>15</v>
      </c>
      <c r="F552" s="126" t="s">
        <v>15</v>
      </c>
      <c r="G552" s="126" t="s">
        <v>7437</v>
      </c>
      <c r="H552" s="126" t="s">
        <v>7438</v>
      </c>
      <c r="I552" s="126" t="s">
        <v>15</v>
      </c>
      <c r="J552" s="126" t="s">
        <v>7439</v>
      </c>
      <c r="K552" s="126" t="s">
        <v>15</v>
      </c>
    </row>
    <row r="553" spans="1:11">
      <c r="A553" s="125">
        <v>552</v>
      </c>
      <c r="B553" s="126" t="s">
        <v>5922</v>
      </c>
      <c r="C553" s="126" t="s">
        <v>15</v>
      </c>
      <c r="D553" s="126" t="s">
        <v>7440</v>
      </c>
      <c r="E553" s="126" t="s">
        <v>15</v>
      </c>
      <c r="F553" s="126" t="s">
        <v>15</v>
      </c>
      <c r="G553" s="126" t="s">
        <v>7441</v>
      </c>
      <c r="H553" s="126" t="s">
        <v>15</v>
      </c>
      <c r="I553" s="126" t="s">
        <v>15</v>
      </c>
      <c r="J553" s="126" t="s">
        <v>15</v>
      </c>
      <c r="K553" s="126" t="s">
        <v>15</v>
      </c>
    </row>
    <row r="554" spans="1:11">
      <c r="A554" s="125">
        <v>553</v>
      </c>
      <c r="B554" s="126" t="s">
        <v>5052</v>
      </c>
      <c r="C554" s="126" t="s">
        <v>15</v>
      </c>
      <c r="D554" s="126" t="s">
        <v>7442</v>
      </c>
      <c r="E554" s="126" t="s">
        <v>15</v>
      </c>
      <c r="F554" s="126" t="s">
        <v>15</v>
      </c>
      <c r="G554" s="126" t="s">
        <v>7443</v>
      </c>
      <c r="H554" s="126" t="s">
        <v>7444</v>
      </c>
      <c r="I554" s="126" t="s">
        <v>15</v>
      </c>
      <c r="J554" s="126" t="s">
        <v>160</v>
      </c>
      <c r="K554" s="126" t="s">
        <v>15</v>
      </c>
    </row>
    <row r="555" spans="1:11">
      <c r="A555" s="125">
        <v>554</v>
      </c>
      <c r="B555" s="126" t="s">
        <v>5054</v>
      </c>
      <c r="C555" s="126" t="s">
        <v>15</v>
      </c>
      <c r="D555" s="126" t="s">
        <v>7445</v>
      </c>
      <c r="E555" s="126" t="s">
        <v>15</v>
      </c>
      <c r="F555" s="126" t="s">
        <v>15</v>
      </c>
      <c r="G555" s="126" t="s">
        <v>7446</v>
      </c>
      <c r="H555" s="126" t="s">
        <v>7444</v>
      </c>
      <c r="I555" s="126" t="s">
        <v>15</v>
      </c>
      <c r="J555" s="126" t="s">
        <v>161</v>
      </c>
      <c r="K555" s="126" t="s">
        <v>15</v>
      </c>
    </row>
    <row r="556" spans="1:11">
      <c r="A556" s="125">
        <v>555</v>
      </c>
      <c r="B556" s="126" t="s">
        <v>5055</v>
      </c>
      <c r="C556" s="126" t="s">
        <v>15</v>
      </c>
      <c r="D556" s="126" t="s">
        <v>7447</v>
      </c>
      <c r="E556" s="126" t="s">
        <v>15</v>
      </c>
      <c r="F556" s="126" t="s">
        <v>15</v>
      </c>
      <c r="G556" s="126" t="s">
        <v>7448</v>
      </c>
      <c r="H556" s="126" t="s">
        <v>7444</v>
      </c>
      <c r="I556" s="126" t="s">
        <v>15</v>
      </c>
      <c r="J556" s="126" t="s">
        <v>162</v>
      </c>
      <c r="K556" s="126" t="s">
        <v>15</v>
      </c>
    </row>
    <row r="557" spans="1:11">
      <c r="A557" s="125">
        <v>556</v>
      </c>
      <c r="B557" s="126" t="s">
        <v>5056</v>
      </c>
      <c r="C557" s="126" t="s">
        <v>15</v>
      </c>
      <c r="D557" s="126" t="s">
        <v>7449</v>
      </c>
      <c r="E557" s="126" t="s">
        <v>15</v>
      </c>
      <c r="F557" s="126" t="s">
        <v>15</v>
      </c>
      <c r="G557" s="126" t="s">
        <v>7450</v>
      </c>
      <c r="H557" s="126" t="s">
        <v>7444</v>
      </c>
      <c r="I557" s="126" t="s">
        <v>15</v>
      </c>
      <c r="J557" s="126" t="s">
        <v>7451</v>
      </c>
      <c r="K557" s="126" t="s">
        <v>15</v>
      </c>
    </row>
    <row r="558" spans="1:11">
      <c r="A558" s="125">
        <v>557</v>
      </c>
      <c r="B558" s="126" t="s">
        <v>5057</v>
      </c>
      <c r="C558" s="126" t="s">
        <v>15</v>
      </c>
      <c r="D558" s="126" t="s">
        <v>7452</v>
      </c>
      <c r="E558" s="126" t="s">
        <v>15</v>
      </c>
      <c r="F558" s="126" t="s">
        <v>7453</v>
      </c>
      <c r="G558" s="126" t="s">
        <v>7454</v>
      </c>
      <c r="H558" s="126" t="s">
        <v>7444</v>
      </c>
      <c r="I558" s="126" t="s">
        <v>15</v>
      </c>
      <c r="J558" s="126" t="s">
        <v>220</v>
      </c>
      <c r="K558" s="126" t="s">
        <v>15</v>
      </c>
    </row>
    <row r="559" spans="1:11">
      <c r="A559" s="125">
        <v>558</v>
      </c>
      <c r="B559" s="126" t="s">
        <v>5058</v>
      </c>
      <c r="C559" s="126" t="s">
        <v>15</v>
      </c>
      <c r="D559" s="126" t="s">
        <v>7455</v>
      </c>
      <c r="E559" s="126" t="s">
        <v>15</v>
      </c>
      <c r="F559" s="126" t="s">
        <v>7456</v>
      </c>
      <c r="G559" s="126" t="s">
        <v>15</v>
      </c>
      <c r="H559" s="126" t="s">
        <v>15</v>
      </c>
      <c r="I559" s="126" t="s">
        <v>15</v>
      </c>
      <c r="J559" s="126" t="s">
        <v>7457</v>
      </c>
      <c r="K559" s="126" t="s">
        <v>15</v>
      </c>
    </row>
    <row r="560" spans="1:11">
      <c r="A560" s="125">
        <v>559</v>
      </c>
      <c r="B560" s="126" t="s">
        <v>5060</v>
      </c>
      <c r="C560" s="126" t="s">
        <v>15</v>
      </c>
      <c r="D560" s="126" t="s">
        <v>7458</v>
      </c>
      <c r="E560" s="126" t="s">
        <v>15</v>
      </c>
      <c r="F560" s="126" t="s">
        <v>7459</v>
      </c>
      <c r="G560" s="126" t="s">
        <v>15</v>
      </c>
      <c r="H560" s="126" t="s">
        <v>15</v>
      </c>
      <c r="I560" s="126" t="s">
        <v>15</v>
      </c>
      <c r="J560" s="126" t="s">
        <v>7460</v>
      </c>
      <c r="K560" s="126" t="s">
        <v>15</v>
      </c>
    </row>
    <row r="561" spans="1:11">
      <c r="A561" s="125">
        <v>560</v>
      </c>
      <c r="B561" s="126" t="s">
        <v>5061</v>
      </c>
      <c r="C561" s="126" t="s">
        <v>15</v>
      </c>
      <c r="D561" s="126" t="s">
        <v>7461</v>
      </c>
      <c r="E561" s="126" t="s">
        <v>15</v>
      </c>
      <c r="F561" s="126" t="s">
        <v>15</v>
      </c>
      <c r="G561" s="126" t="s">
        <v>7462</v>
      </c>
      <c r="H561" s="126" t="s">
        <v>7463</v>
      </c>
      <c r="I561" s="126" t="s">
        <v>15</v>
      </c>
      <c r="J561" s="126" t="s">
        <v>471</v>
      </c>
      <c r="K561" s="126" t="s">
        <v>15</v>
      </c>
    </row>
    <row r="562" spans="1:11">
      <c r="A562" s="125">
        <v>561</v>
      </c>
      <c r="B562" s="126" t="s">
        <v>5062</v>
      </c>
      <c r="C562" s="126" t="s">
        <v>15</v>
      </c>
      <c r="D562" s="126" t="s">
        <v>7464</v>
      </c>
      <c r="E562" s="126" t="s">
        <v>15</v>
      </c>
      <c r="F562" s="126" t="s">
        <v>15</v>
      </c>
      <c r="G562" s="126" t="s">
        <v>7465</v>
      </c>
      <c r="H562" s="126" t="s">
        <v>7466</v>
      </c>
      <c r="I562" s="126" t="s">
        <v>15</v>
      </c>
      <c r="J562" s="126" t="s">
        <v>7467</v>
      </c>
      <c r="K562" s="126" t="s">
        <v>15</v>
      </c>
    </row>
    <row r="563" spans="1:11">
      <c r="A563" s="125">
        <v>562</v>
      </c>
      <c r="B563" s="126" t="s">
        <v>5063</v>
      </c>
      <c r="C563" s="126" t="s">
        <v>15</v>
      </c>
      <c r="D563" s="126" t="s">
        <v>7468</v>
      </c>
      <c r="E563" s="126" t="s">
        <v>15</v>
      </c>
      <c r="F563" s="126" t="s">
        <v>15</v>
      </c>
      <c r="G563" s="126" t="s">
        <v>7469</v>
      </c>
      <c r="H563" s="126" t="s">
        <v>7470</v>
      </c>
      <c r="I563" s="126" t="s">
        <v>15</v>
      </c>
      <c r="J563" s="126" t="s">
        <v>15</v>
      </c>
      <c r="K563" s="126" t="s">
        <v>15</v>
      </c>
    </row>
    <row r="564" spans="1:11">
      <c r="A564" s="125">
        <v>563</v>
      </c>
      <c r="B564" s="126" t="s">
        <v>5065</v>
      </c>
      <c r="C564" s="126" t="s">
        <v>15</v>
      </c>
      <c r="D564" s="126" t="s">
        <v>7471</v>
      </c>
      <c r="E564" s="126" t="s">
        <v>15</v>
      </c>
      <c r="F564" s="126" t="s">
        <v>15</v>
      </c>
      <c r="G564" s="126" t="s">
        <v>7472</v>
      </c>
      <c r="H564" s="126" t="s">
        <v>7473</v>
      </c>
      <c r="I564" s="126" t="s">
        <v>15</v>
      </c>
      <c r="J564" s="126" t="s">
        <v>15</v>
      </c>
      <c r="K564" s="126" t="s">
        <v>15</v>
      </c>
    </row>
    <row r="565" spans="1:11">
      <c r="A565" s="125">
        <v>564</v>
      </c>
      <c r="B565" s="126" t="s">
        <v>5066</v>
      </c>
      <c r="C565" s="126" t="s">
        <v>15</v>
      </c>
      <c r="D565" s="126" t="s">
        <v>7474</v>
      </c>
      <c r="E565" s="126" t="s">
        <v>15</v>
      </c>
      <c r="F565" s="126" t="s">
        <v>15</v>
      </c>
      <c r="G565" s="126" t="s">
        <v>7475</v>
      </c>
      <c r="H565" s="126" t="s">
        <v>7476</v>
      </c>
      <c r="I565" s="126" t="s">
        <v>15</v>
      </c>
      <c r="J565" s="126" t="s">
        <v>15</v>
      </c>
      <c r="K565" s="126" t="s">
        <v>15</v>
      </c>
    </row>
    <row r="566" spans="1:11">
      <c r="A566" s="125">
        <v>565</v>
      </c>
      <c r="B566" s="126" t="s">
        <v>5067</v>
      </c>
      <c r="C566" s="126" t="s">
        <v>15</v>
      </c>
      <c r="D566" s="126" t="s">
        <v>7477</v>
      </c>
      <c r="E566" s="126" t="s">
        <v>15</v>
      </c>
      <c r="F566" s="126" t="s">
        <v>15</v>
      </c>
      <c r="G566" s="126" t="s">
        <v>7478</v>
      </c>
      <c r="H566" s="126" t="s">
        <v>7479</v>
      </c>
      <c r="I566" s="126" t="s">
        <v>15</v>
      </c>
      <c r="J566" s="126" t="s">
        <v>15</v>
      </c>
      <c r="K566" s="126" t="s">
        <v>15</v>
      </c>
    </row>
    <row r="567" spans="1:11">
      <c r="A567" s="125">
        <v>566</v>
      </c>
      <c r="B567" s="126" t="s">
        <v>5068</v>
      </c>
      <c r="C567" s="126" t="s">
        <v>15</v>
      </c>
      <c r="D567" s="126" t="s">
        <v>7480</v>
      </c>
      <c r="E567" s="126" t="s">
        <v>15</v>
      </c>
      <c r="F567" s="126" t="s">
        <v>15</v>
      </c>
      <c r="G567" s="126" t="s">
        <v>7481</v>
      </c>
      <c r="H567" s="126" t="s">
        <v>7482</v>
      </c>
      <c r="I567" s="126" t="s">
        <v>15</v>
      </c>
      <c r="J567" s="126" t="s">
        <v>15</v>
      </c>
      <c r="K567" s="126" t="s">
        <v>15</v>
      </c>
    </row>
    <row r="568" spans="1:11">
      <c r="A568" s="125">
        <v>567</v>
      </c>
      <c r="B568" s="126" t="s">
        <v>5069</v>
      </c>
      <c r="C568" s="126" t="s">
        <v>15</v>
      </c>
      <c r="D568" s="126" t="s">
        <v>7483</v>
      </c>
      <c r="E568" s="126" t="s">
        <v>15</v>
      </c>
      <c r="F568" s="126" t="s">
        <v>15</v>
      </c>
      <c r="G568" s="126" t="s">
        <v>7484</v>
      </c>
      <c r="H568" s="126" t="s">
        <v>7485</v>
      </c>
      <c r="I568" s="126" t="s">
        <v>15</v>
      </c>
      <c r="J568" s="126" t="s">
        <v>15</v>
      </c>
      <c r="K568" s="126" t="s">
        <v>15</v>
      </c>
    </row>
    <row r="569" spans="1:11">
      <c r="A569" s="125">
        <v>568</v>
      </c>
      <c r="B569" s="126" t="s">
        <v>5070</v>
      </c>
      <c r="C569" s="126" t="s">
        <v>15</v>
      </c>
      <c r="D569" s="126" t="s">
        <v>7486</v>
      </c>
      <c r="E569" s="126" t="s">
        <v>15</v>
      </c>
      <c r="F569" s="126" t="s">
        <v>15</v>
      </c>
      <c r="G569" s="126" t="s">
        <v>7487</v>
      </c>
      <c r="H569" s="126" t="s">
        <v>7488</v>
      </c>
      <c r="I569" s="126" t="s">
        <v>15</v>
      </c>
      <c r="J569" s="126" t="s">
        <v>15</v>
      </c>
      <c r="K569" s="126" t="s">
        <v>15</v>
      </c>
    </row>
    <row r="570" spans="1:11">
      <c r="A570" s="125">
        <v>569</v>
      </c>
      <c r="B570" s="126" t="s">
        <v>5071</v>
      </c>
      <c r="C570" s="126" t="s">
        <v>15</v>
      </c>
      <c r="D570" s="126" t="s">
        <v>7489</v>
      </c>
      <c r="E570" s="126" t="s">
        <v>15</v>
      </c>
      <c r="F570" s="126" t="s">
        <v>15</v>
      </c>
      <c r="G570" s="126" t="s">
        <v>7490</v>
      </c>
      <c r="H570" s="126" t="s">
        <v>7491</v>
      </c>
      <c r="I570" s="126" t="s">
        <v>15</v>
      </c>
      <c r="J570" s="126" t="s">
        <v>7492</v>
      </c>
      <c r="K570" s="126" t="s">
        <v>15</v>
      </c>
    </row>
    <row r="571" spans="1:11">
      <c r="A571" s="125">
        <v>570</v>
      </c>
      <c r="B571" s="126" t="s">
        <v>5072</v>
      </c>
      <c r="C571" s="126" t="s">
        <v>15</v>
      </c>
      <c r="D571" s="126" t="s">
        <v>7493</v>
      </c>
      <c r="E571" s="126" t="s">
        <v>15</v>
      </c>
      <c r="F571" s="126" t="s">
        <v>15</v>
      </c>
      <c r="G571" s="126" t="s">
        <v>7494</v>
      </c>
      <c r="H571" s="126" t="s">
        <v>7495</v>
      </c>
      <c r="I571" s="126" t="s">
        <v>15</v>
      </c>
      <c r="J571" s="126" t="s">
        <v>338</v>
      </c>
      <c r="K571" s="126" t="s">
        <v>15</v>
      </c>
    </row>
    <row r="572" spans="1:11">
      <c r="A572" s="125">
        <v>571</v>
      </c>
      <c r="B572" s="126" t="s">
        <v>5073</v>
      </c>
      <c r="C572" s="126" t="s">
        <v>15</v>
      </c>
      <c r="D572" s="126" t="s">
        <v>7496</v>
      </c>
      <c r="E572" s="126" t="s">
        <v>15</v>
      </c>
      <c r="F572" s="126" t="s">
        <v>15</v>
      </c>
      <c r="G572" s="126" t="s">
        <v>7497</v>
      </c>
      <c r="H572" s="126" t="s">
        <v>7498</v>
      </c>
      <c r="I572" s="126" t="s">
        <v>15</v>
      </c>
      <c r="J572" s="126" t="s">
        <v>339</v>
      </c>
      <c r="K572" s="126" t="s">
        <v>15</v>
      </c>
    </row>
    <row r="573" spans="1:11">
      <c r="A573" s="125">
        <v>572</v>
      </c>
      <c r="B573" s="126" t="s">
        <v>5075</v>
      </c>
      <c r="C573" s="126" t="s">
        <v>15</v>
      </c>
      <c r="D573" s="126" t="s">
        <v>7499</v>
      </c>
      <c r="E573" s="126" t="s">
        <v>15</v>
      </c>
      <c r="F573" s="126" t="s">
        <v>15</v>
      </c>
      <c r="G573" s="126" t="s">
        <v>7500</v>
      </c>
      <c r="H573" s="126" t="s">
        <v>7501</v>
      </c>
      <c r="I573" s="126" t="s">
        <v>15</v>
      </c>
      <c r="J573" s="126" t="s">
        <v>7502</v>
      </c>
      <c r="K573" s="126" t="s">
        <v>15</v>
      </c>
    </row>
    <row r="574" spans="1:11">
      <c r="A574" s="125">
        <v>573</v>
      </c>
      <c r="B574" s="126" t="s">
        <v>5076</v>
      </c>
      <c r="C574" s="126" t="s">
        <v>15</v>
      </c>
      <c r="D574" s="126" t="s">
        <v>7503</v>
      </c>
      <c r="E574" s="126" t="s">
        <v>15</v>
      </c>
      <c r="F574" s="126" t="s">
        <v>15</v>
      </c>
      <c r="G574" s="126" t="s">
        <v>7504</v>
      </c>
      <c r="H574" s="126" t="s">
        <v>7505</v>
      </c>
      <c r="I574" s="126" t="s">
        <v>15</v>
      </c>
      <c r="J574" s="126" t="s">
        <v>340</v>
      </c>
      <c r="K574" s="126" t="s">
        <v>15</v>
      </c>
    </row>
    <row r="575" spans="1:11">
      <c r="A575" s="125">
        <v>574</v>
      </c>
      <c r="B575" s="126" t="s">
        <v>5077</v>
      </c>
      <c r="C575" s="126" t="s">
        <v>15</v>
      </c>
      <c r="D575" s="126" t="s">
        <v>7506</v>
      </c>
      <c r="E575" s="126" t="s">
        <v>15</v>
      </c>
      <c r="F575" s="126" t="s">
        <v>15</v>
      </c>
      <c r="G575" s="126" t="s">
        <v>7507</v>
      </c>
      <c r="H575" s="126" t="s">
        <v>7508</v>
      </c>
      <c r="I575" s="126" t="s">
        <v>15</v>
      </c>
      <c r="J575" s="126" t="s">
        <v>341</v>
      </c>
      <c r="K575" s="126" t="s">
        <v>15</v>
      </c>
    </row>
    <row r="576" spans="1:11">
      <c r="A576" s="125">
        <v>575</v>
      </c>
      <c r="B576" s="126" t="s">
        <v>5078</v>
      </c>
      <c r="C576" s="126" t="s">
        <v>15</v>
      </c>
      <c r="D576" s="126" t="s">
        <v>7509</v>
      </c>
      <c r="E576" s="126" t="s">
        <v>15</v>
      </c>
      <c r="F576" s="126" t="s">
        <v>15</v>
      </c>
      <c r="G576" s="126" t="s">
        <v>7510</v>
      </c>
      <c r="H576" s="126" t="s">
        <v>7511</v>
      </c>
      <c r="I576" s="126" t="s">
        <v>15</v>
      </c>
      <c r="J576" s="126" t="s">
        <v>7512</v>
      </c>
      <c r="K576" s="126" t="s">
        <v>15</v>
      </c>
    </row>
    <row r="577" spans="1:11">
      <c r="A577" s="125">
        <v>576</v>
      </c>
      <c r="B577" s="126" t="s">
        <v>5079</v>
      </c>
      <c r="C577" s="126" t="s">
        <v>15</v>
      </c>
      <c r="D577" s="126" t="s">
        <v>7513</v>
      </c>
      <c r="E577" s="126" t="s">
        <v>15</v>
      </c>
      <c r="F577" s="126" t="s">
        <v>15</v>
      </c>
      <c r="G577" s="126" t="s">
        <v>7514</v>
      </c>
      <c r="H577" s="126" t="s">
        <v>7515</v>
      </c>
      <c r="I577" s="126" t="s">
        <v>15</v>
      </c>
      <c r="J577" s="126" t="s">
        <v>7516</v>
      </c>
      <c r="K577" s="126" t="s">
        <v>15</v>
      </c>
    </row>
    <row r="578" spans="1:11">
      <c r="A578" s="125">
        <v>577</v>
      </c>
      <c r="B578" s="126" t="s">
        <v>5080</v>
      </c>
      <c r="C578" s="126" t="s">
        <v>15</v>
      </c>
      <c r="D578" s="126" t="s">
        <v>7517</v>
      </c>
      <c r="E578" s="126" t="s">
        <v>15</v>
      </c>
      <c r="F578" s="126" t="s">
        <v>15</v>
      </c>
      <c r="G578" s="126" t="s">
        <v>7518</v>
      </c>
      <c r="H578" s="126" t="s">
        <v>7519</v>
      </c>
      <c r="I578" s="126" t="s">
        <v>15</v>
      </c>
      <c r="J578" s="126" t="s">
        <v>15</v>
      </c>
      <c r="K578" s="126" t="s">
        <v>15</v>
      </c>
    </row>
    <row r="579" spans="1:11">
      <c r="A579" s="125">
        <v>578</v>
      </c>
      <c r="B579" s="126" t="s">
        <v>5081</v>
      </c>
      <c r="C579" s="126" t="s">
        <v>15</v>
      </c>
      <c r="D579" s="126" t="s">
        <v>7520</v>
      </c>
      <c r="E579" s="126" t="s">
        <v>15</v>
      </c>
      <c r="F579" s="126" t="s">
        <v>15</v>
      </c>
      <c r="G579" s="126" t="s">
        <v>7521</v>
      </c>
      <c r="H579" s="126" t="s">
        <v>7522</v>
      </c>
      <c r="I579" s="126" t="s">
        <v>15</v>
      </c>
      <c r="J579" s="126" t="s">
        <v>342</v>
      </c>
      <c r="K579" s="126" t="s">
        <v>15</v>
      </c>
    </row>
    <row r="580" spans="1:11">
      <c r="A580" s="125">
        <v>579</v>
      </c>
      <c r="B580" s="126" t="s">
        <v>5082</v>
      </c>
      <c r="C580" s="126" t="s">
        <v>15</v>
      </c>
      <c r="D580" s="126" t="s">
        <v>7523</v>
      </c>
      <c r="E580" s="126" t="s">
        <v>15</v>
      </c>
      <c r="F580" s="126" t="s">
        <v>15</v>
      </c>
      <c r="G580" s="126" t="s">
        <v>7472</v>
      </c>
      <c r="H580" s="126" t="s">
        <v>7524</v>
      </c>
      <c r="I580" s="126" t="s">
        <v>15</v>
      </c>
      <c r="J580" s="126" t="s">
        <v>343</v>
      </c>
      <c r="K580" s="126" t="s">
        <v>15</v>
      </c>
    </row>
    <row r="581" spans="1:11">
      <c r="A581" s="125">
        <v>580</v>
      </c>
      <c r="B581" s="126" t="s">
        <v>5083</v>
      </c>
      <c r="C581" s="126" t="s">
        <v>15</v>
      </c>
      <c r="D581" s="126" t="s">
        <v>7525</v>
      </c>
      <c r="E581" s="126" t="s">
        <v>15</v>
      </c>
      <c r="F581" s="126" t="s">
        <v>15</v>
      </c>
      <c r="G581" s="126" t="s">
        <v>7526</v>
      </c>
      <c r="H581" s="126" t="s">
        <v>7527</v>
      </c>
      <c r="I581" s="126" t="s">
        <v>15</v>
      </c>
      <c r="J581" s="126" t="s">
        <v>344</v>
      </c>
      <c r="K581" s="126" t="s">
        <v>15</v>
      </c>
    </row>
    <row r="582" spans="1:11">
      <c r="A582" s="125">
        <v>581</v>
      </c>
      <c r="B582" s="126" t="s">
        <v>5084</v>
      </c>
      <c r="C582" s="126" t="s">
        <v>15</v>
      </c>
      <c r="D582" s="126" t="s">
        <v>7528</v>
      </c>
      <c r="E582" s="126" t="s">
        <v>15</v>
      </c>
      <c r="F582" s="126" t="s">
        <v>15</v>
      </c>
      <c r="G582" s="126" t="s">
        <v>7529</v>
      </c>
      <c r="H582" s="126" t="s">
        <v>7530</v>
      </c>
      <c r="I582" s="126" t="s">
        <v>15</v>
      </c>
      <c r="J582" s="126" t="s">
        <v>345</v>
      </c>
      <c r="K582" s="126" t="s">
        <v>15</v>
      </c>
    </row>
    <row r="583" spans="1:11">
      <c r="A583" s="125">
        <v>582</v>
      </c>
      <c r="B583" s="126" t="s">
        <v>5085</v>
      </c>
      <c r="C583" s="126" t="s">
        <v>15</v>
      </c>
      <c r="D583" s="126" t="s">
        <v>7531</v>
      </c>
      <c r="E583" s="126" t="s">
        <v>15</v>
      </c>
      <c r="F583" s="126" t="s">
        <v>15</v>
      </c>
      <c r="G583" s="126" t="s">
        <v>7532</v>
      </c>
      <c r="H583" s="126" t="s">
        <v>7533</v>
      </c>
      <c r="I583" s="126" t="s">
        <v>15</v>
      </c>
      <c r="J583" s="126" t="s">
        <v>346</v>
      </c>
      <c r="K583" s="126" t="s">
        <v>15</v>
      </c>
    </row>
    <row r="584" spans="1:11">
      <c r="A584" s="125">
        <v>583</v>
      </c>
      <c r="B584" s="126" t="s">
        <v>5086</v>
      </c>
      <c r="C584" s="126" t="s">
        <v>15</v>
      </c>
      <c r="D584" s="126" t="s">
        <v>7534</v>
      </c>
      <c r="E584" s="126" t="s">
        <v>15</v>
      </c>
      <c r="F584" s="126" t="s">
        <v>7535</v>
      </c>
      <c r="G584" s="126" t="s">
        <v>7536</v>
      </c>
      <c r="H584" s="126" t="s">
        <v>7537</v>
      </c>
      <c r="I584" s="126" t="s">
        <v>15</v>
      </c>
      <c r="J584" s="126" t="s">
        <v>521</v>
      </c>
      <c r="K584" s="126" t="s">
        <v>15</v>
      </c>
    </row>
    <row r="585" spans="1:11">
      <c r="A585" s="125">
        <v>584</v>
      </c>
      <c r="B585" s="126" t="s">
        <v>5087</v>
      </c>
      <c r="C585" s="126" t="s">
        <v>15</v>
      </c>
      <c r="D585" s="126" t="s">
        <v>7538</v>
      </c>
      <c r="E585" s="126" t="s">
        <v>15</v>
      </c>
      <c r="F585" s="126" t="s">
        <v>15</v>
      </c>
      <c r="G585" s="126" t="s">
        <v>7539</v>
      </c>
      <c r="H585" s="126" t="s">
        <v>7540</v>
      </c>
      <c r="I585" s="126" t="s">
        <v>15</v>
      </c>
      <c r="J585" s="126" t="s">
        <v>347</v>
      </c>
      <c r="K585" s="126" t="s">
        <v>15</v>
      </c>
    </row>
    <row r="586" spans="1:11">
      <c r="A586" s="125">
        <v>585</v>
      </c>
      <c r="B586" s="126" t="s">
        <v>5088</v>
      </c>
      <c r="C586" s="126" t="s">
        <v>15</v>
      </c>
      <c r="D586" s="126" t="s">
        <v>7541</v>
      </c>
      <c r="E586" s="126" t="s">
        <v>15</v>
      </c>
      <c r="F586" s="126" t="s">
        <v>15</v>
      </c>
      <c r="G586" s="126" t="s">
        <v>15</v>
      </c>
      <c r="H586" s="126" t="s">
        <v>7542</v>
      </c>
      <c r="I586" s="126" t="s">
        <v>15</v>
      </c>
      <c r="J586" s="126" t="s">
        <v>348</v>
      </c>
      <c r="K586" s="126" t="s">
        <v>15</v>
      </c>
    </row>
    <row r="587" spans="1:11">
      <c r="A587" s="125">
        <v>586</v>
      </c>
      <c r="B587" s="126" t="s">
        <v>5091</v>
      </c>
      <c r="C587" s="126" t="s">
        <v>15</v>
      </c>
      <c r="D587" s="126" t="s">
        <v>7543</v>
      </c>
      <c r="E587" s="126" t="s">
        <v>15</v>
      </c>
      <c r="F587" s="126" t="s">
        <v>15</v>
      </c>
      <c r="G587" s="126" t="s">
        <v>7544</v>
      </c>
      <c r="H587" s="126" t="s">
        <v>7545</v>
      </c>
      <c r="I587" s="126" t="s">
        <v>15</v>
      </c>
      <c r="J587" s="126" t="s">
        <v>15</v>
      </c>
      <c r="K587" s="126" t="s">
        <v>15</v>
      </c>
    </row>
    <row r="588" spans="1:11">
      <c r="A588" s="125">
        <v>587</v>
      </c>
      <c r="B588" s="126" t="s">
        <v>5092</v>
      </c>
      <c r="C588" s="126" t="s">
        <v>15</v>
      </c>
      <c r="D588" s="126" t="s">
        <v>7546</v>
      </c>
      <c r="E588" s="126" t="s">
        <v>15</v>
      </c>
      <c r="F588" s="126" t="s">
        <v>15</v>
      </c>
      <c r="G588" s="126" t="s">
        <v>15</v>
      </c>
      <c r="H588" s="126" t="s">
        <v>15</v>
      </c>
      <c r="I588" s="126" t="s">
        <v>15</v>
      </c>
      <c r="J588" s="126" t="s">
        <v>7547</v>
      </c>
      <c r="K588" s="126" t="s">
        <v>15</v>
      </c>
    </row>
    <row r="589" spans="1:11">
      <c r="A589" s="125">
        <v>588</v>
      </c>
      <c r="B589" s="126" t="s">
        <v>5093</v>
      </c>
      <c r="C589" s="126" t="s">
        <v>15</v>
      </c>
      <c r="D589" s="126" t="s">
        <v>7548</v>
      </c>
      <c r="E589" s="126" t="s">
        <v>15</v>
      </c>
      <c r="F589" s="126" t="s">
        <v>15</v>
      </c>
      <c r="G589" s="126" t="s">
        <v>7549</v>
      </c>
      <c r="H589" s="126" t="s">
        <v>15</v>
      </c>
      <c r="I589" s="126" t="s">
        <v>15</v>
      </c>
      <c r="J589" s="126" t="s">
        <v>7550</v>
      </c>
      <c r="K589" s="126" t="s">
        <v>15</v>
      </c>
    </row>
    <row r="590" spans="1:11">
      <c r="A590" s="125">
        <v>589</v>
      </c>
      <c r="B590" s="126" t="s">
        <v>5095</v>
      </c>
      <c r="C590" s="126" t="s">
        <v>15</v>
      </c>
      <c r="D590" s="126" t="s">
        <v>7551</v>
      </c>
      <c r="E590" s="126" t="s">
        <v>15</v>
      </c>
      <c r="F590" s="126" t="s">
        <v>15</v>
      </c>
      <c r="G590" s="126" t="s">
        <v>15</v>
      </c>
      <c r="H590" s="126" t="s">
        <v>15</v>
      </c>
      <c r="I590" s="126" t="s">
        <v>15</v>
      </c>
      <c r="J590" s="126" t="s">
        <v>15</v>
      </c>
      <c r="K590" s="126" t="s">
        <v>15</v>
      </c>
    </row>
    <row r="591" spans="1:11">
      <c r="A591" s="125">
        <v>590</v>
      </c>
      <c r="B591" s="126" t="s">
        <v>5096</v>
      </c>
      <c r="C591" s="126" t="s">
        <v>15</v>
      </c>
      <c r="D591" s="126" t="s">
        <v>7552</v>
      </c>
      <c r="E591" s="126" t="s">
        <v>15</v>
      </c>
      <c r="F591" s="126" t="s">
        <v>15</v>
      </c>
      <c r="G591" s="126" t="s">
        <v>15</v>
      </c>
      <c r="H591" s="126" t="s">
        <v>15</v>
      </c>
      <c r="I591" s="126" t="s">
        <v>15</v>
      </c>
      <c r="J591" s="126" t="s">
        <v>15</v>
      </c>
      <c r="K591" s="126" t="s">
        <v>15</v>
      </c>
    </row>
    <row r="592" spans="1:11">
      <c r="A592" s="125">
        <v>591</v>
      </c>
      <c r="B592" s="126" t="s">
        <v>5097</v>
      </c>
      <c r="C592" s="126" t="s">
        <v>15</v>
      </c>
      <c r="D592" s="126" t="s">
        <v>7553</v>
      </c>
      <c r="E592" s="126" t="s">
        <v>15</v>
      </c>
      <c r="F592" s="126" t="s">
        <v>15</v>
      </c>
      <c r="G592" s="126" t="s">
        <v>7554</v>
      </c>
      <c r="H592" s="126" t="s">
        <v>7555</v>
      </c>
      <c r="I592" s="126" t="s">
        <v>15</v>
      </c>
      <c r="J592" s="126" t="s">
        <v>7556</v>
      </c>
      <c r="K592" s="126" t="s">
        <v>15</v>
      </c>
    </row>
    <row r="593" spans="1:11">
      <c r="A593" s="125">
        <v>592</v>
      </c>
      <c r="B593" s="126" t="s">
        <v>5098</v>
      </c>
      <c r="C593" s="126" t="s">
        <v>15</v>
      </c>
      <c r="D593" s="126" t="s">
        <v>7557</v>
      </c>
      <c r="E593" s="126" t="s">
        <v>15</v>
      </c>
      <c r="F593" s="126" t="s">
        <v>15</v>
      </c>
      <c r="G593" s="126" t="s">
        <v>7558</v>
      </c>
      <c r="H593" s="126" t="s">
        <v>6069</v>
      </c>
      <c r="I593" s="126" t="s">
        <v>15</v>
      </c>
      <c r="J593" s="126" t="s">
        <v>15</v>
      </c>
      <c r="K593" s="126" t="s">
        <v>15</v>
      </c>
    </row>
    <row r="594" spans="1:11">
      <c r="A594" s="125">
        <v>593</v>
      </c>
      <c r="B594" s="126" t="s">
        <v>456</v>
      </c>
      <c r="C594" s="126" t="s">
        <v>15</v>
      </c>
      <c r="D594" s="126" t="s">
        <v>7559</v>
      </c>
      <c r="E594" s="126" t="s">
        <v>15</v>
      </c>
      <c r="F594" s="126" t="s">
        <v>15</v>
      </c>
      <c r="G594" s="126" t="s">
        <v>15</v>
      </c>
      <c r="H594" s="126" t="s">
        <v>15</v>
      </c>
      <c r="I594" s="126" t="s">
        <v>15</v>
      </c>
      <c r="J594" s="126" t="s">
        <v>7560</v>
      </c>
      <c r="K594" s="126" t="s">
        <v>15</v>
      </c>
    </row>
    <row r="595" spans="1:11">
      <c r="A595" s="125">
        <v>594</v>
      </c>
      <c r="B595" s="126" t="s">
        <v>5099</v>
      </c>
      <c r="C595" s="126" t="s">
        <v>15</v>
      </c>
      <c r="D595" s="126" t="s">
        <v>7561</v>
      </c>
      <c r="E595" s="126" t="s">
        <v>15</v>
      </c>
      <c r="F595" s="126" t="s">
        <v>7562</v>
      </c>
      <c r="G595" s="126" t="s">
        <v>15</v>
      </c>
      <c r="H595" s="126" t="s">
        <v>7563</v>
      </c>
      <c r="I595" s="126" t="s">
        <v>15</v>
      </c>
      <c r="J595" s="126" t="s">
        <v>114</v>
      </c>
      <c r="K595" s="126" t="s">
        <v>15</v>
      </c>
    </row>
    <row r="596" spans="1:11">
      <c r="A596" s="125">
        <v>595</v>
      </c>
      <c r="B596" s="126" t="s">
        <v>5101</v>
      </c>
      <c r="C596" s="126" t="s">
        <v>15</v>
      </c>
      <c r="D596" s="126" t="s">
        <v>7564</v>
      </c>
      <c r="E596" s="126" t="s">
        <v>15</v>
      </c>
      <c r="F596" s="126" t="s">
        <v>7565</v>
      </c>
      <c r="G596" s="126" t="s">
        <v>15</v>
      </c>
      <c r="H596" s="126" t="s">
        <v>7566</v>
      </c>
      <c r="I596" s="126" t="s">
        <v>15</v>
      </c>
      <c r="J596" s="126" t="s">
        <v>115</v>
      </c>
      <c r="K596" s="126" t="s">
        <v>15</v>
      </c>
    </row>
    <row r="597" spans="1:11">
      <c r="A597" s="125">
        <v>596</v>
      </c>
      <c r="B597" s="126" t="s">
        <v>5102</v>
      </c>
      <c r="C597" s="126" t="s">
        <v>15</v>
      </c>
      <c r="D597" s="126" t="s">
        <v>7567</v>
      </c>
      <c r="E597" s="126" t="s">
        <v>15</v>
      </c>
      <c r="F597" s="126" t="s">
        <v>3274</v>
      </c>
      <c r="G597" s="126" t="s">
        <v>15</v>
      </c>
      <c r="H597" s="126" t="s">
        <v>7568</v>
      </c>
      <c r="I597" s="126" t="s">
        <v>15</v>
      </c>
      <c r="J597" s="126" t="s">
        <v>116</v>
      </c>
      <c r="K597" s="126" t="s">
        <v>15</v>
      </c>
    </row>
    <row r="598" spans="1:11">
      <c r="A598" s="125">
        <v>597</v>
      </c>
      <c r="B598" s="126" t="s">
        <v>5103</v>
      </c>
      <c r="C598" s="126" t="s">
        <v>15</v>
      </c>
      <c r="D598" s="126" t="s">
        <v>7569</v>
      </c>
      <c r="E598" s="126" t="s">
        <v>15</v>
      </c>
      <c r="F598" s="126" t="s">
        <v>7570</v>
      </c>
      <c r="G598" s="126" t="s">
        <v>15</v>
      </c>
      <c r="H598" s="126" t="s">
        <v>7571</v>
      </c>
      <c r="I598" s="126" t="s">
        <v>15</v>
      </c>
      <c r="J598" s="126" t="s">
        <v>117</v>
      </c>
      <c r="K598" s="126" t="s">
        <v>15</v>
      </c>
    </row>
    <row r="599" spans="1:11">
      <c r="A599" s="125">
        <v>598</v>
      </c>
      <c r="B599" s="126" t="s">
        <v>5104</v>
      </c>
      <c r="C599" s="126" t="s">
        <v>15</v>
      </c>
      <c r="D599" s="126" t="s">
        <v>7572</v>
      </c>
      <c r="E599" s="126" t="s">
        <v>15</v>
      </c>
      <c r="F599" s="126" t="s">
        <v>15</v>
      </c>
      <c r="G599" s="126" t="s">
        <v>7573</v>
      </c>
      <c r="H599" s="126" t="s">
        <v>15</v>
      </c>
      <c r="I599" s="126" t="s">
        <v>15</v>
      </c>
      <c r="J599" s="126" t="s">
        <v>7574</v>
      </c>
      <c r="K599" s="126" t="s">
        <v>15</v>
      </c>
    </row>
    <row r="600" spans="1:11">
      <c r="A600" s="125">
        <v>599</v>
      </c>
      <c r="B600" s="126" t="s">
        <v>5105</v>
      </c>
      <c r="C600" s="126" t="s">
        <v>15</v>
      </c>
      <c r="D600" s="126" t="s">
        <v>7575</v>
      </c>
      <c r="E600" s="126" t="s">
        <v>15</v>
      </c>
      <c r="F600" s="126" t="s">
        <v>15</v>
      </c>
      <c r="G600" s="126" t="s">
        <v>7576</v>
      </c>
      <c r="H600" s="126" t="s">
        <v>7577</v>
      </c>
      <c r="I600" s="126" t="s">
        <v>15</v>
      </c>
      <c r="J600" s="126" t="s">
        <v>163</v>
      </c>
      <c r="K600" s="126" t="s">
        <v>15</v>
      </c>
    </row>
    <row r="601" spans="1:11">
      <c r="A601" s="125">
        <v>600</v>
      </c>
      <c r="B601" s="126" t="s">
        <v>5106</v>
      </c>
      <c r="C601" s="126" t="s">
        <v>15</v>
      </c>
      <c r="D601" s="126" t="s">
        <v>7578</v>
      </c>
      <c r="E601" s="126" t="s">
        <v>15</v>
      </c>
      <c r="F601" s="126" t="s">
        <v>15</v>
      </c>
      <c r="G601" s="126" t="s">
        <v>7579</v>
      </c>
      <c r="H601" s="126" t="s">
        <v>7580</v>
      </c>
      <c r="I601" s="126" t="s">
        <v>15</v>
      </c>
      <c r="J601" s="126" t="s">
        <v>7581</v>
      </c>
      <c r="K601" s="126" t="s">
        <v>15</v>
      </c>
    </row>
    <row r="602" spans="1:11">
      <c r="A602" s="125">
        <v>601</v>
      </c>
      <c r="B602" s="126" t="s">
        <v>5110</v>
      </c>
      <c r="C602" s="126" t="s">
        <v>15</v>
      </c>
      <c r="D602" s="126" t="s">
        <v>7582</v>
      </c>
      <c r="E602" s="126" t="s">
        <v>15</v>
      </c>
      <c r="F602" s="126" t="s">
        <v>15</v>
      </c>
      <c r="G602" s="126" t="s">
        <v>15</v>
      </c>
      <c r="H602" s="126" t="s">
        <v>15</v>
      </c>
      <c r="I602" s="126" t="s">
        <v>15</v>
      </c>
      <c r="J602" s="126" t="s">
        <v>7583</v>
      </c>
      <c r="K602" s="126" t="s">
        <v>15</v>
      </c>
    </row>
    <row r="603" spans="1:11">
      <c r="A603" s="125">
        <v>602</v>
      </c>
      <c r="B603" s="126" t="s">
        <v>5111</v>
      </c>
      <c r="C603" s="126" t="s">
        <v>15</v>
      </c>
      <c r="D603" s="126" t="s">
        <v>7584</v>
      </c>
      <c r="E603" s="126" t="s">
        <v>15</v>
      </c>
      <c r="F603" s="126" t="s">
        <v>15</v>
      </c>
      <c r="G603" s="126" t="s">
        <v>15</v>
      </c>
      <c r="H603" s="126" t="s">
        <v>15</v>
      </c>
      <c r="I603" s="126" t="s">
        <v>15</v>
      </c>
      <c r="J603" s="126" t="s">
        <v>15</v>
      </c>
      <c r="K603" s="126" t="s">
        <v>15</v>
      </c>
    </row>
    <row r="604" spans="1:11">
      <c r="A604" s="125">
        <v>603</v>
      </c>
      <c r="B604" s="126" t="s">
        <v>5112</v>
      </c>
      <c r="C604" s="126" t="s">
        <v>15</v>
      </c>
      <c r="D604" s="126" t="s">
        <v>7585</v>
      </c>
      <c r="E604" s="126" t="s">
        <v>15</v>
      </c>
      <c r="F604" s="126" t="s">
        <v>15</v>
      </c>
      <c r="G604" s="126" t="s">
        <v>15</v>
      </c>
      <c r="H604" s="126" t="s">
        <v>15</v>
      </c>
      <c r="I604" s="126" t="s">
        <v>15</v>
      </c>
      <c r="J604" s="126" t="s">
        <v>15</v>
      </c>
      <c r="K604" s="126" t="s">
        <v>15</v>
      </c>
    </row>
    <row r="605" spans="1:11">
      <c r="A605" s="125">
        <v>604</v>
      </c>
      <c r="B605" s="126" t="s">
        <v>5113</v>
      </c>
      <c r="C605" s="126" t="s">
        <v>15</v>
      </c>
      <c r="D605" s="126" t="s">
        <v>7586</v>
      </c>
      <c r="E605" s="126" t="s">
        <v>15</v>
      </c>
      <c r="F605" s="126" t="s">
        <v>15</v>
      </c>
      <c r="G605" s="126" t="s">
        <v>15</v>
      </c>
      <c r="H605" s="126" t="s">
        <v>15</v>
      </c>
      <c r="I605" s="126" t="s">
        <v>15</v>
      </c>
      <c r="J605" s="126" t="s">
        <v>2970</v>
      </c>
      <c r="K605" s="126" t="s">
        <v>15</v>
      </c>
    </row>
    <row r="606" spans="1:11">
      <c r="A606" s="125">
        <v>605</v>
      </c>
      <c r="B606" s="126" t="s">
        <v>5114</v>
      </c>
      <c r="C606" s="126" t="s">
        <v>15</v>
      </c>
      <c r="D606" s="126" t="s">
        <v>7587</v>
      </c>
      <c r="E606" s="126" t="s">
        <v>15</v>
      </c>
      <c r="F606" s="126" t="s">
        <v>15</v>
      </c>
      <c r="G606" s="126" t="s">
        <v>15</v>
      </c>
      <c r="H606" s="126" t="s">
        <v>15</v>
      </c>
      <c r="I606" s="126" t="s">
        <v>15</v>
      </c>
      <c r="J606" s="126" t="s">
        <v>15</v>
      </c>
      <c r="K606" s="126" t="s">
        <v>15</v>
      </c>
    </row>
    <row r="607" spans="1:11">
      <c r="A607" s="125">
        <v>606</v>
      </c>
      <c r="B607" s="126" t="s">
        <v>5115</v>
      </c>
      <c r="C607" s="126" t="s">
        <v>15</v>
      </c>
      <c r="D607" s="126" t="s">
        <v>7588</v>
      </c>
      <c r="E607" s="126" t="s">
        <v>15</v>
      </c>
      <c r="F607" s="126" t="s">
        <v>15</v>
      </c>
      <c r="G607" s="126" t="s">
        <v>15</v>
      </c>
      <c r="H607" s="126" t="s">
        <v>15</v>
      </c>
      <c r="I607" s="126" t="s">
        <v>15</v>
      </c>
      <c r="J607" s="126" t="s">
        <v>15</v>
      </c>
      <c r="K607" s="126" t="s">
        <v>15</v>
      </c>
    </row>
    <row r="608" spans="1:11">
      <c r="A608" s="125">
        <v>607</v>
      </c>
      <c r="B608" s="126" t="s">
        <v>5116</v>
      </c>
      <c r="C608" s="126" t="s">
        <v>15</v>
      </c>
      <c r="D608" s="126" t="s">
        <v>7589</v>
      </c>
      <c r="E608" s="126" t="s">
        <v>15</v>
      </c>
      <c r="F608" s="126" t="s">
        <v>15</v>
      </c>
      <c r="G608" s="126" t="s">
        <v>7478</v>
      </c>
      <c r="H608" s="126" t="s">
        <v>7590</v>
      </c>
      <c r="I608" s="126" t="s">
        <v>15</v>
      </c>
      <c r="J608" s="126" t="s">
        <v>7591</v>
      </c>
      <c r="K608" s="126" t="s">
        <v>15</v>
      </c>
    </row>
    <row r="609" spans="1:11">
      <c r="A609" s="125">
        <v>608</v>
      </c>
      <c r="B609" s="126" t="s">
        <v>5117</v>
      </c>
      <c r="C609" s="126" t="s">
        <v>15</v>
      </c>
      <c r="D609" s="126" t="s">
        <v>7592</v>
      </c>
      <c r="E609" s="126" t="s">
        <v>15</v>
      </c>
      <c r="F609" s="126" t="s">
        <v>15</v>
      </c>
      <c r="G609" s="126" t="s">
        <v>15</v>
      </c>
      <c r="H609" s="126" t="s">
        <v>15</v>
      </c>
      <c r="I609" s="126" t="s">
        <v>15</v>
      </c>
      <c r="J609" s="126" t="s">
        <v>15</v>
      </c>
      <c r="K609" s="126" t="s">
        <v>15</v>
      </c>
    </row>
    <row r="610" spans="1:11">
      <c r="A610" s="125">
        <v>609</v>
      </c>
      <c r="B610" s="126" t="s">
        <v>5118</v>
      </c>
      <c r="C610" s="126" t="s">
        <v>15</v>
      </c>
      <c r="D610" s="126" t="s">
        <v>7593</v>
      </c>
      <c r="E610" s="126" t="s">
        <v>15</v>
      </c>
      <c r="F610" s="126" t="s">
        <v>15</v>
      </c>
      <c r="G610" s="126" t="s">
        <v>7594</v>
      </c>
      <c r="H610" s="126" t="s">
        <v>15</v>
      </c>
      <c r="I610" s="126" t="s">
        <v>15</v>
      </c>
      <c r="J610" s="126" t="s">
        <v>7595</v>
      </c>
      <c r="K610" s="126" t="s">
        <v>15</v>
      </c>
    </row>
    <row r="611" spans="1:11">
      <c r="A611" s="125">
        <v>610</v>
      </c>
      <c r="B611" s="126" t="s">
        <v>53</v>
      </c>
      <c r="C611" s="126" t="s">
        <v>15</v>
      </c>
      <c r="D611" s="126" t="s">
        <v>7596</v>
      </c>
      <c r="E611" s="126" t="s">
        <v>15</v>
      </c>
      <c r="F611" s="126" t="s">
        <v>15</v>
      </c>
      <c r="G611" s="126" t="s">
        <v>7597</v>
      </c>
      <c r="H611" s="126" t="s">
        <v>15</v>
      </c>
      <c r="I611" s="126" t="s">
        <v>15</v>
      </c>
      <c r="J611" s="126" t="s">
        <v>218</v>
      </c>
      <c r="K611" s="126" t="s">
        <v>15</v>
      </c>
    </row>
    <row r="612" spans="1:11">
      <c r="A612" s="125">
        <v>611</v>
      </c>
      <c r="B612" s="126" t="s">
        <v>5123</v>
      </c>
      <c r="C612" s="126" t="s">
        <v>15</v>
      </c>
      <c r="D612" s="126" t="s">
        <v>7598</v>
      </c>
      <c r="E612" s="126" t="s">
        <v>15</v>
      </c>
      <c r="F612" s="126" t="s">
        <v>15</v>
      </c>
      <c r="G612" s="126" t="s">
        <v>7599</v>
      </c>
      <c r="H612" s="126" t="s">
        <v>7600</v>
      </c>
      <c r="I612" s="126" t="s">
        <v>15</v>
      </c>
      <c r="J612" s="126" t="s">
        <v>7601</v>
      </c>
      <c r="K612" s="126" t="s">
        <v>15</v>
      </c>
    </row>
    <row r="613" spans="1:11">
      <c r="A613" s="125">
        <v>612</v>
      </c>
      <c r="B613" s="126" t="s">
        <v>5124</v>
      </c>
      <c r="C613" s="126" t="s">
        <v>15</v>
      </c>
      <c r="D613" s="126" t="s">
        <v>7602</v>
      </c>
      <c r="E613" s="126" t="s">
        <v>15</v>
      </c>
      <c r="F613" s="126" t="s">
        <v>7603</v>
      </c>
      <c r="G613" s="126" t="s">
        <v>15</v>
      </c>
      <c r="H613" s="126" t="s">
        <v>15</v>
      </c>
      <c r="I613" s="126" t="s">
        <v>15</v>
      </c>
      <c r="J613" s="126" t="s">
        <v>7604</v>
      </c>
      <c r="K613" s="126" t="s">
        <v>15</v>
      </c>
    </row>
    <row r="614" spans="1:11">
      <c r="A614" s="125">
        <v>613</v>
      </c>
      <c r="B614" s="126" t="s">
        <v>5126</v>
      </c>
      <c r="C614" s="126" t="s">
        <v>15</v>
      </c>
      <c r="D614" s="126" t="s">
        <v>15</v>
      </c>
      <c r="E614" s="126" t="s">
        <v>15</v>
      </c>
      <c r="F614" s="126" t="s">
        <v>7605</v>
      </c>
      <c r="G614" s="126" t="s">
        <v>15</v>
      </c>
      <c r="H614" s="126" t="s">
        <v>15</v>
      </c>
      <c r="I614" s="126" t="s">
        <v>15</v>
      </c>
      <c r="J614" s="126" t="s">
        <v>7606</v>
      </c>
      <c r="K614" s="126" t="s">
        <v>15</v>
      </c>
    </row>
    <row r="615" spans="1:11">
      <c r="A615" s="125">
        <v>614</v>
      </c>
      <c r="B615" s="126" t="s">
        <v>5128</v>
      </c>
      <c r="C615" s="126" t="s">
        <v>15</v>
      </c>
      <c r="D615" s="126" t="s">
        <v>7607</v>
      </c>
      <c r="E615" s="126" t="s">
        <v>15</v>
      </c>
      <c r="F615" s="126" t="s">
        <v>15</v>
      </c>
      <c r="G615" s="126" t="s">
        <v>7608</v>
      </c>
      <c r="H615" s="126" t="s">
        <v>7609</v>
      </c>
      <c r="I615" s="126" t="s">
        <v>15</v>
      </c>
      <c r="J615" s="126" t="s">
        <v>15</v>
      </c>
      <c r="K615" s="126" t="s">
        <v>15</v>
      </c>
    </row>
    <row r="616" spans="1:11">
      <c r="A616" s="125">
        <v>615</v>
      </c>
      <c r="B616" s="126" t="s">
        <v>5129</v>
      </c>
      <c r="C616" s="126" t="s">
        <v>15</v>
      </c>
      <c r="D616" s="126" t="s">
        <v>7610</v>
      </c>
      <c r="E616" s="126" t="s">
        <v>15</v>
      </c>
      <c r="F616" s="126" t="s">
        <v>15</v>
      </c>
      <c r="G616" s="126" t="s">
        <v>7611</v>
      </c>
      <c r="H616" s="126" t="s">
        <v>7612</v>
      </c>
      <c r="I616" s="126" t="s">
        <v>15</v>
      </c>
      <c r="J616" s="126" t="s">
        <v>356</v>
      </c>
      <c r="K616" s="126" t="s">
        <v>15</v>
      </c>
    </row>
    <row r="617" spans="1:11">
      <c r="A617" s="125">
        <v>616</v>
      </c>
      <c r="B617" s="126" t="s">
        <v>5131</v>
      </c>
      <c r="C617" s="126" t="s">
        <v>15</v>
      </c>
      <c r="D617" s="126" t="s">
        <v>7613</v>
      </c>
      <c r="E617" s="126" t="s">
        <v>15</v>
      </c>
      <c r="F617" s="126" t="s">
        <v>15</v>
      </c>
      <c r="G617" s="126" t="s">
        <v>15</v>
      </c>
      <c r="H617" s="126" t="s">
        <v>15</v>
      </c>
      <c r="I617" s="126" t="s">
        <v>15</v>
      </c>
      <c r="J617" s="126" t="s">
        <v>15</v>
      </c>
      <c r="K617" s="126" t="s">
        <v>15</v>
      </c>
    </row>
    <row r="618" spans="1:11">
      <c r="A618" s="125">
        <v>617</v>
      </c>
      <c r="B618" s="126" t="s">
        <v>5132</v>
      </c>
      <c r="C618" s="126" t="s">
        <v>15</v>
      </c>
      <c r="D618" s="126" t="s">
        <v>7614</v>
      </c>
      <c r="E618" s="126" t="s">
        <v>15</v>
      </c>
      <c r="F618" s="126" t="s">
        <v>7615</v>
      </c>
      <c r="G618" s="126" t="s">
        <v>15</v>
      </c>
      <c r="H618" s="126" t="s">
        <v>15</v>
      </c>
      <c r="I618" s="126" t="s">
        <v>15</v>
      </c>
      <c r="J618" s="126" t="s">
        <v>15</v>
      </c>
      <c r="K618" s="126" t="s">
        <v>15</v>
      </c>
    </row>
    <row r="619" spans="1:11">
      <c r="A619" s="125">
        <v>618</v>
      </c>
      <c r="B619" s="126" t="s">
        <v>5133</v>
      </c>
      <c r="C619" s="126" t="s">
        <v>15</v>
      </c>
      <c r="D619" s="126" t="s">
        <v>7616</v>
      </c>
      <c r="E619" s="126" t="s">
        <v>15</v>
      </c>
      <c r="F619" s="126" t="s">
        <v>7617</v>
      </c>
      <c r="G619" s="126" t="s">
        <v>15</v>
      </c>
      <c r="H619" s="126" t="s">
        <v>15</v>
      </c>
      <c r="I619" s="126" t="s">
        <v>15</v>
      </c>
      <c r="J619" s="126" t="s">
        <v>15</v>
      </c>
      <c r="K619" s="126" t="s">
        <v>15</v>
      </c>
    </row>
    <row r="620" spans="1:11">
      <c r="A620" s="125">
        <v>619</v>
      </c>
      <c r="B620" s="126" t="s">
        <v>5134</v>
      </c>
      <c r="C620" s="126" t="s">
        <v>15</v>
      </c>
      <c r="D620" s="126" t="s">
        <v>7618</v>
      </c>
      <c r="E620" s="126" t="s">
        <v>15</v>
      </c>
      <c r="F620" s="126" t="s">
        <v>15</v>
      </c>
      <c r="G620" s="126" t="s">
        <v>7619</v>
      </c>
      <c r="H620" s="126" t="s">
        <v>7620</v>
      </c>
      <c r="I620" s="126" t="s">
        <v>15</v>
      </c>
      <c r="J620" s="126" t="s">
        <v>15</v>
      </c>
      <c r="K620" s="126" t="s">
        <v>15</v>
      </c>
    </row>
    <row r="621" spans="1:11">
      <c r="A621" s="125">
        <v>620</v>
      </c>
      <c r="B621" s="126" t="s">
        <v>5135</v>
      </c>
      <c r="C621" s="126" t="s">
        <v>15</v>
      </c>
      <c r="D621" s="126" t="s">
        <v>7621</v>
      </c>
      <c r="E621" s="126" t="s">
        <v>15</v>
      </c>
      <c r="F621" s="126" t="s">
        <v>15</v>
      </c>
      <c r="G621" s="126" t="s">
        <v>7622</v>
      </c>
      <c r="H621" s="126" t="s">
        <v>15</v>
      </c>
      <c r="I621" s="126" t="s">
        <v>15</v>
      </c>
      <c r="J621" s="126" t="s">
        <v>7623</v>
      </c>
      <c r="K621" s="126" t="s">
        <v>15</v>
      </c>
    </row>
    <row r="622" spans="1:11">
      <c r="A622" s="125">
        <v>621</v>
      </c>
      <c r="B622" s="126" t="s">
        <v>5137</v>
      </c>
      <c r="C622" s="126" t="s">
        <v>15</v>
      </c>
      <c r="D622" s="126" t="s">
        <v>7624</v>
      </c>
      <c r="E622" s="126" t="s">
        <v>15</v>
      </c>
      <c r="F622" s="126" t="s">
        <v>15</v>
      </c>
      <c r="G622" s="126" t="s">
        <v>7625</v>
      </c>
      <c r="H622" s="126" t="s">
        <v>7626</v>
      </c>
      <c r="I622" s="126" t="s">
        <v>15</v>
      </c>
      <c r="J622" s="126" t="s">
        <v>239</v>
      </c>
      <c r="K622" s="126" t="s">
        <v>15</v>
      </c>
    </row>
    <row r="623" spans="1:11">
      <c r="A623" s="125">
        <v>622</v>
      </c>
      <c r="B623" s="126" t="s">
        <v>5138</v>
      </c>
      <c r="C623" s="126" t="s">
        <v>15</v>
      </c>
      <c r="D623" s="126" t="s">
        <v>7627</v>
      </c>
      <c r="E623" s="126" t="s">
        <v>15</v>
      </c>
      <c r="F623" s="126" t="s">
        <v>7628</v>
      </c>
      <c r="G623" s="126" t="s">
        <v>15</v>
      </c>
      <c r="H623" s="126" t="s">
        <v>7629</v>
      </c>
      <c r="I623" s="126" t="s">
        <v>15</v>
      </c>
      <c r="J623" s="126" t="s">
        <v>7630</v>
      </c>
      <c r="K623" s="126" t="s">
        <v>15</v>
      </c>
    </row>
    <row r="624" spans="1:11">
      <c r="A624" s="125">
        <v>623</v>
      </c>
      <c r="B624" s="126" t="s">
        <v>5140</v>
      </c>
      <c r="C624" s="126" t="s">
        <v>15</v>
      </c>
      <c r="D624" s="126" t="s">
        <v>7631</v>
      </c>
      <c r="E624" s="126" t="s">
        <v>15</v>
      </c>
      <c r="F624" s="126" t="s">
        <v>7632</v>
      </c>
      <c r="G624" s="126" t="s">
        <v>15</v>
      </c>
      <c r="H624" s="126" t="s">
        <v>15</v>
      </c>
      <c r="I624" s="126" t="s">
        <v>15</v>
      </c>
      <c r="J624" s="126" t="s">
        <v>15</v>
      </c>
      <c r="K624" s="126" t="s">
        <v>15</v>
      </c>
    </row>
    <row r="625" spans="1:11">
      <c r="A625" s="125">
        <v>624</v>
      </c>
      <c r="B625" s="126" t="s">
        <v>5141</v>
      </c>
      <c r="C625" s="126" t="s">
        <v>15</v>
      </c>
      <c r="D625" s="126" t="s">
        <v>7633</v>
      </c>
      <c r="E625" s="126" t="s">
        <v>15</v>
      </c>
      <c r="F625" s="126" t="s">
        <v>7634</v>
      </c>
      <c r="G625" s="126" t="s">
        <v>15</v>
      </c>
      <c r="H625" s="126" t="s">
        <v>15</v>
      </c>
      <c r="I625" s="126" t="s">
        <v>15</v>
      </c>
      <c r="J625" s="126" t="s">
        <v>15</v>
      </c>
      <c r="K625" s="126" t="s">
        <v>15</v>
      </c>
    </row>
    <row r="626" spans="1:11">
      <c r="A626" s="125">
        <v>625</v>
      </c>
      <c r="B626" s="126" t="s">
        <v>5924</v>
      </c>
      <c r="C626" s="126" t="s">
        <v>15</v>
      </c>
      <c r="D626" s="126" t="s">
        <v>7635</v>
      </c>
      <c r="E626" s="126" t="s">
        <v>15</v>
      </c>
      <c r="F626" s="126" t="s">
        <v>15</v>
      </c>
      <c r="G626" s="126" t="s">
        <v>15</v>
      </c>
      <c r="H626" s="126" t="s">
        <v>15</v>
      </c>
      <c r="I626" s="126" t="s">
        <v>15</v>
      </c>
      <c r="J626" s="126" t="s">
        <v>7636</v>
      </c>
      <c r="K626" s="126" t="s">
        <v>15</v>
      </c>
    </row>
    <row r="627" spans="1:11">
      <c r="A627" s="125">
        <v>626</v>
      </c>
      <c r="B627" s="126" t="s">
        <v>5144</v>
      </c>
      <c r="C627" s="126" t="s">
        <v>15</v>
      </c>
      <c r="D627" s="126" t="s">
        <v>7637</v>
      </c>
      <c r="E627" s="126" t="s">
        <v>15</v>
      </c>
      <c r="F627" s="126" t="s">
        <v>15</v>
      </c>
      <c r="G627" s="126" t="s">
        <v>15</v>
      </c>
      <c r="H627" s="126" t="s">
        <v>7638</v>
      </c>
      <c r="I627" s="126" t="s">
        <v>15</v>
      </c>
      <c r="J627" s="126" t="s">
        <v>15</v>
      </c>
      <c r="K627" s="126" t="s">
        <v>15</v>
      </c>
    </row>
    <row r="628" spans="1:11">
      <c r="A628" s="125">
        <v>627</v>
      </c>
      <c r="B628" s="126" t="s">
        <v>5145</v>
      </c>
      <c r="C628" s="126" t="s">
        <v>15</v>
      </c>
      <c r="D628" s="126" t="s">
        <v>7639</v>
      </c>
      <c r="E628" s="126" t="s">
        <v>15</v>
      </c>
      <c r="F628" s="126" t="s">
        <v>15</v>
      </c>
      <c r="G628" s="126" t="s">
        <v>7640</v>
      </c>
      <c r="H628" s="126" t="s">
        <v>7641</v>
      </c>
      <c r="I628" s="126" t="s">
        <v>15</v>
      </c>
      <c r="J628" s="126" t="s">
        <v>15</v>
      </c>
      <c r="K628" s="126" t="s">
        <v>15</v>
      </c>
    </row>
    <row r="629" spans="1:11">
      <c r="A629" s="125">
        <v>628</v>
      </c>
      <c r="B629" s="126" t="s">
        <v>5147</v>
      </c>
      <c r="C629" s="126" t="s">
        <v>15</v>
      </c>
      <c r="D629" s="126" t="s">
        <v>7642</v>
      </c>
      <c r="E629" s="126" t="s">
        <v>15</v>
      </c>
      <c r="F629" s="126" t="s">
        <v>15</v>
      </c>
      <c r="G629" s="126" t="s">
        <v>7643</v>
      </c>
      <c r="H629" s="126" t="s">
        <v>15</v>
      </c>
      <c r="I629" s="126" t="s">
        <v>15</v>
      </c>
      <c r="J629" s="126" t="s">
        <v>219</v>
      </c>
      <c r="K629" s="126" t="s">
        <v>15</v>
      </c>
    </row>
    <row r="630" spans="1:11">
      <c r="A630" s="125">
        <v>629</v>
      </c>
      <c r="B630" s="126" t="s">
        <v>10</v>
      </c>
      <c r="C630" s="126" t="s">
        <v>15</v>
      </c>
      <c r="D630" s="126" t="s">
        <v>7644</v>
      </c>
      <c r="E630" s="126" t="s">
        <v>15</v>
      </c>
      <c r="F630" s="126" t="s">
        <v>15</v>
      </c>
      <c r="G630" s="126" t="s">
        <v>15</v>
      </c>
      <c r="H630" s="126" t="s">
        <v>15</v>
      </c>
      <c r="I630" s="126" t="s">
        <v>15</v>
      </c>
      <c r="J630" s="126" t="s">
        <v>7645</v>
      </c>
      <c r="K630" s="126" t="s">
        <v>15</v>
      </c>
    </row>
    <row r="631" spans="1:11">
      <c r="A631" s="125">
        <v>630</v>
      </c>
      <c r="B631" s="126" t="s">
        <v>5927</v>
      </c>
      <c r="C631" s="126" t="s">
        <v>15</v>
      </c>
      <c r="D631" s="126" t="s">
        <v>7646</v>
      </c>
      <c r="E631" s="126" t="s">
        <v>15</v>
      </c>
      <c r="F631" s="126" t="s">
        <v>15</v>
      </c>
      <c r="G631" s="126" t="s">
        <v>7647</v>
      </c>
      <c r="H631" s="126" t="s">
        <v>7648</v>
      </c>
      <c r="I631" s="126" t="s">
        <v>15</v>
      </c>
      <c r="J631" s="126" t="s">
        <v>15</v>
      </c>
      <c r="K631" s="126" t="s">
        <v>15</v>
      </c>
    </row>
    <row r="632" spans="1:11">
      <c r="A632" s="125">
        <v>631</v>
      </c>
      <c r="B632" s="126" t="s">
        <v>1415</v>
      </c>
      <c r="C632" s="126" t="s">
        <v>15</v>
      </c>
      <c r="D632" s="126" t="s">
        <v>7649</v>
      </c>
      <c r="E632" s="126" t="s">
        <v>15</v>
      </c>
      <c r="F632" s="126" t="s">
        <v>15</v>
      </c>
      <c r="G632" s="126" t="s">
        <v>15</v>
      </c>
      <c r="H632" s="126" t="s">
        <v>7650</v>
      </c>
      <c r="I632" s="126" t="s">
        <v>15</v>
      </c>
      <c r="J632" s="126" t="s">
        <v>454</v>
      </c>
      <c r="K632" s="126" t="s">
        <v>15</v>
      </c>
    </row>
    <row r="633" spans="1:11">
      <c r="A633" s="125">
        <v>632</v>
      </c>
      <c r="B633" s="126" t="s">
        <v>5148</v>
      </c>
      <c r="C633" s="126" t="s">
        <v>15</v>
      </c>
      <c r="D633" s="126" t="s">
        <v>7651</v>
      </c>
      <c r="E633" s="126" t="s">
        <v>15</v>
      </c>
      <c r="F633" s="126" t="s">
        <v>7652</v>
      </c>
      <c r="G633" s="126" t="s">
        <v>7653</v>
      </c>
      <c r="H633" s="126" t="s">
        <v>7654</v>
      </c>
      <c r="I633" s="126" t="s">
        <v>15</v>
      </c>
      <c r="J633" s="126" t="s">
        <v>556</v>
      </c>
      <c r="K633" s="126" t="s">
        <v>15</v>
      </c>
    </row>
    <row r="634" spans="1:11">
      <c r="A634" s="125">
        <v>633</v>
      </c>
      <c r="B634" s="126" t="s">
        <v>5150</v>
      </c>
      <c r="C634" s="126" t="s">
        <v>15</v>
      </c>
      <c r="D634" s="126" t="s">
        <v>7655</v>
      </c>
      <c r="E634" s="126" t="s">
        <v>15</v>
      </c>
      <c r="F634" s="126" t="s">
        <v>15</v>
      </c>
      <c r="G634" s="126" t="s">
        <v>15</v>
      </c>
      <c r="H634" s="126" t="s">
        <v>15</v>
      </c>
      <c r="I634" s="126" t="s">
        <v>15</v>
      </c>
      <c r="J634" s="126" t="s">
        <v>7656</v>
      </c>
      <c r="K634" s="126" t="s">
        <v>15</v>
      </c>
    </row>
    <row r="635" spans="1:11">
      <c r="A635" s="125">
        <v>634</v>
      </c>
      <c r="B635" s="126" t="s">
        <v>5151</v>
      </c>
      <c r="C635" s="126" t="s">
        <v>15</v>
      </c>
      <c r="D635" s="126" t="s">
        <v>7657</v>
      </c>
      <c r="E635" s="126" t="s">
        <v>15</v>
      </c>
      <c r="F635" s="126" t="s">
        <v>15</v>
      </c>
      <c r="G635" s="126" t="s">
        <v>15</v>
      </c>
      <c r="H635" s="126" t="s">
        <v>15</v>
      </c>
      <c r="I635" s="126" t="s">
        <v>15</v>
      </c>
      <c r="J635" s="126" t="s">
        <v>15</v>
      </c>
      <c r="K635" s="126" t="s">
        <v>15</v>
      </c>
    </row>
    <row r="636" spans="1:11">
      <c r="A636" s="125">
        <v>635</v>
      </c>
      <c r="B636" s="126" t="s">
        <v>5161</v>
      </c>
      <c r="C636" s="126" t="s">
        <v>15</v>
      </c>
      <c r="D636" s="126" t="s">
        <v>7658</v>
      </c>
      <c r="E636" s="126" t="s">
        <v>15</v>
      </c>
      <c r="F636" s="126" t="s">
        <v>15</v>
      </c>
      <c r="G636" s="126" t="s">
        <v>7659</v>
      </c>
      <c r="H636" s="126" t="s">
        <v>7660</v>
      </c>
      <c r="I636" s="126" t="s">
        <v>15</v>
      </c>
      <c r="J636" s="126" t="s">
        <v>7661</v>
      </c>
      <c r="K636" s="126" t="s">
        <v>15</v>
      </c>
    </row>
    <row r="637" spans="1:11">
      <c r="A637" s="125">
        <v>636</v>
      </c>
      <c r="B637" s="126" t="s">
        <v>5164</v>
      </c>
      <c r="C637" s="126" t="s">
        <v>15</v>
      </c>
      <c r="D637" s="126" t="s">
        <v>7662</v>
      </c>
      <c r="E637" s="126" t="s">
        <v>15</v>
      </c>
      <c r="F637" s="126" t="s">
        <v>15</v>
      </c>
      <c r="G637" s="126" t="s">
        <v>7663</v>
      </c>
      <c r="H637" s="126" t="s">
        <v>7664</v>
      </c>
      <c r="I637" s="126" t="s">
        <v>15</v>
      </c>
      <c r="J637" s="126" t="s">
        <v>3031</v>
      </c>
      <c r="K637" s="126" t="s">
        <v>15</v>
      </c>
    </row>
    <row r="638" spans="1:11">
      <c r="A638" s="125">
        <v>637</v>
      </c>
      <c r="B638" s="126" t="s">
        <v>5253</v>
      </c>
      <c r="C638" s="126" t="s">
        <v>15</v>
      </c>
      <c r="D638" s="126" t="s">
        <v>7665</v>
      </c>
      <c r="E638" s="126" t="s">
        <v>15</v>
      </c>
      <c r="F638" s="126" t="s">
        <v>15</v>
      </c>
      <c r="G638" s="126" t="s">
        <v>15</v>
      </c>
      <c r="H638" s="126" t="s">
        <v>15</v>
      </c>
      <c r="I638" s="126" t="s">
        <v>15</v>
      </c>
      <c r="J638" s="126" t="s">
        <v>7666</v>
      </c>
      <c r="K638" s="126" t="s">
        <v>15</v>
      </c>
    </row>
    <row r="639" spans="1:11">
      <c r="A639" s="125">
        <v>638</v>
      </c>
      <c r="B639" s="126" t="s">
        <v>5168</v>
      </c>
      <c r="C639" s="126" t="s">
        <v>15</v>
      </c>
      <c r="D639" s="126" t="s">
        <v>7667</v>
      </c>
      <c r="E639" s="126" t="s">
        <v>15</v>
      </c>
      <c r="F639" s="126" t="s">
        <v>7668</v>
      </c>
      <c r="G639" s="126" t="s">
        <v>15</v>
      </c>
      <c r="H639" s="126" t="s">
        <v>7669</v>
      </c>
      <c r="I639" s="126" t="s">
        <v>15</v>
      </c>
      <c r="J639" s="126" t="s">
        <v>7670</v>
      </c>
      <c r="K639" s="126" t="s">
        <v>15</v>
      </c>
    </row>
    <row r="640" spans="1:11">
      <c r="A640" s="125">
        <v>639</v>
      </c>
      <c r="B640" s="126" t="s">
        <v>5169</v>
      </c>
      <c r="C640" s="126" t="s">
        <v>15</v>
      </c>
      <c r="D640" s="126" t="s">
        <v>7671</v>
      </c>
      <c r="E640" s="126" t="s">
        <v>15</v>
      </c>
      <c r="F640" s="126" t="s">
        <v>15</v>
      </c>
      <c r="G640" s="126" t="s">
        <v>7672</v>
      </c>
      <c r="H640" s="126" t="s">
        <v>7673</v>
      </c>
      <c r="I640" s="126" t="s">
        <v>15</v>
      </c>
      <c r="J640" s="126" t="s">
        <v>227</v>
      </c>
      <c r="K640" s="126" t="s">
        <v>15</v>
      </c>
    </row>
    <row r="641" spans="1:11">
      <c r="A641" s="125">
        <v>640</v>
      </c>
      <c r="B641" s="126" t="s">
        <v>5170</v>
      </c>
      <c r="C641" s="126" t="s">
        <v>15</v>
      </c>
      <c r="D641" s="126" t="s">
        <v>7674</v>
      </c>
      <c r="E641" s="126" t="s">
        <v>15</v>
      </c>
      <c r="F641" s="126" t="s">
        <v>15</v>
      </c>
      <c r="G641" s="126" t="s">
        <v>15</v>
      </c>
      <c r="H641" s="126" t="s">
        <v>7675</v>
      </c>
      <c r="I641" s="126" t="s">
        <v>15</v>
      </c>
      <c r="J641" s="126" t="s">
        <v>7676</v>
      </c>
      <c r="K641" s="126" t="s">
        <v>15</v>
      </c>
    </row>
    <row r="642" spans="1:11">
      <c r="A642" s="125">
        <v>641</v>
      </c>
      <c r="B642" s="126" t="s">
        <v>5172</v>
      </c>
      <c r="C642" s="126" t="s">
        <v>15</v>
      </c>
      <c r="D642" s="126" t="s">
        <v>7677</v>
      </c>
      <c r="E642" s="126" t="s">
        <v>15</v>
      </c>
      <c r="F642" s="126" t="s">
        <v>15</v>
      </c>
      <c r="G642" s="126" t="s">
        <v>15</v>
      </c>
      <c r="H642" s="126" t="s">
        <v>7678</v>
      </c>
      <c r="I642" s="126" t="s">
        <v>15</v>
      </c>
      <c r="J642" s="126" t="s">
        <v>7679</v>
      </c>
      <c r="K642" s="126" t="s">
        <v>15</v>
      </c>
    </row>
    <row r="643" spans="1:11">
      <c r="A643" s="125">
        <v>642</v>
      </c>
      <c r="B643" s="126" t="s">
        <v>5173</v>
      </c>
      <c r="C643" s="126" t="s">
        <v>15</v>
      </c>
      <c r="D643" s="126" t="s">
        <v>7680</v>
      </c>
      <c r="E643" s="126" t="s">
        <v>15</v>
      </c>
      <c r="F643" s="126" t="s">
        <v>15</v>
      </c>
      <c r="G643" s="126" t="s">
        <v>7681</v>
      </c>
      <c r="H643" s="126" t="s">
        <v>7682</v>
      </c>
      <c r="I643" s="126" t="s">
        <v>15</v>
      </c>
      <c r="J643" s="126" t="s">
        <v>240</v>
      </c>
      <c r="K643" s="126" t="s">
        <v>15</v>
      </c>
    </row>
    <row r="644" spans="1:11">
      <c r="A644" s="125">
        <v>643</v>
      </c>
      <c r="B644" s="126" t="s">
        <v>5174</v>
      </c>
      <c r="C644" s="126" t="s">
        <v>15</v>
      </c>
      <c r="D644" s="126" t="s">
        <v>7683</v>
      </c>
      <c r="E644" s="126" t="s">
        <v>15</v>
      </c>
      <c r="F644" s="126" t="s">
        <v>15</v>
      </c>
      <c r="G644" s="126" t="s">
        <v>7684</v>
      </c>
      <c r="H644" s="126" t="s">
        <v>7685</v>
      </c>
      <c r="I644" s="126" t="s">
        <v>15</v>
      </c>
      <c r="J644" s="126" t="s">
        <v>241</v>
      </c>
      <c r="K644" s="126" t="s">
        <v>15</v>
      </c>
    </row>
    <row r="645" spans="1:11">
      <c r="A645" s="125">
        <v>644</v>
      </c>
      <c r="B645" s="126" t="s">
        <v>254</v>
      </c>
      <c r="C645" s="126" t="s">
        <v>15</v>
      </c>
      <c r="D645" s="126" t="s">
        <v>7686</v>
      </c>
      <c r="E645" s="126" t="s">
        <v>15</v>
      </c>
      <c r="F645" s="126" t="s">
        <v>3271</v>
      </c>
      <c r="G645" s="126" t="s">
        <v>15</v>
      </c>
      <c r="H645" s="126" t="s">
        <v>7687</v>
      </c>
      <c r="I645" s="126" t="s">
        <v>15</v>
      </c>
      <c r="J645" s="126" t="s">
        <v>258</v>
      </c>
      <c r="K645" s="126" t="s">
        <v>15</v>
      </c>
    </row>
    <row r="646" spans="1:11">
      <c r="A646" s="125">
        <v>645</v>
      </c>
      <c r="B646" s="126" t="s">
        <v>255</v>
      </c>
      <c r="C646" s="126" t="s">
        <v>15</v>
      </c>
      <c r="D646" s="126" t="s">
        <v>7688</v>
      </c>
      <c r="E646" s="126" t="s">
        <v>15</v>
      </c>
      <c r="F646" s="126" t="s">
        <v>3269</v>
      </c>
      <c r="G646" s="126" t="s">
        <v>15</v>
      </c>
      <c r="H646" s="126" t="s">
        <v>7689</v>
      </c>
      <c r="I646" s="126" t="s">
        <v>15</v>
      </c>
      <c r="J646" s="126" t="s">
        <v>259</v>
      </c>
      <c r="K646" s="126" t="s">
        <v>15</v>
      </c>
    </row>
    <row r="647" spans="1:11">
      <c r="A647" s="125">
        <v>646</v>
      </c>
      <c r="B647" s="126" t="s">
        <v>256</v>
      </c>
      <c r="C647" s="126" t="s">
        <v>15</v>
      </c>
      <c r="D647" s="126" t="s">
        <v>7690</v>
      </c>
      <c r="E647" s="126" t="s">
        <v>15</v>
      </c>
      <c r="F647" s="126" t="s">
        <v>7691</v>
      </c>
      <c r="G647" s="126" t="s">
        <v>15</v>
      </c>
      <c r="H647" s="126" t="s">
        <v>7692</v>
      </c>
      <c r="I647" s="126" t="s">
        <v>15</v>
      </c>
      <c r="J647" s="126" t="s">
        <v>260</v>
      </c>
      <c r="K647" s="126" t="s">
        <v>15</v>
      </c>
    </row>
    <row r="648" spans="1:11">
      <c r="A648" s="125">
        <v>647</v>
      </c>
      <c r="B648" s="126" t="s">
        <v>257</v>
      </c>
      <c r="C648" s="126" t="s">
        <v>15</v>
      </c>
      <c r="D648" s="126" t="s">
        <v>7693</v>
      </c>
      <c r="E648" s="126" t="s">
        <v>15</v>
      </c>
      <c r="F648" s="126" t="s">
        <v>7694</v>
      </c>
      <c r="G648" s="126" t="s">
        <v>15</v>
      </c>
      <c r="H648" s="126" t="s">
        <v>7695</v>
      </c>
      <c r="I648" s="126" t="s">
        <v>15</v>
      </c>
      <c r="J648" s="126" t="s">
        <v>261</v>
      </c>
      <c r="K648" s="126" t="s">
        <v>15</v>
      </c>
    </row>
    <row r="649" spans="1:11">
      <c r="A649" s="125">
        <v>648</v>
      </c>
      <c r="B649" s="126" t="s">
        <v>5175</v>
      </c>
      <c r="C649" s="126" t="s">
        <v>15</v>
      </c>
      <c r="D649" s="126" t="s">
        <v>7696</v>
      </c>
      <c r="E649" s="126" t="s">
        <v>15</v>
      </c>
      <c r="F649" s="126" t="s">
        <v>7697</v>
      </c>
      <c r="G649" s="126" t="s">
        <v>15</v>
      </c>
      <c r="H649" s="126" t="s">
        <v>7698</v>
      </c>
      <c r="I649" s="126" t="s">
        <v>15</v>
      </c>
      <c r="J649" s="126" t="s">
        <v>15</v>
      </c>
      <c r="K649" s="126" t="s">
        <v>15</v>
      </c>
    </row>
    <row r="650" spans="1:11">
      <c r="A650" s="125">
        <v>649</v>
      </c>
      <c r="B650" s="126" t="s">
        <v>194</v>
      </c>
      <c r="C650" s="126" t="s">
        <v>15</v>
      </c>
      <c r="D650" s="126" t="s">
        <v>7699</v>
      </c>
      <c r="E650" s="126" t="s">
        <v>15</v>
      </c>
      <c r="F650" s="126" t="s">
        <v>3146</v>
      </c>
      <c r="G650" s="126" t="s">
        <v>15</v>
      </c>
      <c r="H650" s="126" t="s">
        <v>7700</v>
      </c>
      <c r="I650" s="126" t="s">
        <v>15</v>
      </c>
      <c r="J650" s="126" t="s">
        <v>7701</v>
      </c>
      <c r="K650" s="126" t="s">
        <v>15</v>
      </c>
    </row>
    <row r="651" spans="1:11">
      <c r="A651" s="125">
        <v>650</v>
      </c>
      <c r="B651" s="126" t="s">
        <v>5177</v>
      </c>
      <c r="C651" s="126" t="s">
        <v>15</v>
      </c>
      <c r="D651" s="126" t="s">
        <v>7702</v>
      </c>
      <c r="E651" s="126" t="s">
        <v>15</v>
      </c>
      <c r="F651" s="126" t="s">
        <v>15</v>
      </c>
      <c r="G651" s="126" t="s">
        <v>7703</v>
      </c>
      <c r="H651" s="126" t="s">
        <v>7704</v>
      </c>
      <c r="I651" s="126" t="s">
        <v>15</v>
      </c>
      <c r="J651" s="126" t="s">
        <v>7705</v>
      </c>
      <c r="K651" s="126" t="s">
        <v>15</v>
      </c>
    </row>
    <row r="652" spans="1:11">
      <c r="A652" s="125">
        <v>651</v>
      </c>
      <c r="B652" s="126" t="s">
        <v>5179</v>
      </c>
      <c r="C652" s="126" t="s">
        <v>15</v>
      </c>
      <c r="D652" s="126" t="s">
        <v>7706</v>
      </c>
      <c r="E652" s="126" t="s">
        <v>15</v>
      </c>
      <c r="F652" s="126" t="s">
        <v>15</v>
      </c>
      <c r="G652" s="126" t="s">
        <v>6427</v>
      </c>
      <c r="H652" s="126" t="s">
        <v>7707</v>
      </c>
      <c r="I652" s="126" t="s">
        <v>15</v>
      </c>
      <c r="J652" s="126" t="s">
        <v>15</v>
      </c>
      <c r="K652" s="126" t="s">
        <v>15</v>
      </c>
    </row>
    <row r="653" spans="1:11">
      <c r="A653" s="125">
        <v>652</v>
      </c>
      <c r="B653" s="126" t="s">
        <v>5180</v>
      </c>
      <c r="C653" s="126" t="s">
        <v>15</v>
      </c>
      <c r="D653" s="126" t="s">
        <v>7708</v>
      </c>
      <c r="E653" s="126" t="s">
        <v>15</v>
      </c>
      <c r="F653" s="126" t="s">
        <v>15</v>
      </c>
      <c r="G653" s="126" t="s">
        <v>7709</v>
      </c>
      <c r="H653" s="126" t="s">
        <v>7710</v>
      </c>
      <c r="I653" s="126" t="s">
        <v>15</v>
      </c>
      <c r="J653" s="126" t="s">
        <v>15</v>
      </c>
      <c r="K653" s="126" t="s">
        <v>15</v>
      </c>
    </row>
    <row r="654" spans="1:11">
      <c r="A654" s="125">
        <v>653</v>
      </c>
      <c r="B654" s="126" t="s">
        <v>5182</v>
      </c>
      <c r="C654" s="126" t="s">
        <v>15</v>
      </c>
      <c r="D654" s="126" t="s">
        <v>7711</v>
      </c>
      <c r="E654" s="126" t="s">
        <v>15</v>
      </c>
      <c r="F654" s="126" t="s">
        <v>7712</v>
      </c>
      <c r="G654" s="126" t="s">
        <v>15</v>
      </c>
      <c r="H654" s="126" t="s">
        <v>15</v>
      </c>
      <c r="I654" s="126" t="s">
        <v>15</v>
      </c>
      <c r="J654" s="126" t="s">
        <v>15</v>
      </c>
      <c r="K654" s="126" t="s">
        <v>15</v>
      </c>
    </row>
    <row r="655" spans="1:11">
      <c r="A655" s="125">
        <v>654</v>
      </c>
      <c r="B655" s="126" t="s">
        <v>5183</v>
      </c>
      <c r="C655" s="126" t="s">
        <v>15</v>
      </c>
      <c r="D655" s="126" t="s">
        <v>7713</v>
      </c>
      <c r="E655" s="126" t="s">
        <v>15</v>
      </c>
      <c r="F655" s="126" t="s">
        <v>15</v>
      </c>
      <c r="G655" s="126" t="s">
        <v>15</v>
      </c>
      <c r="H655" s="126" t="s">
        <v>15</v>
      </c>
      <c r="I655" s="126" t="s">
        <v>15</v>
      </c>
      <c r="J655" s="126" t="s">
        <v>15</v>
      </c>
      <c r="K655" s="126" t="s">
        <v>15</v>
      </c>
    </row>
    <row r="656" spans="1:11">
      <c r="A656" s="125">
        <v>655</v>
      </c>
      <c r="B656" s="126" t="s">
        <v>5184</v>
      </c>
      <c r="C656" s="126" t="s">
        <v>15</v>
      </c>
      <c r="D656" s="126" t="s">
        <v>7714</v>
      </c>
      <c r="E656" s="126" t="s">
        <v>15</v>
      </c>
      <c r="F656" s="126" t="s">
        <v>6319</v>
      </c>
      <c r="G656" s="126" t="s">
        <v>15</v>
      </c>
      <c r="H656" s="126" t="s">
        <v>15</v>
      </c>
      <c r="I656" s="126" t="s">
        <v>15</v>
      </c>
      <c r="J656" s="126" t="s">
        <v>15</v>
      </c>
      <c r="K656" s="126" t="s">
        <v>15</v>
      </c>
    </row>
    <row r="657" spans="1:11">
      <c r="A657" s="125">
        <v>656</v>
      </c>
      <c r="B657" s="126" t="s">
        <v>5185</v>
      </c>
      <c r="C657" s="126" t="s">
        <v>15</v>
      </c>
      <c r="D657" s="126" t="s">
        <v>7715</v>
      </c>
      <c r="E657" s="126" t="s">
        <v>15</v>
      </c>
      <c r="F657" s="126" t="s">
        <v>3141</v>
      </c>
      <c r="G657" s="126" t="s">
        <v>15</v>
      </c>
      <c r="H657" s="126" t="s">
        <v>7716</v>
      </c>
      <c r="I657" s="126" t="s">
        <v>15</v>
      </c>
      <c r="J657" s="126" t="s">
        <v>3143</v>
      </c>
      <c r="K657" s="126" t="s">
        <v>15</v>
      </c>
    </row>
    <row r="658" spans="1:11">
      <c r="A658" s="125">
        <v>657</v>
      </c>
      <c r="B658" s="126" t="s">
        <v>5187</v>
      </c>
      <c r="C658" s="126" t="s">
        <v>15</v>
      </c>
      <c r="D658" s="126" t="s">
        <v>7717</v>
      </c>
      <c r="E658" s="126" t="s">
        <v>15</v>
      </c>
      <c r="F658" s="126" t="s">
        <v>15</v>
      </c>
      <c r="G658" s="126" t="s">
        <v>15</v>
      </c>
      <c r="H658" s="126" t="s">
        <v>15</v>
      </c>
      <c r="I658" s="126" t="s">
        <v>15</v>
      </c>
      <c r="J658" s="126" t="s">
        <v>7718</v>
      </c>
      <c r="K658" s="126" t="s">
        <v>15</v>
      </c>
    </row>
    <row r="659" spans="1:11">
      <c r="A659" s="125">
        <v>658</v>
      </c>
      <c r="B659" s="126" t="s">
        <v>5933</v>
      </c>
      <c r="C659" s="126" t="s">
        <v>15</v>
      </c>
      <c r="D659" s="126" t="s">
        <v>7719</v>
      </c>
      <c r="E659" s="126" t="s">
        <v>15</v>
      </c>
      <c r="F659" s="126" t="s">
        <v>15</v>
      </c>
      <c r="G659" s="126" t="s">
        <v>15</v>
      </c>
      <c r="H659" s="126" t="s">
        <v>15</v>
      </c>
      <c r="I659" s="126" t="s">
        <v>15</v>
      </c>
      <c r="J659" s="126" t="s">
        <v>7720</v>
      </c>
      <c r="K659" s="126" t="s">
        <v>15</v>
      </c>
    </row>
    <row r="660" spans="1:11">
      <c r="A660" s="125">
        <v>659</v>
      </c>
      <c r="B660" s="126" t="s">
        <v>5189</v>
      </c>
      <c r="C660" s="126" t="s">
        <v>15</v>
      </c>
      <c r="D660" s="126" t="s">
        <v>7721</v>
      </c>
      <c r="E660" s="126" t="s">
        <v>15</v>
      </c>
      <c r="F660" s="126" t="s">
        <v>15</v>
      </c>
      <c r="G660" s="126" t="s">
        <v>7722</v>
      </c>
      <c r="H660" s="126" t="s">
        <v>7723</v>
      </c>
      <c r="I660" s="126" t="s">
        <v>15</v>
      </c>
      <c r="J660" s="126" t="s">
        <v>7724</v>
      </c>
      <c r="K660" s="126" t="s">
        <v>15</v>
      </c>
    </row>
    <row r="661" spans="1:11">
      <c r="A661" s="125">
        <v>660</v>
      </c>
      <c r="B661" s="126" t="s">
        <v>5934</v>
      </c>
      <c r="C661" s="126" t="s">
        <v>15</v>
      </c>
      <c r="D661" s="126" t="s">
        <v>7725</v>
      </c>
      <c r="E661" s="126" t="s">
        <v>15</v>
      </c>
      <c r="F661" s="126" t="s">
        <v>15</v>
      </c>
      <c r="G661" s="126" t="s">
        <v>7726</v>
      </c>
      <c r="H661" s="126" t="s">
        <v>6069</v>
      </c>
      <c r="I661" s="126" t="s">
        <v>15</v>
      </c>
      <c r="J661" s="126" t="s">
        <v>15</v>
      </c>
      <c r="K661" s="126" t="s">
        <v>15</v>
      </c>
    </row>
    <row r="662" spans="1:11">
      <c r="A662" s="125">
        <v>661</v>
      </c>
      <c r="B662" s="126" t="s">
        <v>5190</v>
      </c>
      <c r="C662" s="126" t="s">
        <v>15</v>
      </c>
      <c r="D662" s="126" t="s">
        <v>7727</v>
      </c>
      <c r="E662" s="126" t="s">
        <v>15</v>
      </c>
      <c r="F662" s="126" t="s">
        <v>15</v>
      </c>
      <c r="G662" s="126" t="s">
        <v>7728</v>
      </c>
      <c r="H662" s="126" t="s">
        <v>7729</v>
      </c>
      <c r="I662" s="126" t="s">
        <v>15</v>
      </c>
      <c r="J662" s="126" t="s">
        <v>7730</v>
      </c>
      <c r="K662" s="126" t="s">
        <v>15</v>
      </c>
    </row>
    <row r="663" spans="1:11">
      <c r="A663" s="125">
        <v>662</v>
      </c>
      <c r="B663" s="126" t="s">
        <v>5191</v>
      </c>
      <c r="C663" s="126" t="s">
        <v>15</v>
      </c>
      <c r="D663" s="126" t="s">
        <v>7731</v>
      </c>
      <c r="E663" s="126" t="s">
        <v>15</v>
      </c>
      <c r="F663" s="126" t="s">
        <v>15</v>
      </c>
      <c r="G663" s="126" t="s">
        <v>7732</v>
      </c>
      <c r="H663" s="126" t="s">
        <v>7733</v>
      </c>
      <c r="I663" s="126" t="s">
        <v>15</v>
      </c>
      <c r="J663" s="126" t="s">
        <v>7734</v>
      </c>
      <c r="K663" s="126" t="s">
        <v>15</v>
      </c>
    </row>
    <row r="664" spans="1:11">
      <c r="A664" s="125">
        <v>663</v>
      </c>
      <c r="B664" s="126" t="s">
        <v>5193</v>
      </c>
      <c r="C664" s="126" t="s">
        <v>15</v>
      </c>
      <c r="D664" s="126" t="s">
        <v>7735</v>
      </c>
      <c r="E664" s="126" t="s">
        <v>15</v>
      </c>
      <c r="F664" s="126" t="s">
        <v>7736</v>
      </c>
      <c r="G664" s="126" t="s">
        <v>7737</v>
      </c>
      <c r="H664" s="126" t="s">
        <v>15</v>
      </c>
      <c r="I664" s="126" t="s">
        <v>15</v>
      </c>
      <c r="J664" s="126" t="s">
        <v>7738</v>
      </c>
      <c r="K664" s="126" t="s">
        <v>15</v>
      </c>
    </row>
    <row r="665" spans="1:11">
      <c r="A665" s="125">
        <v>664</v>
      </c>
      <c r="B665" s="126" t="s">
        <v>5194</v>
      </c>
      <c r="C665" s="126" t="s">
        <v>15</v>
      </c>
      <c r="D665" s="126" t="s">
        <v>7739</v>
      </c>
      <c r="E665" s="126" t="s">
        <v>15</v>
      </c>
      <c r="F665" s="126" t="s">
        <v>15</v>
      </c>
      <c r="G665" s="126" t="s">
        <v>15</v>
      </c>
      <c r="H665" s="126" t="s">
        <v>15</v>
      </c>
      <c r="I665" s="126" t="s">
        <v>15</v>
      </c>
      <c r="J665" s="126" t="s">
        <v>2133</v>
      </c>
      <c r="K665" s="126" t="s">
        <v>15</v>
      </c>
    </row>
    <row r="666" spans="1:11">
      <c r="A666" s="125">
        <v>665</v>
      </c>
      <c r="B666" s="126" t="s">
        <v>5195</v>
      </c>
      <c r="C666" s="126" t="s">
        <v>15</v>
      </c>
      <c r="D666" s="126" t="s">
        <v>7740</v>
      </c>
      <c r="E666" s="126" t="s">
        <v>15</v>
      </c>
      <c r="F666" s="126" t="s">
        <v>15</v>
      </c>
      <c r="G666" s="126" t="s">
        <v>7741</v>
      </c>
      <c r="H666" s="126" t="s">
        <v>7742</v>
      </c>
      <c r="I666" s="126" t="s">
        <v>15</v>
      </c>
      <c r="J666" s="126" t="s">
        <v>7743</v>
      </c>
      <c r="K666" s="126" t="s">
        <v>15</v>
      </c>
    </row>
    <row r="667" spans="1:11">
      <c r="A667" s="125">
        <v>666</v>
      </c>
      <c r="B667" s="126" t="s">
        <v>5206</v>
      </c>
      <c r="C667" s="126" t="s">
        <v>15</v>
      </c>
      <c r="D667" s="126" t="s">
        <v>7744</v>
      </c>
      <c r="E667" s="126" t="s">
        <v>15</v>
      </c>
      <c r="F667" s="126" t="s">
        <v>15</v>
      </c>
      <c r="G667" s="126" t="s">
        <v>15</v>
      </c>
      <c r="H667" s="126" t="s">
        <v>15</v>
      </c>
      <c r="I667" s="126" t="s">
        <v>15</v>
      </c>
      <c r="J667" s="126" t="s">
        <v>3064</v>
      </c>
      <c r="K667" s="126" t="s">
        <v>15</v>
      </c>
    </row>
    <row r="668" spans="1:11">
      <c r="A668" s="125">
        <v>667</v>
      </c>
      <c r="B668" s="126" t="s">
        <v>5207</v>
      </c>
      <c r="C668" s="126" t="s">
        <v>15</v>
      </c>
      <c r="D668" s="126" t="s">
        <v>7745</v>
      </c>
      <c r="E668" s="126" t="s">
        <v>15</v>
      </c>
      <c r="F668" s="126" t="s">
        <v>15</v>
      </c>
      <c r="G668" s="126" t="s">
        <v>7746</v>
      </c>
      <c r="H668" s="126" t="s">
        <v>7747</v>
      </c>
      <c r="I668" s="126" t="s">
        <v>15</v>
      </c>
      <c r="J668" s="126" t="s">
        <v>7748</v>
      </c>
      <c r="K668" s="126" t="s">
        <v>15</v>
      </c>
    </row>
    <row r="669" spans="1:11">
      <c r="A669" s="125">
        <v>668</v>
      </c>
      <c r="B669" s="126" t="s">
        <v>5208</v>
      </c>
      <c r="C669" s="126" t="s">
        <v>15</v>
      </c>
      <c r="D669" s="126" t="s">
        <v>7749</v>
      </c>
      <c r="E669" s="126" t="s">
        <v>15</v>
      </c>
      <c r="F669" s="126" t="s">
        <v>7088</v>
      </c>
      <c r="G669" s="126" t="s">
        <v>15</v>
      </c>
      <c r="H669" s="126" t="s">
        <v>7750</v>
      </c>
      <c r="I669" s="126" t="s">
        <v>15</v>
      </c>
      <c r="J669" s="126" t="s">
        <v>15</v>
      </c>
      <c r="K669" s="126" t="s">
        <v>15</v>
      </c>
    </row>
    <row r="670" spans="1:11">
      <c r="A670" s="125">
        <v>669</v>
      </c>
      <c r="B670" s="126" t="s">
        <v>5935</v>
      </c>
      <c r="C670" s="126" t="s">
        <v>15</v>
      </c>
      <c r="D670" s="126" t="s">
        <v>7751</v>
      </c>
      <c r="E670" s="126" t="s">
        <v>15</v>
      </c>
      <c r="F670" s="126" t="s">
        <v>15</v>
      </c>
      <c r="G670" s="126" t="s">
        <v>15</v>
      </c>
      <c r="H670" s="126" t="s">
        <v>15</v>
      </c>
      <c r="I670" s="126" t="s">
        <v>15</v>
      </c>
      <c r="J670" s="126" t="s">
        <v>44</v>
      </c>
      <c r="K670" s="126" t="s">
        <v>15</v>
      </c>
    </row>
    <row r="671" spans="1:11">
      <c r="A671" s="125">
        <v>670</v>
      </c>
      <c r="B671" s="126" t="s">
        <v>5209</v>
      </c>
      <c r="C671" s="126" t="s">
        <v>15</v>
      </c>
      <c r="D671" s="126" t="s">
        <v>7752</v>
      </c>
      <c r="E671" s="126" t="s">
        <v>15</v>
      </c>
      <c r="F671" s="126" t="s">
        <v>15</v>
      </c>
      <c r="G671" s="126" t="s">
        <v>7753</v>
      </c>
      <c r="H671" s="126" t="s">
        <v>7754</v>
      </c>
      <c r="I671" s="126" t="s">
        <v>15</v>
      </c>
      <c r="J671" s="126" t="s">
        <v>7755</v>
      </c>
      <c r="K671" s="126" t="s">
        <v>15</v>
      </c>
    </row>
    <row r="672" spans="1:11">
      <c r="A672" s="125">
        <v>671</v>
      </c>
      <c r="B672" s="126" t="s">
        <v>5210</v>
      </c>
      <c r="C672" s="126" t="s">
        <v>15</v>
      </c>
      <c r="D672" s="126" t="s">
        <v>7756</v>
      </c>
      <c r="E672" s="126" t="s">
        <v>15</v>
      </c>
      <c r="F672" s="126" t="s">
        <v>15</v>
      </c>
      <c r="G672" s="126" t="s">
        <v>7757</v>
      </c>
      <c r="H672" s="126" t="s">
        <v>7758</v>
      </c>
      <c r="I672" s="126" t="s">
        <v>15</v>
      </c>
      <c r="J672" s="126" t="s">
        <v>7759</v>
      </c>
      <c r="K672" s="126" t="s">
        <v>15</v>
      </c>
    </row>
    <row r="673" spans="1:11">
      <c r="A673" s="125">
        <v>672</v>
      </c>
      <c r="B673" s="126" t="s">
        <v>5213</v>
      </c>
      <c r="C673" s="126" t="s">
        <v>15</v>
      </c>
      <c r="D673" s="126" t="s">
        <v>7760</v>
      </c>
      <c r="E673" s="126" t="s">
        <v>15</v>
      </c>
      <c r="F673" s="126" t="s">
        <v>7761</v>
      </c>
      <c r="G673" s="126" t="s">
        <v>15</v>
      </c>
      <c r="H673" s="126" t="s">
        <v>15</v>
      </c>
      <c r="I673" s="126" t="s">
        <v>15</v>
      </c>
      <c r="J673" s="126" t="s">
        <v>2152</v>
      </c>
      <c r="K673" s="126" t="s">
        <v>15</v>
      </c>
    </row>
    <row r="674" spans="1:11">
      <c r="A674" s="125">
        <v>673</v>
      </c>
      <c r="B674" s="126" t="s">
        <v>5937</v>
      </c>
      <c r="C674" s="126" t="s">
        <v>15</v>
      </c>
      <c r="D674" s="126" t="s">
        <v>7762</v>
      </c>
      <c r="E674" s="126" t="s">
        <v>15</v>
      </c>
      <c r="F674" s="126" t="s">
        <v>15</v>
      </c>
      <c r="G674" s="126" t="s">
        <v>15</v>
      </c>
      <c r="H674" s="126" t="s">
        <v>15</v>
      </c>
      <c r="I674" s="126" t="s">
        <v>15</v>
      </c>
      <c r="J674" s="126" t="s">
        <v>15</v>
      </c>
      <c r="K674" s="126" t="s">
        <v>15</v>
      </c>
    </row>
    <row r="675" spans="1:11">
      <c r="A675" s="125">
        <v>674</v>
      </c>
      <c r="B675" s="126" t="s">
        <v>5215</v>
      </c>
      <c r="C675" s="126" t="s">
        <v>15</v>
      </c>
      <c r="D675" s="126" t="s">
        <v>7763</v>
      </c>
      <c r="E675" s="126" t="s">
        <v>15</v>
      </c>
      <c r="F675" s="126" t="s">
        <v>15</v>
      </c>
      <c r="G675" s="126" t="s">
        <v>7764</v>
      </c>
      <c r="H675" s="126" t="s">
        <v>7765</v>
      </c>
      <c r="I675" s="126" t="s">
        <v>15</v>
      </c>
      <c r="J675" s="126" t="s">
        <v>242</v>
      </c>
      <c r="K675" s="126" t="s">
        <v>15</v>
      </c>
    </row>
    <row r="676" spans="1:11">
      <c r="A676" s="125">
        <v>675</v>
      </c>
      <c r="B676" s="126" t="s">
        <v>5218</v>
      </c>
      <c r="C676" s="126" t="s">
        <v>15</v>
      </c>
      <c r="D676" s="126" t="s">
        <v>7766</v>
      </c>
      <c r="E676" s="126" t="s">
        <v>15</v>
      </c>
      <c r="F676" s="126" t="s">
        <v>7767</v>
      </c>
      <c r="G676" s="126" t="s">
        <v>15</v>
      </c>
      <c r="H676" s="126" t="s">
        <v>7768</v>
      </c>
      <c r="I676" s="126" t="s">
        <v>15</v>
      </c>
      <c r="J676" s="126" t="s">
        <v>7769</v>
      </c>
      <c r="K676" s="126" t="s">
        <v>15</v>
      </c>
    </row>
    <row r="677" spans="1:11">
      <c r="A677" s="125">
        <v>676</v>
      </c>
      <c r="B677" s="126" t="s">
        <v>5219</v>
      </c>
      <c r="C677" s="126" t="s">
        <v>15</v>
      </c>
      <c r="D677" s="126" t="s">
        <v>7770</v>
      </c>
      <c r="E677" s="126" t="s">
        <v>15</v>
      </c>
      <c r="F677" s="126" t="s">
        <v>7771</v>
      </c>
      <c r="G677" s="126" t="s">
        <v>15</v>
      </c>
      <c r="H677" s="126" t="s">
        <v>7772</v>
      </c>
      <c r="I677" s="126" t="s">
        <v>15</v>
      </c>
      <c r="J677" s="126" t="s">
        <v>7773</v>
      </c>
      <c r="K677" s="126" t="s">
        <v>15</v>
      </c>
    </row>
    <row r="678" spans="1:11">
      <c r="A678" s="125">
        <v>677</v>
      </c>
      <c r="B678" s="126" t="s">
        <v>5220</v>
      </c>
      <c r="C678" s="126" t="s">
        <v>15</v>
      </c>
      <c r="D678" s="126" t="s">
        <v>7774</v>
      </c>
      <c r="E678" s="126" t="s">
        <v>15</v>
      </c>
      <c r="F678" s="126" t="s">
        <v>7775</v>
      </c>
      <c r="G678" s="126" t="s">
        <v>15</v>
      </c>
      <c r="H678" s="126" t="s">
        <v>15</v>
      </c>
      <c r="I678" s="126" t="s">
        <v>15</v>
      </c>
      <c r="J678" s="126" t="s">
        <v>15</v>
      </c>
      <c r="K678" s="126" t="s">
        <v>15</v>
      </c>
    </row>
    <row r="679" spans="1:11">
      <c r="A679" s="125">
        <v>678</v>
      </c>
      <c r="B679" s="126" t="s">
        <v>5221</v>
      </c>
      <c r="C679" s="126" t="s">
        <v>15</v>
      </c>
      <c r="D679" s="126" t="s">
        <v>7776</v>
      </c>
      <c r="E679" s="126" t="s">
        <v>15</v>
      </c>
      <c r="F679" s="126" t="s">
        <v>7775</v>
      </c>
      <c r="G679" s="126" t="s">
        <v>15</v>
      </c>
      <c r="H679" s="126" t="s">
        <v>15</v>
      </c>
      <c r="I679" s="126" t="s">
        <v>15</v>
      </c>
      <c r="J679" s="126" t="s">
        <v>15</v>
      </c>
      <c r="K679" s="126" t="s">
        <v>15</v>
      </c>
    </row>
    <row r="680" spans="1:11">
      <c r="A680" s="125">
        <v>679</v>
      </c>
      <c r="B680" s="126" t="s">
        <v>5222</v>
      </c>
      <c r="C680" s="126" t="s">
        <v>15</v>
      </c>
      <c r="D680" s="126" t="s">
        <v>7777</v>
      </c>
      <c r="E680" s="126" t="s">
        <v>15</v>
      </c>
      <c r="F680" s="126" t="s">
        <v>7775</v>
      </c>
      <c r="G680" s="126" t="s">
        <v>15</v>
      </c>
      <c r="H680" s="126" t="s">
        <v>15</v>
      </c>
      <c r="I680" s="126" t="s">
        <v>15</v>
      </c>
      <c r="J680" s="126" t="s">
        <v>15</v>
      </c>
      <c r="K680" s="126" t="s">
        <v>15</v>
      </c>
    </row>
    <row r="681" spans="1:11">
      <c r="A681" s="125">
        <v>680</v>
      </c>
      <c r="B681" s="126" t="s">
        <v>5223</v>
      </c>
      <c r="C681" s="126" t="s">
        <v>15</v>
      </c>
      <c r="D681" s="126" t="s">
        <v>7778</v>
      </c>
      <c r="E681" s="126" t="s">
        <v>15</v>
      </c>
      <c r="F681" s="126" t="s">
        <v>7775</v>
      </c>
      <c r="G681" s="126" t="s">
        <v>15</v>
      </c>
      <c r="H681" s="126" t="s">
        <v>15</v>
      </c>
      <c r="I681" s="126" t="s">
        <v>15</v>
      </c>
      <c r="J681" s="126" t="s">
        <v>15</v>
      </c>
      <c r="K681" s="126" t="s">
        <v>15</v>
      </c>
    </row>
    <row r="682" spans="1:11">
      <c r="A682" s="125">
        <v>681</v>
      </c>
      <c r="B682" s="126" t="s">
        <v>5224</v>
      </c>
      <c r="C682" s="126" t="s">
        <v>15</v>
      </c>
      <c r="D682" s="126" t="s">
        <v>7779</v>
      </c>
      <c r="E682" s="126" t="s">
        <v>15</v>
      </c>
      <c r="F682" s="126" t="s">
        <v>15</v>
      </c>
      <c r="G682" s="126" t="s">
        <v>15</v>
      </c>
      <c r="H682" s="126" t="s">
        <v>15</v>
      </c>
      <c r="I682" s="126" t="s">
        <v>15</v>
      </c>
      <c r="J682" s="126" t="s">
        <v>15</v>
      </c>
      <c r="K682" s="126" t="s">
        <v>15</v>
      </c>
    </row>
    <row r="683" spans="1:11">
      <c r="A683" s="125">
        <v>682</v>
      </c>
      <c r="B683" s="126" t="s">
        <v>5226</v>
      </c>
      <c r="C683" s="126" t="s">
        <v>15</v>
      </c>
      <c r="D683" s="126" t="s">
        <v>7780</v>
      </c>
      <c r="E683" s="126" t="s">
        <v>15</v>
      </c>
      <c r="F683" s="126" t="s">
        <v>7781</v>
      </c>
      <c r="G683" s="126" t="s">
        <v>15</v>
      </c>
      <c r="H683" s="126" t="s">
        <v>7782</v>
      </c>
      <c r="I683" s="126" t="s">
        <v>15</v>
      </c>
      <c r="J683" s="126" t="s">
        <v>15</v>
      </c>
      <c r="K683" s="126" t="s">
        <v>15</v>
      </c>
    </row>
    <row r="684" spans="1:11">
      <c r="A684" s="125">
        <v>683</v>
      </c>
      <c r="B684" s="126" t="s">
        <v>5227</v>
      </c>
      <c r="C684" s="126" t="s">
        <v>15</v>
      </c>
      <c r="D684" s="126" t="s">
        <v>7783</v>
      </c>
      <c r="E684" s="126" t="s">
        <v>15</v>
      </c>
      <c r="F684" s="126" t="s">
        <v>7781</v>
      </c>
      <c r="G684" s="126" t="s">
        <v>15</v>
      </c>
      <c r="H684" s="126" t="s">
        <v>7784</v>
      </c>
      <c r="I684" s="126" t="s">
        <v>15</v>
      </c>
      <c r="J684" s="126" t="s">
        <v>500</v>
      </c>
      <c r="K684" s="126" t="s">
        <v>15</v>
      </c>
    </row>
    <row r="685" spans="1:11">
      <c r="A685" s="125">
        <v>684</v>
      </c>
      <c r="B685" s="126" t="s">
        <v>5940</v>
      </c>
      <c r="C685" s="126" t="s">
        <v>15</v>
      </c>
      <c r="D685" s="126" t="s">
        <v>7785</v>
      </c>
      <c r="E685" s="126" t="s">
        <v>15</v>
      </c>
      <c r="F685" s="126" t="s">
        <v>6110</v>
      </c>
      <c r="G685" s="126" t="s">
        <v>15</v>
      </c>
      <c r="H685" s="126" t="s">
        <v>15</v>
      </c>
      <c r="I685" s="126" t="s">
        <v>15</v>
      </c>
      <c r="J685" s="126" t="s">
        <v>15</v>
      </c>
      <c r="K685" s="126" t="s">
        <v>15</v>
      </c>
    </row>
    <row r="686" spans="1:11">
      <c r="A686" s="125">
        <v>685</v>
      </c>
      <c r="B686" s="126" t="s">
        <v>5941</v>
      </c>
      <c r="C686" s="126" t="s">
        <v>15</v>
      </c>
      <c r="D686" s="126" t="s">
        <v>7786</v>
      </c>
      <c r="E686" s="126" t="s">
        <v>15</v>
      </c>
      <c r="F686" s="126" t="s">
        <v>6110</v>
      </c>
      <c r="G686" s="126" t="s">
        <v>15</v>
      </c>
      <c r="H686" s="126" t="s">
        <v>15</v>
      </c>
      <c r="I686" s="126" t="s">
        <v>15</v>
      </c>
      <c r="J686" s="126" t="s">
        <v>15</v>
      </c>
      <c r="K686" s="126" t="s">
        <v>15</v>
      </c>
    </row>
    <row r="687" spans="1:11">
      <c r="A687" s="125">
        <v>686</v>
      </c>
      <c r="B687" s="126" t="s">
        <v>5942</v>
      </c>
      <c r="C687" s="126" t="s">
        <v>15</v>
      </c>
      <c r="D687" s="126" t="s">
        <v>7787</v>
      </c>
      <c r="E687" s="126" t="s">
        <v>15</v>
      </c>
      <c r="F687" s="126" t="s">
        <v>6110</v>
      </c>
      <c r="G687" s="126" t="s">
        <v>15</v>
      </c>
      <c r="H687" s="126" t="s">
        <v>15</v>
      </c>
      <c r="I687" s="126" t="s">
        <v>15</v>
      </c>
      <c r="J687" s="126" t="s">
        <v>15</v>
      </c>
      <c r="K687" s="126" t="s">
        <v>15</v>
      </c>
    </row>
    <row r="688" spans="1:11">
      <c r="A688" s="125">
        <v>687</v>
      </c>
      <c r="B688" s="126" t="s">
        <v>5943</v>
      </c>
      <c r="C688" s="126" t="s">
        <v>15</v>
      </c>
      <c r="D688" s="126" t="s">
        <v>7788</v>
      </c>
      <c r="E688" s="126" t="s">
        <v>15</v>
      </c>
      <c r="F688" s="126" t="s">
        <v>6110</v>
      </c>
      <c r="G688" s="126" t="s">
        <v>15</v>
      </c>
      <c r="H688" s="126" t="s">
        <v>15</v>
      </c>
      <c r="I688" s="126" t="s">
        <v>15</v>
      </c>
      <c r="J688" s="126" t="s">
        <v>15</v>
      </c>
      <c r="K688" s="126" t="s">
        <v>15</v>
      </c>
    </row>
    <row r="689" spans="1:11">
      <c r="A689" s="125">
        <v>688</v>
      </c>
      <c r="B689" s="126" t="s">
        <v>5944</v>
      </c>
      <c r="C689" s="126" t="s">
        <v>15</v>
      </c>
      <c r="D689" s="126" t="s">
        <v>7789</v>
      </c>
      <c r="E689" s="126" t="s">
        <v>15</v>
      </c>
      <c r="F689" s="126" t="s">
        <v>6110</v>
      </c>
      <c r="G689" s="126" t="s">
        <v>15</v>
      </c>
      <c r="H689" s="126" t="s">
        <v>15</v>
      </c>
      <c r="I689" s="126" t="s">
        <v>15</v>
      </c>
      <c r="J689" s="126" t="s">
        <v>15</v>
      </c>
      <c r="K689" s="126" t="s">
        <v>15</v>
      </c>
    </row>
    <row r="690" spans="1:11">
      <c r="A690" s="125">
        <v>689</v>
      </c>
      <c r="B690" s="126" t="s">
        <v>5945</v>
      </c>
      <c r="C690" s="126" t="s">
        <v>15</v>
      </c>
      <c r="D690" s="126" t="s">
        <v>7790</v>
      </c>
      <c r="E690" s="126" t="s">
        <v>15</v>
      </c>
      <c r="F690" s="126" t="s">
        <v>6110</v>
      </c>
      <c r="G690" s="126" t="s">
        <v>15</v>
      </c>
      <c r="H690" s="126" t="s">
        <v>15</v>
      </c>
      <c r="I690" s="126" t="s">
        <v>15</v>
      </c>
      <c r="J690" s="126" t="s">
        <v>15</v>
      </c>
      <c r="K690" s="126" t="s">
        <v>15</v>
      </c>
    </row>
    <row r="691" spans="1:11">
      <c r="A691" s="125">
        <v>690</v>
      </c>
      <c r="B691" s="126" t="s">
        <v>5946</v>
      </c>
      <c r="C691" s="126" t="s">
        <v>15</v>
      </c>
      <c r="D691" s="126" t="s">
        <v>7791</v>
      </c>
      <c r="E691" s="126" t="s">
        <v>15</v>
      </c>
      <c r="F691" s="126" t="s">
        <v>7792</v>
      </c>
      <c r="G691" s="126" t="s">
        <v>15</v>
      </c>
      <c r="H691" s="126" t="s">
        <v>15</v>
      </c>
      <c r="I691" s="126" t="s">
        <v>15</v>
      </c>
      <c r="J691" s="126" t="s">
        <v>15</v>
      </c>
      <c r="K691" s="126" t="s">
        <v>15</v>
      </c>
    </row>
    <row r="692" spans="1:11">
      <c r="A692" s="125">
        <v>691</v>
      </c>
      <c r="B692" s="126" t="s">
        <v>5228</v>
      </c>
      <c r="C692" s="126" t="s">
        <v>15</v>
      </c>
      <c r="D692" s="126" t="s">
        <v>7793</v>
      </c>
      <c r="E692" s="126" t="s">
        <v>15</v>
      </c>
      <c r="F692" s="126" t="s">
        <v>7792</v>
      </c>
      <c r="G692" s="126" t="s">
        <v>15</v>
      </c>
      <c r="H692" s="126" t="s">
        <v>7794</v>
      </c>
      <c r="I692" s="126" t="s">
        <v>15</v>
      </c>
      <c r="J692" s="126" t="s">
        <v>15</v>
      </c>
      <c r="K692" s="126" t="s">
        <v>15</v>
      </c>
    </row>
    <row r="693" spans="1:11">
      <c r="A693" s="125">
        <v>692</v>
      </c>
      <c r="B693" s="126" t="s">
        <v>5229</v>
      </c>
      <c r="C693" s="126" t="s">
        <v>15</v>
      </c>
      <c r="D693" s="126" t="s">
        <v>7795</v>
      </c>
      <c r="E693" s="126" t="s">
        <v>15</v>
      </c>
      <c r="F693" s="126" t="s">
        <v>15</v>
      </c>
      <c r="G693" s="126" t="s">
        <v>15</v>
      </c>
      <c r="H693" s="126" t="s">
        <v>15</v>
      </c>
      <c r="I693" s="126" t="s">
        <v>15</v>
      </c>
      <c r="J693" s="126" t="s">
        <v>15</v>
      </c>
      <c r="K693" s="126" t="s">
        <v>15</v>
      </c>
    </row>
    <row r="694" spans="1:11">
      <c r="A694" s="125">
        <v>693</v>
      </c>
      <c r="B694" s="126" t="s">
        <v>5230</v>
      </c>
      <c r="C694" s="126" t="s">
        <v>15</v>
      </c>
      <c r="D694" s="126" t="s">
        <v>7796</v>
      </c>
      <c r="E694" s="126" t="s">
        <v>15</v>
      </c>
      <c r="F694" s="126" t="s">
        <v>7797</v>
      </c>
      <c r="G694" s="126" t="s">
        <v>15</v>
      </c>
      <c r="H694" s="126" t="s">
        <v>15</v>
      </c>
      <c r="I694" s="126" t="s">
        <v>15</v>
      </c>
      <c r="J694" s="126" t="s">
        <v>15</v>
      </c>
      <c r="K694" s="126" t="s">
        <v>15</v>
      </c>
    </row>
    <row r="695" spans="1:11">
      <c r="A695" s="125">
        <v>694</v>
      </c>
      <c r="B695" s="126" t="s">
        <v>5231</v>
      </c>
      <c r="C695" s="126" t="s">
        <v>15</v>
      </c>
      <c r="D695" s="126" t="s">
        <v>7798</v>
      </c>
      <c r="E695" s="126" t="s">
        <v>15</v>
      </c>
      <c r="F695" s="126" t="s">
        <v>15</v>
      </c>
      <c r="G695" s="126" t="s">
        <v>7799</v>
      </c>
      <c r="H695" s="126" t="s">
        <v>7800</v>
      </c>
      <c r="I695" s="126" t="s">
        <v>15</v>
      </c>
      <c r="J695" s="126" t="s">
        <v>475</v>
      </c>
      <c r="K695" s="126" t="s">
        <v>15</v>
      </c>
    </row>
    <row r="696" spans="1:11">
      <c r="A696" s="125">
        <v>695</v>
      </c>
      <c r="B696" s="126" t="s">
        <v>5232</v>
      </c>
      <c r="C696" s="126" t="s">
        <v>15</v>
      </c>
      <c r="D696" s="126" t="s">
        <v>7801</v>
      </c>
      <c r="E696" s="126" t="s">
        <v>15</v>
      </c>
      <c r="F696" s="126" t="s">
        <v>15</v>
      </c>
      <c r="G696" s="126" t="s">
        <v>15</v>
      </c>
      <c r="H696" s="126" t="s">
        <v>7802</v>
      </c>
      <c r="I696" s="126" t="s">
        <v>7803</v>
      </c>
      <c r="J696" s="126" t="s">
        <v>7804</v>
      </c>
      <c r="K696" s="126" t="s">
        <v>15</v>
      </c>
    </row>
    <row r="697" spans="1:11">
      <c r="A697" s="125">
        <v>696</v>
      </c>
      <c r="B697" s="126" t="s">
        <v>5234</v>
      </c>
      <c r="C697" s="126" t="s">
        <v>15</v>
      </c>
      <c r="D697" s="126" t="s">
        <v>7805</v>
      </c>
      <c r="E697" s="126" t="s">
        <v>15</v>
      </c>
      <c r="F697" s="126" t="s">
        <v>15</v>
      </c>
      <c r="G697" s="126" t="s">
        <v>15</v>
      </c>
      <c r="H697" s="126" t="s">
        <v>15</v>
      </c>
      <c r="I697" s="126" t="s">
        <v>15</v>
      </c>
      <c r="J697" s="126" t="s">
        <v>15</v>
      </c>
      <c r="K697" s="126" t="s">
        <v>15</v>
      </c>
    </row>
    <row r="698" spans="1:11">
      <c r="A698" s="125">
        <v>697</v>
      </c>
      <c r="B698" s="126" t="s">
        <v>5235</v>
      </c>
      <c r="C698" s="126" t="s">
        <v>15</v>
      </c>
      <c r="D698" s="126" t="s">
        <v>7806</v>
      </c>
      <c r="E698" s="126" t="s">
        <v>15</v>
      </c>
      <c r="F698" s="126" t="s">
        <v>15</v>
      </c>
      <c r="G698" s="126" t="s">
        <v>15</v>
      </c>
      <c r="H698" s="126" t="s">
        <v>15</v>
      </c>
      <c r="I698" s="126" t="s">
        <v>15</v>
      </c>
      <c r="J698" s="126" t="s">
        <v>7807</v>
      </c>
      <c r="K698" s="126" t="s">
        <v>15</v>
      </c>
    </row>
    <row r="699" spans="1:11">
      <c r="A699" s="125">
        <v>698</v>
      </c>
      <c r="B699" s="126" t="s">
        <v>5254</v>
      </c>
      <c r="C699" s="126" t="s">
        <v>15</v>
      </c>
      <c r="D699" s="126" t="s">
        <v>7808</v>
      </c>
      <c r="E699" s="126" t="s">
        <v>15</v>
      </c>
      <c r="F699" s="126" t="s">
        <v>15</v>
      </c>
      <c r="G699" s="126" t="s">
        <v>15</v>
      </c>
      <c r="H699" s="126" t="s">
        <v>15</v>
      </c>
      <c r="I699" s="126" t="s">
        <v>15</v>
      </c>
      <c r="J699" s="126" t="s">
        <v>7809</v>
      </c>
      <c r="K699" s="126" t="s">
        <v>15</v>
      </c>
    </row>
    <row r="700" spans="1:11">
      <c r="A700" s="125">
        <v>699</v>
      </c>
      <c r="B700" s="126" t="s">
        <v>5256</v>
      </c>
      <c r="C700" s="126" t="s">
        <v>15</v>
      </c>
      <c r="D700" s="126" t="s">
        <v>7810</v>
      </c>
      <c r="E700" s="126" t="s">
        <v>15</v>
      </c>
      <c r="F700" s="126" t="s">
        <v>15</v>
      </c>
      <c r="G700" s="126" t="s">
        <v>15</v>
      </c>
      <c r="H700" s="126" t="s">
        <v>7811</v>
      </c>
      <c r="I700" s="126" t="s">
        <v>15</v>
      </c>
      <c r="J700" s="126" t="s">
        <v>7812</v>
      </c>
      <c r="K700" s="126" t="s">
        <v>15</v>
      </c>
    </row>
    <row r="701" spans="1:11">
      <c r="A701" s="125">
        <v>700</v>
      </c>
      <c r="B701" s="126" t="s">
        <v>5257</v>
      </c>
      <c r="C701" s="126" t="s">
        <v>15</v>
      </c>
      <c r="D701" s="126" t="s">
        <v>7813</v>
      </c>
      <c r="E701" s="126" t="s">
        <v>15</v>
      </c>
      <c r="F701" s="126" t="s">
        <v>15</v>
      </c>
      <c r="G701" s="126" t="s">
        <v>15</v>
      </c>
      <c r="H701" s="126" t="s">
        <v>15</v>
      </c>
      <c r="I701" s="126" t="s">
        <v>15</v>
      </c>
      <c r="J701" s="126" t="s">
        <v>7814</v>
      </c>
      <c r="K701" s="126" t="s">
        <v>15</v>
      </c>
    </row>
    <row r="702" spans="1:11">
      <c r="A702" s="125">
        <v>701</v>
      </c>
      <c r="B702" s="126" t="s">
        <v>5258</v>
      </c>
      <c r="C702" s="126" t="s">
        <v>15</v>
      </c>
      <c r="D702" s="126" t="s">
        <v>7815</v>
      </c>
      <c r="E702" s="126" t="s">
        <v>15</v>
      </c>
      <c r="F702" s="126" t="s">
        <v>15</v>
      </c>
      <c r="G702" s="126" t="s">
        <v>15</v>
      </c>
      <c r="H702" s="126" t="s">
        <v>15</v>
      </c>
      <c r="I702" s="126" t="s">
        <v>15</v>
      </c>
      <c r="J702" s="126" t="s">
        <v>7816</v>
      </c>
      <c r="K702" s="126" t="s">
        <v>15</v>
      </c>
    </row>
    <row r="703" spans="1:11">
      <c r="A703" s="125">
        <v>702</v>
      </c>
      <c r="B703" s="126" t="s">
        <v>5259</v>
      </c>
      <c r="C703" s="126" t="s">
        <v>15</v>
      </c>
      <c r="D703" s="126" t="s">
        <v>7817</v>
      </c>
      <c r="E703" s="126" t="s">
        <v>15</v>
      </c>
      <c r="F703" s="126" t="s">
        <v>15</v>
      </c>
      <c r="G703" s="126" t="s">
        <v>15</v>
      </c>
      <c r="H703" s="126" t="s">
        <v>7818</v>
      </c>
      <c r="I703" s="126" t="s">
        <v>15</v>
      </c>
      <c r="J703" s="126" t="s">
        <v>7819</v>
      </c>
      <c r="K703" s="126" t="s">
        <v>15</v>
      </c>
    </row>
    <row r="704" spans="1:11">
      <c r="A704" s="125">
        <v>703</v>
      </c>
      <c r="B704" s="126" t="s">
        <v>5260</v>
      </c>
      <c r="C704" s="126" t="s">
        <v>15</v>
      </c>
      <c r="D704" s="126" t="s">
        <v>7820</v>
      </c>
      <c r="E704" s="126" t="s">
        <v>15</v>
      </c>
      <c r="F704" s="126" t="s">
        <v>15</v>
      </c>
      <c r="G704" s="126" t="s">
        <v>15</v>
      </c>
      <c r="H704" s="126" t="s">
        <v>7821</v>
      </c>
      <c r="I704" s="126" t="s">
        <v>15</v>
      </c>
      <c r="J704" s="126" t="s">
        <v>7822</v>
      </c>
      <c r="K704" s="126" t="s">
        <v>15</v>
      </c>
    </row>
    <row r="705" spans="1:11">
      <c r="A705" s="125">
        <v>704</v>
      </c>
      <c r="B705" s="126" t="s">
        <v>5261</v>
      </c>
      <c r="C705" s="126" t="s">
        <v>15</v>
      </c>
      <c r="D705" s="126" t="s">
        <v>7823</v>
      </c>
      <c r="E705" s="126" t="s">
        <v>15</v>
      </c>
      <c r="F705" s="126" t="s">
        <v>15</v>
      </c>
      <c r="G705" s="126" t="s">
        <v>15</v>
      </c>
      <c r="H705" s="126" t="s">
        <v>7824</v>
      </c>
      <c r="I705" s="126" t="s">
        <v>15</v>
      </c>
      <c r="J705" s="126" t="s">
        <v>7825</v>
      </c>
      <c r="K705" s="126" t="s">
        <v>15</v>
      </c>
    </row>
    <row r="706" spans="1:11">
      <c r="A706" s="125">
        <v>705</v>
      </c>
      <c r="B706" s="126" t="s">
        <v>5262</v>
      </c>
      <c r="C706" s="126" t="s">
        <v>15</v>
      </c>
      <c r="D706" s="126" t="s">
        <v>7826</v>
      </c>
      <c r="E706" s="126" t="s">
        <v>15</v>
      </c>
      <c r="F706" s="126" t="s">
        <v>15</v>
      </c>
      <c r="G706" s="126" t="s">
        <v>15</v>
      </c>
      <c r="H706" s="126" t="s">
        <v>15</v>
      </c>
      <c r="I706" s="126" t="s">
        <v>15</v>
      </c>
      <c r="J706" s="126" t="s">
        <v>7827</v>
      </c>
      <c r="K706" s="126" t="s">
        <v>15</v>
      </c>
    </row>
    <row r="707" spans="1:11">
      <c r="A707" s="125">
        <v>706</v>
      </c>
      <c r="B707" s="126" t="s">
        <v>5263</v>
      </c>
      <c r="C707" s="126" t="s">
        <v>15</v>
      </c>
      <c r="D707" s="126" t="s">
        <v>7828</v>
      </c>
      <c r="E707" s="126" t="s">
        <v>15</v>
      </c>
      <c r="F707" s="126" t="s">
        <v>15</v>
      </c>
      <c r="G707" s="126" t="s">
        <v>15</v>
      </c>
      <c r="H707" s="126" t="s">
        <v>7829</v>
      </c>
      <c r="I707" s="126" t="s">
        <v>15</v>
      </c>
      <c r="J707" s="126" t="s">
        <v>7830</v>
      </c>
      <c r="K707" s="126" t="s">
        <v>15</v>
      </c>
    </row>
    <row r="708" spans="1:11">
      <c r="A708" s="125">
        <v>707</v>
      </c>
      <c r="B708" s="126" t="s">
        <v>5264</v>
      </c>
      <c r="C708" s="126" t="s">
        <v>15</v>
      </c>
      <c r="D708" s="126" t="s">
        <v>7831</v>
      </c>
      <c r="E708" s="126" t="s">
        <v>15</v>
      </c>
      <c r="F708" s="126" t="s">
        <v>15</v>
      </c>
      <c r="G708" s="126" t="s">
        <v>15</v>
      </c>
      <c r="H708" s="126" t="s">
        <v>7832</v>
      </c>
      <c r="I708" s="126" t="s">
        <v>15</v>
      </c>
      <c r="J708" s="126" t="s">
        <v>7833</v>
      </c>
      <c r="K708" s="126" t="s">
        <v>15</v>
      </c>
    </row>
    <row r="709" spans="1:11">
      <c r="A709" s="125">
        <v>708</v>
      </c>
      <c r="B709" s="126" t="s">
        <v>5265</v>
      </c>
      <c r="C709" s="126" t="s">
        <v>15</v>
      </c>
      <c r="D709" s="126" t="s">
        <v>15</v>
      </c>
      <c r="E709" s="126" t="s">
        <v>15</v>
      </c>
      <c r="F709" s="126" t="s">
        <v>15</v>
      </c>
      <c r="G709" s="126" t="s">
        <v>15</v>
      </c>
      <c r="H709" s="126" t="s">
        <v>15</v>
      </c>
      <c r="I709" s="126" t="s">
        <v>15</v>
      </c>
      <c r="J709" s="126" t="s">
        <v>8796</v>
      </c>
      <c r="K709" s="126" t="s">
        <v>15</v>
      </c>
    </row>
    <row r="710" spans="1:11">
      <c r="A710" s="125">
        <v>709</v>
      </c>
      <c r="B710" s="126" t="s">
        <v>5266</v>
      </c>
      <c r="C710" s="126" t="s">
        <v>15</v>
      </c>
      <c r="D710" s="126" t="s">
        <v>7834</v>
      </c>
      <c r="E710" s="126" t="s">
        <v>15</v>
      </c>
      <c r="F710" s="126" t="s">
        <v>15</v>
      </c>
      <c r="G710" s="126" t="s">
        <v>15</v>
      </c>
      <c r="H710" s="126" t="s">
        <v>15</v>
      </c>
      <c r="I710" s="126" t="s">
        <v>15</v>
      </c>
      <c r="J710" s="126" t="s">
        <v>7835</v>
      </c>
      <c r="K710" s="126" t="s">
        <v>15</v>
      </c>
    </row>
    <row r="711" spans="1:11">
      <c r="A711" s="125">
        <v>710</v>
      </c>
      <c r="B711" s="126" t="s">
        <v>5267</v>
      </c>
      <c r="C711" s="126" t="s">
        <v>15</v>
      </c>
      <c r="D711" s="126" t="s">
        <v>15</v>
      </c>
      <c r="E711" s="126" t="s">
        <v>15</v>
      </c>
      <c r="F711" s="126" t="s">
        <v>15</v>
      </c>
      <c r="G711" s="126" t="s">
        <v>15</v>
      </c>
      <c r="H711" s="126" t="s">
        <v>15</v>
      </c>
      <c r="I711" s="126" t="s">
        <v>15</v>
      </c>
      <c r="J711" s="126" t="s">
        <v>7836</v>
      </c>
      <c r="K711" s="126" t="s">
        <v>15</v>
      </c>
    </row>
    <row r="712" spans="1:11">
      <c r="A712" s="125">
        <v>711</v>
      </c>
      <c r="B712" s="126" t="s">
        <v>5269</v>
      </c>
      <c r="C712" s="126" t="s">
        <v>15</v>
      </c>
      <c r="D712" s="126" t="s">
        <v>7837</v>
      </c>
      <c r="E712" s="126" t="s">
        <v>15</v>
      </c>
      <c r="F712" s="126" t="s">
        <v>15</v>
      </c>
      <c r="G712" s="126" t="s">
        <v>15</v>
      </c>
      <c r="H712" s="126" t="s">
        <v>15</v>
      </c>
      <c r="I712" s="126" t="s">
        <v>15</v>
      </c>
      <c r="J712" s="126" t="s">
        <v>7838</v>
      </c>
      <c r="K712" s="126" t="s">
        <v>15</v>
      </c>
    </row>
    <row r="713" spans="1:11">
      <c r="A713" s="125">
        <v>712</v>
      </c>
      <c r="B713" s="126" t="s">
        <v>5270</v>
      </c>
      <c r="C713" s="126" t="s">
        <v>15</v>
      </c>
      <c r="D713" s="126" t="s">
        <v>15</v>
      </c>
      <c r="E713" s="126" t="s">
        <v>15</v>
      </c>
      <c r="F713" s="126" t="s">
        <v>15</v>
      </c>
      <c r="G713" s="126" t="s">
        <v>15</v>
      </c>
      <c r="H713" s="126" t="s">
        <v>15</v>
      </c>
      <c r="I713" s="126" t="s">
        <v>15</v>
      </c>
      <c r="J713" s="126" t="s">
        <v>7839</v>
      </c>
      <c r="K713" s="126" t="s">
        <v>15</v>
      </c>
    </row>
    <row r="714" spans="1:11">
      <c r="A714" s="125">
        <v>713</v>
      </c>
      <c r="B714" s="126" t="s">
        <v>5272</v>
      </c>
      <c r="C714" s="126" t="s">
        <v>15</v>
      </c>
      <c r="D714" s="126" t="s">
        <v>15</v>
      </c>
      <c r="E714" s="126" t="s">
        <v>15</v>
      </c>
      <c r="F714" s="126" t="s">
        <v>15</v>
      </c>
      <c r="G714" s="126" t="s">
        <v>15</v>
      </c>
      <c r="H714" s="126" t="s">
        <v>7840</v>
      </c>
      <c r="I714" s="126" t="s">
        <v>15</v>
      </c>
      <c r="J714" s="126" t="s">
        <v>7841</v>
      </c>
      <c r="K714" s="126" t="s">
        <v>15</v>
      </c>
    </row>
    <row r="715" spans="1:11">
      <c r="A715" s="125">
        <v>714</v>
      </c>
      <c r="B715" s="126" t="s">
        <v>5273</v>
      </c>
      <c r="C715" s="126" t="s">
        <v>15</v>
      </c>
      <c r="D715" s="126" t="s">
        <v>15</v>
      </c>
      <c r="E715" s="126" t="s">
        <v>15</v>
      </c>
      <c r="F715" s="126" t="s">
        <v>15</v>
      </c>
      <c r="G715" s="126" t="s">
        <v>15</v>
      </c>
      <c r="H715" s="126" t="s">
        <v>15</v>
      </c>
      <c r="I715" s="126" t="s">
        <v>15</v>
      </c>
      <c r="J715" s="126" t="s">
        <v>7842</v>
      </c>
      <c r="K715" s="126" t="s">
        <v>15</v>
      </c>
    </row>
    <row r="716" spans="1:11">
      <c r="A716" s="125">
        <v>715</v>
      </c>
      <c r="B716" s="126" t="s">
        <v>5274</v>
      </c>
      <c r="C716" s="126" t="s">
        <v>15</v>
      </c>
      <c r="D716" s="126" t="s">
        <v>15</v>
      </c>
      <c r="E716" s="126" t="s">
        <v>15</v>
      </c>
      <c r="F716" s="126" t="s">
        <v>15</v>
      </c>
      <c r="G716" s="126" t="s">
        <v>15</v>
      </c>
      <c r="H716" s="126" t="s">
        <v>15</v>
      </c>
      <c r="I716" s="126" t="s">
        <v>15</v>
      </c>
      <c r="J716" s="126" t="s">
        <v>530</v>
      </c>
      <c r="K716" s="126" t="s">
        <v>15</v>
      </c>
    </row>
    <row r="717" spans="1:11">
      <c r="A717" s="125">
        <v>716</v>
      </c>
      <c r="B717" s="126" t="s">
        <v>145</v>
      </c>
      <c r="C717" s="126" t="s">
        <v>15</v>
      </c>
      <c r="D717" s="126" t="s">
        <v>15</v>
      </c>
      <c r="E717" s="126" t="s">
        <v>15</v>
      </c>
      <c r="F717" s="126" t="s">
        <v>15</v>
      </c>
      <c r="G717" s="126" t="s">
        <v>15</v>
      </c>
      <c r="H717" s="126" t="s">
        <v>15</v>
      </c>
      <c r="I717" s="126" t="s">
        <v>15</v>
      </c>
      <c r="J717" s="126" t="s">
        <v>7843</v>
      </c>
      <c r="K717" s="126" t="s">
        <v>15</v>
      </c>
    </row>
    <row r="718" spans="1:11">
      <c r="A718" s="125">
        <v>717</v>
      </c>
      <c r="B718" s="126" t="s">
        <v>531</v>
      </c>
      <c r="C718" s="126" t="s">
        <v>15</v>
      </c>
      <c r="D718" s="126" t="s">
        <v>15</v>
      </c>
      <c r="E718" s="126" t="s">
        <v>15</v>
      </c>
      <c r="F718" s="126" t="s">
        <v>15</v>
      </c>
      <c r="G718" s="126" t="s">
        <v>15</v>
      </c>
      <c r="H718" s="126" t="s">
        <v>15</v>
      </c>
      <c r="I718" s="126" t="s">
        <v>15</v>
      </c>
      <c r="J718" s="126" t="s">
        <v>532</v>
      </c>
      <c r="K718" s="126" t="s">
        <v>15</v>
      </c>
    </row>
    <row r="719" spans="1:11">
      <c r="A719" s="125">
        <v>718</v>
      </c>
      <c r="B719" s="126" t="s">
        <v>5275</v>
      </c>
      <c r="C719" s="126" t="s">
        <v>15</v>
      </c>
      <c r="D719" s="126" t="s">
        <v>15</v>
      </c>
      <c r="E719" s="126" t="s">
        <v>15</v>
      </c>
      <c r="F719" s="126" t="s">
        <v>15</v>
      </c>
      <c r="G719" s="126" t="s">
        <v>15</v>
      </c>
      <c r="H719" s="126" t="s">
        <v>7844</v>
      </c>
      <c r="I719" s="126" t="s">
        <v>15</v>
      </c>
      <c r="J719" s="126" t="s">
        <v>7845</v>
      </c>
      <c r="K719" s="126" t="s">
        <v>15</v>
      </c>
    </row>
    <row r="720" spans="1:11">
      <c r="A720" s="125">
        <v>719</v>
      </c>
      <c r="B720" s="126" t="s">
        <v>5277</v>
      </c>
      <c r="C720" s="126" t="s">
        <v>15</v>
      </c>
      <c r="D720" s="126" t="s">
        <v>15</v>
      </c>
      <c r="E720" s="126" t="s">
        <v>15</v>
      </c>
      <c r="F720" s="126" t="s">
        <v>15</v>
      </c>
      <c r="G720" s="126" t="s">
        <v>15</v>
      </c>
      <c r="H720" s="126" t="s">
        <v>15</v>
      </c>
      <c r="I720" s="126" t="s">
        <v>15</v>
      </c>
      <c r="J720" s="126" t="s">
        <v>7846</v>
      </c>
      <c r="K720" s="126" t="s">
        <v>15</v>
      </c>
    </row>
    <row r="721" spans="1:11">
      <c r="A721" s="125">
        <v>720</v>
      </c>
      <c r="B721" s="126" t="s">
        <v>5279</v>
      </c>
      <c r="C721" s="126" t="s">
        <v>15</v>
      </c>
      <c r="D721" s="126" t="s">
        <v>15</v>
      </c>
      <c r="E721" s="126" t="s">
        <v>15</v>
      </c>
      <c r="F721" s="126" t="s">
        <v>15</v>
      </c>
      <c r="G721" s="126" t="s">
        <v>15</v>
      </c>
      <c r="H721" s="126" t="s">
        <v>7847</v>
      </c>
      <c r="I721" s="126" t="s">
        <v>15</v>
      </c>
      <c r="J721" s="126" t="s">
        <v>8797</v>
      </c>
      <c r="K721" s="126" t="s">
        <v>15</v>
      </c>
    </row>
    <row r="722" spans="1:11">
      <c r="A722" s="125">
        <v>721</v>
      </c>
      <c r="B722" s="126" t="s">
        <v>5280</v>
      </c>
      <c r="C722" s="126" t="s">
        <v>15</v>
      </c>
      <c r="D722" s="126" t="s">
        <v>15</v>
      </c>
      <c r="E722" s="126" t="s">
        <v>15</v>
      </c>
      <c r="F722" s="126" t="s">
        <v>15</v>
      </c>
      <c r="G722" s="126" t="s">
        <v>15</v>
      </c>
      <c r="H722" s="126" t="s">
        <v>15</v>
      </c>
      <c r="I722" s="126" t="s">
        <v>15</v>
      </c>
      <c r="J722" s="126" t="s">
        <v>7848</v>
      </c>
      <c r="K722" s="126" t="s">
        <v>15</v>
      </c>
    </row>
    <row r="723" spans="1:11">
      <c r="A723" s="125">
        <v>722</v>
      </c>
      <c r="B723" s="126" t="s">
        <v>5281</v>
      </c>
      <c r="C723" s="126" t="s">
        <v>15</v>
      </c>
      <c r="D723" s="126" t="s">
        <v>15</v>
      </c>
      <c r="E723" s="126" t="s">
        <v>15</v>
      </c>
      <c r="F723" s="126" t="s">
        <v>15</v>
      </c>
      <c r="G723" s="126" t="s">
        <v>15</v>
      </c>
      <c r="H723" s="126" t="s">
        <v>15</v>
      </c>
      <c r="I723" s="126" t="s">
        <v>15</v>
      </c>
      <c r="J723" s="126" t="s">
        <v>7849</v>
      </c>
      <c r="K723" s="126" t="s">
        <v>15</v>
      </c>
    </row>
    <row r="724" spans="1:11">
      <c r="A724" s="125">
        <v>723</v>
      </c>
      <c r="B724" s="126" t="s">
        <v>5282</v>
      </c>
      <c r="C724" s="126" t="s">
        <v>15</v>
      </c>
      <c r="D724" s="126" t="s">
        <v>15</v>
      </c>
      <c r="E724" s="126" t="s">
        <v>15</v>
      </c>
      <c r="F724" s="126" t="s">
        <v>15</v>
      </c>
      <c r="G724" s="126" t="s">
        <v>15</v>
      </c>
      <c r="H724" s="126" t="s">
        <v>15</v>
      </c>
      <c r="I724" s="126" t="s">
        <v>15</v>
      </c>
      <c r="J724" s="126" t="s">
        <v>7850</v>
      </c>
      <c r="K724" s="126" t="s">
        <v>15</v>
      </c>
    </row>
    <row r="725" spans="1:11">
      <c r="A725" s="125">
        <v>724</v>
      </c>
      <c r="B725" s="126" t="s">
        <v>5284</v>
      </c>
      <c r="C725" s="126" t="s">
        <v>15</v>
      </c>
      <c r="D725" s="126" t="s">
        <v>15</v>
      </c>
      <c r="E725" s="126" t="s">
        <v>15</v>
      </c>
      <c r="F725" s="126" t="s">
        <v>15</v>
      </c>
      <c r="G725" s="126" t="s">
        <v>7851</v>
      </c>
      <c r="H725" s="126" t="s">
        <v>15</v>
      </c>
      <c r="I725" s="126" t="s">
        <v>15</v>
      </c>
      <c r="J725" s="126" t="s">
        <v>7852</v>
      </c>
      <c r="K725" s="126" t="s">
        <v>15</v>
      </c>
    </row>
    <row r="726" spans="1:11">
      <c r="A726" s="125">
        <v>725</v>
      </c>
      <c r="B726" s="126" t="s">
        <v>5286</v>
      </c>
      <c r="C726" s="126" t="s">
        <v>15</v>
      </c>
      <c r="D726" s="126" t="s">
        <v>15</v>
      </c>
      <c r="E726" s="126" t="s">
        <v>15</v>
      </c>
      <c r="F726" s="126" t="s">
        <v>15</v>
      </c>
      <c r="G726" s="126" t="s">
        <v>15</v>
      </c>
      <c r="H726" s="126" t="s">
        <v>7853</v>
      </c>
      <c r="I726" s="126" t="s">
        <v>15</v>
      </c>
      <c r="J726" s="126" t="s">
        <v>7854</v>
      </c>
      <c r="K726" s="126" t="s">
        <v>15</v>
      </c>
    </row>
    <row r="727" spans="1:11">
      <c r="A727" s="125">
        <v>726</v>
      </c>
      <c r="B727" s="126" t="s">
        <v>5287</v>
      </c>
      <c r="C727" s="126" t="s">
        <v>15</v>
      </c>
      <c r="D727" s="126" t="s">
        <v>15</v>
      </c>
      <c r="E727" s="126" t="s">
        <v>15</v>
      </c>
      <c r="F727" s="126" t="s">
        <v>15</v>
      </c>
      <c r="G727" s="126" t="s">
        <v>15</v>
      </c>
      <c r="H727" s="126" t="s">
        <v>15</v>
      </c>
      <c r="I727" s="126" t="s">
        <v>15</v>
      </c>
      <c r="J727" s="126" t="s">
        <v>7855</v>
      </c>
      <c r="K727" s="126" t="s">
        <v>15</v>
      </c>
    </row>
    <row r="728" spans="1:11">
      <c r="A728" s="125">
        <v>727</v>
      </c>
      <c r="B728" s="126" t="s">
        <v>5238</v>
      </c>
      <c r="C728" s="126" t="s">
        <v>15</v>
      </c>
      <c r="D728" s="126" t="s">
        <v>15</v>
      </c>
      <c r="E728" s="126" t="s">
        <v>15</v>
      </c>
      <c r="F728" s="126" t="s">
        <v>15</v>
      </c>
      <c r="G728" s="126" t="s">
        <v>15</v>
      </c>
      <c r="H728" s="126" t="s">
        <v>15</v>
      </c>
      <c r="I728" s="126" t="s">
        <v>15</v>
      </c>
      <c r="J728" s="126" t="s">
        <v>7856</v>
      </c>
      <c r="K728" s="126" t="s">
        <v>15</v>
      </c>
    </row>
    <row r="729" spans="1:11">
      <c r="A729" s="125">
        <v>728</v>
      </c>
      <c r="B729" s="126" t="s">
        <v>5289</v>
      </c>
      <c r="C729" s="126" t="s">
        <v>15</v>
      </c>
      <c r="D729" s="126" t="s">
        <v>15</v>
      </c>
      <c r="E729" s="126" t="s">
        <v>15</v>
      </c>
      <c r="F729" s="126" t="s">
        <v>15</v>
      </c>
      <c r="G729" s="126" t="s">
        <v>15</v>
      </c>
      <c r="H729" s="126" t="s">
        <v>15</v>
      </c>
      <c r="I729" s="126" t="s">
        <v>15</v>
      </c>
      <c r="J729" s="126" t="s">
        <v>7857</v>
      </c>
      <c r="K729" s="126" t="s">
        <v>15</v>
      </c>
    </row>
    <row r="730" spans="1:11">
      <c r="A730" s="125">
        <v>729</v>
      </c>
      <c r="B730" s="126" t="s">
        <v>5291</v>
      </c>
      <c r="C730" s="126" t="s">
        <v>15</v>
      </c>
      <c r="D730" s="126" t="s">
        <v>15</v>
      </c>
      <c r="E730" s="126" t="s">
        <v>15</v>
      </c>
      <c r="F730" s="126" t="s">
        <v>15</v>
      </c>
      <c r="G730" s="126" t="s">
        <v>15</v>
      </c>
      <c r="H730" s="126" t="s">
        <v>15</v>
      </c>
      <c r="I730" s="126" t="s">
        <v>15</v>
      </c>
      <c r="J730" s="126" t="s">
        <v>533</v>
      </c>
      <c r="K730" s="126" t="s">
        <v>15</v>
      </c>
    </row>
    <row r="731" spans="1:11">
      <c r="A731" s="125">
        <v>730</v>
      </c>
      <c r="B731" s="126" t="s">
        <v>5292</v>
      </c>
      <c r="C731" s="126" t="s">
        <v>15</v>
      </c>
      <c r="D731" s="126" t="s">
        <v>15</v>
      </c>
      <c r="E731" s="126" t="s">
        <v>15</v>
      </c>
      <c r="F731" s="126" t="s">
        <v>15</v>
      </c>
      <c r="G731" s="126" t="s">
        <v>15</v>
      </c>
      <c r="H731" s="126" t="s">
        <v>15</v>
      </c>
      <c r="I731" s="126" t="s">
        <v>15</v>
      </c>
      <c r="J731" s="126" t="s">
        <v>528</v>
      </c>
      <c r="K731" s="126" t="s">
        <v>15</v>
      </c>
    </row>
    <row r="732" spans="1:11">
      <c r="A732" s="125">
        <v>731</v>
      </c>
      <c r="B732" s="126" t="s">
        <v>534</v>
      </c>
      <c r="C732" s="126" t="s">
        <v>15</v>
      </c>
      <c r="D732" s="126" t="s">
        <v>15</v>
      </c>
      <c r="E732" s="126" t="s">
        <v>15</v>
      </c>
      <c r="F732" s="126" t="s">
        <v>15</v>
      </c>
      <c r="G732" s="126" t="s">
        <v>15</v>
      </c>
      <c r="H732" s="126" t="s">
        <v>15</v>
      </c>
      <c r="I732" s="126" t="s">
        <v>15</v>
      </c>
      <c r="J732" s="126" t="s">
        <v>535</v>
      </c>
      <c r="K732" s="126" t="s">
        <v>15</v>
      </c>
    </row>
    <row r="733" spans="1:11">
      <c r="A733" s="125">
        <v>732</v>
      </c>
      <c r="B733" s="126" t="s">
        <v>5294</v>
      </c>
      <c r="C733" s="126" t="s">
        <v>15</v>
      </c>
      <c r="D733" s="126" t="s">
        <v>15</v>
      </c>
      <c r="E733" s="126" t="s">
        <v>15</v>
      </c>
      <c r="F733" s="126" t="s">
        <v>15</v>
      </c>
      <c r="G733" s="126" t="s">
        <v>15</v>
      </c>
      <c r="H733" s="126" t="s">
        <v>15</v>
      </c>
      <c r="I733" s="126" t="s">
        <v>15</v>
      </c>
      <c r="J733" s="126" t="s">
        <v>7858</v>
      </c>
      <c r="K733" s="126" t="s">
        <v>15</v>
      </c>
    </row>
    <row r="734" spans="1:11">
      <c r="A734" s="125">
        <v>733</v>
      </c>
      <c r="B734" s="126" t="s">
        <v>5295</v>
      </c>
      <c r="C734" s="126" t="s">
        <v>15</v>
      </c>
      <c r="D734" s="126" t="s">
        <v>15</v>
      </c>
      <c r="E734" s="126" t="s">
        <v>15</v>
      </c>
      <c r="F734" s="126" t="s">
        <v>15</v>
      </c>
      <c r="G734" s="126" t="s">
        <v>15</v>
      </c>
      <c r="H734" s="126" t="s">
        <v>7859</v>
      </c>
      <c r="I734" s="126" t="s">
        <v>15</v>
      </c>
      <c r="J734" s="126" t="s">
        <v>7860</v>
      </c>
      <c r="K734" s="126" t="s">
        <v>15</v>
      </c>
    </row>
    <row r="735" spans="1:11">
      <c r="A735" s="125">
        <v>734</v>
      </c>
      <c r="B735" s="126" t="s">
        <v>5296</v>
      </c>
      <c r="C735" s="126" t="s">
        <v>15</v>
      </c>
      <c r="D735" s="126" t="s">
        <v>15</v>
      </c>
      <c r="E735" s="126" t="s">
        <v>15</v>
      </c>
      <c r="F735" s="126" t="s">
        <v>15</v>
      </c>
      <c r="G735" s="126" t="s">
        <v>15</v>
      </c>
      <c r="H735" s="126" t="s">
        <v>7861</v>
      </c>
      <c r="I735" s="126" t="s">
        <v>15</v>
      </c>
      <c r="J735" s="126" t="s">
        <v>7862</v>
      </c>
      <c r="K735" s="126" t="s">
        <v>15</v>
      </c>
    </row>
    <row r="736" spans="1:11">
      <c r="A736" s="125">
        <v>735</v>
      </c>
      <c r="B736" s="126" t="s">
        <v>5297</v>
      </c>
      <c r="C736" s="126" t="s">
        <v>15</v>
      </c>
      <c r="D736" s="126" t="s">
        <v>15</v>
      </c>
      <c r="E736" s="126" t="s">
        <v>15</v>
      </c>
      <c r="F736" s="126" t="s">
        <v>15</v>
      </c>
      <c r="G736" s="126" t="s">
        <v>15</v>
      </c>
      <c r="H736" s="126" t="s">
        <v>7863</v>
      </c>
      <c r="I736" s="126" t="s">
        <v>15</v>
      </c>
      <c r="J736" s="126" t="s">
        <v>7864</v>
      </c>
      <c r="K736" s="126" t="s">
        <v>15</v>
      </c>
    </row>
    <row r="737" spans="1:11">
      <c r="A737" s="125">
        <v>736</v>
      </c>
      <c r="B737" s="126" t="s">
        <v>594</v>
      </c>
      <c r="C737" s="126" t="s">
        <v>15</v>
      </c>
      <c r="D737" s="126" t="s">
        <v>15</v>
      </c>
      <c r="E737" s="126" t="s">
        <v>15</v>
      </c>
      <c r="F737" s="126" t="s">
        <v>15</v>
      </c>
      <c r="G737" s="126" t="s">
        <v>15</v>
      </c>
      <c r="H737" s="126" t="s">
        <v>15</v>
      </c>
      <c r="I737" s="126" t="s">
        <v>15</v>
      </c>
      <c r="J737" s="126" t="s">
        <v>2958</v>
      </c>
      <c r="K737" s="126" t="s">
        <v>15</v>
      </c>
    </row>
    <row r="738" spans="1:11">
      <c r="A738" s="125">
        <v>737</v>
      </c>
      <c r="B738" s="126" t="s">
        <v>5298</v>
      </c>
      <c r="C738" s="126" t="s">
        <v>15</v>
      </c>
      <c r="D738" s="126" t="s">
        <v>15</v>
      </c>
      <c r="E738" s="126" t="s">
        <v>15</v>
      </c>
      <c r="F738" s="126" t="s">
        <v>15</v>
      </c>
      <c r="G738" s="126" t="s">
        <v>15</v>
      </c>
      <c r="H738" s="126" t="s">
        <v>15</v>
      </c>
      <c r="I738" s="126" t="s">
        <v>15</v>
      </c>
      <c r="J738" s="126" t="s">
        <v>536</v>
      </c>
      <c r="K738" s="126" t="s">
        <v>15</v>
      </c>
    </row>
    <row r="739" spans="1:11">
      <c r="A739" s="125">
        <v>738</v>
      </c>
      <c r="B739" s="126" t="s">
        <v>445</v>
      </c>
      <c r="C739" s="126" t="s">
        <v>15</v>
      </c>
      <c r="D739" s="126" t="s">
        <v>7865</v>
      </c>
      <c r="E739" s="126" t="s">
        <v>15</v>
      </c>
      <c r="F739" s="126" t="s">
        <v>15</v>
      </c>
      <c r="G739" s="126" t="s">
        <v>15</v>
      </c>
      <c r="H739" s="126" t="s">
        <v>7866</v>
      </c>
      <c r="I739" s="126" t="s">
        <v>15</v>
      </c>
      <c r="J739" s="126" t="s">
        <v>511</v>
      </c>
      <c r="K739" s="126" t="s">
        <v>15</v>
      </c>
    </row>
    <row r="740" spans="1:11">
      <c r="A740" s="125">
        <v>739</v>
      </c>
      <c r="B740" s="126" t="s">
        <v>5299</v>
      </c>
      <c r="C740" s="126" t="s">
        <v>15</v>
      </c>
      <c r="D740" s="126" t="s">
        <v>15</v>
      </c>
      <c r="E740" s="126" t="s">
        <v>15</v>
      </c>
      <c r="F740" s="126" t="s">
        <v>15</v>
      </c>
      <c r="G740" s="126" t="s">
        <v>15</v>
      </c>
      <c r="H740" s="126" t="s">
        <v>15</v>
      </c>
      <c r="I740" s="126" t="s">
        <v>15</v>
      </c>
      <c r="J740" s="126" t="s">
        <v>7867</v>
      </c>
      <c r="K740" s="126" t="s">
        <v>15</v>
      </c>
    </row>
    <row r="741" spans="1:11">
      <c r="A741" s="125">
        <v>740</v>
      </c>
      <c r="B741" s="126" t="s">
        <v>5300</v>
      </c>
      <c r="C741" s="126" t="s">
        <v>15</v>
      </c>
      <c r="D741" s="126" t="s">
        <v>15</v>
      </c>
      <c r="E741" s="126" t="s">
        <v>15</v>
      </c>
      <c r="F741" s="126" t="s">
        <v>15</v>
      </c>
      <c r="G741" s="126" t="s">
        <v>15</v>
      </c>
      <c r="H741" s="126" t="s">
        <v>15</v>
      </c>
      <c r="I741" s="126" t="s">
        <v>15</v>
      </c>
      <c r="J741" s="126" t="s">
        <v>7868</v>
      </c>
      <c r="K741" s="126" t="s">
        <v>15</v>
      </c>
    </row>
    <row r="742" spans="1:11">
      <c r="A742" s="125">
        <v>741</v>
      </c>
      <c r="B742" s="126" t="s">
        <v>537</v>
      </c>
      <c r="C742" s="126" t="s">
        <v>15</v>
      </c>
      <c r="D742" s="126" t="s">
        <v>15</v>
      </c>
      <c r="E742" s="126" t="s">
        <v>15</v>
      </c>
      <c r="F742" s="126" t="s">
        <v>15</v>
      </c>
      <c r="G742" s="126" t="s">
        <v>15</v>
      </c>
      <c r="H742" s="126" t="s">
        <v>15</v>
      </c>
      <c r="I742" s="126" t="s">
        <v>15</v>
      </c>
      <c r="J742" s="126" t="s">
        <v>538</v>
      </c>
      <c r="K742" s="126" t="s">
        <v>15</v>
      </c>
    </row>
    <row r="743" spans="1:11">
      <c r="A743" s="125">
        <v>742</v>
      </c>
      <c r="B743" s="126" t="s">
        <v>5303</v>
      </c>
      <c r="C743" s="126" t="s">
        <v>15</v>
      </c>
      <c r="D743" s="126" t="s">
        <v>15</v>
      </c>
      <c r="E743" s="126" t="s">
        <v>15</v>
      </c>
      <c r="F743" s="126" t="s">
        <v>15</v>
      </c>
      <c r="G743" s="126" t="s">
        <v>15</v>
      </c>
      <c r="H743" s="126" t="s">
        <v>15</v>
      </c>
      <c r="I743" s="126" t="s">
        <v>15</v>
      </c>
      <c r="J743" s="126" t="s">
        <v>7869</v>
      </c>
      <c r="K743" s="126" t="s">
        <v>15</v>
      </c>
    </row>
    <row r="744" spans="1:11">
      <c r="A744" s="125">
        <v>743</v>
      </c>
      <c r="B744" s="126" t="s">
        <v>446</v>
      </c>
      <c r="C744" s="126" t="s">
        <v>15</v>
      </c>
      <c r="D744" s="126" t="s">
        <v>7870</v>
      </c>
      <c r="E744" s="126" t="s">
        <v>15</v>
      </c>
      <c r="F744" s="126" t="s">
        <v>15</v>
      </c>
      <c r="G744" s="126" t="s">
        <v>15</v>
      </c>
      <c r="H744" s="126" t="s">
        <v>7871</v>
      </c>
      <c r="I744" s="126" t="s">
        <v>15</v>
      </c>
      <c r="J744" s="126" t="s">
        <v>512</v>
      </c>
      <c r="K744" s="126" t="s">
        <v>15</v>
      </c>
    </row>
    <row r="745" spans="1:11">
      <c r="A745" s="125">
        <v>744</v>
      </c>
      <c r="B745" s="126" t="s">
        <v>5305</v>
      </c>
      <c r="C745" s="126" t="s">
        <v>15</v>
      </c>
      <c r="D745" s="126" t="s">
        <v>15</v>
      </c>
      <c r="E745" s="126" t="s">
        <v>15</v>
      </c>
      <c r="F745" s="126" t="s">
        <v>15</v>
      </c>
      <c r="G745" s="126" t="s">
        <v>15</v>
      </c>
      <c r="H745" s="126" t="s">
        <v>15</v>
      </c>
      <c r="I745" s="126" t="s">
        <v>15</v>
      </c>
      <c r="J745" s="126" t="s">
        <v>7872</v>
      </c>
      <c r="K745" s="126" t="s">
        <v>15</v>
      </c>
    </row>
    <row r="746" spans="1:11">
      <c r="A746" s="125">
        <v>745</v>
      </c>
      <c r="B746" s="126" t="s">
        <v>5307</v>
      </c>
      <c r="C746" s="126" t="s">
        <v>15</v>
      </c>
      <c r="D746" s="126" t="s">
        <v>15</v>
      </c>
      <c r="E746" s="126" t="s">
        <v>15</v>
      </c>
      <c r="F746" s="126" t="s">
        <v>15</v>
      </c>
      <c r="G746" s="126" t="s">
        <v>15</v>
      </c>
      <c r="H746" s="126" t="s">
        <v>15</v>
      </c>
      <c r="I746" s="126" t="s">
        <v>15</v>
      </c>
      <c r="J746" s="126" t="s">
        <v>7873</v>
      </c>
      <c r="K746" s="126" t="s">
        <v>15</v>
      </c>
    </row>
    <row r="747" spans="1:11">
      <c r="A747" s="125">
        <v>746</v>
      </c>
      <c r="B747" s="126" t="s">
        <v>5308</v>
      </c>
      <c r="C747" s="126" t="s">
        <v>15</v>
      </c>
      <c r="D747" s="126" t="s">
        <v>15</v>
      </c>
      <c r="E747" s="126" t="s">
        <v>15</v>
      </c>
      <c r="F747" s="126" t="s">
        <v>15</v>
      </c>
      <c r="G747" s="126" t="s">
        <v>15</v>
      </c>
      <c r="H747" s="126" t="s">
        <v>15</v>
      </c>
      <c r="I747" s="126" t="s">
        <v>15</v>
      </c>
      <c r="J747" s="126" t="s">
        <v>7874</v>
      </c>
      <c r="K747" s="126" t="s">
        <v>15</v>
      </c>
    </row>
    <row r="748" spans="1:11">
      <c r="A748" s="125">
        <v>747</v>
      </c>
      <c r="B748" s="126" t="s">
        <v>5309</v>
      </c>
      <c r="C748" s="126" t="s">
        <v>15</v>
      </c>
      <c r="D748" s="126" t="s">
        <v>15</v>
      </c>
      <c r="E748" s="126" t="s">
        <v>15</v>
      </c>
      <c r="F748" s="126" t="s">
        <v>15</v>
      </c>
      <c r="G748" s="126" t="s">
        <v>15</v>
      </c>
      <c r="H748" s="126" t="s">
        <v>15</v>
      </c>
      <c r="I748" s="126" t="s">
        <v>15</v>
      </c>
      <c r="J748" s="126" t="s">
        <v>129</v>
      </c>
      <c r="K748" s="126" t="s">
        <v>15</v>
      </c>
    </row>
    <row r="749" spans="1:11">
      <c r="A749" s="125">
        <v>748</v>
      </c>
      <c r="B749" s="126" t="s">
        <v>5310</v>
      </c>
      <c r="C749" s="126" t="s">
        <v>15</v>
      </c>
      <c r="D749" s="126" t="s">
        <v>15</v>
      </c>
      <c r="E749" s="126" t="s">
        <v>15</v>
      </c>
      <c r="F749" s="126" t="s">
        <v>15</v>
      </c>
      <c r="G749" s="126" t="s">
        <v>15</v>
      </c>
      <c r="H749" s="126" t="s">
        <v>15</v>
      </c>
      <c r="I749" s="126" t="s">
        <v>15</v>
      </c>
      <c r="J749" s="126" t="s">
        <v>130</v>
      </c>
      <c r="K749" s="126" t="s">
        <v>15</v>
      </c>
    </row>
    <row r="750" spans="1:11">
      <c r="A750" s="125">
        <v>749</v>
      </c>
      <c r="B750" s="126" t="s">
        <v>5311</v>
      </c>
      <c r="C750" s="126" t="s">
        <v>15</v>
      </c>
      <c r="D750" s="126" t="s">
        <v>15</v>
      </c>
      <c r="E750" s="126" t="s">
        <v>15</v>
      </c>
      <c r="F750" s="126" t="s">
        <v>15</v>
      </c>
      <c r="G750" s="126" t="s">
        <v>15</v>
      </c>
      <c r="H750" s="126" t="s">
        <v>15</v>
      </c>
      <c r="I750" s="126" t="s">
        <v>15</v>
      </c>
      <c r="J750" s="126" t="s">
        <v>7875</v>
      </c>
      <c r="K750" s="126" t="s">
        <v>15</v>
      </c>
    </row>
    <row r="751" spans="1:11">
      <c r="A751" s="125">
        <v>750</v>
      </c>
      <c r="B751" s="126" t="s">
        <v>5312</v>
      </c>
      <c r="C751" s="126" t="s">
        <v>15</v>
      </c>
      <c r="D751" s="126" t="s">
        <v>7876</v>
      </c>
      <c r="E751" s="126" t="s">
        <v>15</v>
      </c>
      <c r="F751" s="126" t="s">
        <v>15</v>
      </c>
      <c r="G751" s="126" t="s">
        <v>15</v>
      </c>
      <c r="H751" s="126" t="s">
        <v>15</v>
      </c>
      <c r="I751" s="126" t="s">
        <v>15</v>
      </c>
      <c r="J751" s="126" t="s">
        <v>7877</v>
      </c>
      <c r="K751" s="126" t="s">
        <v>15</v>
      </c>
    </row>
    <row r="752" spans="1:11">
      <c r="A752" s="125">
        <v>751</v>
      </c>
      <c r="B752" s="126" t="s">
        <v>448</v>
      </c>
      <c r="C752" s="126" t="s">
        <v>15</v>
      </c>
      <c r="D752" s="126" t="s">
        <v>7878</v>
      </c>
      <c r="E752" s="126" t="s">
        <v>15</v>
      </c>
      <c r="F752" s="126" t="s">
        <v>15</v>
      </c>
      <c r="G752" s="126" t="s">
        <v>15</v>
      </c>
      <c r="H752" s="126" t="s">
        <v>7879</v>
      </c>
      <c r="I752" s="126" t="s">
        <v>15</v>
      </c>
      <c r="J752" s="126" t="s">
        <v>513</v>
      </c>
      <c r="K752" s="126" t="s">
        <v>15</v>
      </c>
    </row>
    <row r="753" spans="1:11">
      <c r="A753" s="125">
        <v>752</v>
      </c>
      <c r="B753" s="126" t="s">
        <v>539</v>
      </c>
      <c r="C753" s="126" t="s">
        <v>15</v>
      </c>
      <c r="D753" s="126" t="s">
        <v>15</v>
      </c>
      <c r="E753" s="126" t="s">
        <v>15</v>
      </c>
      <c r="F753" s="126" t="s">
        <v>15</v>
      </c>
      <c r="G753" s="126" t="s">
        <v>15</v>
      </c>
      <c r="H753" s="126" t="s">
        <v>15</v>
      </c>
      <c r="I753" s="126" t="s">
        <v>15</v>
      </c>
      <c r="J753" s="126" t="s">
        <v>540</v>
      </c>
      <c r="K753" s="126" t="s">
        <v>15</v>
      </c>
    </row>
    <row r="754" spans="1:11">
      <c r="A754" s="125">
        <v>753</v>
      </c>
      <c r="B754" s="126" t="s">
        <v>5314</v>
      </c>
      <c r="C754" s="126" t="s">
        <v>15</v>
      </c>
      <c r="D754" s="126" t="s">
        <v>7880</v>
      </c>
      <c r="E754" s="126" t="s">
        <v>15</v>
      </c>
      <c r="F754" s="126" t="s">
        <v>15</v>
      </c>
      <c r="G754" s="126" t="s">
        <v>15</v>
      </c>
      <c r="H754" s="126" t="s">
        <v>15</v>
      </c>
      <c r="I754" s="126" t="s">
        <v>15</v>
      </c>
      <c r="J754" s="126" t="s">
        <v>7881</v>
      </c>
      <c r="K754" s="126" t="s">
        <v>15</v>
      </c>
    </row>
    <row r="755" spans="1:11">
      <c r="A755" s="125">
        <v>754</v>
      </c>
      <c r="B755" s="126" t="s">
        <v>5316</v>
      </c>
      <c r="C755" s="126" t="s">
        <v>15</v>
      </c>
      <c r="D755" s="126" t="s">
        <v>15</v>
      </c>
      <c r="E755" s="126" t="s">
        <v>15</v>
      </c>
      <c r="F755" s="126" t="s">
        <v>15</v>
      </c>
      <c r="G755" s="126" t="s">
        <v>15</v>
      </c>
      <c r="H755" s="126" t="s">
        <v>7882</v>
      </c>
      <c r="I755" s="126" t="s">
        <v>15</v>
      </c>
      <c r="J755" s="126" t="s">
        <v>189</v>
      </c>
      <c r="K755" s="126" t="s">
        <v>15</v>
      </c>
    </row>
    <row r="756" spans="1:11">
      <c r="A756" s="125">
        <v>755</v>
      </c>
      <c r="B756" s="126" t="s">
        <v>5317</v>
      </c>
      <c r="C756" s="126" t="s">
        <v>15</v>
      </c>
      <c r="D756" s="126" t="s">
        <v>7883</v>
      </c>
      <c r="E756" s="126" t="s">
        <v>15</v>
      </c>
      <c r="F756" s="126" t="s">
        <v>15</v>
      </c>
      <c r="G756" s="126" t="s">
        <v>15</v>
      </c>
      <c r="H756" s="126" t="s">
        <v>7884</v>
      </c>
      <c r="I756" s="126" t="s">
        <v>15</v>
      </c>
      <c r="J756" s="126" t="s">
        <v>167</v>
      </c>
      <c r="K756" s="126" t="s">
        <v>15</v>
      </c>
    </row>
    <row r="757" spans="1:11">
      <c r="A757" s="125">
        <v>756</v>
      </c>
      <c r="B757" s="126" t="s">
        <v>5318</v>
      </c>
      <c r="C757" s="126" t="s">
        <v>15</v>
      </c>
      <c r="D757" s="126" t="s">
        <v>15</v>
      </c>
      <c r="E757" s="126" t="s">
        <v>15</v>
      </c>
      <c r="F757" s="126" t="s">
        <v>15</v>
      </c>
      <c r="G757" s="126" t="s">
        <v>15</v>
      </c>
      <c r="H757" s="126" t="s">
        <v>15</v>
      </c>
      <c r="I757" s="126" t="s">
        <v>15</v>
      </c>
      <c r="J757" s="126" t="s">
        <v>15</v>
      </c>
      <c r="K757" s="126" t="s">
        <v>15</v>
      </c>
    </row>
    <row r="758" spans="1:11">
      <c r="A758" s="125">
        <v>757</v>
      </c>
      <c r="B758" s="126" t="s">
        <v>5319</v>
      </c>
      <c r="C758" s="126" t="s">
        <v>15</v>
      </c>
      <c r="D758" s="126" t="s">
        <v>15</v>
      </c>
      <c r="E758" s="126" t="s">
        <v>15</v>
      </c>
      <c r="F758" s="126" t="s">
        <v>15</v>
      </c>
      <c r="G758" s="126" t="s">
        <v>15</v>
      </c>
      <c r="H758" s="126" t="s">
        <v>7885</v>
      </c>
      <c r="I758" s="126" t="s">
        <v>15</v>
      </c>
      <c r="J758" s="126" t="s">
        <v>7886</v>
      </c>
      <c r="K758" s="126" t="s">
        <v>15</v>
      </c>
    </row>
    <row r="759" spans="1:11">
      <c r="A759" s="125">
        <v>758</v>
      </c>
      <c r="B759" s="126" t="s">
        <v>5320</v>
      </c>
      <c r="C759" s="126" t="s">
        <v>15</v>
      </c>
      <c r="D759" s="126" t="s">
        <v>15</v>
      </c>
      <c r="E759" s="126" t="s">
        <v>15</v>
      </c>
      <c r="F759" s="126" t="s">
        <v>15</v>
      </c>
      <c r="G759" s="126" t="s">
        <v>15</v>
      </c>
      <c r="H759" s="126" t="s">
        <v>15</v>
      </c>
      <c r="I759" s="126" t="s">
        <v>15</v>
      </c>
      <c r="J759" s="126" t="s">
        <v>7887</v>
      </c>
      <c r="K759" s="126" t="s">
        <v>15</v>
      </c>
    </row>
    <row r="760" spans="1:11">
      <c r="A760" s="125">
        <v>759</v>
      </c>
      <c r="B760" s="126" t="s">
        <v>5321</v>
      </c>
      <c r="C760" s="126" t="s">
        <v>15</v>
      </c>
      <c r="D760" s="126" t="s">
        <v>7888</v>
      </c>
      <c r="E760" s="126" t="s">
        <v>15</v>
      </c>
      <c r="F760" s="126" t="s">
        <v>15</v>
      </c>
      <c r="G760" s="126" t="s">
        <v>15</v>
      </c>
      <c r="H760" s="126" t="s">
        <v>7889</v>
      </c>
      <c r="I760" s="126" t="s">
        <v>15</v>
      </c>
      <c r="J760" s="126" t="s">
        <v>520</v>
      </c>
      <c r="K760" s="126" t="s">
        <v>15</v>
      </c>
    </row>
    <row r="761" spans="1:11">
      <c r="A761" s="125">
        <v>760</v>
      </c>
      <c r="B761" s="126" t="s">
        <v>5322</v>
      </c>
      <c r="C761" s="126" t="s">
        <v>15</v>
      </c>
      <c r="D761" s="126" t="s">
        <v>15</v>
      </c>
      <c r="E761" s="126" t="s">
        <v>15</v>
      </c>
      <c r="F761" s="126" t="s">
        <v>15</v>
      </c>
      <c r="G761" s="126" t="s">
        <v>15</v>
      </c>
      <c r="H761" s="126" t="s">
        <v>15</v>
      </c>
      <c r="I761" s="126" t="s">
        <v>15</v>
      </c>
      <c r="J761" s="126" t="s">
        <v>7890</v>
      </c>
      <c r="K761" s="126" t="s">
        <v>15</v>
      </c>
    </row>
    <row r="762" spans="1:11">
      <c r="A762" s="125">
        <v>761</v>
      </c>
      <c r="B762" s="126" t="s">
        <v>5324</v>
      </c>
      <c r="C762" s="126" t="s">
        <v>15</v>
      </c>
      <c r="D762" s="126" t="s">
        <v>15</v>
      </c>
      <c r="E762" s="126" t="s">
        <v>15</v>
      </c>
      <c r="F762" s="126" t="s">
        <v>15</v>
      </c>
      <c r="G762" s="126" t="s">
        <v>15</v>
      </c>
      <c r="H762" s="126" t="s">
        <v>15</v>
      </c>
      <c r="I762" s="126" t="s">
        <v>15</v>
      </c>
      <c r="J762" s="126" t="s">
        <v>7890</v>
      </c>
      <c r="K762" s="126" t="s">
        <v>15</v>
      </c>
    </row>
    <row r="763" spans="1:11">
      <c r="A763" s="125">
        <v>762</v>
      </c>
      <c r="B763" s="126" t="s">
        <v>5325</v>
      </c>
      <c r="C763" s="126" t="s">
        <v>15</v>
      </c>
      <c r="D763" s="126" t="s">
        <v>15</v>
      </c>
      <c r="E763" s="126" t="s">
        <v>15</v>
      </c>
      <c r="F763" s="126" t="s">
        <v>15</v>
      </c>
      <c r="G763" s="126" t="s">
        <v>15</v>
      </c>
      <c r="H763" s="126" t="s">
        <v>15</v>
      </c>
      <c r="I763" s="126" t="s">
        <v>15</v>
      </c>
      <c r="J763" s="126" t="s">
        <v>7891</v>
      </c>
      <c r="K763" s="126" t="s">
        <v>15</v>
      </c>
    </row>
    <row r="764" spans="1:11">
      <c r="A764" s="125">
        <v>763</v>
      </c>
      <c r="B764" s="126" t="s">
        <v>5327</v>
      </c>
      <c r="C764" s="126" t="s">
        <v>15</v>
      </c>
      <c r="D764" s="126" t="s">
        <v>15</v>
      </c>
      <c r="E764" s="126" t="s">
        <v>15</v>
      </c>
      <c r="F764" s="126" t="s">
        <v>15</v>
      </c>
      <c r="G764" s="126" t="s">
        <v>15</v>
      </c>
      <c r="H764" s="126" t="s">
        <v>15</v>
      </c>
      <c r="I764" s="126" t="s">
        <v>15</v>
      </c>
      <c r="J764" s="126" t="s">
        <v>15</v>
      </c>
      <c r="K764" s="126" t="s">
        <v>15</v>
      </c>
    </row>
    <row r="765" spans="1:11">
      <c r="A765" s="125">
        <v>764</v>
      </c>
      <c r="B765" s="126" t="s">
        <v>5246</v>
      </c>
      <c r="C765" s="126" t="s">
        <v>15</v>
      </c>
      <c r="D765" s="126" t="s">
        <v>7892</v>
      </c>
      <c r="E765" s="126" t="s">
        <v>15</v>
      </c>
      <c r="F765" s="126" t="s">
        <v>15</v>
      </c>
      <c r="G765" s="126" t="s">
        <v>15</v>
      </c>
      <c r="H765" s="126" t="s">
        <v>15</v>
      </c>
      <c r="I765" s="126" t="s">
        <v>15</v>
      </c>
      <c r="J765" s="126" t="s">
        <v>498</v>
      </c>
      <c r="K765" s="126" t="s">
        <v>15</v>
      </c>
    </row>
    <row r="766" spans="1:11">
      <c r="A766" s="125">
        <v>765</v>
      </c>
      <c r="B766" s="126" t="s">
        <v>5328</v>
      </c>
      <c r="C766" s="126" t="s">
        <v>15</v>
      </c>
      <c r="D766" s="126" t="s">
        <v>15</v>
      </c>
      <c r="E766" s="126" t="s">
        <v>15</v>
      </c>
      <c r="F766" s="126" t="s">
        <v>15</v>
      </c>
      <c r="G766" s="126" t="s">
        <v>15</v>
      </c>
      <c r="H766" s="126" t="s">
        <v>15</v>
      </c>
      <c r="I766" s="126" t="s">
        <v>15</v>
      </c>
      <c r="J766" s="126" t="s">
        <v>7893</v>
      </c>
      <c r="K766" s="126" t="s">
        <v>15</v>
      </c>
    </row>
    <row r="767" spans="1:11">
      <c r="A767" s="125">
        <v>766</v>
      </c>
      <c r="B767" s="126" t="s">
        <v>550</v>
      </c>
      <c r="C767" s="126" t="s">
        <v>15</v>
      </c>
      <c r="D767" s="126" t="s">
        <v>15</v>
      </c>
      <c r="E767" s="126" t="s">
        <v>15</v>
      </c>
      <c r="F767" s="126" t="s">
        <v>15</v>
      </c>
      <c r="G767" s="126" t="s">
        <v>15</v>
      </c>
      <c r="H767" s="126" t="s">
        <v>15</v>
      </c>
      <c r="I767" s="126" t="s">
        <v>15</v>
      </c>
      <c r="J767" s="126" t="s">
        <v>549</v>
      </c>
      <c r="K767" s="126" t="s">
        <v>15</v>
      </c>
    </row>
    <row r="768" spans="1:11">
      <c r="A768" s="125">
        <v>767</v>
      </c>
      <c r="B768" s="126" t="s">
        <v>5247</v>
      </c>
      <c r="C768" s="126" t="s">
        <v>15</v>
      </c>
      <c r="D768" s="126" t="s">
        <v>15</v>
      </c>
      <c r="E768" s="126" t="s">
        <v>15</v>
      </c>
      <c r="F768" s="126" t="s">
        <v>15</v>
      </c>
      <c r="G768" s="126" t="s">
        <v>15</v>
      </c>
      <c r="H768" s="126" t="s">
        <v>15</v>
      </c>
      <c r="I768" s="126" t="s">
        <v>15</v>
      </c>
      <c r="J768" s="126" t="s">
        <v>541</v>
      </c>
      <c r="K768" s="126" t="s">
        <v>15</v>
      </c>
    </row>
    <row r="769" spans="1:11">
      <c r="A769" s="125">
        <v>768</v>
      </c>
      <c r="B769" s="126" t="s">
        <v>5249</v>
      </c>
      <c r="C769" s="126" t="s">
        <v>15</v>
      </c>
      <c r="D769" s="126" t="s">
        <v>15</v>
      </c>
      <c r="E769" s="126" t="s">
        <v>15</v>
      </c>
      <c r="F769" s="126" t="s">
        <v>15</v>
      </c>
      <c r="G769" s="126" t="s">
        <v>15</v>
      </c>
      <c r="H769" s="126" t="s">
        <v>15</v>
      </c>
      <c r="I769" s="126" t="s">
        <v>15</v>
      </c>
      <c r="J769" s="126" t="s">
        <v>542</v>
      </c>
      <c r="K769" s="126" t="s">
        <v>15</v>
      </c>
    </row>
    <row r="770" spans="1:11">
      <c r="A770" s="125">
        <v>769</v>
      </c>
      <c r="B770" s="126" t="s">
        <v>5250</v>
      </c>
      <c r="C770" s="126" t="s">
        <v>15</v>
      </c>
      <c r="D770" s="126" t="s">
        <v>15</v>
      </c>
      <c r="E770" s="126" t="s">
        <v>15</v>
      </c>
      <c r="F770" s="126" t="s">
        <v>15</v>
      </c>
      <c r="G770" s="126" t="s">
        <v>15</v>
      </c>
      <c r="H770" s="126" t="s">
        <v>15</v>
      </c>
      <c r="I770" s="126" t="s">
        <v>15</v>
      </c>
      <c r="J770" s="126" t="s">
        <v>543</v>
      </c>
      <c r="K770" s="126" t="s">
        <v>15</v>
      </c>
    </row>
    <row r="771" spans="1:11">
      <c r="A771" s="125">
        <v>770</v>
      </c>
      <c r="B771" s="126" t="s">
        <v>5330</v>
      </c>
      <c r="C771" s="126" t="s">
        <v>15</v>
      </c>
      <c r="D771" s="126" t="s">
        <v>15</v>
      </c>
      <c r="E771" s="126" t="s">
        <v>15</v>
      </c>
      <c r="F771" s="126" t="s">
        <v>15</v>
      </c>
      <c r="G771" s="126" t="s">
        <v>15</v>
      </c>
      <c r="H771" s="126" t="s">
        <v>15</v>
      </c>
      <c r="I771" s="126" t="s">
        <v>15</v>
      </c>
      <c r="J771" s="126" t="s">
        <v>544</v>
      </c>
      <c r="K771" s="126" t="s">
        <v>15</v>
      </c>
    </row>
    <row r="772" spans="1:11">
      <c r="A772" s="125">
        <v>771</v>
      </c>
      <c r="B772" s="126" t="s">
        <v>5331</v>
      </c>
      <c r="C772" s="126" t="s">
        <v>15</v>
      </c>
      <c r="D772" s="126" t="s">
        <v>15</v>
      </c>
      <c r="E772" s="126" t="s">
        <v>15</v>
      </c>
      <c r="F772" s="126" t="s">
        <v>15</v>
      </c>
      <c r="G772" s="126" t="s">
        <v>15</v>
      </c>
      <c r="H772" s="126" t="s">
        <v>15</v>
      </c>
      <c r="I772" s="126" t="s">
        <v>15</v>
      </c>
      <c r="J772" s="126" t="s">
        <v>545</v>
      </c>
      <c r="K772" s="126" t="s">
        <v>15</v>
      </c>
    </row>
    <row r="773" spans="1:11">
      <c r="A773" s="125">
        <v>772</v>
      </c>
      <c r="B773" s="126" t="s">
        <v>4828</v>
      </c>
      <c r="C773" s="126" t="s">
        <v>15</v>
      </c>
      <c r="D773" s="126" t="s">
        <v>15</v>
      </c>
      <c r="E773" s="126" t="s">
        <v>15</v>
      </c>
      <c r="F773" s="126" t="s">
        <v>7894</v>
      </c>
      <c r="G773" s="126" t="s">
        <v>15</v>
      </c>
      <c r="H773" s="126" t="s">
        <v>15</v>
      </c>
      <c r="I773" s="126" t="s">
        <v>15</v>
      </c>
      <c r="J773" s="126" t="s">
        <v>7895</v>
      </c>
      <c r="K773" s="126" t="s">
        <v>15</v>
      </c>
    </row>
    <row r="774" spans="1:11">
      <c r="A774" s="125">
        <v>773</v>
      </c>
      <c r="B774" s="126" t="s">
        <v>5332</v>
      </c>
      <c r="C774" s="126" t="s">
        <v>15</v>
      </c>
      <c r="D774" s="126" t="s">
        <v>15</v>
      </c>
      <c r="E774" s="126" t="s">
        <v>15</v>
      </c>
      <c r="F774" s="126" t="s">
        <v>15</v>
      </c>
      <c r="G774" s="126" t="s">
        <v>15</v>
      </c>
      <c r="H774" s="126" t="s">
        <v>15</v>
      </c>
      <c r="I774" s="126" t="s">
        <v>15</v>
      </c>
      <c r="J774" s="126" t="s">
        <v>7896</v>
      </c>
      <c r="K774" s="126" t="s">
        <v>15</v>
      </c>
    </row>
    <row r="775" spans="1:11">
      <c r="A775" s="125">
        <v>774</v>
      </c>
      <c r="B775" s="126" t="s">
        <v>5334</v>
      </c>
      <c r="C775" s="126" t="s">
        <v>15</v>
      </c>
      <c r="D775" s="126" t="s">
        <v>15</v>
      </c>
      <c r="E775" s="126" t="s">
        <v>15</v>
      </c>
      <c r="F775" s="126" t="s">
        <v>15</v>
      </c>
      <c r="G775" s="126" t="s">
        <v>15</v>
      </c>
      <c r="H775" s="126" t="s">
        <v>15</v>
      </c>
      <c r="I775" s="126" t="s">
        <v>15</v>
      </c>
      <c r="J775" s="126" t="s">
        <v>551</v>
      </c>
      <c r="K775" s="126" t="s">
        <v>15</v>
      </c>
    </row>
    <row r="776" spans="1:11">
      <c r="A776" s="125">
        <v>775</v>
      </c>
      <c r="B776" s="126" t="s">
        <v>5335</v>
      </c>
      <c r="C776" s="126" t="s">
        <v>15</v>
      </c>
      <c r="D776" s="126" t="s">
        <v>15</v>
      </c>
      <c r="E776" s="126" t="s">
        <v>15</v>
      </c>
      <c r="F776" s="126" t="s">
        <v>15</v>
      </c>
      <c r="G776" s="126" t="s">
        <v>15</v>
      </c>
      <c r="H776" s="126" t="s">
        <v>15</v>
      </c>
      <c r="I776" s="126" t="s">
        <v>15</v>
      </c>
      <c r="J776" s="126" t="s">
        <v>7897</v>
      </c>
      <c r="K776" s="126" t="s">
        <v>15</v>
      </c>
    </row>
    <row r="777" spans="1:11">
      <c r="A777" s="125">
        <v>776</v>
      </c>
      <c r="B777" s="126" t="s">
        <v>5336</v>
      </c>
      <c r="C777" s="126" t="s">
        <v>15</v>
      </c>
      <c r="D777" s="126" t="s">
        <v>15</v>
      </c>
      <c r="E777" s="126" t="s">
        <v>15</v>
      </c>
      <c r="F777" s="126" t="s">
        <v>15</v>
      </c>
      <c r="G777" s="126" t="s">
        <v>15</v>
      </c>
      <c r="H777" s="126" t="s">
        <v>15</v>
      </c>
      <c r="I777" s="126" t="s">
        <v>15</v>
      </c>
      <c r="J777" s="126" t="s">
        <v>7898</v>
      </c>
      <c r="K777" s="126" t="s">
        <v>15</v>
      </c>
    </row>
    <row r="778" spans="1:11">
      <c r="A778" s="125">
        <v>777</v>
      </c>
      <c r="B778" s="126" t="s">
        <v>5337</v>
      </c>
      <c r="C778" s="126" t="s">
        <v>15</v>
      </c>
      <c r="D778" s="126" t="s">
        <v>15</v>
      </c>
      <c r="E778" s="126" t="s">
        <v>15</v>
      </c>
      <c r="F778" s="126" t="s">
        <v>15</v>
      </c>
      <c r="G778" s="126" t="s">
        <v>15</v>
      </c>
      <c r="H778" s="126" t="s">
        <v>15</v>
      </c>
      <c r="I778" s="126" t="s">
        <v>15</v>
      </c>
      <c r="J778" s="126" t="s">
        <v>7899</v>
      </c>
      <c r="K778" s="126" t="s">
        <v>15</v>
      </c>
    </row>
    <row r="779" spans="1:11">
      <c r="A779" s="125">
        <v>778</v>
      </c>
      <c r="B779" s="126" t="s">
        <v>5338</v>
      </c>
      <c r="C779" s="126" t="s">
        <v>15</v>
      </c>
      <c r="D779" s="126" t="s">
        <v>15</v>
      </c>
      <c r="E779" s="126" t="s">
        <v>15</v>
      </c>
      <c r="F779" s="126" t="s">
        <v>15</v>
      </c>
      <c r="G779" s="126" t="s">
        <v>15</v>
      </c>
      <c r="H779" s="126" t="s">
        <v>15</v>
      </c>
      <c r="I779" s="126" t="s">
        <v>15</v>
      </c>
      <c r="J779" s="126" t="s">
        <v>7900</v>
      </c>
      <c r="K779" s="126" t="s">
        <v>15</v>
      </c>
    </row>
    <row r="780" spans="1:11">
      <c r="A780" s="125">
        <v>779</v>
      </c>
      <c r="B780" s="126" t="s">
        <v>5339</v>
      </c>
      <c r="C780" s="126" t="s">
        <v>15</v>
      </c>
      <c r="D780" s="126" t="s">
        <v>15</v>
      </c>
      <c r="E780" s="126" t="s">
        <v>15</v>
      </c>
      <c r="F780" s="126" t="s">
        <v>15</v>
      </c>
      <c r="G780" s="126" t="s">
        <v>15</v>
      </c>
      <c r="H780" s="126" t="s">
        <v>15</v>
      </c>
      <c r="I780" s="126" t="s">
        <v>15</v>
      </c>
      <c r="J780" s="126" t="s">
        <v>7901</v>
      </c>
      <c r="K780" s="126" t="s">
        <v>15</v>
      </c>
    </row>
    <row r="781" spans="1:11">
      <c r="A781" s="125">
        <v>780</v>
      </c>
      <c r="B781" s="126" t="s">
        <v>5340</v>
      </c>
      <c r="C781" s="126" t="s">
        <v>15</v>
      </c>
      <c r="D781" s="126" t="s">
        <v>15</v>
      </c>
      <c r="E781" s="126" t="s">
        <v>15</v>
      </c>
      <c r="F781" s="126" t="s">
        <v>15</v>
      </c>
      <c r="G781" s="126" t="s">
        <v>15</v>
      </c>
      <c r="H781" s="126" t="s">
        <v>15</v>
      </c>
      <c r="I781" s="126" t="s">
        <v>15</v>
      </c>
      <c r="J781" s="126" t="s">
        <v>7902</v>
      </c>
      <c r="K781" s="126" t="s">
        <v>15</v>
      </c>
    </row>
    <row r="782" spans="1:11">
      <c r="A782" s="125">
        <v>781</v>
      </c>
      <c r="B782" s="126" t="s">
        <v>5341</v>
      </c>
      <c r="C782" s="126" t="s">
        <v>15</v>
      </c>
      <c r="D782" s="126" t="s">
        <v>7903</v>
      </c>
      <c r="E782" s="126" t="s">
        <v>15</v>
      </c>
      <c r="F782" s="126" t="s">
        <v>15</v>
      </c>
      <c r="G782" s="126" t="s">
        <v>15</v>
      </c>
      <c r="H782" s="126" t="s">
        <v>15</v>
      </c>
      <c r="I782" s="126" t="s">
        <v>15</v>
      </c>
      <c r="J782" s="126" t="s">
        <v>7904</v>
      </c>
      <c r="K782" s="126" t="s">
        <v>15</v>
      </c>
    </row>
    <row r="783" spans="1:11">
      <c r="A783" s="125">
        <v>782</v>
      </c>
      <c r="B783" s="126" t="s">
        <v>5342</v>
      </c>
      <c r="C783" s="126" t="s">
        <v>15</v>
      </c>
      <c r="D783" s="126" t="s">
        <v>15</v>
      </c>
      <c r="E783" s="126" t="s">
        <v>15</v>
      </c>
      <c r="F783" s="126" t="s">
        <v>15</v>
      </c>
      <c r="G783" s="126" t="s">
        <v>15</v>
      </c>
      <c r="H783" s="126" t="s">
        <v>15</v>
      </c>
      <c r="I783" s="126" t="s">
        <v>15</v>
      </c>
      <c r="J783" s="126" t="s">
        <v>7905</v>
      </c>
      <c r="K783" s="126" t="s">
        <v>15</v>
      </c>
    </row>
    <row r="784" spans="1:11">
      <c r="A784" s="125">
        <v>783</v>
      </c>
      <c r="B784" s="126" t="s">
        <v>5343</v>
      </c>
      <c r="C784" s="126" t="s">
        <v>15</v>
      </c>
      <c r="D784" s="126" t="s">
        <v>15</v>
      </c>
      <c r="E784" s="126" t="s">
        <v>15</v>
      </c>
      <c r="F784" s="126" t="s">
        <v>15</v>
      </c>
      <c r="G784" s="126" t="s">
        <v>15</v>
      </c>
      <c r="H784" s="126" t="s">
        <v>15</v>
      </c>
      <c r="I784" s="126" t="s">
        <v>15</v>
      </c>
      <c r="J784" s="126" t="s">
        <v>7906</v>
      </c>
      <c r="K784" s="126" t="s">
        <v>15</v>
      </c>
    </row>
    <row r="785" spans="1:11">
      <c r="A785" s="125">
        <v>784</v>
      </c>
      <c r="B785" s="126" t="s">
        <v>5344</v>
      </c>
      <c r="C785" s="126" t="s">
        <v>15</v>
      </c>
      <c r="D785" s="126" t="s">
        <v>15</v>
      </c>
      <c r="E785" s="126" t="s">
        <v>15</v>
      </c>
      <c r="F785" s="126" t="s">
        <v>15</v>
      </c>
      <c r="G785" s="126" t="s">
        <v>15</v>
      </c>
      <c r="H785" s="126" t="s">
        <v>15</v>
      </c>
      <c r="I785" s="126" t="s">
        <v>15</v>
      </c>
      <c r="J785" s="126" t="s">
        <v>7907</v>
      </c>
      <c r="K785" s="126" t="s">
        <v>15</v>
      </c>
    </row>
    <row r="786" spans="1:11">
      <c r="A786" s="125">
        <v>785</v>
      </c>
      <c r="B786" s="126" t="s">
        <v>5345</v>
      </c>
      <c r="C786" s="126" t="s">
        <v>15</v>
      </c>
      <c r="D786" s="126" t="s">
        <v>15</v>
      </c>
      <c r="E786" s="126" t="s">
        <v>15</v>
      </c>
      <c r="F786" s="126" t="s">
        <v>15</v>
      </c>
      <c r="G786" s="126" t="s">
        <v>15</v>
      </c>
      <c r="H786" s="126" t="s">
        <v>15</v>
      </c>
      <c r="I786" s="126" t="s">
        <v>15</v>
      </c>
      <c r="J786" s="126" t="s">
        <v>7908</v>
      </c>
      <c r="K786" s="126" t="s">
        <v>15</v>
      </c>
    </row>
    <row r="787" spans="1:11">
      <c r="A787" s="125">
        <v>786</v>
      </c>
      <c r="B787" s="126" t="s">
        <v>5346</v>
      </c>
      <c r="C787" s="126" t="s">
        <v>15</v>
      </c>
      <c r="D787" s="126" t="s">
        <v>15</v>
      </c>
      <c r="E787" s="126" t="s">
        <v>15</v>
      </c>
      <c r="F787" s="126" t="s">
        <v>15</v>
      </c>
      <c r="G787" s="126" t="s">
        <v>15</v>
      </c>
      <c r="H787" s="126" t="s">
        <v>15</v>
      </c>
      <c r="I787" s="126" t="s">
        <v>15</v>
      </c>
      <c r="J787" s="126" t="s">
        <v>7909</v>
      </c>
      <c r="K787" s="126" t="s">
        <v>15</v>
      </c>
    </row>
    <row r="788" spans="1:11">
      <c r="A788" s="125">
        <v>787</v>
      </c>
      <c r="B788" s="126" t="s">
        <v>5347</v>
      </c>
      <c r="C788" s="126" t="s">
        <v>15</v>
      </c>
      <c r="D788" s="126" t="s">
        <v>15</v>
      </c>
      <c r="E788" s="126" t="s">
        <v>15</v>
      </c>
      <c r="F788" s="126" t="s">
        <v>15</v>
      </c>
      <c r="G788" s="126" t="s">
        <v>15</v>
      </c>
      <c r="H788" s="126" t="s">
        <v>15</v>
      </c>
      <c r="I788" s="126" t="s">
        <v>15</v>
      </c>
      <c r="J788" s="126" t="s">
        <v>7910</v>
      </c>
      <c r="K788" s="126" t="s">
        <v>15</v>
      </c>
    </row>
    <row r="789" spans="1:11">
      <c r="A789" s="125">
        <v>788</v>
      </c>
      <c r="B789" s="126" t="s">
        <v>5348</v>
      </c>
      <c r="C789" s="126" t="s">
        <v>15</v>
      </c>
      <c r="D789" s="126" t="s">
        <v>15</v>
      </c>
      <c r="E789" s="126" t="s">
        <v>15</v>
      </c>
      <c r="F789" s="126" t="s">
        <v>15</v>
      </c>
      <c r="G789" s="126" t="s">
        <v>15</v>
      </c>
      <c r="H789" s="126" t="s">
        <v>15</v>
      </c>
      <c r="I789" s="126" t="s">
        <v>15</v>
      </c>
      <c r="J789" s="126" t="s">
        <v>7911</v>
      </c>
      <c r="K789" s="126" t="s">
        <v>15</v>
      </c>
    </row>
    <row r="790" spans="1:11">
      <c r="A790" s="125">
        <v>789</v>
      </c>
      <c r="B790" s="126" t="s">
        <v>5349</v>
      </c>
      <c r="C790" s="126" t="s">
        <v>15</v>
      </c>
      <c r="D790" s="126" t="s">
        <v>15</v>
      </c>
      <c r="E790" s="126" t="s">
        <v>15</v>
      </c>
      <c r="F790" s="126" t="s">
        <v>15</v>
      </c>
      <c r="G790" s="126" t="s">
        <v>15</v>
      </c>
      <c r="H790" s="126" t="s">
        <v>15</v>
      </c>
      <c r="I790" s="126" t="s">
        <v>15</v>
      </c>
      <c r="J790" s="126" t="s">
        <v>7912</v>
      </c>
      <c r="K790" s="126" t="s">
        <v>15</v>
      </c>
    </row>
    <row r="791" spans="1:11">
      <c r="A791" s="125">
        <v>790</v>
      </c>
      <c r="B791" s="126" t="s">
        <v>5350</v>
      </c>
      <c r="C791" s="126" t="s">
        <v>15</v>
      </c>
      <c r="D791" s="126" t="s">
        <v>15</v>
      </c>
      <c r="E791" s="126" t="s">
        <v>15</v>
      </c>
      <c r="F791" s="126" t="s">
        <v>15</v>
      </c>
      <c r="G791" s="126" t="s">
        <v>15</v>
      </c>
      <c r="H791" s="126" t="s">
        <v>15</v>
      </c>
      <c r="I791" s="126" t="s">
        <v>15</v>
      </c>
      <c r="J791" s="126" t="s">
        <v>7913</v>
      </c>
      <c r="K791" s="126" t="s">
        <v>15</v>
      </c>
    </row>
    <row r="792" spans="1:11">
      <c r="A792" s="125">
        <v>791</v>
      </c>
      <c r="B792" s="126" t="s">
        <v>5351</v>
      </c>
      <c r="C792" s="126" t="s">
        <v>15</v>
      </c>
      <c r="D792" s="126" t="s">
        <v>15</v>
      </c>
      <c r="E792" s="126" t="s">
        <v>15</v>
      </c>
      <c r="F792" s="126" t="s">
        <v>15</v>
      </c>
      <c r="G792" s="126" t="s">
        <v>15</v>
      </c>
      <c r="H792" s="126" t="s">
        <v>15</v>
      </c>
      <c r="I792" s="126" t="s">
        <v>15</v>
      </c>
      <c r="J792" s="126" t="s">
        <v>7914</v>
      </c>
      <c r="K792" s="126" t="s">
        <v>15</v>
      </c>
    </row>
    <row r="793" spans="1:11">
      <c r="A793" s="125">
        <v>792</v>
      </c>
      <c r="B793" s="126" t="s">
        <v>5352</v>
      </c>
      <c r="C793" s="126" t="s">
        <v>15</v>
      </c>
      <c r="D793" s="126" t="s">
        <v>15</v>
      </c>
      <c r="E793" s="126" t="s">
        <v>15</v>
      </c>
      <c r="F793" s="126" t="s">
        <v>15</v>
      </c>
      <c r="G793" s="126" t="s">
        <v>15</v>
      </c>
      <c r="H793" s="126" t="s">
        <v>15</v>
      </c>
      <c r="I793" s="126" t="s">
        <v>15</v>
      </c>
      <c r="J793" s="126" t="s">
        <v>7915</v>
      </c>
      <c r="K793" s="126" t="s">
        <v>15</v>
      </c>
    </row>
    <row r="794" spans="1:11">
      <c r="A794" s="125">
        <v>793</v>
      </c>
      <c r="B794" s="126" t="s">
        <v>5353</v>
      </c>
      <c r="C794" s="126" t="s">
        <v>15</v>
      </c>
      <c r="D794" s="126" t="s">
        <v>15</v>
      </c>
      <c r="E794" s="126" t="s">
        <v>15</v>
      </c>
      <c r="F794" s="126" t="s">
        <v>15</v>
      </c>
      <c r="G794" s="126" t="s">
        <v>15</v>
      </c>
      <c r="H794" s="126" t="s">
        <v>15</v>
      </c>
      <c r="I794" s="126" t="s">
        <v>15</v>
      </c>
      <c r="J794" s="126" t="s">
        <v>7916</v>
      </c>
      <c r="K794" s="126" t="s">
        <v>15</v>
      </c>
    </row>
    <row r="795" spans="1:11">
      <c r="A795" s="125">
        <v>794</v>
      </c>
      <c r="B795" s="126" t="s">
        <v>193</v>
      </c>
      <c r="C795" s="126" t="s">
        <v>15</v>
      </c>
      <c r="D795" s="126" t="s">
        <v>15</v>
      </c>
      <c r="E795" s="126" t="s">
        <v>15</v>
      </c>
      <c r="F795" s="126" t="s">
        <v>15</v>
      </c>
      <c r="G795" s="126" t="s">
        <v>15</v>
      </c>
      <c r="H795" s="126" t="s">
        <v>7488</v>
      </c>
      <c r="I795" s="126" t="s">
        <v>15</v>
      </c>
      <c r="J795" s="126" t="s">
        <v>497</v>
      </c>
      <c r="K795" s="126" t="s">
        <v>15</v>
      </c>
    </row>
    <row r="796" spans="1:11">
      <c r="A796" s="125">
        <v>795</v>
      </c>
      <c r="B796" s="126" t="s">
        <v>5354</v>
      </c>
      <c r="C796" s="126" t="s">
        <v>15</v>
      </c>
      <c r="D796" s="126" t="s">
        <v>15</v>
      </c>
      <c r="E796" s="126" t="s">
        <v>15</v>
      </c>
      <c r="F796" s="126" t="s">
        <v>15</v>
      </c>
      <c r="G796" s="126" t="s">
        <v>15</v>
      </c>
      <c r="H796" s="126" t="s">
        <v>7917</v>
      </c>
      <c r="I796" s="126" t="s">
        <v>15</v>
      </c>
      <c r="J796" s="126" t="s">
        <v>7918</v>
      </c>
      <c r="K796" s="126" t="s">
        <v>15</v>
      </c>
    </row>
    <row r="797" spans="1:11">
      <c r="A797" s="125">
        <v>796</v>
      </c>
      <c r="B797" s="126" t="s">
        <v>5356</v>
      </c>
      <c r="C797" s="126" t="s">
        <v>15</v>
      </c>
      <c r="D797" s="126" t="s">
        <v>15</v>
      </c>
      <c r="E797" s="126" t="s">
        <v>15</v>
      </c>
      <c r="F797" s="126" t="s">
        <v>15</v>
      </c>
      <c r="G797" s="126" t="s">
        <v>15</v>
      </c>
      <c r="H797" s="126" t="s">
        <v>15</v>
      </c>
      <c r="I797" s="126" t="s">
        <v>15</v>
      </c>
      <c r="J797" s="126" t="s">
        <v>7919</v>
      </c>
      <c r="K797" s="126" t="s">
        <v>15</v>
      </c>
    </row>
    <row r="798" spans="1:11">
      <c r="A798" s="125">
        <v>797</v>
      </c>
      <c r="B798" s="126" t="s">
        <v>449</v>
      </c>
      <c r="C798" s="126" t="s">
        <v>15</v>
      </c>
      <c r="D798" s="126" t="s">
        <v>7920</v>
      </c>
      <c r="E798" s="126" t="s">
        <v>15</v>
      </c>
      <c r="F798" s="126" t="s">
        <v>15</v>
      </c>
      <c r="G798" s="126" t="s">
        <v>15</v>
      </c>
      <c r="H798" s="126" t="s">
        <v>7921</v>
      </c>
      <c r="I798" s="126" t="s">
        <v>15</v>
      </c>
      <c r="J798" s="126" t="s">
        <v>7922</v>
      </c>
      <c r="K798" s="126" t="s">
        <v>15</v>
      </c>
    </row>
    <row r="799" spans="1:11">
      <c r="A799" s="125">
        <v>798</v>
      </c>
      <c r="B799" s="126" t="s">
        <v>5358</v>
      </c>
      <c r="C799" s="126" t="s">
        <v>15</v>
      </c>
      <c r="D799" s="126" t="s">
        <v>15</v>
      </c>
      <c r="E799" s="126" t="s">
        <v>15</v>
      </c>
      <c r="F799" s="126" t="s">
        <v>15</v>
      </c>
      <c r="G799" s="126" t="s">
        <v>15</v>
      </c>
      <c r="H799" s="126" t="s">
        <v>15</v>
      </c>
      <c r="I799" s="126" t="s">
        <v>15</v>
      </c>
      <c r="J799" s="126" t="s">
        <v>7923</v>
      </c>
      <c r="K799" s="126" t="s">
        <v>15</v>
      </c>
    </row>
    <row r="800" spans="1:11">
      <c r="A800" s="125">
        <v>799</v>
      </c>
      <c r="B800" s="126" t="s">
        <v>5359</v>
      </c>
      <c r="C800" s="126" t="s">
        <v>15</v>
      </c>
      <c r="D800" s="126" t="s">
        <v>15</v>
      </c>
      <c r="E800" s="126" t="s">
        <v>15</v>
      </c>
      <c r="F800" s="126" t="s">
        <v>15</v>
      </c>
      <c r="G800" s="126" t="s">
        <v>15</v>
      </c>
      <c r="H800" s="126" t="s">
        <v>15</v>
      </c>
      <c r="I800" s="126" t="s">
        <v>15</v>
      </c>
      <c r="J800" s="126" t="s">
        <v>7924</v>
      </c>
      <c r="K800" s="126" t="s">
        <v>15</v>
      </c>
    </row>
    <row r="801" spans="1:11">
      <c r="A801" s="125">
        <v>800</v>
      </c>
      <c r="B801" s="126" t="s">
        <v>5361</v>
      </c>
      <c r="C801" s="126" t="s">
        <v>15</v>
      </c>
      <c r="D801" s="126" t="s">
        <v>15</v>
      </c>
      <c r="E801" s="126" t="s">
        <v>15</v>
      </c>
      <c r="F801" s="126" t="s">
        <v>15</v>
      </c>
      <c r="G801" s="126" t="s">
        <v>15</v>
      </c>
      <c r="H801" s="126" t="s">
        <v>15</v>
      </c>
      <c r="I801" s="126" t="s">
        <v>15</v>
      </c>
      <c r="J801" s="126" t="s">
        <v>547</v>
      </c>
      <c r="K801" s="126" t="s">
        <v>15</v>
      </c>
    </row>
    <row r="802" spans="1:11">
      <c r="A802" s="125">
        <v>801</v>
      </c>
      <c r="B802" s="126" t="s">
        <v>5362</v>
      </c>
      <c r="C802" s="126" t="s">
        <v>15</v>
      </c>
      <c r="D802" s="126" t="s">
        <v>15</v>
      </c>
      <c r="E802" s="126" t="s">
        <v>15</v>
      </c>
      <c r="F802" s="126" t="s">
        <v>15</v>
      </c>
      <c r="G802" s="126" t="s">
        <v>15</v>
      </c>
      <c r="H802" s="126" t="s">
        <v>15</v>
      </c>
      <c r="I802" s="126" t="s">
        <v>15</v>
      </c>
      <c r="J802" s="126" t="s">
        <v>7925</v>
      </c>
      <c r="K802" s="126" t="s">
        <v>15</v>
      </c>
    </row>
    <row r="803" spans="1:11">
      <c r="A803" s="125">
        <v>802</v>
      </c>
      <c r="B803" s="126" t="s">
        <v>5363</v>
      </c>
      <c r="C803" s="126" t="s">
        <v>15</v>
      </c>
      <c r="D803" s="126" t="s">
        <v>15</v>
      </c>
      <c r="E803" s="126" t="s">
        <v>15</v>
      </c>
      <c r="F803" s="126" t="s">
        <v>15</v>
      </c>
      <c r="G803" s="126" t="s">
        <v>15</v>
      </c>
      <c r="H803" s="126" t="s">
        <v>15</v>
      </c>
      <c r="I803" s="126" t="s">
        <v>15</v>
      </c>
      <c r="J803" s="126" t="s">
        <v>7926</v>
      </c>
      <c r="K803" s="126" t="s">
        <v>15</v>
      </c>
    </row>
    <row r="804" spans="1:11">
      <c r="A804" s="125">
        <v>803</v>
      </c>
      <c r="B804" s="126" t="s">
        <v>5364</v>
      </c>
      <c r="C804" s="126" t="s">
        <v>15</v>
      </c>
      <c r="D804" s="126" t="s">
        <v>15</v>
      </c>
      <c r="E804" s="126" t="s">
        <v>15</v>
      </c>
      <c r="F804" s="126" t="s">
        <v>15</v>
      </c>
      <c r="G804" s="126" t="s">
        <v>15</v>
      </c>
      <c r="H804" s="126" t="s">
        <v>15</v>
      </c>
      <c r="I804" s="126" t="s">
        <v>15</v>
      </c>
      <c r="J804" s="126" t="s">
        <v>7927</v>
      </c>
      <c r="K804" s="126" t="s">
        <v>15</v>
      </c>
    </row>
    <row r="805" spans="1:11">
      <c r="A805" s="125">
        <v>804</v>
      </c>
      <c r="B805" s="126" t="s">
        <v>5365</v>
      </c>
      <c r="C805" s="126" t="s">
        <v>15</v>
      </c>
      <c r="D805" s="126" t="s">
        <v>15</v>
      </c>
      <c r="E805" s="126" t="s">
        <v>15</v>
      </c>
      <c r="F805" s="126" t="s">
        <v>15</v>
      </c>
      <c r="G805" s="126" t="s">
        <v>15</v>
      </c>
      <c r="H805" s="126" t="s">
        <v>15</v>
      </c>
      <c r="I805" s="126" t="s">
        <v>15</v>
      </c>
      <c r="J805" s="126" t="s">
        <v>7928</v>
      </c>
      <c r="K805" s="126" t="s">
        <v>15</v>
      </c>
    </row>
    <row r="806" spans="1:11">
      <c r="A806" s="125">
        <v>805</v>
      </c>
      <c r="B806" s="126" t="s">
        <v>5366</v>
      </c>
      <c r="C806" s="126" t="s">
        <v>15</v>
      </c>
      <c r="D806" s="126" t="s">
        <v>15</v>
      </c>
      <c r="E806" s="126" t="s">
        <v>15</v>
      </c>
      <c r="F806" s="126" t="s">
        <v>15</v>
      </c>
      <c r="G806" s="126" t="s">
        <v>15</v>
      </c>
      <c r="H806" s="126" t="s">
        <v>15</v>
      </c>
      <c r="I806" s="126" t="s">
        <v>15</v>
      </c>
      <c r="J806" s="126" t="s">
        <v>7929</v>
      </c>
      <c r="K806" s="126" t="s">
        <v>15</v>
      </c>
    </row>
    <row r="807" spans="1:11">
      <c r="A807" s="125">
        <v>806</v>
      </c>
      <c r="B807" s="126" t="s">
        <v>5905</v>
      </c>
      <c r="C807" s="126" t="s">
        <v>15</v>
      </c>
      <c r="D807" s="126" t="s">
        <v>15</v>
      </c>
      <c r="E807" s="126" t="s">
        <v>15</v>
      </c>
      <c r="F807" s="126" t="s">
        <v>15</v>
      </c>
      <c r="G807" s="126" t="s">
        <v>15</v>
      </c>
      <c r="H807" s="126" t="s">
        <v>15</v>
      </c>
      <c r="I807" s="126" t="s">
        <v>15</v>
      </c>
      <c r="J807" s="126" t="s">
        <v>7930</v>
      </c>
      <c r="K807" s="126" t="s">
        <v>15</v>
      </c>
    </row>
    <row r="808" spans="1:11">
      <c r="A808" s="125">
        <v>807</v>
      </c>
      <c r="B808" s="126" t="s">
        <v>5906</v>
      </c>
      <c r="C808" s="126" t="s">
        <v>15</v>
      </c>
      <c r="D808" s="126" t="s">
        <v>15</v>
      </c>
      <c r="E808" s="126" t="s">
        <v>15</v>
      </c>
      <c r="F808" s="126" t="s">
        <v>15</v>
      </c>
      <c r="G808" s="126" t="s">
        <v>15</v>
      </c>
      <c r="H808" s="126" t="s">
        <v>15</v>
      </c>
      <c r="I808" s="126" t="s">
        <v>15</v>
      </c>
      <c r="J808" s="126" t="s">
        <v>7931</v>
      </c>
      <c r="K808" s="126" t="s">
        <v>15</v>
      </c>
    </row>
    <row r="809" spans="1:11">
      <c r="A809" s="125">
        <v>808</v>
      </c>
      <c r="B809" s="126" t="s">
        <v>5907</v>
      </c>
      <c r="C809" s="126" t="s">
        <v>15</v>
      </c>
      <c r="D809" s="126" t="s">
        <v>15</v>
      </c>
      <c r="E809" s="126" t="s">
        <v>15</v>
      </c>
      <c r="F809" s="126" t="s">
        <v>15</v>
      </c>
      <c r="G809" s="126" t="s">
        <v>15</v>
      </c>
      <c r="H809" s="126" t="s">
        <v>15</v>
      </c>
      <c r="I809" s="126" t="s">
        <v>15</v>
      </c>
      <c r="J809" s="126" t="s">
        <v>7932</v>
      </c>
      <c r="K809" s="126" t="s">
        <v>15</v>
      </c>
    </row>
    <row r="810" spans="1:11">
      <c r="A810" s="125">
        <v>809</v>
      </c>
      <c r="B810" s="126" t="s">
        <v>5908</v>
      </c>
      <c r="C810" s="126" t="s">
        <v>15</v>
      </c>
      <c r="D810" s="126" t="s">
        <v>15</v>
      </c>
      <c r="E810" s="126" t="s">
        <v>15</v>
      </c>
      <c r="F810" s="126" t="s">
        <v>15</v>
      </c>
      <c r="G810" s="126" t="s">
        <v>15</v>
      </c>
      <c r="H810" s="126" t="s">
        <v>15</v>
      </c>
      <c r="I810" s="126" t="s">
        <v>15</v>
      </c>
      <c r="J810" s="126" t="s">
        <v>7933</v>
      </c>
      <c r="K810" s="126" t="s">
        <v>15</v>
      </c>
    </row>
    <row r="811" spans="1:11">
      <c r="A811" s="125">
        <v>810</v>
      </c>
      <c r="B811" s="126" t="s">
        <v>5909</v>
      </c>
      <c r="C811" s="126" t="s">
        <v>15</v>
      </c>
      <c r="D811" s="126" t="s">
        <v>15</v>
      </c>
      <c r="E811" s="126" t="s">
        <v>15</v>
      </c>
      <c r="F811" s="126" t="s">
        <v>15</v>
      </c>
      <c r="G811" s="126" t="s">
        <v>15</v>
      </c>
      <c r="H811" s="126" t="s">
        <v>15</v>
      </c>
      <c r="I811" s="126" t="s">
        <v>15</v>
      </c>
      <c r="J811" s="126" t="s">
        <v>7934</v>
      </c>
      <c r="K811" s="126" t="s">
        <v>15</v>
      </c>
    </row>
    <row r="812" spans="1:11">
      <c r="A812" s="125">
        <v>811</v>
      </c>
      <c r="B812" s="126" t="s">
        <v>5910</v>
      </c>
      <c r="C812" s="126" t="s">
        <v>15</v>
      </c>
      <c r="D812" s="126" t="s">
        <v>15</v>
      </c>
      <c r="E812" s="126" t="s">
        <v>15</v>
      </c>
      <c r="F812" s="126" t="s">
        <v>15</v>
      </c>
      <c r="G812" s="126" t="s">
        <v>15</v>
      </c>
      <c r="H812" s="126" t="s">
        <v>15</v>
      </c>
      <c r="I812" s="126" t="s">
        <v>15</v>
      </c>
      <c r="J812" s="126" t="s">
        <v>7935</v>
      </c>
      <c r="K812" s="126" t="s">
        <v>15</v>
      </c>
    </row>
    <row r="813" spans="1:11">
      <c r="A813" s="125">
        <v>812</v>
      </c>
      <c r="B813" s="126" t="s">
        <v>5369</v>
      </c>
      <c r="C813" s="126" t="s">
        <v>15</v>
      </c>
      <c r="D813" s="126" t="s">
        <v>15</v>
      </c>
      <c r="E813" s="126" t="s">
        <v>15</v>
      </c>
      <c r="F813" s="126" t="s">
        <v>15</v>
      </c>
      <c r="G813" s="126" t="s">
        <v>15</v>
      </c>
      <c r="H813" s="126" t="s">
        <v>15</v>
      </c>
      <c r="I813" s="126" t="s">
        <v>15</v>
      </c>
      <c r="J813" s="126" t="s">
        <v>7936</v>
      </c>
      <c r="K813" s="126" t="s">
        <v>15</v>
      </c>
    </row>
    <row r="814" spans="1:11">
      <c r="A814" s="125">
        <v>813</v>
      </c>
      <c r="B814" s="126" t="s">
        <v>5371</v>
      </c>
      <c r="C814" s="126" t="s">
        <v>15</v>
      </c>
      <c r="D814" s="126" t="s">
        <v>15</v>
      </c>
      <c r="E814" s="126" t="s">
        <v>15</v>
      </c>
      <c r="F814" s="126" t="s">
        <v>15</v>
      </c>
      <c r="G814" s="126" t="s">
        <v>15</v>
      </c>
      <c r="H814" s="126" t="s">
        <v>15</v>
      </c>
      <c r="I814" s="126" t="s">
        <v>15</v>
      </c>
      <c r="J814" s="126" t="s">
        <v>7937</v>
      </c>
      <c r="K814" s="126" t="s">
        <v>15</v>
      </c>
    </row>
    <row r="815" spans="1:11">
      <c r="A815" s="125">
        <v>814</v>
      </c>
      <c r="B815" s="126" t="s">
        <v>244</v>
      </c>
      <c r="C815" s="126" t="s">
        <v>15</v>
      </c>
      <c r="D815" s="126" t="s">
        <v>15</v>
      </c>
      <c r="E815" s="126" t="s">
        <v>15</v>
      </c>
      <c r="F815" s="126" t="s">
        <v>15</v>
      </c>
      <c r="G815" s="126" t="s">
        <v>15</v>
      </c>
      <c r="H815" s="126" t="s">
        <v>15</v>
      </c>
      <c r="I815" s="126" t="s">
        <v>15</v>
      </c>
      <c r="J815" s="126" t="s">
        <v>245</v>
      </c>
      <c r="K815" s="126" t="s">
        <v>15</v>
      </c>
    </row>
    <row r="816" spans="1:11">
      <c r="A816" s="125">
        <v>815</v>
      </c>
      <c r="B816" s="126" t="s">
        <v>5372</v>
      </c>
      <c r="C816" s="126" t="s">
        <v>15</v>
      </c>
      <c r="D816" s="126" t="s">
        <v>7938</v>
      </c>
      <c r="E816" s="126" t="s">
        <v>15</v>
      </c>
      <c r="F816" s="126" t="s">
        <v>15</v>
      </c>
      <c r="G816" s="126" t="s">
        <v>15</v>
      </c>
      <c r="H816" s="126" t="s">
        <v>7939</v>
      </c>
      <c r="I816" s="126" t="s">
        <v>15</v>
      </c>
      <c r="J816" s="126" t="s">
        <v>522</v>
      </c>
      <c r="K816" s="126" t="s">
        <v>15</v>
      </c>
    </row>
    <row r="817" spans="1:11">
      <c r="A817" s="125">
        <v>816</v>
      </c>
      <c r="B817" s="126" t="s">
        <v>5373</v>
      </c>
      <c r="C817" s="126" t="s">
        <v>15</v>
      </c>
      <c r="D817" s="126" t="s">
        <v>7940</v>
      </c>
      <c r="E817" s="126" t="s">
        <v>15</v>
      </c>
      <c r="F817" s="126" t="s">
        <v>15</v>
      </c>
      <c r="G817" s="126" t="s">
        <v>15</v>
      </c>
      <c r="H817" s="126" t="s">
        <v>7941</v>
      </c>
      <c r="I817" s="126" t="s">
        <v>15</v>
      </c>
      <c r="J817" s="126" t="s">
        <v>523</v>
      </c>
      <c r="K817" s="126" t="s">
        <v>15</v>
      </c>
    </row>
    <row r="818" spans="1:11">
      <c r="A818" s="125">
        <v>817</v>
      </c>
      <c r="B818" s="126" t="s">
        <v>5251</v>
      </c>
      <c r="C818" s="126" t="s">
        <v>15</v>
      </c>
      <c r="D818" s="126" t="s">
        <v>15</v>
      </c>
      <c r="E818" s="126" t="s">
        <v>15</v>
      </c>
      <c r="F818" s="126" t="s">
        <v>15</v>
      </c>
      <c r="G818" s="126" t="s">
        <v>15</v>
      </c>
      <c r="H818" s="126" t="s">
        <v>15</v>
      </c>
      <c r="I818" s="126" t="s">
        <v>15</v>
      </c>
      <c r="J818" s="126" t="s">
        <v>7942</v>
      </c>
      <c r="K818" s="126" t="s">
        <v>15</v>
      </c>
    </row>
    <row r="819" spans="1:11">
      <c r="A819" s="125">
        <v>818</v>
      </c>
      <c r="B819" s="126" t="s">
        <v>5252</v>
      </c>
      <c r="C819" s="126" t="s">
        <v>15</v>
      </c>
      <c r="D819" s="126" t="s">
        <v>15</v>
      </c>
      <c r="E819" s="126" t="s">
        <v>15</v>
      </c>
      <c r="F819" s="126" t="s">
        <v>15</v>
      </c>
      <c r="G819" s="126" t="s">
        <v>15</v>
      </c>
      <c r="H819" s="126" t="s">
        <v>15</v>
      </c>
      <c r="I819" s="126" t="s">
        <v>15</v>
      </c>
      <c r="J819" s="126" t="s">
        <v>7943</v>
      </c>
      <c r="K819" s="126" t="s">
        <v>15</v>
      </c>
    </row>
    <row r="820" spans="1:11">
      <c r="A820" s="125">
        <v>819</v>
      </c>
      <c r="B820" s="126" t="s">
        <v>5374</v>
      </c>
      <c r="C820" s="126" t="s">
        <v>15</v>
      </c>
      <c r="D820" s="126" t="s">
        <v>15</v>
      </c>
      <c r="E820" s="126" t="s">
        <v>15</v>
      </c>
      <c r="F820" s="126" t="s">
        <v>15</v>
      </c>
      <c r="G820" s="126" t="s">
        <v>15</v>
      </c>
      <c r="H820" s="126" t="s">
        <v>15</v>
      </c>
      <c r="I820" s="126" t="s">
        <v>15</v>
      </c>
      <c r="J820" s="126" t="s">
        <v>137</v>
      </c>
      <c r="K820" s="126" t="s">
        <v>15</v>
      </c>
    </row>
    <row r="821" spans="1:11">
      <c r="A821" s="125">
        <v>820</v>
      </c>
      <c r="B821" s="126" t="s">
        <v>5375</v>
      </c>
      <c r="C821" s="126" t="s">
        <v>15</v>
      </c>
      <c r="D821" s="126" t="s">
        <v>15</v>
      </c>
      <c r="E821" s="126" t="s">
        <v>15</v>
      </c>
      <c r="F821" s="126" t="s">
        <v>15</v>
      </c>
      <c r="G821" s="126" t="s">
        <v>15</v>
      </c>
      <c r="H821" s="126" t="s">
        <v>7944</v>
      </c>
      <c r="I821" s="126" t="s">
        <v>15</v>
      </c>
      <c r="J821" s="126" t="s">
        <v>7945</v>
      </c>
      <c r="K821" s="126" t="s">
        <v>15</v>
      </c>
    </row>
    <row r="822" spans="1:11">
      <c r="A822" s="125">
        <v>821</v>
      </c>
      <c r="B822" s="126" t="s">
        <v>5376</v>
      </c>
      <c r="C822" s="126" t="s">
        <v>15</v>
      </c>
      <c r="D822" s="126" t="s">
        <v>15</v>
      </c>
      <c r="E822" s="126" t="s">
        <v>15</v>
      </c>
      <c r="F822" s="126" t="s">
        <v>15</v>
      </c>
      <c r="G822" s="126" t="s">
        <v>15</v>
      </c>
      <c r="H822" s="126" t="s">
        <v>15</v>
      </c>
      <c r="I822" s="126" t="s">
        <v>15</v>
      </c>
      <c r="J822" s="126" t="s">
        <v>7946</v>
      </c>
      <c r="K822" s="126" t="s">
        <v>15</v>
      </c>
    </row>
    <row r="823" spans="1:11">
      <c r="A823" s="125">
        <v>822</v>
      </c>
      <c r="B823" s="126" t="s">
        <v>5377</v>
      </c>
      <c r="C823" s="126" t="s">
        <v>15</v>
      </c>
      <c r="D823" s="126" t="s">
        <v>7947</v>
      </c>
      <c r="E823" s="126" t="s">
        <v>15</v>
      </c>
      <c r="F823" s="126" t="s">
        <v>15</v>
      </c>
      <c r="G823" s="126" t="s">
        <v>15</v>
      </c>
      <c r="H823" s="126" t="s">
        <v>7948</v>
      </c>
      <c r="I823" s="126" t="s">
        <v>15</v>
      </c>
      <c r="J823" s="126" t="s">
        <v>267</v>
      </c>
      <c r="K823" s="126" t="s">
        <v>15</v>
      </c>
    </row>
    <row r="824" spans="1:11">
      <c r="A824" s="125">
        <v>823</v>
      </c>
      <c r="B824" s="126" t="s">
        <v>5379</v>
      </c>
      <c r="C824" s="126" t="s">
        <v>15</v>
      </c>
      <c r="D824" s="126" t="s">
        <v>7949</v>
      </c>
      <c r="E824" s="126" t="s">
        <v>15</v>
      </c>
      <c r="F824" s="126" t="s">
        <v>15</v>
      </c>
      <c r="G824" s="126" t="s">
        <v>15</v>
      </c>
      <c r="H824" s="126" t="s">
        <v>15</v>
      </c>
      <c r="I824" s="126" t="s">
        <v>15</v>
      </c>
      <c r="J824" s="126" t="s">
        <v>15</v>
      </c>
      <c r="K824" s="126" t="s">
        <v>15</v>
      </c>
    </row>
    <row r="825" spans="1:11">
      <c r="A825" s="125">
        <v>824</v>
      </c>
      <c r="B825" s="126" t="s">
        <v>5380</v>
      </c>
      <c r="C825" s="126" t="s">
        <v>15</v>
      </c>
      <c r="D825" s="126" t="s">
        <v>7950</v>
      </c>
      <c r="E825" s="126" t="s">
        <v>15</v>
      </c>
      <c r="F825" s="126" t="s">
        <v>15</v>
      </c>
      <c r="G825" s="126" t="s">
        <v>15</v>
      </c>
      <c r="H825" s="126" t="s">
        <v>15</v>
      </c>
      <c r="I825" s="126" t="s">
        <v>15</v>
      </c>
      <c r="J825" s="126" t="s">
        <v>443</v>
      </c>
      <c r="K825" s="126" t="s">
        <v>15</v>
      </c>
    </row>
    <row r="826" spans="1:11">
      <c r="A826" s="125">
        <v>825</v>
      </c>
      <c r="B826" s="126" t="s">
        <v>5382</v>
      </c>
      <c r="C826" s="126" t="s">
        <v>15</v>
      </c>
      <c r="D826" s="126" t="s">
        <v>15</v>
      </c>
      <c r="E826" s="126" t="s">
        <v>15</v>
      </c>
      <c r="F826" s="126" t="s">
        <v>15</v>
      </c>
      <c r="G826" s="126" t="s">
        <v>15</v>
      </c>
      <c r="H826" s="126" t="s">
        <v>15</v>
      </c>
      <c r="I826" s="126" t="s">
        <v>15</v>
      </c>
      <c r="J826" s="126" t="s">
        <v>7951</v>
      </c>
      <c r="K826" s="126" t="s">
        <v>15</v>
      </c>
    </row>
    <row r="827" spans="1:11">
      <c r="A827" s="125">
        <v>826</v>
      </c>
      <c r="B827" s="126" t="s">
        <v>5384</v>
      </c>
      <c r="C827" s="126" t="s">
        <v>15</v>
      </c>
      <c r="D827" s="126" t="s">
        <v>15</v>
      </c>
      <c r="E827" s="126" t="s">
        <v>15</v>
      </c>
      <c r="F827" s="126" t="s">
        <v>15</v>
      </c>
      <c r="G827" s="126" t="s">
        <v>15</v>
      </c>
      <c r="H827" s="126" t="s">
        <v>15</v>
      </c>
      <c r="I827" s="126" t="s">
        <v>15</v>
      </c>
      <c r="J827" s="126" t="s">
        <v>7952</v>
      </c>
      <c r="K827" s="126" t="s">
        <v>15</v>
      </c>
    </row>
    <row r="828" spans="1:11">
      <c r="A828" s="125">
        <v>827</v>
      </c>
      <c r="B828" s="126" t="s">
        <v>548</v>
      </c>
      <c r="C828" s="126" t="s">
        <v>15</v>
      </c>
      <c r="D828" s="126" t="s">
        <v>7953</v>
      </c>
      <c r="E828" s="126" t="s">
        <v>15</v>
      </c>
      <c r="F828" s="126" t="s">
        <v>15</v>
      </c>
      <c r="G828" s="126" t="s">
        <v>15</v>
      </c>
      <c r="H828" s="126" t="s">
        <v>7954</v>
      </c>
      <c r="I828" s="126" t="s">
        <v>15</v>
      </c>
      <c r="J828" s="126" t="s">
        <v>526</v>
      </c>
      <c r="K828" s="126" t="s">
        <v>15</v>
      </c>
    </row>
    <row r="829" spans="1:11">
      <c r="A829" s="125">
        <v>828</v>
      </c>
      <c r="B829" s="126" t="s">
        <v>5386</v>
      </c>
      <c r="C829" s="126" t="s">
        <v>15</v>
      </c>
      <c r="D829" s="126" t="s">
        <v>7955</v>
      </c>
      <c r="E829" s="126" t="s">
        <v>15</v>
      </c>
      <c r="F829" s="126" t="s">
        <v>15</v>
      </c>
      <c r="G829" s="126" t="s">
        <v>15</v>
      </c>
      <c r="H829" s="126" t="s">
        <v>7956</v>
      </c>
      <c r="I829" s="126" t="s">
        <v>15</v>
      </c>
      <c r="J829" s="126" t="s">
        <v>524</v>
      </c>
      <c r="K829" s="126" t="s">
        <v>15</v>
      </c>
    </row>
    <row r="830" spans="1:11">
      <c r="A830" s="125">
        <v>829</v>
      </c>
      <c r="B830" s="126" t="s">
        <v>5387</v>
      </c>
      <c r="C830" s="126" t="s">
        <v>15</v>
      </c>
      <c r="D830" s="126" t="s">
        <v>15</v>
      </c>
      <c r="E830" s="126" t="s">
        <v>15</v>
      </c>
      <c r="F830" s="126" t="s">
        <v>15</v>
      </c>
      <c r="G830" s="126" t="s">
        <v>15</v>
      </c>
      <c r="H830" s="126" t="s">
        <v>15</v>
      </c>
      <c r="I830" s="126" t="s">
        <v>15</v>
      </c>
      <c r="J830" s="126" t="s">
        <v>7957</v>
      </c>
      <c r="K830" s="126" t="s">
        <v>15</v>
      </c>
    </row>
    <row r="831" spans="1:11">
      <c r="A831" s="125">
        <v>830</v>
      </c>
      <c r="B831" s="126" t="s">
        <v>5389</v>
      </c>
      <c r="C831" s="126" t="s">
        <v>15</v>
      </c>
      <c r="D831" s="126" t="s">
        <v>15</v>
      </c>
      <c r="E831" s="126" t="s">
        <v>15</v>
      </c>
      <c r="F831" s="126" t="s">
        <v>15</v>
      </c>
      <c r="G831" s="126" t="s">
        <v>15</v>
      </c>
      <c r="H831" s="126" t="s">
        <v>15</v>
      </c>
      <c r="I831" s="126" t="s">
        <v>15</v>
      </c>
      <c r="J831" s="126" t="s">
        <v>7958</v>
      </c>
      <c r="K831" s="126" t="s">
        <v>15</v>
      </c>
    </row>
    <row r="832" spans="1:11">
      <c r="A832" s="125">
        <v>831</v>
      </c>
      <c r="B832" s="126" t="s">
        <v>5390</v>
      </c>
      <c r="C832" s="126" t="s">
        <v>15</v>
      </c>
      <c r="D832" s="126" t="s">
        <v>15</v>
      </c>
      <c r="E832" s="126" t="s">
        <v>15</v>
      </c>
      <c r="F832" s="126" t="s">
        <v>15</v>
      </c>
      <c r="G832" s="126" t="s">
        <v>15</v>
      </c>
      <c r="H832" s="126" t="s">
        <v>15</v>
      </c>
      <c r="I832" s="126" t="s">
        <v>15</v>
      </c>
      <c r="J832" s="126" t="s">
        <v>7959</v>
      </c>
      <c r="K832" s="126" t="s">
        <v>15</v>
      </c>
    </row>
    <row r="833" spans="1:11">
      <c r="A833" s="125">
        <v>832</v>
      </c>
      <c r="B833" s="126" t="s">
        <v>5391</v>
      </c>
      <c r="C833" s="126" t="s">
        <v>15</v>
      </c>
      <c r="D833" s="126" t="s">
        <v>15</v>
      </c>
      <c r="E833" s="126" t="s">
        <v>15</v>
      </c>
      <c r="F833" s="126" t="s">
        <v>15</v>
      </c>
      <c r="G833" s="126" t="s">
        <v>15</v>
      </c>
      <c r="H833" s="126" t="s">
        <v>15</v>
      </c>
      <c r="I833" s="126" t="s">
        <v>15</v>
      </c>
      <c r="J833" s="126" t="s">
        <v>7960</v>
      </c>
      <c r="K833" s="126" t="s">
        <v>15</v>
      </c>
    </row>
    <row r="834" spans="1:11">
      <c r="A834" s="125">
        <v>833</v>
      </c>
      <c r="B834" s="126" t="s">
        <v>5392</v>
      </c>
      <c r="C834" s="126" t="s">
        <v>15</v>
      </c>
      <c r="D834" s="126" t="s">
        <v>15</v>
      </c>
      <c r="E834" s="126" t="s">
        <v>15</v>
      </c>
      <c r="F834" s="126" t="s">
        <v>15</v>
      </c>
      <c r="G834" s="126" t="s">
        <v>15</v>
      </c>
      <c r="H834" s="126" t="s">
        <v>15</v>
      </c>
      <c r="I834" s="126" t="s">
        <v>15</v>
      </c>
      <c r="J834" s="126" t="s">
        <v>7961</v>
      </c>
      <c r="K834" s="126" t="s">
        <v>15</v>
      </c>
    </row>
    <row r="835" spans="1:11">
      <c r="A835" s="125">
        <v>834</v>
      </c>
      <c r="B835" s="126" t="s">
        <v>5393</v>
      </c>
      <c r="C835" s="126" t="s">
        <v>15</v>
      </c>
      <c r="D835" s="126" t="s">
        <v>15</v>
      </c>
      <c r="E835" s="126" t="s">
        <v>15</v>
      </c>
      <c r="F835" s="126" t="s">
        <v>15</v>
      </c>
      <c r="G835" s="126" t="s">
        <v>15</v>
      </c>
      <c r="H835" s="126" t="s">
        <v>15</v>
      </c>
      <c r="I835" s="126" t="s">
        <v>15</v>
      </c>
      <c r="J835" s="126" t="s">
        <v>7962</v>
      </c>
      <c r="K835" s="126" t="s">
        <v>15</v>
      </c>
    </row>
    <row r="836" spans="1:11">
      <c r="A836" s="125">
        <v>835</v>
      </c>
      <c r="B836" s="126" t="s">
        <v>5394</v>
      </c>
      <c r="C836" s="126" t="s">
        <v>15</v>
      </c>
      <c r="D836" s="126" t="s">
        <v>15</v>
      </c>
      <c r="E836" s="126" t="s">
        <v>15</v>
      </c>
      <c r="F836" s="126" t="s">
        <v>15</v>
      </c>
      <c r="G836" s="126" t="s">
        <v>15</v>
      </c>
      <c r="H836" s="126" t="s">
        <v>15</v>
      </c>
      <c r="I836" s="126" t="s">
        <v>15</v>
      </c>
      <c r="J836" s="126" t="s">
        <v>7963</v>
      </c>
      <c r="K836" s="126" t="s">
        <v>15</v>
      </c>
    </row>
    <row r="837" spans="1:11">
      <c r="A837" s="125">
        <v>836</v>
      </c>
      <c r="B837" s="126" t="s">
        <v>5395</v>
      </c>
      <c r="C837" s="126" t="s">
        <v>15</v>
      </c>
      <c r="D837" s="126" t="s">
        <v>15</v>
      </c>
      <c r="E837" s="126" t="s">
        <v>15</v>
      </c>
      <c r="F837" s="126" t="s">
        <v>15</v>
      </c>
      <c r="G837" s="126" t="s">
        <v>15</v>
      </c>
      <c r="H837" s="126" t="s">
        <v>15</v>
      </c>
      <c r="I837" s="126" t="s">
        <v>15</v>
      </c>
      <c r="J837" s="126" t="s">
        <v>7964</v>
      </c>
      <c r="K837" s="126" t="s">
        <v>15</v>
      </c>
    </row>
    <row r="838" spans="1:11">
      <c r="A838" s="125">
        <v>837</v>
      </c>
      <c r="B838" s="126" t="s">
        <v>451</v>
      </c>
      <c r="C838" s="126" t="s">
        <v>15</v>
      </c>
      <c r="D838" s="126" t="s">
        <v>7965</v>
      </c>
      <c r="E838" s="126" t="s">
        <v>15</v>
      </c>
      <c r="F838" s="126" t="s">
        <v>15</v>
      </c>
      <c r="G838" s="126" t="s">
        <v>15</v>
      </c>
      <c r="H838" s="126" t="s">
        <v>7966</v>
      </c>
      <c r="I838" s="126" t="s">
        <v>15</v>
      </c>
      <c r="J838" s="126" t="s">
        <v>525</v>
      </c>
      <c r="K838" s="126" t="s">
        <v>15</v>
      </c>
    </row>
    <row r="839" spans="1:11">
      <c r="A839" s="125">
        <v>838</v>
      </c>
      <c r="B839" s="126" t="s">
        <v>4334</v>
      </c>
      <c r="C839" s="126" t="s">
        <v>15</v>
      </c>
      <c r="D839" s="126" t="s">
        <v>15</v>
      </c>
      <c r="E839" s="126" t="s">
        <v>15</v>
      </c>
      <c r="F839" s="126" t="s">
        <v>15</v>
      </c>
      <c r="G839" s="126" t="s">
        <v>15</v>
      </c>
      <c r="H839" s="126" t="s">
        <v>15</v>
      </c>
      <c r="I839" s="126" t="s">
        <v>15</v>
      </c>
      <c r="J839" s="126" t="s">
        <v>7967</v>
      </c>
      <c r="K839" s="126" t="s">
        <v>15</v>
      </c>
    </row>
    <row r="840" spans="1:11">
      <c r="A840" s="125">
        <v>839</v>
      </c>
      <c r="B840" s="126" t="s">
        <v>4407</v>
      </c>
      <c r="C840" s="126" t="s">
        <v>15</v>
      </c>
      <c r="D840" s="126" t="s">
        <v>7968</v>
      </c>
      <c r="E840" s="126" t="s">
        <v>15</v>
      </c>
      <c r="F840" s="126" t="s">
        <v>7969</v>
      </c>
      <c r="G840" s="126" t="s">
        <v>7970</v>
      </c>
      <c r="H840" s="126" t="s">
        <v>15</v>
      </c>
      <c r="I840" s="126" t="s">
        <v>15</v>
      </c>
      <c r="J840" s="126" t="s">
        <v>7971</v>
      </c>
      <c r="K840" s="126" t="s">
        <v>15</v>
      </c>
    </row>
    <row r="841" spans="1:11">
      <c r="A841" s="125">
        <v>840</v>
      </c>
      <c r="B841" s="126" t="s">
        <v>5829</v>
      </c>
      <c r="C841" s="126" t="s">
        <v>15</v>
      </c>
      <c r="D841" s="126" t="s">
        <v>7972</v>
      </c>
      <c r="E841" s="126" t="s">
        <v>15</v>
      </c>
      <c r="F841" s="126" t="s">
        <v>7973</v>
      </c>
      <c r="G841" s="126" t="s">
        <v>15</v>
      </c>
      <c r="H841" s="126" t="s">
        <v>15</v>
      </c>
      <c r="I841" s="126" t="s">
        <v>15</v>
      </c>
      <c r="J841" s="126" t="s">
        <v>15</v>
      </c>
      <c r="K841" s="126" t="s">
        <v>15</v>
      </c>
    </row>
    <row r="842" spans="1:11">
      <c r="A842" s="125">
        <v>841</v>
      </c>
      <c r="B842" s="126" t="s">
        <v>5831</v>
      </c>
      <c r="C842" s="126" t="s">
        <v>15</v>
      </c>
      <c r="D842" s="126" t="s">
        <v>7974</v>
      </c>
      <c r="E842" s="126" t="s">
        <v>15</v>
      </c>
      <c r="F842" s="126" t="s">
        <v>7975</v>
      </c>
      <c r="G842" s="126" t="s">
        <v>15</v>
      </c>
      <c r="H842" s="126" t="s">
        <v>15</v>
      </c>
      <c r="I842" s="126" t="s">
        <v>15</v>
      </c>
      <c r="J842" s="126" t="s">
        <v>15</v>
      </c>
      <c r="K842" s="126" t="s">
        <v>15</v>
      </c>
    </row>
    <row r="843" spans="1:11">
      <c r="A843" s="125">
        <v>842</v>
      </c>
      <c r="B843" s="126" t="s">
        <v>5833</v>
      </c>
      <c r="C843" s="126" t="s">
        <v>15</v>
      </c>
      <c r="D843" s="126" t="s">
        <v>7976</v>
      </c>
      <c r="E843" s="126" t="s">
        <v>15</v>
      </c>
      <c r="F843" s="126" t="s">
        <v>7977</v>
      </c>
      <c r="G843" s="126" t="s">
        <v>15</v>
      </c>
      <c r="H843" s="126" t="s">
        <v>15</v>
      </c>
      <c r="I843" s="126" t="s">
        <v>15</v>
      </c>
      <c r="J843" s="126" t="s">
        <v>15</v>
      </c>
      <c r="K843" s="126" t="s">
        <v>15</v>
      </c>
    </row>
    <row r="844" spans="1:11">
      <c r="A844" s="125">
        <v>843</v>
      </c>
      <c r="B844" s="126" t="s">
        <v>4422</v>
      </c>
      <c r="C844" s="126" t="s">
        <v>15</v>
      </c>
      <c r="D844" s="126" t="s">
        <v>7978</v>
      </c>
      <c r="E844" s="126" t="s">
        <v>15</v>
      </c>
      <c r="F844" s="126" t="s">
        <v>7979</v>
      </c>
      <c r="G844" s="126" t="s">
        <v>15</v>
      </c>
      <c r="H844" s="126" t="s">
        <v>15</v>
      </c>
      <c r="I844" s="126" t="s">
        <v>15</v>
      </c>
      <c r="J844" s="126" t="s">
        <v>7980</v>
      </c>
      <c r="K844" s="126" t="s">
        <v>15</v>
      </c>
    </row>
    <row r="845" spans="1:11">
      <c r="A845" s="125">
        <v>844</v>
      </c>
      <c r="B845" s="126" t="s">
        <v>4424</v>
      </c>
      <c r="C845" s="126" t="s">
        <v>15</v>
      </c>
      <c r="D845" s="126" t="s">
        <v>15</v>
      </c>
      <c r="E845" s="126" t="s">
        <v>15</v>
      </c>
      <c r="F845" s="126" t="s">
        <v>7981</v>
      </c>
      <c r="G845" s="126" t="s">
        <v>15</v>
      </c>
      <c r="H845" s="126" t="s">
        <v>15</v>
      </c>
      <c r="I845" s="126" t="s">
        <v>15</v>
      </c>
      <c r="J845" s="126" t="s">
        <v>7982</v>
      </c>
      <c r="K845" s="126" t="s">
        <v>15</v>
      </c>
    </row>
    <row r="846" spans="1:11">
      <c r="A846" s="125">
        <v>845</v>
      </c>
      <c r="B846" s="126" t="s">
        <v>4428</v>
      </c>
      <c r="C846" s="126" t="s">
        <v>15</v>
      </c>
      <c r="D846" s="126" t="s">
        <v>15</v>
      </c>
      <c r="E846" s="126" t="s">
        <v>15</v>
      </c>
      <c r="F846" s="126" t="s">
        <v>7983</v>
      </c>
      <c r="G846" s="126" t="s">
        <v>15</v>
      </c>
      <c r="H846" s="126" t="s">
        <v>15</v>
      </c>
      <c r="I846" s="126" t="s">
        <v>15</v>
      </c>
      <c r="J846" s="126" t="s">
        <v>7984</v>
      </c>
      <c r="K846" s="126" t="s">
        <v>15</v>
      </c>
    </row>
    <row r="847" spans="1:11">
      <c r="A847" s="125">
        <v>846</v>
      </c>
      <c r="B847" s="126" t="s">
        <v>4462</v>
      </c>
      <c r="C847" s="126" t="s">
        <v>15</v>
      </c>
      <c r="D847" s="126" t="s">
        <v>7985</v>
      </c>
      <c r="E847" s="126" t="s">
        <v>15</v>
      </c>
      <c r="F847" s="126" t="s">
        <v>7986</v>
      </c>
      <c r="G847" s="126" t="s">
        <v>15</v>
      </c>
      <c r="H847" s="126" t="s">
        <v>15</v>
      </c>
      <c r="I847" s="126" t="s">
        <v>15</v>
      </c>
      <c r="J847" s="126" t="s">
        <v>7987</v>
      </c>
      <c r="K847" s="126" t="s">
        <v>15</v>
      </c>
    </row>
    <row r="848" spans="1:11">
      <c r="A848" s="125">
        <v>847</v>
      </c>
      <c r="B848" s="126" t="s">
        <v>5848</v>
      </c>
      <c r="C848" s="126" t="s">
        <v>15</v>
      </c>
      <c r="D848" s="126" t="s">
        <v>7988</v>
      </c>
      <c r="E848" s="126" t="s">
        <v>15</v>
      </c>
      <c r="F848" s="126" t="s">
        <v>15</v>
      </c>
      <c r="G848" s="126" t="s">
        <v>7989</v>
      </c>
      <c r="H848" s="126" t="s">
        <v>15</v>
      </c>
      <c r="I848" s="126" t="s">
        <v>15</v>
      </c>
      <c r="J848" s="126" t="s">
        <v>44</v>
      </c>
      <c r="K848" s="126" t="s">
        <v>15</v>
      </c>
    </row>
    <row r="849" spans="1:11">
      <c r="A849" s="125">
        <v>848</v>
      </c>
      <c r="B849" s="126" t="s">
        <v>4497</v>
      </c>
      <c r="C849" s="126" t="s">
        <v>15</v>
      </c>
      <c r="D849" s="126" t="s">
        <v>7990</v>
      </c>
      <c r="E849" s="126" t="s">
        <v>15</v>
      </c>
      <c r="F849" s="126" t="s">
        <v>7991</v>
      </c>
      <c r="G849" s="126" t="s">
        <v>7992</v>
      </c>
      <c r="H849" s="126" t="s">
        <v>15</v>
      </c>
      <c r="I849" s="126" t="s">
        <v>15</v>
      </c>
      <c r="J849" s="126" t="s">
        <v>7993</v>
      </c>
      <c r="K849" s="126" t="s">
        <v>15</v>
      </c>
    </row>
    <row r="850" spans="1:11">
      <c r="A850" s="125">
        <v>849</v>
      </c>
      <c r="B850" s="126" t="s">
        <v>4507</v>
      </c>
      <c r="C850" s="126" t="s">
        <v>15</v>
      </c>
      <c r="D850" s="126" t="s">
        <v>15</v>
      </c>
      <c r="E850" s="126" t="s">
        <v>15</v>
      </c>
      <c r="F850" s="126" t="s">
        <v>7994</v>
      </c>
      <c r="G850" s="126" t="s">
        <v>7995</v>
      </c>
      <c r="H850" s="126" t="s">
        <v>15</v>
      </c>
      <c r="I850" s="126" t="s">
        <v>15</v>
      </c>
      <c r="J850" s="126" t="s">
        <v>7996</v>
      </c>
      <c r="K850" s="126" t="s">
        <v>15</v>
      </c>
    </row>
    <row r="851" spans="1:11">
      <c r="A851" s="125">
        <v>850</v>
      </c>
      <c r="B851" s="126" t="s">
        <v>4554</v>
      </c>
      <c r="C851" s="126" t="s">
        <v>15</v>
      </c>
      <c r="D851" s="126" t="s">
        <v>15</v>
      </c>
      <c r="E851" s="126" t="s">
        <v>15</v>
      </c>
      <c r="F851" s="126" t="s">
        <v>15</v>
      </c>
      <c r="G851" s="126" t="s">
        <v>15</v>
      </c>
      <c r="H851" s="126" t="s">
        <v>15</v>
      </c>
      <c r="I851" s="126" t="s">
        <v>15</v>
      </c>
      <c r="J851" s="126" t="s">
        <v>15</v>
      </c>
      <c r="K851" s="126" t="s">
        <v>15</v>
      </c>
    </row>
    <row r="852" spans="1:11">
      <c r="A852" s="125">
        <v>851</v>
      </c>
      <c r="B852" s="126" t="s">
        <v>5858</v>
      </c>
      <c r="C852" s="126" t="s">
        <v>15</v>
      </c>
      <c r="D852" s="126" t="s">
        <v>15</v>
      </c>
      <c r="E852" s="126" t="s">
        <v>15</v>
      </c>
      <c r="F852" s="126" t="s">
        <v>7997</v>
      </c>
      <c r="G852" s="126" t="s">
        <v>15</v>
      </c>
      <c r="H852" s="126" t="s">
        <v>15</v>
      </c>
      <c r="I852" s="126" t="s">
        <v>15</v>
      </c>
      <c r="J852" s="126" t="s">
        <v>7998</v>
      </c>
      <c r="K852" s="126" t="s">
        <v>15</v>
      </c>
    </row>
    <row r="853" spans="1:11">
      <c r="A853" s="125">
        <v>852</v>
      </c>
      <c r="B853" s="126" t="s">
        <v>4573</v>
      </c>
      <c r="C853" s="126" t="s">
        <v>15</v>
      </c>
      <c r="D853" s="126" t="s">
        <v>15</v>
      </c>
      <c r="E853" s="126" t="s">
        <v>15</v>
      </c>
      <c r="F853" s="126" t="s">
        <v>15</v>
      </c>
      <c r="G853" s="126" t="s">
        <v>15</v>
      </c>
      <c r="H853" s="126" t="s">
        <v>15</v>
      </c>
      <c r="I853" s="126" t="s">
        <v>15</v>
      </c>
      <c r="J853" s="126" t="s">
        <v>15</v>
      </c>
      <c r="K853" s="126" t="s">
        <v>15</v>
      </c>
    </row>
    <row r="854" spans="1:11">
      <c r="A854" s="125">
        <v>853</v>
      </c>
      <c r="B854" s="126" t="s">
        <v>5867</v>
      </c>
      <c r="C854" s="126" t="s">
        <v>15</v>
      </c>
      <c r="D854" s="126" t="s">
        <v>15</v>
      </c>
      <c r="E854" s="126" t="s">
        <v>15</v>
      </c>
      <c r="F854" s="126" t="s">
        <v>7999</v>
      </c>
      <c r="G854" s="126" t="s">
        <v>15</v>
      </c>
      <c r="H854" s="126" t="s">
        <v>15</v>
      </c>
      <c r="I854" s="126" t="s">
        <v>15</v>
      </c>
      <c r="J854" s="126" t="s">
        <v>15</v>
      </c>
      <c r="K854" s="126" t="s">
        <v>15</v>
      </c>
    </row>
    <row r="855" spans="1:11">
      <c r="A855" s="125">
        <v>854</v>
      </c>
      <c r="B855" s="126" t="s">
        <v>5000</v>
      </c>
      <c r="C855" s="126" t="s">
        <v>15</v>
      </c>
      <c r="D855" s="126" t="s">
        <v>8000</v>
      </c>
      <c r="E855" s="126" t="s">
        <v>15</v>
      </c>
      <c r="F855" s="126" t="s">
        <v>8001</v>
      </c>
      <c r="G855" s="126" t="s">
        <v>15</v>
      </c>
      <c r="H855" s="126" t="s">
        <v>15</v>
      </c>
      <c r="I855" s="126" t="s">
        <v>15</v>
      </c>
      <c r="J855" s="126" t="s">
        <v>8002</v>
      </c>
      <c r="K855" s="126" t="s">
        <v>15</v>
      </c>
    </row>
    <row r="856" spans="1:11">
      <c r="A856" s="125">
        <v>855</v>
      </c>
      <c r="B856" s="126" t="s">
        <v>4449</v>
      </c>
      <c r="C856" s="126" t="s">
        <v>15</v>
      </c>
      <c r="D856" s="126" t="s">
        <v>8003</v>
      </c>
      <c r="E856" s="126" t="s">
        <v>15</v>
      </c>
      <c r="F856" s="126" t="s">
        <v>8004</v>
      </c>
      <c r="G856" s="126" t="s">
        <v>15</v>
      </c>
      <c r="H856" s="126" t="s">
        <v>15</v>
      </c>
      <c r="I856" s="126" t="s">
        <v>15</v>
      </c>
      <c r="J856" s="126" t="s">
        <v>8005</v>
      </c>
      <c r="K856" s="126" t="s">
        <v>15</v>
      </c>
    </row>
    <row r="857" spans="1:11">
      <c r="A857" s="125">
        <v>856</v>
      </c>
      <c r="B857" s="126" t="s">
        <v>5871</v>
      </c>
      <c r="C857" s="126" t="s">
        <v>15</v>
      </c>
      <c r="D857" s="126" t="s">
        <v>15</v>
      </c>
      <c r="E857" s="126" t="s">
        <v>15</v>
      </c>
      <c r="F857" s="126" t="s">
        <v>8006</v>
      </c>
      <c r="G857" s="126" t="s">
        <v>15</v>
      </c>
      <c r="H857" s="126" t="s">
        <v>15</v>
      </c>
      <c r="I857" s="126" t="s">
        <v>15</v>
      </c>
      <c r="J857" s="126" t="s">
        <v>15</v>
      </c>
      <c r="K857" s="126" t="s">
        <v>15</v>
      </c>
    </row>
    <row r="858" spans="1:11">
      <c r="A858" s="125">
        <v>857</v>
      </c>
      <c r="B858" s="126" t="s">
        <v>4682</v>
      </c>
      <c r="C858" s="126" t="s">
        <v>15</v>
      </c>
      <c r="D858" s="126" t="s">
        <v>15</v>
      </c>
      <c r="E858" s="126" t="s">
        <v>15</v>
      </c>
      <c r="F858" s="126" t="s">
        <v>15</v>
      </c>
      <c r="G858" s="126" t="s">
        <v>15</v>
      </c>
      <c r="H858" s="126" t="s">
        <v>15</v>
      </c>
      <c r="I858" s="126" t="s">
        <v>15</v>
      </c>
      <c r="J858" s="126" t="s">
        <v>8007</v>
      </c>
      <c r="K858" s="126" t="s">
        <v>15</v>
      </c>
    </row>
    <row r="859" spans="1:11">
      <c r="A859" s="125">
        <v>858</v>
      </c>
      <c r="B859" s="126" t="s">
        <v>5880</v>
      </c>
      <c r="C859" s="126" t="s">
        <v>15</v>
      </c>
      <c r="D859" s="126" t="s">
        <v>15</v>
      </c>
      <c r="E859" s="126" t="s">
        <v>15</v>
      </c>
      <c r="F859" s="126" t="s">
        <v>15</v>
      </c>
      <c r="G859" s="126" t="s">
        <v>15</v>
      </c>
      <c r="H859" s="126" t="s">
        <v>15</v>
      </c>
      <c r="I859" s="126" t="s">
        <v>15</v>
      </c>
      <c r="J859" s="126" t="s">
        <v>8008</v>
      </c>
      <c r="K859" s="126" t="s">
        <v>15</v>
      </c>
    </row>
    <row r="860" spans="1:11">
      <c r="A860" s="125">
        <v>859</v>
      </c>
      <c r="B860" s="126" t="s">
        <v>4738</v>
      </c>
      <c r="C860" s="126" t="s">
        <v>15</v>
      </c>
      <c r="D860" s="126" t="s">
        <v>8009</v>
      </c>
      <c r="E860" s="126" t="s">
        <v>15</v>
      </c>
      <c r="F860" s="126" t="s">
        <v>15</v>
      </c>
      <c r="G860" s="126" t="s">
        <v>8010</v>
      </c>
      <c r="H860" s="126" t="s">
        <v>15</v>
      </c>
      <c r="I860" s="126" t="s">
        <v>15</v>
      </c>
      <c r="J860" s="126" t="s">
        <v>613</v>
      </c>
      <c r="K860" s="126" t="s">
        <v>15</v>
      </c>
    </row>
    <row r="861" spans="1:11">
      <c r="A861" s="125">
        <v>860</v>
      </c>
      <c r="B861" s="126" t="s">
        <v>4770</v>
      </c>
      <c r="C861" s="126" t="s">
        <v>15</v>
      </c>
      <c r="D861" s="126" t="s">
        <v>15</v>
      </c>
      <c r="E861" s="126" t="s">
        <v>15</v>
      </c>
      <c r="F861" s="126" t="s">
        <v>8011</v>
      </c>
      <c r="G861" s="126" t="s">
        <v>15</v>
      </c>
      <c r="H861" s="126" t="s">
        <v>15</v>
      </c>
      <c r="I861" s="126" t="s">
        <v>15</v>
      </c>
      <c r="J861" s="126" t="s">
        <v>8012</v>
      </c>
      <c r="K861" s="126" t="s">
        <v>15</v>
      </c>
    </row>
    <row r="862" spans="1:11">
      <c r="A862" s="125">
        <v>861</v>
      </c>
      <c r="B862" s="126" t="s">
        <v>4782</v>
      </c>
      <c r="C862" s="126" t="s">
        <v>15</v>
      </c>
      <c r="D862" s="126" t="s">
        <v>8013</v>
      </c>
      <c r="E862" s="126" t="s">
        <v>15</v>
      </c>
      <c r="F862" s="126" t="s">
        <v>8014</v>
      </c>
      <c r="G862" s="126" t="s">
        <v>15</v>
      </c>
      <c r="H862" s="126" t="s">
        <v>15</v>
      </c>
      <c r="I862" s="126" t="s">
        <v>15</v>
      </c>
      <c r="J862" s="126" t="s">
        <v>8015</v>
      </c>
      <c r="K862" s="126" t="s">
        <v>15</v>
      </c>
    </row>
    <row r="863" spans="1:11">
      <c r="A863" s="125">
        <v>862</v>
      </c>
      <c r="B863" s="126" t="s">
        <v>4784</v>
      </c>
      <c r="C863" s="126" t="s">
        <v>15</v>
      </c>
      <c r="D863" s="126" t="s">
        <v>8016</v>
      </c>
      <c r="E863" s="126" t="s">
        <v>15</v>
      </c>
      <c r="F863" s="126" t="s">
        <v>8017</v>
      </c>
      <c r="G863" s="126" t="s">
        <v>15</v>
      </c>
      <c r="H863" s="126" t="s">
        <v>15</v>
      </c>
      <c r="I863" s="126" t="s">
        <v>15</v>
      </c>
      <c r="J863" s="126" t="s">
        <v>8018</v>
      </c>
      <c r="K863" s="126" t="s">
        <v>15</v>
      </c>
    </row>
    <row r="864" spans="1:11">
      <c r="A864" s="125">
        <v>863</v>
      </c>
      <c r="B864" s="126" t="s">
        <v>4843</v>
      </c>
      <c r="C864" s="126" t="s">
        <v>15</v>
      </c>
      <c r="D864" s="126" t="s">
        <v>8019</v>
      </c>
      <c r="E864" s="126" t="s">
        <v>15</v>
      </c>
      <c r="F864" s="126" t="s">
        <v>6470</v>
      </c>
      <c r="G864" s="126" t="s">
        <v>8020</v>
      </c>
      <c r="H864" s="126" t="s">
        <v>15</v>
      </c>
      <c r="I864" s="126" t="s">
        <v>15</v>
      </c>
      <c r="J864" s="126" t="s">
        <v>8021</v>
      </c>
      <c r="K864" s="126" t="s">
        <v>15</v>
      </c>
    </row>
    <row r="865" spans="1:11">
      <c r="A865" s="125">
        <v>864</v>
      </c>
      <c r="B865" s="126" t="s">
        <v>431</v>
      </c>
      <c r="C865" s="126" t="s">
        <v>15</v>
      </c>
      <c r="D865" s="126" t="s">
        <v>15</v>
      </c>
      <c r="E865" s="126" t="s">
        <v>15</v>
      </c>
      <c r="F865" s="126" t="s">
        <v>15</v>
      </c>
      <c r="G865" s="126" t="s">
        <v>8022</v>
      </c>
      <c r="H865" s="126" t="s">
        <v>8023</v>
      </c>
      <c r="I865" s="126" t="s">
        <v>15</v>
      </c>
      <c r="J865" s="126" t="s">
        <v>8024</v>
      </c>
      <c r="K865" s="126" t="s">
        <v>15</v>
      </c>
    </row>
    <row r="866" spans="1:11">
      <c r="A866" s="125">
        <v>865</v>
      </c>
      <c r="B866" s="126" t="s">
        <v>4875</v>
      </c>
      <c r="C866" s="126" t="s">
        <v>15</v>
      </c>
      <c r="D866" s="126" t="s">
        <v>15</v>
      </c>
      <c r="E866" s="126" t="s">
        <v>15</v>
      </c>
      <c r="F866" s="126" t="s">
        <v>15</v>
      </c>
      <c r="G866" s="126" t="s">
        <v>15</v>
      </c>
      <c r="H866" s="126" t="s">
        <v>15</v>
      </c>
      <c r="I866" s="126" t="s">
        <v>15</v>
      </c>
      <c r="J866" s="126" t="s">
        <v>15</v>
      </c>
      <c r="K866" s="126" t="s">
        <v>15</v>
      </c>
    </row>
    <row r="867" spans="1:11">
      <c r="A867" s="125">
        <v>866</v>
      </c>
      <c r="B867" s="126" t="s">
        <v>4896</v>
      </c>
      <c r="C867" s="126" t="s">
        <v>15</v>
      </c>
      <c r="D867" s="126" t="s">
        <v>8025</v>
      </c>
      <c r="E867" s="126" t="s">
        <v>15</v>
      </c>
      <c r="F867" s="126" t="s">
        <v>8026</v>
      </c>
      <c r="G867" s="126" t="s">
        <v>8027</v>
      </c>
      <c r="H867" s="126" t="s">
        <v>15</v>
      </c>
      <c r="I867" s="126" t="s">
        <v>15</v>
      </c>
      <c r="J867" s="126" t="s">
        <v>8028</v>
      </c>
      <c r="K867" s="126" t="s">
        <v>15</v>
      </c>
    </row>
    <row r="868" spans="1:11">
      <c r="A868" s="125">
        <v>867</v>
      </c>
      <c r="B868" s="126" t="s">
        <v>4898</v>
      </c>
      <c r="C868" s="126" t="s">
        <v>15</v>
      </c>
      <c r="D868" s="126" t="s">
        <v>8029</v>
      </c>
      <c r="E868" s="126" t="s">
        <v>15</v>
      </c>
      <c r="F868" s="126" t="s">
        <v>8030</v>
      </c>
      <c r="G868" s="126" t="s">
        <v>8031</v>
      </c>
      <c r="H868" s="126" t="s">
        <v>15</v>
      </c>
      <c r="I868" s="126" t="s">
        <v>15</v>
      </c>
      <c r="J868" s="126" t="s">
        <v>8032</v>
      </c>
      <c r="K868" s="126" t="s">
        <v>15</v>
      </c>
    </row>
    <row r="869" spans="1:11">
      <c r="A869" s="125">
        <v>868</v>
      </c>
      <c r="B869" s="126" t="s">
        <v>4902</v>
      </c>
      <c r="C869" s="126" t="s">
        <v>15</v>
      </c>
      <c r="D869" s="126" t="s">
        <v>15</v>
      </c>
      <c r="E869" s="126" t="s">
        <v>15</v>
      </c>
      <c r="F869" s="126" t="s">
        <v>15</v>
      </c>
      <c r="G869" s="126" t="s">
        <v>15</v>
      </c>
      <c r="H869" s="126" t="s">
        <v>15</v>
      </c>
      <c r="I869" s="126" t="s">
        <v>15</v>
      </c>
      <c r="J869" s="126" t="s">
        <v>15</v>
      </c>
      <c r="K869" s="126" t="s">
        <v>15</v>
      </c>
    </row>
    <row r="870" spans="1:11">
      <c r="A870" s="125">
        <v>869</v>
      </c>
      <c r="B870" s="126" t="s">
        <v>610</v>
      </c>
      <c r="C870" s="126" t="s">
        <v>15</v>
      </c>
      <c r="D870" s="126" t="s">
        <v>8033</v>
      </c>
      <c r="E870" s="126" t="s">
        <v>15</v>
      </c>
      <c r="F870" s="126" t="s">
        <v>8034</v>
      </c>
      <c r="G870" s="126" t="s">
        <v>8035</v>
      </c>
      <c r="H870" s="126" t="s">
        <v>15</v>
      </c>
      <c r="I870" s="126" t="s">
        <v>8036</v>
      </c>
      <c r="J870" s="126" t="s">
        <v>2873</v>
      </c>
      <c r="K870" s="126" t="s">
        <v>15</v>
      </c>
    </row>
    <row r="871" spans="1:11">
      <c r="A871" s="125">
        <v>870</v>
      </c>
      <c r="B871" s="126" t="s">
        <v>5904</v>
      </c>
      <c r="C871" s="126" t="s">
        <v>15</v>
      </c>
      <c r="D871" s="126" t="s">
        <v>15</v>
      </c>
      <c r="E871" s="126" t="s">
        <v>15</v>
      </c>
      <c r="F871" s="126" t="s">
        <v>8037</v>
      </c>
      <c r="G871" s="126" t="s">
        <v>15</v>
      </c>
      <c r="H871" s="126" t="s">
        <v>15</v>
      </c>
      <c r="I871" s="126" t="s">
        <v>15</v>
      </c>
      <c r="J871" s="126" t="s">
        <v>15</v>
      </c>
      <c r="K871" s="126" t="s">
        <v>15</v>
      </c>
    </row>
    <row r="872" spans="1:11">
      <c r="A872" s="125">
        <v>871</v>
      </c>
      <c r="B872" s="126" t="s">
        <v>5912</v>
      </c>
      <c r="C872" s="126" t="s">
        <v>15</v>
      </c>
      <c r="D872" s="126" t="s">
        <v>15</v>
      </c>
      <c r="E872" s="126" t="s">
        <v>15</v>
      </c>
      <c r="F872" s="126" t="s">
        <v>8038</v>
      </c>
      <c r="G872" s="126" t="s">
        <v>15</v>
      </c>
      <c r="H872" s="126" t="s">
        <v>15</v>
      </c>
      <c r="I872" s="126" t="s">
        <v>15</v>
      </c>
      <c r="J872" s="126" t="s">
        <v>15</v>
      </c>
      <c r="K872" s="126" t="s">
        <v>15</v>
      </c>
    </row>
    <row r="873" spans="1:11">
      <c r="A873" s="125">
        <v>872</v>
      </c>
      <c r="B873" s="126" t="s">
        <v>5048</v>
      </c>
      <c r="C873" s="126" t="s">
        <v>15</v>
      </c>
      <c r="D873" s="126" t="s">
        <v>7398</v>
      </c>
      <c r="E873" s="126" t="s">
        <v>15</v>
      </c>
      <c r="F873" s="126" t="s">
        <v>8039</v>
      </c>
      <c r="G873" s="126" t="s">
        <v>7399</v>
      </c>
      <c r="H873" s="126" t="s">
        <v>8040</v>
      </c>
      <c r="I873" s="126" t="s">
        <v>15</v>
      </c>
      <c r="J873" s="126" t="s">
        <v>2939</v>
      </c>
      <c r="K873" s="126" t="s">
        <v>15</v>
      </c>
    </row>
    <row r="874" spans="1:11">
      <c r="A874" s="125">
        <v>873</v>
      </c>
      <c r="B874" s="126" t="s">
        <v>5120</v>
      </c>
      <c r="C874" s="126" t="s">
        <v>15</v>
      </c>
      <c r="D874" s="126" t="s">
        <v>8041</v>
      </c>
      <c r="E874" s="126" t="s">
        <v>15</v>
      </c>
      <c r="F874" s="126" t="s">
        <v>8042</v>
      </c>
      <c r="G874" s="126" t="s">
        <v>8043</v>
      </c>
      <c r="H874" s="126" t="s">
        <v>15</v>
      </c>
      <c r="I874" s="126" t="s">
        <v>15</v>
      </c>
      <c r="J874" s="126" t="s">
        <v>8044</v>
      </c>
      <c r="K874" s="126" t="s">
        <v>15</v>
      </c>
    </row>
    <row r="875" spans="1:11">
      <c r="A875" s="125">
        <v>874</v>
      </c>
      <c r="B875" s="126" t="s">
        <v>5121</v>
      </c>
      <c r="C875" s="126" t="s">
        <v>15</v>
      </c>
      <c r="D875" s="126" t="s">
        <v>8045</v>
      </c>
      <c r="E875" s="126" t="s">
        <v>15</v>
      </c>
      <c r="F875" s="126" t="s">
        <v>8046</v>
      </c>
      <c r="G875" s="126" t="s">
        <v>8047</v>
      </c>
      <c r="H875" s="126" t="s">
        <v>15</v>
      </c>
      <c r="I875" s="126" t="s">
        <v>15</v>
      </c>
      <c r="J875" s="126" t="s">
        <v>2893</v>
      </c>
      <c r="K875" s="126" t="s">
        <v>15</v>
      </c>
    </row>
    <row r="876" spans="1:11">
      <c r="A876" s="125">
        <v>875</v>
      </c>
      <c r="B876" s="126" t="s">
        <v>5142</v>
      </c>
      <c r="C876" s="126" t="s">
        <v>15</v>
      </c>
      <c r="D876" s="126" t="s">
        <v>15</v>
      </c>
      <c r="E876" s="126" t="s">
        <v>15</v>
      </c>
      <c r="F876" s="126" t="s">
        <v>15</v>
      </c>
      <c r="G876" s="126" t="s">
        <v>15</v>
      </c>
      <c r="H876" s="126" t="s">
        <v>15</v>
      </c>
      <c r="I876" s="126" t="s">
        <v>15</v>
      </c>
      <c r="J876" s="126" t="s">
        <v>15</v>
      </c>
      <c r="K876" s="126" t="s">
        <v>15</v>
      </c>
    </row>
    <row r="877" spans="1:11">
      <c r="A877" s="125">
        <v>876</v>
      </c>
      <c r="B877" s="126" t="s">
        <v>5152</v>
      </c>
      <c r="C877" s="126" t="s">
        <v>15</v>
      </c>
      <c r="D877" s="126" t="s">
        <v>15</v>
      </c>
      <c r="E877" s="126" t="s">
        <v>15</v>
      </c>
      <c r="F877" s="126" t="s">
        <v>8048</v>
      </c>
      <c r="G877" s="126" t="s">
        <v>15</v>
      </c>
      <c r="H877" s="126" t="s">
        <v>15</v>
      </c>
      <c r="I877" s="126" t="s">
        <v>15</v>
      </c>
      <c r="J877" s="126" t="s">
        <v>15</v>
      </c>
      <c r="K877" s="126" t="s">
        <v>15</v>
      </c>
    </row>
    <row r="878" spans="1:11">
      <c r="A878" s="125">
        <v>877</v>
      </c>
      <c r="B878" s="126" t="s">
        <v>5153</v>
      </c>
      <c r="C878" s="126" t="s">
        <v>15</v>
      </c>
      <c r="D878" s="126" t="s">
        <v>8049</v>
      </c>
      <c r="E878" s="126" t="s">
        <v>15</v>
      </c>
      <c r="F878" s="126" t="s">
        <v>15</v>
      </c>
      <c r="G878" s="126" t="s">
        <v>8050</v>
      </c>
      <c r="H878" s="126" t="s">
        <v>15</v>
      </c>
      <c r="I878" s="126" t="s">
        <v>15</v>
      </c>
      <c r="J878" s="126" t="s">
        <v>15</v>
      </c>
      <c r="K878" s="126" t="s">
        <v>15</v>
      </c>
    </row>
    <row r="879" spans="1:11">
      <c r="A879" s="125">
        <v>878</v>
      </c>
      <c r="B879" s="126" t="s">
        <v>5163</v>
      </c>
      <c r="C879" s="126" t="s">
        <v>15</v>
      </c>
      <c r="D879" s="126" t="s">
        <v>15</v>
      </c>
      <c r="E879" s="126" t="s">
        <v>15</v>
      </c>
      <c r="F879" s="126" t="s">
        <v>8051</v>
      </c>
      <c r="G879" s="126" t="s">
        <v>15</v>
      </c>
      <c r="H879" s="126" t="s">
        <v>15</v>
      </c>
      <c r="I879" s="126" t="s">
        <v>15</v>
      </c>
      <c r="J879" s="126" t="s">
        <v>8052</v>
      </c>
      <c r="K879" s="126" t="s">
        <v>15</v>
      </c>
    </row>
    <row r="880" spans="1:11">
      <c r="A880" s="125">
        <v>879</v>
      </c>
      <c r="B880" s="126" t="s">
        <v>5687</v>
      </c>
      <c r="C880" s="126" t="s">
        <v>15</v>
      </c>
      <c r="D880" s="126" t="s">
        <v>15</v>
      </c>
      <c r="E880" s="126" t="s">
        <v>15</v>
      </c>
      <c r="F880" s="126" t="s">
        <v>15</v>
      </c>
      <c r="G880" s="126" t="s">
        <v>15</v>
      </c>
      <c r="H880" s="126" t="s">
        <v>15</v>
      </c>
      <c r="I880" s="126" t="s">
        <v>15</v>
      </c>
      <c r="J880" s="126" t="s">
        <v>8053</v>
      </c>
      <c r="K880" s="126" t="s">
        <v>15</v>
      </c>
    </row>
    <row r="881" spans="1:11">
      <c r="A881" s="125">
        <v>880</v>
      </c>
      <c r="B881" s="126" t="s">
        <v>5196</v>
      </c>
      <c r="C881" s="126" t="s">
        <v>15</v>
      </c>
      <c r="D881" s="126" t="s">
        <v>15</v>
      </c>
      <c r="E881" s="126" t="s">
        <v>15</v>
      </c>
      <c r="F881" s="126" t="s">
        <v>15</v>
      </c>
      <c r="G881" s="126" t="s">
        <v>15</v>
      </c>
      <c r="H881" s="126" t="s">
        <v>15</v>
      </c>
      <c r="I881" s="126" t="s">
        <v>15</v>
      </c>
      <c r="J881" s="126" t="s">
        <v>8054</v>
      </c>
      <c r="K881" s="126" t="s">
        <v>15</v>
      </c>
    </row>
    <row r="882" spans="1:11">
      <c r="A882" s="125">
        <v>881</v>
      </c>
      <c r="B882" s="126" t="s">
        <v>5198</v>
      </c>
      <c r="C882" s="126" t="s">
        <v>15</v>
      </c>
      <c r="D882" s="126" t="s">
        <v>15</v>
      </c>
      <c r="E882" s="126" t="s">
        <v>15</v>
      </c>
      <c r="F882" s="126" t="s">
        <v>15</v>
      </c>
      <c r="G882" s="126" t="s">
        <v>15</v>
      </c>
      <c r="H882" s="126" t="s">
        <v>15</v>
      </c>
      <c r="I882" s="126" t="s">
        <v>15</v>
      </c>
      <c r="J882" s="126" t="s">
        <v>8055</v>
      </c>
      <c r="K882" s="126" t="s">
        <v>15</v>
      </c>
    </row>
    <row r="883" spans="1:11">
      <c r="A883" s="125">
        <v>882</v>
      </c>
      <c r="B883" s="126" t="s">
        <v>5200</v>
      </c>
      <c r="C883" s="126" t="s">
        <v>15</v>
      </c>
      <c r="D883" s="126" t="s">
        <v>15</v>
      </c>
      <c r="E883" s="126" t="s">
        <v>15</v>
      </c>
      <c r="F883" s="126" t="s">
        <v>15</v>
      </c>
      <c r="G883" s="126" t="s">
        <v>15</v>
      </c>
      <c r="H883" s="126" t="s">
        <v>15</v>
      </c>
      <c r="I883" s="126" t="s">
        <v>15</v>
      </c>
      <c r="J883" s="126" t="s">
        <v>8056</v>
      </c>
      <c r="K883" s="126" t="s">
        <v>15</v>
      </c>
    </row>
    <row r="884" spans="1:11">
      <c r="A884" s="125">
        <v>883</v>
      </c>
      <c r="B884" s="126" t="s">
        <v>5201</v>
      </c>
      <c r="C884" s="126" t="s">
        <v>15</v>
      </c>
      <c r="D884" s="126" t="s">
        <v>15</v>
      </c>
      <c r="E884" s="126" t="s">
        <v>15</v>
      </c>
      <c r="F884" s="126" t="s">
        <v>15</v>
      </c>
      <c r="G884" s="126" t="s">
        <v>15</v>
      </c>
      <c r="H884" s="126" t="s">
        <v>15</v>
      </c>
      <c r="I884" s="126" t="s">
        <v>15</v>
      </c>
      <c r="J884" s="126" t="s">
        <v>8057</v>
      </c>
      <c r="K884" s="126" t="s">
        <v>15</v>
      </c>
    </row>
    <row r="885" spans="1:11">
      <c r="A885" s="125">
        <v>884</v>
      </c>
      <c r="B885" s="126" t="s">
        <v>5202</v>
      </c>
      <c r="C885" s="126" t="s">
        <v>15</v>
      </c>
      <c r="D885" s="126" t="s">
        <v>15</v>
      </c>
      <c r="E885" s="126" t="s">
        <v>15</v>
      </c>
      <c r="F885" s="126" t="s">
        <v>15</v>
      </c>
      <c r="G885" s="126" t="s">
        <v>15</v>
      </c>
      <c r="H885" s="126" t="s">
        <v>15</v>
      </c>
      <c r="I885" s="126" t="s">
        <v>15</v>
      </c>
      <c r="J885" s="126" t="s">
        <v>8058</v>
      </c>
      <c r="K885" s="126" t="s">
        <v>15</v>
      </c>
    </row>
    <row r="886" spans="1:11">
      <c r="A886" s="125">
        <v>885</v>
      </c>
      <c r="B886" s="126" t="s">
        <v>5203</v>
      </c>
      <c r="C886" s="126" t="s">
        <v>15</v>
      </c>
      <c r="D886" s="126" t="s">
        <v>15</v>
      </c>
      <c r="E886" s="126" t="s">
        <v>15</v>
      </c>
      <c r="F886" s="126" t="s">
        <v>15</v>
      </c>
      <c r="G886" s="126" t="s">
        <v>15</v>
      </c>
      <c r="H886" s="126" t="s">
        <v>15</v>
      </c>
      <c r="I886" s="126" t="s">
        <v>15</v>
      </c>
      <c r="J886" s="126" t="s">
        <v>8059</v>
      </c>
      <c r="K886" s="126" t="s">
        <v>15</v>
      </c>
    </row>
    <row r="887" spans="1:11">
      <c r="A887" s="125">
        <v>886</v>
      </c>
      <c r="B887" s="126" t="s">
        <v>5204</v>
      </c>
      <c r="C887" s="126" t="s">
        <v>15</v>
      </c>
      <c r="D887" s="126" t="s">
        <v>8060</v>
      </c>
      <c r="E887" s="126" t="s">
        <v>15</v>
      </c>
      <c r="F887" s="126" t="s">
        <v>8061</v>
      </c>
      <c r="G887" s="126" t="s">
        <v>8062</v>
      </c>
      <c r="H887" s="126" t="s">
        <v>15</v>
      </c>
      <c r="I887" s="126" t="s">
        <v>15</v>
      </c>
      <c r="J887" s="126" t="s">
        <v>8063</v>
      </c>
      <c r="K887" s="126" t="s">
        <v>15</v>
      </c>
    </row>
    <row r="888" spans="1:11">
      <c r="A888" s="125">
        <v>887</v>
      </c>
      <c r="B888" s="126" t="s">
        <v>5214</v>
      </c>
      <c r="C888" s="126" t="s">
        <v>15</v>
      </c>
      <c r="D888" s="126" t="s">
        <v>8064</v>
      </c>
      <c r="E888" s="126" t="s">
        <v>15</v>
      </c>
      <c r="F888" s="126" t="s">
        <v>8065</v>
      </c>
      <c r="G888" s="126" t="s">
        <v>8066</v>
      </c>
      <c r="H888" s="126" t="s">
        <v>15</v>
      </c>
      <c r="I888" s="126" t="s">
        <v>15</v>
      </c>
      <c r="J888" s="126" t="s">
        <v>3362</v>
      </c>
      <c r="K888" s="126" t="s">
        <v>15</v>
      </c>
    </row>
    <row r="889" spans="1:11">
      <c r="A889" s="125">
        <v>888</v>
      </c>
      <c r="B889" s="126" t="s">
        <v>5216</v>
      </c>
      <c r="C889" s="126" t="s">
        <v>15</v>
      </c>
      <c r="D889" s="126" t="s">
        <v>8067</v>
      </c>
      <c r="E889" s="126" t="s">
        <v>15</v>
      </c>
      <c r="F889" s="126" t="s">
        <v>8068</v>
      </c>
      <c r="G889" s="126" t="s">
        <v>8069</v>
      </c>
      <c r="H889" s="126" t="s">
        <v>8070</v>
      </c>
      <c r="I889" s="126" t="s">
        <v>15</v>
      </c>
      <c r="J889" s="126" t="s">
        <v>3037</v>
      </c>
      <c r="K889" s="126" t="s">
        <v>15</v>
      </c>
    </row>
    <row r="890" spans="1:11">
      <c r="A890" s="125">
        <v>889</v>
      </c>
      <c r="B890" s="126" t="s">
        <v>4336</v>
      </c>
      <c r="C890" s="126" t="s">
        <v>15</v>
      </c>
      <c r="D890" s="126" t="s">
        <v>15</v>
      </c>
      <c r="E890" s="126" t="s">
        <v>15</v>
      </c>
      <c r="F890" s="126" t="s">
        <v>15</v>
      </c>
      <c r="G890" s="126" t="s">
        <v>15</v>
      </c>
      <c r="H890" s="126" t="s">
        <v>15</v>
      </c>
      <c r="I890" s="126" t="s">
        <v>15</v>
      </c>
      <c r="J890" s="126" t="s">
        <v>15</v>
      </c>
      <c r="K890" s="126" t="s">
        <v>15</v>
      </c>
    </row>
    <row r="891" spans="1:11">
      <c r="A891" s="125">
        <v>890</v>
      </c>
      <c r="B891" s="126" t="s">
        <v>5810</v>
      </c>
      <c r="C891" s="126" t="s">
        <v>15</v>
      </c>
      <c r="D891" s="126" t="s">
        <v>15</v>
      </c>
      <c r="E891" s="126" t="s">
        <v>15</v>
      </c>
      <c r="F891" s="126" t="s">
        <v>15</v>
      </c>
      <c r="G891" s="126" t="s">
        <v>15</v>
      </c>
      <c r="H891" s="126" t="s">
        <v>15</v>
      </c>
      <c r="I891" s="126" t="s">
        <v>15</v>
      </c>
      <c r="J891" s="126" t="s">
        <v>15</v>
      </c>
      <c r="K891" s="126" t="s">
        <v>15</v>
      </c>
    </row>
    <row r="892" spans="1:11">
      <c r="A892" s="125">
        <v>891</v>
      </c>
      <c r="B892" s="126" t="s">
        <v>5816</v>
      </c>
      <c r="C892" s="126" t="s">
        <v>15</v>
      </c>
      <c r="D892" s="126" t="s">
        <v>15</v>
      </c>
      <c r="E892" s="126" t="s">
        <v>15</v>
      </c>
      <c r="F892" s="126" t="s">
        <v>15</v>
      </c>
      <c r="G892" s="126" t="s">
        <v>15</v>
      </c>
      <c r="H892" s="126" t="s">
        <v>15</v>
      </c>
      <c r="I892" s="126" t="s">
        <v>15</v>
      </c>
      <c r="J892" s="126" t="s">
        <v>15</v>
      </c>
      <c r="K892" s="126" t="s">
        <v>15</v>
      </c>
    </row>
    <row r="893" spans="1:11">
      <c r="A893" s="125">
        <v>892</v>
      </c>
      <c r="B893" s="126" t="s">
        <v>5827</v>
      </c>
      <c r="C893" s="126" t="s">
        <v>15</v>
      </c>
      <c r="D893" s="126" t="s">
        <v>15</v>
      </c>
      <c r="E893" s="126" t="s">
        <v>15</v>
      </c>
      <c r="F893" s="126" t="s">
        <v>15</v>
      </c>
      <c r="G893" s="126" t="s">
        <v>15</v>
      </c>
      <c r="H893" s="126" t="s">
        <v>15</v>
      </c>
      <c r="I893" s="126" t="s">
        <v>15</v>
      </c>
      <c r="J893" s="126" t="s">
        <v>15</v>
      </c>
      <c r="K893" s="126" t="s">
        <v>15</v>
      </c>
    </row>
    <row r="894" spans="1:11">
      <c r="A894" s="125">
        <v>893</v>
      </c>
      <c r="B894" s="126" t="s">
        <v>4460</v>
      </c>
      <c r="C894" s="126" t="s">
        <v>15</v>
      </c>
      <c r="D894" s="126" t="s">
        <v>15</v>
      </c>
      <c r="E894" s="126" t="s">
        <v>15</v>
      </c>
      <c r="F894" s="126" t="s">
        <v>15</v>
      </c>
      <c r="G894" s="126" t="s">
        <v>15</v>
      </c>
      <c r="H894" s="126" t="s">
        <v>15</v>
      </c>
      <c r="I894" s="126" t="s">
        <v>15</v>
      </c>
      <c r="J894" s="126" t="s">
        <v>15</v>
      </c>
      <c r="K894" s="126" t="s">
        <v>15</v>
      </c>
    </row>
    <row r="895" spans="1:11">
      <c r="A895" s="125">
        <v>894</v>
      </c>
      <c r="B895" s="126" t="s">
        <v>4609</v>
      </c>
      <c r="C895" s="126" t="s">
        <v>15</v>
      </c>
      <c r="D895" s="126" t="s">
        <v>15</v>
      </c>
      <c r="E895" s="126" t="s">
        <v>15</v>
      </c>
      <c r="F895" s="126" t="s">
        <v>15</v>
      </c>
      <c r="G895" s="126" t="s">
        <v>15</v>
      </c>
      <c r="H895" s="126" t="s">
        <v>15</v>
      </c>
      <c r="I895" s="126" t="s">
        <v>15</v>
      </c>
      <c r="J895" s="126" t="s">
        <v>15</v>
      </c>
      <c r="K895" s="126" t="s">
        <v>15</v>
      </c>
    </row>
    <row r="896" spans="1:11">
      <c r="A896" s="125">
        <v>895</v>
      </c>
      <c r="B896" s="126" t="s">
        <v>4709</v>
      </c>
      <c r="C896" s="126" t="s">
        <v>15</v>
      </c>
      <c r="D896" s="126" t="s">
        <v>8071</v>
      </c>
      <c r="E896" s="126" t="s">
        <v>15</v>
      </c>
      <c r="F896" s="126" t="s">
        <v>15</v>
      </c>
      <c r="G896" s="126" t="s">
        <v>8072</v>
      </c>
      <c r="H896" s="126" t="s">
        <v>15</v>
      </c>
      <c r="I896" s="126" t="s">
        <v>15</v>
      </c>
      <c r="J896" s="126" t="s">
        <v>2922</v>
      </c>
      <c r="K896" s="126" t="s">
        <v>15</v>
      </c>
    </row>
    <row r="897" spans="1:11">
      <c r="A897" s="125">
        <v>896</v>
      </c>
      <c r="B897" s="126" t="s">
        <v>5887</v>
      </c>
      <c r="C897" s="126" t="s">
        <v>15</v>
      </c>
      <c r="D897" s="126" t="s">
        <v>15</v>
      </c>
      <c r="E897" s="126" t="s">
        <v>15</v>
      </c>
      <c r="F897" s="126" t="s">
        <v>15</v>
      </c>
      <c r="G897" s="126" t="s">
        <v>15</v>
      </c>
      <c r="H897" s="126" t="s">
        <v>15</v>
      </c>
      <c r="I897" s="126" t="s">
        <v>15</v>
      </c>
      <c r="J897" s="126" t="s">
        <v>15</v>
      </c>
      <c r="K897" s="126" t="s">
        <v>15</v>
      </c>
    </row>
    <row r="898" spans="1:11">
      <c r="A898" s="125">
        <v>897</v>
      </c>
      <c r="B898" s="126" t="s">
        <v>4786</v>
      </c>
      <c r="C898" s="126" t="s">
        <v>15</v>
      </c>
      <c r="D898" s="126" t="s">
        <v>8073</v>
      </c>
      <c r="E898" s="126" t="s">
        <v>15</v>
      </c>
      <c r="F898" s="126" t="s">
        <v>15</v>
      </c>
      <c r="G898" s="126" t="s">
        <v>8074</v>
      </c>
      <c r="H898" s="126" t="s">
        <v>15</v>
      </c>
      <c r="I898" s="126" t="s">
        <v>15</v>
      </c>
      <c r="J898" s="126" t="s">
        <v>6920</v>
      </c>
      <c r="K898" s="126" t="s">
        <v>15</v>
      </c>
    </row>
    <row r="899" spans="1:11">
      <c r="A899" s="125">
        <v>898</v>
      </c>
      <c r="B899" s="126" t="s">
        <v>5108</v>
      </c>
      <c r="C899" s="126" t="s">
        <v>15</v>
      </c>
      <c r="D899" s="126" t="s">
        <v>15</v>
      </c>
      <c r="E899" s="126" t="s">
        <v>15</v>
      </c>
      <c r="F899" s="126" t="s">
        <v>8075</v>
      </c>
      <c r="G899" s="126" t="s">
        <v>15</v>
      </c>
      <c r="H899" s="126" t="s">
        <v>15</v>
      </c>
      <c r="I899" s="126" t="s">
        <v>15</v>
      </c>
      <c r="J899" s="126" t="s">
        <v>8076</v>
      </c>
      <c r="K899" s="126" t="s">
        <v>15</v>
      </c>
    </row>
    <row r="900" spans="1:11">
      <c r="A900" s="125">
        <v>899</v>
      </c>
      <c r="B900" s="126" t="s">
        <v>614</v>
      </c>
      <c r="C900" s="126" t="s">
        <v>15</v>
      </c>
      <c r="D900" s="126" t="s">
        <v>15</v>
      </c>
      <c r="E900" s="126" t="s">
        <v>15</v>
      </c>
      <c r="F900" s="126" t="s">
        <v>15</v>
      </c>
      <c r="G900" s="126" t="s">
        <v>15</v>
      </c>
      <c r="H900" s="126" t="s">
        <v>15</v>
      </c>
      <c r="I900" s="126" t="s">
        <v>15</v>
      </c>
      <c r="J900" s="126" t="s">
        <v>15</v>
      </c>
      <c r="K900" s="126" t="s">
        <v>15</v>
      </c>
    </row>
    <row r="901" spans="1:11">
      <c r="A901" s="125">
        <v>900</v>
      </c>
      <c r="B901" s="126" t="s">
        <v>5820</v>
      </c>
      <c r="C901" s="126" t="s">
        <v>15</v>
      </c>
      <c r="D901" s="126" t="s">
        <v>15</v>
      </c>
      <c r="E901" s="126" t="s">
        <v>15</v>
      </c>
      <c r="F901" s="126" t="s">
        <v>15</v>
      </c>
      <c r="G901" s="126" t="s">
        <v>15</v>
      </c>
      <c r="H901" s="126" t="s">
        <v>15</v>
      </c>
      <c r="I901" s="126" t="s">
        <v>15</v>
      </c>
      <c r="J901" s="126" t="s">
        <v>15</v>
      </c>
      <c r="K901" s="126" t="s">
        <v>15</v>
      </c>
    </row>
    <row r="902" spans="1:11">
      <c r="A902" s="125">
        <v>901</v>
      </c>
      <c r="B902" s="126" t="s">
        <v>5822</v>
      </c>
      <c r="C902" s="126" t="s">
        <v>15</v>
      </c>
      <c r="D902" s="126" t="s">
        <v>15</v>
      </c>
      <c r="E902" s="126" t="s">
        <v>15</v>
      </c>
      <c r="F902" s="126" t="s">
        <v>15</v>
      </c>
      <c r="G902" s="126" t="s">
        <v>15</v>
      </c>
      <c r="H902" s="126" t="s">
        <v>15</v>
      </c>
      <c r="I902" s="126" t="s">
        <v>15</v>
      </c>
      <c r="J902" s="126" t="s">
        <v>15</v>
      </c>
      <c r="K902" s="126" t="s">
        <v>15</v>
      </c>
    </row>
    <row r="903" spans="1:11">
      <c r="A903" s="125">
        <v>902</v>
      </c>
      <c r="B903" s="126" t="s">
        <v>5869</v>
      </c>
      <c r="C903" s="126" t="s">
        <v>15</v>
      </c>
      <c r="D903" s="126" t="s">
        <v>15</v>
      </c>
      <c r="E903" s="126" t="s">
        <v>15</v>
      </c>
      <c r="F903" s="126" t="s">
        <v>15</v>
      </c>
      <c r="G903" s="126" t="s">
        <v>15</v>
      </c>
      <c r="H903" s="126" t="s">
        <v>15</v>
      </c>
      <c r="I903" s="126" t="s">
        <v>15</v>
      </c>
      <c r="J903" s="126" t="s">
        <v>15</v>
      </c>
      <c r="K903" s="126" t="s">
        <v>15</v>
      </c>
    </row>
    <row r="904" spans="1:11">
      <c r="A904" s="125">
        <v>903</v>
      </c>
      <c r="B904" s="126" t="s">
        <v>5878</v>
      </c>
      <c r="C904" s="126" t="s">
        <v>15</v>
      </c>
      <c r="D904" s="126" t="s">
        <v>8077</v>
      </c>
      <c r="E904" s="126" t="s">
        <v>15</v>
      </c>
      <c r="F904" s="126" t="s">
        <v>15</v>
      </c>
      <c r="G904" s="126" t="s">
        <v>15</v>
      </c>
      <c r="H904" s="126" t="s">
        <v>15</v>
      </c>
      <c r="I904" s="126" t="s">
        <v>15</v>
      </c>
      <c r="J904" s="126" t="s">
        <v>15</v>
      </c>
      <c r="K904" s="126" t="s">
        <v>15</v>
      </c>
    </row>
    <row r="905" spans="1:11">
      <c r="A905" s="125">
        <v>904</v>
      </c>
      <c r="B905" s="126" t="s">
        <v>5882</v>
      </c>
      <c r="C905" s="126" t="s">
        <v>15</v>
      </c>
      <c r="D905" s="126" t="s">
        <v>15</v>
      </c>
      <c r="E905" s="126" t="s">
        <v>15</v>
      </c>
      <c r="F905" s="126" t="s">
        <v>15</v>
      </c>
      <c r="G905" s="126" t="s">
        <v>15</v>
      </c>
      <c r="H905" s="126" t="s">
        <v>15</v>
      </c>
      <c r="I905" s="126" t="s">
        <v>15</v>
      </c>
      <c r="J905" s="126" t="s">
        <v>15</v>
      </c>
      <c r="K905" s="126" t="s">
        <v>15</v>
      </c>
    </row>
    <row r="906" spans="1:11">
      <c r="A906" s="125">
        <v>905</v>
      </c>
      <c r="B906" s="126" t="s">
        <v>5889</v>
      </c>
      <c r="C906" s="126" t="s">
        <v>15</v>
      </c>
      <c r="D906" s="126" t="s">
        <v>15</v>
      </c>
      <c r="E906" s="126" t="s">
        <v>15</v>
      </c>
      <c r="F906" s="126" t="s">
        <v>15</v>
      </c>
      <c r="G906" s="126" t="s">
        <v>15</v>
      </c>
      <c r="H906" s="126" t="s">
        <v>15</v>
      </c>
      <c r="I906" s="126" t="s">
        <v>15</v>
      </c>
      <c r="J906" s="126" t="s">
        <v>15</v>
      </c>
      <c r="K906" s="126" t="s">
        <v>15</v>
      </c>
    </row>
    <row r="907" spans="1:11">
      <c r="A907" s="125">
        <v>906</v>
      </c>
      <c r="B907" s="126" t="s">
        <v>5894</v>
      </c>
      <c r="C907" s="126" t="s">
        <v>15</v>
      </c>
      <c r="D907" s="126" t="s">
        <v>15</v>
      </c>
      <c r="E907" s="126" t="s">
        <v>15</v>
      </c>
      <c r="F907" s="126" t="s">
        <v>15</v>
      </c>
      <c r="G907" s="126" t="s">
        <v>15</v>
      </c>
      <c r="H907" s="126" t="s">
        <v>15</v>
      </c>
      <c r="I907" s="126" t="s">
        <v>15</v>
      </c>
      <c r="J907" s="126" t="s">
        <v>15</v>
      </c>
      <c r="K907" s="126" t="s">
        <v>15</v>
      </c>
    </row>
    <row r="908" spans="1:11">
      <c r="A908" s="125">
        <v>907</v>
      </c>
      <c r="B908" s="126" t="s">
        <v>5899</v>
      </c>
      <c r="C908" s="126" t="s">
        <v>15</v>
      </c>
      <c r="D908" s="126" t="s">
        <v>15</v>
      </c>
      <c r="E908" s="126" t="s">
        <v>15</v>
      </c>
      <c r="F908" s="126" t="s">
        <v>15</v>
      </c>
      <c r="G908" s="126" t="s">
        <v>15</v>
      </c>
      <c r="H908" s="126" t="s">
        <v>15</v>
      </c>
      <c r="I908" s="126" t="s">
        <v>15</v>
      </c>
      <c r="J908" s="126" t="s">
        <v>15</v>
      </c>
      <c r="K908" s="126" t="s">
        <v>15</v>
      </c>
    </row>
    <row r="909" spans="1:11">
      <c r="A909" s="125">
        <v>908</v>
      </c>
      <c r="B909" s="126" t="s">
        <v>5884</v>
      </c>
      <c r="C909" s="126" t="s">
        <v>15</v>
      </c>
      <c r="D909" s="126" t="s">
        <v>15</v>
      </c>
      <c r="E909" s="126" t="s">
        <v>15</v>
      </c>
      <c r="F909" s="126" t="s">
        <v>15</v>
      </c>
      <c r="G909" s="126" t="s">
        <v>15</v>
      </c>
      <c r="H909" s="126" t="s">
        <v>15</v>
      </c>
      <c r="I909" s="126" t="s">
        <v>15</v>
      </c>
      <c r="J909" s="126" t="s">
        <v>15</v>
      </c>
      <c r="K909" s="126" t="s">
        <v>15</v>
      </c>
    </row>
    <row r="910" spans="1:11">
      <c r="A910" s="125">
        <v>909</v>
      </c>
      <c r="B910" s="126" t="s">
        <v>4448</v>
      </c>
      <c r="C910" s="126" t="s">
        <v>15</v>
      </c>
      <c r="D910" s="126" t="s">
        <v>8078</v>
      </c>
      <c r="E910" s="126" t="s">
        <v>15</v>
      </c>
      <c r="F910" s="126" t="s">
        <v>15</v>
      </c>
      <c r="G910" s="126" t="s">
        <v>8079</v>
      </c>
      <c r="H910" s="126" t="s">
        <v>15</v>
      </c>
      <c r="I910" s="126" t="s">
        <v>15</v>
      </c>
      <c r="J910" s="126" t="s">
        <v>8005</v>
      </c>
      <c r="K910" s="126" t="s">
        <v>15</v>
      </c>
    </row>
    <row r="911" spans="1:11">
      <c r="A911" s="125">
        <v>910</v>
      </c>
      <c r="B911" s="126" t="s">
        <v>4498</v>
      </c>
      <c r="C911" s="126" t="s">
        <v>15</v>
      </c>
      <c r="D911" s="126" t="s">
        <v>8080</v>
      </c>
      <c r="E911" s="126" t="s">
        <v>15</v>
      </c>
      <c r="F911" s="126" t="s">
        <v>15</v>
      </c>
      <c r="G911" s="126" t="s">
        <v>8081</v>
      </c>
      <c r="H911" s="126" t="s">
        <v>15</v>
      </c>
      <c r="I911" s="126" t="s">
        <v>15</v>
      </c>
      <c r="J911" s="126" t="s">
        <v>15</v>
      </c>
      <c r="K911" s="126" t="s">
        <v>15</v>
      </c>
    </row>
    <row r="912" spans="1:11">
      <c r="A912" s="125">
        <v>911</v>
      </c>
      <c r="B912" s="126" t="s">
        <v>5851</v>
      </c>
      <c r="C912" s="126" t="s">
        <v>15</v>
      </c>
      <c r="D912" s="126" t="s">
        <v>8082</v>
      </c>
      <c r="E912" s="126" t="s">
        <v>15</v>
      </c>
      <c r="F912" s="126" t="s">
        <v>15</v>
      </c>
      <c r="G912" s="126" t="s">
        <v>8083</v>
      </c>
      <c r="H912" s="126" t="s">
        <v>15</v>
      </c>
      <c r="I912" s="126" t="s">
        <v>15</v>
      </c>
      <c r="J912" s="126" t="s">
        <v>44</v>
      </c>
      <c r="K912" s="126" t="s">
        <v>15</v>
      </c>
    </row>
    <row r="913" spans="1:11">
      <c r="A913" s="125">
        <v>912</v>
      </c>
      <c r="B913" s="126" t="s">
        <v>4535</v>
      </c>
      <c r="C913" s="126" t="s">
        <v>15</v>
      </c>
      <c r="D913" s="126" t="s">
        <v>15</v>
      </c>
      <c r="E913" s="126" t="s">
        <v>15</v>
      </c>
      <c r="F913" s="126" t="s">
        <v>15</v>
      </c>
      <c r="G913" s="126" t="s">
        <v>8084</v>
      </c>
      <c r="H913" s="126" t="s">
        <v>15</v>
      </c>
      <c r="I913" s="126" t="s">
        <v>15</v>
      </c>
      <c r="J913" s="126" t="s">
        <v>15</v>
      </c>
      <c r="K913" s="126" t="s">
        <v>15</v>
      </c>
    </row>
    <row r="914" spans="1:11">
      <c r="A914" s="125">
        <v>913</v>
      </c>
      <c r="B914" s="126" t="s">
        <v>4412</v>
      </c>
      <c r="C914" s="126" t="s">
        <v>15</v>
      </c>
      <c r="D914" s="126" t="s">
        <v>15</v>
      </c>
      <c r="E914" s="126" t="s">
        <v>15</v>
      </c>
      <c r="F914" s="126" t="s">
        <v>15</v>
      </c>
      <c r="G914" s="126" t="s">
        <v>8085</v>
      </c>
      <c r="H914" s="126" t="s">
        <v>15</v>
      </c>
      <c r="I914" s="126" t="s">
        <v>15</v>
      </c>
      <c r="J914" s="126" t="s">
        <v>15</v>
      </c>
      <c r="K914" s="126" t="s">
        <v>15</v>
      </c>
    </row>
    <row r="915" spans="1:11">
      <c r="A915" s="125">
        <v>914</v>
      </c>
      <c r="B915" s="126" t="s">
        <v>5824</v>
      </c>
      <c r="C915" s="126" t="s">
        <v>15</v>
      </c>
      <c r="D915" s="126" t="s">
        <v>15</v>
      </c>
      <c r="E915" s="126" t="s">
        <v>15</v>
      </c>
      <c r="F915" s="126" t="s">
        <v>15</v>
      </c>
      <c r="G915" s="126" t="s">
        <v>15</v>
      </c>
      <c r="H915" s="126" t="s">
        <v>15</v>
      </c>
      <c r="I915" s="126" t="s">
        <v>15</v>
      </c>
      <c r="J915" s="126" t="s">
        <v>15</v>
      </c>
      <c r="K915" s="126" t="s">
        <v>15</v>
      </c>
    </row>
    <row r="916" spans="1:11">
      <c r="A916" s="125">
        <v>915</v>
      </c>
      <c r="B916" s="126" t="s">
        <v>5874</v>
      </c>
      <c r="C916" s="126" t="s">
        <v>15</v>
      </c>
      <c r="D916" s="126" t="s">
        <v>15</v>
      </c>
      <c r="E916" s="126" t="s">
        <v>15</v>
      </c>
      <c r="F916" s="126" t="s">
        <v>15</v>
      </c>
      <c r="G916" s="126" t="s">
        <v>15</v>
      </c>
      <c r="H916" s="126" t="s">
        <v>15</v>
      </c>
      <c r="I916" s="126" t="s">
        <v>15</v>
      </c>
      <c r="J916" s="126" t="s">
        <v>15</v>
      </c>
      <c r="K916" s="126" t="s">
        <v>15</v>
      </c>
    </row>
    <row r="917" spans="1:11">
      <c r="A917" s="125">
        <v>916</v>
      </c>
      <c r="B917" s="126" t="s">
        <v>5875</v>
      </c>
      <c r="C917" s="126" t="s">
        <v>15</v>
      </c>
      <c r="D917" s="126" t="s">
        <v>15</v>
      </c>
      <c r="E917" s="126" t="s">
        <v>15</v>
      </c>
      <c r="F917" s="126" t="s">
        <v>15</v>
      </c>
      <c r="G917" s="126" t="s">
        <v>15</v>
      </c>
      <c r="H917" s="126" t="s">
        <v>15</v>
      </c>
      <c r="I917" s="126" t="s">
        <v>15</v>
      </c>
      <c r="J917" s="126" t="s">
        <v>15</v>
      </c>
      <c r="K917" s="126" t="s">
        <v>15</v>
      </c>
    </row>
    <row r="918" spans="1:11">
      <c r="A918" s="125">
        <v>917</v>
      </c>
      <c r="B918" s="126" t="s">
        <v>5866</v>
      </c>
      <c r="C918" s="126" t="s">
        <v>15</v>
      </c>
      <c r="D918" s="126" t="s">
        <v>15</v>
      </c>
      <c r="E918" s="126" t="s">
        <v>15</v>
      </c>
      <c r="F918" s="126" t="s">
        <v>15</v>
      </c>
      <c r="G918" s="126" t="s">
        <v>15</v>
      </c>
      <c r="H918" s="126" t="s">
        <v>15</v>
      </c>
      <c r="I918" s="126" t="s">
        <v>15</v>
      </c>
      <c r="J918" s="126" t="s">
        <v>15</v>
      </c>
      <c r="K918" s="126" t="s">
        <v>15</v>
      </c>
    </row>
    <row r="919" spans="1:11">
      <c r="A919" s="125">
        <v>918</v>
      </c>
      <c r="B919" s="126" t="s">
        <v>5873</v>
      </c>
      <c r="C919" s="126" t="s">
        <v>15</v>
      </c>
      <c r="D919" s="126" t="s">
        <v>15</v>
      </c>
      <c r="E919" s="126" t="s">
        <v>15</v>
      </c>
      <c r="F919" s="126" t="s">
        <v>15</v>
      </c>
      <c r="G919" s="126" t="s">
        <v>15</v>
      </c>
      <c r="H919" s="126" t="s">
        <v>15</v>
      </c>
      <c r="I919" s="126" t="s">
        <v>15</v>
      </c>
      <c r="J919" s="126" t="s">
        <v>15</v>
      </c>
      <c r="K919" s="126" t="s">
        <v>15</v>
      </c>
    </row>
    <row r="920" spans="1:11">
      <c r="A920" s="125">
        <v>919</v>
      </c>
      <c r="B920" s="126" t="s">
        <v>5826</v>
      </c>
      <c r="C920" s="126" t="s">
        <v>15</v>
      </c>
      <c r="D920" s="126" t="s">
        <v>15</v>
      </c>
      <c r="E920" s="126" t="s">
        <v>15</v>
      </c>
      <c r="F920" s="126" t="s">
        <v>15</v>
      </c>
      <c r="G920" s="126" t="s">
        <v>15</v>
      </c>
      <c r="H920" s="126" t="s">
        <v>15</v>
      </c>
      <c r="I920" s="126" t="s">
        <v>15</v>
      </c>
      <c r="J920" s="126" t="s">
        <v>15</v>
      </c>
      <c r="K920" s="126" t="s">
        <v>15</v>
      </c>
    </row>
    <row r="921" spans="1:11">
      <c r="A921" s="125">
        <v>920</v>
      </c>
      <c r="B921" s="126" t="s">
        <v>5877</v>
      </c>
      <c r="C921" s="126" t="s">
        <v>15</v>
      </c>
      <c r="D921" s="126" t="s">
        <v>15</v>
      </c>
      <c r="E921" s="126" t="s">
        <v>15</v>
      </c>
      <c r="F921" s="126" t="s">
        <v>15</v>
      </c>
      <c r="G921" s="126" t="s">
        <v>15</v>
      </c>
      <c r="H921" s="126" t="s">
        <v>15</v>
      </c>
      <c r="I921" s="126" t="s">
        <v>15</v>
      </c>
      <c r="J921" s="126" t="s">
        <v>15</v>
      </c>
      <c r="K921" s="126" t="s">
        <v>15</v>
      </c>
    </row>
    <row r="922" spans="1:11">
      <c r="A922" s="125">
        <v>921</v>
      </c>
      <c r="B922" s="126" t="s">
        <v>5809</v>
      </c>
      <c r="C922" s="126" t="s">
        <v>15</v>
      </c>
      <c r="D922" s="126" t="s">
        <v>15</v>
      </c>
      <c r="E922" s="126" t="s">
        <v>15</v>
      </c>
      <c r="F922" s="126" t="s">
        <v>15</v>
      </c>
      <c r="G922" s="126" t="s">
        <v>15</v>
      </c>
      <c r="H922" s="126" t="s">
        <v>15</v>
      </c>
      <c r="I922" s="126" t="s">
        <v>15</v>
      </c>
      <c r="J922" s="126" t="s">
        <v>15</v>
      </c>
      <c r="K922" s="126" t="s">
        <v>15</v>
      </c>
    </row>
    <row r="923" spans="1:11">
      <c r="A923" s="125">
        <v>922</v>
      </c>
      <c r="B923" s="126" t="s">
        <v>5717</v>
      </c>
      <c r="C923" s="126" t="s">
        <v>15</v>
      </c>
      <c r="D923" s="126" t="s">
        <v>15</v>
      </c>
      <c r="E923" s="126" t="s">
        <v>15</v>
      </c>
      <c r="F923" s="126" t="s">
        <v>8086</v>
      </c>
      <c r="G923" s="126" t="s">
        <v>15</v>
      </c>
      <c r="H923" s="126" t="s">
        <v>15</v>
      </c>
      <c r="I923" s="126" t="s">
        <v>15</v>
      </c>
      <c r="J923" s="126" t="s">
        <v>2891</v>
      </c>
      <c r="K923" s="126" t="s">
        <v>15</v>
      </c>
    </row>
    <row r="924" spans="1:11">
      <c r="A924" s="125">
        <v>923</v>
      </c>
      <c r="B924" s="126" t="s">
        <v>5846</v>
      </c>
      <c r="C924" s="126" t="s">
        <v>15</v>
      </c>
      <c r="D924" s="126" t="s">
        <v>15</v>
      </c>
      <c r="E924" s="126" t="s">
        <v>15</v>
      </c>
      <c r="F924" s="126" t="s">
        <v>15</v>
      </c>
      <c r="G924" s="126" t="s">
        <v>15</v>
      </c>
      <c r="H924" s="126" t="s">
        <v>15</v>
      </c>
      <c r="I924" s="126" t="s">
        <v>15</v>
      </c>
      <c r="J924" s="126" t="s">
        <v>8087</v>
      </c>
      <c r="K924" s="126" t="s">
        <v>15</v>
      </c>
    </row>
    <row r="925" spans="1:11">
      <c r="A925" s="125">
        <v>924</v>
      </c>
      <c r="B925" s="126" t="s">
        <v>5892</v>
      </c>
      <c r="C925" s="126" t="s">
        <v>15</v>
      </c>
      <c r="D925" s="126" t="s">
        <v>15</v>
      </c>
      <c r="E925" s="126" t="s">
        <v>15</v>
      </c>
      <c r="F925" s="126" t="s">
        <v>15</v>
      </c>
      <c r="G925" s="126" t="s">
        <v>15</v>
      </c>
      <c r="H925" s="126" t="s">
        <v>15</v>
      </c>
      <c r="I925" s="126" t="s">
        <v>15</v>
      </c>
      <c r="J925" s="126" t="s">
        <v>8088</v>
      </c>
      <c r="K925" s="126" t="s">
        <v>15</v>
      </c>
    </row>
    <row r="926" spans="1:11">
      <c r="A926" s="125">
        <v>925</v>
      </c>
      <c r="B926" s="126" t="s">
        <v>5939</v>
      </c>
      <c r="C926" s="126" t="s">
        <v>15</v>
      </c>
      <c r="D926" s="126" t="s">
        <v>15</v>
      </c>
      <c r="E926" s="126" t="s">
        <v>15</v>
      </c>
      <c r="F926" s="126" t="s">
        <v>15</v>
      </c>
      <c r="G926" s="126" t="s">
        <v>15</v>
      </c>
      <c r="H926" s="126" t="s">
        <v>15</v>
      </c>
      <c r="I926" s="126" t="s">
        <v>15</v>
      </c>
      <c r="J926" s="126" t="s">
        <v>8089</v>
      </c>
      <c r="K926" s="126" t="s">
        <v>15</v>
      </c>
    </row>
    <row r="927" spans="1:11">
      <c r="A927" s="125">
        <v>926</v>
      </c>
      <c r="B927" s="126" t="s">
        <v>5938</v>
      </c>
      <c r="C927" s="126" t="s">
        <v>15</v>
      </c>
      <c r="D927" s="126" t="s">
        <v>15</v>
      </c>
      <c r="E927" s="126" t="s">
        <v>15</v>
      </c>
      <c r="F927" s="126" t="s">
        <v>15</v>
      </c>
      <c r="G927" s="126" t="s">
        <v>15</v>
      </c>
      <c r="H927" s="126" t="s">
        <v>15</v>
      </c>
      <c r="I927" s="126" t="s">
        <v>15</v>
      </c>
      <c r="J927" s="126" t="s">
        <v>8090</v>
      </c>
      <c r="K927" s="126" t="s">
        <v>15</v>
      </c>
    </row>
    <row r="928" spans="1:11">
      <c r="A928" s="125">
        <v>927</v>
      </c>
      <c r="B928" s="126" t="s">
        <v>5836</v>
      </c>
      <c r="C928" s="126" t="s">
        <v>15</v>
      </c>
      <c r="D928" s="126" t="s">
        <v>15</v>
      </c>
      <c r="E928" s="126" t="s">
        <v>15</v>
      </c>
      <c r="F928" s="126" t="s">
        <v>15</v>
      </c>
      <c r="G928" s="126" t="s">
        <v>15</v>
      </c>
      <c r="H928" s="126" t="s">
        <v>15</v>
      </c>
      <c r="I928" s="126" t="s">
        <v>15</v>
      </c>
      <c r="J928" s="126" t="s">
        <v>8091</v>
      </c>
      <c r="K928" s="126" t="s">
        <v>15</v>
      </c>
    </row>
    <row r="929" spans="1:11">
      <c r="A929" s="125">
        <v>928</v>
      </c>
      <c r="B929" s="126" t="s">
        <v>5705</v>
      </c>
      <c r="C929" s="126" t="s">
        <v>15</v>
      </c>
      <c r="D929" s="126" t="s">
        <v>15</v>
      </c>
      <c r="E929" s="126" t="s">
        <v>15</v>
      </c>
      <c r="F929" s="126" t="s">
        <v>6842</v>
      </c>
      <c r="G929" s="126" t="s">
        <v>15</v>
      </c>
      <c r="H929" s="126" t="s">
        <v>15</v>
      </c>
      <c r="I929" s="126" t="s">
        <v>15</v>
      </c>
      <c r="J929" s="126" t="s">
        <v>15</v>
      </c>
      <c r="K929" s="126" t="s">
        <v>15</v>
      </c>
    </row>
    <row r="930" spans="1:11">
      <c r="A930" s="125">
        <v>929</v>
      </c>
      <c r="B930" s="126" t="s">
        <v>5850</v>
      </c>
      <c r="C930" s="126" t="s">
        <v>15</v>
      </c>
      <c r="D930" s="126" t="s">
        <v>15</v>
      </c>
      <c r="E930" s="126" t="s">
        <v>15</v>
      </c>
      <c r="F930" s="126" t="s">
        <v>15</v>
      </c>
      <c r="G930" s="126" t="s">
        <v>15</v>
      </c>
      <c r="H930" s="126" t="s">
        <v>15</v>
      </c>
      <c r="I930" s="126" t="s">
        <v>15</v>
      </c>
      <c r="J930" s="126" t="s">
        <v>8092</v>
      </c>
      <c r="K930" s="126" t="s">
        <v>15</v>
      </c>
    </row>
    <row r="931" spans="1:11">
      <c r="A931" s="125">
        <v>930</v>
      </c>
      <c r="B931" s="126" t="s">
        <v>5707</v>
      </c>
      <c r="C931" s="126" t="s">
        <v>15</v>
      </c>
      <c r="D931" s="126" t="s">
        <v>8093</v>
      </c>
      <c r="E931" s="126" t="s">
        <v>15</v>
      </c>
      <c r="F931" s="126" t="s">
        <v>15</v>
      </c>
      <c r="G931" s="126" t="s">
        <v>15</v>
      </c>
      <c r="H931" s="126" t="s">
        <v>15</v>
      </c>
      <c r="I931" s="126" t="s">
        <v>15</v>
      </c>
      <c r="J931" s="126" t="s">
        <v>8094</v>
      </c>
      <c r="K931" s="126" t="s">
        <v>15</v>
      </c>
    </row>
    <row r="932" spans="1:11">
      <c r="A932" s="125">
        <v>931</v>
      </c>
      <c r="B932" s="126" t="s">
        <v>5396</v>
      </c>
      <c r="C932" s="126" t="s">
        <v>15</v>
      </c>
      <c r="D932" s="126" t="s">
        <v>8095</v>
      </c>
      <c r="E932" s="126" t="s">
        <v>15</v>
      </c>
      <c r="F932" s="126" t="s">
        <v>15</v>
      </c>
      <c r="G932" s="126" t="s">
        <v>15</v>
      </c>
      <c r="H932" s="126" t="s">
        <v>8096</v>
      </c>
      <c r="I932" s="126" t="s">
        <v>15</v>
      </c>
      <c r="J932" s="126" t="s">
        <v>8097</v>
      </c>
      <c r="K932" s="126" t="s">
        <v>15</v>
      </c>
    </row>
    <row r="933" spans="1:11">
      <c r="A933" s="125">
        <v>932</v>
      </c>
      <c r="B933" s="126" t="s">
        <v>5397</v>
      </c>
      <c r="C933" s="126" t="s">
        <v>15</v>
      </c>
      <c r="D933" s="126" t="s">
        <v>8098</v>
      </c>
      <c r="E933" s="126" t="s">
        <v>15</v>
      </c>
      <c r="F933" s="126" t="s">
        <v>15</v>
      </c>
      <c r="G933" s="126" t="s">
        <v>15</v>
      </c>
      <c r="H933" s="126" t="s">
        <v>15</v>
      </c>
      <c r="I933" s="126" t="s">
        <v>15</v>
      </c>
      <c r="J933" s="126" t="s">
        <v>278</v>
      </c>
      <c r="K933" s="126" t="s">
        <v>15</v>
      </c>
    </row>
    <row r="934" spans="1:11">
      <c r="A934" s="125">
        <v>933</v>
      </c>
      <c r="B934" s="126" t="s">
        <v>5399</v>
      </c>
      <c r="C934" s="126" t="s">
        <v>15</v>
      </c>
      <c r="D934" s="126" t="s">
        <v>15</v>
      </c>
      <c r="E934" s="126" t="s">
        <v>15</v>
      </c>
      <c r="F934" s="126" t="s">
        <v>15</v>
      </c>
      <c r="G934" s="126" t="s">
        <v>15</v>
      </c>
      <c r="H934" s="126" t="s">
        <v>8099</v>
      </c>
      <c r="I934" s="126" t="s">
        <v>15</v>
      </c>
      <c r="J934" s="126" t="s">
        <v>8100</v>
      </c>
      <c r="K934" s="126" t="s">
        <v>15</v>
      </c>
    </row>
    <row r="935" spans="1:11">
      <c r="A935" s="125">
        <v>934</v>
      </c>
      <c r="B935" s="126" t="s">
        <v>16</v>
      </c>
      <c r="C935" s="126" t="s">
        <v>15</v>
      </c>
      <c r="D935" s="126" t="s">
        <v>8101</v>
      </c>
      <c r="E935" s="126" t="s">
        <v>15</v>
      </c>
      <c r="F935" s="126" t="s">
        <v>15</v>
      </c>
      <c r="G935" s="126" t="s">
        <v>15</v>
      </c>
      <c r="H935" s="126" t="s">
        <v>15</v>
      </c>
      <c r="I935" s="126" t="s">
        <v>15</v>
      </c>
      <c r="J935" s="126" t="s">
        <v>8102</v>
      </c>
      <c r="K935" s="126" t="s">
        <v>15</v>
      </c>
    </row>
    <row r="936" spans="1:11">
      <c r="A936" s="125">
        <v>935</v>
      </c>
      <c r="B936" s="126" t="s">
        <v>111</v>
      </c>
      <c r="C936" s="126" t="s">
        <v>15</v>
      </c>
      <c r="D936" s="126" t="s">
        <v>8103</v>
      </c>
      <c r="E936" s="126" t="s">
        <v>15</v>
      </c>
      <c r="F936" s="126" t="s">
        <v>15</v>
      </c>
      <c r="G936" s="126" t="s">
        <v>15</v>
      </c>
      <c r="H936" s="126" t="s">
        <v>8104</v>
      </c>
      <c r="I936" s="126" t="s">
        <v>15</v>
      </c>
      <c r="J936" s="126" t="s">
        <v>165</v>
      </c>
      <c r="K936" s="126" t="s">
        <v>15</v>
      </c>
    </row>
    <row r="937" spans="1:11">
      <c r="A937" s="125">
        <v>936</v>
      </c>
      <c r="B937" s="126" t="s">
        <v>5401</v>
      </c>
      <c r="C937" s="126" t="s">
        <v>15</v>
      </c>
      <c r="D937" s="126" t="s">
        <v>8105</v>
      </c>
      <c r="E937" s="126" t="s">
        <v>15</v>
      </c>
      <c r="F937" s="126" t="s">
        <v>15</v>
      </c>
      <c r="G937" s="126" t="s">
        <v>15</v>
      </c>
      <c r="H937" s="126" t="s">
        <v>8099</v>
      </c>
      <c r="I937" s="126" t="s">
        <v>15</v>
      </c>
      <c r="J937" s="126" t="s">
        <v>8106</v>
      </c>
      <c r="K937" s="126" t="s">
        <v>15</v>
      </c>
    </row>
    <row r="938" spans="1:11">
      <c r="A938" s="125">
        <v>937</v>
      </c>
      <c r="B938" s="126" t="s">
        <v>5402</v>
      </c>
      <c r="C938" s="126" t="s">
        <v>15</v>
      </c>
      <c r="D938" s="126" t="s">
        <v>8107</v>
      </c>
      <c r="E938" s="126" t="s">
        <v>15</v>
      </c>
      <c r="F938" s="126" t="s">
        <v>15</v>
      </c>
      <c r="G938" s="126" t="s">
        <v>15</v>
      </c>
      <c r="H938" s="126" t="s">
        <v>8108</v>
      </c>
      <c r="I938" s="126" t="s">
        <v>15</v>
      </c>
      <c r="J938" s="126" t="s">
        <v>8109</v>
      </c>
      <c r="K938" s="126" t="s">
        <v>15</v>
      </c>
    </row>
    <row r="939" spans="1:11">
      <c r="A939" s="125">
        <v>938</v>
      </c>
      <c r="B939" s="126" t="s">
        <v>5404</v>
      </c>
      <c r="C939" s="126" t="s">
        <v>15</v>
      </c>
      <c r="D939" s="126" t="s">
        <v>8110</v>
      </c>
      <c r="E939" s="126" t="s">
        <v>15</v>
      </c>
      <c r="F939" s="126" t="s">
        <v>15</v>
      </c>
      <c r="G939" s="126" t="s">
        <v>15</v>
      </c>
      <c r="H939" s="126" t="s">
        <v>8111</v>
      </c>
      <c r="I939" s="126" t="s">
        <v>15</v>
      </c>
      <c r="J939" s="126" t="s">
        <v>279</v>
      </c>
      <c r="K939" s="126" t="s">
        <v>15</v>
      </c>
    </row>
    <row r="940" spans="1:11">
      <c r="A940" s="125">
        <v>939</v>
      </c>
      <c r="B940" s="126" t="s">
        <v>5406</v>
      </c>
      <c r="C940" s="126" t="s">
        <v>15</v>
      </c>
      <c r="D940" s="126" t="s">
        <v>8112</v>
      </c>
      <c r="E940" s="126" t="s">
        <v>15</v>
      </c>
      <c r="F940" s="126" t="s">
        <v>15</v>
      </c>
      <c r="G940" s="126" t="s">
        <v>15</v>
      </c>
      <c r="H940" s="126" t="s">
        <v>15</v>
      </c>
      <c r="I940" s="126" t="s">
        <v>15</v>
      </c>
      <c r="J940" s="126" t="s">
        <v>8113</v>
      </c>
      <c r="K940" s="126" t="s">
        <v>15</v>
      </c>
    </row>
    <row r="941" spans="1:11">
      <c r="A941" s="125">
        <v>940</v>
      </c>
      <c r="B941" s="126" t="s">
        <v>5408</v>
      </c>
      <c r="C941" s="126" t="s">
        <v>15</v>
      </c>
      <c r="D941" s="126" t="s">
        <v>8114</v>
      </c>
      <c r="E941" s="126" t="s">
        <v>15</v>
      </c>
      <c r="F941" s="126" t="s">
        <v>15</v>
      </c>
      <c r="G941" s="126" t="s">
        <v>15</v>
      </c>
      <c r="H941" s="126" t="s">
        <v>8115</v>
      </c>
      <c r="I941" s="126" t="s">
        <v>15</v>
      </c>
      <c r="J941" s="126" t="s">
        <v>8116</v>
      </c>
      <c r="K941" s="126" t="s">
        <v>15</v>
      </c>
    </row>
    <row r="942" spans="1:11">
      <c r="A942" s="125">
        <v>941</v>
      </c>
      <c r="B942" s="126" t="s">
        <v>5410</v>
      </c>
      <c r="C942" s="126" t="s">
        <v>15</v>
      </c>
      <c r="D942" s="126" t="s">
        <v>8117</v>
      </c>
      <c r="E942" s="126" t="s">
        <v>15</v>
      </c>
      <c r="F942" s="126" t="s">
        <v>15</v>
      </c>
      <c r="G942" s="126" t="s">
        <v>15</v>
      </c>
      <c r="H942" s="126" t="s">
        <v>8118</v>
      </c>
      <c r="I942" s="126" t="s">
        <v>15</v>
      </c>
      <c r="J942" s="126" t="s">
        <v>8119</v>
      </c>
      <c r="K942" s="126" t="s">
        <v>15</v>
      </c>
    </row>
    <row r="943" spans="1:11">
      <c r="A943" s="125">
        <v>942</v>
      </c>
      <c r="B943" s="126" t="s">
        <v>5412</v>
      </c>
      <c r="C943" s="126" t="s">
        <v>15</v>
      </c>
      <c r="D943" s="126" t="s">
        <v>8120</v>
      </c>
      <c r="E943" s="126" t="s">
        <v>15</v>
      </c>
      <c r="F943" s="126" t="s">
        <v>15</v>
      </c>
      <c r="G943" s="126" t="s">
        <v>15</v>
      </c>
      <c r="H943" s="126" t="s">
        <v>15</v>
      </c>
      <c r="I943" s="126" t="s">
        <v>15</v>
      </c>
      <c r="J943" s="126" t="s">
        <v>8121</v>
      </c>
      <c r="K943" s="126" t="s">
        <v>15</v>
      </c>
    </row>
    <row r="944" spans="1:11">
      <c r="A944" s="125">
        <v>943</v>
      </c>
      <c r="B944" s="126" t="s">
        <v>5413</v>
      </c>
      <c r="C944" s="126" t="s">
        <v>15</v>
      </c>
      <c r="D944" s="126" t="s">
        <v>8122</v>
      </c>
      <c r="E944" s="126" t="s">
        <v>15</v>
      </c>
      <c r="F944" s="126" t="s">
        <v>15</v>
      </c>
      <c r="G944" s="126" t="s">
        <v>15</v>
      </c>
      <c r="H944" s="126" t="s">
        <v>8123</v>
      </c>
      <c r="I944" s="126" t="s">
        <v>15</v>
      </c>
      <c r="J944" s="126" t="s">
        <v>280</v>
      </c>
      <c r="K944" s="126" t="s">
        <v>15</v>
      </c>
    </row>
    <row r="945" spans="1:11">
      <c r="A945" s="125">
        <v>944</v>
      </c>
      <c r="B945" s="126" t="s">
        <v>5414</v>
      </c>
      <c r="C945" s="126" t="s">
        <v>15</v>
      </c>
      <c r="D945" s="126" t="s">
        <v>8124</v>
      </c>
      <c r="E945" s="126" t="s">
        <v>15</v>
      </c>
      <c r="F945" s="126" t="s">
        <v>15</v>
      </c>
      <c r="G945" s="126" t="s">
        <v>15</v>
      </c>
      <c r="H945" s="126" t="s">
        <v>8125</v>
      </c>
      <c r="I945" s="126" t="s">
        <v>15</v>
      </c>
      <c r="J945" s="126" t="s">
        <v>281</v>
      </c>
      <c r="K945" s="126" t="s">
        <v>15</v>
      </c>
    </row>
    <row r="946" spans="1:11">
      <c r="A946" s="125">
        <v>945</v>
      </c>
      <c r="B946" s="126" t="s">
        <v>5415</v>
      </c>
      <c r="C946" s="126" t="s">
        <v>15</v>
      </c>
      <c r="D946" s="126" t="s">
        <v>8126</v>
      </c>
      <c r="E946" s="126" t="s">
        <v>15</v>
      </c>
      <c r="F946" s="126" t="s">
        <v>15</v>
      </c>
      <c r="G946" s="126" t="s">
        <v>15</v>
      </c>
      <c r="H946" s="126" t="s">
        <v>8127</v>
      </c>
      <c r="I946" s="126" t="s">
        <v>15</v>
      </c>
      <c r="J946" s="126" t="s">
        <v>282</v>
      </c>
      <c r="K946" s="126" t="s">
        <v>15</v>
      </c>
    </row>
    <row r="947" spans="1:11">
      <c r="A947" s="125">
        <v>946</v>
      </c>
      <c r="B947" s="126" t="s">
        <v>5416</v>
      </c>
      <c r="C947" s="126" t="s">
        <v>15</v>
      </c>
      <c r="D947" s="126" t="s">
        <v>8128</v>
      </c>
      <c r="E947" s="126" t="s">
        <v>15</v>
      </c>
      <c r="F947" s="126" t="s">
        <v>15</v>
      </c>
      <c r="G947" s="126" t="s">
        <v>15</v>
      </c>
      <c r="H947" s="126" t="s">
        <v>8129</v>
      </c>
      <c r="I947" s="126" t="s">
        <v>15</v>
      </c>
      <c r="J947" s="126" t="s">
        <v>283</v>
      </c>
      <c r="K947" s="126" t="s">
        <v>15</v>
      </c>
    </row>
    <row r="948" spans="1:11">
      <c r="A948" s="125">
        <v>947</v>
      </c>
      <c r="B948" s="126" t="s">
        <v>5417</v>
      </c>
      <c r="C948" s="126" t="s">
        <v>15</v>
      </c>
      <c r="D948" s="126" t="s">
        <v>8130</v>
      </c>
      <c r="E948" s="126" t="s">
        <v>15</v>
      </c>
      <c r="F948" s="126" t="s">
        <v>15</v>
      </c>
      <c r="G948" s="126" t="s">
        <v>15</v>
      </c>
      <c r="H948" s="126" t="s">
        <v>8131</v>
      </c>
      <c r="I948" s="126" t="s">
        <v>15</v>
      </c>
      <c r="J948" s="126" t="s">
        <v>284</v>
      </c>
      <c r="K948" s="126" t="s">
        <v>15</v>
      </c>
    </row>
    <row r="949" spans="1:11">
      <c r="A949" s="125">
        <v>948</v>
      </c>
      <c r="B949" s="126" t="s">
        <v>5418</v>
      </c>
      <c r="C949" s="126" t="s">
        <v>15</v>
      </c>
      <c r="D949" s="126" t="s">
        <v>8132</v>
      </c>
      <c r="E949" s="126" t="s">
        <v>15</v>
      </c>
      <c r="F949" s="126" t="s">
        <v>15</v>
      </c>
      <c r="G949" s="126" t="s">
        <v>15</v>
      </c>
      <c r="H949" s="126" t="s">
        <v>15</v>
      </c>
      <c r="I949" s="126" t="s">
        <v>15</v>
      </c>
      <c r="J949" s="126" t="s">
        <v>8133</v>
      </c>
      <c r="K949" s="126" t="s">
        <v>15</v>
      </c>
    </row>
    <row r="950" spans="1:11">
      <c r="A950" s="125">
        <v>949</v>
      </c>
      <c r="B950" s="126" t="s">
        <v>5419</v>
      </c>
      <c r="C950" s="126" t="s">
        <v>15</v>
      </c>
      <c r="D950" s="126" t="s">
        <v>15</v>
      </c>
      <c r="E950" s="126" t="s">
        <v>15</v>
      </c>
      <c r="F950" s="126" t="s">
        <v>15</v>
      </c>
      <c r="G950" s="126" t="s">
        <v>15</v>
      </c>
      <c r="H950" s="126" t="s">
        <v>15</v>
      </c>
      <c r="I950" s="126" t="s">
        <v>15</v>
      </c>
      <c r="J950" s="126" t="s">
        <v>8134</v>
      </c>
      <c r="K950" s="126" t="s">
        <v>15</v>
      </c>
    </row>
    <row r="951" spans="1:11">
      <c r="A951" s="125">
        <v>950</v>
      </c>
      <c r="B951" s="126" t="s">
        <v>5420</v>
      </c>
      <c r="C951" s="126" t="s">
        <v>15</v>
      </c>
      <c r="D951" s="126" t="s">
        <v>15</v>
      </c>
      <c r="E951" s="126" t="s">
        <v>15</v>
      </c>
      <c r="F951" s="126" t="s">
        <v>15</v>
      </c>
      <c r="G951" s="126" t="s">
        <v>15</v>
      </c>
      <c r="H951" s="126" t="s">
        <v>15</v>
      </c>
      <c r="I951" s="126" t="s">
        <v>15</v>
      </c>
      <c r="J951" s="126" t="s">
        <v>8135</v>
      </c>
      <c r="K951" s="126" t="s">
        <v>15</v>
      </c>
    </row>
    <row r="952" spans="1:11">
      <c r="A952" s="125">
        <v>951</v>
      </c>
      <c r="B952" s="126" t="s">
        <v>17</v>
      </c>
      <c r="C952" s="126" t="s">
        <v>15</v>
      </c>
      <c r="D952" s="126" t="s">
        <v>8136</v>
      </c>
      <c r="E952" s="126" t="s">
        <v>15</v>
      </c>
      <c r="F952" s="126" t="s">
        <v>15</v>
      </c>
      <c r="G952" s="126" t="s">
        <v>15</v>
      </c>
      <c r="H952" s="126" t="s">
        <v>8137</v>
      </c>
      <c r="I952" s="126" t="s">
        <v>15</v>
      </c>
      <c r="J952" s="126" t="s">
        <v>285</v>
      </c>
      <c r="K952" s="126" t="s">
        <v>15</v>
      </c>
    </row>
    <row r="953" spans="1:11">
      <c r="A953" s="125">
        <v>952</v>
      </c>
      <c r="B953" s="126" t="s">
        <v>5421</v>
      </c>
      <c r="C953" s="126" t="s">
        <v>15</v>
      </c>
      <c r="D953" s="126" t="s">
        <v>8138</v>
      </c>
      <c r="E953" s="126" t="s">
        <v>15</v>
      </c>
      <c r="F953" s="126" t="s">
        <v>15</v>
      </c>
      <c r="G953" s="126" t="s">
        <v>15</v>
      </c>
      <c r="H953" s="126" t="s">
        <v>8139</v>
      </c>
      <c r="I953" s="126" t="s">
        <v>15</v>
      </c>
      <c r="J953" s="126" t="s">
        <v>8140</v>
      </c>
      <c r="K953" s="126" t="s">
        <v>15</v>
      </c>
    </row>
    <row r="954" spans="1:11">
      <c r="A954" s="125">
        <v>953</v>
      </c>
      <c r="B954" s="126" t="s">
        <v>5423</v>
      </c>
      <c r="C954" s="126" t="s">
        <v>15</v>
      </c>
      <c r="D954" s="126" t="s">
        <v>8141</v>
      </c>
      <c r="E954" s="126" t="s">
        <v>15</v>
      </c>
      <c r="F954" s="126" t="s">
        <v>15</v>
      </c>
      <c r="G954" s="126" t="s">
        <v>15</v>
      </c>
      <c r="H954" s="126" t="s">
        <v>15</v>
      </c>
      <c r="I954" s="126" t="s">
        <v>15</v>
      </c>
      <c r="J954" s="126" t="s">
        <v>246</v>
      </c>
      <c r="K954" s="126" t="s">
        <v>15</v>
      </c>
    </row>
    <row r="955" spans="1:11">
      <c r="A955" s="125">
        <v>954</v>
      </c>
      <c r="B955" s="126" t="s">
        <v>5425</v>
      </c>
      <c r="C955" s="126" t="s">
        <v>15</v>
      </c>
      <c r="D955" s="126" t="s">
        <v>8142</v>
      </c>
      <c r="E955" s="126" t="s">
        <v>15</v>
      </c>
      <c r="F955" s="126" t="s">
        <v>15</v>
      </c>
      <c r="G955" s="126" t="s">
        <v>15</v>
      </c>
      <c r="H955" s="126" t="s">
        <v>8143</v>
      </c>
      <c r="I955" s="126" t="s">
        <v>15</v>
      </c>
      <c r="J955" s="126" t="s">
        <v>8144</v>
      </c>
      <c r="K955" s="126" t="s">
        <v>15</v>
      </c>
    </row>
    <row r="956" spans="1:11">
      <c r="A956" s="125">
        <v>955</v>
      </c>
      <c r="B956" s="126" t="s">
        <v>5426</v>
      </c>
      <c r="C956" s="126" t="s">
        <v>15</v>
      </c>
      <c r="D956" s="126" t="s">
        <v>8145</v>
      </c>
      <c r="E956" s="126" t="s">
        <v>15</v>
      </c>
      <c r="F956" s="126" t="s">
        <v>15</v>
      </c>
      <c r="G956" s="126" t="s">
        <v>15</v>
      </c>
      <c r="H956" s="126" t="s">
        <v>8146</v>
      </c>
      <c r="I956" s="126" t="s">
        <v>15</v>
      </c>
      <c r="J956" s="126" t="s">
        <v>8147</v>
      </c>
      <c r="K956" s="126" t="s">
        <v>15</v>
      </c>
    </row>
    <row r="957" spans="1:11">
      <c r="A957" s="125">
        <v>956</v>
      </c>
      <c r="B957" s="126" t="s">
        <v>5428</v>
      </c>
      <c r="C957" s="126" t="s">
        <v>15</v>
      </c>
      <c r="D957" s="126" t="s">
        <v>15</v>
      </c>
      <c r="E957" s="126" t="s">
        <v>15</v>
      </c>
      <c r="F957" s="126" t="s">
        <v>15</v>
      </c>
      <c r="G957" s="126" t="s">
        <v>15</v>
      </c>
      <c r="H957" s="126" t="s">
        <v>8148</v>
      </c>
      <c r="I957" s="126" t="s">
        <v>15</v>
      </c>
      <c r="J957" s="126" t="s">
        <v>8149</v>
      </c>
      <c r="K957" s="126" t="s">
        <v>15</v>
      </c>
    </row>
    <row r="958" spans="1:11">
      <c r="A958" s="125">
        <v>957</v>
      </c>
      <c r="B958" s="126" t="s">
        <v>5430</v>
      </c>
      <c r="C958" s="126" t="s">
        <v>15</v>
      </c>
      <c r="D958" s="126" t="s">
        <v>15</v>
      </c>
      <c r="E958" s="126" t="s">
        <v>15</v>
      </c>
      <c r="F958" s="126" t="s">
        <v>15</v>
      </c>
      <c r="G958" s="126" t="s">
        <v>15</v>
      </c>
      <c r="H958" s="126" t="s">
        <v>8150</v>
      </c>
      <c r="I958" s="126" t="s">
        <v>15</v>
      </c>
      <c r="J958" s="126" t="s">
        <v>8151</v>
      </c>
      <c r="K958" s="126" t="s">
        <v>15</v>
      </c>
    </row>
    <row r="959" spans="1:11">
      <c r="A959" s="125">
        <v>958</v>
      </c>
      <c r="B959" s="126" t="s">
        <v>5431</v>
      </c>
      <c r="C959" s="126" t="s">
        <v>15</v>
      </c>
      <c r="D959" s="126" t="s">
        <v>15</v>
      </c>
      <c r="E959" s="126" t="s">
        <v>15</v>
      </c>
      <c r="F959" s="126" t="s">
        <v>15</v>
      </c>
      <c r="G959" s="126" t="s">
        <v>15</v>
      </c>
      <c r="H959" s="126" t="s">
        <v>8152</v>
      </c>
      <c r="I959" s="126" t="s">
        <v>15</v>
      </c>
      <c r="J959" s="126" t="s">
        <v>8153</v>
      </c>
      <c r="K959" s="126" t="s">
        <v>15</v>
      </c>
    </row>
    <row r="960" spans="1:11">
      <c r="A960" s="125">
        <v>959</v>
      </c>
      <c r="B960" s="126" t="s">
        <v>105</v>
      </c>
      <c r="C960" s="126" t="s">
        <v>15</v>
      </c>
      <c r="D960" s="126" t="s">
        <v>15</v>
      </c>
      <c r="E960" s="126" t="s">
        <v>15</v>
      </c>
      <c r="F960" s="126" t="s">
        <v>15</v>
      </c>
      <c r="G960" s="126" t="s">
        <v>15</v>
      </c>
      <c r="H960" s="126" t="s">
        <v>15</v>
      </c>
      <c r="I960" s="126" t="s">
        <v>15</v>
      </c>
      <c r="J960" s="126" t="s">
        <v>15</v>
      </c>
      <c r="K960" s="126" t="s">
        <v>15</v>
      </c>
    </row>
    <row r="961" spans="1:11">
      <c r="A961" s="125">
        <v>960</v>
      </c>
      <c r="B961" s="126" t="s">
        <v>5432</v>
      </c>
      <c r="C961" s="126" t="s">
        <v>15</v>
      </c>
      <c r="D961" s="126" t="s">
        <v>8154</v>
      </c>
      <c r="E961" s="126" t="s">
        <v>15</v>
      </c>
      <c r="F961" s="126" t="s">
        <v>15</v>
      </c>
      <c r="G961" s="126" t="s">
        <v>15</v>
      </c>
      <c r="H961" s="126" t="s">
        <v>15</v>
      </c>
      <c r="I961" s="126" t="s">
        <v>15</v>
      </c>
      <c r="J961" s="126" t="s">
        <v>286</v>
      </c>
      <c r="K961" s="126" t="s">
        <v>15</v>
      </c>
    </row>
    <row r="962" spans="1:11">
      <c r="A962" s="125">
        <v>961</v>
      </c>
      <c r="B962" s="126" t="s">
        <v>18</v>
      </c>
      <c r="C962" s="126" t="s">
        <v>15</v>
      </c>
      <c r="D962" s="126" t="s">
        <v>8155</v>
      </c>
      <c r="E962" s="126" t="s">
        <v>15</v>
      </c>
      <c r="F962" s="126" t="s">
        <v>15</v>
      </c>
      <c r="G962" s="126" t="s">
        <v>15</v>
      </c>
      <c r="H962" s="126" t="s">
        <v>15</v>
      </c>
      <c r="I962" s="126" t="s">
        <v>15</v>
      </c>
      <c r="J962" s="126" t="s">
        <v>8156</v>
      </c>
      <c r="K962" s="126" t="s">
        <v>15</v>
      </c>
    </row>
    <row r="963" spans="1:11">
      <c r="A963" s="125">
        <v>962</v>
      </c>
      <c r="B963" s="126" t="s">
        <v>5433</v>
      </c>
      <c r="C963" s="126" t="s">
        <v>15</v>
      </c>
      <c r="D963" s="126" t="s">
        <v>8157</v>
      </c>
      <c r="E963" s="126" t="s">
        <v>15</v>
      </c>
      <c r="F963" s="126" t="s">
        <v>15</v>
      </c>
      <c r="G963" s="126" t="s">
        <v>15</v>
      </c>
      <c r="H963" s="126" t="s">
        <v>15</v>
      </c>
      <c r="I963" s="126" t="s">
        <v>15</v>
      </c>
      <c r="J963" s="126" t="s">
        <v>8158</v>
      </c>
      <c r="K963" s="126" t="s">
        <v>15</v>
      </c>
    </row>
    <row r="964" spans="1:11">
      <c r="A964" s="125">
        <v>963</v>
      </c>
      <c r="B964" s="126" t="s">
        <v>5434</v>
      </c>
      <c r="C964" s="126" t="s">
        <v>15</v>
      </c>
      <c r="D964" s="126" t="s">
        <v>15</v>
      </c>
      <c r="E964" s="126" t="s">
        <v>15</v>
      </c>
      <c r="F964" s="126" t="s">
        <v>15</v>
      </c>
      <c r="G964" s="126" t="s">
        <v>15</v>
      </c>
      <c r="H964" s="126" t="s">
        <v>8159</v>
      </c>
      <c r="I964" s="126" t="s">
        <v>15</v>
      </c>
      <c r="J964" s="126" t="s">
        <v>15</v>
      </c>
      <c r="K964" s="126" t="s">
        <v>15</v>
      </c>
    </row>
    <row r="965" spans="1:11">
      <c r="A965" s="125">
        <v>964</v>
      </c>
      <c r="B965" s="126" t="s">
        <v>5435</v>
      </c>
      <c r="C965" s="126" t="s">
        <v>15</v>
      </c>
      <c r="D965" s="126" t="s">
        <v>8160</v>
      </c>
      <c r="E965" s="126" t="s">
        <v>15</v>
      </c>
      <c r="F965" s="126" t="s">
        <v>15</v>
      </c>
      <c r="G965" s="126" t="s">
        <v>15</v>
      </c>
      <c r="H965" s="126" t="s">
        <v>8161</v>
      </c>
      <c r="I965" s="126" t="s">
        <v>15</v>
      </c>
      <c r="J965" s="126" t="s">
        <v>8162</v>
      </c>
      <c r="K965" s="126" t="s">
        <v>15</v>
      </c>
    </row>
    <row r="966" spans="1:11">
      <c r="A966" s="125">
        <v>965</v>
      </c>
      <c r="B966" s="126" t="s">
        <v>5436</v>
      </c>
      <c r="C966" s="126" t="s">
        <v>15</v>
      </c>
      <c r="D966" s="126" t="s">
        <v>15</v>
      </c>
      <c r="E966" s="126" t="s">
        <v>15</v>
      </c>
      <c r="F966" s="126" t="s">
        <v>15</v>
      </c>
      <c r="G966" s="126" t="s">
        <v>15</v>
      </c>
      <c r="H966" s="126" t="s">
        <v>8163</v>
      </c>
      <c r="I966" s="126" t="s">
        <v>15</v>
      </c>
      <c r="J966" s="126" t="s">
        <v>8164</v>
      </c>
      <c r="K966" s="126" t="s">
        <v>15</v>
      </c>
    </row>
    <row r="967" spans="1:11">
      <c r="A967" s="125">
        <v>966</v>
      </c>
      <c r="B967" s="126" t="s">
        <v>5437</v>
      </c>
      <c r="C967" s="126" t="s">
        <v>15</v>
      </c>
      <c r="D967" s="126" t="s">
        <v>8165</v>
      </c>
      <c r="E967" s="126" t="s">
        <v>15</v>
      </c>
      <c r="F967" s="126" t="s">
        <v>15</v>
      </c>
      <c r="G967" s="126" t="s">
        <v>15</v>
      </c>
      <c r="H967" s="126" t="s">
        <v>8166</v>
      </c>
      <c r="I967" s="126" t="s">
        <v>15</v>
      </c>
      <c r="J967" s="126" t="s">
        <v>8167</v>
      </c>
      <c r="K967" s="126" t="s">
        <v>15</v>
      </c>
    </row>
    <row r="968" spans="1:11">
      <c r="A968" s="125">
        <v>967</v>
      </c>
      <c r="B968" s="126" t="s">
        <v>5439</v>
      </c>
      <c r="C968" s="126" t="s">
        <v>15</v>
      </c>
      <c r="D968" s="126" t="s">
        <v>8168</v>
      </c>
      <c r="E968" s="126" t="s">
        <v>15</v>
      </c>
      <c r="F968" s="126" t="s">
        <v>15</v>
      </c>
      <c r="G968" s="126" t="s">
        <v>15</v>
      </c>
      <c r="H968" s="126" t="s">
        <v>8169</v>
      </c>
      <c r="I968" s="126" t="s">
        <v>15</v>
      </c>
      <c r="J968" s="126" t="s">
        <v>8170</v>
      </c>
      <c r="K968" s="126" t="s">
        <v>15</v>
      </c>
    </row>
    <row r="969" spans="1:11">
      <c r="A969" s="125">
        <v>968</v>
      </c>
      <c r="B969" s="126" t="s">
        <v>5441</v>
      </c>
      <c r="C969" s="126" t="s">
        <v>15</v>
      </c>
      <c r="D969" s="126" t="s">
        <v>8171</v>
      </c>
      <c r="E969" s="126" t="s">
        <v>15</v>
      </c>
      <c r="F969" s="126" t="s">
        <v>15</v>
      </c>
      <c r="G969" s="126" t="s">
        <v>15</v>
      </c>
      <c r="H969" s="126" t="s">
        <v>8172</v>
      </c>
      <c r="I969" s="126" t="s">
        <v>15</v>
      </c>
      <c r="J969" s="126" t="s">
        <v>8173</v>
      </c>
      <c r="K969" s="126" t="s">
        <v>15</v>
      </c>
    </row>
    <row r="970" spans="1:11">
      <c r="A970" s="125">
        <v>969</v>
      </c>
      <c r="B970" s="126" t="s">
        <v>5442</v>
      </c>
      <c r="C970" s="126" t="s">
        <v>15</v>
      </c>
      <c r="D970" s="126" t="s">
        <v>8174</v>
      </c>
      <c r="E970" s="126" t="s">
        <v>15</v>
      </c>
      <c r="F970" s="126" t="s">
        <v>15</v>
      </c>
      <c r="G970" s="126" t="s">
        <v>15</v>
      </c>
      <c r="H970" s="126" t="s">
        <v>8175</v>
      </c>
      <c r="I970" s="126" t="s">
        <v>15</v>
      </c>
      <c r="J970" s="126" t="s">
        <v>8176</v>
      </c>
      <c r="K970" s="126" t="s">
        <v>15</v>
      </c>
    </row>
    <row r="971" spans="1:11">
      <c r="A971" s="125">
        <v>970</v>
      </c>
      <c r="B971" s="126" t="s">
        <v>5443</v>
      </c>
      <c r="C971" s="126" t="s">
        <v>15</v>
      </c>
      <c r="D971" s="126" t="s">
        <v>8177</v>
      </c>
      <c r="E971" s="126" t="s">
        <v>15</v>
      </c>
      <c r="F971" s="126" t="s">
        <v>15</v>
      </c>
      <c r="G971" s="126" t="s">
        <v>15</v>
      </c>
      <c r="H971" s="126" t="s">
        <v>8178</v>
      </c>
      <c r="I971" s="126" t="s">
        <v>15</v>
      </c>
      <c r="J971" s="126" t="s">
        <v>8179</v>
      </c>
      <c r="K971" s="126" t="s">
        <v>15</v>
      </c>
    </row>
    <row r="972" spans="1:11">
      <c r="A972" s="125">
        <v>971</v>
      </c>
      <c r="B972" s="126" t="s">
        <v>178</v>
      </c>
      <c r="C972" s="126" t="s">
        <v>15</v>
      </c>
      <c r="D972" s="126" t="s">
        <v>8180</v>
      </c>
      <c r="E972" s="126" t="s">
        <v>15</v>
      </c>
      <c r="F972" s="126" t="s">
        <v>15</v>
      </c>
      <c r="G972" s="126" t="s">
        <v>15</v>
      </c>
      <c r="H972" s="126" t="s">
        <v>8181</v>
      </c>
      <c r="I972" s="126" t="s">
        <v>15</v>
      </c>
      <c r="J972" s="126" t="s">
        <v>179</v>
      </c>
      <c r="K972" s="126" t="s">
        <v>15</v>
      </c>
    </row>
    <row r="973" spans="1:11">
      <c r="A973" s="125">
        <v>972</v>
      </c>
      <c r="B973" s="126" t="s">
        <v>5445</v>
      </c>
      <c r="C973" s="126" t="s">
        <v>15</v>
      </c>
      <c r="D973" s="126" t="s">
        <v>8182</v>
      </c>
      <c r="E973" s="126" t="s">
        <v>15</v>
      </c>
      <c r="F973" s="126" t="s">
        <v>15</v>
      </c>
      <c r="G973" s="126" t="s">
        <v>15</v>
      </c>
      <c r="H973" s="126" t="s">
        <v>15</v>
      </c>
      <c r="I973" s="126" t="s">
        <v>15</v>
      </c>
      <c r="J973" s="126" t="s">
        <v>8183</v>
      </c>
      <c r="K973" s="126" t="s">
        <v>15</v>
      </c>
    </row>
    <row r="974" spans="1:11">
      <c r="A974" s="125">
        <v>973</v>
      </c>
      <c r="B974" s="126" t="s">
        <v>5446</v>
      </c>
      <c r="C974" s="126" t="s">
        <v>15</v>
      </c>
      <c r="D974" s="126" t="s">
        <v>8184</v>
      </c>
      <c r="E974" s="126" t="s">
        <v>15</v>
      </c>
      <c r="F974" s="126" t="s">
        <v>15</v>
      </c>
      <c r="G974" s="126" t="s">
        <v>15</v>
      </c>
      <c r="H974" s="126" t="s">
        <v>15</v>
      </c>
      <c r="I974" s="126" t="s">
        <v>15</v>
      </c>
      <c r="J974" s="126" t="s">
        <v>287</v>
      </c>
      <c r="K974" s="126" t="s">
        <v>15</v>
      </c>
    </row>
    <row r="975" spans="1:11">
      <c r="A975" s="125">
        <v>974</v>
      </c>
      <c r="B975" s="126" t="s">
        <v>5447</v>
      </c>
      <c r="C975" s="126" t="s">
        <v>15</v>
      </c>
      <c r="D975" s="126" t="s">
        <v>8185</v>
      </c>
      <c r="E975" s="126" t="s">
        <v>15</v>
      </c>
      <c r="F975" s="126" t="s">
        <v>15</v>
      </c>
      <c r="G975" s="126" t="s">
        <v>15</v>
      </c>
      <c r="H975" s="126" t="s">
        <v>15</v>
      </c>
      <c r="I975" s="126" t="s">
        <v>15</v>
      </c>
      <c r="J975" s="126" t="s">
        <v>288</v>
      </c>
      <c r="K975" s="126" t="s">
        <v>15</v>
      </c>
    </row>
    <row r="976" spans="1:11">
      <c r="A976" s="125">
        <v>975</v>
      </c>
      <c r="B976" s="126" t="s">
        <v>19</v>
      </c>
      <c r="C976" s="126" t="s">
        <v>15</v>
      </c>
      <c r="D976" s="126" t="s">
        <v>8186</v>
      </c>
      <c r="E976" s="126" t="s">
        <v>15</v>
      </c>
      <c r="F976" s="126" t="s">
        <v>15</v>
      </c>
      <c r="G976" s="126" t="s">
        <v>15</v>
      </c>
      <c r="H976" s="126" t="s">
        <v>15</v>
      </c>
      <c r="I976" s="126" t="s">
        <v>15</v>
      </c>
      <c r="J976" s="126" t="s">
        <v>8187</v>
      </c>
      <c r="K976" s="126" t="s">
        <v>15</v>
      </c>
    </row>
    <row r="977" spans="1:11">
      <c r="A977" s="125">
        <v>976</v>
      </c>
      <c r="B977" s="126" t="s">
        <v>5448</v>
      </c>
      <c r="C977" s="126" t="s">
        <v>15</v>
      </c>
      <c r="D977" s="126" t="s">
        <v>8188</v>
      </c>
      <c r="E977" s="126" t="s">
        <v>15</v>
      </c>
      <c r="F977" s="126" t="s">
        <v>15</v>
      </c>
      <c r="G977" s="126" t="s">
        <v>15</v>
      </c>
      <c r="H977" s="126" t="s">
        <v>15</v>
      </c>
      <c r="I977" s="126" t="s">
        <v>15</v>
      </c>
      <c r="J977" s="126" t="s">
        <v>8189</v>
      </c>
      <c r="K977" s="126" t="s">
        <v>15</v>
      </c>
    </row>
    <row r="978" spans="1:11">
      <c r="A978" s="125">
        <v>977</v>
      </c>
      <c r="B978" s="126" t="s">
        <v>5449</v>
      </c>
      <c r="C978" s="126" t="s">
        <v>15</v>
      </c>
      <c r="D978" s="126" t="s">
        <v>8190</v>
      </c>
      <c r="E978" s="126" t="s">
        <v>15</v>
      </c>
      <c r="F978" s="126" t="s">
        <v>15</v>
      </c>
      <c r="G978" s="126" t="s">
        <v>15</v>
      </c>
      <c r="H978" s="126" t="s">
        <v>8191</v>
      </c>
      <c r="I978" s="126" t="s">
        <v>15</v>
      </c>
      <c r="J978" s="126" t="s">
        <v>8192</v>
      </c>
      <c r="K978" s="126" t="s">
        <v>15</v>
      </c>
    </row>
    <row r="979" spans="1:11">
      <c r="A979" s="125">
        <v>978</v>
      </c>
      <c r="B979" s="126" t="s">
        <v>5451</v>
      </c>
      <c r="C979" s="126" t="s">
        <v>15</v>
      </c>
      <c r="D979" s="126" t="s">
        <v>8193</v>
      </c>
      <c r="E979" s="126" t="s">
        <v>15</v>
      </c>
      <c r="F979" s="126" t="s">
        <v>15</v>
      </c>
      <c r="G979" s="126" t="s">
        <v>15</v>
      </c>
      <c r="H979" s="126" t="s">
        <v>8194</v>
      </c>
      <c r="I979" s="126" t="s">
        <v>15</v>
      </c>
      <c r="J979" s="126" t="s">
        <v>8195</v>
      </c>
      <c r="K979" s="126" t="s">
        <v>15</v>
      </c>
    </row>
    <row r="980" spans="1:11">
      <c r="A980" s="125">
        <v>979</v>
      </c>
      <c r="B980" s="126" t="s">
        <v>5452</v>
      </c>
      <c r="C980" s="126" t="s">
        <v>15</v>
      </c>
      <c r="D980" s="126" t="s">
        <v>8196</v>
      </c>
      <c r="E980" s="126" t="s">
        <v>15</v>
      </c>
      <c r="F980" s="126" t="s">
        <v>15</v>
      </c>
      <c r="G980" s="126" t="s">
        <v>15</v>
      </c>
      <c r="H980" s="126" t="s">
        <v>8197</v>
      </c>
      <c r="I980" s="126" t="s">
        <v>15</v>
      </c>
      <c r="J980" s="126" t="s">
        <v>8198</v>
      </c>
      <c r="K980" s="126" t="s">
        <v>15</v>
      </c>
    </row>
    <row r="981" spans="1:11">
      <c r="A981" s="125">
        <v>980</v>
      </c>
      <c r="B981" s="126" t="s">
        <v>5454</v>
      </c>
      <c r="C981" s="126" t="s">
        <v>15</v>
      </c>
      <c r="D981" s="126" t="s">
        <v>8199</v>
      </c>
      <c r="E981" s="126" t="s">
        <v>15</v>
      </c>
      <c r="F981" s="126" t="s">
        <v>15</v>
      </c>
      <c r="G981" s="126" t="s">
        <v>15</v>
      </c>
      <c r="H981" s="126" t="s">
        <v>15</v>
      </c>
      <c r="I981" s="126" t="s">
        <v>15</v>
      </c>
      <c r="J981" s="126" t="s">
        <v>8200</v>
      </c>
      <c r="K981" s="126" t="s">
        <v>15</v>
      </c>
    </row>
    <row r="982" spans="1:11">
      <c r="A982" s="125">
        <v>981</v>
      </c>
      <c r="B982" s="126" t="s">
        <v>5455</v>
      </c>
      <c r="C982" s="126" t="s">
        <v>15</v>
      </c>
      <c r="D982" s="126" t="s">
        <v>8201</v>
      </c>
      <c r="E982" s="126" t="s">
        <v>15</v>
      </c>
      <c r="F982" s="126" t="s">
        <v>15</v>
      </c>
      <c r="G982" s="126" t="s">
        <v>15</v>
      </c>
      <c r="H982" s="126" t="s">
        <v>8202</v>
      </c>
      <c r="I982" s="126" t="s">
        <v>15</v>
      </c>
      <c r="J982" s="126" t="s">
        <v>8203</v>
      </c>
      <c r="K982" s="126" t="s">
        <v>15</v>
      </c>
    </row>
    <row r="983" spans="1:11">
      <c r="A983" s="125">
        <v>982</v>
      </c>
      <c r="B983" s="126" t="s">
        <v>5456</v>
      </c>
      <c r="C983" s="126" t="s">
        <v>15</v>
      </c>
      <c r="D983" s="126" t="s">
        <v>15</v>
      </c>
      <c r="E983" s="126" t="s">
        <v>15</v>
      </c>
      <c r="F983" s="126" t="s">
        <v>15</v>
      </c>
      <c r="G983" s="126" t="s">
        <v>15</v>
      </c>
      <c r="H983" s="126" t="s">
        <v>8204</v>
      </c>
      <c r="I983" s="126" t="s">
        <v>15</v>
      </c>
      <c r="J983" s="126" t="s">
        <v>492</v>
      </c>
      <c r="K983" s="126" t="s">
        <v>15</v>
      </c>
    </row>
    <row r="984" spans="1:11">
      <c r="A984" s="125">
        <v>983</v>
      </c>
      <c r="B984" s="126" t="s">
        <v>5457</v>
      </c>
      <c r="C984" s="126" t="s">
        <v>15</v>
      </c>
      <c r="D984" s="126" t="s">
        <v>8205</v>
      </c>
      <c r="E984" s="126" t="s">
        <v>15</v>
      </c>
      <c r="F984" s="126" t="s">
        <v>15</v>
      </c>
      <c r="G984" s="126" t="s">
        <v>15</v>
      </c>
      <c r="H984" s="126" t="s">
        <v>8206</v>
      </c>
      <c r="I984" s="126" t="s">
        <v>15</v>
      </c>
      <c r="J984" s="126" t="s">
        <v>8207</v>
      </c>
      <c r="K984" s="126" t="s">
        <v>15</v>
      </c>
    </row>
    <row r="985" spans="1:11">
      <c r="A985" s="125">
        <v>984</v>
      </c>
      <c r="B985" s="126" t="s">
        <v>5458</v>
      </c>
      <c r="C985" s="126" t="s">
        <v>15</v>
      </c>
      <c r="D985" s="126" t="s">
        <v>8208</v>
      </c>
      <c r="E985" s="126" t="s">
        <v>15</v>
      </c>
      <c r="F985" s="126" t="s">
        <v>15</v>
      </c>
      <c r="G985" s="126" t="s">
        <v>15</v>
      </c>
      <c r="H985" s="126" t="s">
        <v>8209</v>
      </c>
      <c r="I985" s="126" t="s">
        <v>15</v>
      </c>
      <c r="J985" s="126" t="s">
        <v>8210</v>
      </c>
      <c r="K985" s="126" t="s">
        <v>15</v>
      </c>
    </row>
    <row r="986" spans="1:11">
      <c r="A986" s="125">
        <v>985</v>
      </c>
      <c r="B986" s="126" t="s">
        <v>5460</v>
      </c>
      <c r="C986" s="126" t="s">
        <v>15</v>
      </c>
      <c r="D986" s="126" t="s">
        <v>8211</v>
      </c>
      <c r="E986" s="126" t="s">
        <v>15</v>
      </c>
      <c r="F986" s="126" t="s">
        <v>15</v>
      </c>
      <c r="G986" s="126" t="s">
        <v>15</v>
      </c>
      <c r="H986" s="126" t="s">
        <v>8212</v>
      </c>
      <c r="I986" s="126" t="s">
        <v>15</v>
      </c>
      <c r="J986" s="126" t="s">
        <v>8213</v>
      </c>
      <c r="K986" s="126" t="s">
        <v>15</v>
      </c>
    </row>
    <row r="987" spans="1:11">
      <c r="A987" s="125">
        <v>986</v>
      </c>
      <c r="B987" s="126" t="s">
        <v>180</v>
      </c>
      <c r="C987" s="126" t="s">
        <v>15</v>
      </c>
      <c r="D987" s="126" t="s">
        <v>8214</v>
      </c>
      <c r="E987" s="126" t="s">
        <v>15</v>
      </c>
      <c r="F987" s="126" t="s">
        <v>15</v>
      </c>
      <c r="G987" s="126" t="s">
        <v>15</v>
      </c>
      <c r="H987" s="126" t="s">
        <v>8212</v>
      </c>
      <c r="I987" s="126" t="s">
        <v>15</v>
      </c>
      <c r="J987" s="126" t="s">
        <v>181</v>
      </c>
      <c r="K987" s="126" t="s">
        <v>15</v>
      </c>
    </row>
    <row r="988" spans="1:11">
      <c r="A988" s="125">
        <v>987</v>
      </c>
      <c r="B988" s="126" t="s">
        <v>5461</v>
      </c>
      <c r="C988" s="126" t="s">
        <v>15</v>
      </c>
      <c r="D988" s="126" t="s">
        <v>8215</v>
      </c>
      <c r="E988" s="126" t="s">
        <v>15</v>
      </c>
      <c r="F988" s="126" t="s">
        <v>15</v>
      </c>
      <c r="G988" s="126" t="s">
        <v>15</v>
      </c>
      <c r="H988" s="126" t="s">
        <v>15</v>
      </c>
      <c r="I988" s="126" t="s">
        <v>15</v>
      </c>
      <c r="J988" s="126" t="s">
        <v>8216</v>
      </c>
      <c r="K988" s="126" t="s">
        <v>15</v>
      </c>
    </row>
    <row r="989" spans="1:11">
      <c r="A989" s="125">
        <v>988</v>
      </c>
      <c r="B989" s="126" t="s">
        <v>5462</v>
      </c>
      <c r="C989" s="126" t="s">
        <v>15</v>
      </c>
      <c r="D989" s="126" t="s">
        <v>8217</v>
      </c>
      <c r="E989" s="126" t="s">
        <v>15</v>
      </c>
      <c r="F989" s="126" t="s">
        <v>15</v>
      </c>
      <c r="G989" s="126" t="s">
        <v>15</v>
      </c>
      <c r="H989" s="126" t="s">
        <v>8218</v>
      </c>
      <c r="I989" s="126" t="s">
        <v>15</v>
      </c>
      <c r="J989" s="126" t="s">
        <v>8219</v>
      </c>
      <c r="K989" s="126" t="s">
        <v>15</v>
      </c>
    </row>
    <row r="990" spans="1:11">
      <c r="A990" s="125">
        <v>989</v>
      </c>
      <c r="B990" s="126" t="s">
        <v>5463</v>
      </c>
      <c r="C990" s="126" t="s">
        <v>15</v>
      </c>
      <c r="D990" s="126" t="s">
        <v>8220</v>
      </c>
      <c r="E990" s="126" t="s">
        <v>15</v>
      </c>
      <c r="F990" s="126" t="s">
        <v>15</v>
      </c>
      <c r="G990" s="126" t="s">
        <v>15</v>
      </c>
      <c r="H990" s="126" t="s">
        <v>15</v>
      </c>
      <c r="I990" s="126" t="s">
        <v>15</v>
      </c>
      <c r="J990" s="126" t="s">
        <v>8221</v>
      </c>
      <c r="K990" s="126" t="s">
        <v>15</v>
      </c>
    </row>
    <row r="991" spans="1:11">
      <c r="A991" s="125">
        <v>990</v>
      </c>
      <c r="B991" s="126" t="s">
        <v>5464</v>
      </c>
      <c r="C991" s="126" t="s">
        <v>15</v>
      </c>
      <c r="D991" s="126" t="s">
        <v>8222</v>
      </c>
      <c r="E991" s="126" t="s">
        <v>15</v>
      </c>
      <c r="F991" s="126" t="s">
        <v>15</v>
      </c>
      <c r="G991" s="126" t="s">
        <v>15</v>
      </c>
      <c r="H991" s="126" t="s">
        <v>15</v>
      </c>
      <c r="I991" s="126" t="s">
        <v>15</v>
      </c>
      <c r="J991" s="126" t="s">
        <v>8223</v>
      </c>
      <c r="K991" s="126" t="s">
        <v>15</v>
      </c>
    </row>
    <row r="992" spans="1:11">
      <c r="A992" s="125">
        <v>991</v>
      </c>
      <c r="B992" s="126" t="s">
        <v>5465</v>
      </c>
      <c r="C992" s="126" t="s">
        <v>15</v>
      </c>
      <c r="D992" s="126" t="s">
        <v>8224</v>
      </c>
      <c r="E992" s="126" t="s">
        <v>15</v>
      </c>
      <c r="F992" s="126" t="s">
        <v>15</v>
      </c>
      <c r="G992" s="126" t="s">
        <v>15</v>
      </c>
      <c r="H992" s="126" t="s">
        <v>15</v>
      </c>
      <c r="I992" s="126" t="s">
        <v>15</v>
      </c>
      <c r="J992" s="126" t="s">
        <v>8225</v>
      </c>
      <c r="K992" s="126" t="s">
        <v>15</v>
      </c>
    </row>
    <row r="993" spans="1:11">
      <c r="A993" s="125">
        <v>992</v>
      </c>
      <c r="B993" s="126" t="s">
        <v>5466</v>
      </c>
      <c r="C993" s="126" t="s">
        <v>15</v>
      </c>
      <c r="D993" s="126" t="s">
        <v>8226</v>
      </c>
      <c r="E993" s="126" t="s">
        <v>15</v>
      </c>
      <c r="F993" s="126" t="s">
        <v>15</v>
      </c>
      <c r="G993" s="126" t="s">
        <v>15</v>
      </c>
      <c r="H993" s="126" t="s">
        <v>15</v>
      </c>
      <c r="I993" s="126" t="s">
        <v>15</v>
      </c>
      <c r="J993" s="126" t="s">
        <v>8227</v>
      </c>
      <c r="K993" s="126" t="s">
        <v>15</v>
      </c>
    </row>
    <row r="994" spans="1:11">
      <c r="A994" s="125">
        <v>993</v>
      </c>
      <c r="B994" s="126" t="s">
        <v>5467</v>
      </c>
      <c r="C994" s="126" t="s">
        <v>15</v>
      </c>
      <c r="D994" s="126" t="s">
        <v>8228</v>
      </c>
      <c r="E994" s="126" t="s">
        <v>15</v>
      </c>
      <c r="F994" s="126" t="s">
        <v>15</v>
      </c>
      <c r="G994" s="126" t="s">
        <v>15</v>
      </c>
      <c r="H994" s="126" t="s">
        <v>15</v>
      </c>
      <c r="I994" s="126" t="s">
        <v>15</v>
      </c>
      <c r="J994" s="126" t="s">
        <v>8229</v>
      </c>
      <c r="K994" s="126" t="s">
        <v>15</v>
      </c>
    </row>
    <row r="995" spans="1:11">
      <c r="A995" s="125">
        <v>994</v>
      </c>
      <c r="B995" s="126" t="s">
        <v>5468</v>
      </c>
      <c r="C995" s="126" t="s">
        <v>15</v>
      </c>
      <c r="D995" s="126" t="s">
        <v>8230</v>
      </c>
      <c r="E995" s="126" t="s">
        <v>15</v>
      </c>
      <c r="F995" s="126" t="s">
        <v>15</v>
      </c>
      <c r="G995" s="126" t="s">
        <v>15</v>
      </c>
      <c r="H995" s="126" t="s">
        <v>15</v>
      </c>
      <c r="I995" s="126" t="s">
        <v>15</v>
      </c>
      <c r="J995" s="126" t="s">
        <v>8231</v>
      </c>
      <c r="K995" s="126" t="s">
        <v>15</v>
      </c>
    </row>
    <row r="996" spans="1:11">
      <c r="A996" s="125">
        <v>995</v>
      </c>
      <c r="B996" s="126" t="s">
        <v>5469</v>
      </c>
      <c r="C996" s="126" t="s">
        <v>15</v>
      </c>
      <c r="D996" s="126" t="s">
        <v>8232</v>
      </c>
      <c r="E996" s="126" t="s">
        <v>15</v>
      </c>
      <c r="F996" s="126" t="s">
        <v>15</v>
      </c>
      <c r="G996" s="126" t="s">
        <v>15</v>
      </c>
      <c r="H996" s="126" t="s">
        <v>15</v>
      </c>
      <c r="I996" s="126" t="s">
        <v>15</v>
      </c>
      <c r="J996" s="126" t="s">
        <v>8233</v>
      </c>
      <c r="K996" s="126" t="s">
        <v>15</v>
      </c>
    </row>
    <row r="997" spans="1:11">
      <c r="A997" s="125">
        <v>996</v>
      </c>
      <c r="B997" s="126" t="s">
        <v>5470</v>
      </c>
      <c r="C997" s="126" t="s">
        <v>15</v>
      </c>
      <c r="D997" s="126" t="s">
        <v>8234</v>
      </c>
      <c r="E997" s="126" t="s">
        <v>15</v>
      </c>
      <c r="F997" s="126" t="s">
        <v>15</v>
      </c>
      <c r="G997" s="126" t="s">
        <v>15</v>
      </c>
      <c r="H997" s="126" t="s">
        <v>8235</v>
      </c>
      <c r="I997" s="126" t="s">
        <v>15</v>
      </c>
      <c r="J997" s="126" t="s">
        <v>8236</v>
      </c>
      <c r="K997" s="126" t="s">
        <v>15</v>
      </c>
    </row>
    <row r="998" spans="1:11">
      <c r="A998" s="125">
        <v>997</v>
      </c>
      <c r="B998" s="126" t="s">
        <v>5471</v>
      </c>
      <c r="C998" s="126" t="s">
        <v>15</v>
      </c>
      <c r="D998" s="126" t="s">
        <v>8237</v>
      </c>
      <c r="E998" s="126" t="s">
        <v>15</v>
      </c>
      <c r="F998" s="126" t="s">
        <v>15</v>
      </c>
      <c r="G998" s="126" t="s">
        <v>15</v>
      </c>
      <c r="H998" s="126" t="s">
        <v>8139</v>
      </c>
      <c r="I998" s="126" t="s">
        <v>15</v>
      </c>
      <c r="J998" s="126" t="s">
        <v>289</v>
      </c>
      <c r="K998" s="126" t="s">
        <v>15</v>
      </c>
    </row>
    <row r="999" spans="1:11">
      <c r="A999" s="125">
        <v>998</v>
      </c>
      <c r="B999" s="126" t="s">
        <v>5472</v>
      </c>
      <c r="C999" s="126" t="s">
        <v>15</v>
      </c>
      <c r="D999" s="126" t="s">
        <v>15</v>
      </c>
      <c r="E999" s="126" t="s">
        <v>15</v>
      </c>
      <c r="F999" s="126" t="s">
        <v>15</v>
      </c>
      <c r="G999" s="126" t="s">
        <v>15</v>
      </c>
      <c r="H999" s="126" t="s">
        <v>8238</v>
      </c>
      <c r="I999" s="126" t="s">
        <v>15</v>
      </c>
      <c r="J999" s="126" t="s">
        <v>8239</v>
      </c>
      <c r="K999" s="126" t="s">
        <v>15</v>
      </c>
    </row>
    <row r="1000" spans="1:11">
      <c r="A1000" s="125">
        <v>999</v>
      </c>
      <c r="B1000" s="126" t="s">
        <v>5473</v>
      </c>
      <c r="C1000" s="126" t="s">
        <v>15</v>
      </c>
      <c r="D1000" s="126" t="s">
        <v>8240</v>
      </c>
      <c r="E1000" s="126" t="s">
        <v>15</v>
      </c>
      <c r="F1000" s="126" t="s">
        <v>15</v>
      </c>
      <c r="G1000" s="126" t="s">
        <v>15</v>
      </c>
      <c r="H1000" s="126" t="s">
        <v>15</v>
      </c>
      <c r="I1000" s="126" t="s">
        <v>15</v>
      </c>
      <c r="J1000" s="126" t="s">
        <v>8241</v>
      </c>
      <c r="K1000" s="126" t="s">
        <v>15</v>
      </c>
    </row>
    <row r="1001" spans="1:11">
      <c r="A1001" s="125">
        <v>1000</v>
      </c>
      <c r="B1001" s="126" t="s">
        <v>5474</v>
      </c>
      <c r="C1001" s="126" t="s">
        <v>15</v>
      </c>
      <c r="D1001" s="126" t="s">
        <v>8242</v>
      </c>
      <c r="E1001" s="126" t="s">
        <v>15</v>
      </c>
      <c r="F1001" s="126" t="s">
        <v>15</v>
      </c>
      <c r="G1001" s="126" t="s">
        <v>15</v>
      </c>
      <c r="H1001" s="126" t="s">
        <v>8243</v>
      </c>
      <c r="I1001" s="126" t="s">
        <v>15</v>
      </c>
      <c r="J1001" s="126" t="s">
        <v>290</v>
      </c>
      <c r="K1001" s="126" t="s">
        <v>15</v>
      </c>
    </row>
    <row r="1002" spans="1:11">
      <c r="A1002" s="125">
        <v>1001</v>
      </c>
      <c r="B1002" s="126" t="s">
        <v>5475</v>
      </c>
      <c r="C1002" s="126" t="s">
        <v>15</v>
      </c>
      <c r="D1002" s="126" t="s">
        <v>8244</v>
      </c>
      <c r="E1002" s="126" t="s">
        <v>15</v>
      </c>
      <c r="F1002" s="126" t="s">
        <v>15</v>
      </c>
      <c r="G1002" s="126" t="s">
        <v>15</v>
      </c>
      <c r="H1002" s="126" t="s">
        <v>8245</v>
      </c>
      <c r="I1002" s="126" t="s">
        <v>15</v>
      </c>
      <c r="J1002" s="126" t="s">
        <v>8246</v>
      </c>
      <c r="K1002" s="126" t="s">
        <v>15</v>
      </c>
    </row>
    <row r="1003" spans="1:11">
      <c r="A1003" s="125">
        <v>1002</v>
      </c>
      <c r="B1003" s="126" t="s">
        <v>5477</v>
      </c>
      <c r="C1003" s="126" t="s">
        <v>15</v>
      </c>
      <c r="D1003" s="126" t="s">
        <v>8247</v>
      </c>
      <c r="E1003" s="126" t="s">
        <v>15</v>
      </c>
      <c r="F1003" s="126" t="s">
        <v>15</v>
      </c>
      <c r="G1003" s="126" t="s">
        <v>15</v>
      </c>
      <c r="H1003" s="126" t="s">
        <v>8248</v>
      </c>
      <c r="I1003" s="126" t="s">
        <v>15</v>
      </c>
      <c r="J1003" s="126" t="s">
        <v>158</v>
      </c>
      <c r="K1003" s="126" t="s">
        <v>15</v>
      </c>
    </row>
    <row r="1004" spans="1:11">
      <c r="A1004" s="125">
        <v>1003</v>
      </c>
      <c r="B1004" s="126" t="s">
        <v>5479</v>
      </c>
      <c r="C1004" s="126" t="s">
        <v>15</v>
      </c>
      <c r="D1004" s="126" t="s">
        <v>15</v>
      </c>
      <c r="E1004" s="126" t="s">
        <v>15</v>
      </c>
      <c r="F1004" s="126" t="s">
        <v>15</v>
      </c>
      <c r="G1004" s="126" t="s">
        <v>15</v>
      </c>
      <c r="H1004" s="126" t="s">
        <v>8249</v>
      </c>
      <c r="I1004" s="126" t="s">
        <v>15</v>
      </c>
      <c r="J1004" s="126" t="s">
        <v>8250</v>
      </c>
      <c r="K1004" s="126" t="s">
        <v>15</v>
      </c>
    </row>
    <row r="1005" spans="1:11">
      <c r="A1005" s="125">
        <v>1004</v>
      </c>
      <c r="B1005" s="126" t="s">
        <v>5480</v>
      </c>
      <c r="C1005" s="126" t="s">
        <v>15</v>
      </c>
      <c r="D1005" s="126" t="s">
        <v>8251</v>
      </c>
      <c r="E1005" s="126" t="s">
        <v>15</v>
      </c>
      <c r="F1005" s="126" t="s">
        <v>15</v>
      </c>
      <c r="G1005" s="126" t="s">
        <v>15</v>
      </c>
      <c r="H1005" s="126" t="s">
        <v>8252</v>
      </c>
      <c r="I1005" s="126" t="s">
        <v>15</v>
      </c>
      <c r="J1005" s="126" t="s">
        <v>8253</v>
      </c>
      <c r="K1005" s="126" t="s">
        <v>15</v>
      </c>
    </row>
    <row r="1006" spans="1:11">
      <c r="A1006" s="125">
        <v>1005</v>
      </c>
      <c r="B1006" s="126" t="s">
        <v>5481</v>
      </c>
      <c r="C1006" s="126" t="s">
        <v>15</v>
      </c>
      <c r="D1006" s="126" t="s">
        <v>8254</v>
      </c>
      <c r="E1006" s="126" t="s">
        <v>15</v>
      </c>
      <c r="F1006" s="126" t="s">
        <v>15</v>
      </c>
      <c r="G1006" s="126" t="s">
        <v>15</v>
      </c>
      <c r="H1006" s="126" t="s">
        <v>15</v>
      </c>
      <c r="I1006" s="126" t="s">
        <v>15</v>
      </c>
      <c r="J1006" s="126" t="s">
        <v>151</v>
      </c>
      <c r="K1006" s="126" t="s">
        <v>15</v>
      </c>
    </row>
    <row r="1007" spans="1:11">
      <c r="A1007" s="125">
        <v>1006</v>
      </c>
      <c r="B1007" s="126" t="s">
        <v>20</v>
      </c>
      <c r="C1007" s="126" t="s">
        <v>15</v>
      </c>
      <c r="D1007" s="126" t="s">
        <v>8255</v>
      </c>
      <c r="E1007" s="126" t="s">
        <v>15</v>
      </c>
      <c r="F1007" s="126" t="s">
        <v>15</v>
      </c>
      <c r="G1007" s="126" t="s">
        <v>15</v>
      </c>
      <c r="H1007" s="126" t="s">
        <v>15</v>
      </c>
      <c r="I1007" s="126" t="s">
        <v>15</v>
      </c>
      <c r="J1007" s="126" t="s">
        <v>291</v>
      </c>
      <c r="K1007" s="126" t="s">
        <v>15</v>
      </c>
    </row>
    <row r="1008" spans="1:11">
      <c r="A1008" s="125">
        <v>1007</v>
      </c>
      <c r="B1008" s="126" t="s">
        <v>5482</v>
      </c>
      <c r="C1008" s="126" t="s">
        <v>15</v>
      </c>
      <c r="D1008" s="126" t="s">
        <v>8256</v>
      </c>
      <c r="E1008" s="126" t="s">
        <v>15</v>
      </c>
      <c r="F1008" s="126" t="s">
        <v>15</v>
      </c>
      <c r="G1008" s="126" t="s">
        <v>15</v>
      </c>
      <c r="H1008" s="126" t="s">
        <v>8257</v>
      </c>
      <c r="I1008" s="126" t="s">
        <v>15</v>
      </c>
      <c r="J1008" s="126" t="s">
        <v>8258</v>
      </c>
      <c r="K1008" s="126" t="s">
        <v>15</v>
      </c>
    </row>
    <row r="1009" spans="1:11">
      <c r="A1009" s="125">
        <v>1008</v>
      </c>
      <c r="B1009" s="126" t="s">
        <v>5484</v>
      </c>
      <c r="C1009" s="126" t="s">
        <v>15</v>
      </c>
      <c r="D1009" s="126" t="s">
        <v>8259</v>
      </c>
      <c r="E1009" s="126" t="s">
        <v>15</v>
      </c>
      <c r="F1009" s="126" t="s">
        <v>15</v>
      </c>
      <c r="G1009" s="126" t="s">
        <v>15</v>
      </c>
      <c r="H1009" s="126" t="s">
        <v>8260</v>
      </c>
      <c r="I1009" s="126" t="s">
        <v>15</v>
      </c>
      <c r="J1009" s="126" t="s">
        <v>8261</v>
      </c>
      <c r="K1009" s="126" t="s">
        <v>15</v>
      </c>
    </row>
    <row r="1010" spans="1:11">
      <c r="A1010" s="125">
        <v>1009</v>
      </c>
      <c r="B1010" s="126" t="s">
        <v>21</v>
      </c>
      <c r="C1010" s="126" t="s">
        <v>15</v>
      </c>
      <c r="D1010" s="126" t="s">
        <v>8262</v>
      </c>
      <c r="E1010" s="126" t="s">
        <v>15</v>
      </c>
      <c r="F1010" s="126" t="s">
        <v>15</v>
      </c>
      <c r="G1010" s="126" t="s">
        <v>15</v>
      </c>
      <c r="H1010" s="126" t="s">
        <v>15</v>
      </c>
      <c r="I1010" s="126" t="s">
        <v>15</v>
      </c>
      <c r="J1010" s="126" t="s">
        <v>292</v>
      </c>
      <c r="K1010" s="126" t="s">
        <v>15</v>
      </c>
    </row>
    <row r="1011" spans="1:11">
      <c r="A1011" s="125">
        <v>1010</v>
      </c>
      <c r="B1011" s="126" t="s">
        <v>5485</v>
      </c>
      <c r="C1011" s="126" t="s">
        <v>15</v>
      </c>
      <c r="D1011" s="126" t="s">
        <v>8263</v>
      </c>
      <c r="E1011" s="126" t="s">
        <v>15</v>
      </c>
      <c r="F1011" s="126" t="s">
        <v>15</v>
      </c>
      <c r="G1011" s="126" t="s">
        <v>15</v>
      </c>
      <c r="H1011" s="126" t="s">
        <v>15</v>
      </c>
      <c r="I1011" s="126" t="s">
        <v>15</v>
      </c>
      <c r="J1011" s="126" t="s">
        <v>8264</v>
      </c>
      <c r="K1011" s="126" t="s">
        <v>15</v>
      </c>
    </row>
    <row r="1012" spans="1:11">
      <c r="A1012" s="125">
        <v>1011</v>
      </c>
      <c r="B1012" s="126" t="s">
        <v>5486</v>
      </c>
      <c r="C1012" s="126" t="s">
        <v>15</v>
      </c>
      <c r="D1012" s="126" t="s">
        <v>8265</v>
      </c>
      <c r="E1012" s="126" t="s">
        <v>15</v>
      </c>
      <c r="F1012" s="126" t="s">
        <v>15</v>
      </c>
      <c r="G1012" s="126" t="s">
        <v>15</v>
      </c>
      <c r="H1012" s="126" t="s">
        <v>8266</v>
      </c>
      <c r="I1012" s="126" t="s">
        <v>15</v>
      </c>
      <c r="J1012" s="126" t="s">
        <v>8267</v>
      </c>
      <c r="K1012" s="126" t="s">
        <v>15</v>
      </c>
    </row>
    <row r="1013" spans="1:11">
      <c r="A1013" s="125">
        <v>1012</v>
      </c>
      <c r="B1013" s="126" t="s">
        <v>5488</v>
      </c>
      <c r="C1013" s="126" t="s">
        <v>15</v>
      </c>
      <c r="D1013" s="126" t="s">
        <v>8268</v>
      </c>
      <c r="E1013" s="126" t="s">
        <v>15</v>
      </c>
      <c r="F1013" s="126" t="s">
        <v>15</v>
      </c>
      <c r="G1013" s="126" t="s">
        <v>15</v>
      </c>
      <c r="H1013" s="126" t="s">
        <v>15</v>
      </c>
      <c r="I1013" s="126" t="s">
        <v>15</v>
      </c>
      <c r="J1013" s="126" t="s">
        <v>8269</v>
      </c>
      <c r="K1013" s="126" t="s">
        <v>15</v>
      </c>
    </row>
    <row r="1014" spans="1:11">
      <c r="A1014" s="125">
        <v>1013</v>
      </c>
      <c r="B1014" s="126" t="s">
        <v>5489</v>
      </c>
      <c r="C1014" s="126" t="s">
        <v>15</v>
      </c>
      <c r="D1014" s="126" t="s">
        <v>8270</v>
      </c>
      <c r="E1014" s="126" t="s">
        <v>15</v>
      </c>
      <c r="F1014" s="126" t="s">
        <v>15</v>
      </c>
      <c r="G1014" s="126" t="s">
        <v>15</v>
      </c>
      <c r="H1014" s="126" t="s">
        <v>15</v>
      </c>
      <c r="I1014" s="126" t="s">
        <v>15</v>
      </c>
      <c r="J1014" s="126" t="s">
        <v>8271</v>
      </c>
      <c r="K1014" s="126" t="s">
        <v>15</v>
      </c>
    </row>
    <row r="1015" spans="1:11">
      <c r="A1015" s="125">
        <v>1014</v>
      </c>
      <c r="B1015" s="126" t="s">
        <v>5490</v>
      </c>
      <c r="C1015" s="126" t="s">
        <v>15</v>
      </c>
      <c r="D1015" s="126" t="s">
        <v>8272</v>
      </c>
      <c r="E1015" s="126" t="s">
        <v>15</v>
      </c>
      <c r="F1015" s="126" t="s">
        <v>15</v>
      </c>
      <c r="G1015" s="126" t="s">
        <v>15</v>
      </c>
      <c r="H1015" s="126" t="s">
        <v>8273</v>
      </c>
      <c r="I1015" s="126" t="s">
        <v>15</v>
      </c>
      <c r="J1015" s="126" t="s">
        <v>293</v>
      </c>
      <c r="K1015" s="126" t="s">
        <v>15</v>
      </c>
    </row>
    <row r="1016" spans="1:11">
      <c r="A1016" s="125">
        <v>1015</v>
      </c>
      <c r="B1016" s="126" t="s">
        <v>5492</v>
      </c>
      <c r="C1016" s="126" t="s">
        <v>15</v>
      </c>
      <c r="D1016" s="126" t="s">
        <v>8274</v>
      </c>
      <c r="E1016" s="126" t="s">
        <v>15</v>
      </c>
      <c r="F1016" s="126" t="s">
        <v>15</v>
      </c>
      <c r="G1016" s="126" t="s">
        <v>15</v>
      </c>
      <c r="H1016" s="126" t="s">
        <v>8275</v>
      </c>
      <c r="I1016" s="126" t="s">
        <v>15</v>
      </c>
      <c r="J1016" s="126" t="s">
        <v>8276</v>
      </c>
      <c r="K1016" s="126" t="s">
        <v>15</v>
      </c>
    </row>
    <row r="1017" spans="1:11">
      <c r="A1017" s="125">
        <v>1016</v>
      </c>
      <c r="B1017" s="126" t="s">
        <v>5494</v>
      </c>
      <c r="C1017" s="126" t="s">
        <v>15</v>
      </c>
      <c r="D1017" s="126" t="s">
        <v>8277</v>
      </c>
      <c r="E1017" s="126" t="s">
        <v>15</v>
      </c>
      <c r="F1017" s="126" t="s">
        <v>15</v>
      </c>
      <c r="G1017" s="126" t="s">
        <v>15</v>
      </c>
      <c r="H1017" s="126" t="s">
        <v>15</v>
      </c>
      <c r="I1017" s="126" t="s">
        <v>15</v>
      </c>
      <c r="J1017" s="126" t="s">
        <v>8278</v>
      </c>
      <c r="K1017" s="126" t="s">
        <v>15</v>
      </c>
    </row>
    <row r="1018" spans="1:11">
      <c r="A1018" s="125">
        <v>1017</v>
      </c>
      <c r="B1018" s="126" t="s">
        <v>5496</v>
      </c>
      <c r="C1018" s="126" t="s">
        <v>15</v>
      </c>
      <c r="D1018" s="126" t="s">
        <v>8279</v>
      </c>
      <c r="E1018" s="126" t="s">
        <v>15</v>
      </c>
      <c r="F1018" s="126" t="s">
        <v>15</v>
      </c>
      <c r="G1018" s="126" t="s">
        <v>15</v>
      </c>
      <c r="H1018" s="126" t="s">
        <v>8280</v>
      </c>
      <c r="I1018" s="126" t="s">
        <v>15</v>
      </c>
      <c r="J1018" s="126" t="s">
        <v>174</v>
      </c>
      <c r="K1018" s="126" t="s">
        <v>15</v>
      </c>
    </row>
    <row r="1019" spans="1:11">
      <c r="A1019" s="125">
        <v>1018</v>
      </c>
      <c r="B1019" s="126" t="s">
        <v>5498</v>
      </c>
      <c r="C1019" s="126" t="s">
        <v>15</v>
      </c>
      <c r="D1019" s="126" t="s">
        <v>15</v>
      </c>
      <c r="E1019" s="126" t="s">
        <v>15</v>
      </c>
      <c r="F1019" s="126" t="s">
        <v>15</v>
      </c>
      <c r="G1019" s="126" t="s">
        <v>15</v>
      </c>
      <c r="H1019" s="126" t="s">
        <v>8281</v>
      </c>
      <c r="I1019" s="126" t="s">
        <v>15</v>
      </c>
      <c r="J1019" s="126" t="s">
        <v>8282</v>
      </c>
      <c r="K1019" s="126" t="s">
        <v>15</v>
      </c>
    </row>
    <row r="1020" spans="1:11">
      <c r="A1020" s="125">
        <v>1019</v>
      </c>
      <c r="B1020" s="126" t="s">
        <v>5499</v>
      </c>
      <c r="C1020" s="126" t="s">
        <v>15</v>
      </c>
      <c r="D1020" s="126" t="s">
        <v>15</v>
      </c>
      <c r="E1020" s="126" t="s">
        <v>15</v>
      </c>
      <c r="F1020" s="126" t="s">
        <v>15</v>
      </c>
      <c r="G1020" s="126" t="s">
        <v>15</v>
      </c>
      <c r="H1020" s="126" t="s">
        <v>8283</v>
      </c>
      <c r="I1020" s="126" t="s">
        <v>15</v>
      </c>
      <c r="J1020" s="126" t="s">
        <v>8284</v>
      </c>
      <c r="K1020" s="126" t="s">
        <v>15</v>
      </c>
    </row>
    <row r="1021" spans="1:11">
      <c r="A1021" s="125">
        <v>1020</v>
      </c>
      <c r="B1021" s="126" t="s">
        <v>5500</v>
      </c>
      <c r="C1021" s="126" t="s">
        <v>15</v>
      </c>
      <c r="D1021" s="126" t="s">
        <v>8285</v>
      </c>
      <c r="E1021" s="126" t="s">
        <v>15</v>
      </c>
      <c r="F1021" s="126" t="s">
        <v>15</v>
      </c>
      <c r="G1021" s="126" t="s">
        <v>15</v>
      </c>
      <c r="H1021" s="126" t="s">
        <v>8286</v>
      </c>
      <c r="I1021" s="126" t="s">
        <v>15</v>
      </c>
      <c r="J1021" s="126" t="s">
        <v>8287</v>
      </c>
      <c r="K1021" s="126" t="s">
        <v>15</v>
      </c>
    </row>
    <row r="1022" spans="1:11">
      <c r="A1022" s="125">
        <v>1021</v>
      </c>
      <c r="B1022" s="126" t="s">
        <v>22</v>
      </c>
      <c r="C1022" s="126" t="s">
        <v>15</v>
      </c>
      <c r="D1022" s="126" t="s">
        <v>8288</v>
      </c>
      <c r="E1022" s="126" t="s">
        <v>15</v>
      </c>
      <c r="F1022" s="126" t="s">
        <v>15</v>
      </c>
      <c r="G1022" s="126" t="s">
        <v>15</v>
      </c>
      <c r="H1022" s="126" t="s">
        <v>15</v>
      </c>
      <c r="I1022" s="126" t="s">
        <v>15</v>
      </c>
      <c r="J1022" s="126" t="s">
        <v>132</v>
      </c>
      <c r="K1022" s="126" t="s">
        <v>15</v>
      </c>
    </row>
    <row r="1023" spans="1:11">
      <c r="A1023" s="125">
        <v>1022</v>
      </c>
      <c r="B1023" s="126" t="s">
        <v>5502</v>
      </c>
      <c r="C1023" s="126" t="s">
        <v>15</v>
      </c>
      <c r="D1023" s="126" t="s">
        <v>8289</v>
      </c>
      <c r="E1023" s="126" t="s">
        <v>15</v>
      </c>
      <c r="F1023" s="126" t="s">
        <v>15</v>
      </c>
      <c r="G1023" s="126" t="s">
        <v>15</v>
      </c>
      <c r="H1023" s="126" t="s">
        <v>15</v>
      </c>
      <c r="I1023" s="126" t="s">
        <v>15</v>
      </c>
      <c r="J1023" s="126" t="s">
        <v>8290</v>
      </c>
      <c r="K1023" s="126" t="s">
        <v>15</v>
      </c>
    </row>
    <row r="1024" spans="1:11">
      <c r="A1024" s="125">
        <v>1023</v>
      </c>
      <c r="B1024" s="126" t="s">
        <v>5503</v>
      </c>
      <c r="C1024" s="126" t="s">
        <v>15</v>
      </c>
      <c r="D1024" s="126" t="s">
        <v>8291</v>
      </c>
      <c r="E1024" s="126" t="s">
        <v>15</v>
      </c>
      <c r="F1024" s="126" t="s">
        <v>15</v>
      </c>
      <c r="G1024" s="126" t="s">
        <v>15</v>
      </c>
      <c r="H1024" s="126" t="s">
        <v>15</v>
      </c>
      <c r="I1024" s="126" t="s">
        <v>15</v>
      </c>
      <c r="J1024" s="126" t="s">
        <v>8292</v>
      </c>
      <c r="K1024" s="126" t="s">
        <v>15</v>
      </c>
    </row>
    <row r="1025" spans="1:11">
      <c r="A1025" s="125">
        <v>1024</v>
      </c>
      <c r="B1025" s="126" t="s">
        <v>5504</v>
      </c>
      <c r="C1025" s="126" t="s">
        <v>15</v>
      </c>
      <c r="D1025" s="126" t="s">
        <v>8293</v>
      </c>
      <c r="E1025" s="126" t="s">
        <v>15</v>
      </c>
      <c r="F1025" s="126" t="s">
        <v>15</v>
      </c>
      <c r="G1025" s="126" t="s">
        <v>15</v>
      </c>
      <c r="H1025" s="126" t="s">
        <v>8294</v>
      </c>
      <c r="I1025" s="126" t="s">
        <v>15</v>
      </c>
      <c r="J1025" s="126" t="s">
        <v>8295</v>
      </c>
      <c r="K1025" s="126" t="s">
        <v>15</v>
      </c>
    </row>
    <row r="1026" spans="1:11">
      <c r="A1026" s="125">
        <v>1025</v>
      </c>
      <c r="B1026" s="126" t="s">
        <v>5505</v>
      </c>
      <c r="C1026" s="126" t="s">
        <v>15</v>
      </c>
      <c r="D1026" s="126" t="s">
        <v>8296</v>
      </c>
      <c r="E1026" s="126" t="s">
        <v>15</v>
      </c>
      <c r="F1026" s="126" t="s">
        <v>15</v>
      </c>
      <c r="G1026" s="126" t="s">
        <v>15</v>
      </c>
      <c r="H1026" s="126" t="s">
        <v>8297</v>
      </c>
      <c r="I1026" s="126" t="s">
        <v>15</v>
      </c>
      <c r="J1026" s="126" t="s">
        <v>8298</v>
      </c>
      <c r="K1026" s="126" t="s">
        <v>15</v>
      </c>
    </row>
    <row r="1027" spans="1:11">
      <c r="A1027" s="125">
        <v>1026</v>
      </c>
      <c r="B1027" s="126" t="s">
        <v>5506</v>
      </c>
      <c r="C1027" s="126" t="s">
        <v>15</v>
      </c>
      <c r="D1027" s="126" t="s">
        <v>8299</v>
      </c>
      <c r="E1027" s="126" t="s">
        <v>15</v>
      </c>
      <c r="F1027" s="126" t="s">
        <v>15</v>
      </c>
      <c r="G1027" s="126" t="s">
        <v>15</v>
      </c>
      <c r="H1027" s="126" t="s">
        <v>8300</v>
      </c>
      <c r="I1027" s="126" t="s">
        <v>15</v>
      </c>
      <c r="J1027" s="126" t="s">
        <v>8301</v>
      </c>
      <c r="K1027" s="126" t="s">
        <v>15</v>
      </c>
    </row>
    <row r="1028" spans="1:11">
      <c r="A1028" s="125">
        <v>1027</v>
      </c>
      <c r="B1028" s="126" t="s">
        <v>5508</v>
      </c>
      <c r="C1028" s="126" t="s">
        <v>15</v>
      </c>
      <c r="D1028" s="126" t="s">
        <v>8302</v>
      </c>
      <c r="E1028" s="126" t="s">
        <v>15</v>
      </c>
      <c r="F1028" s="126" t="s">
        <v>15</v>
      </c>
      <c r="G1028" s="126" t="s">
        <v>15</v>
      </c>
      <c r="H1028" s="126" t="s">
        <v>8303</v>
      </c>
      <c r="I1028" s="126" t="s">
        <v>15</v>
      </c>
      <c r="J1028" s="126" t="s">
        <v>8304</v>
      </c>
      <c r="K1028" s="126" t="s">
        <v>15</v>
      </c>
    </row>
    <row r="1029" spans="1:11">
      <c r="A1029" s="125">
        <v>1028</v>
      </c>
      <c r="B1029" s="126" t="s">
        <v>5509</v>
      </c>
      <c r="C1029" s="126" t="s">
        <v>15</v>
      </c>
      <c r="D1029" s="126" t="s">
        <v>8305</v>
      </c>
      <c r="E1029" s="126" t="s">
        <v>15</v>
      </c>
      <c r="F1029" s="126" t="s">
        <v>15</v>
      </c>
      <c r="G1029" s="126" t="s">
        <v>15</v>
      </c>
      <c r="H1029" s="126" t="s">
        <v>8306</v>
      </c>
      <c r="I1029" s="126" t="s">
        <v>15</v>
      </c>
      <c r="J1029" s="126" t="s">
        <v>8307</v>
      </c>
      <c r="K1029" s="126" t="s">
        <v>15</v>
      </c>
    </row>
    <row r="1030" spans="1:11">
      <c r="A1030" s="125">
        <v>1029</v>
      </c>
      <c r="B1030" s="126" t="s">
        <v>5510</v>
      </c>
      <c r="C1030" s="126" t="s">
        <v>15</v>
      </c>
      <c r="D1030" s="126" t="s">
        <v>8308</v>
      </c>
      <c r="E1030" s="126" t="s">
        <v>15</v>
      </c>
      <c r="F1030" s="126" t="s">
        <v>15</v>
      </c>
      <c r="G1030" s="126" t="s">
        <v>15</v>
      </c>
      <c r="H1030" s="126" t="s">
        <v>8309</v>
      </c>
      <c r="I1030" s="126" t="s">
        <v>15</v>
      </c>
      <c r="J1030" s="126" t="s">
        <v>8310</v>
      </c>
      <c r="K1030" s="126" t="s">
        <v>15</v>
      </c>
    </row>
    <row r="1031" spans="1:11">
      <c r="A1031" s="125">
        <v>1030</v>
      </c>
      <c r="B1031" s="126" t="s">
        <v>5511</v>
      </c>
      <c r="C1031" s="126" t="s">
        <v>15</v>
      </c>
      <c r="D1031" s="126" t="s">
        <v>8311</v>
      </c>
      <c r="E1031" s="126" t="s">
        <v>15</v>
      </c>
      <c r="F1031" s="126" t="s">
        <v>15</v>
      </c>
      <c r="G1031" s="126" t="s">
        <v>15</v>
      </c>
      <c r="H1031" s="126" t="s">
        <v>8312</v>
      </c>
      <c r="I1031" s="126" t="s">
        <v>15</v>
      </c>
      <c r="J1031" s="126" t="s">
        <v>8313</v>
      </c>
      <c r="K1031" s="126" t="s">
        <v>15</v>
      </c>
    </row>
    <row r="1032" spans="1:11">
      <c r="A1032" s="125">
        <v>1031</v>
      </c>
      <c r="B1032" s="126" t="s">
        <v>5513</v>
      </c>
      <c r="C1032" s="126" t="s">
        <v>15</v>
      </c>
      <c r="D1032" s="126" t="s">
        <v>8314</v>
      </c>
      <c r="E1032" s="126" t="s">
        <v>15</v>
      </c>
      <c r="F1032" s="126" t="s">
        <v>15</v>
      </c>
      <c r="G1032" s="126" t="s">
        <v>15</v>
      </c>
      <c r="H1032" s="126" t="s">
        <v>8315</v>
      </c>
      <c r="I1032" s="126" t="s">
        <v>15</v>
      </c>
      <c r="J1032" s="126" t="s">
        <v>8316</v>
      </c>
      <c r="K1032" s="126" t="s">
        <v>15</v>
      </c>
    </row>
    <row r="1033" spans="1:11">
      <c r="A1033" s="125">
        <v>1032</v>
      </c>
      <c r="B1033" s="126" t="s">
        <v>5515</v>
      </c>
      <c r="C1033" s="126" t="s">
        <v>15</v>
      </c>
      <c r="D1033" s="126" t="s">
        <v>8317</v>
      </c>
      <c r="E1033" s="126" t="s">
        <v>15</v>
      </c>
      <c r="F1033" s="126" t="s">
        <v>15</v>
      </c>
      <c r="G1033" s="126" t="s">
        <v>15</v>
      </c>
      <c r="H1033" s="126" t="s">
        <v>8273</v>
      </c>
      <c r="I1033" s="126" t="s">
        <v>15</v>
      </c>
      <c r="J1033" s="126" t="s">
        <v>294</v>
      </c>
      <c r="K1033" s="126" t="s">
        <v>15</v>
      </c>
    </row>
    <row r="1034" spans="1:11">
      <c r="A1034" s="125">
        <v>1033</v>
      </c>
      <c r="B1034" s="126" t="s">
        <v>488</v>
      </c>
      <c r="C1034" s="126" t="s">
        <v>15</v>
      </c>
      <c r="D1034" s="126" t="s">
        <v>15</v>
      </c>
      <c r="E1034" s="126" t="s">
        <v>15</v>
      </c>
      <c r="F1034" s="126" t="s">
        <v>15</v>
      </c>
      <c r="G1034" s="126" t="s">
        <v>15</v>
      </c>
      <c r="H1034" s="126" t="s">
        <v>8318</v>
      </c>
      <c r="I1034" s="126" t="s">
        <v>15</v>
      </c>
      <c r="J1034" s="126" t="s">
        <v>487</v>
      </c>
      <c r="K1034" s="126" t="s">
        <v>15</v>
      </c>
    </row>
    <row r="1035" spans="1:11">
      <c r="A1035" s="125">
        <v>1034</v>
      </c>
      <c r="B1035" s="126" t="s">
        <v>23</v>
      </c>
      <c r="C1035" s="126" t="s">
        <v>15</v>
      </c>
      <c r="D1035" s="126" t="s">
        <v>8319</v>
      </c>
      <c r="E1035" s="126" t="s">
        <v>15</v>
      </c>
      <c r="F1035" s="126" t="s">
        <v>15</v>
      </c>
      <c r="G1035" s="126" t="s">
        <v>15</v>
      </c>
      <c r="H1035" s="126" t="s">
        <v>15</v>
      </c>
      <c r="I1035" s="126" t="s">
        <v>15</v>
      </c>
      <c r="J1035" s="126" t="s">
        <v>334</v>
      </c>
      <c r="K1035" s="126" t="s">
        <v>15</v>
      </c>
    </row>
    <row r="1036" spans="1:11">
      <c r="A1036" s="125">
        <v>1035</v>
      </c>
      <c r="B1036" s="126" t="s">
        <v>5517</v>
      </c>
      <c r="C1036" s="126" t="s">
        <v>15</v>
      </c>
      <c r="D1036" s="126" t="s">
        <v>8320</v>
      </c>
      <c r="E1036" s="126" t="s">
        <v>15</v>
      </c>
      <c r="F1036" s="126" t="s">
        <v>15</v>
      </c>
      <c r="G1036" s="126" t="s">
        <v>15</v>
      </c>
      <c r="H1036" s="126" t="s">
        <v>15</v>
      </c>
      <c r="I1036" s="126" t="s">
        <v>15</v>
      </c>
      <c r="J1036" s="126" t="s">
        <v>8321</v>
      </c>
      <c r="K1036" s="126" t="s">
        <v>15</v>
      </c>
    </row>
    <row r="1037" spans="1:11">
      <c r="A1037" s="125">
        <v>1036</v>
      </c>
      <c r="B1037" s="126" t="s">
        <v>5518</v>
      </c>
      <c r="C1037" s="126" t="s">
        <v>15</v>
      </c>
      <c r="D1037" s="126" t="s">
        <v>8322</v>
      </c>
      <c r="E1037" s="126" t="s">
        <v>15</v>
      </c>
      <c r="F1037" s="126" t="s">
        <v>15</v>
      </c>
      <c r="G1037" s="126" t="s">
        <v>15</v>
      </c>
      <c r="H1037" s="126" t="s">
        <v>15</v>
      </c>
      <c r="I1037" s="126" t="s">
        <v>15</v>
      </c>
      <c r="J1037" s="126" t="s">
        <v>8323</v>
      </c>
      <c r="K1037" s="126" t="s">
        <v>15</v>
      </c>
    </row>
    <row r="1038" spans="1:11">
      <c r="A1038" s="125">
        <v>1037</v>
      </c>
      <c r="B1038" s="126" t="s">
        <v>5557</v>
      </c>
      <c r="C1038" s="126" t="s">
        <v>15</v>
      </c>
      <c r="D1038" s="126" t="s">
        <v>15</v>
      </c>
      <c r="E1038" s="126" t="s">
        <v>15</v>
      </c>
      <c r="F1038" s="126" t="s">
        <v>15</v>
      </c>
      <c r="G1038" s="126" t="s">
        <v>15</v>
      </c>
      <c r="H1038" s="126" t="s">
        <v>8286</v>
      </c>
      <c r="I1038" s="126" t="s">
        <v>15</v>
      </c>
      <c r="J1038" s="126" t="s">
        <v>8287</v>
      </c>
      <c r="K1038" s="126" t="s">
        <v>15</v>
      </c>
    </row>
    <row r="1039" spans="1:11">
      <c r="A1039" s="125">
        <v>1038</v>
      </c>
      <c r="B1039" s="126" t="s">
        <v>5520</v>
      </c>
      <c r="C1039" s="126" t="s">
        <v>15</v>
      </c>
      <c r="D1039" s="126" t="s">
        <v>8324</v>
      </c>
      <c r="E1039" s="126" t="s">
        <v>15</v>
      </c>
      <c r="F1039" s="126" t="s">
        <v>15</v>
      </c>
      <c r="G1039" s="126" t="s">
        <v>15</v>
      </c>
      <c r="H1039" s="126" t="s">
        <v>15</v>
      </c>
      <c r="I1039" s="126" t="s">
        <v>15</v>
      </c>
      <c r="J1039" s="126" t="s">
        <v>8325</v>
      </c>
      <c r="K1039" s="126" t="s">
        <v>15</v>
      </c>
    </row>
    <row r="1040" spans="1:11">
      <c r="A1040" s="125">
        <v>1039</v>
      </c>
      <c r="B1040" s="126" t="s">
        <v>5522</v>
      </c>
      <c r="C1040" s="126" t="s">
        <v>15</v>
      </c>
      <c r="D1040" s="126" t="s">
        <v>8326</v>
      </c>
      <c r="E1040" s="126" t="s">
        <v>15</v>
      </c>
      <c r="F1040" s="126" t="s">
        <v>15</v>
      </c>
      <c r="G1040" s="126" t="s">
        <v>15</v>
      </c>
      <c r="H1040" s="126" t="s">
        <v>8327</v>
      </c>
      <c r="I1040" s="126" t="s">
        <v>15</v>
      </c>
      <c r="J1040" s="126" t="s">
        <v>8328</v>
      </c>
      <c r="K1040" s="126" t="s">
        <v>15</v>
      </c>
    </row>
    <row r="1041" spans="1:11">
      <c r="A1041" s="125">
        <v>1040</v>
      </c>
      <c r="B1041" s="126" t="s">
        <v>24</v>
      </c>
      <c r="C1041" s="126" t="s">
        <v>15</v>
      </c>
      <c r="D1041" s="126" t="s">
        <v>8329</v>
      </c>
      <c r="E1041" s="126" t="s">
        <v>15</v>
      </c>
      <c r="F1041" s="126" t="s">
        <v>15</v>
      </c>
      <c r="G1041" s="126" t="s">
        <v>15</v>
      </c>
      <c r="H1041" s="126" t="s">
        <v>15</v>
      </c>
      <c r="I1041" s="126" t="s">
        <v>15</v>
      </c>
      <c r="J1041" s="126" t="s">
        <v>295</v>
      </c>
      <c r="K1041" s="126" t="s">
        <v>15</v>
      </c>
    </row>
    <row r="1042" spans="1:11">
      <c r="A1042" s="125">
        <v>1041</v>
      </c>
      <c r="B1042" s="126" t="s">
        <v>5523</v>
      </c>
      <c r="C1042" s="126" t="s">
        <v>15</v>
      </c>
      <c r="D1042" s="126" t="s">
        <v>8330</v>
      </c>
      <c r="E1042" s="126" t="s">
        <v>15</v>
      </c>
      <c r="F1042" s="126" t="s">
        <v>15</v>
      </c>
      <c r="G1042" s="126" t="s">
        <v>15</v>
      </c>
      <c r="H1042" s="126" t="s">
        <v>8331</v>
      </c>
      <c r="I1042" s="126" t="s">
        <v>15</v>
      </c>
      <c r="J1042" s="126" t="s">
        <v>8332</v>
      </c>
      <c r="K1042" s="126" t="s">
        <v>15</v>
      </c>
    </row>
    <row r="1043" spans="1:11">
      <c r="A1043" s="125">
        <v>1042</v>
      </c>
      <c r="B1043" s="126" t="s">
        <v>422</v>
      </c>
      <c r="C1043" s="126" t="s">
        <v>15</v>
      </c>
      <c r="D1043" s="126" t="s">
        <v>15</v>
      </c>
      <c r="E1043" s="126" t="s">
        <v>15</v>
      </c>
      <c r="F1043" s="126" t="s">
        <v>15</v>
      </c>
      <c r="G1043" s="126" t="s">
        <v>15</v>
      </c>
      <c r="H1043" s="126" t="s">
        <v>8333</v>
      </c>
      <c r="I1043" s="126" t="s">
        <v>15</v>
      </c>
      <c r="J1043" s="126" t="s">
        <v>423</v>
      </c>
      <c r="K1043" s="126" t="s">
        <v>15</v>
      </c>
    </row>
    <row r="1044" spans="1:11">
      <c r="A1044" s="125">
        <v>1043</v>
      </c>
      <c r="B1044" s="126" t="s">
        <v>5525</v>
      </c>
      <c r="C1044" s="126" t="s">
        <v>15</v>
      </c>
      <c r="D1044" s="126" t="s">
        <v>8334</v>
      </c>
      <c r="E1044" s="126" t="s">
        <v>15</v>
      </c>
      <c r="F1044" s="126" t="s">
        <v>15</v>
      </c>
      <c r="G1044" s="126" t="s">
        <v>15</v>
      </c>
      <c r="H1044" s="126" t="s">
        <v>15</v>
      </c>
      <c r="I1044" s="126" t="s">
        <v>15</v>
      </c>
      <c r="J1044" s="126" t="s">
        <v>8335</v>
      </c>
      <c r="K1044" s="126" t="s">
        <v>15</v>
      </c>
    </row>
    <row r="1045" spans="1:11">
      <c r="A1045" s="125">
        <v>1044</v>
      </c>
      <c r="B1045" s="126" t="s">
        <v>5527</v>
      </c>
      <c r="C1045" s="126" t="s">
        <v>15</v>
      </c>
      <c r="D1045" s="126" t="s">
        <v>15</v>
      </c>
      <c r="E1045" s="126" t="s">
        <v>15</v>
      </c>
      <c r="F1045" s="126" t="s">
        <v>15</v>
      </c>
      <c r="G1045" s="126" t="s">
        <v>15</v>
      </c>
      <c r="H1045" s="126" t="s">
        <v>8336</v>
      </c>
      <c r="I1045" s="126" t="s">
        <v>15</v>
      </c>
      <c r="J1045" s="126" t="s">
        <v>8337</v>
      </c>
      <c r="K1045" s="126" t="s">
        <v>15</v>
      </c>
    </row>
    <row r="1046" spans="1:11">
      <c r="A1046" s="125">
        <v>1045</v>
      </c>
      <c r="B1046" s="126" t="s">
        <v>5528</v>
      </c>
      <c r="C1046" s="126" t="s">
        <v>15</v>
      </c>
      <c r="D1046" s="126" t="s">
        <v>15</v>
      </c>
      <c r="E1046" s="126" t="s">
        <v>15</v>
      </c>
      <c r="F1046" s="126" t="s">
        <v>15</v>
      </c>
      <c r="G1046" s="126" t="s">
        <v>15</v>
      </c>
      <c r="H1046" s="126" t="s">
        <v>8338</v>
      </c>
      <c r="I1046" s="126" t="s">
        <v>15</v>
      </c>
      <c r="J1046" s="126" t="s">
        <v>8339</v>
      </c>
      <c r="K1046" s="126" t="s">
        <v>15</v>
      </c>
    </row>
    <row r="1047" spans="1:11">
      <c r="A1047" s="125">
        <v>1046</v>
      </c>
      <c r="B1047" s="126" t="s">
        <v>5529</v>
      </c>
      <c r="C1047" s="126" t="s">
        <v>15</v>
      </c>
      <c r="D1047" s="126" t="s">
        <v>15</v>
      </c>
      <c r="E1047" s="126" t="s">
        <v>15</v>
      </c>
      <c r="F1047" s="126" t="s">
        <v>15</v>
      </c>
      <c r="G1047" s="126" t="s">
        <v>15</v>
      </c>
      <c r="H1047" s="126" t="s">
        <v>8340</v>
      </c>
      <c r="I1047" s="126" t="s">
        <v>15</v>
      </c>
      <c r="J1047" s="126" t="s">
        <v>8341</v>
      </c>
      <c r="K1047" s="126" t="s">
        <v>15</v>
      </c>
    </row>
    <row r="1048" spans="1:11">
      <c r="A1048" s="125">
        <v>1047</v>
      </c>
      <c r="B1048" s="126" t="s">
        <v>5530</v>
      </c>
      <c r="C1048" s="126" t="s">
        <v>15</v>
      </c>
      <c r="D1048" s="126" t="s">
        <v>8342</v>
      </c>
      <c r="E1048" s="126" t="s">
        <v>15</v>
      </c>
      <c r="F1048" s="126" t="s">
        <v>15</v>
      </c>
      <c r="G1048" s="126" t="s">
        <v>15</v>
      </c>
      <c r="H1048" s="126" t="s">
        <v>15</v>
      </c>
      <c r="I1048" s="126" t="s">
        <v>15</v>
      </c>
      <c r="J1048" s="126" t="s">
        <v>8343</v>
      </c>
      <c r="K1048" s="126" t="s">
        <v>15</v>
      </c>
    </row>
    <row r="1049" spans="1:11">
      <c r="A1049" s="125">
        <v>1048</v>
      </c>
      <c r="B1049" s="126" t="s">
        <v>5531</v>
      </c>
      <c r="C1049" s="126" t="s">
        <v>15</v>
      </c>
      <c r="D1049" s="126" t="s">
        <v>8344</v>
      </c>
      <c r="E1049" s="126" t="s">
        <v>15</v>
      </c>
      <c r="F1049" s="126" t="s">
        <v>15</v>
      </c>
      <c r="G1049" s="126" t="s">
        <v>15</v>
      </c>
      <c r="H1049" s="126" t="s">
        <v>8345</v>
      </c>
      <c r="I1049" s="126" t="s">
        <v>15</v>
      </c>
      <c r="J1049" s="126" t="s">
        <v>8346</v>
      </c>
      <c r="K1049" s="126" t="s">
        <v>15</v>
      </c>
    </row>
    <row r="1050" spans="1:11">
      <c r="A1050" s="125">
        <v>1049</v>
      </c>
      <c r="B1050" s="126" t="s">
        <v>5532</v>
      </c>
      <c r="C1050" s="126" t="s">
        <v>15</v>
      </c>
      <c r="D1050" s="126" t="s">
        <v>8347</v>
      </c>
      <c r="E1050" s="126" t="s">
        <v>15</v>
      </c>
      <c r="F1050" s="126" t="s">
        <v>15</v>
      </c>
      <c r="G1050" s="126" t="s">
        <v>15</v>
      </c>
      <c r="H1050" s="126" t="s">
        <v>8348</v>
      </c>
      <c r="I1050" s="126" t="s">
        <v>15</v>
      </c>
      <c r="J1050" s="126" t="s">
        <v>296</v>
      </c>
      <c r="K1050" s="126" t="s">
        <v>15</v>
      </c>
    </row>
    <row r="1051" spans="1:11">
      <c r="A1051" s="125">
        <v>1050</v>
      </c>
      <c r="B1051" s="126" t="s">
        <v>5533</v>
      </c>
      <c r="C1051" s="126" t="s">
        <v>15</v>
      </c>
      <c r="D1051" s="126" t="s">
        <v>8349</v>
      </c>
      <c r="E1051" s="126" t="s">
        <v>15</v>
      </c>
      <c r="F1051" s="126" t="s">
        <v>15</v>
      </c>
      <c r="G1051" s="126" t="s">
        <v>15</v>
      </c>
      <c r="H1051" s="126" t="s">
        <v>8350</v>
      </c>
      <c r="I1051" s="126" t="s">
        <v>15</v>
      </c>
      <c r="J1051" s="126" t="s">
        <v>297</v>
      </c>
      <c r="K1051" s="126" t="s">
        <v>15</v>
      </c>
    </row>
    <row r="1052" spans="1:11">
      <c r="A1052" s="125">
        <v>1051</v>
      </c>
      <c r="B1052" s="126" t="s">
        <v>5534</v>
      </c>
      <c r="C1052" s="126" t="s">
        <v>15</v>
      </c>
      <c r="D1052" s="126" t="s">
        <v>8351</v>
      </c>
      <c r="E1052" s="126" t="s">
        <v>15</v>
      </c>
      <c r="F1052" s="126" t="s">
        <v>15</v>
      </c>
      <c r="G1052" s="126" t="s">
        <v>15</v>
      </c>
      <c r="H1052" s="126" t="s">
        <v>8352</v>
      </c>
      <c r="I1052" s="126" t="s">
        <v>15</v>
      </c>
      <c r="J1052" s="126" t="s">
        <v>298</v>
      </c>
      <c r="K1052" s="126" t="s">
        <v>15</v>
      </c>
    </row>
    <row r="1053" spans="1:11">
      <c r="A1053" s="125">
        <v>1052</v>
      </c>
      <c r="B1053" s="126" t="s">
        <v>5535</v>
      </c>
      <c r="C1053" s="126" t="s">
        <v>15</v>
      </c>
      <c r="D1053" s="126" t="s">
        <v>8353</v>
      </c>
      <c r="E1053" s="126" t="s">
        <v>15</v>
      </c>
      <c r="F1053" s="126" t="s">
        <v>15</v>
      </c>
      <c r="G1053" s="126" t="s">
        <v>15</v>
      </c>
      <c r="H1053" s="126" t="s">
        <v>8354</v>
      </c>
      <c r="I1053" s="126" t="s">
        <v>15</v>
      </c>
      <c r="J1053" s="126" t="s">
        <v>8355</v>
      </c>
      <c r="K1053" s="126" t="s">
        <v>15</v>
      </c>
    </row>
    <row r="1054" spans="1:11">
      <c r="A1054" s="125">
        <v>1053</v>
      </c>
      <c r="B1054" s="126" t="s">
        <v>5536</v>
      </c>
      <c r="C1054" s="126" t="s">
        <v>15</v>
      </c>
      <c r="D1054" s="126" t="s">
        <v>8356</v>
      </c>
      <c r="E1054" s="126" t="s">
        <v>15</v>
      </c>
      <c r="F1054" s="126" t="s">
        <v>15</v>
      </c>
      <c r="G1054" s="126" t="s">
        <v>15</v>
      </c>
      <c r="H1054" s="126" t="s">
        <v>8357</v>
      </c>
      <c r="I1054" s="126" t="s">
        <v>15</v>
      </c>
      <c r="J1054" s="126" t="s">
        <v>8358</v>
      </c>
      <c r="K1054" s="126" t="s">
        <v>15</v>
      </c>
    </row>
    <row r="1055" spans="1:11">
      <c r="A1055" s="125">
        <v>1054</v>
      </c>
      <c r="B1055" s="126" t="s">
        <v>5538</v>
      </c>
      <c r="C1055" s="126" t="s">
        <v>15</v>
      </c>
      <c r="D1055" s="126" t="s">
        <v>8359</v>
      </c>
      <c r="E1055" s="126" t="s">
        <v>15</v>
      </c>
      <c r="F1055" s="126" t="s">
        <v>15</v>
      </c>
      <c r="G1055" s="126" t="s">
        <v>15</v>
      </c>
      <c r="H1055" s="126" t="s">
        <v>8360</v>
      </c>
      <c r="I1055" s="126" t="s">
        <v>15</v>
      </c>
      <c r="J1055" s="126" t="s">
        <v>8361</v>
      </c>
      <c r="K1055" s="126" t="s">
        <v>15</v>
      </c>
    </row>
    <row r="1056" spans="1:11">
      <c r="A1056" s="125">
        <v>1055</v>
      </c>
      <c r="B1056" s="126" t="s">
        <v>5539</v>
      </c>
      <c r="C1056" s="126" t="s">
        <v>15</v>
      </c>
      <c r="D1056" s="126" t="s">
        <v>8362</v>
      </c>
      <c r="E1056" s="126" t="s">
        <v>15</v>
      </c>
      <c r="F1056" s="126" t="s">
        <v>15</v>
      </c>
      <c r="G1056" s="126" t="s">
        <v>15</v>
      </c>
      <c r="H1056" s="126" t="s">
        <v>8363</v>
      </c>
      <c r="I1056" s="126" t="s">
        <v>15</v>
      </c>
      <c r="J1056" s="126" t="s">
        <v>8364</v>
      </c>
      <c r="K1056" s="126" t="s">
        <v>15</v>
      </c>
    </row>
    <row r="1057" spans="1:11">
      <c r="A1057" s="125">
        <v>1056</v>
      </c>
      <c r="B1057" s="126" t="s">
        <v>5540</v>
      </c>
      <c r="C1057" s="126" t="s">
        <v>15</v>
      </c>
      <c r="D1057" s="126" t="s">
        <v>8365</v>
      </c>
      <c r="E1057" s="126" t="s">
        <v>15</v>
      </c>
      <c r="F1057" s="126" t="s">
        <v>15</v>
      </c>
      <c r="G1057" s="126" t="s">
        <v>15</v>
      </c>
      <c r="H1057" s="126" t="s">
        <v>8366</v>
      </c>
      <c r="I1057" s="126" t="s">
        <v>15</v>
      </c>
      <c r="J1057" s="126" t="s">
        <v>299</v>
      </c>
      <c r="K1057" s="126" t="s">
        <v>15</v>
      </c>
    </row>
    <row r="1058" spans="1:11">
      <c r="A1058" s="125">
        <v>1057</v>
      </c>
      <c r="B1058" s="126" t="s">
        <v>5541</v>
      </c>
      <c r="C1058" s="126" t="s">
        <v>15</v>
      </c>
      <c r="D1058" s="126" t="s">
        <v>8367</v>
      </c>
      <c r="E1058" s="126" t="s">
        <v>15</v>
      </c>
      <c r="F1058" s="126" t="s">
        <v>15</v>
      </c>
      <c r="G1058" s="126" t="s">
        <v>15</v>
      </c>
      <c r="H1058" s="126" t="s">
        <v>8368</v>
      </c>
      <c r="I1058" s="126" t="s">
        <v>15</v>
      </c>
      <c r="J1058" s="126" t="s">
        <v>8369</v>
      </c>
      <c r="K1058" s="126" t="s">
        <v>15</v>
      </c>
    </row>
    <row r="1059" spans="1:11">
      <c r="A1059" s="125">
        <v>1058</v>
      </c>
      <c r="B1059" s="126" t="s">
        <v>5542</v>
      </c>
      <c r="C1059" s="126" t="s">
        <v>15</v>
      </c>
      <c r="D1059" s="126" t="s">
        <v>8370</v>
      </c>
      <c r="E1059" s="126" t="s">
        <v>15</v>
      </c>
      <c r="F1059" s="126" t="s">
        <v>8371</v>
      </c>
      <c r="G1059" s="126" t="s">
        <v>15</v>
      </c>
      <c r="H1059" s="126" t="s">
        <v>8372</v>
      </c>
      <c r="I1059" s="126" t="s">
        <v>15</v>
      </c>
      <c r="J1059" s="126" t="s">
        <v>8373</v>
      </c>
      <c r="K1059" s="126" t="s">
        <v>15</v>
      </c>
    </row>
    <row r="1060" spans="1:11">
      <c r="A1060" s="125">
        <v>1059</v>
      </c>
      <c r="B1060" s="126" t="s">
        <v>5543</v>
      </c>
      <c r="C1060" s="126" t="s">
        <v>15</v>
      </c>
      <c r="D1060" s="126" t="s">
        <v>8374</v>
      </c>
      <c r="E1060" s="126" t="s">
        <v>15</v>
      </c>
      <c r="F1060" s="126" t="s">
        <v>15</v>
      </c>
      <c r="G1060" s="126" t="s">
        <v>15</v>
      </c>
      <c r="H1060" s="126" t="s">
        <v>15</v>
      </c>
      <c r="I1060" s="126" t="s">
        <v>15</v>
      </c>
      <c r="J1060" s="126" t="s">
        <v>3005</v>
      </c>
      <c r="K1060" s="126" t="s">
        <v>15</v>
      </c>
    </row>
    <row r="1061" spans="1:11">
      <c r="A1061" s="125">
        <v>1060</v>
      </c>
      <c r="B1061" s="126" t="s">
        <v>25</v>
      </c>
      <c r="C1061" s="126" t="s">
        <v>15</v>
      </c>
      <c r="D1061" s="126" t="s">
        <v>8375</v>
      </c>
      <c r="E1061" s="126" t="s">
        <v>15</v>
      </c>
      <c r="F1061" s="126" t="s">
        <v>15</v>
      </c>
      <c r="G1061" s="126" t="s">
        <v>15</v>
      </c>
      <c r="H1061" s="126" t="s">
        <v>15</v>
      </c>
      <c r="I1061" s="126" t="s">
        <v>15</v>
      </c>
      <c r="J1061" s="126" t="s">
        <v>149</v>
      </c>
      <c r="K1061" s="126" t="s">
        <v>15</v>
      </c>
    </row>
    <row r="1062" spans="1:11">
      <c r="A1062" s="125">
        <v>1061</v>
      </c>
      <c r="B1062" s="126" t="s">
        <v>5545</v>
      </c>
      <c r="C1062" s="126" t="s">
        <v>15</v>
      </c>
      <c r="D1062" s="126" t="s">
        <v>8376</v>
      </c>
      <c r="E1062" s="126" t="s">
        <v>15</v>
      </c>
      <c r="F1062" s="126" t="s">
        <v>15</v>
      </c>
      <c r="G1062" s="126" t="s">
        <v>15</v>
      </c>
      <c r="H1062" s="126" t="s">
        <v>15</v>
      </c>
      <c r="I1062" s="126" t="s">
        <v>15</v>
      </c>
      <c r="J1062" s="126" t="s">
        <v>8377</v>
      </c>
      <c r="K1062" s="126" t="s">
        <v>15</v>
      </c>
    </row>
    <row r="1063" spans="1:11">
      <c r="A1063" s="125">
        <v>1062</v>
      </c>
      <c r="B1063" s="126" t="s">
        <v>5546</v>
      </c>
      <c r="C1063" s="126" t="s">
        <v>15</v>
      </c>
      <c r="D1063" s="126" t="s">
        <v>8378</v>
      </c>
      <c r="E1063" s="126" t="s">
        <v>15</v>
      </c>
      <c r="F1063" s="126" t="s">
        <v>15</v>
      </c>
      <c r="G1063" s="126" t="s">
        <v>15</v>
      </c>
      <c r="H1063" s="126" t="s">
        <v>15</v>
      </c>
      <c r="I1063" s="126" t="s">
        <v>15</v>
      </c>
      <c r="J1063" s="126" t="s">
        <v>8379</v>
      </c>
      <c r="K1063" s="126" t="s">
        <v>15</v>
      </c>
    </row>
    <row r="1064" spans="1:11">
      <c r="A1064" s="125">
        <v>1063</v>
      </c>
      <c r="B1064" s="126" t="s">
        <v>5547</v>
      </c>
      <c r="C1064" s="126" t="s">
        <v>15</v>
      </c>
      <c r="D1064" s="126" t="s">
        <v>8380</v>
      </c>
      <c r="E1064" s="126" t="s">
        <v>15</v>
      </c>
      <c r="F1064" s="126" t="s">
        <v>15</v>
      </c>
      <c r="G1064" s="126" t="s">
        <v>15</v>
      </c>
      <c r="H1064" s="126" t="s">
        <v>15</v>
      </c>
      <c r="I1064" s="126" t="s">
        <v>15</v>
      </c>
      <c r="J1064" s="126" t="s">
        <v>300</v>
      </c>
      <c r="K1064" s="126" t="s">
        <v>15</v>
      </c>
    </row>
    <row r="1065" spans="1:11">
      <c r="A1065" s="125">
        <v>1064</v>
      </c>
      <c r="B1065" s="126" t="s">
        <v>5549</v>
      </c>
      <c r="C1065" s="126" t="s">
        <v>15</v>
      </c>
      <c r="D1065" s="126" t="s">
        <v>8381</v>
      </c>
      <c r="E1065" s="126" t="s">
        <v>15</v>
      </c>
      <c r="F1065" s="126" t="s">
        <v>15</v>
      </c>
      <c r="G1065" s="126" t="s">
        <v>15</v>
      </c>
      <c r="H1065" s="126" t="s">
        <v>8382</v>
      </c>
      <c r="I1065" s="126" t="s">
        <v>15</v>
      </c>
      <c r="J1065" s="126" t="s">
        <v>8383</v>
      </c>
      <c r="K1065" s="126" t="s">
        <v>15</v>
      </c>
    </row>
    <row r="1066" spans="1:11">
      <c r="A1066" s="125">
        <v>1065</v>
      </c>
      <c r="B1066" s="126" t="s">
        <v>5550</v>
      </c>
      <c r="C1066" s="126" t="s">
        <v>15</v>
      </c>
      <c r="D1066" s="126" t="s">
        <v>15</v>
      </c>
      <c r="E1066" s="126" t="s">
        <v>15</v>
      </c>
      <c r="F1066" s="126" t="s">
        <v>15</v>
      </c>
      <c r="G1066" s="126" t="s">
        <v>15</v>
      </c>
      <c r="H1066" s="126" t="s">
        <v>8384</v>
      </c>
      <c r="I1066" s="126" t="s">
        <v>15</v>
      </c>
      <c r="J1066" s="126" t="s">
        <v>8385</v>
      </c>
      <c r="K1066" s="126" t="s">
        <v>15</v>
      </c>
    </row>
    <row r="1067" spans="1:11">
      <c r="A1067" s="125">
        <v>1066</v>
      </c>
      <c r="B1067" s="126" t="s">
        <v>5551</v>
      </c>
      <c r="C1067" s="126" t="s">
        <v>15</v>
      </c>
      <c r="D1067" s="126" t="s">
        <v>15</v>
      </c>
      <c r="E1067" s="126" t="s">
        <v>15</v>
      </c>
      <c r="F1067" s="126" t="s">
        <v>15</v>
      </c>
      <c r="G1067" s="126" t="s">
        <v>15</v>
      </c>
      <c r="H1067" s="126" t="s">
        <v>8386</v>
      </c>
      <c r="I1067" s="126" t="s">
        <v>15</v>
      </c>
      <c r="J1067" s="126" t="s">
        <v>8387</v>
      </c>
      <c r="K1067" s="126" t="s">
        <v>15</v>
      </c>
    </row>
    <row r="1068" spans="1:11">
      <c r="A1068" s="125">
        <v>1067</v>
      </c>
      <c r="B1068" s="126" t="s">
        <v>5552</v>
      </c>
      <c r="C1068" s="126" t="s">
        <v>15</v>
      </c>
      <c r="D1068" s="126" t="s">
        <v>8388</v>
      </c>
      <c r="E1068" s="126" t="s">
        <v>15</v>
      </c>
      <c r="F1068" s="126" t="s">
        <v>15</v>
      </c>
      <c r="G1068" s="126" t="s">
        <v>15</v>
      </c>
      <c r="H1068" s="126" t="s">
        <v>8389</v>
      </c>
      <c r="I1068" s="126" t="s">
        <v>15</v>
      </c>
      <c r="J1068" s="126" t="s">
        <v>8390</v>
      </c>
      <c r="K1068" s="126" t="s">
        <v>15</v>
      </c>
    </row>
    <row r="1069" spans="1:11">
      <c r="A1069" s="125">
        <v>1068</v>
      </c>
      <c r="B1069" s="126" t="s">
        <v>5554</v>
      </c>
      <c r="C1069" s="126" t="s">
        <v>15</v>
      </c>
      <c r="D1069" s="126" t="s">
        <v>8391</v>
      </c>
      <c r="E1069" s="126" t="s">
        <v>15</v>
      </c>
      <c r="F1069" s="126" t="s">
        <v>15</v>
      </c>
      <c r="G1069" s="126" t="s">
        <v>15</v>
      </c>
      <c r="H1069" s="126" t="s">
        <v>8392</v>
      </c>
      <c r="I1069" s="126" t="s">
        <v>15</v>
      </c>
      <c r="J1069" s="126" t="s">
        <v>8393</v>
      </c>
      <c r="K1069" s="126" t="s">
        <v>15</v>
      </c>
    </row>
    <row r="1070" spans="1:11">
      <c r="A1070" s="125">
        <v>1069</v>
      </c>
      <c r="B1070" s="126" t="s">
        <v>26</v>
      </c>
      <c r="C1070" s="126" t="s">
        <v>15</v>
      </c>
      <c r="D1070" s="126" t="s">
        <v>8394</v>
      </c>
      <c r="E1070" s="126" t="s">
        <v>15</v>
      </c>
      <c r="F1070" s="126" t="s">
        <v>15</v>
      </c>
      <c r="G1070" s="126" t="s">
        <v>15</v>
      </c>
      <c r="H1070" s="126" t="s">
        <v>8395</v>
      </c>
      <c r="I1070" s="126" t="s">
        <v>15</v>
      </c>
      <c r="J1070" s="126" t="s">
        <v>301</v>
      </c>
      <c r="K1070" s="126" t="s">
        <v>15</v>
      </c>
    </row>
    <row r="1071" spans="1:11">
      <c r="A1071" s="125">
        <v>1070</v>
      </c>
      <c r="B1071" s="126" t="s">
        <v>27</v>
      </c>
      <c r="C1071" s="126" t="s">
        <v>15</v>
      </c>
      <c r="D1071" s="126" t="s">
        <v>8396</v>
      </c>
      <c r="E1071" s="126" t="s">
        <v>15</v>
      </c>
      <c r="F1071" s="126" t="s">
        <v>15</v>
      </c>
      <c r="G1071" s="126" t="s">
        <v>15</v>
      </c>
      <c r="H1071" s="126" t="s">
        <v>8397</v>
      </c>
      <c r="I1071" s="126" t="s">
        <v>15</v>
      </c>
      <c r="J1071" s="126" t="s">
        <v>302</v>
      </c>
      <c r="K1071" s="126" t="s">
        <v>15</v>
      </c>
    </row>
    <row r="1072" spans="1:11">
      <c r="A1072" s="125">
        <v>1071</v>
      </c>
      <c r="B1072" s="126" t="s">
        <v>5555</v>
      </c>
      <c r="C1072" s="126" t="s">
        <v>15</v>
      </c>
      <c r="D1072" s="126" t="s">
        <v>8398</v>
      </c>
      <c r="E1072" s="126" t="s">
        <v>15</v>
      </c>
      <c r="F1072" s="126" t="s">
        <v>15</v>
      </c>
      <c r="G1072" s="126" t="s">
        <v>15</v>
      </c>
      <c r="H1072" s="126" t="s">
        <v>8399</v>
      </c>
      <c r="I1072" s="126" t="s">
        <v>15</v>
      </c>
      <c r="J1072" s="126" t="s">
        <v>8400</v>
      </c>
      <c r="K1072" s="126" t="s">
        <v>15</v>
      </c>
    </row>
    <row r="1073" spans="1:11">
      <c r="A1073" s="125">
        <v>1072</v>
      </c>
      <c r="B1073" s="126" t="s">
        <v>191</v>
      </c>
      <c r="C1073" s="126" t="s">
        <v>15</v>
      </c>
      <c r="D1073" s="126" t="s">
        <v>8401</v>
      </c>
      <c r="E1073" s="126" t="s">
        <v>15</v>
      </c>
      <c r="F1073" s="126" t="s">
        <v>2856</v>
      </c>
      <c r="G1073" s="126" t="s">
        <v>15</v>
      </c>
      <c r="H1073" s="126" t="s">
        <v>8402</v>
      </c>
      <c r="I1073" s="126" t="s">
        <v>15</v>
      </c>
      <c r="J1073" s="126" t="s">
        <v>335</v>
      </c>
      <c r="K1073" s="126" t="s">
        <v>15</v>
      </c>
    </row>
    <row r="1074" spans="1:11">
      <c r="A1074" s="125">
        <v>1073</v>
      </c>
      <c r="B1074" s="126" t="s">
        <v>5559</v>
      </c>
      <c r="C1074" s="126" t="s">
        <v>15</v>
      </c>
      <c r="D1074" s="126" t="s">
        <v>8403</v>
      </c>
      <c r="E1074" s="126" t="s">
        <v>15</v>
      </c>
      <c r="F1074" s="126" t="s">
        <v>15</v>
      </c>
      <c r="G1074" s="126" t="s">
        <v>15</v>
      </c>
      <c r="H1074" s="126" t="s">
        <v>15</v>
      </c>
      <c r="I1074" s="126" t="s">
        <v>15</v>
      </c>
      <c r="J1074" s="126" t="s">
        <v>8404</v>
      </c>
      <c r="K1074" s="126" t="s">
        <v>15</v>
      </c>
    </row>
    <row r="1075" spans="1:11">
      <c r="A1075" s="125">
        <v>1074</v>
      </c>
      <c r="B1075" s="126" t="s">
        <v>5438</v>
      </c>
      <c r="C1075" s="126" t="s">
        <v>15</v>
      </c>
      <c r="D1075" s="126" t="s">
        <v>8405</v>
      </c>
      <c r="E1075" s="126" t="s">
        <v>15</v>
      </c>
      <c r="F1075" s="126" t="s">
        <v>15</v>
      </c>
      <c r="G1075" s="126" t="s">
        <v>15</v>
      </c>
      <c r="H1075" s="126" t="s">
        <v>15</v>
      </c>
      <c r="I1075" s="126" t="s">
        <v>15</v>
      </c>
      <c r="J1075" s="126" t="s">
        <v>8406</v>
      </c>
      <c r="K1075" s="126" t="s">
        <v>15</v>
      </c>
    </row>
    <row r="1076" spans="1:11">
      <c r="A1076" s="125">
        <v>1075</v>
      </c>
      <c r="B1076" s="126" t="s">
        <v>5560</v>
      </c>
      <c r="C1076" s="126" t="s">
        <v>15</v>
      </c>
      <c r="D1076" s="126" t="s">
        <v>8407</v>
      </c>
      <c r="E1076" s="126" t="s">
        <v>15</v>
      </c>
      <c r="F1076" s="126" t="s">
        <v>15</v>
      </c>
      <c r="G1076" s="126" t="s">
        <v>15</v>
      </c>
      <c r="H1076" s="126" t="s">
        <v>8408</v>
      </c>
      <c r="I1076" s="126" t="s">
        <v>15</v>
      </c>
      <c r="J1076" s="126" t="s">
        <v>8409</v>
      </c>
      <c r="K1076" s="126" t="s">
        <v>15</v>
      </c>
    </row>
    <row r="1077" spans="1:11">
      <c r="A1077" s="125">
        <v>1076</v>
      </c>
      <c r="B1077" s="126" t="s">
        <v>5561</v>
      </c>
      <c r="C1077" s="126" t="s">
        <v>15</v>
      </c>
      <c r="D1077" s="126" t="s">
        <v>8410</v>
      </c>
      <c r="E1077" s="126" t="s">
        <v>15</v>
      </c>
      <c r="F1077" s="126" t="s">
        <v>15</v>
      </c>
      <c r="G1077" s="126" t="s">
        <v>15</v>
      </c>
      <c r="H1077" s="126" t="s">
        <v>15</v>
      </c>
      <c r="I1077" s="126" t="s">
        <v>15</v>
      </c>
      <c r="J1077" s="126" t="s">
        <v>8411</v>
      </c>
      <c r="K1077" s="126" t="s">
        <v>15</v>
      </c>
    </row>
    <row r="1078" spans="1:11">
      <c r="A1078" s="125">
        <v>1077</v>
      </c>
      <c r="B1078" s="126" t="s">
        <v>5562</v>
      </c>
      <c r="C1078" s="126" t="s">
        <v>15</v>
      </c>
      <c r="D1078" s="126" t="s">
        <v>8412</v>
      </c>
      <c r="E1078" s="126" t="s">
        <v>15</v>
      </c>
      <c r="F1078" s="126" t="s">
        <v>15</v>
      </c>
      <c r="G1078" s="126" t="s">
        <v>15</v>
      </c>
      <c r="H1078" s="126" t="s">
        <v>15</v>
      </c>
      <c r="I1078" s="126" t="s">
        <v>15</v>
      </c>
      <c r="J1078" s="126" t="s">
        <v>8413</v>
      </c>
      <c r="K1078" s="126" t="s">
        <v>15</v>
      </c>
    </row>
    <row r="1079" spans="1:11">
      <c r="A1079" s="125">
        <v>1078</v>
      </c>
      <c r="B1079" s="126" t="s">
        <v>5563</v>
      </c>
      <c r="C1079" s="126" t="s">
        <v>15</v>
      </c>
      <c r="D1079" s="126" t="s">
        <v>8414</v>
      </c>
      <c r="E1079" s="126" t="s">
        <v>15</v>
      </c>
      <c r="F1079" s="126" t="s">
        <v>15</v>
      </c>
      <c r="G1079" s="126" t="s">
        <v>15</v>
      </c>
      <c r="H1079" s="126" t="s">
        <v>8415</v>
      </c>
      <c r="I1079" s="126" t="s">
        <v>15</v>
      </c>
      <c r="J1079" s="126" t="s">
        <v>8416</v>
      </c>
      <c r="K1079" s="126" t="s">
        <v>15</v>
      </c>
    </row>
    <row r="1080" spans="1:11">
      <c r="A1080" s="125">
        <v>1079</v>
      </c>
      <c r="B1080" s="126" t="s">
        <v>5564</v>
      </c>
      <c r="C1080" s="126" t="s">
        <v>15</v>
      </c>
      <c r="D1080" s="126" t="s">
        <v>8417</v>
      </c>
      <c r="E1080" s="126" t="s">
        <v>15</v>
      </c>
      <c r="F1080" s="126" t="s">
        <v>15</v>
      </c>
      <c r="G1080" s="126" t="s">
        <v>15</v>
      </c>
      <c r="H1080" s="126" t="s">
        <v>8418</v>
      </c>
      <c r="I1080" s="126" t="s">
        <v>15</v>
      </c>
      <c r="J1080" s="126" t="s">
        <v>303</v>
      </c>
      <c r="K1080" s="126" t="s">
        <v>15</v>
      </c>
    </row>
    <row r="1081" spans="1:11">
      <c r="A1081" s="125">
        <v>1080</v>
      </c>
      <c r="B1081" s="126" t="s">
        <v>5565</v>
      </c>
      <c r="C1081" s="126" t="s">
        <v>15</v>
      </c>
      <c r="D1081" s="126" t="s">
        <v>8419</v>
      </c>
      <c r="E1081" s="126" t="s">
        <v>15</v>
      </c>
      <c r="F1081" s="126" t="s">
        <v>15</v>
      </c>
      <c r="G1081" s="126" t="s">
        <v>15</v>
      </c>
      <c r="H1081" s="126" t="s">
        <v>15</v>
      </c>
      <c r="I1081" s="126" t="s">
        <v>15</v>
      </c>
      <c r="J1081" s="126" t="s">
        <v>15</v>
      </c>
      <c r="K1081" s="126" t="s">
        <v>15</v>
      </c>
    </row>
    <row r="1082" spans="1:11">
      <c r="A1082" s="125">
        <v>1081</v>
      </c>
      <c r="B1082" s="126" t="s">
        <v>68</v>
      </c>
      <c r="C1082" s="126" t="s">
        <v>15</v>
      </c>
      <c r="D1082" s="126" t="s">
        <v>8420</v>
      </c>
      <c r="E1082" s="126" t="s">
        <v>15</v>
      </c>
      <c r="F1082" s="126" t="s">
        <v>15</v>
      </c>
      <c r="G1082" s="126" t="s">
        <v>15</v>
      </c>
      <c r="H1082" s="126" t="s">
        <v>8421</v>
      </c>
      <c r="I1082" s="126" t="s">
        <v>15</v>
      </c>
      <c r="J1082" s="126" t="s">
        <v>304</v>
      </c>
      <c r="K1082" s="126" t="s">
        <v>15</v>
      </c>
    </row>
    <row r="1083" spans="1:11">
      <c r="A1083" s="125">
        <v>1082</v>
      </c>
      <c r="B1083" s="126" t="s">
        <v>478</v>
      </c>
      <c r="C1083" s="126" t="s">
        <v>15</v>
      </c>
      <c r="D1083" s="126" t="s">
        <v>15</v>
      </c>
      <c r="E1083" s="126" t="s">
        <v>15</v>
      </c>
      <c r="F1083" s="126" t="s">
        <v>15</v>
      </c>
      <c r="G1083" s="126" t="s">
        <v>15</v>
      </c>
      <c r="H1083" s="126" t="s">
        <v>8422</v>
      </c>
      <c r="I1083" s="126" t="s">
        <v>15</v>
      </c>
      <c r="J1083" s="126" t="s">
        <v>479</v>
      </c>
      <c r="K1083" s="126" t="s">
        <v>15</v>
      </c>
    </row>
    <row r="1084" spans="1:11">
      <c r="A1084" s="125">
        <v>1083</v>
      </c>
      <c r="B1084" s="126" t="s">
        <v>5567</v>
      </c>
      <c r="C1084" s="126" t="s">
        <v>15</v>
      </c>
      <c r="D1084" s="126" t="s">
        <v>8423</v>
      </c>
      <c r="E1084" s="126" t="s">
        <v>15</v>
      </c>
      <c r="F1084" s="126" t="s">
        <v>15</v>
      </c>
      <c r="G1084" s="126" t="s">
        <v>15</v>
      </c>
      <c r="H1084" s="126" t="s">
        <v>15</v>
      </c>
      <c r="I1084" s="126" t="s">
        <v>15</v>
      </c>
      <c r="J1084" s="126" t="s">
        <v>305</v>
      </c>
      <c r="K1084" s="126" t="s">
        <v>15</v>
      </c>
    </row>
    <row r="1085" spans="1:11">
      <c r="A1085" s="125">
        <v>1084</v>
      </c>
      <c r="B1085" s="126" t="s">
        <v>495</v>
      </c>
      <c r="C1085" s="126" t="s">
        <v>15</v>
      </c>
      <c r="D1085" s="126" t="s">
        <v>15</v>
      </c>
      <c r="E1085" s="126" t="s">
        <v>15</v>
      </c>
      <c r="F1085" s="126" t="s">
        <v>15</v>
      </c>
      <c r="G1085" s="126" t="s">
        <v>15</v>
      </c>
      <c r="H1085" s="126" t="s">
        <v>8424</v>
      </c>
      <c r="I1085" s="126" t="s">
        <v>15</v>
      </c>
      <c r="J1085" s="126" t="s">
        <v>494</v>
      </c>
      <c r="K1085" s="126" t="s">
        <v>15</v>
      </c>
    </row>
    <row r="1086" spans="1:11">
      <c r="A1086" s="125">
        <v>1085</v>
      </c>
      <c r="B1086" s="126" t="s">
        <v>5568</v>
      </c>
      <c r="C1086" s="126" t="s">
        <v>15</v>
      </c>
      <c r="D1086" s="126" t="s">
        <v>8425</v>
      </c>
      <c r="E1086" s="126" t="s">
        <v>15</v>
      </c>
      <c r="F1086" s="126" t="s">
        <v>15</v>
      </c>
      <c r="G1086" s="126" t="s">
        <v>15</v>
      </c>
      <c r="H1086" s="126" t="s">
        <v>8426</v>
      </c>
      <c r="I1086" s="126" t="s">
        <v>15</v>
      </c>
      <c r="J1086" s="126" t="s">
        <v>8427</v>
      </c>
      <c r="K1086" s="126" t="s">
        <v>15</v>
      </c>
    </row>
    <row r="1087" spans="1:11">
      <c r="A1087" s="125">
        <v>1086</v>
      </c>
      <c r="B1087" s="126" t="s">
        <v>5570</v>
      </c>
      <c r="C1087" s="126" t="s">
        <v>15</v>
      </c>
      <c r="D1087" s="126" t="s">
        <v>8428</v>
      </c>
      <c r="E1087" s="126" t="s">
        <v>15</v>
      </c>
      <c r="F1087" s="126" t="s">
        <v>15</v>
      </c>
      <c r="G1087" s="126" t="s">
        <v>15</v>
      </c>
      <c r="H1087" s="126" t="s">
        <v>8429</v>
      </c>
      <c r="I1087" s="126" t="s">
        <v>15</v>
      </c>
      <c r="J1087" s="126" t="s">
        <v>8430</v>
      </c>
      <c r="K1087" s="126" t="s">
        <v>15</v>
      </c>
    </row>
    <row r="1088" spans="1:11">
      <c r="A1088" s="125">
        <v>1087</v>
      </c>
      <c r="B1088" s="126" t="s">
        <v>5572</v>
      </c>
      <c r="C1088" s="126" t="s">
        <v>15</v>
      </c>
      <c r="D1088" s="126" t="s">
        <v>8431</v>
      </c>
      <c r="E1088" s="126" t="s">
        <v>15</v>
      </c>
      <c r="F1088" s="126" t="s">
        <v>15</v>
      </c>
      <c r="G1088" s="126" t="s">
        <v>15</v>
      </c>
      <c r="H1088" s="126" t="s">
        <v>8432</v>
      </c>
      <c r="I1088" s="126" t="s">
        <v>15</v>
      </c>
      <c r="J1088" s="126" t="s">
        <v>8433</v>
      </c>
      <c r="K1088" s="126" t="s">
        <v>15</v>
      </c>
    </row>
    <row r="1089" spans="1:11">
      <c r="A1089" s="125">
        <v>1088</v>
      </c>
      <c r="B1089" s="126" t="s">
        <v>5574</v>
      </c>
      <c r="C1089" s="126" t="s">
        <v>15</v>
      </c>
      <c r="D1089" s="126" t="s">
        <v>8434</v>
      </c>
      <c r="E1089" s="126" t="s">
        <v>15</v>
      </c>
      <c r="F1089" s="126" t="s">
        <v>15</v>
      </c>
      <c r="G1089" s="126" t="s">
        <v>15</v>
      </c>
      <c r="H1089" s="126" t="s">
        <v>15</v>
      </c>
      <c r="I1089" s="126" t="s">
        <v>15</v>
      </c>
      <c r="J1089" s="126" t="s">
        <v>306</v>
      </c>
      <c r="K1089" s="126" t="s">
        <v>15</v>
      </c>
    </row>
    <row r="1090" spans="1:11">
      <c r="A1090" s="125">
        <v>1089</v>
      </c>
      <c r="B1090" s="126" t="s">
        <v>5575</v>
      </c>
      <c r="C1090" s="126" t="s">
        <v>15</v>
      </c>
      <c r="D1090" s="126" t="s">
        <v>8435</v>
      </c>
      <c r="E1090" s="126" t="s">
        <v>15</v>
      </c>
      <c r="F1090" s="126" t="s">
        <v>15</v>
      </c>
      <c r="G1090" s="126" t="s">
        <v>15</v>
      </c>
      <c r="H1090" s="126" t="s">
        <v>15</v>
      </c>
      <c r="I1090" s="126" t="s">
        <v>15</v>
      </c>
      <c r="J1090" s="126" t="s">
        <v>8436</v>
      </c>
      <c r="K1090" s="126" t="s">
        <v>15</v>
      </c>
    </row>
    <row r="1091" spans="1:11">
      <c r="A1091" s="125">
        <v>1090</v>
      </c>
      <c r="B1091" s="126" t="s">
        <v>5577</v>
      </c>
      <c r="C1091" s="126" t="s">
        <v>15</v>
      </c>
      <c r="D1091" s="126" t="s">
        <v>8437</v>
      </c>
      <c r="E1091" s="126" t="s">
        <v>15</v>
      </c>
      <c r="F1091" s="126" t="s">
        <v>15</v>
      </c>
      <c r="G1091" s="126" t="s">
        <v>15</v>
      </c>
      <c r="H1091" s="126" t="s">
        <v>8438</v>
      </c>
      <c r="I1091" s="126" t="s">
        <v>15</v>
      </c>
      <c r="J1091" s="126" t="s">
        <v>8439</v>
      </c>
      <c r="K1091" s="126" t="s">
        <v>15</v>
      </c>
    </row>
    <row r="1092" spans="1:11">
      <c r="A1092" s="125">
        <v>1091</v>
      </c>
      <c r="B1092" s="126" t="s">
        <v>5578</v>
      </c>
      <c r="C1092" s="126" t="s">
        <v>15</v>
      </c>
      <c r="D1092" s="126" t="s">
        <v>8440</v>
      </c>
      <c r="E1092" s="126" t="s">
        <v>15</v>
      </c>
      <c r="F1092" s="126" t="s">
        <v>15</v>
      </c>
      <c r="G1092" s="126" t="s">
        <v>15</v>
      </c>
      <c r="H1092" s="126" t="s">
        <v>8441</v>
      </c>
      <c r="I1092" s="126" t="s">
        <v>15</v>
      </c>
      <c r="J1092" s="126" t="s">
        <v>8442</v>
      </c>
      <c r="K1092" s="126" t="s">
        <v>15</v>
      </c>
    </row>
    <row r="1093" spans="1:11">
      <c r="A1093" s="125">
        <v>1092</v>
      </c>
      <c r="B1093" s="126" t="s">
        <v>5579</v>
      </c>
      <c r="C1093" s="126" t="s">
        <v>15</v>
      </c>
      <c r="D1093" s="126" t="s">
        <v>8443</v>
      </c>
      <c r="E1093" s="126" t="s">
        <v>15</v>
      </c>
      <c r="F1093" s="126" t="s">
        <v>15</v>
      </c>
      <c r="G1093" s="126" t="s">
        <v>15</v>
      </c>
      <c r="H1093" s="126" t="s">
        <v>8444</v>
      </c>
      <c r="I1093" s="126" t="s">
        <v>15</v>
      </c>
      <c r="J1093" s="126" t="s">
        <v>8445</v>
      </c>
      <c r="K1093" s="126" t="s">
        <v>15</v>
      </c>
    </row>
    <row r="1094" spans="1:11">
      <c r="A1094" s="125">
        <v>1093</v>
      </c>
      <c r="B1094" s="126" t="s">
        <v>5580</v>
      </c>
      <c r="C1094" s="126" t="s">
        <v>15</v>
      </c>
      <c r="D1094" s="126" t="s">
        <v>8446</v>
      </c>
      <c r="E1094" s="126" t="s">
        <v>15</v>
      </c>
      <c r="F1094" s="126" t="s">
        <v>15</v>
      </c>
      <c r="G1094" s="126" t="s">
        <v>15</v>
      </c>
      <c r="H1094" s="126" t="s">
        <v>15</v>
      </c>
      <c r="I1094" s="126" t="s">
        <v>15</v>
      </c>
      <c r="J1094" s="126" t="s">
        <v>307</v>
      </c>
      <c r="K1094" s="126" t="s">
        <v>15</v>
      </c>
    </row>
    <row r="1095" spans="1:11">
      <c r="A1095" s="125">
        <v>1094</v>
      </c>
      <c r="B1095" s="126" t="s">
        <v>5581</v>
      </c>
      <c r="C1095" s="126" t="s">
        <v>15</v>
      </c>
      <c r="D1095" s="126" t="s">
        <v>8447</v>
      </c>
      <c r="E1095" s="126" t="s">
        <v>15</v>
      </c>
      <c r="F1095" s="126" t="s">
        <v>15</v>
      </c>
      <c r="G1095" s="126" t="s">
        <v>15</v>
      </c>
      <c r="H1095" s="126" t="s">
        <v>15</v>
      </c>
      <c r="I1095" s="126" t="s">
        <v>15</v>
      </c>
      <c r="J1095" s="126" t="s">
        <v>8448</v>
      </c>
      <c r="K1095" s="126" t="s">
        <v>15</v>
      </c>
    </row>
    <row r="1096" spans="1:11">
      <c r="A1096" s="125">
        <v>1095</v>
      </c>
      <c r="B1096" s="126" t="s">
        <v>5582</v>
      </c>
      <c r="C1096" s="126" t="s">
        <v>15</v>
      </c>
      <c r="D1096" s="126" t="s">
        <v>8449</v>
      </c>
      <c r="E1096" s="126" t="s">
        <v>15</v>
      </c>
      <c r="F1096" s="126" t="s">
        <v>15</v>
      </c>
      <c r="G1096" s="126" t="s">
        <v>15</v>
      </c>
      <c r="H1096" s="126" t="s">
        <v>8450</v>
      </c>
      <c r="I1096" s="126" t="s">
        <v>15</v>
      </c>
      <c r="J1096" s="126" t="s">
        <v>8451</v>
      </c>
      <c r="K1096" s="126" t="s">
        <v>15</v>
      </c>
    </row>
    <row r="1097" spans="1:11">
      <c r="A1097" s="125">
        <v>1096</v>
      </c>
      <c r="B1097" s="126" t="s">
        <v>5583</v>
      </c>
      <c r="C1097" s="126" t="s">
        <v>15</v>
      </c>
      <c r="D1097" s="126" t="s">
        <v>8452</v>
      </c>
      <c r="E1097" s="126" t="s">
        <v>15</v>
      </c>
      <c r="F1097" s="126" t="s">
        <v>15</v>
      </c>
      <c r="G1097" s="126" t="s">
        <v>15</v>
      </c>
      <c r="H1097" s="126" t="s">
        <v>8453</v>
      </c>
      <c r="I1097" s="126" t="s">
        <v>15</v>
      </c>
      <c r="J1097" s="126" t="s">
        <v>8454</v>
      </c>
      <c r="K1097" s="126" t="s">
        <v>15</v>
      </c>
    </row>
    <row r="1098" spans="1:11">
      <c r="A1098" s="125">
        <v>1097</v>
      </c>
      <c r="B1098" s="126" t="s">
        <v>5585</v>
      </c>
      <c r="C1098" s="126" t="s">
        <v>15</v>
      </c>
      <c r="D1098" s="126" t="s">
        <v>8455</v>
      </c>
      <c r="E1098" s="126" t="s">
        <v>15</v>
      </c>
      <c r="F1098" s="126" t="s">
        <v>15</v>
      </c>
      <c r="G1098" s="126" t="s">
        <v>15</v>
      </c>
      <c r="H1098" s="126" t="s">
        <v>8456</v>
      </c>
      <c r="I1098" s="126" t="s">
        <v>15</v>
      </c>
      <c r="J1098" s="126" t="s">
        <v>309</v>
      </c>
      <c r="K1098" s="126" t="s">
        <v>15</v>
      </c>
    </row>
    <row r="1099" spans="1:11">
      <c r="A1099" s="125">
        <v>1098</v>
      </c>
      <c r="B1099" s="126" t="s">
        <v>5586</v>
      </c>
      <c r="C1099" s="126" t="s">
        <v>15</v>
      </c>
      <c r="D1099" s="126" t="s">
        <v>8457</v>
      </c>
      <c r="E1099" s="126" t="s">
        <v>15</v>
      </c>
      <c r="F1099" s="126" t="s">
        <v>15</v>
      </c>
      <c r="G1099" s="126" t="s">
        <v>15</v>
      </c>
      <c r="H1099" s="126" t="s">
        <v>8458</v>
      </c>
      <c r="I1099" s="126" t="s">
        <v>15</v>
      </c>
      <c r="J1099" s="126" t="s">
        <v>310</v>
      </c>
      <c r="K1099" s="126" t="s">
        <v>15</v>
      </c>
    </row>
    <row r="1100" spans="1:11">
      <c r="A1100" s="125">
        <v>1099</v>
      </c>
      <c r="B1100" s="126" t="s">
        <v>485</v>
      </c>
      <c r="C1100" s="126" t="s">
        <v>15</v>
      </c>
      <c r="D1100" s="126" t="s">
        <v>15</v>
      </c>
      <c r="E1100" s="126" t="s">
        <v>15</v>
      </c>
      <c r="F1100" s="126" t="s">
        <v>15</v>
      </c>
      <c r="G1100" s="126" t="s">
        <v>15</v>
      </c>
      <c r="H1100" s="126" t="s">
        <v>8459</v>
      </c>
      <c r="I1100" s="126" t="s">
        <v>15</v>
      </c>
      <c r="J1100" s="126" t="s">
        <v>484</v>
      </c>
      <c r="K1100" s="126" t="s">
        <v>15</v>
      </c>
    </row>
    <row r="1101" spans="1:11">
      <c r="A1101" s="125">
        <v>1100</v>
      </c>
      <c r="B1101" s="126" t="s">
        <v>5588</v>
      </c>
      <c r="C1101" s="126" t="s">
        <v>15</v>
      </c>
      <c r="D1101" s="126" t="s">
        <v>8460</v>
      </c>
      <c r="E1101" s="126" t="s">
        <v>15</v>
      </c>
      <c r="F1101" s="126" t="s">
        <v>15</v>
      </c>
      <c r="G1101" s="126" t="s">
        <v>15</v>
      </c>
      <c r="H1101" s="126" t="s">
        <v>8273</v>
      </c>
      <c r="I1101" s="126" t="s">
        <v>15</v>
      </c>
      <c r="J1101" s="126" t="s">
        <v>311</v>
      </c>
      <c r="K1101" s="126" t="s">
        <v>15</v>
      </c>
    </row>
    <row r="1102" spans="1:11">
      <c r="A1102" s="125">
        <v>1101</v>
      </c>
      <c r="B1102" s="126" t="s">
        <v>5589</v>
      </c>
      <c r="C1102" s="126" t="s">
        <v>15</v>
      </c>
      <c r="D1102" s="126" t="s">
        <v>8461</v>
      </c>
      <c r="E1102" s="126" t="s">
        <v>15</v>
      </c>
      <c r="F1102" s="126" t="s">
        <v>15</v>
      </c>
      <c r="G1102" s="126" t="s">
        <v>15</v>
      </c>
      <c r="H1102" s="126" t="s">
        <v>15</v>
      </c>
      <c r="I1102" s="126" t="s">
        <v>15</v>
      </c>
      <c r="J1102" s="126" t="s">
        <v>312</v>
      </c>
      <c r="K1102" s="126" t="s">
        <v>15</v>
      </c>
    </row>
    <row r="1103" spans="1:11">
      <c r="A1103" s="125">
        <v>1102</v>
      </c>
      <c r="B1103" s="126" t="s">
        <v>5590</v>
      </c>
      <c r="C1103" s="126" t="s">
        <v>15</v>
      </c>
      <c r="D1103" s="126" t="s">
        <v>15</v>
      </c>
      <c r="E1103" s="126" t="s">
        <v>15</v>
      </c>
      <c r="F1103" s="126" t="s">
        <v>15</v>
      </c>
      <c r="G1103" s="126" t="s">
        <v>15</v>
      </c>
      <c r="H1103" s="126" t="s">
        <v>15</v>
      </c>
      <c r="I1103" s="126" t="s">
        <v>15</v>
      </c>
      <c r="J1103" s="126" t="s">
        <v>546</v>
      </c>
      <c r="K1103" s="126" t="s">
        <v>15</v>
      </c>
    </row>
    <row r="1104" spans="1:11">
      <c r="A1104" s="125">
        <v>1103</v>
      </c>
      <c r="B1104" s="126" t="s">
        <v>28</v>
      </c>
      <c r="C1104" s="126" t="s">
        <v>15</v>
      </c>
      <c r="D1104" s="126" t="s">
        <v>8462</v>
      </c>
      <c r="E1104" s="126" t="s">
        <v>15</v>
      </c>
      <c r="F1104" s="126" t="s">
        <v>15</v>
      </c>
      <c r="G1104" s="126" t="s">
        <v>15</v>
      </c>
      <c r="H1104" s="126" t="s">
        <v>15</v>
      </c>
      <c r="I1104" s="126" t="s">
        <v>15</v>
      </c>
      <c r="J1104" s="126" t="s">
        <v>313</v>
      </c>
      <c r="K1104" s="126" t="s">
        <v>15</v>
      </c>
    </row>
    <row r="1105" spans="1:11">
      <c r="A1105" s="125">
        <v>1104</v>
      </c>
      <c r="B1105" s="126" t="s">
        <v>5591</v>
      </c>
      <c r="C1105" s="126" t="s">
        <v>15</v>
      </c>
      <c r="D1105" s="126" t="s">
        <v>8463</v>
      </c>
      <c r="E1105" s="126" t="s">
        <v>15</v>
      </c>
      <c r="F1105" s="126" t="s">
        <v>15</v>
      </c>
      <c r="G1105" s="126" t="s">
        <v>15</v>
      </c>
      <c r="H1105" s="126" t="s">
        <v>8464</v>
      </c>
      <c r="I1105" s="126" t="s">
        <v>15</v>
      </c>
      <c r="J1105" s="126" t="s">
        <v>8465</v>
      </c>
      <c r="K1105" s="126" t="s">
        <v>15</v>
      </c>
    </row>
    <row r="1106" spans="1:11">
      <c r="A1106" s="125">
        <v>1105</v>
      </c>
      <c r="B1106" s="126" t="s">
        <v>5592</v>
      </c>
      <c r="C1106" s="126" t="s">
        <v>15</v>
      </c>
      <c r="D1106" s="126" t="s">
        <v>8466</v>
      </c>
      <c r="E1106" s="126" t="s">
        <v>15</v>
      </c>
      <c r="F1106" s="126" t="s">
        <v>15</v>
      </c>
      <c r="G1106" s="126" t="s">
        <v>15</v>
      </c>
      <c r="H1106" s="126" t="s">
        <v>15</v>
      </c>
      <c r="I1106" s="126" t="s">
        <v>15</v>
      </c>
      <c r="J1106" s="126" t="s">
        <v>8467</v>
      </c>
      <c r="K1106" s="126" t="s">
        <v>15</v>
      </c>
    </row>
    <row r="1107" spans="1:11">
      <c r="A1107" s="125">
        <v>1106</v>
      </c>
      <c r="B1107" s="126" t="s">
        <v>5593</v>
      </c>
      <c r="C1107" s="126" t="s">
        <v>15</v>
      </c>
      <c r="D1107" s="126" t="s">
        <v>8468</v>
      </c>
      <c r="E1107" s="126" t="s">
        <v>15</v>
      </c>
      <c r="F1107" s="126" t="s">
        <v>15</v>
      </c>
      <c r="G1107" s="126" t="s">
        <v>15</v>
      </c>
      <c r="H1107" s="126" t="s">
        <v>15</v>
      </c>
      <c r="I1107" s="126" t="s">
        <v>15</v>
      </c>
      <c r="J1107" s="126" t="s">
        <v>8469</v>
      </c>
      <c r="K1107" s="126" t="s">
        <v>15</v>
      </c>
    </row>
    <row r="1108" spans="1:11">
      <c r="A1108" s="125">
        <v>1107</v>
      </c>
      <c r="B1108" s="126" t="s">
        <v>5594</v>
      </c>
      <c r="C1108" s="126" t="s">
        <v>15</v>
      </c>
      <c r="D1108" s="126" t="s">
        <v>8470</v>
      </c>
      <c r="E1108" s="126" t="s">
        <v>15</v>
      </c>
      <c r="F1108" s="126" t="s">
        <v>15</v>
      </c>
      <c r="G1108" s="126" t="s">
        <v>15</v>
      </c>
      <c r="H1108" s="126" t="s">
        <v>15</v>
      </c>
      <c r="I1108" s="126" t="s">
        <v>15</v>
      </c>
      <c r="J1108" s="126" t="s">
        <v>8471</v>
      </c>
      <c r="K1108" s="126" t="s">
        <v>15</v>
      </c>
    </row>
    <row r="1109" spans="1:11">
      <c r="A1109" s="125">
        <v>1108</v>
      </c>
      <c r="B1109" s="126" t="s">
        <v>5596</v>
      </c>
      <c r="C1109" s="126" t="s">
        <v>15</v>
      </c>
      <c r="D1109" s="126" t="s">
        <v>8472</v>
      </c>
      <c r="E1109" s="126" t="s">
        <v>15</v>
      </c>
      <c r="F1109" s="126" t="s">
        <v>15</v>
      </c>
      <c r="G1109" s="126" t="s">
        <v>15</v>
      </c>
      <c r="H1109" s="126" t="s">
        <v>8473</v>
      </c>
      <c r="I1109" s="126" t="s">
        <v>15</v>
      </c>
      <c r="J1109" s="126" t="s">
        <v>8474</v>
      </c>
      <c r="K1109" s="126" t="s">
        <v>15</v>
      </c>
    </row>
    <row r="1110" spans="1:11">
      <c r="A1110" s="125">
        <v>1109</v>
      </c>
      <c r="B1110" s="126" t="s">
        <v>29</v>
      </c>
      <c r="C1110" s="126" t="s">
        <v>15</v>
      </c>
      <c r="D1110" s="126" t="s">
        <v>8475</v>
      </c>
      <c r="E1110" s="126" t="s">
        <v>15</v>
      </c>
      <c r="F1110" s="126" t="s">
        <v>15</v>
      </c>
      <c r="G1110" s="126" t="s">
        <v>15</v>
      </c>
      <c r="H1110" s="126" t="s">
        <v>8476</v>
      </c>
      <c r="I1110" s="126" t="s">
        <v>15</v>
      </c>
      <c r="J1110" s="126" t="s">
        <v>314</v>
      </c>
      <c r="K1110" s="126" t="s">
        <v>15</v>
      </c>
    </row>
    <row r="1111" spans="1:11">
      <c r="A1111" s="125">
        <v>1110</v>
      </c>
      <c r="B1111" s="126" t="s">
        <v>33</v>
      </c>
      <c r="C1111" s="126" t="s">
        <v>15</v>
      </c>
      <c r="D1111" s="126" t="s">
        <v>8477</v>
      </c>
      <c r="E1111" s="126" t="s">
        <v>15</v>
      </c>
      <c r="F1111" s="126" t="s">
        <v>15</v>
      </c>
      <c r="G1111" s="126" t="s">
        <v>15</v>
      </c>
      <c r="H1111" s="126" t="s">
        <v>8478</v>
      </c>
      <c r="I1111" s="126" t="s">
        <v>15</v>
      </c>
      <c r="J1111" s="126" t="s">
        <v>315</v>
      </c>
      <c r="K1111" s="126" t="s">
        <v>15</v>
      </c>
    </row>
    <row r="1112" spans="1:11">
      <c r="A1112" s="125">
        <v>1111</v>
      </c>
      <c r="B1112" s="126" t="s">
        <v>5598</v>
      </c>
      <c r="C1112" s="126" t="s">
        <v>15</v>
      </c>
      <c r="D1112" s="126" t="s">
        <v>8479</v>
      </c>
      <c r="E1112" s="126" t="s">
        <v>15</v>
      </c>
      <c r="F1112" s="126" t="s">
        <v>15</v>
      </c>
      <c r="G1112" s="126" t="s">
        <v>15</v>
      </c>
      <c r="H1112" s="126" t="s">
        <v>8480</v>
      </c>
      <c r="I1112" s="126" t="s">
        <v>15</v>
      </c>
      <c r="J1112" s="126" t="s">
        <v>8481</v>
      </c>
      <c r="K1112" s="126" t="s">
        <v>15</v>
      </c>
    </row>
    <row r="1113" spans="1:11">
      <c r="A1113" s="125">
        <v>1112</v>
      </c>
      <c r="B1113" s="126" t="s">
        <v>5600</v>
      </c>
      <c r="C1113" s="126" t="s">
        <v>15</v>
      </c>
      <c r="D1113" s="126" t="s">
        <v>8482</v>
      </c>
      <c r="E1113" s="126" t="s">
        <v>15</v>
      </c>
      <c r="F1113" s="126" t="s">
        <v>15</v>
      </c>
      <c r="G1113" s="126" t="s">
        <v>15</v>
      </c>
      <c r="H1113" s="126" t="s">
        <v>8483</v>
      </c>
      <c r="I1113" s="126" t="s">
        <v>15</v>
      </c>
      <c r="J1113" s="126" t="s">
        <v>316</v>
      </c>
      <c r="K1113" s="126" t="s">
        <v>15</v>
      </c>
    </row>
    <row r="1114" spans="1:11">
      <c r="A1114" s="125">
        <v>1113</v>
      </c>
      <c r="B1114" s="126" t="s">
        <v>5602</v>
      </c>
      <c r="C1114" s="126" t="s">
        <v>15</v>
      </c>
      <c r="D1114" s="126" t="s">
        <v>8484</v>
      </c>
      <c r="E1114" s="126" t="s">
        <v>15</v>
      </c>
      <c r="F1114" s="126" t="s">
        <v>15</v>
      </c>
      <c r="G1114" s="126" t="s">
        <v>15</v>
      </c>
      <c r="H1114" s="126" t="s">
        <v>15</v>
      </c>
      <c r="I1114" s="126" t="s">
        <v>15</v>
      </c>
      <c r="J1114" s="126" t="s">
        <v>8485</v>
      </c>
      <c r="K1114" s="126" t="s">
        <v>15</v>
      </c>
    </row>
    <row r="1115" spans="1:11">
      <c r="A1115" s="125">
        <v>1114</v>
      </c>
      <c r="B1115" s="126" t="s">
        <v>5603</v>
      </c>
      <c r="C1115" s="126" t="s">
        <v>15</v>
      </c>
      <c r="D1115" s="126" t="s">
        <v>8486</v>
      </c>
      <c r="E1115" s="126" t="s">
        <v>15</v>
      </c>
      <c r="F1115" s="126" t="s">
        <v>15</v>
      </c>
      <c r="G1115" s="126" t="s">
        <v>15</v>
      </c>
      <c r="H1115" s="126" t="s">
        <v>8487</v>
      </c>
      <c r="I1115" s="126" t="s">
        <v>15</v>
      </c>
      <c r="J1115" s="126" t="s">
        <v>8488</v>
      </c>
      <c r="K1115" s="126" t="s">
        <v>15</v>
      </c>
    </row>
    <row r="1116" spans="1:11">
      <c r="A1116" s="125">
        <v>1115</v>
      </c>
      <c r="B1116" s="126" t="s">
        <v>5605</v>
      </c>
      <c r="C1116" s="126" t="s">
        <v>15</v>
      </c>
      <c r="D1116" s="126" t="s">
        <v>8489</v>
      </c>
      <c r="E1116" s="126" t="s">
        <v>15</v>
      </c>
      <c r="F1116" s="126" t="s">
        <v>15</v>
      </c>
      <c r="G1116" s="126" t="s">
        <v>15</v>
      </c>
      <c r="H1116" s="126" t="s">
        <v>15</v>
      </c>
      <c r="I1116" s="126" t="s">
        <v>15</v>
      </c>
      <c r="J1116" s="126" t="s">
        <v>8490</v>
      </c>
      <c r="K1116" s="126" t="s">
        <v>15</v>
      </c>
    </row>
    <row r="1117" spans="1:11">
      <c r="A1117" s="125">
        <v>1116</v>
      </c>
      <c r="B1117" s="126" t="s">
        <v>5607</v>
      </c>
      <c r="C1117" s="126" t="s">
        <v>15</v>
      </c>
      <c r="D1117" s="126" t="s">
        <v>8491</v>
      </c>
      <c r="E1117" s="126" t="s">
        <v>15</v>
      </c>
      <c r="F1117" s="126" t="s">
        <v>15</v>
      </c>
      <c r="G1117" s="126" t="s">
        <v>15</v>
      </c>
      <c r="H1117" s="126" t="s">
        <v>8492</v>
      </c>
      <c r="I1117" s="126" t="s">
        <v>15</v>
      </c>
      <c r="J1117" s="126" t="s">
        <v>8493</v>
      </c>
      <c r="K1117" s="126" t="s">
        <v>15</v>
      </c>
    </row>
    <row r="1118" spans="1:11">
      <c r="A1118" s="125">
        <v>1117</v>
      </c>
      <c r="B1118" s="126" t="s">
        <v>5608</v>
      </c>
      <c r="C1118" s="126" t="s">
        <v>15</v>
      </c>
      <c r="D1118" s="126" t="s">
        <v>8494</v>
      </c>
      <c r="E1118" s="126" t="s">
        <v>15</v>
      </c>
      <c r="F1118" s="126" t="s">
        <v>15</v>
      </c>
      <c r="G1118" s="126" t="s">
        <v>15</v>
      </c>
      <c r="H1118" s="126" t="s">
        <v>15</v>
      </c>
      <c r="I1118" s="126" t="s">
        <v>15</v>
      </c>
      <c r="J1118" s="126" t="s">
        <v>8495</v>
      </c>
      <c r="K1118" s="126" t="s">
        <v>15</v>
      </c>
    </row>
    <row r="1119" spans="1:11">
      <c r="A1119" s="125">
        <v>1118</v>
      </c>
      <c r="B1119" s="126" t="s">
        <v>5609</v>
      </c>
      <c r="C1119" s="126" t="s">
        <v>15</v>
      </c>
      <c r="D1119" s="126" t="s">
        <v>8496</v>
      </c>
      <c r="E1119" s="126" t="s">
        <v>15</v>
      </c>
      <c r="F1119" s="126" t="s">
        <v>15</v>
      </c>
      <c r="G1119" s="126" t="s">
        <v>15</v>
      </c>
      <c r="H1119" s="126" t="s">
        <v>8497</v>
      </c>
      <c r="I1119" s="126" t="s">
        <v>15</v>
      </c>
      <c r="J1119" s="126" t="s">
        <v>8498</v>
      </c>
      <c r="K1119" s="126" t="s">
        <v>15</v>
      </c>
    </row>
    <row r="1120" spans="1:11">
      <c r="A1120" s="125">
        <v>1119</v>
      </c>
      <c r="B1120" s="126" t="s">
        <v>5610</v>
      </c>
      <c r="C1120" s="126" t="s">
        <v>15</v>
      </c>
      <c r="D1120" s="126" t="s">
        <v>8499</v>
      </c>
      <c r="E1120" s="126" t="s">
        <v>15</v>
      </c>
      <c r="F1120" s="126" t="s">
        <v>15</v>
      </c>
      <c r="G1120" s="126" t="s">
        <v>15</v>
      </c>
      <c r="H1120" s="126" t="s">
        <v>15</v>
      </c>
      <c r="I1120" s="126" t="s">
        <v>15</v>
      </c>
      <c r="J1120" s="126" t="s">
        <v>8500</v>
      </c>
      <c r="K1120" s="126" t="s">
        <v>15</v>
      </c>
    </row>
    <row r="1121" spans="1:11">
      <c r="A1121" s="125">
        <v>1120</v>
      </c>
      <c r="B1121" s="126" t="s">
        <v>5611</v>
      </c>
      <c r="C1121" s="126" t="s">
        <v>15</v>
      </c>
      <c r="D1121" s="126" t="s">
        <v>8501</v>
      </c>
      <c r="E1121" s="126" t="s">
        <v>15</v>
      </c>
      <c r="F1121" s="126" t="s">
        <v>15</v>
      </c>
      <c r="G1121" s="126" t="s">
        <v>15</v>
      </c>
      <c r="H1121" s="126" t="s">
        <v>8502</v>
      </c>
      <c r="I1121" s="126" t="s">
        <v>15</v>
      </c>
      <c r="J1121" s="126" t="s">
        <v>8503</v>
      </c>
      <c r="K1121" s="126" t="s">
        <v>15</v>
      </c>
    </row>
    <row r="1122" spans="1:11">
      <c r="A1122" s="125">
        <v>1121</v>
      </c>
      <c r="B1122" s="126" t="s">
        <v>5612</v>
      </c>
      <c r="C1122" s="126" t="s">
        <v>15</v>
      </c>
      <c r="D1122" s="126" t="s">
        <v>8504</v>
      </c>
      <c r="E1122" s="126" t="s">
        <v>15</v>
      </c>
      <c r="F1122" s="126" t="s">
        <v>15</v>
      </c>
      <c r="G1122" s="126" t="s">
        <v>15</v>
      </c>
      <c r="H1122" s="126" t="s">
        <v>8505</v>
      </c>
      <c r="I1122" s="126" t="s">
        <v>15</v>
      </c>
      <c r="J1122" s="126" t="s">
        <v>308</v>
      </c>
      <c r="K1122" s="126" t="s">
        <v>15</v>
      </c>
    </row>
    <row r="1123" spans="1:11">
      <c r="A1123" s="125">
        <v>1122</v>
      </c>
      <c r="B1123" s="126" t="s">
        <v>5613</v>
      </c>
      <c r="C1123" s="126" t="s">
        <v>15</v>
      </c>
      <c r="D1123" s="126" t="s">
        <v>8506</v>
      </c>
      <c r="E1123" s="126" t="s">
        <v>15</v>
      </c>
      <c r="F1123" s="126" t="s">
        <v>15</v>
      </c>
      <c r="G1123" s="126" t="s">
        <v>15</v>
      </c>
      <c r="H1123" s="126" t="s">
        <v>8139</v>
      </c>
      <c r="I1123" s="126" t="s">
        <v>15</v>
      </c>
      <c r="J1123" s="126" t="s">
        <v>317</v>
      </c>
      <c r="K1123" s="126" t="s">
        <v>15</v>
      </c>
    </row>
    <row r="1124" spans="1:11">
      <c r="A1124" s="125">
        <v>1123</v>
      </c>
      <c r="B1124" s="126" t="s">
        <v>30</v>
      </c>
      <c r="C1124" s="126" t="s">
        <v>15</v>
      </c>
      <c r="D1124" s="126" t="s">
        <v>8507</v>
      </c>
      <c r="E1124" s="126" t="s">
        <v>15</v>
      </c>
      <c r="F1124" s="126" t="s">
        <v>15</v>
      </c>
      <c r="G1124" s="126" t="s">
        <v>15</v>
      </c>
      <c r="H1124" s="126" t="s">
        <v>8508</v>
      </c>
      <c r="I1124" s="126" t="s">
        <v>15</v>
      </c>
      <c r="J1124" s="126" t="s">
        <v>318</v>
      </c>
      <c r="K1124" s="126" t="s">
        <v>15</v>
      </c>
    </row>
    <row r="1125" spans="1:11">
      <c r="A1125" s="125">
        <v>1124</v>
      </c>
      <c r="B1125" s="126" t="s">
        <v>5614</v>
      </c>
      <c r="C1125" s="126" t="s">
        <v>15</v>
      </c>
      <c r="D1125" s="126" t="s">
        <v>8509</v>
      </c>
      <c r="E1125" s="126" t="s">
        <v>15</v>
      </c>
      <c r="F1125" s="126" t="s">
        <v>15</v>
      </c>
      <c r="G1125" s="126" t="s">
        <v>15</v>
      </c>
      <c r="H1125" s="126" t="s">
        <v>8510</v>
      </c>
      <c r="I1125" s="126" t="s">
        <v>15</v>
      </c>
      <c r="J1125" s="126" t="s">
        <v>8511</v>
      </c>
      <c r="K1125" s="126" t="s">
        <v>15</v>
      </c>
    </row>
    <row r="1126" spans="1:11">
      <c r="A1126" s="125">
        <v>1125</v>
      </c>
      <c r="B1126" s="126" t="s">
        <v>490</v>
      </c>
      <c r="C1126" s="126" t="s">
        <v>15</v>
      </c>
      <c r="D1126" s="126" t="s">
        <v>15</v>
      </c>
      <c r="E1126" s="126" t="s">
        <v>15</v>
      </c>
      <c r="F1126" s="126" t="s">
        <v>15</v>
      </c>
      <c r="G1126" s="126" t="s">
        <v>15</v>
      </c>
      <c r="H1126" s="126" t="s">
        <v>8512</v>
      </c>
      <c r="I1126" s="126" t="s">
        <v>15</v>
      </c>
      <c r="J1126" s="126" t="s">
        <v>489</v>
      </c>
      <c r="K1126" s="126" t="s">
        <v>15</v>
      </c>
    </row>
    <row r="1127" spans="1:11">
      <c r="A1127" s="125">
        <v>1126</v>
      </c>
      <c r="B1127" s="126" t="s">
        <v>5616</v>
      </c>
      <c r="C1127" s="126" t="s">
        <v>15</v>
      </c>
      <c r="D1127" s="126" t="s">
        <v>8513</v>
      </c>
      <c r="E1127" s="126" t="s">
        <v>15</v>
      </c>
      <c r="F1127" s="126" t="s">
        <v>15</v>
      </c>
      <c r="G1127" s="126" t="s">
        <v>15</v>
      </c>
      <c r="H1127" s="126" t="s">
        <v>15</v>
      </c>
      <c r="I1127" s="126" t="s">
        <v>15</v>
      </c>
      <c r="J1127" s="126" t="s">
        <v>8514</v>
      </c>
      <c r="K1127" s="126" t="s">
        <v>15</v>
      </c>
    </row>
    <row r="1128" spans="1:11">
      <c r="A1128" s="125">
        <v>1127</v>
      </c>
      <c r="B1128" s="126" t="s">
        <v>5618</v>
      </c>
      <c r="C1128" s="126" t="s">
        <v>15</v>
      </c>
      <c r="D1128" s="126" t="s">
        <v>8515</v>
      </c>
      <c r="E1128" s="126" t="s">
        <v>15</v>
      </c>
      <c r="F1128" s="126" t="s">
        <v>15</v>
      </c>
      <c r="G1128" s="126" t="s">
        <v>15</v>
      </c>
      <c r="H1128" s="126" t="s">
        <v>15</v>
      </c>
      <c r="I1128" s="126" t="s">
        <v>15</v>
      </c>
      <c r="J1128" s="126" t="s">
        <v>8516</v>
      </c>
      <c r="K1128" s="126" t="s">
        <v>15</v>
      </c>
    </row>
    <row r="1129" spans="1:11">
      <c r="A1129" s="125">
        <v>1128</v>
      </c>
      <c r="B1129" s="126" t="s">
        <v>5619</v>
      </c>
      <c r="C1129" s="126" t="s">
        <v>15</v>
      </c>
      <c r="D1129" s="126" t="s">
        <v>8517</v>
      </c>
      <c r="E1129" s="126" t="s">
        <v>15</v>
      </c>
      <c r="F1129" s="126" t="s">
        <v>15</v>
      </c>
      <c r="G1129" s="126" t="s">
        <v>15</v>
      </c>
      <c r="H1129" s="126" t="s">
        <v>15</v>
      </c>
      <c r="I1129" s="126" t="s">
        <v>15</v>
      </c>
      <c r="J1129" s="126" t="s">
        <v>8518</v>
      </c>
      <c r="K1129" s="126" t="s">
        <v>15</v>
      </c>
    </row>
    <row r="1130" spans="1:11">
      <c r="A1130" s="125">
        <v>1129</v>
      </c>
      <c r="B1130" s="126" t="s">
        <v>5620</v>
      </c>
      <c r="C1130" s="126" t="s">
        <v>15</v>
      </c>
      <c r="D1130" s="126" t="s">
        <v>8519</v>
      </c>
      <c r="E1130" s="126" t="s">
        <v>15</v>
      </c>
      <c r="F1130" s="126" t="s">
        <v>15</v>
      </c>
      <c r="G1130" s="126" t="s">
        <v>15</v>
      </c>
      <c r="H1130" s="126" t="s">
        <v>15</v>
      </c>
      <c r="I1130" s="126" t="s">
        <v>15</v>
      </c>
      <c r="J1130" s="126" t="s">
        <v>8520</v>
      </c>
      <c r="K1130" s="126" t="s">
        <v>15</v>
      </c>
    </row>
    <row r="1131" spans="1:11">
      <c r="A1131" s="125">
        <v>1130</v>
      </c>
      <c r="B1131" s="126" t="s">
        <v>31</v>
      </c>
      <c r="C1131" s="126" t="s">
        <v>15</v>
      </c>
      <c r="D1131" s="126" t="s">
        <v>8521</v>
      </c>
      <c r="E1131" s="126" t="s">
        <v>15</v>
      </c>
      <c r="F1131" s="126" t="s">
        <v>15</v>
      </c>
      <c r="G1131" s="126" t="s">
        <v>15</v>
      </c>
      <c r="H1131" s="126" t="s">
        <v>8522</v>
      </c>
      <c r="I1131" s="126" t="s">
        <v>15</v>
      </c>
      <c r="J1131" s="126" t="s">
        <v>8523</v>
      </c>
      <c r="K1131" s="126" t="s">
        <v>15</v>
      </c>
    </row>
    <row r="1132" spans="1:11">
      <c r="A1132" s="125">
        <v>1131</v>
      </c>
      <c r="B1132" s="126" t="s">
        <v>5621</v>
      </c>
      <c r="C1132" s="126" t="s">
        <v>15</v>
      </c>
      <c r="D1132" s="126" t="s">
        <v>8524</v>
      </c>
      <c r="E1132" s="126" t="s">
        <v>15</v>
      </c>
      <c r="F1132" s="126" t="s">
        <v>15</v>
      </c>
      <c r="G1132" s="126" t="s">
        <v>15</v>
      </c>
      <c r="H1132" s="126" t="s">
        <v>8525</v>
      </c>
      <c r="I1132" s="126" t="s">
        <v>15</v>
      </c>
      <c r="J1132" s="126" t="s">
        <v>8526</v>
      </c>
      <c r="K1132" s="126" t="s">
        <v>15</v>
      </c>
    </row>
    <row r="1133" spans="1:11">
      <c r="A1133" s="125">
        <v>1132</v>
      </c>
      <c r="B1133" s="126" t="s">
        <v>5622</v>
      </c>
      <c r="C1133" s="126" t="s">
        <v>15</v>
      </c>
      <c r="D1133" s="126" t="s">
        <v>8527</v>
      </c>
      <c r="E1133" s="126" t="s">
        <v>15</v>
      </c>
      <c r="F1133" s="126" t="s">
        <v>15</v>
      </c>
      <c r="G1133" s="126" t="s">
        <v>15</v>
      </c>
      <c r="H1133" s="126" t="s">
        <v>8528</v>
      </c>
      <c r="I1133" s="126" t="s">
        <v>15</v>
      </c>
      <c r="J1133" s="126" t="s">
        <v>8529</v>
      </c>
      <c r="K1133" s="126" t="s">
        <v>15</v>
      </c>
    </row>
    <row r="1134" spans="1:11">
      <c r="A1134" s="125">
        <v>1133</v>
      </c>
      <c r="B1134" s="126" t="s">
        <v>5623</v>
      </c>
      <c r="C1134" s="126" t="s">
        <v>15</v>
      </c>
      <c r="D1134" s="126" t="s">
        <v>8530</v>
      </c>
      <c r="E1134" s="126" t="s">
        <v>15</v>
      </c>
      <c r="F1134" s="126" t="s">
        <v>15</v>
      </c>
      <c r="G1134" s="126" t="s">
        <v>15</v>
      </c>
      <c r="H1134" s="126" t="s">
        <v>8531</v>
      </c>
      <c r="I1134" s="126" t="s">
        <v>15</v>
      </c>
      <c r="J1134" s="126" t="s">
        <v>8532</v>
      </c>
      <c r="K1134" s="126" t="s">
        <v>15</v>
      </c>
    </row>
    <row r="1135" spans="1:11">
      <c r="A1135" s="125">
        <v>1134</v>
      </c>
      <c r="B1135" s="126" t="s">
        <v>5624</v>
      </c>
      <c r="C1135" s="126" t="s">
        <v>15</v>
      </c>
      <c r="D1135" s="126" t="s">
        <v>8533</v>
      </c>
      <c r="E1135" s="126" t="s">
        <v>15</v>
      </c>
      <c r="F1135" s="126" t="s">
        <v>15</v>
      </c>
      <c r="G1135" s="126" t="s">
        <v>15</v>
      </c>
      <c r="H1135" s="126" t="s">
        <v>8534</v>
      </c>
      <c r="I1135" s="126" t="s">
        <v>15</v>
      </c>
      <c r="J1135" s="126" t="s">
        <v>8535</v>
      </c>
      <c r="K1135" s="126" t="s">
        <v>15</v>
      </c>
    </row>
    <row r="1136" spans="1:11">
      <c r="A1136" s="125">
        <v>1135</v>
      </c>
      <c r="B1136" s="126" t="s">
        <v>5625</v>
      </c>
      <c r="C1136" s="126" t="s">
        <v>15</v>
      </c>
      <c r="D1136" s="126" t="s">
        <v>8536</v>
      </c>
      <c r="E1136" s="126" t="s">
        <v>15</v>
      </c>
      <c r="F1136" s="126" t="s">
        <v>15</v>
      </c>
      <c r="G1136" s="126" t="s">
        <v>15</v>
      </c>
      <c r="H1136" s="126" t="s">
        <v>8537</v>
      </c>
      <c r="I1136" s="126" t="s">
        <v>15</v>
      </c>
      <c r="J1136" s="126" t="s">
        <v>319</v>
      </c>
      <c r="K1136" s="126" t="s">
        <v>15</v>
      </c>
    </row>
    <row r="1137" spans="1:11">
      <c r="A1137" s="125">
        <v>1136</v>
      </c>
      <c r="B1137" s="126" t="s">
        <v>5626</v>
      </c>
      <c r="C1137" s="126" t="s">
        <v>15</v>
      </c>
      <c r="D1137" s="126" t="s">
        <v>8538</v>
      </c>
      <c r="E1137" s="126" t="s">
        <v>15</v>
      </c>
      <c r="F1137" s="126" t="s">
        <v>15</v>
      </c>
      <c r="G1137" s="126" t="s">
        <v>15</v>
      </c>
      <c r="H1137" s="126" t="s">
        <v>8539</v>
      </c>
      <c r="I1137" s="126" t="s">
        <v>15</v>
      </c>
      <c r="J1137" s="126" t="s">
        <v>320</v>
      </c>
      <c r="K1137" s="126" t="s">
        <v>15</v>
      </c>
    </row>
    <row r="1138" spans="1:11">
      <c r="A1138" s="125">
        <v>1137</v>
      </c>
      <c r="B1138" s="126" t="s">
        <v>5627</v>
      </c>
      <c r="C1138" s="126" t="s">
        <v>15</v>
      </c>
      <c r="D1138" s="126" t="s">
        <v>8540</v>
      </c>
      <c r="E1138" s="126" t="s">
        <v>15</v>
      </c>
      <c r="F1138" s="126" t="s">
        <v>15</v>
      </c>
      <c r="G1138" s="126" t="s">
        <v>15</v>
      </c>
      <c r="H1138" s="126" t="s">
        <v>8541</v>
      </c>
      <c r="I1138" s="126" t="s">
        <v>15</v>
      </c>
      <c r="J1138" s="126" t="s">
        <v>321</v>
      </c>
      <c r="K1138" s="126" t="s">
        <v>15</v>
      </c>
    </row>
    <row r="1139" spans="1:11">
      <c r="A1139" s="125">
        <v>1138</v>
      </c>
      <c r="B1139" s="126" t="s">
        <v>5628</v>
      </c>
      <c r="C1139" s="126" t="s">
        <v>15</v>
      </c>
      <c r="D1139" s="126" t="s">
        <v>8542</v>
      </c>
      <c r="E1139" s="126" t="s">
        <v>15</v>
      </c>
      <c r="F1139" s="126" t="s">
        <v>15</v>
      </c>
      <c r="G1139" s="126" t="s">
        <v>15</v>
      </c>
      <c r="H1139" s="126" t="s">
        <v>8543</v>
      </c>
      <c r="I1139" s="126" t="s">
        <v>15</v>
      </c>
      <c r="J1139" s="126" t="s">
        <v>8544</v>
      </c>
      <c r="K1139" s="126" t="s">
        <v>15</v>
      </c>
    </row>
    <row r="1140" spans="1:11">
      <c r="A1140" s="125">
        <v>1139</v>
      </c>
      <c r="B1140" s="126" t="s">
        <v>5629</v>
      </c>
      <c r="C1140" s="126" t="s">
        <v>15</v>
      </c>
      <c r="D1140" s="126" t="s">
        <v>15</v>
      </c>
      <c r="E1140" s="126" t="s">
        <v>15</v>
      </c>
      <c r="F1140" s="126" t="s">
        <v>15</v>
      </c>
      <c r="G1140" s="126" t="s">
        <v>15</v>
      </c>
      <c r="H1140" s="126" t="s">
        <v>8545</v>
      </c>
      <c r="I1140" s="126" t="s">
        <v>15</v>
      </c>
      <c r="J1140" s="126" t="s">
        <v>8546</v>
      </c>
      <c r="K1140" s="126" t="s">
        <v>15</v>
      </c>
    </row>
    <row r="1141" spans="1:11">
      <c r="A1141" s="125">
        <v>1140</v>
      </c>
      <c r="B1141" s="126" t="s">
        <v>5631</v>
      </c>
      <c r="C1141" s="126" t="s">
        <v>15</v>
      </c>
      <c r="D1141" s="126" t="s">
        <v>8547</v>
      </c>
      <c r="E1141" s="126" t="s">
        <v>15</v>
      </c>
      <c r="F1141" s="126" t="s">
        <v>15</v>
      </c>
      <c r="G1141" s="126" t="s">
        <v>15</v>
      </c>
      <c r="H1141" s="126" t="s">
        <v>15</v>
      </c>
      <c r="I1141" s="126" t="s">
        <v>15</v>
      </c>
      <c r="J1141" s="126" t="s">
        <v>8548</v>
      </c>
      <c r="K1141" s="126" t="s">
        <v>15</v>
      </c>
    </row>
    <row r="1142" spans="1:11">
      <c r="A1142" s="125">
        <v>1141</v>
      </c>
      <c r="B1142" s="126" t="s">
        <v>5632</v>
      </c>
      <c r="C1142" s="126" t="s">
        <v>15</v>
      </c>
      <c r="D1142" s="126" t="s">
        <v>15</v>
      </c>
      <c r="E1142" s="126" t="s">
        <v>15</v>
      </c>
      <c r="F1142" s="126" t="s">
        <v>15</v>
      </c>
      <c r="G1142" s="126" t="s">
        <v>15</v>
      </c>
      <c r="H1142" s="126" t="s">
        <v>8549</v>
      </c>
      <c r="I1142" s="126" t="s">
        <v>15</v>
      </c>
      <c r="J1142" s="126" t="s">
        <v>8550</v>
      </c>
      <c r="K1142" s="126" t="s">
        <v>15</v>
      </c>
    </row>
    <row r="1143" spans="1:11">
      <c r="A1143" s="125">
        <v>1142</v>
      </c>
      <c r="B1143" s="126" t="s">
        <v>5633</v>
      </c>
      <c r="C1143" s="126" t="s">
        <v>15</v>
      </c>
      <c r="D1143" s="126" t="s">
        <v>8551</v>
      </c>
      <c r="E1143" s="126" t="s">
        <v>15</v>
      </c>
      <c r="F1143" s="126" t="s">
        <v>15</v>
      </c>
      <c r="G1143" s="126" t="s">
        <v>15</v>
      </c>
      <c r="H1143" s="126" t="s">
        <v>8552</v>
      </c>
      <c r="I1143" s="126" t="s">
        <v>15</v>
      </c>
      <c r="J1143" s="126" t="s">
        <v>8553</v>
      </c>
      <c r="K1143" s="126" t="s">
        <v>15</v>
      </c>
    </row>
    <row r="1144" spans="1:11">
      <c r="A1144" s="125">
        <v>1143</v>
      </c>
      <c r="B1144" s="126" t="s">
        <v>5634</v>
      </c>
      <c r="C1144" s="126" t="s">
        <v>15</v>
      </c>
      <c r="D1144" s="126" t="s">
        <v>8554</v>
      </c>
      <c r="E1144" s="126" t="s">
        <v>15</v>
      </c>
      <c r="F1144" s="126" t="s">
        <v>15</v>
      </c>
      <c r="G1144" s="126" t="s">
        <v>15</v>
      </c>
      <c r="H1144" s="126" t="s">
        <v>15</v>
      </c>
      <c r="I1144" s="126" t="s">
        <v>15</v>
      </c>
      <c r="J1144" s="126" t="s">
        <v>8555</v>
      </c>
      <c r="K1144" s="126" t="s">
        <v>15</v>
      </c>
    </row>
    <row r="1145" spans="1:11">
      <c r="A1145" s="125">
        <v>1144</v>
      </c>
      <c r="B1145" s="126" t="s">
        <v>5635</v>
      </c>
      <c r="C1145" s="126" t="s">
        <v>15</v>
      </c>
      <c r="D1145" s="126" t="s">
        <v>15</v>
      </c>
      <c r="E1145" s="126" t="s">
        <v>15</v>
      </c>
      <c r="F1145" s="126" t="s">
        <v>15</v>
      </c>
      <c r="G1145" s="126" t="s">
        <v>15</v>
      </c>
      <c r="H1145" s="126" t="s">
        <v>8556</v>
      </c>
      <c r="I1145" s="126" t="s">
        <v>15</v>
      </c>
      <c r="J1145" s="126" t="s">
        <v>8557</v>
      </c>
      <c r="K1145" s="126" t="s">
        <v>15</v>
      </c>
    </row>
    <row r="1146" spans="1:11">
      <c r="A1146" s="125">
        <v>1145</v>
      </c>
      <c r="B1146" s="126" t="s">
        <v>32</v>
      </c>
      <c r="C1146" s="126" t="s">
        <v>15</v>
      </c>
      <c r="D1146" s="126" t="s">
        <v>8558</v>
      </c>
      <c r="E1146" s="126" t="s">
        <v>15</v>
      </c>
      <c r="F1146" s="126" t="s">
        <v>15</v>
      </c>
      <c r="G1146" s="126" t="s">
        <v>15</v>
      </c>
      <c r="H1146" s="126" t="s">
        <v>8559</v>
      </c>
      <c r="I1146" s="126" t="s">
        <v>15</v>
      </c>
      <c r="J1146" s="126" t="s">
        <v>322</v>
      </c>
      <c r="K1146" s="126" t="s">
        <v>15</v>
      </c>
    </row>
    <row r="1147" spans="1:11">
      <c r="A1147" s="125">
        <v>1146</v>
      </c>
      <c r="B1147" s="126" t="s">
        <v>5637</v>
      </c>
      <c r="C1147" s="126" t="s">
        <v>15</v>
      </c>
      <c r="D1147" s="126" t="s">
        <v>8560</v>
      </c>
      <c r="E1147" s="126" t="s">
        <v>15</v>
      </c>
      <c r="F1147" s="126" t="s">
        <v>15</v>
      </c>
      <c r="G1147" s="126" t="s">
        <v>15</v>
      </c>
      <c r="H1147" s="126" t="s">
        <v>8561</v>
      </c>
      <c r="I1147" s="126" t="s">
        <v>15</v>
      </c>
      <c r="J1147" s="126" t="s">
        <v>8562</v>
      </c>
      <c r="K1147" s="126" t="s">
        <v>15</v>
      </c>
    </row>
    <row r="1148" spans="1:11">
      <c r="A1148" s="125">
        <v>1147</v>
      </c>
      <c r="B1148" s="126" t="s">
        <v>69</v>
      </c>
      <c r="C1148" s="126" t="s">
        <v>15</v>
      </c>
      <c r="D1148" s="126" t="s">
        <v>8563</v>
      </c>
      <c r="E1148" s="126" t="s">
        <v>15</v>
      </c>
      <c r="F1148" s="126" t="s">
        <v>15</v>
      </c>
      <c r="G1148" s="126" t="s">
        <v>15</v>
      </c>
      <c r="H1148" s="126" t="s">
        <v>15</v>
      </c>
      <c r="I1148" s="126" t="s">
        <v>15</v>
      </c>
      <c r="J1148" s="126" t="s">
        <v>323</v>
      </c>
      <c r="K1148" s="126" t="s">
        <v>15</v>
      </c>
    </row>
    <row r="1149" spans="1:11">
      <c r="A1149" s="125">
        <v>1148</v>
      </c>
      <c r="B1149" s="126" t="s">
        <v>5639</v>
      </c>
      <c r="C1149" s="126" t="s">
        <v>15</v>
      </c>
      <c r="D1149" s="126" t="s">
        <v>8564</v>
      </c>
      <c r="E1149" s="126" t="s">
        <v>15</v>
      </c>
      <c r="F1149" s="126" t="s">
        <v>15</v>
      </c>
      <c r="G1149" s="126" t="s">
        <v>15</v>
      </c>
      <c r="H1149" s="126" t="s">
        <v>15</v>
      </c>
      <c r="I1149" s="126" t="s">
        <v>15</v>
      </c>
      <c r="J1149" s="126" t="s">
        <v>8565</v>
      </c>
      <c r="K1149" s="126" t="s">
        <v>15</v>
      </c>
    </row>
    <row r="1150" spans="1:11">
      <c r="A1150" s="125">
        <v>1149</v>
      </c>
      <c r="B1150" s="126" t="s">
        <v>5640</v>
      </c>
      <c r="C1150" s="126" t="s">
        <v>15</v>
      </c>
      <c r="D1150" s="126" t="s">
        <v>8566</v>
      </c>
      <c r="E1150" s="126" t="s">
        <v>15</v>
      </c>
      <c r="F1150" s="126" t="s">
        <v>15</v>
      </c>
      <c r="G1150" s="126" t="s">
        <v>15</v>
      </c>
      <c r="H1150" s="126" t="s">
        <v>15</v>
      </c>
      <c r="I1150" s="126" t="s">
        <v>15</v>
      </c>
      <c r="J1150" s="126" t="s">
        <v>324</v>
      </c>
      <c r="K1150" s="126" t="s">
        <v>15</v>
      </c>
    </row>
    <row r="1151" spans="1:11">
      <c r="A1151" s="125">
        <v>1150</v>
      </c>
      <c r="B1151" s="126" t="s">
        <v>5641</v>
      </c>
      <c r="C1151" s="126" t="s">
        <v>15</v>
      </c>
      <c r="D1151" s="126" t="s">
        <v>8567</v>
      </c>
      <c r="E1151" s="126" t="s">
        <v>15</v>
      </c>
      <c r="F1151" s="126" t="s">
        <v>15</v>
      </c>
      <c r="G1151" s="126" t="s">
        <v>15</v>
      </c>
      <c r="H1151" s="126" t="s">
        <v>8357</v>
      </c>
      <c r="I1151" s="126" t="s">
        <v>15</v>
      </c>
      <c r="J1151" s="126" t="s">
        <v>325</v>
      </c>
      <c r="K1151" s="126" t="s">
        <v>15</v>
      </c>
    </row>
    <row r="1152" spans="1:11">
      <c r="A1152" s="125">
        <v>1151</v>
      </c>
      <c r="B1152" s="126" t="s">
        <v>5642</v>
      </c>
      <c r="C1152" s="126" t="s">
        <v>15</v>
      </c>
      <c r="D1152" s="126" t="s">
        <v>8568</v>
      </c>
      <c r="E1152" s="126" t="s">
        <v>15</v>
      </c>
      <c r="F1152" s="126" t="s">
        <v>15</v>
      </c>
      <c r="G1152" s="126" t="s">
        <v>15</v>
      </c>
      <c r="H1152" s="126" t="s">
        <v>8569</v>
      </c>
      <c r="I1152" s="126" t="s">
        <v>15</v>
      </c>
      <c r="J1152" s="126" t="s">
        <v>491</v>
      </c>
      <c r="K1152" s="126" t="s">
        <v>15</v>
      </c>
    </row>
    <row r="1153" spans="1:11">
      <c r="A1153" s="125">
        <v>1152</v>
      </c>
      <c r="B1153" s="126" t="s">
        <v>5643</v>
      </c>
      <c r="C1153" s="126" t="s">
        <v>15</v>
      </c>
      <c r="D1153" s="126" t="s">
        <v>8570</v>
      </c>
      <c r="E1153" s="126" t="s">
        <v>15</v>
      </c>
      <c r="F1153" s="126" t="s">
        <v>15</v>
      </c>
      <c r="G1153" s="126" t="s">
        <v>15</v>
      </c>
      <c r="H1153" s="126" t="s">
        <v>8571</v>
      </c>
      <c r="I1153" s="126" t="s">
        <v>15</v>
      </c>
      <c r="J1153" s="126" t="s">
        <v>8572</v>
      </c>
      <c r="K1153" s="126" t="s">
        <v>15</v>
      </c>
    </row>
    <row r="1154" spans="1:11">
      <c r="A1154" s="125">
        <v>1153</v>
      </c>
      <c r="B1154" s="126" t="s">
        <v>5644</v>
      </c>
      <c r="C1154" s="126" t="s">
        <v>15</v>
      </c>
      <c r="D1154" s="126" t="s">
        <v>8573</v>
      </c>
      <c r="E1154" s="126" t="s">
        <v>15</v>
      </c>
      <c r="F1154" s="126" t="s">
        <v>15</v>
      </c>
      <c r="G1154" s="126" t="s">
        <v>15</v>
      </c>
      <c r="H1154" s="126" t="s">
        <v>8574</v>
      </c>
      <c r="I1154" s="126" t="s">
        <v>15</v>
      </c>
      <c r="J1154" s="126" t="s">
        <v>8575</v>
      </c>
      <c r="K1154" s="126" t="s">
        <v>15</v>
      </c>
    </row>
    <row r="1155" spans="1:11">
      <c r="A1155" s="125">
        <v>1154</v>
      </c>
      <c r="B1155" s="126" t="s">
        <v>5645</v>
      </c>
      <c r="C1155" s="126" t="s">
        <v>15</v>
      </c>
      <c r="D1155" s="126" t="s">
        <v>8576</v>
      </c>
      <c r="E1155" s="126" t="s">
        <v>15</v>
      </c>
      <c r="F1155" s="126" t="s">
        <v>15</v>
      </c>
      <c r="G1155" s="126" t="s">
        <v>15</v>
      </c>
      <c r="H1155" s="126" t="s">
        <v>8577</v>
      </c>
      <c r="I1155" s="126" t="s">
        <v>15</v>
      </c>
      <c r="J1155" s="126" t="s">
        <v>8578</v>
      </c>
      <c r="K1155" s="126" t="s">
        <v>15</v>
      </c>
    </row>
    <row r="1156" spans="1:11">
      <c r="A1156" s="125">
        <v>1155</v>
      </c>
      <c r="B1156" s="126" t="s">
        <v>5646</v>
      </c>
      <c r="C1156" s="126" t="s">
        <v>15</v>
      </c>
      <c r="D1156" s="126" t="s">
        <v>8579</v>
      </c>
      <c r="E1156" s="126" t="s">
        <v>15</v>
      </c>
      <c r="F1156" s="126" t="s">
        <v>15</v>
      </c>
      <c r="G1156" s="126" t="s">
        <v>15</v>
      </c>
      <c r="H1156" s="126" t="s">
        <v>8580</v>
      </c>
      <c r="I1156" s="126" t="s">
        <v>15</v>
      </c>
      <c r="J1156" s="126" t="s">
        <v>8581</v>
      </c>
      <c r="K1156" s="126" t="s">
        <v>15</v>
      </c>
    </row>
    <row r="1157" spans="1:11">
      <c r="A1157" s="125">
        <v>1156</v>
      </c>
      <c r="B1157" s="126" t="s">
        <v>5647</v>
      </c>
      <c r="C1157" s="126" t="s">
        <v>15</v>
      </c>
      <c r="D1157" s="126" t="s">
        <v>8582</v>
      </c>
      <c r="E1157" s="126" t="s">
        <v>15</v>
      </c>
      <c r="F1157" s="126" t="s">
        <v>15</v>
      </c>
      <c r="G1157" s="126" t="s">
        <v>15</v>
      </c>
      <c r="H1157" s="126" t="s">
        <v>15</v>
      </c>
      <c r="I1157" s="126" t="s">
        <v>15</v>
      </c>
      <c r="J1157" s="126" t="s">
        <v>326</v>
      </c>
      <c r="K1157" s="126" t="s">
        <v>15</v>
      </c>
    </row>
    <row r="1158" spans="1:11">
      <c r="A1158" s="125">
        <v>1157</v>
      </c>
      <c r="B1158" s="126" t="s">
        <v>5649</v>
      </c>
      <c r="C1158" s="126" t="s">
        <v>15</v>
      </c>
      <c r="D1158" s="126" t="s">
        <v>8583</v>
      </c>
      <c r="E1158" s="126" t="s">
        <v>15</v>
      </c>
      <c r="F1158" s="126" t="s">
        <v>15</v>
      </c>
      <c r="G1158" s="126" t="s">
        <v>15</v>
      </c>
      <c r="H1158" s="126" t="s">
        <v>8584</v>
      </c>
      <c r="I1158" s="126" t="s">
        <v>15</v>
      </c>
      <c r="J1158" s="126" t="s">
        <v>8585</v>
      </c>
      <c r="K1158" s="126" t="s">
        <v>15</v>
      </c>
    </row>
    <row r="1159" spans="1:11">
      <c r="A1159" s="125">
        <v>1158</v>
      </c>
      <c r="B1159" s="126" t="s">
        <v>5650</v>
      </c>
      <c r="C1159" s="126" t="s">
        <v>15</v>
      </c>
      <c r="D1159" s="126" t="s">
        <v>8586</v>
      </c>
      <c r="E1159" s="126" t="s">
        <v>15</v>
      </c>
      <c r="F1159" s="126" t="s">
        <v>15</v>
      </c>
      <c r="G1159" s="126" t="s">
        <v>15</v>
      </c>
      <c r="H1159" s="126" t="s">
        <v>8587</v>
      </c>
      <c r="I1159" s="126" t="s">
        <v>15</v>
      </c>
      <c r="J1159" s="126" t="s">
        <v>8588</v>
      </c>
      <c r="K1159" s="126" t="s">
        <v>15</v>
      </c>
    </row>
    <row r="1160" spans="1:11">
      <c r="A1160" s="125">
        <v>1159</v>
      </c>
      <c r="B1160" s="126" t="s">
        <v>5651</v>
      </c>
      <c r="C1160" s="126" t="s">
        <v>15</v>
      </c>
      <c r="D1160" s="126" t="s">
        <v>8589</v>
      </c>
      <c r="E1160" s="126" t="s">
        <v>15</v>
      </c>
      <c r="F1160" s="126" t="s">
        <v>15</v>
      </c>
      <c r="G1160" s="126" t="s">
        <v>15</v>
      </c>
      <c r="H1160" s="126" t="s">
        <v>15</v>
      </c>
      <c r="I1160" s="126" t="s">
        <v>15</v>
      </c>
      <c r="J1160" s="126" t="s">
        <v>327</v>
      </c>
      <c r="K1160" s="126" t="s">
        <v>15</v>
      </c>
    </row>
    <row r="1161" spans="1:11">
      <c r="A1161" s="125">
        <v>1160</v>
      </c>
      <c r="B1161" s="126" t="s">
        <v>143</v>
      </c>
      <c r="C1161" s="126" t="s">
        <v>15</v>
      </c>
      <c r="D1161" s="126" t="s">
        <v>8590</v>
      </c>
      <c r="E1161" s="126" t="s">
        <v>15</v>
      </c>
      <c r="F1161" s="126" t="s">
        <v>15</v>
      </c>
      <c r="G1161" s="126" t="s">
        <v>15</v>
      </c>
      <c r="H1161" s="126" t="s">
        <v>15</v>
      </c>
      <c r="I1161" s="126" t="s">
        <v>15</v>
      </c>
      <c r="J1161" s="126" t="s">
        <v>8591</v>
      </c>
      <c r="K1161" s="126" t="s">
        <v>15</v>
      </c>
    </row>
    <row r="1162" spans="1:11">
      <c r="A1162" s="125">
        <v>1161</v>
      </c>
      <c r="B1162" s="126" t="s">
        <v>5652</v>
      </c>
      <c r="C1162" s="126" t="s">
        <v>15</v>
      </c>
      <c r="D1162" s="126" t="s">
        <v>8592</v>
      </c>
      <c r="E1162" s="126" t="s">
        <v>15</v>
      </c>
      <c r="F1162" s="126" t="s">
        <v>15</v>
      </c>
      <c r="G1162" s="126" t="s">
        <v>15</v>
      </c>
      <c r="H1162" s="126" t="s">
        <v>15</v>
      </c>
      <c r="I1162" s="126" t="s">
        <v>15</v>
      </c>
      <c r="J1162" s="126" t="s">
        <v>8593</v>
      </c>
      <c r="K1162" s="126" t="s">
        <v>15</v>
      </c>
    </row>
    <row r="1163" spans="1:11">
      <c r="A1163" s="125">
        <v>1162</v>
      </c>
      <c r="B1163" s="126" t="s">
        <v>5653</v>
      </c>
      <c r="C1163" s="126" t="s">
        <v>15</v>
      </c>
      <c r="D1163" s="126" t="s">
        <v>15</v>
      </c>
      <c r="E1163" s="126" t="s">
        <v>15</v>
      </c>
      <c r="F1163" s="126" t="s">
        <v>15</v>
      </c>
      <c r="G1163" s="126" t="s">
        <v>15</v>
      </c>
      <c r="H1163" s="126" t="s">
        <v>8594</v>
      </c>
      <c r="I1163" s="126" t="s">
        <v>15</v>
      </c>
      <c r="J1163" s="126" t="s">
        <v>8595</v>
      </c>
      <c r="K1163" s="126" t="s">
        <v>15</v>
      </c>
    </row>
    <row r="1164" spans="1:11">
      <c r="A1164" s="125">
        <v>1163</v>
      </c>
      <c r="B1164" s="126" t="s">
        <v>5655</v>
      </c>
      <c r="C1164" s="126" t="s">
        <v>15</v>
      </c>
      <c r="D1164" s="126" t="s">
        <v>15</v>
      </c>
      <c r="E1164" s="126" t="s">
        <v>15</v>
      </c>
      <c r="F1164" s="126" t="s">
        <v>15</v>
      </c>
      <c r="G1164" s="126" t="s">
        <v>15</v>
      </c>
      <c r="H1164" s="126" t="s">
        <v>8596</v>
      </c>
      <c r="I1164" s="126" t="s">
        <v>15</v>
      </c>
      <c r="J1164" s="126" t="s">
        <v>8597</v>
      </c>
      <c r="K1164" s="126" t="s">
        <v>15</v>
      </c>
    </row>
    <row r="1165" spans="1:11">
      <c r="A1165" s="125">
        <v>1164</v>
      </c>
      <c r="B1165" s="126" t="s">
        <v>5657</v>
      </c>
      <c r="C1165" s="126" t="s">
        <v>15</v>
      </c>
      <c r="D1165" s="126" t="s">
        <v>8598</v>
      </c>
      <c r="E1165" s="126" t="s">
        <v>15</v>
      </c>
      <c r="F1165" s="126" t="s">
        <v>15</v>
      </c>
      <c r="G1165" s="126" t="s">
        <v>15</v>
      </c>
      <c r="H1165" s="126" t="s">
        <v>15</v>
      </c>
      <c r="I1165" s="126" t="s">
        <v>15</v>
      </c>
      <c r="J1165" s="126" t="s">
        <v>8599</v>
      </c>
      <c r="K1165" s="126" t="s">
        <v>15</v>
      </c>
    </row>
    <row r="1166" spans="1:11">
      <c r="A1166" s="125">
        <v>1165</v>
      </c>
      <c r="B1166" s="126" t="s">
        <v>5658</v>
      </c>
      <c r="C1166" s="126" t="s">
        <v>15</v>
      </c>
      <c r="D1166" s="126" t="s">
        <v>8600</v>
      </c>
      <c r="E1166" s="126" t="s">
        <v>15</v>
      </c>
      <c r="F1166" s="126" t="s">
        <v>15</v>
      </c>
      <c r="G1166" s="126" t="s">
        <v>15</v>
      </c>
      <c r="H1166" s="126" t="s">
        <v>8601</v>
      </c>
      <c r="I1166" s="126" t="s">
        <v>15</v>
      </c>
      <c r="J1166" s="126" t="s">
        <v>8602</v>
      </c>
      <c r="K1166" s="126" t="s">
        <v>15</v>
      </c>
    </row>
    <row r="1167" spans="1:11">
      <c r="A1167" s="125">
        <v>1166</v>
      </c>
      <c r="B1167" s="126" t="s">
        <v>5660</v>
      </c>
      <c r="C1167" s="126" t="s">
        <v>15</v>
      </c>
      <c r="D1167" s="126" t="s">
        <v>8603</v>
      </c>
      <c r="E1167" s="126" t="s">
        <v>15</v>
      </c>
      <c r="F1167" s="126" t="s">
        <v>15</v>
      </c>
      <c r="G1167" s="126" t="s">
        <v>15</v>
      </c>
      <c r="H1167" s="126" t="s">
        <v>8604</v>
      </c>
      <c r="I1167" s="126" t="s">
        <v>15</v>
      </c>
      <c r="J1167" s="126" t="s">
        <v>328</v>
      </c>
      <c r="K1167" s="126" t="s">
        <v>15</v>
      </c>
    </row>
    <row r="1168" spans="1:11">
      <c r="A1168" s="125">
        <v>1167</v>
      </c>
      <c r="B1168" s="126" t="s">
        <v>5661</v>
      </c>
      <c r="C1168" s="126" t="s">
        <v>15</v>
      </c>
      <c r="D1168" s="126" t="s">
        <v>8605</v>
      </c>
      <c r="E1168" s="126" t="s">
        <v>15</v>
      </c>
      <c r="F1168" s="126" t="s">
        <v>15</v>
      </c>
      <c r="G1168" s="126" t="s">
        <v>15</v>
      </c>
      <c r="H1168" s="126" t="s">
        <v>8606</v>
      </c>
      <c r="I1168" s="126" t="s">
        <v>15</v>
      </c>
      <c r="J1168" s="126" t="s">
        <v>329</v>
      </c>
      <c r="K1168" s="126" t="s">
        <v>15</v>
      </c>
    </row>
    <row r="1169" spans="1:11">
      <c r="A1169" s="125">
        <v>1168</v>
      </c>
      <c r="B1169" s="126" t="s">
        <v>5663</v>
      </c>
      <c r="C1169" s="126" t="s">
        <v>15</v>
      </c>
      <c r="D1169" s="126" t="s">
        <v>8607</v>
      </c>
      <c r="E1169" s="126" t="s">
        <v>15</v>
      </c>
      <c r="F1169" s="126" t="s">
        <v>15</v>
      </c>
      <c r="G1169" s="126" t="s">
        <v>15</v>
      </c>
      <c r="H1169" s="126" t="s">
        <v>8608</v>
      </c>
      <c r="I1169" s="126" t="s">
        <v>15</v>
      </c>
      <c r="J1169" s="126" t="s">
        <v>8609</v>
      </c>
      <c r="K1169" s="126" t="s">
        <v>15</v>
      </c>
    </row>
    <row r="1170" spans="1:11">
      <c r="A1170" s="125">
        <v>1169</v>
      </c>
      <c r="B1170" s="126" t="s">
        <v>5664</v>
      </c>
      <c r="C1170" s="126" t="s">
        <v>15</v>
      </c>
      <c r="D1170" s="126" t="s">
        <v>8610</v>
      </c>
      <c r="E1170" s="126" t="s">
        <v>15</v>
      </c>
      <c r="F1170" s="126" t="s">
        <v>15</v>
      </c>
      <c r="G1170" s="126" t="s">
        <v>15</v>
      </c>
      <c r="H1170" s="126" t="s">
        <v>8611</v>
      </c>
      <c r="I1170" s="126" t="s">
        <v>15</v>
      </c>
      <c r="J1170" s="126" t="s">
        <v>8612</v>
      </c>
      <c r="K1170" s="126" t="s">
        <v>15</v>
      </c>
    </row>
    <row r="1171" spans="1:11">
      <c r="A1171" s="125">
        <v>1170</v>
      </c>
      <c r="B1171" s="126" t="s">
        <v>5665</v>
      </c>
      <c r="C1171" s="126" t="s">
        <v>15</v>
      </c>
      <c r="D1171" s="126" t="s">
        <v>15</v>
      </c>
      <c r="E1171" s="126" t="s">
        <v>15</v>
      </c>
      <c r="F1171" s="126" t="s">
        <v>15</v>
      </c>
      <c r="G1171" s="126" t="s">
        <v>15</v>
      </c>
      <c r="H1171" s="126" t="s">
        <v>8613</v>
      </c>
      <c r="I1171" s="126" t="s">
        <v>15</v>
      </c>
      <c r="J1171" s="126" t="s">
        <v>8614</v>
      </c>
      <c r="K1171" s="126" t="s">
        <v>15</v>
      </c>
    </row>
    <row r="1172" spans="1:11">
      <c r="A1172" s="125">
        <v>1171</v>
      </c>
      <c r="B1172" s="126" t="s">
        <v>5666</v>
      </c>
      <c r="C1172" s="126" t="s">
        <v>15</v>
      </c>
      <c r="D1172" s="126" t="s">
        <v>8615</v>
      </c>
      <c r="E1172" s="126" t="s">
        <v>15</v>
      </c>
      <c r="F1172" s="126" t="s">
        <v>15</v>
      </c>
      <c r="G1172" s="126" t="s">
        <v>15</v>
      </c>
      <c r="H1172" s="126" t="s">
        <v>8616</v>
      </c>
      <c r="I1172" s="126" t="s">
        <v>15</v>
      </c>
      <c r="J1172" s="126" t="s">
        <v>330</v>
      </c>
      <c r="K1172" s="126" t="s">
        <v>15</v>
      </c>
    </row>
    <row r="1173" spans="1:11">
      <c r="A1173" s="125">
        <v>1172</v>
      </c>
      <c r="B1173" s="126" t="s">
        <v>34</v>
      </c>
      <c r="C1173" s="126" t="s">
        <v>15</v>
      </c>
      <c r="D1173" s="126" t="s">
        <v>8617</v>
      </c>
      <c r="E1173" s="126" t="s">
        <v>15</v>
      </c>
      <c r="F1173" s="126" t="s">
        <v>15</v>
      </c>
      <c r="G1173" s="126" t="s">
        <v>15</v>
      </c>
      <c r="H1173" s="126" t="s">
        <v>8618</v>
      </c>
      <c r="I1173" s="126" t="s">
        <v>15</v>
      </c>
      <c r="J1173" s="126" t="s">
        <v>8619</v>
      </c>
      <c r="K1173" s="126" t="s">
        <v>15</v>
      </c>
    </row>
    <row r="1174" spans="1:11">
      <c r="A1174" s="125">
        <v>1173</v>
      </c>
      <c r="B1174" s="126" t="s">
        <v>5668</v>
      </c>
      <c r="C1174" s="126" t="s">
        <v>15</v>
      </c>
      <c r="D1174" s="126" t="s">
        <v>8620</v>
      </c>
      <c r="E1174" s="126" t="s">
        <v>15</v>
      </c>
      <c r="F1174" s="126" t="s">
        <v>15</v>
      </c>
      <c r="G1174" s="126" t="s">
        <v>15</v>
      </c>
      <c r="H1174" s="126" t="s">
        <v>8621</v>
      </c>
      <c r="I1174" s="126" t="s">
        <v>15</v>
      </c>
      <c r="J1174" s="126" t="s">
        <v>331</v>
      </c>
      <c r="K1174" s="126" t="s">
        <v>15</v>
      </c>
    </row>
    <row r="1175" spans="1:11">
      <c r="A1175" s="125">
        <v>1174</v>
      </c>
      <c r="B1175" s="126" t="s">
        <v>5669</v>
      </c>
      <c r="C1175" s="126" t="s">
        <v>15</v>
      </c>
      <c r="D1175" s="126" t="s">
        <v>8622</v>
      </c>
      <c r="E1175" s="126" t="s">
        <v>15</v>
      </c>
      <c r="F1175" s="126" t="s">
        <v>15</v>
      </c>
      <c r="G1175" s="126" t="s">
        <v>15</v>
      </c>
      <c r="H1175" s="126" t="s">
        <v>15</v>
      </c>
      <c r="I1175" s="126" t="s">
        <v>15</v>
      </c>
      <c r="J1175" s="126" t="s">
        <v>8623</v>
      </c>
      <c r="K1175" s="126" t="s">
        <v>15</v>
      </c>
    </row>
    <row r="1176" spans="1:11">
      <c r="A1176" s="125">
        <v>1175</v>
      </c>
      <c r="B1176" s="126" t="s">
        <v>5670</v>
      </c>
      <c r="C1176" s="126" t="s">
        <v>15</v>
      </c>
      <c r="D1176" s="126" t="s">
        <v>8624</v>
      </c>
      <c r="E1176" s="126" t="s">
        <v>15</v>
      </c>
      <c r="F1176" s="126" t="s">
        <v>15</v>
      </c>
      <c r="G1176" s="126" t="s">
        <v>15</v>
      </c>
      <c r="H1176" s="126" t="s">
        <v>8625</v>
      </c>
      <c r="I1176" s="126" t="s">
        <v>15</v>
      </c>
      <c r="J1176" s="126" t="s">
        <v>8626</v>
      </c>
      <c r="K1176" s="126" t="s">
        <v>15</v>
      </c>
    </row>
    <row r="1177" spans="1:11">
      <c r="A1177" s="125">
        <v>1176</v>
      </c>
      <c r="B1177" s="126" t="s">
        <v>35</v>
      </c>
      <c r="C1177" s="126" t="s">
        <v>15</v>
      </c>
      <c r="D1177" s="126" t="s">
        <v>8627</v>
      </c>
      <c r="E1177" s="126" t="s">
        <v>15</v>
      </c>
      <c r="F1177" s="126" t="s">
        <v>15</v>
      </c>
      <c r="G1177" s="126" t="s">
        <v>15</v>
      </c>
      <c r="H1177" s="126" t="s">
        <v>15</v>
      </c>
      <c r="I1177" s="126" t="s">
        <v>15</v>
      </c>
      <c r="J1177" s="126" t="s">
        <v>332</v>
      </c>
      <c r="K1177" s="126" t="s">
        <v>15</v>
      </c>
    </row>
    <row r="1178" spans="1:11">
      <c r="A1178" s="125">
        <v>1177</v>
      </c>
      <c r="B1178" s="126" t="s">
        <v>5671</v>
      </c>
      <c r="C1178" s="126" t="s">
        <v>15</v>
      </c>
      <c r="D1178" s="126" t="s">
        <v>8628</v>
      </c>
      <c r="E1178" s="126" t="s">
        <v>15</v>
      </c>
      <c r="F1178" s="126" t="s">
        <v>15</v>
      </c>
      <c r="G1178" s="126" t="s">
        <v>15</v>
      </c>
      <c r="H1178" s="126" t="s">
        <v>15</v>
      </c>
      <c r="I1178" s="126" t="s">
        <v>15</v>
      </c>
      <c r="J1178" s="126" t="s">
        <v>8629</v>
      </c>
      <c r="K1178" s="126" t="s">
        <v>15</v>
      </c>
    </row>
    <row r="1179" spans="1:11">
      <c r="A1179" s="125">
        <v>1178</v>
      </c>
      <c r="B1179" s="126" t="s">
        <v>5672</v>
      </c>
      <c r="C1179" s="126" t="s">
        <v>15</v>
      </c>
      <c r="D1179" s="126" t="s">
        <v>8630</v>
      </c>
      <c r="E1179" s="126" t="s">
        <v>15</v>
      </c>
      <c r="F1179" s="126" t="s">
        <v>15</v>
      </c>
      <c r="G1179" s="126" t="s">
        <v>15</v>
      </c>
      <c r="H1179" s="126" t="s">
        <v>8631</v>
      </c>
      <c r="I1179" s="126" t="s">
        <v>15</v>
      </c>
      <c r="J1179" s="126" t="s">
        <v>8632</v>
      </c>
      <c r="K1179" s="126" t="s">
        <v>15</v>
      </c>
    </row>
    <row r="1180" spans="1:11">
      <c r="A1180" s="125">
        <v>1179</v>
      </c>
      <c r="B1180" s="126" t="s">
        <v>5673</v>
      </c>
      <c r="C1180" s="126" t="s">
        <v>15</v>
      </c>
      <c r="D1180" s="126" t="s">
        <v>8633</v>
      </c>
      <c r="E1180" s="126" t="s">
        <v>15</v>
      </c>
      <c r="F1180" s="126" t="s">
        <v>15</v>
      </c>
      <c r="G1180" s="126" t="s">
        <v>15</v>
      </c>
      <c r="H1180" s="126" t="s">
        <v>15</v>
      </c>
      <c r="I1180" s="126" t="s">
        <v>15</v>
      </c>
      <c r="J1180" s="126" t="s">
        <v>150</v>
      </c>
      <c r="K1180" s="126" t="s">
        <v>15</v>
      </c>
    </row>
    <row r="1181" spans="1:11">
      <c r="A1181" s="125">
        <v>1180</v>
      </c>
      <c r="B1181" s="126" t="s">
        <v>5674</v>
      </c>
      <c r="C1181" s="126" t="s">
        <v>15</v>
      </c>
      <c r="D1181" s="126" t="s">
        <v>8634</v>
      </c>
      <c r="E1181" s="126" t="s">
        <v>15</v>
      </c>
      <c r="F1181" s="126" t="s">
        <v>15</v>
      </c>
      <c r="G1181" s="126" t="s">
        <v>15</v>
      </c>
      <c r="H1181" s="126" t="s">
        <v>15</v>
      </c>
      <c r="I1181" s="126" t="s">
        <v>15</v>
      </c>
      <c r="J1181" s="126" t="s">
        <v>8635</v>
      </c>
      <c r="K1181" s="126" t="s">
        <v>15</v>
      </c>
    </row>
    <row r="1182" spans="1:11">
      <c r="A1182" s="125">
        <v>1181</v>
      </c>
      <c r="B1182" s="126" t="s">
        <v>135</v>
      </c>
      <c r="C1182" s="126" t="s">
        <v>15</v>
      </c>
      <c r="D1182" s="126" t="s">
        <v>15</v>
      </c>
      <c r="E1182" s="126" t="s">
        <v>15</v>
      </c>
      <c r="F1182" s="126" t="s">
        <v>15</v>
      </c>
      <c r="G1182" s="126" t="s">
        <v>15</v>
      </c>
      <c r="H1182" s="126" t="s">
        <v>15</v>
      </c>
      <c r="I1182" s="126" t="s">
        <v>15</v>
      </c>
      <c r="J1182" s="126" t="s">
        <v>8636</v>
      </c>
      <c r="K1182" s="126" t="s">
        <v>15</v>
      </c>
    </row>
    <row r="1183" spans="1:11">
      <c r="A1183" s="125">
        <v>1182</v>
      </c>
      <c r="B1183" s="126" t="s">
        <v>5675</v>
      </c>
      <c r="C1183" s="126" t="s">
        <v>15</v>
      </c>
      <c r="D1183" s="126" t="s">
        <v>8637</v>
      </c>
      <c r="E1183" s="126" t="s">
        <v>15</v>
      </c>
      <c r="F1183" s="126" t="s">
        <v>15</v>
      </c>
      <c r="G1183" s="126" t="s">
        <v>15</v>
      </c>
      <c r="H1183" s="126" t="s">
        <v>15</v>
      </c>
      <c r="I1183" s="126" t="s">
        <v>15</v>
      </c>
      <c r="J1183" s="126" t="s">
        <v>8638</v>
      </c>
      <c r="K1183" s="126" t="s">
        <v>15</v>
      </c>
    </row>
    <row r="1184" spans="1:11">
      <c r="A1184" s="125">
        <v>1183</v>
      </c>
      <c r="B1184" s="126" t="s">
        <v>5676</v>
      </c>
      <c r="C1184" s="126" t="s">
        <v>15</v>
      </c>
      <c r="D1184" s="126" t="s">
        <v>15</v>
      </c>
      <c r="E1184" s="126" t="s">
        <v>15</v>
      </c>
      <c r="F1184" s="126" t="s">
        <v>15</v>
      </c>
      <c r="G1184" s="126" t="s">
        <v>15</v>
      </c>
      <c r="H1184" s="126" t="s">
        <v>8639</v>
      </c>
      <c r="I1184" s="126" t="s">
        <v>15</v>
      </c>
      <c r="J1184" s="126" t="s">
        <v>8640</v>
      </c>
      <c r="K1184" s="126" t="s">
        <v>15</v>
      </c>
    </row>
    <row r="1185" spans="1:11">
      <c r="A1185" s="125">
        <v>1184</v>
      </c>
      <c r="B1185" s="126" t="s">
        <v>5677</v>
      </c>
      <c r="C1185" s="126" t="s">
        <v>15</v>
      </c>
      <c r="D1185" s="126" t="s">
        <v>8641</v>
      </c>
      <c r="E1185" s="126" t="s">
        <v>15</v>
      </c>
      <c r="F1185" s="126" t="s">
        <v>15</v>
      </c>
      <c r="G1185" s="126" t="s">
        <v>15</v>
      </c>
      <c r="H1185" s="126" t="s">
        <v>8642</v>
      </c>
      <c r="I1185" s="126" t="s">
        <v>15</v>
      </c>
      <c r="J1185" s="126" t="s">
        <v>8643</v>
      </c>
      <c r="K1185" s="126" t="s">
        <v>15</v>
      </c>
    </row>
    <row r="1186" spans="1:11">
      <c r="A1186" s="125">
        <v>1185</v>
      </c>
      <c r="B1186" s="126" t="s">
        <v>5679</v>
      </c>
      <c r="C1186" s="126" t="s">
        <v>15</v>
      </c>
      <c r="D1186" s="126" t="s">
        <v>8644</v>
      </c>
      <c r="E1186" s="126" t="s">
        <v>15</v>
      </c>
      <c r="F1186" s="126" t="s">
        <v>15</v>
      </c>
      <c r="G1186" s="126" t="s">
        <v>15</v>
      </c>
      <c r="H1186" s="126" t="s">
        <v>8645</v>
      </c>
      <c r="I1186" s="126" t="s">
        <v>15</v>
      </c>
      <c r="J1186" s="126" t="s">
        <v>8646</v>
      </c>
      <c r="K1186" s="126" t="s">
        <v>15</v>
      </c>
    </row>
    <row r="1187" spans="1:11">
      <c r="A1187" s="125">
        <v>1186</v>
      </c>
      <c r="B1187" s="126" t="s">
        <v>5680</v>
      </c>
      <c r="C1187" s="126" t="s">
        <v>15</v>
      </c>
      <c r="D1187" s="126" t="s">
        <v>8647</v>
      </c>
      <c r="E1187" s="126" t="s">
        <v>15</v>
      </c>
      <c r="F1187" s="126" t="s">
        <v>15</v>
      </c>
      <c r="G1187" s="126" t="s">
        <v>15</v>
      </c>
      <c r="H1187" s="126" t="s">
        <v>8648</v>
      </c>
      <c r="I1187" s="126" t="s">
        <v>15</v>
      </c>
      <c r="J1187" s="126" t="s">
        <v>8649</v>
      </c>
      <c r="K1187" s="126" t="s">
        <v>15</v>
      </c>
    </row>
    <row r="1188" spans="1:11">
      <c r="A1188" s="125">
        <v>1187</v>
      </c>
      <c r="B1188" s="126" t="s">
        <v>5682</v>
      </c>
      <c r="C1188" s="126" t="s">
        <v>15</v>
      </c>
      <c r="D1188" s="126" t="s">
        <v>8650</v>
      </c>
      <c r="E1188" s="126" t="s">
        <v>15</v>
      </c>
      <c r="F1188" s="126" t="s">
        <v>15</v>
      </c>
      <c r="G1188" s="126" t="s">
        <v>15</v>
      </c>
      <c r="H1188" s="126" t="s">
        <v>8651</v>
      </c>
      <c r="I1188" s="126" t="s">
        <v>15</v>
      </c>
      <c r="J1188" s="126" t="s">
        <v>8652</v>
      </c>
      <c r="K1188" s="126" t="s">
        <v>15</v>
      </c>
    </row>
    <row r="1189" spans="1:11">
      <c r="A1189" s="125">
        <v>1188</v>
      </c>
      <c r="B1189" s="126" t="s">
        <v>5683</v>
      </c>
      <c r="C1189" s="126" t="s">
        <v>15</v>
      </c>
      <c r="D1189" s="126" t="s">
        <v>8653</v>
      </c>
      <c r="E1189" s="126" t="s">
        <v>15</v>
      </c>
      <c r="F1189" s="126" t="s">
        <v>15</v>
      </c>
      <c r="G1189" s="126" t="s">
        <v>15</v>
      </c>
      <c r="H1189" s="126" t="s">
        <v>8654</v>
      </c>
      <c r="I1189" s="126" t="s">
        <v>15</v>
      </c>
      <c r="J1189" s="126" t="s">
        <v>8655</v>
      </c>
      <c r="K1189" s="126" t="s">
        <v>15</v>
      </c>
    </row>
    <row r="1190" spans="1:11">
      <c r="A1190" s="125">
        <v>1189</v>
      </c>
      <c r="B1190" s="126" t="s">
        <v>5684</v>
      </c>
      <c r="C1190" s="126" t="s">
        <v>15</v>
      </c>
      <c r="D1190" s="126" t="s">
        <v>8656</v>
      </c>
      <c r="E1190" s="126" t="s">
        <v>15</v>
      </c>
      <c r="F1190" s="126" t="s">
        <v>15</v>
      </c>
      <c r="G1190" s="126" t="s">
        <v>15</v>
      </c>
      <c r="H1190" s="126" t="s">
        <v>15</v>
      </c>
      <c r="I1190" s="126" t="s">
        <v>15</v>
      </c>
      <c r="J1190" s="126" t="s">
        <v>333</v>
      </c>
      <c r="K1190" s="126" t="s">
        <v>15</v>
      </c>
    </row>
    <row r="1191" spans="1:11">
      <c r="A1191" s="125">
        <v>1190</v>
      </c>
      <c r="B1191" s="126" t="s">
        <v>5686</v>
      </c>
      <c r="C1191" s="126" t="s">
        <v>15</v>
      </c>
      <c r="D1191" s="126" t="s">
        <v>8657</v>
      </c>
      <c r="E1191" s="126" t="s">
        <v>15</v>
      </c>
      <c r="F1191" s="126" t="s">
        <v>15</v>
      </c>
      <c r="G1191" s="126" t="s">
        <v>15</v>
      </c>
      <c r="H1191" s="126" t="s">
        <v>8658</v>
      </c>
      <c r="I1191" s="126" t="s">
        <v>15</v>
      </c>
      <c r="J1191" s="126" t="s">
        <v>8659</v>
      </c>
      <c r="K1191" s="126" t="s">
        <v>15</v>
      </c>
    </row>
    <row r="1192" spans="1:11">
      <c r="A1192" s="125">
        <v>1191</v>
      </c>
      <c r="B1192" s="126" t="s">
        <v>5689</v>
      </c>
      <c r="C1192" s="126" t="s">
        <v>15</v>
      </c>
      <c r="D1192" s="126" t="s">
        <v>8660</v>
      </c>
      <c r="E1192" s="126" t="s">
        <v>15</v>
      </c>
      <c r="F1192" s="126" t="s">
        <v>15</v>
      </c>
      <c r="G1192" s="126" t="s">
        <v>15</v>
      </c>
      <c r="H1192" s="126" t="s">
        <v>8661</v>
      </c>
      <c r="I1192" s="126" t="s">
        <v>15</v>
      </c>
      <c r="J1192" s="126" t="s">
        <v>8662</v>
      </c>
      <c r="K1192" s="126" t="s">
        <v>15</v>
      </c>
    </row>
    <row r="1193" spans="1:11">
      <c r="A1193" s="125">
        <v>1192</v>
      </c>
      <c r="B1193" s="126" t="s">
        <v>5690</v>
      </c>
      <c r="C1193" s="126" t="s">
        <v>15</v>
      </c>
      <c r="D1193" s="126" t="s">
        <v>8663</v>
      </c>
      <c r="E1193" s="126" t="s">
        <v>15</v>
      </c>
      <c r="F1193" s="126" t="s">
        <v>8664</v>
      </c>
      <c r="G1193" s="126" t="s">
        <v>15</v>
      </c>
      <c r="H1193" s="126" t="s">
        <v>15</v>
      </c>
      <c r="I1193" s="126" t="s">
        <v>15</v>
      </c>
      <c r="J1193" s="126" t="s">
        <v>8665</v>
      </c>
      <c r="K1193" s="126" t="s">
        <v>15</v>
      </c>
    </row>
    <row r="1194" spans="1:11">
      <c r="A1194" s="125">
        <v>1193</v>
      </c>
      <c r="B1194" s="126" t="s">
        <v>596</v>
      </c>
      <c r="C1194" s="126" t="s">
        <v>15</v>
      </c>
      <c r="D1194" s="126" t="s">
        <v>15</v>
      </c>
      <c r="E1194" s="126" t="s">
        <v>15</v>
      </c>
      <c r="F1194" s="126" t="s">
        <v>15</v>
      </c>
      <c r="G1194" s="126" t="s">
        <v>15</v>
      </c>
      <c r="H1194" s="126" t="s">
        <v>15</v>
      </c>
      <c r="I1194" s="126" t="s">
        <v>15</v>
      </c>
      <c r="J1194" s="126" t="s">
        <v>8666</v>
      </c>
      <c r="K1194" s="126" t="s">
        <v>15</v>
      </c>
    </row>
    <row r="1195" spans="1:11">
      <c r="A1195" s="125">
        <v>1194</v>
      </c>
      <c r="B1195" s="126" t="s">
        <v>5691</v>
      </c>
      <c r="C1195" s="126" t="s">
        <v>15</v>
      </c>
      <c r="D1195" s="126" t="s">
        <v>8667</v>
      </c>
      <c r="E1195" s="126" t="s">
        <v>15</v>
      </c>
      <c r="F1195" s="126" t="s">
        <v>15</v>
      </c>
      <c r="G1195" s="126" t="s">
        <v>15</v>
      </c>
      <c r="H1195" s="126" t="s">
        <v>8668</v>
      </c>
      <c r="I1195" s="126" t="s">
        <v>15</v>
      </c>
      <c r="J1195" s="126" t="s">
        <v>8669</v>
      </c>
      <c r="K1195" s="126" t="s">
        <v>15</v>
      </c>
    </row>
    <row r="1196" spans="1:11">
      <c r="A1196" s="125">
        <v>1195</v>
      </c>
      <c r="B1196" s="126" t="s">
        <v>5692</v>
      </c>
      <c r="C1196" s="126" t="s">
        <v>15</v>
      </c>
      <c r="D1196" s="126" t="s">
        <v>8670</v>
      </c>
      <c r="E1196" s="126" t="s">
        <v>15</v>
      </c>
      <c r="F1196" s="126" t="s">
        <v>15</v>
      </c>
      <c r="G1196" s="126" t="s">
        <v>15</v>
      </c>
      <c r="H1196" s="126" t="s">
        <v>8671</v>
      </c>
      <c r="I1196" s="126" t="s">
        <v>15</v>
      </c>
      <c r="J1196" s="126" t="s">
        <v>8672</v>
      </c>
      <c r="K1196" s="126" t="s">
        <v>15</v>
      </c>
    </row>
    <row r="1197" spans="1:11">
      <c r="A1197" s="125">
        <v>1196</v>
      </c>
      <c r="B1197" s="126" t="s">
        <v>5693</v>
      </c>
      <c r="C1197" s="126" t="s">
        <v>15</v>
      </c>
      <c r="D1197" s="126" t="s">
        <v>8673</v>
      </c>
      <c r="E1197" s="126" t="s">
        <v>15</v>
      </c>
      <c r="F1197" s="126" t="s">
        <v>15</v>
      </c>
      <c r="G1197" s="126" t="s">
        <v>15</v>
      </c>
      <c r="H1197" s="126" t="s">
        <v>8674</v>
      </c>
      <c r="I1197" s="126" t="s">
        <v>15</v>
      </c>
      <c r="J1197" s="126" t="s">
        <v>8675</v>
      </c>
      <c r="K1197" s="126" t="s">
        <v>15</v>
      </c>
    </row>
    <row r="1198" spans="1:11">
      <c r="A1198" s="125">
        <v>1197</v>
      </c>
      <c r="B1198" s="126" t="s">
        <v>5694</v>
      </c>
      <c r="C1198" s="126" t="s">
        <v>15</v>
      </c>
      <c r="D1198" s="126" t="s">
        <v>8676</v>
      </c>
      <c r="E1198" s="126" t="s">
        <v>15</v>
      </c>
      <c r="F1198" s="126" t="s">
        <v>15</v>
      </c>
      <c r="G1198" s="126" t="s">
        <v>15</v>
      </c>
      <c r="H1198" s="126" t="s">
        <v>8677</v>
      </c>
      <c r="I1198" s="126" t="s">
        <v>15</v>
      </c>
      <c r="J1198" s="126" t="s">
        <v>8678</v>
      </c>
      <c r="K1198" s="126" t="s">
        <v>15</v>
      </c>
    </row>
    <row r="1199" spans="1:11">
      <c r="A1199" s="125">
        <v>1198</v>
      </c>
      <c r="B1199" s="126" t="s">
        <v>5696</v>
      </c>
      <c r="C1199" s="126" t="s">
        <v>15</v>
      </c>
      <c r="D1199" s="126" t="s">
        <v>8679</v>
      </c>
      <c r="E1199" s="126" t="s">
        <v>15</v>
      </c>
      <c r="F1199" s="126" t="s">
        <v>15</v>
      </c>
      <c r="G1199" s="126" t="s">
        <v>15</v>
      </c>
      <c r="H1199" s="126" t="s">
        <v>15</v>
      </c>
      <c r="I1199" s="126" t="s">
        <v>15</v>
      </c>
      <c r="J1199" s="126" t="s">
        <v>8680</v>
      </c>
      <c r="K1199" s="126" t="s">
        <v>15</v>
      </c>
    </row>
    <row r="1200" spans="1:11">
      <c r="A1200" s="125">
        <v>1199</v>
      </c>
      <c r="B1200" s="126" t="s">
        <v>5697</v>
      </c>
      <c r="C1200" s="126" t="s">
        <v>15</v>
      </c>
      <c r="D1200" s="126" t="s">
        <v>15</v>
      </c>
      <c r="E1200" s="126" t="s">
        <v>15</v>
      </c>
      <c r="F1200" s="126" t="s">
        <v>15</v>
      </c>
      <c r="G1200" s="126" t="s">
        <v>15</v>
      </c>
      <c r="H1200" s="126" t="s">
        <v>8681</v>
      </c>
      <c r="I1200" s="126" t="s">
        <v>15</v>
      </c>
      <c r="J1200" s="126" t="s">
        <v>8682</v>
      </c>
      <c r="K1200" s="126" t="s">
        <v>15</v>
      </c>
    </row>
    <row r="1201" spans="1:11">
      <c r="A1201" s="125">
        <v>1200</v>
      </c>
      <c r="B1201" s="126" t="s">
        <v>5599</v>
      </c>
      <c r="C1201" s="126" t="s">
        <v>15</v>
      </c>
      <c r="D1201" s="126" t="s">
        <v>8683</v>
      </c>
      <c r="E1201" s="126" t="s">
        <v>15</v>
      </c>
      <c r="F1201" s="126" t="s">
        <v>15</v>
      </c>
      <c r="G1201" s="126" t="s">
        <v>8684</v>
      </c>
      <c r="H1201" s="126" t="s">
        <v>15</v>
      </c>
      <c r="I1201" s="126" t="s">
        <v>15</v>
      </c>
      <c r="J1201" s="126" t="s">
        <v>8685</v>
      </c>
      <c r="K1201" s="126" t="s">
        <v>15</v>
      </c>
    </row>
    <row r="1202" spans="1:11">
      <c r="A1202" s="125">
        <v>1201</v>
      </c>
      <c r="B1202" s="126" t="s">
        <v>5719</v>
      </c>
      <c r="C1202" s="126" t="s">
        <v>15</v>
      </c>
      <c r="D1202" s="126" t="s">
        <v>8686</v>
      </c>
      <c r="E1202" s="126" t="s">
        <v>15</v>
      </c>
      <c r="F1202" s="126" t="s">
        <v>15</v>
      </c>
      <c r="G1202" s="126" t="s">
        <v>15</v>
      </c>
      <c r="H1202" s="126" t="s">
        <v>8687</v>
      </c>
      <c r="I1202" s="126" t="s">
        <v>15</v>
      </c>
      <c r="J1202" s="126" t="s">
        <v>15</v>
      </c>
      <c r="K1202" s="126" t="s">
        <v>15</v>
      </c>
    </row>
    <row r="1203" spans="1:11">
      <c r="A1203" s="125">
        <v>1202</v>
      </c>
      <c r="B1203" s="126" t="s">
        <v>5721</v>
      </c>
      <c r="C1203" s="126" t="s">
        <v>15</v>
      </c>
      <c r="D1203" s="126" t="s">
        <v>8688</v>
      </c>
      <c r="E1203" s="126" t="s">
        <v>15</v>
      </c>
      <c r="F1203" s="126" t="s">
        <v>15</v>
      </c>
      <c r="G1203" s="126" t="s">
        <v>15</v>
      </c>
      <c r="H1203" s="126" t="s">
        <v>8689</v>
      </c>
      <c r="I1203" s="126" t="s">
        <v>15</v>
      </c>
      <c r="J1203" s="126" t="s">
        <v>15</v>
      </c>
      <c r="K1203" s="126" t="s">
        <v>15</v>
      </c>
    </row>
    <row r="1204" spans="1:11">
      <c r="A1204" s="125">
        <v>1203</v>
      </c>
      <c r="B1204" s="126" t="s">
        <v>462</v>
      </c>
      <c r="C1204" s="126" t="s">
        <v>15</v>
      </c>
      <c r="D1204" s="126" t="s">
        <v>15</v>
      </c>
      <c r="E1204" s="126" t="s">
        <v>15</v>
      </c>
      <c r="F1204" s="126" t="s">
        <v>8690</v>
      </c>
      <c r="G1204" s="126" t="s">
        <v>15</v>
      </c>
      <c r="H1204" s="126" t="s">
        <v>15</v>
      </c>
      <c r="I1204" s="126" t="s">
        <v>15</v>
      </c>
      <c r="J1204" s="126" t="s">
        <v>15</v>
      </c>
      <c r="K1204" s="126" t="s">
        <v>15</v>
      </c>
    </row>
    <row r="1205" spans="1:11">
      <c r="A1205" s="125">
        <v>1204</v>
      </c>
      <c r="B1205" s="126" t="s">
        <v>557</v>
      </c>
      <c r="C1205" s="126" t="s">
        <v>15</v>
      </c>
      <c r="D1205" s="126" t="s">
        <v>15</v>
      </c>
      <c r="E1205" s="126" t="s">
        <v>15</v>
      </c>
      <c r="F1205" s="126" t="s">
        <v>8691</v>
      </c>
      <c r="G1205" s="126" t="s">
        <v>15</v>
      </c>
      <c r="H1205" s="126" t="s">
        <v>15</v>
      </c>
      <c r="I1205" s="126" t="s">
        <v>15</v>
      </c>
      <c r="J1205" s="126" t="s">
        <v>15</v>
      </c>
      <c r="K1205" s="126" t="s">
        <v>15</v>
      </c>
    </row>
    <row r="1206" spans="1:11">
      <c r="A1206" s="125">
        <v>1205</v>
      </c>
      <c r="B1206" s="126" t="s">
        <v>5722</v>
      </c>
      <c r="C1206" s="126" t="s">
        <v>15</v>
      </c>
      <c r="D1206" s="126" t="s">
        <v>15</v>
      </c>
      <c r="E1206" s="126" t="s">
        <v>15</v>
      </c>
      <c r="F1206" s="126" t="s">
        <v>15</v>
      </c>
      <c r="G1206" s="126" t="s">
        <v>15</v>
      </c>
      <c r="H1206" s="126" t="s">
        <v>15</v>
      </c>
      <c r="I1206" s="126" t="s">
        <v>15</v>
      </c>
      <c r="J1206" s="126" t="s">
        <v>15</v>
      </c>
      <c r="K1206" s="126" t="s">
        <v>15</v>
      </c>
    </row>
    <row r="1207" spans="1:11">
      <c r="A1207" s="125">
        <v>1206</v>
      </c>
      <c r="B1207" s="126" t="s">
        <v>463</v>
      </c>
      <c r="C1207" s="126" t="s">
        <v>15</v>
      </c>
      <c r="D1207" s="126" t="s">
        <v>15</v>
      </c>
      <c r="E1207" s="126" t="s">
        <v>15</v>
      </c>
      <c r="F1207" s="126" t="s">
        <v>8692</v>
      </c>
      <c r="G1207" s="126" t="s">
        <v>15</v>
      </c>
      <c r="H1207" s="126" t="s">
        <v>15</v>
      </c>
      <c r="I1207" s="126" t="s">
        <v>15</v>
      </c>
      <c r="J1207" s="126" t="s">
        <v>15</v>
      </c>
      <c r="K1207" s="126" t="s">
        <v>15</v>
      </c>
    </row>
    <row r="1208" spans="1:11">
      <c r="A1208" s="125">
        <v>1207</v>
      </c>
      <c r="B1208" s="126" t="s">
        <v>5723</v>
      </c>
      <c r="C1208" s="126" t="s">
        <v>15</v>
      </c>
      <c r="D1208" s="126" t="s">
        <v>15</v>
      </c>
      <c r="E1208" s="126" t="s">
        <v>15</v>
      </c>
      <c r="F1208" s="126" t="s">
        <v>15</v>
      </c>
      <c r="G1208" s="126" t="s">
        <v>15</v>
      </c>
      <c r="H1208" s="126" t="s">
        <v>15</v>
      </c>
      <c r="I1208" s="126" t="s">
        <v>15</v>
      </c>
      <c r="J1208" s="126" t="s">
        <v>15</v>
      </c>
      <c r="K1208" s="126" t="s">
        <v>144</v>
      </c>
    </row>
    <row r="1209" spans="1:11">
      <c r="A1209" s="125">
        <v>1208</v>
      </c>
      <c r="B1209" s="126" t="s">
        <v>5725</v>
      </c>
      <c r="C1209" s="126" t="s">
        <v>15</v>
      </c>
      <c r="D1209" s="126" t="s">
        <v>15</v>
      </c>
      <c r="E1209" s="126" t="s">
        <v>15</v>
      </c>
      <c r="F1209" s="126" t="s">
        <v>15</v>
      </c>
      <c r="G1209" s="126" t="s">
        <v>15</v>
      </c>
      <c r="H1209" s="126" t="s">
        <v>15</v>
      </c>
      <c r="I1209" s="126" t="s">
        <v>15</v>
      </c>
      <c r="J1209" s="126" t="s">
        <v>15</v>
      </c>
      <c r="K1209" s="126" t="s">
        <v>272</v>
      </c>
    </row>
    <row r="1210" spans="1:11">
      <c r="A1210" s="125">
        <v>1209</v>
      </c>
      <c r="B1210" s="126" t="s">
        <v>5726</v>
      </c>
      <c r="C1210" s="126" t="s">
        <v>15</v>
      </c>
      <c r="D1210" s="126" t="s">
        <v>15</v>
      </c>
      <c r="E1210" s="126" t="s">
        <v>15</v>
      </c>
      <c r="F1210" s="126" t="s">
        <v>15</v>
      </c>
      <c r="G1210" s="126" t="s">
        <v>15</v>
      </c>
      <c r="H1210" s="126" t="s">
        <v>8693</v>
      </c>
      <c r="I1210" s="126" t="s">
        <v>15</v>
      </c>
      <c r="J1210" s="126" t="s">
        <v>8694</v>
      </c>
      <c r="K1210" s="126" t="s">
        <v>8695</v>
      </c>
    </row>
    <row r="1211" spans="1:11">
      <c r="A1211" s="125">
        <v>1210</v>
      </c>
      <c r="B1211" s="126" t="s">
        <v>5728</v>
      </c>
      <c r="C1211" s="126" t="s">
        <v>15</v>
      </c>
      <c r="D1211" s="126" t="s">
        <v>15</v>
      </c>
      <c r="E1211" s="126" t="s">
        <v>15</v>
      </c>
      <c r="F1211" s="126" t="s">
        <v>15</v>
      </c>
      <c r="G1211" s="126" t="s">
        <v>15</v>
      </c>
      <c r="H1211" s="126" t="s">
        <v>8696</v>
      </c>
      <c r="I1211" s="126" t="s">
        <v>15</v>
      </c>
      <c r="J1211" s="126" t="s">
        <v>8697</v>
      </c>
      <c r="K1211" s="126" t="s">
        <v>8698</v>
      </c>
    </row>
    <row r="1212" spans="1:11">
      <c r="A1212" s="125">
        <v>1211</v>
      </c>
      <c r="B1212" s="126" t="s">
        <v>464</v>
      </c>
      <c r="C1212" s="126" t="s">
        <v>15</v>
      </c>
      <c r="D1212" s="126" t="s">
        <v>15</v>
      </c>
      <c r="E1212" s="126" t="s">
        <v>15</v>
      </c>
      <c r="F1212" s="126" t="s">
        <v>15</v>
      </c>
      <c r="G1212" s="126" t="s">
        <v>15</v>
      </c>
      <c r="H1212" s="126" t="s">
        <v>15</v>
      </c>
      <c r="I1212" s="126" t="s">
        <v>15</v>
      </c>
      <c r="J1212" s="126" t="s">
        <v>15</v>
      </c>
      <c r="K1212" s="126" t="s">
        <v>15</v>
      </c>
    </row>
    <row r="1213" spans="1:11">
      <c r="A1213" s="125">
        <v>1212</v>
      </c>
      <c r="B1213" s="126" t="s">
        <v>5729</v>
      </c>
      <c r="C1213" s="126" t="s">
        <v>15</v>
      </c>
      <c r="D1213" s="126" t="s">
        <v>15</v>
      </c>
      <c r="E1213" s="126" t="s">
        <v>15</v>
      </c>
      <c r="F1213" s="126" t="s">
        <v>15</v>
      </c>
      <c r="G1213" s="126" t="s">
        <v>15</v>
      </c>
      <c r="H1213" s="126" t="s">
        <v>15</v>
      </c>
      <c r="I1213" s="126" t="s">
        <v>15</v>
      </c>
      <c r="J1213" s="126" t="s">
        <v>504</v>
      </c>
      <c r="K1213" s="126" t="s">
        <v>15</v>
      </c>
    </row>
    <row r="1214" spans="1:11">
      <c r="A1214" s="125">
        <v>1213</v>
      </c>
      <c r="B1214" s="126" t="s">
        <v>5730</v>
      </c>
      <c r="C1214" s="126" t="s">
        <v>15</v>
      </c>
      <c r="D1214" s="126" t="s">
        <v>15</v>
      </c>
      <c r="E1214" s="126" t="s">
        <v>15</v>
      </c>
      <c r="F1214" s="126" t="s">
        <v>15</v>
      </c>
      <c r="G1214" s="126" t="s">
        <v>15</v>
      </c>
      <c r="H1214" s="126" t="s">
        <v>15</v>
      </c>
      <c r="I1214" s="126" t="s">
        <v>15</v>
      </c>
      <c r="J1214" s="126" t="s">
        <v>15</v>
      </c>
      <c r="K1214" s="126" t="s">
        <v>15</v>
      </c>
    </row>
    <row r="1215" spans="1:11">
      <c r="A1215" s="125">
        <v>1214</v>
      </c>
      <c r="B1215" s="126" t="s">
        <v>5731</v>
      </c>
      <c r="C1215" s="126" t="s">
        <v>15</v>
      </c>
      <c r="D1215" s="126" t="s">
        <v>8699</v>
      </c>
      <c r="E1215" s="126" t="s">
        <v>15</v>
      </c>
      <c r="F1215" s="126" t="s">
        <v>15</v>
      </c>
      <c r="G1215" s="126" t="s">
        <v>15</v>
      </c>
      <c r="H1215" s="126" t="s">
        <v>8700</v>
      </c>
      <c r="I1215" s="126" t="s">
        <v>15</v>
      </c>
      <c r="J1215" s="126" t="s">
        <v>8701</v>
      </c>
      <c r="K1215" s="126" t="s">
        <v>15</v>
      </c>
    </row>
    <row r="1216" spans="1:11">
      <c r="A1216" s="125">
        <v>1215</v>
      </c>
      <c r="B1216" s="126" t="s">
        <v>5733</v>
      </c>
      <c r="C1216" s="126" t="s">
        <v>15</v>
      </c>
      <c r="D1216" s="126" t="s">
        <v>8699</v>
      </c>
      <c r="E1216" s="126" t="s">
        <v>15</v>
      </c>
      <c r="F1216" s="126" t="s">
        <v>15</v>
      </c>
      <c r="G1216" s="126" t="s">
        <v>15</v>
      </c>
      <c r="H1216" s="126" t="s">
        <v>8702</v>
      </c>
      <c r="I1216" s="126" t="s">
        <v>15</v>
      </c>
      <c r="J1216" s="126" t="s">
        <v>8703</v>
      </c>
      <c r="K1216" s="126" t="s">
        <v>15</v>
      </c>
    </row>
    <row r="1217" spans="1:11">
      <c r="A1217" s="125">
        <v>1216</v>
      </c>
      <c r="B1217" s="126" t="s">
        <v>5734</v>
      </c>
      <c r="C1217" s="126" t="s">
        <v>15</v>
      </c>
      <c r="D1217" s="126" t="s">
        <v>8704</v>
      </c>
      <c r="E1217" s="126" t="s">
        <v>15</v>
      </c>
      <c r="F1217" s="126" t="s">
        <v>15</v>
      </c>
      <c r="G1217" s="126" t="s">
        <v>15</v>
      </c>
      <c r="H1217" s="126" t="s">
        <v>8705</v>
      </c>
      <c r="I1217" s="126" t="s">
        <v>15</v>
      </c>
      <c r="J1217" s="126" t="s">
        <v>15</v>
      </c>
      <c r="K1217" s="126" t="s">
        <v>15</v>
      </c>
    </row>
    <row r="1218" spans="1:11">
      <c r="A1218" s="125">
        <v>1217</v>
      </c>
      <c r="B1218" s="126" t="s">
        <v>5736</v>
      </c>
      <c r="C1218" s="126" t="s">
        <v>15</v>
      </c>
      <c r="D1218" s="126" t="s">
        <v>8706</v>
      </c>
      <c r="E1218" s="126" t="s">
        <v>15</v>
      </c>
      <c r="F1218" s="126" t="s">
        <v>15</v>
      </c>
      <c r="G1218" s="126" t="s">
        <v>15</v>
      </c>
      <c r="H1218" s="126" t="s">
        <v>15</v>
      </c>
      <c r="I1218" s="126" t="s">
        <v>15</v>
      </c>
      <c r="J1218" s="126" t="s">
        <v>8707</v>
      </c>
      <c r="K1218" s="126" t="s">
        <v>15</v>
      </c>
    </row>
    <row r="1219" spans="1:11">
      <c r="A1219" s="125">
        <v>1218</v>
      </c>
      <c r="B1219" s="126" t="s">
        <v>5737</v>
      </c>
      <c r="C1219" s="126" t="s">
        <v>15</v>
      </c>
      <c r="D1219" s="126" t="s">
        <v>8708</v>
      </c>
      <c r="E1219" s="126" t="s">
        <v>15</v>
      </c>
      <c r="F1219" s="126" t="s">
        <v>15</v>
      </c>
      <c r="G1219" s="126" t="s">
        <v>15</v>
      </c>
      <c r="H1219" s="126" t="s">
        <v>8709</v>
      </c>
      <c r="I1219" s="126" t="s">
        <v>15</v>
      </c>
      <c r="J1219" s="126" t="s">
        <v>8710</v>
      </c>
      <c r="K1219" s="126" t="s">
        <v>15</v>
      </c>
    </row>
    <row r="1220" spans="1:11">
      <c r="A1220" s="125">
        <v>1219</v>
      </c>
      <c r="B1220" s="126" t="s">
        <v>5738</v>
      </c>
      <c r="C1220" s="126" t="s">
        <v>15</v>
      </c>
      <c r="D1220" s="126" t="s">
        <v>15</v>
      </c>
      <c r="E1220" s="126" t="s">
        <v>15</v>
      </c>
      <c r="F1220" s="126" t="s">
        <v>15</v>
      </c>
      <c r="G1220" s="126" t="s">
        <v>15</v>
      </c>
      <c r="H1220" s="126" t="s">
        <v>15</v>
      </c>
      <c r="I1220" s="126" t="s">
        <v>15</v>
      </c>
      <c r="J1220" s="126" t="s">
        <v>476</v>
      </c>
      <c r="K1220" s="126" t="s">
        <v>15</v>
      </c>
    </row>
    <row r="1221" spans="1:11">
      <c r="A1221" s="125">
        <v>1220</v>
      </c>
      <c r="B1221" s="126" t="s">
        <v>5739</v>
      </c>
      <c r="C1221" s="126" t="s">
        <v>15</v>
      </c>
      <c r="D1221" s="126" t="s">
        <v>15</v>
      </c>
      <c r="E1221" s="126" t="s">
        <v>15</v>
      </c>
      <c r="F1221" s="126" t="s">
        <v>15</v>
      </c>
      <c r="G1221" s="126" t="s">
        <v>15</v>
      </c>
      <c r="H1221" s="126" t="s">
        <v>15</v>
      </c>
      <c r="I1221" s="126" t="s">
        <v>15</v>
      </c>
      <c r="J1221" s="126" t="s">
        <v>503</v>
      </c>
      <c r="K1221" s="126" t="s">
        <v>15</v>
      </c>
    </row>
    <row r="1222" spans="1:11">
      <c r="A1222" s="125">
        <v>1221</v>
      </c>
      <c r="B1222" s="126" t="s">
        <v>5740</v>
      </c>
      <c r="C1222" s="126" t="s">
        <v>15</v>
      </c>
      <c r="D1222" s="126" t="s">
        <v>15</v>
      </c>
      <c r="E1222" s="126" t="s">
        <v>15</v>
      </c>
      <c r="F1222" s="126" t="s">
        <v>15</v>
      </c>
      <c r="G1222" s="126" t="s">
        <v>15</v>
      </c>
      <c r="H1222" s="126" t="s">
        <v>15</v>
      </c>
      <c r="I1222" s="126" t="s">
        <v>15</v>
      </c>
      <c r="J1222" s="126" t="s">
        <v>8711</v>
      </c>
      <c r="K1222" s="126" t="s">
        <v>15</v>
      </c>
    </row>
    <row r="1223" spans="1:11">
      <c r="A1223" s="125">
        <v>1222</v>
      </c>
      <c r="B1223" s="126" t="s">
        <v>8712</v>
      </c>
      <c r="C1223" s="126" t="s">
        <v>15</v>
      </c>
      <c r="D1223" s="126" t="s">
        <v>15</v>
      </c>
      <c r="E1223" s="126" t="s">
        <v>15</v>
      </c>
      <c r="F1223" s="126" t="s">
        <v>8713</v>
      </c>
      <c r="G1223" s="126" t="s">
        <v>15</v>
      </c>
      <c r="H1223" s="126" t="s">
        <v>15</v>
      </c>
      <c r="I1223" s="126" t="s">
        <v>15</v>
      </c>
      <c r="J1223" s="126" t="s">
        <v>8714</v>
      </c>
      <c r="K1223" s="126" t="s">
        <v>15</v>
      </c>
    </row>
    <row r="1224" spans="1:11">
      <c r="A1224" s="125">
        <v>1223</v>
      </c>
      <c r="B1224" s="126" t="s">
        <v>5741</v>
      </c>
      <c r="C1224" s="126" t="s">
        <v>15</v>
      </c>
      <c r="D1224" s="126" t="s">
        <v>15</v>
      </c>
      <c r="E1224" s="126" t="s">
        <v>15</v>
      </c>
      <c r="F1224" s="126" t="s">
        <v>15</v>
      </c>
      <c r="G1224" s="126" t="s">
        <v>15</v>
      </c>
      <c r="H1224" s="126" t="s">
        <v>15</v>
      </c>
      <c r="I1224" s="126" t="s">
        <v>15</v>
      </c>
      <c r="J1224" s="126" t="s">
        <v>15</v>
      </c>
      <c r="K1224" s="126" t="s">
        <v>15</v>
      </c>
    </row>
    <row r="1225" spans="1:11">
      <c r="A1225" s="125">
        <v>1224</v>
      </c>
      <c r="B1225" s="126" t="s">
        <v>8715</v>
      </c>
      <c r="C1225" s="126" t="s">
        <v>15</v>
      </c>
      <c r="D1225" s="126" t="s">
        <v>15</v>
      </c>
      <c r="E1225" s="126" t="s">
        <v>15</v>
      </c>
      <c r="F1225" s="126" t="s">
        <v>15</v>
      </c>
      <c r="G1225" s="126" t="s">
        <v>15</v>
      </c>
      <c r="H1225" s="126" t="s">
        <v>15</v>
      </c>
      <c r="I1225" s="126" t="s">
        <v>15</v>
      </c>
      <c r="J1225" s="126" t="s">
        <v>15</v>
      </c>
      <c r="K1225" s="126" t="s">
        <v>15</v>
      </c>
    </row>
    <row r="1226" spans="1:11">
      <c r="A1226" s="125">
        <v>1225</v>
      </c>
      <c r="B1226" s="126" t="s">
        <v>560</v>
      </c>
      <c r="C1226" s="126" t="s">
        <v>15</v>
      </c>
      <c r="D1226" s="126" t="s">
        <v>15</v>
      </c>
      <c r="E1226" s="126" t="s">
        <v>15</v>
      </c>
      <c r="F1226" s="126" t="s">
        <v>15</v>
      </c>
      <c r="G1226" s="126" t="s">
        <v>15</v>
      </c>
      <c r="H1226" s="126" t="s">
        <v>15</v>
      </c>
      <c r="I1226" s="126" t="s">
        <v>15</v>
      </c>
      <c r="J1226" s="126" t="s">
        <v>15</v>
      </c>
      <c r="K1226" s="126" t="s">
        <v>15</v>
      </c>
    </row>
    <row r="1227" spans="1:11">
      <c r="A1227" s="125">
        <v>1226</v>
      </c>
      <c r="B1227" s="126" t="s">
        <v>5742</v>
      </c>
      <c r="C1227" s="126" t="s">
        <v>15</v>
      </c>
      <c r="D1227" s="126" t="s">
        <v>8716</v>
      </c>
      <c r="E1227" s="126" t="s">
        <v>15</v>
      </c>
      <c r="F1227" s="126" t="s">
        <v>15</v>
      </c>
      <c r="G1227" s="126" t="s">
        <v>15</v>
      </c>
      <c r="H1227" s="126" t="s">
        <v>8717</v>
      </c>
      <c r="I1227" s="126" t="s">
        <v>15</v>
      </c>
      <c r="J1227" s="126" t="s">
        <v>3980</v>
      </c>
      <c r="K1227" s="126" t="s">
        <v>15</v>
      </c>
    </row>
    <row r="1228" spans="1:11">
      <c r="A1228" s="125">
        <v>1227</v>
      </c>
      <c r="B1228" s="126" t="s">
        <v>8718</v>
      </c>
      <c r="C1228" s="126" t="s">
        <v>15</v>
      </c>
      <c r="D1228" s="126" t="s">
        <v>15</v>
      </c>
      <c r="E1228" s="126" t="s">
        <v>15</v>
      </c>
      <c r="F1228" s="126" t="s">
        <v>15</v>
      </c>
      <c r="G1228" s="126" t="s">
        <v>15</v>
      </c>
      <c r="H1228" s="126" t="s">
        <v>15</v>
      </c>
      <c r="I1228" s="126" t="s">
        <v>15</v>
      </c>
      <c r="J1228" s="126" t="s">
        <v>455</v>
      </c>
      <c r="K1228" s="126" t="s">
        <v>15</v>
      </c>
    </row>
    <row r="1229" spans="1:11">
      <c r="A1229" s="125">
        <v>1228</v>
      </c>
      <c r="B1229" s="126" t="s">
        <v>465</v>
      </c>
      <c r="C1229" s="126" t="s">
        <v>15</v>
      </c>
      <c r="D1229" s="126" t="s">
        <v>15</v>
      </c>
      <c r="E1229" s="126" t="s">
        <v>15</v>
      </c>
      <c r="F1229" s="126" t="s">
        <v>15</v>
      </c>
      <c r="G1229" s="126" t="s">
        <v>15</v>
      </c>
      <c r="H1229" s="126" t="s">
        <v>15</v>
      </c>
      <c r="I1229" s="126" t="s">
        <v>15</v>
      </c>
      <c r="J1229" s="126" t="s">
        <v>15</v>
      </c>
      <c r="K1229" s="126" t="s">
        <v>15</v>
      </c>
    </row>
    <row r="1230" spans="1:11">
      <c r="A1230" s="125">
        <v>1229</v>
      </c>
      <c r="B1230" s="126" t="s">
        <v>5744</v>
      </c>
      <c r="C1230" s="126" t="s">
        <v>15</v>
      </c>
      <c r="D1230" s="126" t="s">
        <v>15</v>
      </c>
      <c r="E1230" s="126" t="s">
        <v>15</v>
      </c>
      <c r="F1230" s="126" t="s">
        <v>8719</v>
      </c>
      <c r="G1230" s="126" t="s">
        <v>15</v>
      </c>
      <c r="H1230" s="126" t="s">
        <v>15</v>
      </c>
      <c r="I1230" s="126" t="s">
        <v>15</v>
      </c>
      <c r="J1230" s="126" t="s">
        <v>15</v>
      </c>
      <c r="K1230" s="126" t="s">
        <v>15</v>
      </c>
    </row>
    <row r="1231" spans="1:11">
      <c r="A1231" s="125">
        <v>1230</v>
      </c>
      <c r="B1231" s="126" t="s">
        <v>558</v>
      </c>
      <c r="C1231" s="126" t="s">
        <v>15</v>
      </c>
      <c r="D1231" s="126" t="s">
        <v>15</v>
      </c>
      <c r="E1231" s="126" t="s">
        <v>15</v>
      </c>
      <c r="F1231" s="126" t="s">
        <v>15</v>
      </c>
      <c r="G1231" s="126" t="s">
        <v>15</v>
      </c>
      <c r="H1231" s="126" t="s">
        <v>15</v>
      </c>
      <c r="I1231" s="126" t="s">
        <v>15</v>
      </c>
      <c r="J1231" s="126" t="s">
        <v>15</v>
      </c>
      <c r="K1231" s="126" t="s">
        <v>15</v>
      </c>
    </row>
    <row r="1232" spans="1:11">
      <c r="A1232" s="125">
        <v>1231</v>
      </c>
      <c r="B1232" s="126" t="s">
        <v>559</v>
      </c>
      <c r="C1232" s="126" t="s">
        <v>15</v>
      </c>
      <c r="D1232" s="126" t="s">
        <v>15</v>
      </c>
      <c r="E1232" s="126" t="s">
        <v>15</v>
      </c>
      <c r="F1232" s="126" t="s">
        <v>15</v>
      </c>
      <c r="G1232" s="126" t="s">
        <v>15</v>
      </c>
      <c r="H1232" s="126" t="s">
        <v>15</v>
      </c>
      <c r="I1232" s="126" t="s">
        <v>15</v>
      </c>
      <c r="J1232" s="126" t="s">
        <v>15</v>
      </c>
      <c r="K1232" s="126" t="s">
        <v>15</v>
      </c>
    </row>
    <row r="1233" spans="1:11">
      <c r="A1233" s="125">
        <v>1232</v>
      </c>
      <c r="B1233" s="126" t="s">
        <v>48</v>
      </c>
      <c r="C1233" s="126" t="s">
        <v>15</v>
      </c>
      <c r="D1233" s="126" t="s">
        <v>15</v>
      </c>
      <c r="E1233" s="126" t="s">
        <v>15</v>
      </c>
      <c r="F1233" s="126" t="s">
        <v>15</v>
      </c>
      <c r="G1233" s="126" t="s">
        <v>15</v>
      </c>
      <c r="H1233" s="126" t="s">
        <v>8720</v>
      </c>
      <c r="I1233" s="126" t="s">
        <v>15</v>
      </c>
      <c r="J1233" s="126" t="s">
        <v>15</v>
      </c>
      <c r="K1233" s="126" t="s">
        <v>81</v>
      </c>
    </row>
    <row r="1234" spans="1:11">
      <c r="A1234" s="125">
        <v>1233</v>
      </c>
      <c r="B1234" s="126" t="s">
        <v>561</v>
      </c>
      <c r="C1234" s="126" t="s">
        <v>15</v>
      </c>
      <c r="D1234" s="126" t="s">
        <v>15</v>
      </c>
      <c r="E1234" s="126" t="s">
        <v>15</v>
      </c>
      <c r="F1234" s="126" t="s">
        <v>15</v>
      </c>
      <c r="G1234" s="126" t="s">
        <v>15</v>
      </c>
      <c r="H1234" s="126" t="s">
        <v>15</v>
      </c>
      <c r="I1234" s="126" t="s">
        <v>15</v>
      </c>
      <c r="J1234" s="126" t="s">
        <v>15</v>
      </c>
      <c r="K1234" s="126" t="s">
        <v>15</v>
      </c>
    </row>
    <row r="1235" spans="1:11">
      <c r="A1235" s="125">
        <v>1234</v>
      </c>
      <c r="B1235" s="126" t="s">
        <v>5747</v>
      </c>
      <c r="C1235" s="126" t="s">
        <v>15</v>
      </c>
      <c r="D1235" s="126" t="s">
        <v>15</v>
      </c>
      <c r="E1235" s="126" t="s">
        <v>15</v>
      </c>
      <c r="F1235" s="126" t="s">
        <v>15</v>
      </c>
      <c r="G1235" s="126" t="s">
        <v>15</v>
      </c>
      <c r="H1235" s="126" t="s">
        <v>15</v>
      </c>
      <c r="I1235" s="126" t="s">
        <v>15</v>
      </c>
      <c r="J1235" s="126" t="s">
        <v>15</v>
      </c>
      <c r="K1235" s="126" t="s">
        <v>15</v>
      </c>
    </row>
    <row r="1236" spans="1:11">
      <c r="A1236" s="125">
        <v>1235</v>
      </c>
      <c r="B1236" s="126" t="s">
        <v>5748</v>
      </c>
      <c r="C1236" s="126" t="s">
        <v>15</v>
      </c>
      <c r="D1236" s="126" t="s">
        <v>15</v>
      </c>
      <c r="E1236" s="126" t="s">
        <v>15</v>
      </c>
      <c r="F1236" s="126" t="s">
        <v>15</v>
      </c>
      <c r="G1236" s="126" t="s">
        <v>15</v>
      </c>
      <c r="H1236" s="126" t="s">
        <v>8721</v>
      </c>
      <c r="I1236" s="126" t="s">
        <v>15</v>
      </c>
      <c r="J1236" s="126" t="s">
        <v>15</v>
      </c>
      <c r="K1236" s="126" t="s">
        <v>8722</v>
      </c>
    </row>
    <row r="1237" spans="1:11">
      <c r="A1237" s="125">
        <v>1236</v>
      </c>
      <c r="B1237" s="126" t="s">
        <v>562</v>
      </c>
      <c r="C1237" s="126" t="s">
        <v>15</v>
      </c>
      <c r="D1237" s="126" t="s">
        <v>15</v>
      </c>
      <c r="E1237" s="126" t="s">
        <v>15</v>
      </c>
      <c r="F1237" s="126" t="s">
        <v>15</v>
      </c>
      <c r="G1237" s="126" t="s">
        <v>15</v>
      </c>
      <c r="H1237" s="126" t="s">
        <v>15</v>
      </c>
      <c r="I1237" s="126" t="s">
        <v>15</v>
      </c>
      <c r="J1237" s="126" t="s">
        <v>15</v>
      </c>
      <c r="K1237" s="126" t="s">
        <v>15</v>
      </c>
    </row>
    <row r="1238" spans="1:11">
      <c r="A1238" s="125">
        <v>1237</v>
      </c>
      <c r="B1238" s="126" t="s">
        <v>147</v>
      </c>
      <c r="C1238" s="126" t="s">
        <v>15</v>
      </c>
      <c r="D1238" s="126" t="s">
        <v>15</v>
      </c>
      <c r="E1238" s="126" t="s">
        <v>15</v>
      </c>
      <c r="F1238" s="126" t="s">
        <v>15</v>
      </c>
      <c r="G1238" s="126" t="s">
        <v>15</v>
      </c>
      <c r="H1238" s="126" t="s">
        <v>15</v>
      </c>
      <c r="I1238" s="126" t="s">
        <v>15</v>
      </c>
      <c r="J1238" s="126" t="s">
        <v>15</v>
      </c>
      <c r="K1238" s="126" t="s">
        <v>15</v>
      </c>
    </row>
    <row r="1239" spans="1:11">
      <c r="A1239" s="125">
        <v>1238</v>
      </c>
      <c r="B1239" s="126" t="s">
        <v>5751</v>
      </c>
      <c r="C1239" s="126" t="s">
        <v>15</v>
      </c>
      <c r="D1239" s="126" t="s">
        <v>15</v>
      </c>
      <c r="E1239" s="126" t="s">
        <v>15</v>
      </c>
      <c r="F1239" s="126" t="s">
        <v>15</v>
      </c>
      <c r="G1239" s="126" t="s">
        <v>15</v>
      </c>
      <c r="H1239" s="126" t="s">
        <v>15</v>
      </c>
      <c r="I1239" s="126" t="s">
        <v>15</v>
      </c>
      <c r="J1239" s="126" t="s">
        <v>15</v>
      </c>
      <c r="K1239" s="126" t="s">
        <v>15</v>
      </c>
    </row>
    <row r="1240" spans="1:11">
      <c r="A1240" s="125">
        <v>1239</v>
      </c>
      <c r="B1240" s="126" t="s">
        <v>5754</v>
      </c>
      <c r="C1240" s="126" t="s">
        <v>15</v>
      </c>
      <c r="D1240" s="126" t="s">
        <v>15</v>
      </c>
      <c r="E1240" s="126" t="s">
        <v>15</v>
      </c>
      <c r="F1240" s="126" t="s">
        <v>15</v>
      </c>
      <c r="G1240" s="126" t="s">
        <v>15</v>
      </c>
      <c r="H1240" s="126" t="s">
        <v>15</v>
      </c>
      <c r="I1240" s="126" t="s">
        <v>15</v>
      </c>
      <c r="J1240" s="126" t="s">
        <v>15</v>
      </c>
      <c r="K1240" s="126" t="s">
        <v>277</v>
      </c>
    </row>
    <row r="1241" spans="1:11">
      <c r="A1241" s="125">
        <v>1240</v>
      </c>
      <c r="B1241" s="126" t="s">
        <v>5755</v>
      </c>
      <c r="C1241" s="126" t="s">
        <v>15</v>
      </c>
      <c r="D1241" s="126" t="s">
        <v>15</v>
      </c>
      <c r="E1241" s="126" t="s">
        <v>15</v>
      </c>
      <c r="F1241" s="126" t="s">
        <v>15</v>
      </c>
      <c r="G1241" s="126" t="s">
        <v>15</v>
      </c>
      <c r="H1241" s="126" t="s">
        <v>15</v>
      </c>
      <c r="I1241" s="126" t="s">
        <v>15</v>
      </c>
      <c r="J1241" s="126" t="s">
        <v>15</v>
      </c>
      <c r="K1241" s="126" t="s">
        <v>15</v>
      </c>
    </row>
    <row r="1242" spans="1:11">
      <c r="A1242" s="125">
        <v>1241</v>
      </c>
      <c r="B1242" s="126" t="s">
        <v>5756</v>
      </c>
      <c r="C1242" s="126" t="s">
        <v>15</v>
      </c>
      <c r="D1242" s="126" t="s">
        <v>15</v>
      </c>
      <c r="E1242" s="126" t="s">
        <v>15</v>
      </c>
      <c r="F1242" s="126" t="s">
        <v>15</v>
      </c>
      <c r="G1242" s="126" t="s">
        <v>15</v>
      </c>
      <c r="H1242" s="126" t="s">
        <v>15</v>
      </c>
      <c r="I1242" s="126" t="s">
        <v>15</v>
      </c>
      <c r="J1242" s="126" t="s">
        <v>15</v>
      </c>
      <c r="K1242" s="126" t="s">
        <v>15</v>
      </c>
    </row>
    <row r="1243" spans="1:11">
      <c r="A1243" s="125">
        <v>1242</v>
      </c>
      <c r="B1243" s="126" t="s">
        <v>8723</v>
      </c>
      <c r="C1243" s="126" t="s">
        <v>15</v>
      </c>
      <c r="D1243" s="126" t="s">
        <v>15</v>
      </c>
      <c r="E1243" s="126" t="s">
        <v>15</v>
      </c>
      <c r="F1243" s="126" t="s">
        <v>15</v>
      </c>
      <c r="G1243" s="126" t="s">
        <v>15</v>
      </c>
      <c r="H1243" s="126" t="s">
        <v>8724</v>
      </c>
      <c r="I1243" s="126" t="s">
        <v>15</v>
      </c>
      <c r="J1243" s="126" t="s">
        <v>15</v>
      </c>
      <c r="K1243" s="126" t="s">
        <v>8725</v>
      </c>
    </row>
    <row r="1244" spans="1:11">
      <c r="A1244" s="125">
        <v>1243</v>
      </c>
      <c r="B1244" s="126" t="s">
        <v>563</v>
      </c>
      <c r="C1244" s="126" t="s">
        <v>15</v>
      </c>
      <c r="D1244" s="126" t="s">
        <v>15</v>
      </c>
      <c r="E1244" s="126" t="s">
        <v>15</v>
      </c>
      <c r="F1244" s="126" t="s">
        <v>15</v>
      </c>
      <c r="G1244" s="126" t="s">
        <v>15</v>
      </c>
      <c r="H1244" s="126" t="s">
        <v>15</v>
      </c>
      <c r="I1244" s="126" t="s">
        <v>15</v>
      </c>
      <c r="J1244" s="126" t="s">
        <v>15</v>
      </c>
      <c r="K1244" s="126" t="s">
        <v>15</v>
      </c>
    </row>
    <row r="1245" spans="1:11">
      <c r="A1245" s="125">
        <v>1244</v>
      </c>
      <c r="B1245" s="126" t="s">
        <v>5757</v>
      </c>
      <c r="C1245" s="126" t="s">
        <v>15</v>
      </c>
      <c r="D1245" s="126" t="s">
        <v>15</v>
      </c>
      <c r="E1245" s="126" t="s">
        <v>15</v>
      </c>
      <c r="F1245" s="126" t="s">
        <v>15</v>
      </c>
      <c r="G1245" s="126" t="s">
        <v>15</v>
      </c>
      <c r="H1245" s="126" t="s">
        <v>15</v>
      </c>
      <c r="I1245" s="126" t="s">
        <v>15</v>
      </c>
      <c r="J1245" s="126" t="s">
        <v>15</v>
      </c>
      <c r="K1245" s="126" t="s">
        <v>15</v>
      </c>
    </row>
    <row r="1246" spans="1:11">
      <c r="A1246" s="125">
        <v>1245</v>
      </c>
      <c r="B1246" s="126" t="s">
        <v>5758</v>
      </c>
      <c r="C1246" s="126" t="s">
        <v>15</v>
      </c>
      <c r="D1246" s="126" t="s">
        <v>15</v>
      </c>
      <c r="E1246" s="126" t="s">
        <v>15</v>
      </c>
      <c r="F1246" s="126" t="s">
        <v>15</v>
      </c>
      <c r="G1246" s="126" t="s">
        <v>15</v>
      </c>
      <c r="H1246" s="126" t="s">
        <v>15</v>
      </c>
      <c r="I1246" s="126" t="s">
        <v>15</v>
      </c>
      <c r="J1246" s="126" t="s">
        <v>15</v>
      </c>
      <c r="K1246" s="126" t="s">
        <v>15</v>
      </c>
    </row>
    <row r="1247" spans="1:11">
      <c r="A1247" s="125">
        <v>1246</v>
      </c>
      <c r="B1247" s="126" t="s">
        <v>5759</v>
      </c>
      <c r="C1247" s="126" t="s">
        <v>15</v>
      </c>
      <c r="D1247" s="126" t="s">
        <v>15</v>
      </c>
      <c r="E1247" s="126" t="s">
        <v>15</v>
      </c>
      <c r="F1247" s="126" t="s">
        <v>15</v>
      </c>
      <c r="G1247" s="126" t="s">
        <v>15</v>
      </c>
      <c r="H1247" s="126" t="s">
        <v>15</v>
      </c>
      <c r="I1247" s="126" t="s">
        <v>15</v>
      </c>
      <c r="J1247" s="126" t="s">
        <v>15</v>
      </c>
      <c r="K1247" s="126" t="s">
        <v>15</v>
      </c>
    </row>
    <row r="1248" spans="1:11">
      <c r="A1248" s="125">
        <v>1247</v>
      </c>
      <c r="B1248" s="126" t="s">
        <v>8726</v>
      </c>
      <c r="C1248" s="126" t="s">
        <v>15</v>
      </c>
      <c r="D1248" s="126" t="s">
        <v>15</v>
      </c>
      <c r="E1248" s="126" t="s">
        <v>15</v>
      </c>
      <c r="F1248" s="126" t="s">
        <v>15</v>
      </c>
      <c r="G1248" s="126" t="s">
        <v>15</v>
      </c>
      <c r="H1248" s="126" t="s">
        <v>15</v>
      </c>
      <c r="I1248" s="126" t="s">
        <v>15</v>
      </c>
      <c r="J1248" s="126" t="s">
        <v>15</v>
      </c>
      <c r="K1248" s="126" t="s">
        <v>83</v>
      </c>
    </row>
    <row r="1249" spans="1:11">
      <c r="A1249" s="125">
        <v>1248</v>
      </c>
      <c r="B1249" s="126" t="s">
        <v>8727</v>
      </c>
      <c r="C1249" s="126" t="s">
        <v>15</v>
      </c>
      <c r="D1249" s="126" t="s">
        <v>15</v>
      </c>
      <c r="E1249" s="126" t="s">
        <v>15</v>
      </c>
      <c r="F1249" s="126" t="s">
        <v>15</v>
      </c>
      <c r="G1249" s="126" t="s">
        <v>15</v>
      </c>
      <c r="H1249" s="126" t="s">
        <v>15</v>
      </c>
      <c r="I1249" s="126" t="s">
        <v>15</v>
      </c>
      <c r="J1249" s="126" t="s">
        <v>15</v>
      </c>
      <c r="K1249" s="126" t="s">
        <v>15</v>
      </c>
    </row>
    <row r="1250" spans="1:11">
      <c r="A1250" s="125">
        <v>1249</v>
      </c>
      <c r="B1250" s="126" t="s">
        <v>8728</v>
      </c>
      <c r="C1250" s="126" t="s">
        <v>15</v>
      </c>
      <c r="D1250" s="126" t="s">
        <v>15</v>
      </c>
      <c r="E1250" s="126" t="s">
        <v>15</v>
      </c>
      <c r="F1250" s="126" t="s">
        <v>15</v>
      </c>
      <c r="G1250" s="126" t="s">
        <v>15</v>
      </c>
      <c r="H1250" s="126" t="s">
        <v>15</v>
      </c>
      <c r="I1250" s="126" t="s">
        <v>15</v>
      </c>
      <c r="J1250" s="126" t="s">
        <v>15</v>
      </c>
      <c r="K1250" s="126" t="s">
        <v>15</v>
      </c>
    </row>
    <row r="1251" spans="1:11">
      <c r="A1251" s="125">
        <v>1250</v>
      </c>
      <c r="B1251" s="126" t="s">
        <v>8729</v>
      </c>
      <c r="C1251" s="126" t="s">
        <v>15</v>
      </c>
      <c r="D1251" s="126" t="s">
        <v>15</v>
      </c>
      <c r="E1251" s="126" t="s">
        <v>15</v>
      </c>
      <c r="F1251" s="126" t="s">
        <v>15</v>
      </c>
      <c r="G1251" s="126" t="s">
        <v>15</v>
      </c>
      <c r="H1251" s="126" t="s">
        <v>15</v>
      </c>
      <c r="I1251" s="126" t="s">
        <v>15</v>
      </c>
      <c r="J1251" s="126" t="s">
        <v>15</v>
      </c>
      <c r="K1251" s="126" t="s">
        <v>15</v>
      </c>
    </row>
    <row r="1252" spans="1:11">
      <c r="A1252" s="125">
        <v>1251</v>
      </c>
      <c r="B1252" s="126" t="s">
        <v>5760</v>
      </c>
      <c r="C1252" s="126" t="s">
        <v>15</v>
      </c>
      <c r="D1252" s="126" t="s">
        <v>8730</v>
      </c>
      <c r="E1252" s="126" t="s">
        <v>15</v>
      </c>
      <c r="F1252" s="126" t="s">
        <v>15</v>
      </c>
      <c r="G1252" s="126" t="s">
        <v>15</v>
      </c>
      <c r="H1252" s="126" t="s">
        <v>8731</v>
      </c>
      <c r="I1252" s="126" t="s">
        <v>15</v>
      </c>
      <c r="J1252" s="126" t="s">
        <v>15</v>
      </c>
      <c r="K1252" s="126" t="s">
        <v>15</v>
      </c>
    </row>
    <row r="1253" spans="1:11">
      <c r="A1253" s="125">
        <v>1252</v>
      </c>
      <c r="B1253" s="126" t="s">
        <v>5762</v>
      </c>
      <c r="C1253" s="126" t="s">
        <v>15</v>
      </c>
      <c r="D1253" s="126" t="s">
        <v>8732</v>
      </c>
      <c r="E1253" s="126" t="s">
        <v>15</v>
      </c>
      <c r="F1253" s="126" t="s">
        <v>15</v>
      </c>
      <c r="G1253" s="126" t="s">
        <v>8733</v>
      </c>
      <c r="H1253" s="126" t="s">
        <v>15</v>
      </c>
      <c r="I1253" s="126" t="s">
        <v>15</v>
      </c>
      <c r="J1253" s="126" t="s">
        <v>8734</v>
      </c>
      <c r="K1253" s="126" t="s">
        <v>15</v>
      </c>
    </row>
    <row r="1254" spans="1:11">
      <c r="A1254" s="125">
        <v>1253</v>
      </c>
      <c r="B1254" s="126" t="s">
        <v>8735</v>
      </c>
      <c r="C1254" s="126" t="s">
        <v>15</v>
      </c>
      <c r="D1254" s="126" t="s">
        <v>8736</v>
      </c>
      <c r="E1254" s="126" t="s">
        <v>15</v>
      </c>
      <c r="F1254" s="126" t="s">
        <v>15</v>
      </c>
      <c r="G1254" s="126" t="s">
        <v>8737</v>
      </c>
      <c r="H1254" s="126" t="s">
        <v>15</v>
      </c>
      <c r="I1254" s="126" t="s">
        <v>15</v>
      </c>
      <c r="J1254" s="126" t="s">
        <v>3972</v>
      </c>
      <c r="K1254" s="126" t="s">
        <v>15</v>
      </c>
    </row>
    <row r="1255" spans="1:11">
      <c r="A1255" s="125">
        <v>1254</v>
      </c>
      <c r="B1255" s="126" t="s">
        <v>5763</v>
      </c>
      <c r="C1255" s="126" t="s">
        <v>15</v>
      </c>
      <c r="D1255" s="126" t="s">
        <v>8738</v>
      </c>
      <c r="E1255" s="126" t="s">
        <v>15</v>
      </c>
      <c r="F1255" s="126" t="s">
        <v>15</v>
      </c>
      <c r="G1255" s="126" t="s">
        <v>15</v>
      </c>
      <c r="H1255" s="126" t="s">
        <v>15</v>
      </c>
      <c r="I1255" s="126" t="s">
        <v>15</v>
      </c>
      <c r="J1255" s="126" t="s">
        <v>15</v>
      </c>
      <c r="K1255" s="126" t="s">
        <v>15</v>
      </c>
    </row>
    <row r="1256" spans="1:11">
      <c r="A1256" s="125">
        <v>1255</v>
      </c>
      <c r="B1256" s="126" t="s">
        <v>5765</v>
      </c>
      <c r="C1256" s="126" t="s">
        <v>15</v>
      </c>
      <c r="D1256" s="126" t="s">
        <v>8739</v>
      </c>
      <c r="E1256" s="126" t="s">
        <v>15</v>
      </c>
      <c r="F1256" s="126" t="s">
        <v>15</v>
      </c>
      <c r="G1256" s="126" t="s">
        <v>15</v>
      </c>
      <c r="H1256" s="126" t="s">
        <v>15</v>
      </c>
      <c r="I1256" s="126" t="s">
        <v>15</v>
      </c>
      <c r="J1256" s="126" t="s">
        <v>15</v>
      </c>
      <c r="K1256" s="126" t="s">
        <v>15</v>
      </c>
    </row>
    <row r="1257" spans="1:11">
      <c r="A1257" s="125">
        <v>1256</v>
      </c>
      <c r="B1257" s="126" t="s">
        <v>8740</v>
      </c>
      <c r="C1257" s="126" t="s">
        <v>15</v>
      </c>
      <c r="D1257" s="126" t="s">
        <v>15</v>
      </c>
      <c r="E1257" s="126" t="s">
        <v>15</v>
      </c>
      <c r="F1257" s="126" t="s">
        <v>15</v>
      </c>
      <c r="G1257" s="126" t="s">
        <v>15</v>
      </c>
      <c r="H1257" s="126" t="s">
        <v>15</v>
      </c>
      <c r="I1257" s="126" t="s">
        <v>15</v>
      </c>
      <c r="J1257" s="126" t="s">
        <v>15</v>
      </c>
      <c r="K1257" s="126" t="s">
        <v>15</v>
      </c>
    </row>
    <row r="1258" spans="1:11">
      <c r="A1258" s="125">
        <v>1257</v>
      </c>
      <c r="B1258" s="126" t="s">
        <v>5767</v>
      </c>
      <c r="C1258" s="126" t="s">
        <v>15</v>
      </c>
      <c r="D1258" s="126" t="s">
        <v>15</v>
      </c>
      <c r="E1258" s="126" t="s">
        <v>15</v>
      </c>
      <c r="F1258" s="126" t="s">
        <v>15</v>
      </c>
      <c r="G1258" s="126" t="s">
        <v>15</v>
      </c>
      <c r="H1258" s="126" t="s">
        <v>8741</v>
      </c>
      <c r="I1258" s="126" t="s">
        <v>15</v>
      </c>
      <c r="J1258" s="126" t="s">
        <v>15</v>
      </c>
      <c r="K1258" s="126" t="s">
        <v>168</v>
      </c>
    </row>
    <row r="1259" spans="1:11">
      <c r="A1259" s="125">
        <v>1258</v>
      </c>
      <c r="B1259" s="126" t="s">
        <v>5769</v>
      </c>
      <c r="C1259" s="126" t="s">
        <v>15</v>
      </c>
      <c r="D1259" s="126" t="s">
        <v>15</v>
      </c>
      <c r="E1259" s="126" t="s">
        <v>15</v>
      </c>
      <c r="F1259" s="126" t="s">
        <v>15</v>
      </c>
      <c r="G1259" s="126" t="s">
        <v>15</v>
      </c>
      <c r="H1259" s="126" t="s">
        <v>8742</v>
      </c>
      <c r="I1259" s="126" t="s">
        <v>15</v>
      </c>
      <c r="J1259" s="126" t="s">
        <v>15</v>
      </c>
      <c r="K1259" s="126" t="s">
        <v>169</v>
      </c>
    </row>
    <row r="1260" spans="1:11">
      <c r="A1260" s="125">
        <v>1259</v>
      </c>
      <c r="B1260" s="126" t="s">
        <v>5770</v>
      </c>
      <c r="C1260" s="126" t="s">
        <v>15</v>
      </c>
      <c r="D1260" s="126" t="s">
        <v>15</v>
      </c>
      <c r="E1260" s="126" t="s">
        <v>15</v>
      </c>
      <c r="F1260" s="126" t="s">
        <v>15</v>
      </c>
      <c r="G1260" s="126" t="s">
        <v>15</v>
      </c>
      <c r="H1260" s="126" t="s">
        <v>15</v>
      </c>
      <c r="I1260" s="126" t="s">
        <v>15</v>
      </c>
      <c r="J1260" s="126" t="s">
        <v>15</v>
      </c>
      <c r="K1260" s="126" t="s">
        <v>15</v>
      </c>
    </row>
    <row r="1261" spans="1:11">
      <c r="A1261" s="125">
        <v>1260</v>
      </c>
      <c r="B1261" s="126" t="s">
        <v>8743</v>
      </c>
      <c r="C1261" s="126" t="s">
        <v>15</v>
      </c>
      <c r="D1261" s="126" t="s">
        <v>15</v>
      </c>
      <c r="E1261" s="126" t="s">
        <v>15</v>
      </c>
      <c r="F1261" s="126" t="s">
        <v>15</v>
      </c>
      <c r="G1261" s="126" t="s">
        <v>15</v>
      </c>
      <c r="H1261" s="126" t="s">
        <v>15</v>
      </c>
      <c r="I1261" s="126" t="s">
        <v>15</v>
      </c>
      <c r="J1261" s="126" t="s">
        <v>15</v>
      </c>
      <c r="K1261" s="126" t="s">
        <v>15</v>
      </c>
    </row>
    <row r="1262" spans="1:11">
      <c r="A1262" s="125">
        <v>1261</v>
      </c>
      <c r="B1262" s="126" t="s">
        <v>467</v>
      </c>
      <c r="C1262" s="126" t="s">
        <v>15</v>
      </c>
      <c r="D1262" s="126" t="s">
        <v>15</v>
      </c>
      <c r="E1262" s="126" t="s">
        <v>15</v>
      </c>
      <c r="F1262" s="126" t="s">
        <v>15</v>
      </c>
      <c r="G1262" s="126" t="s">
        <v>15</v>
      </c>
      <c r="H1262" s="126" t="s">
        <v>15</v>
      </c>
      <c r="I1262" s="126" t="s">
        <v>15</v>
      </c>
      <c r="J1262" s="126" t="s">
        <v>15</v>
      </c>
      <c r="K1262" s="126" t="s">
        <v>15</v>
      </c>
    </row>
    <row r="1263" spans="1:11">
      <c r="A1263" s="125">
        <v>1262</v>
      </c>
      <c r="B1263" s="126" t="s">
        <v>564</v>
      </c>
      <c r="C1263" s="126" t="s">
        <v>15</v>
      </c>
      <c r="D1263" s="126" t="s">
        <v>15</v>
      </c>
      <c r="E1263" s="126" t="s">
        <v>15</v>
      </c>
      <c r="F1263" s="126" t="s">
        <v>15</v>
      </c>
      <c r="G1263" s="126" t="s">
        <v>15</v>
      </c>
      <c r="H1263" s="126" t="s">
        <v>15</v>
      </c>
      <c r="I1263" s="126" t="s">
        <v>15</v>
      </c>
      <c r="J1263" s="126" t="s">
        <v>15</v>
      </c>
      <c r="K1263" s="126" t="s">
        <v>15</v>
      </c>
    </row>
    <row r="1264" spans="1:11">
      <c r="A1264" s="125">
        <v>1263</v>
      </c>
      <c r="B1264" s="126" t="s">
        <v>5772</v>
      </c>
      <c r="C1264" s="126" t="s">
        <v>15</v>
      </c>
      <c r="D1264" s="126" t="s">
        <v>15</v>
      </c>
      <c r="E1264" s="126" t="s">
        <v>15</v>
      </c>
      <c r="F1264" s="126" t="s">
        <v>15</v>
      </c>
      <c r="G1264" s="126" t="s">
        <v>15</v>
      </c>
      <c r="H1264" s="126" t="s">
        <v>15</v>
      </c>
      <c r="I1264" s="126" t="s">
        <v>15</v>
      </c>
      <c r="J1264" s="126" t="s">
        <v>15</v>
      </c>
      <c r="K1264" s="126" t="s">
        <v>274</v>
      </c>
    </row>
    <row r="1265" spans="1:11">
      <c r="A1265" s="125">
        <v>1264</v>
      </c>
      <c r="B1265" s="126" t="s">
        <v>5774</v>
      </c>
      <c r="C1265" s="126" t="s">
        <v>15</v>
      </c>
      <c r="D1265" s="126" t="s">
        <v>15</v>
      </c>
      <c r="E1265" s="126" t="s">
        <v>15</v>
      </c>
      <c r="F1265" s="126" t="s">
        <v>15</v>
      </c>
      <c r="G1265" s="126" t="s">
        <v>15</v>
      </c>
      <c r="H1265" s="126" t="s">
        <v>15</v>
      </c>
      <c r="I1265" s="126" t="s">
        <v>15</v>
      </c>
      <c r="J1265" s="126" t="s">
        <v>15</v>
      </c>
      <c r="K1265" s="126" t="s">
        <v>15</v>
      </c>
    </row>
    <row r="1266" spans="1:11">
      <c r="A1266" s="125">
        <v>1265</v>
      </c>
      <c r="B1266" s="126" t="s">
        <v>37</v>
      </c>
      <c r="C1266" s="126" t="s">
        <v>15</v>
      </c>
      <c r="D1266" s="126" t="s">
        <v>15</v>
      </c>
      <c r="E1266" s="126" t="s">
        <v>15</v>
      </c>
      <c r="F1266" s="126" t="s">
        <v>15</v>
      </c>
      <c r="G1266" s="126" t="s">
        <v>15</v>
      </c>
      <c r="H1266" s="126" t="s">
        <v>15</v>
      </c>
      <c r="I1266" s="126" t="s">
        <v>15</v>
      </c>
      <c r="J1266" s="126" t="s">
        <v>15</v>
      </c>
      <c r="K1266" s="126" t="s">
        <v>84</v>
      </c>
    </row>
    <row r="1267" spans="1:11">
      <c r="A1267" s="125">
        <v>1266</v>
      </c>
      <c r="B1267" s="126" t="s">
        <v>5775</v>
      </c>
      <c r="C1267" s="126" t="s">
        <v>15</v>
      </c>
      <c r="D1267" s="126" t="s">
        <v>15</v>
      </c>
      <c r="E1267" s="126" t="s">
        <v>15</v>
      </c>
      <c r="F1267" s="126" t="s">
        <v>15</v>
      </c>
      <c r="G1267" s="126" t="s">
        <v>15</v>
      </c>
      <c r="H1267" s="126" t="s">
        <v>15</v>
      </c>
      <c r="I1267" s="126" t="s">
        <v>15</v>
      </c>
      <c r="J1267" s="126" t="s">
        <v>8744</v>
      </c>
      <c r="K1267" s="126" t="s">
        <v>15</v>
      </c>
    </row>
    <row r="1268" spans="1:11">
      <c r="A1268" s="125">
        <v>1267</v>
      </c>
      <c r="B1268" s="126" t="s">
        <v>468</v>
      </c>
      <c r="C1268" s="126" t="s">
        <v>15</v>
      </c>
      <c r="D1268" s="126" t="s">
        <v>15</v>
      </c>
      <c r="E1268" s="126" t="s">
        <v>15</v>
      </c>
      <c r="F1268" s="126" t="s">
        <v>15</v>
      </c>
      <c r="G1268" s="126" t="s">
        <v>15</v>
      </c>
      <c r="H1268" s="126" t="s">
        <v>15</v>
      </c>
      <c r="I1268" s="126" t="s">
        <v>15</v>
      </c>
      <c r="J1268" s="126" t="s">
        <v>15</v>
      </c>
      <c r="K1268" s="126" t="s">
        <v>15</v>
      </c>
    </row>
    <row r="1269" spans="1:11">
      <c r="A1269" s="125">
        <v>1268</v>
      </c>
      <c r="B1269" s="126" t="s">
        <v>5776</v>
      </c>
      <c r="C1269" s="126" t="s">
        <v>15</v>
      </c>
      <c r="D1269" s="126" t="s">
        <v>15</v>
      </c>
      <c r="E1269" s="126" t="s">
        <v>15</v>
      </c>
      <c r="F1269" s="126" t="s">
        <v>15</v>
      </c>
      <c r="G1269" s="126" t="s">
        <v>15</v>
      </c>
      <c r="H1269" s="126" t="s">
        <v>15</v>
      </c>
      <c r="I1269" s="126" t="s">
        <v>15</v>
      </c>
      <c r="J1269" s="126" t="s">
        <v>15</v>
      </c>
      <c r="K1269" s="126" t="s">
        <v>15</v>
      </c>
    </row>
    <row r="1270" spans="1:11">
      <c r="A1270" s="125">
        <v>1269</v>
      </c>
      <c r="B1270" s="126" t="s">
        <v>5777</v>
      </c>
      <c r="C1270" s="126" t="s">
        <v>15</v>
      </c>
      <c r="D1270" s="126" t="s">
        <v>15</v>
      </c>
      <c r="E1270" s="126" t="s">
        <v>15</v>
      </c>
      <c r="F1270" s="126" t="s">
        <v>15</v>
      </c>
      <c r="G1270" s="126" t="s">
        <v>15</v>
      </c>
      <c r="H1270" s="126" t="s">
        <v>15</v>
      </c>
      <c r="I1270" s="126" t="s">
        <v>15</v>
      </c>
      <c r="J1270" s="126" t="s">
        <v>15</v>
      </c>
      <c r="K1270" s="126" t="s">
        <v>85</v>
      </c>
    </row>
    <row r="1271" spans="1:11">
      <c r="A1271" s="125">
        <v>1270</v>
      </c>
      <c r="B1271" s="126" t="s">
        <v>565</v>
      </c>
      <c r="C1271" s="126" t="s">
        <v>15</v>
      </c>
      <c r="D1271" s="126" t="s">
        <v>15</v>
      </c>
      <c r="E1271" s="126" t="s">
        <v>15</v>
      </c>
      <c r="F1271" s="126" t="s">
        <v>15</v>
      </c>
      <c r="G1271" s="126" t="s">
        <v>15</v>
      </c>
      <c r="H1271" s="126" t="s">
        <v>15</v>
      </c>
      <c r="I1271" s="126" t="s">
        <v>15</v>
      </c>
      <c r="J1271" s="126" t="s">
        <v>15</v>
      </c>
      <c r="K1271" s="126" t="s">
        <v>15</v>
      </c>
    </row>
    <row r="1272" spans="1:11">
      <c r="A1272" s="125">
        <v>1271</v>
      </c>
      <c r="B1272" s="126" t="s">
        <v>566</v>
      </c>
      <c r="C1272" s="126" t="s">
        <v>15</v>
      </c>
      <c r="D1272" s="126" t="s">
        <v>15</v>
      </c>
      <c r="E1272" s="126" t="s">
        <v>15</v>
      </c>
      <c r="F1272" s="126" t="s">
        <v>15</v>
      </c>
      <c r="G1272" s="126" t="s">
        <v>15</v>
      </c>
      <c r="H1272" s="126" t="s">
        <v>15</v>
      </c>
      <c r="I1272" s="126" t="s">
        <v>15</v>
      </c>
      <c r="J1272" s="126" t="s">
        <v>15</v>
      </c>
      <c r="K1272" s="126" t="s">
        <v>15</v>
      </c>
    </row>
    <row r="1273" spans="1:11">
      <c r="A1273" s="125">
        <v>1272</v>
      </c>
      <c r="B1273" s="126" t="s">
        <v>567</v>
      </c>
      <c r="C1273" s="126" t="s">
        <v>15</v>
      </c>
      <c r="D1273" s="126" t="s">
        <v>15</v>
      </c>
      <c r="E1273" s="126" t="s">
        <v>15</v>
      </c>
      <c r="F1273" s="126" t="s">
        <v>15</v>
      </c>
      <c r="G1273" s="126" t="s">
        <v>15</v>
      </c>
      <c r="H1273" s="126" t="s">
        <v>15</v>
      </c>
      <c r="I1273" s="126" t="s">
        <v>15</v>
      </c>
      <c r="J1273" s="126" t="s">
        <v>15</v>
      </c>
      <c r="K1273" s="126" t="s">
        <v>15</v>
      </c>
    </row>
    <row r="1274" spans="1:11">
      <c r="A1274" s="125">
        <v>1273</v>
      </c>
      <c r="B1274" s="126" t="s">
        <v>506</v>
      </c>
      <c r="C1274" s="126" t="s">
        <v>15</v>
      </c>
      <c r="D1274" s="126" t="s">
        <v>15</v>
      </c>
      <c r="E1274" s="126" t="s">
        <v>15</v>
      </c>
      <c r="F1274" s="126" t="s">
        <v>15</v>
      </c>
      <c r="G1274" s="126" t="s">
        <v>15</v>
      </c>
      <c r="H1274" s="126" t="s">
        <v>15</v>
      </c>
      <c r="I1274" s="126" t="s">
        <v>15</v>
      </c>
      <c r="J1274" s="126" t="s">
        <v>15</v>
      </c>
      <c r="K1274" s="126" t="s">
        <v>15</v>
      </c>
    </row>
    <row r="1275" spans="1:11">
      <c r="A1275" s="125">
        <v>1274</v>
      </c>
      <c r="B1275" s="126" t="s">
        <v>5778</v>
      </c>
      <c r="C1275" s="126" t="s">
        <v>15</v>
      </c>
      <c r="D1275" s="126" t="s">
        <v>15</v>
      </c>
      <c r="E1275" s="126" t="s">
        <v>15</v>
      </c>
      <c r="F1275" s="126" t="s">
        <v>15</v>
      </c>
      <c r="G1275" s="126" t="s">
        <v>15</v>
      </c>
      <c r="H1275" s="126" t="s">
        <v>8745</v>
      </c>
      <c r="I1275" s="126" t="s">
        <v>15</v>
      </c>
      <c r="J1275" s="126" t="s">
        <v>8746</v>
      </c>
      <c r="K1275" s="126" t="s">
        <v>8747</v>
      </c>
    </row>
    <row r="1276" spans="1:11">
      <c r="A1276" s="125">
        <v>1275</v>
      </c>
      <c r="B1276" s="126" t="s">
        <v>5780</v>
      </c>
      <c r="C1276" s="126" t="s">
        <v>15</v>
      </c>
      <c r="D1276" s="126" t="s">
        <v>15</v>
      </c>
      <c r="E1276" s="126" t="s">
        <v>15</v>
      </c>
      <c r="F1276" s="126" t="s">
        <v>15</v>
      </c>
      <c r="G1276" s="126" t="s">
        <v>15</v>
      </c>
      <c r="H1276" s="126" t="s">
        <v>8717</v>
      </c>
      <c r="I1276" s="126" t="s">
        <v>15</v>
      </c>
      <c r="J1276" s="126" t="s">
        <v>15</v>
      </c>
      <c r="K1276" s="126" t="s">
        <v>87</v>
      </c>
    </row>
    <row r="1277" spans="1:11">
      <c r="A1277" s="125">
        <v>1276</v>
      </c>
      <c r="B1277" s="126" t="s">
        <v>5781</v>
      </c>
      <c r="C1277" s="126" t="s">
        <v>15</v>
      </c>
      <c r="D1277" s="126" t="s">
        <v>15</v>
      </c>
      <c r="E1277" s="126" t="s">
        <v>15</v>
      </c>
      <c r="F1277" s="126" t="s">
        <v>15</v>
      </c>
      <c r="G1277" s="126" t="s">
        <v>15</v>
      </c>
      <c r="H1277" s="126" t="s">
        <v>15</v>
      </c>
      <c r="I1277" s="126" t="s">
        <v>15</v>
      </c>
      <c r="J1277" s="126" t="s">
        <v>15</v>
      </c>
      <c r="K1277" s="126" t="s">
        <v>15</v>
      </c>
    </row>
    <row r="1278" spans="1:11">
      <c r="A1278" s="125">
        <v>1277</v>
      </c>
      <c r="B1278" s="126" t="s">
        <v>568</v>
      </c>
      <c r="C1278" s="126" t="s">
        <v>15</v>
      </c>
      <c r="D1278" s="126" t="s">
        <v>15</v>
      </c>
      <c r="E1278" s="126" t="s">
        <v>15</v>
      </c>
      <c r="F1278" s="126" t="s">
        <v>15</v>
      </c>
      <c r="G1278" s="126" t="s">
        <v>15</v>
      </c>
      <c r="H1278" s="126" t="s">
        <v>15</v>
      </c>
      <c r="I1278" s="126" t="s">
        <v>15</v>
      </c>
      <c r="J1278" s="126" t="s">
        <v>15</v>
      </c>
      <c r="K1278" s="126" t="s">
        <v>15</v>
      </c>
    </row>
    <row r="1279" spans="1:11">
      <c r="A1279" s="125">
        <v>1278</v>
      </c>
      <c r="B1279" s="126" t="s">
        <v>5782</v>
      </c>
      <c r="C1279" s="126" t="s">
        <v>15</v>
      </c>
      <c r="D1279" s="126" t="s">
        <v>15</v>
      </c>
      <c r="E1279" s="126" t="s">
        <v>15</v>
      </c>
      <c r="F1279" s="126" t="s">
        <v>15</v>
      </c>
      <c r="G1279" s="126" t="s">
        <v>15</v>
      </c>
      <c r="H1279" s="126" t="s">
        <v>15</v>
      </c>
      <c r="I1279" s="126" t="s">
        <v>15</v>
      </c>
      <c r="J1279" s="126" t="s">
        <v>15</v>
      </c>
      <c r="K1279" s="126" t="s">
        <v>15</v>
      </c>
    </row>
    <row r="1280" spans="1:11">
      <c r="A1280" s="125">
        <v>1279</v>
      </c>
      <c r="B1280" s="126" t="s">
        <v>5783</v>
      </c>
      <c r="C1280" s="126" t="s">
        <v>15</v>
      </c>
      <c r="D1280" s="126" t="s">
        <v>15</v>
      </c>
      <c r="E1280" s="126" t="s">
        <v>15</v>
      </c>
      <c r="F1280" s="126" t="s">
        <v>15</v>
      </c>
      <c r="G1280" s="126" t="s">
        <v>15</v>
      </c>
      <c r="H1280" s="126" t="s">
        <v>15</v>
      </c>
      <c r="I1280" s="126" t="s">
        <v>15</v>
      </c>
      <c r="J1280" s="126" t="s">
        <v>15</v>
      </c>
      <c r="K1280" s="126" t="s">
        <v>15</v>
      </c>
    </row>
    <row r="1281" spans="1:11">
      <c r="A1281" s="125">
        <v>1280</v>
      </c>
      <c r="B1281" s="126" t="s">
        <v>569</v>
      </c>
      <c r="C1281" s="126" t="s">
        <v>15</v>
      </c>
      <c r="D1281" s="126" t="s">
        <v>15</v>
      </c>
      <c r="E1281" s="126" t="s">
        <v>15</v>
      </c>
      <c r="F1281" s="126" t="s">
        <v>15</v>
      </c>
      <c r="G1281" s="126" t="s">
        <v>15</v>
      </c>
      <c r="H1281" s="126" t="s">
        <v>15</v>
      </c>
      <c r="I1281" s="126" t="s">
        <v>15</v>
      </c>
      <c r="J1281" s="126" t="s">
        <v>15</v>
      </c>
      <c r="K1281" s="126" t="s">
        <v>15</v>
      </c>
    </row>
    <row r="1282" spans="1:11">
      <c r="A1282" s="125">
        <v>1281</v>
      </c>
      <c r="B1282" s="126" t="s">
        <v>570</v>
      </c>
      <c r="C1282" s="126" t="s">
        <v>15</v>
      </c>
      <c r="D1282" s="126" t="s">
        <v>15</v>
      </c>
      <c r="E1282" s="126" t="s">
        <v>15</v>
      </c>
      <c r="F1282" s="126" t="s">
        <v>15</v>
      </c>
      <c r="G1282" s="126" t="s">
        <v>15</v>
      </c>
      <c r="H1282" s="126" t="s">
        <v>15</v>
      </c>
      <c r="I1282" s="126" t="s">
        <v>15</v>
      </c>
      <c r="J1282" s="126" t="s">
        <v>15</v>
      </c>
      <c r="K1282" s="126" t="s">
        <v>15</v>
      </c>
    </row>
    <row r="1283" spans="1:11">
      <c r="A1283" s="125">
        <v>1282</v>
      </c>
      <c r="B1283" s="126" t="s">
        <v>5784</v>
      </c>
      <c r="C1283" s="126" t="s">
        <v>15</v>
      </c>
      <c r="D1283" s="126" t="s">
        <v>15</v>
      </c>
      <c r="E1283" s="126" t="s">
        <v>15</v>
      </c>
      <c r="F1283" s="126" t="s">
        <v>15</v>
      </c>
      <c r="G1283" s="126" t="s">
        <v>15</v>
      </c>
      <c r="H1283" s="126" t="s">
        <v>8748</v>
      </c>
      <c r="I1283" s="126" t="s">
        <v>15</v>
      </c>
      <c r="J1283" s="126" t="s">
        <v>15</v>
      </c>
      <c r="K1283" s="126" t="s">
        <v>78</v>
      </c>
    </row>
    <row r="1284" spans="1:11">
      <c r="A1284" s="125">
        <v>1283</v>
      </c>
      <c r="B1284" s="126" t="s">
        <v>5786</v>
      </c>
      <c r="C1284" s="126" t="s">
        <v>15</v>
      </c>
      <c r="D1284" s="126" t="s">
        <v>15</v>
      </c>
      <c r="E1284" s="126" t="s">
        <v>15</v>
      </c>
      <c r="F1284" s="126" t="s">
        <v>15</v>
      </c>
      <c r="G1284" s="126" t="s">
        <v>15</v>
      </c>
      <c r="H1284" s="126" t="s">
        <v>8749</v>
      </c>
      <c r="I1284" s="126" t="s">
        <v>15</v>
      </c>
      <c r="J1284" s="126" t="s">
        <v>15</v>
      </c>
      <c r="K1284" s="126" t="s">
        <v>79</v>
      </c>
    </row>
    <row r="1285" spans="1:11">
      <c r="A1285" s="125">
        <v>1284</v>
      </c>
      <c r="B1285" s="126" t="s">
        <v>5788</v>
      </c>
      <c r="C1285" s="126" t="s">
        <v>15</v>
      </c>
      <c r="D1285" s="126" t="s">
        <v>15</v>
      </c>
      <c r="E1285" s="126" t="s">
        <v>15</v>
      </c>
      <c r="F1285" s="126" t="s">
        <v>15</v>
      </c>
      <c r="G1285" s="126" t="s">
        <v>15</v>
      </c>
      <c r="H1285" s="126" t="s">
        <v>8750</v>
      </c>
      <c r="I1285" s="126" t="s">
        <v>15</v>
      </c>
      <c r="J1285" s="126" t="s">
        <v>15</v>
      </c>
      <c r="K1285" s="126" t="s">
        <v>80</v>
      </c>
    </row>
    <row r="1286" spans="1:11">
      <c r="A1286" s="125">
        <v>1285</v>
      </c>
      <c r="B1286" s="126" t="s">
        <v>5790</v>
      </c>
      <c r="C1286" s="126" t="s">
        <v>15</v>
      </c>
      <c r="D1286" s="126" t="s">
        <v>8751</v>
      </c>
      <c r="E1286" s="126" t="s">
        <v>15</v>
      </c>
      <c r="F1286" s="126" t="s">
        <v>15</v>
      </c>
      <c r="G1286" s="126" t="s">
        <v>15</v>
      </c>
      <c r="H1286" s="126" t="s">
        <v>8752</v>
      </c>
      <c r="I1286" s="126" t="s">
        <v>15</v>
      </c>
      <c r="J1286" s="126" t="s">
        <v>15</v>
      </c>
      <c r="K1286" s="126" t="s">
        <v>15</v>
      </c>
    </row>
    <row r="1287" spans="1:11">
      <c r="A1287" s="125">
        <v>1286</v>
      </c>
      <c r="B1287" s="126" t="s">
        <v>5791</v>
      </c>
      <c r="C1287" s="126" t="s">
        <v>15</v>
      </c>
      <c r="D1287" s="126" t="s">
        <v>15</v>
      </c>
      <c r="E1287" s="126" t="s">
        <v>15</v>
      </c>
      <c r="F1287" s="126" t="s">
        <v>15</v>
      </c>
      <c r="G1287" s="126" t="s">
        <v>15</v>
      </c>
      <c r="H1287" s="126" t="s">
        <v>15</v>
      </c>
      <c r="I1287" s="126" t="s">
        <v>15</v>
      </c>
      <c r="J1287" s="126" t="s">
        <v>15</v>
      </c>
      <c r="K1287" s="126" t="s">
        <v>82</v>
      </c>
    </row>
    <row r="1288" spans="1:11">
      <c r="A1288" s="125">
        <v>1287</v>
      </c>
      <c r="B1288" s="126" t="s">
        <v>469</v>
      </c>
      <c r="C1288" s="126" t="s">
        <v>15</v>
      </c>
      <c r="D1288" s="126" t="s">
        <v>15</v>
      </c>
      <c r="E1288" s="126" t="s">
        <v>15</v>
      </c>
      <c r="F1288" s="126" t="s">
        <v>15</v>
      </c>
      <c r="G1288" s="126" t="s">
        <v>15</v>
      </c>
      <c r="H1288" s="126" t="s">
        <v>15</v>
      </c>
      <c r="I1288" s="126" t="s">
        <v>15</v>
      </c>
      <c r="J1288" s="126" t="s">
        <v>15</v>
      </c>
      <c r="K1288" s="126" t="s">
        <v>15</v>
      </c>
    </row>
    <row r="1289" spans="1:11">
      <c r="A1289" s="125">
        <v>1288</v>
      </c>
      <c r="B1289" s="126" t="s">
        <v>571</v>
      </c>
      <c r="C1289" s="126" t="s">
        <v>15</v>
      </c>
      <c r="D1289" s="126" t="s">
        <v>15</v>
      </c>
      <c r="E1289" s="126" t="s">
        <v>15</v>
      </c>
      <c r="F1289" s="126" t="s">
        <v>15</v>
      </c>
      <c r="G1289" s="126" t="s">
        <v>15</v>
      </c>
      <c r="H1289" s="126" t="s">
        <v>15</v>
      </c>
      <c r="I1289" s="126" t="s">
        <v>15</v>
      </c>
      <c r="J1289" s="126" t="s">
        <v>15</v>
      </c>
      <c r="K1289" s="126" t="s">
        <v>15</v>
      </c>
    </row>
    <row r="1290" spans="1:11">
      <c r="A1290" s="125">
        <v>1289</v>
      </c>
      <c r="B1290" s="126" t="s">
        <v>470</v>
      </c>
      <c r="C1290" s="126" t="s">
        <v>15</v>
      </c>
      <c r="D1290" s="126" t="s">
        <v>15</v>
      </c>
      <c r="E1290" s="126" t="s">
        <v>15</v>
      </c>
      <c r="F1290" s="126" t="s">
        <v>15</v>
      </c>
      <c r="G1290" s="126" t="s">
        <v>15</v>
      </c>
      <c r="H1290" s="126" t="s">
        <v>15</v>
      </c>
      <c r="I1290" s="126" t="s">
        <v>15</v>
      </c>
      <c r="J1290" s="126" t="s">
        <v>15</v>
      </c>
      <c r="K1290" s="126" t="s">
        <v>15</v>
      </c>
    </row>
    <row r="1291" spans="1:11">
      <c r="A1291" s="125">
        <v>1290</v>
      </c>
      <c r="B1291" s="126" t="s">
        <v>572</v>
      </c>
      <c r="C1291" s="126" t="s">
        <v>15</v>
      </c>
      <c r="D1291" s="126" t="s">
        <v>15</v>
      </c>
      <c r="E1291" s="126" t="s">
        <v>15</v>
      </c>
      <c r="F1291" s="126" t="s">
        <v>15</v>
      </c>
      <c r="G1291" s="126" t="s">
        <v>15</v>
      </c>
      <c r="H1291" s="126" t="s">
        <v>15</v>
      </c>
      <c r="I1291" s="126" t="s">
        <v>15</v>
      </c>
      <c r="J1291" s="126" t="s">
        <v>15</v>
      </c>
      <c r="K1291" s="126" t="s">
        <v>15</v>
      </c>
    </row>
    <row r="1292" spans="1:11">
      <c r="A1292" s="125">
        <v>1291</v>
      </c>
      <c r="B1292" s="126" t="s">
        <v>573</v>
      </c>
      <c r="C1292" s="126" t="s">
        <v>15</v>
      </c>
      <c r="D1292" s="126" t="s">
        <v>15</v>
      </c>
      <c r="E1292" s="126" t="s">
        <v>15</v>
      </c>
      <c r="F1292" s="126" t="s">
        <v>15</v>
      </c>
      <c r="G1292" s="126" t="s">
        <v>15</v>
      </c>
      <c r="H1292" s="126" t="s">
        <v>15</v>
      </c>
      <c r="I1292" s="126" t="s">
        <v>15</v>
      </c>
      <c r="J1292" s="126" t="s">
        <v>15</v>
      </c>
      <c r="K1292" s="126" t="s">
        <v>15</v>
      </c>
    </row>
    <row r="1293" spans="1:11">
      <c r="A1293" s="125">
        <v>1292</v>
      </c>
      <c r="B1293" s="126" t="s">
        <v>5793</v>
      </c>
      <c r="C1293" s="126" t="s">
        <v>15</v>
      </c>
      <c r="D1293" s="126" t="s">
        <v>15</v>
      </c>
      <c r="E1293" s="126" t="s">
        <v>15</v>
      </c>
      <c r="F1293" s="126" t="s">
        <v>15</v>
      </c>
      <c r="G1293" s="126" t="s">
        <v>15</v>
      </c>
      <c r="H1293" s="126" t="s">
        <v>15</v>
      </c>
      <c r="I1293" s="126" t="s">
        <v>15</v>
      </c>
      <c r="J1293" s="126" t="s">
        <v>15</v>
      </c>
      <c r="K1293" s="126" t="s">
        <v>8753</v>
      </c>
    </row>
    <row r="1294" spans="1:11">
      <c r="A1294" s="125">
        <v>1293</v>
      </c>
      <c r="B1294" s="126" t="s">
        <v>5794</v>
      </c>
      <c r="C1294" s="126" t="s">
        <v>15</v>
      </c>
      <c r="D1294" s="126" t="s">
        <v>15</v>
      </c>
      <c r="E1294" s="126" t="s">
        <v>15</v>
      </c>
      <c r="F1294" s="126" t="s">
        <v>15</v>
      </c>
      <c r="G1294" s="126" t="s">
        <v>15</v>
      </c>
      <c r="H1294" s="126" t="s">
        <v>15</v>
      </c>
      <c r="I1294" s="126" t="s">
        <v>15</v>
      </c>
      <c r="J1294" s="126" t="s">
        <v>15</v>
      </c>
      <c r="K1294" s="126" t="s">
        <v>15</v>
      </c>
    </row>
    <row r="1295" spans="1:11">
      <c r="A1295" s="125">
        <v>1294</v>
      </c>
      <c r="B1295" s="126" t="s">
        <v>5795</v>
      </c>
      <c r="C1295" s="126" t="s">
        <v>15</v>
      </c>
      <c r="D1295" s="126" t="s">
        <v>8754</v>
      </c>
      <c r="E1295" s="126" t="s">
        <v>15</v>
      </c>
      <c r="F1295" s="126" t="s">
        <v>15</v>
      </c>
      <c r="G1295" s="126" t="s">
        <v>15</v>
      </c>
      <c r="H1295" s="126" t="s">
        <v>8755</v>
      </c>
      <c r="I1295" s="126" t="s">
        <v>15</v>
      </c>
      <c r="J1295" s="126" t="s">
        <v>15</v>
      </c>
      <c r="K1295" s="126" t="s">
        <v>15</v>
      </c>
    </row>
    <row r="1296" spans="1:11">
      <c r="A1296" s="125">
        <v>1295</v>
      </c>
      <c r="B1296" s="126" t="s">
        <v>5797</v>
      </c>
      <c r="C1296" s="126" t="s">
        <v>15</v>
      </c>
      <c r="D1296" s="126" t="s">
        <v>15</v>
      </c>
      <c r="E1296" s="126" t="s">
        <v>15</v>
      </c>
      <c r="F1296" s="126" t="s">
        <v>15</v>
      </c>
      <c r="G1296" s="126" t="s">
        <v>15</v>
      </c>
      <c r="H1296" s="126" t="s">
        <v>15</v>
      </c>
      <c r="I1296" s="126" t="s">
        <v>15</v>
      </c>
      <c r="J1296" s="126" t="s">
        <v>15</v>
      </c>
      <c r="K1296" s="126" t="s">
        <v>134</v>
      </c>
    </row>
    <row r="1297" spans="1:11">
      <c r="A1297" s="125">
        <v>1296</v>
      </c>
      <c r="B1297" s="126" t="s">
        <v>47</v>
      </c>
      <c r="C1297" s="126" t="s">
        <v>15</v>
      </c>
      <c r="D1297" s="126" t="s">
        <v>15</v>
      </c>
      <c r="E1297" s="126" t="s">
        <v>15</v>
      </c>
      <c r="F1297" s="126" t="s">
        <v>15</v>
      </c>
      <c r="G1297" s="126" t="s">
        <v>15</v>
      </c>
      <c r="H1297" s="126" t="s">
        <v>15</v>
      </c>
      <c r="I1297" s="126" t="s">
        <v>15</v>
      </c>
      <c r="J1297" s="126" t="s">
        <v>15</v>
      </c>
      <c r="K1297" s="126" t="s">
        <v>15</v>
      </c>
    </row>
    <row r="1298" spans="1:11">
      <c r="A1298" s="125">
        <v>1297</v>
      </c>
      <c r="B1298" s="126" t="s">
        <v>5799</v>
      </c>
      <c r="C1298" s="126" t="s">
        <v>15</v>
      </c>
      <c r="D1298" s="126" t="s">
        <v>15</v>
      </c>
      <c r="E1298" s="126" t="s">
        <v>15</v>
      </c>
      <c r="F1298" s="126" t="s">
        <v>15</v>
      </c>
      <c r="G1298" s="126" t="s">
        <v>15</v>
      </c>
      <c r="H1298" s="126" t="s">
        <v>15</v>
      </c>
      <c r="I1298" s="126" t="s">
        <v>15</v>
      </c>
      <c r="J1298" s="126" t="s">
        <v>15</v>
      </c>
      <c r="K1298" s="126" t="s">
        <v>273</v>
      </c>
    </row>
    <row r="1299" spans="1:11">
      <c r="A1299" s="125">
        <v>1298</v>
      </c>
      <c r="B1299" s="126" t="s">
        <v>276</v>
      </c>
      <c r="C1299" s="126" t="s">
        <v>15</v>
      </c>
      <c r="D1299" s="126" t="s">
        <v>15</v>
      </c>
      <c r="E1299" s="126" t="s">
        <v>15</v>
      </c>
      <c r="F1299" s="126" t="s">
        <v>15</v>
      </c>
      <c r="G1299" s="126" t="s">
        <v>15</v>
      </c>
      <c r="H1299" s="126" t="s">
        <v>15</v>
      </c>
      <c r="I1299" s="126" t="s">
        <v>15</v>
      </c>
      <c r="J1299" s="126" t="s">
        <v>15</v>
      </c>
      <c r="K1299" s="126" t="s">
        <v>15</v>
      </c>
    </row>
    <row r="1300" spans="1:11">
      <c r="A1300" s="125">
        <v>1299</v>
      </c>
      <c r="B1300" s="126" t="s">
        <v>5801</v>
      </c>
      <c r="C1300" s="126" t="s">
        <v>15</v>
      </c>
      <c r="D1300" s="126" t="s">
        <v>15</v>
      </c>
      <c r="E1300" s="126" t="s">
        <v>15</v>
      </c>
      <c r="F1300" s="126" t="s">
        <v>15</v>
      </c>
      <c r="G1300" s="126" t="s">
        <v>15</v>
      </c>
      <c r="H1300" s="126" t="s">
        <v>8756</v>
      </c>
      <c r="I1300" s="126" t="s">
        <v>15</v>
      </c>
      <c r="J1300" s="126" t="s">
        <v>15</v>
      </c>
      <c r="K1300" s="126" t="s">
        <v>8757</v>
      </c>
    </row>
    <row r="1301" spans="1:11">
      <c r="A1301" s="125">
        <v>1300</v>
      </c>
      <c r="B1301" s="126" t="s">
        <v>574</v>
      </c>
      <c r="C1301" s="126" t="s">
        <v>15</v>
      </c>
      <c r="D1301" s="126" t="s">
        <v>15</v>
      </c>
      <c r="E1301" s="126" t="s">
        <v>15</v>
      </c>
      <c r="F1301" s="126" t="s">
        <v>15</v>
      </c>
      <c r="G1301" s="126" t="s">
        <v>15</v>
      </c>
      <c r="H1301" s="126" t="s">
        <v>15</v>
      </c>
      <c r="I1301" s="126" t="s">
        <v>15</v>
      </c>
      <c r="J1301" s="126" t="s">
        <v>15</v>
      </c>
      <c r="K1301" s="126" t="s">
        <v>15</v>
      </c>
    </row>
    <row r="1302" spans="1:11">
      <c r="A1302" s="125">
        <v>1301</v>
      </c>
      <c r="B1302" s="126" t="s">
        <v>575</v>
      </c>
      <c r="C1302" s="126" t="s">
        <v>15</v>
      </c>
      <c r="D1302" s="126" t="s">
        <v>15</v>
      </c>
      <c r="E1302" s="126" t="s">
        <v>15</v>
      </c>
      <c r="F1302" s="126" t="s">
        <v>15</v>
      </c>
      <c r="G1302" s="126" t="s">
        <v>15</v>
      </c>
      <c r="H1302" s="126" t="s">
        <v>15</v>
      </c>
      <c r="I1302" s="126" t="s">
        <v>15</v>
      </c>
      <c r="J1302" s="126" t="s">
        <v>15</v>
      </c>
      <c r="K1302" s="126" t="s">
        <v>15</v>
      </c>
    </row>
    <row r="1303" spans="1:11">
      <c r="A1303" s="125">
        <v>1302</v>
      </c>
      <c r="B1303" s="126" t="s">
        <v>576</v>
      </c>
      <c r="C1303" s="126" t="s">
        <v>15</v>
      </c>
      <c r="D1303" s="126" t="s">
        <v>15</v>
      </c>
      <c r="E1303" s="126" t="s">
        <v>15</v>
      </c>
      <c r="F1303" s="126" t="s">
        <v>15</v>
      </c>
      <c r="G1303" s="126" t="s">
        <v>15</v>
      </c>
      <c r="H1303" s="126" t="s">
        <v>15</v>
      </c>
      <c r="I1303" s="126" t="s">
        <v>15</v>
      </c>
      <c r="J1303" s="126" t="s">
        <v>15</v>
      </c>
      <c r="K1303" s="126" t="s">
        <v>15</v>
      </c>
    </row>
    <row r="1304" spans="1:11">
      <c r="A1304" s="125">
        <v>1303</v>
      </c>
      <c r="B1304" s="126" t="s">
        <v>5803</v>
      </c>
      <c r="C1304" s="126" t="s">
        <v>15</v>
      </c>
      <c r="D1304" s="126" t="s">
        <v>15</v>
      </c>
      <c r="E1304" s="126" t="s">
        <v>15</v>
      </c>
      <c r="F1304" s="126" t="s">
        <v>15</v>
      </c>
      <c r="G1304" s="126" t="s">
        <v>15</v>
      </c>
      <c r="H1304" s="126" t="s">
        <v>15</v>
      </c>
      <c r="I1304" s="126" t="s">
        <v>15</v>
      </c>
      <c r="J1304" s="126" t="s">
        <v>15</v>
      </c>
      <c r="K1304" s="126" t="s">
        <v>86</v>
      </c>
    </row>
    <row r="1305" spans="1:11">
      <c r="A1305" s="125">
        <v>1304</v>
      </c>
      <c r="B1305" s="126" t="s">
        <v>5805</v>
      </c>
      <c r="C1305" s="126" t="s">
        <v>15</v>
      </c>
      <c r="D1305" s="126" t="s">
        <v>15</v>
      </c>
      <c r="E1305" s="126" t="s">
        <v>15</v>
      </c>
      <c r="F1305" s="126" t="s">
        <v>15</v>
      </c>
      <c r="G1305" s="126" t="s">
        <v>15</v>
      </c>
      <c r="H1305" s="126" t="s">
        <v>15</v>
      </c>
      <c r="I1305" s="126" t="s">
        <v>15</v>
      </c>
      <c r="J1305" s="126" t="s">
        <v>15</v>
      </c>
      <c r="K1305" s="126" t="s">
        <v>15</v>
      </c>
    </row>
    <row r="1306" spans="1:11">
      <c r="A1306" s="125">
        <v>1305</v>
      </c>
      <c r="B1306" s="126" t="s">
        <v>5806</v>
      </c>
      <c r="C1306" s="126" t="s">
        <v>15</v>
      </c>
      <c r="D1306" s="126" t="s">
        <v>15</v>
      </c>
      <c r="E1306" s="126" t="s">
        <v>15</v>
      </c>
      <c r="F1306" s="126" t="s">
        <v>15</v>
      </c>
      <c r="G1306" s="126" t="s">
        <v>15</v>
      </c>
      <c r="H1306" s="126" t="s">
        <v>15</v>
      </c>
      <c r="I1306" s="126" t="s">
        <v>15</v>
      </c>
      <c r="J1306" s="126" t="s">
        <v>15</v>
      </c>
      <c r="K1306" s="126" t="s">
        <v>15</v>
      </c>
    </row>
    <row r="1307" spans="1:11">
      <c r="A1307" s="125">
        <v>1306</v>
      </c>
      <c r="B1307" s="126" t="s">
        <v>480</v>
      </c>
      <c r="C1307" s="126" t="s">
        <v>15</v>
      </c>
      <c r="D1307" s="126" t="s">
        <v>15</v>
      </c>
      <c r="E1307" s="126" t="s">
        <v>15</v>
      </c>
      <c r="F1307" s="126" t="s">
        <v>15</v>
      </c>
      <c r="G1307" s="126" t="s">
        <v>15</v>
      </c>
      <c r="H1307" s="126" t="s">
        <v>8758</v>
      </c>
      <c r="I1307" s="126" t="s">
        <v>15</v>
      </c>
      <c r="J1307" s="126" t="s">
        <v>15</v>
      </c>
      <c r="K1307" s="126" t="s">
        <v>15</v>
      </c>
    </row>
    <row r="1308" spans="1:11">
      <c r="A1308" s="125">
        <v>1307</v>
      </c>
      <c r="B1308" s="126" t="s">
        <v>8759</v>
      </c>
      <c r="C1308" s="126" t="s">
        <v>15</v>
      </c>
      <c r="D1308" s="126" t="s">
        <v>15</v>
      </c>
      <c r="E1308" s="126" t="s">
        <v>15</v>
      </c>
      <c r="F1308" s="126" t="s">
        <v>15</v>
      </c>
      <c r="G1308" s="126" t="s">
        <v>15</v>
      </c>
      <c r="H1308" s="126" t="s">
        <v>15</v>
      </c>
      <c r="I1308" s="126" t="s">
        <v>15</v>
      </c>
      <c r="J1308" s="126" t="s">
        <v>15</v>
      </c>
      <c r="K1308" s="126" t="s">
        <v>15</v>
      </c>
    </row>
    <row r="1309" spans="1:11">
      <c r="A1309" s="125">
        <v>1308</v>
      </c>
      <c r="B1309" s="126" t="s">
        <v>8760</v>
      </c>
      <c r="C1309" s="126" t="s">
        <v>15</v>
      </c>
      <c r="D1309" s="126" t="s">
        <v>15</v>
      </c>
      <c r="E1309" s="126" t="s">
        <v>15</v>
      </c>
      <c r="F1309" s="126" t="s">
        <v>15</v>
      </c>
      <c r="G1309" s="126" t="s">
        <v>8761</v>
      </c>
      <c r="H1309" s="126" t="s">
        <v>8762</v>
      </c>
      <c r="I1309" s="126" t="s">
        <v>15</v>
      </c>
      <c r="J1309" s="126" t="s">
        <v>15</v>
      </c>
      <c r="K1309" s="126" t="s">
        <v>15</v>
      </c>
    </row>
    <row r="1310" spans="1:11">
      <c r="A1310" s="125">
        <v>1309</v>
      </c>
      <c r="B1310" s="126" t="s">
        <v>8763</v>
      </c>
      <c r="C1310" s="126" t="s">
        <v>15</v>
      </c>
      <c r="D1310" s="126" t="s">
        <v>15</v>
      </c>
      <c r="E1310" s="126" t="s">
        <v>15</v>
      </c>
      <c r="F1310" s="126" t="s">
        <v>15</v>
      </c>
      <c r="G1310" s="126" t="s">
        <v>15</v>
      </c>
      <c r="H1310" s="126" t="s">
        <v>15</v>
      </c>
      <c r="I1310" s="126" t="s">
        <v>15</v>
      </c>
      <c r="J1310" s="126" t="s">
        <v>15</v>
      </c>
      <c r="K1310" s="126" t="s">
        <v>15</v>
      </c>
    </row>
    <row r="1311" spans="1:11">
      <c r="A1311" s="125">
        <v>1310</v>
      </c>
      <c r="B1311" s="126" t="s">
        <v>8764</v>
      </c>
      <c r="C1311" s="126" t="s">
        <v>15</v>
      </c>
      <c r="D1311" s="126" t="s">
        <v>15</v>
      </c>
      <c r="E1311" s="126" t="s">
        <v>15</v>
      </c>
      <c r="F1311" s="126" t="s">
        <v>15</v>
      </c>
      <c r="G1311" s="126" t="s">
        <v>15</v>
      </c>
      <c r="H1311" s="126" t="s">
        <v>15</v>
      </c>
      <c r="I1311" s="126" t="s">
        <v>15</v>
      </c>
      <c r="J1311" s="126" t="s">
        <v>15</v>
      </c>
      <c r="K1311" s="126" t="s">
        <v>15</v>
      </c>
    </row>
    <row r="1312" spans="1:11">
      <c r="A1312" s="125">
        <v>1311</v>
      </c>
      <c r="B1312" s="126" t="s">
        <v>8765</v>
      </c>
      <c r="C1312" s="126" t="s">
        <v>15</v>
      </c>
      <c r="D1312" s="126" t="s">
        <v>15</v>
      </c>
      <c r="E1312" s="126" t="s">
        <v>15</v>
      </c>
      <c r="F1312" s="126" t="s">
        <v>15</v>
      </c>
      <c r="G1312" s="126" t="s">
        <v>15</v>
      </c>
      <c r="H1312" s="126" t="s">
        <v>15</v>
      </c>
      <c r="I1312" s="126" t="s">
        <v>15</v>
      </c>
      <c r="J1312" s="126" t="s">
        <v>15</v>
      </c>
      <c r="K1312" s="126" t="s">
        <v>15</v>
      </c>
    </row>
    <row r="1313" spans="1:11">
      <c r="A1313" s="125">
        <v>1312</v>
      </c>
      <c r="B1313" s="126" t="s">
        <v>8766</v>
      </c>
      <c r="C1313" s="126" t="s">
        <v>15</v>
      </c>
      <c r="D1313" s="126" t="s">
        <v>15</v>
      </c>
      <c r="E1313" s="126" t="s">
        <v>15</v>
      </c>
      <c r="F1313" s="126" t="s">
        <v>15</v>
      </c>
      <c r="G1313" s="126" t="s">
        <v>15</v>
      </c>
      <c r="H1313" s="126" t="s">
        <v>15</v>
      </c>
      <c r="I1313" s="126" t="s">
        <v>15</v>
      </c>
      <c r="J1313" s="126" t="s">
        <v>15</v>
      </c>
      <c r="K1313" s="126" t="s">
        <v>15</v>
      </c>
    </row>
    <row r="1314" spans="1:11">
      <c r="A1314" s="125">
        <v>1313</v>
      </c>
      <c r="B1314" s="126" t="s">
        <v>5746</v>
      </c>
      <c r="C1314" s="126" t="s">
        <v>15</v>
      </c>
      <c r="D1314" s="126" t="s">
        <v>15</v>
      </c>
      <c r="E1314" s="126" t="s">
        <v>15</v>
      </c>
      <c r="F1314" s="126" t="s">
        <v>15</v>
      </c>
      <c r="G1314" s="126" t="s">
        <v>15</v>
      </c>
      <c r="H1314" s="126" t="s">
        <v>15</v>
      </c>
      <c r="I1314" s="126" t="s">
        <v>15</v>
      </c>
      <c r="J1314" s="126" t="s">
        <v>15</v>
      </c>
      <c r="K1314" s="126" t="s">
        <v>15</v>
      </c>
    </row>
    <row r="1315" spans="1:11">
      <c r="A1315" s="125">
        <v>1314</v>
      </c>
      <c r="B1315" s="126" t="s">
        <v>482</v>
      </c>
      <c r="C1315" s="126" t="s">
        <v>15</v>
      </c>
      <c r="D1315" s="126" t="s">
        <v>15</v>
      </c>
      <c r="E1315" s="126" t="s">
        <v>15</v>
      </c>
      <c r="F1315" s="126" t="s">
        <v>15</v>
      </c>
      <c r="G1315" s="126" t="s">
        <v>15</v>
      </c>
      <c r="H1315" s="126" t="s">
        <v>8767</v>
      </c>
      <c r="I1315" s="126" t="s">
        <v>15</v>
      </c>
      <c r="J1315" s="126" t="s">
        <v>15</v>
      </c>
      <c r="K1315" s="126" t="s">
        <v>15</v>
      </c>
    </row>
    <row r="1316" spans="1:11">
      <c r="A1316" s="125">
        <v>1315</v>
      </c>
      <c r="B1316" s="126" t="s">
        <v>8768</v>
      </c>
      <c r="C1316" s="126" t="s">
        <v>15</v>
      </c>
      <c r="D1316" s="126" t="s">
        <v>15</v>
      </c>
      <c r="E1316" s="126" t="s">
        <v>15</v>
      </c>
      <c r="F1316" s="126" t="s">
        <v>15</v>
      </c>
      <c r="G1316" s="126" t="s">
        <v>15</v>
      </c>
      <c r="H1316" s="126" t="s">
        <v>15</v>
      </c>
      <c r="I1316" s="126" t="s">
        <v>15</v>
      </c>
      <c r="J1316" s="126" t="s">
        <v>15</v>
      </c>
      <c r="K1316" s="126" t="s">
        <v>15</v>
      </c>
    </row>
    <row r="1317" spans="1:11">
      <c r="A1317" s="125">
        <v>1316</v>
      </c>
      <c r="B1317" s="126" t="s">
        <v>5825</v>
      </c>
      <c r="C1317" s="126" t="s">
        <v>15</v>
      </c>
      <c r="D1317" s="126" t="s">
        <v>15</v>
      </c>
      <c r="E1317" s="126" t="s">
        <v>15</v>
      </c>
      <c r="F1317" s="126" t="s">
        <v>15</v>
      </c>
      <c r="G1317" s="126" t="s">
        <v>15</v>
      </c>
      <c r="H1317" s="126" t="s">
        <v>15</v>
      </c>
      <c r="I1317" s="126" t="s">
        <v>15</v>
      </c>
      <c r="J1317" s="126" t="s">
        <v>15</v>
      </c>
      <c r="K1317" s="126" t="s">
        <v>15</v>
      </c>
    </row>
    <row r="1318" spans="1:11">
      <c r="A1318" s="125">
        <v>1317</v>
      </c>
      <c r="B1318" s="126" t="s">
        <v>5862</v>
      </c>
      <c r="C1318" s="126" t="s">
        <v>15</v>
      </c>
      <c r="D1318" s="126" t="s">
        <v>15</v>
      </c>
      <c r="E1318" s="126" t="s">
        <v>15</v>
      </c>
      <c r="F1318" s="126" t="s">
        <v>15</v>
      </c>
      <c r="G1318" s="126" t="s">
        <v>15</v>
      </c>
      <c r="H1318" s="126" t="s">
        <v>15</v>
      </c>
      <c r="I1318" s="126" t="s">
        <v>15</v>
      </c>
      <c r="J1318" s="126" t="s">
        <v>15</v>
      </c>
      <c r="K1318" s="126" t="s">
        <v>15</v>
      </c>
    </row>
    <row r="1319" spans="1:11">
      <c r="A1319" s="125">
        <v>1318</v>
      </c>
      <c r="B1319" s="126" t="s">
        <v>5863</v>
      </c>
      <c r="C1319" s="126" t="s">
        <v>15</v>
      </c>
      <c r="D1319" s="126" t="s">
        <v>15</v>
      </c>
      <c r="E1319" s="126" t="s">
        <v>15</v>
      </c>
      <c r="F1319" s="126" t="s">
        <v>15</v>
      </c>
      <c r="G1319" s="126" t="s">
        <v>15</v>
      </c>
      <c r="H1319" s="126" t="s">
        <v>15</v>
      </c>
      <c r="I1319" s="126" t="s">
        <v>15</v>
      </c>
      <c r="J1319" s="126" t="s">
        <v>15</v>
      </c>
      <c r="K1319" s="126" t="s">
        <v>15</v>
      </c>
    </row>
    <row r="1320" spans="1:11">
      <c r="A1320" s="125">
        <v>1319</v>
      </c>
      <c r="B1320" s="126" t="s">
        <v>5929</v>
      </c>
      <c r="C1320" s="126" t="s">
        <v>15</v>
      </c>
      <c r="D1320" s="126" t="s">
        <v>15</v>
      </c>
      <c r="E1320" s="126" t="s">
        <v>15</v>
      </c>
      <c r="F1320" s="126" t="s">
        <v>15</v>
      </c>
      <c r="G1320" s="126" t="s">
        <v>15</v>
      </c>
      <c r="H1320" s="126" t="s">
        <v>15</v>
      </c>
      <c r="I1320" s="126" t="s">
        <v>15</v>
      </c>
      <c r="J1320" s="126" t="s">
        <v>15</v>
      </c>
      <c r="K1320" s="126" t="s">
        <v>15</v>
      </c>
    </row>
    <row r="1321" spans="1:11">
      <c r="A1321" s="125">
        <v>1320</v>
      </c>
      <c r="B1321" s="126" t="s">
        <v>2</v>
      </c>
      <c r="C1321" s="126" t="s">
        <v>15</v>
      </c>
      <c r="D1321" s="126" t="s">
        <v>15</v>
      </c>
      <c r="E1321" s="126" t="s">
        <v>15</v>
      </c>
      <c r="F1321" s="126" t="s">
        <v>15</v>
      </c>
      <c r="G1321" s="126" t="s">
        <v>15</v>
      </c>
      <c r="H1321" s="126" t="s">
        <v>15</v>
      </c>
      <c r="I1321" s="126" t="s">
        <v>15</v>
      </c>
      <c r="J1321" s="126" t="s">
        <v>15</v>
      </c>
      <c r="K1321" s="126" t="s">
        <v>82</v>
      </c>
    </row>
    <row r="1322" spans="1:11">
      <c r="A1322" s="125">
        <v>1321</v>
      </c>
      <c r="B1322" s="126" t="s">
        <v>5766</v>
      </c>
      <c r="C1322" s="126" t="s">
        <v>15</v>
      </c>
      <c r="D1322" s="126" t="s">
        <v>15</v>
      </c>
      <c r="E1322" s="126" t="s">
        <v>15</v>
      </c>
      <c r="F1322" s="126" t="s">
        <v>15</v>
      </c>
      <c r="G1322" s="126" t="s">
        <v>15</v>
      </c>
      <c r="H1322" s="126" t="s">
        <v>15</v>
      </c>
      <c r="I1322" s="126" t="s">
        <v>15</v>
      </c>
      <c r="J1322" s="126" t="s">
        <v>15</v>
      </c>
      <c r="K1322" s="126" t="s">
        <v>15</v>
      </c>
    </row>
    <row r="1323" spans="1:11">
      <c r="A1323" s="125">
        <v>1322</v>
      </c>
      <c r="B1323" s="126" t="s">
        <v>5771</v>
      </c>
      <c r="C1323" s="126" t="s">
        <v>15</v>
      </c>
      <c r="D1323" s="126" t="s">
        <v>15</v>
      </c>
      <c r="E1323" s="126" t="s">
        <v>15</v>
      </c>
      <c r="F1323" s="126" t="s">
        <v>15</v>
      </c>
      <c r="G1323" s="126" t="s">
        <v>15</v>
      </c>
      <c r="H1323" s="126" t="s">
        <v>15</v>
      </c>
      <c r="I1323" s="126" t="s">
        <v>15</v>
      </c>
      <c r="J1323" s="126" t="s">
        <v>15</v>
      </c>
      <c r="K1323" s="126" t="s">
        <v>141</v>
      </c>
    </row>
    <row r="1324" spans="1:11">
      <c r="A1324" s="125">
        <v>1323</v>
      </c>
      <c r="B1324" s="126" t="s">
        <v>5792</v>
      </c>
      <c r="C1324" s="126" t="s">
        <v>15</v>
      </c>
      <c r="D1324" s="126" t="s">
        <v>15</v>
      </c>
      <c r="E1324" s="126" t="s">
        <v>15</v>
      </c>
      <c r="F1324" s="126" t="s">
        <v>15</v>
      </c>
      <c r="G1324" s="126" t="s">
        <v>15</v>
      </c>
      <c r="H1324" s="126" t="s">
        <v>15</v>
      </c>
      <c r="I1324" s="126" t="s">
        <v>15</v>
      </c>
      <c r="J1324" s="126" t="s">
        <v>15</v>
      </c>
      <c r="K1324" s="126" t="s">
        <v>275</v>
      </c>
    </row>
    <row r="1325" spans="1:11">
      <c r="A1325" s="125">
        <v>1324</v>
      </c>
      <c r="B1325" s="126" t="s">
        <v>5710</v>
      </c>
      <c r="C1325" s="126" t="s">
        <v>15</v>
      </c>
      <c r="D1325" s="126" t="s">
        <v>8769</v>
      </c>
      <c r="E1325" s="126" t="s">
        <v>15</v>
      </c>
      <c r="F1325" s="126" t="s">
        <v>8770</v>
      </c>
      <c r="G1325" s="126" t="s">
        <v>15</v>
      </c>
      <c r="H1325" s="126" t="s">
        <v>15</v>
      </c>
      <c r="I1325" s="126" t="s">
        <v>15</v>
      </c>
      <c r="J1325" s="126" t="s">
        <v>8771</v>
      </c>
      <c r="K1325" s="126" t="s">
        <v>15</v>
      </c>
    </row>
    <row r="1326" spans="1:11">
      <c r="A1326" s="125">
        <v>1325</v>
      </c>
      <c r="B1326" s="126" t="s">
        <v>4797</v>
      </c>
      <c r="C1326" s="126" t="s">
        <v>15</v>
      </c>
      <c r="D1326" s="126" t="s">
        <v>8772</v>
      </c>
      <c r="E1326" s="126" t="s">
        <v>15</v>
      </c>
      <c r="F1326" s="126" t="s">
        <v>15</v>
      </c>
      <c r="G1326" s="126" t="s">
        <v>15</v>
      </c>
      <c r="H1326" s="126" t="s">
        <v>15</v>
      </c>
      <c r="I1326" s="126" t="s">
        <v>15</v>
      </c>
      <c r="J1326" s="126" t="s">
        <v>15</v>
      </c>
      <c r="K1326" s="126" t="s">
        <v>15</v>
      </c>
    </row>
    <row r="1327" spans="1:11">
      <c r="A1327" s="125">
        <v>1326</v>
      </c>
      <c r="B1327" s="126" t="s">
        <v>5699</v>
      </c>
      <c r="C1327" s="126" t="s">
        <v>15</v>
      </c>
      <c r="D1327" s="126" t="s">
        <v>15</v>
      </c>
      <c r="E1327" s="126" t="s">
        <v>15</v>
      </c>
      <c r="F1327" s="126" t="s">
        <v>15</v>
      </c>
      <c r="G1327" s="126" t="s">
        <v>15</v>
      </c>
      <c r="H1327" s="126" t="s">
        <v>15</v>
      </c>
      <c r="I1327" s="126" t="s">
        <v>15</v>
      </c>
      <c r="J1327" s="126" t="s">
        <v>8773</v>
      </c>
      <c r="K1327" s="126" t="s">
        <v>15</v>
      </c>
    </row>
    <row r="1328" spans="1:11">
      <c r="A1328" s="125">
        <v>1327</v>
      </c>
      <c r="B1328" s="126" t="s">
        <v>5701</v>
      </c>
      <c r="C1328" s="126" t="s">
        <v>15</v>
      </c>
      <c r="D1328" s="126" t="s">
        <v>15</v>
      </c>
      <c r="E1328" s="126" t="s">
        <v>15</v>
      </c>
      <c r="F1328" s="126" t="s">
        <v>15</v>
      </c>
      <c r="G1328" s="126" t="s">
        <v>15</v>
      </c>
      <c r="H1328" s="126" t="s">
        <v>15</v>
      </c>
      <c r="I1328" s="126" t="s">
        <v>15</v>
      </c>
      <c r="J1328" s="126" t="s">
        <v>8774</v>
      </c>
      <c r="K1328" s="126" t="s">
        <v>15</v>
      </c>
    </row>
    <row r="1329" spans="1:11">
      <c r="A1329" s="125">
        <v>1328</v>
      </c>
      <c r="B1329" s="126" t="s">
        <v>5703</v>
      </c>
      <c r="C1329" s="126" t="s">
        <v>15</v>
      </c>
      <c r="D1329" s="126" t="s">
        <v>15</v>
      </c>
      <c r="E1329" s="126" t="s">
        <v>15</v>
      </c>
      <c r="F1329" s="126" t="s">
        <v>15</v>
      </c>
      <c r="G1329" s="126" t="s">
        <v>15</v>
      </c>
      <c r="H1329" s="126" t="s">
        <v>15</v>
      </c>
      <c r="I1329" s="126" t="s">
        <v>15</v>
      </c>
      <c r="J1329" s="126" t="s">
        <v>8775</v>
      </c>
      <c r="K1329" s="126" t="s">
        <v>15</v>
      </c>
    </row>
    <row r="1330" spans="1:11">
      <c r="A1330" s="125">
        <v>1329</v>
      </c>
      <c r="B1330" s="126" t="s">
        <v>4416</v>
      </c>
      <c r="C1330" s="126" t="s">
        <v>15</v>
      </c>
      <c r="D1330" s="126" t="s">
        <v>15</v>
      </c>
      <c r="E1330" s="126" t="s">
        <v>15</v>
      </c>
      <c r="F1330" s="126" t="s">
        <v>15</v>
      </c>
      <c r="G1330" s="126" t="s">
        <v>15</v>
      </c>
      <c r="H1330" s="126" t="s">
        <v>15</v>
      </c>
      <c r="I1330" s="126" t="s">
        <v>15</v>
      </c>
      <c r="J1330" s="126" t="s">
        <v>8776</v>
      </c>
      <c r="K1330" s="126" t="s">
        <v>15</v>
      </c>
    </row>
    <row r="1331" spans="1:11">
      <c r="A1331" s="125">
        <v>1330</v>
      </c>
      <c r="B1331" s="126" t="s">
        <v>4420</v>
      </c>
      <c r="C1331" s="126" t="s">
        <v>15</v>
      </c>
      <c r="D1331" s="126" t="s">
        <v>15</v>
      </c>
      <c r="E1331" s="126" t="s">
        <v>15</v>
      </c>
      <c r="F1331" s="126" t="s">
        <v>15</v>
      </c>
      <c r="G1331" s="126" t="s">
        <v>15</v>
      </c>
      <c r="H1331" s="126" t="s">
        <v>15</v>
      </c>
      <c r="I1331" s="126" t="s">
        <v>15</v>
      </c>
      <c r="J1331" s="126" t="s">
        <v>8777</v>
      </c>
      <c r="K1331" s="126" t="s">
        <v>15</v>
      </c>
    </row>
    <row r="1332" spans="1:11">
      <c r="A1332" s="125">
        <v>1331</v>
      </c>
      <c r="B1332" s="126" t="s">
        <v>4557</v>
      </c>
      <c r="C1332" s="126" t="s">
        <v>15</v>
      </c>
      <c r="D1332" s="126" t="s">
        <v>15</v>
      </c>
      <c r="E1332" s="126" t="s">
        <v>15</v>
      </c>
      <c r="F1332" s="126" t="s">
        <v>15</v>
      </c>
      <c r="G1332" s="126" t="s">
        <v>15</v>
      </c>
      <c r="H1332" s="126" t="s">
        <v>15</v>
      </c>
      <c r="I1332" s="126" t="s">
        <v>15</v>
      </c>
      <c r="J1332" s="126" t="s">
        <v>8778</v>
      </c>
      <c r="K1332" s="126" t="s">
        <v>15</v>
      </c>
    </row>
    <row r="1333" spans="1:11">
      <c r="A1333" s="125">
        <v>1332</v>
      </c>
      <c r="B1333" s="126" t="s">
        <v>5711</v>
      </c>
      <c r="C1333" s="126" t="s">
        <v>15</v>
      </c>
      <c r="D1333" s="126" t="s">
        <v>15</v>
      </c>
      <c r="E1333" s="126" t="s">
        <v>15</v>
      </c>
      <c r="F1333" s="126" t="s">
        <v>15</v>
      </c>
      <c r="G1333" s="126" t="s">
        <v>15</v>
      </c>
      <c r="H1333" s="126" t="s">
        <v>15</v>
      </c>
      <c r="I1333" s="126" t="s">
        <v>15</v>
      </c>
      <c r="J1333" s="126" t="s">
        <v>44</v>
      </c>
      <c r="K1333" s="126" t="s">
        <v>15</v>
      </c>
    </row>
    <row r="1334" spans="1:11">
      <c r="A1334" s="125">
        <v>1333</v>
      </c>
      <c r="B1334" s="126" t="s">
        <v>4759</v>
      </c>
      <c r="C1334" s="126" t="s">
        <v>15</v>
      </c>
      <c r="D1334" s="126" t="s">
        <v>15</v>
      </c>
      <c r="E1334" s="126" t="s">
        <v>15</v>
      </c>
      <c r="F1334" s="126" t="s">
        <v>15</v>
      </c>
      <c r="G1334" s="126" t="s">
        <v>15</v>
      </c>
      <c r="H1334" s="126" t="s">
        <v>15</v>
      </c>
      <c r="I1334" s="126" t="s">
        <v>15</v>
      </c>
      <c r="J1334" s="126" t="s">
        <v>8779</v>
      </c>
      <c r="K1334" s="126" t="s">
        <v>15</v>
      </c>
    </row>
    <row r="1335" spans="1:11">
      <c r="A1335" s="125">
        <v>1334</v>
      </c>
      <c r="B1335" s="126" t="s">
        <v>4764</v>
      </c>
      <c r="C1335" s="126" t="s">
        <v>15</v>
      </c>
      <c r="D1335" s="126" t="s">
        <v>15</v>
      </c>
      <c r="E1335" s="126" t="s">
        <v>15</v>
      </c>
      <c r="F1335" s="126" t="s">
        <v>15</v>
      </c>
      <c r="G1335" s="126" t="s">
        <v>15</v>
      </c>
      <c r="H1335" s="126" t="s">
        <v>15</v>
      </c>
      <c r="I1335" s="126" t="s">
        <v>15</v>
      </c>
      <c r="J1335" s="126" t="s">
        <v>8780</v>
      </c>
      <c r="K1335" s="126" t="s">
        <v>15</v>
      </c>
    </row>
    <row r="1336" spans="1:11">
      <c r="A1336" s="125">
        <v>1335</v>
      </c>
      <c r="B1336" s="126" t="s">
        <v>4952</v>
      </c>
      <c r="C1336" s="126" t="s">
        <v>15</v>
      </c>
      <c r="D1336" s="126" t="s">
        <v>15</v>
      </c>
      <c r="E1336" s="126" t="s">
        <v>15</v>
      </c>
      <c r="F1336" s="126" t="s">
        <v>15</v>
      </c>
      <c r="G1336" s="126" t="s">
        <v>15</v>
      </c>
      <c r="H1336" s="126" t="s">
        <v>15</v>
      </c>
      <c r="I1336" s="126" t="s">
        <v>15</v>
      </c>
      <c r="J1336" s="126" t="s">
        <v>8781</v>
      </c>
      <c r="K1336" s="126" t="s">
        <v>15</v>
      </c>
    </row>
    <row r="1337" spans="1:11">
      <c r="A1337" s="125">
        <v>1336</v>
      </c>
      <c r="B1337" s="126" t="s">
        <v>5713</v>
      </c>
      <c r="C1337" s="126" t="s">
        <v>15</v>
      </c>
      <c r="D1337" s="126" t="s">
        <v>15</v>
      </c>
      <c r="E1337" s="126" t="s">
        <v>15</v>
      </c>
      <c r="F1337" s="126" t="s">
        <v>15</v>
      </c>
      <c r="G1337" s="126" t="s">
        <v>15</v>
      </c>
      <c r="H1337" s="126" t="s">
        <v>15</v>
      </c>
      <c r="I1337" s="126" t="s">
        <v>15</v>
      </c>
      <c r="J1337" s="126" t="s">
        <v>44</v>
      </c>
      <c r="K1337" s="126" t="s">
        <v>15</v>
      </c>
    </row>
    <row r="1338" spans="1:11">
      <c r="A1338" s="125">
        <v>1337</v>
      </c>
      <c r="B1338" s="126" t="s">
        <v>5715</v>
      </c>
      <c r="C1338" s="126" t="s">
        <v>15</v>
      </c>
      <c r="D1338" s="126" t="s">
        <v>15</v>
      </c>
      <c r="E1338" s="126" t="s">
        <v>15</v>
      </c>
      <c r="F1338" s="126" t="s">
        <v>15</v>
      </c>
      <c r="G1338" s="126" t="s">
        <v>15</v>
      </c>
      <c r="H1338" s="126" t="s">
        <v>15</v>
      </c>
      <c r="I1338" s="126" t="s">
        <v>15</v>
      </c>
      <c r="J1338" s="126" t="s">
        <v>44</v>
      </c>
      <c r="K1338" s="126" t="s">
        <v>15</v>
      </c>
    </row>
    <row r="1339" spans="1:11">
      <c r="A1339" s="125">
        <v>1338</v>
      </c>
      <c r="B1339" s="126" t="s">
        <v>5931</v>
      </c>
      <c r="C1339" s="126" t="s">
        <v>15</v>
      </c>
      <c r="D1339" s="126" t="s">
        <v>15</v>
      </c>
      <c r="E1339" s="126" t="s">
        <v>15</v>
      </c>
      <c r="F1339" s="126" t="s">
        <v>15</v>
      </c>
      <c r="G1339" s="126" t="s">
        <v>15</v>
      </c>
      <c r="H1339" s="126" t="s">
        <v>15</v>
      </c>
      <c r="I1339" s="126" t="s">
        <v>15</v>
      </c>
      <c r="J1339" s="126" t="s">
        <v>44</v>
      </c>
      <c r="K1339" s="126" t="s">
        <v>15</v>
      </c>
    </row>
    <row r="1340" spans="1:11">
      <c r="A1340" s="125">
        <v>1339</v>
      </c>
      <c r="B1340" s="126" t="s">
        <v>5166</v>
      </c>
      <c r="C1340" s="126" t="s">
        <v>15</v>
      </c>
      <c r="D1340" s="126" t="s">
        <v>15</v>
      </c>
      <c r="E1340" s="126" t="s">
        <v>15</v>
      </c>
      <c r="F1340" s="126" t="s">
        <v>15</v>
      </c>
      <c r="G1340" s="126" t="s">
        <v>15</v>
      </c>
      <c r="H1340" s="126" t="s">
        <v>15</v>
      </c>
      <c r="I1340" s="126" t="s">
        <v>15</v>
      </c>
      <c r="J1340" s="126" t="s">
        <v>44</v>
      </c>
      <c r="K1340" s="126" t="s">
        <v>15</v>
      </c>
    </row>
    <row r="1341" spans="1:11">
      <c r="A1341" s="125">
        <v>1340</v>
      </c>
      <c r="B1341" s="126" t="s">
        <v>4880</v>
      </c>
      <c r="C1341" s="126" t="s">
        <v>15</v>
      </c>
      <c r="D1341" s="126" t="s">
        <v>8782</v>
      </c>
      <c r="E1341" s="126" t="s">
        <v>15</v>
      </c>
      <c r="F1341" s="126" t="s">
        <v>15</v>
      </c>
      <c r="G1341" s="126" t="s">
        <v>8783</v>
      </c>
      <c r="H1341" s="126" t="s">
        <v>15</v>
      </c>
      <c r="I1341" s="126" t="s">
        <v>15</v>
      </c>
      <c r="J1341" s="126" t="s">
        <v>8784</v>
      </c>
      <c r="K1341" s="126" t="s">
        <v>15</v>
      </c>
    </row>
    <row r="1342" spans="1:11">
      <c r="A1342" s="125">
        <v>1341</v>
      </c>
      <c r="B1342" s="126" t="s">
        <v>5923</v>
      </c>
      <c r="C1342" s="126" t="s">
        <v>15</v>
      </c>
      <c r="D1342" s="126" t="s">
        <v>8785</v>
      </c>
      <c r="E1342" s="126" t="s">
        <v>15</v>
      </c>
      <c r="F1342" s="126" t="s">
        <v>15</v>
      </c>
      <c r="G1342" s="126" t="s">
        <v>15</v>
      </c>
      <c r="H1342" s="126" t="s">
        <v>15</v>
      </c>
      <c r="I1342" s="126" t="s">
        <v>15</v>
      </c>
      <c r="J1342" s="126" t="s">
        <v>44</v>
      </c>
      <c r="K1342" s="126" t="s">
        <v>15</v>
      </c>
    </row>
    <row r="1343" spans="1:11">
      <c r="A1343" s="125">
        <v>1342</v>
      </c>
      <c r="B1343" s="126" t="s">
        <v>5932</v>
      </c>
      <c r="C1343" s="126" t="s">
        <v>15</v>
      </c>
      <c r="D1343" s="126" t="s">
        <v>8786</v>
      </c>
      <c r="E1343" s="126" t="s">
        <v>15</v>
      </c>
      <c r="F1343" s="126" t="s">
        <v>15</v>
      </c>
      <c r="G1343" s="126" t="s">
        <v>15</v>
      </c>
      <c r="H1343" s="126" t="s">
        <v>15</v>
      </c>
      <c r="I1343" s="126" t="s">
        <v>15</v>
      </c>
      <c r="J1343" s="126" t="s">
        <v>44</v>
      </c>
      <c r="K1343" s="126" t="s">
        <v>15</v>
      </c>
    </row>
    <row r="1344" spans="1:11">
      <c r="A1344" s="125">
        <v>1343</v>
      </c>
      <c r="B1344" s="126" t="s">
        <v>4627</v>
      </c>
      <c r="C1344" s="126" t="s">
        <v>15</v>
      </c>
      <c r="D1344" s="126" t="s">
        <v>8787</v>
      </c>
      <c r="E1344" s="126" t="s">
        <v>15</v>
      </c>
      <c r="F1344" s="126" t="s">
        <v>15</v>
      </c>
      <c r="G1344" s="126" t="s">
        <v>15</v>
      </c>
      <c r="H1344" s="126" t="s">
        <v>15</v>
      </c>
      <c r="I1344" s="126" t="s">
        <v>15</v>
      </c>
      <c r="J1344" s="126" t="s">
        <v>44</v>
      </c>
      <c r="K1344" s="126" t="s">
        <v>15</v>
      </c>
    </row>
    <row r="1345" spans="1:11">
      <c r="A1345" s="125">
        <v>1344</v>
      </c>
      <c r="B1345" s="126" t="s">
        <v>4916</v>
      </c>
      <c r="C1345" s="126" t="s">
        <v>15</v>
      </c>
      <c r="D1345" s="126" t="s">
        <v>8788</v>
      </c>
      <c r="E1345" s="126" t="s">
        <v>15</v>
      </c>
      <c r="F1345" s="126" t="s">
        <v>15</v>
      </c>
      <c r="G1345" s="126" t="s">
        <v>15</v>
      </c>
      <c r="H1345" s="126" t="s">
        <v>15</v>
      </c>
      <c r="I1345" s="126" t="s">
        <v>15</v>
      </c>
      <c r="J1345" s="126" t="s">
        <v>2875</v>
      </c>
      <c r="K1345" s="126" t="s">
        <v>15</v>
      </c>
    </row>
    <row r="1346" spans="1:11">
      <c r="A1346" s="125">
        <v>1345</v>
      </c>
      <c r="B1346" s="126" t="s">
        <v>4733</v>
      </c>
      <c r="C1346" s="126" t="s">
        <v>15</v>
      </c>
      <c r="D1346" s="126" t="s">
        <v>8789</v>
      </c>
      <c r="E1346" s="126" t="s">
        <v>15</v>
      </c>
      <c r="F1346" s="126" t="s">
        <v>15</v>
      </c>
      <c r="G1346" s="126" t="s">
        <v>8010</v>
      </c>
      <c r="H1346" s="126" t="s">
        <v>15</v>
      </c>
      <c r="I1346" s="126" t="s">
        <v>15</v>
      </c>
      <c r="J1346" s="126" t="s">
        <v>44</v>
      </c>
      <c r="K1346" s="126" t="s">
        <v>15</v>
      </c>
    </row>
    <row r="1347" spans="1:11">
      <c r="A1347" s="125">
        <v>1346</v>
      </c>
      <c r="B1347" s="126" t="s">
        <v>5911</v>
      </c>
      <c r="C1347" s="126" t="s">
        <v>15</v>
      </c>
      <c r="D1347" s="126" t="s">
        <v>8790</v>
      </c>
      <c r="E1347" s="126" t="s">
        <v>15</v>
      </c>
      <c r="F1347" s="126" t="s">
        <v>15</v>
      </c>
      <c r="G1347" s="126" t="s">
        <v>15</v>
      </c>
      <c r="H1347" s="126" t="s">
        <v>15</v>
      </c>
      <c r="I1347" s="126" t="s">
        <v>15</v>
      </c>
      <c r="J1347" s="126" t="s">
        <v>44</v>
      </c>
      <c r="K1347" s="126" t="s">
        <v>15</v>
      </c>
    </row>
    <row r="1348" spans="1:11">
      <c r="A1348" s="125">
        <v>1347</v>
      </c>
      <c r="B1348" s="126" t="s">
        <v>5812</v>
      </c>
      <c r="C1348" s="126" t="s">
        <v>15</v>
      </c>
      <c r="D1348" s="126" t="s">
        <v>8791</v>
      </c>
      <c r="E1348" s="126" t="s">
        <v>15</v>
      </c>
      <c r="F1348" s="126" t="s">
        <v>15</v>
      </c>
      <c r="G1348" s="126" t="s">
        <v>7399</v>
      </c>
      <c r="H1348" s="126" t="s">
        <v>15</v>
      </c>
      <c r="I1348" s="126" t="s">
        <v>15</v>
      </c>
      <c r="J1348" s="126" t="s">
        <v>44</v>
      </c>
      <c r="K1348" s="126" t="s">
        <v>15</v>
      </c>
    </row>
    <row r="1349" spans="1:11">
      <c r="A1349" s="125">
        <v>1348</v>
      </c>
      <c r="B1349" s="126" t="s">
        <v>5212</v>
      </c>
      <c r="C1349" s="126" t="s">
        <v>15</v>
      </c>
      <c r="D1349" s="126" t="s">
        <v>8792</v>
      </c>
      <c r="E1349" s="126" t="s">
        <v>15</v>
      </c>
      <c r="F1349" s="126" t="s">
        <v>15</v>
      </c>
      <c r="G1349" s="126" t="s">
        <v>15</v>
      </c>
      <c r="H1349" s="126" t="s">
        <v>15</v>
      </c>
      <c r="I1349" s="126" t="s">
        <v>15</v>
      </c>
      <c r="J1349" s="126" t="s">
        <v>44</v>
      </c>
      <c r="K1349" s="126" t="s">
        <v>15</v>
      </c>
    </row>
    <row r="1350" spans="1:11">
      <c r="A1350" s="125">
        <v>1349</v>
      </c>
      <c r="B1350" s="126" t="s">
        <v>5930</v>
      </c>
      <c r="C1350" s="126" t="s">
        <v>15</v>
      </c>
      <c r="D1350" s="126" t="s">
        <v>15</v>
      </c>
      <c r="E1350" s="126" t="s">
        <v>15</v>
      </c>
      <c r="F1350" s="126" t="s">
        <v>15</v>
      </c>
      <c r="G1350" s="126" t="s">
        <v>15</v>
      </c>
      <c r="H1350" s="126" t="s">
        <v>15</v>
      </c>
      <c r="I1350" s="126" t="s">
        <v>15</v>
      </c>
      <c r="J1350" s="126" t="s">
        <v>8793</v>
      </c>
      <c r="K1350" s="126" t="s">
        <v>15</v>
      </c>
    </row>
    <row r="1351" spans="1:11">
      <c r="A1351" s="125">
        <v>1350</v>
      </c>
      <c r="B1351" s="126" t="s">
        <v>5847</v>
      </c>
      <c r="C1351" s="126" t="s">
        <v>15</v>
      </c>
      <c r="D1351" s="126" t="s">
        <v>15</v>
      </c>
      <c r="E1351" s="126" t="s">
        <v>15</v>
      </c>
      <c r="F1351" s="126" t="s">
        <v>15</v>
      </c>
      <c r="G1351" s="126" t="s">
        <v>15</v>
      </c>
      <c r="H1351" s="126" t="s">
        <v>15</v>
      </c>
      <c r="I1351" s="126" t="s">
        <v>15</v>
      </c>
      <c r="J1351" s="126" t="s">
        <v>8794</v>
      </c>
      <c r="K1351" s="126" t="s">
        <v>15</v>
      </c>
    </row>
    <row r="1352" spans="1:11">
      <c r="A1352" s="125">
        <v>1351</v>
      </c>
      <c r="B1352" s="126" t="s">
        <v>59</v>
      </c>
      <c r="C1352" s="126" t="s">
        <v>15</v>
      </c>
      <c r="D1352" s="126" t="s">
        <v>15</v>
      </c>
      <c r="E1352" s="126" t="s">
        <v>15</v>
      </c>
      <c r="F1352" s="126" t="s">
        <v>15</v>
      </c>
      <c r="G1352" s="126" t="s">
        <v>15</v>
      </c>
      <c r="H1352" s="126" t="s">
        <v>15</v>
      </c>
      <c r="I1352" s="126" t="s">
        <v>15</v>
      </c>
      <c r="J1352" s="126" t="s">
        <v>44</v>
      </c>
      <c r="K1352" s="126" t="s">
        <v>15</v>
      </c>
    </row>
    <row r="1353" spans="1:11">
      <c r="A1353" s="125">
        <v>1352</v>
      </c>
      <c r="B1353" s="126" t="s">
        <v>5709</v>
      </c>
      <c r="C1353" s="126" t="s">
        <v>15</v>
      </c>
      <c r="D1353" s="126" t="s">
        <v>15</v>
      </c>
      <c r="E1353" s="126" t="s">
        <v>15</v>
      </c>
      <c r="F1353" s="126" t="s">
        <v>15</v>
      </c>
      <c r="G1353" s="126" t="s">
        <v>15</v>
      </c>
      <c r="H1353" s="126" t="s">
        <v>15</v>
      </c>
      <c r="I1353" s="126" t="s">
        <v>15</v>
      </c>
      <c r="J1353" s="126" t="s">
        <v>2925</v>
      </c>
      <c r="K1353" s="126" t="s">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5"/>
  <sheetViews>
    <sheetView tabSelected="1" workbookViewId="0">
      <selection activeCell="B13" sqref="B13"/>
    </sheetView>
  </sheetViews>
  <sheetFormatPr defaultRowHeight="15"/>
  <cols>
    <col min="1" max="1" width="2.85546875" style="19" customWidth="1"/>
    <col min="2" max="2" width="70.42578125" bestFit="1" customWidth="1"/>
    <col min="3" max="3" width="21.5703125" style="19" bestFit="1" customWidth="1"/>
    <col min="4" max="4" width="4.140625" customWidth="1"/>
    <col min="5" max="5" width="14" bestFit="1" customWidth="1"/>
    <col min="6" max="6" width="9.7109375" bestFit="1" customWidth="1"/>
    <col min="7" max="7" width="23.140625" bestFit="1" customWidth="1"/>
  </cols>
  <sheetData>
    <row r="1" spans="2:8" s="19" customFormat="1"/>
    <row r="2" spans="2:8" ht="30" customHeight="1">
      <c r="B2" s="192" t="s">
        <v>8816</v>
      </c>
      <c r="C2" s="193"/>
      <c r="D2" s="104"/>
      <c r="E2" s="191" t="s">
        <v>8815</v>
      </c>
      <c r="F2" s="191"/>
      <c r="G2" s="191"/>
    </row>
    <row r="3" spans="2:8">
      <c r="B3" s="178" t="s">
        <v>17451</v>
      </c>
      <c r="C3" s="155">
        <v>2017</v>
      </c>
      <c r="D3" s="104"/>
      <c r="E3" s="156" t="s">
        <v>8809</v>
      </c>
      <c r="F3" s="156" t="s">
        <v>8810</v>
      </c>
      <c r="G3" s="156" t="s">
        <v>8822</v>
      </c>
    </row>
    <row r="4" spans="2:8">
      <c r="B4" s="18" t="s">
        <v>1857</v>
      </c>
      <c r="C4" s="182">
        <f>'3a. InState Operational RE'!J715/1000</f>
        <v>54.432886723182861</v>
      </c>
      <c r="E4" s="18" t="s">
        <v>0</v>
      </c>
      <c r="F4" s="153">
        <f>'5. Renewable Generation'!L5</f>
        <v>7103.8251612945824</v>
      </c>
      <c r="G4" s="154">
        <f>F4/F9</f>
        <v>8.7683412083018913E-2</v>
      </c>
      <c r="H4" s="163"/>
    </row>
    <row r="5" spans="2:8">
      <c r="B5" s="18" t="s">
        <v>8798</v>
      </c>
      <c r="C5" s="182">
        <f>'3b. InState &lt; 1'!L129/1000</f>
        <v>0.10217658179999999</v>
      </c>
      <c r="E5" s="18" t="s">
        <v>3</v>
      </c>
      <c r="F5" s="153">
        <f>'5. Renewable Generation'!L6</f>
        <v>12823.791243238451</v>
      </c>
      <c r="G5" s="154">
        <f>F5/F9</f>
        <v>0.15828567659209855</v>
      </c>
      <c r="H5" s="163"/>
    </row>
    <row r="6" spans="2:8">
      <c r="B6" s="18" t="s">
        <v>1858</v>
      </c>
      <c r="C6" s="182">
        <f>'3c. InState Small Hydro'!J275/1000</f>
        <v>6.210283382908373</v>
      </c>
      <c r="E6" s="18" t="s">
        <v>103</v>
      </c>
      <c r="F6" s="153">
        <f>'5. Renewable Generation'!L7</f>
        <v>6650.5801292040433</v>
      </c>
      <c r="G6" s="154">
        <f>F6/F9</f>
        <v>8.2088951349397296E-2</v>
      </c>
      <c r="H6" s="163"/>
    </row>
    <row r="7" spans="2:8" s="19" customFormat="1">
      <c r="B7" s="187" t="s">
        <v>17450</v>
      </c>
      <c r="C7" s="190">
        <f>'3aa. QFER RE Not in RNS'!H349/1000</f>
        <v>0.30119267</v>
      </c>
      <c r="E7" s="18" t="s">
        <v>460</v>
      </c>
      <c r="F7" s="153">
        <f>'5. Renewable Generation'!L8</f>
        <v>28822.415619411644</v>
      </c>
      <c r="G7" s="154">
        <f>F7/F9</f>
        <v>0.35575871992946873</v>
      </c>
      <c r="H7" s="163"/>
    </row>
    <row r="8" spans="2:8">
      <c r="B8" s="18" t="s">
        <v>1859</v>
      </c>
      <c r="C8" s="182">
        <f>'3d. OOS RPS'!M83/1000 + '4a. PSD 2017'!P3595/1000</f>
        <v>19.96670661626861</v>
      </c>
      <c r="E8" s="18" t="s">
        <v>4</v>
      </c>
      <c r="F8" s="153">
        <f>GETPIVOTDATA("2017 (GWh)",'5. Renewable Generation'!$H$4,"ResourceType","Wind")</f>
        <v>25616.138821011125</v>
      </c>
      <c r="G8" s="154">
        <f>F8/F9</f>
        <v>0.3161832400460165</v>
      </c>
      <c r="H8" s="163"/>
    </row>
    <row r="9" spans="2:8">
      <c r="B9" s="49" t="s">
        <v>8799</v>
      </c>
      <c r="C9" s="183">
        <f>C4+C5+C6+C7</f>
        <v>61.046539357891234</v>
      </c>
      <c r="E9" s="49" t="s">
        <v>8808</v>
      </c>
      <c r="F9" s="188">
        <f>SUM(F4:F8)</f>
        <v>81016.750974159848</v>
      </c>
      <c r="G9" s="189">
        <f>SUM(G4:G8)</f>
        <v>1</v>
      </c>
      <c r="H9" s="163"/>
    </row>
    <row r="10" spans="2:8">
      <c r="B10" s="49" t="s">
        <v>8800</v>
      </c>
      <c r="C10" s="183">
        <f>C8</f>
        <v>19.96670661626861</v>
      </c>
      <c r="H10" s="163"/>
    </row>
    <row r="11" spans="2:8">
      <c r="B11" s="50" t="s">
        <v>248</v>
      </c>
      <c r="C11" s="183">
        <f>C9+C10</f>
        <v>81.013245974159844</v>
      </c>
    </row>
    <row r="12" spans="2:8">
      <c r="B12" s="18" t="s">
        <v>17452</v>
      </c>
      <c r="C12" s="182">
        <f>'2. CA Demand Forecast'!D90/1000</f>
        <v>251.55314864474011</v>
      </c>
    </row>
    <row r="13" spans="2:8">
      <c r="B13" s="49" t="s">
        <v>1854</v>
      </c>
      <c r="C13" s="184">
        <f>C11/C12</f>
        <v>0.32205220411918628</v>
      </c>
    </row>
    <row r="14" spans="2:8">
      <c r="B14" s="85" t="s">
        <v>1856</v>
      </c>
      <c r="C14" s="85"/>
    </row>
    <row r="15" spans="2:8">
      <c r="B15" t="s">
        <v>10666</v>
      </c>
    </row>
  </sheetData>
  <mergeCells count="2">
    <mergeCell ref="E2:G2"/>
    <mergeCell ref="B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8"/>
  <sheetViews>
    <sheetView zoomScale="80" zoomScaleNormal="80" workbookViewId="0">
      <selection activeCell="A2" sqref="A2"/>
    </sheetView>
  </sheetViews>
  <sheetFormatPr defaultRowHeight="12.75"/>
  <cols>
    <col min="1" max="1" width="28.85546875" style="32" customWidth="1"/>
    <col min="2" max="2" width="74.140625" style="32" customWidth="1"/>
    <col min="3" max="13" width="10.140625" style="32" customWidth="1"/>
    <col min="14" max="14" width="10.85546875" style="32" customWidth="1"/>
    <col min="15" max="15" width="10" style="32" customWidth="1"/>
    <col min="16" max="16" width="11" style="32" customWidth="1"/>
    <col min="17" max="17" width="10.7109375" style="32" customWidth="1"/>
    <col min="18" max="18" width="10" style="32" customWidth="1"/>
    <col min="19" max="255" width="9.140625" style="32"/>
    <col min="256" max="256" width="45.85546875" style="32" customWidth="1"/>
    <col min="257" max="269" width="10.140625" style="32" customWidth="1"/>
    <col min="270" max="270" width="10.85546875" style="32" customWidth="1"/>
    <col min="271" max="511" width="9.140625" style="32"/>
    <col min="512" max="512" width="45.85546875" style="32" customWidth="1"/>
    <col min="513" max="525" width="10.140625" style="32" customWidth="1"/>
    <col min="526" max="526" width="10.85546875" style="32" customWidth="1"/>
    <col min="527" max="767" width="9.140625" style="32"/>
    <col min="768" max="768" width="45.85546875" style="32" customWidth="1"/>
    <col min="769" max="781" width="10.140625" style="32" customWidth="1"/>
    <col min="782" max="782" width="10.85546875" style="32" customWidth="1"/>
    <col min="783" max="1023" width="9.140625" style="32"/>
    <col min="1024" max="1024" width="45.85546875" style="32" customWidth="1"/>
    <col min="1025" max="1037" width="10.140625" style="32" customWidth="1"/>
    <col min="1038" max="1038" width="10.85546875" style="32" customWidth="1"/>
    <col min="1039" max="1279" width="9.140625" style="32"/>
    <col min="1280" max="1280" width="45.85546875" style="32" customWidth="1"/>
    <col min="1281" max="1293" width="10.140625" style="32" customWidth="1"/>
    <col min="1294" max="1294" width="10.85546875" style="32" customWidth="1"/>
    <col min="1295" max="1535" width="9.140625" style="32"/>
    <col min="1536" max="1536" width="45.85546875" style="32" customWidth="1"/>
    <col min="1537" max="1549" width="10.140625" style="32" customWidth="1"/>
    <col min="1550" max="1550" width="10.85546875" style="32" customWidth="1"/>
    <col min="1551" max="1791" width="9.140625" style="32"/>
    <col min="1792" max="1792" width="45.85546875" style="32" customWidth="1"/>
    <col min="1793" max="1805" width="10.140625" style="32" customWidth="1"/>
    <col min="1806" max="1806" width="10.85546875" style="32" customWidth="1"/>
    <col min="1807" max="2047" width="9.140625" style="32"/>
    <col min="2048" max="2048" width="45.85546875" style="32" customWidth="1"/>
    <col min="2049" max="2061" width="10.140625" style="32" customWidth="1"/>
    <col min="2062" max="2062" width="10.85546875" style="32" customWidth="1"/>
    <col min="2063" max="2303" width="9.140625" style="32"/>
    <col min="2304" max="2304" width="45.85546875" style="32" customWidth="1"/>
    <col min="2305" max="2317" width="10.140625" style="32" customWidth="1"/>
    <col min="2318" max="2318" width="10.85546875" style="32" customWidth="1"/>
    <col min="2319" max="2559" width="9.140625" style="32"/>
    <col min="2560" max="2560" width="45.85546875" style="32" customWidth="1"/>
    <col min="2561" max="2573" width="10.140625" style="32" customWidth="1"/>
    <col min="2574" max="2574" width="10.85546875" style="32" customWidth="1"/>
    <col min="2575" max="2815" width="9.140625" style="32"/>
    <col min="2816" max="2816" width="45.85546875" style="32" customWidth="1"/>
    <col min="2817" max="2829" width="10.140625" style="32" customWidth="1"/>
    <col min="2830" max="2830" width="10.85546875" style="32" customWidth="1"/>
    <col min="2831" max="3071" width="9.140625" style="32"/>
    <col min="3072" max="3072" width="45.85546875" style="32" customWidth="1"/>
    <col min="3073" max="3085" width="10.140625" style="32" customWidth="1"/>
    <col min="3086" max="3086" width="10.85546875" style="32" customWidth="1"/>
    <col min="3087" max="3327" width="9.140625" style="32"/>
    <col min="3328" max="3328" width="45.85546875" style="32" customWidth="1"/>
    <col min="3329" max="3341" width="10.140625" style="32" customWidth="1"/>
    <col min="3342" max="3342" width="10.85546875" style="32" customWidth="1"/>
    <col min="3343" max="3583" width="9.140625" style="32"/>
    <col min="3584" max="3584" width="45.85546875" style="32" customWidth="1"/>
    <col min="3585" max="3597" width="10.140625" style="32" customWidth="1"/>
    <col min="3598" max="3598" width="10.85546875" style="32" customWidth="1"/>
    <col min="3599" max="3839" width="9.140625" style="32"/>
    <col min="3840" max="3840" width="45.85546875" style="32" customWidth="1"/>
    <col min="3841" max="3853" width="10.140625" style="32" customWidth="1"/>
    <col min="3854" max="3854" width="10.85546875" style="32" customWidth="1"/>
    <col min="3855" max="4095" width="9.140625" style="32"/>
    <col min="4096" max="4096" width="45.85546875" style="32" customWidth="1"/>
    <col min="4097" max="4109" width="10.140625" style="32" customWidth="1"/>
    <col min="4110" max="4110" width="10.85546875" style="32" customWidth="1"/>
    <col min="4111" max="4351" width="9.140625" style="32"/>
    <col min="4352" max="4352" width="45.85546875" style="32" customWidth="1"/>
    <col min="4353" max="4365" width="10.140625" style="32" customWidth="1"/>
    <col min="4366" max="4366" width="10.85546875" style="32" customWidth="1"/>
    <col min="4367" max="4607" width="9.140625" style="32"/>
    <col min="4608" max="4608" width="45.85546875" style="32" customWidth="1"/>
    <col min="4609" max="4621" width="10.140625" style="32" customWidth="1"/>
    <col min="4622" max="4622" width="10.85546875" style="32" customWidth="1"/>
    <col min="4623" max="4863" width="9.140625" style="32"/>
    <col min="4864" max="4864" width="45.85546875" style="32" customWidth="1"/>
    <col min="4865" max="4877" width="10.140625" style="32" customWidth="1"/>
    <col min="4878" max="4878" width="10.85546875" style="32" customWidth="1"/>
    <col min="4879" max="5119" width="9.140625" style="32"/>
    <col min="5120" max="5120" width="45.85546875" style="32" customWidth="1"/>
    <col min="5121" max="5133" width="10.140625" style="32" customWidth="1"/>
    <col min="5134" max="5134" width="10.85546875" style="32" customWidth="1"/>
    <col min="5135" max="5375" width="9.140625" style="32"/>
    <col min="5376" max="5376" width="45.85546875" style="32" customWidth="1"/>
    <col min="5377" max="5389" width="10.140625" style="32" customWidth="1"/>
    <col min="5390" max="5390" width="10.85546875" style="32" customWidth="1"/>
    <col min="5391" max="5631" width="9.140625" style="32"/>
    <col min="5632" max="5632" width="45.85546875" style="32" customWidth="1"/>
    <col min="5633" max="5645" width="10.140625" style="32" customWidth="1"/>
    <col min="5646" max="5646" width="10.85546875" style="32" customWidth="1"/>
    <col min="5647" max="5887" width="9.140625" style="32"/>
    <col min="5888" max="5888" width="45.85546875" style="32" customWidth="1"/>
    <col min="5889" max="5901" width="10.140625" style="32" customWidth="1"/>
    <col min="5902" max="5902" width="10.85546875" style="32" customWidth="1"/>
    <col min="5903" max="6143" width="9.140625" style="32"/>
    <col min="6144" max="6144" width="45.85546875" style="32" customWidth="1"/>
    <col min="6145" max="6157" width="10.140625" style="32" customWidth="1"/>
    <col min="6158" max="6158" width="10.85546875" style="32" customWidth="1"/>
    <col min="6159" max="6399" width="9.140625" style="32"/>
    <col min="6400" max="6400" width="45.85546875" style="32" customWidth="1"/>
    <col min="6401" max="6413" width="10.140625" style="32" customWidth="1"/>
    <col min="6414" max="6414" width="10.85546875" style="32" customWidth="1"/>
    <col min="6415" max="6655" width="9.140625" style="32"/>
    <col min="6656" max="6656" width="45.85546875" style="32" customWidth="1"/>
    <col min="6657" max="6669" width="10.140625" style="32" customWidth="1"/>
    <col min="6670" max="6670" width="10.85546875" style="32" customWidth="1"/>
    <col min="6671" max="6911" width="9.140625" style="32"/>
    <col min="6912" max="6912" width="45.85546875" style="32" customWidth="1"/>
    <col min="6913" max="6925" width="10.140625" style="32" customWidth="1"/>
    <col min="6926" max="6926" width="10.85546875" style="32" customWidth="1"/>
    <col min="6927" max="7167" width="9.140625" style="32"/>
    <col min="7168" max="7168" width="45.85546875" style="32" customWidth="1"/>
    <col min="7169" max="7181" width="10.140625" style="32" customWidth="1"/>
    <col min="7182" max="7182" width="10.85546875" style="32" customWidth="1"/>
    <col min="7183" max="7423" width="9.140625" style="32"/>
    <col min="7424" max="7424" width="45.85546875" style="32" customWidth="1"/>
    <col min="7425" max="7437" width="10.140625" style="32" customWidth="1"/>
    <col min="7438" max="7438" width="10.85546875" style="32" customWidth="1"/>
    <col min="7439" max="7679" width="9.140625" style="32"/>
    <col min="7680" max="7680" width="45.85546875" style="32" customWidth="1"/>
    <col min="7681" max="7693" width="10.140625" style="32" customWidth="1"/>
    <col min="7694" max="7694" width="10.85546875" style="32" customWidth="1"/>
    <col min="7695" max="7935" width="9.140625" style="32"/>
    <col min="7936" max="7936" width="45.85546875" style="32" customWidth="1"/>
    <col min="7937" max="7949" width="10.140625" style="32" customWidth="1"/>
    <col min="7950" max="7950" width="10.85546875" style="32" customWidth="1"/>
    <col min="7951" max="8191" width="9.140625" style="32"/>
    <col min="8192" max="8192" width="45.85546875" style="32" customWidth="1"/>
    <col min="8193" max="8205" width="10.140625" style="32" customWidth="1"/>
    <col min="8206" max="8206" width="10.85546875" style="32" customWidth="1"/>
    <col min="8207" max="8447" width="9.140625" style="32"/>
    <col min="8448" max="8448" width="45.85546875" style="32" customWidth="1"/>
    <col min="8449" max="8461" width="10.140625" style="32" customWidth="1"/>
    <col min="8462" max="8462" width="10.85546875" style="32" customWidth="1"/>
    <col min="8463" max="8703" width="9.140625" style="32"/>
    <col min="8704" max="8704" width="45.85546875" style="32" customWidth="1"/>
    <col min="8705" max="8717" width="10.140625" style="32" customWidth="1"/>
    <col min="8718" max="8718" width="10.85546875" style="32" customWidth="1"/>
    <col min="8719" max="8959" width="9.140625" style="32"/>
    <col min="8960" max="8960" width="45.85546875" style="32" customWidth="1"/>
    <col min="8961" max="8973" width="10.140625" style="32" customWidth="1"/>
    <col min="8974" max="8974" width="10.85546875" style="32" customWidth="1"/>
    <col min="8975" max="9215" width="9.140625" style="32"/>
    <col min="9216" max="9216" width="45.85546875" style="32" customWidth="1"/>
    <col min="9217" max="9229" width="10.140625" style="32" customWidth="1"/>
    <col min="9230" max="9230" width="10.85546875" style="32" customWidth="1"/>
    <col min="9231" max="9471" width="9.140625" style="32"/>
    <col min="9472" max="9472" width="45.85546875" style="32" customWidth="1"/>
    <col min="9473" max="9485" width="10.140625" style="32" customWidth="1"/>
    <col min="9486" max="9486" width="10.85546875" style="32" customWidth="1"/>
    <col min="9487" max="9727" width="9.140625" style="32"/>
    <col min="9728" max="9728" width="45.85546875" style="32" customWidth="1"/>
    <col min="9729" max="9741" width="10.140625" style="32" customWidth="1"/>
    <col min="9742" max="9742" width="10.85546875" style="32" customWidth="1"/>
    <col min="9743" max="9983" width="9.140625" style="32"/>
    <col min="9984" max="9984" width="45.85546875" style="32" customWidth="1"/>
    <col min="9985" max="9997" width="10.140625" style="32" customWidth="1"/>
    <col min="9998" max="9998" width="10.85546875" style="32" customWidth="1"/>
    <col min="9999" max="10239" width="9.140625" style="32"/>
    <col min="10240" max="10240" width="45.85546875" style="32" customWidth="1"/>
    <col min="10241" max="10253" width="10.140625" style="32" customWidth="1"/>
    <col min="10254" max="10254" width="10.85546875" style="32" customWidth="1"/>
    <col min="10255" max="10495" width="9.140625" style="32"/>
    <col min="10496" max="10496" width="45.85546875" style="32" customWidth="1"/>
    <col min="10497" max="10509" width="10.140625" style="32" customWidth="1"/>
    <col min="10510" max="10510" width="10.85546875" style="32" customWidth="1"/>
    <col min="10511" max="10751" width="9.140625" style="32"/>
    <col min="10752" max="10752" width="45.85546875" style="32" customWidth="1"/>
    <col min="10753" max="10765" width="10.140625" style="32" customWidth="1"/>
    <col min="10766" max="10766" width="10.85546875" style="32" customWidth="1"/>
    <col min="10767" max="11007" width="9.140625" style="32"/>
    <col min="11008" max="11008" width="45.85546875" style="32" customWidth="1"/>
    <col min="11009" max="11021" width="10.140625" style="32" customWidth="1"/>
    <col min="11022" max="11022" width="10.85546875" style="32" customWidth="1"/>
    <col min="11023" max="11263" width="9.140625" style="32"/>
    <col min="11264" max="11264" width="45.85546875" style="32" customWidth="1"/>
    <col min="11265" max="11277" width="10.140625" style="32" customWidth="1"/>
    <col min="11278" max="11278" width="10.85546875" style="32" customWidth="1"/>
    <col min="11279" max="11519" width="9.140625" style="32"/>
    <col min="11520" max="11520" width="45.85546875" style="32" customWidth="1"/>
    <col min="11521" max="11533" width="10.140625" style="32" customWidth="1"/>
    <col min="11534" max="11534" width="10.85546875" style="32" customWidth="1"/>
    <col min="11535" max="11775" width="9.140625" style="32"/>
    <col min="11776" max="11776" width="45.85546875" style="32" customWidth="1"/>
    <col min="11777" max="11789" width="10.140625" style="32" customWidth="1"/>
    <col min="11790" max="11790" width="10.85546875" style="32" customWidth="1"/>
    <col min="11791" max="12031" width="9.140625" style="32"/>
    <col min="12032" max="12032" width="45.85546875" style="32" customWidth="1"/>
    <col min="12033" max="12045" width="10.140625" style="32" customWidth="1"/>
    <col min="12046" max="12046" width="10.85546875" style="32" customWidth="1"/>
    <col min="12047" max="12287" width="9.140625" style="32"/>
    <col min="12288" max="12288" width="45.85546875" style="32" customWidth="1"/>
    <col min="12289" max="12301" width="10.140625" style="32" customWidth="1"/>
    <col min="12302" max="12302" width="10.85546875" style="32" customWidth="1"/>
    <col min="12303" max="12543" width="9.140625" style="32"/>
    <col min="12544" max="12544" width="45.85546875" style="32" customWidth="1"/>
    <col min="12545" max="12557" width="10.140625" style="32" customWidth="1"/>
    <col min="12558" max="12558" width="10.85546875" style="32" customWidth="1"/>
    <col min="12559" max="12799" width="9.140625" style="32"/>
    <col min="12800" max="12800" width="45.85546875" style="32" customWidth="1"/>
    <col min="12801" max="12813" width="10.140625" style="32" customWidth="1"/>
    <col min="12814" max="12814" width="10.85546875" style="32" customWidth="1"/>
    <col min="12815" max="13055" width="9.140625" style="32"/>
    <col min="13056" max="13056" width="45.85546875" style="32" customWidth="1"/>
    <col min="13057" max="13069" width="10.140625" style="32" customWidth="1"/>
    <col min="13070" max="13070" width="10.85546875" style="32" customWidth="1"/>
    <col min="13071" max="13311" width="9.140625" style="32"/>
    <col min="13312" max="13312" width="45.85546875" style="32" customWidth="1"/>
    <col min="13313" max="13325" width="10.140625" style="32" customWidth="1"/>
    <col min="13326" max="13326" width="10.85546875" style="32" customWidth="1"/>
    <col min="13327" max="13567" width="9.140625" style="32"/>
    <col min="13568" max="13568" width="45.85546875" style="32" customWidth="1"/>
    <col min="13569" max="13581" width="10.140625" style="32" customWidth="1"/>
    <col min="13582" max="13582" width="10.85546875" style="32" customWidth="1"/>
    <col min="13583" max="13823" width="9.140625" style="32"/>
    <col min="13824" max="13824" width="45.85546875" style="32" customWidth="1"/>
    <col min="13825" max="13837" width="10.140625" style="32" customWidth="1"/>
    <col min="13838" max="13838" width="10.85546875" style="32" customWidth="1"/>
    <col min="13839" max="14079" width="9.140625" style="32"/>
    <col min="14080" max="14080" width="45.85546875" style="32" customWidth="1"/>
    <col min="14081" max="14093" width="10.140625" style="32" customWidth="1"/>
    <col min="14094" max="14094" width="10.85546875" style="32" customWidth="1"/>
    <col min="14095" max="14335" width="9.140625" style="32"/>
    <col min="14336" max="14336" width="45.85546875" style="32" customWidth="1"/>
    <col min="14337" max="14349" width="10.140625" style="32" customWidth="1"/>
    <col min="14350" max="14350" width="10.85546875" style="32" customWidth="1"/>
    <col min="14351" max="14591" width="9.140625" style="32"/>
    <col min="14592" max="14592" width="45.85546875" style="32" customWidth="1"/>
    <col min="14593" max="14605" width="10.140625" style="32" customWidth="1"/>
    <col min="14606" max="14606" width="10.85546875" style="32" customWidth="1"/>
    <col min="14607" max="14847" width="9.140625" style="32"/>
    <col min="14848" max="14848" width="45.85546875" style="32" customWidth="1"/>
    <col min="14849" max="14861" width="10.140625" style="32" customWidth="1"/>
    <col min="14862" max="14862" width="10.85546875" style="32" customWidth="1"/>
    <col min="14863" max="15103" width="9.140625" style="32"/>
    <col min="15104" max="15104" width="45.85546875" style="32" customWidth="1"/>
    <col min="15105" max="15117" width="10.140625" style="32" customWidth="1"/>
    <col min="15118" max="15118" width="10.85546875" style="32" customWidth="1"/>
    <col min="15119" max="15359" width="9.140625" style="32"/>
    <col min="15360" max="15360" width="45.85546875" style="32" customWidth="1"/>
    <col min="15361" max="15373" width="10.140625" style="32" customWidth="1"/>
    <col min="15374" max="15374" width="10.85546875" style="32" customWidth="1"/>
    <col min="15375" max="15615" width="9.140625" style="32"/>
    <col min="15616" max="15616" width="45.85546875" style="32" customWidth="1"/>
    <col min="15617" max="15629" width="10.140625" style="32" customWidth="1"/>
    <col min="15630" max="15630" width="10.85546875" style="32" customWidth="1"/>
    <col min="15631" max="15871" width="9.140625" style="32"/>
    <col min="15872" max="15872" width="45.85546875" style="32" customWidth="1"/>
    <col min="15873" max="15885" width="10.140625" style="32" customWidth="1"/>
    <col min="15886" max="15886" width="10.85546875" style="32" customWidth="1"/>
    <col min="15887" max="16127" width="9.140625" style="32"/>
    <col min="16128" max="16128" width="45.85546875" style="32" customWidth="1"/>
    <col min="16129" max="16141" width="10.140625" style="32" customWidth="1"/>
    <col min="16142" max="16142" width="10.85546875" style="32" customWidth="1"/>
    <col min="16143" max="16384" width="9.140625" style="32"/>
  </cols>
  <sheetData>
    <row r="1" spans="1:18" s="23" customFormat="1" ht="15.75">
      <c r="A1" s="20" t="s">
        <v>1797</v>
      </c>
      <c r="B1" s="20"/>
      <c r="C1" s="21"/>
      <c r="D1" s="20"/>
      <c r="E1" s="20"/>
      <c r="F1" s="20"/>
      <c r="G1" s="20"/>
      <c r="H1" s="22"/>
      <c r="I1" s="20"/>
      <c r="J1" s="20"/>
      <c r="K1" s="20"/>
      <c r="L1" s="20"/>
      <c r="M1" s="20"/>
      <c r="N1" s="20"/>
    </row>
    <row r="2" spans="1:18" s="23" customFormat="1" ht="15.75">
      <c r="A2" s="24" t="s">
        <v>17404</v>
      </c>
      <c r="B2" s="24"/>
      <c r="C2" s="24"/>
      <c r="D2" s="24"/>
      <c r="E2" s="24"/>
      <c r="F2" s="24"/>
      <c r="G2" s="24"/>
      <c r="H2" s="22"/>
      <c r="I2" s="24"/>
      <c r="J2" s="24"/>
      <c r="K2" s="20"/>
      <c r="L2" s="20"/>
      <c r="M2" s="20"/>
      <c r="N2" s="20"/>
    </row>
    <row r="3" spans="1:18" s="23" customFormat="1" ht="15.75">
      <c r="A3" s="25" t="s">
        <v>1798</v>
      </c>
      <c r="B3" s="25"/>
      <c r="C3" s="25"/>
      <c r="D3" s="25"/>
      <c r="E3" s="25"/>
      <c r="F3" s="25"/>
      <c r="G3" s="25"/>
      <c r="H3" s="22"/>
      <c r="I3" s="20"/>
      <c r="J3" s="20"/>
      <c r="K3" s="20"/>
      <c r="L3" s="20"/>
      <c r="M3" s="20"/>
      <c r="N3" s="20"/>
    </row>
    <row r="4" spans="1:18" s="27" customFormat="1" ht="15">
      <c r="A4" s="26"/>
      <c r="B4" s="26"/>
      <c r="C4" s="26"/>
      <c r="D4" s="26"/>
      <c r="E4" s="26"/>
      <c r="F4" s="26"/>
      <c r="G4" s="26"/>
      <c r="H4" s="22"/>
      <c r="I4" s="26"/>
      <c r="J4" s="26"/>
      <c r="K4" s="26"/>
      <c r="L4" s="26"/>
      <c r="M4" s="26"/>
      <c r="N4" s="26"/>
    </row>
    <row r="5" spans="1:18" ht="63.75">
      <c r="A5" s="28" t="s">
        <v>1799</v>
      </c>
      <c r="B5" s="29" t="s">
        <v>1800</v>
      </c>
      <c r="C5" s="30">
        <v>2016</v>
      </c>
      <c r="D5" s="30">
        <v>2017</v>
      </c>
      <c r="E5" s="30">
        <v>2018</v>
      </c>
      <c r="F5" s="30">
        <v>2019</v>
      </c>
      <c r="G5" s="30">
        <v>2020</v>
      </c>
      <c r="H5" s="30">
        <v>2021</v>
      </c>
      <c r="I5" s="30">
        <v>2022</v>
      </c>
      <c r="J5" s="30">
        <v>2023</v>
      </c>
      <c r="K5" s="30">
        <v>2024</v>
      </c>
      <c r="L5" s="30">
        <v>2025</v>
      </c>
      <c r="M5" s="30">
        <v>2026</v>
      </c>
      <c r="N5" s="30">
        <v>2027</v>
      </c>
      <c r="O5" s="30">
        <v>2028</v>
      </c>
      <c r="P5" s="30">
        <v>2029</v>
      </c>
      <c r="Q5" s="30">
        <v>2030</v>
      </c>
      <c r="R5" s="31" t="s">
        <v>1860</v>
      </c>
    </row>
    <row r="6" spans="1:18">
      <c r="A6" s="33" t="s">
        <v>1801</v>
      </c>
      <c r="B6" s="33" t="s">
        <v>1802</v>
      </c>
      <c r="C6" s="34">
        <v>33</v>
      </c>
      <c r="D6" s="34">
        <v>33</v>
      </c>
      <c r="E6" s="34">
        <v>33</v>
      </c>
      <c r="F6" s="34">
        <v>33</v>
      </c>
      <c r="G6" s="34">
        <v>33</v>
      </c>
      <c r="H6" s="34">
        <v>33</v>
      </c>
      <c r="I6" s="34">
        <v>34</v>
      </c>
      <c r="J6" s="34">
        <v>34</v>
      </c>
      <c r="K6" s="34">
        <v>34</v>
      </c>
      <c r="L6" s="34">
        <v>35</v>
      </c>
      <c r="M6" s="34">
        <v>35</v>
      </c>
      <c r="N6" s="34">
        <v>35</v>
      </c>
      <c r="O6" s="34">
        <v>35</v>
      </c>
      <c r="P6" s="34">
        <v>36</v>
      </c>
      <c r="Q6" s="34">
        <v>36</v>
      </c>
      <c r="R6" s="44">
        <f t="shared" ref="R6:R24" si="0">(Q6/C6)^(1/14)-1</f>
        <v>6.2344521546704446E-3</v>
      </c>
    </row>
    <row r="7" spans="1:18">
      <c r="A7" s="35"/>
      <c r="B7" s="36" t="s">
        <v>1803</v>
      </c>
      <c r="C7" s="34">
        <v>360</v>
      </c>
      <c r="D7" s="34">
        <v>359.46982676649571</v>
      </c>
      <c r="E7" s="34">
        <v>354.31886153724054</v>
      </c>
      <c r="F7" s="34">
        <v>350.81399794569359</v>
      </c>
      <c r="G7" s="34">
        <v>351.8441266898779</v>
      </c>
      <c r="H7" s="34">
        <v>351.60832656707561</v>
      </c>
      <c r="I7" s="34">
        <v>352.46251436493299</v>
      </c>
      <c r="J7" s="34">
        <v>352.42233936069726</v>
      </c>
      <c r="K7" s="34">
        <v>351.88919603863678</v>
      </c>
      <c r="L7" s="34">
        <v>352.49928472910557</v>
      </c>
      <c r="M7" s="34">
        <v>352.32774182814234</v>
      </c>
      <c r="N7" s="34">
        <v>352.29983822875226</v>
      </c>
      <c r="O7" s="34">
        <v>352.61771211236589</v>
      </c>
      <c r="P7" s="34">
        <v>352.11487996458538</v>
      </c>
      <c r="Q7" s="34">
        <v>352.66930903278467</v>
      </c>
      <c r="R7" s="44">
        <f t="shared" si="0"/>
        <v>-1.4684361621728481E-3</v>
      </c>
    </row>
    <row r="8" spans="1:18">
      <c r="A8" s="35"/>
      <c r="B8" s="36" t="s">
        <v>1804</v>
      </c>
      <c r="C8" s="34">
        <v>16</v>
      </c>
      <c r="D8" s="34">
        <v>15.976436745177587</v>
      </c>
      <c r="E8" s="34">
        <v>15.895458416682171</v>
      </c>
      <c r="F8" s="34">
        <v>15.80546295201721</v>
      </c>
      <c r="G8" s="34">
        <v>15.705584553314551</v>
      </c>
      <c r="H8" s="34">
        <v>15.594757691309216</v>
      </c>
      <c r="I8" s="34">
        <v>15.487351406904581</v>
      </c>
      <c r="J8" s="34">
        <v>15.341772725484363</v>
      </c>
      <c r="K8" s="34">
        <v>15.216800338938022</v>
      </c>
      <c r="L8" s="34">
        <v>16.098155680294795</v>
      </c>
      <c r="M8" s="34">
        <v>15.98642595591828</v>
      </c>
      <c r="N8" s="34">
        <v>15.880317106048608</v>
      </c>
      <c r="O8" s="34">
        <v>15.787762657334264</v>
      </c>
      <c r="P8" s="34">
        <v>15.70186404263127</v>
      </c>
      <c r="Q8" s="34">
        <v>15.619611142553092</v>
      </c>
      <c r="R8" s="44">
        <f t="shared" si="0"/>
        <v>-1.7172005625615272E-3</v>
      </c>
    </row>
    <row r="9" spans="1:18">
      <c r="A9" s="35"/>
      <c r="B9" s="36" t="s">
        <v>1805</v>
      </c>
      <c r="C9" s="34">
        <v>33</v>
      </c>
      <c r="D9" s="34">
        <v>32.951400786928772</v>
      </c>
      <c r="E9" s="34">
        <v>32.688856542467803</v>
      </c>
      <c r="F9" s="34">
        <v>32.408686277247767</v>
      </c>
      <c r="G9" s="34">
        <v>32.121825657008458</v>
      </c>
      <c r="H9" s="34">
        <v>31.802475238772917</v>
      </c>
      <c r="I9" s="34">
        <v>32.475531546605048</v>
      </c>
      <c r="J9" s="34">
        <v>32.070109648649101</v>
      </c>
      <c r="K9" s="34">
        <v>31.718226562155255</v>
      </c>
      <c r="L9" s="34">
        <v>32.388662301406654</v>
      </c>
      <c r="M9" s="34">
        <v>32.081648399970192</v>
      </c>
      <c r="N9" s="34">
        <v>31.797776747187818</v>
      </c>
      <c r="O9" s="34">
        <v>32.551752811733344</v>
      </c>
      <c r="P9" s="34">
        <v>32.330163082286305</v>
      </c>
      <c r="Q9" s="34">
        <v>32.114050994353057</v>
      </c>
      <c r="R9" s="44">
        <f t="shared" si="0"/>
        <v>-1.9419620486438305E-3</v>
      </c>
    </row>
    <row r="10" spans="1:18">
      <c r="A10" s="35"/>
      <c r="B10" s="36" t="s">
        <v>601</v>
      </c>
      <c r="C10" s="34">
        <v>73</v>
      </c>
      <c r="D10" s="34">
        <v>72.892492649872736</v>
      </c>
      <c r="E10" s="34">
        <v>72.055501679229366</v>
      </c>
      <c r="F10" s="34">
        <v>70.183771063480179</v>
      </c>
      <c r="G10" s="34">
        <v>70.262875074906177</v>
      </c>
      <c r="H10" s="34">
        <v>70.277186649649863</v>
      </c>
      <c r="I10" s="34">
        <v>70.337428017747925</v>
      </c>
      <c r="J10" s="34">
        <v>69.269960828356403</v>
      </c>
      <c r="K10" s="34">
        <v>69.33194797224543</v>
      </c>
      <c r="L10" s="34">
        <v>69.450274103124229</v>
      </c>
      <c r="M10" s="34">
        <v>68.635743789136498</v>
      </c>
      <c r="N10" s="34">
        <v>68.887294786566684</v>
      </c>
      <c r="O10" s="34">
        <v>69.239166770086484</v>
      </c>
      <c r="P10" s="34">
        <v>68.661192380757555</v>
      </c>
      <c r="Q10" s="34">
        <v>69.096613626051195</v>
      </c>
      <c r="R10" s="44">
        <f t="shared" si="0"/>
        <v>-3.9175718174496721E-3</v>
      </c>
    </row>
    <row r="11" spans="1:18">
      <c r="A11" s="35"/>
      <c r="B11" s="36" t="s">
        <v>1806</v>
      </c>
      <c r="C11" s="34">
        <v>411</v>
      </c>
      <c r="D11" s="34">
        <v>410.39471889174928</v>
      </c>
      <c r="E11" s="34">
        <v>405.24406325418335</v>
      </c>
      <c r="F11" s="34">
        <v>401.78020743341551</v>
      </c>
      <c r="G11" s="34">
        <v>401.92429720735765</v>
      </c>
      <c r="H11" s="34">
        <v>401.64882801509401</v>
      </c>
      <c r="I11" s="34">
        <v>402.39106886230616</v>
      </c>
      <c r="J11" s="34">
        <v>401.12890667903395</v>
      </c>
      <c r="K11" s="34">
        <v>399.39042622522345</v>
      </c>
      <c r="L11" s="34">
        <v>399.8092942114888</v>
      </c>
      <c r="M11" s="34">
        <v>398.43683944602441</v>
      </c>
      <c r="N11" s="34">
        <v>398.2637381096431</v>
      </c>
      <c r="O11" s="34">
        <v>397.48286110090157</v>
      </c>
      <c r="P11" s="34">
        <v>396.92314648940862</v>
      </c>
      <c r="Q11" s="34">
        <v>396.35133858225112</v>
      </c>
      <c r="R11" s="44">
        <f t="shared" si="0"/>
        <v>-2.5889413206175993E-3</v>
      </c>
    </row>
    <row r="12" spans="1:18">
      <c r="A12" s="35"/>
      <c r="B12" s="36" t="s">
        <v>602</v>
      </c>
      <c r="C12" s="34">
        <v>125</v>
      </c>
      <c r="D12" s="34">
        <v>123.8159120716999</v>
      </c>
      <c r="E12" s="34">
        <v>123.06179727860003</v>
      </c>
      <c r="F12" s="34">
        <v>122.21686201520021</v>
      </c>
      <c r="G12" s="34">
        <v>122.26385696907222</v>
      </c>
      <c r="H12" s="34">
        <v>122.19640649260653</v>
      </c>
      <c r="I12" s="34">
        <v>123.143612054505</v>
      </c>
      <c r="J12" s="34">
        <v>122.77721230820258</v>
      </c>
      <c r="K12" s="34">
        <v>122.56055979676215</v>
      </c>
      <c r="L12" s="34">
        <v>122.38290856441377</v>
      </c>
      <c r="M12" s="34">
        <v>122.257012754556</v>
      </c>
      <c r="N12" s="34">
        <v>122.1794939603722</v>
      </c>
      <c r="O12" s="34">
        <v>122.2092998918887</v>
      </c>
      <c r="P12" s="34">
        <v>122.29427129824744</v>
      </c>
      <c r="Q12" s="34">
        <v>122.38647246751805</v>
      </c>
      <c r="R12" s="44">
        <f t="shared" si="0"/>
        <v>-1.5081396404168501E-3</v>
      </c>
    </row>
    <row r="13" spans="1:18">
      <c r="A13" s="35"/>
      <c r="B13" s="36" t="s">
        <v>196</v>
      </c>
      <c r="C13" s="34">
        <v>885</v>
      </c>
      <c r="D13" s="34">
        <v>882.6966574676353</v>
      </c>
      <c r="E13" s="34">
        <v>867.76651444496417</v>
      </c>
      <c r="F13" s="34">
        <v>853.83030163347826</v>
      </c>
      <c r="G13" s="34">
        <v>848.6871693282186</v>
      </c>
      <c r="H13" s="34">
        <v>841.45525236766559</v>
      </c>
      <c r="I13" s="34">
        <v>837.44227833474645</v>
      </c>
      <c r="J13" s="34">
        <v>829.85433817181399</v>
      </c>
      <c r="K13" s="34">
        <v>821.63888515840881</v>
      </c>
      <c r="L13" s="34">
        <v>816.86184122668078</v>
      </c>
      <c r="M13" s="34">
        <v>809.65334466636489</v>
      </c>
      <c r="N13" s="34">
        <v>804.16738816902409</v>
      </c>
      <c r="O13" s="34">
        <v>797.73241659096539</v>
      </c>
      <c r="P13" s="34">
        <v>793.02363894521284</v>
      </c>
      <c r="Q13" s="34">
        <v>788.01102965305961</v>
      </c>
      <c r="R13" s="44">
        <f t="shared" si="0"/>
        <v>-8.2568348339913111E-3</v>
      </c>
    </row>
    <row r="14" spans="1:18">
      <c r="A14" s="35"/>
      <c r="B14" s="36" t="s">
        <v>1807</v>
      </c>
      <c r="C14" s="34">
        <v>949</v>
      </c>
      <c r="D14" s="34">
        <v>946.60240444834562</v>
      </c>
      <c r="E14" s="34">
        <v>936.42735693657346</v>
      </c>
      <c r="F14" s="34">
        <v>926.61136280984556</v>
      </c>
      <c r="G14" s="34">
        <v>929.05671352761124</v>
      </c>
      <c r="H14" s="34">
        <v>927.76442671815607</v>
      </c>
      <c r="I14" s="34">
        <v>929.75810499815191</v>
      </c>
      <c r="J14" s="34">
        <v>928.57710126221832</v>
      </c>
      <c r="K14" s="34">
        <v>926.71679374231906</v>
      </c>
      <c r="L14" s="34">
        <v>927.34512766590478</v>
      </c>
      <c r="M14" s="34">
        <v>926.45560961494061</v>
      </c>
      <c r="N14" s="34">
        <v>925.95067222960927</v>
      </c>
      <c r="O14" s="34">
        <v>926.31610023892222</v>
      </c>
      <c r="P14" s="34">
        <v>926.13833142634928</v>
      </c>
      <c r="Q14" s="34">
        <v>926.07354078394008</v>
      </c>
      <c r="R14" s="44">
        <f t="shared" si="0"/>
        <v>-1.7452716265585755E-3</v>
      </c>
    </row>
    <row r="15" spans="1:18">
      <c r="A15" s="35"/>
      <c r="B15" s="36" t="s">
        <v>61</v>
      </c>
      <c r="C15" s="34">
        <v>103</v>
      </c>
      <c r="D15" s="34">
        <v>102.84831154708071</v>
      </c>
      <c r="E15" s="34">
        <v>101.96627488211796</v>
      </c>
      <c r="F15" s="34">
        <v>100.98400554064271</v>
      </c>
      <c r="G15" s="34">
        <v>100.89633901229053</v>
      </c>
      <c r="H15" s="34">
        <v>100.70316961228056</v>
      </c>
      <c r="I15" s="34">
        <v>100.50379904928047</v>
      </c>
      <c r="J15" s="34">
        <v>100.03447497051434</v>
      </c>
      <c r="K15" s="34">
        <v>99.673982126521608</v>
      </c>
      <c r="L15" s="34">
        <v>99.336064904241198</v>
      </c>
      <c r="M15" s="34">
        <v>99.034487427986349</v>
      </c>
      <c r="N15" s="34">
        <v>98.767294364753639</v>
      </c>
      <c r="O15" s="34">
        <v>97.582329560720979</v>
      </c>
      <c r="P15" s="34">
        <v>97.436748430856767</v>
      </c>
      <c r="Q15" s="34">
        <v>97.252198840367896</v>
      </c>
      <c r="R15" s="44">
        <f t="shared" si="0"/>
        <v>-4.0931284924594635E-3</v>
      </c>
    </row>
    <row r="16" spans="1:18">
      <c r="A16" s="35"/>
      <c r="B16" s="36" t="s">
        <v>1808</v>
      </c>
      <c r="C16" s="34">
        <v>1701</v>
      </c>
      <c r="D16" s="34">
        <v>1572</v>
      </c>
      <c r="E16" s="34">
        <v>1572</v>
      </c>
      <c r="F16" s="34">
        <v>1572</v>
      </c>
      <c r="G16" s="34">
        <v>1572</v>
      </c>
      <c r="H16" s="34">
        <v>1572</v>
      </c>
      <c r="I16" s="34">
        <v>1572</v>
      </c>
      <c r="J16" s="34">
        <v>1572</v>
      </c>
      <c r="K16" s="34">
        <v>1572</v>
      </c>
      <c r="L16" s="34">
        <v>1572</v>
      </c>
      <c r="M16" s="34">
        <v>1572</v>
      </c>
      <c r="N16" s="34">
        <v>1572</v>
      </c>
      <c r="O16" s="34">
        <v>1572</v>
      </c>
      <c r="P16" s="34">
        <v>1572</v>
      </c>
      <c r="Q16" s="34">
        <v>1572</v>
      </c>
      <c r="R16" s="44">
        <f t="shared" si="0"/>
        <v>-5.6175635348854058E-3</v>
      </c>
    </row>
    <row r="17" spans="1:18">
      <c r="A17" s="35"/>
      <c r="B17" s="36" t="s">
        <v>1809</v>
      </c>
      <c r="C17" s="34">
        <v>20</v>
      </c>
      <c r="D17" s="34">
        <v>19.970545931471985</v>
      </c>
      <c r="E17" s="34">
        <v>19.757075710527975</v>
      </c>
      <c r="F17" s="34">
        <v>19.546468609705403</v>
      </c>
      <c r="G17" s="34">
        <v>19.326272971039238</v>
      </c>
      <c r="H17" s="34">
        <v>20.09276582078137</v>
      </c>
      <c r="I17" s="34">
        <v>19.871353391942531</v>
      </c>
      <c r="J17" s="34">
        <v>19.609003707997381</v>
      </c>
      <c r="K17" s="34">
        <v>19.377220789872347</v>
      </c>
      <c r="L17" s="34">
        <v>19.159474572456791</v>
      </c>
      <c r="M17" s="34">
        <v>19.954805970456231</v>
      </c>
      <c r="N17" s="34">
        <v>19.760033318373736</v>
      </c>
      <c r="O17" s="34">
        <v>19.586032697774041</v>
      </c>
      <c r="P17" s="34">
        <v>19.423821000073261</v>
      </c>
      <c r="Q17" s="34">
        <v>19.264794483598845</v>
      </c>
      <c r="R17" s="44">
        <f t="shared" si="0"/>
        <v>-2.6716364813000881E-3</v>
      </c>
    </row>
    <row r="18" spans="1:18">
      <c r="A18" s="35"/>
      <c r="B18" s="36" t="s">
        <v>609</v>
      </c>
      <c r="C18" s="34">
        <v>152</v>
      </c>
      <c r="D18" s="34">
        <v>150.77614907918706</v>
      </c>
      <c r="E18" s="34">
        <v>149.71395313701245</v>
      </c>
      <c r="F18" s="34">
        <v>148.54883514900399</v>
      </c>
      <c r="G18" s="34">
        <v>148.34712133733359</v>
      </c>
      <c r="H18" s="34">
        <v>149.02538189428174</v>
      </c>
      <c r="I18" s="34">
        <v>148.72250456582077</v>
      </c>
      <c r="J18" s="34">
        <v>149.05584087782182</v>
      </c>
      <c r="K18" s="34">
        <v>148.59286343053242</v>
      </c>
      <c r="L18" s="34">
        <v>149.19256009583785</v>
      </c>
      <c r="M18" s="34">
        <v>148.8755461898055</v>
      </c>
      <c r="N18" s="34">
        <v>148.62407385256844</v>
      </c>
      <c r="O18" s="34">
        <v>149.5162195651744</v>
      </c>
      <c r="P18" s="34">
        <v>149.48507895834967</v>
      </c>
      <c r="Q18" s="34">
        <v>149.47314549798747</v>
      </c>
      <c r="R18" s="44">
        <f t="shared" si="0"/>
        <v>-1.1966957397935296E-3</v>
      </c>
    </row>
    <row r="19" spans="1:18">
      <c r="A19" s="35"/>
      <c r="B19" s="36" t="s">
        <v>1810</v>
      </c>
      <c r="C19" s="34">
        <v>70430</v>
      </c>
      <c r="D19" s="34">
        <v>62935.70101598966</v>
      </c>
      <c r="E19" s="34">
        <v>50746.521858537737</v>
      </c>
      <c r="F19" s="34">
        <v>39974.425519499695</v>
      </c>
      <c r="G19" s="34">
        <v>40124.242399362651</v>
      </c>
      <c r="H19" s="34">
        <v>40030.443634944051</v>
      </c>
      <c r="I19" s="34">
        <v>40111.555124125764</v>
      </c>
      <c r="J19" s="34">
        <v>40010.152319341534</v>
      </c>
      <c r="K19" s="34">
        <v>39851.304423614856</v>
      </c>
      <c r="L19" s="34">
        <v>39855.27808059979</v>
      </c>
      <c r="M19" s="34">
        <v>39734.645771547432</v>
      </c>
      <c r="N19" s="34">
        <v>39635.671182075537</v>
      </c>
      <c r="O19" s="34">
        <v>39500.065919352652</v>
      </c>
      <c r="P19" s="34">
        <v>39400.730953117796</v>
      </c>
      <c r="Q19" s="34">
        <v>39319.829036442963</v>
      </c>
      <c r="R19" s="44">
        <f t="shared" si="0"/>
        <v>-4.0780192845055185E-2</v>
      </c>
    </row>
    <row r="20" spans="1:18">
      <c r="A20" s="35"/>
      <c r="B20" s="36" t="s">
        <v>1811</v>
      </c>
      <c r="C20" s="34">
        <v>9520</v>
      </c>
      <c r="D20" s="34">
        <v>9520</v>
      </c>
      <c r="E20" s="34">
        <v>9520</v>
      </c>
      <c r="F20" s="34">
        <v>9520</v>
      </c>
      <c r="G20" s="34">
        <v>9520</v>
      </c>
      <c r="H20" s="34">
        <v>9520</v>
      </c>
      <c r="I20" s="34">
        <v>9520</v>
      </c>
      <c r="J20" s="34">
        <v>9520</v>
      </c>
      <c r="K20" s="34">
        <v>9520</v>
      </c>
      <c r="L20" s="34">
        <v>9520</v>
      </c>
      <c r="M20" s="34">
        <v>9520</v>
      </c>
      <c r="N20" s="34">
        <v>9520</v>
      </c>
      <c r="O20" s="34">
        <v>9520</v>
      </c>
      <c r="P20" s="34">
        <v>9520</v>
      </c>
      <c r="Q20" s="34">
        <v>9520</v>
      </c>
      <c r="R20" s="44">
        <f t="shared" si="0"/>
        <v>0</v>
      </c>
    </row>
    <row r="21" spans="1:18">
      <c r="A21" s="35"/>
      <c r="B21" s="36" t="s">
        <v>1812</v>
      </c>
      <c r="C21" s="34">
        <v>1966</v>
      </c>
      <c r="D21" s="34">
        <v>2841.1042079034401</v>
      </c>
      <c r="E21" s="34">
        <v>5160.3786678381475</v>
      </c>
      <c r="F21" s="34">
        <v>5068.6794465343592</v>
      </c>
      <c r="G21" s="34">
        <v>5060.7326326481098</v>
      </c>
      <c r="H21" s="34">
        <v>5036.628210937205</v>
      </c>
      <c r="I21" s="34">
        <v>5031.0840739859923</v>
      </c>
      <c r="J21" s="34">
        <v>5006.1262128279386</v>
      </c>
      <c r="K21" s="34">
        <v>4977.1923865074859</v>
      </c>
      <c r="L21" s="34">
        <v>4964.0074468819457</v>
      </c>
      <c r="M21" s="34">
        <v>4938.4882094384147</v>
      </c>
      <c r="N21" s="34">
        <v>4916.3721604032198</v>
      </c>
      <c r="O21" s="34">
        <v>4892.3930706209285</v>
      </c>
      <c r="P21" s="34">
        <v>4872.1057178405608</v>
      </c>
      <c r="Q21" s="34">
        <v>4853.7549368619175</v>
      </c>
      <c r="R21" s="44">
        <f t="shared" si="0"/>
        <v>6.6682842144397014E-2</v>
      </c>
    </row>
    <row r="22" spans="1:18">
      <c r="A22" s="35"/>
      <c r="B22" s="36" t="s">
        <v>1813</v>
      </c>
      <c r="C22" s="34">
        <v>2108</v>
      </c>
      <c r="D22" s="34">
        <v>2312.8285924444172</v>
      </c>
      <c r="E22" s="34">
        <v>2664.6318939382431</v>
      </c>
      <c r="F22" s="34">
        <v>2617.3208004928001</v>
      </c>
      <c r="G22" s="34">
        <v>2613.2975294352855</v>
      </c>
      <c r="H22" s="34">
        <v>2601.0845350778841</v>
      </c>
      <c r="I22" s="34">
        <v>2597.7186015764896</v>
      </c>
      <c r="J22" s="34">
        <v>2584.9411640438475</v>
      </c>
      <c r="K22" s="34">
        <v>2569.8155042913609</v>
      </c>
      <c r="L22" s="34">
        <v>2563.521174709856</v>
      </c>
      <c r="M22" s="34">
        <v>2550.1591978158758</v>
      </c>
      <c r="N22" s="34">
        <v>2538.5304368147363</v>
      </c>
      <c r="O22" s="34">
        <v>2526.4494806966027</v>
      </c>
      <c r="P22" s="34">
        <v>2515.8531110793456</v>
      </c>
      <c r="Q22" s="34">
        <v>2506.6698720799654</v>
      </c>
      <c r="R22" s="44">
        <f t="shared" si="0"/>
        <v>1.244939198671613E-2</v>
      </c>
    </row>
    <row r="23" spans="1:18">
      <c r="A23" s="35"/>
      <c r="B23" s="36" t="s">
        <v>1861</v>
      </c>
      <c r="C23" s="34">
        <v>176</v>
      </c>
      <c r="D23" s="34">
        <v>524.28109284685627</v>
      </c>
      <c r="E23" s="34">
        <v>610.35674961224402</v>
      </c>
      <c r="F23" s="34">
        <v>599.41625195918664</v>
      </c>
      <c r="G23" s="34">
        <v>598.84050397760598</v>
      </c>
      <c r="H23" s="34">
        <v>595.56653948747453</v>
      </c>
      <c r="I23" s="34">
        <v>595.42790795354097</v>
      </c>
      <c r="J23" s="34">
        <v>592.11250715392362</v>
      </c>
      <c r="K23" s="34">
        <v>588.61186089059936</v>
      </c>
      <c r="L23" s="34">
        <v>587.2859472631153</v>
      </c>
      <c r="M23" s="34">
        <v>584.18918862100077</v>
      </c>
      <c r="N23" s="34">
        <v>581.28922489496892</v>
      </c>
      <c r="O23" s="34">
        <v>578.68880618977823</v>
      </c>
      <c r="P23" s="34">
        <v>576.62117689130969</v>
      </c>
      <c r="Q23" s="34">
        <v>573.82622198647368</v>
      </c>
      <c r="R23" s="44">
        <f t="shared" si="0"/>
        <v>8.8082887635880125E-2</v>
      </c>
    </row>
    <row r="24" spans="1:18">
      <c r="A24" s="35"/>
      <c r="B24" s="36" t="s">
        <v>1862</v>
      </c>
      <c r="C24" s="34">
        <v>146</v>
      </c>
      <c r="D24" s="34">
        <v>2645.3725999072803</v>
      </c>
      <c r="E24" s="34">
        <v>3804.3595461268028</v>
      </c>
      <c r="F24" s="34">
        <v>3737.0772190549937</v>
      </c>
      <c r="G24" s="34">
        <v>3730.9402735738445</v>
      </c>
      <c r="H24" s="34">
        <v>3713.2527214370816</v>
      </c>
      <c r="I24" s="34">
        <v>3709.6849154834176</v>
      </c>
      <c r="J24" s="34">
        <v>3690.5262359953144</v>
      </c>
      <c r="K24" s="34">
        <v>3669.4702211489921</v>
      </c>
      <c r="L24" s="34">
        <v>3659.7282265798121</v>
      </c>
      <c r="M24" s="34">
        <v>3641.1791893500736</v>
      </c>
      <c r="N24" s="34">
        <v>3624.7158917921934</v>
      </c>
      <c r="O24" s="34">
        <v>3606.61074562355</v>
      </c>
      <c r="P24" s="34">
        <v>3591.86941438545</v>
      </c>
      <c r="Q24" s="34">
        <v>3578.7741891937467</v>
      </c>
      <c r="R24" s="44">
        <f t="shared" si="0"/>
        <v>0.25672869499439233</v>
      </c>
    </row>
    <row r="25" spans="1:18">
      <c r="A25" s="35"/>
      <c r="B25" s="36" t="s">
        <v>1863</v>
      </c>
      <c r="C25" s="34">
        <v>0</v>
      </c>
      <c r="D25" s="34">
        <v>3325.440074628631</v>
      </c>
      <c r="E25" s="34">
        <v>3712.509744000688</v>
      </c>
      <c r="F25" s="34">
        <v>3646.2861580904919</v>
      </c>
      <c r="G25" s="34">
        <v>3640.2945290104067</v>
      </c>
      <c r="H25" s="34">
        <v>3623.822602089122</v>
      </c>
      <c r="I25" s="34">
        <v>3619.5254846260991</v>
      </c>
      <c r="J25" s="34">
        <v>3601.7093599222258</v>
      </c>
      <c r="K25" s="34">
        <v>3580.9502978832738</v>
      </c>
      <c r="L25" s="34">
        <v>3571.455185426767</v>
      </c>
      <c r="M25" s="34">
        <v>3553.1506814756763</v>
      </c>
      <c r="N25" s="34">
        <v>3536.9078517778476</v>
      </c>
      <c r="O25" s="34">
        <v>3519.8508046655625</v>
      </c>
      <c r="P25" s="34">
        <v>3505.2046244062503</v>
      </c>
      <c r="Q25" s="34">
        <v>3492.1909426809948</v>
      </c>
      <c r="R25" s="52" t="s">
        <v>1864</v>
      </c>
    </row>
    <row r="26" spans="1:18">
      <c r="A26" s="35"/>
      <c r="B26" s="36" t="s">
        <v>1865</v>
      </c>
      <c r="C26" s="34">
        <v>0</v>
      </c>
      <c r="D26" s="34">
        <v>187.74256277182661</v>
      </c>
      <c r="E26" s="34">
        <v>662.70126050132001</v>
      </c>
      <c r="F26" s="34">
        <v>651.15739422927925</v>
      </c>
      <c r="G26" s="34">
        <v>649.94927484848051</v>
      </c>
      <c r="H26" s="34">
        <v>646.94128890013212</v>
      </c>
      <c r="I26" s="34">
        <v>646.14258781078263</v>
      </c>
      <c r="J26" s="34">
        <v>642.99717573746386</v>
      </c>
      <c r="K26" s="34">
        <v>638.80356995878992</v>
      </c>
      <c r="L26" s="34">
        <v>637.72768506485522</v>
      </c>
      <c r="M26" s="34">
        <v>633.98309206510442</v>
      </c>
      <c r="N26" s="34">
        <v>631.33980770314611</v>
      </c>
      <c r="O26" s="34">
        <v>628.1419725358312</v>
      </c>
      <c r="P26" s="34">
        <v>625.53100885976903</v>
      </c>
      <c r="Q26" s="34">
        <v>623.05983274862672</v>
      </c>
      <c r="R26" s="52" t="s">
        <v>1864</v>
      </c>
    </row>
    <row r="27" spans="1:18">
      <c r="A27" s="35"/>
      <c r="B27" s="36" t="s">
        <v>1866</v>
      </c>
      <c r="C27" s="34">
        <v>0</v>
      </c>
      <c r="D27" s="34">
        <v>0</v>
      </c>
      <c r="E27" s="34">
        <v>1143.6781813122632</v>
      </c>
      <c r="F27" s="34">
        <v>1123.6614104316347</v>
      </c>
      <c r="G27" s="34">
        <v>1121.5000098646631</v>
      </c>
      <c r="H27" s="34">
        <v>1115.9737233527278</v>
      </c>
      <c r="I27" s="34">
        <v>1114.7837961212194</v>
      </c>
      <c r="J27" s="34">
        <v>1109.2857751211786</v>
      </c>
      <c r="K27" s="34">
        <v>1103.3050229716814</v>
      </c>
      <c r="L27" s="34">
        <v>1099.8100331415089</v>
      </c>
      <c r="M27" s="34">
        <v>1094.5766989230624</v>
      </c>
      <c r="N27" s="34">
        <v>1089.6977765780309</v>
      </c>
      <c r="O27" s="34">
        <v>1084.4992619748466</v>
      </c>
      <c r="P27" s="34">
        <v>1079.4485722161721</v>
      </c>
      <c r="Q27" s="34">
        <v>1075.4997385456541</v>
      </c>
      <c r="R27" s="52" t="s">
        <v>1864</v>
      </c>
    </row>
    <row r="28" spans="1:18">
      <c r="A28" s="35"/>
      <c r="B28" s="36" t="s">
        <v>1867</v>
      </c>
      <c r="C28" s="34">
        <v>0</v>
      </c>
      <c r="D28" s="34">
        <v>0</v>
      </c>
      <c r="E28" s="34">
        <v>2370.3174742223068</v>
      </c>
      <c r="F28" s="34">
        <v>3499.8489629864557</v>
      </c>
      <c r="G28" s="34">
        <v>3472.503469924894</v>
      </c>
      <c r="H28" s="34">
        <v>3456.3789743737939</v>
      </c>
      <c r="I28" s="34">
        <v>3452.3548732448212</v>
      </c>
      <c r="J28" s="34">
        <v>3435.1777172851848</v>
      </c>
      <c r="K28" s="34">
        <v>3414.8613696939883</v>
      </c>
      <c r="L28" s="34">
        <v>3405.7180469353357</v>
      </c>
      <c r="M28" s="34">
        <v>3388.6529647406915</v>
      </c>
      <c r="N28" s="34">
        <v>3373.5848973511643</v>
      </c>
      <c r="O28" s="34">
        <v>3356.7421156645455</v>
      </c>
      <c r="P28" s="34">
        <v>3343.0299184055698</v>
      </c>
      <c r="Q28" s="34">
        <v>3330.908424667045</v>
      </c>
      <c r="R28" s="52" t="s">
        <v>1864</v>
      </c>
    </row>
    <row r="29" spans="1:18">
      <c r="A29" s="35"/>
      <c r="B29" s="36" t="s">
        <v>1868</v>
      </c>
      <c r="C29" s="34">
        <v>0</v>
      </c>
      <c r="D29" s="34">
        <v>0</v>
      </c>
      <c r="E29" s="34">
        <v>1415.2770585669025</v>
      </c>
      <c r="F29" s="34">
        <v>6447.1415764470166</v>
      </c>
      <c r="G29" s="34">
        <v>6396.3108903115308</v>
      </c>
      <c r="H29" s="34">
        <v>6366.6633901760051</v>
      </c>
      <c r="I29" s="34">
        <v>6359.0573576552461</v>
      </c>
      <c r="J29" s="34">
        <v>6327.2772444151306</v>
      </c>
      <c r="K29" s="34">
        <v>6290.390011037056</v>
      </c>
      <c r="L29" s="34">
        <v>6273.6911390914083</v>
      </c>
      <c r="M29" s="34">
        <v>6242.021467457269</v>
      </c>
      <c r="N29" s="34">
        <v>6214.17499181525</v>
      </c>
      <c r="O29" s="34">
        <v>6183.3809920757858</v>
      </c>
      <c r="P29" s="34">
        <v>6158.3484918882887</v>
      </c>
      <c r="Q29" s="34">
        <v>6135.526527393833</v>
      </c>
      <c r="R29" s="52" t="s">
        <v>1864</v>
      </c>
    </row>
    <row r="30" spans="1:18">
      <c r="A30" s="35"/>
      <c r="B30" s="36" t="s">
        <v>1869</v>
      </c>
      <c r="C30" s="34">
        <v>0</v>
      </c>
      <c r="D30" s="34">
        <v>0</v>
      </c>
      <c r="E30" s="34">
        <v>456.28611378779408</v>
      </c>
      <c r="F30" s="34">
        <v>762.44966250834648</v>
      </c>
      <c r="G30" s="34">
        <v>756.02408231633342</v>
      </c>
      <c r="H30" s="34">
        <v>752.54494047059484</v>
      </c>
      <c r="I30" s="34">
        <v>752.26775121575133</v>
      </c>
      <c r="J30" s="34">
        <v>748.4672160742565</v>
      </c>
      <c r="K30" s="34">
        <v>743.749870737734</v>
      </c>
      <c r="L30" s="34">
        <v>742.21414193988801</v>
      </c>
      <c r="M30" s="34">
        <v>738.01678318939219</v>
      </c>
      <c r="N30" s="34">
        <v>734.95329492007409</v>
      </c>
      <c r="O30" s="34">
        <v>731.38630227583656</v>
      </c>
      <c r="P30" s="34">
        <v>728.49907616178871</v>
      </c>
      <c r="Q30" s="34">
        <v>725.77133106277358</v>
      </c>
      <c r="R30" s="52" t="s">
        <v>1864</v>
      </c>
    </row>
    <row r="31" spans="1:18">
      <c r="A31" s="35"/>
      <c r="B31" s="36" t="s">
        <v>1870</v>
      </c>
      <c r="C31" s="34">
        <v>0</v>
      </c>
      <c r="D31" s="34">
        <v>0</v>
      </c>
      <c r="E31" s="34">
        <v>843.43796791077091</v>
      </c>
      <c r="F31" s="34">
        <v>4497.5743856286199</v>
      </c>
      <c r="G31" s="34">
        <v>4461.8921286705036</v>
      </c>
      <c r="H31" s="34">
        <v>4441.0616714497301</v>
      </c>
      <c r="I31" s="34">
        <v>4436.5953267705481</v>
      </c>
      <c r="J31" s="34">
        <v>4414.013705674015</v>
      </c>
      <c r="K31" s="34">
        <v>4388.5805256168869</v>
      </c>
      <c r="L31" s="34">
        <v>4376.7214996188304</v>
      </c>
      <c r="M31" s="34">
        <v>4354.2990208174142</v>
      </c>
      <c r="N31" s="34">
        <v>4335.0829355082506</v>
      </c>
      <c r="O31" s="34">
        <v>4313.7042644311505</v>
      </c>
      <c r="P31" s="34">
        <v>4296.3426081767675</v>
      </c>
      <c r="Q31" s="34">
        <v>4279.9287148754438</v>
      </c>
      <c r="R31" s="52" t="s">
        <v>1864</v>
      </c>
    </row>
    <row r="32" spans="1:18">
      <c r="A32" s="35"/>
      <c r="B32" s="36" t="s">
        <v>1814</v>
      </c>
      <c r="C32" s="34">
        <v>142</v>
      </c>
      <c r="D32" s="34">
        <v>142</v>
      </c>
      <c r="E32" s="34">
        <v>142</v>
      </c>
      <c r="F32" s="34">
        <v>141</v>
      </c>
      <c r="G32" s="34">
        <v>142.98116520791697</v>
      </c>
      <c r="H32" s="34">
        <v>143.94623634950619</v>
      </c>
      <c r="I32" s="34">
        <v>145.91129221568195</v>
      </c>
      <c r="J32" s="34">
        <v>146.87653231136525</v>
      </c>
      <c r="K32" s="34">
        <v>148.84201786177047</v>
      </c>
      <c r="L32" s="34">
        <v>149.80739401124501</v>
      </c>
      <c r="M32" s="34">
        <v>150.77283717252388</v>
      </c>
      <c r="N32" s="34">
        <v>152.73868839908178</v>
      </c>
      <c r="O32" s="34">
        <v>153.70513276401832</v>
      </c>
      <c r="P32" s="34">
        <v>154.67231789961778</v>
      </c>
      <c r="Q32" s="34">
        <v>155.64034268189113</v>
      </c>
      <c r="R32" s="44">
        <f t="shared" ref="R32:R56" si="1">(Q32/C32)^(1/14)-1</f>
        <v>6.5729930851912144E-3</v>
      </c>
    </row>
    <row r="33" spans="1:18">
      <c r="A33" s="35"/>
      <c r="B33" s="36" t="s">
        <v>604</v>
      </c>
      <c r="C33" s="34">
        <v>48</v>
      </c>
      <c r="D33" s="34">
        <v>47.92931023553276</v>
      </c>
      <c r="E33" s="34">
        <v>47.649957426245273</v>
      </c>
      <c r="F33" s="34">
        <v>46.339919243796615</v>
      </c>
      <c r="G33" s="34">
        <v>46.965580791406737</v>
      </c>
      <c r="H33" s="34">
        <v>46.528589617355365</v>
      </c>
      <c r="I33" s="34">
        <v>47.098549383860856</v>
      </c>
      <c r="J33" s="34">
        <v>46.549633460151213</v>
      </c>
      <c r="K33" s="34">
        <v>47.053906127920392</v>
      </c>
      <c r="L33" s="34">
        <v>46.564746100487504</v>
      </c>
      <c r="M33" s="34">
        <v>47.08481250660224</v>
      </c>
      <c r="N33" s="34">
        <v>46.614783211555626</v>
      </c>
      <c r="O33" s="34">
        <v>47.176771194565021</v>
      </c>
      <c r="P33" s="34">
        <v>46.751316661176993</v>
      </c>
      <c r="Q33" s="34">
        <v>46.320825005059461</v>
      </c>
      <c r="R33" s="44">
        <f t="shared" si="1"/>
        <v>-2.5402941788940092E-3</v>
      </c>
    </row>
    <row r="34" spans="1:18">
      <c r="A34" s="35"/>
      <c r="B34" s="36" t="s">
        <v>607</v>
      </c>
      <c r="C34" s="34">
        <v>20</v>
      </c>
      <c r="D34" s="34">
        <v>20</v>
      </c>
      <c r="E34" s="34">
        <v>20</v>
      </c>
      <c r="F34" s="34">
        <v>20</v>
      </c>
      <c r="G34" s="34">
        <v>20</v>
      </c>
      <c r="H34" s="34">
        <v>20</v>
      </c>
      <c r="I34" s="34">
        <v>20</v>
      </c>
      <c r="J34" s="34">
        <v>21</v>
      </c>
      <c r="K34" s="34">
        <v>21</v>
      </c>
      <c r="L34" s="34">
        <v>21</v>
      </c>
      <c r="M34" s="34">
        <v>21</v>
      </c>
      <c r="N34" s="34">
        <v>21</v>
      </c>
      <c r="O34" s="34">
        <v>22</v>
      </c>
      <c r="P34" s="34">
        <v>22</v>
      </c>
      <c r="Q34" s="34">
        <v>22</v>
      </c>
      <c r="R34" s="44">
        <f t="shared" si="1"/>
        <v>6.8310962100188721E-3</v>
      </c>
    </row>
    <row r="35" spans="1:18">
      <c r="A35" s="35"/>
      <c r="B35" s="36" t="s">
        <v>40</v>
      </c>
      <c r="C35" s="34">
        <v>3306</v>
      </c>
      <c r="D35" s="34">
        <v>3297.1312424723187</v>
      </c>
      <c r="E35" s="34">
        <v>3255.7545577760407</v>
      </c>
      <c r="F35" s="34">
        <v>3221.3843484914519</v>
      </c>
      <c r="G35" s="34">
        <v>3222.9525252407439</v>
      </c>
      <c r="H35" s="34">
        <v>3216.3528246680034</v>
      </c>
      <c r="I35" s="34">
        <v>3220.3296606678778</v>
      </c>
      <c r="J35" s="34">
        <v>3210.0349513027586</v>
      </c>
      <c r="K35" s="34">
        <v>3199.2650828371961</v>
      </c>
      <c r="L35" s="34">
        <v>3200.9665964353085</v>
      </c>
      <c r="M35" s="34">
        <v>3194.7709812196504</v>
      </c>
      <c r="N35" s="34">
        <v>3192.6863721716863</v>
      </c>
      <c r="O35" s="34">
        <v>3190.2160438829242</v>
      </c>
      <c r="P35" s="34">
        <v>3189.0039988660938</v>
      </c>
      <c r="Q35" s="34">
        <v>3190.1455689056061</v>
      </c>
      <c r="R35" s="44">
        <f t="shared" si="1"/>
        <v>-2.5447887183370765E-3</v>
      </c>
    </row>
    <row r="36" spans="1:18">
      <c r="A36" s="35"/>
      <c r="B36" s="36" t="s">
        <v>1815</v>
      </c>
      <c r="C36" s="34">
        <v>23</v>
      </c>
      <c r="D36" s="34">
        <v>23</v>
      </c>
      <c r="E36" s="34">
        <v>23</v>
      </c>
      <c r="F36" s="34">
        <v>23</v>
      </c>
      <c r="G36" s="34">
        <v>23</v>
      </c>
      <c r="H36" s="34">
        <v>23</v>
      </c>
      <c r="I36" s="34">
        <v>24</v>
      </c>
      <c r="J36" s="34">
        <v>24</v>
      </c>
      <c r="K36" s="34">
        <v>24</v>
      </c>
      <c r="L36" s="34">
        <v>24</v>
      </c>
      <c r="M36" s="34">
        <v>24</v>
      </c>
      <c r="N36" s="34">
        <v>25</v>
      </c>
      <c r="O36" s="34">
        <v>25</v>
      </c>
      <c r="P36" s="34">
        <v>25</v>
      </c>
      <c r="Q36" s="34">
        <v>25</v>
      </c>
      <c r="R36" s="44">
        <f t="shared" si="1"/>
        <v>5.9736004239756557E-3</v>
      </c>
    </row>
    <row r="37" spans="1:18">
      <c r="A37" s="35"/>
      <c r="B37" s="36" t="s">
        <v>1871</v>
      </c>
      <c r="C37" s="34">
        <v>1305</v>
      </c>
      <c r="D37" s="34">
        <v>1294</v>
      </c>
      <c r="E37" s="34">
        <v>1305</v>
      </c>
      <c r="F37" s="34">
        <v>1317</v>
      </c>
      <c r="G37" s="34">
        <v>1328</v>
      </c>
      <c r="H37" s="34">
        <v>1342</v>
      </c>
      <c r="I37" s="34">
        <v>1357</v>
      </c>
      <c r="J37" s="34">
        <v>1372</v>
      </c>
      <c r="K37" s="34">
        <v>1385</v>
      </c>
      <c r="L37" s="34">
        <v>1397</v>
      </c>
      <c r="M37" s="34">
        <v>1408</v>
      </c>
      <c r="N37" s="34">
        <v>1420</v>
      </c>
      <c r="O37" s="34">
        <v>1435</v>
      </c>
      <c r="P37" s="34">
        <v>1450</v>
      </c>
      <c r="Q37" s="34">
        <v>1463</v>
      </c>
      <c r="R37" s="44">
        <f t="shared" si="1"/>
        <v>8.1967020343998165E-3</v>
      </c>
    </row>
    <row r="38" spans="1:18">
      <c r="A38" s="33" t="s">
        <v>1816</v>
      </c>
      <c r="B38" s="37"/>
      <c r="C38" s="34">
        <v>94051</v>
      </c>
      <c r="D38" s="34">
        <v>93839.925555585607</v>
      </c>
      <c r="E38" s="34">
        <v>92587.75674537709</v>
      </c>
      <c r="F38" s="34">
        <v>91561.493017027853</v>
      </c>
      <c r="G38" s="34">
        <v>91575.863177512409</v>
      </c>
      <c r="H38" s="34">
        <v>91329.358860398381</v>
      </c>
      <c r="I38" s="34">
        <v>91399.13284943004</v>
      </c>
      <c r="J38" s="34">
        <v>91129.388811207056</v>
      </c>
      <c r="K38" s="34">
        <v>90774.302973361235</v>
      </c>
      <c r="L38" s="34">
        <v>90708.020991855097</v>
      </c>
      <c r="M38" s="34">
        <v>90419.690102383494</v>
      </c>
      <c r="N38" s="34">
        <v>90183.938216289636</v>
      </c>
      <c r="O38" s="34">
        <v>89902.633337946434</v>
      </c>
      <c r="P38" s="34">
        <v>89682.545442874718</v>
      </c>
      <c r="Q38" s="34">
        <v>89494.158610236453</v>
      </c>
      <c r="R38" s="44">
        <f t="shared" si="1"/>
        <v>-3.5411319304705646E-3</v>
      </c>
    </row>
    <row r="39" spans="1:18">
      <c r="A39" s="33" t="s">
        <v>38</v>
      </c>
      <c r="B39" s="36" t="s">
        <v>1817</v>
      </c>
      <c r="C39" s="34">
        <v>53</v>
      </c>
      <c r="D39" s="34">
        <v>53</v>
      </c>
      <c r="E39" s="34">
        <v>52</v>
      </c>
      <c r="F39" s="34">
        <v>53</v>
      </c>
      <c r="G39" s="34">
        <v>53</v>
      </c>
      <c r="H39" s="34">
        <v>54</v>
      </c>
      <c r="I39" s="34">
        <v>54</v>
      </c>
      <c r="J39" s="34">
        <v>55</v>
      </c>
      <c r="K39" s="34">
        <v>56</v>
      </c>
      <c r="L39" s="34">
        <v>56</v>
      </c>
      <c r="M39" s="34">
        <v>56</v>
      </c>
      <c r="N39" s="34">
        <v>57</v>
      </c>
      <c r="O39" s="34">
        <v>57</v>
      </c>
      <c r="P39" s="34">
        <v>58</v>
      </c>
      <c r="Q39" s="34">
        <v>58</v>
      </c>
      <c r="R39" s="44">
        <f t="shared" si="1"/>
        <v>6.4601413493854398E-3</v>
      </c>
    </row>
    <row r="40" spans="1:18">
      <c r="A40" s="36"/>
      <c r="B40" s="36" t="s">
        <v>1818</v>
      </c>
      <c r="C40" s="34">
        <v>266</v>
      </c>
      <c r="D40" s="34">
        <v>262.67839235603111</v>
      </c>
      <c r="E40" s="34">
        <v>259.06812018511573</v>
      </c>
      <c r="F40" s="34">
        <v>257.32949084049403</v>
      </c>
      <c r="G40" s="34">
        <v>257.3727973461763</v>
      </c>
      <c r="H40" s="34">
        <v>256.19558783045443</v>
      </c>
      <c r="I40" s="34">
        <v>257.05142259655446</v>
      </c>
      <c r="J40" s="34">
        <v>257.4240488162668</v>
      </c>
      <c r="K40" s="34">
        <v>256.09510066566264</v>
      </c>
      <c r="L40" s="34">
        <v>255.86888466864258</v>
      </c>
      <c r="M40" s="34">
        <v>253.7811560898781</v>
      </c>
      <c r="N40" s="34">
        <v>252.86873945349922</v>
      </c>
      <c r="O40" s="34">
        <v>252.21306587129601</v>
      </c>
      <c r="P40" s="34">
        <v>251.73279780199081</v>
      </c>
      <c r="Q40" s="34">
        <v>251.21103967332846</v>
      </c>
      <c r="R40" s="44">
        <f t="shared" si="1"/>
        <v>-4.0775873587323153E-3</v>
      </c>
    </row>
    <row r="41" spans="1:18">
      <c r="A41" s="35"/>
      <c r="B41" s="36" t="s">
        <v>1819</v>
      </c>
      <c r="C41" s="34">
        <v>129</v>
      </c>
      <c r="D41" s="34">
        <v>128</v>
      </c>
      <c r="E41" s="34">
        <v>127</v>
      </c>
      <c r="F41" s="34">
        <v>128</v>
      </c>
      <c r="G41" s="34">
        <v>128.99694515600598</v>
      </c>
      <c r="H41" s="34">
        <v>129.99110739898418</v>
      </c>
      <c r="I41" s="34">
        <v>131.98515103468395</v>
      </c>
      <c r="J41" s="34">
        <v>133.97922501189666</v>
      </c>
      <c r="K41" s="34">
        <v>134.97335453961398</v>
      </c>
      <c r="L41" s="34">
        <v>135.96745285868445</v>
      </c>
      <c r="M41" s="34">
        <v>136.96154300545089</v>
      </c>
      <c r="N41" s="34">
        <v>137.95574355155156</v>
      </c>
      <c r="O41" s="34">
        <v>138.95003698758305</v>
      </c>
      <c r="P41" s="34">
        <v>139.94440441725058</v>
      </c>
      <c r="Q41" s="34">
        <v>140.93886610594572</v>
      </c>
      <c r="R41" s="44">
        <f t="shared" si="1"/>
        <v>6.3424442484334431E-3</v>
      </c>
    </row>
    <row r="42" spans="1:18">
      <c r="A42" s="35"/>
      <c r="B42" s="36" t="s">
        <v>510</v>
      </c>
      <c r="C42" s="34">
        <v>2484</v>
      </c>
      <c r="D42" s="34">
        <v>2456.9967165878998</v>
      </c>
      <c r="E42" s="34">
        <v>2421.6146027730479</v>
      </c>
      <c r="F42" s="34">
        <v>2403.6865263978075</v>
      </c>
      <c r="G42" s="34">
        <v>2397.5640936325635</v>
      </c>
      <c r="H42" s="34">
        <v>2391.972071241667</v>
      </c>
      <c r="I42" s="34">
        <v>2392.5035724136569</v>
      </c>
      <c r="J42" s="34">
        <v>2396.1220619303758</v>
      </c>
      <c r="K42" s="34">
        <v>2386.0403582701119</v>
      </c>
      <c r="L42" s="34">
        <v>2377.092046825122</v>
      </c>
      <c r="M42" s="34">
        <v>2363.7561166643877</v>
      </c>
      <c r="N42" s="34">
        <v>2355.016756166634</v>
      </c>
      <c r="O42" s="34">
        <v>2346.8186206109044</v>
      </c>
      <c r="P42" s="34">
        <v>2340.3071178600185</v>
      </c>
      <c r="Q42" s="34">
        <v>2333.4786956310199</v>
      </c>
      <c r="R42" s="44">
        <f t="shared" si="1"/>
        <v>-4.4550472399352836E-3</v>
      </c>
    </row>
    <row r="43" spans="1:18">
      <c r="A43" s="35"/>
      <c r="B43" s="36" t="s">
        <v>597</v>
      </c>
      <c r="C43" s="34">
        <v>134</v>
      </c>
      <c r="D43" s="34">
        <v>132.83798712672245</v>
      </c>
      <c r="E43" s="34">
        <v>131.00123433529433</v>
      </c>
      <c r="F43" s="34">
        <v>131.06434320384631</v>
      </c>
      <c r="G43" s="34">
        <v>130.97536005874119</v>
      </c>
      <c r="H43" s="34">
        <v>130.71888046928507</v>
      </c>
      <c r="I43" s="34">
        <v>131.44163188162747</v>
      </c>
      <c r="J43" s="34">
        <v>131.89198855821644</v>
      </c>
      <c r="K43" s="34">
        <v>131.49631729544879</v>
      </c>
      <c r="L43" s="34">
        <v>131.17286233235021</v>
      </c>
      <c r="M43" s="34">
        <v>130.93218351758401</v>
      </c>
      <c r="N43" s="34">
        <v>130.75636957714366</v>
      </c>
      <c r="O43" s="34">
        <v>130.70516864447839</v>
      </c>
      <c r="P43" s="34">
        <v>130.7279117616728</v>
      </c>
      <c r="Q43" s="34">
        <v>130.75747960015732</v>
      </c>
      <c r="R43" s="44">
        <f t="shared" si="1"/>
        <v>-1.7481482975697515E-3</v>
      </c>
    </row>
    <row r="44" spans="1:18">
      <c r="A44" s="35"/>
      <c r="B44" s="36" t="s">
        <v>599</v>
      </c>
      <c r="C44" s="34">
        <v>75</v>
      </c>
      <c r="D44" s="34">
        <v>75</v>
      </c>
      <c r="E44" s="34">
        <v>74</v>
      </c>
      <c r="F44" s="34">
        <v>75</v>
      </c>
      <c r="G44" s="34">
        <v>74.990771018778432</v>
      </c>
      <c r="H44" s="34">
        <v>75.97313458626796</v>
      </c>
      <c r="I44" s="34">
        <v>76.955139829617977</v>
      </c>
      <c r="J44" s="34">
        <v>77.937236737633697</v>
      </c>
      <c r="K44" s="34">
        <v>78.919501469133934</v>
      </c>
      <c r="L44" s="34">
        <v>79.901671916272548</v>
      </c>
      <c r="M44" s="34">
        <v>79.88381767408481</v>
      </c>
      <c r="N44" s="34">
        <v>80.866296959037726</v>
      </c>
      <c r="O44" s="34">
        <v>80.849056873518322</v>
      </c>
      <c r="P44" s="34">
        <v>81.832040329979819</v>
      </c>
      <c r="Q44" s="34">
        <v>81.815308552143648</v>
      </c>
      <c r="R44" s="44">
        <f t="shared" si="1"/>
        <v>6.2319280681144562E-3</v>
      </c>
    </row>
    <row r="45" spans="1:18">
      <c r="A45" s="35"/>
      <c r="B45" s="36" t="s">
        <v>1820</v>
      </c>
      <c r="C45" s="34">
        <v>371</v>
      </c>
      <c r="D45" s="34">
        <v>366.5514419702539</v>
      </c>
      <c r="E45" s="34">
        <v>360.535801034256</v>
      </c>
      <c r="F45" s="34">
        <v>358.36090395556437</v>
      </c>
      <c r="G45" s="34">
        <v>356.84182878368898</v>
      </c>
      <c r="H45" s="34">
        <v>355.97147557878276</v>
      </c>
      <c r="I45" s="34">
        <v>355.02771011820204</v>
      </c>
      <c r="J45" s="34">
        <v>355.35594867267218</v>
      </c>
      <c r="K45" s="34">
        <v>354.27031151669968</v>
      </c>
      <c r="L45" s="34">
        <v>352.62148374000242</v>
      </c>
      <c r="M45" s="34">
        <v>350.36481535014883</v>
      </c>
      <c r="N45" s="34">
        <v>349.43489636907128</v>
      </c>
      <c r="O45" s="34">
        <v>349.00388345631319</v>
      </c>
      <c r="P45" s="34">
        <v>347.92888121178078</v>
      </c>
      <c r="Q45" s="34">
        <v>347.86101185302078</v>
      </c>
      <c r="R45" s="44">
        <f t="shared" si="1"/>
        <v>-4.5893689311813368E-3</v>
      </c>
    </row>
    <row r="46" spans="1:18">
      <c r="A46" s="35"/>
      <c r="B46" s="36" t="s">
        <v>598</v>
      </c>
      <c r="C46" s="34">
        <v>137</v>
      </c>
      <c r="D46" s="34">
        <v>135.83435997284309</v>
      </c>
      <c r="E46" s="34">
        <v>134.10515529584501</v>
      </c>
      <c r="F46" s="34">
        <v>134.28568280867754</v>
      </c>
      <c r="G46" s="34">
        <v>134.38751528404254</v>
      </c>
      <c r="H46" s="34">
        <v>135.40667783232652</v>
      </c>
      <c r="I46" s="34">
        <v>135.43711423300385</v>
      </c>
      <c r="J46" s="34">
        <v>136.18946118134971</v>
      </c>
      <c r="K46" s="34">
        <v>137.07445545312356</v>
      </c>
      <c r="L46" s="34">
        <v>136.99721761629002</v>
      </c>
      <c r="M46" s="34">
        <v>136.96870561364275</v>
      </c>
      <c r="N46" s="34">
        <v>136.98549186488231</v>
      </c>
      <c r="O46" s="34">
        <v>137.10037876489599</v>
      </c>
      <c r="P46" s="34">
        <v>137.26626450366143</v>
      </c>
      <c r="Q46" s="34">
        <v>137.43388153916575</v>
      </c>
      <c r="R46" s="44">
        <f t="shared" si="1"/>
        <v>2.258836574562384E-4</v>
      </c>
    </row>
    <row r="47" spans="1:18">
      <c r="A47" s="35"/>
      <c r="B47" s="36" t="s">
        <v>56</v>
      </c>
      <c r="C47" s="34">
        <v>1154</v>
      </c>
      <c r="D47" s="34">
        <v>1141.604754807744</v>
      </c>
      <c r="E47" s="34">
        <v>1118.8453949612594</v>
      </c>
      <c r="F47" s="34">
        <v>1105.7321966916782</v>
      </c>
      <c r="G47" s="34">
        <v>1097.1057583786162</v>
      </c>
      <c r="H47" s="34">
        <v>1089.4624793086152</v>
      </c>
      <c r="I47" s="34">
        <v>1083.9144373940369</v>
      </c>
      <c r="J47" s="34">
        <v>1080.3716486845105</v>
      </c>
      <c r="K47" s="34">
        <v>1070.6628741465347</v>
      </c>
      <c r="L47" s="34">
        <v>1062.177956816558</v>
      </c>
      <c r="M47" s="34">
        <v>1052.8395874888445</v>
      </c>
      <c r="N47" s="34">
        <v>1045.5592188729795</v>
      </c>
      <c r="O47" s="34">
        <v>1038.8164200387732</v>
      </c>
      <c r="P47" s="34">
        <v>1033.1937154632615</v>
      </c>
      <c r="Q47" s="34">
        <v>1026.299556259195</v>
      </c>
      <c r="R47" s="44">
        <f t="shared" si="1"/>
        <v>-8.341762704917044E-3</v>
      </c>
    </row>
    <row r="48" spans="1:18">
      <c r="A48" s="35"/>
      <c r="B48" s="36" t="s">
        <v>605</v>
      </c>
      <c r="C48" s="34">
        <v>77</v>
      </c>
      <c r="D48" s="34">
        <v>75.90690305043006</v>
      </c>
      <c r="E48" s="34">
        <v>75.326120320874438</v>
      </c>
      <c r="F48" s="34">
        <v>74.70502074049277</v>
      </c>
      <c r="G48" s="34">
        <v>74.984514551379036</v>
      </c>
      <c r="H48" s="34">
        <v>75.150440237894827</v>
      </c>
      <c r="I48" s="34">
        <v>75.288605332065657</v>
      </c>
      <c r="J48" s="34">
        <v>75.254632848666802</v>
      </c>
      <c r="K48" s="34">
        <v>74.298455392608801</v>
      </c>
      <c r="L48" s="34">
        <v>74.374180788900205</v>
      </c>
      <c r="M48" s="34">
        <v>74.493288653742283</v>
      </c>
      <c r="N48" s="34">
        <v>73.654095434665905</v>
      </c>
      <c r="O48" s="34">
        <v>73.886778754625539</v>
      </c>
      <c r="P48" s="34">
        <v>73.164204573197637</v>
      </c>
      <c r="Q48" s="34">
        <v>73.431585508826473</v>
      </c>
      <c r="R48" s="44">
        <f t="shared" si="1"/>
        <v>-3.3836381583552955E-3</v>
      </c>
    </row>
    <row r="49" spans="1:18">
      <c r="A49" s="35"/>
      <c r="B49" s="36" t="s">
        <v>195</v>
      </c>
      <c r="C49" s="34">
        <v>2323</v>
      </c>
      <c r="D49" s="34">
        <v>2298.1913738460912</v>
      </c>
      <c r="E49" s="34">
        <v>2258.7684009653667</v>
      </c>
      <c r="F49" s="34">
        <v>2237.0611127192369</v>
      </c>
      <c r="G49" s="34">
        <v>2226.0763570606432</v>
      </c>
      <c r="H49" s="34">
        <v>2216.1032132449277</v>
      </c>
      <c r="I49" s="34">
        <v>2213.5118383299059</v>
      </c>
      <c r="J49" s="34">
        <v>2214.3932213265471</v>
      </c>
      <c r="K49" s="34">
        <v>2203.8381245002438</v>
      </c>
      <c r="L49" s="34">
        <v>2194.0626609375636</v>
      </c>
      <c r="M49" s="34">
        <v>2182.2074753473057</v>
      </c>
      <c r="N49" s="34">
        <v>2173.3938426991804</v>
      </c>
      <c r="O49" s="34">
        <v>2166.437674822605</v>
      </c>
      <c r="P49" s="34">
        <v>2161.5730422245911</v>
      </c>
      <c r="Q49" s="34">
        <v>2156.6804549885887</v>
      </c>
      <c r="R49" s="44">
        <f t="shared" si="1"/>
        <v>-5.2923203948733732E-3</v>
      </c>
    </row>
    <row r="50" spans="1:18">
      <c r="A50" s="35"/>
      <c r="B50" s="36" t="s">
        <v>608</v>
      </c>
      <c r="C50" s="34">
        <v>1118</v>
      </c>
      <c r="D50" s="34">
        <v>1105.6482806542963</v>
      </c>
      <c r="E50" s="34">
        <v>1094.7491824804979</v>
      </c>
      <c r="F50" s="34">
        <v>1091.000565067977</v>
      </c>
      <c r="G50" s="34">
        <v>1092.3001518341432</v>
      </c>
      <c r="H50" s="34">
        <v>1274.5276523094271</v>
      </c>
      <c r="I50" s="34">
        <v>1279.094013788977</v>
      </c>
      <c r="J50" s="34">
        <v>1284.783459372467</v>
      </c>
      <c r="K50" s="34">
        <v>1285.0335069104813</v>
      </c>
      <c r="L50" s="34">
        <v>1285.8335897484317</v>
      </c>
      <c r="M50" s="34">
        <v>1285.1030609784143</v>
      </c>
      <c r="N50" s="34">
        <v>1284.8881985020312</v>
      </c>
      <c r="O50" s="34">
        <v>1285.5834792467067</v>
      </c>
      <c r="P50" s="34">
        <v>1285.8222373696296</v>
      </c>
      <c r="Q50" s="34">
        <v>1287.1576731591601</v>
      </c>
      <c r="R50" s="44">
        <f t="shared" si="1"/>
        <v>1.0114744436462875E-2</v>
      </c>
    </row>
    <row r="51" spans="1:18">
      <c r="A51" s="35"/>
      <c r="B51" s="36" t="s">
        <v>1821</v>
      </c>
      <c r="C51" s="34">
        <v>5167</v>
      </c>
      <c r="D51" s="34">
        <v>4953</v>
      </c>
      <c r="E51" s="34">
        <v>4953</v>
      </c>
      <c r="F51" s="34">
        <v>4953</v>
      </c>
      <c r="G51" s="34">
        <v>4953</v>
      </c>
      <c r="H51" s="34">
        <v>4953</v>
      </c>
      <c r="I51" s="34">
        <v>4953</v>
      </c>
      <c r="J51" s="34">
        <v>4953</v>
      </c>
      <c r="K51" s="34">
        <v>4953</v>
      </c>
      <c r="L51" s="34">
        <v>4953</v>
      </c>
      <c r="M51" s="34">
        <v>4953</v>
      </c>
      <c r="N51" s="34">
        <v>4953</v>
      </c>
      <c r="O51" s="34">
        <v>4953</v>
      </c>
      <c r="P51" s="34">
        <v>4953</v>
      </c>
      <c r="Q51" s="34">
        <v>4953</v>
      </c>
      <c r="R51" s="44">
        <f t="shared" si="1"/>
        <v>-3.0167828877791791E-3</v>
      </c>
    </row>
    <row r="52" spans="1:18">
      <c r="A52" s="35"/>
      <c r="B52" s="36" t="s">
        <v>58</v>
      </c>
      <c r="C52" s="34">
        <v>2071</v>
      </c>
      <c r="D52" s="34">
        <v>2051</v>
      </c>
      <c r="E52" s="34">
        <v>2043</v>
      </c>
      <c r="F52" s="34">
        <v>2051</v>
      </c>
      <c r="G52" s="34">
        <v>2069</v>
      </c>
      <c r="H52" s="34">
        <v>2090</v>
      </c>
      <c r="I52" s="34">
        <v>2115</v>
      </c>
      <c r="J52" s="34">
        <v>2148</v>
      </c>
      <c r="K52" s="34">
        <v>2166</v>
      </c>
      <c r="L52" s="34">
        <v>2184</v>
      </c>
      <c r="M52" s="34">
        <v>2198</v>
      </c>
      <c r="N52" s="34">
        <v>2213</v>
      </c>
      <c r="O52" s="34">
        <v>2228</v>
      </c>
      <c r="P52" s="34">
        <v>2242</v>
      </c>
      <c r="Q52" s="34">
        <v>2256</v>
      </c>
      <c r="R52" s="44">
        <f t="shared" si="1"/>
        <v>6.1302673065324331E-3</v>
      </c>
    </row>
    <row r="53" spans="1:18">
      <c r="A53" s="35"/>
      <c r="B53" s="36" t="s">
        <v>1822</v>
      </c>
      <c r="C53" s="34">
        <v>192</v>
      </c>
      <c r="D53" s="34">
        <v>189.76786215172172</v>
      </c>
      <c r="E53" s="34">
        <v>187.2862771733293</v>
      </c>
      <c r="F53" s="34">
        <v>186.71572316308104</v>
      </c>
      <c r="G53" s="34">
        <v>186.80485861959224</v>
      </c>
      <c r="H53" s="34">
        <v>186.57200863363693</v>
      </c>
      <c r="I53" s="34">
        <v>186.51093705501222</v>
      </c>
      <c r="J53" s="34">
        <v>187.1950684296194</v>
      </c>
      <c r="K53" s="34">
        <v>187.17145139458665</v>
      </c>
      <c r="L53" s="34">
        <v>186.27187764438131</v>
      </c>
      <c r="M53" s="34">
        <v>186.50438749727834</v>
      </c>
      <c r="N53" s="34">
        <v>185.84593143395185</v>
      </c>
      <c r="O53" s="34">
        <v>185.38301518462987</v>
      </c>
      <c r="P53" s="34">
        <v>186.04111849992765</v>
      </c>
      <c r="Q53" s="34">
        <v>185.74729860534333</v>
      </c>
      <c r="R53" s="44">
        <f t="shared" si="1"/>
        <v>-2.3620795827944407E-3</v>
      </c>
    </row>
    <row r="54" spans="1:18">
      <c r="A54" s="35"/>
      <c r="B54" s="36" t="s">
        <v>1823</v>
      </c>
      <c r="C54" s="34">
        <v>73260</v>
      </c>
      <c r="D54" s="34">
        <v>72331.485959593483</v>
      </c>
      <c r="E54" s="34">
        <v>69215.925406597613</v>
      </c>
      <c r="F54" s="34">
        <v>68770.75173621795</v>
      </c>
      <c r="G54" s="34">
        <v>68567.229975778129</v>
      </c>
      <c r="H54" s="34">
        <v>68352.681376843029</v>
      </c>
      <c r="I54" s="34">
        <v>68304.924998887451</v>
      </c>
      <c r="J54" s="34">
        <v>68327.873431222077</v>
      </c>
      <c r="K54" s="34">
        <v>67922.734832137983</v>
      </c>
      <c r="L54" s="34">
        <v>67481.26928695527</v>
      </c>
      <c r="M54" s="34">
        <v>66936.723318502729</v>
      </c>
      <c r="N54" s="34">
        <v>66426.241496817747</v>
      </c>
      <c r="O54" s="34">
        <v>65925.074211026978</v>
      </c>
      <c r="P54" s="34">
        <v>65421.217035701025</v>
      </c>
      <c r="Q54" s="34">
        <v>64936.116483884594</v>
      </c>
      <c r="R54" s="44">
        <f t="shared" si="1"/>
        <v>-8.5780534559447563E-3</v>
      </c>
    </row>
    <row r="55" spans="1:18">
      <c r="A55" s="35"/>
      <c r="B55" s="36" t="s">
        <v>1824</v>
      </c>
      <c r="C55" s="34">
        <v>10929</v>
      </c>
      <c r="D55" s="34">
        <v>10806</v>
      </c>
      <c r="E55" s="34">
        <v>10451</v>
      </c>
      <c r="F55" s="34">
        <v>10499</v>
      </c>
      <c r="G55" s="34">
        <v>10599</v>
      </c>
      <c r="H55" s="34">
        <v>10713</v>
      </c>
      <c r="I55" s="34">
        <v>10852</v>
      </c>
      <c r="J55" s="34">
        <v>11026</v>
      </c>
      <c r="K55" s="34">
        <v>11129</v>
      </c>
      <c r="L55" s="34">
        <v>11226</v>
      </c>
      <c r="M55" s="34">
        <v>11302</v>
      </c>
      <c r="N55" s="34">
        <v>11385</v>
      </c>
      <c r="O55" s="34">
        <v>11465</v>
      </c>
      <c r="P55" s="34">
        <v>11541</v>
      </c>
      <c r="Q55" s="34">
        <v>11618</v>
      </c>
      <c r="R55" s="44">
        <f t="shared" si="1"/>
        <v>4.3763923330872867E-3</v>
      </c>
    </row>
    <row r="56" spans="1:18">
      <c r="A56" s="35"/>
      <c r="B56" s="36" t="s">
        <v>1825</v>
      </c>
      <c r="C56" s="34">
        <v>640</v>
      </c>
      <c r="D56" s="34">
        <v>633.09397526585587</v>
      </c>
      <c r="E56" s="34">
        <v>623.41558325334859</v>
      </c>
      <c r="F56" s="34">
        <v>619.51230623853974</v>
      </c>
      <c r="G56" s="34">
        <v>616.71419458825005</v>
      </c>
      <c r="H56" s="34">
        <v>614.88953181881038</v>
      </c>
      <c r="I56" s="34">
        <v>614.09923909204167</v>
      </c>
      <c r="J56" s="34">
        <v>613.83412650627054</v>
      </c>
      <c r="K56" s="34">
        <v>610.00539304763151</v>
      </c>
      <c r="L56" s="34">
        <v>605.3217553548194</v>
      </c>
      <c r="M56" s="34">
        <v>599.91334767576132</v>
      </c>
      <c r="N56" s="34">
        <v>595.37632916402413</v>
      </c>
      <c r="O56" s="34">
        <v>591.02931741633506</v>
      </c>
      <c r="P56" s="34">
        <v>586.03582386366452</v>
      </c>
      <c r="Q56" s="34">
        <v>581.17895128558575</v>
      </c>
      <c r="R56" s="44">
        <f t="shared" si="1"/>
        <v>-6.8627332411075326E-3</v>
      </c>
    </row>
    <row r="57" spans="1:18">
      <c r="A57" s="35"/>
      <c r="B57" s="36" t="s">
        <v>1872</v>
      </c>
      <c r="C57" s="34">
        <v>0</v>
      </c>
      <c r="D57" s="34">
        <v>220.68417749803493</v>
      </c>
      <c r="E57" s="34">
        <v>215.37971022064974</v>
      </c>
      <c r="F57" s="34">
        <v>213.01842706624865</v>
      </c>
      <c r="G57" s="34">
        <v>212.3272657424335</v>
      </c>
      <c r="H57" s="34">
        <v>212.2606278569578</v>
      </c>
      <c r="I57" s="34">
        <v>211.27267399955562</v>
      </c>
      <c r="J57" s="34">
        <v>211.69881772580712</v>
      </c>
      <c r="K57" s="34">
        <v>210.31529222985503</v>
      </c>
      <c r="L57" s="34">
        <v>208.94810221877472</v>
      </c>
      <c r="M57" s="34">
        <v>206.74480612095456</v>
      </c>
      <c r="N57" s="34">
        <v>205.42224222618376</v>
      </c>
      <c r="O57" s="34">
        <v>203.30036027238228</v>
      </c>
      <c r="P57" s="34">
        <v>202.11047893710796</v>
      </c>
      <c r="Q57" s="34">
        <v>200.11900761627055</v>
      </c>
      <c r="R57" s="52" t="s">
        <v>1864</v>
      </c>
    </row>
    <row r="58" spans="1:18">
      <c r="A58" s="35"/>
      <c r="B58" s="36" t="s">
        <v>1873</v>
      </c>
      <c r="C58" s="34">
        <v>0</v>
      </c>
      <c r="D58" s="34">
        <v>76.889962295695426</v>
      </c>
      <c r="E58" s="34">
        <v>75.08650448059349</v>
      </c>
      <c r="F58" s="34">
        <v>75.240453596794254</v>
      </c>
      <c r="G58" s="34">
        <v>74.314543009851718</v>
      </c>
      <c r="H58" s="34">
        <v>74.243627680909</v>
      </c>
      <c r="I58" s="34">
        <v>74.180183315399532</v>
      </c>
      <c r="J58" s="34">
        <v>73.955918856177163</v>
      </c>
      <c r="K58" s="34">
        <v>73.7469206520271</v>
      </c>
      <c r="L58" s="34">
        <v>73.535383613474366</v>
      </c>
      <c r="M58" s="34">
        <v>72.449034623582364</v>
      </c>
      <c r="N58" s="34">
        <v>72.245958071073105</v>
      </c>
      <c r="O58" s="34">
        <v>71.198016466699286</v>
      </c>
      <c r="P58" s="34">
        <v>71.034645316807811</v>
      </c>
      <c r="Q58" s="34">
        <v>70.041652665694698</v>
      </c>
      <c r="R58" s="52" t="s">
        <v>1864</v>
      </c>
    </row>
    <row r="59" spans="1:18">
      <c r="A59" s="35"/>
      <c r="B59" s="36" t="s">
        <v>1874</v>
      </c>
      <c r="C59" s="34">
        <v>0</v>
      </c>
      <c r="D59" s="34">
        <v>0</v>
      </c>
      <c r="E59" s="34">
        <v>2339.5374027637549</v>
      </c>
      <c r="F59" s="34">
        <v>2291.4138140841887</v>
      </c>
      <c r="G59" s="34">
        <v>2283.4832306663529</v>
      </c>
      <c r="H59" s="34">
        <v>2274.9008994534938</v>
      </c>
      <c r="I59" s="34">
        <v>2271.4159929107777</v>
      </c>
      <c r="J59" s="34">
        <v>2270.4467088846391</v>
      </c>
      <c r="K59" s="34">
        <v>2256.1094984657179</v>
      </c>
      <c r="L59" s="34">
        <v>2240.1388812982796</v>
      </c>
      <c r="M59" s="34">
        <v>2221.1813785815375</v>
      </c>
      <c r="N59" s="34">
        <v>2203.0665045528435</v>
      </c>
      <c r="O59" s="34">
        <v>2185.693324784937</v>
      </c>
      <c r="P59" s="34">
        <v>2168.2479832416102</v>
      </c>
      <c r="Q59" s="34">
        <v>2151.2793318749086</v>
      </c>
      <c r="R59" s="52" t="s">
        <v>1864</v>
      </c>
    </row>
    <row r="60" spans="1:18">
      <c r="A60" s="35"/>
      <c r="B60" s="36" t="s">
        <v>1826</v>
      </c>
      <c r="C60" s="34">
        <v>93</v>
      </c>
      <c r="D60" s="34">
        <v>92.887558229740208</v>
      </c>
      <c r="E60" s="34">
        <v>91.385389695934307</v>
      </c>
      <c r="F60" s="34">
        <v>91.826883696258079</v>
      </c>
      <c r="G60" s="34">
        <v>91.21222905028668</v>
      </c>
      <c r="H60" s="34">
        <v>91.533975240512873</v>
      </c>
      <c r="I60" s="34">
        <v>91.85784595980499</v>
      </c>
      <c r="J60" s="34">
        <v>92.989496338000009</v>
      </c>
      <c r="K60" s="34">
        <v>93.214729745097827</v>
      </c>
      <c r="L60" s="34">
        <v>93.470832077368811</v>
      </c>
      <c r="M60" s="34">
        <v>92.765210248860669</v>
      </c>
      <c r="N60" s="34">
        <v>93.095308339624196</v>
      </c>
      <c r="O60" s="34">
        <v>93.49708202362072</v>
      </c>
      <c r="P60" s="34">
        <v>92.938502303192564</v>
      </c>
      <c r="Q60" s="34">
        <v>93.383393872153022</v>
      </c>
      <c r="R60" s="44">
        <f t="shared" ref="R60:R90" si="2">(Q60/C60)^(1/14)-1</f>
        <v>2.9390321484901172E-4</v>
      </c>
    </row>
    <row r="61" spans="1:18">
      <c r="A61" s="33" t="s">
        <v>1827</v>
      </c>
      <c r="B61" s="38"/>
      <c r="C61" s="34">
        <v>100673</v>
      </c>
      <c r="D61" s="34">
        <v>99587.059705406849</v>
      </c>
      <c r="E61" s="34">
        <v>98302.030286536785</v>
      </c>
      <c r="F61" s="34">
        <v>97800.70518648882</v>
      </c>
      <c r="G61" s="34">
        <v>97677.682390559683</v>
      </c>
      <c r="H61" s="34">
        <v>97748.554767565976</v>
      </c>
      <c r="I61" s="34">
        <v>97860.472508172388</v>
      </c>
      <c r="J61" s="34">
        <v>98103.696501103215</v>
      </c>
      <c r="K61" s="34">
        <v>97770.000477832582</v>
      </c>
      <c r="L61" s="34">
        <v>97394.026127411169</v>
      </c>
      <c r="M61" s="34">
        <v>96872.57323363419</v>
      </c>
      <c r="N61" s="34">
        <v>96410.673420056119</v>
      </c>
      <c r="O61" s="34">
        <v>95958.539891247288</v>
      </c>
      <c r="P61" s="34">
        <v>95505.118205380364</v>
      </c>
      <c r="Q61" s="34">
        <v>95069.931672675099</v>
      </c>
      <c r="R61" s="44">
        <f t="shared" si="2"/>
        <v>-4.081995697140739E-3</v>
      </c>
    </row>
    <row r="62" spans="1:18">
      <c r="A62" s="33" t="s">
        <v>98</v>
      </c>
      <c r="B62" s="39" t="s">
        <v>1828</v>
      </c>
      <c r="C62" s="34">
        <v>15653</v>
      </c>
      <c r="D62" s="34">
        <v>15188.333719732867</v>
      </c>
      <c r="E62" s="34">
        <v>15016.359668629628</v>
      </c>
      <c r="F62" s="34">
        <v>14916.27999739557</v>
      </c>
      <c r="G62" s="34">
        <v>14834.355261726163</v>
      </c>
      <c r="H62" s="34">
        <v>14751.394176597858</v>
      </c>
      <c r="I62" s="34">
        <v>14860.618011408091</v>
      </c>
      <c r="J62" s="34">
        <v>14870.248715271448</v>
      </c>
      <c r="K62" s="34">
        <v>14883.342662434159</v>
      </c>
      <c r="L62" s="34">
        <v>14863.598150753378</v>
      </c>
      <c r="M62" s="34">
        <v>14787.37497840777</v>
      </c>
      <c r="N62" s="34">
        <v>14679.580567311981</v>
      </c>
      <c r="O62" s="34">
        <v>14570.774347371749</v>
      </c>
      <c r="P62" s="34">
        <v>14447.841679366409</v>
      </c>
      <c r="Q62" s="34">
        <v>14318.380516830004</v>
      </c>
      <c r="R62" s="44">
        <f t="shared" si="2"/>
        <v>-6.3453916577507208E-3</v>
      </c>
    </row>
    <row r="63" spans="1:18">
      <c r="A63" s="40"/>
      <c r="B63" s="36" t="s">
        <v>1829</v>
      </c>
      <c r="C63" s="34">
        <v>3516</v>
      </c>
      <c r="D63" s="34">
        <v>3416</v>
      </c>
      <c r="E63" s="34">
        <v>3414</v>
      </c>
      <c r="F63" s="34">
        <v>3432</v>
      </c>
      <c r="G63" s="34">
        <v>3459</v>
      </c>
      <c r="H63" s="34">
        <v>3490</v>
      </c>
      <c r="I63" s="34">
        <v>3562</v>
      </c>
      <c r="J63" s="34">
        <v>3562</v>
      </c>
      <c r="K63" s="34">
        <v>3562</v>
      </c>
      <c r="L63" s="34">
        <v>3562</v>
      </c>
      <c r="M63" s="34">
        <v>3562</v>
      </c>
      <c r="N63" s="34">
        <v>3562</v>
      </c>
      <c r="O63" s="34">
        <v>3562</v>
      </c>
      <c r="P63" s="34">
        <v>3562</v>
      </c>
      <c r="Q63" s="34">
        <v>3562</v>
      </c>
      <c r="R63" s="44">
        <f t="shared" si="2"/>
        <v>9.2887435428945508E-4</v>
      </c>
    </row>
    <row r="64" spans="1:18">
      <c r="A64" s="33" t="s">
        <v>1830</v>
      </c>
      <c r="B64" s="38"/>
      <c r="C64" s="34">
        <v>19169</v>
      </c>
      <c r="D64" s="34">
        <v>18604.333719732866</v>
      </c>
      <c r="E64" s="34">
        <v>18430.35966862963</v>
      </c>
      <c r="F64" s="34">
        <v>18348.27999739557</v>
      </c>
      <c r="G64" s="34">
        <v>18293.355261726163</v>
      </c>
      <c r="H64" s="34">
        <v>18241.39417659786</v>
      </c>
      <c r="I64" s="34">
        <v>18422.618011408093</v>
      </c>
      <c r="J64" s="34">
        <v>18432.248715271446</v>
      </c>
      <c r="K64" s="34">
        <v>18445.342662434159</v>
      </c>
      <c r="L64" s="34">
        <v>18425.59815075338</v>
      </c>
      <c r="M64" s="34">
        <v>18349.37497840777</v>
      </c>
      <c r="N64" s="34">
        <v>18241.580567311983</v>
      </c>
      <c r="O64" s="34">
        <v>18132.774347371749</v>
      </c>
      <c r="P64" s="34">
        <v>18009.841679366407</v>
      </c>
      <c r="Q64" s="34">
        <v>17880.380516830002</v>
      </c>
      <c r="R64" s="44">
        <f t="shared" si="2"/>
        <v>-4.9584048688180449E-3</v>
      </c>
    </row>
    <row r="65" spans="1:18">
      <c r="A65" s="33" t="s">
        <v>1831</v>
      </c>
      <c r="B65" s="39" t="s">
        <v>62</v>
      </c>
      <c r="C65" s="34">
        <v>745</v>
      </c>
      <c r="D65" s="34">
        <v>738.22653610916166</v>
      </c>
      <c r="E65" s="34">
        <v>736.32060974337116</v>
      </c>
      <c r="F65" s="34">
        <v>734.61390613395656</v>
      </c>
      <c r="G65" s="34">
        <v>730.82633871803205</v>
      </c>
      <c r="H65" s="34">
        <v>726.9148663820522</v>
      </c>
      <c r="I65" s="34">
        <v>725.49446407389109</v>
      </c>
      <c r="J65" s="34">
        <v>720.39849150959094</v>
      </c>
      <c r="K65" s="34">
        <v>715.86814275236543</v>
      </c>
      <c r="L65" s="34">
        <v>710.90725032726914</v>
      </c>
      <c r="M65" s="34">
        <v>707.59094079495799</v>
      </c>
      <c r="N65" s="34">
        <v>704.24534520848488</v>
      </c>
      <c r="O65" s="34">
        <v>704.25976780724568</v>
      </c>
      <c r="P65" s="34">
        <v>704.22019702244597</v>
      </c>
      <c r="Q65" s="34">
        <v>704.42496815240565</v>
      </c>
      <c r="R65" s="44">
        <f t="shared" si="2"/>
        <v>-3.9921811440966071E-3</v>
      </c>
    </row>
    <row r="66" spans="1:18">
      <c r="A66" s="36"/>
      <c r="B66" s="36" t="s">
        <v>1832</v>
      </c>
      <c r="C66" s="34">
        <v>1173</v>
      </c>
      <c r="D66" s="34">
        <v>1162.2076870550961</v>
      </c>
      <c r="E66" s="34">
        <v>1156.0264640602529</v>
      </c>
      <c r="F66" s="34">
        <v>1149.6534451770392</v>
      </c>
      <c r="G66" s="34">
        <v>1140.0726069308578</v>
      </c>
      <c r="H66" s="34">
        <v>1130.1130232139242</v>
      </c>
      <c r="I66" s="34">
        <v>1122.0449063374908</v>
      </c>
      <c r="J66" s="34">
        <v>1109.5102880431764</v>
      </c>
      <c r="K66" s="34">
        <v>1097.1730250404091</v>
      </c>
      <c r="L66" s="34">
        <v>1086.3184916368787</v>
      </c>
      <c r="M66" s="34">
        <v>1076.8785067309848</v>
      </c>
      <c r="N66" s="34">
        <v>1068.2126799616362</v>
      </c>
      <c r="O66" s="34">
        <v>1063.5196792537256</v>
      </c>
      <c r="P66" s="34">
        <v>1058.8583722683838</v>
      </c>
      <c r="Q66" s="34">
        <v>1053.2057253754347</v>
      </c>
      <c r="R66" s="44">
        <f t="shared" si="2"/>
        <v>-7.6651846860676942E-3</v>
      </c>
    </row>
    <row r="67" spans="1:18">
      <c r="A67" s="35"/>
      <c r="B67" s="36" t="s">
        <v>600</v>
      </c>
      <c r="C67" s="34">
        <v>197</v>
      </c>
      <c r="D67" s="34">
        <v>195.53104377651655</v>
      </c>
      <c r="E67" s="34">
        <v>195.57092149945001</v>
      </c>
      <c r="F67" s="34">
        <v>195.4020075636154</v>
      </c>
      <c r="G67" s="34">
        <v>193.67948564729596</v>
      </c>
      <c r="H67" s="34">
        <v>193.4289362336433</v>
      </c>
      <c r="I67" s="34">
        <v>192.19745829134825</v>
      </c>
      <c r="J67" s="34">
        <v>191.15921650910548</v>
      </c>
      <c r="K67" s="34">
        <v>189.54237138494702</v>
      </c>
      <c r="L67" s="34">
        <v>188.0899453734454</v>
      </c>
      <c r="M67" s="34">
        <v>186.83205783956208</v>
      </c>
      <c r="N67" s="34">
        <v>185.76670899491583</v>
      </c>
      <c r="O67" s="34">
        <v>185.04772069920099</v>
      </c>
      <c r="P67" s="34">
        <v>184.5429383392574</v>
      </c>
      <c r="Q67" s="34">
        <v>184.1252553420737</v>
      </c>
      <c r="R67" s="44">
        <f t="shared" si="2"/>
        <v>-4.8160417275877609E-3</v>
      </c>
    </row>
    <row r="68" spans="1:18">
      <c r="A68" s="35"/>
      <c r="B68" s="36" t="s">
        <v>55</v>
      </c>
      <c r="C68" s="34">
        <v>460</v>
      </c>
      <c r="D68" s="34">
        <v>460.90497531572396</v>
      </c>
      <c r="E68" s="34">
        <v>456.20789281496224</v>
      </c>
      <c r="F68" s="34">
        <v>454.0088961388596</v>
      </c>
      <c r="G68" s="34">
        <v>451.06279457509686</v>
      </c>
      <c r="H68" s="34">
        <v>448.35720264300403</v>
      </c>
      <c r="I68" s="34">
        <v>446.75881755021322</v>
      </c>
      <c r="J68" s="34">
        <v>442.39684944669284</v>
      </c>
      <c r="K68" s="34">
        <v>439.06426435321885</v>
      </c>
      <c r="L68" s="34">
        <v>435.10162357788499</v>
      </c>
      <c r="M68" s="34">
        <v>431.52867930803274</v>
      </c>
      <c r="N68" s="34">
        <v>428.2668705192674</v>
      </c>
      <c r="O68" s="34">
        <v>425.69880038465374</v>
      </c>
      <c r="P68" s="34">
        <v>422.49864809686449</v>
      </c>
      <c r="Q68" s="34">
        <v>419.41908492998351</v>
      </c>
      <c r="R68" s="44">
        <f t="shared" si="2"/>
        <v>-6.5751361931084551E-3</v>
      </c>
    </row>
    <row r="69" spans="1:18">
      <c r="A69" s="35"/>
      <c r="B69" s="36" t="s">
        <v>42</v>
      </c>
      <c r="C69" s="34">
        <v>2487</v>
      </c>
      <c r="D69" s="34">
        <v>2464.0797252395773</v>
      </c>
      <c r="E69" s="34">
        <v>2459.3405351770498</v>
      </c>
      <c r="F69" s="34">
        <v>2453.4477758523317</v>
      </c>
      <c r="G69" s="34">
        <v>2440.403935859104</v>
      </c>
      <c r="H69" s="34">
        <v>2428.2023097166589</v>
      </c>
      <c r="I69" s="34">
        <v>2418.9303893802717</v>
      </c>
      <c r="J69" s="34">
        <v>2397.527701321128</v>
      </c>
      <c r="K69" s="34">
        <v>2377.0656227225186</v>
      </c>
      <c r="L69" s="34">
        <v>2358.2139736125941</v>
      </c>
      <c r="M69" s="34">
        <v>2339.705442418021</v>
      </c>
      <c r="N69" s="34">
        <v>2325.9447965264867</v>
      </c>
      <c r="O69" s="34">
        <v>2319.6018142094822</v>
      </c>
      <c r="P69" s="34">
        <v>2315.1208541051892</v>
      </c>
      <c r="Q69" s="34">
        <v>2309.1277466768861</v>
      </c>
      <c r="R69" s="44">
        <f t="shared" si="2"/>
        <v>-5.2864991937349171E-3</v>
      </c>
    </row>
    <row r="70" spans="1:18">
      <c r="A70" s="35"/>
      <c r="B70" s="36" t="s">
        <v>12</v>
      </c>
      <c r="C70" s="34">
        <v>10485</v>
      </c>
      <c r="D70" s="34">
        <v>10506.182648424507</v>
      </c>
      <c r="E70" s="34">
        <v>10499.817449790871</v>
      </c>
      <c r="F70" s="34">
        <v>10517.34916404109</v>
      </c>
      <c r="G70" s="34">
        <v>10535.240829635626</v>
      </c>
      <c r="H70" s="34">
        <v>10550.524244539554</v>
      </c>
      <c r="I70" s="34">
        <v>10575.235137649717</v>
      </c>
      <c r="J70" s="34">
        <v>10566.937786931472</v>
      </c>
      <c r="K70" s="34">
        <v>10565.49530694147</v>
      </c>
      <c r="L70" s="34">
        <v>10573.047422726642</v>
      </c>
      <c r="M70" s="34">
        <v>10571.247573433391</v>
      </c>
      <c r="N70" s="34">
        <v>10585.171416227658</v>
      </c>
      <c r="O70" s="34">
        <v>10624.816344640849</v>
      </c>
      <c r="P70" s="34">
        <v>10676.710397734209</v>
      </c>
      <c r="Q70" s="34">
        <v>10723.675244886375</v>
      </c>
      <c r="R70" s="44">
        <f t="shared" si="2"/>
        <v>1.6090268497039872E-3</v>
      </c>
    </row>
    <row r="71" spans="1:18">
      <c r="A71" s="35"/>
      <c r="B71" s="36" t="s">
        <v>606</v>
      </c>
      <c r="C71" s="34">
        <v>2059</v>
      </c>
      <c r="D71" s="34">
        <v>2063.0985742936427</v>
      </c>
      <c r="E71" s="34">
        <v>2040.6414134214074</v>
      </c>
      <c r="F71" s="34">
        <v>2027.0920013374678</v>
      </c>
      <c r="G71" s="34">
        <v>2009.6001486540915</v>
      </c>
      <c r="H71" s="34">
        <v>1994.1403342379615</v>
      </c>
      <c r="I71" s="34">
        <v>1980.9904327824052</v>
      </c>
      <c r="J71" s="34">
        <v>1958.8202288589102</v>
      </c>
      <c r="K71" s="34">
        <v>1937.0982799167311</v>
      </c>
      <c r="L71" s="34">
        <v>1916.4980143608077</v>
      </c>
      <c r="M71" s="34">
        <v>1896.8007815044225</v>
      </c>
      <c r="N71" s="34">
        <v>1877.7427874426021</v>
      </c>
      <c r="O71" s="34">
        <v>1863.0118000147543</v>
      </c>
      <c r="P71" s="34">
        <v>1845.1696306649719</v>
      </c>
      <c r="Q71" s="34">
        <v>1824.7872388667849</v>
      </c>
      <c r="R71" s="44">
        <f t="shared" si="2"/>
        <v>-8.5884091711153632E-3</v>
      </c>
    </row>
    <row r="72" spans="1:18">
      <c r="A72" s="35"/>
      <c r="B72" s="36" t="s">
        <v>1833</v>
      </c>
      <c r="C72" s="34">
        <v>381</v>
      </c>
      <c r="D72" s="34">
        <v>382</v>
      </c>
      <c r="E72" s="34">
        <v>388</v>
      </c>
      <c r="F72" s="34">
        <v>393</v>
      </c>
      <c r="G72" s="34">
        <v>398.92647625660237</v>
      </c>
      <c r="H72" s="34">
        <v>404.78886403595232</v>
      </c>
      <c r="I72" s="34">
        <v>410.64398824927969</v>
      </c>
      <c r="J72" s="34">
        <v>417.49559224645975</v>
      </c>
      <c r="K72" s="34">
        <v>422.34901280164206</v>
      </c>
      <c r="L72" s="34">
        <v>428.20310081443563</v>
      </c>
      <c r="M72" s="34">
        <v>435.05844664727687</v>
      </c>
      <c r="N72" s="34">
        <v>439.91637875321447</v>
      </c>
      <c r="O72" s="34">
        <v>444.77794797458074</v>
      </c>
      <c r="P72" s="34">
        <v>449.64332958347745</v>
      </c>
      <c r="Q72" s="34">
        <v>453.51295341526929</v>
      </c>
      <c r="R72" s="44">
        <f t="shared" si="2"/>
        <v>1.2522360387286602E-2</v>
      </c>
    </row>
    <row r="73" spans="1:18">
      <c r="A73" s="33" t="s">
        <v>1834</v>
      </c>
      <c r="B73" s="38"/>
      <c r="C73" s="34">
        <v>17987</v>
      </c>
      <c r="D73" s="34">
        <v>17972.231190214225</v>
      </c>
      <c r="E73" s="34">
        <v>17931.925286507365</v>
      </c>
      <c r="F73" s="34">
        <v>17924.567196244359</v>
      </c>
      <c r="G73" s="34">
        <v>17899.812616276704</v>
      </c>
      <c r="H73" s="34">
        <v>17876.46978100275</v>
      </c>
      <c r="I73" s="34">
        <v>17872.295594314619</v>
      </c>
      <c r="J73" s="34">
        <v>17804.246154866538</v>
      </c>
      <c r="K73" s="34">
        <v>17743.656025913304</v>
      </c>
      <c r="L73" s="34">
        <v>17696.379822429957</v>
      </c>
      <c r="M73" s="34">
        <v>17645.642428676649</v>
      </c>
      <c r="N73" s="34">
        <v>17615.266983634268</v>
      </c>
      <c r="O73" s="34">
        <v>17630.733874984493</v>
      </c>
      <c r="P73" s="34">
        <v>17656.764367814798</v>
      </c>
      <c r="Q73" s="34">
        <v>17672.278217645213</v>
      </c>
      <c r="R73" s="44">
        <f t="shared" si="2"/>
        <v>-1.2600672574434313E-3</v>
      </c>
    </row>
    <row r="74" spans="1:18">
      <c r="A74" s="33" t="s">
        <v>41</v>
      </c>
      <c r="B74" s="33" t="s">
        <v>1835</v>
      </c>
      <c r="C74" s="34">
        <v>23495</v>
      </c>
      <c r="D74" s="34">
        <v>22986.697859365169</v>
      </c>
      <c r="E74" s="34">
        <v>22458.704660724467</v>
      </c>
      <c r="F74" s="34">
        <v>22281.897411398037</v>
      </c>
      <c r="G74" s="34">
        <v>22188.54440907199</v>
      </c>
      <c r="H74" s="34">
        <v>22118.489796217931</v>
      </c>
      <c r="I74" s="34">
        <v>22087.614887494929</v>
      </c>
      <c r="J74" s="34">
        <v>21821.73945831116</v>
      </c>
      <c r="K74" s="34">
        <v>21676.336562198117</v>
      </c>
      <c r="L74" s="34">
        <v>21425.435036577779</v>
      </c>
      <c r="M74" s="34">
        <v>21338.19447564055</v>
      </c>
      <c r="N74" s="34">
        <v>21153.836533001417</v>
      </c>
      <c r="O74" s="34">
        <v>21001.064752214588</v>
      </c>
      <c r="P74" s="34">
        <v>20834.702694296211</v>
      </c>
      <c r="Q74" s="34">
        <v>20646.522165432616</v>
      </c>
      <c r="R74" s="44">
        <f t="shared" si="2"/>
        <v>-9.1890025071948989E-3</v>
      </c>
    </row>
    <row r="75" spans="1:18">
      <c r="A75" s="33" t="s">
        <v>1836</v>
      </c>
      <c r="B75" s="33" t="s">
        <v>1837</v>
      </c>
      <c r="C75" s="34">
        <v>1047</v>
      </c>
      <c r="D75" s="34">
        <v>1048.267665559436</v>
      </c>
      <c r="E75" s="34">
        <v>1048.16894883129</v>
      </c>
      <c r="F75" s="34">
        <v>1049.1351768536156</v>
      </c>
      <c r="G75" s="34">
        <v>1053.0175543070175</v>
      </c>
      <c r="H75" s="34">
        <v>1057.3616669200787</v>
      </c>
      <c r="I75" s="34">
        <v>1072.3347894919921</v>
      </c>
      <c r="J75" s="34">
        <v>1078.3111481422047</v>
      </c>
      <c r="K75" s="34">
        <v>1082.429387484523</v>
      </c>
      <c r="L75" s="34">
        <v>1092.8883778482159</v>
      </c>
      <c r="M75" s="34">
        <v>1097.2365772096177</v>
      </c>
      <c r="N75" s="34">
        <v>1103.5049836241792</v>
      </c>
      <c r="O75" s="34">
        <v>1115.2173118849416</v>
      </c>
      <c r="P75" s="34">
        <v>1128.8834898508071</v>
      </c>
      <c r="Q75" s="34">
        <v>1145.0071936960808</v>
      </c>
      <c r="R75" s="44">
        <f t="shared" si="2"/>
        <v>6.4120402322704884E-3</v>
      </c>
    </row>
    <row r="76" spans="1:18">
      <c r="A76" s="35"/>
      <c r="B76" s="36" t="s">
        <v>1838</v>
      </c>
      <c r="C76" s="34">
        <v>1066</v>
      </c>
      <c r="D76" s="34">
        <v>1066.2362287357771</v>
      </c>
      <c r="E76" s="34">
        <v>1067.9655847246599</v>
      </c>
      <c r="F76" s="34">
        <v>1069.9502216575258</v>
      </c>
      <c r="G76" s="34">
        <v>1074.5500919657482</v>
      </c>
      <c r="H76" s="34">
        <v>1080.7378573749966</v>
      </c>
      <c r="I76" s="34">
        <v>1096.9854297416957</v>
      </c>
      <c r="J76" s="34">
        <v>1105.3109195967083</v>
      </c>
      <c r="K76" s="34">
        <v>1113.0781707806225</v>
      </c>
      <c r="L76" s="34">
        <v>1127.037261601379</v>
      </c>
      <c r="M76" s="34">
        <v>1135.1758966686662</v>
      </c>
      <c r="N76" s="34">
        <v>1146.299959259733</v>
      </c>
      <c r="O76" s="34">
        <v>1162.0581011126524</v>
      </c>
      <c r="P76" s="34">
        <v>1180.8875785516998</v>
      </c>
      <c r="Q76" s="34">
        <v>1202.7038651231542</v>
      </c>
      <c r="R76" s="44">
        <f t="shared" si="2"/>
        <v>8.6557402374050074E-3</v>
      </c>
    </row>
    <row r="77" spans="1:18">
      <c r="A77" s="33" t="s">
        <v>1839</v>
      </c>
      <c r="B77" s="38"/>
      <c r="C77" s="34">
        <v>2113</v>
      </c>
      <c r="D77" s="34">
        <v>2114.5038942952133</v>
      </c>
      <c r="E77" s="34">
        <v>2116.1345335559499</v>
      </c>
      <c r="F77" s="34">
        <v>2119.0853985111416</v>
      </c>
      <c r="G77" s="34">
        <v>2127.5676462727656</v>
      </c>
      <c r="H77" s="34">
        <v>2138.0995242950753</v>
      </c>
      <c r="I77" s="34">
        <v>2169.3202192336876</v>
      </c>
      <c r="J77" s="34">
        <v>2183.6220677389128</v>
      </c>
      <c r="K77" s="34">
        <v>2195.5075582651452</v>
      </c>
      <c r="L77" s="34">
        <v>2219.9256394495951</v>
      </c>
      <c r="M77" s="34">
        <v>2232.4124738782839</v>
      </c>
      <c r="N77" s="34">
        <v>2249.8049428839122</v>
      </c>
      <c r="O77" s="34">
        <v>2277.2754129975938</v>
      </c>
      <c r="P77" s="34">
        <v>2309.7710684025069</v>
      </c>
      <c r="Q77" s="34">
        <v>2347.7110588192349</v>
      </c>
      <c r="R77" s="44">
        <f t="shared" si="2"/>
        <v>7.5520955443419968E-3</v>
      </c>
    </row>
    <row r="78" spans="1:18">
      <c r="A78" s="33" t="s">
        <v>138</v>
      </c>
      <c r="B78" s="33" t="s">
        <v>54</v>
      </c>
      <c r="C78" s="34">
        <v>3386</v>
      </c>
      <c r="D78" s="34">
        <v>3406.3967201401765</v>
      </c>
      <c r="E78" s="34">
        <v>3426.123006353107</v>
      </c>
      <c r="F78" s="34">
        <v>3423.3290589167368</v>
      </c>
      <c r="G78" s="34">
        <v>3437.0080238364772</v>
      </c>
      <c r="H78" s="34">
        <v>3436.0966068965331</v>
      </c>
      <c r="I78" s="34">
        <v>3447.7001578604509</v>
      </c>
      <c r="J78" s="34">
        <v>3444.4499935040508</v>
      </c>
      <c r="K78" s="34">
        <v>3438.6260139813357</v>
      </c>
      <c r="L78" s="34">
        <v>3439.6640653155896</v>
      </c>
      <c r="M78" s="34">
        <v>3434.6449619231644</v>
      </c>
      <c r="N78" s="34">
        <v>3428.337457771574</v>
      </c>
      <c r="O78" s="34">
        <v>3426.0552375213879</v>
      </c>
      <c r="P78" s="34">
        <v>3419.1319978135707</v>
      </c>
      <c r="Q78" s="34">
        <v>3409.4870457823808</v>
      </c>
      <c r="R78" s="44">
        <f t="shared" si="2"/>
        <v>4.9387690366597958E-4</v>
      </c>
    </row>
    <row r="79" spans="1:18">
      <c r="A79" s="33" t="s">
        <v>1840</v>
      </c>
      <c r="B79" s="41" t="s">
        <v>615</v>
      </c>
      <c r="C79" s="34">
        <v>10</v>
      </c>
      <c r="D79" s="34">
        <v>10</v>
      </c>
      <c r="E79" s="34">
        <v>11</v>
      </c>
      <c r="F79" s="34">
        <v>11</v>
      </c>
      <c r="G79" s="34">
        <v>11</v>
      </c>
      <c r="H79" s="34">
        <v>11</v>
      </c>
      <c r="I79" s="34">
        <v>11</v>
      </c>
      <c r="J79" s="34">
        <v>12</v>
      </c>
      <c r="K79" s="34">
        <v>12</v>
      </c>
      <c r="L79" s="34">
        <v>12</v>
      </c>
      <c r="M79" s="34">
        <v>12</v>
      </c>
      <c r="N79" s="34">
        <v>12</v>
      </c>
      <c r="O79" s="34">
        <v>13</v>
      </c>
      <c r="P79" s="34">
        <v>13</v>
      </c>
      <c r="Q79" s="34">
        <v>13</v>
      </c>
      <c r="R79" s="44">
        <f t="shared" si="2"/>
        <v>1.891700620110659E-2</v>
      </c>
    </row>
    <row r="80" spans="1:18">
      <c r="A80" s="33" t="s">
        <v>1841</v>
      </c>
      <c r="B80" s="36" t="s">
        <v>1842</v>
      </c>
      <c r="C80" s="34">
        <v>7</v>
      </c>
      <c r="D80" s="34">
        <v>7</v>
      </c>
      <c r="E80" s="34">
        <v>7</v>
      </c>
      <c r="F80" s="34">
        <v>7</v>
      </c>
      <c r="G80" s="34">
        <v>7</v>
      </c>
      <c r="H80" s="34">
        <v>7</v>
      </c>
      <c r="I80" s="34">
        <v>7</v>
      </c>
      <c r="J80" s="34">
        <v>7</v>
      </c>
      <c r="K80" s="34">
        <v>7</v>
      </c>
      <c r="L80" s="34">
        <v>7</v>
      </c>
      <c r="M80" s="34">
        <v>7</v>
      </c>
      <c r="N80" s="34">
        <v>7</v>
      </c>
      <c r="O80" s="34">
        <v>7</v>
      </c>
      <c r="P80" s="34">
        <v>7</v>
      </c>
      <c r="Q80" s="34">
        <v>7</v>
      </c>
      <c r="R80" s="44">
        <f t="shared" si="2"/>
        <v>0</v>
      </c>
    </row>
    <row r="81" spans="1:18">
      <c r="A81" s="35"/>
      <c r="B81" s="36" t="s">
        <v>1843</v>
      </c>
      <c r="C81" s="34">
        <v>4</v>
      </c>
      <c r="D81" s="34">
        <v>4</v>
      </c>
      <c r="E81" s="34">
        <v>4</v>
      </c>
      <c r="F81" s="34">
        <v>4</v>
      </c>
      <c r="G81" s="34">
        <v>4</v>
      </c>
      <c r="H81" s="34">
        <v>4</v>
      </c>
      <c r="I81" s="34">
        <v>4</v>
      </c>
      <c r="J81" s="34">
        <v>4</v>
      </c>
      <c r="K81" s="34">
        <v>4</v>
      </c>
      <c r="L81" s="34">
        <v>4</v>
      </c>
      <c r="M81" s="34">
        <v>4</v>
      </c>
      <c r="N81" s="34">
        <v>4</v>
      </c>
      <c r="O81" s="34">
        <v>4</v>
      </c>
      <c r="P81" s="34">
        <v>4</v>
      </c>
      <c r="Q81" s="34">
        <v>4</v>
      </c>
      <c r="R81" s="44">
        <f t="shared" si="2"/>
        <v>0</v>
      </c>
    </row>
    <row r="82" spans="1:18">
      <c r="A82" s="35"/>
      <c r="B82" s="36" t="s">
        <v>1844</v>
      </c>
      <c r="C82" s="34">
        <v>558</v>
      </c>
      <c r="D82" s="34">
        <v>557</v>
      </c>
      <c r="E82" s="34">
        <v>555</v>
      </c>
      <c r="F82" s="34">
        <v>554</v>
      </c>
      <c r="G82" s="34">
        <v>560</v>
      </c>
      <c r="H82" s="34">
        <v>565</v>
      </c>
      <c r="I82" s="34">
        <v>572</v>
      </c>
      <c r="J82" s="34">
        <v>578</v>
      </c>
      <c r="K82" s="34">
        <v>583</v>
      </c>
      <c r="L82" s="34">
        <v>588</v>
      </c>
      <c r="M82" s="34">
        <v>593</v>
      </c>
      <c r="N82" s="34">
        <v>598</v>
      </c>
      <c r="O82" s="34">
        <v>602</v>
      </c>
      <c r="P82" s="34">
        <v>606</v>
      </c>
      <c r="Q82" s="34">
        <v>610</v>
      </c>
      <c r="R82" s="44">
        <f t="shared" si="2"/>
        <v>6.3845804375661785E-3</v>
      </c>
    </row>
    <row r="83" spans="1:18">
      <c r="A83" s="35"/>
      <c r="B83" s="36" t="s">
        <v>603</v>
      </c>
      <c r="C83" s="34">
        <v>36</v>
      </c>
      <c r="D83" s="34">
        <v>36</v>
      </c>
      <c r="E83" s="34">
        <v>36</v>
      </c>
      <c r="F83" s="34">
        <v>36</v>
      </c>
      <c r="G83" s="34">
        <v>36</v>
      </c>
      <c r="H83" s="34">
        <v>36</v>
      </c>
      <c r="I83" s="34">
        <v>37</v>
      </c>
      <c r="J83" s="34">
        <v>37</v>
      </c>
      <c r="K83" s="34">
        <v>38</v>
      </c>
      <c r="L83" s="34">
        <v>38</v>
      </c>
      <c r="M83" s="34">
        <v>38</v>
      </c>
      <c r="N83" s="34">
        <v>38</v>
      </c>
      <c r="O83" s="34">
        <v>39</v>
      </c>
      <c r="P83" s="34">
        <v>39</v>
      </c>
      <c r="Q83" s="34">
        <v>39</v>
      </c>
      <c r="R83" s="44">
        <f t="shared" si="2"/>
        <v>5.7337114219209173E-3</v>
      </c>
    </row>
    <row r="84" spans="1:18">
      <c r="A84" s="35"/>
      <c r="B84" s="36" t="s">
        <v>43</v>
      </c>
      <c r="C84" s="34">
        <v>740</v>
      </c>
      <c r="D84" s="34">
        <v>739</v>
      </c>
      <c r="E84" s="34">
        <v>736</v>
      </c>
      <c r="F84" s="34">
        <v>735</v>
      </c>
      <c r="G84" s="34">
        <v>743</v>
      </c>
      <c r="H84" s="34">
        <v>749</v>
      </c>
      <c r="I84" s="34">
        <v>758</v>
      </c>
      <c r="J84" s="34">
        <v>767</v>
      </c>
      <c r="K84" s="34">
        <v>774</v>
      </c>
      <c r="L84" s="34">
        <v>780</v>
      </c>
      <c r="M84" s="34">
        <v>786</v>
      </c>
      <c r="N84" s="34">
        <v>793</v>
      </c>
      <c r="O84" s="34">
        <v>798</v>
      </c>
      <c r="P84" s="34">
        <v>804</v>
      </c>
      <c r="Q84" s="34">
        <v>809</v>
      </c>
      <c r="R84" s="44">
        <f t="shared" si="2"/>
        <v>6.3880838174936727E-3</v>
      </c>
    </row>
    <row r="85" spans="1:18">
      <c r="A85" s="35"/>
      <c r="B85" s="36" t="s">
        <v>1845</v>
      </c>
      <c r="C85" s="34">
        <v>102</v>
      </c>
      <c r="D85" s="34">
        <v>102</v>
      </c>
      <c r="E85" s="34">
        <v>102</v>
      </c>
      <c r="F85" s="34">
        <v>102</v>
      </c>
      <c r="G85" s="34">
        <v>103</v>
      </c>
      <c r="H85" s="34">
        <v>104</v>
      </c>
      <c r="I85" s="34">
        <v>105</v>
      </c>
      <c r="J85" s="34">
        <v>106</v>
      </c>
      <c r="K85" s="34">
        <v>107</v>
      </c>
      <c r="L85" s="34">
        <v>108</v>
      </c>
      <c r="M85" s="34">
        <v>109</v>
      </c>
      <c r="N85" s="34">
        <v>110</v>
      </c>
      <c r="O85" s="34">
        <v>111</v>
      </c>
      <c r="P85" s="34">
        <v>111</v>
      </c>
      <c r="Q85" s="34">
        <v>112</v>
      </c>
      <c r="R85" s="44">
        <f t="shared" si="2"/>
        <v>6.7027965780468435E-3</v>
      </c>
    </row>
    <row r="86" spans="1:18">
      <c r="A86" s="35"/>
      <c r="B86" s="36" t="s">
        <v>1846</v>
      </c>
      <c r="C86" s="34">
        <v>163</v>
      </c>
      <c r="D86" s="34">
        <v>163</v>
      </c>
      <c r="E86" s="34">
        <v>162</v>
      </c>
      <c r="F86" s="34">
        <v>162</v>
      </c>
      <c r="G86" s="34">
        <v>164</v>
      </c>
      <c r="H86" s="34">
        <v>165</v>
      </c>
      <c r="I86" s="34">
        <v>167</v>
      </c>
      <c r="J86" s="34">
        <v>169</v>
      </c>
      <c r="K86" s="34">
        <v>171</v>
      </c>
      <c r="L86" s="34">
        <v>172</v>
      </c>
      <c r="M86" s="34">
        <v>174</v>
      </c>
      <c r="N86" s="34">
        <v>175</v>
      </c>
      <c r="O86" s="34">
        <v>176</v>
      </c>
      <c r="P86" s="34">
        <v>177</v>
      </c>
      <c r="Q86" s="34">
        <v>179</v>
      </c>
      <c r="R86" s="44">
        <f t="shared" si="2"/>
        <v>6.7106738441928826E-3</v>
      </c>
    </row>
    <row r="87" spans="1:18">
      <c r="A87" s="33" t="s">
        <v>1847</v>
      </c>
      <c r="B87" s="38"/>
      <c r="C87" s="34">
        <v>1610</v>
      </c>
      <c r="D87" s="34">
        <v>1608</v>
      </c>
      <c r="E87" s="34">
        <v>1602</v>
      </c>
      <c r="F87" s="34">
        <v>1600</v>
      </c>
      <c r="G87" s="34">
        <v>1617</v>
      </c>
      <c r="H87" s="34">
        <v>1630</v>
      </c>
      <c r="I87" s="34">
        <v>1650</v>
      </c>
      <c r="J87" s="34">
        <v>1668</v>
      </c>
      <c r="K87" s="34">
        <v>1684</v>
      </c>
      <c r="L87" s="34">
        <v>1697</v>
      </c>
      <c r="M87" s="34">
        <v>1711</v>
      </c>
      <c r="N87" s="34">
        <v>1725</v>
      </c>
      <c r="O87" s="34">
        <v>1737</v>
      </c>
      <c r="P87" s="34">
        <v>1748</v>
      </c>
      <c r="Q87" s="34">
        <v>1760</v>
      </c>
      <c r="R87" s="44">
        <f t="shared" si="2"/>
        <v>6.3831165277288271E-3</v>
      </c>
    </row>
    <row r="88" spans="1:18">
      <c r="A88" s="33" t="s">
        <v>1848</v>
      </c>
      <c r="B88" s="38"/>
      <c r="C88" s="34">
        <v>262494</v>
      </c>
      <c r="D88" s="34">
        <v>260129.14864474011</v>
      </c>
      <c r="E88" s="34">
        <v>256866.03418768439</v>
      </c>
      <c r="F88" s="34">
        <v>255070.35726598254</v>
      </c>
      <c r="G88" s="34">
        <v>254827.8335252562</v>
      </c>
      <c r="H88" s="34">
        <v>254529.4635129745</v>
      </c>
      <c r="I88" s="34">
        <v>254920.15422791414</v>
      </c>
      <c r="J88" s="34">
        <v>254599.39170200232</v>
      </c>
      <c r="K88" s="34">
        <v>253739.77227398587</v>
      </c>
      <c r="L88" s="34">
        <v>253018.04983379258</v>
      </c>
      <c r="M88" s="34">
        <v>252015.53265454408</v>
      </c>
      <c r="N88" s="34">
        <v>251020.43812094891</v>
      </c>
      <c r="O88" s="34">
        <v>250079.07685428351</v>
      </c>
      <c r="P88" s="34">
        <v>249178.87545594855</v>
      </c>
      <c r="Q88" s="34">
        <v>248293.469287421</v>
      </c>
      <c r="R88" s="44">
        <f t="shared" si="2"/>
        <v>-3.9647505517814707E-3</v>
      </c>
    </row>
    <row r="89" spans="1:18">
      <c r="A89" s="33" t="s">
        <v>1849</v>
      </c>
      <c r="B89" s="38"/>
      <c r="C89" s="34">
        <v>8939</v>
      </c>
      <c r="D89" s="34">
        <v>8576</v>
      </c>
      <c r="E89" s="34">
        <v>8567</v>
      </c>
      <c r="F89" s="34">
        <v>8575</v>
      </c>
      <c r="G89" s="34">
        <v>8593</v>
      </c>
      <c r="H89" s="34">
        <v>8614</v>
      </c>
      <c r="I89" s="34">
        <v>8640</v>
      </c>
      <c r="J89" s="34">
        <v>8672</v>
      </c>
      <c r="K89" s="34">
        <v>8691</v>
      </c>
      <c r="L89" s="34">
        <v>8709</v>
      </c>
      <c r="M89" s="34">
        <v>8723</v>
      </c>
      <c r="N89" s="34">
        <v>8738</v>
      </c>
      <c r="O89" s="34">
        <v>8753</v>
      </c>
      <c r="P89" s="34">
        <v>8767</v>
      </c>
      <c r="Q89" s="34">
        <v>8781</v>
      </c>
      <c r="R89" s="44">
        <f t="shared" si="2"/>
        <v>-1.2730054493850229E-3</v>
      </c>
    </row>
    <row r="90" spans="1:18">
      <c r="A90" s="42" t="s">
        <v>1850</v>
      </c>
      <c r="B90" s="42"/>
      <c r="C90" s="43">
        <v>253555</v>
      </c>
      <c r="D90" s="43">
        <v>251553.14864474011</v>
      </c>
      <c r="E90" s="43">
        <v>248299.03418768439</v>
      </c>
      <c r="F90" s="43">
        <v>246495.35726598254</v>
      </c>
      <c r="G90" s="43">
        <v>246234.8335252562</v>
      </c>
      <c r="H90" s="43">
        <v>245915.4635129745</v>
      </c>
      <c r="I90" s="43">
        <v>246280.15422791414</v>
      </c>
      <c r="J90" s="43">
        <v>245927.39170200232</v>
      </c>
      <c r="K90" s="43">
        <v>245048.77227398587</v>
      </c>
      <c r="L90" s="43">
        <v>244309.04983379258</v>
      </c>
      <c r="M90" s="43">
        <v>243292.53265454408</v>
      </c>
      <c r="N90" s="43">
        <v>242282.43812094891</v>
      </c>
      <c r="O90" s="43">
        <v>241326.07685428351</v>
      </c>
      <c r="P90" s="43">
        <v>240411.87545594855</v>
      </c>
      <c r="Q90" s="43">
        <v>239512.469287421</v>
      </c>
      <c r="R90" s="44">
        <f t="shared" si="2"/>
        <v>-4.0613931934055936E-3</v>
      </c>
    </row>
    <row r="91" spans="1:18">
      <c r="A91" s="45" t="s">
        <v>1875</v>
      </c>
      <c r="B91" s="45"/>
      <c r="C91" s="45"/>
      <c r="D91" s="45"/>
      <c r="E91" s="45"/>
      <c r="F91" s="45"/>
      <c r="G91" s="45"/>
      <c r="H91" s="45"/>
      <c r="I91" s="45"/>
      <c r="J91" s="45"/>
      <c r="K91" s="45"/>
      <c r="L91" s="45"/>
      <c r="M91" s="45"/>
    </row>
    <row r="92" spans="1:18">
      <c r="A92" s="46" t="s">
        <v>1876</v>
      </c>
    </row>
    <row r="93" spans="1:18">
      <c r="A93" s="32" t="s">
        <v>1851</v>
      </c>
    </row>
    <row r="95" spans="1:18">
      <c r="A95" s="179"/>
      <c r="B95" s="179"/>
      <c r="C95" s="179"/>
      <c r="D95" s="179"/>
      <c r="E95" s="179"/>
      <c r="F95" s="179"/>
      <c r="G95" s="179"/>
      <c r="H95" s="179"/>
      <c r="I95" s="179"/>
      <c r="J95" s="179"/>
      <c r="K95" s="179"/>
      <c r="L95" s="179"/>
      <c r="M95" s="179"/>
      <c r="N95" s="179"/>
      <c r="O95" s="179"/>
      <c r="P95" s="179"/>
      <c r="Q95" s="179"/>
    </row>
    <row r="96" spans="1:18">
      <c r="A96" s="181"/>
      <c r="B96" s="181"/>
      <c r="C96" s="180"/>
      <c r="D96" s="180"/>
      <c r="E96" s="180"/>
      <c r="F96" s="180"/>
      <c r="G96" s="180"/>
      <c r="H96" s="180"/>
      <c r="I96" s="180"/>
      <c r="J96" s="180"/>
      <c r="K96" s="180"/>
      <c r="L96" s="180"/>
      <c r="M96" s="180"/>
      <c r="N96" s="180"/>
      <c r="O96" s="180"/>
      <c r="P96" s="180"/>
      <c r="Q96" s="180"/>
    </row>
    <row r="97" spans="1:18">
      <c r="A97" s="181"/>
      <c r="B97" s="181"/>
      <c r="C97" s="180"/>
      <c r="D97" s="180"/>
      <c r="E97" s="180"/>
      <c r="F97" s="180"/>
      <c r="G97" s="180"/>
      <c r="H97" s="180"/>
      <c r="I97" s="180"/>
      <c r="J97" s="180"/>
      <c r="K97" s="180"/>
      <c r="L97" s="180"/>
      <c r="M97" s="180"/>
      <c r="N97" s="180"/>
      <c r="O97" s="180"/>
      <c r="P97" s="180"/>
      <c r="Q97" s="180"/>
      <c r="R97" s="47"/>
    </row>
    <row r="98" spans="1:18">
      <c r="A98" s="181"/>
      <c r="B98" s="181"/>
      <c r="C98" s="180"/>
      <c r="D98" s="180"/>
      <c r="E98" s="180"/>
      <c r="F98" s="180"/>
      <c r="G98" s="180"/>
      <c r="H98" s="180"/>
      <c r="I98" s="180"/>
      <c r="J98" s="180"/>
      <c r="K98" s="180"/>
      <c r="L98" s="180"/>
      <c r="M98" s="180"/>
      <c r="N98" s="180"/>
      <c r="O98" s="180"/>
      <c r="P98" s="180"/>
      <c r="Q98" s="180"/>
    </row>
    <row r="99" spans="1:18">
      <c r="A99" s="181"/>
      <c r="B99" s="181"/>
      <c r="C99" s="180"/>
      <c r="D99" s="180"/>
      <c r="E99" s="180"/>
      <c r="F99" s="180"/>
      <c r="G99" s="180"/>
      <c r="H99" s="180"/>
      <c r="I99" s="180"/>
      <c r="J99" s="180"/>
      <c r="K99" s="180"/>
      <c r="L99" s="180"/>
      <c r="M99" s="180"/>
      <c r="N99" s="180"/>
      <c r="O99" s="180"/>
      <c r="P99" s="180"/>
      <c r="Q99" s="180"/>
    </row>
    <row r="100" spans="1:18">
      <c r="A100" s="181"/>
      <c r="B100" s="181"/>
      <c r="C100" s="180"/>
      <c r="D100" s="180"/>
      <c r="E100" s="180"/>
      <c r="F100" s="180"/>
      <c r="G100" s="180"/>
      <c r="H100" s="180"/>
      <c r="I100" s="180"/>
      <c r="J100" s="180"/>
      <c r="K100" s="180"/>
      <c r="L100" s="180"/>
      <c r="M100" s="180"/>
      <c r="N100" s="180"/>
      <c r="O100" s="180"/>
      <c r="P100" s="180"/>
      <c r="Q100" s="180"/>
    </row>
    <row r="101" spans="1:18">
      <c r="A101" s="181"/>
      <c r="B101" s="181"/>
      <c r="C101" s="180"/>
      <c r="D101" s="180"/>
      <c r="E101" s="180"/>
      <c r="F101" s="180"/>
      <c r="G101" s="180"/>
      <c r="H101" s="180"/>
      <c r="I101" s="180"/>
      <c r="J101" s="180"/>
      <c r="K101" s="180"/>
      <c r="L101" s="180"/>
      <c r="M101" s="180"/>
      <c r="N101" s="180"/>
      <c r="O101" s="180"/>
      <c r="P101" s="180"/>
      <c r="Q101" s="180"/>
    </row>
    <row r="102" spans="1:18">
      <c r="A102" s="181"/>
      <c r="B102" s="181"/>
      <c r="C102" s="180"/>
      <c r="D102" s="180"/>
      <c r="E102" s="180"/>
      <c r="F102" s="180"/>
      <c r="G102" s="180"/>
      <c r="H102" s="180"/>
      <c r="I102" s="180"/>
      <c r="J102" s="180"/>
      <c r="K102" s="180"/>
      <c r="L102" s="180"/>
      <c r="M102" s="180"/>
      <c r="N102" s="180"/>
      <c r="O102" s="180"/>
      <c r="P102" s="180"/>
      <c r="Q102" s="180"/>
    </row>
    <row r="103" spans="1:18">
      <c r="A103" s="181"/>
      <c r="B103" s="181"/>
      <c r="C103" s="180"/>
      <c r="D103" s="180"/>
      <c r="E103" s="180"/>
      <c r="F103" s="180"/>
      <c r="G103" s="180"/>
      <c r="H103" s="180"/>
      <c r="I103" s="180"/>
      <c r="J103" s="180"/>
      <c r="K103" s="180"/>
      <c r="L103" s="180"/>
      <c r="M103" s="180"/>
      <c r="N103" s="180"/>
      <c r="O103" s="180"/>
      <c r="P103" s="180"/>
      <c r="Q103" s="180"/>
    </row>
    <row r="104" spans="1:18">
      <c r="A104" s="181"/>
      <c r="B104" s="181"/>
      <c r="C104" s="180"/>
      <c r="D104" s="180"/>
      <c r="E104" s="180"/>
      <c r="F104" s="180"/>
      <c r="G104" s="180"/>
      <c r="H104" s="180"/>
      <c r="I104" s="180"/>
      <c r="J104" s="180"/>
      <c r="K104" s="180"/>
      <c r="L104" s="180"/>
      <c r="M104" s="180"/>
      <c r="N104" s="180"/>
      <c r="O104" s="180"/>
      <c r="P104" s="180"/>
      <c r="Q104" s="180"/>
    </row>
    <row r="105" spans="1:18">
      <c r="A105" s="181"/>
      <c r="B105" s="181"/>
      <c r="C105" s="180"/>
      <c r="D105" s="180"/>
      <c r="E105" s="180"/>
      <c r="F105" s="180"/>
      <c r="G105" s="180"/>
      <c r="H105" s="180"/>
      <c r="I105" s="180"/>
      <c r="J105" s="180"/>
      <c r="K105" s="180"/>
      <c r="L105" s="180"/>
      <c r="M105" s="180"/>
      <c r="N105" s="180"/>
      <c r="O105" s="180"/>
      <c r="P105" s="180"/>
      <c r="Q105" s="180"/>
    </row>
    <row r="106" spans="1:18">
      <c r="A106" s="181"/>
      <c r="B106" s="181"/>
      <c r="C106" s="180"/>
      <c r="D106" s="180"/>
      <c r="E106" s="180"/>
      <c r="F106" s="180"/>
      <c r="G106" s="180"/>
      <c r="H106" s="180"/>
      <c r="I106" s="180"/>
      <c r="J106" s="180"/>
      <c r="K106" s="180"/>
      <c r="L106" s="180"/>
      <c r="M106" s="180"/>
      <c r="N106" s="180"/>
      <c r="O106" s="180"/>
      <c r="P106" s="180"/>
      <c r="Q106" s="180"/>
    </row>
    <row r="107" spans="1:18">
      <c r="A107" s="181"/>
      <c r="B107" s="181"/>
      <c r="C107" s="180"/>
      <c r="D107" s="180"/>
      <c r="E107" s="180"/>
      <c r="F107" s="180"/>
      <c r="G107" s="180"/>
      <c r="H107" s="180"/>
      <c r="I107" s="180"/>
      <c r="J107" s="180"/>
      <c r="K107" s="180"/>
      <c r="L107" s="180"/>
      <c r="M107" s="180"/>
      <c r="N107" s="180"/>
      <c r="O107" s="180"/>
      <c r="P107" s="180"/>
      <c r="Q107" s="180"/>
    </row>
    <row r="108" spans="1:18">
      <c r="A108" s="181"/>
      <c r="B108" s="181"/>
      <c r="C108" s="180"/>
      <c r="D108" s="180"/>
      <c r="E108" s="180"/>
      <c r="F108" s="180"/>
      <c r="G108" s="180"/>
      <c r="H108" s="180"/>
      <c r="I108" s="180"/>
      <c r="J108" s="180"/>
      <c r="K108" s="180"/>
      <c r="L108" s="180"/>
      <c r="M108" s="180"/>
      <c r="N108" s="180"/>
      <c r="O108" s="180"/>
      <c r="P108" s="180"/>
      <c r="Q108" s="180"/>
    </row>
    <row r="109" spans="1:18">
      <c r="A109" s="181"/>
      <c r="B109" s="181"/>
      <c r="C109" s="180"/>
      <c r="D109" s="180"/>
      <c r="E109" s="180"/>
      <c r="F109" s="180"/>
      <c r="G109" s="180"/>
      <c r="H109" s="180"/>
      <c r="I109" s="180"/>
      <c r="J109" s="180"/>
      <c r="K109" s="180"/>
      <c r="L109" s="180"/>
      <c r="M109" s="180"/>
      <c r="N109" s="180"/>
      <c r="O109" s="180"/>
      <c r="P109" s="180"/>
      <c r="Q109" s="180"/>
    </row>
    <row r="110" spans="1:18">
      <c r="A110" s="181"/>
      <c r="B110" s="181"/>
      <c r="C110" s="180"/>
      <c r="D110" s="180"/>
      <c r="E110" s="180"/>
      <c r="F110" s="180"/>
      <c r="G110" s="180"/>
      <c r="H110" s="180"/>
      <c r="I110" s="180"/>
      <c r="J110" s="180"/>
      <c r="K110" s="180"/>
      <c r="L110" s="180"/>
      <c r="M110" s="180"/>
      <c r="N110" s="180"/>
      <c r="O110" s="180"/>
      <c r="P110" s="180"/>
      <c r="Q110" s="180"/>
    </row>
    <row r="111" spans="1:18">
      <c r="A111" s="181"/>
      <c r="B111" s="181"/>
      <c r="C111" s="180"/>
      <c r="D111" s="180"/>
      <c r="E111" s="180"/>
      <c r="F111" s="180"/>
      <c r="G111" s="180"/>
      <c r="H111" s="180"/>
      <c r="I111" s="180"/>
      <c r="J111" s="180"/>
      <c r="K111" s="180"/>
      <c r="L111" s="180"/>
      <c r="M111" s="180"/>
      <c r="N111" s="180"/>
      <c r="O111" s="180"/>
      <c r="P111" s="180"/>
      <c r="Q111" s="180"/>
    </row>
    <row r="112" spans="1:18">
      <c r="A112" s="181"/>
      <c r="B112" s="181"/>
      <c r="C112" s="180"/>
      <c r="D112" s="180"/>
      <c r="E112" s="180"/>
      <c r="F112" s="180"/>
      <c r="G112" s="180"/>
      <c r="H112" s="180"/>
      <c r="I112" s="180"/>
      <c r="J112" s="180"/>
      <c r="K112" s="180"/>
      <c r="L112" s="180"/>
      <c r="M112" s="180"/>
      <c r="N112" s="180"/>
      <c r="O112" s="180"/>
      <c r="P112" s="180"/>
      <c r="Q112" s="180"/>
    </row>
    <row r="113" spans="1:17">
      <c r="A113" s="181"/>
      <c r="B113" s="181"/>
      <c r="C113" s="180"/>
      <c r="D113" s="180"/>
      <c r="E113" s="180"/>
      <c r="F113" s="180"/>
      <c r="G113" s="180"/>
      <c r="H113" s="180"/>
      <c r="I113" s="180"/>
      <c r="J113" s="180"/>
      <c r="K113" s="180"/>
      <c r="L113" s="180"/>
      <c r="M113" s="180"/>
      <c r="N113" s="180"/>
      <c r="O113" s="180"/>
      <c r="P113" s="180"/>
      <c r="Q113" s="180"/>
    </row>
    <row r="114" spans="1:17">
      <c r="A114" s="181"/>
      <c r="B114" s="181"/>
      <c r="C114" s="180"/>
      <c r="D114" s="180"/>
      <c r="E114" s="180"/>
      <c r="F114" s="180"/>
      <c r="G114" s="180"/>
      <c r="H114" s="180"/>
      <c r="I114" s="180"/>
      <c r="J114" s="180"/>
      <c r="K114" s="180"/>
      <c r="L114" s="180"/>
      <c r="M114" s="180"/>
      <c r="N114" s="180"/>
      <c r="O114" s="180"/>
      <c r="P114" s="180"/>
      <c r="Q114" s="180"/>
    </row>
    <row r="115" spans="1:17">
      <c r="A115" s="181"/>
      <c r="B115" s="181"/>
      <c r="C115" s="180"/>
      <c r="D115" s="180"/>
      <c r="E115" s="180"/>
      <c r="F115" s="180"/>
      <c r="G115" s="180"/>
      <c r="H115" s="180"/>
      <c r="I115" s="180"/>
      <c r="J115" s="180"/>
      <c r="K115" s="180"/>
      <c r="L115" s="180"/>
      <c r="M115" s="180"/>
      <c r="N115" s="180"/>
      <c r="O115" s="180"/>
      <c r="P115" s="180"/>
      <c r="Q115" s="180"/>
    </row>
    <row r="116" spans="1:17">
      <c r="A116" s="181"/>
      <c r="B116" s="181"/>
      <c r="C116" s="180"/>
      <c r="D116" s="180"/>
      <c r="E116" s="180"/>
      <c r="F116" s="180"/>
      <c r="G116" s="180"/>
      <c r="H116" s="180"/>
      <c r="I116" s="180"/>
      <c r="J116" s="180"/>
      <c r="K116" s="180"/>
      <c r="L116" s="180"/>
      <c r="M116" s="180"/>
      <c r="N116" s="180"/>
      <c r="O116" s="180"/>
      <c r="P116" s="180"/>
      <c r="Q116" s="180"/>
    </row>
    <row r="117" spans="1:17">
      <c r="A117" s="181"/>
      <c r="B117" s="181"/>
      <c r="C117" s="180"/>
      <c r="D117" s="180"/>
      <c r="E117" s="180"/>
      <c r="F117" s="180"/>
      <c r="G117" s="180"/>
      <c r="H117" s="180"/>
      <c r="I117" s="180"/>
      <c r="J117" s="180"/>
      <c r="K117" s="180"/>
      <c r="L117" s="180"/>
      <c r="M117" s="180"/>
      <c r="N117" s="180"/>
      <c r="O117" s="180"/>
      <c r="P117" s="180"/>
      <c r="Q117" s="180"/>
    </row>
    <row r="118" spans="1:17">
      <c r="A118" s="181"/>
      <c r="B118" s="181"/>
      <c r="C118" s="180"/>
      <c r="D118" s="180"/>
      <c r="E118" s="180"/>
      <c r="F118" s="180"/>
      <c r="G118" s="180"/>
      <c r="H118" s="180"/>
      <c r="I118" s="180"/>
      <c r="J118" s="180"/>
      <c r="K118" s="180"/>
      <c r="L118" s="180"/>
      <c r="M118" s="180"/>
      <c r="N118" s="180"/>
      <c r="O118" s="180"/>
      <c r="P118" s="180"/>
      <c r="Q118" s="180"/>
    </row>
    <row r="119" spans="1:17">
      <c r="A119" s="181"/>
      <c r="B119" s="181"/>
      <c r="C119" s="180"/>
      <c r="D119" s="180"/>
      <c r="E119" s="180"/>
      <c r="F119" s="180"/>
      <c r="G119" s="180"/>
      <c r="H119" s="180"/>
      <c r="I119" s="180"/>
      <c r="J119" s="180"/>
      <c r="K119" s="180"/>
      <c r="L119" s="180"/>
      <c r="M119" s="180"/>
      <c r="N119" s="180"/>
      <c r="O119" s="180"/>
      <c r="P119" s="180"/>
      <c r="Q119" s="180"/>
    </row>
    <row r="120" spans="1:17">
      <c r="A120" s="181"/>
      <c r="B120" s="181"/>
      <c r="C120" s="180"/>
      <c r="D120" s="180"/>
      <c r="E120" s="180"/>
      <c r="F120" s="180"/>
      <c r="G120" s="180"/>
      <c r="H120" s="180"/>
      <c r="I120" s="180"/>
      <c r="J120" s="180"/>
      <c r="K120" s="180"/>
      <c r="L120" s="180"/>
      <c r="M120" s="180"/>
      <c r="N120" s="180"/>
      <c r="O120" s="180"/>
      <c r="P120" s="180"/>
      <c r="Q120" s="180"/>
    </row>
    <row r="121" spans="1:17">
      <c r="A121" s="181"/>
      <c r="B121" s="181"/>
      <c r="C121" s="180"/>
      <c r="D121" s="180"/>
      <c r="E121" s="180"/>
      <c r="F121" s="180"/>
      <c r="G121" s="180"/>
      <c r="H121" s="180"/>
      <c r="I121" s="180"/>
      <c r="J121" s="180"/>
      <c r="K121" s="180"/>
      <c r="L121" s="180"/>
      <c r="M121" s="180"/>
      <c r="N121" s="180"/>
      <c r="O121" s="180"/>
      <c r="P121" s="180"/>
      <c r="Q121" s="180"/>
    </row>
    <row r="122" spans="1:17">
      <c r="A122" s="181"/>
      <c r="B122" s="181"/>
      <c r="C122" s="180"/>
      <c r="D122" s="180"/>
      <c r="E122" s="180"/>
      <c r="F122" s="180"/>
      <c r="G122" s="180"/>
      <c r="H122" s="180"/>
      <c r="I122" s="180"/>
      <c r="J122" s="180"/>
      <c r="K122" s="180"/>
      <c r="L122" s="180"/>
      <c r="M122" s="180"/>
      <c r="N122" s="180"/>
      <c r="O122" s="180"/>
      <c r="P122" s="180"/>
      <c r="Q122" s="180"/>
    </row>
    <row r="123" spans="1:17">
      <c r="A123" s="181"/>
      <c r="B123" s="181"/>
      <c r="C123" s="180"/>
      <c r="D123" s="180"/>
      <c r="E123" s="180"/>
      <c r="F123" s="180"/>
      <c r="G123" s="180"/>
      <c r="H123" s="180"/>
      <c r="I123" s="180"/>
      <c r="J123" s="180"/>
      <c r="K123" s="180"/>
      <c r="L123" s="180"/>
      <c r="M123" s="180"/>
      <c r="N123" s="180"/>
      <c r="O123" s="180"/>
      <c r="P123" s="180"/>
      <c r="Q123" s="180"/>
    </row>
    <row r="124" spans="1:17">
      <c r="A124" s="181"/>
      <c r="B124" s="181"/>
      <c r="C124" s="180"/>
      <c r="D124" s="180"/>
      <c r="E124" s="180"/>
      <c r="F124" s="180"/>
      <c r="G124" s="180"/>
      <c r="H124" s="180"/>
      <c r="I124" s="180"/>
      <c r="J124" s="180"/>
      <c r="K124" s="180"/>
      <c r="L124" s="180"/>
      <c r="M124" s="180"/>
      <c r="N124" s="180"/>
      <c r="O124" s="180"/>
      <c r="P124" s="180"/>
      <c r="Q124" s="180"/>
    </row>
    <row r="125" spans="1:17">
      <c r="A125" s="181"/>
      <c r="B125" s="181"/>
      <c r="C125" s="180"/>
      <c r="D125" s="180"/>
      <c r="E125" s="180"/>
      <c r="F125" s="180"/>
      <c r="G125" s="180"/>
      <c r="H125" s="180"/>
      <c r="I125" s="180"/>
      <c r="J125" s="180"/>
      <c r="K125" s="180"/>
      <c r="L125" s="180"/>
      <c r="M125" s="180"/>
      <c r="N125" s="180"/>
      <c r="O125" s="180"/>
      <c r="P125" s="180"/>
      <c r="Q125" s="180"/>
    </row>
    <row r="126" spans="1:17">
      <c r="A126" s="181"/>
      <c r="B126" s="181"/>
      <c r="C126" s="180"/>
      <c r="D126" s="180"/>
      <c r="E126" s="180"/>
      <c r="F126" s="180"/>
      <c r="G126" s="180"/>
      <c r="H126" s="180"/>
      <c r="I126" s="180"/>
      <c r="J126" s="180"/>
      <c r="K126" s="180"/>
      <c r="L126" s="180"/>
      <c r="M126" s="180"/>
      <c r="N126" s="180"/>
      <c r="O126" s="180"/>
      <c r="P126" s="180"/>
      <c r="Q126" s="180"/>
    </row>
    <row r="127" spans="1:17">
      <c r="A127" s="181"/>
      <c r="B127" s="181"/>
      <c r="C127" s="180"/>
      <c r="D127" s="180"/>
      <c r="E127" s="180"/>
      <c r="F127" s="180"/>
      <c r="G127" s="180"/>
      <c r="H127" s="180"/>
      <c r="I127" s="180"/>
      <c r="J127" s="180"/>
      <c r="K127" s="180"/>
      <c r="L127" s="180"/>
      <c r="M127" s="180"/>
      <c r="N127" s="180"/>
      <c r="O127" s="180"/>
      <c r="P127" s="180"/>
      <c r="Q127" s="180"/>
    </row>
    <row r="128" spans="1:17">
      <c r="A128" s="181"/>
      <c r="B128" s="181"/>
      <c r="C128" s="180"/>
      <c r="D128" s="180"/>
      <c r="E128" s="180"/>
      <c r="F128" s="180"/>
      <c r="G128" s="180"/>
      <c r="H128" s="180"/>
      <c r="I128" s="180"/>
      <c r="J128" s="180"/>
      <c r="K128" s="180"/>
      <c r="L128" s="180"/>
      <c r="M128" s="180"/>
      <c r="N128" s="180"/>
      <c r="O128" s="180"/>
      <c r="P128" s="180"/>
      <c r="Q128" s="180"/>
    </row>
    <row r="129" spans="1:17">
      <c r="A129" s="181"/>
      <c r="B129" s="181"/>
      <c r="C129" s="180"/>
      <c r="D129" s="180"/>
      <c r="E129" s="180"/>
      <c r="F129" s="180"/>
      <c r="G129" s="180"/>
      <c r="H129" s="180"/>
      <c r="I129" s="180"/>
      <c r="J129" s="180"/>
      <c r="K129" s="180"/>
      <c r="L129" s="180"/>
      <c r="M129" s="180"/>
      <c r="N129" s="180"/>
      <c r="O129" s="180"/>
      <c r="P129" s="180"/>
      <c r="Q129" s="180"/>
    </row>
    <row r="130" spans="1:17">
      <c r="A130" s="181"/>
      <c r="B130" s="181"/>
      <c r="C130" s="180"/>
      <c r="D130" s="180"/>
      <c r="E130" s="180"/>
      <c r="F130" s="180"/>
      <c r="G130" s="180"/>
      <c r="H130" s="180"/>
      <c r="I130" s="180"/>
      <c r="J130" s="180"/>
      <c r="K130" s="180"/>
      <c r="L130" s="180"/>
      <c r="M130" s="180"/>
      <c r="N130" s="180"/>
      <c r="O130" s="180"/>
      <c r="P130" s="180"/>
      <c r="Q130" s="180"/>
    </row>
    <row r="131" spans="1:17">
      <c r="A131" s="181"/>
      <c r="B131" s="181"/>
      <c r="C131" s="180"/>
      <c r="D131" s="180"/>
      <c r="E131" s="180"/>
      <c r="F131" s="180"/>
      <c r="G131" s="180"/>
      <c r="H131" s="180"/>
      <c r="I131" s="180"/>
      <c r="J131" s="180"/>
      <c r="K131" s="180"/>
      <c r="L131" s="180"/>
      <c r="M131" s="180"/>
      <c r="N131" s="180"/>
      <c r="O131" s="180"/>
      <c r="P131" s="180"/>
      <c r="Q131" s="180"/>
    </row>
    <row r="132" spans="1:17">
      <c r="A132" s="181"/>
      <c r="B132" s="181"/>
      <c r="C132" s="180"/>
      <c r="D132" s="180"/>
      <c r="E132" s="180"/>
      <c r="F132" s="180"/>
      <c r="G132" s="180"/>
      <c r="H132" s="180"/>
      <c r="I132" s="180"/>
      <c r="J132" s="180"/>
      <c r="K132" s="180"/>
      <c r="L132" s="180"/>
      <c r="M132" s="180"/>
      <c r="N132" s="180"/>
      <c r="O132" s="180"/>
      <c r="P132" s="180"/>
      <c r="Q132" s="180"/>
    </row>
    <row r="133" spans="1:17">
      <c r="A133" s="181"/>
      <c r="B133" s="181"/>
      <c r="C133" s="180"/>
      <c r="D133" s="180"/>
      <c r="E133" s="180"/>
      <c r="F133" s="180"/>
      <c r="G133" s="180"/>
      <c r="H133" s="180"/>
      <c r="I133" s="180"/>
      <c r="J133" s="180"/>
      <c r="K133" s="180"/>
      <c r="L133" s="180"/>
      <c r="M133" s="180"/>
      <c r="N133" s="180"/>
      <c r="O133" s="180"/>
      <c r="P133" s="180"/>
      <c r="Q133" s="180"/>
    </row>
    <row r="134" spans="1:17">
      <c r="A134" s="181"/>
      <c r="B134" s="181"/>
      <c r="C134" s="180"/>
      <c r="D134" s="180"/>
      <c r="E134" s="180"/>
      <c r="F134" s="180"/>
      <c r="G134" s="180"/>
      <c r="H134" s="180"/>
      <c r="I134" s="180"/>
      <c r="J134" s="180"/>
      <c r="K134" s="180"/>
      <c r="L134" s="180"/>
      <c r="M134" s="180"/>
      <c r="N134" s="180"/>
      <c r="O134" s="180"/>
      <c r="P134" s="180"/>
      <c r="Q134" s="180"/>
    </row>
    <row r="135" spans="1:17">
      <c r="A135" s="181"/>
      <c r="B135" s="181"/>
      <c r="C135" s="180"/>
      <c r="D135" s="180"/>
      <c r="E135" s="180"/>
      <c r="F135" s="180"/>
      <c r="G135" s="180"/>
      <c r="H135" s="180"/>
      <c r="I135" s="180"/>
      <c r="J135" s="180"/>
      <c r="K135" s="180"/>
      <c r="L135" s="180"/>
      <c r="M135" s="180"/>
      <c r="N135" s="180"/>
      <c r="O135" s="180"/>
      <c r="P135" s="180"/>
      <c r="Q135" s="180"/>
    </row>
    <row r="136" spans="1:17">
      <c r="A136" s="181"/>
      <c r="B136" s="181"/>
      <c r="C136" s="180"/>
      <c r="D136" s="180"/>
      <c r="E136" s="180"/>
      <c r="F136" s="180"/>
      <c r="G136" s="180"/>
      <c r="H136" s="180"/>
      <c r="I136" s="180"/>
      <c r="J136" s="180"/>
      <c r="K136" s="180"/>
      <c r="L136" s="180"/>
      <c r="M136" s="180"/>
      <c r="N136" s="180"/>
      <c r="O136" s="180"/>
      <c r="P136" s="180"/>
      <c r="Q136" s="180"/>
    </row>
    <row r="137" spans="1:17">
      <c r="A137" s="181"/>
      <c r="B137" s="181"/>
      <c r="C137" s="180"/>
      <c r="D137" s="180"/>
      <c r="E137" s="180"/>
      <c r="F137" s="180"/>
      <c r="G137" s="180"/>
      <c r="H137" s="180"/>
      <c r="I137" s="180"/>
      <c r="J137" s="180"/>
      <c r="K137" s="180"/>
      <c r="L137" s="180"/>
      <c r="M137" s="180"/>
      <c r="N137" s="180"/>
      <c r="O137" s="180"/>
      <c r="P137" s="180"/>
      <c r="Q137" s="180"/>
    </row>
    <row r="138" spans="1:17">
      <c r="A138" s="181"/>
      <c r="B138" s="181"/>
      <c r="C138" s="180"/>
      <c r="D138" s="180"/>
      <c r="E138" s="180"/>
      <c r="F138" s="180"/>
      <c r="G138" s="180"/>
      <c r="H138" s="180"/>
      <c r="I138" s="180"/>
      <c r="J138" s="180"/>
      <c r="K138" s="180"/>
      <c r="L138" s="180"/>
      <c r="M138" s="180"/>
      <c r="N138" s="180"/>
      <c r="O138" s="180"/>
      <c r="P138" s="180"/>
      <c r="Q138" s="180"/>
    </row>
    <row r="139" spans="1:17">
      <c r="A139" s="181"/>
      <c r="B139" s="181"/>
      <c r="C139" s="180"/>
      <c r="D139" s="180"/>
      <c r="E139" s="180"/>
      <c r="F139" s="180"/>
      <c r="G139" s="180"/>
      <c r="H139" s="180"/>
      <c r="I139" s="180"/>
      <c r="J139" s="180"/>
      <c r="K139" s="180"/>
      <c r="L139" s="180"/>
      <c r="M139" s="180"/>
      <c r="N139" s="180"/>
      <c r="O139" s="180"/>
      <c r="P139" s="180"/>
      <c r="Q139" s="180"/>
    </row>
    <row r="140" spans="1:17">
      <c r="A140" s="181"/>
      <c r="B140" s="181"/>
      <c r="C140" s="180"/>
      <c r="D140" s="180"/>
      <c r="E140" s="180"/>
      <c r="F140" s="180"/>
      <c r="G140" s="180"/>
      <c r="H140" s="180"/>
      <c r="I140" s="180"/>
      <c r="J140" s="180"/>
      <c r="K140" s="180"/>
      <c r="L140" s="180"/>
      <c r="M140" s="180"/>
      <c r="N140" s="180"/>
      <c r="O140" s="180"/>
      <c r="P140" s="180"/>
      <c r="Q140" s="180"/>
    </row>
    <row r="141" spans="1:17">
      <c r="A141" s="181"/>
      <c r="B141" s="181"/>
      <c r="C141" s="180"/>
      <c r="D141" s="180"/>
      <c r="E141" s="180"/>
      <c r="F141" s="180"/>
      <c r="G141" s="180"/>
      <c r="H141" s="180"/>
      <c r="I141" s="180"/>
      <c r="J141" s="180"/>
      <c r="K141" s="180"/>
      <c r="L141" s="180"/>
      <c r="M141" s="180"/>
      <c r="N141" s="180"/>
      <c r="O141" s="180"/>
      <c r="P141" s="180"/>
      <c r="Q141" s="180"/>
    </row>
    <row r="142" spans="1:17">
      <c r="A142" s="181"/>
      <c r="B142" s="181"/>
      <c r="C142" s="180"/>
      <c r="D142" s="180"/>
      <c r="E142" s="180"/>
      <c r="F142" s="180"/>
      <c r="G142" s="180"/>
      <c r="H142" s="180"/>
      <c r="I142" s="180"/>
      <c r="J142" s="180"/>
      <c r="K142" s="180"/>
      <c r="L142" s="180"/>
      <c r="M142" s="180"/>
      <c r="N142" s="180"/>
      <c r="O142" s="180"/>
      <c r="P142" s="180"/>
      <c r="Q142" s="180"/>
    </row>
    <row r="143" spans="1:17">
      <c r="A143" s="181"/>
      <c r="B143" s="181"/>
      <c r="C143" s="180"/>
      <c r="D143" s="180"/>
      <c r="E143" s="180"/>
      <c r="F143" s="180"/>
      <c r="G143" s="180"/>
      <c r="H143" s="180"/>
      <c r="I143" s="180"/>
      <c r="J143" s="180"/>
      <c r="K143" s="180"/>
      <c r="L143" s="180"/>
      <c r="M143" s="180"/>
      <c r="N143" s="180"/>
      <c r="O143" s="180"/>
      <c r="P143" s="180"/>
      <c r="Q143" s="180"/>
    </row>
    <row r="144" spans="1:17">
      <c r="A144" s="181"/>
      <c r="B144" s="181"/>
      <c r="C144" s="180"/>
      <c r="D144" s="180"/>
      <c r="E144" s="180"/>
      <c r="F144" s="180"/>
      <c r="G144" s="180"/>
      <c r="H144" s="180"/>
      <c r="I144" s="180"/>
      <c r="J144" s="180"/>
      <c r="K144" s="180"/>
      <c r="L144" s="180"/>
      <c r="M144" s="180"/>
      <c r="N144" s="180"/>
      <c r="O144" s="180"/>
      <c r="P144" s="180"/>
      <c r="Q144" s="180"/>
    </row>
    <row r="145" spans="1:17">
      <c r="A145" s="181"/>
      <c r="B145" s="181"/>
      <c r="C145" s="180"/>
      <c r="D145" s="180"/>
      <c r="E145" s="180"/>
      <c r="F145" s="180"/>
      <c r="G145" s="180"/>
      <c r="H145" s="180"/>
      <c r="I145" s="180"/>
      <c r="J145" s="180"/>
      <c r="K145" s="180"/>
      <c r="L145" s="180"/>
      <c r="M145" s="180"/>
      <c r="N145" s="180"/>
      <c r="O145" s="180"/>
      <c r="P145" s="180"/>
      <c r="Q145" s="180"/>
    </row>
    <row r="146" spans="1:17">
      <c r="A146" s="181"/>
      <c r="B146" s="181"/>
      <c r="C146" s="180"/>
      <c r="D146" s="180"/>
      <c r="E146" s="180"/>
      <c r="F146" s="180"/>
      <c r="G146" s="180"/>
      <c r="H146" s="180"/>
      <c r="I146" s="180"/>
      <c r="J146" s="180"/>
      <c r="K146" s="180"/>
      <c r="L146" s="180"/>
      <c r="M146" s="180"/>
      <c r="N146" s="180"/>
      <c r="O146" s="180"/>
      <c r="P146" s="180"/>
      <c r="Q146" s="180"/>
    </row>
    <row r="147" spans="1:17">
      <c r="A147" s="181"/>
      <c r="B147" s="181"/>
      <c r="C147" s="180"/>
      <c r="D147" s="180"/>
      <c r="E147" s="180"/>
      <c r="F147" s="180"/>
      <c r="G147" s="180"/>
      <c r="H147" s="180"/>
      <c r="I147" s="180"/>
      <c r="J147" s="180"/>
      <c r="K147" s="180"/>
      <c r="L147" s="180"/>
      <c r="M147" s="180"/>
      <c r="N147" s="180"/>
      <c r="O147" s="180"/>
      <c r="P147" s="180"/>
      <c r="Q147" s="180"/>
    </row>
    <row r="148" spans="1:17">
      <c r="A148" s="181"/>
      <c r="B148" s="181"/>
      <c r="C148" s="180"/>
      <c r="D148" s="180"/>
      <c r="E148" s="180"/>
      <c r="F148" s="180"/>
      <c r="G148" s="180"/>
      <c r="H148" s="180"/>
      <c r="I148" s="180"/>
      <c r="J148" s="180"/>
      <c r="K148" s="180"/>
      <c r="L148" s="180"/>
      <c r="M148" s="180"/>
      <c r="N148" s="180"/>
      <c r="O148" s="180"/>
      <c r="P148" s="180"/>
      <c r="Q148" s="180"/>
    </row>
    <row r="149" spans="1:17">
      <c r="A149" s="181"/>
      <c r="B149" s="181"/>
      <c r="C149" s="180"/>
      <c r="D149" s="180"/>
      <c r="E149" s="180"/>
      <c r="F149" s="180"/>
      <c r="G149" s="180"/>
      <c r="H149" s="180"/>
      <c r="I149" s="180"/>
      <c r="J149" s="180"/>
      <c r="K149" s="180"/>
      <c r="L149" s="180"/>
      <c r="M149" s="180"/>
      <c r="N149" s="180"/>
      <c r="O149" s="180"/>
      <c r="P149" s="180"/>
      <c r="Q149" s="180"/>
    </row>
    <row r="150" spans="1:17">
      <c r="A150" s="181"/>
      <c r="B150" s="181"/>
      <c r="C150" s="180"/>
      <c r="D150" s="180"/>
      <c r="E150" s="180"/>
      <c r="F150" s="180"/>
      <c r="G150" s="180"/>
      <c r="H150" s="180"/>
      <c r="I150" s="180"/>
      <c r="J150" s="180"/>
      <c r="K150" s="180"/>
      <c r="L150" s="180"/>
      <c r="M150" s="180"/>
      <c r="N150" s="180"/>
      <c r="O150" s="180"/>
      <c r="P150" s="180"/>
      <c r="Q150" s="180"/>
    </row>
    <row r="151" spans="1:17">
      <c r="A151" s="181"/>
      <c r="B151" s="181"/>
      <c r="C151" s="180"/>
      <c r="D151" s="180"/>
      <c r="E151" s="180"/>
      <c r="F151" s="180"/>
      <c r="G151" s="180"/>
      <c r="H151" s="180"/>
      <c r="I151" s="180"/>
      <c r="J151" s="180"/>
      <c r="K151" s="180"/>
      <c r="L151" s="180"/>
      <c r="M151" s="180"/>
      <c r="N151" s="180"/>
      <c r="O151" s="180"/>
      <c r="P151" s="180"/>
      <c r="Q151" s="180"/>
    </row>
    <row r="152" spans="1:17">
      <c r="A152" s="181"/>
      <c r="B152" s="181"/>
      <c r="C152" s="180"/>
      <c r="D152" s="180"/>
      <c r="E152" s="180"/>
      <c r="F152" s="180"/>
      <c r="G152" s="180"/>
      <c r="H152" s="180"/>
      <c r="I152" s="180"/>
      <c r="J152" s="180"/>
      <c r="K152" s="180"/>
      <c r="L152" s="180"/>
      <c r="M152" s="180"/>
      <c r="N152" s="180"/>
      <c r="O152" s="180"/>
      <c r="P152" s="180"/>
      <c r="Q152" s="180"/>
    </row>
    <row r="153" spans="1:17">
      <c r="A153" s="181"/>
      <c r="B153" s="181"/>
      <c r="C153" s="180"/>
      <c r="D153" s="180"/>
      <c r="E153" s="180"/>
      <c r="F153" s="180"/>
      <c r="G153" s="180"/>
      <c r="H153" s="180"/>
      <c r="I153" s="180"/>
      <c r="J153" s="180"/>
      <c r="K153" s="180"/>
      <c r="L153" s="180"/>
      <c r="M153" s="180"/>
      <c r="N153" s="180"/>
      <c r="O153" s="180"/>
      <c r="P153" s="180"/>
      <c r="Q153" s="180"/>
    </row>
    <row r="154" spans="1:17">
      <c r="A154" s="181"/>
      <c r="B154" s="181"/>
      <c r="C154" s="180"/>
      <c r="D154" s="180"/>
      <c r="E154" s="180"/>
      <c r="F154" s="180"/>
      <c r="G154" s="180"/>
      <c r="H154" s="180"/>
      <c r="I154" s="180"/>
      <c r="J154" s="180"/>
      <c r="K154" s="180"/>
      <c r="L154" s="180"/>
      <c r="M154" s="180"/>
      <c r="N154" s="180"/>
      <c r="O154" s="180"/>
      <c r="P154" s="180"/>
      <c r="Q154" s="180"/>
    </row>
    <row r="155" spans="1:17">
      <c r="A155" s="181"/>
      <c r="B155" s="181"/>
      <c r="C155" s="180"/>
      <c r="D155" s="180"/>
      <c r="E155" s="180"/>
      <c r="F155" s="180"/>
      <c r="G155" s="180"/>
      <c r="H155" s="180"/>
      <c r="I155" s="180"/>
      <c r="J155" s="180"/>
      <c r="K155" s="180"/>
      <c r="L155" s="180"/>
      <c r="M155" s="180"/>
      <c r="N155" s="180"/>
      <c r="O155" s="180"/>
      <c r="P155" s="180"/>
      <c r="Q155" s="180"/>
    </row>
    <row r="156" spans="1:17">
      <c r="A156" s="181"/>
      <c r="B156" s="181"/>
      <c r="C156" s="180"/>
      <c r="D156" s="180"/>
      <c r="E156" s="180"/>
      <c r="F156" s="180"/>
      <c r="G156" s="180"/>
      <c r="H156" s="180"/>
      <c r="I156" s="180"/>
      <c r="J156" s="180"/>
      <c r="K156" s="180"/>
      <c r="L156" s="180"/>
      <c r="M156" s="180"/>
      <c r="N156" s="180"/>
      <c r="O156" s="180"/>
      <c r="P156" s="180"/>
      <c r="Q156" s="180"/>
    </row>
    <row r="157" spans="1:17">
      <c r="A157" s="181"/>
      <c r="B157" s="181"/>
      <c r="C157" s="180"/>
      <c r="D157" s="180"/>
      <c r="E157" s="180"/>
      <c r="F157" s="180"/>
      <c r="G157" s="180"/>
      <c r="H157" s="180"/>
      <c r="I157" s="180"/>
      <c r="J157" s="180"/>
      <c r="K157" s="180"/>
      <c r="L157" s="180"/>
      <c r="M157" s="180"/>
      <c r="N157" s="180"/>
      <c r="O157" s="180"/>
      <c r="P157" s="180"/>
      <c r="Q157" s="180"/>
    </row>
    <row r="158" spans="1:17">
      <c r="A158" s="181"/>
      <c r="B158" s="181"/>
      <c r="C158" s="180"/>
      <c r="D158" s="180"/>
      <c r="E158" s="180"/>
      <c r="F158" s="180"/>
      <c r="G158" s="180"/>
      <c r="H158" s="180"/>
      <c r="I158" s="180"/>
      <c r="J158" s="180"/>
      <c r="K158" s="180"/>
      <c r="L158" s="180"/>
      <c r="M158" s="180"/>
      <c r="N158" s="180"/>
      <c r="O158" s="180"/>
      <c r="P158" s="180"/>
      <c r="Q158" s="180"/>
    </row>
    <row r="159" spans="1:17">
      <c r="A159" s="181"/>
      <c r="B159" s="181"/>
      <c r="C159" s="180"/>
      <c r="D159" s="180"/>
      <c r="E159" s="180"/>
      <c r="F159" s="180"/>
      <c r="G159" s="180"/>
      <c r="H159" s="180"/>
      <c r="I159" s="180"/>
      <c r="J159" s="180"/>
      <c r="K159" s="180"/>
      <c r="L159" s="180"/>
      <c r="M159" s="180"/>
      <c r="N159" s="180"/>
      <c r="O159" s="180"/>
      <c r="P159" s="180"/>
      <c r="Q159" s="180"/>
    </row>
    <row r="160" spans="1:17">
      <c r="A160" s="181"/>
      <c r="B160" s="181"/>
      <c r="C160" s="180"/>
      <c r="D160" s="180"/>
      <c r="E160" s="180"/>
      <c r="F160" s="180"/>
      <c r="G160" s="180"/>
      <c r="H160" s="180"/>
      <c r="I160" s="180"/>
      <c r="J160" s="180"/>
      <c r="K160" s="180"/>
      <c r="L160" s="180"/>
      <c r="M160" s="180"/>
      <c r="N160" s="180"/>
      <c r="O160" s="180"/>
      <c r="P160" s="180"/>
      <c r="Q160" s="180"/>
    </row>
    <row r="161" spans="1:17">
      <c r="A161" s="181"/>
      <c r="B161" s="181"/>
      <c r="C161" s="180"/>
      <c r="D161" s="180"/>
      <c r="E161" s="180"/>
      <c r="F161" s="180"/>
      <c r="G161" s="180"/>
      <c r="H161" s="180"/>
      <c r="I161" s="180"/>
      <c r="J161" s="180"/>
      <c r="K161" s="180"/>
      <c r="L161" s="180"/>
      <c r="M161" s="180"/>
      <c r="N161" s="180"/>
      <c r="O161" s="180"/>
      <c r="P161" s="180"/>
      <c r="Q161" s="180"/>
    </row>
    <row r="162" spans="1:17">
      <c r="A162" s="181"/>
      <c r="B162" s="181"/>
      <c r="C162" s="180"/>
      <c r="D162" s="180"/>
      <c r="E162" s="180"/>
      <c r="F162" s="180"/>
      <c r="G162" s="180"/>
      <c r="H162" s="180"/>
      <c r="I162" s="180"/>
      <c r="J162" s="180"/>
      <c r="K162" s="180"/>
      <c r="L162" s="180"/>
      <c r="M162" s="180"/>
      <c r="N162" s="180"/>
      <c r="O162" s="180"/>
      <c r="P162" s="180"/>
      <c r="Q162" s="180"/>
    </row>
    <row r="163" spans="1:17">
      <c r="A163" s="181"/>
      <c r="B163" s="181"/>
      <c r="C163" s="180"/>
      <c r="D163" s="180"/>
      <c r="E163" s="180"/>
      <c r="F163" s="180"/>
      <c r="G163" s="180"/>
      <c r="H163" s="180"/>
      <c r="I163" s="180"/>
      <c r="J163" s="180"/>
      <c r="K163" s="180"/>
      <c r="L163" s="180"/>
      <c r="M163" s="180"/>
      <c r="N163" s="180"/>
      <c r="O163" s="180"/>
      <c r="P163" s="180"/>
      <c r="Q163" s="180"/>
    </row>
    <row r="164" spans="1:17">
      <c r="A164" s="181"/>
      <c r="B164" s="181"/>
      <c r="C164" s="180"/>
      <c r="D164" s="180"/>
      <c r="E164" s="180"/>
      <c r="F164" s="180"/>
      <c r="G164" s="180"/>
      <c r="H164" s="180"/>
      <c r="I164" s="180"/>
      <c r="J164" s="180"/>
      <c r="K164" s="180"/>
      <c r="L164" s="180"/>
      <c r="M164" s="180"/>
      <c r="N164" s="180"/>
      <c r="O164" s="180"/>
      <c r="P164" s="180"/>
      <c r="Q164" s="180"/>
    </row>
    <row r="165" spans="1:17">
      <c r="A165" s="181"/>
      <c r="B165" s="181"/>
      <c r="C165" s="180"/>
      <c r="D165" s="180"/>
      <c r="E165" s="180"/>
      <c r="F165" s="180"/>
      <c r="G165" s="180"/>
      <c r="H165" s="180"/>
      <c r="I165" s="180"/>
      <c r="J165" s="180"/>
      <c r="K165" s="180"/>
      <c r="L165" s="180"/>
      <c r="M165" s="180"/>
      <c r="N165" s="180"/>
      <c r="O165" s="180"/>
      <c r="P165" s="180"/>
      <c r="Q165" s="180"/>
    </row>
    <row r="166" spans="1:17">
      <c r="A166" s="181"/>
      <c r="B166" s="181"/>
      <c r="C166" s="180"/>
      <c r="D166" s="180"/>
      <c r="E166" s="180"/>
      <c r="F166" s="180"/>
      <c r="G166" s="180"/>
      <c r="H166" s="180"/>
      <c r="I166" s="180"/>
      <c r="J166" s="180"/>
      <c r="K166" s="180"/>
      <c r="L166" s="180"/>
      <c r="M166" s="180"/>
      <c r="N166" s="180"/>
      <c r="O166" s="180"/>
      <c r="P166" s="180"/>
      <c r="Q166" s="180"/>
    </row>
    <row r="167" spans="1:17">
      <c r="A167" s="181"/>
      <c r="B167" s="181"/>
      <c r="C167" s="180"/>
      <c r="D167" s="180"/>
      <c r="E167" s="180"/>
      <c r="F167" s="180"/>
      <c r="G167" s="180"/>
      <c r="H167" s="180"/>
      <c r="I167" s="180"/>
      <c r="J167" s="180"/>
      <c r="K167" s="180"/>
      <c r="L167" s="180"/>
      <c r="M167" s="180"/>
      <c r="N167" s="180"/>
      <c r="O167" s="180"/>
      <c r="P167" s="180"/>
      <c r="Q167" s="180"/>
    </row>
    <row r="168" spans="1:17">
      <c r="A168" s="181"/>
      <c r="B168" s="181"/>
      <c r="C168" s="180"/>
      <c r="D168" s="180"/>
      <c r="E168" s="180"/>
      <c r="F168" s="180"/>
      <c r="G168" s="180"/>
      <c r="H168" s="180"/>
      <c r="I168" s="180"/>
      <c r="J168" s="180"/>
      <c r="K168" s="180"/>
      <c r="L168" s="180"/>
      <c r="M168" s="180"/>
      <c r="N168" s="180"/>
      <c r="O168" s="180"/>
      <c r="P168" s="180"/>
      <c r="Q168" s="180"/>
    </row>
    <row r="169" spans="1:17">
      <c r="A169" s="181"/>
      <c r="B169" s="181"/>
      <c r="C169" s="180"/>
      <c r="D169" s="180"/>
      <c r="E169" s="180"/>
      <c r="F169" s="180"/>
      <c r="G169" s="180"/>
      <c r="H169" s="180"/>
      <c r="I169" s="180"/>
      <c r="J169" s="180"/>
      <c r="K169" s="180"/>
      <c r="L169" s="180"/>
      <c r="M169" s="180"/>
      <c r="N169" s="180"/>
      <c r="O169" s="180"/>
      <c r="P169" s="180"/>
      <c r="Q169" s="180"/>
    </row>
    <row r="170" spans="1:17">
      <c r="A170" s="181"/>
      <c r="B170" s="181"/>
      <c r="C170" s="180"/>
      <c r="D170" s="180"/>
      <c r="E170" s="180"/>
      <c r="F170" s="180"/>
      <c r="G170" s="180"/>
      <c r="H170" s="180"/>
      <c r="I170" s="180"/>
      <c r="J170" s="180"/>
      <c r="K170" s="180"/>
      <c r="L170" s="180"/>
      <c r="M170" s="180"/>
      <c r="N170" s="180"/>
      <c r="O170" s="180"/>
      <c r="P170" s="180"/>
      <c r="Q170" s="180"/>
    </row>
    <row r="171" spans="1:17">
      <c r="A171" s="181"/>
      <c r="B171" s="181"/>
      <c r="C171" s="180"/>
      <c r="D171" s="180"/>
      <c r="E171" s="180"/>
      <c r="F171" s="180"/>
      <c r="G171" s="180"/>
      <c r="H171" s="180"/>
      <c r="I171" s="180"/>
      <c r="J171" s="180"/>
      <c r="K171" s="180"/>
      <c r="L171" s="180"/>
      <c r="M171" s="180"/>
      <c r="N171" s="180"/>
      <c r="O171" s="180"/>
      <c r="P171" s="180"/>
      <c r="Q171" s="180"/>
    </row>
    <row r="172" spans="1:17">
      <c r="A172" s="181"/>
      <c r="B172" s="181"/>
      <c r="C172" s="180"/>
      <c r="D172" s="180"/>
      <c r="E172" s="180"/>
      <c r="F172" s="180"/>
      <c r="G172" s="180"/>
      <c r="H172" s="180"/>
      <c r="I172" s="180"/>
      <c r="J172" s="180"/>
      <c r="K172" s="180"/>
      <c r="L172" s="180"/>
      <c r="M172" s="180"/>
      <c r="N172" s="180"/>
      <c r="O172" s="180"/>
      <c r="P172" s="180"/>
      <c r="Q172" s="180"/>
    </row>
    <row r="173" spans="1:17">
      <c r="A173" s="181"/>
      <c r="B173" s="181"/>
      <c r="C173" s="180"/>
      <c r="D173" s="180"/>
      <c r="E173" s="180"/>
      <c r="F173" s="180"/>
      <c r="G173" s="180"/>
      <c r="H173" s="180"/>
      <c r="I173" s="180"/>
      <c r="J173" s="180"/>
      <c r="K173" s="180"/>
      <c r="L173" s="180"/>
      <c r="M173" s="180"/>
      <c r="N173" s="180"/>
      <c r="O173" s="180"/>
      <c r="P173" s="180"/>
      <c r="Q173" s="180"/>
    </row>
    <row r="174" spans="1:17">
      <c r="A174" s="181"/>
      <c r="B174" s="181"/>
      <c r="C174" s="180"/>
      <c r="D174" s="180"/>
      <c r="E174" s="180"/>
      <c r="F174" s="180"/>
      <c r="G174" s="180"/>
      <c r="H174" s="180"/>
      <c r="I174" s="180"/>
      <c r="J174" s="180"/>
      <c r="K174" s="180"/>
      <c r="L174" s="180"/>
      <c r="M174" s="180"/>
      <c r="N174" s="180"/>
      <c r="O174" s="180"/>
      <c r="P174" s="180"/>
      <c r="Q174" s="180"/>
    </row>
    <row r="175" spans="1:17">
      <c r="A175" s="181"/>
      <c r="B175" s="181"/>
      <c r="C175" s="180"/>
      <c r="D175" s="180"/>
      <c r="E175" s="180"/>
      <c r="F175" s="180"/>
      <c r="G175" s="180"/>
      <c r="H175" s="180"/>
      <c r="I175" s="180"/>
      <c r="J175" s="180"/>
      <c r="K175" s="180"/>
      <c r="L175" s="180"/>
      <c r="M175" s="180"/>
      <c r="N175" s="180"/>
      <c r="O175" s="180"/>
      <c r="P175" s="180"/>
      <c r="Q175" s="180"/>
    </row>
    <row r="176" spans="1:17">
      <c r="A176" s="181"/>
      <c r="B176" s="181"/>
      <c r="C176" s="180"/>
      <c r="D176" s="180"/>
      <c r="E176" s="180"/>
      <c r="F176" s="180"/>
      <c r="G176" s="180"/>
      <c r="H176" s="180"/>
      <c r="I176" s="180"/>
      <c r="J176" s="180"/>
      <c r="K176" s="180"/>
      <c r="L176" s="180"/>
      <c r="M176" s="180"/>
      <c r="N176" s="180"/>
      <c r="O176" s="180"/>
      <c r="P176" s="180"/>
      <c r="Q176" s="180"/>
    </row>
    <row r="177" spans="1:17">
      <c r="A177" s="181"/>
      <c r="B177" s="181"/>
      <c r="C177" s="180"/>
      <c r="D177" s="180"/>
      <c r="E177" s="180"/>
      <c r="F177" s="180"/>
      <c r="G177" s="180"/>
      <c r="H177" s="180"/>
      <c r="I177" s="180"/>
      <c r="J177" s="180"/>
      <c r="K177" s="180"/>
      <c r="L177" s="180"/>
      <c r="M177" s="180"/>
      <c r="N177" s="180"/>
      <c r="O177" s="180"/>
      <c r="P177" s="180"/>
      <c r="Q177" s="180"/>
    </row>
    <row r="178" spans="1:17">
      <c r="A178" s="179"/>
      <c r="B178" s="179"/>
      <c r="C178" s="179"/>
      <c r="D178" s="179"/>
      <c r="E178" s="179"/>
      <c r="F178" s="179"/>
      <c r="G178" s="179"/>
      <c r="H178" s="179"/>
      <c r="I178" s="179"/>
      <c r="J178" s="179"/>
      <c r="K178" s="179"/>
      <c r="L178" s="179"/>
      <c r="M178" s="179"/>
      <c r="N178" s="179"/>
      <c r="O178" s="179"/>
      <c r="P178" s="179"/>
      <c r="Q178" s="17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5"/>
  <sheetViews>
    <sheetView workbookViewId="0">
      <pane ySplit="2" topLeftCell="A3" activePane="bottomLeft" state="frozen"/>
      <selection pane="bottomLeft" activeCell="F700" sqref="F700"/>
    </sheetView>
  </sheetViews>
  <sheetFormatPr defaultRowHeight="15"/>
  <cols>
    <col min="1" max="1" width="9.140625" style="19"/>
    <col min="2" max="2" width="54.7109375" bestFit="1" customWidth="1"/>
    <col min="3" max="3" width="30.7109375" customWidth="1"/>
    <col min="4" max="4" width="5.5703125" bestFit="1" customWidth="1"/>
    <col min="5" max="5" width="13.5703125" bestFit="1" customWidth="1"/>
    <col min="6" max="6" width="16.28515625" bestFit="1" customWidth="1"/>
    <col min="7" max="7" width="22.140625" style="1" bestFit="1" customWidth="1"/>
    <col min="8" max="8" width="11.5703125" bestFit="1" customWidth="1"/>
    <col min="9" max="9" width="8" bestFit="1" customWidth="1"/>
    <col min="16" max="16" width="9.140625" style="19"/>
  </cols>
  <sheetData>
    <row r="1" spans="1:16" s="19" customFormat="1">
      <c r="A1" s="194" t="s">
        <v>6005</v>
      </c>
      <c r="B1" s="194"/>
      <c r="C1" s="194"/>
      <c r="D1" s="194"/>
      <c r="E1" s="194"/>
      <c r="F1" s="194"/>
      <c r="G1" s="194"/>
      <c r="H1" s="194"/>
      <c r="I1" s="194"/>
      <c r="J1" s="194"/>
      <c r="K1" s="194"/>
      <c r="L1" s="194"/>
      <c r="M1" s="194"/>
      <c r="N1" s="194"/>
    </row>
    <row r="2" spans="1:16">
      <c r="A2" s="68" t="s">
        <v>5718</v>
      </c>
      <c r="B2" s="68" t="s">
        <v>4320</v>
      </c>
      <c r="C2" s="68" t="s">
        <v>4321</v>
      </c>
      <c r="D2" s="68" t="s">
        <v>4322</v>
      </c>
      <c r="E2" s="68" t="s">
        <v>4323</v>
      </c>
      <c r="F2" s="68" t="s">
        <v>4324</v>
      </c>
      <c r="G2" s="90" t="s">
        <v>4325</v>
      </c>
      <c r="H2" s="68" t="s">
        <v>4326</v>
      </c>
      <c r="I2" s="68" t="s">
        <v>4327</v>
      </c>
      <c r="J2" s="89">
        <v>2017</v>
      </c>
      <c r="K2" s="89">
        <v>2016</v>
      </c>
      <c r="L2" s="89">
        <v>2015</v>
      </c>
      <c r="M2" s="89">
        <v>2014</v>
      </c>
      <c r="N2" s="89">
        <v>2013</v>
      </c>
      <c r="O2" s="123" t="s">
        <v>6008</v>
      </c>
      <c r="P2" s="123" t="s">
        <v>4312</v>
      </c>
    </row>
    <row r="3" spans="1:16">
      <c r="A3" s="69">
        <v>1</v>
      </c>
      <c r="B3" s="70" t="s">
        <v>4328</v>
      </c>
      <c r="C3" s="70" t="s">
        <v>4329</v>
      </c>
      <c r="D3" s="70" t="s">
        <v>623</v>
      </c>
      <c r="E3" s="70" t="s">
        <v>73</v>
      </c>
      <c r="F3" s="69">
        <v>1.3</v>
      </c>
      <c r="G3" s="91">
        <v>41807</v>
      </c>
      <c r="H3" s="69" t="b">
        <v>1</v>
      </c>
      <c r="I3" s="69" t="b">
        <v>0</v>
      </c>
      <c r="J3">
        <v>3.0259999999999998</v>
      </c>
      <c r="K3" s="19">
        <f>VLOOKUP(A3,'All Generation'!$A$2:$F$1353,3,FALSE)</f>
        <v>2.7</v>
      </c>
      <c r="L3" s="19">
        <f>VLOOKUP(A3,'All Generation'!$A$2:$F$1353,4,FALSE)</f>
        <v>2.7</v>
      </c>
      <c r="M3" s="19">
        <f>VLOOKUP(A3,'All Generation'!$A$2:$F$1353,5,FALSE)</f>
        <v>0</v>
      </c>
      <c r="N3" s="19">
        <f>VLOOKUP(A3,'All Generation'!$A$2:$F$1353,6,FALSE)</f>
        <v>0</v>
      </c>
      <c r="O3" t="str">
        <f>VLOOKUP(A3,'All IDs'!$A$2:$D$1353,4,FALSE)</f>
        <v>S0302</v>
      </c>
      <c r="P3" s="19" t="s">
        <v>6018</v>
      </c>
    </row>
    <row r="4" spans="1:16">
      <c r="A4" s="69">
        <v>2</v>
      </c>
      <c r="B4" s="70" t="s">
        <v>4330</v>
      </c>
      <c r="C4" s="70" t="s">
        <v>4331</v>
      </c>
      <c r="D4" s="70" t="s">
        <v>623</v>
      </c>
      <c r="E4" s="70" t="s">
        <v>73</v>
      </c>
      <c r="F4" s="69">
        <v>1.9</v>
      </c>
      <c r="G4" s="91">
        <v>42124</v>
      </c>
      <c r="H4" s="69" t="b">
        <v>1</v>
      </c>
      <c r="I4" s="69" t="b">
        <v>0</v>
      </c>
      <c r="J4" s="19">
        <v>3.6259999999999999</v>
      </c>
      <c r="K4" s="19">
        <f>VLOOKUP(A4,'All Generation'!$A$2:$F$1353,3,FALSE)</f>
        <v>3.81</v>
      </c>
      <c r="L4" s="19">
        <f>VLOOKUP(A4,'All Generation'!$A$2:$F$1353,4,FALSE)</f>
        <v>2.2400000000000002</v>
      </c>
      <c r="M4" s="19">
        <f>VLOOKUP(A4,'All Generation'!$A$2:$F$1353,5,FALSE)</f>
        <v>0</v>
      </c>
      <c r="N4" s="19">
        <f>VLOOKUP(A4,'All Generation'!$A$2:$F$1353,6,FALSE)</f>
        <v>0</v>
      </c>
      <c r="O4" s="19" t="str">
        <f>VLOOKUP(A4,'All IDs'!$A$2:$D$1353,4,FALSE)</f>
        <v>S9267</v>
      </c>
      <c r="P4" s="19" t="s">
        <v>6023</v>
      </c>
    </row>
    <row r="5" spans="1:16">
      <c r="A5" s="69">
        <v>3</v>
      </c>
      <c r="B5" s="70" t="s">
        <v>4332</v>
      </c>
      <c r="C5" s="70" t="s">
        <v>4333</v>
      </c>
      <c r="D5" s="70" t="s">
        <v>623</v>
      </c>
      <c r="E5" s="70" t="s">
        <v>73</v>
      </c>
      <c r="F5" s="69">
        <v>1.3</v>
      </c>
      <c r="G5" s="91">
        <v>41975</v>
      </c>
      <c r="H5" s="69" t="b">
        <v>1</v>
      </c>
      <c r="I5" s="69" t="b">
        <v>0</v>
      </c>
      <c r="J5" s="19">
        <v>2.6459999999999999</v>
      </c>
      <c r="K5" s="19">
        <f>VLOOKUP(A5,'All Generation'!$A$2:$F$1353,3,FALSE)</f>
        <v>1.8</v>
      </c>
      <c r="L5" s="19">
        <f>VLOOKUP(A5,'All Generation'!$A$2:$F$1353,4,FALSE)</f>
        <v>2.2000000000000002</v>
      </c>
      <c r="M5" s="19">
        <f>VLOOKUP(A5,'All Generation'!$A$2:$F$1353,5,FALSE)</f>
        <v>0</v>
      </c>
      <c r="N5" s="19">
        <f>VLOOKUP(A5,'All Generation'!$A$2:$F$1353,6,FALSE)</f>
        <v>0</v>
      </c>
      <c r="O5" s="19" t="str">
        <f>VLOOKUP(A5,'All IDs'!$A$2:$D$1353,4,FALSE)</f>
        <v>S9310</v>
      </c>
      <c r="P5" s="19" t="s">
        <v>6028</v>
      </c>
    </row>
    <row r="6" spans="1:16">
      <c r="A6" s="69">
        <v>838</v>
      </c>
      <c r="B6" s="70" t="s">
        <v>4334</v>
      </c>
      <c r="C6" s="70" t="s">
        <v>4335</v>
      </c>
      <c r="D6" s="70" t="s">
        <v>623</v>
      </c>
      <c r="E6" s="70" t="s">
        <v>73</v>
      </c>
      <c r="F6" s="69">
        <v>1.25</v>
      </c>
      <c r="G6" s="91">
        <v>42979</v>
      </c>
      <c r="H6" s="69" t="b">
        <v>1</v>
      </c>
      <c r="I6" s="69" t="b">
        <v>0</v>
      </c>
      <c r="J6" s="19">
        <v>0.91249999999999987</v>
      </c>
      <c r="K6" s="19">
        <f>VLOOKUP(A6,'All Generation'!$A$2:$F$1353,3,FALSE)</f>
        <v>0</v>
      </c>
      <c r="L6" s="19">
        <f>VLOOKUP(A6,'All Generation'!$A$2:$F$1353,4,FALSE)</f>
        <v>0</v>
      </c>
      <c r="M6" s="19">
        <f>VLOOKUP(A6,'All Generation'!$A$2:$F$1353,5,FALSE)</f>
        <v>0</v>
      </c>
      <c r="N6" s="19">
        <f>VLOOKUP(A6,'All Generation'!$A$2:$F$1353,6,FALSE)</f>
        <v>0</v>
      </c>
      <c r="O6" s="19" t="str">
        <f>VLOOKUP(A6,'All IDs'!$A$2:$D$1353,4,FALSE)</f>
        <v/>
      </c>
      <c r="P6" s="19" t="s">
        <v>7967</v>
      </c>
    </row>
    <row r="7" spans="1:16">
      <c r="A7" s="69">
        <v>889</v>
      </c>
      <c r="B7" s="70" t="s">
        <v>4336</v>
      </c>
      <c r="C7" s="70" t="s">
        <v>4337</v>
      </c>
      <c r="D7" s="70" t="s">
        <v>623</v>
      </c>
      <c r="E7" s="70" t="s">
        <v>73</v>
      </c>
      <c r="F7" s="69">
        <v>1.88</v>
      </c>
      <c r="G7" s="91">
        <v>43039</v>
      </c>
      <c r="H7" s="69" t="b">
        <v>1</v>
      </c>
      <c r="I7" s="69" t="b">
        <v>0</v>
      </c>
      <c r="J7" s="19">
        <v>1.0292999999999999</v>
      </c>
      <c r="K7" s="19">
        <f>VLOOKUP(A7,'All Generation'!$A$2:$F$1353,3,FALSE)</f>
        <v>0</v>
      </c>
      <c r="L7" s="19">
        <f>VLOOKUP(A7,'All Generation'!$A$2:$F$1353,4,FALSE)</f>
        <v>0</v>
      </c>
      <c r="M7" s="19">
        <f>VLOOKUP(A7,'All Generation'!$A$2:$F$1353,5,FALSE)</f>
        <v>0</v>
      </c>
      <c r="N7" s="19">
        <f>VLOOKUP(A7,'All Generation'!$A$2:$F$1353,6,FALSE)</f>
        <v>0</v>
      </c>
      <c r="O7" s="19" t="str">
        <f>VLOOKUP(A7,'All IDs'!$A$2:$D$1353,4,FALSE)</f>
        <v/>
      </c>
      <c r="P7" s="19" t="s">
        <v>17405</v>
      </c>
    </row>
    <row r="8" spans="1:16">
      <c r="A8" s="69">
        <v>4</v>
      </c>
      <c r="B8" s="70" t="s">
        <v>4338</v>
      </c>
      <c r="C8" s="70" t="s">
        <v>4339</v>
      </c>
      <c r="D8" s="70" t="s">
        <v>623</v>
      </c>
      <c r="E8" s="70" t="s">
        <v>73</v>
      </c>
      <c r="F8" s="69">
        <v>4.5999999999999996</v>
      </c>
      <c r="G8" s="91">
        <v>42048</v>
      </c>
      <c r="H8" s="69" t="b">
        <v>1</v>
      </c>
      <c r="I8" s="69" t="b">
        <v>0</v>
      </c>
      <c r="J8" s="19">
        <v>8.1</v>
      </c>
      <c r="K8" s="19">
        <f>VLOOKUP(A8,'All Generation'!$A$2:$F$1353,3,FALSE)</f>
        <v>8.1</v>
      </c>
      <c r="L8" s="19">
        <f>VLOOKUP(A8,'All Generation'!$A$2:$F$1353,4,FALSE)</f>
        <v>0</v>
      </c>
      <c r="M8" s="19">
        <f>VLOOKUP(A8,'All Generation'!$A$2:$F$1353,5,FALSE)</f>
        <v>0</v>
      </c>
      <c r="N8" s="19">
        <f>VLOOKUP(A8,'All Generation'!$A$2:$F$1353,6,FALSE)</f>
        <v>0</v>
      </c>
      <c r="O8" s="19" t="str">
        <f>VLOOKUP(A8,'All IDs'!$A$2:$D$1353,4,FALSE)</f>
        <v/>
      </c>
      <c r="P8" s="19" t="s">
        <v>6029</v>
      </c>
    </row>
    <row r="9" spans="1:16" ht="30">
      <c r="A9" s="69">
        <v>5</v>
      </c>
      <c r="B9" s="70" t="s">
        <v>4340</v>
      </c>
      <c r="C9" s="70" t="s">
        <v>4341</v>
      </c>
      <c r="D9" s="70" t="s">
        <v>623</v>
      </c>
      <c r="E9" s="70" t="s">
        <v>4</v>
      </c>
      <c r="F9" s="69">
        <v>14.1</v>
      </c>
      <c r="G9" s="91">
        <v>31048</v>
      </c>
      <c r="H9" s="69" t="b">
        <v>1</v>
      </c>
      <c r="I9" s="69" t="b">
        <v>0</v>
      </c>
      <c r="J9" s="19">
        <v>16.381200195312498</v>
      </c>
      <c r="K9" s="19">
        <f>VLOOKUP(A9,'All Generation'!$A$2:$F$1353,3,FALSE)</f>
        <v>15.9</v>
      </c>
      <c r="L9" s="19">
        <f>VLOOKUP(A9,'All Generation'!$A$2:$F$1353,4,FALSE)</f>
        <v>13.3</v>
      </c>
      <c r="M9" s="19">
        <f>VLOOKUP(A9,'All Generation'!$A$2:$F$1353,5,FALSE)</f>
        <v>16.5</v>
      </c>
      <c r="N9" s="19">
        <f>VLOOKUP(A9,'All Generation'!$A$2:$F$1353,6,FALSE)</f>
        <v>0</v>
      </c>
      <c r="O9" s="19" t="str">
        <f>VLOOKUP(A9,'All IDs'!$A$2:$D$1353,4,FALSE)</f>
        <v>W0275</v>
      </c>
      <c r="P9" s="19" t="s">
        <v>2164</v>
      </c>
    </row>
    <row r="10" spans="1:16" ht="30">
      <c r="A10" s="69">
        <v>6</v>
      </c>
      <c r="B10" s="70" t="s">
        <v>4342</v>
      </c>
      <c r="C10" s="70" t="s">
        <v>4343</v>
      </c>
      <c r="D10" s="70" t="s">
        <v>623</v>
      </c>
      <c r="E10" s="70" t="s">
        <v>4</v>
      </c>
      <c r="F10" s="69">
        <v>21.2</v>
      </c>
      <c r="G10" s="91">
        <v>31048</v>
      </c>
      <c r="H10" s="69" t="b">
        <v>1</v>
      </c>
      <c r="I10" s="69" t="b">
        <v>0</v>
      </c>
      <c r="J10" s="19">
        <v>19.491599609375001</v>
      </c>
      <c r="K10" s="19">
        <f>VLOOKUP(A10,'All Generation'!$A$2:$F$1353,3,FALSE)</f>
        <v>20.399999999999999</v>
      </c>
      <c r="L10" s="19">
        <f>VLOOKUP(A10,'All Generation'!$A$2:$F$1353,4,FALSE)</f>
        <v>17.3</v>
      </c>
      <c r="M10" s="19">
        <f>VLOOKUP(A10,'All Generation'!$A$2:$F$1353,5,FALSE)</f>
        <v>21.88</v>
      </c>
      <c r="N10" s="19">
        <f>VLOOKUP(A10,'All Generation'!$A$2:$F$1353,6,FALSE)</f>
        <v>0</v>
      </c>
      <c r="O10" s="19" t="str">
        <f>VLOOKUP(A10,'All IDs'!$A$2:$D$1353,4,FALSE)</f>
        <v>W0276</v>
      </c>
      <c r="P10" s="19" t="s">
        <v>6036</v>
      </c>
    </row>
    <row r="11" spans="1:16">
      <c r="A11" s="69">
        <v>7</v>
      </c>
      <c r="B11" s="70" t="s">
        <v>4344</v>
      </c>
      <c r="C11" s="70" t="s">
        <v>4344</v>
      </c>
      <c r="D11" s="70" t="s">
        <v>623</v>
      </c>
      <c r="E11" s="70" t="s">
        <v>0</v>
      </c>
      <c r="F11" s="69">
        <v>2</v>
      </c>
      <c r="G11" s="91">
        <v>41708</v>
      </c>
      <c r="H11" s="69" t="b">
        <v>1</v>
      </c>
      <c r="I11" s="69" t="b">
        <v>0</v>
      </c>
      <c r="J11" s="19">
        <v>12.125</v>
      </c>
      <c r="K11" s="19">
        <f>VLOOKUP(A11,'All Generation'!$A$2:$F$1353,3,FALSE)</f>
        <v>10.9</v>
      </c>
      <c r="L11" s="19">
        <f>VLOOKUP(A11,'All Generation'!$A$2:$F$1353,4,FALSE)</f>
        <v>10.199999999999999</v>
      </c>
      <c r="M11" s="19">
        <f>VLOOKUP(A11,'All Generation'!$A$2:$F$1353,5,FALSE)</f>
        <v>7.98</v>
      </c>
      <c r="N11" s="19">
        <f>VLOOKUP(A11,'All Generation'!$A$2:$F$1353,6,FALSE)</f>
        <v>0</v>
      </c>
      <c r="O11" s="19" t="str">
        <f>VLOOKUP(A11,'All IDs'!$A$2:$D$1353,4,FALSE)</f>
        <v>E0257</v>
      </c>
      <c r="P11" s="19" t="s">
        <v>6041</v>
      </c>
    </row>
    <row r="12" spans="1:16">
      <c r="A12" s="69">
        <v>9</v>
      </c>
      <c r="B12" s="70" t="s">
        <v>4345</v>
      </c>
      <c r="C12" s="70" t="s">
        <v>4346</v>
      </c>
      <c r="D12" s="70" t="s">
        <v>623</v>
      </c>
      <c r="E12" s="70" t="s">
        <v>73</v>
      </c>
      <c r="F12" s="69">
        <v>19</v>
      </c>
      <c r="G12" s="91">
        <v>41974</v>
      </c>
      <c r="H12" s="69" t="b">
        <v>1</v>
      </c>
      <c r="I12" s="69" t="b">
        <v>0</v>
      </c>
      <c r="J12" s="19">
        <v>50.368000000000002</v>
      </c>
      <c r="K12" s="19">
        <f>VLOOKUP(A12,'All Generation'!$A$2:$F$1353,3,FALSE)</f>
        <v>49.9</v>
      </c>
      <c r="L12" s="19">
        <f>VLOOKUP(A12,'All Generation'!$A$2:$F$1353,4,FALSE)</f>
        <v>51</v>
      </c>
      <c r="M12" s="19">
        <f>VLOOKUP(A12,'All Generation'!$A$2:$F$1353,5,FALSE)</f>
        <v>0</v>
      </c>
      <c r="N12" s="19">
        <f>VLOOKUP(A12,'All Generation'!$A$2:$F$1353,6,FALSE)</f>
        <v>0</v>
      </c>
      <c r="O12" s="19" t="str">
        <f>VLOOKUP(A12,'All IDs'!$A$2:$D$1353,4,FALSE)</f>
        <v>S0312</v>
      </c>
      <c r="P12" s="19" t="s">
        <v>197</v>
      </c>
    </row>
    <row r="13" spans="1:16">
      <c r="A13" s="69">
        <v>10</v>
      </c>
      <c r="B13" s="70" t="s">
        <v>4347</v>
      </c>
      <c r="C13" s="70" t="s">
        <v>41</v>
      </c>
      <c r="D13" s="70" t="s">
        <v>623</v>
      </c>
      <c r="E13" s="70" t="s">
        <v>73</v>
      </c>
      <c r="F13" s="69">
        <v>10</v>
      </c>
      <c r="G13" s="91">
        <v>41061</v>
      </c>
      <c r="H13" s="69" t="b">
        <v>1</v>
      </c>
      <c r="I13" s="69" t="b">
        <v>0</v>
      </c>
      <c r="J13" s="19">
        <v>17.178999999999998</v>
      </c>
      <c r="K13" s="19">
        <f>VLOOKUP(A13,'All Generation'!$A$2:$F$1353,3,FALSE)</f>
        <v>16.2</v>
      </c>
      <c r="L13" s="19">
        <f>VLOOKUP(A13,'All Generation'!$A$2:$F$1353,4,FALSE)</f>
        <v>18.100000000000001</v>
      </c>
      <c r="M13" s="19">
        <f>VLOOKUP(A13,'All Generation'!$A$2:$F$1353,5,FALSE)</f>
        <v>20.085999999999999</v>
      </c>
      <c r="N13" s="19">
        <f>VLOOKUP(A13,'All Generation'!$A$2:$F$1353,6,FALSE)</f>
        <v>21.15</v>
      </c>
      <c r="O13" s="19" t="str">
        <f>VLOOKUP(A13,'All IDs'!$A$2:$D$1353,4,FALSE)</f>
        <v>S0218</v>
      </c>
      <c r="P13" s="19" t="s">
        <v>6048</v>
      </c>
    </row>
    <row r="14" spans="1:16">
      <c r="A14" s="69">
        <v>11</v>
      </c>
      <c r="B14" s="70" t="s">
        <v>4348</v>
      </c>
      <c r="C14" s="70" t="s">
        <v>433</v>
      </c>
      <c r="D14" s="70" t="s">
        <v>623</v>
      </c>
      <c r="E14" s="70" t="s">
        <v>73</v>
      </c>
      <c r="F14" s="69">
        <v>20</v>
      </c>
      <c r="G14" s="91">
        <v>42257</v>
      </c>
      <c r="H14" s="69" t="b">
        <v>1</v>
      </c>
      <c r="I14" s="69" t="b">
        <v>0</v>
      </c>
      <c r="J14" s="19">
        <v>59.606000000000002</v>
      </c>
      <c r="K14" s="19">
        <f>VLOOKUP(A14,'All Generation'!$A$2:$F$1353,3,FALSE)</f>
        <v>57.180999999999997</v>
      </c>
      <c r="L14" s="19">
        <f>VLOOKUP(A14,'All Generation'!$A$2:$F$1353,4,FALSE)</f>
        <v>19</v>
      </c>
      <c r="M14" s="19">
        <f>VLOOKUP(A14,'All Generation'!$A$2:$F$1353,5,FALSE)</f>
        <v>0</v>
      </c>
      <c r="N14" s="19">
        <f>VLOOKUP(A14,'All Generation'!$A$2:$F$1353,6,FALSE)</f>
        <v>0</v>
      </c>
      <c r="O14" s="19" t="str">
        <f>VLOOKUP(A14,'All IDs'!$A$2:$D$1353,4,FALSE)</f>
        <v>S0410</v>
      </c>
      <c r="P14" s="19" t="s">
        <v>6052</v>
      </c>
    </row>
    <row r="15" spans="1:16">
      <c r="A15" s="69">
        <v>12</v>
      </c>
      <c r="B15" s="70" t="s">
        <v>4349</v>
      </c>
      <c r="C15" s="70" t="s">
        <v>4350</v>
      </c>
      <c r="D15" s="70" t="s">
        <v>623</v>
      </c>
      <c r="E15" s="70" t="s">
        <v>73</v>
      </c>
      <c r="F15" s="69">
        <v>7</v>
      </c>
      <c r="G15" s="91">
        <v>42200</v>
      </c>
      <c r="H15" s="69" t="b">
        <v>1</v>
      </c>
      <c r="I15" s="69" t="b">
        <v>0</v>
      </c>
      <c r="J15" s="19">
        <v>18.396999999999998</v>
      </c>
      <c r="K15" s="19">
        <f>VLOOKUP(A15,'All Generation'!$A$2:$F$1353,3,FALSE)</f>
        <v>17.202000000000002</v>
      </c>
      <c r="L15" s="19">
        <f>VLOOKUP(A15,'All Generation'!$A$2:$F$1353,4,FALSE)</f>
        <v>10.199999999999999</v>
      </c>
      <c r="M15" s="19">
        <f>VLOOKUP(A15,'All Generation'!$A$2:$F$1353,5,FALSE)</f>
        <v>0</v>
      </c>
      <c r="N15" s="19">
        <f>VLOOKUP(A15,'All Generation'!$A$2:$F$1353,6,FALSE)</f>
        <v>0</v>
      </c>
      <c r="O15" s="19" t="str">
        <f>VLOOKUP(A15,'All IDs'!$A$2:$D$1353,4,FALSE)</f>
        <v>S0411</v>
      </c>
      <c r="P15" s="19" t="s">
        <v>6056</v>
      </c>
    </row>
    <row r="16" spans="1:16">
      <c r="A16" s="69">
        <v>13</v>
      </c>
      <c r="B16" s="70" t="s">
        <v>4351</v>
      </c>
      <c r="C16" s="70" t="s">
        <v>15</v>
      </c>
      <c r="D16" s="70" t="s">
        <v>623</v>
      </c>
      <c r="E16" s="70" t="s">
        <v>73</v>
      </c>
      <c r="F16" s="69">
        <v>20</v>
      </c>
      <c r="G16" s="91">
        <v>42339</v>
      </c>
      <c r="H16" s="69" t="b">
        <v>1</v>
      </c>
      <c r="I16" s="69" t="b">
        <v>0</v>
      </c>
      <c r="J16" s="19">
        <v>39.393999999999998</v>
      </c>
      <c r="K16" s="19">
        <f>VLOOKUP(A16,'All Generation'!$A$2:$F$1353,3,FALSE)</f>
        <v>37.799999999999997</v>
      </c>
      <c r="L16" s="19">
        <f>VLOOKUP(A16,'All Generation'!$A$2:$F$1353,4,FALSE)</f>
        <v>0</v>
      </c>
      <c r="M16" s="19">
        <f>VLOOKUP(A16,'All Generation'!$A$2:$F$1353,5,FALSE)</f>
        <v>0</v>
      </c>
      <c r="N16" s="19">
        <f>VLOOKUP(A16,'All Generation'!$A$2:$F$1353,6,FALSE)</f>
        <v>0</v>
      </c>
      <c r="O16" s="19" t="str">
        <f>VLOOKUP(A16,'All IDs'!$A$2:$D$1353,4,FALSE)</f>
        <v>S0421</v>
      </c>
      <c r="P16" s="19" t="s">
        <v>439</v>
      </c>
    </row>
    <row r="17" spans="1:16">
      <c r="A17" s="69">
        <v>14</v>
      </c>
      <c r="B17" s="70" t="s">
        <v>4352</v>
      </c>
      <c r="C17" s="70" t="s">
        <v>4353</v>
      </c>
      <c r="D17" s="70" t="s">
        <v>623</v>
      </c>
      <c r="E17" s="70" t="s">
        <v>73</v>
      </c>
      <c r="F17" s="69">
        <v>20</v>
      </c>
      <c r="G17" s="91">
        <v>41760</v>
      </c>
      <c r="H17" s="69" t="b">
        <v>1</v>
      </c>
      <c r="I17" s="69" t="b">
        <v>0</v>
      </c>
      <c r="J17" s="19">
        <v>49.613999999999997</v>
      </c>
      <c r="K17" s="19">
        <f>VLOOKUP(A17,'All Generation'!$A$2:$F$1353,3,FALSE)</f>
        <v>50.3</v>
      </c>
      <c r="L17" s="19">
        <f>VLOOKUP(A17,'All Generation'!$A$2:$F$1353,4,FALSE)</f>
        <v>50.7</v>
      </c>
      <c r="M17" s="19">
        <f>VLOOKUP(A17,'All Generation'!$A$2:$F$1353,5,FALSE)</f>
        <v>36.031999999999996</v>
      </c>
      <c r="N17" s="19">
        <f>VLOOKUP(A17,'All Generation'!$A$2:$F$1353,6,FALSE)</f>
        <v>0</v>
      </c>
      <c r="O17" s="19" t="str">
        <f>VLOOKUP(A17,'All IDs'!$A$2:$D$1353,4,FALSE)</f>
        <v>S0308</v>
      </c>
      <c r="P17" s="19" t="s">
        <v>198</v>
      </c>
    </row>
    <row r="18" spans="1:16">
      <c r="A18" s="69">
        <v>15</v>
      </c>
      <c r="B18" s="70" t="s">
        <v>4354</v>
      </c>
      <c r="C18" s="70" t="s">
        <v>4355</v>
      </c>
      <c r="D18" s="70" t="s">
        <v>623</v>
      </c>
      <c r="E18" s="70" t="s">
        <v>73</v>
      </c>
      <c r="F18" s="69">
        <v>3.6</v>
      </c>
      <c r="G18" s="91">
        <v>40170</v>
      </c>
      <c r="H18" s="69" t="b">
        <v>1</v>
      </c>
      <c r="I18" s="69" t="b">
        <v>0</v>
      </c>
      <c r="J18" s="19">
        <v>5.96</v>
      </c>
      <c r="K18" s="19">
        <f>VLOOKUP(A18,'All Generation'!$A$2:$F$1353,3,FALSE)</f>
        <v>5.7</v>
      </c>
      <c r="L18" s="19">
        <f>VLOOKUP(A18,'All Generation'!$A$2:$F$1353,4,FALSE)</f>
        <v>6.3</v>
      </c>
      <c r="M18" s="19">
        <f>VLOOKUP(A18,'All Generation'!$A$2:$F$1353,5,FALSE)</f>
        <v>6.32</v>
      </c>
      <c r="N18" s="19">
        <f>VLOOKUP(A18,'All Generation'!$A$2:$F$1353,6,FALSE)</f>
        <v>7.19</v>
      </c>
      <c r="O18" s="19" t="str">
        <f>VLOOKUP(A18,'All IDs'!$A$2:$D$1353,4,FALSE)</f>
        <v>S0116</v>
      </c>
      <c r="P18" s="19" t="s">
        <v>6064</v>
      </c>
    </row>
    <row r="19" spans="1:16">
      <c r="A19" s="69">
        <v>16</v>
      </c>
      <c r="B19" s="70" t="s">
        <v>4356</v>
      </c>
      <c r="C19" s="70" t="s">
        <v>4357</v>
      </c>
      <c r="D19" s="70" t="s">
        <v>623</v>
      </c>
      <c r="E19" s="70" t="s">
        <v>73</v>
      </c>
      <c r="F19" s="69">
        <v>2.4</v>
      </c>
      <c r="G19" s="91">
        <v>40319</v>
      </c>
      <c r="H19" s="69" t="b">
        <v>1</v>
      </c>
      <c r="I19" s="69" t="b">
        <v>0</v>
      </c>
      <c r="J19" s="19">
        <v>3.456</v>
      </c>
      <c r="K19" s="19">
        <f>VLOOKUP(A19,'All Generation'!$A$2:$F$1353,3,FALSE)</f>
        <v>3.9</v>
      </c>
      <c r="L19" s="19">
        <f>VLOOKUP(A19,'All Generation'!$A$2:$F$1353,4,FALSE)</f>
        <v>4.2</v>
      </c>
      <c r="M19" s="19">
        <f>VLOOKUP(A19,'All Generation'!$A$2:$F$1353,5,FALSE)</f>
        <v>4.2300000000000004</v>
      </c>
      <c r="N19" s="19">
        <f>VLOOKUP(A19,'All Generation'!$A$2:$F$1353,6,FALSE)</f>
        <v>4.74</v>
      </c>
      <c r="O19" s="19" t="str">
        <f>VLOOKUP(A19,'All IDs'!$A$2:$D$1353,4,FALSE)</f>
        <v>S0130</v>
      </c>
      <c r="P19" s="19" t="s">
        <v>6066</v>
      </c>
    </row>
    <row r="20" spans="1:16">
      <c r="A20" s="69">
        <v>17</v>
      </c>
      <c r="B20" s="70" t="s">
        <v>4358</v>
      </c>
      <c r="C20" s="70" t="s">
        <v>4359</v>
      </c>
      <c r="D20" s="70" t="s">
        <v>623</v>
      </c>
      <c r="E20" s="70" t="s">
        <v>3</v>
      </c>
      <c r="F20" s="69">
        <v>22.4</v>
      </c>
      <c r="G20" s="91">
        <v>32629</v>
      </c>
      <c r="H20" s="69" t="b">
        <v>1</v>
      </c>
      <c r="I20" s="69" t="b">
        <v>0</v>
      </c>
      <c r="J20" s="19">
        <v>115.59</v>
      </c>
      <c r="K20" s="19">
        <f>VLOOKUP(A20,'All Generation'!$A$2:$F$1353,3,FALSE)</f>
        <v>125.3</v>
      </c>
      <c r="L20" s="19">
        <f>VLOOKUP(A20,'All Generation'!$A$2:$F$1353,4,FALSE)</f>
        <v>132.1</v>
      </c>
      <c r="M20" s="19">
        <f>VLOOKUP(A20,'All Generation'!$A$2:$F$1353,5,FALSE)</f>
        <v>139.69300000000001</v>
      </c>
      <c r="N20" s="19">
        <f>VLOOKUP(A20,'All Generation'!$A$2:$F$1353,6,FALSE)</f>
        <v>112.15</v>
      </c>
      <c r="O20" s="19" t="str">
        <f>VLOOKUP(A20,'All IDs'!$A$2:$D$1353,4,FALSE)</f>
        <v>T0023</v>
      </c>
      <c r="P20" s="19" t="s">
        <v>6070</v>
      </c>
    </row>
    <row r="21" spans="1:16">
      <c r="A21" s="69">
        <v>18</v>
      </c>
      <c r="B21" s="70" t="s">
        <v>4360</v>
      </c>
      <c r="C21" s="70" t="s">
        <v>4361</v>
      </c>
      <c r="D21" s="70" t="s">
        <v>623</v>
      </c>
      <c r="E21" s="70" t="s">
        <v>73</v>
      </c>
      <c r="F21" s="69">
        <v>20</v>
      </c>
      <c r="G21" s="91">
        <v>42111</v>
      </c>
      <c r="H21" s="69" t="b">
        <v>1</v>
      </c>
      <c r="I21" s="69" t="b">
        <v>0</v>
      </c>
      <c r="J21" s="19">
        <v>51.003999999999998</v>
      </c>
      <c r="K21" s="19">
        <f>VLOOKUP(A21,'All Generation'!$A$2:$F$1353,3,FALSE)</f>
        <v>53.6</v>
      </c>
      <c r="L21" s="19">
        <f>VLOOKUP(A21,'All Generation'!$A$2:$F$1353,4,FALSE)</f>
        <v>0</v>
      </c>
      <c r="M21" s="19">
        <f>VLOOKUP(A21,'All Generation'!$A$2:$F$1353,5,FALSE)</f>
        <v>0</v>
      </c>
      <c r="N21" s="19">
        <f>VLOOKUP(A21,'All Generation'!$A$2:$F$1353,6,FALSE)</f>
        <v>0</v>
      </c>
      <c r="O21" s="19" t="str">
        <f>VLOOKUP(A21,'All IDs'!$A$2:$D$1353,4,FALSE)</f>
        <v>S0333</v>
      </c>
      <c r="P21" s="19" t="s">
        <v>6074</v>
      </c>
    </row>
    <row r="22" spans="1:16">
      <c r="A22" s="69">
        <v>19</v>
      </c>
      <c r="B22" s="70" t="s">
        <v>4362</v>
      </c>
      <c r="C22" s="70" t="s">
        <v>4363</v>
      </c>
      <c r="D22" s="70" t="s">
        <v>623</v>
      </c>
      <c r="E22" s="70" t="s">
        <v>73</v>
      </c>
      <c r="F22" s="69">
        <v>50</v>
      </c>
      <c r="G22" s="91">
        <v>41969</v>
      </c>
      <c r="H22" s="69" t="b">
        <v>1</v>
      </c>
      <c r="I22" s="69" t="b">
        <v>0</v>
      </c>
      <c r="J22" s="19">
        <v>134.142</v>
      </c>
      <c r="K22" s="19">
        <f>VLOOKUP(A22,'All Generation'!$A$2:$F$1353,3,FALSE)</f>
        <v>139.80000000000001</v>
      </c>
      <c r="L22" s="19">
        <f>VLOOKUP(A22,'All Generation'!$A$2:$F$1353,4,FALSE)</f>
        <v>138.19999999999999</v>
      </c>
      <c r="M22" s="19">
        <f>VLOOKUP(A22,'All Generation'!$A$2:$F$1353,5,FALSE)</f>
        <v>0</v>
      </c>
      <c r="N22" s="19">
        <f>VLOOKUP(A22,'All Generation'!$A$2:$F$1353,6,FALSE)</f>
        <v>0</v>
      </c>
      <c r="O22" s="19" t="str">
        <f>VLOOKUP(A22,'All IDs'!$A$2:$D$1353,4,FALSE)</f>
        <v>S0324</v>
      </c>
      <c r="P22" s="19" t="s">
        <v>6077</v>
      </c>
    </row>
    <row r="23" spans="1:16">
      <c r="A23" s="69">
        <v>21</v>
      </c>
      <c r="B23" s="70" t="s">
        <v>4364</v>
      </c>
      <c r="C23" s="70" t="s">
        <v>4365</v>
      </c>
      <c r="D23" s="70" t="s">
        <v>623</v>
      </c>
      <c r="E23" s="70" t="s">
        <v>73</v>
      </c>
      <c r="F23" s="69">
        <v>66</v>
      </c>
      <c r="G23" s="91">
        <v>41292</v>
      </c>
      <c r="H23" s="69" t="b">
        <v>1</v>
      </c>
      <c r="I23" s="69" t="b">
        <v>0</v>
      </c>
      <c r="J23" s="19">
        <v>162.935</v>
      </c>
      <c r="K23" s="19">
        <f>VLOOKUP(A23,'All Generation'!$A$2:$F$1353,3,FALSE)</f>
        <v>165.1</v>
      </c>
      <c r="L23" s="19">
        <f>VLOOKUP(A23,'All Generation'!$A$2:$F$1353,4,FALSE)</f>
        <v>166.8</v>
      </c>
      <c r="M23" s="19">
        <f>VLOOKUP(A23,'All Generation'!$A$2:$F$1353,5,FALSE)</f>
        <v>167.45099999999999</v>
      </c>
      <c r="N23" s="19">
        <f>VLOOKUP(A23,'All Generation'!$A$2:$F$1353,6,FALSE)</f>
        <v>161.72</v>
      </c>
      <c r="O23" s="19" t="str">
        <f>VLOOKUP(A23,'All IDs'!$A$2:$D$1353,4,FALSE)</f>
        <v>S0237</v>
      </c>
      <c r="P23" s="19" t="s">
        <v>154</v>
      </c>
    </row>
    <row r="24" spans="1:16">
      <c r="A24" s="69">
        <v>22</v>
      </c>
      <c r="B24" s="70" t="s">
        <v>4366</v>
      </c>
      <c r="C24" s="70" t="s">
        <v>4367</v>
      </c>
      <c r="D24" s="70" t="s">
        <v>623</v>
      </c>
      <c r="E24" s="70" t="s">
        <v>4</v>
      </c>
      <c r="F24" s="69">
        <v>150</v>
      </c>
      <c r="G24" s="91">
        <v>40541</v>
      </c>
      <c r="H24" s="69" t="b">
        <v>1</v>
      </c>
      <c r="I24" s="69" t="b">
        <v>0</v>
      </c>
      <c r="J24" s="19">
        <v>369.964</v>
      </c>
      <c r="K24" s="19">
        <f>VLOOKUP(A24,'All Generation'!$A$2:$F$1353,3,FALSE)</f>
        <v>413.4</v>
      </c>
      <c r="L24" s="19">
        <f>VLOOKUP(A24,'All Generation'!$A$2:$F$1353,4,FALSE)</f>
        <v>341.3</v>
      </c>
      <c r="M24" s="19">
        <f>VLOOKUP(A24,'All Generation'!$A$2:$F$1353,5,FALSE)</f>
        <v>403.25</v>
      </c>
      <c r="N24" s="19">
        <f>VLOOKUP(A24,'All Generation'!$A$2:$F$1353,6,FALSE)</f>
        <v>0</v>
      </c>
      <c r="O24" s="19" t="str">
        <f>VLOOKUP(A24,'All IDs'!$A$2:$D$1353,4,FALSE)</f>
        <v>W0370</v>
      </c>
      <c r="P24" s="19" t="s">
        <v>350</v>
      </c>
    </row>
    <row r="25" spans="1:16">
      <c r="A25" s="69">
        <v>23</v>
      </c>
      <c r="B25" s="70" t="s">
        <v>4368</v>
      </c>
      <c r="C25" s="70" t="s">
        <v>4367</v>
      </c>
      <c r="D25" s="70" t="s">
        <v>623</v>
      </c>
      <c r="E25" s="70" t="s">
        <v>4</v>
      </c>
      <c r="F25" s="69">
        <v>150</v>
      </c>
      <c r="G25" s="91">
        <v>40541</v>
      </c>
      <c r="H25" s="69" t="b">
        <v>1</v>
      </c>
      <c r="I25" s="69" t="b">
        <v>0</v>
      </c>
      <c r="J25" s="19">
        <v>326.07900000000001</v>
      </c>
      <c r="K25" s="19">
        <f>VLOOKUP(A25,'All Generation'!$A$2:$F$1353,3,FALSE)</f>
        <v>360.2</v>
      </c>
      <c r="L25" s="19">
        <f>VLOOKUP(A25,'All Generation'!$A$2:$F$1353,4,FALSE)</f>
        <v>279.8</v>
      </c>
      <c r="M25" s="19">
        <f>VLOOKUP(A25,'All Generation'!$A$2:$F$1353,5,FALSE)</f>
        <v>328.96</v>
      </c>
      <c r="N25" s="19">
        <f>VLOOKUP(A25,'All Generation'!$A$2:$F$1353,6,FALSE)</f>
        <v>0</v>
      </c>
      <c r="O25" s="19" t="str">
        <f>VLOOKUP(A25,'All IDs'!$A$2:$D$1353,4,FALSE)</f>
        <v>W0372</v>
      </c>
      <c r="P25" s="19" t="s">
        <v>351</v>
      </c>
    </row>
    <row r="26" spans="1:16">
      <c r="A26" s="69">
        <v>24</v>
      </c>
      <c r="B26" s="70" t="s">
        <v>4369</v>
      </c>
      <c r="C26" s="70" t="s">
        <v>4367</v>
      </c>
      <c r="D26" s="70" t="s">
        <v>623</v>
      </c>
      <c r="E26" s="70" t="s">
        <v>4</v>
      </c>
      <c r="F26" s="69">
        <v>150</v>
      </c>
      <c r="G26" s="91">
        <v>40586</v>
      </c>
      <c r="H26" s="69" t="b">
        <v>1</v>
      </c>
      <c r="I26" s="69" t="b">
        <v>0</v>
      </c>
      <c r="J26" s="19">
        <v>350.65800000000002</v>
      </c>
      <c r="K26" s="19">
        <f>VLOOKUP(A26,'All Generation'!$A$2:$F$1353,3,FALSE)</f>
        <v>380.4</v>
      </c>
      <c r="L26" s="19">
        <f>VLOOKUP(A26,'All Generation'!$A$2:$F$1353,4,FALSE)</f>
        <v>300.3</v>
      </c>
      <c r="M26" s="19">
        <f>VLOOKUP(A26,'All Generation'!$A$2:$F$1353,5,FALSE)</f>
        <v>349.25</v>
      </c>
      <c r="N26" s="19">
        <f>VLOOKUP(A26,'All Generation'!$A$2:$F$1353,6,FALSE)</f>
        <v>0</v>
      </c>
      <c r="O26" s="19" t="str">
        <f>VLOOKUP(A26,'All IDs'!$A$2:$D$1353,4,FALSE)</f>
        <v>W0387</v>
      </c>
      <c r="P26" s="19" t="s">
        <v>352</v>
      </c>
    </row>
    <row r="27" spans="1:16">
      <c r="A27" s="69">
        <v>25</v>
      </c>
      <c r="B27" s="70" t="s">
        <v>4370</v>
      </c>
      <c r="C27" s="70" t="s">
        <v>4367</v>
      </c>
      <c r="D27" s="70" t="s">
        <v>623</v>
      </c>
      <c r="E27" s="70" t="s">
        <v>4</v>
      </c>
      <c r="F27" s="69">
        <v>102</v>
      </c>
      <c r="G27" s="91">
        <v>40614</v>
      </c>
      <c r="H27" s="69" t="b">
        <v>1</v>
      </c>
      <c r="I27" s="69" t="b">
        <v>0</v>
      </c>
      <c r="J27" s="19">
        <v>164.31100000000001</v>
      </c>
      <c r="K27" s="19">
        <f>VLOOKUP(A27,'All Generation'!$A$2:$F$1353,3,FALSE)</f>
        <v>183.4</v>
      </c>
      <c r="L27" s="19">
        <f>VLOOKUP(A27,'All Generation'!$A$2:$F$1353,4,FALSE)</f>
        <v>134.69999999999999</v>
      </c>
      <c r="M27" s="19">
        <f>VLOOKUP(A27,'All Generation'!$A$2:$F$1353,5,FALSE)</f>
        <v>168.32</v>
      </c>
      <c r="N27" s="19">
        <f>VLOOKUP(A27,'All Generation'!$A$2:$F$1353,6,FALSE)</f>
        <v>0</v>
      </c>
      <c r="O27" s="19" t="str">
        <f>VLOOKUP(A27,'All IDs'!$A$2:$D$1353,4,FALSE)</f>
        <v>W0388</v>
      </c>
      <c r="P27" s="19" t="s">
        <v>353</v>
      </c>
    </row>
    <row r="28" spans="1:16">
      <c r="A28" s="69">
        <v>27</v>
      </c>
      <c r="B28" s="70" t="s">
        <v>4371</v>
      </c>
      <c r="C28" s="70" t="s">
        <v>4367</v>
      </c>
      <c r="D28" s="70" t="s">
        <v>623</v>
      </c>
      <c r="E28" s="70" t="s">
        <v>4</v>
      </c>
      <c r="F28" s="69">
        <v>168</v>
      </c>
      <c r="G28" s="92"/>
      <c r="H28" s="69" t="b">
        <v>1</v>
      </c>
      <c r="I28" s="69" t="b">
        <v>0</v>
      </c>
      <c r="J28" s="19">
        <v>265.95999999999998</v>
      </c>
      <c r="K28" s="19">
        <f>VLOOKUP(A28,'All Generation'!$A$2:$F$1353,3,FALSE)</f>
        <v>293.8</v>
      </c>
      <c r="L28" s="19">
        <f>VLOOKUP(A28,'All Generation'!$A$2:$F$1353,4,FALSE)</f>
        <v>220</v>
      </c>
      <c r="M28" s="19">
        <f>VLOOKUP(A28,'All Generation'!$A$2:$F$1353,5,FALSE)</f>
        <v>269.89999999999998</v>
      </c>
      <c r="N28" s="19">
        <f>VLOOKUP(A28,'All Generation'!$A$2:$F$1353,6,FALSE)</f>
        <v>0</v>
      </c>
      <c r="O28" s="19" t="str">
        <f>VLOOKUP(A28,'All IDs'!$A$2:$D$1353,4,FALSE)</f>
        <v>W0389</v>
      </c>
      <c r="P28" s="19" t="s">
        <v>354</v>
      </c>
    </row>
    <row r="29" spans="1:16">
      <c r="A29" s="69">
        <v>28</v>
      </c>
      <c r="B29" s="70" t="s">
        <v>4372</v>
      </c>
      <c r="C29" s="70" t="s">
        <v>4373</v>
      </c>
      <c r="D29" s="70" t="s">
        <v>623</v>
      </c>
      <c r="E29" s="70" t="s">
        <v>4</v>
      </c>
      <c r="F29" s="69">
        <v>150</v>
      </c>
      <c r="G29" s="92"/>
      <c r="H29" s="69" t="b">
        <v>1</v>
      </c>
      <c r="I29" s="69" t="b">
        <v>0</v>
      </c>
      <c r="J29" s="19">
        <v>251.38</v>
      </c>
      <c r="K29" s="19">
        <f>VLOOKUP(A29,'All Generation'!$A$2:$F$1353,3,FALSE)</f>
        <v>294.8</v>
      </c>
      <c r="L29" s="19">
        <f>VLOOKUP(A29,'All Generation'!$A$2:$F$1353,4,FALSE)</f>
        <v>231.5</v>
      </c>
      <c r="M29" s="19">
        <f>VLOOKUP(A29,'All Generation'!$A$2:$F$1353,5,FALSE)</f>
        <v>282.72000000000003</v>
      </c>
      <c r="N29" s="19">
        <f>VLOOKUP(A29,'All Generation'!$A$2:$F$1353,6,FALSE)</f>
        <v>0</v>
      </c>
      <c r="O29" s="19" t="str">
        <f>VLOOKUP(A29,'All IDs'!$A$2:$D$1353,4,FALSE)</f>
        <v>W0393</v>
      </c>
      <c r="P29" s="19" t="s">
        <v>355</v>
      </c>
    </row>
    <row r="30" spans="1:16">
      <c r="A30" s="69">
        <v>29</v>
      </c>
      <c r="B30" s="70" t="s">
        <v>4374</v>
      </c>
      <c r="C30" s="70" t="s">
        <v>4367</v>
      </c>
      <c r="D30" s="70" t="s">
        <v>623</v>
      </c>
      <c r="E30" s="70" t="s">
        <v>4</v>
      </c>
      <c r="F30" s="69">
        <v>136.80000000000001</v>
      </c>
      <c r="G30" s="92"/>
      <c r="H30" s="69" t="b">
        <v>1</v>
      </c>
      <c r="I30" s="69" t="b">
        <v>0</v>
      </c>
      <c r="J30" s="19">
        <v>343.48</v>
      </c>
      <c r="K30" s="19">
        <f>VLOOKUP(A30,'All Generation'!$A$2:$F$1353,3,FALSE)</f>
        <v>364.6</v>
      </c>
      <c r="L30" s="19">
        <f>VLOOKUP(A30,'All Generation'!$A$2:$F$1353,4,FALSE)</f>
        <v>309.39999999999998</v>
      </c>
      <c r="M30" s="19">
        <f>VLOOKUP(A30,'All Generation'!$A$2:$F$1353,5,FALSE)</f>
        <v>328.08</v>
      </c>
      <c r="N30" s="19">
        <f>VLOOKUP(A30,'All Generation'!$A$2:$F$1353,6,FALSE)</f>
        <v>0</v>
      </c>
      <c r="O30" s="19" t="str">
        <f>VLOOKUP(A30,'All IDs'!$A$2:$D$1353,4,FALSE)</f>
        <v>W0441</v>
      </c>
      <c r="P30" s="19" t="s">
        <v>6104</v>
      </c>
    </row>
    <row r="31" spans="1:16">
      <c r="A31" s="69">
        <v>30</v>
      </c>
      <c r="B31" s="70" t="s">
        <v>4375</v>
      </c>
      <c r="C31" s="70" t="s">
        <v>4367</v>
      </c>
      <c r="D31" s="70" t="s">
        <v>623</v>
      </c>
      <c r="E31" s="70" t="s">
        <v>4</v>
      </c>
      <c r="F31" s="69">
        <v>89.7</v>
      </c>
      <c r="G31" s="92"/>
      <c r="H31" s="69" t="b">
        <v>1</v>
      </c>
      <c r="I31" s="69" t="b">
        <v>0</v>
      </c>
      <c r="J31" s="19">
        <v>237.24600000000001</v>
      </c>
      <c r="K31" s="19">
        <f>VLOOKUP(A31,'All Generation'!$A$2:$F$1353,3,FALSE)</f>
        <v>276.39999999999998</v>
      </c>
      <c r="L31" s="19">
        <f>VLOOKUP(A31,'All Generation'!$A$2:$F$1353,4,FALSE)</f>
        <v>223.6</v>
      </c>
      <c r="M31" s="19">
        <f>VLOOKUP(A31,'All Generation'!$A$2:$F$1353,5,FALSE)</f>
        <v>249.99</v>
      </c>
      <c r="N31" s="19">
        <f>VLOOKUP(A31,'All Generation'!$A$2:$F$1353,6,FALSE)</f>
        <v>0</v>
      </c>
      <c r="O31" s="19" t="str">
        <f>VLOOKUP(A31,'All IDs'!$A$2:$D$1353,4,FALSE)</f>
        <v>W0442</v>
      </c>
      <c r="P31" s="19" t="s">
        <v>6108</v>
      </c>
    </row>
    <row r="32" spans="1:16">
      <c r="A32" s="69">
        <v>32</v>
      </c>
      <c r="B32" s="70" t="s">
        <v>4376</v>
      </c>
      <c r="C32" s="70" t="s">
        <v>4377</v>
      </c>
      <c r="D32" s="70" t="s">
        <v>623</v>
      </c>
      <c r="E32" s="70" t="s">
        <v>243</v>
      </c>
      <c r="F32" s="69">
        <v>9</v>
      </c>
      <c r="G32" s="91">
        <v>32568</v>
      </c>
      <c r="H32" s="69" t="b">
        <v>1</v>
      </c>
      <c r="I32" s="69" t="b">
        <v>0</v>
      </c>
      <c r="J32" s="19">
        <v>40.515999999999998</v>
      </c>
      <c r="K32" s="19">
        <f>VLOOKUP(A32,'All Generation'!$A$2:$F$1353,3,FALSE)</f>
        <v>46.5</v>
      </c>
      <c r="L32" s="19">
        <f>VLOOKUP(A32,'All Generation'!$A$2:$F$1353,4,FALSE)</f>
        <v>60.9</v>
      </c>
      <c r="M32" s="19">
        <f>VLOOKUP(A32,'All Generation'!$A$2:$F$1353,5,FALSE)</f>
        <v>40.6</v>
      </c>
      <c r="N32" s="19">
        <f>VLOOKUP(A32,'All Generation'!$A$2:$F$1353,6,FALSE)</f>
        <v>52.08</v>
      </c>
      <c r="O32" s="19" t="str">
        <f>VLOOKUP(A32,'All IDs'!$A$2:$D$1353,4,FALSE)</f>
        <v>E0106</v>
      </c>
      <c r="P32" s="19" t="s">
        <v>6113</v>
      </c>
    </row>
    <row r="33" spans="1:16" ht="30">
      <c r="A33" s="69">
        <v>34</v>
      </c>
      <c r="B33" s="70" t="s">
        <v>4378</v>
      </c>
      <c r="C33" s="70" t="s">
        <v>4379</v>
      </c>
      <c r="D33" s="70" t="s">
        <v>623</v>
      </c>
      <c r="E33" s="70" t="s">
        <v>4</v>
      </c>
      <c r="F33" s="69">
        <v>25.2</v>
      </c>
      <c r="G33" s="92"/>
      <c r="H33" s="69" t="b">
        <v>1</v>
      </c>
      <c r="I33" s="69" t="b">
        <v>0</v>
      </c>
      <c r="J33" s="19">
        <v>21.521800781250001</v>
      </c>
      <c r="K33" s="19">
        <f>VLOOKUP(A33,'All Generation'!$A$2:$F$1353,3,FALSE)</f>
        <v>32.1</v>
      </c>
      <c r="L33" s="19">
        <f>VLOOKUP(A33,'All Generation'!$A$2:$F$1353,4,FALSE)</f>
        <v>29.1</v>
      </c>
      <c r="M33" s="19">
        <f>VLOOKUP(A33,'All Generation'!$A$2:$F$1353,5,FALSE)</f>
        <v>39.26</v>
      </c>
      <c r="N33" s="19">
        <f>VLOOKUP(A33,'All Generation'!$A$2:$F$1353,6,FALSE)</f>
        <v>0</v>
      </c>
      <c r="O33" s="19" t="str">
        <f>VLOOKUP(A33,'All IDs'!$A$2:$D$1353,4,FALSE)</f>
        <v>W0292</v>
      </c>
      <c r="P33" s="19" t="s">
        <v>6120</v>
      </c>
    </row>
    <row r="34" spans="1:16">
      <c r="A34" s="69">
        <v>36</v>
      </c>
      <c r="B34" s="70" t="s">
        <v>4380</v>
      </c>
      <c r="C34" s="70" t="s">
        <v>4381</v>
      </c>
      <c r="D34" s="70" t="s">
        <v>623</v>
      </c>
      <c r="E34" s="70" t="s">
        <v>243</v>
      </c>
      <c r="F34" s="69">
        <v>4.3</v>
      </c>
      <c r="G34" s="91">
        <v>41692</v>
      </c>
      <c r="H34" s="69" t="b">
        <v>1</v>
      </c>
      <c r="I34" s="69" t="b">
        <v>0</v>
      </c>
      <c r="J34" s="19">
        <v>32.578000000000003</v>
      </c>
      <c r="K34" s="19">
        <f>VLOOKUP(A34,'All Generation'!$A$2:$F$1353,3,FALSE)</f>
        <v>32.6</v>
      </c>
      <c r="L34" s="19">
        <f>VLOOKUP(A34,'All Generation'!$A$2:$F$1353,4,FALSE)</f>
        <v>31.7</v>
      </c>
      <c r="M34" s="19">
        <f>VLOOKUP(A34,'All Generation'!$A$2:$F$1353,5,FALSE)</f>
        <v>0</v>
      </c>
      <c r="N34" s="19">
        <f>VLOOKUP(A34,'All Generation'!$A$2:$F$1353,6,FALSE)</f>
        <v>0</v>
      </c>
      <c r="O34" s="19" t="str">
        <f>VLOOKUP(A34,'All IDs'!$A$2:$D$1353,4,FALSE)</f>
        <v>E0252</v>
      </c>
      <c r="P34" s="19" t="s">
        <v>6126</v>
      </c>
    </row>
    <row r="35" spans="1:16">
      <c r="A35" s="69">
        <v>37</v>
      </c>
      <c r="B35" s="70" t="s">
        <v>4382</v>
      </c>
      <c r="C35" s="70" t="s">
        <v>4381</v>
      </c>
      <c r="D35" s="70" t="s">
        <v>623</v>
      </c>
      <c r="E35" s="70" t="s">
        <v>243</v>
      </c>
      <c r="F35" s="69">
        <v>1.4</v>
      </c>
      <c r="G35" s="91">
        <v>41236</v>
      </c>
      <c r="H35" s="69" t="b">
        <v>1</v>
      </c>
      <c r="I35" s="69" t="b">
        <v>0</v>
      </c>
      <c r="J35" s="19">
        <v>9.35</v>
      </c>
      <c r="K35" s="19">
        <f>VLOOKUP(A35,'All Generation'!$A$2:$F$1353,3,FALSE)</f>
        <v>10.5</v>
      </c>
      <c r="L35" s="19">
        <f>VLOOKUP(A35,'All Generation'!$A$2:$F$1353,4,FALSE)</f>
        <v>10.199999999999999</v>
      </c>
      <c r="M35" s="19">
        <f>VLOOKUP(A35,'All Generation'!$A$2:$F$1353,5,FALSE)</f>
        <v>7.8319999999999999</v>
      </c>
      <c r="N35" s="19">
        <f>VLOOKUP(A35,'All Generation'!$A$2:$F$1353,6,FALSE)</f>
        <v>0</v>
      </c>
      <c r="O35" s="19" t="str">
        <f>VLOOKUP(A35,'All IDs'!$A$2:$D$1353,4,FALSE)</f>
        <v>E0255</v>
      </c>
      <c r="P35" s="19" t="s">
        <v>6128</v>
      </c>
    </row>
    <row r="36" spans="1:16">
      <c r="A36" s="69">
        <v>38</v>
      </c>
      <c r="B36" s="70" t="s">
        <v>4383</v>
      </c>
      <c r="C36" s="70" t="s">
        <v>4381</v>
      </c>
      <c r="D36" s="70" t="s">
        <v>623</v>
      </c>
      <c r="E36" s="70" t="s">
        <v>243</v>
      </c>
      <c r="F36" s="69">
        <v>4.3</v>
      </c>
      <c r="G36" s="91">
        <v>41753</v>
      </c>
      <c r="H36" s="69" t="b">
        <v>1</v>
      </c>
      <c r="I36" s="69" t="b">
        <v>0</v>
      </c>
      <c r="J36" s="19">
        <v>31.934999999999999</v>
      </c>
      <c r="K36" s="19">
        <f>VLOOKUP(A36,'All Generation'!$A$2:$F$1353,3,FALSE)</f>
        <v>26.8</v>
      </c>
      <c r="L36" s="19">
        <f>VLOOKUP(A36,'All Generation'!$A$2:$F$1353,4,FALSE)</f>
        <v>26</v>
      </c>
      <c r="M36" s="19">
        <f>VLOOKUP(A36,'All Generation'!$A$2:$F$1353,5,FALSE)</f>
        <v>20.614999999999998</v>
      </c>
      <c r="N36" s="19">
        <f>VLOOKUP(A36,'All Generation'!$A$2:$F$1353,6,FALSE)</f>
        <v>0</v>
      </c>
      <c r="O36" s="19" t="str">
        <f>VLOOKUP(A36,'All IDs'!$A$2:$D$1353,4,FALSE)</f>
        <v>E0253</v>
      </c>
      <c r="P36" s="19" t="s">
        <v>6131</v>
      </c>
    </row>
    <row r="37" spans="1:16">
      <c r="A37" s="69">
        <v>39</v>
      </c>
      <c r="B37" s="70" t="s">
        <v>4384</v>
      </c>
      <c r="C37" s="70" t="s">
        <v>4381</v>
      </c>
      <c r="D37" s="70" t="s">
        <v>623</v>
      </c>
      <c r="E37" s="70" t="s">
        <v>243</v>
      </c>
      <c r="F37" s="69">
        <v>3.2</v>
      </c>
      <c r="G37" s="91">
        <v>40118</v>
      </c>
      <c r="H37" s="69" t="b">
        <v>1</v>
      </c>
      <c r="I37" s="69" t="b">
        <v>0</v>
      </c>
      <c r="J37" s="19">
        <v>19.536999999999999</v>
      </c>
      <c r="K37" s="19">
        <f>VLOOKUP(A37,'All Generation'!$A$2:$F$1353,3,FALSE)</f>
        <v>19.600000000000001</v>
      </c>
      <c r="L37" s="19">
        <f>VLOOKUP(A37,'All Generation'!$A$2:$F$1353,4,FALSE)</f>
        <v>17.2</v>
      </c>
      <c r="M37" s="19">
        <f>VLOOKUP(A37,'All Generation'!$A$2:$F$1353,5,FALSE)</f>
        <v>17.542000000000002</v>
      </c>
      <c r="N37" s="19">
        <f>VLOOKUP(A37,'All Generation'!$A$2:$F$1353,6,FALSE)</f>
        <v>18.100000000000001</v>
      </c>
      <c r="O37" s="19" t="str">
        <f>VLOOKUP(A37,'All IDs'!$A$2:$D$1353,4,FALSE)</f>
        <v>E0214</v>
      </c>
      <c r="P37" s="19" t="s">
        <v>199</v>
      </c>
    </row>
    <row r="38" spans="1:16">
      <c r="A38" s="69">
        <v>40</v>
      </c>
      <c r="B38" s="70" t="s">
        <v>4385</v>
      </c>
      <c r="C38" s="70" t="s">
        <v>4381</v>
      </c>
      <c r="D38" s="70" t="s">
        <v>623</v>
      </c>
      <c r="E38" s="70" t="s">
        <v>243</v>
      </c>
      <c r="F38" s="69">
        <v>4.3</v>
      </c>
      <c r="G38" s="91">
        <v>41692</v>
      </c>
      <c r="H38" s="69" t="b">
        <v>1</v>
      </c>
      <c r="I38" s="69" t="b">
        <v>0</v>
      </c>
      <c r="J38" s="19">
        <v>33.130000000000003</v>
      </c>
      <c r="K38" s="19">
        <f>VLOOKUP(A38,'All Generation'!$A$2:$F$1353,3,FALSE)</f>
        <v>33.299999999999997</v>
      </c>
      <c r="L38" s="19">
        <f>VLOOKUP(A38,'All Generation'!$A$2:$F$1353,4,FALSE)</f>
        <v>32.5</v>
      </c>
      <c r="M38" s="19">
        <f>VLOOKUP(A38,'All Generation'!$A$2:$F$1353,5,FALSE)</f>
        <v>30.279</v>
      </c>
      <c r="N38" s="19">
        <f>VLOOKUP(A38,'All Generation'!$A$2:$F$1353,6,FALSE)</f>
        <v>0</v>
      </c>
      <c r="O38" s="19" t="str">
        <f>VLOOKUP(A38,'All IDs'!$A$2:$D$1353,4,FALSE)</f>
        <v>E0071</v>
      </c>
      <c r="P38" s="19" t="s">
        <v>6135</v>
      </c>
    </row>
    <row r="39" spans="1:16">
      <c r="A39" s="69">
        <v>41</v>
      </c>
      <c r="B39" s="70" t="s">
        <v>4386</v>
      </c>
      <c r="C39" s="70" t="s">
        <v>4387</v>
      </c>
      <c r="D39" s="70" t="s">
        <v>623</v>
      </c>
      <c r="E39" s="70" t="s">
        <v>73</v>
      </c>
      <c r="F39" s="69">
        <v>6.5</v>
      </c>
      <c r="G39" s="91">
        <v>42530</v>
      </c>
      <c r="H39" s="69" t="b">
        <v>1</v>
      </c>
      <c r="I39" s="69" t="b">
        <v>0</v>
      </c>
      <c r="J39" s="19">
        <v>14.234999999999999</v>
      </c>
      <c r="K39" s="19">
        <f>VLOOKUP(A39,'All Generation'!$A$2:$F$1353,3,FALSE)</f>
        <v>14.24</v>
      </c>
      <c r="L39" s="19">
        <f>VLOOKUP(A39,'All Generation'!$A$2:$F$1353,4,FALSE)</f>
        <v>0</v>
      </c>
      <c r="M39" s="19">
        <f>VLOOKUP(A39,'All Generation'!$A$2:$F$1353,5,FALSE)</f>
        <v>0</v>
      </c>
      <c r="N39" s="19">
        <f>VLOOKUP(A39,'All Generation'!$A$2:$F$1353,6,FALSE)</f>
        <v>0</v>
      </c>
      <c r="O39" s="19" t="str">
        <f>VLOOKUP(A39,'All IDs'!$A$2:$D$1353,4,FALSE)</f>
        <v/>
      </c>
      <c r="P39" s="19" t="s">
        <v>6136</v>
      </c>
    </row>
    <row r="40" spans="1:16">
      <c r="A40" s="69">
        <v>42</v>
      </c>
      <c r="B40" s="70" t="s">
        <v>4388</v>
      </c>
      <c r="C40" s="70" t="s">
        <v>4389</v>
      </c>
      <c r="D40" s="70" t="s">
        <v>623</v>
      </c>
      <c r="E40" s="70" t="s">
        <v>73</v>
      </c>
      <c r="F40" s="69">
        <v>2</v>
      </c>
      <c r="G40" s="91">
        <v>41869</v>
      </c>
      <c r="H40" s="69" t="b">
        <v>1</v>
      </c>
      <c r="I40" s="69" t="b">
        <v>0</v>
      </c>
      <c r="J40" s="19">
        <v>4.4000000000000004</v>
      </c>
      <c r="K40" s="19">
        <f>VLOOKUP(A40,'All Generation'!$A$2:$F$1353,3,FALSE)</f>
        <v>4.4000000000000004</v>
      </c>
      <c r="L40" s="19">
        <f>VLOOKUP(A40,'All Generation'!$A$2:$F$1353,4,FALSE)</f>
        <v>0</v>
      </c>
      <c r="M40" s="19">
        <f>VLOOKUP(A40,'All Generation'!$A$2:$F$1353,5,FALSE)</f>
        <v>0</v>
      </c>
      <c r="N40" s="19">
        <f>VLOOKUP(A40,'All Generation'!$A$2:$F$1353,6,FALSE)</f>
        <v>0</v>
      </c>
      <c r="O40" s="19" t="str">
        <f>VLOOKUP(A40,'All IDs'!$A$2:$D$1353,4,FALSE)</f>
        <v/>
      </c>
      <c r="P40" s="19" t="s">
        <v>118</v>
      </c>
    </row>
    <row r="41" spans="1:16">
      <c r="A41" s="69">
        <v>43</v>
      </c>
      <c r="B41" s="70" t="s">
        <v>4390</v>
      </c>
      <c r="C41" s="70" t="s">
        <v>15</v>
      </c>
      <c r="D41" s="70" t="s">
        <v>623</v>
      </c>
      <c r="E41" s="70" t="s">
        <v>4</v>
      </c>
      <c r="F41" s="69">
        <v>1.5</v>
      </c>
      <c r="G41" s="92"/>
      <c r="H41" s="69" t="b">
        <v>1</v>
      </c>
      <c r="I41" s="69" t="b">
        <v>0</v>
      </c>
      <c r="J41" s="19">
        <v>2.9478701171875001</v>
      </c>
      <c r="K41" s="19">
        <f>VLOOKUP(A41,'All Generation'!$A$2:$F$1353,3,FALSE)</f>
        <v>2.2999999999999998</v>
      </c>
      <c r="L41" s="19">
        <f>VLOOKUP(A41,'All Generation'!$A$2:$F$1353,4,FALSE)</f>
        <v>2.2000000000000002</v>
      </c>
      <c r="M41" s="19">
        <f>VLOOKUP(A41,'All Generation'!$A$2:$F$1353,5,FALSE)</f>
        <v>2.62</v>
      </c>
      <c r="N41" s="19">
        <f>VLOOKUP(A41,'All Generation'!$A$2:$F$1353,6,FALSE)</f>
        <v>0</v>
      </c>
      <c r="O41" s="19" t="str">
        <f>VLOOKUP(A41,'All IDs'!$A$2:$D$1353,4,FALSE)</f>
        <v>W0398</v>
      </c>
      <c r="P41" s="19" t="s">
        <v>6140</v>
      </c>
    </row>
    <row r="42" spans="1:16">
      <c r="A42" s="69">
        <v>44</v>
      </c>
      <c r="B42" s="70" t="s">
        <v>4391</v>
      </c>
      <c r="C42" s="70" t="s">
        <v>15</v>
      </c>
      <c r="D42" s="70" t="s">
        <v>623</v>
      </c>
      <c r="E42" s="70" t="s">
        <v>4</v>
      </c>
      <c r="F42" s="69">
        <v>1.6</v>
      </c>
      <c r="G42" s="92"/>
      <c r="H42" s="69" t="b">
        <v>1</v>
      </c>
      <c r="I42" s="69" t="b">
        <v>0</v>
      </c>
      <c r="J42" s="19">
        <v>3.61447998046875</v>
      </c>
      <c r="K42" s="19">
        <f>VLOOKUP(A42,'All Generation'!$A$2:$F$1353,3,FALSE)</f>
        <v>3.9</v>
      </c>
      <c r="L42" s="19">
        <f>VLOOKUP(A42,'All Generation'!$A$2:$F$1353,4,FALSE)</f>
        <v>2.5</v>
      </c>
      <c r="M42" s="19">
        <f>VLOOKUP(A42,'All Generation'!$A$2:$F$1353,5,FALSE)</f>
        <v>0</v>
      </c>
      <c r="N42" s="19">
        <f>VLOOKUP(A42,'All Generation'!$A$2:$F$1353,6,FALSE)</f>
        <v>0</v>
      </c>
      <c r="O42" s="19" t="str">
        <f>VLOOKUP(A42,'All IDs'!$A$2:$D$1353,4,FALSE)</f>
        <v>W0456</v>
      </c>
      <c r="P42" s="19" t="s">
        <v>6143</v>
      </c>
    </row>
    <row r="43" spans="1:16">
      <c r="A43" s="69">
        <v>45</v>
      </c>
      <c r="B43" s="70" t="s">
        <v>4392</v>
      </c>
      <c r="C43" s="70" t="s">
        <v>15</v>
      </c>
      <c r="D43" s="70" t="s">
        <v>623</v>
      </c>
      <c r="E43" s="70" t="s">
        <v>73</v>
      </c>
      <c r="F43" s="69">
        <v>20</v>
      </c>
      <c r="G43" s="91">
        <v>42601</v>
      </c>
      <c r="H43" s="69" t="b">
        <v>1</v>
      </c>
      <c r="I43" s="69" t="b">
        <v>0</v>
      </c>
      <c r="J43" s="19">
        <v>56.415999999999997</v>
      </c>
      <c r="K43" s="19">
        <f>VLOOKUP(A43,'All Generation'!$A$2:$F$1353,3,FALSE)</f>
        <v>17.068999999999999</v>
      </c>
      <c r="L43" s="19">
        <f>VLOOKUP(A43,'All Generation'!$A$2:$F$1353,4,FALSE)</f>
        <v>0</v>
      </c>
      <c r="M43" s="19">
        <f>VLOOKUP(A43,'All Generation'!$A$2:$F$1353,5,FALSE)</f>
        <v>0</v>
      </c>
      <c r="N43" s="19">
        <f>VLOOKUP(A43,'All Generation'!$A$2:$F$1353,6,FALSE)</f>
        <v>0</v>
      </c>
      <c r="O43" s="19" t="str">
        <f>VLOOKUP(A43,'All IDs'!$A$2:$D$1353,4,FALSE)</f>
        <v>S0548</v>
      </c>
      <c r="P43" s="19" t="s">
        <v>6145</v>
      </c>
    </row>
    <row r="44" spans="1:16">
      <c r="A44" s="69">
        <v>46</v>
      </c>
      <c r="B44" s="70" t="s">
        <v>4393</v>
      </c>
      <c r="C44" s="70" t="s">
        <v>4394</v>
      </c>
      <c r="D44" s="70" t="s">
        <v>623</v>
      </c>
      <c r="E44" s="70" t="s">
        <v>73</v>
      </c>
      <c r="F44" s="69">
        <v>50</v>
      </c>
      <c r="G44" s="91">
        <v>42724</v>
      </c>
      <c r="H44" s="69" t="b">
        <v>1</v>
      </c>
      <c r="I44" s="69" t="b">
        <v>0</v>
      </c>
      <c r="J44" s="19">
        <v>131.923</v>
      </c>
      <c r="K44" s="19">
        <f>VLOOKUP(A44,'All Generation'!$A$2:$F$1353,3,FALSE)</f>
        <v>6.3109999999999999</v>
      </c>
      <c r="L44" s="19">
        <f>VLOOKUP(A44,'All Generation'!$A$2:$F$1353,4,FALSE)</f>
        <v>0</v>
      </c>
      <c r="M44" s="19">
        <f>VLOOKUP(A44,'All Generation'!$A$2:$F$1353,5,FALSE)</f>
        <v>0</v>
      </c>
      <c r="N44" s="19">
        <f>VLOOKUP(A44,'All Generation'!$A$2:$F$1353,6,FALSE)</f>
        <v>0</v>
      </c>
      <c r="O44" s="19" t="str">
        <f>VLOOKUP(A44,'All IDs'!$A$2:$D$1353,4,FALSE)</f>
        <v>S0552</v>
      </c>
      <c r="P44" s="19" t="s">
        <v>6149</v>
      </c>
    </row>
    <row r="45" spans="1:16">
      <c r="A45" s="69">
        <v>47</v>
      </c>
      <c r="B45" s="70" t="s">
        <v>4395</v>
      </c>
      <c r="C45" s="70" t="s">
        <v>4394</v>
      </c>
      <c r="D45" s="70" t="s">
        <v>623</v>
      </c>
      <c r="E45" s="70" t="s">
        <v>73</v>
      </c>
      <c r="F45" s="69">
        <v>5</v>
      </c>
      <c r="G45" s="91">
        <v>42724</v>
      </c>
      <c r="H45" s="69" t="b">
        <v>1</v>
      </c>
      <c r="I45" s="69" t="b">
        <v>0</v>
      </c>
      <c r="J45" s="19">
        <v>14.247999999999999</v>
      </c>
      <c r="K45" s="19">
        <f>VLOOKUP(A45,'All Generation'!$A$2:$F$1353,3,FALSE)</f>
        <v>1.367</v>
      </c>
      <c r="L45" s="19">
        <f>VLOOKUP(A45,'All Generation'!$A$2:$F$1353,4,FALSE)</f>
        <v>0</v>
      </c>
      <c r="M45" s="19">
        <f>VLOOKUP(A45,'All Generation'!$A$2:$F$1353,5,FALSE)</f>
        <v>0</v>
      </c>
      <c r="N45" s="19">
        <f>VLOOKUP(A45,'All Generation'!$A$2:$F$1353,6,FALSE)</f>
        <v>0</v>
      </c>
      <c r="O45" s="19" t="str">
        <f>VLOOKUP(A45,'All IDs'!$A$2:$D$1353,4,FALSE)</f>
        <v>S0553</v>
      </c>
      <c r="P45" s="19" t="s">
        <v>6153</v>
      </c>
    </row>
    <row r="46" spans="1:16">
      <c r="A46" s="69">
        <v>48</v>
      </c>
      <c r="B46" s="70" t="s">
        <v>4396</v>
      </c>
      <c r="C46" s="70" t="s">
        <v>4397</v>
      </c>
      <c r="D46" s="70" t="s">
        <v>623</v>
      </c>
      <c r="E46" s="70" t="s">
        <v>73</v>
      </c>
      <c r="F46" s="69">
        <v>250</v>
      </c>
      <c r="G46" s="91">
        <v>41365</v>
      </c>
      <c r="H46" s="69" t="b">
        <v>1</v>
      </c>
      <c r="I46" s="69" t="b">
        <v>0</v>
      </c>
      <c r="J46" s="19">
        <v>607.93600000000004</v>
      </c>
      <c r="K46" s="19">
        <f>VLOOKUP(A46,'All Generation'!$A$2:$F$1353,3,FALSE)</f>
        <v>614.4</v>
      </c>
      <c r="L46" s="19">
        <f>VLOOKUP(A46,'All Generation'!$A$2:$F$1353,4,FALSE)</f>
        <v>621.29999999999995</v>
      </c>
      <c r="M46" s="19">
        <f>VLOOKUP(A46,'All Generation'!$A$2:$F$1353,5,FALSE)</f>
        <v>575.58900000000006</v>
      </c>
      <c r="N46" s="19">
        <f>VLOOKUP(A46,'All Generation'!$A$2:$F$1353,6,FALSE)</f>
        <v>415.46</v>
      </c>
      <c r="O46" s="19" t="str">
        <f>VLOOKUP(A46,'All IDs'!$A$2:$D$1353,4,FALSE)</f>
        <v>S0241</v>
      </c>
      <c r="P46" s="19" t="s">
        <v>155</v>
      </c>
    </row>
    <row r="47" spans="1:16">
      <c r="A47" s="69">
        <v>49</v>
      </c>
      <c r="B47" s="70" t="s">
        <v>4398</v>
      </c>
      <c r="C47" s="70" t="s">
        <v>4399</v>
      </c>
      <c r="D47" s="70" t="s">
        <v>623</v>
      </c>
      <c r="E47" s="70" t="s">
        <v>73</v>
      </c>
      <c r="F47" s="69">
        <v>20</v>
      </c>
      <c r="G47" s="91">
        <v>42186</v>
      </c>
      <c r="H47" s="69" t="b">
        <v>1</v>
      </c>
      <c r="I47" s="69" t="b">
        <v>0</v>
      </c>
      <c r="J47" s="19">
        <v>41.997</v>
      </c>
      <c r="K47" s="19">
        <f>VLOOKUP(A47,'All Generation'!$A$2:$F$1353,3,FALSE)</f>
        <v>48.173999999999999</v>
      </c>
      <c r="L47" s="19">
        <f>VLOOKUP(A47,'All Generation'!$A$2:$F$1353,4,FALSE)</f>
        <v>0</v>
      </c>
      <c r="M47" s="19">
        <f>VLOOKUP(A47,'All Generation'!$A$2:$F$1353,5,FALSE)</f>
        <v>0</v>
      </c>
      <c r="N47" s="19">
        <f>VLOOKUP(A47,'All Generation'!$A$2:$F$1353,6,FALSE)</f>
        <v>0</v>
      </c>
      <c r="O47" s="19" t="str">
        <f>VLOOKUP(A47,'All IDs'!$A$2:$D$1353,4,FALSE)</f>
        <v>S0422</v>
      </c>
      <c r="P47" s="19" t="s">
        <v>6159</v>
      </c>
    </row>
    <row r="48" spans="1:16">
      <c r="A48" s="69">
        <v>50</v>
      </c>
      <c r="B48" s="70" t="s">
        <v>4400</v>
      </c>
      <c r="C48" s="70" t="s">
        <v>4363</v>
      </c>
      <c r="D48" s="70" t="s">
        <v>623</v>
      </c>
      <c r="E48" s="70" t="s">
        <v>73</v>
      </c>
      <c r="F48" s="69">
        <v>50</v>
      </c>
      <c r="G48" s="91">
        <v>41969</v>
      </c>
      <c r="H48" s="69" t="b">
        <v>1</v>
      </c>
      <c r="I48" s="69" t="b">
        <v>0</v>
      </c>
      <c r="J48" s="19">
        <v>135.40299999999999</v>
      </c>
      <c r="K48" s="19">
        <f>VLOOKUP(A48,'All Generation'!$A$2:$F$1353,3,FALSE)</f>
        <v>139</v>
      </c>
      <c r="L48" s="19">
        <f>VLOOKUP(A48,'All Generation'!$A$2:$F$1353,4,FALSE)</f>
        <v>140.69999999999999</v>
      </c>
      <c r="M48" s="19">
        <f>VLOOKUP(A48,'All Generation'!$A$2:$F$1353,5,FALSE)</f>
        <v>0</v>
      </c>
      <c r="N48" s="19">
        <f>VLOOKUP(A48,'All Generation'!$A$2:$F$1353,6,FALSE)</f>
        <v>0</v>
      </c>
      <c r="O48" s="19" t="str">
        <f>VLOOKUP(A48,'All IDs'!$A$2:$D$1353,4,FALSE)</f>
        <v>S0325</v>
      </c>
      <c r="P48" s="19" t="s">
        <v>6161</v>
      </c>
    </row>
    <row r="49" spans="1:16">
      <c r="A49" s="69">
        <v>51</v>
      </c>
      <c r="B49" s="70" t="s">
        <v>4401</v>
      </c>
      <c r="C49" s="70" t="s">
        <v>4402</v>
      </c>
      <c r="D49" s="70" t="s">
        <v>623</v>
      </c>
      <c r="E49" s="70" t="s">
        <v>73</v>
      </c>
      <c r="F49" s="69">
        <v>2</v>
      </c>
      <c r="G49" s="91">
        <v>41514</v>
      </c>
      <c r="H49" s="69" t="b">
        <v>1</v>
      </c>
      <c r="I49" s="69" t="b">
        <v>0</v>
      </c>
      <c r="J49" s="19">
        <v>1.752</v>
      </c>
      <c r="K49" s="19">
        <f>VLOOKUP(A49,'All Generation'!$A$2:$F$1353,3,FALSE)</f>
        <v>5.6</v>
      </c>
      <c r="L49" s="19">
        <f>VLOOKUP(A49,'All Generation'!$A$2:$F$1353,4,FALSE)</f>
        <v>5.7</v>
      </c>
      <c r="M49" s="19">
        <f>VLOOKUP(A49,'All Generation'!$A$2:$F$1353,5,FALSE)</f>
        <v>4.8230000000000004</v>
      </c>
      <c r="N49" s="19">
        <f>VLOOKUP(A49,'All Generation'!$A$2:$F$1353,6,FALSE)</f>
        <v>0</v>
      </c>
      <c r="O49" s="19" t="str">
        <f>VLOOKUP(A49,'All IDs'!$A$2:$D$1353,4,FALSE)</f>
        <v>S9256</v>
      </c>
      <c r="P49" s="19" t="s">
        <v>3173</v>
      </c>
    </row>
    <row r="50" spans="1:16">
      <c r="A50" s="69">
        <v>52</v>
      </c>
      <c r="B50" s="70" t="s">
        <v>175</v>
      </c>
      <c r="C50" s="70" t="s">
        <v>4403</v>
      </c>
      <c r="D50" s="70" t="s">
        <v>623</v>
      </c>
      <c r="E50" s="70" t="s">
        <v>73</v>
      </c>
      <c r="F50" s="69">
        <v>1.5</v>
      </c>
      <c r="G50" s="91">
        <v>42004</v>
      </c>
      <c r="H50" s="69" t="b">
        <v>1</v>
      </c>
      <c r="I50" s="69" t="b">
        <v>0</v>
      </c>
      <c r="J50" s="19">
        <v>2.6280000000000001</v>
      </c>
      <c r="K50" s="19">
        <f>VLOOKUP(A50,'All Generation'!$A$2:$F$1353,3,FALSE)</f>
        <v>4.4000000000000004</v>
      </c>
      <c r="L50" s="19">
        <f>VLOOKUP(A50,'All Generation'!$A$2:$F$1353,4,FALSE)</f>
        <v>4.5</v>
      </c>
      <c r="M50" s="19">
        <f>VLOOKUP(A50,'All Generation'!$A$2:$F$1353,5,FALSE)</f>
        <v>3.3559999999999999</v>
      </c>
      <c r="N50" s="19">
        <f>VLOOKUP(A50,'All Generation'!$A$2:$F$1353,6,FALSE)</f>
        <v>0</v>
      </c>
      <c r="O50" s="19" t="str">
        <f>VLOOKUP(A50,'All IDs'!$A$2:$D$1353,4,FALSE)</f>
        <v>S9212</v>
      </c>
      <c r="P50" s="19" t="s">
        <v>176</v>
      </c>
    </row>
    <row r="51" spans="1:16">
      <c r="A51" s="69">
        <v>53</v>
      </c>
      <c r="B51" s="70" t="s">
        <v>514</v>
      </c>
      <c r="C51" s="70" t="s">
        <v>4404</v>
      </c>
      <c r="D51" s="70" t="s">
        <v>623</v>
      </c>
      <c r="E51" s="70" t="s">
        <v>73</v>
      </c>
      <c r="F51" s="69">
        <v>1.5</v>
      </c>
      <c r="G51" s="91">
        <v>41527</v>
      </c>
      <c r="H51" s="69" t="b">
        <v>1</v>
      </c>
      <c r="I51" s="69" t="b">
        <v>0</v>
      </c>
      <c r="J51" s="19">
        <v>2.6280000000000001</v>
      </c>
      <c r="K51" s="19">
        <f>VLOOKUP(A51,'All Generation'!$A$2:$F$1353,3,FALSE)</f>
        <v>3.5670000000000002</v>
      </c>
      <c r="L51" s="19">
        <f>VLOOKUP(A51,'All Generation'!$A$2:$F$1353,4,FALSE)</f>
        <v>4.4455869999999997</v>
      </c>
      <c r="M51" s="19">
        <f>VLOOKUP(A51,'All Generation'!$A$2:$F$1353,5,FALSE)</f>
        <v>3.8559999999999999</v>
      </c>
      <c r="N51" s="19">
        <f>VLOOKUP(A51,'All Generation'!$A$2:$F$1353,6,FALSE)</f>
        <v>0</v>
      </c>
      <c r="O51" s="19" t="str">
        <f>VLOOKUP(A51,'All IDs'!$A$2:$D$1353,4,FALSE)</f>
        <v>S9227</v>
      </c>
      <c r="P51" s="19" t="s">
        <v>517</v>
      </c>
    </row>
    <row r="52" spans="1:16">
      <c r="A52" s="69">
        <v>54</v>
      </c>
      <c r="B52" s="70" t="s">
        <v>515</v>
      </c>
      <c r="C52" s="70" t="s">
        <v>4405</v>
      </c>
      <c r="D52" s="70" t="s">
        <v>623</v>
      </c>
      <c r="E52" s="70" t="s">
        <v>73</v>
      </c>
      <c r="F52" s="69">
        <v>1.5</v>
      </c>
      <c r="G52" s="91">
        <v>41527</v>
      </c>
      <c r="H52" s="69" t="b">
        <v>1</v>
      </c>
      <c r="I52" s="69" t="b">
        <v>0</v>
      </c>
      <c r="J52" s="19">
        <v>2.6280000000000001</v>
      </c>
      <c r="K52" s="19">
        <f>VLOOKUP(A52,'All Generation'!$A$2:$F$1353,3,FALSE)</f>
        <v>4.2830000000000004</v>
      </c>
      <c r="L52" s="19">
        <f>VLOOKUP(A52,'All Generation'!$A$2:$F$1353,4,FALSE)</f>
        <v>4.4601959999999998</v>
      </c>
      <c r="M52" s="19">
        <f>VLOOKUP(A52,'All Generation'!$A$2:$F$1353,5,FALSE)</f>
        <v>3.8559999999999999</v>
      </c>
      <c r="N52" s="19">
        <f>VLOOKUP(A52,'All Generation'!$A$2:$F$1353,6,FALSE)</f>
        <v>0</v>
      </c>
      <c r="O52" s="19" t="str">
        <f>VLOOKUP(A52,'All IDs'!$A$2:$D$1353,4,FALSE)</f>
        <v>S9228</v>
      </c>
      <c r="P52" s="19" t="s">
        <v>518</v>
      </c>
    </row>
    <row r="53" spans="1:16">
      <c r="A53" s="69">
        <v>55</v>
      </c>
      <c r="B53" s="70" t="s">
        <v>516</v>
      </c>
      <c r="C53" s="70" t="s">
        <v>4406</v>
      </c>
      <c r="D53" s="70" t="s">
        <v>623</v>
      </c>
      <c r="E53" s="70" t="s">
        <v>73</v>
      </c>
      <c r="F53" s="69">
        <v>1</v>
      </c>
      <c r="G53" s="91">
        <v>41527</v>
      </c>
      <c r="H53" s="69" t="b">
        <v>1</v>
      </c>
      <c r="I53" s="69" t="b">
        <v>0</v>
      </c>
      <c r="J53" s="19">
        <v>1.752</v>
      </c>
      <c r="K53" s="19">
        <f>VLOOKUP(A53,'All Generation'!$A$2:$F$1353,3,FALSE)</f>
        <v>3.0259999999999998</v>
      </c>
      <c r="L53" s="19">
        <f>VLOOKUP(A53,'All Generation'!$A$2:$F$1353,4,FALSE)</f>
        <v>3.0208159999999999</v>
      </c>
      <c r="M53" s="19">
        <f>VLOOKUP(A53,'All Generation'!$A$2:$F$1353,5,FALSE)</f>
        <v>3.8559999999999999</v>
      </c>
      <c r="N53" s="19">
        <f>VLOOKUP(A53,'All Generation'!$A$2:$F$1353,6,FALSE)</f>
        <v>0</v>
      </c>
      <c r="O53" s="19" t="str">
        <f>VLOOKUP(A53,'All IDs'!$A$2:$D$1353,4,FALSE)</f>
        <v>S9229</v>
      </c>
      <c r="P53" s="19" t="s">
        <v>519</v>
      </c>
    </row>
    <row r="54" spans="1:16">
      <c r="A54" s="69">
        <v>839</v>
      </c>
      <c r="B54" s="70" t="s">
        <v>4407</v>
      </c>
      <c r="C54" s="70" t="s">
        <v>4408</v>
      </c>
      <c r="D54" s="70" t="s">
        <v>623</v>
      </c>
      <c r="E54" s="70" t="s">
        <v>73</v>
      </c>
      <c r="F54" s="69">
        <v>9</v>
      </c>
      <c r="G54" s="91">
        <v>42993</v>
      </c>
      <c r="H54" s="69" t="b">
        <v>1</v>
      </c>
      <c r="I54" s="69" t="b">
        <v>0</v>
      </c>
      <c r="J54" s="19">
        <v>3.7879999999999998</v>
      </c>
      <c r="K54" s="19">
        <f>VLOOKUP(A54,'All Generation'!$A$2:$F$1353,3,FALSE)</f>
        <v>0</v>
      </c>
      <c r="L54" s="19">
        <f>VLOOKUP(A54,'All Generation'!$A$2:$F$1353,4,FALSE)</f>
        <v>0</v>
      </c>
      <c r="M54" s="19">
        <f>VLOOKUP(A54,'All Generation'!$A$2:$F$1353,5,FALSE)</f>
        <v>0</v>
      </c>
      <c r="N54" s="19">
        <f>VLOOKUP(A54,'All Generation'!$A$2:$F$1353,6,FALSE)</f>
        <v>0</v>
      </c>
      <c r="O54" s="19" t="str">
        <f>VLOOKUP(A54,'All IDs'!$A$2:$D$1353,4,FALSE)</f>
        <v>S0616</v>
      </c>
      <c r="P54" s="19" t="s">
        <v>7971</v>
      </c>
    </row>
    <row r="55" spans="1:16">
      <c r="A55" s="69">
        <v>56</v>
      </c>
      <c r="B55" s="70" t="s">
        <v>4409</v>
      </c>
      <c r="C55" s="70" t="s">
        <v>4353</v>
      </c>
      <c r="D55" s="70" t="s">
        <v>623</v>
      </c>
      <c r="E55" s="70" t="s">
        <v>73</v>
      </c>
      <c r="F55" s="69">
        <v>20</v>
      </c>
      <c r="G55" s="91">
        <v>41334</v>
      </c>
      <c r="H55" s="69" t="b">
        <v>1</v>
      </c>
      <c r="I55" s="69" t="b">
        <v>0</v>
      </c>
      <c r="J55" s="19">
        <v>38.073999999999998</v>
      </c>
      <c r="K55" s="19">
        <f>VLOOKUP(A55,'All Generation'!$A$2:$F$1353,3,FALSE)</f>
        <v>41</v>
      </c>
      <c r="L55" s="19">
        <f>VLOOKUP(A55,'All Generation'!$A$2:$F$1353,4,FALSE)</f>
        <v>41.2</v>
      </c>
      <c r="M55" s="19">
        <f>VLOOKUP(A55,'All Generation'!$A$2:$F$1353,5,FALSE)</f>
        <v>42.100999999999999</v>
      </c>
      <c r="N55" s="19">
        <f>VLOOKUP(A55,'All Generation'!$A$2:$F$1353,6,FALSE)</f>
        <v>36.11</v>
      </c>
      <c r="O55" s="19" t="str">
        <f>VLOOKUP(A55,'All IDs'!$A$2:$D$1353,4,FALSE)</f>
        <v>S0323</v>
      </c>
      <c r="P55" s="19" t="s">
        <v>357</v>
      </c>
    </row>
    <row r="56" spans="1:16">
      <c r="A56" s="69">
        <v>57</v>
      </c>
      <c r="B56" s="70" t="s">
        <v>4410</v>
      </c>
      <c r="C56" s="70" t="s">
        <v>15</v>
      </c>
      <c r="D56" s="70" t="s">
        <v>623</v>
      </c>
      <c r="E56" s="70" t="s">
        <v>73</v>
      </c>
      <c r="F56" s="69">
        <v>20</v>
      </c>
      <c r="G56" s="91">
        <v>42180</v>
      </c>
      <c r="H56" s="69" t="b">
        <v>1</v>
      </c>
      <c r="I56" s="69" t="b">
        <v>0</v>
      </c>
      <c r="J56" s="19">
        <v>55.713000000000001</v>
      </c>
      <c r="K56" s="19">
        <f>VLOOKUP(A56,'All Generation'!$A$2:$F$1353,3,FALSE)</f>
        <v>57.1</v>
      </c>
      <c r="L56" s="19">
        <f>VLOOKUP(A56,'All Generation'!$A$2:$F$1353,4,FALSE)</f>
        <v>28.4</v>
      </c>
      <c r="M56" s="19">
        <f>VLOOKUP(A56,'All Generation'!$A$2:$F$1353,5,FALSE)</f>
        <v>0</v>
      </c>
      <c r="N56" s="19">
        <f>VLOOKUP(A56,'All Generation'!$A$2:$F$1353,6,FALSE)</f>
        <v>0</v>
      </c>
      <c r="O56" s="19" t="str">
        <f>VLOOKUP(A56,'All IDs'!$A$2:$D$1353,4,FALSE)</f>
        <v>S0336</v>
      </c>
      <c r="P56" s="19" t="s">
        <v>336</v>
      </c>
    </row>
    <row r="57" spans="1:16">
      <c r="A57" s="69">
        <v>58</v>
      </c>
      <c r="B57" s="70" t="s">
        <v>4411</v>
      </c>
      <c r="C57" s="70" t="s">
        <v>15</v>
      </c>
      <c r="D57" s="70" t="s">
        <v>623</v>
      </c>
      <c r="E57" s="70" t="s">
        <v>73</v>
      </c>
      <c r="F57" s="69">
        <v>3</v>
      </c>
      <c r="G57" s="91">
        <v>42370</v>
      </c>
      <c r="H57" s="69" t="b">
        <v>1</v>
      </c>
      <c r="I57" s="69" t="b">
        <v>0</v>
      </c>
      <c r="J57" s="19">
        <v>5.2560000000000002</v>
      </c>
      <c r="K57" s="19">
        <f>VLOOKUP(A57,'All Generation'!$A$2:$F$1353,3,FALSE)</f>
        <v>5.2560000000000002</v>
      </c>
      <c r="L57" s="19">
        <f>VLOOKUP(A57,'All Generation'!$A$2:$F$1353,4,FALSE)</f>
        <v>0</v>
      </c>
      <c r="M57" s="19">
        <f>VLOOKUP(A57,'All Generation'!$A$2:$F$1353,5,FALSE)</f>
        <v>0</v>
      </c>
      <c r="N57" s="19">
        <f>VLOOKUP(A57,'All Generation'!$A$2:$F$1353,6,FALSE)</f>
        <v>0</v>
      </c>
      <c r="O57" s="19" t="str">
        <f>VLOOKUP(A57,'All IDs'!$A$2:$D$1353,4,FALSE)</f>
        <v>S0460</v>
      </c>
      <c r="P57" s="19" t="s">
        <v>44</v>
      </c>
    </row>
    <row r="58" spans="1:16">
      <c r="A58" s="69">
        <v>913</v>
      </c>
      <c r="B58" s="70" t="s">
        <v>4412</v>
      </c>
      <c r="C58" s="70" t="s">
        <v>4413</v>
      </c>
      <c r="D58" s="70" t="s">
        <v>623</v>
      </c>
      <c r="E58" s="70" t="s">
        <v>73</v>
      </c>
      <c r="F58" s="69">
        <v>7.9</v>
      </c>
      <c r="G58" s="91">
        <v>42763</v>
      </c>
      <c r="H58" s="69" t="b">
        <v>1</v>
      </c>
      <c r="I58" s="69" t="b">
        <v>0</v>
      </c>
      <c r="J58" s="19">
        <v>17.301000000000002</v>
      </c>
      <c r="K58" s="19">
        <f>VLOOKUP(A58,'All Generation'!$A$2:$F$1353,3,FALSE)</f>
        <v>0</v>
      </c>
      <c r="L58" s="19">
        <f>VLOOKUP(A58,'All Generation'!$A$2:$F$1353,4,FALSE)</f>
        <v>0</v>
      </c>
      <c r="M58" s="19">
        <f>VLOOKUP(A58,'All Generation'!$A$2:$F$1353,5,FALSE)</f>
        <v>0</v>
      </c>
      <c r="N58" s="19">
        <f>VLOOKUP(A58,'All Generation'!$A$2:$F$1353,6,FALSE)</f>
        <v>0</v>
      </c>
      <c r="O58" s="19" t="str">
        <f>VLOOKUP(A58,'All IDs'!$A$2:$D$1353,4,FALSE)</f>
        <v/>
      </c>
      <c r="P58" s="19" t="s">
        <v>44</v>
      </c>
    </row>
    <row r="59" spans="1:16">
      <c r="A59" s="69">
        <v>59</v>
      </c>
      <c r="B59" s="70" t="s">
        <v>4414</v>
      </c>
      <c r="C59" s="70" t="s">
        <v>4415</v>
      </c>
      <c r="D59" s="70" t="s">
        <v>623</v>
      </c>
      <c r="E59" s="70" t="s">
        <v>73</v>
      </c>
      <c r="F59" s="69">
        <v>6</v>
      </c>
      <c r="G59" s="91">
        <v>40762</v>
      </c>
      <c r="H59" s="69" t="b">
        <v>1</v>
      </c>
      <c r="I59" s="69" t="b">
        <v>0</v>
      </c>
      <c r="J59" s="19">
        <v>10.667</v>
      </c>
      <c r="K59" s="19">
        <f>VLOOKUP(A59,'All Generation'!$A$2:$F$1353,3,FALSE)</f>
        <v>12.8</v>
      </c>
      <c r="L59" s="19">
        <f>VLOOKUP(A59,'All Generation'!$A$2:$F$1353,4,FALSE)</f>
        <v>12.8</v>
      </c>
      <c r="M59" s="19">
        <f>VLOOKUP(A59,'All Generation'!$A$2:$F$1353,5,FALSE)</f>
        <v>12.789</v>
      </c>
      <c r="N59" s="19">
        <f>VLOOKUP(A59,'All Generation'!$A$2:$F$1353,6,FALSE)</f>
        <v>13.24</v>
      </c>
      <c r="O59" s="19" t="str">
        <f>VLOOKUP(A59,'All IDs'!$A$2:$D$1353,4,FALSE)</f>
        <v>S0126</v>
      </c>
      <c r="P59" s="19" t="s">
        <v>358</v>
      </c>
    </row>
    <row r="60" spans="1:16">
      <c r="A60" s="69">
        <v>1329</v>
      </c>
      <c r="B60" s="70" t="s">
        <v>4416</v>
      </c>
      <c r="C60" s="70" t="s">
        <v>4417</v>
      </c>
      <c r="D60" s="70" t="s">
        <v>623</v>
      </c>
      <c r="E60" s="70" t="s">
        <v>73</v>
      </c>
      <c r="F60" s="69">
        <v>5.25</v>
      </c>
      <c r="G60" s="91">
        <v>43070</v>
      </c>
      <c r="H60" s="69" t="b">
        <v>1</v>
      </c>
      <c r="I60" s="69" t="b">
        <v>0</v>
      </c>
      <c r="J60" s="19">
        <v>0</v>
      </c>
      <c r="K60" s="19">
        <f>VLOOKUP(A60,'All Generation'!$A$2:$F$1353,3,FALSE)</f>
        <v>0</v>
      </c>
      <c r="L60" s="19">
        <f>VLOOKUP(A60,'All Generation'!$A$2:$F$1353,4,FALSE)</f>
        <v>0</v>
      </c>
      <c r="M60" s="19">
        <f>VLOOKUP(A60,'All Generation'!$A$2:$F$1353,5,FALSE)</f>
        <v>0</v>
      </c>
      <c r="N60" s="19">
        <f>VLOOKUP(A60,'All Generation'!$A$2:$F$1353,6,FALSE)</f>
        <v>0</v>
      </c>
      <c r="O60" s="19" t="str">
        <f>VLOOKUP(A60,'All IDs'!$A$2:$D$1353,4,FALSE)</f>
        <v/>
      </c>
      <c r="P60" s="19" t="s">
        <v>8776</v>
      </c>
    </row>
    <row r="61" spans="1:16">
      <c r="A61" s="69">
        <v>60</v>
      </c>
      <c r="B61" s="70" t="s">
        <v>4418</v>
      </c>
      <c r="C61" s="70" t="s">
        <v>4419</v>
      </c>
      <c r="D61" s="70" t="s">
        <v>623</v>
      </c>
      <c r="E61" s="70" t="s">
        <v>73</v>
      </c>
      <c r="F61" s="69">
        <v>1.4</v>
      </c>
      <c r="G61" s="91">
        <v>42213</v>
      </c>
      <c r="H61" s="69" t="b">
        <v>1</v>
      </c>
      <c r="I61" s="69" t="b">
        <v>0</v>
      </c>
      <c r="J61" s="19">
        <v>3.44</v>
      </c>
      <c r="K61" s="19">
        <f>VLOOKUP(A61,'All Generation'!$A$2:$F$1353,3,FALSE)</f>
        <v>3.44</v>
      </c>
      <c r="L61" s="19">
        <f>VLOOKUP(A61,'All Generation'!$A$2:$F$1353,4,FALSE)</f>
        <v>1.4</v>
      </c>
      <c r="M61" s="19">
        <f>VLOOKUP(A61,'All Generation'!$A$2:$F$1353,5,FALSE)</f>
        <v>0</v>
      </c>
      <c r="N61" s="19">
        <f>VLOOKUP(A61,'All Generation'!$A$2:$F$1353,6,FALSE)</f>
        <v>0</v>
      </c>
      <c r="O61" s="19" t="str">
        <f>VLOOKUP(A61,'All IDs'!$A$2:$D$1353,4,FALSE)</f>
        <v/>
      </c>
      <c r="P61" s="19" t="s">
        <v>6184</v>
      </c>
    </row>
    <row r="62" spans="1:16">
      <c r="A62" s="69">
        <v>1330</v>
      </c>
      <c r="B62" s="70" t="s">
        <v>4420</v>
      </c>
      <c r="C62" s="70" t="s">
        <v>4421</v>
      </c>
      <c r="D62" s="70" t="s">
        <v>623</v>
      </c>
      <c r="E62" s="70" t="s">
        <v>73</v>
      </c>
      <c r="F62" s="69">
        <v>1</v>
      </c>
      <c r="G62" s="91">
        <v>43070</v>
      </c>
      <c r="H62" s="69" t="b">
        <v>1</v>
      </c>
      <c r="I62" s="69" t="b">
        <v>0</v>
      </c>
      <c r="J62" s="19">
        <v>0</v>
      </c>
      <c r="K62" s="19">
        <f>VLOOKUP(A62,'All Generation'!$A$2:$F$1353,3,FALSE)</f>
        <v>0</v>
      </c>
      <c r="L62" s="19">
        <f>VLOOKUP(A62,'All Generation'!$A$2:$F$1353,4,FALSE)</f>
        <v>0</v>
      </c>
      <c r="M62" s="19">
        <f>VLOOKUP(A62,'All Generation'!$A$2:$F$1353,5,FALSE)</f>
        <v>0</v>
      </c>
      <c r="N62" s="19">
        <f>VLOOKUP(A62,'All Generation'!$A$2:$F$1353,6,FALSE)</f>
        <v>0</v>
      </c>
      <c r="O62" s="19" t="str">
        <f>VLOOKUP(A62,'All IDs'!$A$2:$D$1353,4,FALSE)</f>
        <v/>
      </c>
      <c r="P62" s="19" t="s">
        <v>8777</v>
      </c>
    </row>
    <row r="63" spans="1:16">
      <c r="A63" s="69">
        <v>843</v>
      </c>
      <c r="B63" s="70" t="s">
        <v>4422</v>
      </c>
      <c r="C63" s="70" t="s">
        <v>4423</v>
      </c>
      <c r="D63" s="70" t="s">
        <v>623</v>
      </c>
      <c r="E63" s="70" t="s">
        <v>73</v>
      </c>
      <c r="F63" s="69">
        <v>56</v>
      </c>
      <c r="G63" s="91">
        <v>42853</v>
      </c>
      <c r="H63" s="69" t="b">
        <v>1</v>
      </c>
      <c r="I63" s="69" t="b">
        <v>0</v>
      </c>
      <c r="J63" s="19">
        <v>101.616</v>
      </c>
      <c r="K63" s="19">
        <f>VLOOKUP(A63,'All Generation'!$A$2:$F$1353,3,FALSE)</f>
        <v>0</v>
      </c>
      <c r="L63" s="19">
        <f>VLOOKUP(A63,'All Generation'!$A$2:$F$1353,4,FALSE)</f>
        <v>0</v>
      </c>
      <c r="M63" s="19">
        <f>VLOOKUP(A63,'All Generation'!$A$2:$F$1353,5,FALSE)</f>
        <v>0</v>
      </c>
      <c r="N63" s="19">
        <f>VLOOKUP(A63,'All Generation'!$A$2:$F$1353,6,FALSE)</f>
        <v>0</v>
      </c>
      <c r="O63" s="19" t="str">
        <f>VLOOKUP(A63,'All IDs'!$A$2:$D$1353,4,FALSE)</f>
        <v>S0587</v>
      </c>
      <c r="P63" s="19" t="s">
        <v>7980</v>
      </c>
    </row>
    <row r="64" spans="1:16">
      <c r="A64" s="69">
        <v>844</v>
      </c>
      <c r="B64" s="70" t="s">
        <v>4424</v>
      </c>
      <c r="C64" s="70" t="s">
        <v>4425</v>
      </c>
      <c r="D64" s="70" t="s">
        <v>623</v>
      </c>
      <c r="E64" s="70" t="s">
        <v>73</v>
      </c>
      <c r="F64" s="69">
        <v>45</v>
      </c>
      <c r="G64" s="91">
        <v>42979</v>
      </c>
      <c r="H64" s="69" t="b">
        <v>1</v>
      </c>
      <c r="I64" s="69" t="b">
        <v>0</v>
      </c>
      <c r="J64" s="19">
        <v>32.849999999999994</v>
      </c>
      <c r="K64" s="19">
        <f>VLOOKUP(A64,'All Generation'!$A$2:$F$1353,3,FALSE)</f>
        <v>0</v>
      </c>
      <c r="L64" s="19">
        <f>VLOOKUP(A64,'All Generation'!$A$2:$F$1353,4,FALSE)</f>
        <v>0</v>
      </c>
      <c r="M64" s="19">
        <f>VLOOKUP(A64,'All Generation'!$A$2:$F$1353,5,FALSE)</f>
        <v>0</v>
      </c>
      <c r="N64" s="19">
        <f>VLOOKUP(A64,'All Generation'!$A$2:$F$1353,6,FALSE)</f>
        <v>0</v>
      </c>
      <c r="O64" s="19" t="str">
        <f>VLOOKUP(A64,'All IDs'!$A$2:$D$1353,4,FALSE)</f>
        <v/>
      </c>
      <c r="P64" s="19" t="s">
        <v>7982</v>
      </c>
    </row>
    <row r="65" spans="1:16" ht="30">
      <c r="A65" s="69">
        <v>61</v>
      </c>
      <c r="B65" s="70" t="s">
        <v>4426</v>
      </c>
      <c r="C65" s="70" t="s">
        <v>4427</v>
      </c>
      <c r="D65" s="70" t="s">
        <v>623</v>
      </c>
      <c r="E65" s="70" t="s">
        <v>73</v>
      </c>
      <c r="F65" s="69">
        <v>60</v>
      </c>
      <c r="G65" s="91">
        <v>42734</v>
      </c>
      <c r="H65" s="69" t="b">
        <v>1</v>
      </c>
      <c r="I65" s="69" t="b">
        <v>0</v>
      </c>
      <c r="J65" s="19">
        <v>137.29400000000001</v>
      </c>
      <c r="K65" s="19">
        <f>VLOOKUP(A65,'All Generation'!$A$2:$F$1353,3,FALSE)</f>
        <v>3.0129999999999999</v>
      </c>
      <c r="L65" s="19">
        <f>VLOOKUP(A65,'All Generation'!$A$2:$F$1353,4,FALSE)</f>
        <v>0</v>
      </c>
      <c r="M65" s="19">
        <f>VLOOKUP(A65,'All Generation'!$A$2:$F$1353,5,FALSE)</f>
        <v>0</v>
      </c>
      <c r="N65" s="19">
        <f>VLOOKUP(A65,'All Generation'!$A$2:$F$1353,6,FALSE)</f>
        <v>0</v>
      </c>
      <c r="O65" s="19" t="str">
        <f>VLOOKUP(A65,'All IDs'!$A$2:$D$1353,4,FALSE)</f>
        <v>S0554</v>
      </c>
      <c r="P65" s="19" t="s">
        <v>6187</v>
      </c>
    </row>
    <row r="66" spans="1:16">
      <c r="A66" s="69">
        <v>845</v>
      </c>
      <c r="B66" s="70" t="s">
        <v>4428</v>
      </c>
      <c r="C66" s="70" t="s">
        <v>4429</v>
      </c>
      <c r="D66" s="70" t="s">
        <v>623</v>
      </c>
      <c r="E66" s="70" t="s">
        <v>73</v>
      </c>
      <c r="F66" s="69">
        <v>36</v>
      </c>
      <c r="G66" s="91">
        <v>42979</v>
      </c>
      <c r="H66" s="69" t="b">
        <v>1</v>
      </c>
      <c r="I66" s="69" t="b">
        <v>0</v>
      </c>
      <c r="J66" s="19">
        <v>26.28</v>
      </c>
      <c r="K66" s="19">
        <f>VLOOKUP(A66,'All Generation'!$A$2:$F$1353,3,FALSE)</f>
        <v>0</v>
      </c>
      <c r="L66" s="19">
        <f>VLOOKUP(A66,'All Generation'!$A$2:$F$1353,4,FALSE)</f>
        <v>0</v>
      </c>
      <c r="M66" s="19">
        <f>VLOOKUP(A66,'All Generation'!$A$2:$F$1353,5,FALSE)</f>
        <v>0</v>
      </c>
      <c r="N66" s="19">
        <f>VLOOKUP(A66,'All Generation'!$A$2:$F$1353,6,FALSE)</f>
        <v>0</v>
      </c>
      <c r="O66" s="19" t="str">
        <f>VLOOKUP(A66,'All IDs'!$A$2:$D$1353,4,FALSE)</f>
        <v/>
      </c>
      <c r="P66" s="19" t="s">
        <v>7984</v>
      </c>
    </row>
    <row r="67" spans="1:16">
      <c r="A67" s="69">
        <v>62</v>
      </c>
      <c r="B67" s="70" t="s">
        <v>4430</v>
      </c>
      <c r="C67" s="70" t="s">
        <v>4394</v>
      </c>
      <c r="D67" s="70" t="s">
        <v>623</v>
      </c>
      <c r="E67" s="70" t="s">
        <v>73</v>
      </c>
      <c r="F67" s="69">
        <v>50</v>
      </c>
      <c r="G67" s="91">
        <v>42709</v>
      </c>
      <c r="H67" s="69" t="b">
        <v>1</v>
      </c>
      <c r="I67" s="69" t="b">
        <v>0</v>
      </c>
      <c r="J67" s="19">
        <v>123.14700000000001</v>
      </c>
      <c r="K67" s="19">
        <f>VLOOKUP(A67,'All Generation'!$A$2:$F$1353,3,FALSE)</f>
        <v>9.1370000000000005</v>
      </c>
      <c r="L67" s="19">
        <f>VLOOKUP(A67,'All Generation'!$A$2:$F$1353,4,FALSE)</f>
        <v>0</v>
      </c>
      <c r="M67" s="19">
        <f>VLOOKUP(A67,'All Generation'!$A$2:$F$1353,5,FALSE)</f>
        <v>0</v>
      </c>
      <c r="N67" s="19">
        <f>VLOOKUP(A67,'All Generation'!$A$2:$F$1353,6,FALSE)</f>
        <v>0</v>
      </c>
      <c r="O67" s="19" t="str">
        <f>VLOOKUP(A67,'All IDs'!$A$2:$D$1353,4,FALSE)</f>
        <v>S0555</v>
      </c>
      <c r="P67" s="19" t="s">
        <v>6190</v>
      </c>
    </row>
    <row r="68" spans="1:16">
      <c r="A68" s="69">
        <v>64</v>
      </c>
      <c r="B68" s="70" t="s">
        <v>4431</v>
      </c>
      <c r="C68" s="70" t="s">
        <v>4432</v>
      </c>
      <c r="D68" s="70" t="s">
        <v>623</v>
      </c>
      <c r="E68" s="70" t="s">
        <v>73</v>
      </c>
      <c r="F68" s="69">
        <v>1.5</v>
      </c>
      <c r="G68" s="91">
        <v>41640</v>
      </c>
      <c r="H68" s="69" t="b">
        <v>1</v>
      </c>
      <c r="I68" s="69" t="b">
        <v>0</v>
      </c>
      <c r="J68" s="19">
        <v>3.3</v>
      </c>
      <c r="K68" s="19">
        <f>VLOOKUP(A68,'All Generation'!$A$2:$F$1353,3,FALSE)</f>
        <v>3.7</v>
      </c>
      <c r="L68" s="19">
        <f>VLOOKUP(A68,'All Generation'!$A$2:$F$1353,4,FALSE)</f>
        <v>3.7</v>
      </c>
      <c r="M68" s="19">
        <f>VLOOKUP(A68,'All Generation'!$A$2:$F$1353,5,FALSE)</f>
        <v>3.5150000000000001</v>
      </c>
      <c r="N68" s="19">
        <f>VLOOKUP(A68,'All Generation'!$A$2:$F$1353,6,FALSE)</f>
        <v>0</v>
      </c>
      <c r="O68" s="19" t="str">
        <f>VLOOKUP(A68,'All IDs'!$A$2:$D$1353,4,FALSE)</f>
        <v>S0303</v>
      </c>
      <c r="P68" s="19" t="s">
        <v>6197</v>
      </c>
    </row>
    <row r="69" spans="1:16">
      <c r="A69" s="69">
        <v>65</v>
      </c>
      <c r="B69" s="70" t="s">
        <v>4433</v>
      </c>
      <c r="C69" s="70" t="s">
        <v>4359</v>
      </c>
      <c r="D69" s="70" t="s">
        <v>623</v>
      </c>
      <c r="E69" s="70" t="s">
        <v>3</v>
      </c>
      <c r="F69" s="69">
        <v>95</v>
      </c>
      <c r="G69" s="91">
        <v>29221</v>
      </c>
      <c r="H69" s="69" t="b">
        <v>1</v>
      </c>
      <c r="I69" s="69" t="b">
        <v>0</v>
      </c>
      <c r="J69" s="19">
        <v>372.40699999999998</v>
      </c>
      <c r="K69" s="19">
        <f>VLOOKUP(A69,'All Generation'!$A$2:$F$1353,3,FALSE)</f>
        <v>603.9</v>
      </c>
      <c r="L69" s="19">
        <f>VLOOKUP(A69,'All Generation'!$A$2:$F$1353,4,FALSE)</f>
        <v>446.4</v>
      </c>
      <c r="M69" s="19">
        <f>VLOOKUP(A69,'All Generation'!$A$2:$F$1353,5,FALSE)</f>
        <v>405.55599999999998</v>
      </c>
      <c r="N69" s="19">
        <f>VLOOKUP(A69,'All Generation'!$A$2:$F$1353,6,FALSE)</f>
        <v>439.55</v>
      </c>
      <c r="O69" s="19" t="str">
        <f>VLOOKUP(A69,'All IDs'!$A$2:$D$1353,4,FALSE)</f>
        <v>T0060</v>
      </c>
      <c r="P69" s="19" t="s">
        <v>359</v>
      </c>
    </row>
    <row r="70" spans="1:16">
      <c r="A70" s="69">
        <v>66</v>
      </c>
      <c r="B70" s="70" t="s">
        <v>106</v>
      </c>
      <c r="C70" s="70" t="s">
        <v>15</v>
      </c>
      <c r="D70" s="70" t="s">
        <v>623</v>
      </c>
      <c r="E70" s="70" t="s">
        <v>73</v>
      </c>
      <c r="F70" s="69">
        <v>12</v>
      </c>
      <c r="G70" s="91">
        <v>42111</v>
      </c>
      <c r="H70" s="69" t="b">
        <v>1</v>
      </c>
      <c r="I70" s="69" t="b">
        <v>0</v>
      </c>
      <c r="J70" s="19">
        <v>33.107999999999997</v>
      </c>
      <c r="K70" s="19">
        <f>VLOOKUP(A70,'All Generation'!$A$2:$F$1353,3,FALSE)</f>
        <v>33.905999999999999</v>
      </c>
      <c r="L70" s="19">
        <f>VLOOKUP(A70,'All Generation'!$A$2:$F$1353,4,FALSE)</f>
        <v>26.7</v>
      </c>
      <c r="M70" s="19">
        <f>VLOOKUP(A70,'All Generation'!$A$2:$F$1353,5,FALSE)</f>
        <v>0</v>
      </c>
      <c r="N70" s="19">
        <f>VLOOKUP(A70,'All Generation'!$A$2:$F$1353,6,FALSE)</f>
        <v>0</v>
      </c>
      <c r="O70" s="19" t="str">
        <f>VLOOKUP(A70,'All IDs'!$A$2:$D$1353,4,FALSE)</f>
        <v>S0339</v>
      </c>
      <c r="P70" s="19" t="s">
        <v>6202</v>
      </c>
    </row>
    <row r="71" spans="1:16">
      <c r="A71" s="69">
        <v>68</v>
      </c>
      <c r="B71" s="70" t="s">
        <v>4434</v>
      </c>
      <c r="C71" s="70" t="s">
        <v>4415</v>
      </c>
      <c r="D71" s="70" t="s">
        <v>623</v>
      </c>
      <c r="E71" s="70" t="s">
        <v>73</v>
      </c>
      <c r="F71" s="69">
        <v>21</v>
      </c>
      <c r="G71" s="91">
        <v>40165</v>
      </c>
      <c r="H71" s="69" t="b">
        <v>1</v>
      </c>
      <c r="I71" s="69" t="b">
        <v>0</v>
      </c>
      <c r="J71" s="19">
        <v>44.009300781249998</v>
      </c>
      <c r="K71" s="19">
        <f>VLOOKUP(A71,'All Generation'!$A$2:$F$1353,3,FALSE)</f>
        <v>45.5</v>
      </c>
      <c r="L71" s="19">
        <f>VLOOKUP(A71,'All Generation'!$A$2:$F$1353,4,FALSE)</f>
        <v>45.9</v>
      </c>
      <c r="M71" s="19">
        <f>VLOOKUP(A71,'All Generation'!$A$2:$F$1353,5,FALSE)</f>
        <v>46.74</v>
      </c>
      <c r="N71" s="19">
        <f>VLOOKUP(A71,'All Generation'!$A$2:$F$1353,6,FALSE)</f>
        <v>48.1</v>
      </c>
      <c r="O71" s="19" t="str">
        <f>VLOOKUP(A71,'All IDs'!$A$2:$D$1353,4,FALSE)</f>
        <v>S0111</v>
      </c>
      <c r="P71" s="19" t="s">
        <v>360</v>
      </c>
    </row>
    <row r="72" spans="1:16">
      <c r="A72" s="69">
        <v>170</v>
      </c>
      <c r="B72" s="70" t="s">
        <v>4435</v>
      </c>
      <c r="C72" s="70" t="s">
        <v>4435</v>
      </c>
      <c r="D72" s="70" t="s">
        <v>623</v>
      </c>
      <c r="E72" s="70" t="s">
        <v>73</v>
      </c>
      <c r="F72" s="69">
        <v>110</v>
      </c>
      <c r="G72" s="91">
        <v>42447</v>
      </c>
      <c r="H72" s="69" t="b">
        <v>1</v>
      </c>
      <c r="I72" s="69" t="b">
        <v>0</v>
      </c>
      <c r="J72" s="19">
        <v>271.55200000000002</v>
      </c>
      <c r="K72" s="19">
        <f>VLOOKUP(A72,'All Generation'!$A$2:$F$1353,3,FALSE)</f>
        <v>211.33099999999999</v>
      </c>
      <c r="L72" s="19">
        <f>VLOOKUP(A72,'All Generation'!$A$2:$F$1353,4,FALSE)</f>
        <v>0</v>
      </c>
      <c r="M72" s="19">
        <f>VLOOKUP(A72,'All Generation'!$A$2:$F$1353,5,FALSE)</f>
        <v>0</v>
      </c>
      <c r="N72" s="19">
        <f>VLOOKUP(A72,'All Generation'!$A$2:$F$1353,6,FALSE)</f>
        <v>0</v>
      </c>
      <c r="O72" s="19" t="str">
        <f>VLOOKUP(A72,'All IDs'!$A$2:$D$1353,4,FALSE)</f>
        <v>S0519</v>
      </c>
      <c r="P72" s="19" t="s">
        <v>435</v>
      </c>
    </row>
    <row r="73" spans="1:16">
      <c r="A73" s="69">
        <v>69</v>
      </c>
      <c r="B73" s="70" t="s">
        <v>4436</v>
      </c>
      <c r="C73" s="70" t="s">
        <v>15</v>
      </c>
      <c r="D73" s="70" t="s">
        <v>623</v>
      </c>
      <c r="E73" s="70" t="s">
        <v>73</v>
      </c>
      <c r="F73" s="69">
        <v>125</v>
      </c>
      <c r="G73" s="91">
        <v>42569</v>
      </c>
      <c r="H73" s="69" t="b">
        <v>1</v>
      </c>
      <c r="I73" s="69" t="b">
        <v>0</v>
      </c>
      <c r="J73" s="19">
        <v>349.06700000000001</v>
      </c>
      <c r="K73" s="19">
        <f>VLOOKUP(A73,'All Generation'!$A$2:$F$1353,3,FALSE)</f>
        <v>101.51</v>
      </c>
      <c r="L73" s="19">
        <f>VLOOKUP(A73,'All Generation'!$A$2:$F$1353,4,FALSE)</f>
        <v>0</v>
      </c>
      <c r="M73" s="19">
        <f>VLOOKUP(A73,'All Generation'!$A$2:$F$1353,5,FALSE)</f>
        <v>0</v>
      </c>
      <c r="N73" s="19">
        <f>VLOOKUP(A73,'All Generation'!$A$2:$F$1353,6,FALSE)</f>
        <v>0</v>
      </c>
      <c r="O73" s="19" t="str">
        <f>VLOOKUP(A73,'All IDs'!$A$2:$D$1353,4,FALSE)</f>
        <v>S0529</v>
      </c>
      <c r="P73" s="19" t="s">
        <v>6212</v>
      </c>
    </row>
    <row r="74" spans="1:16" ht="30">
      <c r="A74" s="69">
        <v>70</v>
      </c>
      <c r="B74" s="70" t="s">
        <v>4437</v>
      </c>
      <c r="C74" s="70" t="s">
        <v>4438</v>
      </c>
      <c r="D74" s="70" t="s">
        <v>623</v>
      </c>
      <c r="E74" s="70" t="s">
        <v>73</v>
      </c>
      <c r="F74" s="69">
        <v>3</v>
      </c>
      <c r="G74" s="91">
        <v>40897</v>
      </c>
      <c r="H74" s="69" t="b">
        <v>1</v>
      </c>
      <c r="I74" s="69" t="b">
        <v>0</v>
      </c>
      <c r="J74" s="19">
        <v>5.24</v>
      </c>
      <c r="K74" s="19">
        <f>VLOOKUP(A74,'All Generation'!$A$2:$F$1353,3,FALSE)</f>
        <v>5.4</v>
      </c>
      <c r="L74" s="19">
        <f>VLOOKUP(A74,'All Generation'!$A$2:$F$1353,4,FALSE)</f>
        <v>5.7</v>
      </c>
      <c r="M74" s="19">
        <f>VLOOKUP(A74,'All Generation'!$A$2:$F$1353,5,FALSE)</f>
        <v>5.76</v>
      </c>
      <c r="N74" s="19">
        <f>VLOOKUP(A74,'All Generation'!$A$2:$F$1353,6,FALSE)</f>
        <v>6.31</v>
      </c>
      <c r="O74" s="19" t="str">
        <f>VLOOKUP(A74,'All IDs'!$A$2:$D$1353,4,FALSE)</f>
        <v>S0157</v>
      </c>
      <c r="P74" s="19" t="s">
        <v>6214</v>
      </c>
    </row>
    <row r="75" spans="1:16">
      <c r="A75" s="69">
        <v>71</v>
      </c>
      <c r="B75" s="70" t="s">
        <v>4439</v>
      </c>
      <c r="C75" s="70" t="s">
        <v>4440</v>
      </c>
      <c r="D75" s="70" t="s">
        <v>623</v>
      </c>
      <c r="E75" s="70" t="s">
        <v>73</v>
      </c>
      <c r="F75" s="69">
        <v>26</v>
      </c>
      <c r="G75" s="91">
        <v>41317</v>
      </c>
      <c r="H75" s="69" t="b">
        <v>1</v>
      </c>
      <c r="I75" s="69" t="b">
        <v>0</v>
      </c>
      <c r="J75" s="19">
        <v>69.024000000000001</v>
      </c>
      <c r="K75" s="19">
        <f>VLOOKUP(A75,'All Generation'!$A$2:$F$1353,3,FALSE)</f>
        <v>71.099999999999994</v>
      </c>
      <c r="L75" s="19">
        <f>VLOOKUP(A75,'All Generation'!$A$2:$F$1353,4,FALSE)</f>
        <v>71.7</v>
      </c>
      <c r="M75" s="19">
        <f>VLOOKUP(A75,'All Generation'!$A$2:$F$1353,5,FALSE)</f>
        <v>73.135999999999996</v>
      </c>
      <c r="N75" s="19">
        <f>VLOOKUP(A75,'All Generation'!$A$2:$F$1353,6,FALSE)</f>
        <v>66.959999999999994</v>
      </c>
      <c r="O75" s="19" t="str">
        <f>VLOOKUP(A75,'All IDs'!$A$2:$D$1353,4,FALSE)</f>
        <v>S0238</v>
      </c>
      <c r="P75" s="19" t="s">
        <v>361</v>
      </c>
    </row>
    <row r="76" spans="1:16">
      <c r="A76" s="69">
        <v>73</v>
      </c>
      <c r="B76" s="70" t="s">
        <v>4441</v>
      </c>
      <c r="C76" s="70" t="s">
        <v>15</v>
      </c>
      <c r="D76" s="70" t="s">
        <v>623</v>
      </c>
      <c r="E76" s="70" t="s">
        <v>243</v>
      </c>
      <c r="F76" s="69">
        <v>23.6</v>
      </c>
      <c r="G76" s="91">
        <v>42430</v>
      </c>
      <c r="H76" s="69" t="b">
        <v>1</v>
      </c>
      <c r="I76" s="69" t="b">
        <v>0</v>
      </c>
      <c r="J76" s="19">
        <v>145.91399999999999</v>
      </c>
      <c r="K76" s="19">
        <f>VLOOKUP(A76,'All Generation'!$A$2:$F$1353,3,FALSE)</f>
        <v>107.8</v>
      </c>
      <c r="L76" s="19">
        <f>VLOOKUP(A76,'All Generation'!$A$2:$F$1353,4,FALSE)</f>
        <v>0</v>
      </c>
      <c r="M76" s="19">
        <f>VLOOKUP(A76,'All Generation'!$A$2:$F$1353,5,FALSE)</f>
        <v>0</v>
      </c>
      <c r="N76" s="19">
        <f>VLOOKUP(A76,'All Generation'!$A$2:$F$1353,6,FALSE)</f>
        <v>0</v>
      </c>
      <c r="O76" s="19" t="str">
        <f>VLOOKUP(A76,'All IDs'!$A$2:$D$1353,4,FALSE)</f>
        <v>E0226</v>
      </c>
      <c r="P76" s="19" t="s">
        <v>436</v>
      </c>
    </row>
    <row r="77" spans="1:16">
      <c r="A77" s="69">
        <v>75</v>
      </c>
      <c r="B77" s="70" t="s">
        <v>4442</v>
      </c>
      <c r="C77" s="70" t="s">
        <v>4443</v>
      </c>
      <c r="D77" s="70" t="s">
        <v>623</v>
      </c>
      <c r="E77" s="70" t="s">
        <v>243</v>
      </c>
      <c r="F77" s="69">
        <v>32.799999999999997</v>
      </c>
      <c r="G77" s="91">
        <v>41201</v>
      </c>
      <c r="H77" s="69" t="b">
        <v>1</v>
      </c>
      <c r="I77" s="69" t="b">
        <v>0</v>
      </c>
      <c r="J77" s="19">
        <v>218.7</v>
      </c>
      <c r="K77" s="19">
        <f>VLOOKUP(A77,'All Generation'!$A$2:$F$1353,3,FALSE)</f>
        <v>217.7</v>
      </c>
      <c r="L77" s="19">
        <f>VLOOKUP(A77,'All Generation'!$A$2:$F$1353,4,FALSE)</f>
        <v>207.8</v>
      </c>
      <c r="M77" s="19">
        <f>VLOOKUP(A77,'All Generation'!$A$2:$F$1353,5,FALSE)</f>
        <v>196.905</v>
      </c>
      <c r="N77" s="19">
        <f>VLOOKUP(A77,'All Generation'!$A$2:$F$1353,6,FALSE)</f>
        <v>168.49</v>
      </c>
      <c r="O77" s="19" t="str">
        <f>VLOOKUP(A77,'All IDs'!$A$2:$D$1353,4,FALSE)</f>
        <v>E0249</v>
      </c>
      <c r="P77" s="19" t="s">
        <v>200</v>
      </c>
    </row>
    <row r="78" spans="1:16" ht="30">
      <c r="A78" s="69">
        <v>78</v>
      </c>
      <c r="B78" s="70" t="s">
        <v>4444</v>
      </c>
      <c r="C78" s="70" t="s">
        <v>12</v>
      </c>
      <c r="D78" s="70" t="s">
        <v>623</v>
      </c>
      <c r="E78" s="70" t="s">
        <v>0</v>
      </c>
      <c r="F78" s="69">
        <v>22.5</v>
      </c>
      <c r="G78" s="91">
        <v>41091</v>
      </c>
      <c r="H78" s="69" t="b">
        <v>1</v>
      </c>
      <c r="I78" s="69" t="b">
        <v>0</v>
      </c>
      <c r="J78" s="19">
        <v>1.1999999731779E-4</v>
      </c>
      <c r="K78" s="19">
        <f>VLOOKUP(A78,'All Generation'!$A$2:$F$1353,3,FALSE)</f>
        <v>17.399999999999999</v>
      </c>
      <c r="L78" s="19">
        <f>VLOOKUP(A78,'All Generation'!$A$2:$F$1353,4,FALSE)</f>
        <v>108</v>
      </c>
      <c r="M78" s="19">
        <f>VLOOKUP(A78,'All Generation'!$A$2:$F$1353,5,FALSE)</f>
        <v>107.202</v>
      </c>
      <c r="N78" s="19">
        <f>VLOOKUP(A78,'All Generation'!$A$2:$F$1353,6,FALSE)</f>
        <v>72.459999999999994</v>
      </c>
      <c r="O78" s="19" t="str">
        <f>VLOOKUP(A78,'All IDs'!$A$2:$D$1353,4,FALSE)</f>
        <v>E0201</v>
      </c>
      <c r="P78" s="19" t="s">
        <v>6235</v>
      </c>
    </row>
    <row r="79" spans="1:16">
      <c r="A79" s="69">
        <v>79</v>
      </c>
      <c r="B79" s="70" t="s">
        <v>4445</v>
      </c>
      <c r="C79" s="70" t="s">
        <v>4446</v>
      </c>
      <c r="D79" s="70" t="s">
        <v>623</v>
      </c>
      <c r="E79" s="70" t="s">
        <v>4</v>
      </c>
      <c r="F79" s="69">
        <v>38</v>
      </c>
      <c r="G79" s="92"/>
      <c r="H79" s="69" t="b">
        <v>1</v>
      </c>
      <c r="I79" s="69" t="b">
        <v>0</v>
      </c>
      <c r="J79" s="19">
        <v>86.415601562500001</v>
      </c>
      <c r="K79" s="19">
        <f>VLOOKUP(A79,'All Generation'!$A$2:$F$1353,3,FALSE)</f>
        <v>95</v>
      </c>
      <c r="L79" s="19">
        <f>VLOOKUP(A79,'All Generation'!$A$2:$F$1353,4,FALSE)</f>
        <v>98.3</v>
      </c>
      <c r="M79" s="19">
        <f>VLOOKUP(A79,'All Generation'!$A$2:$F$1353,5,FALSE)</f>
        <v>93.84</v>
      </c>
      <c r="N79" s="19">
        <f>VLOOKUP(A79,'All Generation'!$A$2:$F$1353,6,FALSE)</f>
        <v>0</v>
      </c>
      <c r="O79" s="19" t="str">
        <f>VLOOKUP(A79,'All IDs'!$A$2:$D$1353,4,FALSE)</f>
        <v>W0426</v>
      </c>
      <c r="P79" s="19" t="s">
        <v>362</v>
      </c>
    </row>
    <row r="80" spans="1:16">
      <c r="A80" s="69">
        <v>80</v>
      </c>
      <c r="B80" s="70" t="s">
        <v>4447</v>
      </c>
      <c r="C80" s="70" t="s">
        <v>15</v>
      </c>
      <c r="D80" s="70" t="s">
        <v>623</v>
      </c>
      <c r="E80" s="70" t="s">
        <v>73</v>
      </c>
      <c r="F80" s="69">
        <v>60</v>
      </c>
      <c r="G80" s="91">
        <v>42605</v>
      </c>
      <c r="H80" s="69" t="b">
        <v>1</v>
      </c>
      <c r="I80" s="69" t="b">
        <v>0</v>
      </c>
      <c r="J80" s="19">
        <v>149.876</v>
      </c>
      <c r="K80" s="19">
        <f>VLOOKUP(A80,'All Generation'!$A$2:$F$1353,3,FALSE)</f>
        <v>46.603999999999999</v>
      </c>
      <c r="L80" s="19">
        <f>VLOOKUP(A80,'All Generation'!$A$2:$F$1353,4,FALSE)</f>
        <v>0</v>
      </c>
      <c r="M80" s="19">
        <f>VLOOKUP(A80,'All Generation'!$A$2:$F$1353,5,FALSE)</f>
        <v>0</v>
      </c>
      <c r="N80" s="19">
        <f>VLOOKUP(A80,'All Generation'!$A$2:$F$1353,6,FALSE)</f>
        <v>0</v>
      </c>
      <c r="O80" s="19" t="str">
        <f>VLOOKUP(A80,'All IDs'!$A$2:$D$1353,4,FALSE)</f>
        <v>S0458</v>
      </c>
      <c r="P80" s="19" t="s">
        <v>6241</v>
      </c>
    </row>
    <row r="81" spans="1:16">
      <c r="A81" s="69">
        <v>909</v>
      </c>
      <c r="B81" s="70" t="s">
        <v>4448</v>
      </c>
      <c r="C81" s="70" t="s">
        <v>4449</v>
      </c>
      <c r="D81" s="70" t="s">
        <v>623</v>
      </c>
      <c r="E81" s="70" t="s">
        <v>73</v>
      </c>
      <c r="F81" s="69">
        <v>20</v>
      </c>
      <c r="G81" s="91">
        <v>42902</v>
      </c>
      <c r="H81" s="69" t="b">
        <v>1</v>
      </c>
      <c r="I81" s="69" t="b">
        <v>0</v>
      </c>
      <c r="J81" s="19">
        <v>29.513999999999999</v>
      </c>
      <c r="K81" s="19">
        <f>VLOOKUP(A81,'All Generation'!$A$2:$F$1353,3,FALSE)</f>
        <v>0</v>
      </c>
      <c r="L81" s="19">
        <f>VLOOKUP(A81,'All Generation'!$A$2:$F$1353,4,FALSE)</f>
        <v>0</v>
      </c>
      <c r="M81" s="19">
        <f>VLOOKUP(A81,'All Generation'!$A$2:$F$1353,5,FALSE)</f>
        <v>0</v>
      </c>
      <c r="N81" s="19">
        <f>VLOOKUP(A81,'All Generation'!$A$2:$F$1353,6,FALSE)</f>
        <v>0</v>
      </c>
      <c r="O81" s="19" t="str">
        <f>VLOOKUP(A81,'All IDs'!$A$2:$D$1353,4,FALSE)</f>
        <v>S0588</v>
      </c>
      <c r="P81" s="19" t="s">
        <v>8005</v>
      </c>
    </row>
    <row r="82" spans="1:16">
      <c r="A82" s="69">
        <v>81</v>
      </c>
      <c r="B82" s="70" t="s">
        <v>4450</v>
      </c>
      <c r="C82" s="70" t="s">
        <v>4451</v>
      </c>
      <c r="D82" s="70" t="s">
        <v>623</v>
      </c>
      <c r="E82" s="70" t="s">
        <v>0</v>
      </c>
      <c r="F82" s="69">
        <v>31</v>
      </c>
      <c r="G82" s="91">
        <v>32782</v>
      </c>
      <c r="H82" s="69" t="b">
        <v>1</v>
      </c>
      <c r="I82" s="69" t="b">
        <v>0</v>
      </c>
      <c r="J82" s="19">
        <v>169.11799999999999</v>
      </c>
      <c r="K82" s="19">
        <f>VLOOKUP(A82,'All Generation'!$A$2:$F$1353,3,FALSE)</f>
        <v>209.5</v>
      </c>
      <c r="L82" s="19">
        <f>VLOOKUP(A82,'All Generation'!$A$2:$F$1353,4,FALSE)</f>
        <v>222.3</v>
      </c>
      <c r="M82" s="19">
        <f>VLOOKUP(A82,'All Generation'!$A$2:$F$1353,5,FALSE)</f>
        <v>214.57400000000001</v>
      </c>
      <c r="N82" s="19">
        <f>VLOOKUP(A82,'All Generation'!$A$2:$F$1353,6,FALSE)</f>
        <v>228.41</v>
      </c>
      <c r="O82" s="19" t="str">
        <f>VLOOKUP(A82,'All IDs'!$A$2:$D$1353,4,FALSE)</f>
        <v>E0005</v>
      </c>
      <c r="P82" s="19" t="s">
        <v>6245</v>
      </c>
    </row>
    <row r="83" spans="1:16">
      <c r="A83" s="69">
        <v>82</v>
      </c>
      <c r="B83" s="70" t="s">
        <v>4452</v>
      </c>
      <c r="C83" s="70" t="s">
        <v>4453</v>
      </c>
      <c r="D83" s="70" t="s">
        <v>623</v>
      </c>
      <c r="E83" s="70" t="s">
        <v>243</v>
      </c>
      <c r="F83" s="69">
        <v>2.2000000000000002</v>
      </c>
      <c r="G83" s="91">
        <v>40908</v>
      </c>
      <c r="H83" s="69" t="b">
        <v>1</v>
      </c>
      <c r="I83" s="69" t="b">
        <v>0</v>
      </c>
      <c r="J83" s="19">
        <v>16.116</v>
      </c>
      <c r="K83" s="19">
        <f>VLOOKUP(A83,'All Generation'!$A$2:$F$1353,3,FALSE)</f>
        <v>15.9</v>
      </c>
      <c r="L83" s="19">
        <f>VLOOKUP(A83,'All Generation'!$A$2:$F$1353,4,FALSE)</f>
        <v>14.4</v>
      </c>
      <c r="M83" s="19">
        <f>VLOOKUP(A83,'All Generation'!$A$2:$F$1353,5,FALSE)</f>
        <v>15.88</v>
      </c>
      <c r="N83" s="19">
        <f>VLOOKUP(A83,'All Generation'!$A$2:$F$1353,6,FALSE)</f>
        <v>14.08</v>
      </c>
      <c r="O83" s="19" t="str">
        <f>VLOOKUP(A83,'All IDs'!$A$2:$D$1353,4,FALSE)</f>
        <v>E0248</v>
      </c>
      <c r="P83" s="19" t="s">
        <v>133</v>
      </c>
    </row>
    <row r="84" spans="1:16">
      <c r="A84" s="69">
        <v>83</v>
      </c>
      <c r="B84" s="70" t="s">
        <v>4454</v>
      </c>
      <c r="C84" s="70" t="s">
        <v>4455</v>
      </c>
      <c r="D84" s="70" t="s">
        <v>623</v>
      </c>
      <c r="E84" s="70" t="s">
        <v>4</v>
      </c>
      <c r="F84" s="69">
        <v>38.9</v>
      </c>
      <c r="G84" s="92"/>
      <c r="H84" s="69" t="b">
        <v>1</v>
      </c>
      <c r="I84" s="69" t="b">
        <v>0</v>
      </c>
      <c r="J84" s="19">
        <v>62.757800781249998</v>
      </c>
      <c r="K84" s="19">
        <f>VLOOKUP(A84,'All Generation'!$A$2:$F$1353,3,FALSE)</f>
        <v>61.4</v>
      </c>
      <c r="L84" s="19">
        <f>VLOOKUP(A84,'All Generation'!$A$2:$F$1353,4,FALSE)</f>
        <v>57</v>
      </c>
      <c r="M84" s="19">
        <f>VLOOKUP(A84,'All Generation'!$A$2:$F$1353,5,FALSE)</f>
        <v>56.71</v>
      </c>
      <c r="N84" s="19">
        <f>VLOOKUP(A84,'All Generation'!$A$2:$F$1353,6,FALSE)</f>
        <v>0</v>
      </c>
      <c r="O84" s="19" t="str">
        <f>VLOOKUP(A84,'All IDs'!$A$2:$D$1353,4,FALSE)</f>
        <v>W0452</v>
      </c>
      <c r="P84" s="19" t="s">
        <v>6249</v>
      </c>
    </row>
    <row r="85" spans="1:16">
      <c r="A85" s="69">
        <v>84</v>
      </c>
      <c r="B85" s="70" t="s">
        <v>4456</v>
      </c>
      <c r="C85" s="70" t="s">
        <v>4457</v>
      </c>
      <c r="D85" s="70" t="s">
        <v>623</v>
      </c>
      <c r="E85" s="70" t="s">
        <v>4</v>
      </c>
      <c r="F85" s="69">
        <v>40.9</v>
      </c>
      <c r="G85" s="92"/>
      <c r="H85" s="69" t="b">
        <v>1</v>
      </c>
      <c r="I85" s="69" t="b">
        <v>0</v>
      </c>
      <c r="J85" s="19">
        <v>116.822</v>
      </c>
      <c r="K85" s="19">
        <f>VLOOKUP(A85,'All Generation'!$A$2:$F$1353,3,FALSE)</f>
        <v>116.9</v>
      </c>
      <c r="L85" s="19">
        <f>VLOOKUP(A85,'All Generation'!$A$2:$F$1353,4,FALSE)</f>
        <v>104.4</v>
      </c>
      <c r="M85" s="19">
        <f>VLOOKUP(A85,'All Generation'!$A$2:$F$1353,5,FALSE)</f>
        <v>109.66</v>
      </c>
      <c r="N85" s="19">
        <f>VLOOKUP(A85,'All Generation'!$A$2:$F$1353,6,FALSE)</f>
        <v>0</v>
      </c>
      <c r="O85" s="19" t="str">
        <f>VLOOKUP(A85,'All IDs'!$A$2:$D$1353,4,FALSE)</f>
        <v>W0258</v>
      </c>
      <c r="P85" s="19" t="s">
        <v>3470</v>
      </c>
    </row>
    <row r="86" spans="1:16" ht="30">
      <c r="A86" s="69">
        <v>85</v>
      </c>
      <c r="B86" s="70" t="s">
        <v>4458</v>
      </c>
      <c r="C86" s="70" t="s">
        <v>4459</v>
      </c>
      <c r="D86" s="70" t="s">
        <v>623</v>
      </c>
      <c r="E86" s="70" t="s">
        <v>243</v>
      </c>
      <c r="F86" s="69">
        <v>13.8</v>
      </c>
      <c r="G86" s="91">
        <v>40513</v>
      </c>
      <c r="H86" s="69" t="b">
        <v>1</v>
      </c>
      <c r="I86" s="69" t="b">
        <v>0</v>
      </c>
      <c r="J86" s="19">
        <v>36.975069946288997</v>
      </c>
      <c r="K86" s="19">
        <f>VLOOKUP(A86,'All Generation'!$A$2:$F$1353,3,FALSE)</f>
        <v>34.4</v>
      </c>
      <c r="L86" s="19">
        <f>VLOOKUP(A86,'All Generation'!$A$2:$F$1353,4,FALSE)</f>
        <v>34.700000000000003</v>
      </c>
      <c r="M86" s="19">
        <f>VLOOKUP(A86,'All Generation'!$A$2:$F$1353,5,FALSE)</f>
        <v>39.478000000000002</v>
      </c>
      <c r="N86" s="19">
        <f>VLOOKUP(A86,'All Generation'!$A$2:$F$1353,6,FALSE)</f>
        <v>40.340000000000003</v>
      </c>
      <c r="O86" s="19" t="str">
        <f>VLOOKUP(A86,'All IDs'!$A$2:$D$1353,4,FALSE)</f>
        <v>E0227</v>
      </c>
      <c r="P86" s="19" t="s">
        <v>201</v>
      </c>
    </row>
    <row r="87" spans="1:16">
      <c r="A87" s="69">
        <v>893</v>
      </c>
      <c r="B87" s="70" t="s">
        <v>4460</v>
      </c>
      <c r="C87" s="70" t="s">
        <v>4461</v>
      </c>
      <c r="D87" s="70" t="s">
        <v>623</v>
      </c>
      <c r="E87" s="70" t="s">
        <v>73</v>
      </c>
      <c r="F87" s="69">
        <v>2.7850000000000001</v>
      </c>
      <c r="G87" s="91">
        <v>42874</v>
      </c>
      <c r="H87" s="69" t="b">
        <v>1</v>
      </c>
      <c r="I87" s="69" t="b">
        <v>0</v>
      </c>
      <c r="J87" s="19">
        <v>4.0660999999999996</v>
      </c>
      <c r="K87" s="19">
        <f>VLOOKUP(A87,'All Generation'!$A$2:$F$1353,3,FALSE)</f>
        <v>0</v>
      </c>
      <c r="L87" s="19">
        <f>VLOOKUP(A87,'All Generation'!$A$2:$F$1353,4,FALSE)</f>
        <v>0</v>
      </c>
      <c r="M87" s="19">
        <f>VLOOKUP(A87,'All Generation'!$A$2:$F$1353,5,FALSE)</f>
        <v>0</v>
      </c>
      <c r="N87" s="19">
        <f>VLOOKUP(A87,'All Generation'!$A$2:$F$1353,6,FALSE)</f>
        <v>0</v>
      </c>
      <c r="O87" s="19" t="str">
        <f>VLOOKUP(A87,'All IDs'!$A$2:$D$1353,4,FALSE)</f>
        <v/>
      </c>
      <c r="P87" s="19" t="s">
        <v>17406</v>
      </c>
    </row>
    <row r="88" spans="1:16">
      <c r="A88" s="69">
        <v>846</v>
      </c>
      <c r="B88" s="70" t="s">
        <v>4462</v>
      </c>
      <c r="C88" s="70" t="s">
        <v>4463</v>
      </c>
      <c r="D88" s="70" t="s">
        <v>623</v>
      </c>
      <c r="E88" s="70" t="s">
        <v>73</v>
      </c>
      <c r="F88" s="69">
        <v>130</v>
      </c>
      <c r="G88" s="91">
        <v>43068</v>
      </c>
      <c r="H88" s="69" t="b">
        <v>1</v>
      </c>
      <c r="I88" s="69" t="b">
        <v>0</v>
      </c>
      <c r="J88" s="19">
        <v>46.686101562499999</v>
      </c>
      <c r="K88" s="19">
        <f>VLOOKUP(A88,'All Generation'!$A$2:$F$1353,3,FALSE)</f>
        <v>0</v>
      </c>
      <c r="L88" s="19">
        <f>VLOOKUP(A88,'All Generation'!$A$2:$F$1353,4,FALSE)</f>
        <v>0</v>
      </c>
      <c r="M88" s="19">
        <f>VLOOKUP(A88,'All Generation'!$A$2:$F$1353,5,FALSE)</f>
        <v>0</v>
      </c>
      <c r="N88" s="19">
        <f>VLOOKUP(A88,'All Generation'!$A$2:$F$1353,6,FALSE)</f>
        <v>0</v>
      </c>
      <c r="O88" s="19" t="str">
        <f>VLOOKUP(A88,'All IDs'!$A$2:$D$1353,4,FALSE)</f>
        <v>S0636</v>
      </c>
      <c r="P88" s="19" t="s">
        <v>7987</v>
      </c>
    </row>
    <row r="89" spans="1:16">
      <c r="A89" s="69">
        <v>86</v>
      </c>
      <c r="B89" s="70" t="s">
        <v>4464</v>
      </c>
      <c r="C89" s="70" t="s">
        <v>4465</v>
      </c>
      <c r="D89" s="70" t="s">
        <v>623</v>
      </c>
      <c r="E89" s="70" t="s">
        <v>73</v>
      </c>
      <c r="F89" s="69">
        <v>1.1000000000000001</v>
      </c>
      <c r="G89" s="91">
        <v>42402</v>
      </c>
      <c r="H89" s="69" t="b">
        <v>1</v>
      </c>
      <c r="I89" s="69" t="b">
        <v>0</v>
      </c>
      <c r="J89" s="19">
        <v>2.4090000000000003</v>
      </c>
      <c r="K89" s="19">
        <f>VLOOKUP(A89,'All Generation'!$A$2:$F$1353,3,FALSE)</f>
        <v>2.2999999999999998</v>
      </c>
      <c r="L89" s="19">
        <f>VLOOKUP(A89,'All Generation'!$A$2:$F$1353,4,FALSE)</f>
        <v>0</v>
      </c>
      <c r="M89" s="19">
        <f>VLOOKUP(A89,'All Generation'!$A$2:$F$1353,5,FALSE)</f>
        <v>0</v>
      </c>
      <c r="N89" s="19">
        <f>VLOOKUP(A89,'All Generation'!$A$2:$F$1353,6,FALSE)</f>
        <v>0</v>
      </c>
      <c r="O89" s="19" t="str">
        <f>VLOOKUP(A89,'All IDs'!$A$2:$D$1353,4,FALSE)</f>
        <v/>
      </c>
      <c r="P89" s="19" t="s">
        <v>6255</v>
      </c>
    </row>
    <row r="90" spans="1:16" ht="30">
      <c r="A90" s="69">
        <v>87</v>
      </c>
      <c r="B90" s="70" t="s">
        <v>4466</v>
      </c>
      <c r="C90" s="70" t="s">
        <v>4467</v>
      </c>
      <c r="D90" s="70" t="s">
        <v>623</v>
      </c>
      <c r="E90" s="70" t="s">
        <v>73</v>
      </c>
      <c r="F90" s="69">
        <v>250</v>
      </c>
      <c r="G90" s="91">
        <v>41167</v>
      </c>
      <c r="H90" s="69" t="b">
        <v>1</v>
      </c>
      <c r="I90" s="69" t="b">
        <v>0</v>
      </c>
      <c r="J90" s="19">
        <v>660.50599999999997</v>
      </c>
      <c r="K90" s="19">
        <f>VLOOKUP(A90,'All Generation'!$A$2:$F$1353,3,FALSE)</f>
        <v>678.4</v>
      </c>
      <c r="L90" s="19">
        <f>VLOOKUP(A90,'All Generation'!$A$2:$F$1353,4,FALSE)</f>
        <v>689.3</v>
      </c>
      <c r="M90" s="19">
        <f>VLOOKUP(A90,'All Generation'!$A$2:$F$1353,5,FALSE)</f>
        <v>681.11300000000006</v>
      </c>
      <c r="N90" s="19">
        <f>VLOOKUP(A90,'All Generation'!$A$2:$F$1353,6,FALSE)</f>
        <v>403.92</v>
      </c>
      <c r="O90" s="19" t="str">
        <f>VLOOKUP(A90,'All IDs'!$A$2:$D$1353,4,FALSE)</f>
        <v>S0240</v>
      </c>
      <c r="P90" s="19" t="s">
        <v>6259</v>
      </c>
    </row>
    <row r="91" spans="1:16">
      <c r="A91" s="69">
        <v>88</v>
      </c>
      <c r="B91" s="70" t="s">
        <v>4468</v>
      </c>
      <c r="C91" s="70" t="s">
        <v>4469</v>
      </c>
      <c r="D91" s="70" t="s">
        <v>623</v>
      </c>
      <c r="E91" s="70" t="s">
        <v>73</v>
      </c>
      <c r="F91" s="69">
        <v>20</v>
      </c>
      <c r="G91" s="91">
        <v>42412</v>
      </c>
      <c r="H91" s="69" t="b">
        <v>1</v>
      </c>
      <c r="I91" s="69" t="b">
        <v>0</v>
      </c>
      <c r="J91" s="19">
        <v>45.554000000000002</v>
      </c>
      <c r="K91" s="19">
        <f>VLOOKUP(A91,'All Generation'!$A$2:$F$1353,3,FALSE)</f>
        <v>45.622999999999998</v>
      </c>
      <c r="L91" s="19">
        <f>VLOOKUP(A91,'All Generation'!$A$2:$F$1353,4,FALSE)</f>
        <v>0</v>
      </c>
      <c r="M91" s="19">
        <f>VLOOKUP(A91,'All Generation'!$A$2:$F$1353,5,FALSE)</f>
        <v>0</v>
      </c>
      <c r="N91" s="19">
        <f>VLOOKUP(A91,'All Generation'!$A$2:$F$1353,6,FALSE)</f>
        <v>0</v>
      </c>
      <c r="O91" s="19" t="str">
        <f>VLOOKUP(A91,'All IDs'!$A$2:$D$1353,4,FALSE)</f>
        <v>S0347</v>
      </c>
      <c r="P91" s="19" t="s">
        <v>437</v>
      </c>
    </row>
    <row r="92" spans="1:16">
      <c r="A92" s="69">
        <v>89</v>
      </c>
      <c r="B92" s="70" t="s">
        <v>4470</v>
      </c>
      <c r="C92" s="70" t="s">
        <v>4359</v>
      </c>
      <c r="D92" s="70" t="s">
        <v>623</v>
      </c>
      <c r="E92" s="70" t="s">
        <v>3</v>
      </c>
      <c r="F92" s="69">
        <v>97</v>
      </c>
      <c r="G92" s="91">
        <v>30742</v>
      </c>
      <c r="H92" s="69" t="b">
        <v>1</v>
      </c>
      <c r="I92" s="69" t="b">
        <v>0</v>
      </c>
      <c r="J92" s="19">
        <v>468.73200000000003</v>
      </c>
      <c r="K92" s="19">
        <f>VLOOKUP(A92,'All Generation'!$A$2:$F$1353,3,FALSE)</f>
        <v>557.70000000000005</v>
      </c>
      <c r="L92" s="19">
        <f>VLOOKUP(A92,'All Generation'!$A$2:$F$1353,4,FALSE)</f>
        <v>470</v>
      </c>
      <c r="M92" s="19">
        <f>VLOOKUP(A92,'All Generation'!$A$2:$F$1353,5,FALSE)</f>
        <v>490.053</v>
      </c>
      <c r="N92" s="19">
        <f>VLOOKUP(A92,'All Generation'!$A$2:$F$1353,6,FALSE)</f>
        <v>470.9</v>
      </c>
      <c r="O92" s="19" t="str">
        <f>VLOOKUP(A92,'All IDs'!$A$2:$D$1353,4,FALSE)</f>
        <v>T0050</v>
      </c>
      <c r="P92" s="19" t="s">
        <v>363</v>
      </c>
    </row>
    <row r="93" spans="1:16">
      <c r="A93" s="69">
        <v>90</v>
      </c>
      <c r="B93" s="70" t="s">
        <v>4471</v>
      </c>
      <c r="C93" s="70" t="s">
        <v>4472</v>
      </c>
      <c r="D93" s="70" t="s">
        <v>623</v>
      </c>
      <c r="E93" s="70" t="s">
        <v>73</v>
      </c>
      <c r="F93" s="69">
        <v>5</v>
      </c>
      <c r="G93" s="91">
        <v>40298</v>
      </c>
      <c r="H93" s="69" t="b">
        <v>1</v>
      </c>
      <c r="I93" s="69" t="b">
        <v>0</v>
      </c>
      <c r="J93" s="19">
        <v>9.25</v>
      </c>
      <c r="K93" s="19">
        <f>VLOOKUP(A93,'All Generation'!$A$2:$F$1353,3,FALSE)</f>
        <v>9.1</v>
      </c>
      <c r="L93" s="19">
        <f>VLOOKUP(A93,'All Generation'!$A$2:$F$1353,4,FALSE)</f>
        <v>10.199999999999999</v>
      </c>
      <c r="M93" s="19">
        <f>VLOOKUP(A93,'All Generation'!$A$2:$F$1353,5,FALSE)</f>
        <v>10.087</v>
      </c>
      <c r="N93" s="19">
        <f>VLOOKUP(A93,'All Generation'!$A$2:$F$1353,6,FALSE)</f>
        <v>10.79</v>
      </c>
      <c r="O93" s="19" t="str">
        <f>VLOOKUP(A93,'All IDs'!$A$2:$D$1353,4,FALSE)</f>
        <v>S0121</v>
      </c>
      <c r="P93" s="19" t="s">
        <v>6268</v>
      </c>
    </row>
    <row r="94" spans="1:16">
      <c r="A94" s="69">
        <v>91</v>
      </c>
      <c r="B94" s="70" t="s">
        <v>4473</v>
      </c>
      <c r="C94" s="70" t="s">
        <v>4346</v>
      </c>
      <c r="D94" s="70" t="s">
        <v>623</v>
      </c>
      <c r="E94" s="70" t="s">
        <v>73</v>
      </c>
      <c r="F94" s="69">
        <v>45</v>
      </c>
      <c r="G94" s="91">
        <v>41969</v>
      </c>
      <c r="H94" s="69" t="b">
        <v>1</v>
      </c>
      <c r="I94" s="69" t="b">
        <v>0</v>
      </c>
      <c r="J94" s="19">
        <v>126.807</v>
      </c>
      <c r="K94" s="19">
        <f>VLOOKUP(A94,'All Generation'!$A$2:$F$1353,3,FALSE)</f>
        <v>131.80000000000001</v>
      </c>
      <c r="L94" s="19">
        <f>VLOOKUP(A94,'All Generation'!$A$2:$F$1353,4,FALSE)</f>
        <v>129</v>
      </c>
      <c r="M94" s="19">
        <f>VLOOKUP(A94,'All Generation'!$A$2:$F$1353,5,FALSE)</f>
        <v>0</v>
      </c>
      <c r="N94" s="19">
        <f>VLOOKUP(A94,'All Generation'!$A$2:$F$1353,6,FALSE)</f>
        <v>0</v>
      </c>
      <c r="O94" s="19" t="str">
        <f>VLOOKUP(A94,'All IDs'!$A$2:$D$1353,4,FALSE)</f>
        <v>S0313</v>
      </c>
      <c r="P94" s="19" t="s">
        <v>6271</v>
      </c>
    </row>
    <row r="95" spans="1:16">
      <c r="A95" s="69">
        <v>92</v>
      </c>
      <c r="B95" s="70" t="s">
        <v>4474</v>
      </c>
      <c r="C95" s="70" t="s">
        <v>4367</v>
      </c>
      <c r="D95" s="70" t="s">
        <v>623</v>
      </c>
      <c r="E95" s="70" t="s">
        <v>4</v>
      </c>
      <c r="F95" s="69">
        <v>59.7</v>
      </c>
      <c r="G95" s="92"/>
      <c r="H95" s="69" t="b">
        <v>1</v>
      </c>
      <c r="I95" s="69" t="b">
        <v>0</v>
      </c>
      <c r="J95" s="19">
        <v>167.738</v>
      </c>
      <c r="K95" s="19">
        <f>VLOOKUP(A95,'All Generation'!$A$2:$F$1353,3,FALSE)</f>
        <v>175.2</v>
      </c>
      <c r="L95" s="19">
        <f>VLOOKUP(A95,'All Generation'!$A$2:$F$1353,4,FALSE)</f>
        <v>152.6</v>
      </c>
      <c r="M95" s="19">
        <f>VLOOKUP(A95,'All Generation'!$A$2:$F$1353,5,FALSE)</f>
        <v>175.66</v>
      </c>
      <c r="N95" s="19">
        <f>VLOOKUP(A95,'All Generation'!$A$2:$F$1353,6,FALSE)</f>
        <v>0</v>
      </c>
      <c r="O95" s="19" t="str">
        <f>VLOOKUP(A95,'All IDs'!$A$2:$D$1353,4,FALSE)</f>
        <v>W0407</v>
      </c>
      <c r="P95" s="19" t="s">
        <v>6275</v>
      </c>
    </row>
    <row r="96" spans="1:16">
      <c r="A96" s="69">
        <v>93</v>
      </c>
      <c r="B96" s="70" t="s">
        <v>4475</v>
      </c>
      <c r="C96" s="70" t="s">
        <v>4476</v>
      </c>
      <c r="D96" s="70" t="s">
        <v>623</v>
      </c>
      <c r="E96" s="70" t="s">
        <v>73</v>
      </c>
      <c r="F96" s="69">
        <v>139</v>
      </c>
      <c r="G96" s="91">
        <v>41572</v>
      </c>
      <c r="H96" s="69" t="b">
        <v>1</v>
      </c>
      <c r="I96" s="69" t="b">
        <v>0</v>
      </c>
      <c r="J96" s="19">
        <v>351.45499999999998</v>
      </c>
      <c r="K96" s="19">
        <f>VLOOKUP(A96,'All Generation'!$A$2:$F$1353,3,FALSE)</f>
        <v>362.3</v>
      </c>
      <c r="L96" s="19">
        <f>VLOOKUP(A96,'All Generation'!$A$2:$F$1353,4,FALSE)</f>
        <v>368.9</v>
      </c>
      <c r="M96" s="19">
        <f>VLOOKUP(A96,'All Generation'!$A$2:$F$1353,5,FALSE)</f>
        <v>372.06400000000002</v>
      </c>
      <c r="N96" s="19">
        <f>VLOOKUP(A96,'All Generation'!$A$2:$F$1353,6,FALSE)</f>
        <v>73.64</v>
      </c>
      <c r="O96" s="19" t="str">
        <f>VLOOKUP(A96,'All IDs'!$A$2:$D$1353,4,FALSE)</f>
        <v>S0258</v>
      </c>
      <c r="P96" s="19" t="s">
        <v>202</v>
      </c>
    </row>
    <row r="97" spans="1:16">
      <c r="A97" s="69">
        <v>94</v>
      </c>
      <c r="B97" s="70" t="s">
        <v>4477</v>
      </c>
      <c r="C97" s="70" t="s">
        <v>4478</v>
      </c>
      <c r="D97" s="70" t="s">
        <v>623</v>
      </c>
      <c r="E97" s="70" t="s">
        <v>73</v>
      </c>
      <c r="F97" s="69">
        <v>20</v>
      </c>
      <c r="G97" s="91">
        <v>40969</v>
      </c>
      <c r="H97" s="69" t="b">
        <v>1</v>
      </c>
      <c r="I97" s="69" t="b">
        <v>0</v>
      </c>
      <c r="J97" s="19">
        <v>39.822000000000003</v>
      </c>
      <c r="K97" s="19">
        <f>VLOOKUP(A97,'All Generation'!$A$2:$F$1353,3,FALSE)</f>
        <v>43.8</v>
      </c>
      <c r="L97" s="19">
        <f>VLOOKUP(A97,'All Generation'!$A$2:$F$1353,4,FALSE)</f>
        <v>42.5</v>
      </c>
      <c r="M97" s="19">
        <f>VLOOKUP(A97,'All Generation'!$A$2:$F$1353,5,FALSE)</f>
        <v>44.539000000000001</v>
      </c>
      <c r="N97" s="19">
        <f>VLOOKUP(A97,'All Generation'!$A$2:$F$1353,6,FALSE)</f>
        <v>48.18</v>
      </c>
      <c r="O97" s="19" t="str">
        <f>VLOOKUP(A97,'All IDs'!$A$2:$D$1353,4,FALSE)</f>
        <v>S0176</v>
      </c>
      <c r="P97" s="19" t="s">
        <v>6282</v>
      </c>
    </row>
    <row r="98" spans="1:16">
      <c r="A98" s="69">
        <v>95</v>
      </c>
      <c r="B98" s="70" t="s">
        <v>4479</v>
      </c>
      <c r="C98" s="70" t="s">
        <v>96</v>
      </c>
      <c r="D98" s="70" t="s">
        <v>623</v>
      </c>
      <c r="E98" s="70" t="s">
        <v>73</v>
      </c>
      <c r="F98" s="69">
        <v>19</v>
      </c>
      <c r="G98" s="91">
        <v>41632</v>
      </c>
      <c r="H98" s="69" t="b">
        <v>1</v>
      </c>
      <c r="I98" s="69" t="b">
        <v>0</v>
      </c>
      <c r="J98" s="19">
        <v>55.548999999999999</v>
      </c>
      <c r="K98" s="19">
        <f>VLOOKUP(A98,'All Generation'!$A$2:$F$1353,3,FALSE)</f>
        <v>52.5</v>
      </c>
      <c r="L98" s="19">
        <f>VLOOKUP(A98,'All Generation'!$A$2:$F$1353,4,FALSE)</f>
        <v>53.1</v>
      </c>
      <c r="M98" s="19">
        <f>VLOOKUP(A98,'All Generation'!$A$2:$F$1353,5,FALSE)</f>
        <v>53.347999999999999</v>
      </c>
      <c r="N98" s="19">
        <f>VLOOKUP(A98,'All Generation'!$A$2:$F$1353,6,FALSE)</f>
        <v>0</v>
      </c>
      <c r="O98" s="19" t="str">
        <f>VLOOKUP(A98,'All IDs'!$A$2:$D$1353,4,FALSE)</f>
        <v>S0289</v>
      </c>
      <c r="P98" s="19" t="s">
        <v>203</v>
      </c>
    </row>
    <row r="99" spans="1:16">
      <c r="A99" s="69">
        <v>96</v>
      </c>
      <c r="B99" s="70" t="s">
        <v>4480</v>
      </c>
      <c r="C99" s="70" t="s">
        <v>4481</v>
      </c>
      <c r="D99" s="70" t="s">
        <v>623</v>
      </c>
      <c r="E99" s="70" t="s">
        <v>73</v>
      </c>
      <c r="F99" s="69">
        <v>1.5</v>
      </c>
      <c r="G99" s="91">
        <v>42490</v>
      </c>
      <c r="H99" s="69" t="b">
        <v>1</v>
      </c>
      <c r="I99" s="69" t="b">
        <v>0</v>
      </c>
      <c r="J99" s="19">
        <v>3.2850000000000001</v>
      </c>
      <c r="K99" s="19">
        <f>VLOOKUP(A99,'All Generation'!$A$2:$F$1353,3,FALSE)</f>
        <v>3.29</v>
      </c>
      <c r="L99" s="19">
        <f>VLOOKUP(A99,'All Generation'!$A$2:$F$1353,4,FALSE)</f>
        <v>0</v>
      </c>
      <c r="M99" s="19">
        <f>VLOOKUP(A99,'All Generation'!$A$2:$F$1353,5,FALSE)</f>
        <v>0</v>
      </c>
      <c r="N99" s="19">
        <f>VLOOKUP(A99,'All Generation'!$A$2:$F$1353,6,FALSE)</f>
        <v>0</v>
      </c>
      <c r="O99" s="19" t="str">
        <f>VLOOKUP(A99,'All IDs'!$A$2:$D$1353,4,FALSE)</f>
        <v/>
      </c>
      <c r="P99" s="19" t="s">
        <v>6288</v>
      </c>
    </row>
    <row r="100" spans="1:16">
      <c r="A100" s="69">
        <v>97</v>
      </c>
      <c r="B100" s="70" t="s">
        <v>4482</v>
      </c>
      <c r="C100" s="70" t="s">
        <v>4483</v>
      </c>
      <c r="D100" s="70" t="s">
        <v>623</v>
      </c>
      <c r="E100" s="70" t="s">
        <v>73</v>
      </c>
      <c r="F100" s="69">
        <v>110</v>
      </c>
      <c r="G100" s="91">
        <v>41258</v>
      </c>
      <c r="H100" s="69" t="b">
        <v>1</v>
      </c>
      <c r="I100" s="69" t="b">
        <v>0</v>
      </c>
      <c r="J100" s="19">
        <v>269.21899999999999</v>
      </c>
      <c r="K100" s="19">
        <f>VLOOKUP(A100,'All Generation'!$A$2:$F$1353,3,FALSE)</f>
        <v>269.39999999999998</v>
      </c>
      <c r="L100" s="19">
        <f>VLOOKUP(A100,'All Generation'!$A$2:$F$1353,4,FALSE)</f>
        <v>279.89999999999998</v>
      </c>
      <c r="M100" s="19">
        <f>VLOOKUP(A100,'All Generation'!$A$2:$F$1353,5,FALSE)</f>
        <v>287.77199999999999</v>
      </c>
      <c r="N100" s="19">
        <f>VLOOKUP(A100,'All Generation'!$A$2:$F$1353,6,FALSE)</f>
        <v>204.24</v>
      </c>
      <c r="O100" s="19" t="str">
        <f>VLOOKUP(A100,'All IDs'!$A$2:$D$1353,4,FALSE)</f>
        <v>S0081</v>
      </c>
      <c r="P100" s="19" t="s">
        <v>364</v>
      </c>
    </row>
    <row r="101" spans="1:16">
      <c r="A101" s="69">
        <v>98</v>
      </c>
      <c r="B101" s="70" t="s">
        <v>4484</v>
      </c>
      <c r="C101" s="70" t="s">
        <v>100</v>
      </c>
      <c r="D101" s="70" t="s">
        <v>623</v>
      </c>
      <c r="E101" s="70" t="s">
        <v>73</v>
      </c>
      <c r="F101" s="69">
        <v>18</v>
      </c>
      <c r="G101" s="91">
        <v>42168</v>
      </c>
      <c r="H101" s="69" t="b">
        <v>1</v>
      </c>
      <c r="I101" s="69" t="b">
        <v>0</v>
      </c>
      <c r="J101" s="19">
        <v>55.518000000000001</v>
      </c>
      <c r="K101" s="19">
        <f>VLOOKUP(A101,'All Generation'!$A$2:$F$1353,3,FALSE)</f>
        <v>56.5</v>
      </c>
      <c r="L101" s="19">
        <f>VLOOKUP(A101,'All Generation'!$A$2:$F$1353,4,FALSE)</f>
        <v>0</v>
      </c>
      <c r="M101" s="19">
        <f>VLOOKUP(A101,'All Generation'!$A$2:$F$1353,5,FALSE)</f>
        <v>0</v>
      </c>
      <c r="N101" s="19">
        <f>VLOOKUP(A101,'All Generation'!$A$2:$F$1353,6,FALSE)</f>
        <v>0</v>
      </c>
      <c r="O101" s="19" t="str">
        <f>VLOOKUP(A101,'All IDs'!$A$2:$D$1353,4,FALSE)</f>
        <v>S0334</v>
      </c>
      <c r="P101" s="19" t="s">
        <v>119</v>
      </c>
    </row>
    <row r="102" spans="1:16">
      <c r="A102" s="69">
        <v>99</v>
      </c>
      <c r="B102" s="70" t="s">
        <v>4485</v>
      </c>
      <c r="C102" s="70" t="s">
        <v>4486</v>
      </c>
      <c r="D102" s="70" t="s">
        <v>623</v>
      </c>
      <c r="E102" s="70" t="s">
        <v>3</v>
      </c>
      <c r="F102" s="69">
        <v>11.5</v>
      </c>
      <c r="G102" s="91">
        <v>36733</v>
      </c>
      <c r="H102" s="69" t="b">
        <v>1</v>
      </c>
      <c r="I102" s="69" t="b">
        <v>0</v>
      </c>
      <c r="J102" s="19">
        <v>73.078000000000003</v>
      </c>
      <c r="K102" s="19">
        <f>VLOOKUP(A102,'All Generation'!$A$2:$F$1353,3,FALSE)</f>
        <v>77.400000000000006</v>
      </c>
      <c r="L102" s="19">
        <f>VLOOKUP(A102,'All Generation'!$A$2:$F$1353,4,FALSE)</f>
        <v>73.900000000000006</v>
      </c>
      <c r="M102" s="19">
        <f>VLOOKUP(A102,'All Generation'!$A$2:$F$1353,5,FALSE)</f>
        <v>49.722999999999999</v>
      </c>
      <c r="N102" s="19">
        <f>VLOOKUP(A102,'All Generation'!$A$2:$F$1353,6,FALSE)</f>
        <v>54.81</v>
      </c>
      <c r="O102" s="19" t="str">
        <f>VLOOKUP(A102,'All IDs'!$A$2:$D$1353,4,FALSE)</f>
        <v>T0073</v>
      </c>
      <c r="P102" s="19" t="s">
        <v>6296</v>
      </c>
    </row>
    <row r="103" spans="1:16" ht="30">
      <c r="A103" s="69">
        <v>100</v>
      </c>
      <c r="B103" s="70" t="s">
        <v>4487</v>
      </c>
      <c r="C103" s="70" t="s">
        <v>4488</v>
      </c>
      <c r="D103" s="70" t="s">
        <v>623</v>
      </c>
      <c r="E103" s="70" t="s">
        <v>73</v>
      </c>
      <c r="F103" s="69">
        <v>20</v>
      </c>
      <c r="G103" s="91">
        <v>41499</v>
      </c>
      <c r="H103" s="69" t="b">
        <v>1</v>
      </c>
      <c r="I103" s="69" t="b">
        <v>0</v>
      </c>
      <c r="J103" s="19">
        <v>50.674999999999997</v>
      </c>
      <c r="K103" s="19">
        <f>VLOOKUP(A103,'All Generation'!$A$2:$F$1353,3,FALSE)</f>
        <v>51.3</v>
      </c>
      <c r="L103" s="19">
        <f>VLOOKUP(A103,'All Generation'!$A$2:$F$1353,4,FALSE)</f>
        <v>52.4</v>
      </c>
      <c r="M103" s="19">
        <f>VLOOKUP(A103,'All Generation'!$A$2:$F$1353,5,FALSE)</f>
        <v>51.228999999999999</v>
      </c>
      <c r="N103" s="19">
        <f>VLOOKUP(A103,'All Generation'!$A$2:$F$1353,6,FALSE)</f>
        <v>0</v>
      </c>
      <c r="O103" s="19" t="str">
        <f>VLOOKUP(A103,'All IDs'!$A$2:$D$1353,4,FALSE)</f>
        <v>S0249</v>
      </c>
      <c r="P103" s="19" t="s">
        <v>156</v>
      </c>
    </row>
    <row r="104" spans="1:16">
      <c r="A104" s="69">
        <v>101</v>
      </c>
      <c r="B104" s="70" t="s">
        <v>4489</v>
      </c>
      <c r="C104" s="70" t="s">
        <v>4490</v>
      </c>
      <c r="D104" s="70" t="s">
        <v>623</v>
      </c>
      <c r="E104" s="70" t="s">
        <v>73</v>
      </c>
      <c r="F104" s="69">
        <v>20</v>
      </c>
      <c r="G104" s="91">
        <v>42704</v>
      </c>
      <c r="H104" s="69" t="b">
        <v>1</v>
      </c>
      <c r="I104" s="69" t="b">
        <v>0</v>
      </c>
      <c r="J104" s="19">
        <v>56.122999999999998</v>
      </c>
      <c r="K104" s="19">
        <f>VLOOKUP(A104,'All Generation'!$A$2:$F$1353,3,FALSE)</f>
        <v>2.1930000000000001</v>
      </c>
      <c r="L104" s="19">
        <f>VLOOKUP(A104,'All Generation'!$A$2:$F$1353,4,FALSE)</f>
        <v>0</v>
      </c>
      <c r="M104" s="19">
        <f>VLOOKUP(A104,'All Generation'!$A$2:$F$1353,5,FALSE)</f>
        <v>0</v>
      </c>
      <c r="N104" s="19">
        <f>VLOOKUP(A104,'All Generation'!$A$2:$F$1353,6,FALSE)</f>
        <v>0</v>
      </c>
      <c r="O104" s="19" t="str">
        <f>VLOOKUP(A104,'All IDs'!$A$2:$D$1353,4,FALSE)</f>
        <v>S0579</v>
      </c>
      <c r="P104" s="19" t="s">
        <v>6302</v>
      </c>
    </row>
    <row r="105" spans="1:16">
      <c r="A105" s="69">
        <v>102</v>
      </c>
      <c r="B105" s="70" t="s">
        <v>4491</v>
      </c>
      <c r="C105" s="70" t="s">
        <v>4492</v>
      </c>
      <c r="D105" s="70" t="s">
        <v>623</v>
      </c>
      <c r="E105" s="70" t="s">
        <v>73</v>
      </c>
      <c r="F105" s="69">
        <v>20</v>
      </c>
      <c r="G105" s="91">
        <v>42704</v>
      </c>
      <c r="H105" s="69" t="b">
        <v>1</v>
      </c>
      <c r="I105" s="69" t="b">
        <v>0</v>
      </c>
      <c r="J105" s="19">
        <v>53.255000000000003</v>
      </c>
      <c r="K105" s="19">
        <f>VLOOKUP(A105,'All Generation'!$A$2:$F$1353,3,FALSE)</f>
        <v>1.9790000000000001</v>
      </c>
      <c r="L105" s="19">
        <f>VLOOKUP(A105,'All Generation'!$A$2:$F$1353,4,FALSE)</f>
        <v>0</v>
      </c>
      <c r="M105" s="19">
        <f>VLOOKUP(A105,'All Generation'!$A$2:$F$1353,5,FALSE)</f>
        <v>0</v>
      </c>
      <c r="N105" s="19">
        <f>VLOOKUP(A105,'All Generation'!$A$2:$F$1353,6,FALSE)</f>
        <v>0</v>
      </c>
      <c r="O105" s="19" t="str">
        <f>VLOOKUP(A105,'All IDs'!$A$2:$D$1353,4,FALSE)</f>
        <v>S0580</v>
      </c>
      <c r="P105" s="19" t="s">
        <v>6304</v>
      </c>
    </row>
    <row r="106" spans="1:16">
      <c r="A106" s="69">
        <v>103</v>
      </c>
      <c r="B106" s="70" t="s">
        <v>4493</v>
      </c>
      <c r="C106" s="70" t="s">
        <v>4494</v>
      </c>
      <c r="D106" s="70" t="s">
        <v>623</v>
      </c>
      <c r="E106" s="70" t="s">
        <v>73</v>
      </c>
      <c r="F106" s="69">
        <v>15</v>
      </c>
      <c r="G106" s="91">
        <v>42705</v>
      </c>
      <c r="H106" s="69" t="b">
        <v>1</v>
      </c>
      <c r="I106" s="69" t="b">
        <v>0</v>
      </c>
      <c r="J106" s="19">
        <v>39.551000000000002</v>
      </c>
      <c r="K106" s="19">
        <f>VLOOKUP(A106,'All Generation'!$A$2:$F$1353,3,FALSE)</f>
        <v>1.3959999999999999</v>
      </c>
      <c r="L106" s="19">
        <f>VLOOKUP(A106,'All Generation'!$A$2:$F$1353,4,FALSE)</f>
        <v>0</v>
      </c>
      <c r="M106" s="19">
        <f>VLOOKUP(A106,'All Generation'!$A$2:$F$1353,5,FALSE)</f>
        <v>0</v>
      </c>
      <c r="N106" s="19">
        <f>VLOOKUP(A106,'All Generation'!$A$2:$F$1353,6,FALSE)</f>
        <v>0</v>
      </c>
      <c r="O106" s="19" t="str">
        <f>VLOOKUP(A106,'All IDs'!$A$2:$D$1353,4,FALSE)</f>
        <v>S0581</v>
      </c>
      <c r="P106" s="19" t="s">
        <v>6306</v>
      </c>
    </row>
    <row r="107" spans="1:16">
      <c r="A107" s="69">
        <v>104</v>
      </c>
      <c r="B107" s="70" t="s">
        <v>4495</v>
      </c>
      <c r="C107" s="70" t="s">
        <v>4496</v>
      </c>
      <c r="D107" s="70" t="s">
        <v>623</v>
      </c>
      <c r="E107" s="70" t="s">
        <v>73</v>
      </c>
      <c r="F107" s="69">
        <v>20</v>
      </c>
      <c r="G107" s="91">
        <v>42705</v>
      </c>
      <c r="H107" s="69" t="b">
        <v>1</v>
      </c>
      <c r="I107" s="69" t="b">
        <v>0</v>
      </c>
      <c r="J107" s="19">
        <v>53.415999999999997</v>
      </c>
      <c r="K107" s="19">
        <f>VLOOKUP(A107,'All Generation'!$A$2:$F$1353,3,FALSE)</f>
        <v>1.6519999999999999</v>
      </c>
      <c r="L107" s="19">
        <f>VLOOKUP(A107,'All Generation'!$A$2:$F$1353,4,FALSE)</f>
        <v>0</v>
      </c>
      <c r="M107" s="19">
        <f>VLOOKUP(A107,'All Generation'!$A$2:$F$1353,5,FALSE)</f>
        <v>0</v>
      </c>
      <c r="N107" s="19">
        <f>VLOOKUP(A107,'All Generation'!$A$2:$F$1353,6,FALSE)</f>
        <v>0</v>
      </c>
      <c r="O107" s="19" t="str">
        <f>VLOOKUP(A107,'All IDs'!$A$2:$D$1353,4,FALSE)</f>
        <v>S0582</v>
      </c>
      <c r="P107" s="19" t="s">
        <v>6308</v>
      </c>
    </row>
    <row r="108" spans="1:16">
      <c r="A108" s="69">
        <v>848</v>
      </c>
      <c r="B108" s="70" t="s">
        <v>4497</v>
      </c>
      <c r="C108" s="70" t="s">
        <v>15</v>
      </c>
      <c r="D108" s="70" t="s">
        <v>623</v>
      </c>
      <c r="E108" s="70" t="s">
        <v>73</v>
      </c>
      <c r="F108" s="69">
        <v>20</v>
      </c>
      <c r="G108" s="91">
        <v>42761</v>
      </c>
      <c r="H108" s="69" t="b">
        <v>1</v>
      </c>
      <c r="I108" s="69" t="b">
        <v>0</v>
      </c>
      <c r="J108" s="19">
        <v>52.591999999999999</v>
      </c>
      <c r="K108" s="19">
        <f>VLOOKUP(A108,'All Generation'!$A$2:$F$1353,3,FALSE)</f>
        <v>0</v>
      </c>
      <c r="L108" s="19">
        <f>VLOOKUP(A108,'All Generation'!$A$2:$F$1353,4,FALSE)</f>
        <v>0</v>
      </c>
      <c r="M108" s="19">
        <f>VLOOKUP(A108,'All Generation'!$A$2:$F$1353,5,FALSE)</f>
        <v>0</v>
      </c>
      <c r="N108" s="19">
        <f>VLOOKUP(A108,'All Generation'!$A$2:$F$1353,6,FALSE)</f>
        <v>0</v>
      </c>
      <c r="O108" s="19" t="str">
        <f>VLOOKUP(A108,'All IDs'!$A$2:$D$1353,4,FALSE)</f>
        <v>S0586</v>
      </c>
      <c r="P108" s="19" t="s">
        <v>7993</v>
      </c>
    </row>
    <row r="109" spans="1:16">
      <c r="A109" s="69">
        <v>910</v>
      </c>
      <c r="B109" s="70" t="s">
        <v>4498</v>
      </c>
      <c r="C109" s="70" t="s">
        <v>4499</v>
      </c>
      <c r="D109" s="70" t="s">
        <v>623</v>
      </c>
      <c r="E109" s="70" t="s">
        <v>73</v>
      </c>
      <c r="F109" s="69">
        <v>10</v>
      </c>
      <c r="G109" s="91">
        <v>42763</v>
      </c>
      <c r="H109" s="69" t="b">
        <v>1</v>
      </c>
      <c r="I109" s="69" t="b">
        <v>0</v>
      </c>
      <c r="J109" s="19">
        <v>21.9</v>
      </c>
      <c r="K109" s="19">
        <f>VLOOKUP(A109,'All Generation'!$A$2:$F$1353,3,FALSE)</f>
        <v>0</v>
      </c>
      <c r="L109" s="19">
        <f>VLOOKUP(A109,'All Generation'!$A$2:$F$1353,4,FALSE)</f>
        <v>0</v>
      </c>
      <c r="M109" s="19">
        <f>VLOOKUP(A109,'All Generation'!$A$2:$F$1353,5,FALSE)</f>
        <v>0</v>
      </c>
      <c r="N109" s="19">
        <f>VLOOKUP(A109,'All Generation'!$A$2:$F$1353,6,FALSE)</f>
        <v>0</v>
      </c>
      <c r="O109" s="19" t="str">
        <f>VLOOKUP(A109,'All IDs'!$A$2:$D$1353,4,FALSE)</f>
        <v>S0596</v>
      </c>
      <c r="P109" s="19" t="s">
        <v>44</v>
      </c>
    </row>
    <row r="110" spans="1:16">
      <c r="A110" s="69">
        <v>105</v>
      </c>
      <c r="B110" s="70" t="s">
        <v>4500</v>
      </c>
      <c r="C110" s="70" t="s">
        <v>4501</v>
      </c>
      <c r="D110" s="70" t="s">
        <v>623</v>
      </c>
      <c r="E110" s="70" t="s">
        <v>73</v>
      </c>
      <c r="F110" s="69">
        <v>20</v>
      </c>
      <c r="G110" s="91">
        <v>41446</v>
      </c>
      <c r="H110" s="69" t="b">
        <v>1</v>
      </c>
      <c r="I110" s="69" t="b">
        <v>0</v>
      </c>
      <c r="J110" s="19">
        <v>51.774999999999999</v>
      </c>
      <c r="K110" s="19">
        <f>VLOOKUP(A110,'All Generation'!$A$2:$F$1353,3,FALSE)</f>
        <v>52.9</v>
      </c>
      <c r="L110" s="19">
        <f>VLOOKUP(A110,'All Generation'!$A$2:$F$1353,4,FALSE)</f>
        <v>52.9</v>
      </c>
      <c r="M110" s="19">
        <f>VLOOKUP(A110,'All Generation'!$A$2:$F$1353,5,FALSE)</f>
        <v>53.677</v>
      </c>
      <c r="N110" s="19">
        <f>VLOOKUP(A110,'All Generation'!$A$2:$F$1353,6,FALSE)</f>
        <v>0</v>
      </c>
      <c r="O110" s="19" t="str">
        <f>VLOOKUP(A110,'All IDs'!$A$2:$D$1353,4,FALSE)</f>
        <v>S0248</v>
      </c>
      <c r="P110" s="19" t="s">
        <v>365</v>
      </c>
    </row>
    <row r="111" spans="1:16">
      <c r="A111" s="69">
        <v>106</v>
      </c>
      <c r="B111" s="70" t="s">
        <v>4502</v>
      </c>
      <c r="C111" s="70" t="s">
        <v>15</v>
      </c>
      <c r="D111" s="70" t="s">
        <v>623</v>
      </c>
      <c r="E111" s="70" t="s">
        <v>4</v>
      </c>
      <c r="F111" s="69">
        <v>3</v>
      </c>
      <c r="G111" s="92"/>
      <c r="H111" s="69" t="b">
        <v>1</v>
      </c>
      <c r="I111" s="69" t="b">
        <v>0</v>
      </c>
      <c r="J111" s="19">
        <v>3.3832900390625</v>
      </c>
      <c r="K111" s="19">
        <f>VLOOKUP(A111,'All Generation'!$A$2:$F$1353,3,FALSE)</f>
        <v>3.4</v>
      </c>
      <c r="L111" s="19">
        <f>VLOOKUP(A111,'All Generation'!$A$2:$F$1353,4,FALSE)</f>
        <v>2.9</v>
      </c>
      <c r="M111" s="19">
        <f>VLOOKUP(A111,'All Generation'!$A$2:$F$1353,5,FALSE)</f>
        <v>3.48</v>
      </c>
      <c r="N111" s="19">
        <f>VLOOKUP(A111,'All Generation'!$A$2:$F$1353,6,FALSE)</f>
        <v>0</v>
      </c>
      <c r="O111" s="19" t="str">
        <f>VLOOKUP(A111,'All IDs'!$A$2:$D$1353,4,FALSE)</f>
        <v>W0403</v>
      </c>
      <c r="P111" s="19" t="s">
        <v>6314</v>
      </c>
    </row>
    <row r="112" spans="1:16">
      <c r="A112" s="69">
        <v>107</v>
      </c>
      <c r="B112" s="70" t="s">
        <v>4503</v>
      </c>
      <c r="C112" s="70" t="s">
        <v>15</v>
      </c>
      <c r="D112" s="70" t="s">
        <v>623</v>
      </c>
      <c r="E112" s="70" t="s">
        <v>4</v>
      </c>
      <c r="F112" s="69">
        <v>1</v>
      </c>
      <c r="G112" s="92"/>
      <c r="H112" s="69" t="b">
        <v>1</v>
      </c>
      <c r="I112" s="69" t="b">
        <v>0</v>
      </c>
      <c r="J112" s="19">
        <v>1.8306099853515601</v>
      </c>
      <c r="K112" s="19">
        <f>VLOOKUP(A112,'All Generation'!$A$2:$F$1353,3,FALSE)</f>
        <v>1.6</v>
      </c>
      <c r="L112" s="19">
        <f>VLOOKUP(A112,'All Generation'!$A$2:$F$1353,4,FALSE)</f>
        <v>1.4</v>
      </c>
      <c r="M112" s="19">
        <f>VLOOKUP(A112,'All Generation'!$A$2:$F$1353,5,FALSE)</f>
        <v>1.54</v>
      </c>
      <c r="N112" s="19">
        <f>VLOOKUP(A112,'All Generation'!$A$2:$F$1353,6,FALSE)</f>
        <v>0</v>
      </c>
      <c r="O112" s="19" t="str">
        <f>VLOOKUP(A112,'All IDs'!$A$2:$D$1353,4,FALSE)</f>
        <v>W0399</v>
      </c>
      <c r="P112" s="19" t="s">
        <v>6317</v>
      </c>
    </row>
    <row r="113" spans="1:16">
      <c r="A113" s="69">
        <v>108</v>
      </c>
      <c r="B113" s="70" t="s">
        <v>4504</v>
      </c>
      <c r="C113" s="70" t="s">
        <v>15</v>
      </c>
      <c r="D113" s="70" t="s">
        <v>623</v>
      </c>
      <c r="E113" s="70" t="s">
        <v>4</v>
      </c>
      <c r="F113" s="69">
        <v>3.2</v>
      </c>
      <c r="G113" s="92"/>
      <c r="H113" s="69" t="b">
        <v>1</v>
      </c>
      <c r="I113" s="69" t="b">
        <v>0</v>
      </c>
      <c r="J113" s="19">
        <v>3.0849099121093699</v>
      </c>
      <c r="K113" s="19">
        <f>VLOOKUP(A113,'All Generation'!$A$2:$F$1353,3,FALSE)</f>
        <v>2.9</v>
      </c>
      <c r="L113" s="19">
        <f>VLOOKUP(A113,'All Generation'!$A$2:$F$1353,4,FALSE)</f>
        <v>2.6</v>
      </c>
      <c r="M113" s="19">
        <f>VLOOKUP(A113,'All Generation'!$A$2:$F$1353,5,FALSE)</f>
        <v>2.68</v>
      </c>
      <c r="N113" s="19">
        <f>VLOOKUP(A113,'All Generation'!$A$2:$F$1353,6,FALSE)</f>
        <v>0</v>
      </c>
      <c r="O113" s="19" t="str">
        <f>VLOOKUP(A113,'All IDs'!$A$2:$D$1353,4,FALSE)</f>
        <v>W0404</v>
      </c>
      <c r="P113" s="19" t="s">
        <v>6320</v>
      </c>
    </row>
    <row r="114" spans="1:16">
      <c r="A114" s="69">
        <v>109</v>
      </c>
      <c r="B114" s="70" t="s">
        <v>4505</v>
      </c>
      <c r="C114" s="70" t="s">
        <v>4506</v>
      </c>
      <c r="D114" s="70" t="s">
        <v>623</v>
      </c>
      <c r="E114" s="70" t="s">
        <v>73</v>
      </c>
      <c r="F114" s="69">
        <v>174</v>
      </c>
      <c r="G114" s="91">
        <v>41790</v>
      </c>
      <c r="H114" s="69" t="b">
        <v>1</v>
      </c>
      <c r="I114" s="69" t="b">
        <v>0</v>
      </c>
      <c r="J114" s="19">
        <v>467.59800000000001</v>
      </c>
      <c r="K114" s="19">
        <f>VLOOKUP(A114,'All Generation'!$A$2:$F$1353,3,FALSE)</f>
        <v>484.7</v>
      </c>
      <c r="L114" s="19">
        <f>VLOOKUP(A114,'All Generation'!$A$2:$F$1353,4,FALSE)</f>
        <v>509.9</v>
      </c>
      <c r="M114" s="19">
        <f>VLOOKUP(A114,'All Generation'!$A$2:$F$1353,5,FALSE)</f>
        <v>449.23599999999999</v>
      </c>
      <c r="N114" s="19">
        <f>VLOOKUP(A114,'All Generation'!$A$2:$F$1353,6,FALSE)</f>
        <v>0</v>
      </c>
      <c r="O114" s="19" t="str">
        <f>VLOOKUP(A114,'All IDs'!$A$2:$D$1353,4,FALSE)</f>
        <v>S0291</v>
      </c>
      <c r="P114" s="19" t="s">
        <v>366</v>
      </c>
    </row>
    <row r="115" spans="1:16" ht="30">
      <c r="A115" s="69">
        <v>849</v>
      </c>
      <c r="B115" s="70" t="s">
        <v>4507</v>
      </c>
      <c r="C115" s="70" t="s">
        <v>582</v>
      </c>
      <c r="D115" s="70" t="s">
        <v>623</v>
      </c>
      <c r="E115" s="70" t="s">
        <v>73</v>
      </c>
      <c r="F115" s="69">
        <v>3</v>
      </c>
      <c r="G115" s="91">
        <v>43007</v>
      </c>
      <c r="H115" s="69" t="b">
        <v>1</v>
      </c>
      <c r="I115" s="69" t="b">
        <v>0</v>
      </c>
      <c r="J115" s="19">
        <v>2.19</v>
      </c>
      <c r="K115" s="19">
        <f>VLOOKUP(A115,'All Generation'!$A$2:$F$1353,3,FALSE)</f>
        <v>0</v>
      </c>
      <c r="L115" s="19">
        <f>VLOOKUP(A115,'All Generation'!$A$2:$F$1353,4,FALSE)</f>
        <v>0</v>
      </c>
      <c r="M115" s="19">
        <f>VLOOKUP(A115,'All Generation'!$A$2:$F$1353,5,FALSE)</f>
        <v>0</v>
      </c>
      <c r="N115" s="19">
        <f>VLOOKUP(A115,'All Generation'!$A$2:$F$1353,6,FALSE)</f>
        <v>0</v>
      </c>
      <c r="O115" s="19" t="str">
        <f>VLOOKUP(A115,'All IDs'!$A$2:$D$1353,4,FALSE)</f>
        <v/>
      </c>
      <c r="P115" s="19" t="s">
        <v>7996</v>
      </c>
    </row>
    <row r="116" spans="1:16">
      <c r="A116" s="69">
        <v>110</v>
      </c>
      <c r="B116" s="70" t="s">
        <v>4508</v>
      </c>
      <c r="C116" s="70" t="s">
        <v>15</v>
      </c>
      <c r="D116" s="70" t="s">
        <v>623</v>
      </c>
      <c r="E116" s="70" t="s">
        <v>73</v>
      </c>
      <c r="F116" s="69">
        <v>20</v>
      </c>
      <c r="G116" s="91">
        <v>42496</v>
      </c>
      <c r="H116" s="69" t="b">
        <v>1</v>
      </c>
      <c r="I116" s="69" t="b">
        <v>0</v>
      </c>
      <c r="J116" s="19">
        <v>37.164999999999999</v>
      </c>
      <c r="K116" s="19">
        <f>VLOOKUP(A116,'All Generation'!$A$2:$F$1353,3,FALSE)</f>
        <v>28.605</v>
      </c>
      <c r="L116" s="19">
        <f>VLOOKUP(A116,'All Generation'!$A$2:$F$1353,4,FALSE)</f>
        <v>0</v>
      </c>
      <c r="M116" s="19">
        <f>VLOOKUP(A116,'All Generation'!$A$2:$F$1353,5,FALSE)</f>
        <v>0</v>
      </c>
      <c r="N116" s="19">
        <f>VLOOKUP(A116,'All Generation'!$A$2:$F$1353,6,FALSE)</f>
        <v>0</v>
      </c>
      <c r="O116" s="19" t="str">
        <f>VLOOKUP(A116,'All IDs'!$A$2:$D$1353,4,FALSE)</f>
        <v>S0549</v>
      </c>
      <c r="P116" s="19" t="s">
        <v>438</v>
      </c>
    </row>
    <row r="117" spans="1:16">
      <c r="A117" s="69">
        <v>111</v>
      </c>
      <c r="B117" s="70" t="s">
        <v>4509</v>
      </c>
      <c r="C117" s="70" t="s">
        <v>4510</v>
      </c>
      <c r="D117" s="70" t="s">
        <v>623</v>
      </c>
      <c r="E117" s="70" t="s">
        <v>243</v>
      </c>
      <c r="F117" s="69">
        <v>3.2</v>
      </c>
      <c r="G117" s="91">
        <v>34151</v>
      </c>
      <c r="H117" s="69" t="b">
        <v>1</v>
      </c>
      <c r="I117" s="69" t="b">
        <v>0</v>
      </c>
      <c r="J117" s="19">
        <v>6.6379999999999999</v>
      </c>
      <c r="K117" s="19">
        <f>VLOOKUP(A117,'All Generation'!$A$2:$F$1353,3,FALSE)</f>
        <v>16.7</v>
      </c>
      <c r="L117" s="19">
        <f>VLOOKUP(A117,'All Generation'!$A$2:$F$1353,4,FALSE)</f>
        <v>17.2</v>
      </c>
      <c r="M117" s="19">
        <f>VLOOKUP(A117,'All Generation'!$A$2:$F$1353,5,FALSE)</f>
        <v>14.151999999999999</v>
      </c>
      <c r="N117" s="19">
        <f>VLOOKUP(A117,'All Generation'!$A$2:$F$1353,6,FALSE)</f>
        <v>18.690000000000001</v>
      </c>
      <c r="O117" s="19" t="str">
        <f>VLOOKUP(A117,'All IDs'!$A$2:$D$1353,4,FALSE)</f>
        <v>E0195</v>
      </c>
      <c r="P117" s="19" t="s">
        <v>6328</v>
      </c>
    </row>
    <row r="118" spans="1:16">
      <c r="A118" s="69">
        <v>112</v>
      </c>
      <c r="B118" s="70" t="s">
        <v>4511</v>
      </c>
      <c r="C118" s="70" t="s">
        <v>4510</v>
      </c>
      <c r="D118" s="70" t="s">
        <v>623</v>
      </c>
      <c r="E118" s="70" t="s">
        <v>243</v>
      </c>
      <c r="F118" s="69">
        <v>3.2</v>
      </c>
      <c r="G118" s="91">
        <v>35217</v>
      </c>
      <c r="H118" s="69" t="b">
        <v>1</v>
      </c>
      <c r="I118" s="69" t="b">
        <v>0</v>
      </c>
      <c r="J118" s="19">
        <v>16.382999999999999</v>
      </c>
      <c r="K118" s="19">
        <f>VLOOKUP(A118,'All Generation'!$A$2:$F$1353,3,FALSE)</f>
        <v>14.6</v>
      </c>
      <c r="L118" s="19">
        <f>VLOOKUP(A118,'All Generation'!$A$2:$F$1353,4,FALSE)</f>
        <v>11.5</v>
      </c>
      <c r="M118" s="19">
        <f>VLOOKUP(A118,'All Generation'!$A$2:$F$1353,5,FALSE)</f>
        <v>14.436</v>
      </c>
      <c r="N118" s="19">
        <f>VLOOKUP(A118,'All Generation'!$A$2:$F$1353,6,FALSE)</f>
        <v>16.440000000000001</v>
      </c>
      <c r="O118" s="19" t="str">
        <f>VLOOKUP(A118,'All IDs'!$A$2:$D$1353,4,FALSE)</f>
        <v>E0196</v>
      </c>
      <c r="P118" s="19" t="s">
        <v>6328</v>
      </c>
    </row>
    <row r="119" spans="1:16" ht="30">
      <c r="A119" s="69">
        <v>113</v>
      </c>
      <c r="B119" s="70" t="s">
        <v>4512</v>
      </c>
      <c r="C119" s="70" t="s">
        <v>591</v>
      </c>
      <c r="D119" s="70" t="s">
        <v>623</v>
      </c>
      <c r="E119" s="70" t="s">
        <v>73</v>
      </c>
      <c r="F119" s="69">
        <v>1</v>
      </c>
      <c r="G119" s="91">
        <v>41642</v>
      </c>
      <c r="H119" s="69" t="b">
        <v>1</v>
      </c>
      <c r="I119" s="69" t="b">
        <v>0</v>
      </c>
      <c r="J119" s="19">
        <v>2.1360000000000001</v>
      </c>
      <c r="K119" s="19">
        <f>VLOOKUP(A119,'All Generation'!$A$2:$F$1353,3,FALSE)</f>
        <v>1.9</v>
      </c>
      <c r="L119" s="19">
        <f>VLOOKUP(A119,'All Generation'!$A$2:$F$1353,4,FALSE)</f>
        <v>2</v>
      </c>
      <c r="M119" s="19">
        <f>VLOOKUP(A119,'All Generation'!$A$2:$F$1353,5,FALSE)</f>
        <v>2.1259999999999999</v>
      </c>
      <c r="N119" s="19">
        <f>VLOOKUP(A119,'All Generation'!$A$2:$F$1353,6,FALSE)</f>
        <v>0</v>
      </c>
      <c r="O119" s="19" t="str">
        <f>VLOOKUP(A119,'All IDs'!$A$2:$D$1353,4,FALSE)</f>
        <v>S9414</v>
      </c>
      <c r="P119" s="19" t="s">
        <v>6332</v>
      </c>
    </row>
    <row r="120" spans="1:16">
      <c r="A120" s="69">
        <v>727</v>
      </c>
      <c r="B120" s="70" t="s">
        <v>5238</v>
      </c>
      <c r="C120" s="70" t="s">
        <v>15</v>
      </c>
      <c r="D120" s="70" t="s">
        <v>623</v>
      </c>
      <c r="E120" s="70" t="s">
        <v>73</v>
      </c>
      <c r="F120" s="71"/>
      <c r="G120" s="91">
        <v>41359</v>
      </c>
      <c r="H120" s="69" t="b">
        <v>1</v>
      </c>
      <c r="I120" s="69" t="b">
        <v>0</v>
      </c>
      <c r="J120" s="19">
        <v>0</v>
      </c>
      <c r="K120" s="19">
        <f>VLOOKUP(A120,'All Generation'!$A$2:$F$1353,3,FALSE)</f>
        <v>0.437</v>
      </c>
      <c r="L120" s="19">
        <f>VLOOKUP(A120,'All Generation'!$A$2:$F$1353,4,FALSE)</f>
        <v>0.437</v>
      </c>
      <c r="M120" s="19">
        <f>VLOOKUP(A120,'All Generation'!$A$2:$F$1353,5,FALSE)</f>
        <v>0</v>
      </c>
      <c r="N120" s="19">
        <f>VLOOKUP(A120,'All Generation'!$A$2:$F$1353,6,FALSE)</f>
        <v>0</v>
      </c>
      <c r="O120" s="19" t="str">
        <f>VLOOKUP(A120,'All IDs'!$A$2:$D$1353,4,FALSE)</f>
        <v/>
      </c>
      <c r="P120" s="19" t="s">
        <v>7856</v>
      </c>
    </row>
    <row r="121" spans="1:16">
      <c r="A121" s="69">
        <v>114</v>
      </c>
      <c r="B121" s="70" t="s">
        <v>4513</v>
      </c>
      <c r="C121" s="70" t="s">
        <v>4514</v>
      </c>
      <c r="D121" s="70" t="s">
        <v>623</v>
      </c>
      <c r="E121" s="70" t="s">
        <v>243</v>
      </c>
      <c r="F121" s="69">
        <v>9.1999999999999993</v>
      </c>
      <c r="G121" s="91">
        <v>40505</v>
      </c>
      <c r="H121" s="69" t="b">
        <v>1</v>
      </c>
      <c r="I121" s="69" t="b">
        <v>0</v>
      </c>
      <c r="J121" s="19">
        <v>48.037999999999997</v>
      </c>
      <c r="K121" s="19">
        <f>VLOOKUP(A121,'All Generation'!$A$2:$F$1353,3,FALSE)</f>
        <v>48</v>
      </c>
      <c r="L121" s="19">
        <f>VLOOKUP(A121,'All Generation'!$A$2:$F$1353,4,FALSE)</f>
        <v>47</v>
      </c>
      <c r="M121" s="19">
        <f>VLOOKUP(A121,'All Generation'!$A$2:$F$1353,5,FALSE)</f>
        <v>43.807000000000002</v>
      </c>
      <c r="N121" s="19">
        <f>VLOOKUP(A121,'All Generation'!$A$2:$F$1353,6,FALSE)</f>
        <v>48.96</v>
      </c>
      <c r="O121" s="19" t="str">
        <f>VLOOKUP(A121,'All IDs'!$A$2:$D$1353,4,FALSE)</f>
        <v>E0250</v>
      </c>
      <c r="P121" s="19" t="s">
        <v>6334</v>
      </c>
    </row>
    <row r="122" spans="1:16">
      <c r="A122" s="69">
        <v>115</v>
      </c>
      <c r="B122" s="70" t="s">
        <v>4515</v>
      </c>
      <c r="C122" s="70" t="s">
        <v>4516</v>
      </c>
      <c r="D122" s="70" t="s">
        <v>623</v>
      </c>
      <c r="E122" s="70" t="s">
        <v>0</v>
      </c>
      <c r="F122" s="69">
        <v>12.5</v>
      </c>
      <c r="G122" s="91">
        <v>39813</v>
      </c>
      <c r="H122" s="69" t="b">
        <v>1</v>
      </c>
      <c r="I122" s="69" t="b">
        <v>0</v>
      </c>
      <c r="J122" s="19">
        <v>70.138999999999996</v>
      </c>
      <c r="K122" s="19">
        <f>VLOOKUP(A122,'All Generation'!$A$2:$F$1353,3,FALSE)</f>
        <v>68.900000000000006</v>
      </c>
      <c r="L122" s="19">
        <f>VLOOKUP(A122,'All Generation'!$A$2:$F$1353,4,FALSE)</f>
        <v>66</v>
      </c>
      <c r="M122" s="19">
        <f>VLOOKUP(A122,'All Generation'!$A$2:$F$1353,5,FALSE)</f>
        <v>71.847999999999999</v>
      </c>
      <c r="N122" s="19">
        <f>VLOOKUP(A122,'All Generation'!$A$2:$F$1353,6,FALSE)</f>
        <v>68.98</v>
      </c>
      <c r="O122" s="19" t="str">
        <f>VLOOKUP(A122,'All IDs'!$A$2:$D$1353,4,FALSE)</f>
        <v>E0018</v>
      </c>
      <c r="P122" s="19" t="s">
        <v>6338</v>
      </c>
    </row>
    <row r="123" spans="1:16">
      <c r="A123" s="69">
        <v>116</v>
      </c>
      <c r="B123" s="70" t="s">
        <v>4517</v>
      </c>
      <c r="C123" s="70" t="s">
        <v>15</v>
      </c>
      <c r="D123" s="70" t="s">
        <v>623</v>
      </c>
      <c r="E123" s="70" t="s">
        <v>73</v>
      </c>
      <c r="F123" s="69">
        <v>5</v>
      </c>
      <c r="G123" s="91">
        <v>42352</v>
      </c>
      <c r="H123" s="69" t="b">
        <v>1</v>
      </c>
      <c r="I123" s="69" t="b">
        <v>0</v>
      </c>
      <c r="J123" s="19">
        <v>11.592000000000001</v>
      </c>
      <c r="K123" s="19">
        <f>VLOOKUP(A123,'All Generation'!$A$2:$F$1353,3,FALSE)</f>
        <v>12.26</v>
      </c>
      <c r="L123" s="19">
        <f>VLOOKUP(A123,'All Generation'!$A$2:$F$1353,4,FALSE)</f>
        <v>0.7</v>
      </c>
      <c r="M123" s="19">
        <f>VLOOKUP(A123,'All Generation'!$A$2:$F$1353,5,FALSE)</f>
        <v>0</v>
      </c>
      <c r="N123" s="19">
        <f>VLOOKUP(A123,'All Generation'!$A$2:$F$1353,6,FALSE)</f>
        <v>0</v>
      </c>
      <c r="O123" s="19" t="str">
        <f>VLOOKUP(A123,'All IDs'!$A$2:$D$1353,4,FALSE)</f>
        <v>S0423</v>
      </c>
      <c r="P123" s="19" t="s">
        <v>527</v>
      </c>
    </row>
    <row r="124" spans="1:16">
      <c r="A124" s="69">
        <v>117</v>
      </c>
      <c r="B124" s="70" t="s">
        <v>4518</v>
      </c>
      <c r="C124" s="70" t="s">
        <v>15</v>
      </c>
      <c r="D124" s="70" t="s">
        <v>623</v>
      </c>
      <c r="E124" s="70" t="s">
        <v>4</v>
      </c>
      <c r="F124" s="69">
        <v>1</v>
      </c>
      <c r="G124" s="92"/>
      <c r="H124" s="69" t="b">
        <v>1</v>
      </c>
      <c r="I124" s="69" t="b">
        <v>0</v>
      </c>
      <c r="J124" s="19">
        <v>4.0242099609375002</v>
      </c>
      <c r="K124" s="19">
        <f>VLOOKUP(A124,'All Generation'!$A$2:$F$1353,3,FALSE)</f>
        <v>4.3</v>
      </c>
      <c r="L124" s="19">
        <f>VLOOKUP(A124,'All Generation'!$A$2:$F$1353,4,FALSE)</f>
        <v>2.9</v>
      </c>
      <c r="M124" s="19">
        <f>VLOOKUP(A124,'All Generation'!$A$2:$F$1353,5,FALSE)</f>
        <v>0</v>
      </c>
      <c r="N124" s="19">
        <f>VLOOKUP(A124,'All Generation'!$A$2:$F$1353,6,FALSE)</f>
        <v>0</v>
      </c>
      <c r="O124" s="19" t="str">
        <f>VLOOKUP(A124,'All IDs'!$A$2:$D$1353,4,FALSE)</f>
        <v>W0455</v>
      </c>
      <c r="P124" s="19" t="s">
        <v>6344</v>
      </c>
    </row>
    <row r="125" spans="1:16">
      <c r="A125" s="69">
        <v>118</v>
      </c>
      <c r="B125" s="70" t="s">
        <v>4519</v>
      </c>
      <c r="C125" s="70" t="s">
        <v>4520</v>
      </c>
      <c r="D125" s="70" t="s">
        <v>623</v>
      </c>
      <c r="E125" s="70" t="s">
        <v>73</v>
      </c>
      <c r="F125" s="69">
        <v>1.5</v>
      </c>
      <c r="G125" s="91">
        <v>41816</v>
      </c>
      <c r="H125" s="69" t="b">
        <v>1</v>
      </c>
      <c r="I125" s="69" t="b">
        <v>0</v>
      </c>
      <c r="J125" s="19">
        <v>2.5259999999999998</v>
      </c>
      <c r="K125" s="19">
        <f>VLOOKUP(A125,'All Generation'!$A$2:$F$1353,3,FALSE)</f>
        <v>2.2000000000000002</v>
      </c>
      <c r="L125" s="19">
        <f>VLOOKUP(A125,'All Generation'!$A$2:$F$1353,4,FALSE)</f>
        <v>2.9</v>
      </c>
      <c r="M125" s="19">
        <f>VLOOKUP(A125,'All Generation'!$A$2:$F$1353,5,FALSE)</f>
        <v>0</v>
      </c>
      <c r="N125" s="19">
        <f>VLOOKUP(A125,'All Generation'!$A$2:$F$1353,6,FALSE)</f>
        <v>0</v>
      </c>
      <c r="O125" s="19" t="str">
        <f>VLOOKUP(A125,'All IDs'!$A$2:$D$1353,4,FALSE)</f>
        <v>S0309</v>
      </c>
      <c r="P125" s="19" t="s">
        <v>6348</v>
      </c>
    </row>
    <row r="126" spans="1:16">
      <c r="A126" s="69">
        <v>119</v>
      </c>
      <c r="B126" s="70" t="s">
        <v>4521</v>
      </c>
      <c r="C126" s="70" t="s">
        <v>4359</v>
      </c>
      <c r="D126" s="70" t="s">
        <v>623</v>
      </c>
      <c r="E126" s="70" t="s">
        <v>3</v>
      </c>
      <c r="F126" s="69">
        <v>110</v>
      </c>
      <c r="G126" s="91">
        <v>28856</v>
      </c>
      <c r="H126" s="69" t="b">
        <v>1</v>
      </c>
      <c r="I126" s="69" t="b">
        <v>0</v>
      </c>
      <c r="J126" s="19">
        <v>390.84699999999998</v>
      </c>
      <c r="K126" s="19">
        <f>VLOOKUP(A126,'All Generation'!$A$2:$F$1353,3,FALSE)</f>
        <v>439.9</v>
      </c>
      <c r="L126" s="19">
        <f>VLOOKUP(A126,'All Generation'!$A$2:$F$1353,4,FALSE)</f>
        <v>416.7</v>
      </c>
      <c r="M126" s="19">
        <f>VLOOKUP(A126,'All Generation'!$A$2:$F$1353,5,FALSE)</f>
        <v>447.02100000000002</v>
      </c>
      <c r="N126" s="19">
        <f>VLOOKUP(A126,'All Generation'!$A$2:$F$1353,6,FALSE)</f>
        <v>428.53</v>
      </c>
      <c r="O126" s="19" t="str">
        <f>VLOOKUP(A126,'All IDs'!$A$2:$D$1353,4,FALSE)</f>
        <v>T0059</v>
      </c>
      <c r="P126" s="19" t="s">
        <v>6351</v>
      </c>
    </row>
    <row r="127" spans="1:16">
      <c r="A127" s="69">
        <v>120</v>
      </c>
      <c r="B127" s="70" t="s">
        <v>4522</v>
      </c>
      <c r="C127" s="70" t="s">
        <v>4523</v>
      </c>
      <c r="D127" s="70" t="s">
        <v>623</v>
      </c>
      <c r="E127" s="70" t="s">
        <v>243</v>
      </c>
      <c r="F127" s="69">
        <v>1.5</v>
      </c>
      <c r="G127" s="91">
        <v>41476</v>
      </c>
      <c r="H127" s="69" t="b">
        <v>1</v>
      </c>
      <c r="I127" s="69" t="b">
        <v>0</v>
      </c>
      <c r="J127" s="19">
        <v>10.045999999999999</v>
      </c>
      <c r="K127" s="19">
        <f>VLOOKUP(A127,'All Generation'!$A$2:$F$1353,3,FALSE)</f>
        <v>10.4</v>
      </c>
      <c r="L127" s="19">
        <f>VLOOKUP(A127,'All Generation'!$A$2:$F$1353,4,FALSE)</f>
        <v>9.8000000000000007</v>
      </c>
      <c r="M127" s="19">
        <f>VLOOKUP(A127,'All Generation'!$A$2:$F$1353,5,FALSE)</f>
        <v>12.036</v>
      </c>
      <c r="N127" s="19">
        <f>VLOOKUP(A127,'All Generation'!$A$2:$F$1353,6,FALSE)</f>
        <v>0</v>
      </c>
      <c r="O127" s="19" t="str">
        <f>VLOOKUP(A127,'All IDs'!$A$2:$D$1353,4,FALSE)</f>
        <v>E0254</v>
      </c>
      <c r="P127" s="19" t="s">
        <v>6354</v>
      </c>
    </row>
    <row r="128" spans="1:16">
      <c r="A128" s="69">
        <v>121</v>
      </c>
      <c r="B128" s="70" t="s">
        <v>4524</v>
      </c>
      <c r="C128" s="70" t="s">
        <v>4525</v>
      </c>
      <c r="D128" s="70" t="s">
        <v>623</v>
      </c>
      <c r="E128" s="70" t="s">
        <v>0</v>
      </c>
      <c r="F128" s="69">
        <v>12</v>
      </c>
      <c r="G128" s="91">
        <v>31382</v>
      </c>
      <c r="H128" s="69" t="b">
        <v>1</v>
      </c>
      <c r="I128" s="69" t="b">
        <v>0</v>
      </c>
      <c r="J128" s="19">
        <v>12.711</v>
      </c>
      <c r="K128" s="19">
        <f>VLOOKUP(A128,'All Generation'!$A$2:$F$1353,3,FALSE)</f>
        <v>9.4</v>
      </c>
      <c r="L128" s="19">
        <f>VLOOKUP(A128,'All Generation'!$A$2:$F$1353,4,FALSE)</f>
        <v>23.4</v>
      </c>
      <c r="M128" s="19">
        <f>VLOOKUP(A128,'All Generation'!$A$2:$F$1353,5,FALSE)</f>
        <v>22.654</v>
      </c>
      <c r="N128" s="19">
        <f>VLOOKUP(A128,'All Generation'!$A$2:$F$1353,6,FALSE)</f>
        <v>42.18</v>
      </c>
      <c r="O128" s="19" t="str">
        <f>VLOOKUP(A128,'All IDs'!$A$2:$D$1353,4,FALSE)</f>
        <v>E0026</v>
      </c>
      <c r="P128" s="19" t="s">
        <v>6357</v>
      </c>
    </row>
    <row r="129" spans="1:16">
      <c r="A129" s="69">
        <v>122</v>
      </c>
      <c r="B129" s="70" t="s">
        <v>4526</v>
      </c>
      <c r="C129" s="70" t="s">
        <v>4527</v>
      </c>
      <c r="D129" s="70" t="s">
        <v>623</v>
      </c>
      <c r="E129" s="70" t="s">
        <v>73</v>
      </c>
      <c r="F129" s="69">
        <v>1.3</v>
      </c>
      <c r="G129" s="91">
        <v>42352</v>
      </c>
      <c r="H129" s="69" t="b">
        <v>1</v>
      </c>
      <c r="I129" s="69" t="b">
        <v>0</v>
      </c>
      <c r="J129" s="19">
        <v>2.8</v>
      </c>
      <c r="K129" s="19">
        <f>VLOOKUP(A129,'All Generation'!$A$2:$F$1353,3,FALSE)</f>
        <v>2.8</v>
      </c>
      <c r="L129" s="19">
        <f>VLOOKUP(A129,'All Generation'!$A$2:$F$1353,4,FALSE)</f>
        <v>0</v>
      </c>
      <c r="M129" s="19">
        <f>VLOOKUP(A129,'All Generation'!$A$2:$F$1353,5,FALSE)</f>
        <v>0</v>
      </c>
      <c r="N129" s="19">
        <f>VLOOKUP(A129,'All Generation'!$A$2:$F$1353,6,FALSE)</f>
        <v>0</v>
      </c>
      <c r="O129" s="19" t="str">
        <f>VLOOKUP(A129,'All IDs'!$A$2:$D$1353,4,FALSE)</f>
        <v/>
      </c>
      <c r="P129" s="19" t="s">
        <v>6359</v>
      </c>
    </row>
    <row r="130" spans="1:16">
      <c r="A130" s="69">
        <v>123</v>
      </c>
      <c r="B130" s="70" t="s">
        <v>4528</v>
      </c>
      <c r="C130" s="70" t="s">
        <v>15</v>
      </c>
      <c r="D130" s="70" t="s">
        <v>623</v>
      </c>
      <c r="E130" s="70" t="s">
        <v>73</v>
      </c>
      <c r="F130" s="69">
        <v>2.5</v>
      </c>
      <c r="G130" s="91">
        <v>42170</v>
      </c>
      <c r="H130" s="69" t="b">
        <v>1</v>
      </c>
      <c r="I130" s="69" t="b">
        <v>0</v>
      </c>
      <c r="J130" s="19">
        <v>4.9000000000000004</v>
      </c>
      <c r="K130" s="19">
        <f>VLOOKUP(A130,'All Generation'!$A$2:$F$1353,3,FALSE)</f>
        <v>4.9000000000000004</v>
      </c>
      <c r="L130" s="19">
        <f>VLOOKUP(A130,'All Generation'!$A$2:$F$1353,4,FALSE)</f>
        <v>0</v>
      </c>
      <c r="M130" s="19">
        <f>VLOOKUP(A130,'All Generation'!$A$2:$F$1353,5,FALSE)</f>
        <v>0</v>
      </c>
      <c r="N130" s="19">
        <f>VLOOKUP(A130,'All Generation'!$A$2:$F$1353,6,FALSE)</f>
        <v>0</v>
      </c>
      <c r="O130" s="19" t="str">
        <f>VLOOKUP(A130,'All IDs'!$A$2:$D$1353,4,FALSE)</f>
        <v/>
      </c>
      <c r="P130" s="19" t="s">
        <v>221</v>
      </c>
    </row>
    <row r="131" spans="1:16">
      <c r="A131" s="69">
        <v>124</v>
      </c>
      <c r="B131" s="70" t="s">
        <v>4529</v>
      </c>
      <c r="C131" s="70" t="s">
        <v>15</v>
      </c>
      <c r="D131" s="70" t="s">
        <v>623</v>
      </c>
      <c r="E131" s="70" t="s">
        <v>73</v>
      </c>
      <c r="F131" s="69">
        <v>1</v>
      </c>
      <c r="G131" s="91">
        <v>42124</v>
      </c>
      <c r="H131" s="69" t="b">
        <v>1</v>
      </c>
      <c r="I131" s="69" t="b">
        <v>0</v>
      </c>
      <c r="J131" s="19">
        <v>2.1</v>
      </c>
      <c r="K131" s="19">
        <f>VLOOKUP(A131,'All Generation'!$A$2:$F$1353,3,FALSE)</f>
        <v>2.1</v>
      </c>
      <c r="L131" s="19">
        <f>VLOOKUP(A131,'All Generation'!$A$2:$F$1353,4,FALSE)</f>
        <v>0</v>
      </c>
      <c r="M131" s="19">
        <f>VLOOKUP(A131,'All Generation'!$A$2:$F$1353,5,FALSE)</f>
        <v>0</v>
      </c>
      <c r="N131" s="19">
        <f>VLOOKUP(A131,'All Generation'!$A$2:$F$1353,6,FALSE)</f>
        <v>0</v>
      </c>
      <c r="O131" s="19" t="str">
        <f>VLOOKUP(A131,'All IDs'!$A$2:$D$1353,4,FALSE)</f>
        <v/>
      </c>
      <c r="P131" s="19" t="s">
        <v>222</v>
      </c>
    </row>
    <row r="132" spans="1:16">
      <c r="A132" s="69">
        <v>125</v>
      </c>
      <c r="B132" s="70" t="s">
        <v>4530</v>
      </c>
      <c r="C132" s="70" t="s">
        <v>4531</v>
      </c>
      <c r="D132" s="70" t="s">
        <v>623</v>
      </c>
      <c r="E132" s="70" t="s">
        <v>73</v>
      </c>
      <c r="F132" s="69">
        <v>19</v>
      </c>
      <c r="G132" s="91">
        <v>42217</v>
      </c>
      <c r="H132" s="69" t="b">
        <v>1</v>
      </c>
      <c r="I132" s="69" t="b">
        <v>0</v>
      </c>
      <c r="J132" s="19">
        <v>41.316000000000003</v>
      </c>
      <c r="K132" s="19">
        <f>VLOOKUP(A132,'All Generation'!$A$2:$F$1353,3,FALSE)</f>
        <v>40.792999999999999</v>
      </c>
      <c r="L132" s="19">
        <f>VLOOKUP(A132,'All Generation'!$A$2:$F$1353,4,FALSE)</f>
        <v>0</v>
      </c>
      <c r="M132" s="19">
        <f>VLOOKUP(A132,'All Generation'!$A$2:$F$1353,5,FALSE)</f>
        <v>0</v>
      </c>
      <c r="N132" s="19">
        <f>VLOOKUP(A132,'All Generation'!$A$2:$F$1353,6,FALSE)</f>
        <v>0</v>
      </c>
      <c r="O132" s="19" t="str">
        <f>VLOOKUP(A132,'All IDs'!$A$2:$D$1353,4,FALSE)</f>
        <v>S0343</v>
      </c>
      <c r="P132" s="19" t="s">
        <v>6366</v>
      </c>
    </row>
    <row r="133" spans="1:16">
      <c r="A133" s="69">
        <v>126</v>
      </c>
      <c r="B133" s="70" t="s">
        <v>4532</v>
      </c>
      <c r="C133" s="70" t="s">
        <v>4346</v>
      </c>
      <c r="D133" s="70" t="s">
        <v>623</v>
      </c>
      <c r="E133" s="70" t="s">
        <v>73</v>
      </c>
      <c r="F133" s="69">
        <v>15</v>
      </c>
      <c r="G133" s="91">
        <v>41969</v>
      </c>
      <c r="H133" s="69" t="b">
        <v>1</v>
      </c>
      <c r="I133" s="69" t="b">
        <v>0</v>
      </c>
      <c r="J133" s="19">
        <v>42.069000000000003</v>
      </c>
      <c r="K133" s="19">
        <f>VLOOKUP(A133,'All Generation'!$A$2:$F$1353,3,FALSE)</f>
        <v>44.2</v>
      </c>
      <c r="L133" s="19">
        <f>VLOOKUP(A133,'All Generation'!$A$2:$F$1353,4,FALSE)</f>
        <v>43.1</v>
      </c>
      <c r="M133" s="19">
        <f>VLOOKUP(A133,'All Generation'!$A$2:$F$1353,5,FALSE)</f>
        <v>0</v>
      </c>
      <c r="N133" s="19">
        <f>VLOOKUP(A133,'All Generation'!$A$2:$F$1353,6,FALSE)</f>
        <v>0</v>
      </c>
      <c r="O133" s="19" t="str">
        <f>VLOOKUP(A133,'All IDs'!$A$2:$D$1353,4,FALSE)</f>
        <v>S0314</v>
      </c>
      <c r="P133" s="19" t="s">
        <v>6369</v>
      </c>
    </row>
    <row r="134" spans="1:16">
      <c r="A134" s="69">
        <v>127</v>
      </c>
      <c r="B134" s="70" t="s">
        <v>4533</v>
      </c>
      <c r="C134" s="70" t="s">
        <v>4534</v>
      </c>
      <c r="D134" s="70" t="s">
        <v>623</v>
      </c>
      <c r="E134" s="70" t="s">
        <v>73</v>
      </c>
      <c r="F134" s="69">
        <v>5.7</v>
      </c>
      <c r="G134" s="91">
        <v>41803</v>
      </c>
      <c r="H134" s="69" t="b">
        <v>1</v>
      </c>
      <c r="I134" s="69" t="b">
        <v>0</v>
      </c>
      <c r="J134" s="19">
        <v>13.64</v>
      </c>
      <c r="K134" s="19">
        <f>VLOOKUP(A134,'All Generation'!$A$2:$F$1353,3,FALSE)</f>
        <v>14.1</v>
      </c>
      <c r="L134" s="19">
        <f>VLOOKUP(A134,'All Generation'!$A$2:$F$1353,4,FALSE)</f>
        <v>14.5</v>
      </c>
      <c r="M134" s="19">
        <f>VLOOKUP(A134,'All Generation'!$A$2:$F$1353,5,FALSE)</f>
        <v>0</v>
      </c>
      <c r="N134" s="19">
        <f>VLOOKUP(A134,'All Generation'!$A$2:$F$1353,6,FALSE)</f>
        <v>0</v>
      </c>
      <c r="O134" s="19" t="str">
        <f>VLOOKUP(A134,'All IDs'!$A$2:$D$1353,4,FALSE)</f>
        <v>S0296</v>
      </c>
      <c r="P134" s="19" t="s">
        <v>140</v>
      </c>
    </row>
    <row r="135" spans="1:16">
      <c r="A135" s="69">
        <v>912</v>
      </c>
      <c r="B135" s="70" t="s">
        <v>4535</v>
      </c>
      <c r="C135" s="70" t="s">
        <v>615</v>
      </c>
      <c r="D135" s="70" t="s">
        <v>623</v>
      </c>
      <c r="E135" s="70" t="s">
        <v>73</v>
      </c>
      <c r="F135" s="69">
        <v>14.4</v>
      </c>
      <c r="G135" s="91">
        <v>42776</v>
      </c>
      <c r="H135" s="69" t="b">
        <v>1</v>
      </c>
      <c r="I135" s="69" t="b">
        <v>0</v>
      </c>
      <c r="J135" s="19">
        <v>28.908000000000001</v>
      </c>
      <c r="K135" s="19">
        <f>VLOOKUP(A135,'All Generation'!$A$2:$F$1353,3,FALSE)</f>
        <v>0</v>
      </c>
      <c r="L135" s="19">
        <f>VLOOKUP(A135,'All Generation'!$A$2:$F$1353,4,FALSE)</f>
        <v>0</v>
      </c>
      <c r="M135" s="19">
        <f>VLOOKUP(A135,'All Generation'!$A$2:$F$1353,5,FALSE)</f>
        <v>0</v>
      </c>
      <c r="N135" s="19">
        <f>VLOOKUP(A135,'All Generation'!$A$2:$F$1353,6,FALSE)</f>
        <v>0</v>
      </c>
      <c r="O135" s="19" t="str">
        <f>VLOOKUP(A135,'All IDs'!$A$2:$D$1353,4,FALSE)</f>
        <v/>
      </c>
      <c r="P135" s="19" t="s">
        <v>44</v>
      </c>
    </row>
    <row r="136" spans="1:16">
      <c r="A136" s="69">
        <v>128</v>
      </c>
      <c r="B136" s="70" t="s">
        <v>4536</v>
      </c>
      <c r="C136" s="70" t="s">
        <v>15</v>
      </c>
      <c r="D136" s="70" t="s">
        <v>623</v>
      </c>
      <c r="E136" s="70" t="s">
        <v>4</v>
      </c>
      <c r="F136" s="69">
        <v>102</v>
      </c>
      <c r="G136" s="92"/>
      <c r="H136" s="69" t="b">
        <v>1</v>
      </c>
      <c r="I136" s="69" t="b">
        <v>0</v>
      </c>
      <c r="J136" s="19">
        <v>261.392</v>
      </c>
      <c r="K136" s="19">
        <f>VLOOKUP(A136,'All Generation'!$A$2:$F$1353,3,FALSE)</f>
        <v>286.39999999999998</v>
      </c>
      <c r="L136" s="19">
        <f>VLOOKUP(A136,'All Generation'!$A$2:$F$1353,4,FALSE)</f>
        <v>237.3</v>
      </c>
      <c r="M136" s="19">
        <f>VLOOKUP(A136,'All Generation'!$A$2:$F$1353,5,FALSE)</f>
        <v>280.83</v>
      </c>
      <c r="N136" s="19">
        <f>VLOOKUP(A136,'All Generation'!$A$2:$F$1353,6,FALSE)</f>
        <v>0</v>
      </c>
      <c r="O136" s="19" t="str">
        <f>VLOOKUP(A136,'All IDs'!$A$2:$D$1353,4,FALSE)</f>
        <v>W0408</v>
      </c>
      <c r="P136" s="19" t="s">
        <v>6374</v>
      </c>
    </row>
    <row r="137" spans="1:16">
      <c r="A137" s="69">
        <v>129</v>
      </c>
      <c r="B137" s="70" t="s">
        <v>595</v>
      </c>
      <c r="C137" s="70" t="s">
        <v>15</v>
      </c>
      <c r="D137" s="70" t="s">
        <v>623</v>
      </c>
      <c r="E137" s="70" t="s">
        <v>4</v>
      </c>
      <c r="F137" s="69">
        <v>15</v>
      </c>
      <c r="G137" s="91">
        <v>42370</v>
      </c>
      <c r="H137" s="69" t="b">
        <v>1</v>
      </c>
      <c r="I137" s="69" t="b">
        <v>0</v>
      </c>
      <c r="J137" s="19">
        <v>45.973800781249999</v>
      </c>
      <c r="K137" s="19">
        <f>VLOOKUP(A137,'All Generation'!$A$2:$F$1353,3,FALSE)</f>
        <v>50.756</v>
      </c>
      <c r="L137" s="19">
        <f>VLOOKUP(A137,'All Generation'!$A$2:$F$1353,4,FALSE)</f>
        <v>0</v>
      </c>
      <c r="M137" s="19">
        <f>VLOOKUP(A137,'All Generation'!$A$2:$F$1353,5,FALSE)</f>
        <v>0</v>
      </c>
      <c r="N137" s="19">
        <f>VLOOKUP(A137,'All Generation'!$A$2:$F$1353,6,FALSE)</f>
        <v>0</v>
      </c>
      <c r="O137" s="19" t="str">
        <f>VLOOKUP(A137,'All IDs'!$A$2:$D$1353,4,FALSE)</f>
        <v>W0463</v>
      </c>
      <c r="P137" s="19" t="s">
        <v>2906</v>
      </c>
    </row>
    <row r="138" spans="1:16">
      <c r="A138" s="69">
        <v>133</v>
      </c>
      <c r="B138" s="70" t="s">
        <v>4537</v>
      </c>
      <c r="C138" s="70" t="s">
        <v>15</v>
      </c>
      <c r="D138" s="70" t="s">
        <v>623</v>
      </c>
      <c r="E138" s="70" t="s">
        <v>4</v>
      </c>
      <c r="F138" s="69">
        <v>6.5</v>
      </c>
      <c r="G138" s="92"/>
      <c r="H138" s="69" t="b">
        <v>1</v>
      </c>
      <c r="I138" s="69" t="b">
        <v>0</v>
      </c>
      <c r="J138" s="19">
        <v>12.5535</v>
      </c>
      <c r="K138" s="19">
        <f>VLOOKUP(A138,'All Generation'!$A$2:$F$1353,3,FALSE)</f>
        <v>14.1</v>
      </c>
      <c r="L138" s="19">
        <f>VLOOKUP(A138,'All Generation'!$A$2:$F$1353,4,FALSE)</f>
        <v>11</v>
      </c>
      <c r="M138" s="19">
        <f>VLOOKUP(A138,'All Generation'!$A$2:$F$1353,5,FALSE)</f>
        <v>13.24</v>
      </c>
      <c r="N138" s="19">
        <f>VLOOKUP(A138,'All Generation'!$A$2:$F$1353,6,FALSE)</f>
        <v>0</v>
      </c>
      <c r="O138" s="19" t="str">
        <f>VLOOKUP(A138,'All IDs'!$A$2:$D$1353,4,FALSE)</f>
        <v>W0445</v>
      </c>
      <c r="P138" s="19" t="s">
        <v>17407</v>
      </c>
    </row>
    <row r="139" spans="1:16">
      <c r="A139" s="69">
        <v>134</v>
      </c>
      <c r="B139" s="70" t="s">
        <v>4538</v>
      </c>
      <c r="C139" s="70" t="s">
        <v>4539</v>
      </c>
      <c r="D139" s="70" t="s">
        <v>623</v>
      </c>
      <c r="E139" s="70" t="s">
        <v>73</v>
      </c>
      <c r="F139" s="69">
        <v>19.75</v>
      </c>
      <c r="G139" s="91">
        <v>42165</v>
      </c>
      <c r="H139" s="69" t="b">
        <v>1</v>
      </c>
      <c r="I139" s="69" t="b">
        <v>0</v>
      </c>
      <c r="J139" s="19">
        <v>50.255000000000003</v>
      </c>
      <c r="K139" s="19">
        <f>VLOOKUP(A139,'All Generation'!$A$2:$F$1353,3,FALSE)</f>
        <v>50.26</v>
      </c>
      <c r="L139" s="19">
        <f>VLOOKUP(A139,'All Generation'!$A$2:$F$1353,4,FALSE)</f>
        <v>41.1</v>
      </c>
      <c r="M139" s="19">
        <f>VLOOKUP(A139,'All Generation'!$A$2:$F$1353,5,FALSE)</f>
        <v>0</v>
      </c>
      <c r="N139" s="19">
        <f>VLOOKUP(A139,'All Generation'!$A$2:$F$1353,6,FALSE)</f>
        <v>0</v>
      </c>
      <c r="O139" s="19" t="str">
        <f>VLOOKUP(A139,'All IDs'!$A$2:$D$1353,4,FALSE)</f>
        <v>S0335</v>
      </c>
      <c r="P139" s="19" t="s">
        <v>235</v>
      </c>
    </row>
    <row r="140" spans="1:16">
      <c r="A140" s="69">
        <v>135</v>
      </c>
      <c r="B140" s="70" t="s">
        <v>4540</v>
      </c>
      <c r="C140" s="70" t="s">
        <v>4541</v>
      </c>
      <c r="D140" s="70" t="s">
        <v>623</v>
      </c>
      <c r="E140" s="70" t="s">
        <v>73</v>
      </c>
      <c r="F140" s="69">
        <v>20</v>
      </c>
      <c r="G140" s="91">
        <v>42411</v>
      </c>
      <c r="H140" s="69" t="b">
        <v>1</v>
      </c>
      <c r="I140" s="69" t="b">
        <v>0</v>
      </c>
      <c r="J140" s="19">
        <v>51.352499999999999</v>
      </c>
      <c r="K140" s="19">
        <f>VLOOKUP(A140,'All Generation'!$A$2:$F$1353,3,FALSE)</f>
        <v>52.219000000000001</v>
      </c>
      <c r="L140" s="19">
        <f>VLOOKUP(A140,'All Generation'!$A$2:$F$1353,4,FALSE)</f>
        <v>0</v>
      </c>
      <c r="M140" s="19">
        <f>VLOOKUP(A140,'All Generation'!$A$2:$F$1353,5,FALSE)</f>
        <v>0</v>
      </c>
      <c r="N140" s="19">
        <f>VLOOKUP(A140,'All Generation'!$A$2:$F$1353,6,FALSE)</f>
        <v>0</v>
      </c>
      <c r="O140" s="19" t="str">
        <f>VLOOKUP(A140,'All IDs'!$A$2:$D$1353,4,FALSE)</f>
        <v>S0520</v>
      </c>
      <c r="P140" s="19" t="s">
        <v>6391</v>
      </c>
    </row>
    <row r="141" spans="1:16" ht="30">
      <c r="A141" s="69">
        <v>136</v>
      </c>
      <c r="B141" s="70" t="s">
        <v>4542</v>
      </c>
      <c r="C141" s="70" t="s">
        <v>4543</v>
      </c>
      <c r="D141" s="70" t="s">
        <v>623</v>
      </c>
      <c r="E141" s="70" t="s">
        <v>73</v>
      </c>
      <c r="F141" s="69">
        <v>20</v>
      </c>
      <c r="G141" s="91">
        <v>41995</v>
      </c>
      <c r="H141" s="69" t="b">
        <v>1</v>
      </c>
      <c r="I141" s="69" t="b">
        <v>0</v>
      </c>
      <c r="J141" s="19">
        <v>52.472000000000001</v>
      </c>
      <c r="K141" s="19">
        <f>VLOOKUP(A141,'All Generation'!$A$2:$F$1353,3,FALSE)</f>
        <v>53.7</v>
      </c>
      <c r="L141" s="19">
        <f>VLOOKUP(A141,'All Generation'!$A$2:$F$1353,4,FALSE)</f>
        <v>53.9</v>
      </c>
      <c r="M141" s="19">
        <f>VLOOKUP(A141,'All Generation'!$A$2:$F$1353,5,FALSE)</f>
        <v>0</v>
      </c>
      <c r="N141" s="19">
        <f>VLOOKUP(A141,'All Generation'!$A$2:$F$1353,6,FALSE)</f>
        <v>0</v>
      </c>
      <c r="O141" s="19" t="str">
        <f>VLOOKUP(A141,'All IDs'!$A$2:$D$1353,4,FALSE)</f>
        <v>S0317</v>
      </c>
      <c r="P141" s="19" t="s">
        <v>6395</v>
      </c>
    </row>
    <row r="142" spans="1:16">
      <c r="A142" s="69">
        <v>137</v>
      </c>
      <c r="B142" s="70" t="s">
        <v>4544</v>
      </c>
      <c r="C142" s="70" t="s">
        <v>99</v>
      </c>
      <c r="D142" s="70" t="s">
        <v>623</v>
      </c>
      <c r="E142" s="70" t="s">
        <v>73</v>
      </c>
      <c r="F142" s="69">
        <v>20</v>
      </c>
      <c r="G142" s="91">
        <v>42109</v>
      </c>
      <c r="H142" s="69" t="b">
        <v>1</v>
      </c>
      <c r="I142" s="69" t="b">
        <v>0</v>
      </c>
      <c r="J142" s="19">
        <v>52.093000000000004</v>
      </c>
      <c r="K142" s="19">
        <f>VLOOKUP(A142,'All Generation'!$A$2:$F$1353,3,FALSE)</f>
        <v>54.86</v>
      </c>
      <c r="L142" s="19">
        <f>VLOOKUP(A142,'All Generation'!$A$2:$F$1353,4,FALSE)</f>
        <v>37.4</v>
      </c>
      <c r="M142" s="19">
        <f>VLOOKUP(A142,'All Generation'!$A$2:$F$1353,5,FALSE)</f>
        <v>0</v>
      </c>
      <c r="N142" s="19">
        <f>VLOOKUP(A142,'All Generation'!$A$2:$F$1353,6,FALSE)</f>
        <v>0</v>
      </c>
      <c r="O142" s="19" t="str">
        <f>VLOOKUP(A142,'All IDs'!$A$2:$D$1353,4,FALSE)</f>
        <v>S0434</v>
      </c>
      <c r="P142" s="19" t="s">
        <v>228</v>
      </c>
    </row>
    <row r="143" spans="1:16" ht="30">
      <c r="A143" s="69">
        <v>138</v>
      </c>
      <c r="B143" s="70" t="s">
        <v>4545</v>
      </c>
      <c r="C143" s="70" t="s">
        <v>593</v>
      </c>
      <c r="D143" s="70" t="s">
        <v>623</v>
      </c>
      <c r="E143" s="70" t="s">
        <v>73</v>
      </c>
      <c r="F143" s="69">
        <v>1.5</v>
      </c>
      <c r="G143" s="91">
        <v>42026</v>
      </c>
      <c r="H143" s="69" t="b">
        <v>1</v>
      </c>
      <c r="I143" s="69" t="b">
        <v>0</v>
      </c>
      <c r="J143" s="19">
        <v>3.1880000000000002</v>
      </c>
      <c r="K143" s="19">
        <f>VLOOKUP(A143,'All Generation'!$A$2:$F$1353,3,FALSE)</f>
        <v>3.1880000000000002</v>
      </c>
      <c r="L143" s="19">
        <f>VLOOKUP(A143,'All Generation'!$A$2:$F$1353,4,FALSE)</f>
        <v>3.2</v>
      </c>
      <c r="M143" s="19">
        <f>VLOOKUP(A143,'All Generation'!$A$2:$F$1353,5,FALSE)</f>
        <v>0</v>
      </c>
      <c r="N143" s="19">
        <f>VLOOKUP(A143,'All Generation'!$A$2:$F$1353,6,FALSE)</f>
        <v>0</v>
      </c>
      <c r="O143" s="19" t="str">
        <f>VLOOKUP(A143,'All IDs'!$A$2:$D$1353,4,FALSE)</f>
        <v/>
      </c>
      <c r="P143" s="19" t="s">
        <v>6400</v>
      </c>
    </row>
    <row r="144" spans="1:16">
      <c r="A144" s="69">
        <v>139</v>
      </c>
      <c r="B144" s="70" t="s">
        <v>4546</v>
      </c>
      <c r="C144" s="70" t="s">
        <v>4547</v>
      </c>
      <c r="D144" s="70" t="s">
        <v>623</v>
      </c>
      <c r="E144" s="70" t="s">
        <v>73</v>
      </c>
      <c r="F144" s="69">
        <v>1.5</v>
      </c>
      <c r="G144" s="91">
        <v>42026</v>
      </c>
      <c r="H144" s="69" t="b">
        <v>1</v>
      </c>
      <c r="I144" s="69" t="b">
        <v>0</v>
      </c>
      <c r="J144" s="19">
        <v>3.3740000000000001</v>
      </c>
      <c r="K144" s="19">
        <f>VLOOKUP(A144,'All Generation'!$A$2:$F$1353,3,FALSE)</f>
        <v>3.3740000000000001</v>
      </c>
      <c r="L144" s="19">
        <f>VLOOKUP(A144,'All Generation'!$A$2:$F$1353,4,FALSE)</f>
        <v>3.3</v>
      </c>
      <c r="M144" s="19">
        <f>VLOOKUP(A144,'All Generation'!$A$2:$F$1353,5,FALSE)</f>
        <v>0</v>
      </c>
      <c r="N144" s="19">
        <f>VLOOKUP(A144,'All Generation'!$A$2:$F$1353,6,FALSE)</f>
        <v>0</v>
      </c>
      <c r="O144" s="19" t="str">
        <f>VLOOKUP(A144,'All IDs'!$A$2:$D$1353,4,FALSE)</f>
        <v/>
      </c>
      <c r="P144" s="19" t="s">
        <v>6402</v>
      </c>
    </row>
    <row r="145" spans="1:16">
      <c r="A145" s="69">
        <v>140</v>
      </c>
      <c r="B145" s="70" t="s">
        <v>13</v>
      </c>
      <c r="C145" s="70" t="s">
        <v>4548</v>
      </c>
      <c r="D145" s="70" t="s">
        <v>623</v>
      </c>
      <c r="E145" s="70" t="s">
        <v>3</v>
      </c>
      <c r="F145" s="69">
        <v>100</v>
      </c>
      <c r="G145" s="91">
        <v>32581</v>
      </c>
      <c r="H145" s="69" t="b">
        <v>1</v>
      </c>
      <c r="I145" s="69" t="b">
        <v>0</v>
      </c>
      <c r="J145" s="19">
        <v>272.20409960937502</v>
      </c>
      <c r="K145" s="19">
        <f>VLOOKUP(A145,'All Generation'!$A$2:$F$1353,3,FALSE)</f>
        <v>267.7</v>
      </c>
      <c r="L145" s="19">
        <f>VLOOKUP(A145,'All Generation'!$A$2:$F$1353,4,FALSE)</f>
        <v>295.60000000000002</v>
      </c>
      <c r="M145" s="19">
        <f>VLOOKUP(A145,'All Generation'!$A$2:$F$1353,5,FALSE)</f>
        <v>340.99400000000003</v>
      </c>
      <c r="N145" s="19">
        <f>VLOOKUP(A145,'All Generation'!$A$2:$F$1353,6,FALSE)</f>
        <v>373.19</v>
      </c>
      <c r="O145" s="19" t="str">
        <f>VLOOKUP(A145,'All IDs'!$A$2:$D$1353,4,FALSE)</f>
        <v>T0009</v>
      </c>
      <c r="P145" s="19" t="s">
        <v>369</v>
      </c>
    </row>
    <row r="146" spans="1:16">
      <c r="A146" s="69">
        <v>141</v>
      </c>
      <c r="B146" s="70" t="s">
        <v>4549</v>
      </c>
      <c r="C146" s="70" t="s">
        <v>4548</v>
      </c>
      <c r="D146" s="70" t="s">
        <v>623</v>
      </c>
      <c r="E146" s="70" t="s">
        <v>3</v>
      </c>
      <c r="F146" s="69">
        <v>102.4</v>
      </c>
      <c r="G146" s="91">
        <v>32008</v>
      </c>
      <c r="H146" s="69" t="b">
        <v>1</v>
      </c>
      <c r="I146" s="69" t="b">
        <v>0</v>
      </c>
      <c r="J146" s="19">
        <v>475.33</v>
      </c>
      <c r="K146" s="19">
        <f>VLOOKUP(A146,'All Generation'!$A$2:$F$1353,3,FALSE)</f>
        <v>486</v>
      </c>
      <c r="L146" s="19">
        <f>VLOOKUP(A146,'All Generation'!$A$2:$F$1353,4,FALSE)</f>
        <v>501.2</v>
      </c>
      <c r="M146" s="19">
        <f>VLOOKUP(A146,'All Generation'!$A$2:$F$1353,5,FALSE)</f>
        <v>473.32299999999998</v>
      </c>
      <c r="N146" s="19">
        <f>VLOOKUP(A146,'All Generation'!$A$2:$F$1353,6,FALSE)</f>
        <v>492.8</v>
      </c>
      <c r="O146" s="19" t="str">
        <f>VLOOKUP(A146,'All IDs'!$A$2:$D$1353,4,FALSE)</f>
        <v>T0010</v>
      </c>
      <c r="P146" s="19" t="s">
        <v>367</v>
      </c>
    </row>
    <row r="147" spans="1:16">
      <c r="A147" s="69">
        <v>142</v>
      </c>
      <c r="B147" s="70" t="s">
        <v>14</v>
      </c>
      <c r="C147" s="70" t="s">
        <v>4548</v>
      </c>
      <c r="D147" s="70" t="s">
        <v>623</v>
      </c>
      <c r="E147" s="70" t="s">
        <v>3</v>
      </c>
      <c r="F147" s="69">
        <v>100</v>
      </c>
      <c r="G147" s="91">
        <v>32894</v>
      </c>
      <c r="H147" s="69" t="b">
        <v>1</v>
      </c>
      <c r="I147" s="69" t="b">
        <v>0</v>
      </c>
      <c r="J147" s="19">
        <v>407.12599999999998</v>
      </c>
      <c r="K147" s="19">
        <f>VLOOKUP(A147,'All Generation'!$A$2:$F$1353,3,FALSE)</f>
        <v>475.1</v>
      </c>
      <c r="L147" s="19">
        <f>VLOOKUP(A147,'All Generation'!$A$2:$F$1353,4,FALSE)</f>
        <v>439.3</v>
      </c>
      <c r="M147" s="19">
        <f>VLOOKUP(A147,'All Generation'!$A$2:$F$1353,5,FALSE)</f>
        <v>449.161</v>
      </c>
      <c r="N147" s="19">
        <f>VLOOKUP(A147,'All Generation'!$A$2:$F$1353,6,FALSE)</f>
        <v>488.71</v>
      </c>
      <c r="O147" s="19" t="str">
        <f>VLOOKUP(A147,'All IDs'!$A$2:$D$1353,4,FALSE)</f>
        <v>T0011</v>
      </c>
      <c r="P147" s="19" t="s">
        <v>368</v>
      </c>
    </row>
    <row r="148" spans="1:16">
      <c r="A148" s="132">
        <v>143</v>
      </c>
      <c r="B148" s="129" t="s">
        <v>5239</v>
      </c>
      <c r="C148" s="129" t="s">
        <v>15</v>
      </c>
      <c r="D148" s="129" t="s">
        <v>623</v>
      </c>
      <c r="E148" s="129" t="s">
        <v>46</v>
      </c>
      <c r="F148" s="130"/>
      <c r="G148" s="131">
        <v>38772</v>
      </c>
      <c r="H148" s="132" t="b">
        <v>1</v>
      </c>
      <c r="I148" s="132" t="b">
        <v>0</v>
      </c>
      <c r="J148" s="134">
        <v>19.831</v>
      </c>
      <c r="K148" s="19">
        <f>VLOOKUP(A148,'All Generation'!$A$2:$F$1353,3,FALSE)</f>
        <v>516.1</v>
      </c>
      <c r="L148" s="19">
        <f>VLOOKUP(A148,'All Generation'!$A$2:$F$1353,4,FALSE)</f>
        <v>0</v>
      </c>
      <c r="M148" s="19">
        <f>VLOOKUP(A148,'All Generation'!$A$2:$F$1353,5,FALSE)</f>
        <v>0</v>
      </c>
      <c r="N148" s="19">
        <f>VLOOKUP(A148,'All Generation'!$A$2:$F$1353,6,FALSE)</f>
        <v>0</v>
      </c>
      <c r="O148" s="134" t="str">
        <f>VLOOKUP(A148,'All IDs'!$A$2:$D$1353,4,FALSE)</f>
        <v>G0889</v>
      </c>
      <c r="P148" s="19" t="s">
        <v>6412</v>
      </c>
    </row>
    <row r="149" spans="1:16">
      <c r="A149" s="69">
        <v>144</v>
      </c>
      <c r="B149" s="70" t="s">
        <v>4550</v>
      </c>
      <c r="C149" s="70" t="s">
        <v>15</v>
      </c>
      <c r="D149" s="70" t="s">
        <v>623</v>
      </c>
      <c r="E149" s="70" t="s">
        <v>73</v>
      </c>
      <c r="F149" s="69">
        <v>1</v>
      </c>
      <c r="G149" s="91">
        <v>42506</v>
      </c>
      <c r="H149" s="69" t="b">
        <v>1</v>
      </c>
      <c r="I149" s="69" t="b">
        <v>0</v>
      </c>
      <c r="J149" s="19">
        <v>1.2</v>
      </c>
      <c r="K149" s="19">
        <f>VLOOKUP(A149,'All Generation'!$A$2:$F$1353,3,FALSE)</f>
        <v>0.82799999999999996</v>
      </c>
      <c r="L149" s="19">
        <f>VLOOKUP(A149,'All Generation'!$A$2:$F$1353,4,FALSE)</f>
        <v>0</v>
      </c>
      <c r="M149" s="19">
        <f>VLOOKUP(A149,'All Generation'!$A$2:$F$1353,5,FALSE)</f>
        <v>0</v>
      </c>
      <c r="N149" s="19">
        <f>VLOOKUP(A149,'All Generation'!$A$2:$F$1353,6,FALSE)</f>
        <v>0</v>
      </c>
      <c r="O149" s="19" t="str">
        <f>VLOOKUP(A149,'All IDs'!$A$2:$D$1353,4,FALSE)</f>
        <v>S0528</v>
      </c>
      <c r="P149" s="19" t="s">
        <v>452</v>
      </c>
    </row>
    <row r="150" spans="1:16">
      <c r="A150" s="69">
        <v>145</v>
      </c>
      <c r="B150" s="70" t="s">
        <v>4551</v>
      </c>
      <c r="C150" s="70" t="s">
        <v>4552</v>
      </c>
      <c r="D150" s="70" t="s">
        <v>623</v>
      </c>
      <c r="E150" s="70" t="s">
        <v>73</v>
      </c>
      <c r="F150" s="69">
        <v>11</v>
      </c>
      <c r="G150" s="91">
        <v>42117</v>
      </c>
      <c r="H150" s="69" t="b">
        <v>1</v>
      </c>
      <c r="I150" s="69" t="b">
        <v>0</v>
      </c>
      <c r="J150" s="19">
        <v>27.675999999999998</v>
      </c>
      <c r="K150" s="19">
        <f>VLOOKUP(A150,'All Generation'!$A$2:$F$1353,3,FALSE)</f>
        <v>30.1</v>
      </c>
      <c r="L150" s="19">
        <f>VLOOKUP(A150,'All Generation'!$A$2:$F$1353,4,FALSE)</f>
        <v>20.8</v>
      </c>
      <c r="M150" s="19">
        <f>VLOOKUP(A150,'All Generation'!$A$2:$F$1353,5,FALSE)</f>
        <v>0</v>
      </c>
      <c r="N150" s="19">
        <f>VLOOKUP(A150,'All Generation'!$A$2:$F$1353,6,FALSE)</f>
        <v>0</v>
      </c>
      <c r="O150" s="19" t="str">
        <f>VLOOKUP(A150,'All IDs'!$A$2:$D$1353,4,FALSE)</f>
        <v>S0332</v>
      </c>
      <c r="P150" s="19" t="s">
        <v>6416</v>
      </c>
    </row>
    <row r="151" spans="1:16">
      <c r="A151" s="69">
        <v>146</v>
      </c>
      <c r="B151" s="70" t="s">
        <v>4553</v>
      </c>
      <c r="C151" s="70" t="s">
        <v>15</v>
      </c>
      <c r="D151" s="70" t="s">
        <v>623</v>
      </c>
      <c r="E151" s="70" t="s">
        <v>73</v>
      </c>
      <c r="F151" s="69">
        <v>12</v>
      </c>
      <c r="G151" s="91">
        <v>42122</v>
      </c>
      <c r="H151" s="69" t="b">
        <v>1</v>
      </c>
      <c r="I151" s="69" t="b">
        <v>0</v>
      </c>
      <c r="J151" s="19">
        <v>34.850999999999999</v>
      </c>
      <c r="K151" s="19">
        <f>VLOOKUP(A151,'All Generation'!$A$2:$F$1353,3,FALSE)</f>
        <v>32.799999999999997</v>
      </c>
      <c r="L151" s="19">
        <f>VLOOKUP(A151,'All Generation'!$A$2:$F$1353,4,FALSE)</f>
        <v>24.3</v>
      </c>
      <c r="M151" s="19">
        <f>VLOOKUP(A151,'All Generation'!$A$2:$F$1353,5,FALSE)</f>
        <v>0</v>
      </c>
      <c r="N151" s="19">
        <f>VLOOKUP(A151,'All Generation'!$A$2:$F$1353,6,FALSE)</f>
        <v>0</v>
      </c>
      <c r="O151" s="19" t="str">
        <f>VLOOKUP(A151,'All IDs'!$A$2:$D$1353,4,FALSE)</f>
        <v>S0331</v>
      </c>
      <c r="P151" s="19" t="s">
        <v>337</v>
      </c>
    </row>
    <row r="152" spans="1:16">
      <c r="A152" s="69">
        <v>850</v>
      </c>
      <c r="B152" s="70" t="s">
        <v>4554</v>
      </c>
      <c r="C152" s="70" t="s">
        <v>15</v>
      </c>
      <c r="D152" s="70" t="s">
        <v>623</v>
      </c>
      <c r="E152" s="70" t="s">
        <v>73</v>
      </c>
      <c r="F152" s="69">
        <v>4</v>
      </c>
      <c r="G152" s="91">
        <v>42795</v>
      </c>
      <c r="H152" s="69" t="b">
        <v>1</v>
      </c>
      <c r="I152" s="69" t="b">
        <v>0</v>
      </c>
      <c r="J152" s="19">
        <v>0</v>
      </c>
      <c r="K152" s="19">
        <f>VLOOKUP(A152,'All Generation'!$A$2:$F$1353,3,FALSE)</f>
        <v>0</v>
      </c>
      <c r="L152" s="19">
        <f>VLOOKUP(A152,'All Generation'!$A$2:$F$1353,4,FALSE)</f>
        <v>0</v>
      </c>
      <c r="M152" s="19">
        <f>VLOOKUP(A152,'All Generation'!$A$2:$F$1353,5,FALSE)</f>
        <v>0</v>
      </c>
      <c r="N152" s="19">
        <f>VLOOKUP(A152,'All Generation'!$A$2:$F$1353,6,FALSE)</f>
        <v>0</v>
      </c>
      <c r="O152" s="19" t="str">
        <f>VLOOKUP(A152,'All IDs'!$A$2:$D$1353,4,FALSE)</f>
        <v/>
      </c>
      <c r="P152" s="19" t="s">
        <v>44</v>
      </c>
    </row>
    <row r="153" spans="1:16">
      <c r="A153" s="132">
        <v>149</v>
      </c>
      <c r="B153" s="129" t="s">
        <v>5240</v>
      </c>
      <c r="C153" s="129" t="s">
        <v>15</v>
      </c>
      <c r="D153" s="129" t="s">
        <v>623</v>
      </c>
      <c r="E153" s="129" t="s">
        <v>46</v>
      </c>
      <c r="F153" s="130"/>
      <c r="G153" s="131">
        <v>33270</v>
      </c>
      <c r="H153" s="132" t="b">
        <v>1</v>
      </c>
      <c r="I153" s="132" t="b">
        <v>0</v>
      </c>
      <c r="J153" s="134">
        <v>0</v>
      </c>
      <c r="K153" s="19">
        <f>VLOOKUP(A153,'All Generation'!$A$2:$F$1353,3,FALSE)</f>
        <v>10.3</v>
      </c>
      <c r="L153" s="19">
        <f>VLOOKUP(A153,'All Generation'!$A$2:$F$1353,4,FALSE)</f>
        <v>0</v>
      </c>
      <c r="M153" s="19">
        <f>VLOOKUP(A153,'All Generation'!$A$2:$F$1353,5,FALSE)</f>
        <v>6.7</v>
      </c>
      <c r="N153" s="19">
        <f>VLOOKUP(A153,'All Generation'!$A$2:$F$1353,6,FALSE)</f>
        <v>0</v>
      </c>
      <c r="O153" s="134" t="str">
        <f>VLOOKUP(A153,'All IDs'!$A$2:$D$1353,4,FALSE)</f>
        <v>G0084</v>
      </c>
      <c r="P153" s="19" t="s">
        <v>6425</v>
      </c>
    </row>
    <row r="154" spans="1:16">
      <c r="A154" s="69">
        <v>150</v>
      </c>
      <c r="B154" s="70" t="s">
        <v>4555</v>
      </c>
      <c r="C154" s="70" t="s">
        <v>4556</v>
      </c>
      <c r="D154" s="70" t="s">
        <v>623</v>
      </c>
      <c r="E154" s="70" t="s">
        <v>3</v>
      </c>
      <c r="F154" s="69">
        <v>35.799999999999997</v>
      </c>
      <c r="G154" s="91">
        <v>32417</v>
      </c>
      <c r="H154" s="69" t="b">
        <v>1</v>
      </c>
      <c r="I154" s="69" t="b">
        <v>0</v>
      </c>
      <c r="J154" s="19">
        <v>299.58999999999997</v>
      </c>
      <c r="K154" s="19">
        <f>VLOOKUP(A154,'All Generation'!$A$2:$F$1353,3,FALSE)</f>
        <v>293.8</v>
      </c>
      <c r="L154" s="19">
        <f>VLOOKUP(A154,'All Generation'!$A$2:$F$1353,4,FALSE)</f>
        <v>319</v>
      </c>
      <c r="M154" s="19">
        <f>VLOOKUP(A154,'All Generation'!$A$2:$F$1353,5,FALSE)</f>
        <v>304</v>
      </c>
      <c r="N154" s="19">
        <f>VLOOKUP(A154,'All Generation'!$A$2:$F$1353,6,FALSE)</f>
        <v>308.98</v>
      </c>
      <c r="O154" s="19" t="str">
        <f>VLOOKUP(A154,'All IDs'!$A$2:$D$1353,4,FALSE)</f>
        <v>T0012</v>
      </c>
      <c r="P154" s="19" t="s">
        <v>370</v>
      </c>
    </row>
    <row r="155" spans="1:16">
      <c r="A155" s="69">
        <v>1331</v>
      </c>
      <c r="B155" s="70" t="s">
        <v>4557</v>
      </c>
      <c r="C155" s="70" t="s">
        <v>4558</v>
      </c>
      <c r="D155" s="70" t="s">
        <v>623</v>
      </c>
      <c r="E155" s="70" t="s">
        <v>73</v>
      </c>
      <c r="F155" s="69">
        <v>1</v>
      </c>
      <c r="G155" s="91">
        <v>43055</v>
      </c>
      <c r="H155" s="69" t="b">
        <v>1</v>
      </c>
      <c r="I155" s="69" t="b">
        <v>0</v>
      </c>
      <c r="J155" s="19">
        <v>0</v>
      </c>
      <c r="K155" s="19">
        <f>VLOOKUP(A155,'All Generation'!$A$2:$F$1353,3,FALSE)</f>
        <v>0</v>
      </c>
      <c r="L155" s="19">
        <f>VLOOKUP(A155,'All Generation'!$A$2:$F$1353,4,FALSE)</f>
        <v>0</v>
      </c>
      <c r="M155" s="19">
        <f>VLOOKUP(A155,'All Generation'!$A$2:$F$1353,5,FALSE)</f>
        <v>0</v>
      </c>
      <c r="N155" s="19">
        <f>VLOOKUP(A155,'All Generation'!$A$2:$F$1353,6,FALSE)</f>
        <v>0</v>
      </c>
      <c r="O155" s="19" t="str">
        <f>VLOOKUP(A155,'All IDs'!$A$2:$D$1353,4,FALSE)</f>
        <v/>
      </c>
      <c r="P155" s="19" t="s">
        <v>8778</v>
      </c>
    </row>
    <row r="156" spans="1:16">
      <c r="A156" s="69">
        <v>151</v>
      </c>
      <c r="B156" s="70" t="s">
        <v>887</v>
      </c>
      <c r="C156" s="70" t="s">
        <v>15</v>
      </c>
      <c r="D156" s="70" t="s">
        <v>623</v>
      </c>
      <c r="E156" s="70" t="s">
        <v>73</v>
      </c>
      <c r="F156" s="69">
        <v>6.5</v>
      </c>
      <c r="G156" s="91">
        <v>41943</v>
      </c>
      <c r="H156" s="69" t="b">
        <v>1</v>
      </c>
      <c r="I156" s="69" t="b">
        <v>0</v>
      </c>
      <c r="J156" s="19">
        <v>13.436999999999999</v>
      </c>
      <c r="K156" s="19">
        <f>VLOOKUP(A156,'All Generation'!$A$2:$F$1353,3,FALSE)</f>
        <v>14.2</v>
      </c>
      <c r="L156" s="19">
        <f>VLOOKUP(A156,'All Generation'!$A$2:$F$1353,4,FALSE)</f>
        <v>15.5</v>
      </c>
      <c r="M156" s="19">
        <f>VLOOKUP(A156,'All Generation'!$A$2:$F$1353,5,FALSE)</f>
        <v>0.96099999999999997</v>
      </c>
      <c r="N156" s="19">
        <f>VLOOKUP(A156,'All Generation'!$A$2:$F$1353,6,FALSE)</f>
        <v>0</v>
      </c>
      <c r="O156" s="19" t="str">
        <f>VLOOKUP(A156,'All IDs'!$A$2:$D$1353,4,FALSE)</f>
        <v>S9286</v>
      </c>
      <c r="P156" s="19" t="s">
        <v>204</v>
      </c>
    </row>
    <row r="157" spans="1:16">
      <c r="A157" s="69">
        <v>152</v>
      </c>
      <c r="B157" s="70" t="s">
        <v>424</v>
      </c>
      <c r="C157" s="70" t="s">
        <v>4559</v>
      </c>
      <c r="D157" s="70" t="s">
        <v>623</v>
      </c>
      <c r="E157" s="70" t="s">
        <v>73</v>
      </c>
      <c r="F157" s="69">
        <v>2.5</v>
      </c>
      <c r="G157" s="91">
        <v>41631</v>
      </c>
      <c r="H157" s="69" t="b">
        <v>1</v>
      </c>
      <c r="I157" s="69" t="b">
        <v>0</v>
      </c>
      <c r="J157" s="19">
        <v>6.0666666666666673</v>
      </c>
      <c r="K157" s="19">
        <f>VLOOKUP(A157,'All Generation'!$A$2:$F$1353,3,FALSE)</f>
        <v>6.2</v>
      </c>
      <c r="L157" s="19">
        <f>VLOOKUP(A157,'All Generation'!$A$2:$F$1353,4,FALSE)</f>
        <v>6.1</v>
      </c>
      <c r="M157" s="19">
        <f>VLOOKUP(A157,'All Generation'!$A$2:$F$1353,5,FALSE)</f>
        <v>5.9</v>
      </c>
      <c r="N157" s="19">
        <f>VLOOKUP(A157,'All Generation'!$A$2:$F$1353,6,FALSE)</f>
        <v>0</v>
      </c>
      <c r="O157" s="19" t="str">
        <f>VLOOKUP(A157,'All IDs'!$A$2:$D$1353,4,FALSE)</f>
        <v/>
      </c>
      <c r="P157" s="19" t="s">
        <v>425</v>
      </c>
    </row>
    <row r="158" spans="1:16">
      <c r="A158" s="69">
        <v>153</v>
      </c>
      <c r="B158" s="70" t="s">
        <v>4560</v>
      </c>
      <c r="C158" s="70" t="s">
        <v>15</v>
      </c>
      <c r="D158" s="70" t="s">
        <v>623</v>
      </c>
      <c r="E158" s="70" t="s">
        <v>73</v>
      </c>
      <c r="F158" s="69">
        <v>299</v>
      </c>
      <c r="G158" s="91">
        <v>42348</v>
      </c>
      <c r="H158" s="69" t="b">
        <v>1</v>
      </c>
      <c r="I158" s="69" t="b">
        <v>0</v>
      </c>
      <c r="J158" s="19">
        <v>657.74300000000005</v>
      </c>
      <c r="K158" s="19">
        <f>VLOOKUP(A158,'All Generation'!$A$2:$F$1353,3,FALSE)</f>
        <v>549</v>
      </c>
      <c r="L158" s="19">
        <f>VLOOKUP(A158,'All Generation'!$A$2:$F$1353,4,FALSE)</f>
        <v>0</v>
      </c>
      <c r="M158" s="19">
        <f>VLOOKUP(A158,'All Generation'!$A$2:$F$1353,5,FALSE)</f>
        <v>0</v>
      </c>
      <c r="N158" s="19">
        <f>VLOOKUP(A158,'All Generation'!$A$2:$F$1353,6,FALSE)</f>
        <v>0</v>
      </c>
      <c r="O158" s="19" t="str">
        <f>VLOOKUP(A158,'All IDs'!$A$2:$D$1353,4,FALSE)</f>
        <v>S0457</v>
      </c>
      <c r="P158" s="19" t="s">
        <v>453</v>
      </c>
    </row>
    <row r="159" spans="1:16">
      <c r="A159" s="69">
        <v>154</v>
      </c>
      <c r="B159" s="70" t="s">
        <v>4561</v>
      </c>
      <c r="C159" s="70" t="s">
        <v>4562</v>
      </c>
      <c r="D159" s="70" t="s">
        <v>623</v>
      </c>
      <c r="E159" s="70" t="s">
        <v>73</v>
      </c>
      <c r="F159" s="69">
        <v>250</v>
      </c>
      <c r="G159" s="91">
        <v>41633</v>
      </c>
      <c r="H159" s="69" t="b">
        <v>1</v>
      </c>
      <c r="I159" s="69" t="b">
        <v>0</v>
      </c>
      <c r="J159" s="19">
        <v>618.20100000000002</v>
      </c>
      <c r="K159" s="19">
        <f>VLOOKUP(A159,'All Generation'!$A$2:$F$1353,3,FALSE)</f>
        <v>623.70000000000005</v>
      </c>
      <c r="L159" s="19">
        <f>VLOOKUP(A159,'All Generation'!$A$2:$F$1353,4,FALSE)</f>
        <v>625.79999999999995</v>
      </c>
      <c r="M159" s="19">
        <f>VLOOKUP(A159,'All Generation'!$A$2:$F$1353,5,FALSE)</f>
        <v>514.63900000000001</v>
      </c>
      <c r="N159" s="19">
        <f>VLOOKUP(A159,'All Generation'!$A$2:$F$1353,6,FALSE)</f>
        <v>0</v>
      </c>
      <c r="O159" s="19" t="str">
        <f>VLOOKUP(A159,'All IDs'!$A$2:$D$1353,4,FALSE)</f>
        <v>S0256</v>
      </c>
      <c r="P159" s="19" t="s">
        <v>371</v>
      </c>
    </row>
    <row r="160" spans="1:16">
      <c r="A160" s="69">
        <v>155</v>
      </c>
      <c r="B160" s="70" t="s">
        <v>4563</v>
      </c>
      <c r="C160" s="70" t="s">
        <v>4564</v>
      </c>
      <c r="D160" s="70" t="s">
        <v>623</v>
      </c>
      <c r="E160" s="70" t="s">
        <v>73</v>
      </c>
      <c r="F160" s="69">
        <v>300</v>
      </c>
      <c r="G160" s="91">
        <v>41562</v>
      </c>
      <c r="H160" s="69" t="b">
        <v>1</v>
      </c>
      <c r="I160" s="69" t="b">
        <v>0</v>
      </c>
      <c r="J160" s="19">
        <v>702.928</v>
      </c>
      <c r="K160" s="19">
        <f>VLOOKUP(A160,'All Generation'!$A$2:$F$1353,3,FALSE)</f>
        <v>722.5</v>
      </c>
      <c r="L160" s="19">
        <f>VLOOKUP(A160,'All Generation'!$A$2:$F$1353,4,FALSE)</f>
        <v>685.3</v>
      </c>
      <c r="M160" s="19">
        <f>VLOOKUP(A160,'All Generation'!$A$2:$F$1353,5,FALSE)</f>
        <v>595.12699999999995</v>
      </c>
      <c r="N160" s="19">
        <f>VLOOKUP(A160,'All Generation'!$A$2:$F$1353,6,FALSE)</f>
        <v>0</v>
      </c>
      <c r="O160" s="19" t="str">
        <f>VLOOKUP(A160,'All IDs'!$A$2:$D$1353,4,FALSE)</f>
        <v>S0257</v>
      </c>
      <c r="P160" s="19" t="s">
        <v>6440</v>
      </c>
    </row>
    <row r="161" spans="1:16">
      <c r="A161" s="69">
        <v>156</v>
      </c>
      <c r="B161" s="70" t="s">
        <v>4565</v>
      </c>
      <c r="C161" s="70" t="s">
        <v>15</v>
      </c>
      <c r="D161" s="70" t="s">
        <v>623</v>
      </c>
      <c r="E161" s="70" t="s">
        <v>4</v>
      </c>
      <c r="F161" s="69">
        <v>18</v>
      </c>
      <c r="G161" s="92"/>
      <c r="H161" s="69" t="b">
        <v>1</v>
      </c>
      <c r="I161" s="69" t="b">
        <v>0</v>
      </c>
      <c r="J161" s="19">
        <v>61.055999999999997</v>
      </c>
      <c r="K161" s="19">
        <f>VLOOKUP(A161,'All Generation'!$A$2:$F$1353,3,FALSE)</f>
        <v>63.3</v>
      </c>
      <c r="L161" s="19">
        <f>VLOOKUP(A161,'All Generation'!$A$2:$F$1353,4,FALSE)</f>
        <v>63.2</v>
      </c>
      <c r="M161" s="19">
        <f>VLOOKUP(A161,'All Generation'!$A$2:$F$1353,5,FALSE)</f>
        <v>57.87</v>
      </c>
      <c r="N161" s="19">
        <f>VLOOKUP(A161,'All Generation'!$A$2:$F$1353,6,FALSE)</f>
        <v>0</v>
      </c>
      <c r="O161" s="19" t="str">
        <f>VLOOKUP(A161,'All IDs'!$A$2:$D$1353,4,FALSE)</f>
        <v>W0423</v>
      </c>
      <c r="P161" s="19" t="s">
        <v>6443</v>
      </c>
    </row>
    <row r="162" spans="1:16">
      <c r="A162" s="69">
        <v>157</v>
      </c>
      <c r="B162" s="70" t="s">
        <v>4566</v>
      </c>
      <c r="C162" s="70" t="s">
        <v>579</v>
      </c>
      <c r="D162" s="70" t="s">
        <v>623</v>
      </c>
      <c r="E162" s="70" t="s">
        <v>73</v>
      </c>
      <c r="F162" s="69">
        <v>1.3</v>
      </c>
      <c r="G162" s="91">
        <v>42005</v>
      </c>
      <c r="H162" s="69" t="b">
        <v>1</v>
      </c>
      <c r="I162" s="69" t="b">
        <v>0</v>
      </c>
      <c r="J162" s="19">
        <v>2.4</v>
      </c>
      <c r="K162" s="19">
        <f>VLOOKUP(A162,'All Generation'!$A$2:$F$1353,3,FALSE)</f>
        <v>2.4</v>
      </c>
      <c r="L162" s="19">
        <f>VLOOKUP(A162,'All Generation'!$A$2:$F$1353,4,FALSE)</f>
        <v>2.2999999999999998</v>
      </c>
      <c r="M162" s="19">
        <f>VLOOKUP(A162,'All Generation'!$A$2:$F$1353,5,FALSE)</f>
        <v>0</v>
      </c>
      <c r="N162" s="19">
        <f>VLOOKUP(A162,'All Generation'!$A$2:$F$1353,6,FALSE)</f>
        <v>0</v>
      </c>
      <c r="O162" s="19" t="str">
        <f>VLOOKUP(A162,'All IDs'!$A$2:$D$1353,4,FALSE)</f>
        <v/>
      </c>
      <c r="P162" s="19" t="s">
        <v>6445</v>
      </c>
    </row>
    <row r="163" spans="1:16">
      <c r="A163" s="69">
        <v>158</v>
      </c>
      <c r="B163" s="70" t="s">
        <v>4567</v>
      </c>
      <c r="C163" s="70" t="s">
        <v>15</v>
      </c>
      <c r="D163" s="70" t="s">
        <v>623</v>
      </c>
      <c r="E163" s="70" t="s">
        <v>4</v>
      </c>
      <c r="F163" s="69">
        <v>7.2</v>
      </c>
      <c r="G163" s="92"/>
      <c r="H163" s="69" t="b">
        <v>1</v>
      </c>
      <c r="I163" s="69" t="b">
        <v>0</v>
      </c>
      <c r="J163" s="19">
        <v>8.3080996093750006</v>
      </c>
      <c r="K163" s="19">
        <f>VLOOKUP(A163,'All Generation'!$A$2:$F$1353,3,FALSE)</f>
        <v>11.9</v>
      </c>
      <c r="L163" s="19">
        <f>VLOOKUP(A163,'All Generation'!$A$2:$F$1353,4,FALSE)</f>
        <v>11.8</v>
      </c>
      <c r="M163" s="19">
        <f>VLOOKUP(A163,'All Generation'!$A$2:$F$1353,5,FALSE)</f>
        <v>13.26</v>
      </c>
      <c r="N163" s="19">
        <f>VLOOKUP(A163,'All Generation'!$A$2:$F$1353,6,FALSE)</f>
        <v>0</v>
      </c>
      <c r="O163" s="19" t="str">
        <f>VLOOKUP(A163,'All IDs'!$A$2:$D$1353,4,FALSE)</f>
        <v>W0365</v>
      </c>
      <c r="P163" s="19" t="s">
        <v>17408</v>
      </c>
    </row>
    <row r="164" spans="1:16">
      <c r="A164" s="69">
        <v>159</v>
      </c>
      <c r="B164" s="70" t="s">
        <v>4568</v>
      </c>
      <c r="C164" s="70" t="s">
        <v>15</v>
      </c>
      <c r="D164" s="70" t="s">
        <v>623</v>
      </c>
      <c r="E164" s="70" t="s">
        <v>4</v>
      </c>
      <c r="F164" s="69">
        <v>5.4</v>
      </c>
      <c r="G164" s="92"/>
      <c r="H164" s="69" t="b">
        <v>1</v>
      </c>
      <c r="I164" s="69" t="b">
        <v>0</v>
      </c>
      <c r="J164" s="19">
        <v>4.3466801757812501</v>
      </c>
      <c r="K164" s="19">
        <f>VLOOKUP(A164,'All Generation'!$A$2:$F$1353,3,FALSE)</f>
        <v>6.5</v>
      </c>
      <c r="L164" s="19">
        <f>VLOOKUP(A164,'All Generation'!$A$2:$F$1353,4,FALSE)</f>
        <v>5.6</v>
      </c>
      <c r="M164" s="19">
        <f>VLOOKUP(A164,'All Generation'!$A$2:$F$1353,5,FALSE)</f>
        <v>6.88</v>
      </c>
      <c r="N164" s="19">
        <f>VLOOKUP(A164,'All Generation'!$A$2:$F$1353,6,FALSE)</f>
        <v>0</v>
      </c>
      <c r="O164" s="19" t="str">
        <f>VLOOKUP(A164,'All IDs'!$A$2:$D$1353,4,FALSE)</f>
        <v>W0366</v>
      </c>
      <c r="P164" s="19" t="s">
        <v>17408</v>
      </c>
    </row>
    <row r="165" spans="1:16">
      <c r="A165" s="69">
        <v>161</v>
      </c>
      <c r="B165" s="70" t="s">
        <v>4569</v>
      </c>
      <c r="C165" s="70" t="s">
        <v>15</v>
      </c>
      <c r="D165" s="70" t="s">
        <v>623</v>
      </c>
      <c r="E165" s="70" t="s">
        <v>4</v>
      </c>
      <c r="F165" s="69">
        <v>11.6</v>
      </c>
      <c r="G165" s="92"/>
      <c r="H165" s="69" t="b">
        <v>1</v>
      </c>
      <c r="I165" s="69" t="b">
        <v>0</v>
      </c>
      <c r="J165" s="19">
        <v>10.747999999999999</v>
      </c>
      <c r="K165" s="19">
        <f>VLOOKUP(A165,'All Generation'!$A$2:$F$1353,3,FALSE)</f>
        <v>13.9</v>
      </c>
      <c r="L165" s="19">
        <f>VLOOKUP(A165,'All Generation'!$A$2:$F$1353,4,FALSE)</f>
        <v>15.9</v>
      </c>
      <c r="M165" s="19">
        <f>VLOOKUP(A165,'All Generation'!$A$2:$F$1353,5,FALSE)</f>
        <v>18.2</v>
      </c>
      <c r="N165" s="19">
        <f>VLOOKUP(A165,'All Generation'!$A$2:$F$1353,6,FALSE)</f>
        <v>0</v>
      </c>
      <c r="O165" s="19" t="str">
        <f>VLOOKUP(A165,'All IDs'!$A$2:$D$1353,4,FALSE)</f>
        <v>W0386</v>
      </c>
      <c r="P165" s="19" t="s">
        <v>372</v>
      </c>
    </row>
    <row r="166" spans="1:16">
      <c r="A166" s="69">
        <v>162</v>
      </c>
      <c r="B166" s="70" t="s">
        <v>4570</v>
      </c>
      <c r="C166" s="70" t="s">
        <v>15</v>
      </c>
      <c r="D166" s="70" t="s">
        <v>623</v>
      </c>
      <c r="E166" s="70" t="s">
        <v>4</v>
      </c>
      <c r="F166" s="69">
        <v>23.3</v>
      </c>
      <c r="G166" s="92"/>
      <c r="H166" s="69" t="b">
        <v>1</v>
      </c>
      <c r="I166" s="69" t="b">
        <v>0</v>
      </c>
      <c r="J166" s="19">
        <v>32.646000000000001</v>
      </c>
      <c r="K166" s="19">
        <f>VLOOKUP(A166,'All Generation'!$A$2:$F$1353,3,FALSE)</f>
        <v>38.4</v>
      </c>
      <c r="L166" s="19">
        <f>VLOOKUP(A166,'All Generation'!$A$2:$F$1353,4,FALSE)</f>
        <v>30.6</v>
      </c>
      <c r="M166" s="19">
        <f>VLOOKUP(A166,'All Generation'!$A$2:$F$1353,5,FALSE)</f>
        <v>39.909999999999997</v>
      </c>
      <c r="N166" s="19">
        <f>VLOOKUP(A166,'All Generation'!$A$2:$F$1353,6,FALSE)</f>
        <v>0</v>
      </c>
      <c r="O166" s="19" t="str">
        <f>VLOOKUP(A166,'All IDs'!$A$2:$D$1353,4,FALSE)</f>
        <v>W0374</v>
      </c>
      <c r="P166" s="19" t="s">
        <v>17408</v>
      </c>
    </row>
    <row r="167" spans="1:16">
      <c r="A167" s="69">
        <v>165</v>
      </c>
      <c r="B167" s="70" t="s">
        <v>904</v>
      </c>
      <c r="C167" s="70" t="s">
        <v>15</v>
      </c>
      <c r="D167" s="70" t="s">
        <v>623</v>
      </c>
      <c r="E167" s="70" t="s">
        <v>4</v>
      </c>
      <c r="F167" s="69">
        <v>45</v>
      </c>
      <c r="G167" s="92"/>
      <c r="H167" s="69" t="b">
        <v>1</v>
      </c>
      <c r="I167" s="69" t="b">
        <v>0</v>
      </c>
      <c r="J167" s="19">
        <v>125.16500000000001</v>
      </c>
      <c r="K167" s="19">
        <f>VLOOKUP(A167,'All Generation'!$A$2:$F$1353,3,FALSE)</f>
        <v>141.69999999999999</v>
      </c>
      <c r="L167" s="19">
        <f>VLOOKUP(A167,'All Generation'!$A$2:$F$1353,4,FALSE)</f>
        <v>137.5</v>
      </c>
      <c r="M167" s="19">
        <f>VLOOKUP(A167,'All Generation'!$A$2:$F$1353,5,FALSE)</f>
        <v>138.75</v>
      </c>
      <c r="N167" s="19">
        <f>VLOOKUP(A167,'All Generation'!$A$2:$F$1353,6,FALSE)</f>
        <v>0</v>
      </c>
      <c r="O167" s="19" t="str">
        <f>VLOOKUP(A167,'All IDs'!$A$2:$D$1353,4,FALSE)</f>
        <v>W0364</v>
      </c>
      <c r="P167" s="19" t="s">
        <v>373</v>
      </c>
    </row>
    <row r="168" spans="1:16">
      <c r="A168" s="69">
        <v>166</v>
      </c>
      <c r="B168" s="70" t="s">
        <v>4571</v>
      </c>
      <c r="C168" s="70" t="s">
        <v>4572</v>
      </c>
      <c r="D168" s="70" t="s">
        <v>623</v>
      </c>
      <c r="E168" s="70" t="s">
        <v>0</v>
      </c>
      <c r="F168" s="69">
        <v>12</v>
      </c>
      <c r="G168" s="91">
        <v>37803</v>
      </c>
      <c r="H168" s="69" t="b">
        <v>1</v>
      </c>
      <c r="I168" s="69" t="b">
        <v>0</v>
      </c>
      <c r="J168" s="19">
        <v>2.39999994635581E-4</v>
      </c>
      <c r="K168" s="19">
        <f>VLOOKUP(A168,'All Generation'!$A$2:$F$1353,3,FALSE)</f>
        <v>0</v>
      </c>
      <c r="L168" s="19">
        <f>VLOOKUP(A168,'All Generation'!$A$2:$F$1353,4,FALSE)</f>
        <v>44.8</v>
      </c>
      <c r="M168" s="19">
        <f>VLOOKUP(A168,'All Generation'!$A$2:$F$1353,5,FALSE)</f>
        <v>63.073999999999998</v>
      </c>
      <c r="N168" s="19">
        <f>VLOOKUP(A168,'All Generation'!$A$2:$F$1353,6,FALSE)</f>
        <v>73.59</v>
      </c>
      <c r="O168" s="19" t="str">
        <f>VLOOKUP(A168,'All IDs'!$A$2:$D$1353,4,FALSE)</f>
        <v>E0033</v>
      </c>
      <c r="P168" s="19" t="s">
        <v>6463</v>
      </c>
    </row>
    <row r="169" spans="1:16">
      <c r="A169" s="69">
        <v>167</v>
      </c>
      <c r="B169" s="70" t="s">
        <v>406</v>
      </c>
      <c r="C169" s="70" t="s">
        <v>15</v>
      </c>
      <c r="D169" s="70" t="s">
        <v>623</v>
      </c>
      <c r="E169" s="70" t="s">
        <v>73</v>
      </c>
      <c r="F169" s="69">
        <v>1.5</v>
      </c>
      <c r="G169" s="91">
        <v>41814</v>
      </c>
      <c r="H169" s="69" t="b">
        <v>1</v>
      </c>
      <c r="I169" s="69" t="b">
        <v>0</v>
      </c>
      <c r="J169" s="19">
        <v>3.1500000000000004</v>
      </c>
      <c r="K169" s="19">
        <f>VLOOKUP(A169,'All Generation'!$A$2:$F$1353,3,FALSE)</f>
        <v>3.2</v>
      </c>
      <c r="L169" s="19">
        <f>VLOOKUP(A169,'All Generation'!$A$2:$F$1353,4,FALSE)</f>
        <v>3.1</v>
      </c>
      <c r="M169" s="19">
        <f>VLOOKUP(A169,'All Generation'!$A$2:$F$1353,5,FALSE)</f>
        <v>0</v>
      </c>
      <c r="N169" s="19">
        <f>VLOOKUP(A169,'All Generation'!$A$2:$F$1353,6,FALSE)</f>
        <v>0</v>
      </c>
      <c r="O169" s="19" t="str">
        <f>VLOOKUP(A169,'All IDs'!$A$2:$D$1353,4,FALSE)</f>
        <v/>
      </c>
      <c r="P169" s="19" t="s">
        <v>411</v>
      </c>
    </row>
    <row r="170" spans="1:16">
      <c r="A170" s="69">
        <v>168</v>
      </c>
      <c r="B170" s="70" t="s">
        <v>407</v>
      </c>
      <c r="C170" s="70" t="s">
        <v>15</v>
      </c>
      <c r="D170" s="70" t="s">
        <v>623</v>
      </c>
      <c r="E170" s="70" t="s">
        <v>73</v>
      </c>
      <c r="F170" s="69">
        <v>1</v>
      </c>
      <c r="G170" s="91">
        <v>41814</v>
      </c>
      <c r="H170" s="69" t="b">
        <v>1</v>
      </c>
      <c r="I170" s="69" t="b">
        <v>0</v>
      </c>
      <c r="J170" s="19">
        <v>2.0499999999999998</v>
      </c>
      <c r="K170" s="19">
        <f>VLOOKUP(A170,'All Generation'!$A$2:$F$1353,3,FALSE)</f>
        <v>2</v>
      </c>
      <c r="L170" s="19">
        <f>VLOOKUP(A170,'All Generation'!$A$2:$F$1353,4,FALSE)</f>
        <v>2.1</v>
      </c>
      <c r="M170" s="19">
        <f>VLOOKUP(A170,'All Generation'!$A$2:$F$1353,5,FALSE)</f>
        <v>0</v>
      </c>
      <c r="N170" s="19">
        <f>VLOOKUP(A170,'All Generation'!$A$2:$F$1353,6,FALSE)</f>
        <v>0</v>
      </c>
      <c r="O170" s="19" t="str">
        <f>VLOOKUP(A170,'All IDs'!$A$2:$D$1353,4,FALSE)</f>
        <v/>
      </c>
      <c r="P170" s="19" t="s">
        <v>409</v>
      </c>
    </row>
    <row r="171" spans="1:16">
      <c r="A171" s="69">
        <v>169</v>
      </c>
      <c r="B171" s="70" t="s">
        <v>408</v>
      </c>
      <c r="C171" s="70" t="s">
        <v>15</v>
      </c>
      <c r="D171" s="70" t="s">
        <v>623</v>
      </c>
      <c r="E171" s="70" t="s">
        <v>73</v>
      </c>
      <c r="F171" s="69">
        <v>1</v>
      </c>
      <c r="G171" s="91">
        <v>41814</v>
      </c>
      <c r="H171" s="69" t="b">
        <v>1</v>
      </c>
      <c r="I171" s="69" t="b">
        <v>0</v>
      </c>
      <c r="J171" s="19">
        <v>2.0499999999999998</v>
      </c>
      <c r="K171" s="19">
        <f>VLOOKUP(A171,'All Generation'!$A$2:$F$1353,3,FALSE)</f>
        <v>2.1</v>
      </c>
      <c r="L171" s="19">
        <f>VLOOKUP(A171,'All Generation'!$A$2:$F$1353,4,FALSE)</f>
        <v>2</v>
      </c>
      <c r="M171" s="19">
        <f>VLOOKUP(A171,'All Generation'!$A$2:$F$1353,5,FALSE)</f>
        <v>0</v>
      </c>
      <c r="N171" s="19">
        <f>VLOOKUP(A171,'All Generation'!$A$2:$F$1353,6,FALSE)</f>
        <v>0</v>
      </c>
      <c r="O171" s="19" t="str">
        <f>VLOOKUP(A171,'All IDs'!$A$2:$D$1353,4,FALSE)</f>
        <v/>
      </c>
      <c r="P171" s="19" t="s">
        <v>410</v>
      </c>
    </row>
    <row r="172" spans="1:16" ht="30">
      <c r="A172" s="69">
        <v>852</v>
      </c>
      <c r="B172" s="70" t="s">
        <v>4573</v>
      </c>
      <c r="C172" s="70" t="s">
        <v>4574</v>
      </c>
      <c r="D172" s="70" t="s">
        <v>623</v>
      </c>
      <c r="E172" s="70" t="s">
        <v>73</v>
      </c>
      <c r="F172" s="69">
        <v>6.4539999999999997</v>
      </c>
      <c r="G172" s="91">
        <v>42818</v>
      </c>
      <c r="H172" s="69" t="b">
        <v>1</v>
      </c>
      <c r="I172" s="69" t="b">
        <v>0</v>
      </c>
      <c r="J172" s="19">
        <v>11.778549999999999</v>
      </c>
      <c r="K172" s="19">
        <f>VLOOKUP(A172,'All Generation'!$A$2:$F$1353,3,FALSE)</f>
        <v>0</v>
      </c>
      <c r="L172" s="19">
        <f>VLOOKUP(A172,'All Generation'!$A$2:$F$1353,4,FALSE)</f>
        <v>0</v>
      </c>
      <c r="M172" s="19">
        <f>VLOOKUP(A172,'All Generation'!$A$2:$F$1353,5,FALSE)</f>
        <v>0</v>
      </c>
      <c r="N172" s="19">
        <f>VLOOKUP(A172,'All Generation'!$A$2:$F$1353,6,FALSE)</f>
        <v>0</v>
      </c>
      <c r="O172" s="19" t="str">
        <f>VLOOKUP(A172,'All IDs'!$A$2:$D$1353,4,FALSE)</f>
        <v/>
      </c>
      <c r="P172" s="19" t="s">
        <v>44</v>
      </c>
    </row>
    <row r="173" spans="1:16" ht="30">
      <c r="A173" s="69">
        <v>171</v>
      </c>
      <c r="B173" s="70" t="s">
        <v>4575</v>
      </c>
      <c r="C173" s="70" t="s">
        <v>4576</v>
      </c>
      <c r="D173" s="70" t="s">
        <v>623</v>
      </c>
      <c r="E173" s="70" t="s">
        <v>73</v>
      </c>
      <c r="F173" s="69">
        <v>2</v>
      </c>
      <c r="G173" s="91">
        <v>42691</v>
      </c>
      <c r="H173" s="69" t="b">
        <v>1</v>
      </c>
      <c r="I173" s="69" t="b">
        <v>0</v>
      </c>
      <c r="J173" s="19">
        <v>3.1709999999999998</v>
      </c>
      <c r="K173" s="19">
        <f>VLOOKUP(A173,'All Generation'!$A$2:$F$1353,3,FALSE)</f>
        <v>0.59</v>
      </c>
      <c r="L173" s="19">
        <f>VLOOKUP(A173,'All Generation'!$A$2:$F$1353,4,FALSE)</f>
        <v>0</v>
      </c>
      <c r="M173" s="19">
        <f>VLOOKUP(A173,'All Generation'!$A$2:$F$1353,5,FALSE)</f>
        <v>0</v>
      </c>
      <c r="N173" s="19">
        <f>VLOOKUP(A173,'All Generation'!$A$2:$F$1353,6,FALSE)</f>
        <v>0</v>
      </c>
      <c r="O173" s="19" t="str">
        <f>VLOOKUP(A173,'All IDs'!$A$2:$D$1353,4,FALSE)</f>
        <v>S0572</v>
      </c>
      <c r="P173" s="19" t="s">
        <v>6475</v>
      </c>
    </row>
    <row r="174" spans="1:16">
      <c r="A174" s="69">
        <v>172</v>
      </c>
      <c r="B174" s="70" t="s">
        <v>4577</v>
      </c>
      <c r="C174" s="70" t="s">
        <v>15</v>
      </c>
      <c r="D174" s="70" t="s">
        <v>623</v>
      </c>
      <c r="E174" s="70" t="s">
        <v>4</v>
      </c>
      <c r="F174" s="69">
        <v>8</v>
      </c>
      <c r="G174" s="92"/>
      <c r="H174" s="69" t="b">
        <v>1</v>
      </c>
      <c r="I174" s="69" t="b">
        <v>0</v>
      </c>
      <c r="J174" s="19">
        <v>16.60769921875</v>
      </c>
      <c r="K174" s="19">
        <f>VLOOKUP(A174,'All Generation'!$A$2:$F$1353,3,FALSE)</f>
        <v>18.8</v>
      </c>
      <c r="L174" s="19">
        <f>VLOOKUP(A174,'All Generation'!$A$2:$F$1353,4,FALSE)</f>
        <v>18.5</v>
      </c>
      <c r="M174" s="19">
        <f>VLOOKUP(A174,'All Generation'!$A$2:$F$1353,5,FALSE)</f>
        <v>20.079999999999998</v>
      </c>
      <c r="N174" s="19">
        <f>VLOOKUP(A174,'All Generation'!$A$2:$F$1353,6,FALSE)</f>
        <v>0</v>
      </c>
      <c r="O174" s="19" t="str">
        <f>VLOOKUP(A174,'All IDs'!$A$2:$D$1353,4,FALSE)</f>
        <v>W0439</v>
      </c>
      <c r="P174" s="19" t="s">
        <v>374</v>
      </c>
    </row>
    <row r="175" spans="1:16">
      <c r="A175" s="69">
        <v>174</v>
      </c>
      <c r="B175" s="70" t="s">
        <v>4578</v>
      </c>
      <c r="C175" s="70" t="s">
        <v>4359</v>
      </c>
      <c r="D175" s="70" t="s">
        <v>623</v>
      </c>
      <c r="E175" s="70" t="s">
        <v>3</v>
      </c>
      <c r="F175" s="69">
        <v>110</v>
      </c>
      <c r="G175" s="91">
        <v>27395</v>
      </c>
      <c r="H175" s="69" t="b">
        <v>1</v>
      </c>
      <c r="I175" s="69" t="b">
        <v>0</v>
      </c>
      <c r="J175" s="19">
        <v>611.03800000000001</v>
      </c>
      <c r="K175" s="19">
        <f>VLOOKUP(A175,'All Generation'!$A$2:$F$1353,3,FALSE)</f>
        <v>585.6</v>
      </c>
      <c r="L175" s="19">
        <f>VLOOKUP(A175,'All Generation'!$A$2:$F$1353,4,FALSE)</f>
        <v>588.29999999999995</v>
      </c>
      <c r="M175" s="19">
        <f>VLOOKUP(A175,'All Generation'!$A$2:$F$1353,5,FALSE)</f>
        <v>576.59699999999998</v>
      </c>
      <c r="N175" s="19">
        <f>VLOOKUP(A175,'All Generation'!$A$2:$F$1353,6,FALSE)</f>
        <v>565.29</v>
      </c>
      <c r="O175" s="19" t="str">
        <f>VLOOKUP(A175,'All IDs'!$A$2:$D$1353,4,FALSE)</f>
        <v>T0058</v>
      </c>
      <c r="P175" s="19" t="s">
        <v>6482</v>
      </c>
    </row>
    <row r="176" spans="1:16">
      <c r="A176" s="69">
        <v>175</v>
      </c>
      <c r="B176" s="70" t="s">
        <v>4579</v>
      </c>
      <c r="C176" s="70" t="s">
        <v>4580</v>
      </c>
      <c r="D176" s="70" t="s">
        <v>623</v>
      </c>
      <c r="E176" s="70" t="s">
        <v>4</v>
      </c>
      <c r="F176" s="69">
        <v>4.2</v>
      </c>
      <c r="G176" s="92"/>
      <c r="H176" s="69" t="b">
        <v>1</v>
      </c>
      <c r="I176" s="69" t="b">
        <v>0</v>
      </c>
      <c r="J176" s="19">
        <v>6.6151201171874998</v>
      </c>
      <c r="K176" s="19">
        <f>VLOOKUP(A176,'All Generation'!$A$2:$F$1353,3,FALSE)</f>
        <v>7.1</v>
      </c>
      <c r="L176" s="19">
        <f>VLOOKUP(A176,'All Generation'!$A$2:$F$1353,4,FALSE)</f>
        <v>4.9000000000000004</v>
      </c>
      <c r="M176" s="19">
        <f>VLOOKUP(A176,'All Generation'!$A$2:$F$1353,5,FALSE)</f>
        <v>4.7699999999999996</v>
      </c>
      <c r="N176" s="19">
        <f>VLOOKUP(A176,'All Generation'!$A$2:$F$1353,6,FALSE)</f>
        <v>0</v>
      </c>
      <c r="O176" s="19" t="str">
        <f>VLOOKUP(A176,'All IDs'!$A$2:$D$1353,4,FALSE)</f>
        <v>W0278</v>
      </c>
      <c r="P176" s="19" t="s">
        <v>486</v>
      </c>
    </row>
    <row r="177" spans="1:16">
      <c r="A177" s="69">
        <v>176</v>
      </c>
      <c r="B177" s="70" t="s">
        <v>4581</v>
      </c>
      <c r="C177" s="70" t="s">
        <v>4582</v>
      </c>
      <c r="D177" s="70" t="s">
        <v>623</v>
      </c>
      <c r="E177" s="70" t="s">
        <v>0</v>
      </c>
      <c r="F177" s="69">
        <v>4.5999999999999996</v>
      </c>
      <c r="G177" s="91">
        <v>41019</v>
      </c>
      <c r="H177" s="69" t="b">
        <v>1</v>
      </c>
      <c r="I177" s="69" t="b">
        <v>0</v>
      </c>
      <c r="J177" s="19">
        <v>22.774000000000001</v>
      </c>
      <c r="K177" s="19">
        <f>VLOOKUP(A177,'All Generation'!$A$2:$F$1353,3,FALSE)</f>
        <v>28.3</v>
      </c>
      <c r="L177" s="19">
        <f>VLOOKUP(A177,'All Generation'!$A$2:$F$1353,4,FALSE)</f>
        <v>29.1</v>
      </c>
      <c r="M177" s="19">
        <f>VLOOKUP(A177,'All Generation'!$A$2:$F$1353,5,FALSE)</f>
        <v>30.559000000000001</v>
      </c>
      <c r="N177" s="19">
        <f>VLOOKUP(A177,'All Generation'!$A$2:$F$1353,6,FALSE)</f>
        <v>26.09</v>
      </c>
      <c r="O177" s="19" t="str">
        <f>VLOOKUP(A177,'All IDs'!$A$2:$D$1353,4,FALSE)</f>
        <v>E0242</v>
      </c>
      <c r="P177" s="19" t="s">
        <v>6487</v>
      </c>
    </row>
    <row r="178" spans="1:16" ht="30">
      <c r="A178" s="69">
        <v>177</v>
      </c>
      <c r="B178" s="70" t="s">
        <v>4583</v>
      </c>
      <c r="C178" s="70" t="s">
        <v>4584</v>
      </c>
      <c r="D178" s="70" t="s">
        <v>623</v>
      </c>
      <c r="E178" s="70" t="s">
        <v>0</v>
      </c>
      <c r="F178" s="69">
        <v>6.5</v>
      </c>
      <c r="G178" s="91">
        <v>31260</v>
      </c>
      <c r="H178" s="69" t="b">
        <v>1</v>
      </c>
      <c r="I178" s="69" t="b">
        <v>0</v>
      </c>
      <c r="J178" s="19">
        <v>27.954000000000001</v>
      </c>
      <c r="K178" s="19">
        <f>VLOOKUP(A178,'All Generation'!$A$2:$F$1353,3,FALSE)</f>
        <v>20.6</v>
      </c>
      <c r="L178" s="19">
        <f>VLOOKUP(A178,'All Generation'!$A$2:$F$1353,4,FALSE)</f>
        <v>24.6</v>
      </c>
      <c r="M178" s="19">
        <f>VLOOKUP(A178,'All Generation'!$A$2:$F$1353,5,FALSE)</f>
        <v>24.332000000000001</v>
      </c>
      <c r="N178" s="19">
        <f>VLOOKUP(A178,'All Generation'!$A$2:$F$1353,6,FALSE)</f>
        <v>26.47</v>
      </c>
      <c r="O178" s="19" t="str">
        <f>VLOOKUP(A178,'All IDs'!$A$2:$D$1353,4,FALSE)</f>
        <v>E0036</v>
      </c>
      <c r="P178" s="19" t="s">
        <v>6490</v>
      </c>
    </row>
    <row r="179" spans="1:16">
      <c r="A179" s="69">
        <v>539</v>
      </c>
      <c r="B179" s="70" t="s">
        <v>4585</v>
      </c>
      <c r="C179" s="70" t="s">
        <v>4586</v>
      </c>
      <c r="D179" s="70" t="s">
        <v>623</v>
      </c>
      <c r="E179" s="70" t="s">
        <v>73</v>
      </c>
      <c r="F179" s="69">
        <v>20</v>
      </c>
      <c r="G179" s="91">
        <v>41578</v>
      </c>
      <c r="H179" s="69" t="b">
        <v>1</v>
      </c>
      <c r="I179" s="69" t="b">
        <v>0</v>
      </c>
      <c r="J179" s="19">
        <v>51.923000000000002</v>
      </c>
      <c r="K179" s="19">
        <f>VLOOKUP(A179,'All Generation'!$A$2:$F$1353,3,FALSE)</f>
        <v>35</v>
      </c>
      <c r="L179" s="19">
        <f>VLOOKUP(A179,'All Generation'!$A$2:$F$1353,4,FALSE)</f>
        <v>51.8</v>
      </c>
      <c r="M179" s="19">
        <f>VLOOKUP(A179,'All Generation'!$A$2:$F$1353,5,FALSE)</f>
        <v>52.322000000000003</v>
      </c>
      <c r="N179" s="19">
        <f>VLOOKUP(A179,'All Generation'!$A$2:$F$1353,6,FALSE)</f>
        <v>3.927</v>
      </c>
      <c r="O179" s="19" t="str">
        <f>VLOOKUP(A179,'All IDs'!$A$2:$D$1353,4,FALSE)</f>
        <v>S0461</v>
      </c>
      <c r="P179" s="19" t="s">
        <v>139</v>
      </c>
    </row>
    <row r="180" spans="1:16">
      <c r="A180" s="69">
        <v>178</v>
      </c>
      <c r="B180" s="70" t="s">
        <v>4587</v>
      </c>
      <c r="C180" s="70" t="s">
        <v>15</v>
      </c>
      <c r="D180" s="70" t="s">
        <v>623</v>
      </c>
      <c r="E180" s="70" t="s">
        <v>4</v>
      </c>
      <c r="F180" s="69">
        <v>15.5</v>
      </c>
      <c r="G180" s="92"/>
      <c r="H180" s="69" t="b">
        <v>1</v>
      </c>
      <c r="I180" s="69" t="b">
        <v>0</v>
      </c>
      <c r="J180" s="19">
        <v>23.308300781250001</v>
      </c>
      <c r="K180" s="19">
        <f>VLOOKUP(A180,'All Generation'!$A$2:$F$1353,3,FALSE)</f>
        <v>25.9</v>
      </c>
      <c r="L180" s="19">
        <f>VLOOKUP(A180,'All Generation'!$A$2:$F$1353,4,FALSE)</f>
        <v>27</v>
      </c>
      <c r="M180" s="19">
        <f>VLOOKUP(A180,'All Generation'!$A$2:$F$1353,5,FALSE)</f>
        <v>33.5</v>
      </c>
      <c r="N180" s="19">
        <f>VLOOKUP(A180,'All Generation'!$A$2:$F$1353,6,FALSE)</f>
        <v>0</v>
      </c>
      <c r="O180" s="19" t="str">
        <f>VLOOKUP(A180,'All IDs'!$A$2:$D$1353,4,FALSE)</f>
        <v>W0380</v>
      </c>
      <c r="P180" s="19" t="s">
        <v>6494</v>
      </c>
    </row>
    <row r="181" spans="1:16">
      <c r="A181" s="69">
        <v>179</v>
      </c>
      <c r="B181" s="70" t="s">
        <v>126</v>
      </c>
      <c r="C181" s="70" t="s">
        <v>15</v>
      </c>
      <c r="D181" s="70" t="s">
        <v>623</v>
      </c>
      <c r="E181" s="70" t="s">
        <v>4</v>
      </c>
      <c r="F181" s="69">
        <v>20</v>
      </c>
      <c r="G181" s="92"/>
      <c r="H181" s="69" t="b">
        <v>1</v>
      </c>
      <c r="I181" s="69" t="b">
        <v>0</v>
      </c>
      <c r="J181" s="19">
        <v>42.85769921875</v>
      </c>
      <c r="K181" s="19">
        <f>VLOOKUP(A181,'All Generation'!$A$2:$F$1353,3,FALSE)</f>
        <v>45.4</v>
      </c>
      <c r="L181" s="19">
        <f>VLOOKUP(A181,'All Generation'!$A$2:$F$1353,4,FALSE)</f>
        <v>43.2</v>
      </c>
      <c r="M181" s="19">
        <f>VLOOKUP(A181,'All Generation'!$A$2:$F$1353,5,FALSE)</f>
        <v>46.64</v>
      </c>
      <c r="N181" s="19">
        <f>VLOOKUP(A181,'All Generation'!$A$2:$F$1353,6,FALSE)</f>
        <v>0</v>
      </c>
      <c r="O181" s="19" t="str">
        <f>VLOOKUP(A181,'All IDs'!$A$2:$D$1353,4,FALSE)</f>
        <v>W0391</v>
      </c>
      <c r="P181" s="19" t="s">
        <v>375</v>
      </c>
    </row>
    <row r="182" spans="1:16">
      <c r="A182" s="69">
        <v>180</v>
      </c>
      <c r="B182" s="70" t="s">
        <v>4588</v>
      </c>
      <c r="C182" s="70" t="s">
        <v>4589</v>
      </c>
      <c r="D182" s="70" t="s">
        <v>623</v>
      </c>
      <c r="E182" s="70" t="s">
        <v>73</v>
      </c>
      <c r="F182" s="69">
        <v>20</v>
      </c>
      <c r="G182" s="91">
        <v>42186</v>
      </c>
      <c r="H182" s="69" t="b">
        <v>1</v>
      </c>
      <c r="I182" s="69" t="b">
        <v>0</v>
      </c>
      <c r="J182" s="19">
        <v>50.918999999999997</v>
      </c>
      <c r="K182" s="19">
        <f>VLOOKUP(A182,'All Generation'!$A$2:$F$1353,3,FALSE)</f>
        <v>54.697000000000003</v>
      </c>
      <c r="L182" s="19">
        <f>VLOOKUP(A182,'All Generation'!$A$2:$F$1353,4,FALSE)</f>
        <v>0</v>
      </c>
      <c r="M182" s="19">
        <f>VLOOKUP(A182,'All Generation'!$A$2:$F$1353,5,FALSE)</f>
        <v>0</v>
      </c>
      <c r="N182" s="19">
        <f>VLOOKUP(A182,'All Generation'!$A$2:$F$1353,6,FALSE)</f>
        <v>0</v>
      </c>
      <c r="O182" s="19" t="str">
        <f>VLOOKUP(A182,'All IDs'!$A$2:$D$1353,4,FALSE)</f>
        <v>S0424</v>
      </c>
      <c r="P182" s="19" t="s">
        <v>6500</v>
      </c>
    </row>
    <row r="183" spans="1:16">
      <c r="A183" s="69">
        <v>181</v>
      </c>
      <c r="B183" s="70" t="s">
        <v>4590</v>
      </c>
      <c r="C183" s="70" t="s">
        <v>4516</v>
      </c>
      <c r="D183" s="70" t="s">
        <v>623</v>
      </c>
      <c r="E183" s="70" t="s">
        <v>0</v>
      </c>
      <c r="F183" s="69">
        <v>12.5</v>
      </c>
      <c r="G183" s="91">
        <v>39675</v>
      </c>
      <c r="H183" s="69" t="b">
        <v>1</v>
      </c>
      <c r="I183" s="69" t="b">
        <v>0</v>
      </c>
      <c r="J183" s="19">
        <v>75.268000000000001</v>
      </c>
      <c r="K183" s="19">
        <f>VLOOKUP(A183,'All Generation'!$A$2:$F$1353,3,FALSE)</f>
        <v>74.599999999999994</v>
      </c>
      <c r="L183" s="19">
        <f>VLOOKUP(A183,'All Generation'!$A$2:$F$1353,4,FALSE)</f>
        <v>65.099999999999994</v>
      </c>
      <c r="M183" s="19">
        <f>VLOOKUP(A183,'All Generation'!$A$2:$F$1353,5,FALSE)</f>
        <v>67.241</v>
      </c>
      <c r="N183" s="19">
        <f>VLOOKUP(A183,'All Generation'!$A$2:$F$1353,6,FALSE)</f>
        <v>68.77</v>
      </c>
      <c r="O183" s="19" t="str">
        <f>VLOOKUP(A183,'All IDs'!$A$2:$D$1353,4,FALSE)</f>
        <v>E0007</v>
      </c>
      <c r="P183" s="19" t="s">
        <v>376</v>
      </c>
    </row>
    <row r="184" spans="1:16">
      <c r="A184" s="69">
        <v>182</v>
      </c>
      <c r="B184" s="70" t="s">
        <v>4591</v>
      </c>
      <c r="C184" s="70" t="s">
        <v>4377</v>
      </c>
      <c r="D184" s="70" t="s">
        <v>623</v>
      </c>
      <c r="E184" s="70" t="s">
        <v>243</v>
      </c>
      <c r="F184" s="69">
        <v>4.0999999999999996</v>
      </c>
      <c r="G184" s="91">
        <v>38322</v>
      </c>
      <c r="H184" s="69" t="b">
        <v>1</v>
      </c>
      <c r="I184" s="69" t="b">
        <v>0</v>
      </c>
      <c r="J184" s="19">
        <v>19.042999999999999</v>
      </c>
      <c r="K184" s="19">
        <f>VLOOKUP(A184,'All Generation'!$A$2:$F$1353,3,FALSE)</f>
        <v>10.8</v>
      </c>
      <c r="L184" s="19">
        <f>VLOOKUP(A184,'All Generation'!$A$2:$F$1353,4,FALSE)</f>
        <v>21.9</v>
      </c>
      <c r="M184" s="19">
        <f>VLOOKUP(A184,'All Generation'!$A$2:$F$1353,5,FALSE)</f>
        <v>21.945</v>
      </c>
      <c r="N184" s="19">
        <f>VLOOKUP(A184,'All Generation'!$A$2:$F$1353,6,FALSE)</f>
        <v>21.47</v>
      </c>
      <c r="O184" s="19" t="str">
        <f>VLOOKUP(A184,'All IDs'!$A$2:$D$1353,4,FALSE)</f>
        <v>E0207</v>
      </c>
      <c r="P184" s="19" t="s">
        <v>6507</v>
      </c>
    </row>
    <row r="185" spans="1:16">
      <c r="A185" s="69">
        <v>183</v>
      </c>
      <c r="B185" s="70" t="s">
        <v>587</v>
      </c>
      <c r="C185" s="70" t="s">
        <v>4394</v>
      </c>
      <c r="D185" s="70" t="s">
        <v>623</v>
      </c>
      <c r="E185" s="70" t="s">
        <v>73</v>
      </c>
      <c r="F185" s="69">
        <v>40</v>
      </c>
      <c r="G185" s="91">
        <v>42706</v>
      </c>
      <c r="H185" s="69" t="b">
        <v>1</v>
      </c>
      <c r="I185" s="69" t="b">
        <v>0</v>
      </c>
      <c r="J185" s="19">
        <v>110.408</v>
      </c>
      <c r="K185" s="19">
        <f>VLOOKUP(A185,'All Generation'!$A$2:$F$1353,3,FALSE)</f>
        <v>8.8529999999999998</v>
      </c>
      <c r="L185" s="19">
        <f>VLOOKUP(A185,'All Generation'!$A$2:$F$1353,4,FALSE)</f>
        <v>0</v>
      </c>
      <c r="M185" s="19">
        <f>VLOOKUP(A185,'All Generation'!$A$2:$F$1353,5,FALSE)</f>
        <v>0</v>
      </c>
      <c r="N185" s="19">
        <f>VLOOKUP(A185,'All Generation'!$A$2:$F$1353,6,FALSE)</f>
        <v>0</v>
      </c>
      <c r="O185" s="19" t="str">
        <f>VLOOKUP(A185,'All IDs'!$A$2:$D$1353,4,FALSE)</f>
        <v>S0556</v>
      </c>
      <c r="P185" s="19" t="s">
        <v>6511</v>
      </c>
    </row>
    <row r="186" spans="1:16">
      <c r="A186" s="69">
        <v>186</v>
      </c>
      <c r="B186" s="70" t="s">
        <v>4592</v>
      </c>
      <c r="C186" s="70" t="s">
        <v>4593</v>
      </c>
      <c r="D186" s="70" t="s">
        <v>623</v>
      </c>
      <c r="E186" s="70" t="s">
        <v>73</v>
      </c>
      <c r="F186" s="69">
        <v>1.5</v>
      </c>
      <c r="G186" s="91">
        <v>42430</v>
      </c>
      <c r="H186" s="69" t="b">
        <v>1</v>
      </c>
      <c r="I186" s="69" t="b">
        <v>0</v>
      </c>
      <c r="J186" s="19">
        <v>3.5539999999999998</v>
      </c>
      <c r="K186" s="19">
        <f>VLOOKUP(A186,'All Generation'!$A$2:$F$1353,3,FALSE)</f>
        <v>3.1150000000000002</v>
      </c>
      <c r="L186" s="19">
        <f>VLOOKUP(A186,'All Generation'!$A$2:$F$1353,4,FALSE)</f>
        <v>0</v>
      </c>
      <c r="M186" s="19">
        <f>VLOOKUP(A186,'All Generation'!$A$2:$F$1353,5,FALSE)</f>
        <v>0</v>
      </c>
      <c r="N186" s="19">
        <f>VLOOKUP(A186,'All Generation'!$A$2:$F$1353,6,FALSE)</f>
        <v>0</v>
      </c>
      <c r="O186" s="19" t="str">
        <f>VLOOKUP(A186,'All IDs'!$A$2:$D$1353,4,FALSE)</f>
        <v>S0583</v>
      </c>
      <c r="P186" s="19" t="s">
        <v>6518</v>
      </c>
    </row>
    <row r="187" spans="1:16">
      <c r="A187" s="69">
        <v>187</v>
      </c>
      <c r="B187" s="70" t="s">
        <v>4594</v>
      </c>
      <c r="C187" s="70" t="s">
        <v>15</v>
      </c>
      <c r="D187" s="70" t="s">
        <v>623</v>
      </c>
      <c r="E187" s="70" t="s">
        <v>4</v>
      </c>
      <c r="F187" s="69">
        <v>25.5</v>
      </c>
      <c r="G187" s="92"/>
      <c r="H187" s="69" t="b">
        <v>1</v>
      </c>
      <c r="I187" s="69" t="b">
        <v>0</v>
      </c>
      <c r="J187" s="19">
        <v>37.103000000000002</v>
      </c>
      <c r="K187" s="19">
        <f>VLOOKUP(A187,'All Generation'!$A$2:$F$1353,3,FALSE)</f>
        <v>40.299999999999997</v>
      </c>
      <c r="L187" s="19">
        <f>VLOOKUP(A187,'All Generation'!$A$2:$F$1353,4,FALSE)</f>
        <v>41</v>
      </c>
      <c r="M187" s="19">
        <f>VLOOKUP(A187,'All Generation'!$A$2:$F$1353,5,FALSE)</f>
        <v>40.020000000000003</v>
      </c>
      <c r="N187" s="19">
        <f>VLOOKUP(A187,'All Generation'!$A$2:$F$1353,6,FALSE)</f>
        <v>0</v>
      </c>
      <c r="O187" s="19" t="str">
        <f>VLOOKUP(A187,'All IDs'!$A$2:$D$1353,4,FALSE)</f>
        <v>W0268</v>
      </c>
      <c r="P187" s="19" t="s">
        <v>377</v>
      </c>
    </row>
    <row r="188" spans="1:16">
      <c r="A188" s="69">
        <v>188</v>
      </c>
      <c r="B188" s="70" t="s">
        <v>4595</v>
      </c>
      <c r="C188" s="70" t="s">
        <v>4596</v>
      </c>
      <c r="D188" s="70" t="s">
        <v>623</v>
      </c>
      <c r="E188" s="70" t="s">
        <v>73</v>
      </c>
      <c r="F188" s="69">
        <v>3.5</v>
      </c>
      <c r="G188" s="91">
        <v>41682</v>
      </c>
      <c r="H188" s="69" t="b">
        <v>1</v>
      </c>
      <c r="I188" s="69" t="b">
        <v>0</v>
      </c>
      <c r="J188" s="19">
        <v>6.9</v>
      </c>
      <c r="K188" s="19">
        <f>VLOOKUP(A188,'All Generation'!$A$2:$F$1353,3,FALSE)</f>
        <v>6.7</v>
      </c>
      <c r="L188" s="19">
        <f>VLOOKUP(A188,'All Generation'!$A$2:$F$1353,4,FALSE)</f>
        <v>7.1</v>
      </c>
      <c r="M188" s="19">
        <f>VLOOKUP(A188,'All Generation'!$A$2:$F$1353,5,FALSE)</f>
        <v>6.5590000000000002</v>
      </c>
      <c r="N188" s="19">
        <f>VLOOKUP(A188,'All Generation'!$A$2:$F$1353,6,FALSE)</f>
        <v>0</v>
      </c>
      <c r="O188" s="19" t="str">
        <f>VLOOKUP(A188,'All IDs'!$A$2:$D$1353,4,FALSE)</f>
        <v/>
      </c>
      <c r="P188" s="19" t="s">
        <v>3209</v>
      </c>
    </row>
    <row r="189" spans="1:16">
      <c r="A189" s="69">
        <v>189</v>
      </c>
      <c r="B189" s="70" t="s">
        <v>4597</v>
      </c>
      <c r="C189" s="70" t="s">
        <v>4598</v>
      </c>
      <c r="D189" s="70" t="s">
        <v>623</v>
      </c>
      <c r="E189" s="70" t="s">
        <v>73</v>
      </c>
      <c r="F189" s="69">
        <v>2</v>
      </c>
      <c r="G189" s="91">
        <v>41766</v>
      </c>
      <c r="H189" s="69" t="b">
        <v>1</v>
      </c>
      <c r="I189" s="69" t="b">
        <v>0</v>
      </c>
      <c r="J189" s="19">
        <v>4.819</v>
      </c>
      <c r="K189" s="19">
        <f>VLOOKUP(A189,'All Generation'!$A$2:$F$1353,3,FALSE)</f>
        <v>5</v>
      </c>
      <c r="L189" s="19">
        <f>VLOOKUP(A189,'All Generation'!$A$2:$F$1353,4,FALSE)</f>
        <v>4.8</v>
      </c>
      <c r="M189" s="19">
        <f>VLOOKUP(A189,'All Generation'!$A$2:$F$1353,5,FALSE)</f>
        <v>2.89</v>
      </c>
      <c r="N189" s="19">
        <f>VLOOKUP(A189,'All Generation'!$A$2:$F$1353,6,FALSE)</f>
        <v>0</v>
      </c>
      <c r="O189" s="19" t="str">
        <f>VLOOKUP(A189,'All IDs'!$A$2:$D$1353,4,FALSE)</f>
        <v>S0299</v>
      </c>
      <c r="P189" s="19" t="s">
        <v>265</v>
      </c>
    </row>
    <row r="190" spans="1:16">
      <c r="A190" s="69">
        <v>190</v>
      </c>
      <c r="B190" s="70" t="s">
        <v>4599</v>
      </c>
      <c r="C190" s="70" t="s">
        <v>4598</v>
      </c>
      <c r="D190" s="70" t="s">
        <v>623</v>
      </c>
      <c r="E190" s="70" t="s">
        <v>73</v>
      </c>
      <c r="F190" s="69">
        <v>2</v>
      </c>
      <c r="G190" s="91">
        <v>41766</v>
      </c>
      <c r="H190" s="69" t="b">
        <v>1</v>
      </c>
      <c r="I190" s="69" t="b">
        <v>0</v>
      </c>
      <c r="J190" s="19">
        <v>4.3010000000000002</v>
      </c>
      <c r="K190" s="19">
        <f>VLOOKUP(A190,'All Generation'!$A$2:$F$1353,3,FALSE)</f>
        <v>4.4000000000000004</v>
      </c>
      <c r="L190" s="19">
        <f>VLOOKUP(A190,'All Generation'!$A$2:$F$1353,4,FALSE)</f>
        <v>4.3</v>
      </c>
      <c r="M190" s="19">
        <f>VLOOKUP(A190,'All Generation'!$A$2:$F$1353,5,FALSE)</f>
        <v>2.6</v>
      </c>
      <c r="N190" s="19">
        <f>VLOOKUP(A190,'All Generation'!$A$2:$F$1353,6,FALSE)</f>
        <v>0</v>
      </c>
      <c r="O190" s="19" t="str">
        <f>VLOOKUP(A190,'All IDs'!$A$2:$D$1353,4,FALSE)</f>
        <v>S0413</v>
      </c>
      <c r="P190" s="19" t="s">
        <v>266</v>
      </c>
    </row>
    <row r="191" spans="1:16">
      <c r="A191" s="69">
        <v>191</v>
      </c>
      <c r="B191" s="70" t="s">
        <v>4600</v>
      </c>
      <c r="C191" s="70" t="s">
        <v>4598</v>
      </c>
      <c r="D191" s="70" t="s">
        <v>623</v>
      </c>
      <c r="E191" s="70" t="s">
        <v>73</v>
      </c>
      <c r="F191" s="69">
        <v>1.5</v>
      </c>
      <c r="G191" s="91">
        <v>41957</v>
      </c>
      <c r="H191" s="69" t="b">
        <v>1</v>
      </c>
      <c r="I191" s="69" t="b">
        <v>0</v>
      </c>
      <c r="J191" s="19">
        <v>3.5249999999999999</v>
      </c>
      <c r="K191" s="19">
        <f>VLOOKUP(A191,'All Generation'!$A$2:$F$1353,3,FALSE)</f>
        <v>3.7</v>
      </c>
      <c r="L191" s="19">
        <f>VLOOKUP(A191,'All Generation'!$A$2:$F$1353,4,FALSE)</f>
        <v>3.7</v>
      </c>
      <c r="M191" s="19">
        <f>VLOOKUP(A191,'All Generation'!$A$2:$F$1353,5,FALSE)</f>
        <v>0</v>
      </c>
      <c r="N191" s="19">
        <f>VLOOKUP(A191,'All Generation'!$A$2:$F$1353,6,FALSE)</f>
        <v>0</v>
      </c>
      <c r="O191" s="19" t="str">
        <f>VLOOKUP(A191,'All IDs'!$A$2:$D$1353,4,FALSE)</f>
        <v>S9276</v>
      </c>
      <c r="P191" s="19" t="s">
        <v>120</v>
      </c>
    </row>
    <row r="192" spans="1:16">
      <c r="A192" s="69">
        <v>192</v>
      </c>
      <c r="B192" s="70" t="s">
        <v>4601</v>
      </c>
      <c r="C192" s="70" t="s">
        <v>4602</v>
      </c>
      <c r="D192" s="70" t="s">
        <v>623</v>
      </c>
      <c r="E192" s="70" t="s">
        <v>73</v>
      </c>
      <c r="F192" s="69">
        <v>1</v>
      </c>
      <c r="G192" s="91">
        <v>40909</v>
      </c>
      <c r="H192" s="69" t="b">
        <v>1</v>
      </c>
      <c r="I192" s="69" t="b">
        <v>0</v>
      </c>
      <c r="J192" s="19">
        <v>1.6519999999999999</v>
      </c>
      <c r="K192" s="19">
        <f>VLOOKUP(A192,'All Generation'!$A$2:$F$1353,3,FALSE)</f>
        <v>1.7</v>
      </c>
      <c r="L192" s="19">
        <f>VLOOKUP(A192,'All Generation'!$A$2:$F$1353,4,FALSE)</f>
        <v>1.7</v>
      </c>
      <c r="M192" s="19">
        <f>VLOOKUP(A192,'All Generation'!$A$2:$F$1353,5,FALSE)</f>
        <v>1.6519999999999999</v>
      </c>
      <c r="N192" s="19">
        <f>VLOOKUP(A192,'All Generation'!$A$2:$F$1353,6,FALSE)</f>
        <v>1.65</v>
      </c>
      <c r="O192" s="19" t="str">
        <f>VLOOKUP(A192,'All IDs'!$A$2:$D$1353,4,FALSE)</f>
        <v>S9097</v>
      </c>
      <c r="P192" s="19" t="s">
        <v>6532</v>
      </c>
    </row>
    <row r="193" spans="1:16">
      <c r="A193" s="69">
        <v>193</v>
      </c>
      <c r="B193" s="70" t="s">
        <v>4603</v>
      </c>
      <c r="C193" s="70" t="s">
        <v>4604</v>
      </c>
      <c r="D193" s="70" t="s">
        <v>623</v>
      </c>
      <c r="E193" s="70" t="s">
        <v>0</v>
      </c>
      <c r="F193" s="69">
        <v>15</v>
      </c>
      <c r="G193" s="91">
        <v>31656</v>
      </c>
      <c r="H193" s="69" t="b">
        <v>1</v>
      </c>
      <c r="I193" s="69" t="b">
        <v>0</v>
      </c>
      <c r="J193" s="19">
        <v>1.0131099853515599</v>
      </c>
      <c r="K193" s="19">
        <f>VLOOKUP(A193,'All Generation'!$A$2:$F$1353,3,FALSE)</f>
        <v>68.3</v>
      </c>
      <c r="L193" s="19">
        <f>VLOOKUP(A193,'All Generation'!$A$2:$F$1353,4,FALSE)</f>
        <v>118.8</v>
      </c>
      <c r="M193" s="19">
        <f>VLOOKUP(A193,'All Generation'!$A$2:$F$1353,5,FALSE)</f>
        <v>122.925</v>
      </c>
      <c r="N193" s="19">
        <f>VLOOKUP(A193,'All Generation'!$A$2:$F$1353,6,FALSE)</f>
        <v>115.52</v>
      </c>
      <c r="O193" s="19" t="str">
        <f>VLOOKUP(A193,'All IDs'!$A$2:$D$1353,4,FALSE)</f>
        <v>E0037</v>
      </c>
      <c r="P193" s="19" t="s">
        <v>6536</v>
      </c>
    </row>
    <row r="194" spans="1:16">
      <c r="A194" s="69">
        <v>194</v>
      </c>
      <c r="B194" s="70" t="s">
        <v>4605</v>
      </c>
      <c r="C194" s="70" t="s">
        <v>4606</v>
      </c>
      <c r="D194" s="70" t="s">
        <v>623</v>
      </c>
      <c r="E194" s="70" t="s">
        <v>73</v>
      </c>
      <c r="F194" s="69">
        <v>3</v>
      </c>
      <c r="G194" s="91">
        <v>41703</v>
      </c>
      <c r="H194" s="69" t="b">
        <v>1</v>
      </c>
      <c r="I194" s="69" t="b">
        <v>0</v>
      </c>
      <c r="J194" s="19">
        <v>7.69</v>
      </c>
      <c r="K194" s="19">
        <f>VLOOKUP(A194,'All Generation'!$A$2:$F$1353,3,FALSE)</f>
        <v>7.7</v>
      </c>
      <c r="L194" s="19">
        <f>VLOOKUP(A194,'All Generation'!$A$2:$F$1353,4,FALSE)</f>
        <v>4</v>
      </c>
      <c r="M194" s="19">
        <f>VLOOKUP(A194,'All Generation'!$A$2:$F$1353,5,FALSE)</f>
        <v>6.9939999999999998</v>
      </c>
      <c r="N194" s="19">
        <f>VLOOKUP(A194,'All Generation'!$A$2:$F$1353,6,FALSE)</f>
        <v>0</v>
      </c>
      <c r="O194" s="19" t="str">
        <f>VLOOKUP(A194,'All IDs'!$A$2:$D$1353,4,FALSE)</f>
        <v>S0300</v>
      </c>
      <c r="P194" s="19" t="s">
        <v>6540</v>
      </c>
    </row>
    <row r="195" spans="1:16">
      <c r="A195" s="69">
        <v>195</v>
      </c>
      <c r="B195" s="70" t="s">
        <v>4607</v>
      </c>
      <c r="C195" s="70" t="s">
        <v>4478</v>
      </c>
      <c r="D195" s="70" t="s">
        <v>623</v>
      </c>
      <c r="E195" s="70" t="s">
        <v>73</v>
      </c>
      <c r="F195" s="69">
        <v>15</v>
      </c>
      <c r="G195" s="91">
        <v>40814</v>
      </c>
      <c r="H195" s="69" t="b">
        <v>1</v>
      </c>
      <c r="I195" s="69" t="b">
        <v>0</v>
      </c>
      <c r="J195" s="19">
        <v>27.709</v>
      </c>
      <c r="K195" s="19">
        <f>VLOOKUP(A195,'All Generation'!$A$2:$F$1353,3,FALSE)</f>
        <v>29.8</v>
      </c>
      <c r="L195" s="19">
        <f>VLOOKUP(A195,'All Generation'!$A$2:$F$1353,4,FALSE)</f>
        <v>25.5</v>
      </c>
      <c r="M195" s="19">
        <f>VLOOKUP(A195,'All Generation'!$A$2:$F$1353,5,FALSE)</f>
        <v>29.181999999999999</v>
      </c>
      <c r="N195" s="19">
        <f>VLOOKUP(A195,'All Generation'!$A$2:$F$1353,6,FALSE)</f>
        <v>28.34</v>
      </c>
      <c r="O195" s="19" t="str">
        <f>VLOOKUP(A195,'All IDs'!$A$2:$D$1353,4,FALSE)</f>
        <v>S0140</v>
      </c>
      <c r="P195" s="19" t="s">
        <v>6544</v>
      </c>
    </row>
    <row r="196" spans="1:16">
      <c r="A196" s="69">
        <v>196</v>
      </c>
      <c r="B196" s="70" t="s">
        <v>4608</v>
      </c>
      <c r="C196" s="70" t="s">
        <v>15</v>
      </c>
      <c r="D196" s="70" t="s">
        <v>623</v>
      </c>
      <c r="E196" s="70" t="s">
        <v>4</v>
      </c>
      <c r="F196" s="69">
        <v>36.799999999999997</v>
      </c>
      <c r="G196" s="92"/>
      <c r="H196" s="69" t="b">
        <v>1</v>
      </c>
      <c r="I196" s="69" t="b">
        <v>0</v>
      </c>
      <c r="J196" s="19">
        <v>88.736000000000004</v>
      </c>
      <c r="K196" s="19">
        <f>VLOOKUP(A196,'All Generation'!$A$2:$F$1353,3,FALSE)</f>
        <v>90.6</v>
      </c>
      <c r="L196" s="19">
        <f>VLOOKUP(A196,'All Generation'!$A$2:$F$1353,4,FALSE)</f>
        <v>97.1</v>
      </c>
      <c r="M196" s="19">
        <f>VLOOKUP(A196,'All Generation'!$A$2:$F$1353,5,FALSE)</f>
        <v>88.04</v>
      </c>
      <c r="N196" s="19">
        <f>VLOOKUP(A196,'All Generation'!$A$2:$F$1353,6,FALSE)</f>
        <v>0</v>
      </c>
      <c r="O196" s="19" t="str">
        <f>VLOOKUP(A196,'All IDs'!$A$2:$D$1353,4,FALSE)</f>
        <v>W0371</v>
      </c>
      <c r="P196" s="19" t="s">
        <v>164</v>
      </c>
    </row>
    <row r="197" spans="1:16">
      <c r="A197" s="69">
        <v>894</v>
      </c>
      <c r="B197" s="70" t="s">
        <v>4609</v>
      </c>
      <c r="C197" s="70" t="s">
        <v>4461</v>
      </c>
      <c r="D197" s="70" t="s">
        <v>623</v>
      </c>
      <c r="E197" s="70" t="s">
        <v>73</v>
      </c>
      <c r="F197" s="69">
        <v>3.37</v>
      </c>
      <c r="G197" s="91">
        <v>42874</v>
      </c>
      <c r="H197" s="69" t="b">
        <v>1</v>
      </c>
      <c r="I197" s="69" t="b">
        <v>0</v>
      </c>
      <c r="J197" s="19">
        <v>4.9201999999999995</v>
      </c>
      <c r="K197" s="19">
        <f>VLOOKUP(A197,'All Generation'!$A$2:$F$1353,3,FALSE)</f>
        <v>0</v>
      </c>
      <c r="L197" s="19">
        <f>VLOOKUP(A197,'All Generation'!$A$2:$F$1353,4,FALSE)</f>
        <v>0</v>
      </c>
      <c r="M197" s="19">
        <f>VLOOKUP(A197,'All Generation'!$A$2:$F$1353,5,FALSE)</f>
        <v>0</v>
      </c>
      <c r="N197" s="19">
        <f>VLOOKUP(A197,'All Generation'!$A$2:$F$1353,6,FALSE)</f>
        <v>0</v>
      </c>
      <c r="O197" s="19" t="str">
        <f>VLOOKUP(A197,'All IDs'!$A$2:$D$1353,4,FALSE)</f>
        <v/>
      </c>
      <c r="P197" s="19" t="s">
        <v>17418</v>
      </c>
    </row>
    <row r="198" spans="1:16">
      <c r="A198" s="69">
        <v>197</v>
      </c>
      <c r="B198" s="70" t="s">
        <v>501</v>
      </c>
      <c r="C198" s="70" t="s">
        <v>4610</v>
      </c>
      <c r="D198" s="70" t="s">
        <v>623</v>
      </c>
      <c r="E198" s="70" t="s">
        <v>73</v>
      </c>
      <c r="F198" s="69">
        <v>2</v>
      </c>
      <c r="G198" s="91">
        <v>42674</v>
      </c>
      <c r="H198" s="69" t="b">
        <v>1</v>
      </c>
      <c r="I198" s="69" t="b">
        <v>0</v>
      </c>
      <c r="J198" s="19">
        <v>3.3730000000000002</v>
      </c>
      <c r="K198" s="19">
        <f>VLOOKUP(A198,'All Generation'!$A$2:$F$1353,3,FALSE)</f>
        <v>0.34799999999999998</v>
      </c>
      <c r="L198" s="19">
        <f>VLOOKUP(A198,'All Generation'!$A$2:$F$1353,4,FALSE)</f>
        <v>0</v>
      </c>
      <c r="M198" s="19">
        <f>VLOOKUP(A198,'All Generation'!$A$2:$F$1353,5,FALSE)</f>
        <v>0</v>
      </c>
      <c r="N198" s="19">
        <f>VLOOKUP(A198,'All Generation'!$A$2:$F$1353,6,FALSE)</f>
        <v>0</v>
      </c>
      <c r="O198" s="19" t="str">
        <f>VLOOKUP(A198,'All IDs'!$A$2:$D$1353,4,FALSE)</f>
        <v>S0578</v>
      </c>
      <c r="P198" s="19" t="s">
        <v>583</v>
      </c>
    </row>
    <row r="199" spans="1:16" ht="30">
      <c r="A199" s="69">
        <v>198</v>
      </c>
      <c r="B199" s="70" t="s">
        <v>4611</v>
      </c>
      <c r="C199" s="70" t="s">
        <v>4612</v>
      </c>
      <c r="D199" s="70" t="s">
        <v>623</v>
      </c>
      <c r="E199" s="70" t="s">
        <v>73</v>
      </c>
      <c r="F199" s="69">
        <v>1.5</v>
      </c>
      <c r="G199" s="91">
        <v>42278</v>
      </c>
      <c r="H199" s="69" t="b">
        <v>1</v>
      </c>
      <c r="I199" s="69" t="b">
        <v>0</v>
      </c>
      <c r="J199" s="19">
        <v>3.169</v>
      </c>
      <c r="K199" s="19">
        <f>VLOOKUP(A199,'All Generation'!$A$2:$F$1353,3,FALSE)</f>
        <v>3.1240000000000001</v>
      </c>
      <c r="L199" s="19">
        <f>VLOOKUP(A199,'All Generation'!$A$2:$F$1353,4,FALSE)</f>
        <v>0</v>
      </c>
      <c r="M199" s="19">
        <f>VLOOKUP(A199,'All Generation'!$A$2:$F$1353,5,FALSE)</f>
        <v>0</v>
      </c>
      <c r="N199" s="19">
        <f>VLOOKUP(A199,'All Generation'!$A$2:$F$1353,6,FALSE)</f>
        <v>0</v>
      </c>
      <c r="O199" s="19" t="str">
        <f>VLOOKUP(A199,'All IDs'!$A$2:$D$1353,4,FALSE)</f>
        <v>S0425</v>
      </c>
      <c r="P199" s="19" t="s">
        <v>6552</v>
      </c>
    </row>
    <row r="200" spans="1:16" ht="30">
      <c r="A200" s="69">
        <v>199</v>
      </c>
      <c r="B200" s="70" t="s">
        <v>4613</v>
      </c>
      <c r="C200" s="70" t="s">
        <v>4612</v>
      </c>
      <c r="D200" s="70" t="s">
        <v>623</v>
      </c>
      <c r="E200" s="70" t="s">
        <v>73</v>
      </c>
      <c r="F200" s="69">
        <v>1.5</v>
      </c>
      <c r="G200" s="91">
        <v>42278</v>
      </c>
      <c r="H200" s="69" t="b">
        <v>1</v>
      </c>
      <c r="I200" s="69" t="b">
        <v>0</v>
      </c>
      <c r="J200" s="19">
        <v>2.9710000000000001</v>
      </c>
      <c r="K200" s="19">
        <f>VLOOKUP(A200,'All Generation'!$A$2:$F$1353,3,FALSE)</f>
        <v>4.4859999999999998</v>
      </c>
      <c r="L200" s="19">
        <f>VLOOKUP(A200,'All Generation'!$A$2:$F$1353,4,FALSE)</f>
        <v>0</v>
      </c>
      <c r="M200" s="19">
        <f>VLOOKUP(A200,'All Generation'!$A$2:$F$1353,5,FALSE)</f>
        <v>0</v>
      </c>
      <c r="N200" s="19">
        <f>VLOOKUP(A200,'All Generation'!$A$2:$F$1353,6,FALSE)</f>
        <v>0</v>
      </c>
      <c r="O200" s="19" t="str">
        <f>VLOOKUP(A200,'All IDs'!$A$2:$D$1353,4,FALSE)</f>
        <v>S0426</v>
      </c>
      <c r="P200" s="19" t="s">
        <v>6556</v>
      </c>
    </row>
    <row r="201" spans="1:16">
      <c r="A201" s="69">
        <v>200</v>
      </c>
      <c r="B201" s="70" t="s">
        <v>4614</v>
      </c>
      <c r="C201" s="70" t="s">
        <v>15</v>
      </c>
      <c r="D201" s="70" t="s">
        <v>623</v>
      </c>
      <c r="E201" s="70" t="s">
        <v>73</v>
      </c>
      <c r="F201" s="69">
        <v>20</v>
      </c>
      <c r="G201" s="91">
        <v>42528</v>
      </c>
      <c r="H201" s="69" t="b">
        <v>1</v>
      </c>
      <c r="I201" s="69" t="b">
        <v>0</v>
      </c>
      <c r="J201" s="19">
        <v>51.692</v>
      </c>
      <c r="K201" s="19">
        <f>VLOOKUP(A201,'All Generation'!$A$2:$F$1353,3,FALSE)</f>
        <v>28.58</v>
      </c>
      <c r="L201" s="19">
        <f>VLOOKUP(A201,'All Generation'!$A$2:$F$1353,4,FALSE)</f>
        <v>0</v>
      </c>
      <c r="M201" s="19">
        <f>VLOOKUP(A201,'All Generation'!$A$2:$F$1353,5,FALSE)</f>
        <v>0</v>
      </c>
      <c r="N201" s="19">
        <f>VLOOKUP(A201,'All Generation'!$A$2:$F$1353,6,FALSE)</f>
        <v>0</v>
      </c>
      <c r="O201" s="19" t="str">
        <f>VLOOKUP(A201,'All IDs'!$A$2:$D$1353,4,FALSE)</f>
        <v>S0459</v>
      </c>
      <c r="P201" s="19" t="s">
        <v>6558</v>
      </c>
    </row>
    <row r="202" spans="1:16">
      <c r="A202" s="69">
        <v>201</v>
      </c>
      <c r="B202" s="70" t="s">
        <v>4615</v>
      </c>
      <c r="C202" s="70" t="s">
        <v>4616</v>
      </c>
      <c r="D202" s="70" t="s">
        <v>623</v>
      </c>
      <c r="E202" s="70" t="s">
        <v>73</v>
      </c>
      <c r="F202" s="69">
        <v>205.1</v>
      </c>
      <c r="G202" s="91">
        <v>42639</v>
      </c>
      <c r="H202" s="69" t="b">
        <v>1</v>
      </c>
      <c r="I202" s="69" t="b">
        <v>0</v>
      </c>
      <c r="J202" s="19">
        <v>297.28300000000002</v>
      </c>
      <c r="K202" s="19">
        <f>VLOOKUP(A202,'All Generation'!$A$2:$F$1353,3,FALSE)</f>
        <v>76.840999999999994</v>
      </c>
      <c r="L202" s="19">
        <f>VLOOKUP(A202,'All Generation'!$A$2:$F$1353,4,FALSE)</f>
        <v>0</v>
      </c>
      <c r="M202" s="19">
        <f>VLOOKUP(A202,'All Generation'!$A$2:$F$1353,5,FALSE)</f>
        <v>0</v>
      </c>
      <c r="N202" s="19">
        <f>VLOOKUP(A202,'All Generation'!$A$2:$F$1353,6,FALSE)</f>
        <v>0</v>
      </c>
      <c r="O202" s="19" t="str">
        <f>VLOOKUP(A202,'All IDs'!$A$2:$D$1353,4,FALSE)</f>
        <v>S0531</v>
      </c>
      <c r="P202" s="19" t="s">
        <v>6562</v>
      </c>
    </row>
    <row r="203" spans="1:16">
      <c r="A203" s="69">
        <v>202</v>
      </c>
      <c r="B203" s="70" t="s">
        <v>4617</v>
      </c>
      <c r="C203" s="70" t="s">
        <v>4618</v>
      </c>
      <c r="D203" s="70" t="s">
        <v>623</v>
      </c>
      <c r="E203" s="70" t="s">
        <v>73</v>
      </c>
      <c r="F203" s="69">
        <v>4</v>
      </c>
      <c r="G203" s="91">
        <v>41974</v>
      </c>
      <c r="H203" s="69" t="b">
        <v>1</v>
      </c>
      <c r="I203" s="69" t="b">
        <v>0</v>
      </c>
      <c r="J203" s="19">
        <v>9.1470000000000002</v>
      </c>
      <c r="K203" s="19">
        <f>VLOOKUP(A203,'All Generation'!$A$2:$F$1353,3,FALSE)</f>
        <v>9.6999999999999993</v>
      </c>
      <c r="L203" s="19">
        <f>VLOOKUP(A203,'All Generation'!$A$2:$F$1353,4,FALSE)</f>
        <v>9.5</v>
      </c>
      <c r="M203" s="19">
        <f>VLOOKUP(A203,'All Generation'!$A$2:$F$1353,5,FALSE)</f>
        <v>0</v>
      </c>
      <c r="N203" s="19">
        <f>VLOOKUP(A203,'All Generation'!$A$2:$F$1353,6,FALSE)</f>
        <v>0</v>
      </c>
      <c r="O203" s="19" t="str">
        <f>VLOOKUP(A203,'All IDs'!$A$2:$D$1353,4,FALSE)</f>
        <v>S9401</v>
      </c>
      <c r="P203" s="19" t="s">
        <v>6566</v>
      </c>
    </row>
    <row r="204" spans="1:16">
      <c r="A204" s="69">
        <v>203</v>
      </c>
      <c r="B204" s="70" t="s">
        <v>4619</v>
      </c>
      <c r="C204" s="70" t="s">
        <v>15</v>
      </c>
      <c r="D204" s="70" t="s">
        <v>623</v>
      </c>
      <c r="E204" s="70" t="s">
        <v>4</v>
      </c>
      <c r="F204" s="69">
        <v>6.5</v>
      </c>
      <c r="G204" s="92"/>
      <c r="H204" s="69" t="b">
        <v>1</v>
      </c>
      <c r="I204" s="69" t="b">
        <v>0</v>
      </c>
      <c r="J204" s="19">
        <v>17.232199218750001</v>
      </c>
      <c r="K204" s="19">
        <f>VLOOKUP(A204,'All Generation'!$A$2:$F$1353,3,FALSE)</f>
        <v>18.600000000000001</v>
      </c>
      <c r="L204" s="19">
        <f>VLOOKUP(A204,'All Generation'!$A$2:$F$1353,4,FALSE)</f>
        <v>18.5</v>
      </c>
      <c r="M204" s="19">
        <f>VLOOKUP(A204,'All Generation'!$A$2:$F$1353,5,FALSE)</f>
        <v>20.07</v>
      </c>
      <c r="N204" s="19">
        <f>VLOOKUP(A204,'All Generation'!$A$2:$F$1353,6,FALSE)</f>
        <v>0</v>
      </c>
      <c r="O204" s="19" t="str">
        <f>VLOOKUP(A204,'All IDs'!$A$2:$D$1353,4,FALSE)</f>
        <v>W0440</v>
      </c>
      <c r="P204" s="19" t="s">
        <v>6570</v>
      </c>
    </row>
    <row r="205" spans="1:16">
      <c r="A205" s="69">
        <v>204</v>
      </c>
      <c r="B205" s="70" t="s">
        <v>4620</v>
      </c>
      <c r="C205" s="70" t="s">
        <v>4621</v>
      </c>
      <c r="D205" s="70" t="s">
        <v>623</v>
      </c>
      <c r="E205" s="70" t="s">
        <v>0</v>
      </c>
      <c r="F205" s="69">
        <v>4.5999999999999996</v>
      </c>
      <c r="G205" s="91">
        <v>31199</v>
      </c>
      <c r="H205" s="69" t="b">
        <v>1</v>
      </c>
      <c r="I205" s="69" t="b">
        <v>0</v>
      </c>
      <c r="J205" s="19">
        <v>38.017000000000003</v>
      </c>
      <c r="K205" s="19">
        <f>VLOOKUP(A205,'All Generation'!$A$2:$F$1353,3,FALSE)</f>
        <v>37.799999999999997</v>
      </c>
      <c r="L205" s="19">
        <f>VLOOKUP(A205,'All Generation'!$A$2:$F$1353,4,FALSE)</f>
        <v>36.5</v>
      </c>
      <c r="M205" s="19">
        <f>VLOOKUP(A205,'All Generation'!$A$2:$F$1353,5,FALSE)</f>
        <v>38.545999999999999</v>
      </c>
      <c r="N205" s="19">
        <f>VLOOKUP(A205,'All Generation'!$A$2:$F$1353,6,FALSE)</f>
        <v>37.700000000000003</v>
      </c>
      <c r="O205" s="19" t="str">
        <f>VLOOKUP(A205,'All IDs'!$A$2:$D$1353,4,FALSE)</f>
        <v>E0171</v>
      </c>
      <c r="P205" s="19" t="s">
        <v>205</v>
      </c>
    </row>
    <row r="206" spans="1:16">
      <c r="A206" s="69">
        <v>205</v>
      </c>
      <c r="B206" s="70" t="s">
        <v>4622</v>
      </c>
      <c r="C206" s="70" t="s">
        <v>4623</v>
      </c>
      <c r="D206" s="70" t="s">
        <v>623</v>
      </c>
      <c r="E206" s="70" t="s">
        <v>73</v>
      </c>
      <c r="F206" s="69">
        <v>20</v>
      </c>
      <c r="G206" s="91">
        <v>41449</v>
      </c>
      <c r="H206" s="69" t="b">
        <v>1</v>
      </c>
      <c r="I206" s="69" t="b">
        <v>0</v>
      </c>
      <c r="J206" s="19">
        <v>42.377000000000002</v>
      </c>
      <c r="K206" s="19">
        <f>VLOOKUP(A206,'All Generation'!$A$2:$F$1353,3,FALSE)</f>
        <v>43.7</v>
      </c>
      <c r="L206" s="19">
        <f>VLOOKUP(A206,'All Generation'!$A$2:$F$1353,4,FALSE)</f>
        <v>43.2</v>
      </c>
      <c r="M206" s="19">
        <f>VLOOKUP(A206,'All Generation'!$A$2:$F$1353,5,FALSE)</f>
        <v>47.645000000000003</v>
      </c>
      <c r="N206" s="19">
        <f>VLOOKUP(A206,'All Generation'!$A$2:$F$1353,6,FALSE)</f>
        <v>0</v>
      </c>
      <c r="O206" s="19" t="str">
        <f>VLOOKUP(A206,'All IDs'!$A$2:$D$1353,4,FALSE)</f>
        <v>S0224</v>
      </c>
      <c r="P206" s="19" t="s">
        <v>6577</v>
      </c>
    </row>
    <row r="207" spans="1:16">
      <c r="A207" s="69">
        <v>206</v>
      </c>
      <c r="B207" s="70" t="s">
        <v>4624</v>
      </c>
      <c r="C207" s="70" t="s">
        <v>4625</v>
      </c>
      <c r="D207" s="70" t="s">
        <v>623</v>
      </c>
      <c r="E207" s="70" t="s">
        <v>3</v>
      </c>
      <c r="F207" s="69">
        <v>18.5</v>
      </c>
      <c r="G207" s="91">
        <v>32599</v>
      </c>
      <c r="H207" s="69" t="b">
        <v>1</v>
      </c>
      <c r="I207" s="69" t="b">
        <v>0</v>
      </c>
      <c r="J207" s="19">
        <v>1.1999999731779E-4</v>
      </c>
      <c r="K207" s="19">
        <f>VLOOKUP(A207,'All Generation'!$A$2:$F$1353,3,FALSE)</f>
        <v>0</v>
      </c>
      <c r="L207" s="19">
        <f>VLOOKUP(A207,'All Generation'!$A$2:$F$1353,4,FALSE)</f>
        <v>22.5</v>
      </c>
      <c r="M207" s="19">
        <f>VLOOKUP(A207,'All Generation'!$A$2:$F$1353,5,FALSE)</f>
        <v>79.198999999999998</v>
      </c>
      <c r="N207" s="19">
        <f>VLOOKUP(A207,'All Generation'!$A$2:$F$1353,6,FALSE)</f>
        <v>85.03</v>
      </c>
      <c r="O207" s="19" t="str">
        <f>VLOOKUP(A207,'All IDs'!$A$2:$D$1353,4,FALSE)</f>
        <v>T0021</v>
      </c>
      <c r="P207" s="19" t="s">
        <v>206</v>
      </c>
    </row>
    <row r="208" spans="1:16">
      <c r="A208" s="69">
        <v>207</v>
      </c>
      <c r="B208" s="70" t="s">
        <v>4626</v>
      </c>
      <c r="C208" s="70" t="s">
        <v>4625</v>
      </c>
      <c r="D208" s="70" t="s">
        <v>623</v>
      </c>
      <c r="E208" s="70" t="s">
        <v>3</v>
      </c>
      <c r="F208" s="69">
        <v>18.5</v>
      </c>
      <c r="G208" s="91">
        <v>32629</v>
      </c>
      <c r="H208" s="69" t="b">
        <v>1</v>
      </c>
      <c r="I208" s="69" t="b">
        <v>0</v>
      </c>
      <c r="J208" s="19">
        <v>110.795</v>
      </c>
      <c r="K208" s="19">
        <f>VLOOKUP(A208,'All Generation'!$A$2:$F$1353,3,FALSE)</f>
        <v>110.2</v>
      </c>
      <c r="L208" s="19">
        <f>VLOOKUP(A208,'All Generation'!$A$2:$F$1353,4,FALSE)</f>
        <v>109.6</v>
      </c>
      <c r="M208" s="19">
        <f>VLOOKUP(A208,'All Generation'!$A$2:$F$1353,5,FALSE)</f>
        <v>92.471000000000004</v>
      </c>
      <c r="N208" s="19">
        <f>VLOOKUP(A208,'All Generation'!$A$2:$F$1353,6,FALSE)</f>
        <v>103.92</v>
      </c>
      <c r="O208" s="19" t="str">
        <f>VLOOKUP(A208,'All IDs'!$A$2:$D$1353,4,FALSE)</f>
        <v>T0022</v>
      </c>
      <c r="P208" s="19" t="s">
        <v>206</v>
      </c>
    </row>
    <row r="209" spans="1:16">
      <c r="A209" s="69">
        <v>1343</v>
      </c>
      <c r="B209" s="70" t="s">
        <v>4627</v>
      </c>
      <c r="C209" s="70" t="s">
        <v>15</v>
      </c>
      <c r="D209" s="70" t="s">
        <v>623</v>
      </c>
      <c r="E209" s="70" t="s">
        <v>73</v>
      </c>
      <c r="F209" s="69">
        <v>4.91</v>
      </c>
      <c r="G209" s="91">
        <v>42863</v>
      </c>
      <c r="H209" s="69" t="b">
        <v>1</v>
      </c>
      <c r="I209" s="69" t="b">
        <v>0</v>
      </c>
      <c r="J209" s="19">
        <v>5.15</v>
      </c>
      <c r="K209" s="19">
        <f>VLOOKUP(A209,'All Generation'!$A$2:$F$1353,3,FALSE)</f>
        <v>0</v>
      </c>
      <c r="L209" s="19">
        <f>VLOOKUP(A209,'All Generation'!$A$2:$F$1353,4,FALSE)</f>
        <v>0</v>
      </c>
      <c r="M209" s="19">
        <f>VLOOKUP(A209,'All Generation'!$A$2:$F$1353,5,FALSE)</f>
        <v>0</v>
      </c>
      <c r="N209" s="19">
        <f>VLOOKUP(A209,'All Generation'!$A$2:$F$1353,6,FALSE)</f>
        <v>0</v>
      </c>
      <c r="O209" s="19" t="str">
        <f>VLOOKUP(A209,'All IDs'!$A$2:$D$1353,4,FALSE)</f>
        <v>S0630</v>
      </c>
      <c r="P209" s="19" t="s">
        <v>44</v>
      </c>
    </row>
    <row r="210" spans="1:16">
      <c r="A210" s="69">
        <v>209</v>
      </c>
      <c r="B210" s="70" t="s">
        <v>4628</v>
      </c>
      <c r="C210" s="70" t="s">
        <v>4629</v>
      </c>
      <c r="D210" s="70" t="s">
        <v>623</v>
      </c>
      <c r="E210" s="70" t="s">
        <v>73</v>
      </c>
      <c r="F210" s="69">
        <v>250</v>
      </c>
      <c r="G210" s="91">
        <v>41608</v>
      </c>
      <c r="H210" s="69" t="b">
        <v>1</v>
      </c>
      <c r="I210" s="69" t="b">
        <v>0</v>
      </c>
      <c r="J210" s="19">
        <v>627.88599999999997</v>
      </c>
      <c r="K210" s="19">
        <f>VLOOKUP(A210,'All Generation'!$A$2:$F$1353,3,FALSE)</f>
        <v>634.1</v>
      </c>
      <c r="L210" s="19">
        <f>VLOOKUP(A210,'All Generation'!$A$2:$F$1353,4,FALSE)</f>
        <v>621.5</v>
      </c>
      <c r="M210" s="19">
        <f>VLOOKUP(A210,'All Generation'!$A$2:$F$1353,5,FALSE)</f>
        <v>576.11199999999997</v>
      </c>
      <c r="N210" s="19">
        <f>VLOOKUP(A210,'All Generation'!$A$2:$F$1353,6,FALSE)</f>
        <v>0</v>
      </c>
      <c r="O210" s="19" t="str">
        <f>VLOOKUP(A210,'All IDs'!$A$2:$D$1353,4,FALSE)</f>
        <v>S0259</v>
      </c>
      <c r="P210" s="19" t="s">
        <v>268</v>
      </c>
    </row>
    <row r="211" spans="1:16" ht="30">
      <c r="A211" s="69">
        <v>210</v>
      </c>
      <c r="B211" s="70" t="s">
        <v>94</v>
      </c>
      <c r="C211" s="70" t="s">
        <v>4630</v>
      </c>
      <c r="D211" s="70" t="s">
        <v>623</v>
      </c>
      <c r="E211" s="70" t="s">
        <v>3</v>
      </c>
      <c r="F211" s="69">
        <v>55</v>
      </c>
      <c r="G211" s="91">
        <v>30317</v>
      </c>
      <c r="H211" s="69" t="b">
        <v>1</v>
      </c>
      <c r="I211" s="69" t="b">
        <v>0</v>
      </c>
      <c r="J211" s="19">
        <v>417.04899999999998</v>
      </c>
      <c r="K211" s="19">
        <f>VLOOKUP(A211,'All Generation'!$A$2:$F$1353,3,FALSE)</f>
        <v>476.2</v>
      </c>
      <c r="L211" s="19">
        <f>VLOOKUP(A211,'All Generation'!$A$2:$F$1353,4,FALSE)</f>
        <v>462</v>
      </c>
      <c r="M211" s="19">
        <f>VLOOKUP(A211,'All Generation'!$A$2:$F$1353,5,FALSE)</f>
        <v>469.06400000000002</v>
      </c>
      <c r="N211" s="19">
        <f>VLOOKUP(A211,'All Generation'!$A$2:$F$1353,6,FALSE)</f>
        <v>417.95</v>
      </c>
      <c r="O211" s="19" t="str">
        <f>VLOOKUP(A211,'All IDs'!$A$2:$D$1353,4,FALSE)</f>
        <v>T0039</v>
      </c>
      <c r="P211" s="19" t="s">
        <v>1952</v>
      </c>
    </row>
    <row r="212" spans="1:16" ht="30">
      <c r="A212" s="69">
        <v>211</v>
      </c>
      <c r="B212" s="70" t="s">
        <v>95</v>
      </c>
      <c r="C212" s="70" t="s">
        <v>4630</v>
      </c>
      <c r="D212" s="70" t="s">
        <v>623</v>
      </c>
      <c r="E212" s="70" t="s">
        <v>3</v>
      </c>
      <c r="F212" s="69">
        <v>55</v>
      </c>
      <c r="G212" s="91">
        <v>31048</v>
      </c>
      <c r="H212" s="69" t="b">
        <v>1</v>
      </c>
      <c r="I212" s="69" t="b">
        <v>0</v>
      </c>
      <c r="J212" s="19">
        <v>355.35110999989496</v>
      </c>
      <c r="K212" s="19">
        <f>VLOOKUP(A212,'All Generation'!$A$2:$F$1353,3,FALSE)</f>
        <v>342.9</v>
      </c>
      <c r="L212" s="19">
        <f>VLOOKUP(A212,'All Generation'!$A$2:$F$1353,4,FALSE)</f>
        <v>375.4</v>
      </c>
      <c r="M212" s="19">
        <f>VLOOKUP(A212,'All Generation'!$A$2:$F$1353,5,FALSE)</f>
        <v>393.76299999999998</v>
      </c>
      <c r="N212" s="19">
        <f>VLOOKUP(A212,'All Generation'!$A$2:$F$1353,6,FALSE)</f>
        <v>398.91</v>
      </c>
      <c r="O212" s="19" t="str">
        <f>VLOOKUP(A212,'All IDs'!$A$2:$D$1353,4,FALSE)</f>
        <v>T0040</v>
      </c>
      <c r="P212" s="19" t="s">
        <v>1948</v>
      </c>
    </row>
    <row r="213" spans="1:16">
      <c r="A213" s="69">
        <v>855</v>
      </c>
      <c r="B213" s="70" t="s">
        <v>4449</v>
      </c>
      <c r="C213" s="70" t="s">
        <v>15</v>
      </c>
      <c r="D213" s="70" t="s">
        <v>623</v>
      </c>
      <c r="E213" s="70" t="s">
        <v>73</v>
      </c>
      <c r="F213" s="69">
        <v>20</v>
      </c>
      <c r="G213" s="91">
        <v>42877</v>
      </c>
      <c r="H213" s="69" t="b">
        <v>1</v>
      </c>
      <c r="I213" s="69" t="b">
        <v>0</v>
      </c>
      <c r="J213" s="19">
        <v>28.954999999999998</v>
      </c>
      <c r="K213" s="19">
        <f>VLOOKUP(A213,'All Generation'!$A$2:$F$1353,3,FALSE)</f>
        <v>0</v>
      </c>
      <c r="L213" s="19">
        <f>VLOOKUP(A213,'All Generation'!$A$2:$F$1353,4,FALSE)</f>
        <v>0</v>
      </c>
      <c r="M213" s="19">
        <f>VLOOKUP(A213,'All Generation'!$A$2:$F$1353,5,FALSE)</f>
        <v>0</v>
      </c>
      <c r="N213" s="19">
        <f>VLOOKUP(A213,'All Generation'!$A$2:$F$1353,6,FALSE)</f>
        <v>0</v>
      </c>
      <c r="O213" s="19" t="str">
        <f>VLOOKUP(A213,'All IDs'!$A$2:$D$1353,4,FALSE)</f>
        <v>S0605</v>
      </c>
      <c r="P213" s="19" t="s">
        <v>8005</v>
      </c>
    </row>
    <row r="214" spans="1:16">
      <c r="A214" s="69">
        <v>212</v>
      </c>
      <c r="B214" s="70" t="s">
        <v>4631</v>
      </c>
      <c r="C214" s="70" t="s">
        <v>4478</v>
      </c>
      <c r="D214" s="70" t="s">
        <v>623</v>
      </c>
      <c r="E214" s="70" t="s">
        <v>73</v>
      </c>
      <c r="F214" s="69">
        <v>10</v>
      </c>
      <c r="G214" s="91">
        <v>41030</v>
      </c>
      <c r="H214" s="69" t="b">
        <v>1</v>
      </c>
      <c r="I214" s="69" t="b">
        <v>0</v>
      </c>
      <c r="J214" s="19">
        <v>18.173999999999999</v>
      </c>
      <c r="K214" s="19">
        <f>VLOOKUP(A214,'All Generation'!$A$2:$F$1353,3,FALSE)</f>
        <v>20.7</v>
      </c>
      <c r="L214" s="19">
        <f>VLOOKUP(A214,'All Generation'!$A$2:$F$1353,4,FALSE)</f>
        <v>21.8</v>
      </c>
      <c r="M214" s="19">
        <f>VLOOKUP(A214,'All Generation'!$A$2:$F$1353,5,FALSE)</f>
        <v>21.516999999999999</v>
      </c>
      <c r="N214" s="19">
        <f>VLOOKUP(A214,'All Generation'!$A$2:$F$1353,6,FALSE)</f>
        <v>24</v>
      </c>
      <c r="O214" s="19" t="str">
        <f>VLOOKUP(A214,'All IDs'!$A$2:$D$1353,4,FALSE)</f>
        <v>S0178</v>
      </c>
      <c r="P214" s="19" t="s">
        <v>6592</v>
      </c>
    </row>
    <row r="215" spans="1:16">
      <c r="A215" s="132">
        <v>213</v>
      </c>
      <c r="B215" s="129" t="s">
        <v>4632</v>
      </c>
      <c r="C215" s="129" t="s">
        <v>4633</v>
      </c>
      <c r="D215" s="129" t="s">
        <v>623</v>
      </c>
      <c r="E215" s="129" t="s">
        <v>46</v>
      </c>
      <c r="F215" s="132">
        <v>149.80000000000001</v>
      </c>
      <c r="G215" s="131">
        <v>27760</v>
      </c>
      <c r="H215" s="132" t="b">
        <v>1</v>
      </c>
      <c r="I215" s="132" t="b">
        <v>0</v>
      </c>
      <c r="J215" s="134">
        <v>0</v>
      </c>
      <c r="K215" s="19">
        <f>VLOOKUP(A215,'All Generation'!$A$2:$F$1353,3,FALSE)</f>
        <v>32.200000000000003</v>
      </c>
      <c r="L215" s="19">
        <f>VLOOKUP(A215,'All Generation'!$A$2:$F$1353,4,FALSE)</f>
        <v>0</v>
      </c>
      <c r="M215" s="19">
        <f>VLOOKUP(A215,'All Generation'!$A$2:$F$1353,5,FALSE)</f>
        <v>0</v>
      </c>
      <c r="N215" s="19">
        <f>VLOOKUP(A215,'All Generation'!$A$2:$F$1353,6,FALSE)</f>
        <v>0</v>
      </c>
      <c r="O215" s="134" t="str">
        <f>VLOOKUP(A215,'All IDs'!$A$2:$D$1353,4,FALSE)</f>
        <v>G0231</v>
      </c>
      <c r="P215" s="19" t="s">
        <v>6594</v>
      </c>
    </row>
    <row r="216" spans="1:16">
      <c r="A216" s="69">
        <v>215</v>
      </c>
      <c r="B216" s="70" t="s">
        <v>4634</v>
      </c>
      <c r="C216" s="70" t="s">
        <v>15</v>
      </c>
      <c r="D216" s="70" t="s">
        <v>623</v>
      </c>
      <c r="E216" s="70" t="s">
        <v>4</v>
      </c>
      <c r="F216" s="69">
        <v>85.9</v>
      </c>
      <c r="G216" s="91">
        <v>42005</v>
      </c>
      <c r="H216" s="69" t="b">
        <v>1</v>
      </c>
      <c r="I216" s="69" t="b">
        <v>0</v>
      </c>
      <c r="J216" s="19">
        <v>280.31</v>
      </c>
      <c r="K216" s="19">
        <f>VLOOKUP(A216,'All Generation'!$A$2:$F$1353,3,FALSE)</f>
        <v>282.60000000000002</v>
      </c>
      <c r="L216" s="19">
        <f>VLOOKUP(A216,'All Generation'!$A$2:$F$1353,4,FALSE)</f>
        <v>0</v>
      </c>
      <c r="M216" s="19">
        <f>VLOOKUP(A216,'All Generation'!$A$2:$F$1353,5,FALSE)</f>
        <v>0</v>
      </c>
      <c r="N216" s="19">
        <f>VLOOKUP(A216,'All Generation'!$A$2:$F$1353,6,FALSE)</f>
        <v>0</v>
      </c>
      <c r="O216" s="19" t="str">
        <f>VLOOKUP(A216,'All IDs'!$A$2:$D$1353,4,FALSE)</f>
        <v>W0461</v>
      </c>
      <c r="P216" s="19" t="s">
        <v>6601</v>
      </c>
    </row>
    <row r="217" spans="1:16" ht="30">
      <c r="A217" s="69">
        <v>216</v>
      </c>
      <c r="B217" s="70" t="s">
        <v>4635</v>
      </c>
      <c r="C217" s="70" t="s">
        <v>177</v>
      </c>
      <c r="D217" s="70" t="s">
        <v>623</v>
      </c>
      <c r="E217" s="70" t="s">
        <v>73</v>
      </c>
      <c r="F217" s="69">
        <v>1.3</v>
      </c>
      <c r="G217" s="91">
        <v>41106</v>
      </c>
      <c r="H217" s="69" t="b">
        <v>1</v>
      </c>
      <c r="I217" s="69" t="b">
        <v>0</v>
      </c>
      <c r="J217" s="19">
        <v>1.897</v>
      </c>
      <c r="K217" s="19">
        <f>VLOOKUP(A217,'All Generation'!$A$2:$F$1353,3,FALSE)</f>
        <v>1.8</v>
      </c>
      <c r="L217" s="19">
        <f>VLOOKUP(A217,'All Generation'!$A$2:$F$1353,4,FALSE)</f>
        <v>1.9</v>
      </c>
      <c r="M217" s="19">
        <f>VLOOKUP(A217,'All Generation'!$A$2:$F$1353,5,FALSE)</f>
        <v>1.9179999999999999</v>
      </c>
      <c r="N217" s="19">
        <f>VLOOKUP(A217,'All Generation'!$A$2:$F$1353,6,FALSE)</f>
        <v>2.0099999999999998</v>
      </c>
      <c r="O217" s="19" t="str">
        <f>VLOOKUP(A217,'All IDs'!$A$2:$D$1353,4,FALSE)</f>
        <v>S0208</v>
      </c>
      <c r="P217" s="19" t="s">
        <v>378</v>
      </c>
    </row>
    <row r="218" spans="1:16" ht="30">
      <c r="A218" s="69">
        <v>217</v>
      </c>
      <c r="B218" s="70" t="s">
        <v>4636</v>
      </c>
      <c r="C218" s="70" t="s">
        <v>177</v>
      </c>
      <c r="D218" s="70" t="s">
        <v>623</v>
      </c>
      <c r="E218" s="70" t="s">
        <v>73</v>
      </c>
      <c r="F218" s="69">
        <v>1.2</v>
      </c>
      <c r="G218" s="91">
        <v>41106</v>
      </c>
      <c r="H218" s="69" t="b">
        <v>1</v>
      </c>
      <c r="I218" s="69" t="b">
        <v>0</v>
      </c>
      <c r="J218" s="19">
        <v>2.0640000000000001</v>
      </c>
      <c r="K218" s="19">
        <f>VLOOKUP(A218,'All Generation'!$A$2:$F$1353,3,FALSE)</f>
        <v>2</v>
      </c>
      <c r="L218" s="19">
        <f>VLOOKUP(A218,'All Generation'!$A$2:$F$1353,4,FALSE)</f>
        <v>1.8</v>
      </c>
      <c r="M218" s="19">
        <f>VLOOKUP(A218,'All Generation'!$A$2:$F$1353,5,FALSE)</f>
        <v>2.036</v>
      </c>
      <c r="N218" s="19">
        <f>VLOOKUP(A218,'All Generation'!$A$2:$F$1353,6,FALSE)</f>
        <v>2.1800000000000002</v>
      </c>
      <c r="O218" s="19" t="str">
        <f>VLOOKUP(A218,'All IDs'!$A$2:$D$1353,4,FALSE)</f>
        <v>S0209</v>
      </c>
      <c r="P218" s="19" t="s">
        <v>379</v>
      </c>
    </row>
    <row r="219" spans="1:16" ht="30">
      <c r="A219" s="69">
        <v>218</v>
      </c>
      <c r="B219" s="70" t="s">
        <v>4637</v>
      </c>
      <c r="C219" s="70" t="s">
        <v>4638</v>
      </c>
      <c r="D219" s="70" t="s">
        <v>623</v>
      </c>
      <c r="E219" s="70" t="s">
        <v>73</v>
      </c>
      <c r="F219" s="69">
        <v>1.3</v>
      </c>
      <c r="G219" s="91">
        <v>42735</v>
      </c>
      <c r="H219" s="69" t="b">
        <v>1</v>
      </c>
      <c r="I219" s="69" t="b">
        <v>0</v>
      </c>
      <c r="J219" s="19">
        <v>2.4929999999999999</v>
      </c>
      <c r="K219" s="19">
        <f>VLOOKUP(A219,'All Generation'!$A$2:$F$1353,3,FALSE)</f>
        <v>3.7999999999999999E-2</v>
      </c>
      <c r="L219" s="19">
        <f>VLOOKUP(A219,'All Generation'!$A$2:$F$1353,4,FALSE)</f>
        <v>0</v>
      </c>
      <c r="M219" s="19">
        <f>VLOOKUP(A219,'All Generation'!$A$2:$F$1353,5,FALSE)</f>
        <v>0</v>
      </c>
      <c r="N219" s="19">
        <f>VLOOKUP(A219,'All Generation'!$A$2:$F$1353,6,FALSE)</f>
        <v>0</v>
      </c>
      <c r="O219" s="19" t="str">
        <f>VLOOKUP(A219,'All IDs'!$A$2:$D$1353,4,FALSE)</f>
        <v>S0576</v>
      </c>
      <c r="P219" s="19" t="s">
        <v>6611</v>
      </c>
    </row>
    <row r="220" spans="1:16">
      <c r="A220" s="69">
        <v>219</v>
      </c>
      <c r="B220" s="70" t="s">
        <v>4639</v>
      </c>
      <c r="C220" s="70" t="s">
        <v>4640</v>
      </c>
      <c r="D220" s="70" t="s">
        <v>623</v>
      </c>
      <c r="E220" s="70" t="s">
        <v>73</v>
      </c>
      <c r="F220" s="69">
        <v>1.25</v>
      </c>
      <c r="G220" s="91">
        <v>42735</v>
      </c>
      <c r="H220" s="69" t="b">
        <v>1</v>
      </c>
      <c r="I220" s="69" t="b">
        <v>0</v>
      </c>
      <c r="J220" s="19">
        <v>2.4830000000000001</v>
      </c>
      <c r="K220" s="19">
        <f>VLOOKUP(A220,'All Generation'!$A$2:$F$1353,3,FALSE)</f>
        <v>4.2000000000000003E-2</v>
      </c>
      <c r="L220" s="19">
        <f>VLOOKUP(A220,'All Generation'!$A$2:$F$1353,4,FALSE)</f>
        <v>0</v>
      </c>
      <c r="M220" s="19">
        <f>VLOOKUP(A220,'All Generation'!$A$2:$F$1353,5,FALSE)</f>
        <v>0</v>
      </c>
      <c r="N220" s="19">
        <f>VLOOKUP(A220,'All Generation'!$A$2:$F$1353,6,FALSE)</f>
        <v>0</v>
      </c>
      <c r="O220" s="19" t="str">
        <f>VLOOKUP(A220,'All IDs'!$A$2:$D$1353,4,FALSE)</f>
        <v>S0575</v>
      </c>
      <c r="P220" s="19" t="s">
        <v>6616</v>
      </c>
    </row>
    <row r="221" spans="1:16">
      <c r="A221" s="69">
        <v>220</v>
      </c>
      <c r="B221" s="70" t="s">
        <v>4641</v>
      </c>
      <c r="C221" s="70" t="s">
        <v>4642</v>
      </c>
      <c r="D221" s="70" t="s">
        <v>623</v>
      </c>
      <c r="E221" s="70" t="s">
        <v>73</v>
      </c>
      <c r="F221" s="69">
        <v>1.5</v>
      </c>
      <c r="G221" s="91">
        <v>42089</v>
      </c>
      <c r="H221" s="69" t="b">
        <v>1</v>
      </c>
      <c r="I221" s="69" t="b">
        <v>0</v>
      </c>
      <c r="J221" s="19">
        <v>2.8039999999999998</v>
      </c>
      <c r="K221" s="19">
        <f>VLOOKUP(A221,'All Generation'!$A$2:$F$1353,3,FALSE)</f>
        <v>2.74</v>
      </c>
      <c r="L221" s="19">
        <f>VLOOKUP(A221,'All Generation'!$A$2:$F$1353,4,FALSE)</f>
        <v>2.33</v>
      </c>
      <c r="M221" s="19">
        <f>VLOOKUP(A221,'All Generation'!$A$2:$F$1353,5,FALSE)</f>
        <v>0</v>
      </c>
      <c r="N221" s="19">
        <f>VLOOKUP(A221,'All Generation'!$A$2:$F$1353,6,FALSE)</f>
        <v>0</v>
      </c>
      <c r="O221" s="19" t="str">
        <f>VLOOKUP(A221,'All IDs'!$A$2:$D$1353,4,FALSE)</f>
        <v>S0438</v>
      </c>
      <c r="P221" s="19" t="s">
        <v>232</v>
      </c>
    </row>
    <row r="222" spans="1:16" ht="30">
      <c r="A222" s="69">
        <v>221</v>
      </c>
      <c r="B222" s="70" t="s">
        <v>4643</v>
      </c>
      <c r="C222" s="70" t="s">
        <v>4638</v>
      </c>
      <c r="D222" s="70" t="s">
        <v>623</v>
      </c>
      <c r="E222" s="70" t="s">
        <v>73</v>
      </c>
      <c r="F222" s="69">
        <v>1</v>
      </c>
      <c r="G222" s="91">
        <v>42735</v>
      </c>
      <c r="H222" s="69" t="b">
        <v>1</v>
      </c>
      <c r="I222" s="69" t="b">
        <v>0</v>
      </c>
      <c r="J222" s="19">
        <v>1.788</v>
      </c>
      <c r="K222" s="19">
        <f>VLOOKUP(A222,'All Generation'!$A$2:$F$1353,3,FALSE)</f>
        <v>6.96E-3</v>
      </c>
      <c r="L222" s="19">
        <f>VLOOKUP(A222,'All Generation'!$A$2:$F$1353,4,FALSE)</f>
        <v>0</v>
      </c>
      <c r="M222" s="19">
        <f>VLOOKUP(A222,'All Generation'!$A$2:$F$1353,5,FALSE)</f>
        <v>0</v>
      </c>
      <c r="N222" s="19">
        <f>VLOOKUP(A222,'All Generation'!$A$2:$F$1353,6,FALSE)</f>
        <v>0</v>
      </c>
      <c r="O222" s="19" t="str">
        <f>VLOOKUP(A222,'All IDs'!$A$2:$D$1353,4,FALSE)</f>
        <v>S0577</v>
      </c>
      <c r="P222" s="19" t="s">
        <v>6622</v>
      </c>
    </row>
    <row r="223" spans="1:16">
      <c r="A223" s="69">
        <v>222</v>
      </c>
      <c r="B223" s="70" t="s">
        <v>4644</v>
      </c>
      <c r="C223" s="70" t="s">
        <v>4642</v>
      </c>
      <c r="D223" s="70" t="s">
        <v>623</v>
      </c>
      <c r="E223" s="70" t="s">
        <v>73</v>
      </c>
      <c r="F223" s="69">
        <v>1.75</v>
      </c>
      <c r="G223" s="91">
        <v>42439</v>
      </c>
      <c r="H223" s="69" t="b">
        <v>1</v>
      </c>
      <c r="I223" s="69" t="b">
        <v>0</v>
      </c>
      <c r="J223" s="19">
        <v>3.218</v>
      </c>
      <c r="K223" s="19">
        <f>VLOOKUP(A223,'All Generation'!$A$2:$F$1353,3,FALSE)</f>
        <v>3.121</v>
      </c>
      <c r="L223" s="19">
        <f>VLOOKUP(A223,'All Generation'!$A$2:$F$1353,4,FALSE)</f>
        <v>2.84</v>
      </c>
      <c r="M223" s="19">
        <f>VLOOKUP(A223,'All Generation'!$A$2:$F$1353,5,FALSE)</f>
        <v>0</v>
      </c>
      <c r="N223" s="19">
        <f>VLOOKUP(A223,'All Generation'!$A$2:$F$1353,6,FALSE)</f>
        <v>0</v>
      </c>
      <c r="O223" s="19" t="str">
        <f>VLOOKUP(A223,'All IDs'!$A$2:$D$1353,4,FALSE)</f>
        <v>S0439</v>
      </c>
      <c r="P223" s="19" t="s">
        <v>233</v>
      </c>
    </row>
    <row r="224" spans="1:16">
      <c r="A224" s="69">
        <v>223</v>
      </c>
      <c r="B224" s="70" t="s">
        <v>4645</v>
      </c>
      <c r="C224" s="70" t="s">
        <v>4359</v>
      </c>
      <c r="D224" s="70" t="s">
        <v>623</v>
      </c>
      <c r="E224" s="70" t="s">
        <v>3</v>
      </c>
      <c r="F224" s="69">
        <v>124</v>
      </c>
      <c r="G224" s="91">
        <v>31321</v>
      </c>
      <c r="H224" s="69" t="b">
        <v>1</v>
      </c>
      <c r="I224" s="69" t="b">
        <v>0</v>
      </c>
      <c r="J224" s="19">
        <v>312.27600000000001</v>
      </c>
      <c r="K224" s="19">
        <f>VLOOKUP(A224,'All Generation'!$A$2:$F$1353,3,FALSE)</f>
        <v>158.9</v>
      </c>
      <c r="L224" s="19">
        <f>VLOOKUP(A224,'All Generation'!$A$2:$F$1353,4,FALSE)</f>
        <v>219.5</v>
      </c>
      <c r="M224" s="19">
        <f>VLOOKUP(A224,'All Generation'!$A$2:$F$1353,5,FALSE)</f>
        <v>295.21800000000002</v>
      </c>
      <c r="N224" s="19">
        <f>VLOOKUP(A224,'All Generation'!$A$2:$F$1353,6,FALSE)</f>
        <v>329.35</v>
      </c>
      <c r="O224" s="19" t="str">
        <f>VLOOKUP(A224,'All IDs'!$A$2:$D$1353,4,FALSE)</f>
        <v>T0030</v>
      </c>
      <c r="P224" s="19" t="s">
        <v>380</v>
      </c>
    </row>
    <row r="225" spans="1:16">
      <c r="A225" s="69">
        <v>224</v>
      </c>
      <c r="B225" s="70" t="s">
        <v>4646</v>
      </c>
      <c r="C225" s="70" t="s">
        <v>4647</v>
      </c>
      <c r="D225" s="70" t="s">
        <v>623</v>
      </c>
      <c r="E225" s="70" t="s">
        <v>73</v>
      </c>
      <c r="F225" s="69">
        <v>2.5</v>
      </c>
      <c r="G225" s="91">
        <v>41456</v>
      </c>
      <c r="H225" s="69" t="b">
        <v>1</v>
      </c>
      <c r="I225" s="69" t="b">
        <v>0</v>
      </c>
      <c r="J225" s="19">
        <v>4.6719999999999997</v>
      </c>
      <c r="K225" s="19">
        <f>VLOOKUP(A225,'All Generation'!$A$2:$F$1353,3,FALSE)</f>
        <v>4.5999999999999996</v>
      </c>
      <c r="L225" s="19">
        <f>VLOOKUP(A225,'All Generation'!$A$2:$F$1353,4,FALSE)</f>
        <v>4.5</v>
      </c>
      <c r="M225" s="19">
        <f>VLOOKUP(A225,'All Generation'!$A$2:$F$1353,5,FALSE)</f>
        <v>4.4000000000000004</v>
      </c>
      <c r="N225" s="19">
        <f>VLOOKUP(A225,'All Generation'!$A$2:$F$1353,6,FALSE)</f>
        <v>0</v>
      </c>
      <c r="O225" s="19" t="str">
        <f>VLOOKUP(A225,'All IDs'!$A$2:$D$1353,4,FALSE)</f>
        <v>S0310</v>
      </c>
      <c r="P225" s="19" t="s">
        <v>6630</v>
      </c>
    </row>
    <row r="226" spans="1:16">
      <c r="A226" s="69">
        <v>225</v>
      </c>
      <c r="B226" s="70" t="s">
        <v>4648</v>
      </c>
      <c r="C226" s="70" t="s">
        <v>4647</v>
      </c>
      <c r="D226" s="70" t="s">
        <v>623</v>
      </c>
      <c r="E226" s="70" t="s">
        <v>73</v>
      </c>
      <c r="F226" s="69">
        <v>2.5</v>
      </c>
      <c r="G226" s="91">
        <v>41456</v>
      </c>
      <c r="H226" s="69" t="b">
        <v>1</v>
      </c>
      <c r="I226" s="69" t="b">
        <v>0</v>
      </c>
      <c r="J226" s="19">
        <v>4.6100000000000003</v>
      </c>
      <c r="K226" s="19">
        <f>VLOOKUP(A226,'All Generation'!$A$2:$F$1353,3,FALSE)</f>
        <v>4.7</v>
      </c>
      <c r="L226" s="19">
        <f>VLOOKUP(A226,'All Generation'!$A$2:$F$1353,4,FALSE)</f>
        <v>4.7</v>
      </c>
      <c r="M226" s="19">
        <f>VLOOKUP(A226,'All Generation'!$A$2:$F$1353,5,FALSE)</f>
        <v>4.617</v>
      </c>
      <c r="N226" s="19">
        <f>VLOOKUP(A226,'All Generation'!$A$2:$F$1353,6,FALSE)</f>
        <v>0</v>
      </c>
      <c r="O226" s="19" t="str">
        <f>VLOOKUP(A226,'All IDs'!$A$2:$D$1353,4,FALSE)</f>
        <v>S0311</v>
      </c>
      <c r="P226" s="19" t="s">
        <v>6633</v>
      </c>
    </row>
    <row r="227" spans="1:16">
      <c r="A227" s="132">
        <v>226</v>
      </c>
      <c r="B227" s="129" t="s">
        <v>5241</v>
      </c>
      <c r="C227" s="129" t="s">
        <v>45</v>
      </c>
      <c r="D227" s="129" t="s">
        <v>623</v>
      </c>
      <c r="E227" s="129" t="s">
        <v>46</v>
      </c>
      <c r="F227" s="130"/>
      <c r="G227" s="131">
        <v>19511</v>
      </c>
      <c r="H227" s="132" t="b">
        <v>1</v>
      </c>
      <c r="I227" s="132" t="b">
        <v>0</v>
      </c>
      <c r="J227" s="134">
        <v>429.08</v>
      </c>
      <c r="K227" s="19">
        <f>VLOOKUP(A227,'All Generation'!$A$2:$F$1353,3,FALSE)</f>
        <v>114.7</v>
      </c>
      <c r="L227" s="19">
        <f>VLOOKUP(A227,'All Generation'!$A$2:$F$1353,4,FALSE)</f>
        <v>52.7</v>
      </c>
      <c r="M227" s="19">
        <f>VLOOKUP(A227,'All Generation'!$A$2:$F$1353,5,FALSE)</f>
        <v>65.171999999999997</v>
      </c>
      <c r="N227" s="19">
        <f>VLOOKUP(A227,'All Generation'!$A$2:$F$1353,6,FALSE)</f>
        <v>70.34</v>
      </c>
      <c r="O227" s="134" t="str">
        <f>VLOOKUP(A227,'All IDs'!$A$2:$D$1353,4,FALSE)</f>
        <v>G0236</v>
      </c>
      <c r="P227" s="19" t="s">
        <v>6635</v>
      </c>
    </row>
    <row r="228" spans="1:16" ht="30">
      <c r="A228" s="69">
        <v>227</v>
      </c>
      <c r="B228" s="70" t="s">
        <v>4649</v>
      </c>
      <c r="C228" s="70" t="s">
        <v>4650</v>
      </c>
      <c r="D228" s="70" t="s">
        <v>623</v>
      </c>
      <c r="E228" s="70" t="s">
        <v>73</v>
      </c>
      <c r="F228" s="69">
        <v>3.4</v>
      </c>
      <c r="G228" s="91">
        <v>41153</v>
      </c>
      <c r="H228" s="69" t="b">
        <v>1</v>
      </c>
      <c r="I228" s="69" t="b">
        <v>0</v>
      </c>
      <c r="J228" s="19">
        <v>2.3199999999999998</v>
      </c>
      <c r="K228" s="19">
        <f>VLOOKUP(A228,'All Generation'!$A$2:$F$1353,3,FALSE)</f>
        <v>2.4</v>
      </c>
      <c r="L228" s="19">
        <f>VLOOKUP(A228,'All Generation'!$A$2:$F$1353,4,FALSE)</f>
        <v>2.4</v>
      </c>
      <c r="M228" s="19">
        <f>VLOOKUP(A228,'All Generation'!$A$2:$F$1353,5,FALSE)</f>
        <v>2.3290000000000002</v>
      </c>
      <c r="N228" s="19">
        <f>VLOOKUP(A228,'All Generation'!$A$2:$F$1353,6,FALSE)</f>
        <v>2.5299999999999998</v>
      </c>
      <c r="O228" s="19" t="str">
        <f>VLOOKUP(A228,'All IDs'!$A$2:$D$1353,4,FALSE)</f>
        <v>S0203</v>
      </c>
      <c r="P228" s="19" t="s">
        <v>6637</v>
      </c>
    </row>
    <row r="229" spans="1:16" ht="30">
      <c r="A229" s="69">
        <v>228</v>
      </c>
      <c r="B229" s="70" t="s">
        <v>4651</v>
      </c>
      <c r="C229" s="70" t="s">
        <v>4650</v>
      </c>
      <c r="D229" s="70" t="s">
        <v>623</v>
      </c>
      <c r="E229" s="70" t="s">
        <v>73</v>
      </c>
      <c r="F229" s="69">
        <v>1.4</v>
      </c>
      <c r="G229" s="91">
        <v>41153</v>
      </c>
      <c r="H229" s="69" t="b">
        <v>1</v>
      </c>
      <c r="I229" s="69" t="b">
        <v>0</v>
      </c>
      <c r="J229" s="19">
        <v>6.72</v>
      </c>
      <c r="K229" s="19">
        <f>VLOOKUP(A229,'All Generation'!$A$2:$F$1353,3,FALSE)</f>
        <v>7.1</v>
      </c>
      <c r="L229" s="19">
        <f>VLOOKUP(A229,'All Generation'!$A$2:$F$1353,4,FALSE)</f>
        <v>7.1</v>
      </c>
      <c r="M229" s="19">
        <f>VLOOKUP(A229,'All Generation'!$A$2:$F$1353,5,FALSE)</f>
        <v>6.9859999999999998</v>
      </c>
      <c r="N229" s="19">
        <f>VLOOKUP(A229,'All Generation'!$A$2:$F$1353,6,FALSE)</f>
        <v>7.78</v>
      </c>
      <c r="O229" s="19" t="str">
        <f>VLOOKUP(A229,'All IDs'!$A$2:$D$1353,4,FALSE)</f>
        <v>S0204</v>
      </c>
      <c r="P229" s="19" t="s">
        <v>6639</v>
      </c>
    </row>
    <row r="230" spans="1:16">
      <c r="A230" s="69">
        <v>229</v>
      </c>
      <c r="B230" s="70" t="s">
        <v>4652</v>
      </c>
      <c r="C230" s="70" t="s">
        <v>15</v>
      </c>
      <c r="D230" s="70" t="s">
        <v>623</v>
      </c>
      <c r="E230" s="70" t="s">
        <v>4</v>
      </c>
      <c r="F230" s="69">
        <v>16.5</v>
      </c>
      <c r="G230" s="92"/>
      <c r="H230" s="69" t="b">
        <v>1</v>
      </c>
      <c r="I230" s="69" t="b">
        <v>0</v>
      </c>
      <c r="J230" s="19">
        <v>25.2715</v>
      </c>
      <c r="K230" s="19">
        <f>VLOOKUP(A230,'All Generation'!$A$2:$F$1353,3,FALSE)</f>
        <v>22.6</v>
      </c>
      <c r="L230" s="19">
        <f>VLOOKUP(A230,'All Generation'!$A$2:$F$1353,4,FALSE)</f>
        <v>25.4</v>
      </c>
      <c r="M230" s="19">
        <f>VLOOKUP(A230,'All Generation'!$A$2:$F$1353,5,FALSE)</f>
        <v>26.9</v>
      </c>
      <c r="N230" s="19">
        <f>VLOOKUP(A230,'All Generation'!$A$2:$F$1353,6,FALSE)</f>
        <v>0</v>
      </c>
      <c r="O230" s="19" t="str">
        <f>VLOOKUP(A230,'All IDs'!$A$2:$D$1353,4,FALSE)</f>
        <v>W0299</v>
      </c>
      <c r="P230" s="19" t="s">
        <v>381</v>
      </c>
    </row>
    <row r="231" spans="1:16" ht="30">
      <c r="A231" s="69">
        <v>231</v>
      </c>
      <c r="B231" s="70" t="s">
        <v>4653</v>
      </c>
      <c r="C231" s="70" t="s">
        <v>4654</v>
      </c>
      <c r="D231" s="70" t="s">
        <v>623</v>
      </c>
      <c r="E231" s="70" t="s">
        <v>73</v>
      </c>
      <c r="F231" s="69">
        <v>1</v>
      </c>
      <c r="G231" s="91">
        <v>41334</v>
      </c>
      <c r="H231" s="69" t="b">
        <v>1</v>
      </c>
      <c r="I231" s="69" t="b">
        <v>0</v>
      </c>
      <c r="J231" s="19">
        <v>1.9730000000000001</v>
      </c>
      <c r="K231" s="19">
        <f>VLOOKUP(A231,'All Generation'!$A$2:$F$1353,3,FALSE)</f>
        <v>1.9</v>
      </c>
      <c r="L231" s="19">
        <f>VLOOKUP(A231,'All Generation'!$A$2:$F$1353,4,FALSE)</f>
        <v>2.1</v>
      </c>
      <c r="M231" s="19">
        <f>VLOOKUP(A231,'All Generation'!$A$2:$F$1353,5,FALSE)</f>
        <v>1.919</v>
      </c>
      <c r="N231" s="19">
        <f>VLOOKUP(A231,'All Generation'!$A$2:$F$1353,6,FALSE)</f>
        <v>2.12</v>
      </c>
      <c r="O231" s="19" t="str">
        <f>VLOOKUP(A231,'All IDs'!$A$2:$D$1353,4,FALSE)</f>
        <v/>
      </c>
      <c r="P231" s="19" t="s">
        <v>6646</v>
      </c>
    </row>
    <row r="232" spans="1:16" ht="30">
      <c r="A232" s="69">
        <v>232</v>
      </c>
      <c r="B232" s="70" t="s">
        <v>4655</v>
      </c>
      <c r="C232" s="70" t="s">
        <v>4654</v>
      </c>
      <c r="D232" s="70" t="s">
        <v>623</v>
      </c>
      <c r="E232" s="70" t="s">
        <v>73</v>
      </c>
      <c r="F232" s="69">
        <v>2.5</v>
      </c>
      <c r="G232" s="91">
        <v>41366</v>
      </c>
      <c r="H232" s="69" t="b">
        <v>1</v>
      </c>
      <c r="I232" s="69" t="b">
        <v>0</v>
      </c>
      <c r="J232" s="19">
        <v>4.0010000000000003</v>
      </c>
      <c r="K232" s="19">
        <f>VLOOKUP(A232,'All Generation'!$A$2:$F$1353,3,FALSE)</f>
        <v>4.9000000000000004</v>
      </c>
      <c r="L232" s="19">
        <f>VLOOKUP(A232,'All Generation'!$A$2:$F$1353,4,FALSE)</f>
        <v>5</v>
      </c>
      <c r="M232" s="19">
        <f>VLOOKUP(A232,'All Generation'!$A$2:$F$1353,5,FALSE)</f>
        <v>4.843</v>
      </c>
      <c r="N232" s="19">
        <f>VLOOKUP(A232,'All Generation'!$A$2:$F$1353,6,FALSE)</f>
        <v>4.63</v>
      </c>
      <c r="O232" s="19" t="str">
        <f>VLOOKUP(A232,'All IDs'!$A$2:$D$1353,4,FALSE)</f>
        <v>S9172</v>
      </c>
      <c r="P232" s="19" t="s">
        <v>6650</v>
      </c>
    </row>
    <row r="233" spans="1:16" ht="30">
      <c r="A233" s="69">
        <v>233</v>
      </c>
      <c r="B233" s="70" t="s">
        <v>4656</v>
      </c>
      <c r="C233" s="70" t="s">
        <v>4438</v>
      </c>
      <c r="D233" s="70" t="s">
        <v>623</v>
      </c>
      <c r="E233" s="70" t="s">
        <v>73</v>
      </c>
      <c r="F233" s="69">
        <v>18</v>
      </c>
      <c r="G233" s="91">
        <v>40905</v>
      </c>
      <c r="H233" s="69" t="b">
        <v>1</v>
      </c>
      <c r="I233" s="69" t="b">
        <v>0</v>
      </c>
      <c r="J233" s="19">
        <v>31.597900390625</v>
      </c>
      <c r="K233" s="19">
        <f>VLOOKUP(A233,'All Generation'!$A$2:$F$1353,3,FALSE)</f>
        <v>31.5</v>
      </c>
      <c r="L233" s="19">
        <f>VLOOKUP(A233,'All Generation'!$A$2:$F$1353,4,FALSE)</f>
        <v>35.4</v>
      </c>
      <c r="M233" s="19">
        <f>VLOOKUP(A233,'All Generation'!$A$2:$F$1353,5,FALSE)</f>
        <v>36.283999999999999</v>
      </c>
      <c r="N233" s="19">
        <f>VLOOKUP(A233,'All Generation'!$A$2:$F$1353,6,FALSE)</f>
        <v>37.68</v>
      </c>
      <c r="O233" s="19" t="str">
        <f>VLOOKUP(A233,'All IDs'!$A$2:$D$1353,4,FALSE)</f>
        <v>S0156</v>
      </c>
      <c r="P233" s="19" t="s">
        <v>6652</v>
      </c>
    </row>
    <row r="234" spans="1:16">
      <c r="A234" s="69">
        <v>234</v>
      </c>
      <c r="B234" s="70" t="s">
        <v>4657</v>
      </c>
      <c r="C234" s="70" t="s">
        <v>4623</v>
      </c>
      <c r="D234" s="70" t="s">
        <v>623</v>
      </c>
      <c r="E234" s="70" t="s">
        <v>73</v>
      </c>
      <c r="F234" s="69">
        <v>20</v>
      </c>
      <c r="G234" s="91">
        <v>41525</v>
      </c>
      <c r="H234" s="69" t="b">
        <v>1</v>
      </c>
      <c r="I234" s="69" t="b">
        <v>0</v>
      </c>
      <c r="J234" s="19">
        <v>44.078000000000003</v>
      </c>
      <c r="K234" s="19">
        <f>VLOOKUP(A234,'All Generation'!$A$2:$F$1353,3,FALSE)</f>
        <v>45.9</v>
      </c>
      <c r="L234" s="19">
        <f>VLOOKUP(A234,'All Generation'!$A$2:$F$1353,4,FALSE)</f>
        <v>46.2</v>
      </c>
      <c r="M234" s="19">
        <f>VLOOKUP(A234,'All Generation'!$A$2:$F$1353,5,FALSE)</f>
        <v>47.359000000000002</v>
      </c>
      <c r="N234" s="19">
        <f>VLOOKUP(A234,'All Generation'!$A$2:$F$1353,6,FALSE)</f>
        <v>0</v>
      </c>
      <c r="O234" s="19" t="str">
        <f>VLOOKUP(A234,'All IDs'!$A$2:$D$1353,4,FALSE)</f>
        <v>S0225</v>
      </c>
      <c r="P234" s="19" t="s">
        <v>6656</v>
      </c>
    </row>
    <row r="235" spans="1:16">
      <c r="A235" s="132">
        <v>235</v>
      </c>
      <c r="B235" s="129" t="s">
        <v>5242</v>
      </c>
      <c r="C235" s="129" t="s">
        <v>41</v>
      </c>
      <c r="D235" s="129" t="s">
        <v>623</v>
      </c>
      <c r="E235" s="129" t="s">
        <v>46</v>
      </c>
      <c r="F235" s="130"/>
      <c r="G235" s="131">
        <v>34700</v>
      </c>
      <c r="H235" s="132" t="b">
        <v>1</v>
      </c>
      <c r="I235" s="132" t="b">
        <v>0</v>
      </c>
      <c r="J235" s="134">
        <v>0</v>
      </c>
      <c r="K235" s="19">
        <f>VLOOKUP(A235,'All Generation'!$A$2:$F$1353,3,FALSE)</f>
        <v>130</v>
      </c>
      <c r="L235" s="19">
        <f>VLOOKUP(A235,'All Generation'!$A$2:$F$1353,4,FALSE)</f>
        <v>3.3</v>
      </c>
      <c r="M235" s="19">
        <f>VLOOKUP(A235,'All Generation'!$A$2:$F$1353,5,FALSE)</f>
        <v>92.353999999999999</v>
      </c>
      <c r="N235" s="19">
        <f>VLOOKUP(A235,'All Generation'!$A$2:$F$1353,6,FALSE)</f>
        <v>0</v>
      </c>
      <c r="O235" s="134" t="str">
        <f>VLOOKUP(A235,'All IDs'!$A$2:$D$1353,4,FALSE)</f>
        <v>G0245</v>
      </c>
      <c r="P235" s="19" t="s">
        <v>6658</v>
      </c>
    </row>
    <row r="236" spans="1:16">
      <c r="A236" s="69">
        <v>236</v>
      </c>
      <c r="B236" s="70" t="s">
        <v>4658</v>
      </c>
      <c r="C236" s="70" t="s">
        <v>4659</v>
      </c>
      <c r="D236" s="70" t="s">
        <v>623</v>
      </c>
      <c r="E236" s="70" t="s">
        <v>4</v>
      </c>
      <c r="F236" s="69">
        <v>101.2</v>
      </c>
      <c r="G236" s="92"/>
      <c r="H236" s="69" t="b">
        <v>1</v>
      </c>
      <c r="I236" s="69" t="b">
        <v>0</v>
      </c>
      <c r="J236" s="19">
        <v>292.43</v>
      </c>
      <c r="K236" s="19">
        <f>VLOOKUP(A236,'All Generation'!$A$2:$F$1353,3,FALSE)</f>
        <v>287.39999999999998</v>
      </c>
      <c r="L236" s="19">
        <f>VLOOKUP(A236,'All Generation'!$A$2:$F$1353,4,FALSE)</f>
        <v>266.3</v>
      </c>
      <c r="M236" s="19">
        <f>VLOOKUP(A236,'All Generation'!$A$2:$F$1353,5,FALSE)</f>
        <v>295.51</v>
      </c>
      <c r="N236" s="19">
        <f>VLOOKUP(A236,'All Generation'!$A$2:$F$1353,6,FALSE)</f>
        <v>0</v>
      </c>
      <c r="O236" s="19" t="str">
        <f>VLOOKUP(A236,'All IDs'!$A$2:$D$1353,4,FALSE)</f>
        <v>W0369</v>
      </c>
      <c r="P236" s="19" t="s">
        <v>6663</v>
      </c>
    </row>
    <row r="237" spans="1:16">
      <c r="A237" s="69">
        <v>237</v>
      </c>
      <c r="B237" s="70" t="s">
        <v>4660</v>
      </c>
      <c r="C237" s="70" t="s">
        <v>4661</v>
      </c>
      <c r="D237" s="70" t="s">
        <v>623</v>
      </c>
      <c r="E237" s="70" t="s">
        <v>243</v>
      </c>
      <c r="F237" s="69">
        <v>1.6</v>
      </c>
      <c r="G237" s="91">
        <v>41600</v>
      </c>
      <c r="H237" s="69" t="b">
        <v>1</v>
      </c>
      <c r="I237" s="69" t="b">
        <v>0</v>
      </c>
      <c r="J237" s="19">
        <v>11.523</v>
      </c>
      <c r="K237" s="19">
        <f>VLOOKUP(A237,'All Generation'!$A$2:$F$1353,3,FALSE)</f>
        <v>10.9</v>
      </c>
      <c r="L237" s="19">
        <f>VLOOKUP(A237,'All Generation'!$A$2:$F$1353,4,FALSE)</f>
        <v>11.3</v>
      </c>
      <c r="M237" s="19">
        <f>VLOOKUP(A237,'All Generation'!$A$2:$F$1353,5,FALSE)</f>
        <v>11.523999999999999</v>
      </c>
      <c r="N237" s="19">
        <f>VLOOKUP(A237,'All Generation'!$A$2:$F$1353,6,FALSE)</f>
        <v>0</v>
      </c>
      <c r="O237" s="19" t="str">
        <f>VLOOKUP(A237,'All IDs'!$A$2:$D$1353,4,FALSE)</f>
        <v>E0236</v>
      </c>
      <c r="P237" s="19" t="s">
        <v>207</v>
      </c>
    </row>
    <row r="238" spans="1:16">
      <c r="A238" s="132">
        <v>238</v>
      </c>
      <c r="B238" s="129" t="s">
        <v>5243</v>
      </c>
      <c r="C238" s="129" t="s">
        <v>41</v>
      </c>
      <c r="D238" s="129" t="s">
        <v>623</v>
      </c>
      <c r="E238" s="129" t="s">
        <v>46</v>
      </c>
      <c r="F238" s="130"/>
      <c r="G238" s="131">
        <v>22890</v>
      </c>
      <c r="H238" s="132" t="b">
        <v>1</v>
      </c>
      <c r="I238" s="132" t="b">
        <v>0</v>
      </c>
      <c r="J238" s="134">
        <v>0.78200000000000003</v>
      </c>
      <c r="K238" s="19">
        <f>VLOOKUP(A238,'All Generation'!$A$2:$F$1353,3,FALSE)</f>
        <v>0</v>
      </c>
      <c r="L238" s="19">
        <f>VLOOKUP(A238,'All Generation'!$A$2:$F$1353,4,FALSE)</f>
        <v>0</v>
      </c>
      <c r="M238" s="19">
        <f>VLOOKUP(A238,'All Generation'!$A$2:$F$1353,5,FALSE)</f>
        <v>0</v>
      </c>
      <c r="N238" s="19">
        <f>VLOOKUP(A238,'All Generation'!$A$2:$F$1353,6,FALSE)</f>
        <v>0</v>
      </c>
      <c r="O238" s="134" t="str">
        <f>VLOOKUP(A238,'All IDs'!$A$2:$D$1353,4,FALSE)</f>
        <v>G0249</v>
      </c>
      <c r="P238" s="19" t="s">
        <v>6667</v>
      </c>
    </row>
    <row r="239" spans="1:16">
      <c r="A239" s="69">
        <v>239</v>
      </c>
      <c r="B239" s="70" t="s">
        <v>4662</v>
      </c>
      <c r="C239" s="70" t="s">
        <v>4663</v>
      </c>
      <c r="D239" s="70" t="s">
        <v>623</v>
      </c>
      <c r="E239" s="70" t="s">
        <v>73</v>
      </c>
      <c r="F239" s="69">
        <v>33.299999999999997</v>
      </c>
      <c r="G239" s="91">
        <v>42217</v>
      </c>
      <c r="H239" s="69" t="b">
        <v>1</v>
      </c>
      <c r="I239" s="69" t="b">
        <v>0</v>
      </c>
      <c r="J239" s="19">
        <v>61.173999999999999</v>
      </c>
      <c r="K239" s="19">
        <f>VLOOKUP(A239,'All Generation'!$A$2:$F$1353,3,FALSE)</f>
        <v>58.701999999999998</v>
      </c>
      <c r="L239" s="19">
        <f>VLOOKUP(A239,'All Generation'!$A$2:$F$1353,4,FALSE)</f>
        <v>0</v>
      </c>
      <c r="M239" s="19">
        <f>VLOOKUP(A239,'All Generation'!$A$2:$F$1353,5,FALSE)</f>
        <v>0</v>
      </c>
      <c r="N239" s="19">
        <f>VLOOKUP(A239,'All Generation'!$A$2:$F$1353,6,FALSE)</f>
        <v>0</v>
      </c>
      <c r="O239" s="19" t="str">
        <f>VLOOKUP(A239,'All IDs'!$A$2:$D$1353,4,FALSE)</f>
        <v>S0427</v>
      </c>
      <c r="P239" s="19" t="s">
        <v>6669</v>
      </c>
    </row>
    <row r="240" spans="1:16">
      <c r="A240" s="69">
        <v>240</v>
      </c>
      <c r="B240" s="70" t="s">
        <v>4664</v>
      </c>
      <c r="C240" s="70" t="s">
        <v>4359</v>
      </c>
      <c r="D240" s="70" t="s">
        <v>623</v>
      </c>
      <c r="E240" s="70" t="s">
        <v>3</v>
      </c>
      <c r="F240" s="69">
        <v>62.5</v>
      </c>
      <c r="G240" s="91">
        <v>31260</v>
      </c>
      <c r="H240" s="69" t="b">
        <v>1</v>
      </c>
      <c r="I240" s="69" t="b">
        <v>0</v>
      </c>
      <c r="J240" s="19">
        <v>311.36399999999998</v>
      </c>
      <c r="K240" s="19">
        <f>VLOOKUP(A240,'All Generation'!$A$2:$F$1353,3,FALSE)</f>
        <v>349.4</v>
      </c>
      <c r="L240" s="19">
        <f>VLOOKUP(A240,'All Generation'!$A$2:$F$1353,4,FALSE)</f>
        <v>338.3</v>
      </c>
      <c r="M240" s="19">
        <f>VLOOKUP(A240,'All Generation'!$A$2:$F$1353,5,FALSE)</f>
        <v>265.37</v>
      </c>
      <c r="N240" s="19">
        <f>VLOOKUP(A240,'All Generation'!$A$2:$F$1353,6,FALSE)</f>
        <v>301.45999999999998</v>
      </c>
      <c r="O240" s="19" t="str">
        <f>VLOOKUP(A240,'All IDs'!$A$2:$D$1353,4,FALSE)</f>
        <v>T0033</v>
      </c>
      <c r="P240" s="19" t="s">
        <v>508</v>
      </c>
    </row>
    <row r="241" spans="1:16">
      <c r="A241" s="69">
        <v>241</v>
      </c>
      <c r="B241" s="70" t="s">
        <v>4665</v>
      </c>
      <c r="C241" s="70" t="s">
        <v>4666</v>
      </c>
      <c r="D241" s="70" t="s">
        <v>623</v>
      </c>
      <c r="E241" s="70" t="s">
        <v>73</v>
      </c>
      <c r="F241" s="69">
        <v>10</v>
      </c>
      <c r="G241" s="91">
        <v>41752</v>
      </c>
      <c r="H241" s="69" t="b">
        <v>1</v>
      </c>
      <c r="I241" s="69" t="b">
        <v>0</v>
      </c>
      <c r="J241" s="19">
        <v>26.242999999999999</v>
      </c>
      <c r="K241" s="19">
        <f>VLOOKUP(A241,'All Generation'!$A$2:$F$1353,3,FALSE)</f>
        <v>25.9</v>
      </c>
      <c r="L241" s="19">
        <f>VLOOKUP(A241,'All Generation'!$A$2:$F$1353,4,FALSE)</f>
        <v>26.5</v>
      </c>
      <c r="M241" s="19">
        <f>VLOOKUP(A241,'All Generation'!$A$2:$F$1353,5,FALSE)</f>
        <v>19.728999999999999</v>
      </c>
      <c r="N241" s="19">
        <f>VLOOKUP(A241,'All Generation'!$A$2:$F$1353,6,FALSE)</f>
        <v>0</v>
      </c>
      <c r="O241" s="19" t="str">
        <f>VLOOKUP(A241,'All IDs'!$A$2:$D$1353,4,FALSE)</f>
        <v>S0298</v>
      </c>
      <c r="P241" s="19" t="s">
        <v>208</v>
      </c>
    </row>
    <row r="242" spans="1:16">
      <c r="A242" s="69">
        <v>242</v>
      </c>
      <c r="B242" s="70" t="s">
        <v>182</v>
      </c>
      <c r="C242" s="70" t="s">
        <v>4667</v>
      </c>
      <c r="D242" s="70" t="s">
        <v>623</v>
      </c>
      <c r="E242" s="70" t="s">
        <v>73</v>
      </c>
      <c r="F242" s="69">
        <v>1.5</v>
      </c>
      <c r="G242" s="91">
        <v>40908</v>
      </c>
      <c r="H242" s="69" t="b">
        <v>1</v>
      </c>
      <c r="I242" s="69" t="b">
        <v>0</v>
      </c>
      <c r="J242" s="19">
        <v>3.1469999999999998</v>
      </c>
      <c r="K242" s="19">
        <f>VLOOKUP(A242,'All Generation'!$A$2:$F$1353,3,FALSE)</f>
        <v>3.1</v>
      </c>
      <c r="L242" s="19">
        <f>VLOOKUP(A242,'All Generation'!$A$2:$F$1353,4,FALSE)</f>
        <v>3</v>
      </c>
      <c r="M242" s="19">
        <f>VLOOKUP(A242,'All Generation'!$A$2:$F$1353,5,FALSE)</f>
        <v>3.1280000000000001</v>
      </c>
      <c r="N242" s="19">
        <f>VLOOKUP(A242,'All Generation'!$A$2:$F$1353,6,FALSE)</f>
        <v>3.36</v>
      </c>
      <c r="O242" s="19" t="str">
        <f>VLOOKUP(A242,'All IDs'!$A$2:$D$1353,4,FALSE)</f>
        <v>S0380</v>
      </c>
      <c r="P242" s="19" t="s">
        <v>183</v>
      </c>
    </row>
    <row r="243" spans="1:16">
      <c r="A243" s="69">
        <v>243</v>
      </c>
      <c r="B243" s="70" t="s">
        <v>4668</v>
      </c>
      <c r="C243" s="70" t="s">
        <v>15</v>
      </c>
      <c r="D243" s="70" t="s">
        <v>623</v>
      </c>
      <c r="E243" s="70" t="s">
        <v>4</v>
      </c>
      <c r="F243" s="69">
        <v>1.5</v>
      </c>
      <c r="G243" s="92"/>
      <c r="H243" s="69" t="b">
        <v>1</v>
      </c>
      <c r="I243" s="69" t="b">
        <v>0</v>
      </c>
      <c r="J243" s="19">
        <v>1.7133333333333336</v>
      </c>
      <c r="K243" s="19">
        <f>VLOOKUP(A243,'All Generation'!$A$2:$F$1353,3,FALSE)</f>
        <v>0.4</v>
      </c>
      <c r="L243" s="19">
        <f>VLOOKUP(A243,'All Generation'!$A$2:$F$1353,4,FALSE)</f>
        <v>2.2000000000000002</v>
      </c>
      <c r="M243" s="19">
        <f>VLOOKUP(A243,'All Generation'!$A$2:$F$1353,5,FALSE)</f>
        <v>2.54</v>
      </c>
      <c r="N243" s="19">
        <f>VLOOKUP(A243,'All Generation'!$A$2:$F$1353,6,FALSE)</f>
        <v>0</v>
      </c>
      <c r="O243" s="19" t="str">
        <f>VLOOKUP(A243,'All IDs'!$A$2:$D$1353,4,FALSE)</f>
        <v>W0429</v>
      </c>
      <c r="P243" s="19" t="s">
        <v>44</v>
      </c>
    </row>
    <row r="244" spans="1:16">
      <c r="A244" s="69">
        <v>244</v>
      </c>
      <c r="B244" s="70" t="s">
        <v>4669</v>
      </c>
      <c r="C244" s="70" t="s">
        <v>4670</v>
      </c>
      <c r="D244" s="70" t="s">
        <v>623</v>
      </c>
      <c r="E244" s="70" t="s">
        <v>73</v>
      </c>
      <c r="F244" s="69">
        <v>102</v>
      </c>
      <c r="G244" s="91">
        <v>42566</v>
      </c>
      <c r="H244" s="69" t="b">
        <v>1</v>
      </c>
      <c r="I244" s="69" t="b">
        <v>0</v>
      </c>
      <c r="J244" s="19">
        <v>262.07799999999997</v>
      </c>
      <c r="K244" s="19">
        <f>VLOOKUP(A244,'All Generation'!$A$2:$F$1353,3,FALSE)</f>
        <v>118.011</v>
      </c>
      <c r="L244" s="19">
        <f>VLOOKUP(A244,'All Generation'!$A$2:$F$1353,4,FALSE)</f>
        <v>0</v>
      </c>
      <c r="M244" s="19">
        <f>VLOOKUP(A244,'All Generation'!$A$2:$F$1353,5,FALSE)</f>
        <v>0</v>
      </c>
      <c r="N244" s="19">
        <f>VLOOKUP(A244,'All Generation'!$A$2:$F$1353,6,FALSE)</f>
        <v>0</v>
      </c>
      <c r="O244" s="19" t="str">
        <f>VLOOKUP(A244,'All IDs'!$A$2:$D$1353,4,FALSE)</f>
        <v>S0532</v>
      </c>
      <c r="P244" s="19" t="s">
        <v>6679</v>
      </c>
    </row>
    <row r="245" spans="1:16">
      <c r="A245" s="69">
        <v>245</v>
      </c>
      <c r="B245" s="70" t="s">
        <v>4671</v>
      </c>
      <c r="C245" s="70" t="s">
        <v>4353</v>
      </c>
      <c r="D245" s="70" t="s">
        <v>623</v>
      </c>
      <c r="E245" s="70" t="s">
        <v>73</v>
      </c>
      <c r="F245" s="69">
        <v>1.5</v>
      </c>
      <c r="G245" s="91">
        <v>41855</v>
      </c>
      <c r="H245" s="69" t="b">
        <v>1</v>
      </c>
      <c r="I245" s="69" t="b">
        <v>0</v>
      </c>
      <c r="J245" s="19">
        <v>3.2930000000000001</v>
      </c>
      <c r="K245" s="19">
        <f>VLOOKUP(A245,'All Generation'!$A$2:$F$1353,3,FALSE)</f>
        <v>3.3</v>
      </c>
      <c r="L245" s="19">
        <f>VLOOKUP(A245,'All Generation'!$A$2:$F$1353,4,FALSE)</f>
        <v>3.3</v>
      </c>
      <c r="M245" s="19">
        <f>VLOOKUP(A245,'All Generation'!$A$2:$F$1353,5,FALSE)</f>
        <v>0</v>
      </c>
      <c r="N245" s="19">
        <f>VLOOKUP(A245,'All Generation'!$A$2:$F$1353,6,FALSE)</f>
        <v>0</v>
      </c>
      <c r="O245" s="19" t="str">
        <f>VLOOKUP(A245,'All IDs'!$A$2:$D$1353,4,FALSE)</f>
        <v>S0168</v>
      </c>
      <c r="P245" s="19" t="s">
        <v>209</v>
      </c>
    </row>
    <row r="246" spans="1:16">
      <c r="A246" s="69">
        <v>246</v>
      </c>
      <c r="B246" s="70" t="s">
        <v>1065</v>
      </c>
      <c r="C246" s="70" t="s">
        <v>4672</v>
      </c>
      <c r="D246" s="70" t="s">
        <v>623</v>
      </c>
      <c r="E246" s="70" t="s">
        <v>4</v>
      </c>
      <c r="F246" s="69">
        <v>162</v>
      </c>
      <c r="G246" s="92"/>
      <c r="H246" s="69" t="b">
        <v>1</v>
      </c>
      <c r="I246" s="69" t="b">
        <v>0</v>
      </c>
      <c r="J246" s="19">
        <v>306.85300000000001</v>
      </c>
      <c r="K246" s="19">
        <f>VLOOKUP(A246,'All Generation'!$A$2:$F$1353,3,FALSE)</f>
        <v>312.39999999999998</v>
      </c>
      <c r="L246" s="19">
        <f>VLOOKUP(A246,'All Generation'!$A$2:$F$1353,4,FALSE)</f>
        <v>344.6</v>
      </c>
      <c r="M246" s="19">
        <f>VLOOKUP(A246,'All Generation'!$A$2:$F$1353,5,FALSE)</f>
        <v>329.42</v>
      </c>
      <c r="N246" s="19">
        <f>VLOOKUP(A246,'All Generation'!$A$2:$F$1353,6,FALSE)</f>
        <v>0</v>
      </c>
      <c r="O246" s="19" t="str">
        <f>VLOOKUP(A246,'All IDs'!$A$2:$D$1353,4,FALSE)</f>
        <v>W0355</v>
      </c>
      <c r="P246" s="19" t="s">
        <v>6687</v>
      </c>
    </row>
    <row r="247" spans="1:16" ht="30">
      <c r="A247" s="69">
        <v>247</v>
      </c>
      <c r="B247" s="70" t="s">
        <v>4673</v>
      </c>
      <c r="C247" s="70" t="s">
        <v>4674</v>
      </c>
      <c r="D247" s="70" t="s">
        <v>623</v>
      </c>
      <c r="E247" s="70" t="s">
        <v>73</v>
      </c>
      <c r="F247" s="69">
        <v>12</v>
      </c>
      <c r="G247" s="91">
        <v>41426</v>
      </c>
      <c r="H247" s="69" t="b">
        <v>1</v>
      </c>
      <c r="I247" s="69" t="b">
        <v>0</v>
      </c>
      <c r="J247" s="19">
        <v>32.972000000000001</v>
      </c>
      <c r="K247" s="19">
        <f>VLOOKUP(A247,'All Generation'!$A$2:$F$1353,3,FALSE)</f>
        <v>33.1</v>
      </c>
      <c r="L247" s="19">
        <f>VLOOKUP(A247,'All Generation'!$A$2:$F$1353,4,FALSE)</f>
        <v>34.1</v>
      </c>
      <c r="M247" s="19">
        <f>VLOOKUP(A247,'All Generation'!$A$2:$F$1353,5,FALSE)</f>
        <v>34.548000000000002</v>
      </c>
      <c r="N247" s="19">
        <f>VLOOKUP(A247,'All Generation'!$A$2:$F$1353,6,FALSE)</f>
        <v>0</v>
      </c>
      <c r="O247" s="19" t="str">
        <f>VLOOKUP(A247,'All IDs'!$A$2:$D$1353,4,FALSE)</f>
        <v>S9409</v>
      </c>
      <c r="P247" s="19" t="s">
        <v>184</v>
      </c>
    </row>
    <row r="248" spans="1:16" ht="30">
      <c r="A248" s="69">
        <v>248</v>
      </c>
      <c r="B248" s="70" t="s">
        <v>4675</v>
      </c>
      <c r="C248" s="70" t="s">
        <v>4674</v>
      </c>
      <c r="D248" s="70" t="s">
        <v>623</v>
      </c>
      <c r="E248" s="70" t="s">
        <v>73</v>
      </c>
      <c r="F248" s="69">
        <v>9</v>
      </c>
      <c r="G248" s="91">
        <v>41426</v>
      </c>
      <c r="H248" s="69" t="b">
        <v>1</v>
      </c>
      <c r="I248" s="69" t="b">
        <v>0</v>
      </c>
      <c r="J248" s="19">
        <v>25.62</v>
      </c>
      <c r="K248" s="19">
        <f>VLOOKUP(A248,'All Generation'!$A$2:$F$1353,3,FALSE)</f>
        <v>24.3</v>
      </c>
      <c r="L248" s="19">
        <f>VLOOKUP(A248,'All Generation'!$A$2:$F$1353,4,FALSE)</f>
        <v>25.5</v>
      </c>
      <c r="M248" s="19">
        <f>VLOOKUP(A248,'All Generation'!$A$2:$F$1353,5,FALSE)</f>
        <v>26.033000000000001</v>
      </c>
      <c r="N248" s="19">
        <f>VLOOKUP(A248,'All Generation'!$A$2:$F$1353,6,FALSE)</f>
        <v>0</v>
      </c>
      <c r="O248" s="19" t="str">
        <f>VLOOKUP(A248,'All IDs'!$A$2:$D$1353,4,FALSE)</f>
        <v>S9410</v>
      </c>
      <c r="P248" s="19" t="s">
        <v>185</v>
      </c>
    </row>
    <row r="249" spans="1:16">
      <c r="A249" s="69">
        <v>249</v>
      </c>
      <c r="B249" s="70" t="s">
        <v>4676</v>
      </c>
      <c r="C249" s="70" t="s">
        <v>4677</v>
      </c>
      <c r="D249" s="70" t="s">
        <v>623</v>
      </c>
      <c r="E249" s="70" t="s">
        <v>0</v>
      </c>
      <c r="F249" s="69">
        <v>35.5</v>
      </c>
      <c r="G249" s="91">
        <v>32715</v>
      </c>
      <c r="H249" s="69" t="b">
        <v>1</v>
      </c>
      <c r="I249" s="69" t="b">
        <v>0</v>
      </c>
      <c r="J249" s="19">
        <v>160.916</v>
      </c>
      <c r="K249" s="19">
        <f>VLOOKUP(A249,'All Generation'!$A$2:$F$1353,3,FALSE)</f>
        <v>116.1</v>
      </c>
      <c r="L249" s="19">
        <f>VLOOKUP(A249,'All Generation'!$A$2:$F$1353,4,FALSE)</f>
        <v>194.8</v>
      </c>
      <c r="M249" s="19">
        <f>VLOOKUP(A249,'All Generation'!$A$2:$F$1353,5,FALSE)</f>
        <v>189.18100000000001</v>
      </c>
      <c r="N249" s="19">
        <f>VLOOKUP(A249,'All Generation'!$A$2:$F$1353,6,FALSE)</f>
        <v>200.71</v>
      </c>
      <c r="O249" s="19" t="str">
        <f>VLOOKUP(A249,'All IDs'!$A$2:$D$1353,4,FALSE)</f>
        <v>E0041</v>
      </c>
      <c r="P249" s="19" t="s">
        <v>382</v>
      </c>
    </row>
    <row r="250" spans="1:16">
      <c r="A250" s="69">
        <v>250</v>
      </c>
      <c r="B250" s="70" t="s">
        <v>4678</v>
      </c>
      <c r="C250" s="70" t="s">
        <v>4679</v>
      </c>
      <c r="D250" s="70" t="s">
        <v>623</v>
      </c>
      <c r="E250" s="70" t="s">
        <v>73</v>
      </c>
      <c r="F250" s="69">
        <v>1.5</v>
      </c>
      <c r="G250" s="91">
        <v>42095</v>
      </c>
      <c r="H250" s="69" t="b">
        <v>1</v>
      </c>
      <c r="I250" s="69" t="b">
        <v>0</v>
      </c>
      <c r="J250" s="19">
        <v>3.9449999999999998</v>
      </c>
      <c r="K250" s="19">
        <f>VLOOKUP(A250,'All Generation'!$A$2:$F$1353,3,FALSE)</f>
        <v>3.798</v>
      </c>
      <c r="L250" s="19">
        <f>VLOOKUP(A250,'All Generation'!$A$2:$F$1353,4,FALSE)</f>
        <v>3.1</v>
      </c>
      <c r="M250" s="19">
        <f>VLOOKUP(A250,'All Generation'!$A$2:$F$1353,5,FALSE)</f>
        <v>0</v>
      </c>
      <c r="N250" s="19">
        <f>VLOOKUP(A250,'All Generation'!$A$2:$F$1353,6,FALSE)</f>
        <v>0</v>
      </c>
      <c r="O250" s="19" t="str">
        <f>VLOOKUP(A250,'All IDs'!$A$2:$D$1353,4,FALSE)</f>
        <v>S0428</v>
      </c>
      <c r="P250" s="19" t="s">
        <v>6697</v>
      </c>
    </row>
    <row r="251" spans="1:16">
      <c r="A251" s="69">
        <v>251</v>
      </c>
      <c r="B251" s="70" t="s">
        <v>187</v>
      </c>
      <c r="C251" s="70" t="s">
        <v>4680</v>
      </c>
      <c r="D251" s="70" t="s">
        <v>623</v>
      </c>
      <c r="E251" s="70" t="s">
        <v>73</v>
      </c>
      <c r="F251" s="69">
        <v>1.5</v>
      </c>
      <c r="G251" s="91">
        <v>41548</v>
      </c>
      <c r="H251" s="69" t="b">
        <v>1</v>
      </c>
      <c r="I251" s="69" t="b">
        <v>0</v>
      </c>
      <c r="J251" s="19">
        <v>2.6280000000000001</v>
      </c>
      <c r="K251" s="19">
        <f>VLOOKUP(A251,'All Generation'!$A$2:$F$1353,3,FALSE)</f>
        <v>4.4000000000000004</v>
      </c>
      <c r="L251" s="19">
        <f>VLOOKUP(A251,'All Generation'!$A$2:$F$1353,4,FALSE)</f>
        <v>4.3</v>
      </c>
      <c r="M251" s="19">
        <f>VLOOKUP(A251,'All Generation'!$A$2:$F$1353,5,FALSE)</f>
        <v>4.0460000000000003</v>
      </c>
      <c r="N251" s="19">
        <f>VLOOKUP(A251,'All Generation'!$A$2:$F$1353,6,FALSE)</f>
        <v>0</v>
      </c>
      <c r="O251" s="19" t="str">
        <f>VLOOKUP(A251,'All IDs'!$A$2:$D$1353,4,FALSE)</f>
        <v>S9246</v>
      </c>
      <c r="P251" s="19" t="s">
        <v>188</v>
      </c>
    </row>
    <row r="252" spans="1:16">
      <c r="A252" s="69">
        <v>252</v>
      </c>
      <c r="B252" s="70" t="s">
        <v>4681</v>
      </c>
      <c r="C252" s="70" t="s">
        <v>4478</v>
      </c>
      <c r="D252" s="70" t="s">
        <v>623</v>
      </c>
      <c r="E252" s="70" t="s">
        <v>73</v>
      </c>
      <c r="F252" s="69">
        <v>20</v>
      </c>
      <c r="G252" s="91">
        <v>41085</v>
      </c>
      <c r="H252" s="69" t="b">
        <v>1</v>
      </c>
      <c r="I252" s="69" t="b">
        <v>0</v>
      </c>
      <c r="J252" s="19">
        <v>40.412999999999997</v>
      </c>
      <c r="K252" s="19">
        <f>VLOOKUP(A252,'All Generation'!$A$2:$F$1353,3,FALSE)</f>
        <v>42.5</v>
      </c>
      <c r="L252" s="19">
        <f>VLOOKUP(A252,'All Generation'!$A$2:$F$1353,4,FALSE)</f>
        <v>42.8</v>
      </c>
      <c r="M252" s="19">
        <f>VLOOKUP(A252,'All Generation'!$A$2:$F$1353,5,FALSE)</f>
        <v>44.014000000000003</v>
      </c>
      <c r="N252" s="19">
        <f>VLOOKUP(A252,'All Generation'!$A$2:$F$1353,6,FALSE)</f>
        <v>45.06</v>
      </c>
      <c r="O252" s="19" t="str">
        <f>VLOOKUP(A252,'All IDs'!$A$2:$D$1353,4,FALSE)</f>
        <v>S0177</v>
      </c>
      <c r="P252" s="19" t="s">
        <v>6703</v>
      </c>
    </row>
    <row r="253" spans="1:16" ht="30">
      <c r="A253" s="69">
        <v>857</v>
      </c>
      <c r="B253" s="70" t="s">
        <v>4682</v>
      </c>
      <c r="C253" s="70" t="s">
        <v>4683</v>
      </c>
      <c r="D253" s="70" t="s">
        <v>623</v>
      </c>
      <c r="E253" s="70" t="s">
        <v>243</v>
      </c>
      <c r="F253" s="69">
        <v>27</v>
      </c>
      <c r="G253" s="91">
        <v>42822</v>
      </c>
      <c r="H253" s="69" t="b">
        <v>1</v>
      </c>
      <c r="I253" s="69" t="b">
        <v>0</v>
      </c>
      <c r="J253" s="19">
        <v>49.274999999999999</v>
      </c>
      <c r="K253" s="19">
        <f>VLOOKUP(A253,'All Generation'!$A$2:$F$1353,3,FALSE)</f>
        <v>0</v>
      </c>
      <c r="L253" s="19">
        <f>VLOOKUP(A253,'All Generation'!$A$2:$F$1353,4,FALSE)</f>
        <v>0</v>
      </c>
      <c r="M253" s="19">
        <f>VLOOKUP(A253,'All Generation'!$A$2:$F$1353,5,FALSE)</f>
        <v>0</v>
      </c>
      <c r="N253" s="19">
        <f>VLOOKUP(A253,'All Generation'!$A$2:$F$1353,6,FALSE)</f>
        <v>0</v>
      </c>
      <c r="O253" s="19" t="str">
        <f>VLOOKUP(A253,'All IDs'!$A$2:$D$1353,4,FALSE)</f>
        <v/>
      </c>
      <c r="P253" s="19" t="s">
        <v>8007</v>
      </c>
    </row>
    <row r="254" spans="1:16">
      <c r="A254" s="69">
        <v>253</v>
      </c>
      <c r="B254" s="70" t="s">
        <v>4684</v>
      </c>
      <c r="C254" s="70" t="s">
        <v>15</v>
      </c>
      <c r="D254" s="70" t="s">
        <v>623</v>
      </c>
      <c r="E254" s="70" t="s">
        <v>4</v>
      </c>
      <c r="F254" s="69">
        <v>1</v>
      </c>
      <c r="G254" s="92"/>
      <c r="H254" s="69" t="b">
        <v>1</v>
      </c>
      <c r="I254" s="69" t="b">
        <v>0</v>
      </c>
      <c r="J254" s="19">
        <v>0.474279998779296</v>
      </c>
      <c r="K254" s="19">
        <f>VLOOKUP(A254,'All Generation'!$A$2:$F$1353,3,FALSE)</f>
        <v>0.6</v>
      </c>
      <c r="L254" s="19">
        <f>VLOOKUP(A254,'All Generation'!$A$2:$F$1353,4,FALSE)</f>
        <v>0.5</v>
      </c>
      <c r="M254" s="19">
        <f>VLOOKUP(A254,'All Generation'!$A$2:$F$1353,5,FALSE)</f>
        <v>0.39</v>
      </c>
      <c r="N254" s="19">
        <f>VLOOKUP(A254,'All Generation'!$A$2:$F$1353,6,FALSE)</f>
        <v>0</v>
      </c>
      <c r="O254" s="19" t="str">
        <f>VLOOKUP(A254,'All IDs'!$A$2:$D$1353,4,FALSE)</f>
        <v>W0397</v>
      </c>
      <c r="P254" s="19" t="s">
        <v>44</v>
      </c>
    </row>
    <row r="255" spans="1:16" ht="30">
      <c r="A255" s="69">
        <v>254</v>
      </c>
      <c r="B255" s="70" t="s">
        <v>4685</v>
      </c>
      <c r="C255" s="70" t="s">
        <v>4686</v>
      </c>
      <c r="D255" s="70" t="s">
        <v>623</v>
      </c>
      <c r="E255" s="70" t="s">
        <v>73</v>
      </c>
      <c r="F255" s="69">
        <v>128.9</v>
      </c>
      <c r="G255" s="91">
        <v>41579</v>
      </c>
      <c r="H255" s="69" t="b">
        <v>1</v>
      </c>
      <c r="I255" s="69" t="b">
        <v>0</v>
      </c>
      <c r="J255" s="19">
        <v>280.55599999999998</v>
      </c>
      <c r="K255" s="19">
        <f>VLOOKUP(A255,'All Generation'!$A$2:$F$1353,3,FALSE)</f>
        <v>292.8</v>
      </c>
      <c r="L255" s="19">
        <f>VLOOKUP(A255,'All Generation'!$A$2:$F$1353,4,FALSE)</f>
        <v>319.8</v>
      </c>
      <c r="M255" s="19">
        <f>VLOOKUP(A255,'All Generation'!$A$2:$F$1353,5,FALSE)</f>
        <v>323.96499999999997</v>
      </c>
      <c r="N255" s="19">
        <f>VLOOKUP(A255,'All Generation'!$A$2:$F$1353,6,FALSE)</f>
        <v>0</v>
      </c>
      <c r="O255" s="19" t="str">
        <f>VLOOKUP(A255,'All IDs'!$A$2:$D$1353,4,FALSE)</f>
        <v>S0255</v>
      </c>
      <c r="P255" s="19" t="s">
        <v>270</v>
      </c>
    </row>
    <row r="256" spans="1:16" ht="30">
      <c r="A256" s="69">
        <v>255</v>
      </c>
      <c r="B256" s="70" t="s">
        <v>4687</v>
      </c>
      <c r="C256" s="70" t="s">
        <v>4688</v>
      </c>
      <c r="D256" s="70" t="s">
        <v>623</v>
      </c>
      <c r="E256" s="70" t="s">
        <v>73</v>
      </c>
      <c r="F256" s="69">
        <v>148.69999999999999</v>
      </c>
      <c r="G256" s="91">
        <v>42472</v>
      </c>
      <c r="H256" s="69" t="b">
        <v>1</v>
      </c>
      <c r="I256" s="69" t="b">
        <v>0</v>
      </c>
      <c r="J256" s="19">
        <v>390.55599999999998</v>
      </c>
      <c r="K256" s="19">
        <f>VLOOKUP(A256,'All Generation'!$A$2:$F$1353,3,FALSE)</f>
        <v>148.69999999999999</v>
      </c>
      <c r="L256" s="19">
        <f>VLOOKUP(A256,'All Generation'!$A$2:$F$1353,4,FALSE)</f>
        <v>0</v>
      </c>
      <c r="M256" s="19">
        <f>VLOOKUP(A256,'All Generation'!$A$2:$F$1353,5,FALSE)</f>
        <v>0</v>
      </c>
      <c r="N256" s="19">
        <f>VLOOKUP(A256,'All Generation'!$A$2:$F$1353,6,FALSE)</f>
        <v>0</v>
      </c>
      <c r="O256" s="19" t="str">
        <f>VLOOKUP(A256,'All IDs'!$A$2:$D$1353,4,FALSE)</f>
        <v>S0440</v>
      </c>
      <c r="P256" s="19" t="s">
        <v>271</v>
      </c>
    </row>
    <row r="257" spans="1:16" ht="30">
      <c r="A257" s="69">
        <v>256</v>
      </c>
      <c r="B257" s="70" t="s">
        <v>4689</v>
      </c>
      <c r="C257" s="70" t="s">
        <v>4690</v>
      </c>
      <c r="D257" s="70" t="s">
        <v>623</v>
      </c>
      <c r="E257" s="70" t="s">
        <v>73</v>
      </c>
      <c r="F257" s="69">
        <v>20</v>
      </c>
      <c r="G257" s="91">
        <v>42222</v>
      </c>
      <c r="H257" s="69" t="b">
        <v>1</v>
      </c>
      <c r="I257" s="69" t="b">
        <v>0</v>
      </c>
      <c r="J257" s="19">
        <v>48.209000000000003</v>
      </c>
      <c r="K257" s="19">
        <f>VLOOKUP(A257,'All Generation'!$A$2:$F$1353,3,FALSE)</f>
        <v>49.654000000000003</v>
      </c>
      <c r="L257" s="19">
        <f>VLOOKUP(A257,'All Generation'!$A$2:$F$1353,4,FALSE)</f>
        <v>18.59</v>
      </c>
      <c r="M257" s="19">
        <f>VLOOKUP(A257,'All Generation'!$A$2:$F$1353,5,FALSE)</f>
        <v>0</v>
      </c>
      <c r="N257" s="19">
        <f>VLOOKUP(A257,'All Generation'!$A$2:$F$1353,6,FALSE)</f>
        <v>0</v>
      </c>
      <c r="O257" s="19" t="str">
        <f>VLOOKUP(A257,'All IDs'!$A$2:$D$1353,4,FALSE)</f>
        <v>S0342</v>
      </c>
      <c r="P257" s="19" t="s">
        <v>223</v>
      </c>
    </row>
    <row r="258" spans="1:16">
      <c r="A258" s="69">
        <v>257</v>
      </c>
      <c r="B258" s="70" t="s">
        <v>72</v>
      </c>
      <c r="C258" s="70" t="s">
        <v>4691</v>
      </c>
      <c r="D258" s="70" t="s">
        <v>623</v>
      </c>
      <c r="E258" s="70" t="s">
        <v>73</v>
      </c>
      <c r="F258" s="69">
        <v>1.5</v>
      </c>
      <c r="G258" s="91">
        <v>41030</v>
      </c>
      <c r="H258" s="69" t="b">
        <v>1</v>
      </c>
      <c r="I258" s="69" t="b">
        <v>0</v>
      </c>
      <c r="J258" s="19">
        <v>1.151</v>
      </c>
      <c r="K258" s="19">
        <f>VLOOKUP(A258,'All Generation'!$A$2:$F$1353,3,FALSE)</f>
        <v>3</v>
      </c>
      <c r="L258" s="19">
        <f>VLOOKUP(A258,'All Generation'!$A$2:$F$1353,4,FALSE)</f>
        <v>3.2</v>
      </c>
      <c r="M258" s="19">
        <f>VLOOKUP(A258,'All Generation'!$A$2:$F$1353,5,FALSE)</f>
        <v>3.246</v>
      </c>
      <c r="N258" s="19">
        <f>VLOOKUP(A258,'All Generation'!$A$2:$F$1353,6,FALSE)</f>
        <v>3.29</v>
      </c>
      <c r="O258" s="19" t="str">
        <f>VLOOKUP(A258,'All IDs'!$A$2:$D$1353,4,FALSE)</f>
        <v>S0221</v>
      </c>
      <c r="P258" s="19" t="s">
        <v>383</v>
      </c>
    </row>
    <row r="259" spans="1:16">
      <c r="A259" s="69">
        <v>258</v>
      </c>
      <c r="B259" s="70" t="s">
        <v>224</v>
      </c>
      <c r="C259" s="70" t="s">
        <v>4692</v>
      </c>
      <c r="D259" s="70" t="s">
        <v>623</v>
      </c>
      <c r="E259" s="70" t="s">
        <v>73</v>
      </c>
      <c r="F259" s="69">
        <v>1.5</v>
      </c>
      <c r="G259" s="91">
        <v>41636</v>
      </c>
      <c r="H259" s="69" t="b">
        <v>1</v>
      </c>
      <c r="I259" s="69" t="b">
        <v>0</v>
      </c>
      <c r="J259" s="19">
        <v>4.1360000000000001</v>
      </c>
      <c r="K259" s="19">
        <f>VLOOKUP(A259,'All Generation'!$A$2:$F$1353,3,FALSE)</f>
        <v>4.3</v>
      </c>
      <c r="L259" s="19">
        <f>VLOOKUP(A259,'All Generation'!$A$2:$F$1353,4,FALSE)</f>
        <v>4.3</v>
      </c>
      <c r="M259" s="19">
        <f>VLOOKUP(A259,'All Generation'!$A$2:$F$1353,5,FALSE)</f>
        <v>4.016</v>
      </c>
      <c r="N259" s="19">
        <f>VLOOKUP(A259,'All Generation'!$A$2:$F$1353,6,FALSE)</f>
        <v>0</v>
      </c>
      <c r="O259" s="19" t="str">
        <f>VLOOKUP(A259,'All IDs'!$A$2:$D$1353,4,FALSE)</f>
        <v>S9277</v>
      </c>
      <c r="P259" s="19" t="s">
        <v>225</v>
      </c>
    </row>
    <row r="260" spans="1:16">
      <c r="A260" s="69">
        <v>259</v>
      </c>
      <c r="B260" s="70" t="s">
        <v>4693</v>
      </c>
      <c r="C260" s="70" t="s">
        <v>15</v>
      </c>
      <c r="D260" s="70" t="s">
        <v>623</v>
      </c>
      <c r="E260" s="70" t="s">
        <v>73</v>
      </c>
      <c r="F260" s="69">
        <v>1</v>
      </c>
      <c r="G260" s="91">
        <v>40365</v>
      </c>
      <c r="H260" s="69" t="b">
        <v>1</v>
      </c>
      <c r="I260" s="69" t="b">
        <v>0</v>
      </c>
      <c r="J260" s="19">
        <v>1.651</v>
      </c>
      <c r="K260" s="19">
        <f>VLOOKUP(A260,'All Generation'!$A$2:$F$1353,3,FALSE)</f>
        <v>1.651</v>
      </c>
      <c r="L260" s="19">
        <f>VLOOKUP(A260,'All Generation'!$A$2:$F$1353,4,FALSE)</f>
        <v>1.7</v>
      </c>
      <c r="M260" s="19">
        <f>VLOOKUP(A260,'All Generation'!$A$2:$F$1353,5,FALSE)</f>
        <v>1.651</v>
      </c>
      <c r="N260" s="19">
        <f>VLOOKUP(A260,'All Generation'!$A$2:$F$1353,6,FALSE)</f>
        <v>1.65</v>
      </c>
      <c r="O260" s="19" t="str">
        <f>VLOOKUP(A260,'All IDs'!$A$2:$D$1353,4,FALSE)</f>
        <v>S9096</v>
      </c>
      <c r="P260" s="19" t="s">
        <v>6720</v>
      </c>
    </row>
    <row r="261" spans="1:16">
      <c r="A261" s="69">
        <v>260</v>
      </c>
      <c r="B261" s="70" t="s">
        <v>4694</v>
      </c>
      <c r="C261" s="70" t="s">
        <v>15</v>
      </c>
      <c r="D261" s="70" t="s">
        <v>623</v>
      </c>
      <c r="E261" s="70" t="s">
        <v>73</v>
      </c>
      <c r="F261" s="69">
        <v>1</v>
      </c>
      <c r="G261" s="91">
        <v>41176</v>
      </c>
      <c r="H261" s="69" t="b">
        <v>1</v>
      </c>
      <c r="I261" s="69" t="b">
        <v>0</v>
      </c>
      <c r="J261" s="19">
        <v>1.653</v>
      </c>
      <c r="K261" s="19">
        <f>VLOOKUP(A261,'All Generation'!$A$2:$F$1353,3,FALSE)</f>
        <v>1.653</v>
      </c>
      <c r="L261" s="19">
        <f>VLOOKUP(A261,'All Generation'!$A$2:$F$1353,4,FALSE)</f>
        <v>1.7</v>
      </c>
      <c r="M261" s="19">
        <f>VLOOKUP(A261,'All Generation'!$A$2:$F$1353,5,FALSE)</f>
        <v>1.653</v>
      </c>
      <c r="N261" s="19">
        <f>VLOOKUP(A261,'All Generation'!$A$2:$F$1353,6,FALSE)</f>
        <v>1.65</v>
      </c>
      <c r="O261" s="19" t="str">
        <f>VLOOKUP(A261,'All IDs'!$A$2:$D$1353,4,FALSE)</f>
        <v>S9098</v>
      </c>
      <c r="P261" s="19" t="s">
        <v>6722</v>
      </c>
    </row>
    <row r="262" spans="1:16" ht="30">
      <c r="A262" s="69">
        <v>261</v>
      </c>
      <c r="B262" s="70" t="s">
        <v>4695</v>
      </c>
      <c r="C262" s="70" t="s">
        <v>4695</v>
      </c>
      <c r="D262" s="70" t="s">
        <v>623</v>
      </c>
      <c r="E262" s="70" t="s">
        <v>4</v>
      </c>
      <c r="F262" s="69">
        <v>18.7</v>
      </c>
      <c r="G262" s="92"/>
      <c r="H262" s="69" t="b">
        <v>1</v>
      </c>
      <c r="I262" s="69" t="b">
        <v>0</v>
      </c>
      <c r="J262" s="19">
        <v>20.957000000000001</v>
      </c>
      <c r="K262" s="19">
        <f>VLOOKUP(A262,'All Generation'!$A$2:$F$1353,3,FALSE)</f>
        <v>22.4</v>
      </c>
      <c r="L262" s="19">
        <f>VLOOKUP(A262,'All Generation'!$A$2:$F$1353,4,FALSE)</f>
        <v>27</v>
      </c>
      <c r="M262" s="19">
        <f>VLOOKUP(A262,'All Generation'!$A$2:$F$1353,5,FALSE)</f>
        <v>24.13</v>
      </c>
      <c r="N262" s="19">
        <f>VLOOKUP(A262,'All Generation'!$A$2:$F$1353,6,FALSE)</f>
        <v>0</v>
      </c>
      <c r="O262" s="19" t="str">
        <f>VLOOKUP(A262,'All IDs'!$A$2:$D$1353,4,FALSE)</f>
        <v>W0354</v>
      </c>
      <c r="P262" s="19" t="s">
        <v>6726</v>
      </c>
    </row>
    <row r="263" spans="1:16">
      <c r="A263" s="69">
        <v>263</v>
      </c>
      <c r="B263" s="70" t="s">
        <v>4696</v>
      </c>
      <c r="C263" s="70" t="s">
        <v>4596</v>
      </c>
      <c r="D263" s="70" t="s">
        <v>623</v>
      </c>
      <c r="E263" s="70" t="s">
        <v>73</v>
      </c>
      <c r="F263" s="69">
        <v>3.5</v>
      </c>
      <c r="G263" s="91">
        <v>41656</v>
      </c>
      <c r="H263" s="69" t="b">
        <v>1</v>
      </c>
      <c r="I263" s="69" t="b">
        <v>0</v>
      </c>
      <c r="J263" s="19">
        <v>6.85</v>
      </c>
      <c r="K263" s="19">
        <f>VLOOKUP(A263,'All Generation'!$A$2:$F$1353,3,FALSE)</f>
        <v>6.8</v>
      </c>
      <c r="L263" s="19">
        <f>VLOOKUP(A263,'All Generation'!$A$2:$F$1353,4,FALSE)</f>
        <v>6.9</v>
      </c>
      <c r="M263" s="19">
        <f>VLOOKUP(A263,'All Generation'!$A$2:$F$1353,5,FALSE)</f>
        <v>6.7220000000000004</v>
      </c>
      <c r="N263" s="19">
        <f>VLOOKUP(A263,'All Generation'!$A$2:$F$1353,6,FALSE)</f>
        <v>0</v>
      </c>
      <c r="O263" s="19" t="str">
        <f>VLOOKUP(A263,'All IDs'!$A$2:$D$1353,4,FALSE)</f>
        <v/>
      </c>
      <c r="P263" s="19" t="s">
        <v>3201</v>
      </c>
    </row>
    <row r="264" spans="1:16">
      <c r="A264" s="69">
        <v>264</v>
      </c>
      <c r="B264" s="70" t="s">
        <v>4697</v>
      </c>
      <c r="C264" s="70" t="s">
        <v>4698</v>
      </c>
      <c r="D264" s="70" t="s">
        <v>623</v>
      </c>
      <c r="E264" s="70" t="s">
        <v>4699</v>
      </c>
      <c r="F264" s="69">
        <v>126</v>
      </c>
      <c r="G264" s="91">
        <v>41541</v>
      </c>
      <c r="H264" s="69" t="b">
        <v>1</v>
      </c>
      <c r="I264" s="69" t="b">
        <v>0</v>
      </c>
      <c r="J264" s="19">
        <v>238.80799999999999</v>
      </c>
      <c r="K264" s="19">
        <f>VLOOKUP(A264,'All Generation'!$A$2:$F$1353,3,FALSE)</f>
        <v>255.8</v>
      </c>
      <c r="L264" s="19">
        <f>VLOOKUP(A264,'All Generation'!$A$2:$F$1353,4,FALSE)</f>
        <v>209.7</v>
      </c>
      <c r="M264" s="19">
        <f>VLOOKUP(A264,'All Generation'!$A$2:$F$1353,5,FALSE)</f>
        <v>151.97300000000001</v>
      </c>
      <c r="N264" s="19">
        <f>VLOOKUP(A264,'All Generation'!$A$2:$F$1353,6,FALSE)</f>
        <v>0</v>
      </c>
      <c r="O264" s="19" t="str">
        <f>VLOOKUP(A264,'All IDs'!$A$2:$D$1353,4,FALSE)</f>
        <v>S0078</v>
      </c>
      <c r="P264" s="19" t="s">
        <v>6733</v>
      </c>
    </row>
    <row r="265" spans="1:16">
      <c r="A265" s="69">
        <v>265</v>
      </c>
      <c r="B265" s="70" t="s">
        <v>4700</v>
      </c>
      <c r="C265" s="70" t="s">
        <v>4701</v>
      </c>
      <c r="D265" s="70" t="s">
        <v>623</v>
      </c>
      <c r="E265" s="70" t="s">
        <v>4699</v>
      </c>
      <c r="F265" s="69">
        <v>133</v>
      </c>
      <c r="G265" s="91">
        <v>41638</v>
      </c>
      <c r="H265" s="69" t="b">
        <v>1</v>
      </c>
      <c r="I265" s="69" t="b">
        <v>0</v>
      </c>
      <c r="J265" s="19">
        <v>236.82499999999999</v>
      </c>
      <c r="K265" s="19">
        <f>VLOOKUP(A265,'All Generation'!$A$2:$F$1353,3,FALSE)</f>
        <v>199.9</v>
      </c>
      <c r="L265" s="19">
        <f>VLOOKUP(A265,'All Generation'!$A$2:$F$1353,4,FALSE)</f>
        <v>218.7</v>
      </c>
      <c r="M265" s="19">
        <f>VLOOKUP(A265,'All Generation'!$A$2:$F$1353,5,FALSE)</f>
        <v>128.24799999999999</v>
      </c>
      <c r="N265" s="19">
        <f>VLOOKUP(A265,'All Generation'!$A$2:$F$1353,6,FALSE)</f>
        <v>0</v>
      </c>
      <c r="O265" s="19" t="str">
        <f>VLOOKUP(A265,'All IDs'!$A$2:$D$1353,4,FALSE)</f>
        <v>S0079</v>
      </c>
      <c r="P265" s="19" t="s">
        <v>210</v>
      </c>
    </row>
    <row r="266" spans="1:16">
      <c r="A266" s="69">
        <v>266</v>
      </c>
      <c r="B266" s="70" t="s">
        <v>4702</v>
      </c>
      <c r="C266" s="70" t="s">
        <v>4698</v>
      </c>
      <c r="D266" s="70" t="s">
        <v>623</v>
      </c>
      <c r="E266" s="70" t="s">
        <v>4699</v>
      </c>
      <c r="F266" s="69">
        <v>133</v>
      </c>
      <c r="G266" s="91">
        <v>41639</v>
      </c>
      <c r="H266" s="69" t="b">
        <v>1</v>
      </c>
      <c r="I266" s="69" t="b">
        <v>0</v>
      </c>
      <c r="J266" s="19">
        <v>243.78800000000001</v>
      </c>
      <c r="K266" s="19">
        <f>VLOOKUP(A266,'All Generation'!$A$2:$F$1353,3,FALSE)</f>
        <v>247.7</v>
      </c>
      <c r="L266" s="19">
        <f>VLOOKUP(A266,'All Generation'!$A$2:$F$1353,4,FALSE)</f>
        <v>224</v>
      </c>
      <c r="M266" s="19">
        <f>VLOOKUP(A266,'All Generation'!$A$2:$F$1353,5,FALSE)</f>
        <v>137.846</v>
      </c>
      <c r="N266" s="19">
        <f>VLOOKUP(A266,'All Generation'!$A$2:$F$1353,6,FALSE)</f>
        <v>0</v>
      </c>
      <c r="O266" s="19" t="str">
        <f>VLOOKUP(A266,'All IDs'!$A$2:$D$1353,4,FALSE)</f>
        <v>S0080</v>
      </c>
      <c r="P266" s="19" t="s">
        <v>6740</v>
      </c>
    </row>
    <row r="267" spans="1:16">
      <c r="A267" s="69">
        <v>267</v>
      </c>
      <c r="B267" s="70" t="s">
        <v>4703</v>
      </c>
      <c r="C267" s="70" t="s">
        <v>4704</v>
      </c>
      <c r="D267" s="70" t="s">
        <v>623</v>
      </c>
      <c r="E267" s="70" t="s">
        <v>73</v>
      </c>
      <c r="F267" s="69">
        <v>200</v>
      </c>
      <c r="G267" s="91">
        <v>41548</v>
      </c>
      <c r="H267" s="69" t="b">
        <v>1</v>
      </c>
      <c r="I267" s="69" t="b">
        <v>0</v>
      </c>
      <c r="J267" s="19">
        <v>510.08600000000001</v>
      </c>
      <c r="K267" s="19">
        <f>VLOOKUP(A267,'All Generation'!$A$2:$F$1353,3,FALSE)</f>
        <v>536.1</v>
      </c>
      <c r="L267" s="19">
        <f>VLOOKUP(A267,'All Generation'!$A$2:$F$1353,4,FALSE)</f>
        <v>539.20000000000005</v>
      </c>
      <c r="M267" s="19">
        <f>VLOOKUP(A267,'All Generation'!$A$2:$F$1353,5,FALSE)</f>
        <v>500.54</v>
      </c>
      <c r="N267" s="19">
        <f>VLOOKUP(A267,'All Generation'!$A$2:$F$1353,6,FALSE)</f>
        <v>0</v>
      </c>
      <c r="O267" s="19" t="str">
        <f>VLOOKUP(A267,'All IDs'!$A$2:$D$1353,4,FALSE)</f>
        <v>S9174</v>
      </c>
      <c r="P267" s="19" t="s">
        <v>253</v>
      </c>
    </row>
    <row r="268" spans="1:16">
      <c r="A268" s="69">
        <v>268</v>
      </c>
      <c r="B268" s="70" t="s">
        <v>4705</v>
      </c>
      <c r="C268" s="70" t="s">
        <v>4706</v>
      </c>
      <c r="D268" s="70" t="s">
        <v>623</v>
      </c>
      <c r="E268" s="70" t="s">
        <v>73</v>
      </c>
      <c r="F268" s="69">
        <v>23</v>
      </c>
      <c r="G268" s="91">
        <v>41061</v>
      </c>
      <c r="H268" s="69" t="b">
        <v>1</v>
      </c>
      <c r="I268" s="69" t="b">
        <v>0</v>
      </c>
      <c r="J268" s="19">
        <v>51.706000000000003</v>
      </c>
      <c r="K268" s="19">
        <f>VLOOKUP(A268,'All Generation'!$A$2:$F$1353,3,FALSE)</f>
        <v>52.9</v>
      </c>
      <c r="L268" s="19">
        <f>VLOOKUP(A268,'All Generation'!$A$2:$F$1353,4,FALSE)</f>
        <v>52.6</v>
      </c>
      <c r="M268" s="19">
        <f>VLOOKUP(A268,'All Generation'!$A$2:$F$1353,5,FALSE)</f>
        <v>52.445999999999998</v>
      </c>
      <c r="N268" s="19">
        <f>VLOOKUP(A268,'All Generation'!$A$2:$F$1353,6,FALSE)</f>
        <v>54.53</v>
      </c>
      <c r="O268" s="19" t="str">
        <f>VLOOKUP(A268,'All IDs'!$A$2:$D$1353,4,FALSE)</f>
        <v>S0161</v>
      </c>
      <c r="P268" s="19" t="s">
        <v>211</v>
      </c>
    </row>
    <row r="269" spans="1:16">
      <c r="A269" s="69">
        <v>269</v>
      </c>
      <c r="B269" s="70" t="s">
        <v>4707</v>
      </c>
      <c r="C269" s="70" t="s">
        <v>4486</v>
      </c>
      <c r="D269" s="70" t="s">
        <v>623</v>
      </c>
      <c r="E269" s="70" t="s">
        <v>3</v>
      </c>
      <c r="F269" s="69">
        <v>35.799999999999997</v>
      </c>
      <c r="G269" s="91">
        <v>32448</v>
      </c>
      <c r="H269" s="69" t="b">
        <v>1</v>
      </c>
      <c r="I269" s="69" t="b">
        <v>0</v>
      </c>
      <c r="J269" s="19">
        <v>286.53300000000002</v>
      </c>
      <c r="K269" s="19">
        <f>VLOOKUP(A269,'All Generation'!$A$2:$F$1353,3,FALSE)</f>
        <v>296.3</v>
      </c>
      <c r="L269" s="19">
        <f>VLOOKUP(A269,'All Generation'!$A$2:$F$1353,4,FALSE)</f>
        <v>341.5</v>
      </c>
      <c r="M269" s="19">
        <f>VLOOKUP(A269,'All Generation'!$A$2:$F$1353,5,FALSE)</f>
        <v>330.78699999999998</v>
      </c>
      <c r="N269" s="19">
        <f>VLOOKUP(A269,'All Generation'!$A$2:$F$1353,6,FALSE)</f>
        <v>312.89999999999998</v>
      </c>
      <c r="O269" s="19" t="str">
        <f>VLOOKUP(A269,'All IDs'!$A$2:$D$1353,4,FALSE)</f>
        <v>T0015</v>
      </c>
      <c r="P269" s="19" t="s">
        <v>384</v>
      </c>
    </row>
    <row r="270" spans="1:16">
      <c r="A270" s="69">
        <v>270</v>
      </c>
      <c r="B270" s="70" t="s">
        <v>4708</v>
      </c>
      <c r="C270" s="70" t="s">
        <v>15</v>
      </c>
      <c r="D270" s="70" t="s">
        <v>623</v>
      </c>
      <c r="E270" s="70" t="s">
        <v>3</v>
      </c>
      <c r="F270" s="69">
        <v>35.799999999999997</v>
      </c>
      <c r="G270" s="91">
        <v>32448</v>
      </c>
      <c r="H270" s="69" t="b">
        <v>1</v>
      </c>
      <c r="I270" s="69" t="b">
        <v>0</v>
      </c>
      <c r="J270" s="19">
        <v>363.61500000000001</v>
      </c>
      <c r="K270" s="19">
        <f>VLOOKUP(A270,'All Generation'!$A$2:$F$1353,3,FALSE)</f>
        <v>298.7</v>
      </c>
      <c r="L270" s="19">
        <f>VLOOKUP(A270,'All Generation'!$A$2:$F$1353,4,FALSE)</f>
        <v>336.5</v>
      </c>
      <c r="M270" s="19">
        <f>VLOOKUP(A270,'All Generation'!$A$2:$F$1353,5,FALSE)</f>
        <v>345.81799999999998</v>
      </c>
      <c r="N270" s="19">
        <f>VLOOKUP(A270,'All Generation'!$A$2:$F$1353,6,FALSE)</f>
        <v>310.48</v>
      </c>
      <c r="O270" s="19" t="str">
        <f>VLOOKUP(A270,'All IDs'!$A$2:$D$1353,4,FALSE)</f>
        <v>T0034</v>
      </c>
      <c r="P270" s="19" t="s">
        <v>385</v>
      </c>
    </row>
    <row r="271" spans="1:16">
      <c r="A271" s="69">
        <v>895</v>
      </c>
      <c r="B271" s="70" t="s">
        <v>4709</v>
      </c>
      <c r="C271" s="70" t="s">
        <v>4710</v>
      </c>
      <c r="D271" s="70" t="s">
        <v>623</v>
      </c>
      <c r="E271" s="70" t="s">
        <v>73</v>
      </c>
      <c r="F271" s="69">
        <v>20</v>
      </c>
      <c r="G271" s="91">
        <v>42941</v>
      </c>
      <c r="H271" s="69" t="b">
        <v>1</v>
      </c>
      <c r="I271" s="69" t="b">
        <v>0</v>
      </c>
      <c r="J271" s="19">
        <v>22.048099609375001</v>
      </c>
      <c r="K271" s="19">
        <f>VLOOKUP(A271,'All Generation'!$A$2:$F$1353,3,FALSE)</f>
        <v>0</v>
      </c>
      <c r="L271" s="19">
        <f>VLOOKUP(A271,'All Generation'!$A$2:$F$1353,4,FALSE)</f>
        <v>0</v>
      </c>
      <c r="M271" s="19">
        <f>VLOOKUP(A271,'All Generation'!$A$2:$F$1353,5,FALSE)</f>
        <v>0</v>
      </c>
      <c r="N271" s="19">
        <f>VLOOKUP(A271,'All Generation'!$A$2:$F$1353,6,FALSE)</f>
        <v>0</v>
      </c>
      <c r="O271" s="19" t="str">
        <f>VLOOKUP(A271,'All IDs'!$A$2:$D$1353,4,FALSE)</f>
        <v>S0594</v>
      </c>
      <c r="P271" s="19" t="s">
        <v>2922</v>
      </c>
    </row>
    <row r="272" spans="1:16">
      <c r="A272" s="69">
        <v>271</v>
      </c>
      <c r="B272" s="70" t="s">
        <v>4711</v>
      </c>
      <c r="C272" s="70" t="s">
        <v>15</v>
      </c>
      <c r="D272" s="70" t="s">
        <v>623</v>
      </c>
      <c r="E272" s="70" t="s">
        <v>3</v>
      </c>
      <c r="F272" s="69">
        <v>55</v>
      </c>
      <c r="G272" s="91">
        <v>40977</v>
      </c>
      <c r="H272" s="69" t="b">
        <v>1</v>
      </c>
      <c r="I272" s="69" t="b">
        <v>0</v>
      </c>
      <c r="J272" s="19">
        <v>424.267</v>
      </c>
      <c r="K272" s="19">
        <f>VLOOKUP(A272,'All Generation'!$A$2:$F$1353,3,FALSE)</f>
        <v>443.3</v>
      </c>
      <c r="L272" s="19">
        <f>VLOOKUP(A272,'All Generation'!$A$2:$F$1353,4,FALSE)</f>
        <v>435.3</v>
      </c>
      <c r="M272" s="19">
        <f>VLOOKUP(A272,'All Generation'!$A$2:$F$1353,5,FALSE)</f>
        <v>429.536</v>
      </c>
      <c r="N272" s="19">
        <f>VLOOKUP(A272,'All Generation'!$A$2:$F$1353,6,FALSE)</f>
        <v>386.4</v>
      </c>
      <c r="O272" s="19" t="str">
        <f>VLOOKUP(A272,'All IDs'!$A$2:$D$1353,4,FALSE)</f>
        <v>T0082</v>
      </c>
      <c r="P272" s="19" t="s">
        <v>6752</v>
      </c>
    </row>
    <row r="273" spans="1:16" ht="30">
      <c r="A273" s="69">
        <v>272</v>
      </c>
      <c r="B273" s="70" t="s">
        <v>4712</v>
      </c>
      <c r="C273" s="70" t="s">
        <v>592</v>
      </c>
      <c r="D273" s="70" t="s">
        <v>623</v>
      </c>
      <c r="E273" s="70" t="s">
        <v>73</v>
      </c>
      <c r="F273" s="69">
        <v>1.5</v>
      </c>
      <c r="G273" s="91">
        <v>41642</v>
      </c>
      <c r="H273" s="69" t="b">
        <v>1</v>
      </c>
      <c r="I273" s="69" t="b">
        <v>0</v>
      </c>
      <c r="J273" s="19">
        <v>3.3319999999999999</v>
      </c>
      <c r="K273" s="19">
        <f>VLOOKUP(A273,'All Generation'!$A$2:$F$1353,3,FALSE)</f>
        <v>3.1</v>
      </c>
      <c r="L273" s="19">
        <f>VLOOKUP(A273,'All Generation'!$A$2:$F$1353,4,FALSE)</f>
        <v>3.2</v>
      </c>
      <c r="M273" s="19">
        <f>VLOOKUP(A273,'All Generation'!$A$2:$F$1353,5,FALSE)</f>
        <v>3.4470000000000001</v>
      </c>
      <c r="N273" s="19">
        <f>VLOOKUP(A273,'All Generation'!$A$2:$F$1353,6,FALSE)</f>
        <v>0</v>
      </c>
      <c r="O273" s="19" t="str">
        <f>VLOOKUP(A273,'All IDs'!$A$2:$D$1353,4,FALSE)</f>
        <v>S9412</v>
      </c>
      <c r="P273" s="19" t="s">
        <v>186</v>
      </c>
    </row>
    <row r="274" spans="1:16">
      <c r="A274" s="69">
        <v>273</v>
      </c>
      <c r="B274" s="70" t="s">
        <v>4713</v>
      </c>
      <c r="C274" s="70" t="s">
        <v>4714</v>
      </c>
      <c r="D274" s="70" t="s">
        <v>623</v>
      </c>
      <c r="E274" s="70" t="s">
        <v>73</v>
      </c>
      <c r="F274" s="69">
        <v>20</v>
      </c>
      <c r="G274" s="91">
        <v>41450</v>
      </c>
      <c r="H274" s="69" t="b">
        <v>1</v>
      </c>
      <c r="I274" s="69" t="b">
        <v>0</v>
      </c>
      <c r="J274" s="19">
        <v>46.267898437500001</v>
      </c>
      <c r="K274" s="19">
        <f>VLOOKUP(A274,'All Generation'!$A$2:$F$1353,3,FALSE)</f>
        <v>53.1</v>
      </c>
      <c r="L274" s="19">
        <f>VLOOKUP(A274,'All Generation'!$A$2:$F$1353,4,FALSE)</f>
        <v>52.6</v>
      </c>
      <c r="M274" s="19">
        <f>VLOOKUP(A274,'All Generation'!$A$2:$F$1353,5,FALSE)</f>
        <v>53.069000000000003</v>
      </c>
      <c r="N274" s="19">
        <f>VLOOKUP(A274,'All Generation'!$A$2:$F$1353,6,FALSE)</f>
        <v>0</v>
      </c>
      <c r="O274" s="19" t="str">
        <f>VLOOKUP(A274,'All IDs'!$A$2:$D$1353,4,FALSE)</f>
        <v>S0260</v>
      </c>
      <c r="P274" s="19" t="s">
        <v>6758</v>
      </c>
    </row>
    <row r="275" spans="1:16">
      <c r="A275" s="69">
        <v>274</v>
      </c>
      <c r="B275" s="70" t="s">
        <v>4715</v>
      </c>
      <c r="C275" s="70" t="s">
        <v>4346</v>
      </c>
      <c r="D275" s="70" t="s">
        <v>623</v>
      </c>
      <c r="E275" s="70" t="s">
        <v>73</v>
      </c>
      <c r="F275" s="69">
        <v>20</v>
      </c>
      <c r="G275" s="91">
        <v>41963</v>
      </c>
      <c r="H275" s="69" t="b">
        <v>1</v>
      </c>
      <c r="I275" s="69" t="b">
        <v>0</v>
      </c>
      <c r="J275" s="19">
        <v>53.392000000000003</v>
      </c>
      <c r="K275" s="19">
        <f>VLOOKUP(A275,'All Generation'!$A$2:$F$1353,3,FALSE)</f>
        <v>53.8</v>
      </c>
      <c r="L275" s="19">
        <f>VLOOKUP(A275,'All Generation'!$A$2:$F$1353,4,FALSE)</f>
        <v>49.8</v>
      </c>
      <c r="M275" s="19">
        <f>VLOOKUP(A275,'All Generation'!$A$2:$F$1353,5,FALSE)</f>
        <v>0</v>
      </c>
      <c r="N275" s="19">
        <f>VLOOKUP(A275,'All Generation'!$A$2:$F$1353,6,FALSE)</f>
        <v>0</v>
      </c>
      <c r="O275" s="19" t="str">
        <f>VLOOKUP(A275,'All IDs'!$A$2:$D$1353,4,FALSE)</f>
        <v>S0319</v>
      </c>
      <c r="P275" s="19" t="s">
        <v>212</v>
      </c>
    </row>
    <row r="276" spans="1:16">
      <c r="A276" s="69">
        <v>275</v>
      </c>
      <c r="B276" s="70" t="s">
        <v>4716</v>
      </c>
      <c r="C276" s="70" t="s">
        <v>15</v>
      </c>
      <c r="D276" s="70" t="s">
        <v>623</v>
      </c>
      <c r="E276" s="70" t="s">
        <v>4</v>
      </c>
      <c r="F276" s="69">
        <v>11.7</v>
      </c>
      <c r="G276" s="92"/>
      <c r="H276" s="69" t="b">
        <v>1</v>
      </c>
      <c r="I276" s="69" t="b">
        <v>0</v>
      </c>
      <c r="J276" s="19">
        <v>27.253</v>
      </c>
      <c r="K276" s="19">
        <f>VLOOKUP(A276,'All Generation'!$A$2:$F$1353,3,FALSE)</f>
        <v>27.6</v>
      </c>
      <c r="L276" s="19">
        <f>VLOOKUP(A276,'All Generation'!$A$2:$F$1353,4,FALSE)</f>
        <v>28.8</v>
      </c>
      <c r="M276" s="19">
        <f>VLOOKUP(A276,'All Generation'!$A$2:$F$1353,5,FALSE)</f>
        <v>28.65</v>
      </c>
      <c r="N276" s="19">
        <f>VLOOKUP(A276,'All Generation'!$A$2:$F$1353,6,FALSE)</f>
        <v>0</v>
      </c>
      <c r="O276" s="19" t="str">
        <f>VLOOKUP(A276,'All IDs'!$A$2:$D$1353,4,FALSE)</f>
        <v>W0286</v>
      </c>
      <c r="P276" s="19" t="s">
        <v>386</v>
      </c>
    </row>
    <row r="277" spans="1:16">
      <c r="A277" s="69">
        <v>276</v>
      </c>
      <c r="B277" s="70" t="s">
        <v>4717</v>
      </c>
      <c r="C277" s="70" t="s">
        <v>4718</v>
      </c>
      <c r="D277" s="70" t="s">
        <v>623</v>
      </c>
      <c r="E277" s="70" t="s">
        <v>243</v>
      </c>
      <c r="F277" s="69">
        <v>3.8</v>
      </c>
      <c r="G277" s="91">
        <v>40026</v>
      </c>
      <c r="H277" s="69" t="b">
        <v>1</v>
      </c>
      <c r="I277" s="69" t="b">
        <v>0</v>
      </c>
      <c r="J277" s="19">
        <v>28.927</v>
      </c>
      <c r="K277" s="19">
        <f>VLOOKUP(A277,'All Generation'!$A$2:$F$1353,3,FALSE)</f>
        <v>30.3</v>
      </c>
      <c r="L277" s="19">
        <f>VLOOKUP(A277,'All Generation'!$A$2:$F$1353,4,FALSE)</f>
        <v>25.5</v>
      </c>
      <c r="M277" s="19">
        <f>VLOOKUP(A277,'All Generation'!$A$2:$F$1353,5,FALSE)</f>
        <v>29.170999999999999</v>
      </c>
      <c r="N277" s="19">
        <f>VLOOKUP(A277,'All Generation'!$A$2:$F$1353,6,FALSE)</f>
        <v>28.82</v>
      </c>
      <c r="O277" s="19" t="str">
        <f>VLOOKUP(A277,'All IDs'!$A$2:$D$1353,4,FALSE)</f>
        <v>E0217</v>
      </c>
      <c r="P277" s="19" t="s">
        <v>6765</v>
      </c>
    </row>
    <row r="278" spans="1:16">
      <c r="A278" s="69">
        <v>277</v>
      </c>
      <c r="B278" s="70" t="s">
        <v>4719</v>
      </c>
      <c r="C278" s="70" t="s">
        <v>4346</v>
      </c>
      <c r="D278" s="70" t="s">
        <v>623</v>
      </c>
      <c r="E278" s="70" t="s">
        <v>73</v>
      </c>
      <c r="F278" s="69">
        <v>20</v>
      </c>
      <c r="G278" s="91">
        <v>41974</v>
      </c>
      <c r="H278" s="69" t="b">
        <v>1</v>
      </c>
      <c r="I278" s="69" t="b">
        <v>0</v>
      </c>
      <c r="J278" s="19">
        <v>53.16</v>
      </c>
      <c r="K278" s="19">
        <f>VLOOKUP(A278,'All Generation'!$A$2:$F$1353,3,FALSE)</f>
        <v>53.4</v>
      </c>
      <c r="L278" s="19">
        <f>VLOOKUP(A278,'All Generation'!$A$2:$F$1353,4,FALSE)</f>
        <v>53.8</v>
      </c>
      <c r="M278" s="19">
        <f>VLOOKUP(A278,'All Generation'!$A$2:$F$1353,5,FALSE)</f>
        <v>0</v>
      </c>
      <c r="N278" s="19">
        <f>VLOOKUP(A278,'All Generation'!$A$2:$F$1353,6,FALSE)</f>
        <v>0</v>
      </c>
      <c r="O278" s="19" t="str">
        <f>VLOOKUP(A278,'All IDs'!$A$2:$D$1353,4,FALSE)</f>
        <v>S0315</v>
      </c>
      <c r="P278" s="19" t="s">
        <v>6769</v>
      </c>
    </row>
    <row r="279" spans="1:16">
      <c r="A279" s="69">
        <v>278</v>
      </c>
      <c r="B279" s="70" t="s">
        <v>4720</v>
      </c>
      <c r="C279" s="70" t="s">
        <v>15</v>
      </c>
      <c r="D279" s="70" t="s">
        <v>623</v>
      </c>
      <c r="E279" s="70" t="s">
        <v>73</v>
      </c>
      <c r="F279" s="69">
        <v>20</v>
      </c>
      <c r="G279" s="92"/>
      <c r="H279" s="69" t="b">
        <v>1</v>
      </c>
      <c r="I279" s="69" t="b">
        <v>0</v>
      </c>
      <c r="J279" s="19">
        <v>40.9</v>
      </c>
      <c r="K279" s="19">
        <f>VLOOKUP(A279,'All Generation'!$A$2:$F$1353,3,FALSE)</f>
        <v>45.8</v>
      </c>
      <c r="L279" s="19">
        <f>VLOOKUP(A279,'All Generation'!$A$2:$F$1353,4,FALSE)</f>
        <v>36</v>
      </c>
      <c r="M279" s="19">
        <f>VLOOKUP(A279,'All Generation'!$A$2:$F$1353,5,FALSE)</f>
        <v>0</v>
      </c>
      <c r="N279" s="19">
        <f>VLOOKUP(A279,'All Generation'!$A$2:$F$1353,6,FALSE)</f>
        <v>0</v>
      </c>
      <c r="O279" s="19" t="str">
        <f>VLOOKUP(A279,'All IDs'!$A$2:$D$1353,4,FALSE)</f>
        <v>S0456</v>
      </c>
      <c r="P279" s="19" t="s">
        <v>17419</v>
      </c>
    </row>
    <row r="280" spans="1:16">
      <c r="A280" s="69">
        <v>279</v>
      </c>
      <c r="B280" s="70" t="s">
        <v>412</v>
      </c>
      <c r="C280" s="70" t="s">
        <v>15</v>
      </c>
      <c r="D280" s="70" t="s">
        <v>623</v>
      </c>
      <c r="E280" s="70" t="s">
        <v>73</v>
      </c>
      <c r="F280" s="69">
        <v>1</v>
      </c>
      <c r="G280" s="91">
        <v>41837</v>
      </c>
      <c r="H280" s="69" t="b">
        <v>1</v>
      </c>
      <c r="I280" s="69" t="b">
        <v>0</v>
      </c>
      <c r="J280" s="19">
        <v>2.1</v>
      </c>
      <c r="K280" s="19">
        <f>VLOOKUP(A280,'All Generation'!$A$2:$F$1353,3,FALSE)</f>
        <v>2.1</v>
      </c>
      <c r="L280" s="19">
        <f>VLOOKUP(A280,'All Generation'!$A$2:$F$1353,4,FALSE)</f>
        <v>2.1</v>
      </c>
      <c r="M280" s="19">
        <f>VLOOKUP(A280,'All Generation'!$A$2:$F$1353,5,FALSE)</f>
        <v>0</v>
      </c>
      <c r="N280" s="19">
        <f>VLOOKUP(A280,'All Generation'!$A$2:$F$1353,6,FALSE)</f>
        <v>0</v>
      </c>
      <c r="O280" s="19" t="str">
        <f>VLOOKUP(A280,'All IDs'!$A$2:$D$1353,4,FALSE)</f>
        <v/>
      </c>
      <c r="P280" s="19" t="s">
        <v>415</v>
      </c>
    </row>
    <row r="281" spans="1:16">
      <c r="A281" s="69">
        <v>280</v>
      </c>
      <c r="B281" s="70" t="s">
        <v>413</v>
      </c>
      <c r="C281" s="70" t="s">
        <v>15</v>
      </c>
      <c r="D281" s="70" t="s">
        <v>623</v>
      </c>
      <c r="E281" s="70" t="s">
        <v>73</v>
      </c>
      <c r="F281" s="69">
        <v>1</v>
      </c>
      <c r="G281" s="91">
        <v>41837</v>
      </c>
      <c r="H281" s="69" t="b">
        <v>1</v>
      </c>
      <c r="I281" s="69" t="b">
        <v>0</v>
      </c>
      <c r="J281" s="19">
        <v>2</v>
      </c>
      <c r="K281" s="19">
        <f>VLOOKUP(A281,'All Generation'!$A$2:$F$1353,3,FALSE)</f>
        <v>1.9</v>
      </c>
      <c r="L281" s="19">
        <f>VLOOKUP(A281,'All Generation'!$A$2:$F$1353,4,FALSE)</f>
        <v>2.1</v>
      </c>
      <c r="M281" s="19">
        <f>VLOOKUP(A281,'All Generation'!$A$2:$F$1353,5,FALSE)</f>
        <v>0</v>
      </c>
      <c r="N281" s="19">
        <f>VLOOKUP(A281,'All Generation'!$A$2:$F$1353,6,FALSE)</f>
        <v>0</v>
      </c>
      <c r="O281" s="19" t="str">
        <f>VLOOKUP(A281,'All IDs'!$A$2:$D$1353,4,FALSE)</f>
        <v/>
      </c>
      <c r="P281" s="19" t="s">
        <v>414</v>
      </c>
    </row>
    <row r="282" spans="1:16">
      <c r="A282" s="69">
        <v>281</v>
      </c>
      <c r="B282" s="70" t="s">
        <v>4721</v>
      </c>
      <c r="C282" s="70" t="s">
        <v>15</v>
      </c>
      <c r="D282" s="70" t="s">
        <v>623</v>
      </c>
      <c r="E282" s="70" t="s">
        <v>73</v>
      </c>
      <c r="F282" s="69">
        <v>1</v>
      </c>
      <c r="G282" s="91">
        <v>41699</v>
      </c>
      <c r="H282" s="69" t="b">
        <v>1</v>
      </c>
      <c r="I282" s="69" t="b">
        <v>0</v>
      </c>
      <c r="J282" s="19">
        <v>2.38</v>
      </c>
      <c r="K282" s="19">
        <f>VLOOKUP(A282,'All Generation'!$A$2:$F$1353,3,FALSE)</f>
        <v>2.5</v>
      </c>
      <c r="L282" s="19">
        <f>VLOOKUP(A282,'All Generation'!$A$2:$F$1353,4,FALSE)</f>
        <v>2.6</v>
      </c>
      <c r="M282" s="19">
        <f>VLOOKUP(A282,'All Generation'!$A$2:$F$1353,5,FALSE)</f>
        <v>2.2069999999999999</v>
      </c>
      <c r="N282" s="19">
        <f>VLOOKUP(A282,'All Generation'!$A$2:$F$1353,6,FALSE)</f>
        <v>0</v>
      </c>
      <c r="O282" s="19" t="str">
        <f>VLOOKUP(A282,'All IDs'!$A$2:$D$1353,4,FALSE)</f>
        <v>S0301</v>
      </c>
      <c r="P282" s="19" t="s">
        <v>6776</v>
      </c>
    </row>
    <row r="283" spans="1:16" ht="30">
      <c r="A283" s="69">
        <v>282</v>
      </c>
      <c r="B283" s="70" t="s">
        <v>4722</v>
      </c>
      <c r="C283" s="70" t="s">
        <v>4723</v>
      </c>
      <c r="D283" s="70" t="s">
        <v>623</v>
      </c>
      <c r="E283" s="70" t="s">
        <v>243</v>
      </c>
      <c r="F283" s="69">
        <v>9.1999999999999993</v>
      </c>
      <c r="G283" s="91">
        <v>36495</v>
      </c>
      <c r="H283" s="69" t="b">
        <v>1</v>
      </c>
      <c r="I283" s="69" t="b">
        <v>0</v>
      </c>
      <c r="J283" s="19">
        <v>67.566000000000003</v>
      </c>
      <c r="K283" s="19">
        <f>VLOOKUP(A283,'All Generation'!$A$2:$F$1353,3,FALSE)</f>
        <v>54</v>
      </c>
      <c r="L283" s="19">
        <f>VLOOKUP(A283,'All Generation'!$A$2:$F$1353,4,FALSE)</f>
        <v>57.7</v>
      </c>
      <c r="M283" s="19">
        <f>VLOOKUP(A283,'All Generation'!$A$2:$F$1353,5,FALSE)</f>
        <v>65.724999999999994</v>
      </c>
      <c r="N283" s="19">
        <f>VLOOKUP(A283,'All Generation'!$A$2:$F$1353,6,FALSE)</f>
        <v>69.25</v>
      </c>
      <c r="O283" s="19" t="str">
        <f>VLOOKUP(A283,'All IDs'!$A$2:$D$1353,4,FALSE)</f>
        <v>E0203</v>
      </c>
      <c r="P283" s="19" t="s">
        <v>6778</v>
      </c>
    </row>
    <row r="284" spans="1:16">
      <c r="A284" s="69">
        <v>283</v>
      </c>
      <c r="B284" s="70" t="s">
        <v>4724</v>
      </c>
      <c r="C284" s="70" t="s">
        <v>15</v>
      </c>
      <c r="D284" s="70" t="s">
        <v>623</v>
      </c>
      <c r="E284" s="70" t="s">
        <v>73</v>
      </c>
      <c r="F284" s="69">
        <v>20.7</v>
      </c>
      <c r="G284" s="91">
        <v>42490</v>
      </c>
      <c r="H284" s="69" t="b">
        <v>1</v>
      </c>
      <c r="I284" s="69" t="b">
        <v>0</v>
      </c>
      <c r="J284" s="19">
        <v>59.396999999999998</v>
      </c>
      <c r="K284" s="19">
        <f>VLOOKUP(A284,'All Generation'!$A$2:$F$1353,3,FALSE)</f>
        <v>41.719000000000001</v>
      </c>
      <c r="L284" s="19">
        <f>VLOOKUP(A284,'All Generation'!$A$2:$F$1353,4,FALSE)</f>
        <v>0</v>
      </c>
      <c r="M284" s="19">
        <f>VLOOKUP(A284,'All Generation'!$A$2:$F$1353,5,FALSE)</f>
        <v>0</v>
      </c>
      <c r="N284" s="19">
        <f>VLOOKUP(A284,'All Generation'!$A$2:$F$1353,6,FALSE)</f>
        <v>0</v>
      </c>
      <c r="O284" s="19" t="str">
        <f>VLOOKUP(A284,'All IDs'!$A$2:$D$1353,4,FALSE)</f>
        <v>S0566</v>
      </c>
      <c r="P284" s="19" t="s">
        <v>6781</v>
      </c>
    </row>
    <row r="285" spans="1:16">
      <c r="A285" s="69">
        <v>284</v>
      </c>
      <c r="B285" s="70" t="s">
        <v>4725</v>
      </c>
      <c r="C285" s="70" t="s">
        <v>15</v>
      </c>
      <c r="D285" s="70" t="s">
        <v>623</v>
      </c>
      <c r="E285" s="70" t="s">
        <v>73</v>
      </c>
      <c r="F285" s="69">
        <v>20.7</v>
      </c>
      <c r="G285" s="91">
        <v>42490</v>
      </c>
      <c r="H285" s="69" t="b">
        <v>1</v>
      </c>
      <c r="I285" s="69" t="b">
        <v>0</v>
      </c>
      <c r="J285" s="19">
        <v>59.396999999999998</v>
      </c>
      <c r="K285" s="19">
        <f>VLOOKUP(A285,'All Generation'!$A$2:$F$1353,3,FALSE)</f>
        <v>39.359000000000002</v>
      </c>
      <c r="L285" s="19">
        <f>VLOOKUP(A285,'All Generation'!$A$2:$F$1353,4,FALSE)</f>
        <v>0</v>
      </c>
      <c r="M285" s="19">
        <f>VLOOKUP(A285,'All Generation'!$A$2:$F$1353,5,FALSE)</f>
        <v>0</v>
      </c>
      <c r="N285" s="19">
        <f>VLOOKUP(A285,'All Generation'!$A$2:$F$1353,6,FALSE)</f>
        <v>0</v>
      </c>
      <c r="O285" s="19" t="str">
        <f>VLOOKUP(A285,'All IDs'!$A$2:$D$1353,4,FALSE)</f>
        <v>S0567</v>
      </c>
      <c r="P285" s="19" t="s">
        <v>440</v>
      </c>
    </row>
    <row r="286" spans="1:16">
      <c r="A286" s="69">
        <v>285</v>
      </c>
      <c r="B286" s="70" t="s">
        <v>4726</v>
      </c>
      <c r="C286" s="70" t="s">
        <v>15</v>
      </c>
      <c r="D286" s="70" t="s">
        <v>623</v>
      </c>
      <c r="E286" s="70" t="s">
        <v>73</v>
      </c>
      <c r="F286" s="69">
        <v>3</v>
      </c>
      <c r="G286" s="91">
        <v>41609</v>
      </c>
      <c r="H286" s="69" t="b">
        <v>1</v>
      </c>
      <c r="I286" s="69" t="b">
        <v>0</v>
      </c>
      <c r="J286" s="19">
        <v>7.358080078125</v>
      </c>
      <c r="K286" s="19">
        <f>VLOOKUP(A286,'All Generation'!$A$2:$F$1353,3,FALSE)</f>
        <v>6</v>
      </c>
      <c r="L286" s="19">
        <f>VLOOKUP(A286,'All Generation'!$A$2:$F$1353,4,FALSE)</f>
        <v>6.1</v>
      </c>
      <c r="M286" s="19">
        <f>VLOOKUP(A286,'All Generation'!$A$2:$F$1353,5,FALSE)</f>
        <v>6.0730000000000004</v>
      </c>
      <c r="N286" s="19">
        <f>VLOOKUP(A286,'All Generation'!$A$2:$F$1353,6,FALSE)</f>
        <v>0</v>
      </c>
      <c r="O286" s="19" t="str">
        <f>VLOOKUP(A286,'All IDs'!$A$2:$D$1353,4,FALSE)</f>
        <v>S9181</v>
      </c>
      <c r="P286" s="19" t="s">
        <v>6787</v>
      </c>
    </row>
    <row r="287" spans="1:16" ht="30">
      <c r="A287" s="69">
        <v>286</v>
      </c>
      <c r="B287" s="70" t="s">
        <v>4727</v>
      </c>
      <c r="C287" s="70" t="s">
        <v>4438</v>
      </c>
      <c r="D287" s="70" t="s">
        <v>623</v>
      </c>
      <c r="E287" s="70" t="s">
        <v>73</v>
      </c>
      <c r="F287" s="69">
        <v>3</v>
      </c>
      <c r="G287" s="91">
        <v>40866</v>
      </c>
      <c r="H287" s="69" t="b">
        <v>1</v>
      </c>
      <c r="I287" s="69" t="b">
        <v>0</v>
      </c>
      <c r="J287" s="19">
        <v>5.2430000000000003</v>
      </c>
      <c r="K287" s="19">
        <f>VLOOKUP(A287,'All Generation'!$A$2:$F$1353,3,FALSE)</f>
        <v>5.4</v>
      </c>
      <c r="L287" s="19">
        <f>VLOOKUP(A287,'All Generation'!$A$2:$F$1353,4,FALSE)</f>
        <v>5.7</v>
      </c>
      <c r="M287" s="19">
        <f>VLOOKUP(A287,'All Generation'!$A$2:$F$1353,5,FALSE)</f>
        <v>5.7519999999999998</v>
      </c>
      <c r="N287" s="19">
        <f>VLOOKUP(A287,'All Generation'!$A$2:$F$1353,6,FALSE)</f>
        <v>6.4</v>
      </c>
      <c r="O287" s="19" t="str">
        <f>VLOOKUP(A287,'All IDs'!$A$2:$D$1353,4,FALSE)</f>
        <v>S0155</v>
      </c>
      <c r="P287" s="19" t="s">
        <v>6789</v>
      </c>
    </row>
    <row r="288" spans="1:16">
      <c r="A288" s="69">
        <v>287</v>
      </c>
      <c r="B288" s="70" t="s">
        <v>4728</v>
      </c>
      <c r="C288" s="70" t="s">
        <v>15</v>
      </c>
      <c r="D288" s="70" t="s">
        <v>623</v>
      </c>
      <c r="E288" s="70" t="s">
        <v>4</v>
      </c>
      <c r="F288" s="69">
        <v>50</v>
      </c>
      <c r="G288" s="92"/>
      <c r="H288" s="69" t="b">
        <v>1</v>
      </c>
      <c r="I288" s="69" t="b">
        <v>0</v>
      </c>
      <c r="J288" s="19">
        <v>118.31699999999999</v>
      </c>
      <c r="K288" s="19">
        <f>VLOOKUP(A288,'All Generation'!$A$2:$F$1353,3,FALSE)</f>
        <v>143.80000000000001</v>
      </c>
      <c r="L288" s="19">
        <f>VLOOKUP(A288,'All Generation'!$A$2:$F$1353,4,FALSE)</f>
        <v>132.69999999999999</v>
      </c>
      <c r="M288" s="19">
        <f>VLOOKUP(A288,'All Generation'!$A$2:$F$1353,5,FALSE)</f>
        <v>139.93</v>
      </c>
      <c r="N288" s="19">
        <f>VLOOKUP(A288,'All Generation'!$A$2:$F$1353,6,FALSE)</f>
        <v>0</v>
      </c>
      <c r="O288" s="19" t="str">
        <f>VLOOKUP(A288,'All IDs'!$A$2:$D$1353,4,FALSE)</f>
        <v>W0359</v>
      </c>
      <c r="P288" s="19" t="s">
        <v>387</v>
      </c>
    </row>
    <row r="289" spans="1:16">
      <c r="A289" s="69">
        <v>288</v>
      </c>
      <c r="B289" s="70" t="s">
        <v>1134</v>
      </c>
      <c r="C289" s="70" t="s">
        <v>4729</v>
      </c>
      <c r="D289" s="70" t="s">
        <v>623</v>
      </c>
      <c r="E289" s="70" t="s">
        <v>73</v>
      </c>
      <c r="F289" s="69">
        <v>1.5</v>
      </c>
      <c r="G289" s="91">
        <v>41060</v>
      </c>
      <c r="H289" s="69" t="b">
        <v>1</v>
      </c>
      <c r="I289" s="69" t="b">
        <v>0</v>
      </c>
      <c r="J289" s="19">
        <v>2.1749999999999998</v>
      </c>
      <c r="K289" s="19">
        <f>VLOOKUP(A289,'All Generation'!$A$2:$F$1353,3,FALSE)</f>
        <v>2.2000000000000002</v>
      </c>
      <c r="L289" s="19">
        <f>VLOOKUP(A289,'All Generation'!$A$2:$F$1353,4,FALSE)</f>
        <v>2.7</v>
      </c>
      <c r="M289" s="19">
        <f>VLOOKUP(A289,'All Generation'!$A$2:$F$1353,5,FALSE)</f>
        <v>2.6930000000000001</v>
      </c>
      <c r="N289" s="19">
        <f>VLOOKUP(A289,'All Generation'!$A$2:$F$1353,6,FALSE)</f>
        <v>3.43</v>
      </c>
      <c r="O289" s="19" t="str">
        <f>VLOOKUP(A289,'All IDs'!$A$2:$D$1353,4,FALSE)</f>
        <v>S0226</v>
      </c>
      <c r="P289" s="19" t="s">
        <v>388</v>
      </c>
    </row>
    <row r="290" spans="1:16">
      <c r="A290" s="69">
        <v>289</v>
      </c>
      <c r="B290" s="70" t="s">
        <v>4730</v>
      </c>
      <c r="C290" s="70" t="s">
        <v>4731</v>
      </c>
      <c r="D290" s="70" t="s">
        <v>623</v>
      </c>
      <c r="E290" s="70" t="s">
        <v>73</v>
      </c>
      <c r="F290" s="69">
        <v>1.5</v>
      </c>
      <c r="G290" s="91">
        <v>41213</v>
      </c>
      <c r="H290" s="69" t="b">
        <v>1</v>
      </c>
      <c r="I290" s="69" t="b">
        <v>0</v>
      </c>
      <c r="J290" s="19">
        <v>3.4340000000000002</v>
      </c>
      <c r="K290" s="19">
        <f>VLOOKUP(A290,'All Generation'!$A$2:$F$1353,3,FALSE)</f>
        <v>3.1</v>
      </c>
      <c r="L290" s="19">
        <f>VLOOKUP(A290,'All Generation'!$A$2:$F$1353,4,FALSE)</f>
        <v>3.4</v>
      </c>
      <c r="M290" s="19">
        <f>VLOOKUP(A290,'All Generation'!$A$2:$F$1353,5,FALSE)</f>
        <v>3.2770000000000001</v>
      </c>
      <c r="N290" s="19">
        <f>VLOOKUP(A290,'All Generation'!$A$2:$F$1353,6,FALSE)</f>
        <v>3.69</v>
      </c>
      <c r="O290" s="19" t="str">
        <f>VLOOKUP(A290,'All IDs'!$A$2:$D$1353,4,FALSE)</f>
        <v>S0179</v>
      </c>
      <c r="P290" s="19" t="s">
        <v>6798</v>
      </c>
    </row>
    <row r="291" spans="1:16">
      <c r="A291" s="132">
        <v>290</v>
      </c>
      <c r="B291" s="129" t="s">
        <v>5244</v>
      </c>
      <c r="C291" s="129" t="s">
        <v>15</v>
      </c>
      <c r="D291" s="129" t="s">
        <v>623</v>
      </c>
      <c r="E291" s="129" t="s">
        <v>46</v>
      </c>
      <c r="F291" s="130"/>
      <c r="G291" s="131">
        <v>37429</v>
      </c>
      <c r="H291" s="132" t="b">
        <v>1</v>
      </c>
      <c r="I291" s="132" t="b">
        <v>0</v>
      </c>
      <c r="J291" s="134">
        <v>0</v>
      </c>
      <c r="K291" s="19">
        <f>VLOOKUP(A291,'All Generation'!$A$2:$F$1353,3,FALSE)</f>
        <v>13.6</v>
      </c>
      <c r="L291" s="19">
        <f>VLOOKUP(A291,'All Generation'!$A$2:$F$1353,4,FALSE)</f>
        <v>0</v>
      </c>
      <c r="M291" s="19">
        <f>VLOOKUP(A291,'All Generation'!$A$2:$F$1353,5,FALSE)</f>
        <v>0</v>
      </c>
      <c r="N291" s="19">
        <f>VLOOKUP(A291,'All Generation'!$A$2:$F$1353,6,FALSE)</f>
        <v>0</v>
      </c>
      <c r="O291" s="134" t="str">
        <f>VLOOKUP(A291,'All IDs'!$A$2:$D$1353,4,FALSE)</f>
        <v>G0063</v>
      </c>
      <c r="P291" s="19" t="s">
        <v>6800</v>
      </c>
    </row>
    <row r="292" spans="1:16">
      <c r="A292" s="69">
        <v>291</v>
      </c>
      <c r="B292" s="70" t="s">
        <v>4732</v>
      </c>
      <c r="C292" s="70" t="s">
        <v>4359</v>
      </c>
      <c r="D292" s="70" t="s">
        <v>623</v>
      </c>
      <c r="E292" s="70" t="s">
        <v>3</v>
      </c>
      <c r="F292" s="69">
        <v>120</v>
      </c>
      <c r="G292" s="91">
        <v>29952</v>
      </c>
      <c r="H292" s="69" t="b">
        <v>1</v>
      </c>
      <c r="I292" s="69" t="b">
        <v>0</v>
      </c>
      <c r="J292" s="19">
        <v>475.02</v>
      </c>
      <c r="K292" s="19">
        <f>VLOOKUP(A292,'All Generation'!$A$2:$F$1353,3,FALSE)</f>
        <v>502.5</v>
      </c>
      <c r="L292" s="19">
        <f>VLOOKUP(A292,'All Generation'!$A$2:$F$1353,4,FALSE)</f>
        <v>478.3</v>
      </c>
      <c r="M292" s="19">
        <f>VLOOKUP(A292,'All Generation'!$A$2:$F$1353,5,FALSE)</f>
        <v>518.65899999999999</v>
      </c>
      <c r="N292" s="19">
        <f>VLOOKUP(A292,'All Generation'!$A$2:$F$1353,6,FALSE)</f>
        <v>506.45</v>
      </c>
      <c r="O292" s="19" t="str">
        <f>VLOOKUP(A292,'All IDs'!$A$2:$D$1353,4,FALSE)</f>
        <v>T0028</v>
      </c>
      <c r="P292" s="19" t="s">
        <v>389</v>
      </c>
    </row>
    <row r="293" spans="1:16">
      <c r="A293" s="69">
        <v>1345</v>
      </c>
      <c r="B293" s="70" t="s">
        <v>4733</v>
      </c>
      <c r="C293" s="70" t="s">
        <v>15</v>
      </c>
      <c r="D293" s="70" t="s">
        <v>623</v>
      </c>
      <c r="E293" s="70" t="s">
        <v>73</v>
      </c>
      <c r="F293" s="69">
        <v>3</v>
      </c>
      <c r="G293" s="91">
        <v>42847</v>
      </c>
      <c r="H293" s="69" t="b">
        <v>1</v>
      </c>
      <c r="I293" s="69" t="b">
        <v>0</v>
      </c>
      <c r="J293" s="19">
        <v>6.7489999999999997</v>
      </c>
      <c r="K293" s="19">
        <f>VLOOKUP(A293,'All Generation'!$A$2:$F$1353,3,FALSE)</f>
        <v>0</v>
      </c>
      <c r="L293" s="19">
        <f>VLOOKUP(A293,'All Generation'!$A$2:$F$1353,4,FALSE)</f>
        <v>0</v>
      </c>
      <c r="M293" s="19">
        <f>VLOOKUP(A293,'All Generation'!$A$2:$F$1353,5,FALSE)</f>
        <v>0</v>
      </c>
      <c r="N293" s="19">
        <f>VLOOKUP(A293,'All Generation'!$A$2:$F$1353,6,FALSE)</f>
        <v>0</v>
      </c>
      <c r="O293" s="19" t="str">
        <f>VLOOKUP(A293,'All IDs'!$A$2:$D$1353,4,FALSE)</f>
        <v>S0592</v>
      </c>
      <c r="P293" s="19" t="s">
        <v>44</v>
      </c>
    </row>
    <row r="294" spans="1:16">
      <c r="A294" s="69">
        <v>292</v>
      </c>
      <c r="B294" s="70" t="s">
        <v>4734</v>
      </c>
      <c r="C294" s="70" t="s">
        <v>4598</v>
      </c>
      <c r="D294" s="70" t="s">
        <v>623</v>
      </c>
      <c r="E294" s="70" t="s">
        <v>73</v>
      </c>
      <c r="F294" s="69">
        <v>5</v>
      </c>
      <c r="G294" s="91">
        <v>41948</v>
      </c>
      <c r="H294" s="69" t="b">
        <v>1</v>
      </c>
      <c r="I294" s="69" t="b">
        <v>0</v>
      </c>
      <c r="J294" s="19">
        <v>12.836</v>
      </c>
      <c r="K294" s="19">
        <f>VLOOKUP(A294,'All Generation'!$A$2:$F$1353,3,FALSE)</f>
        <v>13</v>
      </c>
      <c r="L294" s="19">
        <f>VLOOKUP(A294,'All Generation'!$A$2:$F$1353,4,FALSE)</f>
        <v>13.3</v>
      </c>
      <c r="M294" s="19">
        <f>VLOOKUP(A294,'All Generation'!$A$2:$F$1353,5,FALSE)</f>
        <v>0</v>
      </c>
      <c r="N294" s="19">
        <f>VLOOKUP(A294,'All Generation'!$A$2:$F$1353,6,FALSE)</f>
        <v>0</v>
      </c>
      <c r="O294" s="19" t="str">
        <f>VLOOKUP(A294,'All IDs'!$A$2:$D$1353,4,FALSE)</f>
        <v>S9413</v>
      </c>
      <c r="P294" s="19" t="s">
        <v>6806</v>
      </c>
    </row>
    <row r="295" spans="1:16">
      <c r="A295" s="69">
        <v>293</v>
      </c>
      <c r="B295" s="70" t="s">
        <v>4735</v>
      </c>
      <c r="C295" s="70" t="s">
        <v>15</v>
      </c>
      <c r="D295" s="70" t="s">
        <v>623</v>
      </c>
      <c r="E295" s="70" t="s">
        <v>73</v>
      </c>
      <c r="F295" s="69">
        <v>5</v>
      </c>
      <c r="G295" s="91">
        <v>42365</v>
      </c>
      <c r="H295" s="69" t="b">
        <v>1</v>
      </c>
      <c r="I295" s="69" t="b">
        <v>0</v>
      </c>
      <c r="J295" s="19">
        <v>12.840999999999999</v>
      </c>
      <c r="K295" s="19">
        <f>VLOOKUP(A295,'All Generation'!$A$2:$F$1353,3,FALSE)</f>
        <v>12.9</v>
      </c>
      <c r="L295" s="19">
        <f>VLOOKUP(A295,'All Generation'!$A$2:$F$1353,4,FALSE)</f>
        <v>12.4</v>
      </c>
      <c r="M295" s="19">
        <f>VLOOKUP(A295,'All Generation'!$A$2:$F$1353,5,FALSE)</f>
        <v>0</v>
      </c>
      <c r="N295" s="19">
        <f>VLOOKUP(A295,'All Generation'!$A$2:$F$1353,6,FALSE)</f>
        <v>0</v>
      </c>
      <c r="O295" s="19" t="str">
        <f>VLOOKUP(A295,'All IDs'!$A$2:$D$1353,4,FALSE)</f>
        <v>S9415</v>
      </c>
      <c r="P295" s="19" t="s">
        <v>226</v>
      </c>
    </row>
    <row r="296" spans="1:16" ht="30">
      <c r="A296" s="69">
        <v>294</v>
      </c>
      <c r="B296" s="70" t="s">
        <v>4736</v>
      </c>
      <c r="C296" s="70" t="s">
        <v>123</v>
      </c>
      <c r="D296" s="70" t="s">
        <v>623</v>
      </c>
      <c r="E296" s="70" t="s">
        <v>73</v>
      </c>
      <c r="F296" s="69">
        <v>1.5</v>
      </c>
      <c r="G296" s="91">
        <v>41985</v>
      </c>
      <c r="H296" s="69" t="b">
        <v>1</v>
      </c>
      <c r="I296" s="69" t="b">
        <v>0</v>
      </c>
      <c r="J296" s="19">
        <v>3.2269999999999999</v>
      </c>
      <c r="K296" s="19">
        <f>VLOOKUP(A296,'All Generation'!$A$2:$F$1353,3,FALSE)</f>
        <v>3.6</v>
      </c>
      <c r="L296" s="19">
        <f>VLOOKUP(A296,'All Generation'!$A$2:$F$1353,4,FALSE)</f>
        <v>3.6</v>
      </c>
      <c r="M296" s="19">
        <f>VLOOKUP(A296,'All Generation'!$A$2:$F$1353,5,FALSE)</f>
        <v>0</v>
      </c>
      <c r="N296" s="19">
        <f>VLOOKUP(A296,'All Generation'!$A$2:$F$1353,6,FALSE)</f>
        <v>0</v>
      </c>
      <c r="O296" s="19" t="str">
        <f>VLOOKUP(A296,'All IDs'!$A$2:$D$1353,4,FALSE)</f>
        <v>S9233</v>
      </c>
      <c r="P296" s="19" t="s">
        <v>251</v>
      </c>
    </row>
    <row r="297" spans="1:16" ht="30">
      <c r="A297" s="69">
        <v>295</v>
      </c>
      <c r="B297" s="70" t="s">
        <v>4737</v>
      </c>
      <c r="C297" s="70" t="s">
        <v>123</v>
      </c>
      <c r="D297" s="70" t="s">
        <v>623</v>
      </c>
      <c r="E297" s="70" t="s">
        <v>73</v>
      </c>
      <c r="F297" s="69">
        <v>1.5</v>
      </c>
      <c r="G297" s="91">
        <v>41985</v>
      </c>
      <c r="H297" s="69" t="b">
        <v>1</v>
      </c>
      <c r="I297" s="69" t="b">
        <v>0</v>
      </c>
      <c r="J297" s="19">
        <v>3.4119999999999999</v>
      </c>
      <c r="K297" s="19">
        <f>VLOOKUP(A297,'All Generation'!$A$2:$F$1353,3,FALSE)</f>
        <v>3.7</v>
      </c>
      <c r="L297" s="19">
        <f>VLOOKUP(A297,'All Generation'!$A$2:$F$1353,4,FALSE)</f>
        <v>3.6</v>
      </c>
      <c r="M297" s="19">
        <f>VLOOKUP(A297,'All Generation'!$A$2:$F$1353,5,FALSE)</f>
        <v>0</v>
      </c>
      <c r="N297" s="19">
        <f>VLOOKUP(A297,'All Generation'!$A$2:$F$1353,6,FALSE)</f>
        <v>0</v>
      </c>
      <c r="O297" s="19" t="str">
        <f>VLOOKUP(A297,'All IDs'!$A$2:$D$1353,4,FALSE)</f>
        <v>S9234</v>
      </c>
      <c r="P297" s="19" t="s">
        <v>252</v>
      </c>
    </row>
    <row r="298" spans="1:16">
      <c r="A298" s="69">
        <v>859</v>
      </c>
      <c r="B298" s="70" t="s">
        <v>4738</v>
      </c>
      <c r="C298" s="70" t="s">
        <v>4739</v>
      </c>
      <c r="D298" s="70" t="s">
        <v>623</v>
      </c>
      <c r="E298" s="70" t="s">
        <v>73</v>
      </c>
      <c r="F298" s="69">
        <v>3</v>
      </c>
      <c r="G298" s="91">
        <v>42847</v>
      </c>
      <c r="H298" s="69" t="b">
        <v>1</v>
      </c>
      <c r="I298" s="69" t="b">
        <v>0</v>
      </c>
      <c r="J298" s="19">
        <v>5.9269999999999996</v>
      </c>
      <c r="K298" s="19">
        <f>VLOOKUP(A298,'All Generation'!$A$2:$F$1353,3,FALSE)</f>
        <v>0</v>
      </c>
      <c r="L298" s="19">
        <f>VLOOKUP(A298,'All Generation'!$A$2:$F$1353,4,FALSE)</f>
        <v>0</v>
      </c>
      <c r="M298" s="19">
        <f>VLOOKUP(A298,'All Generation'!$A$2:$F$1353,5,FALSE)</f>
        <v>0</v>
      </c>
      <c r="N298" s="19">
        <f>VLOOKUP(A298,'All Generation'!$A$2:$F$1353,6,FALSE)</f>
        <v>0</v>
      </c>
      <c r="O298" s="19" t="str">
        <f>VLOOKUP(A298,'All IDs'!$A$2:$D$1353,4,FALSE)</f>
        <v>S0612</v>
      </c>
      <c r="P298" s="19" t="s">
        <v>613</v>
      </c>
    </row>
    <row r="299" spans="1:16">
      <c r="A299" s="69">
        <v>296</v>
      </c>
      <c r="B299" s="70" t="s">
        <v>4740</v>
      </c>
      <c r="C299" s="70" t="s">
        <v>428</v>
      </c>
      <c r="D299" s="70" t="s">
        <v>623</v>
      </c>
      <c r="E299" s="70" t="s">
        <v>73</v>
      </c>
      <c r="F299" s="69">
        <v>1.5</v>
      </c>
      <c r="G299" s="91">
        <v>41978</v>
      </c>
      <c r="H299" s="69" t="b">
        <v>1</v>
      </c>
      <c r="I299" s="69" t="b">
        <v>0</v>
      </c>
      <c r="J299" s="19">
        <v>3.05</v>
      </c>
      <c r="K299" s="19">
        <f>VLOOKUP(A299,'All Generation'!$A$2:$F$1353,3,FALSE)</f>
        <v>3.3</v>
      </c>
      <c r="L299" s="19">
        <f>VLOOKUP(A299,'All Generation'!$A$2:$F$1353,4,FALSE)</f>
        <v>2.8</v>
      </c>
      <c r="M299" s="19">
        <f>VLOOKUP(A299,'All Generation'!$A$2:$F$1353,5,FALSE)</f>
        <v>0</v>
      </c>
      <c r="N299" s="19">
        <f>VLOOKUP(A299,'All Generation'!$A$2:$F$1353,6,FALSE)</f>
        <v>0</v>
      </c>
      <c r="O299" s="19" t="str">
        <f>VLOOKUP(A299,'All IDs'!$A$2:$D$1353,4,FALSE)</f>
        <v/>
      </c>
      <c r="P299" s="19" t="s">
        <v>6816</v>
      </c>
    </row>
    <row r="300" spans="1:16">
      <c r="A300" s="69">
        <v>297</v>
      </c>
      <c r="B300" s="70" t="s">
        <v>4741</v>
      </c>
      <c r="C300" s="70" t="s">
        <v>426</v>
      </c>
      <c r="D300" s="70" t="s">
        <v>623</v>
      </c>
      <c r="E300" s="70" t="s">
        <v>73</v>
      </c>
      <c r="F300" s="69">
        <v>1.5</v>
      </c>
      <c r="G300" s="91">
        <v>41978</v>
      </c>
      <c r="H300" s="69" t="b">
        <v>1</v>
      </c>
      <c r="I300" s="69" t="b">
        <v>0</v>
      </c>
      <c r="J300" s="19">
        <v>3.85</v>
      </c>
      <c r="K300" s="19">
        <f>VLOOKUP(A300,'All Generation'!$A$2:$F$1353,3,FALSE)</f>
        <v>3.3</v>
      </c>
      <c r="L300" s="19">
        <f>VLOOKUP(A300,'All Generation'!$A$2:$F$1353,4,FALSE)</f>
        <v>4.4000000000000004</v>
      </c>
      <c r="M300" s="19">
        <f>VLOOKUP(A300,'All Generation'!$A$2:$F$1353,5,FALSE)</f>
        <v>0</v>
      </c>
      <c r="N300" s="19">
        <f>VLOOKUP(A300,'All Generation'!$A$2:$F$1353,6,FALSE)</f>
        <v>0</v>
      </c>
      <c r="O300" s="19" t="str">
        <f>VLOOKUP(A300,'All IDs'!$A$2:$D$1353,4,FALSE)</f>
        <v/>
      </c>
      <c r="P300" s="19" t="s">
        <v>6819</v>
      </c>
    </row>
    <row r="301" spans="1:16">
      <c r="A301" s="69">
        <v>298</v>
      </c>
      <c r="B301" s="70" t="s">
        <v>4742</v>
      </c>
      <c r="C301" s="70" t="s">
        <v>427</v>
      </c>
      <c r="D301" s="70" t="s">
        <v>623</v>
      </c>
      <c r="E301" s="70" t="s">
        <v>73</v>
      </c>
      <c r="F301" s="69">
        <v>1.5</v>
      </c>
      <c r="G301" s="91">
        <v>41978</v>
      </c>
      <c r="H301" s="69" t="b">
        <v>1</v>
      </c>
      <c r="I301" s="69" t="b">
        <v>0</v>
      </c>
      <c r="J301" s="19">
        <v>3.87</v>
      </c>
      <c r="K301" s="19">
        <f>VLOOKUP(A301,'All Generation'!$A$2:$F$1353,3,FALSE)</f>
        <v>3.3</v>
      </c>
      <c r="L301" s="19">
        <f>VLOOKUP(A301,'All Generation'!$A$2:$F$1353,4,FALSE)</f>
        <v>4.4400000000000004</v>
      </c>
      <c r="M301" s="19">
        <f>VLOOKUP(A301,'All Generation'!$A$2:$F$1353,5,FALSE)</f>
        <v>0</v>
      </c>
      <c r="N301" s="19">
        <f>VLOOKUP(A301,'All Generation'!$A$2:$F$1353,6,FALSE)</f>
        <v>0</v>
      </c>
      <c r="O301" s="19" t="str">
        <f>VLOOKUP(A301,'All IDs'!$A$2:$D$1353,4,FALSE)</f>
        <v/>
      </c>
      <c r="P301" s="19" t="s">
        <v>6822</v>
      </c>
    </row>
    <row r="302" spans="1:16">
      <c r="A302" s="69">
        <v>299</v>
      </c>
      <c r="B302" s="70" t="s">
        <v>4743</v>
      </c>
      <c r="C302" s="70" t="s">
        <v>15</v>
      </c>
      <c r="D302" s="70" t="s">
        <v>623</v>
      </c>
      <c r="E302" s="70" t="s">
        <v>73</v>
      </c>
      <c r="F302" s="69">
        <v>1.46</v>
      </c>
      <c r="G302" s="91">
        <v>40409</v>
      </c>
      <c r="H302" s="69" t="b">
        <v>1</v>
      </c>
      <c r="I302" s="69" t="b">
        <v>0</v>
      </c>
      <c r="J302" s="19">
        <v>3.3130000000000002</v>
      </c>
      <c r="K302" s="19">
        <f>VLOOKUP(A302,'All Generation'!$A$2:$F$1353,3,FALSE)</f>
        <v>3.2130000000000001</v>
      </c>
      <c r="L302" s="19">
        <f>VLOOKUP(A302,'All Generation'!$A$2:$F$1353,4,FALSE)</f>
        <v>3.2130000000000001</v>
      </c>
      <c r="M302" s="19">
        <f>VLOOKUP(A302,'All Generation'!$A$2:$F$1353,5,FALSE)</f>
        <v>3.0680000000000001</v>
      </c>
      <c r="N302" s="19">
        <f>VLOOKUP(A302,'All Generation'!$A$2:$F$1353,6,FALSE)</f>
        <v>0</v>
      </c>
      <c r="O302" s="19" t="str">
        <f>VLOOKUP(A302,'All IDs'!$A$2:$D$1353,4,FALSE)</f>
        <v>S0219</v>
      </c>
      <c r="P302" s="19" t="s">
        <v>44</v>
      </c>
    </row>
    <row r="303" spans="1:16">
      <c r="A303" s="69">
        <v>300</v>
      </c>
      <c r="B303" s="70" t="s">
        <v>4744</v>
      </c>
      <c r="C303" s="70" t="s">
        <v>4745</v>
      </c>
      <c r="D303" s="70" t="s">
        <v>623</v>
      </c>
      <c r="E303" s="70" t="s">
        <v>73</v>
      </c>
      <c r="F303" s="69">
        <v>1.5</v>
      </c>
      <c r="G303" s="91">
        <v>42398</v>
      </c>
      <c r="H303" s="69" t="b">
        <v>1</v>
      </c>
      <c r="I303" s="69" t="b">
        <v>0</v>
      </c>
      <c r="J303" s="19">
        <v>3.7610000000000001</v>
      </c>
      <c r="K303" s="19">
        <f>VLOOKUP(A303,'All Generation'!$A$2:$F$1353,3,FALSE)</f>
        <v>3.9630000000000001</v>
      </c>
      <c r="L303" s="19">
        <f>VLOOKUP(A303,'All Generation'!$A$2:$F$1353,4,FALSE)</f>
        <v>0</v>
      </c>
      <c r="M303" s="19">
        <f>VLOOKUP(A303,'All Generation'!$A$2:$F$1353,5,FALSE)</f>
        <v>0</v>
      </c>
      <c r="N303" s="19">
        <f>VLOOKUP(A303,'All Generation'!$A$2:$F$1353,6,FALSE)</f>
        <v>0</v>
      </c>
      <c r="O303" s="19" t="str">
        <f>VLOOKUP(A303,'All IDs'!$A$2:$D$1353,4,FALSE)</f>
        <v>S0571</v>
      </c>
      <c r="P303" s="19" t="s">
        <v>6827</v>
      </c>
    </row>
    <row r="304" spans="1:16">
      <c r="A304" s="69">
        <v>301</v>
      </c>
      <c r="B304" s="70" t="s">
        <v>4746</v>
      </c>
      <c r="C304" s="70" t="s">
        <v>4747</v>
      </c>
      <c r="D304" s="70" t="s">
        <v>623</v>
      </c>
      <c r="E304" s="70" t="s">
        <v>243</v>
      </c>
      <c r="F304" s="69">
        <v>4.9000000000000004</v>
      </c>
      <c r="G304" s="91">
        <v>38047</v>
      </c>
      <c r="H304" s="69" t="b">
        <v>1</v>
      </c>
      <c r="I304" s="69" t="b">
        <v>0</v>
      </c>
      <c r="J304" s="19">
        <v>27</v>
      </c>
      <c r="K304" s="19">
        <f>VLOOKUP(A304,'All Generation'!$A$2:$F$1353,3,FALSE)</f>
        <v>27.6</v>
      </c>
      <c r="L304" s="19">
        <f>VLOOKUP(A304,'All Generation'!$A$2:$F$1353,4,FALSE)</f>
        <v>26.4</v>
      </c>
      <c r="M304" s="19">
        <f>VLOOKUP(A304,'All Generation'!$A$2:$F$1353,5,FALSE)</f>
        <v>32.015999999999998</v>
      </c>
      <c r="N304" s="19">
        <f>VLOOKUP(A304,'All Generation'!$A$2:$F$1353,6,FALSE)</f>
        <v>29.08</v>
      </c>
      <c r="O304" s="19" t="str">
        <f>VLOOKUP(A304,'All IDs'!$A$2:$D$1353,4,FALSE)</f>
        <v>E0225</v>
      </c>
      <c r="P304" s="19" t="s">
        <v>213</v>
      </c>
    </row>
    <row r="305" spans="1:16">
      <c r="A305" s="69">
        <v>302</v>
      </c>
      <c r="B305" s="70" t="s">
        <v>4748</v>
      </c>
      <c r="C305" s="70" t="s">
        <v>4748</v>
      </c>
      <c r="D305" s="70" t="s">
        <v>623</v>
      </c>
      <c r="E305" s="70" t="s">
        <v>73</v>
      </c>
      <c r="F305" s="69">
        <v>2.2000000000000002</v>
      </c>
      <c r="G305" s="91">
        <v>42767</v>
      </c>
      <c r="H305" s="69" t="b">
        <v>1</v>
      </c>
      <c r="I305" s="69" t="b">
        <v>0</v>
      </c>
      <c r="J305" s="19">
        <v>4.8899999999999997</v>
      </c>
      <c r="K305" s="19">
        <f>VLOOKUP(A305,'All Generation'!$A$2:$F$1353,3,FALSE)</f>
        <v>4.8899999999999997</v>
      </c>
      <c r="L305" s="19">
        <f>VLOOKUP(A305,'All Generation'!$A$2:$F$1353,4,FALSE)</f>
        <v>0</v>
      </c>
      <c r="M305" s="19">
        <f>VLOOKUP(A305,'All Generation'!$A$2:$F$1353,5,FALSE)</f>
        <v>0</v>
      </c>
      <c r="N305" s="19">
        <f>VLOOKUP(A305,'All Generation'!$A$2:$F$1353,6,FALSE)</f>
        <v>0</v>
      </c>
      <c r="O305" s="19" t="str">
        <f>VLOOKUP(A305,'All IDs'!$A$2:$D$1353,4,FALSE)</f>
        <v/>
      </c>
      <c r="P305" s="19" t="s">
        <v>44</v>
      </c>
    </row>
    <row r="306" spans="1:16">
      <c r="A306" s="69">
        <v>303</v>
      </c>
      <c r="B306" s="70" t="s">
        <v>4749</v>
      </c>
      <c r="C306" s="70" t="s">
        <v>15</v>
      </c>
      <c r="D306" s="70" t="s">
        <v>623</v>
      </c>
      <c r="E306" s="70" t="s">
        <v>73</v>
      </c>
      <c r="F306" s="69">
        <v>4</v>
      </c>
      <c r="G306" s="91">
        <v>41654</v>
      </c>
      <c r="H306" s="69" t="b">
        <v>1</v>
      </c>
      <c r="I306" s="69" t="b">
        <v>0</v>
      </c>
      <c r="J306" s="19">
        <v>7.85</v>
      </c>
      <c r="K306" s="19">
        <f>VLOOKUP(A306,'All Generation'!$A$2:$F$1353,3,FALSE)</f>
        <v>7.8</v>
      </c>
      <c r="L306" s="19">
        <f>VLOOKUP(A306,'All Generation'!$A$2:$F$1353,4,FALSE)</f>
        <v>7.9</v>
      </c>
      <c r="M306" s="19">
        <f>VLOOKUP(A306,'All Generation'!$A$2:$F$1353,5,FALSE)</f>
        <v>7.75</v>
      </c>
      <c r="N306" s="19">
        <f>VLOOKUP(A306,'All Generation'!$A$2:$F$1353,6,FALSE)</f>
        <v>0</v>
      </c>
      <c r="O306" s="19" t="str">
        <f>VLOOKUP(A306,'All IDs'!$A$2:$D$1353,4,FALSE)</f>
        <v/>
      </c>
      <c r="P306" s="19" t="s">
        <v>3197</v>
      </c>
    </row>
    <row r="307" spans="1:16">
      <c r="A307" s="69">
        <v>304</v>
      </c>
      <c r="B307" s="70" t="s">
        <v>4750</v>
      </c>
      <c r="C307" s="70" t="s">
        <v>4751</v>
      </c>
      <c r="D307" s="70" t="s">
        <v>623</v>
      </c>
      <c r="E307" s="70" t="s">
        <v>73</v>
      </c>
      <c r="F307" s="69">
        <v>3</v>
      </c>
      <c r="G307" s="91">
        <v>42451</v>
      </c>
      <c r="H307" s="69" t="b">
        <v>1</v>
      </c>
      <c r="I307" s="69" t="b">
        <v>0</v>
      </c>
      <c r="J307" s="19">
        <v>9.3140000000000001</v>
      </c>
      <c r="K307" s="19">
        <f>VLOOKUP(A307,'All Generation'!$A$2:$F$1353,3,FALSE)</f>
        <v>8.8699999999999992</v>
      </c>
      <c r="L307" s="19">
        <f>VLOOKUP(A307,'All Generation'!$A$2:$F$1353,4,FALSE)</f>
        <v>0</v>
      </c>
      <c r="M307" s="19">
        <f>VLOOKUP(A307,'All Generation'!$A$2:$F$1353,5,FALSE)</f>
        <v>0</v>
      </c>
      <c r="N307" s="19">
        <f>VLOOKUP(A307,'All Generation'!$A$2:$F$1353,6,FALSE)</f>
        <v>0</v>
      </c>
      <c r="O307" s="19" t="str">
        <f>VLOOKUP(A307,'All IDs'!$A$2:$D$1353,4,FALSE)</f>
        <v>S0589</v>
      </c>
      <c r="P307" s="19" t="s">
        <v>555</v>
      </c>
    </row>
    <row r="308" spans="1:16" ht="30">
      <c r="A308" s="69">
        <v>305</v>
      </c>
      <c r="B308" s="70" t="s">
        <v>4752</v>
      </c>
      <c r="C308" s="70" t="s">
        <v>4753</v>
      </c>
      <c r="D308" s="70" t="s">
        <v>623</v>
      </c>
      <c r="E308" s="70" t="s">
        <v>73</v>
      </c>
      <c r="F308" s="69">
        <v>10</v>
      </c>
      <c r="G308" s="91">
        <v>41913</v>
      </c>
      <c r="H308" s="69" t="b">
        <v>1</v>
      </c>
      <c r="I308" s="69" t="b">
        <v>0</v>
      </c>
      <c r="J308" s="19">
        <v>23.287199218750001</v>
      </c>
      <c r="K308" s="19">
        <f>VLOOKUP(A308,'All Generation'!$A$2:$F$1353,3,FALSE)</f>
        <v>23</v>
      </c>
      <c r="L308" s="19">
        <f>VLOOKUP(A308,'All Generation'!$A$2:$F$1353,4,FALSE)</f>
        <v>25</v>
      </c>
      <c r="M308" s="19">
        <f>VLOOKUP(A308,'All Generation'!$A$2:$F$1353,5,FALSE)</f>
        <v>0</v>
      </c>
      <c r="N308" s="19">
        <f>VLOOKUP(A308,'All Generation'!$A$2:$F$1353,6,FALSE)</f>
        <v>0</v>
      </c>
      <c r="O308" s="19" t="str">
        <f>VLOOKUP(A308,'All IDs'!$A$2:$D$1353,4,FALSE)</f>
        <v>S0328</v>
      </c>
      <c r="P308" s="19" t="s">
        <v>214</v>
      </c>
    </row>
    <row r="309" spans="1:16" ht="30">
      <c r="A309" s="69">
        <v>306</v>
      </c>
      <c r="B309" s="70" t="s">
        <v>4754</v>
      </c>
      <c r="C309" s="70" t="s">
        <v>4755</v>
      </c>
      <c r="D309" s="70" t="s">
        <v>623</v>
      </c>
      <c r="E309" s="70" t="s">
        <v>73</v>
      </c>
      <c r="F309" s="69">
        <v>20</v>
      </c>
      <c r="G309" s="91">
        <v>41913</v>
      </c>
      <c r="H309" s="69" t="b">
        <v>1</v>
      </c>
      <c r="I309" s="69" t="b">
        <v>0</v>
      </c>
      <c r="J309" s="19">
        <v>50.615601562499997</v>
      </c>
      <c r="K309" s="19">
        <f>VLOOKUP(A309,'All Generation'!$A$2:$F$1353,3,FALSE)</f>
        <v>45</v>
      </c>
      <c r="L309" s="19">
        <f>VLOOKUP(A309,'All Generation'!$A$2:$F$1353,4,FALSE)</f>
        <v>53</v>
      </c>
      <c r="M309" s="19">
        <f>VLOOKUP(A309,'All Generation'!$A$2:$F$1353,5,FALSE)</f>
        <v>0</v>
      </c>
      <c r="N309" s="19">
        <f>VLOOKUP(A309,'All Generation'!$A$2:$F$1353,6,FALSE)</f>
        <v>0</v>
      </c>
      <c r="O309" s="19" t="str">
        <f>VLOOKUP(A309,'All IDs'!$A$2:$D$1353,4,FALSE)</f>
        <v>S0329</v>
      </c>
      <c r="P309" s="19" t="s">
        <v>215</v>
      </c>
    </row>
    <row r="310" spans="1:16">
      <c r="A310" s="69">
        <v>307</v>
      </c>
      <c r="B310" s="70" t="s">
        <v>4756</v>
      </c>
      <c r="C310" s="70" t="s">
        <v>15</v>
      </c>
      <c r="D310" s="70" t="s">
        <v>623</v>
      </c>
      <c r="E310" s="70" t="s">
        <v>73</v>
      </c>
      <c r="F310" s="69">
        <v>20</v>
      </c>
      <c r="G310" s="91">
        <v>42705</v>
      </c>
      <c r="H310" s="69" t="b">
        <v>1</v>
      </c>
      <c r="I310" s="69" t="b">
        <v>0</v>
      </c>
      <c r="J310" s="19">
        <v>58.844000000000001</v>
      </c>
      <c r="K310" s="19">
        <f>VLOOKUP(A310,'All Generation'!$A$2:$F$1353,3,FALSE)</f>
        <v>1.3129999999999999</v>
      </c>
      <c r="L310" s="19">
        <f>VLOOKUP(A310,'All Generation'!$A$2:$F$1353,4,FALSE)</f>
        <v>0</v>
      </c>
      <c r="M310" s="19">
        <f>VLOOKUP(A310,'All Generation'!$A$2:$F$1353,5,FALSE)</f>
        <v>0</v>
      </c>
      <c r="N310" s="19">
        <f>VLOOKUP(A310,'All Generation'!$A$2:$F$1353,6,FALSE)</f>
        <v>0</v>
      </c>
      <c r="O310" s="19" t="str">
        <f>VLOOKUP(A310,'All IDs'!$A$2:$D$1353,4,FALSE)</f>
        <v>S0545</v>
      </c>
      <c r="P310" s="19" t="s">
        <v>2951</v>
      </c>
    </row>
    <row r="311" spans="1:16">
      <c r="A311" s="69">
        <v>308</v>
      </c>
      <c r="B311" s="70" t="s">
        <v>107</v>
      </c>
      <c r="C311" s="70" t="s">
        <v>4757</v>
      </c>
      <c r="D311" s="70" t="s">
        <v>623</v>
      </c>
      <c r="E311" s="70" t="s">
        <v>73</v>
      </c>
      <c r="F311" s="69">
        <v>21.3</v>
      </c>
      <c r="G311" s="91">
        <v>42111</v>
      </c>
      <c r="H311" s="69" t="b">
        <v>1</v>
      </c>
      <c r="I311" s="69" t="b">
        <v>0</v>
      </c>
      <c r="J311" s="19">
        <v>55.472999999999999</v>
      </c>
      <c r="K311" s="19">
        <f>VLOOKUP(A311,'All Generation'!$A$2:$F$1353,3,FALSE)</f>
        <v>57.497</v>
      </c>
      <c r="L311" s="19">
        <f>VLOOKUP(A311,'All Generation'!$A$2:$F$1353,4,FALSE)</f>
        <v>51.8</v>
      </c>
      <c r="M311" s="19">
        <f>VLOOKUP(A311,'All Generation'!$A$2:$F$1353,5,FALSE)</f>
        <v>0</v>
      </c>
      <c r="N311" s="19">
        <f>VLOOKUP(A311,'All Generation'!$A$2:$F$1353,6,FALSE)</f>
        <v>0</v>
      </c>
      <c r="O311" s="19" t="str">
        <f>VLOOKUP(A311,'All IDs'!$A$2:$D$1353,4,FALSE)</f>
        <v>S0340</v>
      </c>
      <c r="P311" s="19" t="s">
        <v>6845</v>
      </c>
    </row>
    <row r="312" spans="1:16">
      <c r="A312" s="69">
        <v>309</v>
      </c>
      <c r="B312" s="70" t="s">
        <v>190</v>
      </c>
      <c r="C312" s="70" t="s">
        <v>4758</v>
      </c>
      <c r="D312" s="70" t="s">
        <v>623</v>
      </c>
      <c r="E312" s="70" t="s">
        <v>73</v>
      </c>
      <c r="F312" s="69">
        <v>1.5</v>
      </c>
      <c r="G312" s="91">
        <v>41548</v>
      </c>
      <c r="H312" s="69" t="b">
        <v>1</v>
      </c>
      <c r="I312" s="69" t="b">
        <v>0</v>
      </c>
      <c r="J312" s="19">
        <v>2.6280000000000001</v>
      </c>
      <c r="K312" s="19">
        <f>VLOOKUP(A312,'All Generation'!$A$2:$F$1353,3,FALSE)</f>
        <v>4.3</v>
      </c>
      <c r="L312" s="19">
        <f>VLOOKUP(A312,'All Generation'!$A$2:$F$1353,4,FALSE)</f>
        <v>4.5</v>
      </c>
      <c r="M312" s="19">
        <f>VLOOKUP(A312,'All Generation'!$A$2:$F$1353,5,FALSE)</f>
        <v>4.0449999999999999</v>
      </c>
      <c r="N312" s="19">
        <f>VLOOKUP(A312,'All Generation'!$A$2:$F$1353,6,FALSE)</f>
        <v>0</v>
      </c>
      <c r="O312" s="19" t="str">
        <f>VLOOKUP(A312,'All IDs'!$A$2:$D$1353,4,FALSE)</f>
        <v>S9222</v>
      </c>
      <c r="P312" s="19" t="s">
        <v>6848</v>
      </c>
    </row>
    <row r="313" spans="1:16">
      <c r="A313" s="69">
        <v>1333</v>
      </c>
      <c r="B313" s="70" t="s">
        <v>4759</v>
      </c>
      <c r="C313" s="70" t="s">
        <v>4760</v>
      </c>
      <c r="D313" s="70" t="s">
        <v>623</v>
      </c>
      <c r="E313" s="70" t="s">
        <v>73</v>
      </c>
      <c r="F313" s="69">
        <v>1.5</v>
      </c>
      <c r="G313" s="91">
        <v>43100</v>
      </c>
      <c r="H313" s="69" t="b">
        <v>1</v>
      </c>
      <c r="I313" s="69" t="b">
        <v>0</v>
      </c>
      <c r="J313" s="19">
        <v>0</v>
      </c>
      <c r="K313" s="19">
        <f>VLOOKUP(A313,'All Generation'!$A$2:$F$1353,3,FALSE)</f>
        <v>0</v>
      </c>
      <c r="L313" s="19">
        <f>VLOOKUP(A313,'All Generation'!$A$2:$F$1353,4,FALSE)</f>
        <v>0</v>
      </c>
      <c r="M313" s="19">
        <f>VLOOKUP(A313,'All Generation'!$A$2:$F$1353,5,FALSE)</f>
        <v>0</v>
      </c>
      <c r="N313" s="19">
        <f>VLOOKUP(A313,'All Generation'!$A$2:$F$1353,6,FALSE)</f>
        <v>0</v>
      </c>
      <c r="O313" s="19" t="str">
        <f>VLOOKUP(A313,'All IDs'!$A$2:$D$1353,4,FALSE)</f>
        <v/>
      </c>
      <c r="P313" s="19" t="s">
        <v>8779</v>
      </c>
    </row>
    <row r="314" spans="1:16">
      <c r="A314" s="132">
        <v>310</v>
      </c>
      <c r="B314" s="129" t="s">
        <v>5245</v>
      </c>
      <c r="C314" s="129" t="s">
        <v>15</v>
      </c>
      <c r="D314" s="129" t="s">
        <v>623</v>
      </c>
      <c r="E314" s="129" t="s">
        <v>46</v>
      </c>
      <c r="F314" s="130"/>
      <c r="G314" s="131">
        <v>38617</v>
      </c>
      <c r="H314" s="132" t="b">
        <v>1</v>
      </c>
      <c r="I314" s="132" t="b">
        <v>0</v>
      </c>
      <c r="J314" s="134">
        <v>0</v>
      </c>
      <c r="K314" s="19">
        <f>VLOOKUP(A314,'All Generation'!$A$2:$F$1353,3,FALSE)</f>
        <v>0</v>
      </c>
      <c r="L314" s="19">
        <f>VLOOKUP(A314,'All Generation'!$A$2:$F$1353,4,FALSE)</f>
        <v>0</v>
      </c>
      <c r="M314" s="19">
        <f>VLOOKUP(A314,'All Generation'!$A$2:$F$1353,5,FALSE)</f>
        <v>0</v>
      </c>
      <c r="N314" s="19">
        <f>VLOOKUP(A314,'All Generation'!$A$2:$F$1353,6,FALSE)</f>
        <v>0</v>
      </c>
      <c r="O314" s="134" t="str">
        <f>VLOOKUP(A314,'All IDs'!$A$2:$D$1353,4,FALSE)</f>
        <v>G0329</v>
      </c>
      <c r="P314" s="19" t="s">
        <v>6850</v>
      </c>
    </row>
    <row r="315" spans="1:16">
      <c r="A315" s="132">
        <v>311</v>
      </c>
      <c r="B315" s="129" t="s">
        <v>152</v>
      </c>
      <c r="C315" s="129" t="s">
        <v>15</v>
      </c>
      <c r="D315" s="129" t="s">
        <v>623</v>
      </c>
      <c r="E315" s="129" t="s">
        <v>46</v>
      </c>
      <c r="F315" s="130"/>
      <c r="G315" s="131">
        <v>38642</v>
      </c>
      <c r="H315" s="132" t="b">
        <v>1</v>
      </c>
      <c r="I315" s="132" t="b">
        <v>0</v>
      </c>
      <c r="J315" s="134">
        <v>0</v>
      </c>
      <c r="K315" s="19">
        <f>VLOOKUP(A315,'All Generation'!$A$2:$F$1353,3,FALSE)</f>
        <v>33.6</v>
      </c>
      <c r="L315" s="19">
        <f>VLOOKUP(A315,'All Generation'!$A$2:$F$1353,4,FALSE)</f>
        <v>97.3</v>
      </c>
      <c r="M315" s="19">
        <f>VLOOKUP(A315,'All Generation'!$A$2:$F$1353,5,FALSE)</f>
        <v>125.72499999999999</v>
      </c>
      <c r="N315" s="19">
        <f>VLOOKUP(A315,'All Generation'!$A$2:$F$1353,6,FALSE)</f>
        <v>84.6</v>
      </c>
      <c r="O315" s="134" t="str">
        <f>VLOOKUP(A315,'All IDs'!$A$2:$D$1353,4,FALSE)</f>
        <v>G0894</v>
      </c>
      <c r="P315" s="19" t="s">
        <v>6851</v>
      </c>
    </row>
    <row r="316" spans="1:16">
      <c r="A316" s="69">
        <v>312</v>
      </c>
      <c r="B316" s="70" t="s">
        <v>4761</v>
      </c>
      <c r="C316" s="70" t="s">
        <v>4762</v>
      </c>
      <c r="D316" s="70" t="s">
        <v>623</v>
      </c>
      <c r="E316" s="70" t="s">
        <v>3</v>
      </c>
      <c r="F316" s="69">
        <v>10</v>
      </c>
      <c r="G316" s="91">
        <v>30987</v>
      </c>
      <c r="H316" s="69" t="b">
        <v>1</v>
      </c>
      <c r="I316" s="69" t="b">
        <v>0</v>
      </c>
      <c r="J316" s="19">
        <v>56.956000000000003</v>
      </c>
      <c r="K316" s="19">
        <f>VLOOKUP(A316,'All Generation'!$A$2:$F$1353,3,FALSE)</f>
        <v>57.2</v>
      </c>
      <c r="L316" s="19">
        <f>VLOOKUP(A316,'All Generation'!$A$2:$F$1353,4,FALSE)</f>
        <v>50.7</v>
      </c>
      <c r="M316" s="19">
        <f>VLOOKUP(A316,'All Generation'!$A$2:$F$1353,5,FALSE)</f>
        <v>55.628</v>
      </c>
      <c r="N316" s="19">
        <f>VLOOKUP(A316,'All Generation'!$A$2:$F$1353,6,FALSE)</f>
        <v>3.06</v>
      </c>
      <c r="O316" s="19" t="str">
        <f>VLOOKUP(A316,'All IDs'!$A$2:$D$1353,4,FALSE)</f>
        <v>T0035</v>
      </c>
      <c r="P316" s="19" t="s">
        <v>6855</v>
      </c>
    </row>
    <row r="317" spans="1:16">
      <c r="A317" s="69">
        <v>313</v>
      </c>
      <c r="B317" s="70" t="s">
        <v>4763</v>
      </c>
      <c r="C317" s="70" t="s">
        <v>4762</v>
      </c>
      <c r="D317" s="70" t="s">
        <v>623</v>
      </c>
      <c r="E317" s="70" t="s">
        <v>3</v>
      </c>
      <c r="F317" s="69">
        <v>15</v>
      </c>
      <c r="G317" s="91">
        <v>33208</v>
      </c>
      <c r="H317" s="69" t="b">
        <v>1</v>
      </c>
      <c r="I317" s="69" t="b">
        <v>0</v>
      </c>
      <c r="J317" s="19">
        <v>62.165999999999997</v>
      </c>
      <c r="K317" s="19">
        <f>VLOOKUP(A317,'All Generation'!$A$2:$F$1353,3,FALSE)</f>
        <v>72.5</v>
      </c>
      <c r="L317" s="19">
        <f>VLOOKUP(A317,'All Generation'!$A$2:$F$1353,4,FALSE)</f>
        <v>58.4</v>
      </c>
      <c r="M317" s="19">
        <f>VLOOKUP(A317,'All Generation'!$A$2:$F$1353,5,FALSE)</f>
        <v>67.742999999999995</v>
      </c>
      <c r="N317" s="19">
        <f>VLOOKUP(A317,'All Generation'!$A$2:$F$1353,6,FALSE)</f>
        <v>90.65</v>
      </c>
      <c r="O317" s="19" t="str">
        <f>VLOOKUP(A317,'All IDs'!$A$2:$D$1353,4,FALSE)</f>
        <v>T0036</v>
      </c>
      <c r="P317" s="19" t="s">
        <v>6858</v>
      </c>
    </row>
    <row r="318" spans="1:16">
      <c r="A318" s="69">
        <v>1334</v>
      </c>
      <c r="B318" s="70" t="s">
        <v>4764</v>
      </c>
      <c r="C318" s="70" t="s">
        <v>4765</v>
      </c>
      <c r="D318" s="70" t="s">
        <v>623</v>
      </c>
      <c r="E318" s="70" t="s">
        <v>73</v>
      </c>
      <c r="F318" s="69">
        <v>1</v>
      </c>
      <c r="G318" s="91">
        <v>43069</v>
      </c>
      <c r="H318" s="69" t="b">
        <v>1</v>
      </c>
      <c r="I318" s="69" t="b">
        <v>0</v>
      </c>
      <c r="J318" s="19">
        <v>0</v>
      </c>
      <c r="K318" s="19">
        <f>VLOOKUP(A318,'All Generation'!$A$2:$F$1353,3,FALSE)</f>
        <v>0</v>
      </c>
      <c r="L318" s="19">
        <f>VLOOKUP(A318,'All Generation'!$A$2:$F$1353,4,FALSE)</f>
        <v>0</v>
      </c>
      <c r="M318" s="19">
        <f>VLOOKUP(A318,'All Generation'!$A$2:$F$1353,5,FALSE)</f>
        <v>0</v>
      </c>
      <c r="N318" s="19">
        <f>VLOOKUP(A318,'All Generation'!$A$2:$F$1353,6,FALSE)</f>
        <v>0</v>
      </c>
      <c r="O318" s="19" t="str">
        <f>VLOOKUP(A318,'All IDs'!$A$2:$D$1353,4,FALSE)</f>
        <v/>
      </c>
      <c r="P318" s="19" t="s">
        <v>8780</v>
      </c>
    </row>
    <row r="319" spans="1:16">
      <c r="A319" s="69">
        <v>314</v>
      </c>
      <c r="B319" s="70" t="s">
        <v>1203</v>
      </c>
      <c r="C319" s="70" t="s">
        <v>15</v>
      </c>
      <c r="D319" s="70" t="s">
        <v>623</v>
      </c>
      <c r="E319" s="70" t="s">
        <v>4</v>
      </c>
      <c r="F319" s="69">
        <v>189</v>
      </c>
      <c r="G319" s="92"/>
      <c r="H319" s="69" t="b">
        <v>1</v>
      </c>
      <c r="I319" s="69" t="b">
        <v>0</v>
      </c>
      <c r="J319" s="19">
        <v>504.55799999999999</v>
      </c>
      <c r="K319" s="19">
        <f>VLOOKUP(A319,'All Generation'!$A$2:$F$1353,3,FALSE)</f>
        <v>540.5</v>
      </c>
      <c r="L319" s="19">
        <f>VLOOKUP(A319,'All Generation'!$A$2:$F$1353,4,FALSE)</f>
        <v>454.7</v>
      </c>
      <c r="M319" s="19">
        <f>VLOOKUP(A319,'All Generation'!$A$2:$F$1353,5,FALSE)</f>
        <v>528.76</v>
      </c>
      <c r="N319" s="19">
        <f>VLOOKUP(A319,'All Generation'!$A$2:$F$1353,6,FALSE)</f>
        <v>0</v>
      </c>
      <c r="O319" s="19" t="str">
        <f>VLOOKUP(A319,'All IDs'!$A$2:$D$1353,4,FALSE)</f>
        <v>W0420</v>
      </c>
      <c r="P319" s="19" t="s">
        <v>142</v>
      </c>
    </row>
    <row r="320" spans="1:16">
      <c r="A320" s="69">
        <v>316</v>
      </c>
      <c r="B320" s="70" t="s">
        <v>4766</v>
      </c>
      <c r="C320" s="70" t="s">
        <v>4767</v>
      </c>
      <c r="D320" s="70" t="s">
        <v>623</v>
      </c>
      <c r="E320" s="70" t="s">
        <v>73</v>
      </c>
      <c r="F320" s="69">
        <v>20</v>
      </c>
      <c r="G320" s="91">
        <v>42368</v>
      </c>
      <c r="H320" s="69" t="b">
        <v>1</v>
      </c>
      <c r="I320" s="69" t="b">
        <v>0</v>
      </c>
      <c r="J320" s="19">
        <v>47.405999999999999</v>
      </c>
      <c r="K320" s="19">
        <f>VLOOKUP(A320,'All Generation'!$A$2:$F$1353,3,FALSE)</f>
        <v>52.454000000000001</v>
      </c>
      <c r="L320" s="19">
        <f>VLOOKUP(A320,'All Generation'!$A$2:$F$1353,4,FALSE)</f>
        <v>2.8</v>
      </c>
      <c r="M320" s="19">
        <f>VLOOKUP(A320,'All Generation'!$A$2:$F$1353,5,FALSE)</f>
        <v>0</v>
      </c>
      <c r="N320" s="19">
        <f>VLOOKUP(A320,'All Generation'!$A$2:$F$1353,6,FALSE)</f>
        <v>0</v>
      </c>
      <c r="O320" s="19" t="str">
        <f>VLOOKUP(A320,'All IDs'!$A$2:$D$1353,4,FALSE)</f>
        <v>S0412</v>
      </c>
      <c r="P320" s="19" t="s">
        <v>577</v>
      </c>
    </row>
    <row r="321" spans="1:16">
      <c r="A321" s="69">
        <v>764</v>
      </c>
      <c r="B321" s="70" t="s">
        <v>5246</v>
      </c>
      <c r="C321" s="70" t="s">
        <v>4353</v>
      </c>
      <c r="D321" s="70" t="s">
        <v>623</v>
      </c>
      <c r="E321" s="70" t="s">
        <v>73</v>
      </c>
      <c r="F321" s="71"/>
      <c r="G321" s="91">
        <v>41416</v>
      </c>
      <c r="H321" s="69" t="b">
        <v>1</v>
      </c>
      <c r="I321" s="69" t="b">
        <v>0</v>
      </c>
      <c r="J321" s="19">
        <v>0</v>
      </c>
      <c r="K321" s="19">
        <f>VLOOKUP(A321,'All Generation'!$A$2:$F$1353,3,FALSE)</f>
        <v>0.69263600000000003</v>
      </c>
      <c r="L321" s="19">
        <f>VLOOKUP(A321,'All Generation'!$A$2:$F$1353,4,FALSE)</f>
        <v>0.69263600000000003</v>
      </c>
      <c r="M321" s="19">
        <f>VLOOKUP(A321,'All Generation'!$A$2:$F$1353,5,FALSE)</f>
        <v>0</v>
      </c>
      <c r="N321" s="19">
        <f>VLOOKUP(A321,'All Generation'!$A$2:$F$1353,6,FALSE)</f>
        <v>0</v>
      </c>
      <c r="O321" s="19" t="str">
        <f>VLOOKUP(A321,'All IDs'!$A$2:$D$1353,4,FALSE)</f>
        <v>S0385</v>
      </c>
      <c r="P321" s="19" t="s">
        <v>498</v>
      </c>
    </row>
    <row r="322" spans="1:16">
      <c r="A322" s="69">
        <v>318</v>
      </c>
      <c r="B322" s="70" t="s">
        <v>4768</v>
      </c>
      <c r="C322" s="70" t="s">
        <v>4359</v>
      </c>
      <c r="D322" s="70" t="s">
        <v>623</v>
      </c>
      <c r="E322" s="70" t="s">
        <v>3</v>
      </c>
      <c r="F322" s="69">
        <v>110</v>
      </c>
      <c r="G322" s="91">
        <v>26268</v>
      </c>
      <c r="H322" s="69" t="b">
        <v>1</v>
      </c>
      <c r="I322" s="69" t="b">
        <v>0</v>
      </c>
      <c r="J322" s="19">
        <v>680.05</v>
      </c>
      <c r="K322" s="19">
        <f>VLOOKUP(A322,'All Generation'!$A$2:$F$1353,3,FALSE)</f>
        <v>696.1</v>
      </c>
      <c r="L322" s="19">
        <f>VLOOKUP(A322,'All Generation'!$A$2:$F$1353,4,FALSE)</f>
        <v>733.8</v>
      </c>
      <c r="M322" s="19">
        <f>VLOOKUP(A322,'All Generation'!$A$2:$F$1353,5,FALSE)</f>
        <v>510.173</v>
      </c>
      <c r="N322" s="19">
        <f>VLOOKUP(A322,'All Generation'!$A$2:$F$1353,6,FALSE)</f>
        <v>640.07000000000005</v>
      </c>
      <c r="O322" s="19" t="str">
        <f>VLOOKUP(A322,'All IDs'!$A$2:$D$1353,4,FALSE)</f>
        <v>T0055</v>
      </c>
      <c r="P322" s="19" t="s">
        <v>6870</v>
      </c>
    </row>
    <row r="323" spans="1:16">
      <c r="A323" s="69">
        <v>319</v>
      </c>
      <c r="B323" s="70" t="s">
        <v>4769</v>
      </c>
      <c r="C323" s="70" t="s">
        <v>170</v>
      </c>
      <c r="D323" s="70" t="s">
        <v>623</v>
      </c>
      <c r="E323" s="70" t="s">
        <v>73</v>
      </c>
      <c r="F323" s="69">
        <v>250</v>
      </c>
      <c r="G323" s="91">
        <v>42255</v>
      </c>
      <c r="H323" s="69" t="b">
        <v>1</v>
      </c>
      <c r="I323" s="69" t="b">
        <v>0</v>
      </c>
      <c r="J323" s="19">
        <v>745.18600000000004</v>
      </c>
      <c r="K323" s="19">
        <f>VLOOKUP(A323,'All Generation'!$A$2:$F$1353,3,FALSE)</f>
        <v>694.37800000000004</v>
      </c>
      <c r="L323" s="19">
        <f>VLOOKUP(A323,'All Generation'!$A$2:$F$1353,4,FALSE)</f>
        <v>81.400000000000006</v>
      </c>
      <c r="M323" s="19">
        <f>VLOOKUP(A323,'All Generation'!$A$2:$F$1353,5,FALSE)</f>
        <v>0</v>
      </c>
      <c r="N323" s="19">
        <f>VLOOKUP(A323,'All Generation'!$A$2:$F$1353,6,FALSE)</f>
        <v>0</v>
      </c>
      <c r="O323" s="19" t="str">
        <f>VLOOKUP(A323,'All IDs'!$A$2:$D$1353,4,FALSE)</f>
        <v>S0346</v>
      </c>
      <c r="P323" s="19" t="s">
        <v>229</v>
      </c>
    </row>
    <row r="324" spans="1:16">
      <c r="A324" s="69">
        <v>860</v>
      </c>
      <c r="B324" s="70" t="s">
        <v>4770</v>
      </c>
      <c r="C324" s="70" t="s">
        <v>4771</v>
      </c>
      <c r="D324" s="70" t="s">
        <v>623</v>
      </c>
      <c r="E324" s="70" t="s">
        <v>73</v>
      </c>
      <c r="F324" s="69">
        <v>10.5</v>
      </c>
      <c r="G324" s="91">
        <v>43100</v>
      </c>
      <c r="H324" s="69" t="b">
        <v>1</v>
      </c>
      <c r="I324" s="69" t="b">
        <v>0</v>
      </c>
      <c r="J324" s="19">
        <v>1.91625</v>
      </c>
      <c r="K324" s="19">
        <f>VLOOKUP(A324,'All Generation'!$A$2:$F$1353,3,FALSE)</f>
        <v>0</v>
      </c>
      <c r="L324" s="19">
        <f>VLOOKUP(A324,'All Generation'!$A$2:$F$1353,4,FALSE)</f>
        <v>0</v>
      </c>
      <c r="M324" s="19">
        <f>VLOOKUP(A324,'All Generation'!$A$2:$F$1353,5,FALSE)</f>
        <v>0</v>
      </c>
      <c r="N324" s="19">
        <f>VLOOKUP(A324,'All Generation'!$A$2:$F$1353,6,FALSE)</f>
        <v>0</v>
      </c>
      <c r="O324" s="19" t="str">
        <f>VLOOKUP(A324,'All IDs'!$A$2:$D$1353,4,FALSE)</f>
        <v/>
      </c>
      <c r="P324" s="19" t="s">
        <v>8012</v>
      </c>
    </row>
    <row r="325" spans="1:16">
      <c r="A325" s="69">
        <v>320</v>
      </c>
      <c r="B325" s="70" t="s">
        <v>4772</v>
      </c>
      <c r="C325" s="70" t="s">
        <v>4773</v>
      </c>
      <c r="D325" s="70" t="s">
        <v>623</v>
      </c>
      <c r="E325" s="70" t="s">
        <v>73</v>
      </c>
      <c r="F325" s="69">
        <v>25.5</v>
      </c>
      <c r="G325" s="91">
        <v>41212</v>
      </c>
      <c r="H325" s="69" t="b">
        <v>1</v>
      </c>
      <c r="I325" s="69" t="b">
        <v>0</v>
      </c>
      <c r="J325" s="19">
        <v>62.52</v>
      </c>
      <c r="K325" s="19">
        <f>VLOOKUP(A325,'All Generation'!$A$2:$F$1353,3,FALSE)</f>
        <v>64.5</v>
      </c>
      <c r="L325" s="19">
        <f>VLOOKUP(A325,'All Generation'!$A$2:$F$1353,4,FALSE)</f>
        <v>64.5</v>
      </c>
      <c r="M325" s="19">
        <f>VLOOKUP(A325,'All Generation'!$A$2:$F$1353,5,FALSE)</f>
        <v>65.203999999999994</v>
      </c>
      <c r="N325" s="19">
        <f>VLOOKUP(A325,'All Generation'!$A$2:$F$1353,6,FALSE)</f>
        <v>66.69</v>
      </c>
      <c r="O325" s="19" t="str">
        <f>VLOOKUP(A325,'All IDs'!$A$2:$D$1353,4,FALSE)</f>
        <v>S0180</v>
      </c>
      <c r="P325" s="19" t="s">
        <v>6875</v>
      </c>
    </row>
    <row r="326" spans="1:16" ht="30">
      <c r="A326" s="69">
        <v>321</v>
      </c>
      <c r="B326" s="70" t="s">
        <v>4774</v>
      </c>
      <c r="C326" s="70" t="s">
        <v>4775</v>
      </c>
      <c r="D326" s="70" t="s">
        <v>623</v>
      </c>
      <c r="E326" s="70" t="s">
        <v>0</v>
      </c>
      <c r="F326" s="69">
        <v>47</v>
      </c>
      <c r="G326" s="91">
        <v>33543</v>
      </c>
      <c r="H326" s="69" t="b">
        <v>1</v>
      </c>
      <c r="I326" s="69" t="b">
        <v>0</v>
      </c>
      <c r="J326" s="19">
        <v>346.04899999999998</v>
      </c>
      <c r="K326" s="19">
        <f>VLOOKUP(A326,'All Generation'!$A$2:$F$1353,3,FALSE)</f>
        <v>332.8</v>
      </c>
      <c r="L326" s="19">
        <f>VLOOKUP(A326,'All Generation'!$A$2:$F$1353,4,FALSE)</f>
        <v>323.10000000000002</v>
      </c>
      <c r="M326" s="19">
        <f>VLOOKUP(A326,'All Generation'!$A$2:$F$1353,5,FALSE)</f>
        <v>327.98200000000003</v>
      </c>
      <c r="N326" s="19">
        <f>VLOOKUP(A326,'All Generation'!$A$2:$F$1353,6,FALSE)</f>
        <v>351.29</v>
      </c>
      <c r="O326" s="19" t="str">
        <f>VLOOKUP(A326,'All IDs'!$A$2:$D$1353,4,FALSE)</f>
        <v>E0027</v>
      </c>
      <c r="P326" s="19" t="s">
        <v>6878</v>
      </c>
    </row>
    <row r="327" spans="1:16">
      <c r="A327" s="69">
        <v>322</v>
      </c>
      <c r="B327" s="70" t="s">
        <v>4776</v>
      </c>
      <c r="C327" s="70" t="s">
        <v>4777</v>
      </c>
      <c r="D327" s="70" t="s">
        <v>623</v>
      </c>
      <c r="E327" s="70" t="s">
        <v>73</v>
      </c>
      <c r="F327" s="69">
        <v>1.5</v>
      </c>
      <c r="G327" s="91">
        <v>42136</v>
      </c>
      <c r="H327" s="69" t="b">
        <v>1</v>
      </c>
      <c r="I327" s="69" t="b">
        <v>0</v>
      </c>
      <c r="J327" s="19">
        <v>3.5379999999999998</v>
      </c>
      <c r="K327" s="19">
        <f>VLOOKUP(A327,'All Generation'!$A$2:$F$1353,3,FALSE)</f>
        <v>3.6259999999999999</v>
      </c>
      <c r="L327" s="19">
        <f>VLOOKUP(A327,'All Generation'!$A$2:$F$1353,4,FALSE)</f>
        <v>2.9</v>
      </c>
      <c r="M327" s="19">
        <f>VLOOKUP(A327,'All Generation'!$A$2:$F$1353,5,FALSE)</f>
        <v>0</v>
      </c>
      <c r="N327" s="19">
        <f>VLOOKUP(A327,'All Generation'!$A$2:$F$1353,6,FALSE)</f>
        <v>0</v>
      </c>
      <c r="O327" s="19" t="str">
        <f>VLOOKUP(A327,'All IDs'!$A$2:$D$1353,4,FALSE)</f>
        <v>S0429</v>
      </c>
      <c r="P327" s="19" t="s">
        <v>6882</v>
      </c>
    </row>
    <row r="328" spans="1:16">
      <c r="A328" s="69">
        <v>323</v>
      </c>
      <c r="B328" s="70" t="s">
        <v>4778</v>
      </c>
      <c r="C328" s="70" t="s">
        <v>4779</v>
      </c>
      <c r="D328" s="70" t="s">
        <v>623</v>
      </c>
      <c r="E328" s="70" t="s">
        <v>73</v>
      </c>
      <c r="F328" s="69">
        <v>1.1000000000000001</v>
      </c>
      <c r="G328" s="91">
        <v>40511</v>
      </c>
      <c r="H328" s="69" t="b">
        <v>1</v>
      </c>
      <c r="I328" s="69" t="b">
        <v>0</v>
      </c>
      <c r="J328" s="19">
        <v>1.7589999999999999</v>
      </c>
      <c r="K328" s="19">
        <f>VLOOKUP(A328,'All Generation'!$A$2:$F$1353,3,FALSE)</f>
        <v>1.8</v>
      </c>
      <c r="L328" s="19">
        <f>VLOOKUP(A328,'All Generation'!$A$2:$F$1353,4,FALSE)</f>
        <v>2.6</v>
      </c>
      <c r="M328" s="19">
        <f>VLOOKUP(A328,'All Generation'!$A$2:$F$1353,5,FALSE)</f>
        <v>1.804</v>
      </c>
      <c r="N328" s="19">
        <f>VLOOKUP(A328,'All Generation'!$A$2:$F$1353,6,FALSE)</f>
        <v>0</v>
      </c>
      <c r="O328" s="19" t="str">
        <f>VLOOKUP(A328,'All IDs'!$A$2:$D$1353,4,FALSE)</f>
        <v>S0162</v>
      </c>
      <c r="P328" s="19" t="s">
        <v>6884</v>
      </c>
    </row>
    <row r="329" spans="1:16">
      <c r="A329" s="69">
        <v>324</v>
      </c>
      <c r="B329" s="70" t="s">
        <v>4780</v>
      </c>
      <c r="C329" s="70" t="s">
        <v>4781</v>
      </c>
      <c r="D329" s="70" t="s">
        <v>623</v>
      </c>
      <c r="E329" s="70" t="s">
        <v>73</v>
      </c>
      <c r="F329" s="69">
        <v>3</v>
      </c>
      <c r="G329" s="91">
        <v>42630</v>
      </c>
      <c r="H329" s="69" t="b">
        <v>1</v>
      </c>
      <c r="I329" s="69" t="b">
        <v>0</v>
      </c>
      <c r="J329" s="19">
        <v>7.6719999999999997</v>
      </c>
      <c r="K329" s="19">
        <f>VLOOKUP(A329,'All Generation'!$A$2:$F$1353,3,FALSE)</f>
        <v>1.978</v>
      </c>
      <c r="L329" s="19">
        <f>VLOOKUP(A329,'All Generation'!$A$2:$F$1353,4,FALSE)</f>
        <v>0</v>
      </c>
      <c r="M329" s="19">
        <f>VLOOKUP(A329,'All Generation'!$A$2:$F$1353,5,FALSE)</f>
        <v>0</v>
      </c>
      <c r="N329" s="19">
        <f>VLOOKUP(A329,'All Generation'!$A$2:$F$1353,6,FALSE)</f>
        <v>0</v>
      </c>
      <c r="O329" s="19" t="str">
        <f>VLOOKUP(A329,'All IDs'!$A$2:$D$1353,4,FALSE)</f>
        <v>S0584</v>
      </c>
      <c r="P329" s="19" t="s">
        <v>441</v>
      </c>
    </row>
    <row r="330" spans="1:16">
      <c r="A330" s="69">
        <v>325</v>
      </c>
      <c r="B330" s="70" t="s">
        <v>3952</v>
      </c>
      <c r="C330" s="70" t="s">
        <v>4373</v>
      </c>
      <c r="D330" s="70" t="s">
        <v>623</v>
      </c>
      <c r="E330" s="70" t="s">
        <v>4</v>
      </c>
      <c r="F330" s="71"/>
      <c r="G330" s="92"/>
      <c r="H330" s="69" t="b">
        <v>1</v>
      </c>
      <c r="I330" s="69" t="b">
        <v>0</v>
      </c>
      <c r="J330" s="19">
        <v>5.2110000000000003</v>
      </c>
      <c r="K330" s="19">
        <f>VLOOKUP(A330,'All Generation'!$A$2:$F$1353,3,FALSE)</f>
        <v>7.3</v>
      </c>
      <c r="L330" s="19">
        <f>VLOOKUP(A330,'All Generation'!$A$2:$F$1353,4,FALSE)</f>
        <v>9.3000000000000007</v>
      </c>
      <c r="M330" s="19">
        <f>VLOOKUP(A330,'All Generation'!$A$2:$F$1353,5,FALSE)</f>
        <v>5.03</v>
      </c>
      <c r="N330" s="19">
        <f>VLOOKUP(A330,'All Generation'!$A$2:$F$1353,6,FALSE)</f>
        <v>0</v>
      </c>
      <c r="O330" s="19" t="str">
        <f>VLOOKUP(A330,'All IDs'!$A$2:$D$1353,4,FALSE)</f>
        <v>W0260</v>
      </c>
      <c r="P330" s="19" t="s">
        <v>390</v>
      </c>
    </row>
    <row r="331" spans="1:16">
      <c r="A331" s="69">
        <v>861</v>
      </c>
      <c r="B331" s="70" t="s">
        <v>4782</v>
      </c>
      <c r="C331" s="70" t="s">
        <v>4783</v>
      </c>
      <c r="D331" s="70" t="s">
        <v>623</v>
      </c>
      <c r="E331" s="70" t="s">
        <v>73</v>
      </c>
      <c r="F331" s="69">
        <v>30.75</v>
      </c>
      <c r="G331" s="91">
        <v>42913</v>
      </c>
      <c r="H331" s="69" t="b">
        <v>1</v>
      </c>
      <c r="I331" s="69" t="b">
        <v>0</v>
      </c>
      <c r="J331" s="19">
        <v>51.839101562499998</v>
      </c>
      <c r="K331" s="19">
        <f>VLOOKUP(A331,'All Generation'!$A$2:$F$1353,3,FALSE)</f>
        <v>0</v>
      </c>
      <c r="L331" s="19">
        <f>VLOOKUP(A331,'All Generation'!$A$2:$F$1353,4,FALSE)</f>
        <v>0</v>
      </c>
      <c r="M331" s="19">
        <f>VLOOKUP(A331,'All Generation'!$A$2:$F$1353,5,FALSE)</f>
        <v>0</v>
      </c>
      <c r="N331" s="19">
        <f>VLOOKUP(A331,'All Generation'!$A$2:$F$1353,6,FALSE)</f>
        <v>0</v>
      </c>
      <c r="O331" s="19" t="str">
        <f>VLOOKUP(A331,'All IDs'!$A$2:$D$1353,4,FALSE)</f>
        <v>S0600</v>
      </c>
      <c r="P331" s="19" t="s">
        <v>8015</v>
      </c>
    </row>
    <row r="332" spans="1:16">
      <c r="A332" s="69">
        <v>862</v>
      </c>
      <c r="B332" s="70" t="s">
        <v>4784</v>
      </c>
      <c r="C332" s="70" t="s">
        <v>4785</v>
      </c>
      <c r="D332" s="70" t="s">
        <v>623</v>
      </c>
      <c r="E332" s="70" t="s">
        <v>73</v>
      </c>
      <c r="F332" s="69">
        <v>49.9</v>
      </c>
      <c r="G332" s="91">
        <v>43083</v>
      </c>
      <c r="H332" s="69" t="b">
        <v>1</v>
      </c>
      <c r="I332" s="69" t="b">
        <v>0</v>
      </c>
      <c r="J332" s="19">
        <v>73</v>
      </c>
      <c r="K332" s="19">
        <f>VLOOKUP(A332,'All Generation'!$A$2:$F$1353,3,FALSE)</f>
        <v>0</v>
      </c>
      <c r="L332" s="19">
        <f>VLOOKUP(A332,'All Generation'!$A$2:$F$1353,4,FALSE)</f>
        <v>0</v>
      </c>
      <c r="M332" s="19">
        <f>VLOOKUP(A332,'All Generation'!$A$2:$F$1353,5,FALSE)</f>
        <v>0</v>
      </c>
      <c r="N332" s="19">
        <f>VLOOKUP(A332,'All Generation'!$A$2:$F$1353,6,FALSE)</f>
        <v>0</v>
      </c>
      <c r="O332" s="19" t="str">
        <f>VLOOKUP(A332,'All IDs'!$A$2:$D$1353,4,FALSE)</f>
        <v>S0522</v>
      </c>
      <c r="P332" s="19" t="s">
        <v>8018</v>
      </c>
    </row>
    <row r="333" spans="1:16">
      <c r="A333" s="69">
        <v>897</v>
      </c>
      <c r="B333" s="70" t="s">
        <v>4786</v>
      </c>
      <c r="C333" s="70" t="s">
        <v>4787</v>
      </c>
      <c r="D333" s="70" t="s">
        <v>623</v>
      </c>
      <c r="E333" s="70" t="s">
        <v>73</v>
      </c>
      <c r="F333" s="69">
        <v>3</v>
      </c>
      <c r="G333" s="91">
        <v>42909</v>
      </c>
      <c r="H333" s="69" t="b">
        <v>1</v>
      </c>
      <c r="I333" s="69" t="b">
        <v>0</v>
      </c>
      <c r="J333" s="19">
        <v>2.581</v>
      </c>
      <c r="K333" s="19">
        <f>VLOOKUP(A333,'All Generation'!$A$2:$F$1353,3,FALSE)</f>
        <v>0</v>
      </c>
      <c r="L333" s="19">
        <f>VLOOKUP(A333,'All Generation'!$A$2:$F$1353,4,FALSE)</f>
        <v>0</v>
      </c>
      <c r="M333" s="19">
        <f>VLOOKUP(A333,'All Generation'!$A$2:$F$1353,5,FALSE)</f>
        <v>0</v>
      </c>
      <c r="N333" s="19">
        <f>VLOOKUP(A333,'All Generation'!$A$2:$F$1353,6,FALSE)</f>
        <v>0</v>
      </c>
      <c r="O333" s="19" t="str">
        <f>VLOOKUP(A333,'All IDs'!$A$2:$D$1353,4,FALSE)</f>
        <v>S0595</v>
      </c>
      <c r="P333" s="19" t="s">
        <v>6920</v>
      </c>
    </row>
    <row r="334" spans="1:16">
      <c r="A334" s="69">
        <v>326</v>
      </c>
      <c r="B334" s="70" t="s">
        <v>4788</v>
      </c>
      <c r="C334" s="70" t="s">
        <v>4789</v>
      </c>
      <c r="D334" s="70" t="s">
        <v>623</v>
      </c>
      <c r="E334" s="70" t="s">
        <v>243</v>
      </c>
      <c r="F334" s="69">
        <v>3.2</v>
      </c>
      <c r="G334" s="91">
        <v>41074</v>
      </c>
      <c r="H334" s="69" t="b">
        <v>1</v>
      </c>
      <c r="I334" s="69" t="b">
        <v>0</v>
      </c>
      <c r="J334" s="19">
        <v>25.611999999999998</v>
      </c>
      <c r="K334" s="19">
        <f>VLOOKUP(A334,'All Generation'!$A$2:$F$1353,3,FALSE)</f>
        <v>25.3</v>
      </c>
      <c r="L334" s="19">
        <f>VLOOKUP(A334,'All Generation'!$A$2:$F$1353,4,FALSE)</f>
        <v>26</v>
      </c>
      <c r="M334" s="19">
        <f>VLOOKUP(A334,'All Generation'!$A$2:$F$1353,5,FALSE)</f>
        <v>24.706</v>
      </c>
      <c r="N334" s="19">
        <f>VLOOKUP(A334,'All Generation'!$A$2:$F$1353,6,FALSE)</f>
        <v>23.27</v>
      </c>
      <c r="O334" s="19" t="str">
        <f>VLOOKUP(A334,'All IDs'!$A$2:$D$1353,4,FALSE)</f>
        <v>E0205</v>
      </c>
      <c r="P334" s="19" t="s">
        <v>44</v>
      </c>
    </row>
    <row r="335" spans="1:16">
      <c r="A335" s="69">
        <v>327</v>
      </c>
      <c r="B335" s="70" t="s">
        <v>4790</v>
      </c>
      <c r="C335" s="70" t="s">
        <v>4791</v>
      </c>
      <c r="D335" s="70" t="s">
        <v>623</v>
      </c>
      <c r="E335" s="70" t="s">
        <v>73</v>
      </c>
      <c r="F335" s="69">
        <v>1.5</v>
      </c>
      <c r="G335" s="91">
        <v>42147</v>
      </c>
      <c r="H335" s="69" t="b">
        <v>1</v>
      </c>
      <c r="I335" s="69" t="b">
        <v>0</v>
      </c>
      <c r="J335" s="19">
        <v>3.5419999999999998</v>
      </c>
      <c r="K335" s="19">
        <f>VLOOKUP(A335,'All Generation'!$A$2:$F$1353,3,FALSE)</f>
        <v>3.5859999999999999</v>
      </c>
      <c r="L335" s="19">
        <f>VLOOKUP(A335,'All Generation'!$A$2:$F$1353,4,FALSE)</f>
        <v>2.7</v>
      </c>
      <c r="M335" s="19">
        <f>VLOOKUP(A335,'All Generation'!$A$2:$F$1353,5,FALSE)</f>
        <v>0</v>
      </c>
      <c r="N335" s="19">
        <f>VLOOKUP(A335,'All Generation'!$A$2:$F$1353,6,FALSE)</f>
        <v>0</v>
      </c>
      <c r="O335" s="19" t="str">
        <f>VLOOKUP(A335,'All IDs'!$A$2:$D$1353,4,FALSE)</f>
        <v>S0430</v>
      </c>
      <c r="P335" s="19" t="s">
        <v>6893</v>
      </c>
    </row>
    <row r="336" spans="1:16">
      <c r="A336" s="69">
        <v>328</v>
      </c>
      <c r="B336" s="70" t="s">
        <v>11</v>
      </c>
      <c r="C336" s="70" t="s">
        <v>4792</v>
      </c>
      <c r="D336" s="70" t="s">
        <v>623</v>
      </c>
      <c r="E336" s="70" t="s">
        <v>243</v>
      </c>
      <c r="F336" s="69">
        <v>6.1</v>
      </c>
      <c r="G336" s="91">
        <v>33239</v>
      </c>
      <c r="H336" s="69" t="b">
        <v>1</v>
      </c>
      <c r="I336" s="69" t="b">
        <v>0</v>
      </c>
      <c r="J336" s="19">
        <v>23.437999999999999</v>
      </c>
      <c r="K336" s="19">
        <f>VLOOKUP(A336,'All Generation'!$A$2:$F$1353,3,FALSE)</f>
        <v>39.9</v>
      </c>
      <c r="L336" s="19">
        <f>VLOOKUP(A336,'All Generation'!$A$2:$F$1353,4,FALSE)</f>
        <v>42</v>
      </c>
      <c r="M336" s="19">
        <f>VLOOKUP(A336,'All Generation'!$A$2:$F$1353,5,FALSE)</f>
        <v>45.758000000000003</v>
      </c>
      <c r="N336" s="19">
        <f>VLOOKUP(A336,'All Generation'!$A$2:$F$1353,6,FALSE)</f>
        <v>46.03</v>
      </c>
      <c r="O336" s="19" t="str">
        <f>VLOOKUP(A336,'All IDs'!$A$2:$D$1353,4,FALSE)</f>
        <v>E0168</v>
      </c>
      <c r="P336" s="19" t="s">
        <v>6896</v>
      </c>
    </row>
    <row r="337" spans="1:16">
      <c r="A337" s="69">
        <v>329</v>
      </c>
      <c r="B337" s="70" t="s">
        <v>4793</v>
      </c>
      <c r="C337" s="70" t="s">
        <v>4789</v>
      </c>
      <c r="D337" s="70" t="s">
        <v>623</v>
      </c>
      <c r="E337" s="70" t="s">
        <v>243</v>
      </c>
      <c r="F337" s="69">
        <v>7.1</v>
      </c>
      <c r="G337" s="91">
        <v>36220</v>
      </c>
      <c r="H337" s="69" t="b">
        <v>1</v>
      </c>
      <c r="I337" s="69" t="b">
        <v>0</v>
      </c>
      <c r="J337" s="19">
        <v>49.128</v>
      </c>
      <c r="K337" s="19">
        <f>VLOOKUP(A337,'All Generation'!$A$2:$F$1353,3,FALSE)</f>
        <v>48.7</v>
      </c>
      <c r="L337" s="19">
        <f>VLOOKUP(A337,'All Generation'!$A$2:$F$1353,4,FALSE)</f>
        <v>42.6</v>
      </c>
      <c r="M337" s="19">
        <f>VLOOKUP(A337,'All Generation'!$A$2:$F$1353,5,FALSE)</f>
        <v>42.165999999999997</v>
      </c>
      <c r="N337" s="19">
        <f>VLOOKUP(A337,'All Generation'!$A$2:$F$1353,6,FALSE)</f>
        <v>44.34</v>
      </c>
      <c r="O337" s="19" t="str">
        <f>VLOOKUP(A337,'All IDs'!$A$2:$D$1353,4,FALSE)</f>
        <v>E0194</v>
      </c>
      <c r="P337" s="19" t="s">
        <v>391</v>
      </c>
    </row>
    <row r="338" spans="1:16">
      <c r="A338" s="69">
        <v>330</v>
      </c>
      <c r="B338" s="70" t="s">
        <v>4794</v>
      </c>
      <c r="C338" s="70" t="s">
        <v>15</v>
      </c>
      <c r="D338" s="70" t="s">
        <v>623</v>
      </c>
      <c r="E338" s="70" t="s">
        <v>243</v>
      </c>
      <c r="F338" s="69">
        <v>6.5</v>
      </c>
      <c r="G338" s="91">
        <v>35612</v>
      </c>
      <c r="H338" s="69" t="b">
        <v>1</v>
      </c>
      <c r="I338" s="69" t="b">
        <v>0</v>
      </c>
      <c r="J338" s="19">
        <v>51.223999999999997</v>
      </c>
      <c r="K338" s="19">
        <f>VLOOKUP(A338,'All Generation'!$A$2:$F$1353,3,FALSE)</f>
        <v>50.8</v>
      </c>
      <c r="L338" s="19">
        <f>VLOOKUP(A338,'All Generation'!$A$2:$F$1353,4,FALSE)</f>
        <v>51</v>
      </c>
      <c r="M338" s="19">
        <f>VLOOKUP(A338,'All Generation'!$A$2:$F$1353,5,FALSE)</f>
        <v>46.088000000000001</v>
      </c>
      <c r="N338" s="19">
        <f>VLOOKUP(A338,'All Generation'!$A$2:$F$1353,6,FALSE)</f>
        <v>47.31</v>
      </c>
      <c r="O338" s="19" t="str">
        <f>VLOOKUP(A338,'All IDs'!$A$2:$D$1353,4,FALSE)</f>
        <v>E0054</v>
      </c>
      <c r="P338" s="19" t="s">
        <v>3507</v>
      </c>
    </row>
    <row r="339" spans="1:16">
      <c r="A339" s="69">
        <v>331</v>
      </c>
      <c r="B339" s="70" t="s">
        <v>4795</v>
      </c>
      <c r="C339" s="70" t="s">
        <v>4792</v>
      </c>
      <c r="D339" s="70" t="s">
        <v>623</v>
      </c>
      <c r="E339" s="70" t="s">
        <v>243</v>
      </c>
      <c r="F339" s="69">
        <v>3.8</v>
      </c>
      <c r="G339" s="91">
        <v>36220</v>
      </c>
      <c r="H339" s="69" t="b">
        <v>1</v>
      </c>
      <c r="I339" s="69" t="b">
        <v>0</v>
      </c>
      <c r="J339" s="19">
        <v>29.684000000000001</v>
      </c>
      <c r="K339" s="19">
        <f>VLOOKUP(A339,'All Generation'!$A$2:$F$1353,3,FALSE)</f>
        <v>29.1</v>
      </c>
      <c r="L339" s="19">
        <f>VLOOKUP(A339,'All Generation'!$A$2:$F$1353,4,FALSE)</f>
        <v>27.2</v>
      </c>
      <c r="M339" s="19">
        <f>VLOOKUP(A339,'All Generation'!$A$2:$F$1353,5,FALSE)</f>
        <v>23.254999999999999</v>
      </c>
      <c r="N339" s="19">
        <f>VLOOKUP(A339,'All Generation'!$A$2:$F$1353,6,FALSE)</f>
        <v>26.88</v>
      </c>
      <c r="O339" s="19" t="str">
        <f>VLOOKUP(A339,'All IDs'!$A$2:$D$1353,4,FALSE)</f>
        <v>E0202</v>
      </c>
      <c r="P339" s="19" t="s">
        <v>6905</v>
      </c>
    </row>
    <row r="340" spans="1:16">
      <c r="A340" s="69">
        <v>332</v>
      </c>
      <c r="B340" s="70" t="s">
        <v>4796</v>
      </c>
      <c r="C340" s="70" t="s">
        <v>4789</v>
      </c>
      <c r="D340" s="70" t="s">
        <v>623</v>
      </c>
      <c r="E340" s="70" t="s">
        <v>243</v>
      </c>
      <c r="F340" s="69">
        <v>3.1</v>
      </c>
      <c r="G340" s="91">
        <v>36739</v>
      </c>
      <c r="H340" s="69" t="b">
        <v>1</v>
      </c>
      <c r="I340" s="69" t="b">
        <v>0</v>
      </c>
      <c r="J340" s="19">
        <v>25.222000000000001</v>
      </c>
      <c r="K340" s="19">
        <f>VLOOKUP(A340,'All Generation'!$A$2:$F$1353,3,FALSE)</f>
        <v>24.8</v>
      </c>
      <c r="L340" s="19">
        <f>VLOOKUP(A340,'All Generation'!$A$2:$F$1353,4,FALSE)</f>
        <v>24.6</v>
      </c>
      <c r="M340" s="19">
        <f>VLOOKUP(A340,'All Generation'!$A$2:$F$1353,5,FALSE)</f>
        <v>24.265000000000001</v>
      </c>
      <c r="N340" s="19">
        <f>VLOOKUP(A340,'All Generation'!$A$2:$F$1353,6,FALSE)</f>
        <v>23.21</v>
      </c>
      <c r="O340" s="19" t="str">
        <f>VLOOKUP(A340,'All IDs'!$A$2:$D$1353,4,FALSE)</f>
        <v>E0095</v>
      </c>
      <c r="P340" s="19" t="s">
        <v>392</v>
      </c>
    </row>
    <row r="341" spans="1:16">
      <c r="A341" s="69">
        <v>1325</v>
      </c>
      <c r="B341" s="70" t="s">
        <v>4797</v>
      </c>
      <c r="C341" s="70" t="s">
        <v>4798</v>
      </c>
      <c r="D341" s="70" t="s">
        <v>623</v>
      </c>
      <c r="E341" s="70" t="s">
        <v>46</v>
      </c>
      <c r="F341" s="69">
        <v>3</v>
      </c>
      <c r="G341" s="92"/>
      <c r="H341" s="69" t="b">
        <v>1</v>
      </c>
      <c r="I341" s="69" t="b">
        <v>0</v>
      </c>
      <c r="J341" s="19">
        <v>0</v>
      </c>
      <c r="K341" s="19">
        <f>VLOOKUP(A341,'All Generation'!$A$2:$F$1353,3,FALSE)</f>
        <v>0</v>
      </c>
      <c r="L341" s="19">
        <f>VLOOKUP(A341,'All Generation'!$A$2:$F$1353,4,FALSE)</f>
        <v>0</v>
      </c>
      <c r="M341" s="19">
        <f>VLOOKUP(A341,'All Generation'!$A$2:$F$1353,5,FALSE)</f>
        <v>0</v>
      </c>
      <c r="N341" s="19">
        <f>VLOOKUP(A341,'All Generation'!$A$2:$F$1353,6,FALSE)</f>
        <v>0</v>
      </c>
      <c r="O341" s="19" t="str">
        <f>VLOOKUP(A341,'All IDs'!$A$2:$D$1353,4,FALSE)</f>
        <v>E0101</v>
      </c>
      <c r="P341" s="19" t="s">
        <v>17409</v>
      </c>
    </row>
    <row r="342" spans="1:16">
      <c r="A342" s="69">
        <v>333</v>
      </c>
      <c r="B342" s="70" t="s">
        <v>4799</v>
      </c>
      <c r="C342" s="70" t="s">
        <v>4792</v>
      </c>
      <c r="D342" s="70" t="s">
        <v>623</v>
      </c>
      <c r="E342" s="70" t="s">
        <v>243</v>
      </c>
      <c r="F342" s="69">
        <v>7.1</v>
      </c>
      <c r="G342" s="91">
        <v>34121</v>
      </c>
      <c r="H342" s="69" t="b">
        <v>1</v>
      </c>
      <c r="I342" s="69" t="b">
        <v>0</v>
      </c>
      <c r="J342" s="19">
        <v>46.619</v>
      </c>
      <c r="K342" s="19">
        <f>VLOOKUP(A342,'All Generation'!$A$2:$F$1353,3,FALSE)</f>
        <v>47.8</v>
      </c>
      <c r="L342" s="19">
        <f>VLOOKUP(A342,'All Generation'!$A$2:$F$1353,4,FALSE)</f>
        <v>44.2</v>
      </c>
      <c r="M342" s="19">
        <f>VLOOKUP(A342,'All Generation'!$A$2:$F$1353,5,FALSE)</f>
        <v>43.055</v>
      </c>
      <c r="N342" s="19">
        <f>VLOOKUP(A342,'All Generation'!$A$2:$F$1353,6,FALSE)</f>
        <v>43.02</v>
      </c>
      <c r="O342" s="19" t="str">
        <f>VLOOKUP(A342,'All IDs'!$A$2:$D$1353,4,FALSE)</f>
        <v>E0152</v>
      </c>
      <c r="P342" s="19" t="s">
        <v>6911</v>
      </c>
    </row>
    <row r="343" spans="1:16">
      <c r="A343" s="69">
        <v>334</v>
      </c>
      <c r="B343" s="70" t="s">
        <v>4800</v>
      </c>
      <c r="C343" s="70" t="s">
        <v>4792</v>
      </c>
      <c r="D343" s="70" t="s">
        <v>623</v>
      </c>
      <c r="E343" s="70" t="s">
        <v>243</v>
      </c>
      <c r="F343" s="69">
        <v>3.7</v>
      </c>
      <c r="G343" s="91">
        <v>33147</v>
      </c>
      <c r="H343" s="69" t="b">
        <v>1</v>
      </c>
      <c r="I343" s="69" t="b">
        <v>0</v>
      </c>
      <c r="J343" s="19">
        <v>10.941000000000001</v>
      </c>
      <c r="K343" s="19">
        <f>VLOOKUP(A343,'All Generation'!$A$2:$F$1353,3,FALSE)</f>
        <v>17.2</v>
      </c>
      <c r="L343" s="19">
        <f>VLOOKUP(A343,'All Generation'!$A$2:$F$1353,4,FALSE)</f>
        <v>13.5</v>
      </c>
      <c r="M343" s="19">
        <f>VLOOKUP(A343,'All Generation'!$A$2:$F$1353,5,FALSE)</f>
        <v>17.420999999999999</v>
      </c>
      <c r="N343" s="19">
        <f>VLOOKUP(A343,'All Generation'!$A$2:$F$1353,6,FALSE)</f>
        <v>18.8</v>
      </c>
      <c r="O343" s="19" t="str">
        <f>VLOOKUP(A343,'All IDs'!$A$2:$D$1353,4,FALSE)</f>
        <v>E0154</v>
      </c>
      <c r="P343" s="19" t="s">
        <v>6914</v>
      </c>
    </row>
    <row r="344" spans="1:16">
      <c r="A344" s="69">
        <v>335</v>
      </c>
      <c r="B344" s="70" t="s">
        <v>4801</v>
      </c>
      <c r="C344" s="70" t="s">
        <v>4789</v>
      </c>
      <c r="D344" s="70" t="s">
        <v>623</v>
      </c>
      <c r="E344" s="70" t="s">
        <v>243</v>
      </c>
      <c r="F344" s="69">
        <v>2.6</v>
      </c>
      <c r="G344" s="91">
        <v>37773</v>
      </c>
      <c r="H344" s="69" t="b">
        <v>1</v>
      </c>
      <c r="I344" s="69" t="b">
        <v>0</v>
      </c>
      <c r="J344" s="19">
        <v>11.791600000000001</v>
      </c>
      <c r="K344" s="19">
        <f>VLOOKUP(A344,'All Generation'!$A$2:$F$1353,3,FALSE)</f>
        <v>11.8</v>
      </c>
      <c r="L344" s="19">
        <f>VLOOKUP(A344,'All Generation'!$A$2:$F$1353,4,FALSE)</f>
        <v>11.8</v>
      </c>
      <c r="M344" s="19">
        <f>VLOOKUP(A344,'All Generation'!$A$2:$F$1353,5,FALSE)</f>
        <v>9.7579999999999991</v>
      </c>
      <c r="N344" s="19">
        <f>VLOOKUP(A344,'All Generation'!$A$2:$F$1353,6,FALSE)</f>
        <v>11.57</v>
      </c>
      <c r="O344" s="19" t="str">
        <f>VLOOKUP(A344,'All IDs'!$A$2:$D$1353,4,FALSE)</f>
        <v>E0209</v>
      </c>
      <c r="P344" s="19" t="s">
        <v>6917</v>
      </c>
    </row>
    <row r="345" spans="1:16">
      <c r="A345" s="69">
        <v>337</v>
      </c>
      <c r="B345" s="70" t="s">
        <v>4802</v>
      </c>
      <c r="C345" s="70" t="s">
        <v>15</v>
      </c>
      <c r="D345" s="70" t="s">
        <v>623</v>
      </c>
      <c r="E345" s="70" t="s">
        <v>4</v>
      </c>
      <c r="F345" s="69">
        <v>4</v>
      </c>
      <c r="G345" s="92"/>
      <c r="H345" s="69" t="b">
        <v>1</v>
      </c>
      <c r="I345" s="69" t="b">
        <v>0</v>
      </c>
      <c r="J345" s="19">
        <v>9.9999997764825801E-6</v>
      </c>
      <c r="K345" s="19">
        <f>VLOOKUP(A345,'All Generation'!$A$2:$F$1353,3,FALSE)</f>
        <v>0.9</v>
      </c>
      <c r="L345" s="19">
        <f>VLOOKUP(A345,'All Generation'!$A$2:$F$1353,4,FALSE)</f>
        <v>1.5</v>
      </c>
      <c r="M345" s="19">
        <f>VLOOKUP(A345,'All Generation'!$A$2:$F$1353,5,FALSE)</f>
        <v>1.75</v>
      </c>
      <c r="N345" s="19">
        <f>VLOOKUP(A345,'All Generation'!$A$2:$F$1353,6,FALSE)</f>
        <v>0</v>
      </c>
      <c r="O345" s="19" t="str">
        <f>VLOOKUP(A345,'All IDs'!$A$2:$D$1353,4,FALSE)</f>
        <v>W0259</v>
      </c>
      <c r="P345" s="19" t="s">
        <v>393</v>
      </c>
    </row>
    <row r="346" spans="1:16">
      <c r="A346" s="69">
        <v>338</v>
      </c>
      <c r="B346" s="70" t="s">
        <v>4803</v>
      </c>
      <c r="C346" s="70" t="s">
        <v>4367</v>
      </c>
      <c r="D346" s="70" t="s">
        <v>623</v>
      </c>
      <c r="E346" s="70" t="s">
        <v>4</v>
      </c>
      <c r="F346" s="69">
        <v>83.1</v>
      </c>
      <c r="G346" s="92"/>
      <c r="H346" s="69" t="b">
        <v>1</v>
      </c>
      <c r="I346" s="69" t="b">
        <v>0</v>
      </c>
      <c r="J346" s="19">
        <v>105.08799999999999</v>
      </c>
      <c r="K346" s="19">
        <f>VLOOKUP(A346,'All Generation'!$A$2:$F$1353,3,FALSE)</f>
        <v>119</v>
      </c>
      <c r="L346" s="19">
        <f>VLOOKUP(A346,'All Generation'!$A$2:$F$1353,4,FALSE)</f>
        <v>97.8</v>
      </c>
      <c r="M346" s="19">
        <f>VLOOKUP(A346,'All Generation'!$A$2:$F$1353,5,FALSE)</f>
        <v>115.49</v>
      </c>
      <c r="N346" s="19">
        <f>VLOOKUP(A346,'All Generation'!$A$2:$F$1353,6,FALSE)</f>
        <v>0</v>
      </c>
      <c r="O346" s="19" t="str">
        <f>VLOOKUP(A346,'All IDs'!$A$2:$D$1353,4,FALSE)</f>
        <v>W0313</v>
      </c>
      <c r="P346" s="19" t="s">
        <v>44</v>
      </c>
    </row>
    <row r="347" spans="1:16">
      <c r="A347" s="69">
        <v>339</v>
      </c>
      <c r="B347" s="70" t="s">
        <v>4804</v>
      </c>
      <c r="C347" s="70" t="s">
        <v>15</v>
      </c>
      <c r="D347" s="70" t="s">
        <v>623</v>
      </c>
      <c r="E347" s="70" t="s">
        <v>4</v>
      </c>
      <c r="F347" s="69">
        <v>23.5</v>
      </c>
      <c r="G347" s="92"/>
      <c r="H347" s="69" t="b">
        <v>1</v>
      </c>
      <c r="I347" s="69" t="b">
        <v>0</v>
      </c>
      <c r="J347" s="19">
        <v>56.668101562499999</v>
      </c>
      <c r="K347" s="19">
        <f>VLOOKUP(A347,'All Generation'!$A$2:$F$1353,3,FALSE)</f>
        <v>64.2</v>
      </c>
      <c r="L347" s="19">
        <f>VLOOKUP(A347,'All Generation'!$A$2:$F$1353,4,FALSE)</f>
        <v>53.3</v>
      </c>
      <c r="M347" s="19">
        <f>VLOOKUP(A347,'All Generation'!$A$2:$F$1353,5,FALSE)</f>
        <v>59.67</v>
      </c>
      <c r="N347" s="19">
        <f>VLOOKUP(A347,'All Generation'!$A$2:$F$1353,6,FALSE)</f>
        <v>0</v>
      </c>
      <c r="O347" s="19" t="str">
        <f>VLOOKUP(A347,'All IDs'!$A$2:$D$1353,4,FALSE)</f>
        <v>W0312</v>
      </c>
      <c r="P347" s="19" t="s">
        <v>44</v>
      </c>
    </row>
    <row r="348" spans="1:16">
      <c r="A348" s="69">
        <v>340</v>
      </c>
      <c r="B348" s="70" t="s">
        <v>4805</v>
      </c>
      <c r="C348" s="70" t="s">
        <v>4367</v>
      </c>
      <c r="D348" s="70" t="s">
        <v>623</v>
      </c>
      <c r="E348" s="70" t="s">
        <v>4</v>
      </c>
      <c r="F348" s="69">
        <v>29</v>
      </c>
      <c r="G348" s="92"/>
      <c r="H348" s="69" t="b">
        <v>1</v>
      </c>
      <c r="I348" s="69" t="b">
        <v>0</v>
      </c>
      <c r="J348" s="19">
        <v>70.584398437499999</v>
      </c>
      <c r="K348" s="19">
        <f>VLOOKUP(A348,'All Generation'!$A$2:$F$1353,3,FALSE)</f>
        <v>79.7</v>
      </c>
      <c r="L348" s="19">
        <f>VLOOKUP(A348,'All Generation'!$A$2:$F$1353,4,FALSE)</f>
        <v>62.3</v>
      </c>
      <c r="M348" s="19">
        <f>VLOOKUP(A348,'All Generation'!$A$2:$F$1353,5,FALSE)</f>
        <v>74.81</v>
      </c>
      <c r="N348" s="19">
        <f>VLOOKUP(A348,'All Generation'!$A$2:$F$1353,6,FALSE)</f>
        <v>0</v>
      </c>
      <c r="O348" s="19" t="str">
        <f>VLOOKUP(A348,'All IDs'!$A$2:$D$1353,4,FALSE)</f>
        <v>W0443</v>
      </c>
      <c r="P348" s="19" t="s">
        <v>44</v>
      </c>
    </row>
    <row r="349" spans="1:16">
      <c r="A349" s="69">
        <v>341</v>
      </c>
      <c r="B349" s="70" t="s">
        <v>4806</v>
      </c>
      <c r="C349" s="70" t="s">
        <v>15</v>
      </c>
      <c r="D349" s="70" t="s">
        <v>623</v>
      </c>
      <c r="E349" s="70" t="s">
        <v>4</v>
      </c>
      <c r="F349" s="69">
        <v>22.5</v>
      </c>
      <c r="G349" s="92"/>
      <c r="H349" s="69" t="b">
        <v>1</v>
      </c>
      <c r="I349" s="69" t="b">
        <v>0</v>
      </c>
      <c r="J349" s="19">
        <v>56.622500000000002</v>
      </c>
      <c r="K349" s="19">
        <f>VLOOKUP(A349,'All Generation'!$A$2:$F$1353,3,FALSE)</f>
        <v>52.1</v>
      </c>
      <c r="L349" s="19">
        <f>VLOOKUP(A349,'All Generation'!$A$2:$F$1353,4,FALSE)</f>
        <v>55.9</v>
      </c>
      <c r="M349" s="19">
        <f>VLOOKUP(A349,'All Generation'!$A$2:$F$1353,5,FALSE)</f>
        <v>60.73</v>
      </c>
      <c r="N349" s="19">
        <f>VLOOKUP(A349,'All Generation'!$A$2:$F$1353,6,FALSE)</f>
        <v>0</v>
      </c>
      <c r="O349" s="19" t="str">
        <f>VLOOKUP(A349,'All IDs'!$A$2:$D$1353,4,FALSE)</f>
        <v>W0444</v>
      </c>
      <c r="P349" s="19" t="s">
        <v>44</v>
      </c>
    </row>
    <row r="350" spans="1:16">
      <c r="A350" s="69">
        <v>342</v>
      </c>
      <c r="B350" s="70" t="s">
        <v>4807</v>
      </c>
      <c r="C350" s="70" t="s">
        <v>4808</v>
      </c>
      <c r="D350" s="70" t="s">
        <v>623</v>
      </c>
      <c r="E350" s="70" t="s">
        <v>4699</v>
      </c>
      <c r="F350" s="69">
        <v>250</v>
      </c>
      <c r="G350" s="91">
        <v>41977</v>
      </c>
      <c r="H350" s="69" t="b">
        <v>1</v>
      </c>
      <c r="I350" s="69" t="b">
        <v>0</v>
      </c>
      <c r="J350" s="19">
        <v>593.30100000000004</v>
      </c>
      <c r="K350" s="19">
        <f>VLOOKUP(A350,'All Generation'!$A$2:$F$1353,3,FALSE)</f>
        <v>624.9</v>
      </c>
      <c r="L350" s="19">
        <f>VLOOKUP(A350,'All Generation'!$A$2:$F$1353,4,FALSE)</f>
        <v>557.79999999999995</v>
      </c>
      <c r="M350" s="19">
        <f>VLOOKUP(A350,'All Generation'!$A$2:$F$1353,5,FALSE)</f>
        <v>0</v>
      </c>
      <c r="N350" s="19">
        <f>VLOOKUP(A350,'All Generation'!$A$2:$F$1353,6,FALSE)</f>
        <v>0</v>
      </c>
      <c r="O350" s="19" t="str">
        <f>VLOOKUP(A350,'All IDs'!$A$2:$D$1353,4,FALSE)</f>
        <v>S0104</v>
      </c>
      <c r="P350" s="19" t="s">
        <v>6935</v>
      </c>
    </row>
    <row r="351" spans="1:16">
      <c r="A351" s="69">
        <v>343</v>
      </c>
      <c r="B351" s="70" t="s">
        <v>4809</v>
      </c>
      <c r="C351" s="70" t="s">
        <v>102</v>
      </c>
      <c r="D351" s="70" t="s">
        <v>623</v>
      </c>
      <c r="E351" s="70" t="s">
        <v>73</v>
      </c>
      <c r="F351" s="69">
        <v>20</v>
      </c>
      <c r="G351" s="91">
        <v>42170</v>
      </c>
      <c r="H351" s="69" t="b">
        <v>1</v>
      </c>
      <c r="I351" s="69" t="b">
        <v>0</v>
      </c>
      <c r="J351" s="19">
        <v>57.113</v>
      </c>
      <c r="K351" s="19">
        <f>VLOOKUP(A351,'All Generation'!$A$2:$F$1353,3,FALSE)</f>
        <v>36.78</v>
      </c>
      <c r="L351" s="19">
        <f>VLOOKUP(A351,'All Generation'!$A$2:$F$1353,4,FALSE)</f>
        <v>0</v>
      </c>
      <c r="M351" s="19">
        <f>VLOOKUP(A351,'All Generation'!$A$2:$F$1353,5,FALSE)</f>
        <v>0</v>
      </c>
      <c r="N351" s="19">
        <f>VLOOKUP(A351,'All Generation'!$A$2:$F$1353,6,FALSE)</f>
        <v>0</v>
      </c>
      <c r="O351" s="19" t="str">
        <f>VLOOKUP(A351,'All IDs'!$A$2:$D$1353,4,FALSE)</f>
        <v>S0550</v>
      </c>
      <c r="P351" s="19" t="s">
        <v>442</v>
      </c>
    </row>
    <row r="352" spans="1:16">
      <c r="A352" s="69">
        <v>344</v>
      </c>
      <c r="B352" s="70" t="s">
        <v>4810</v>
      </c>
      <c r="C352" s="70" t="s">
        <v>4811</v>
      </c>
      <c r="D352" s="70" t="s">
        <v>623</v>
      </c>
      <c r="E352" s="70" t="s">
        <v>243</v>
      </c>
      <c r="F352" s="69">
        <v>1.7</v>
      </c>
      <c r="G352" s="91">
        <v>33239</v>
      </c>
      <c r="H352" s="69" t="b">
        <v>1</v>
      </c>
      <c r="I352" s="69" t="b">
        <v>0</v>
      </c>
      <c r="J352" s="19">
        <v>9.2370000000000001</v>
      </c>
      <c r="K352" s="19">
        <f>VLOOKUP(A352,'All Generation'!$A$2:$F$1353,3,FALSE)</f>
        <v>8.6</v>
      </c>
      <c r="L352" s="19">
        <f>VLOOKUP(A352,'All Generation'!$A$2:$F$1353,4,FALSE)</f>
        <v>8.6</v>
      </c>
      <c r="M352" s="19">
        <f>VLOOKUP(A352,'All Generation'!$A$2:$F$1353,5,FALSE)</f>
        <v>7.4340000000000002</v>
      </c>
      <c r="N352" s="19">
        <f>VLOOKUP(A352,'All Generation'!$A$2:$F$1353,6,FALSE)</f>
        <v>8.5500000000000007</v>
      </c>
      <c r="O352" s="19" t="str">
        <f>VLOOKUP(A352,'All IDs'!$A$2:$D$1353,4,FALSE)</f>
        <v>E0055</v>
      </c>
      <c r="P352" s="19" t="s">
        <v>6941</v>
      </c>
    </row>
    <row r="353" spans="1:16" ht="30">
      <c r="A353" s="69">
        <v>345</v>
      </c>
      <c r="B353" s="70" t="s">
        <v>4812</v>
      </c>
      <c r="C353" s="70" t="s">
        <v>4813</v>
      </c>
      <c r="D353" s="70" t="s">
        <v>623</v>
      </c>
      <c r="E353" s="70" t="s">
        <v>4</v>
      </c>
      <c r="F353" s="69">
        <v>78.2</v>
      </c>
      <c r="G353" s="92"/>
      <c r="H353" s="69" t="b">
        <v>1</v>
      </c>
      <c r="I353" s="69" t="b">
        <v>0</v>
      </c>
      <c r="J353" s="19">
        <v>178.42599999999999</v>
      </c>
      <c r="K353" s="19">
        <f>VLOOKUP(A353,'All Generation'!$A$2:$F$1353,3,FALSE)</f>
        <v>152</v>
      </c>
      <c r="L353" s="19">
        <f>VLOOKUP(A353,'All Generation'!$A$2:$F$1353,4,FALSE)</f>
        <v>219.5</v>
      </c>
      <c r="M353" s="19">
        <f>VLOOKUP(A353,'All Generation'!$A$2:$F$1353,5,FALSE)</f>
        <v>210.15</v>
      </c>
      <c r="N353" s="19">
        <f>VLOOKUP(A353,'All Generation'!$A$2:$F$1353,6,FALSE)</f>
        <v>0</v>
      </c>
      <c r="O353" s="19" t="str">
        <f>VLOOKUP(A353,'All IDs'!$A$2:$D$1353,4,FALSE)</f>
        <v>W0392</v>
      </c>
      <c r="P353" s="19" t="s">
        <v>6945</v>
      </c>
    </row>
    <row r="354" spans="1:16" ht="30">
      <c r="A354" s="69">
        <v>346</v>
      </c>
      <c r="B354" s="70" t="s">
        <v>4814</v>
      </c>
      <c r="C354" s="70" t="s">
        <v>4815</v>
      </c>
      <c r="D354" s="70" t="s">
        <v>623</v>
      </c>
      <c r="E354" s="70" t="s">
        <v>73</v>
      </c>
      <c r="F354" s="69">
        <v>15</v>
      </c>
      <c r="G354" s="91">
        <v>42348</v>
      </c>
      <c r="H354" s="69" t="b">
        <v>1</v>
      </c>
      <c r="I354" s="69" t="b">
        <v>0</v>
      </c>
      <c r="J354" s="19">
        <v>38.805</v>
      </c>
      <c r="K354" s="19">
        <f>VLOOKUP(A354,'All Generation'!$A$2:$F$1353,3,FALSE)</f>
        <v>39.045000000000002</v>
      </c>
      <c r="L354" s="19">
        <f>VLOOKUP(A354,'All Generation'!$A$2:$F$1353,4,FALSE)</f>
        <v>0</v>
      </c>
      <c r="M354" s="19">
        <f>VLOOKUP(A354,'All Generation'!$A$2:$F$1353,5,FALSE)</f>
        <v>0</v>
      </c>
      <c r="N354" s="19">
        <f>VLOOKUP(A354,'All Generation'!$A$2:$F$1353,6,FALSE)</f>
        <v>0</v>
      </c>
      <c r="O354" s="19" t="str">
        <f>VLOOKUP(A354,'All IDs'!$A$2:$D$1353,4,FALSE)</f>
        <v>S0404</v>
      </c>
      <c r="P354" s="19" t="s">
        <v>6948</v>
      </c>
    </row>
    <row r="355" spans="1:16">
      <c r="A355" s="69">
        <v>347</v>
      </c>
      <c r="B355" s="70" t="s">
        <v>104</v>
      </c>
      <c r="C355" s="70" t="s">
        <v>15</v>
      </c>
      <c r="D355" s="70" t="s">
        <v>623</v>
      </c>
      <c r="E355" s="70" t="s">
        <v>73</v>
      </c>
      <c r="F355" s="69">
        <v>1.5</v>
      </c>
      <c r="G355" s="91">
        <v>42357</v>
      </c>
      <c r="H355" s="69" t="b">
        <v>1</v>
      </c>
      <c r="I355" s="69" t="b">
        <v>0</v>
      </c>
      <c r="J355" s="19">
        <v>4.0579999999999998</v>
      </c>
      <c r="K355" s="19">
        <f>VLOOKUP(A355,'All Generation'!$A$2:$F$1353,3,FALSE)</f>
        <v>4.399</v>
      </c>
      <c r="L355" s="19">
        <f>VLOOKUP(A355,'All Generation'!$A$2:$F$1353,4,FALSE)</f>
        <v>0</v>
      </c>
      <c r="M355" s="19">
        <f>VLOOKUP(A355,'All Generation'!$A$2:$F$1353,5,FALSE)</f>
        <v>0</v>
      </c>
      <c r="N355" s="19">
        <f>VLOOKUP(A355,'All Generation'!$A$2:$F$1353,6,FALSE)</f>
        <v>0</v>
      </c>
      <c r="O355" s="19" t="str">
        <f>VLOOKUP(A355,'All IDs'!$A$2:$D$1353,4,FALSE)</f>
        <v>S0435</v>
      </c>
      <c r="P355" s="19" t="s">
        <v>499</v>
      </c>
    </row>
    <row r="356" spans="1:16" ht="30">
      <c r="A356" s="69">
        <v>767</v>
      </c>
      <c r="B356" s="70" t="s">
        <v>5247</v>
      </c>
      <c r="C356" s="70" t="s">
        <v>5248</v>
      </c>
      <c r="D356" s="70" t="s">
        <v>623</v>
      </c>
      <c r="E356" s="70" t="s">
        <v>73</v>
      </c>
      <c r="F356" s="71"/>
      <c r="G356" s="92"/>
      <c r="H356" s="69" t="b">
        <v>1</v>
      </c>
      <c r="I356" s="69" t="b">
        <v>0</v>
      </c>
      <c r="J356" s="19">
        <v>0</v>
      </c>
      <c r="K356" s="19">
        <f>VLOOKUP(A356,'All Generation'!$A$2:$F$1353,3,FALSE)</f>
        <v>0.107625</v>
      </c>
      <c r="L356" s="19">
        <f>VLOOKUP(A356,'All Generation'!$A$2:$F$1353,4,FALSE)</f>
        <v>0.107625</v>
      </c>
      <c r="M356" s="19">
        <f>VLOOKUP(A356,'All Generation'!$A$2:$F$1353,5,FALSE)</f>
        <v>0</v>
      </c>
      <c r="N356" s="19">
        <f>VLOOKUP(A356,'All Generation'!$A$2:$F$1353,6,FALSE)</f>
        <v>0</v>
      </c>
      <c r="O356" s="19" t="str">
        <f>VLOOKUP(A356,'All IDs'!$A$2:$D$1353,4,FALSE)</f>
        <v/>
      </c>
      <c r="P356" s="19" t="s">
        <v>541</v>
      </c>
    </row>
    <row r="357" spans="1:16" ht="30">
      <c r="A357" s="69">
        <v>768</v>
      </c>
      <c r="B357" s="70" t="s">
        <v>5249</v>
      </c>
      <c r="C357" s="70" t="s">
        <v>5248</v>
      </c>
      <c r="D357" s="70" t="s">
        <v>623</v>
      </c>
      <c r="E357" s="70" t="s">
        <v>73</v>
      </c>
      <c r="F357" s="71"/>
      <c r="G357" s="92"/>
      <c r="H357" s="69" t="b">
        <v>1</v>
      </c>
      <c r="I357" s="69" t="b">
        <v>0</v>
      </c>
      <c r="J357" s="19">
        <v>0</v>
      </c>
      <c r="K357" s="19">
        <f>VLOOKUP(A357,'All Generation'!$A$2:$F$1353,3,FALSE)</f>
        <v>0.10997</v>
      </c>
      <c r="L357" s="19">
        <f>VLOOKUP(A357,'All Generation'!$A$2:$F$1353,4,FALSE)</f>
        <v>0.10997</v>
      </c>
      <c r="M357" s="19">
        <f>VLOOKUP(A357,'All Generation'!$A$2:$F$1353,5,FALSE)</f>
        <v>0</v>
      </c>
      <c r="N357" s="19">
        <f>VLOOKUP(A357,'All Generation'!$A$2:$F$1353,6,FALSE)</f>
        <v>0</v>
      </c>
      <c r="O357" s="19" t="str">
        <f>VLOOKUP(A357,'All IDs'!$A$2:$D$1353,4,FALSE)</f>
        <v/>
      </c>
      <c r="P357" s="19" t="s">
        <v>542</v>
      </c>
    </row>
    <row r="358" spans="1:16" ht="30">
      <c r="A358" s="69">
        <v>769</v>
      </c>
      <c r="B358" s="70" t="s">
        <v>5250</v>
      </c>
      <c r="C358" s="70" t="s">
        <v>5248</v>
      </c>
      <c r="D358" s="70" t="s">
        <v>623</v>
      </c>
      <c r="E358" s="70" t="s">
        <v>73</v>
      </c>
      <c r="F358" s="71"/>
      <c r="G358" s="92"/>
      <c r="H358" s="69" t="b">
        <v>1</v>
      </c>
      <c r="I358" s="69" t="b">
        <v>0</v>
      </c>
      <c r="J358" s="19">
        <v>0</v>
      </c>
      <c r="K358" s="19">
        <f>VLOOKUP(A358,'All Generation'!$A$2:$F$1353,3,FALSE)</f>
        <v>0.20976400000000001</v>
      </c>
      <c r="L358" s="19">
        <f>VLOOKUP(A358,'All Generation'!$A$2:$F$1353,4,FALSE)</f>
        <v>0.20976400000000001</v>
      </c>
      <c r="M358" s="19">
        <f>VLOOKUP(A358,'All Generation'!$A$2:$F$1353,5,FALSE)</f>
        <v>0</v>
      </c>
      <c r="N358" s="19">
        <f>VLOOKUP(A358,'All Generation'!$A$2:$F$1353,6,FALSE)</f>
        <v>0</v>
      </c>
      <c r="O358" s="19" t="str">
        <f>VLOOKUP(A358,'All IDs'!$A$2:$D$1353,4,FALSE)</f>
        <v/>
      </c>
      <c r="P358" s="19" t="s">
        <v>543</v>
      </c>
    </row>
    <row r="359" spans="1:16">
      <c r="A359" s="69">
        <v>348</v>
      </c>
      <c r="B359" s="70" t="s">
        <v>4816</v>
      </c>
      <c r="C359" s="70" t="s">
        <v>4817</v>
      </c>
      <c r="D359" s="70" t="s">
        <v>623</v>
      </c>
      <c r="E359" s="70" t="s">
        <v>4</v>
      </c>
      <c r="F359" s="69">
        <v>44.4</v>
      </c>
      <c r="G359" s="92"/>
      <c r="H359" s="69" t="b">
        <v>1</v>
      </c>
      <c r="I359" s="69" t="b">
        <v>0</v>
      </c>
      <c r="J359" s="19">
        <v>104.527</v>
      </c>
      <c r="K359" s="19">
        <f>VLOOKUP(A359,'All Generation'!$A$2:$F$1353,3,FALSE)</f>
        <v>127</v>
      </c>
      <c r="L359" s="19">
        <f>VLOOKUP(A359,'All Generation'!$A$2:$F$1353,4,FALSE)</f>
        <v>130.19999999999999</v>
      </c>
      <c r="M359" s="19">
        <f>VLOOKUP(A359,'All Generation'!$A$2:$F$1353,5,FALSE)</f>
        <v>136.30000000000001</v>
      </c>
      <c r="N359" s="19">
        <f>VLOOKUP(A359,'All Generation'!$A$2:$F$1353,6,FALSE)</f>
        <v>0</v>
      </c>
      <c r="O359" s="19" t="str">
        <f>VLOOKUP(A359,'All IDs'!$A$2:$D$1353,4,FALSE)</f>
        <v>W0450</v>
      </c>
      <c r="P359" s="19" t="s">
        <v>6954</v>
      </c>
    </row>
    <row r="360" spans="1:16">
      <c r="A360" s="69">
        <v>349</v>
      </c>
      <c r="B360" s="70" t="s">
        <v>4818</v>
      </c>
      <c r="C360" s="70" t="s">
        <v>4817</v>
      </c>
      <c r="D360" s="70" t="s">
        <v>623</v>
      </c>
      <c r="E360" s="70" t="s">
        <v>4</v>
      </c>
      <c r="F360" s="69">
        <v>22.2</v>
      </c>
      <c r="G360" s="92"/>
      <c r="H360" s="69" t="b">
        <v>1</v>
      </c>
      <c r="I360" s="69" t="b">
        <v>0</v>
      </c>
      <c r="J360" s="19">
        <v>51.7258984375</v>
      </c>
      <c r="K360" s="19">
        <f>VLOOKUP(A360,'All Generation'!$A$2:$F$1353,3,FALSE)</f>
        <v>61.6</v>
      </c>
      <c r="L360" s="19">
        <f>VLOOKUP(A360,'All Generation'!$A$2:$F$1353,4,FALSE)</f>
        <v>69.5</v>
      </c>
      <c r="M360" s="19">
        <f>VLOOKUP(A360,'All Generation'!$A$2:$F$1353,5,FALSE)</f>
        <v>67.72</v>
      </c>
      <c r="N360" s="19">
        <f>VLOOKUP(A360,'All Generation'!$A$2:$F$1353,6,FALSE)</f>
        <v>0</v>
      </c>
      <c r="O360" s="19" t="str">
        <f>VLOOKUP(A360,'All IDs'!$A$2:$D$1353,4,FALSE)</f>
        <v>W0451</v>
      </c>
      <c r="P360" s="19" t="s">
        <v>6956</v>
      </c>
    </row>
    <row r="361" spans="1:16">
      <c r="A361" s="69">
        <v>350</v>
      </c>
      <c r="B361" s="70" t="s">
        <v>4819</v>
      </c>
      <c r="C361" s="70" t="s">
        <v>15</v>
      </c>
      <c r="D361" s="70" t="s">
        <v>623</v>
      </c>
      <c r="E361" s="70" t="s">
        <v>4</v>
      </c>
      <c r="F361" s="69">
        <v>22.4</v>
      </c>
      <c r="G361" s="92"/>
      <c r="H361" s="69" t="b">
        <v>1</v>
      </c>
      <c r="I361" s="69" t="b">
        <v>0</v>
      </c>
      <c r="J361" s="19">
        <v>63.396601562500003</v>
      </c>
      <c r="K361" s="19">
        <f>VLOOKUP(A361,'All Generation'!$A$2:$F$1353,3,FALSE)</f>
        <v>73.599999999999994</v>
      </c>
      <c r="L361" s="19">
        <f>VLOOKUP(A361,'All Generation'!$A$2:$F$1353,4,FALSE)</f>
        <v>71.099999999999994</v>
      </c>
      <c r="M361" s="19">
        <f>VLOOKUP(A361,'All Generation'!$A$2:$F$1353,5,FALSE)</f>
        <v>70.37</v>
      </c>
      <c r="N361" s="19">
        <f>VLOOKUP(A361,'All Generation'!$A$2:$F$1353,6,FALSE)</f>
        <v>0</v>
      </c>
      <c r="O361" s="19" t="str">
        <f>VLOOKUP(A361,'All IDs'!$A$2:$D$1353,4,FALSE)</f>
        <v>W0360</v>
      </c>
      <c r="P361" s="19" t="s">
        <v>394</v>
      </c>
    </row>
    <row r="362" spans="1:16">
      <c r="A362" s="69">
        <v>351</v>
      </c>
      <c r="B362" s="70" t="s">
        <v>4820</v>
      </c>
      <c r="C362" s="70" t="s">
        <v>4817</v>
      </c>
      <c r="D362" s="70" t="s">
        <v>623</v>
      </c>
      <c r="E362" s="70" t="s">
        <v>4</v>
      </c>
      <c r="F362" s="69">
        <v>49</v>
      </c>
      <c r="G362" s="92"/>
      <c r="H362" s="69" t="b">
        <v>1</v>
      </c>
      <c r="I362" s="69" t="b">
        <v>0</v>
      </c>
      <c r="J362" s="19">
        <v>128.85599999999999</v>
      </c>
      <c r="K362" s="19">
        <f>VLOOKUP(A362,'All Generation'!$A$2:$F$1353,3,FALSE)</f>
        <v>170.6</v>
      </c>
      <c r="L362" s="19">
        <f>VLOOKUP(A362,'All Generation'!$A$2:$F$1353,4,FALSE)</f>
        <v>159.4</v>
      </c>
      <c r="M362" s="19">
        <f>VLOOKUP(A362,'All Generation'!$A$2:$F$1353,5,FALSE)</f>
        <v>156.19</v>
      </c>
      <c r="N362" s="19">
        <f>VLOOKUP(A362,'All Generation'!$A$2:$F$1353,6,FALSE)</f>
        <v>0</v>
      </c>
      <c r="O362" s="19" t="str">
        <f>VLOOKUP(A362,'All IDs'!$A$2:$D$1353,4,FALSE)</f>
        <v>W0430</v>
      </c>
      <c r="P362" s="19" t="s">
        <v>395</v>
      </c>
    </row>
    <row r="363" spans="1:16">
      <c r="A363" s="69">
        <v>352</v>
      </c>
      <c r="B363" s="70" t="s">
        <v>4821</v>
      </c>
      <c r="C363" s="70" t="s">
        <v>4478</v>
      </c>
      <c r="D363" s="70" t="s">
        <v>623</v>
      </c>
      <c r="E363" s="70" t="s">
        <v>0</v>
      </c>
      <c r="F363" s="69">
        <v>44</v>
      </c>
      <c r="G363" s="91">
        <v>40847</v>
      </c>
      <c r="H363" s="69" t="b">
        <v>1</v>
      </c>
      <c r="I363" s="69" t="b">
        <v>0</v>
      </c>
      <c r="J363" s="19">
        <v>235.23400000000001</v>
      </c>
      <c r="K363" s="19">
        <f>VLOOKUP(A363,'All Generation'!$A$2:$F$1353,3,FALSE)</f>
        <v>258.2</v>
      </c>
      <c r="L363" s="19">
        <f>VLOOKUP(A363,'All Generation'!$A$2:$F$1353,4,FALSE)</f>
        <v>249.1</v>
      </c>
      <c r="M363" s="19">
        <f>VLOOKUP(A363,'All Generation'!$A$2:$F$1353,5,FALSE)</f>
        <v>257.524</v>
      </c>
      <c r="N363" s="19">
        <f>VLOOKUP(A363,'All Generation'!$A$2:$F$1353,6,FALSE)</f>
        <v>233.4</v>
      </c>
      <c r="O363" s="19" t="str">
        <f>VLOOKUP(A363,'All IDs'!$A$2:$D$1353,4,FALSE)</f>
        <v>E0232</v>
      </c>
      <c r="P363" s="19" t="s">
        <v>396</v>
      </c>
    </row>
    <row r="364" spans="1:16">
      <c r="A364" s="69">
        <v>353</v>
      </c>
      <c r="B364" s="70" t="s">
        <v>4822</v>
      </c>
      <c r="C364" s="70" t="s">
        <v>15</v>
      </c>
      <c r="D364" s="70" t="s">
        <v>623</v>
      </c>
      <c r="E364" s="70" t="s">
        <v>4</v>
      </c>
      <c r="F364" s="69">
        <v>150</v>
      </c>
      <c r="G364" s="92"/>
      <c r="H364" s="69" t="b">
        <v>1</v>
      </c>
      <c r="I364" s="69" t="b">
        <v>0</v>
      </c>
      <c r="J364" s="19">
        <v>289.37599999999998</v>
      </c>
      <c r="K364" s="19">
        <f>VLOOKUP(A364,'All Generation'!$A$2:$F$1353,3,FALSE)</f>
        <v>314.60000000000002</v>
      </c>
      <c r="L364" s="19">
        <f>VLOOKUP(A364,'All Generation'!$A$2:$F$1353,4,FALSE)</f>
        <v>252.8</v>
      </c>
      <c r="M364" s="19">
        <f>VLOOKUP(A364,'All Generation'!$A$2:$F$1353,5,FALSE)</f>
        <v>304.04000000000002</v>
      </c>
      <c r="N364" s="19">
        <f>VLOOKUP(A364,'All Generation'!$A$2:$F$1353,6,FALSE)</f>
        <v>0</v>
      </c>
      <c r="O364" s="19" t="str">
        <f>VLOOKUP(A364,'All IDs'!$A$2:$D$1353,4,FALSE)</f>
        <v>W0406</v>
      </c>
      <c r="P364" s="19" t="s">
        <v>397</v>
      </c>
    </row>
    <row r="365" spans="1:16">
      <c r="A365" s="69">
        <v>355</v>
      </c>
      <c r="B365" s="70" t="s">
        <v>420</v>
      </c>
      <c r="C365" s="70" t="s">
        <v>15</v>
      </c>
      <c r="D365" s="70" t="s">
        <v>623</v>
      </c>
      <c r="E365" s="70" t="s">
        <v>73</v>
      </c>
      <c r="F365" s="69">
        <v>1.5</v>
      </c>
      <c r="G365" s="91">
        <v>41609</v>
      </c>
      <c r="H365" s="69" t="b">
        <v>1</v>
      </c>
      <c r="I365" s="69" t="b">
        <v>0</v>
      </c>
      <c r="J365" s="19">
        <v>4.2729999999999997</v>
      </c>
      <c r="K365" s="19">
        <f>VLOOKUP(A365,'All Generation'!$A$2:$F$1353,3,FALSE)</f>
        <v>4.3</v>
      </c>
      <c r="L365" s="19">
        <f>VLOOKUP(A365,'All Generation'!$A$2:$F$1353,4,FALSE)</f>
        <v>4.0999999999999996</v>
      </c>
      <c r="M365" s="19">
        <f>VLOOKUP(A365,'All Generation'!$A$2:$F$1353,5,FALSE)</f>
        <v>4.1539999999999999</v>
      </c>
      <c r="N365" s="19">
        <f>VLOOKUP(A365,'All Generation'!$A$2:$F$1353,6,FALSE)</f>
        <v>4.2030000000000003</v>
      </c>
      <c r="O365" s="19" t="str">
        <f>VLOOKUP(A365,'All IDs'!$A$2:$D$1353,4,FALSE)</f>
        <v>S9278</v>
      </c>
      <c r="P365" s="19" t="s">
        <v>421</v>
      </c>
    </row>
    <row r="366" spans="1:16">
      <c r="A366" s="69">
        <v>356</v>
      </c>
      <c r="B366" s="70" t="s">
        <v>4823</v>
      </c>
      <c r="C366" s="70" t="s">
        <v>15</v>
      </c>
      <c r="D366" s="70" t="s">
        <v>623</v>
      </c>
      <c r="E366" s="70" t="s">
        <v>73</v>
      </c>
      <c r="F366" s="69">
        <v>11.12</v>
      </c>
      <c r="G366" s="91">
        <v>41169</v>
      </c>
      <c r="H366" s="69" t="b">
        <v>1</v>
      </c>
      <c r="I366" s="69" t="b">
        <v>0</v>
      </c>
      <c r="J366" s="19">
        <v>28.475000000000001</v>
      </c>
      <c r="K366" s="19">
        <f>VLOOKUP(A366,'All Generation'!$A$2:$F$1353,3,FALSE)</f>
        <v>29.420999999999999</v>
      </c>
      <c r="L366" s="19">
        <f>VLOOKUP(A366,'All Generation'!$A$2:$F$1353,4,FALSE)</f>
        <v>28.053000000000001</v>
      </c>
      <c r="M366" s="19">
        <f>VLOOKUP(A366,'All Generation'!$A$2:$F$1353,5,FALSE)</f>
        <v>29.091999999999999</v>
      </c>
      <c r="N366" s="19">
        <f>VLOOKUP(A366,'All Generation'!$A$2:$F$1353,6,FALSE)</f>
        <v>0</v>
      </c>
      <c r="O366" s="19" t="str">
        <f>VLOOKUP(A366,'All IDs'!$A$2:$D$1353,4,FALSE)</f>
        <v>S0297</v>
      </c>
      <c r="P366" s="19" t="s">
        <v>44</v>
      </c>
    </row>
    <row r="367" spans="1:16">
      <c r="A367" s="69">
        <v>358</v>
      </c>
      <c r="B367" s="70" t="s">
        <v>4824</v>
      </c>
      <c r="C367" s="70" t="s">
        <v>38</v>
      </c>
      <c r="D367" s="70" t="s">
        <v>623</v>
      </c>
      <c r="E367" s="70" t="s">
        <v>73</v>
      </c>
      <c r="F367" s="69">
        <v>1.5</v>
      </c>
      <c r="G367" s="91">
        <v>41466</v>
      </c>
      <c r="H367" s="69" t="b">
        <v>1</v>
      </c>
      <c r="I367" s="69" t="b">
        <v>0</v>
      </c>
      <c r="J367" s="19">
        <v>2.6280000000000001</v>
      </c>
      <c r="K367" s="19">
        <f>VLOOKUP(A367,'All Generation'!$A$2:$F$1353,3,FALSE)</f>
        <v>2.2999999999999998</v>
      </c>
      <c r="L367" s="19">
        <f>VLOOKUP(A367,'All Generation'!$A$2:$F$1353,4,FALSE)</f>
        <v>2.6</v>
      </c>
      <c r="M367" s="19">
        <f>VLOOKUP(A367,'All Generation'!$A$2:$F$1353,5,FALSE)</f>
        <v>3.46</v>
      </c>
      <c r="N367" s="19">
        <f>VLOOKUP(A367,'All Generation'!$A$2:$F$1353,6,FALSE)</f>
        <v>0</v>
      </c>
      <c r="O367" s="19" t="str">
        <f>VLOOKUP(A367,'All IDs'!$A$2:$D$1353,4,FALSE)</f>
        <v>S9279</v>
      </c>
      <c r="P367" s="19" t="s">
        <v>6978</v>
      </c>
    </row>
    <row r="368" spans="1:16">
      <c r="A368" s="69">
        <v>359</v>
      </c>
      <c r="B368" s="70" t="s">
        <v>4825</v>
      </c>
      <c r="C368" s="70" t="s">
        <v>15</v>
      </c>
      <c r="D368" s="70" t="s">
        <v>623</v>
      </c>
      <c r="E368" s="70" t="s">
        <v>73</v>
      </c>
      <c r="F368" s="69">
        <v>1.5</v>
      </c>
      <c r="G368" s="91">
        <v>41334</v>
      </c>
      <c r="H368" s="69" t="b">
        <v>1</v>
      </c>
      <c r="I368" s="69" t="b">
        <v>0</v>
      </c>
      <c r="J368" s="19">
        <v>2.9710000000000001</v>
      </c>
      <c r="K368" s="19">
        <f>VLOOKUP(A368,'All Generation'!$A$2:$F$1353,3,FALSE)</f>
        <v>3</v>
      </c>
      <c r="L368" s="19">
        <f>VLOOKUP(A368,'All Generation'!$A$2:$F$1353,4,FALSE)</f>
        <v>3.1</v>
      </c>
      <c r="M368" s="19">
        <f>VLOOKUP(A368,'All Generation'!$A$2:$F$1353,5,FALSE)</f>
        <v>3.1120000000000001</v>
      </c>
      <c r="N368" s="19">
        <f>VLOOKUP(A368,'All Generation'!$A$2:$F$1353,6,FALSE)</f>
        <v>5.64</v>
      </c>
      <c r="O368" s="19" t="str">
        <f>VLOOKUP(A368,'All IDs'!$A$2:$D$1353,4,FALSE)</f>
        <v>S9177</v>
      </c>
      <c r="P368" s="19" t="s">
        <v>6982</v>
      </c>
    </row>
    <row r="369" spans="1:16">
      <c r="A369" s="69">
        <v>360</v>
      </c>
      <c r="B369" s="70" t="s">
        <v>4826</v>
      </c>
      <c r="C369" s="70" t="s">
        <v>4827</v>
      </c>
      <c r="D369" s="70" t="s">
        <v>623</v>
      </c>
      <c r="E369" s="70" t="s">
        <v>73</v>
      </c>
      <c r="F369" s="69">
        <v>20</v>
      </c>
      <c r="G369" s="91">
        <v>42628</v>
      </c>
      <c r="H369" s="69" t="b">
        <v>1</v>
      </c>
      <c r="I369" s="69" t="b">
        <v>0</v>
      </c>
      <c r="J369" s="19">
        <v>50.804000000000002</v>
      </c>
      <c r="K369" s="19">
        <f>VLOOKUP(A369,'All Generation'!$A$2:$F$1353,3,FALSE)</f>
        <v>11.384</v>
      </c>
      <c r="L369" s="19">
        <f>VLOOKUP(A369,'All Generation'!$A$2:$F$1353,4,FALSE)</f>
        <v>0</v>
      </c>
      <c r="M369" s="19">
        <f>VLOOKUP(A369,'All Generation'!$A$2:$F$1353,5,FALSE)</f>
        <v>0</v>
      </c>
      <c r="N369" s="19">
        <f>VLOOKUP(A369,'All Generation'!$A$2:$F$1353,6,FALSE)</f>
        <v>0</v>
      </c>
      <c r="O369" s="19" t="str">
        <f>VLOOKUP(A369,'All IDs'!$A$2:$D$1353,4,FALSE)</f>
        <v>S0538</v>
      </c>
      <c r="P369" s="19" t="s">
        <v>553</v>
      </c>
    </row>
    <row r="370" spans="1:16">
      <c r="A370" s="69">
        <v>772</v>
      </c>
      <c r="B370" s="70" t="s">
        <v>4828</v>
      </c>
      <c r="C370" s="70" t="s">
        <v>4829</v>
      </c>
      <c r="D370" s="70" t="s">
        <v>623</v>
      </c>
      <c r="E370" s="70" t="s">
        <v>73</v>
      </c>
      <c r="F370" s="69">
        <v>1.1839999999999999</v>
      </c>
      <c r="G370" s="91">
        <v>41835</v>
      </c>
      <c r="H370" s="69" t="b">
        <v>1</v>
      </c>
      <c r="I370" s="69" t="b">
        <v>0</v>
      </c>
      <c r="J370" s="19">
        <v>0</v>
      </c>
      <c r="K370" s="19">
        <f>VLOOKUP(A370,'All Generation'!$A$2:$F$1353,3,FALSE)</f>
        <v>0.33200000000000002</v>
      </c>
      <c r="L370" s="19">
        <f>VLOOKUP(A370,'All Generation'!$A$2:$F$1353,4,FALSE)</f>
        <v>0.33200000000000002</v>
      </c>
      <c r="M370" s="19">
        <f>VLOOKUP(A370,'All Generation'!$A$2:$F$1353,5,FALSE)</f>
        <v>0.33200000000000002</v>
      </c>
      <c r="N370" s="19">
        <f>VLOOKUP(A370,'All Generation'!$A$2:$F$1353,6,FALSE)</f>
        <v>0</v>
      </c>
      <c r="O370" s="19" t="str">
        <f>VLOOKUP(A370,'All IDs'!$A$2:$D$1353,4,FALSE)</f>
        <v/>
      </c>
      <c r="P370" s="19" t="s">
        <v>7895</v>
      </c>
    </row>
    <row r="371" spans="1:16" ht="30">
      <c r="A371" s="69">
        <v>361</v>
      </c>
      <c r="B371" s="70" t="s">
        <v>4830</v>
      </c>
      <c r="C371" s="70" t="s">
        <v>4427</v>
      </c>
      <c r="D371" s="70" t="s">
        <v>623</v>
      </c>
      <c r="E371" s="70" t="s">
        <v>73</v>
      </c>
      <c r="F371" s="69">
        <v>1</v>
      </c>
      <c r="G371" s="91">
        <v>41487</v>
      </c>
      <c r="H371" s="69" t="b">
        <v>1</v>
      </c>
      <c r="I371" s="69" t="b">
        <v>0</v>
      </c>
      <c r="J371" s="19">
        <v>2.3530000000000002</v>
      </c>
      <c r="K371" s="19">
        <f>VLOOKUP(A371,'All Generation'!$A$2:$F$1353,3,FALSE)</f>
        <v>2.4</v>
      </c>
      <c r="L371" s="19">
        <f>VLOOKUP(A371,'All Generation'!$A$2:$F$1353,4,FALSE)</f>
        <v>2.5</v>
      </c>
      <c r="M371" s="19">
        <f>VLOOKUP(A371,'All Generation'!$A$2:$F$1353,5,FALSE)</f>
        <v>0</v>
      </c>
      <c r="N371" s="19">
        <f>VLOOKUP(A371,'All Generation'!$A$2:$F$1353,6,FALSE)</f>
        <v>0</v>
      </c>
      <c r="O371" s="19" t="str">
        <f>VLOOKUP(A371,'All IDs'!$A$2:$D$1353,4,FALSE)</f>
        <v>S0414</v>
      </c>
      <c r="P371" s="19" t="s">
        <v>44</v>
      </c>
    </row>
    <row r="372" spans="1:16">
      <c r="A372" s="69">
        <v>362</v>
      </c>
      <c r="B372" s="70" t="s">
        <v>49</v>
      </c>
      <c r="C372" s="70" t="s">
        <v>4831</v>
      </c>
      <c r="D372" s="70" t="s">
        <v>623</v>
      </c>
      <c r="E372" s="70" t="s">
        <v>3</v>
      </c>
      <c r="F372" s="69">
        <v>49.9</v>
      </c>
      <c r="G372" s="91">
        <v>39814</v>
      </c>
      <c r="H372" s="69" t="b">
        <v>1</v>
      </c>
      <c r="I372" s="69" t="b">
        <v>0</v>
      </c>
      <c r="J372" s="19">
        <v>54.143999999999998</v>
      </c>
      <c r="K372" s="19">
        <f>VLOOKUP(A372,'All Generation'!$A$2:$F$1353,3,FALSE)</f>
        <v>71</v>
      </c>
      <c r="L372" s="19">
        <f>VLOOKUP(A372,'All Generation'!$A$2:$F$1353,4,FALSE)</f>
        <v>102.7</v>
      </c>
      <c r="M372" s="19">
        <f>VLOOKUP(A372,'All Generation'!$A$2:$F$1353,5,FALSE)</f>
        <v>139.13</v>
      </c>
      <c r="N372" s="19">
        <f>VLOOKUP(A372,'All Generation'!$A$2:$F$1353,6,FALSE)</f>
        <v>188.94</v>
      </c>
      <c r="O372" s="19" t="str">
        <f>VLOOKUP(A372,'All IDs'!$A$2:$D$1353,4,FALSE)</f>
        <v>T0081</v>
      </c>
      <c r="P372" s="19" t="s">
        <v>206</v>
      </c>
    </row>
    <row r="373" spans="1:16" ht="30">
      <c r="A373" s="69">
        <v>363</v>
      </c>
      <c r="B373" s="70" t="s">
        <v>4832</v>
      </c>
      <c r="C373" s="70" t="s">
        <v>4833</v>
      </c>
      <c r="D373" s="70" t="s">
        <v>623</v>
      </c>
      <c r="E373" s="70" t="s">
        <v>46</v>
      </c>
      <c r="F373" s="69">
        <v>1.6</v>
      </c>
      <c r="G373" s="91">
        <v>41590</v>
      </c>
      <c r="H373" s="69" t="b">
        <v>1</v>
      </c>
      <c r="I373" s="69" t="b">
        <v>0</v>
      </c>
      <c r="J373" s="19">
        <v>8.2590000000000003</v>
      </c>
      <c r="K373" s="19">
        <f>VLOOKUP(A373,'All Generation'!$A$2:$F$1353,3,FALSE)</f>
        <v>9.6999999999999993</v>
      </c>
      <c r="L373" s="19">
        <f>VLOOKUP(A373,'All Generation'!$A$2:$F$1353,4,FALSE)</f>
        <v>11.9</v>
      </c>
      <c r="M373" s="19">
        <f>VLOOKUP(A373,'All Generation'!$A$2:$F$1353,5,FALSE)</f>
        <v>8.1679999999999993</v>
      </c>
      <c r="N373" s="19">
        <f>VLOOKUP(A373,'All Generation'!$A$2:$F$1353,6,FALSE)</f>
        <v>0</v>
      </c>
      <c r="O373" s="19" t="str">
        <f>VLOOKUP(A373,'All IDs'!$A$2:$D$1353,4,FALSE)</f>
        <v>E0244</v>
      </c>
      <c r="P373" s="19" t="s">
        <v>6989</v>
      </c>
    </row>
    <row r="374" spans="1:16">
      <c r="A374" s="69">
        <v>364</v>
      </c>
      <c r="B374" s="70" t="s">
        <v>4834</v>
      </c>
      <c r="C374" s="70" t="s">
        <v>15</v>
      </c>
      <c r="D374" s="70" t="s">
        <v>623</v>
      </c>
      <c r="E374" s="70" t="s">
        <v>73</v>
      </c>
      <c r="F374" s="69">
        <v>1</v>
      </c>
      <c r="G374" s="91">
        <v>40899</v>
      </c>
      <c r="H374" s="69" t="b">
        <v>1</v>
      </c>
      <c r="I374" s="69" t="b">
        <v>0</v>
      </c>
      <c r="J374" s="19">
        <v>2.0379999999999998</v>
      </c>
      <c r="K374" s="19">
        <f>VLOOKUP(A374,'All Generation'!$A$2:$F$1353,3,FALSE)</f>
        <v>2.0379999999999998</v>
      </c>
      <c r="L374" s="19">
        <f>VLOOKUP(A374,'All Generation'!$A$2:$F$1353,4,FALSE)</f>
        <v>2.1890000000000001</v>
      </c>
      <c r="M374" s="19">
        <f>VLOOKUP(A374,'All Generation'!$A$2:$F$1353,5,FALSE)</f>
        <v>0</v>
      </c>
      <c r="N374" s="19">
        <f>VLOOKUP(A374,'All Generation'!$A$2:$F$1353,6,FALSE)</f>
        <v>0</v>
      </c>
      <c r="O374" s="19" t="str">
        <f>VLOOKUP(A374,'All IDs'!$A$2:$D$1353,4,FALSE)</f>
        <v>S0358</v>
      </c>
      <c r="P374" s="19" t="s">
        <v>44</v>
      </c>
    </row>
    <row r="375" spans="1:16">
      <c r="A375" s="69">
        <v>365</v>
      </c>
      <c r="B375" s="70" t="s">
        <v>4835</v>
      </c>
      <c r="C375" s="70" t="s">
        <v>15</v>
      </c>
      <c r="D375" s="70" t="s">
        <v>623</v>
      </c>
      <c r="E375" s="70" t="s">
        <v>73</v>
      </c>
      <c r="F375" s="69">
        <v>20</v>
      </c>
      <c r="G375" s="91">
        <v>42735</v>
      </c>
      <c r="H375" s="69" t="b">
        <v>1</v>
      </c>
      <c r="I375" s="69" t="b">
        <v>0</v>
      </c>
      <c r="J375" s="19">
        <v>39.523000000000003</v>
      </c>
      <c r="K375" s="19">
        <f>VLOOKUP(A375,'All Generation'!$A$2:$F$1353,3,FALSE)</f>
        <v>0.96899999999999997</v>
      </c>
      <c r="L375" s="19">
        <f>VLOOKUP(A375,'All Generation'!$A$2:$F$1353,4,FALSE)</f>
        <v>0</v>
      </c>
      <c r="M375" s="19">
        <f>VLOOKUP(A375,'All Generation'!$A$2:$F$1353,5,FALSE)</f>
        <v>0</v>
      </c>
      <c r="N375" s="19">
        <f>VLOOKUP(A375,'All Generation'!$A$2:$F$1353,6,FALSE)</f>
        <v>0</v>
      </c>
      <c r="O375" s="19" t="str">
        <f>VLOOKUP(A375,'All IDs'!$A$2:$D$1353,4,FALSE)</f>
        <v>S0560</v>
      </c>
      <c r="P375" s="19" t="s">
        <v>3260</v>
      </c>
    </row>
    <row r="376" spans="1:16">
      <c r="A376" s="69">
        <v>366</v>
      </c>
      <c r="B376" s="70" t="s">
        <v>70</v>
      </c>
      <c r="C376" s="70" t="s">
        <v>4836</v>
      </c>
      <c r="D376" s="70" t="s">
        <v>623</v>
      </c>
      <c r="E376" s="70" t="s">
        <v>73</v>
      </c>
      <c r="F376" s="69">
        <v>2.8</v>
      </c>
      <c r="G376" s="91">
        <v>41029</v>
      </c>
      <c r="H376" s="69" t="b">
        <v>1</v>
      </c>
      <c r="I376" s="69" t="b">
        <v>0</v>
      </c>
      <c r="J376" s="19">
        <v>3.2</v>
      </c>
      <c r="K376" s="19">
        <f>VLOOKUP(A376,'All Generation'!$A$2:$F$1353,3,FALSE)</f>
        <v>3.7</v>
      </c>
      <c r="L376" s="19">
        <f>VLOOKUP(A376,'All Generation'!$A$2:$F$1353,4,FALSE)</f>
        <v>5.0999999999999996</v>
      </c>
      <c r="M376" s="19">
        <f>VLOOKUP(A376,'All Generation'!$A$2:$F$1353,5,FALSE)</f>
        <v>4.681</v>
      </c>
      <c r="N376" s="19">
        <f>VLOOKUP(A376,'All Generation'!$A$2:$F$1353,6,FALSE)</f>
        <v>5.12</v>
      </c>
      <c r="O376" s="19" t="str">
        <f>VLOOKUP(A376,'All IDs'!$A$2:$D$1353,4,FALSE)</f>
        <v>S0250</v>
      </c>
      <c r="P376" s="19" t="s">
        <v>398</v>
      </c>
    </row>
    <row r="377" spans="1:16">
      <c r="A377" s="69">
        <v>367</v>
      </c>
      <c r="B377" s="70" t="s">
        <v>64</v>
      </c>
      <c r="C377" s="70" t="s">
        <v>4836</v>
      </c>
      <c r="D377" s="70" t="s">
        <v>623</v>
      </c>
      <c r="E377" s="70" t="s">
        <v>73</v>
      </c>
      <c r="F377" s="69">
        <v>4.9000000000000004</v>
      </c>
      <c r="G377" s="91">
        <v>40892</v>
      </c>
      <c r="H377" s="69" t="b">
        <v>1</v>
      </c>
      <c r="I377" s="69" t="b">
        <v>0</v>
      </c>
      <c r="J377" s="19">
        <v>3.5059999999999998</v>
      </c>
      <c r="K377" s="19">
        <f>VLOOKUP(A377,'All Generation'!$A$2:$F$1353,3,FALSE)</f>
        <v>5.9</v>
      </c>
      <c r="L377" s="19">
        <f>VLOOKUP(A377,'All Generation'!$A$2:$F$1353,4,FALSE)</f>
        <v>6</v>
      </c>
      <c r="M377" s="19">
        <f>VLOOKUP(A377,'All Generation'!$A$2:$F$1353,5,FALSE)</f>
        <v>7.0090000000000003</v>
      </c>
      <c r="N377" s="19">
        <f>VLOOKUP(A377,'All Generation'!$A$2:$F$1353,6,FALSE)</f>
        <v>7.48</v>
      </c>
      <c r="O377" s="19" t="str">
        <f>VLOOKUP(A377,'All IDs'!$A$2:$D$1353,4,FALSE)</f>
        <v>S0251</v>
      </c>
      <c r="P377" s="19" t="s">
        <v>399</v>
      </c>
    </row>
    <row r="378" spans="1:16">
      <c r="A378" s="69">
        <v>368</v>
      </c>
      <c r="B378" s="70" t="s">
        <v>4837</v>
      </c>
      <c r="C378" s="70" t="s">
        <v>15</v>
      </c>
      <c r="D378" s="70" t="s">
        <v>623</v>
      </c>
      <c r="E378" s="70" t="s">
        <v>4</v>
      </c>
      <c r="F378" s="69">
        <v>162</v>
      </c>
      <c r="G378" s="92"/>
      <c r="H378" s="69" t="b">
        <v>1</v>
      </c>
      <c r="I378" s="69" t="b">
        <v>0</v>
      </c>
      <c r="J378" s="19">
        <v>485.69099999999997</v>
      </c>
      <c r="K378" s="19">
        <f>VLOOKUP(A378,'All Generation'!$A$2:$F$1353,3,FALSE)</f>
        <v>464.4</v>
      </c>
      <c r="L378" s="19">
        <f>VLOOKUP(A378,'All Generation'!$A$2:$F$1353,4,FALSE)</f>
        <v>405.3</v>
      </c>
      <c r="M378" s="19">
        <f>VLOOKUP(A378,'All Generation'!$A$2:$F$1353,5,FALSE)</f>
        <v>451.18</v>
      </c>
      <c r="N378" s="19">
        <f>VLOOKUP(A378,'All Generation'!$A$2:$F$1353,6,FALSE)</f>
        <v>0</v>
      </c>
      <c r="O378" s="19" t="str">
        <f>VLOOKUP(A378,'All IDs'!$A$2:$D$1353,4,FALSE)</f>
        <v>W0414</v>
      </c>
      <c r="P378" s="19" t="s">
        <v>7003</v>
      </c>
    </row>
    <row r="379" spans="1:16">
      <c r="A379" s="69">
        <v>369</v>
      </c>
      <c r="B379" s="70" t="s">
        <v>4838</v>
      </c>
      <c r="C379" s="70" t="s">
        <v>15</v>
      </c>
      <c r="D379" s="70" t="s">
        <v>623</v>
      </c>
      <c r="E379" s="70" t="s">
        <v>73</v>
      </c>
      <c r="F379" s="69">
        <v>61.6</v>
      </c>
      <c r="G379" s="91">
        <v>42175</v>
      </c>
      <c r="H379" s="69" t="b">
        <v>1</v>
      </c>
      <c r="I379" s="69" t="b">
        <v>0</v>
      </c>
      <c r="J379" s="19">
        <v>157.14099999999999</v>
      </c>
      <c r="K379" s="19">
        <f>VLOOKUP(A379,'All Generation'!$A$2:$F$1353,3,FALSE)</f>
        <v>149.63900000000001</v>
      </c>
      <c r="L379" s="19">
        <f>VLOOKUP(A379,'All Generation'!$A$2:$F$1353,4,FALSE)</f>
        <v>95.098039999999997</v>
      </c>
      <c r="M379" s="19">
        <f>VLOOKUP(A379,'All Generation'!$A$2:$F$1353,5,FALSE)</f>
        <v>0</v>
      </c>
      <c r="N379" s="19">
        <f>VLOOKUP(A379,'All Generation'!$A$2:$F$1353,6,FALSE)</f>
        <v>0</v>
      </c>
      <c r="O379" s="19" t="str">
        <f>VLOOKUP(A379,'All IDs'!$A$2:$D$1353,4,FALSE)</f>
        <v>S0341</v>
      </c>
      <c r="P379" s="19" t="s">
        <v>7008</v>
      </c>
    </row>
    <row r="380" spans="1:16">
      <c r="A380" s="69">
        <v>370</v>
      </c>
      <c r="B380" s="70" t="s">
        <v>4839</v>
      </c>
      <c r="C380" s="70" t="s">
        <v>4840</v>
      </c>
      <c r="D380" s="70" t="s">
        <v>623</v>
      </c>
      <c r="E380" s="70" t="s">
        <v>73</v>
      </c>
      <c r="F380" s="69">
        <v>1</v>
      </c>
      <c r="G380" s="91">
        <v>42521</v>
      </c>
      <c r="H380" s="69" t="b">
        <v>1</v>
      </c>
      <c r="I380" s="69" t="b">
        <v>0</v>
      </c>
      <c r="J380" s="19">
        <v>2.19</v>
      </c>
      <c r="K380" s="19">
        <f>VLOOKUP(A380,'All Generation'!$A$2:$F$1353,3,FALSE)</f>
        <v>2.19</v>
      </c>
      <c r="L380" s="19">
        <f>VLOOKUP(A380,'All Generation'!$A$2:$F$1353,4,FALSE)</f>
        <v>0</v>
      </c>
      <c r="M380" s="19">
        <f>VLOOKUP(A380,'All Generation'!$A$2:$F$1353,5,FALSE)</f>
        <v>0</v>
      </c>
      <c r="N380" s="19">
        <f>VLOOKUP(A380,'All Generation'!$A$2:$F$1353,6,FALSE)</f>
        <v>0</v>
      </c>
      <c r="O380" s="19" t="str">
        <f>VLOOKUP(A380,'All IDs'!$A$2:$D$1353,4,FALSE)</f>
        <v/>
      </c>
      <c r="P380" s="19" t="s">
        <v>44</v>
      </c>
    </row>
    <row r="381" spans="1:16" ht="30">
      <c r="A381" s="69">
        <v>371</v>
      </c>
      <c r="B381" s="70" t="s">
        <v>4841</v>
      </c>
      <c r="C381" s="70" t="s">
        <v>4842</v>
      </c>
      <c r="D381" s="70" t="s">
        <v>623</v>
      </c>
      <c r="E381" s="70" t="s">
        <v>243</v>
      </c>
      <c r="F381" s="69">
        <v>1</v>
      </c>
      <c r="G381" s="91">
        <v>31205</v>
      </c>
      <c r="H381" s="69" t="b">
        <v>1</v>
      </c>
      <c r="I381" s="69" t="b">
        <v>0</v>
      </c>
      <c r="J381" s="19">
        <v>1.2570099999997699</v>
      </c>
      <c r="K381" s="19">
        <f>VLOOKUP(A381,'All Generation'!$A$2:$F$1353,3,FALSE)</f>
        <v>6.2</v>
      </c>
      <c r="L381" s="19">
        <f>VLOOKUP(A381,'All Generation'!$A$2:$F$1353,4,FALSE)</f>
        <v>9</v>
      </c>
      <c r="M381" s="19">
        <f>VLOOKUP(A381,'All Generation'!$A$2:$F$1353,5,FALSE)</f>
        <v>13.75</v>
      </c>
      <c r="N381" s="19">
        <f>VLOOKUP(A381,'All Generation'!$A$2:$F$1353,6,FALSE)</f>
        <v>14.99</v>
      </c>
      <c r="O381" s="19" t="str">
        <f>VLOOKUP(A381,'All IDs'!$A$2:$D$1353,4,FALSE)</f>
        <v>E0137</v>
      </c>
      <c r="P381" s="19" t="s">
        <v>131</v>
      </c>
    </row>
    <row r="382" spans="1:16">
      <c r="A382" s="69">
        <v>863</v>
      </c>
      <c r="B382" s="70" t="s">
        <v>4843</v>
      </c>
      <c r="C382" s="70" t="s">
        <v>4843</v>
      </c>
      <c r="D382" s="70" t="s">
        <v>623</v>
      </c>
      <c r="E382" s="70" t="s">
        <v>73</v>
      </c>
      <c r="F382" s="69">
        <v>20</v>
      </c>
      <c r="G382" s="91">
        <v>42830</v>
      </c>
      <c r="H382" s="69" t="b">
        <v>1</v>
      </c>
      <c r="I382" s="69" t="b">
        <v>0</v>
      </c>
      <c r="J382" s="19">
        <v>46.293999999999997</v>
      </c>
      <c r="K382" s="19">
        <f>VLOOKUP(A382,'All Generation'!$A$2:$F$1353,3,FALSE)</f>
        <v>0</v>
      </c>
      <c r="L382" s="19">
        <f>VLOOKUP(A382,'All Generation'!$A$2:$F$1353,4,FALSE)</f>
        <v>0</v>
      </c>
      <c r="M382" s="19">
        <f>VLOOKUP(A382,'All Generation'!$A$2:$F$1353,5,FALSE)</f>
        <v>0</v>
      </c>
      <c r="N382" s="19">
        <f>VLOOKUP(A382,'All Generation'!$A$2:$F$1353,6,FALSE)</f>
        <v>0</v>
      </c>
      <c r="O382" s="19" t="str">
        <f>VLOOKUP(A382,'All IDs'!$A$2:$D$1353,4,FALSE)</f>
        <v>S0601</v>
      </c>
      <c r="P382" s="19" t="s">
        <v>8021</v>
      </c>
    </row>
    <row r="383" spans="1:16">
      <c r="A383" s="69">
        <v>372</v>
      </c>
      <c r="B383" s="70" t="s">
        <v>192</v>
      </c>
      <c r="C383" s="70" t="s">
        <v>4844</v>
      </c>
      <c r="D383" s="70" t="s">
        <v>623</v>
      </c>
      <c r="E383" s="70" t="s">
        <v>73</v>
      </c>
      <c r="F383" s="69">
        <v>1</v>
      </c>
      <c r="G383" s="91">
        <v>41507</v>
      </c>
      <c r="H383" s="69" t="b">
        <v>1</v>
      </c>
      <c r="I383" s="69" t="b">
        <v>0</v>
      </c>
      <c r="J383" s="19">
        <v>1.752</v>
      </c>
      <c r="K383" s="19">
        <f>VLOOKUP(A383,'All Generation'!$A$2:$F$1353,3,FALSE)</f>
        <v>3</v>
      </c>
      <c r="L383" s="19">
        <f>VLOOKUP(A383,'All Generation'!$A$2:$F$1353,4,FALSE)</f>
        <v>3</v>
      </c>
      <c r="M383" s="19">
        <f>VLOOKUP(A383,'All Generation'!$A$2:$F$1353,5,FALSE)</f>
        <v>2.7709999999999999</v>
      </c>
      <c r="N383" s="19">
        <f>VLOOKUP(A383,'All Generation'!$A$2:$F$1353,6,FALSE)</f>
        <v>0</v>
      </c>
      <c r="O383" s="19" t="str">
        <f>VLOOKUP(A383,'All IDs'!$A$2:$D$1353,4,FALSE)</f>
        <v>S9283</v>
      </c>
      <c r="P383" s="19" t="s">
        <v>7013</v>
      </c>
    </row>
    <row r="384" spans="1:16">
      <c r="A384" s="69">
        <v>373</v>
      </c>
      <c r="B384" s="70" t="s">
        <v>4845</v>
      </c>
      <c r="C384" s="70" t="s">
        <v>4846</v>
      </c>
      <c r="D384" s="70" t="s">
        <v>623</v>
      </c>
      <c r="E384" s="70" t="s">
        <v>4</v>
      </c>
      <c r="F384" s="69">
        <v>31.5</v>
      </c>
      <c r="G384" s="92"/>
      <c r="H384" s="69" t="b">
        <v>1</v>
      </c>
      <c r="I384" s="69" t="b">
        <v>0</v>
      </c>
      <c r="J384" s="19">
        <v>62.261398437499999</v>
      </c>
      <c r="K384" s="19">
        <f>VLOOKUP(A384,'All Generation'!$A$2:$F$1353,3,FALSE)</f>
        <v>66.3</v>
      </c>
      <c r="L384" s="19">
        <f>VLOOKUP(A384,'All Generation'!$A$2:$F$1353,4,FALSE)</f>
        <v>54.5</v>
      </c>
      <c r="M384" s="19">
        <f>VLOOKUP(A384,'All Generation'!$A$2:$F$1353,5,FALSE)</f>
        <v>61.85</v>
      </c>
      <c r="N384" s="19">
        <f>VLOOKUP(A384,'All Generation'!$A$2:$F$1353,6,FALSE)</f>
        <v>0</v>
      </c>
      <c r="O384" s="19" t="str">
        <f>VLOOKUP(A384,'All IDs'!$A$2:$D$1353,4,FALSE)</f>
        <v>W0319</v>
      </c>
      <c r="P384" s="19" t="s">
        <v>7017</v>
      </c>
    </row>
    <row r="385" spans="1:16" ht="45">
      <c r="A385" s="69">
        <v>374</v>
      </c>
      <c r="B385" s="70" t="s">
        <v>4847</v>
      </c>
      <c r="C385" s="70" t="s">
        <v>4848</v>
      </c>
      <c r="D385" s="70" t="s">
        <v>623</v>
      </c>
      <c r="E385" s="70" t="s">
        <v>73</v>
      </c>
      <c r="F385" s="69">
        <v>1.5</v>
      </c>
      <c r="G385" s="91">
        <v>41426</v>
      </c>
      <c r="H385" s="69" t="b">
        <v>1</v>
      </c>
      <c r="I385" s="69" t="b">
        <v>0</v>
      </c>
      <c r="J385" s="19">
        <v>2.2869999999999999</v>
      </c>
      <c r="K385" s="19">
        <f>VLOOKUP(A385,'All Generation'!$A$2:$F$1353,3,FALSE)</f>
        <v>2.5</v>
      </c>
      <c r="L385" s="19">
        <f>VLOOKUP(A385,'All Generation'!$A$2:$F$1353,4,FALSE)</f>
        <v>2.6</v>
      </c>
      <c r="M385" s="19">
        <f>VLOOKUP(A385,'All Generation'!$A$2:$F$1353,5,FALSE)</f>
        <v>2.5920000000000001</v>
      </c>
      <c r="N385" s="19">
        <f>VLOOKUP(A385,'All Generation'!$A$2:$F$1353,6,FALSE)</f>
        <v>0</v>
      </c>
      <c r="O385" s="19" t="str">
        <f>VLOOKUP(A385,'All IDs'!$A$2:$D$1353,4,FALSE)</f>
        <v>S9170</v>
      </c>
      <c r="P385" s="19" t="s">
        <v>7021</v>
      </c>
    </row>
    <row r="386" spans="1:16">
      <c r="A386" s="69">
        <v>375</v>
      </c>
      <c r="B386" s="70" t="s">
        <v>4849</v>
      </c>
      <c r="C386" s="70" t="s">
        <v>15</v>
      </c>
      <c r="D386" s="70" t="s">
        <v>623</v>
      </c>
      <c r="E386" s="70" t="s">
        <v>4</v>
      </c>
      <c r="F386" s="69">
        <v>60</v>
      </c>
      <c r="G386" s="92"/>
      <c r="H386" s="69" t="b">
        <v>1</v>
      </c>
      <c r="I386" s="69" t="b">
        <v>0</v>
      </c>
      <c r="J386" s="19">
        <v>174.02</v>
      </c>
      <c r="K386" s="19">
        <f>VLOOKUP(A386,'All Generation'!$A$2:$F$1353,3,FALSE)</f>
        <v>180.7</v>
      </c>
      <c r="L386" s="19">
        <f>VLOOKUP(A386,'All Generation'!$A$2:$F$1353,4,FALSE)</f>
        <v>155.1</v>
      </c>
      <c r="M386" s="19">
        <f>VLOOKUP(A386,'All Generation'!$A$2:$F$1353,5,FALSE)</f>
        <v>158.03</v>
      </c>
      <c r="N386" s="19">
        <f>VLOOKUP(A386,'All Generation'!$A$2:$F$1353,6,FALSE)</f>
        <v>0</v>
      </c>
      <c r="O386" s="19" t="str">
        <f>VLOOKUP(A386,'All IDs'!$A$2:$D$1353,4,FALSE)</f>
        <v>W0385</v>
      </c>
      <c r="P386" s="19" t="s">
        <v>400</v>
      </c>
    </row>
    <row r="387" spans="1:16">
      <c r="A387" s="69">
        <v>376</v>
      </c>
      <c r="B387" s="70" t="s">
        <v>4850</v>
      </c>
      <c r="C387" s="70" t="s">
        <v>4851</v>
      </c>
      <c r="D387" s="70" t="s">
        <v>623</v>
      </c>
      <c r="E387" s="70" t="s">
        <v>73</v>
      </c>
      <c r="F387" s="69">
        <v>20</v>
      </c>
      <c r="G387" s="91">
        <v>42388</v>
      </c>
      <c r="H387" s="69" t="b">
        <v>1</v>
      </c>
      <c r="I387" s="69" t="b">
        <v>0</v>
      </c>
      <c r="J387" s="19">
        <v>57.91</v>
      </c>
      <c r="K387" s="19">
        <f>VLOOKUP(A387,'All Generation'!$A$2:$F$1353,3,FALSE)</f>
        <v>59.113999999999997</v>
      </c>
      <c r="L387" s="19">
        <f>VLOOKUP(A387,'All Generation'!$A$2:$F$1353,4,FALSE)</f>
        <v>0</v>
      </c>
      <c r="M387" s="19">
        <f>VLOOKUP(A387,'All Generation'!$A$2:$F$1353,5,FALSE)</f>
        <v>0</v>
      </c>
      <c r="N387" s="19">
        <f>VLOOKUP(A387,'All Generation'!$A$2:$F$1353,6,FALSE)</f>
        <v>0</v>
      </c>
      <c r="O387" s="19" t="str">
        <f>VLOOKUP(A387,'All IDs'!$A$2:$D$1353,4,FALSE)</f>
        <v>S0338</v>
      </c>
      <c r="P387" s="19" t="s">
        <v>554</v>
      </c>
    </row>
    <row r="388" spans="1:16">
      <c r="A388" s="69">
        <v>377</v>
      </c>
      <c r="B388" s="70" t="s">
        <v>3293</v>
      </c>
      <c r="C388" s="70" t="s">
        <v>15</v>
      </c>
      <c r="D388" s="70" t="s">
        <v>623</v>
      </c>
      <c r="E388" s="70" t="s">
        <v>4</v>
      </c>
      <c r="F388" s="69">
        <v>265.39999999999998</v>
      </c>
      <c r="G388" s="91">
        <v>41555</v>
      </c>
      <c r="H388" s="69" t="b">
        <v>1</v>
      </c>
      <c r="I388" s="69" t="b">
        <v>0</v>
      </c>
      <c r="J388" s="19">
        <v>541.95299999999997</v>
      </c>
      <c r="K388" s="19">
        <f>VLOOKUP(A388,'All Generation'!$A$2:$F$1353,3,FALSE)</f>
        <v>530.4</v>
      </c>
      <c r="L388" s="19">
        <f>VLOOKUP(A388,'All Generation'!$A$2:$F$1353,4,FALSE)</f>
        <v>538.4</v>
      </c>
      <c r="M388" s="19">
        <f>VLOOKUP(A388,'All Generation'!$A$2:$F$1353,5,FALSE)</f>
        <v>566.6</v>
      </c>
      <c r="N388" s="19">
        <f>VLOOKUP(A388,'All Generation'!$A$2:$F$1353,6,FALSE)</f>
        <v>0</v>
      </c>
      <c r="O388" s="19" t="str">
        <f>VLOOKUP(A388,'All IDs'!$A$2:$D$1353,4,FALSE)</f>
        <v>W0409</v>
      </c>
      <c r="P388" s="19" t="s">
        <v>401</v>
      </c>
    </row>
    <row r="389" spans="1:16">
      <c r="A389" s="69">
        <v>378</v>
      </c>
      <c r="B389" s="70" t="s">
        <v>4852</v>
      </c>
      <c r="C389" s="70" t="s">
        <v>4346</v>
      </c>
      <c r="D389" s="70" t="s">
        <v>623</v>
      </c>
      <c r="E389" s="70" t="s">
        <v>73</v>
      </c>
      <c r="F389" s="69">
        <v>20</v>
      </c>
      <c r="G389" s="91">
        <v>41990</v>
      </c>
      <c r="H389" s="69" t="b">
        <v>1</v>
      </c>
      <c r="I389" s="69" t="b">
        <v>0</v>
      </c>
      <c r="J389" s="19">
        <v>51.116999999999997</v>
      </c>
      <c r="K389" s="19">
        <f>VLOOKUP(A389,'All Generation'!$A$2:$F$1353,3,FALSE)</f>
        <v>51.1</v>
      </c>
      <c r="L389" s="19">
        <f>VLOOKUP(A389,'All Generation'!$A$2:$F$1353,4,FALSE)</f>
        <v>51.8</v>
      </c>
      <c r="M389" s="19">
        <f>VLOOKUP(A389,'All Generation'!$A$2:$F$1353,5,FALSE)</f>
        <v>0</v>
      </c>
      <c r="N389" s="19">
        <f>VLOOKUP(A389,'All Generation'!$A$2:$F$1353,6,FALSE)</f>
        <v>0</v>
      </c>
      <c r="O389" s="19" t="str">
        <f>VLOOKUP(A389,'All IDs'!$A$2:$D$1353,4,FALSE)</f>
        <v>S0316</v>
      </c>
      <c r="P389" s="19" t="s">
        <v>7034</v>
      </c>
    </row>
    <row r="390" spans="1:16">
      <c r="A390" s="69">
        <v>864</v>
      </c>
      <c r="B390" s="70" t="s">
        <v>431</v>
      </c>
      <c r="C390" s="70" t="s">
        <v>15</v>
      </c>
      <c r="D390" s="70" t="s">
        <v>623</v>
      </c>
      <c r="E390" s="70" t="s">
        <v>73</v>
      </c>
      <c r="F390" s="69">
        <v>2</v>
      </c>
      <c r="G390" s="91">
        <v>43008</v>
      </c>
      <c r="H390" s="69" t="b">
        <v>1</v>
      </c>
      <c r="I390" s="69" t="b">
        <v>0</v>
      </c>
      <c r="J390" s="19">
        <v>2.1666666666666665</v>
      </c>
      <c r="K390" s="19">
        <f>VLOOKUP(A390,'All Generation'!$A$2:$F$1353,3,FALSE)</f>
        <v>0</v>
      </c>
      <c r="L390" s="19">
        <f>VLOOKUP(A390,'All Generation'!$A$2:$F$1353,4,FALSE)</f>
        <v>0</v>
      </c>
      <c r="M390" s="19">
        <f>VLOOKUP(A390,'All Generation'!$A$2:$F$1353,5,FALSE)</f>
        <v>0</v>
      </c>
      <c r="N390" s="19">
        <f>VLOOKUP(A390,'All Generation'!$A$2:$F$1353,6,FALSE)</f>
        <v>0</v>
      </c>
      <c r="O390" s="19" t="str">
        <f>VLOOKUP(A390,'All IDs'!$A$2:$D$1353,4,FALSE)</f>
        <v/>
      </c>
      <c r="P390" s="19" t="s">
        <v>8024</v>
      </c>
    </row>
    <row r="391" spans="1:16">
      <c r="A391" s="69">
        <v>379</v>
      </c>
      <c r="B391" s="70" t="s">
        <v>4853</v>
      </c>
      <c r="C391" s="70" t="s">
        <v>4854</v>
      </c>
      <c r="D391" s="70" t="s">
        <v>623</v>
      </c>
      <c r="E391" s="70" t="s">
        <v>73</v>
      </c>
      <c r="F391" s="69">
        <v>12.4</v>
      </c>
      <c r="G391" s="91">
        <v>41743</v>
      </c>
      <c r="H391" s="69" t="b">
        <v>1</v>
      </c>
      <c r="I391" s="69" t="b">
        <v>0</v>
      </c>
      <c r="J391" s="19">
        <v>29.895</v>
      </c>
      <c r="K391" s="19">
        <f>VLOOKUP(A391,'All Generation'!$A$2:$F$1353,3,FALSE)</f>
        <v>30.6</v>
      </c>
      <c r="L391" s="19">
        <f>VLOOKUP(A391,'All Generation'!$A$2:$F$1353,4,FALSE)</f>
        <v>30.6</v>
      </c>
      <c r="M391" s="19">
        <f>VLOOKUP(A391,'All Generation'!$A$2:$F$1353,5,FALSE)</f>
        <v>23.78</v>
      </c>
      <c r="N391" s="19">
        <f>VLOOKUP(A391,'All Generation'!$A$2:$F$1353,6,FALSE)</f>
        <v>0</v>
      </c>
      <c r="O391" s="19" t="str">
        <f>VLOOKUP(A391,'All IDs'!$A$2:$D$1353,4,FALSE)</f>
        <v>S0306</v>
      </c>
      <c r="P391" s="19" t="s">
        <v>402</v>
      </c>
    </row>
    <row r="392" spans="1:16">
      <c r="A392" s="69">
        <v>380</v>
      </c>
      <c r="B392" s="70" t="s">
        <v>4855</v>
      </c>
      <c r="C392" s="70" t="s">
        <v>4854</v>
      </c>
      <c r="D392" s="70" t="s">
        <v>623</v>
      </c>
      <c r="E392" s="70" t="s">
        <v>73</v>
      </c>
      <c r="F392" s="69">
        <v>8</v>
      </c>
      <c r="G392" s="91">
        <v>41816</v>
      </c>
      <c r="H392" s="69" t="b">
        <v>1</v>
      </c>
      <c r="I392" s="69" t="b">
        <v>0</v>
      </c>
      <c r="J392" s="19">
        <v>19.782</v>
      </c>
      <c r="K392" s="19">
        <f>VLOOKUP(A392,'All Generation'!$A$2:$F$1353,3,FALSE)</f>
        <v>19.7</v>
      </c>
      <c r="L392" s="19">
        <f>VLOOKUP(A392,'All Generation'!$A$2:$F$1353,4,FALSE)</f>
        <v>20.6</v>
      </c>
      <c r="M392" s="19">
        <f>VLOOKUP(A392,'All Generation'!$A$2:$F$1353,5,FALSE)</f>
        <v>11.952</v>
      </c>
      <c r="N392" s="19">
        <f>VLOOKUP(A392,'All Generation'!$A$2:$F$1353,6,FALSE)</f>
        <v>0</v>
      </c>
      <c r="O392" s="19" t="str">
        <f>VLOOKUP(A392,'All IDs'!$A$2:$D$1353,4,FALSE)</f>
        <v>S0307</v>
      </c>
      <c r="P392" s="19" t="s">
        <v>216</v>
      </c>
    </row>
    <row r="393" spans="1:16">
      <c r="A393" s="69">
        <v>381</v>
      </c>
      <c r="B393" s="70" t="s">
        <v>4856</v>
      </c>
      <c r="C393" s="70" t="s">
        <v>15</v>
      </c>
      <c r="D393" s="70" t="s">
        <v>623</v>
      </c>
      <c r="E393" s="70" t="s">
        <v>3</v>
      </c>
      <c r="F393" s="69">
        <v>14.4</v>
      </c>
      <c r="G393" s="91">
        <v>32843</v>
      </c>
      <c r="H393" s="69" t="b">
        <v>1</v>
      </c>
      <c r="I393" s="69" t="b">
        <v>0</v>
      </c>
      <c r="J393" s="19">
        <v>1.1999999731779E-4</v>
      </c>
      <c r="K393" s="19">
        <f>VLOOKUP(A393,'All Generation'!$A$2:$F$1353,3,FALSE)</f>
        <v>0</v>
      </c>
      <c r="L393" s="19">
        <f>VLOOKUP(A393,'All Generation'!$A$2:$F$1353,4,FALSE)</f>
        <v>8.9</v>
      </c>
      <c r="M393" s="19">
        <f>VLOOKUP(A393,'All Generation'!$A$2:$F$1353,5,FALSE)</f>
        <v>29.96</v>
      </c>
      <c r="N393" s="19">
        <f>VLOOKUP(A393,'All Generation'!$A$2:$F$1353,6,FALSE)</f>
        <v>36.659999999999997</v>
      </c>
      <c r="O393" s="19" t="str">
        <f>VLOOKUP(A393,'All IDs'!$A$2:$D$1353,4,FALSE)</f>
        <v>T0066</v>
      </c>
      <c r="P393" s="19" t="s">
        <v>44</v>
      </c>
    </row>
    <row r="394" spans="1:16">
      <c r="A394" s="69">
        <v>382</v>
      </c>
      <c r="B394" s="70" t="s">
        <v>4857</v>
      </c>
      <c r="C394" s="70" t="s">
        <v>15</v>
      </c>
      <c r="D394" s="70" t="s">
        <v>623</v>
      </c>
      <c r="E394" s="70" t="s">
        <v>3</v>
      </c>
      <c r="F394" s="69">
        <v>24</v>
      </c>
      <c r="G394" s="91">
        <v>32112</v>
      </c>
      <c r="H394" s="69" t="b">
        <v>1</v>
      </c>
      <c r="I394" s="69" t="b">
        <v>0</v>
      </c>
      <c r="J394" s="19">
        <v>137.053</v>
      </c>
      <c r="K394" s="19">
        <f>VLOOKUP(A394,'All Generation'!$A$2:$F$1353,3,FALSE)</f>
        <v>139.80000000000001</v>
      </c>
      <c r="L394" s="19">
        <f>VLOOKUP(A394,'All Generation'!$A$2:$F$1353,4,FALSE)</f>
        <v>136.80000000000001</v>
      </c>
      <c r="M394" s="19">
        <f>VLOOKUP(A394,'All Generation'!$A$2:$F$1353,5,FALSE)</f>
        <v>119.26</v>
      </c>
      <c r="N394" s="19">
        <f>VLOOKUP(A394,'All Generation'!$A$2:$F$1353,6,FALSE)</f>
        <v>131.04</v>
      </c>
      <c r="O394" s="19" t="str">
        <f>VLOOKUP(A394,'All IDs'!$A$2:$D$1353,4,FALSE)</f>
        <v>T0043</v>
      </c>
      <c r="P394" s="19" t="s">
        <v>17410</v>
      </c>
    </row>
    <row r="395" spans="1:16">
      <c r="A395" s="69">
        <v>383</v>
      </c>
      <c r="B395" s="70" t="s">
        <v>4858</v>
      </c>
      <c r="C395" s="70" t="s">
        <v>15</v>
      </c>
      <c r="D395" s="70" t="s">
        <v>623</v>
      </c>
      <c r="E395" s="70" t="s">
        <v>3</v>
      </c>
      <c r="F395" s="69">
        <v>22.4</v>
      </c>
      <c r="G395" s="91">
        <v>31747</v>
      </c>
      <c r="H395" s="69" t="b">
        <v>1</v>
      </c>
      <c r="I395" s="69" t="b">
        <v>0</v>
      </c>
      <c r="J395" s="19">
        <v>103.533</v>
      </c>
      <c r="K395" s="19">
        <f>VLOOKUP(A395,'All Generation'!$A$2:$F$1353,3,FALSE)</f>
        <v>107.3</v>
      </c>
      <c r="L395" s="19">
        <f>VLOOKUP(A395,'All Generation'!$A$2:$F$1353,4,FALSE)</f>
        <v>98.8</v>
      </c>
      <c r="M395" s="19">
        <f>VLOOKUP(A395,'All Generation'!$A$2:$F$1353,5,FALSE)</f>
        <v>99.350999999999999</v>
      </c>
      <c r="N395" s="19">
        <f>VLOOKUP(A395,'All Generation'!$A$2:$F$1353,6,FALSE)</f>
        <v>95.04</v>
      </c>
      <c r="O395" s="19" t="str">
        <f>VLOOKUP(A395,'All IDs'!$A$2:$D$1353,4,FALSE)</f>
        <v>T0062</v>
      </c>
      <c r="P395" s="19" t="s">
        <v>7046</v>
      </c>
    </row>
    <row r="396" spans="1:16">
      <c r="A396" s="69">
        <v>384</v>
      </c>
      <c r="B396" s="70" t="s">
        <v>4859</v>
      </c>
      <c r="C396" s="70" t="s">
        <v>40</v>
      </c>
      <c r="D396" s="70" t="s">
        <v>623</v>
      </c>
      <c r="E396" s="70" t="s">
        <v>243</v>
      </c>
      <c r="F396" s="69">
        <v>3.2</v>
      </c>
      <c r="G396" s="91">
        <v>39821</v>
      </c>
      <c r="H396" s="69" t="b">
        <v>1</v>
      </c>
      <c r="I396" s="69" t="b">
        <v>0</v>
      </c>
      <c r="J396" s="19">
        <v>24.614999999999998</v>
      </c>
      <c r="K396" s="19">
        <f>VLOOKUP(A396,'All Generation'!$A$2:$F$1353,3,FALSE)</f>
        <v>24.4</v>
      </c>
      <c r="L396" s="19">
        <f>VLOOKUP(A396,'All Generation'!$A$2:$F$1353,4,FALSE)</f>
        <v>22.3</v>
      </c>
      <c r="M396" s="19">
        <f>VLOOKUP(A396,'All Generation'!$A$2:$F$1353,5,FALSE)</f>
        <v>24.064</v>
      </c>
      <c r="N396" s="19">
        <f>VLOOKUP(A396,'All Generation'!$A$2:$F$1353,6,FALSE)</f>
        <v>15.11</v>
      </c>
      <c r="O396" s="19" t="str">
        <f>VLOOKUP(A396,'All IDs'!$A$2:$D$1353,4,FALSE)</f>
        <v>E0237</v>
      </c>
      <c r="P396" s="19" t="s">
        <v>146</v>
      </c>
    </row>
    <row r="397" spans="1:16">
      <c r="A397" s="69">
        <v>385</v>
      </c>
      <c r="B397" s="70" t="s">
        <v>4860</v>
      </c>
      <c r="C397" s="70" t="s">
        <v>4861</v>
      </c>
      <c r="D397" s="70" t="s">
        <v>623</v>
      </c>
      <c r="E397" s="70" t="s">
        <v>243</v>
      </c>
      <c r="F397" s="69">
        <v>3.8</v>
      </c>
      <c r="G397" s="91">
        <v>39149</v>
      </c>
      <c r="H397" s="69" t="b">
        <v>1</v>
      </c>
      <c r="I397" s="69" t="b">
        <v>0</v>
      </c>
      <c r="J397" s="19">
        <v>21.867999999999999</v>
      </c>
      <c r="K397" s="19">
        <f>VLOOKUP(A397,'All Generation'!$A$2:$F$1353,3,FALSE)</f>
        <v>8.8000000000000007</v>
      </c>
      <c r="L397" s="19">
        <f>VLOOKUP(A397,'All Generation'!$A$2:$F$1353,4,FALSE)</f>
        <v>15.2</v>
      </c>
      <c r="M397" s="19">
        <f>VLOOKUP(A397,'All Generation'!$A$2:$F$1353,5,FALSE)</f>
        <v>23.210999999999999</v>
      </c>
      <c r="N397" s="19">
        <f>VLOOKUP(A397,'All Generation'!$A$2:$F$1353,6,FALSE)</f>
        <v>23.6</v>
      </c>
      <c r="O397" s="19" t="str">
        <f>VLOOKUP(A397,'All IDs'!$A$2:$D$1353,4,FALSE)</f>
        <v>E0300</v>
      </c>
      <c r="P397" s="19" t="s">
        <v>17420</v>
      </c>
    </row>
    <row r="398" spans="1:16">
      <c r="A398" s="69">
        <v>386</v>
      </c>
      <c r="B398" s="70" t="s">
        <v>4862</v>
      </c>
      <c r="C398" s="70" t="s">
        <v>15</v>
      </c>
      <c r="D398" s="70" t="s">
        <v>623</v>
      </c>
      <c r="E398" s="70" t="s">
        <v>243</v>
      </c>
      <c r="F398" s="69">
        <v>1.6</v>
      </c>
      <c r="G398" s="91">
        <v>41446</v>
      </c>
      <c r="H398" s="69" t="b">
        <v>1</v>
      </c>
      <c r="I398" s="69" t="b">
        <v>0</v>
      </c>
      <c r="J398" s="19">
        <v>21.867999999999999</v>
      </c>
      <c r="K398" s="19">
        <f>VLOOKUP(A398,'All Generation'!$A$2:$F$1353,3,FALSE)</f>
        <v>10.3</v>
      </c>
      <c r="L398" s="19">
        <f>VLOOKUP(A398,'All Generation'!$A$2:$F$1353,4,FALSE)</f>
        <v>11.5</v>
      </c>
      <c r="M398" s="19">
        <f>VLOOKUP(A398,'All Generation'!$A$2:$F$1353,5,FALSE)</f>
        <v>12.331</v>
      </c>
      <c r="N398" s="19">
        <f>VLOOKUP(A398,'All Generation'!$A$2:$F$1353,6,FALSE)</f>
        <v>0</v>
      </c>
      <c r="O398" s="19" t="str">
        <f>VLOOKUP(A398,'All IDs'!$A$2:$D$1353,4,FALSE)</f>
        <v>E0300</v>
      </c>
      <c r="P398" s="19" t="s">
        <v>3070</v>
      </c>
    </row>
    <row r="399" spans="1:16">
      <c r="A399" s="69">
        <v>387</v>
      </c>
      <c r="B399" s="70" t="s">
        <v>4863</v>
      </c>
      <c r="C399" s="70" t="s">
        <v>15</v>
      </c>
      <c r="D399" s="70" t="s">
        <v>623</v>
      </c>
      <c r="E399" s="70" t="s">
        <v>243</v>
      </c>
      <c r="F399" s="69">
        <v>1.6</v>
      </c>
      <c r="G399" s="91">
        <v>41446</v>
      </c>
      <c r="H399" s="69" t="b">
        <v>1</v>
      </c>
      <c r="I399" s="69" t="b">
        <v>0</v>
      </c>
      <c r="J399" s="19">
        <v>21.867999999999999</v>
      </c>
      <c r="K399" s="19">
        <f>VLOOKUP(A399,'All Generation'!$A$2:$F$1353,3,FALSE)</f>
        <v>9</v>
      </c>
      <c r="L399" s="19">
        <f>VLOOKUP(A399,'All Generation'!$A$2:$F$1353,4,FALSE)</f>
        <v>9.3000000000000007</v>
      </c>
      <c r="M399" s="19">
        <f>VLOOKUP(A399,'All Generation'!$A$2:$F$1353,5,FALSE)</f>
        <v>11.878</v>
      </c>
      <c r="N399" s="19">
        <f>VLOOKUP(A399,'All Generation'!$A$2:$F$1353,6,FALSE)</f>
        <v>0</v>
      </c>
      <c r="O399" s="19" t="str">
        <f>VLOOKUP(A399,'All IDs'!$A$2:$D$1353,4,FALSE)</f>
        <v>E0300</v>
      </c>
      <c r="P399" s="19" t="s">
        <v>3068</v>
      </c>
    </row>
    <row r="400" spans="1:16">
      <c r="A400" s="69">
        <v>388</v>
      </c>
      <c r="B400" s="70" t="s">
        <v>4864</v>
      </c>
      <c r="C400" s="70" t="s">
        <v>4865</v>
      </c>
      <c r="D400" s="70" t="s">
        <v>623</v>
      </c>
      <c r="E400" s="70" t="s">
        <v>243</v>
      </c>
      <c r="F400" s="69">
        <v>3.7</v>
      </c>
      <c r="G400" s="91">
        <v>31747</v>
      </c>
      <c r="H400" s="69" t="b">
        <v>1</v>
      </c>
      <c r="I400" s="69" t="b">
        <v>0</v>
      </c>
      <c r="J400" s="19">
        <v>16.689</v>
      </c>
      <c r="K400" s="19">
        <f>VLOOKUP(A400,'All Generation'!$A$2:$F$1353,3,FALSE)</f>
        <v>16.7</v>
      </c>
      <c r="L400" s="19">
        <f>VLOOKUP(A400,'All Generation'!$A$2:$F$1353,4,FALSE)</f>
        <v>16.399999999999999</v>
      </c>
      <c r="M400" s="19">
        <f>VLOOKUP(A400,'All Generation'!$A$2:$F$1353,5,FALSE)</f>
        <v>21.486000000000001</v>
      </c>
      <c r="N400" s="19">
        <f>VLOOKUP(A400,'All Generation'!$A$2:$F$1353,6,FALSE)</f>
        <v>23.47</v>
      </c>
      <c r="O400" s="19" t="str">
        <f>VLOOKUP(A400,'All IDs'!$A$2:$D$1353,4,FALSE)</f>
        <v>E0061</v>
      </c>
      <c r="P400" s="19" t="s">
        <v>17421</v>
      </c>
    </row>
    <row r="401" spans="1:16">
      <c r="A401" s="69">
        <v>389</v>
      </c>
      <c r="B401" s="70" t="s">
        <v>418</v>
      </c>
      <c r="C401" s="70" t="s">
        <v>15</v>
      </c>
      <c r="D401" s="70" t="s">
        <v>623</v>
      </c>
      <c r="E401" s="70" t="s">
        <v>73</v>
      </c>
      <c r="F401" s="69">
        <v>1.5</v>
      </c>
      <c r="G401" s="91">
        <v>41636</v>
      </c>
      <c r="H401" s="69" t="b">
        <v>1</v>
      </c>
      <c r="I401" s="69" t="b">
        <v>0</v>
      </c>
      <c r="J401" s="19">
        <v>3.5209999999999999</v>
      </c>
      <c r="K401" s="19">
        <f>VLOOKUP(A401,'All Generation'!$A$2:$F$1353,3,FALSE)</f>
        <v>3.5</v>
      </c>
      <c r="L401" s="19">
        <f>VLOOKUP(A401,'All Generation'!$A$2:$F$1353,4,FALSE)</f>
        <v>3.6629999999999998</v>
      </c>
      <c r="M401" s="19">
        <f>VLOOKUP(A401,'All Generation'!$A$2:$F$1353,5,FALSE)</f>
        <v>3.629</v>
      </c>
      <c r="N401" s="19">
        <f>VLOOKUP(A401,'All Generation'!$A$2:$F$1353,6,FALSE)</f>
        <v>0</v>
      </c>
      <c r="O401" s="19" t="str">
        <f>VLOOKUP(A401,'All IDs'!$A$2:$D$1353,4,FALSE)</f>
        <v>S9280</v>
      </c>
      <c r="P401" s="19" t="s">
        <v>419</v>
      </c>
    </row>
    <row r="402" spans="1:16">
      <c r="A402" s="69">
        <v>354</v>
      </c>
      <c r="B402" s="70" t="s">
        <v>4866</v>
      </c>
      <c r="C402" s="70" t="s">
        <v>4867</v>
      </c>
      <c r="D402" s="70" t="s">
        <v>623</v>
      </c>
      <c r="E402" s="70" t="s">
        <v>73</v>
      </c>
      <c r="F402" s="69">
        <v>3</v>
      </c>
      <c r="G402" s="91">
        <v>42705</v>
      </c>
      <c r="H402" s="69" t="b">
        <v>1</v>
      </c>
      <c r="I402" s="69" t="b">
        <v>0</v>
      </c>
      <c r="J402" s="19">
        <v>6.57</v>
      </c>
      <c r="K402" s="19">
        <f>VLOOKUP(A402,'All Generation'!$A$2:$F$1353,3,FALSE)</f>
        <v>6.57</v>
      </c>
      <c r="L402" s="19">
        <f>VLOOKUP(A402,'All Generation'!$A$2:$F$1353,4,FALSE)</f>
        <v>0</v>
      </c>
      <c r="M402" s="19">
        <f>VLOOKUP(A402,'All Generation'!$A$2:$F$1353,5,FALSE)</f>
        <v>0</v>
      </c>
      <c r="N402" s="19">
        <f>VLOOKUP(A402,'All Generation'!$A$2:$F$1353,6,FALSE)</f>
        <v>0</v>
      </c>
      <c r="O402" s="19" t="str">
        <f>VLOOKUP(A402,'All IDs'!$A$2:$D$1353,4,FALSE)</f>
        <v/>
      </c>
      <c r="P402" s="19" t="s">
        <v>6970</v>
      </c>
    </row>
    <row r="403" spans="1:16">
      <c r="A403" s="69">
        <v>390</v>
      </c>
      <c r="B403" s="70" t="s">
        <v>4868</v>
      </c>
      <c r="C403" s="70" t="s">
        <v>4869</v>
      </c>
      <c r="D403" s="70" t="s">
        <v>623</v>
      </c>
      <c r="E403" s="70" t="s">
        <v>0</v>
      </c>
      <c r="F403" s="69">
        <v>11.5</v>
      </c>
      <c r="G403" s="91">
        <v>39904</v>
      </c>
      <c r="H403" s="69" t="b">
        <v>1</v>
      </c>
      <c r="I403" s="69" t="b">
        <v>0</v>
      </c>
      <c r="J403" s="19">
        <v>83.95</v>
      </c>
      <c r="K403" s="19">
        <f>VLOOKUP(A403,'All Generation'!$A$2:$F$1353,3,FALSE)</f>
        <v>85.4</v>
      </c>
      <c r="L403" s="19">
        <f>VLOOKUP(A403,'All Generation'!$A$2:$F$1353,4,FALSE)</f>
        <v>80.3</v>
      </c>
      <c r="M403" s="19">
        <f>VLOOKUP(A403,'All Generation'!$A$2:$F$1353,5,FALSE)</f>
        <v>88.992000000000004</v>
      </c>
      <c r="N403" s="19">
        <f>VLOOKUP(A403,'All Generation'!$A$2:$F$1353,6,FALSE)</f>
        <v>85.77</v>
      </c>
      <c r="O403" s="19" t="str">
        <f>VLOOKUP(A403,'All IDs'!$A$2:$D$1353,4,FALSE)</f>
        <v>E0218</v>
      </c>
      <c r="P403" s="19" t="s">
        <v>7061</v>
      </c>
    </row>
    <row r="404" spans="1:16">
      <c r="A404" s="69">
        <v>392</v>
      </c>
      <c r="B404" s="70" t="s">
        <v>4870</v>
      </c>
      <c r="C404" s="70" t="s">
        <v>4871</v>
      </c>
      <c r="D404" s="70" t="s">
        <v>623</v>
      </c>
      <c r="E404" s="70" t="s">
        <v>73</v>
      </c>
      <c r="F404" s="69">
        <v>1.1000000000000001</v>
      </c>
      <c r="G404" s="92"/>
      <c r="H404" s="69" t="b">
        <v>1</v>
      </c>
      <c r="I404" s="69" t="b">
        <v>0</v>
      </c>
      <c r="J404" s="19">
        <v>1.92719995117187</v>
      </c>
      <c r="K404" s="19">
        <f>VLOOKUP(A404,'All Generation'!$A$2:$F$1353,3,FALSE)</f>
        <v>1.9</v>
      </c>
      <c r="L404" s="19">
        <f>VLOOKUP(A404,'All Generation'!$A$2:$F$1353,4,FALSE)</f>
        <v>0</v>
      </c>
      <c r="M404" s="19">
        <f>VLOOKUP(A404,'All Generation'!$A$2:$F$1353,5,FALSE)</f>
        <v>0</v>
      </c>
      <c r="N404" s="19">
        <f>VLOOKUP(A404,'All Generation'!$A$2:$F$1353,6,FALSE)</f>
        <v>0</v>
      </c>
      <c r="O404" s="19" t="str">
        <f>VLOOKUP(A404,'All IDs'!$A$2:$D$1353,4,FALSE)</f>
        <v>S0142</v>
      </c>
      <c r="P404" s="19" t="s">
        <v>7064</v>
      </c>
    </row>
    <row r="405" spans="1:16">
      <c r="A405" s="69">
        <v>393</v>
      </c>
      <c r="B405" s="70" t="s">
        <v>4872</v>
      </c>
      <c r="C405" s="70" t="s">
        <v>15</v>
      </c>
      <c r="D405" s="70" t="s">
        <v>623</v>
      </c>
      <c r="E405" s="70" t="s">
        <v>0</v>
      </c>
      <c r="F405" s="69">
        <v>18</v>
      </c>
      <c r="G405" s="92"/>
      <c r="H405" s="69" t="b">
        <v>1</v>
      </c>
      <c r="I405" s="69" t="b">
        <v>0</v>
      </c>
      <c r="J405" s="19">
        <v>118.669</v>
      </c>
      <c r="K405" s="19">
        <f>VLOOKUP(A405,'All Generation'!$A$2:$F$1353,3,FALSE)</f>
        <v>111.4</v>
      </c>
      <c r="L405" s="19">
        <f>VLOOKUP(A405,'All Generation'!$A$2:$F$1353,4,FALSE)</f>
        <v>133.80000000000001</v>
      </c>
      <c r="M405" s="19">
        <f>VLOOKUP(A405,'All Generation'!$A$2:$F$1353,5,FALSE)</f>
        <v>134.35499999999999</v>
      </c>
      <c r="N405" s="19">
        <f>VLOOKUP(A405,'All Generation'!$A$2:$F$1353,6,FALSE)</f>
        <v>128.22</v>
      </c>
      <c r="O405" s="19" t="str">
        <f>VLOOKUP(A405,'All IDs'!$A$2:$D$1353,4,FALSE)</f>
        <v>E0100</v>
      </c>
      <c r="P405" s="19" t="s">
        <v>3805</v>
      </c>
    </row>
    <row r="406" spans="1:16">
      <c r="A406" s="69">
        <v>394</v>
      </c>
      <c r="B406" s="70" t="s">
        <v>4873</v>
      </c>
      <c r="C406" s="70" t="s">
        <v>15</v>
      </c>
      <c r="D406" s="70" t="s">
        <v>623</v>
      </c>
      <c r="E406" s="70" t="s">
        <v>4</v>
      </c>
      <c r="F406" s="69">
        <v>140</v>
      </c>
      <c r="G406" s="92"/>
      <c r="H406" s="69" t="b">
        <v>1</v>
      </c>
      <c r="I406" s="69" t="b">
        <v>0</v>
      </c>
      <c r="J406" s="19">
        <v>309.71100000000001</v>
      </c>
      <c r="K406" s="19">
        <f>VLOOKUP(A406,'All Generation'!$A$2:$F$1353,3,FALSE)</f>
        <v>328.8</v>
      </c>
      <c r="L406" s="19">
        <f>VLOOKUP(A406,'All Generation'!$A$2:$F$1353,4,FALSE)</f>
        <v>267.10000000000002</v>
      </c>
      <c r="M406" s="19">
        <f>VLOOKUP(A406,'All Generation'!$A$2:$F$1353,5,FALSE)</f>
        <v>317.18</v>
      </c>
      <c r="N406" s="19">
        <f>VLOOKUP(A406,'All Generation'!$A$2:$F$1353,6,FALSE)</f>
        <v>0</v>
      </c>
      <c r="O406" s="19" t="str">
        <f>VLOOKUP(A406,'All IDs'!$A$2:$D$1353,4,FALSE)</f>
        <v>W0367</v>
      </c>
      <c r="P406" s="19" t="s">
        <v>7069</v>
      </c>
    </row>
    <row r="407" spans="1:16">
      <c r="A407" s="69">
        <v>395</v>
      </c>
      <c r="B407" s="70" t="s">
        <v>4874</v>
      </c>
      <c r="C407" s="70" t="s">
        <v>15</v>
      </c>
      <c r="D407" s="70" t="s">
        <v>623</v>
      </c>
      <c r="E407" s="70" t="s">
        <v>4</v>
      </c>
      <c r="F407" s="69">
        <v>19.2</v>
      </c>
      <c r="G407" s="92"/>
      <c r="H407" s="69" t="b">
        <v>1</v>
      </c>
      <c r="I407" s="69" t="b">
        <v>0</v>
      </c>
      <c r="J407" s="19">
        <v>31.82269921875</v>
      </c>
      <c r="K407" s="19">
        <f>VLOOKUP(A407,'All Generation'!$A$2:$F$1353,3,FALSE)</f>
        <v>33.1</v>
      </c>
      <c r="L407" s="19">
        <f>VLOOKUP(A407,'All Generation'!$A$2:$F$1353,4,FALSE)</f>
        <v>31.8</v>
      </c>
      <c r="M407" s="19">
        <f>VLOOKUP(A407,'All Generation'!$A$2:$F$1353,5,FALSE)</f>
        <v>32.33</v>
      </c>
      <c r="N407" s="19">
        <f>VLOOKUP(A407,'All Generation'!$A$2:$F$1353,6,FALSE)</f>
        <v>0</v>
      </c>
      <c r="O407" s="19" t="str">
        <f>VLOOKUP(A407,'All IDs'!$A$2:$D$1353,4,FALSE)</f>
        <v>W0311</v>
      </c>
      <c r="P407" s="19" t="s">
        <v>17422</v>
      </c>
    </row>
    <row r="408" spans="1:16">
      <c r="A408" s="69">
        <v>865</v>
      </c>
      <c r="B408" s="70" t="s">
        <v>4875</v>
      </c>
      <c r="C408" s="70" t="s">
        <v>15</v>
      </c>
      <c r="D408" s="70" t="s">
        <v>623</v>
      </c>
      <c r="E408" s="70" t="s">
        <v>73</v>
      </c>
      <c r="F408" s="69">
        <v>2</v>
      </c>
      <c r="G408" s="91">
        <v>42886</v>
      </c>
      <c r="H408" s="69" t="b">
        <v>1</v>
      </c>
      <c r="I408" s="69" t="b">
        <v>0</v>
      </c>
      <c r="J408" s="19">
        <v>0</v>
      </c>
      <c r="K408" s="19">
        <f>VLOOKUP(A408,'All Generation'!$A$2:$F$1353,3,FALSE)</f>
        <v>0</v>
      </c>
      <c r="L408" s="19">
        <f>VLOOKUP(A408,'All Generation'!$A$2:$F$1353,4,FALSE)</f>
        <v>0</v>
      </c>
      <c r="M408" s="19">
        <f>VLOOKUP(A408,'All Generation'!$A$2:$F$1353,5,FALSE)</f>
        <v>0</v>
      </c>
      <c r="N408" s="19">
        <f>VLOOKUP(A408,'All Generation'!$A$2:$F$1353,6,FALSE)</f>
        <v>0</v>
      </c>
      <c r="O408" s="19" t="str">
        <f>VLOOKUP(A408,'All IDs'!$A$2:$D$1353,4,FALSE)</f>
        <v/>
      </c>
      <c r="P408" s="19" t="s">
        <v>44</v>
      </c>
    </row>
    <row r="409" spans="1:16">
      <c r="A409" s="69">
        <v>396</v>
      </c>
      <c r="B409" s="70" t="s">
        <v>4876</v>
      </c>
      <c r="C409" s="70" t="s">
        <v>15</v>
      </c>
      <c r="D409" s="70" t="s">
        <v>623</v>
      </c>
      <c r="E409" s="70" t="s">
        <v>73</v>
      </c>
      <c r="F409" s="69">
        <v>1</v>
      </c>
      <c r="G409" s="91">
        <v>41495</v>
      </c>
      <c r="H409" s="69" t="b">
        <v>1</v>
      </c>
      <c r="I409" s="69" t="b">
        <v>0</v>
      </c>
      <c r="J409" s="19">
        <v>1.677</v>
      </c>
      <c r="K409" s="19">
        <f>VLOOKUP(A409,'All Generation'!$A$2:$F$1353,3,FALSE)</f>
        <v>1.677</v>
      </c>
      <c r="L409" s="19">
        <f>VLOOKUP(A409,'All Generation'!$A$2:$F$1353,4,FALSE)</f>
        <v>1.75</v>
      </c>
      <c r="M409" s="19">
        <f>VLOOKUP(A409,'All Generation'!$A$2:$F$1353,5,FALSE)</f>
        <v>0</v>
      </c>
      <c r="N409" s="19">
        <f>VLOOKUP(A409,'All Generation'!$A$2:$F$1353,6,FALSE)</f>
        <v>0</v>
      </c>
      <c r="O409" s="19" t="str">
        <f>VLOOKUP(A409,'All IDs'!$A$2:$D$1353,4,FALSE)</f>
        <v>S0363</v>
      </c>
      <c r="P409" s="19" t="s">
        <v>44</v>
      </c>
    </row>
    <row r="410" spans="1:16">
      <c r="A410" s="69">
        <v>397</v>
      </c>
      <c r="B410" s="70" t="s">
        <v>4877</v>
      </c>
      <c r="C410" s="70" t="s">
        <v>15</v>
      </c>
      <c r="D410" s="70" t="s">
        <v>623</v>
      </c>
      <c r="E410" s="70" t="s">
        <v>73</v>
      </c>
      <c r="F410" s="69">
        <v>1.02</v>
      </c>
      <c r="G410" s="91">
        <v>41514</v>
      </c>
      <c r="H410" s="69" t="b">
        <v>1</v>
      </c>
      <c r="I410" s="69" t="b">
        <v>0</v>
      </c>
      <c r="J410" s="19">
        <v>1.667</v>
      </c>
      <c r="K410" s="19">
        <f>VLOOKUP(A410,'All Generation'!$A$2:$F$1353,3,FALSE)</f>
        <v>1.667</v>
      </c>
      <c r="L410" s="19">
        <f>VLOOKUP(A410,'All Generation'!$A$2:$F$1353,4,FALSE)</f>
        <v>1.843</v>
      </c>
      <c r="M410" s="19">
        <f>VLOOKUP(A410,'All Generation'!$A$2:$F$1353,5,FALSE)</f>
        <v>0</v>
      </c>
      <c r="N410" s="19">
        <f>VLOOKUP(A410,'All Generation'!$A$2:$F$1353,6,FALSE)</f>
        <v>0</v>
      </c>
      <c r="O410" s="19" t="str">
        <f>VLOOKUP(A410,'All IDs'!$A$2:$D$1353,4,FALSE)</f>
        <v>S0365</v>
      </c>
      <c r="P410" s="19" t="s">
        <v>44</v>
      </c>
    </row>
    <row r="411" spans="1:16">
      <c r="A411" s="69">
        <v>398</v>
      </c>
      <c r="B411" s="70" t="s">
        <v>4878</v>
      </c>
      <c r="C411" s="70" t="s">
        <v>15</v>
      </c>
      <c r="D411" s="70" t="s">
        <v>623</v>
      </c>
      <c r="E411" s="70" t="s">
        <v>73</v>
      </c>
      <c r="F411" s="69">
        <v>1</v>
      </c>
      <c r="G411" s="91">
        <v>41514</v>
      </c>
      <c r="H411" s="69" t="b">
        <v>1</v>
      </c>
      <c r="I411" s="69" t="b">
        <v>0</v>
      </c>
      <c r="J411" s="19">
        <v>1.772</v>
      </c>
      <c r="K411" s="19">
        <f>VLOOKUP(A411,'All Generation'!$A$2:$F$1353,3,FALSE)</f>
        <v>1.772</v>
      </c>
      <c r="L411" s="19">
        <f>VLOOKUP(A411,'All Generation'!$A$2:$F$1353,4,FALSE)</f>
        <v>1.9610000000000001</v>
      </c>
      <c r="M411" s="19">
        <f>VLOOKUP(A411,'All Generation'!$A$2:$F$1353,5,FALSE)</f>
        <v>0</v>
      </c>
      <c r="N411" s="19">
        <f>VLOOKUP(A411,'All Generation'!$A$2:$F$1353,6,FALSE)</f>
        <v>0</v>
      </c>
      <c r="O411" s="19" t="str">
        <f>VLOOKUP(A411,'All IDs'!$A$2:$D$1353,4,FALSE)</f>
        <v>S0367</v>
      </c>
      <c r="P411" s="19" t="s">
        <v>44</v>
      </c>
    </row>
    <row r="412" spans="1:16">
      <c r="A412" s="69">
        <v>399</v>
      </c>
      <c r="B412" s="70" t="s">
        <v>4879</v>
      </c>
      <c r="C412" s="70" t="s">
        <v>112</v>
      </c>
      <c r="D412" s="70" t="s">
        <v>623</v>
      </c>
      <c r="E412" s="70" t="s">
        <v>73</v>
      </c>
      <c r="F412" s="69">
        <v>10</v>
      </c>
      <c r="G412" s="91">
        <v>42216</v>
      </c>
      <c r="H412" s="69" t="b">
        <v>1</v>
      </c>
      <c r="I412" s="69" t="b">
        <v>0</v>
      </c>
      <c r="J412" s="19">
        <v>24.452999999999999</v>
      </c>
      <c r="K412" s="19">
        <f>VLOOKUP(A412,'All Generation'!$A$2:$F$1353,3,FALSE)</f>
        <v>27.372</v>
      </c>
      <c r="L412" s="19">
        <f>VLOOKUP(A412,'All Generation'!$A$2:$F$1353,4,FALSE)</f>
        <v>10.9</v>
      </c>
      <c r="M412" s="19">
        <f>VLOOKUP(A412,'All Generation'!$A$2:$F$1353,5,FALSE)</f>
        <v>0</v>
      </c>
      <c r="N412" s="19">
        <f>VLOOKUP(A412,'All Generation'!$A$2:$F$1353,6,FALSE)</f>
        <v>0</v>
      </c>
      <c r="O412" s="19" t="str">
        <f>VLOOKUP(A412,'All IDs'!$A$2:$D$1353,4,FALSE)</f>
        <v>S0415</v>
      </c>
      <c r="P412" s="19" t="s">
        <v>234</v>
      </c>
    </row>
    <row r="413" spans="1:16">
      <c r="A413" s="69">
        <v>1340</v>
      </c>
      <c r="B413" s="70" t="s">
        <v>4880</v>
      </c>
      <c r="C413" s="70" t="s">
        <v>15</v>
      </c>
      <c r="D413" s="70" t="s">
        <v>623</v>
      </c>
      <c r="E413" s="70" t="s">
        <v>73</v>
      </c>
      <c r="F413" s="69">
        <v>240</v>
      </c>
      <c r="G413" s="91">
        <v>43098</v>
      </c>
      <c r="H413" s="69" t="b">
        <v>1</v>
      </c>
      <c r="I413" s="69" t="b">
        <v>0</v>
      </c>
      <c r="J413" s="19">
        <v>9.9990898437499993</v>
      </c>
      <c r="K413" s="19">
        <f>VLOOKUP(A413,'All Generation'!$A$2:$F$1353,3,FALSE)</f>
        <v>0</v>
      </c>
      <c r="L413" s="19">
        <f>VLOOKUP(A413,'All Generation'!$A$2:$F$1353,4,FALSE)</f>
        <v>0</v>
      </c>
      <c r="M413" s="19">
        <f>VLOOKUP(A413,'All Generation'!$A$2:$F$1353,5,FALSE)</f>
        <v>0</v>
      </c>
      <c r="N413" s="19">
        <f>VLOOKUP(A413,'All Generation'!$A$2:$F$1353,6,FALSE)</f>
        <v>0</v>
      </c>
      <c r="O413" s="19" t="str">
        <f>VLOOKUP(A413,'All IDs'!$A$2:$D$1353,4,FALSE)</f>
        <v>S0635</v>
      </c>
      <c r="P413" s="19" t="s">
        <v>8784</v>
      </c>
    </row>
    <row r="414" spans="1:16">
      <c r="A414" s="69">
        <v>400</v>
      </c>
      <c r="B414" s="70" t="s">
        <v>4881</v>
      </c>
      <c r="C414" s="70" t="s">
        <v>4882</v>
      </c>
      <c r="D414" s="70" t="s">
        <v>623</v>
      </c>
      <c r="E414" s="70" t="s">
        <v>73</v>
      </c>
      <c r="F414" s="69">
        <v>1.5</v>
      </c>
      <c r="G414" s="91">
        <v>42107</v>
      </c>
      <c r="H414" s="69" t="b">
        <v>1</v>
      </c>
      <c r="I414" s="69" t="b">
        <v>0</v>
      </c>
      <c r="J414" s="19">
        <v>3.012</v>
      </c>
      <c r="K414" s="19">
        <f>VLOOKUP(A414,'All Generation'!$A$2:$F$1353,3,FALSE)</f>
        <v>3.141</v>
      </c>
      <c r="L414" s="19">
        <f>VLOOKUP(A414,'All Generation'!$A$2:$F$1353,4,FALSE)</f>
        <v>0</v>
      </c>
      <c r="M414" s="19">
        <f>VLOOKUP(A414,'All Generation'!$A$2:$F$1353,5,FALSE)</f>
        <v>0</v>
      </c>
      <c r="N414" s="19">
        <f>VLOOKUP(A414,'All Generation'!$A$2:$F$1353,6,FALSE)</f>
        <v>0</v>
      </c>
      <c r="O414" s="19" t="str">
        <f>VLOOKUP(A414,'All IDs'!$A$2:$D$1353,4,FALSE)</f>
        <v>S0441</v>
      </c>
      <c r="P414" s="19" t="s">
        <v>230</v>
      </c>
    </row>
    <row r="415" spans="1:16">
      <c r="A415" s="69">
        <v>404</v>
      </c>
      <c r="B415" s="70" t="s">
        <v>4883</v>
      </c>
      <c r="C415" s="70" t="s">
        <v>41</v>
      </c>
      <c r="D415" s="70" t="s">
        <v>623</v>
      </c>
      <c r="E415" s="70" t="s">
        <v>73</v>
      </c>
      <c r="F415" s="69">
        <v>8.5</v>
      </c>
      <c r="G415" s="91">
        <v>41348</v>
      </c>
      <c r="H415" s="69" t="b">
        <v>1</v>
      </c>
      <c r="I415" s="69" t="b">
        <v>0</v>
      </c>
      <c r="J415" s="19">
        <v>14.733000000000001</v>
      </c>
      <c r="K415" s="19">
        <f>VLOOKUP(A415,'All Generation'!$A$2:$F$1353,3,FALSE)</f>
        <v>11.4</v>
      </c>
      <c r="L415" s="19">
        <f>VLOOKUP(A415,'All Generation'!$A$2:$F$1353,4,FALSE)</f>
        <v>10.3</v>
      </c>
      <c r="M415" s="19">
        <f>VLOOKUP(A415,'All Generation'!$A$2:$F$1353,5,FALSE)</f>
        <v>16.675000000000001</v>
      </c>
      <c r="N415" s="19">
        <f>VLOOKUP(A415,'All Generation'!$A$2:$F$1353,6,FALSE)</f>
        <v>0</v>
      </c>
      <c r="O415" s="19" t="str">
        <f>VLOOKUP(A415,'All IDs'!$A$2:$D$1353,4,FALSE)</f>
        <v>S9160</v>
      </c>
      <c r="P415" s="19" t="s">
        <v>7092</v>
      </c>
    </row>
    <row r="416" spans="1:16">
      <c r="A416" s="69">
        <v>405</v>
      </c>
      <c r="B416" s="70" t="s">
        <v>4884</v>
      </c>
      <c r="C416" s="70" t="s">
        <v>41</v>
      </c>
      <c r="D416" s="70" t="s">
        <v>623</v>
      </c>
      <c r="E416" s="70" t="s">
        <v>4</v>
      </c>
      <c r="F416" s="69">
        <v>135</v>
      </c>
      <c r="G416" s="91">
        <v>40133</v>
      </c>
      <c r="H416" s="69" t="b">
        <v>1</v>
      </c>
      <c r="I416" s="69" t="b">
        <v>0</v>
      </c>
      <c r="J416" s="19">
        <v>277.81400000000002</v>
      </c>
      <c r="K416" s="19">
        <f>VLOOKUP(A416,'All Generation'!$A$2:$F$1353,3,FALSE)</f>
        <v>178.4</v>
      </c>
      <c r="L416" s="19">
        <f>VLOOKUP(A416,'All Generation'!$A$2:$F$1353,4,FALSE)</f>
        <v>137.1</v>
      </c>
      <c r="M416" s="19">
        <f>VLOOKUP(A416,'All Generation'!$A$2:$F$1353,5,FALSE)</f>
        <v>285.81</v>
      </c>
      <c r="N416" s="19">
        <f>VLOOKUP(A416,'All Generation'!$A$2:$F$1353,6,FALSE)</f>
        <v>258.56</v>
      </c>
      <c r="O416" s="19" t="str">
        <f>VLOOKUP(A416,'All IDs'!$A$2:$D$1353,4,FALSE)</f>
        <v>W0368</v>
      </c>
      <c r="P416" s="19" t="s">
        <v>7095</v>
      </c>
    </row>
    <row r="417" spans="1:16">
      <c r="A417" s="69">
        <v>406</v>
      </c>
      <c r="B417" s="70" t="s">
        <v>4885</v>
      </c>
      <c r="C417" s="70" t="s">
        <v>15</v>
      </c>
      <c r="D417" s="70" t="s">
        <v>623</v>
      </c>
      <c r="E417" s="70" t="s">
        <v>4</v>
      </c>
      <c r="F417" s="69">
        <v>168</v>
      </c>
      <c r="G417" s="92"/>
      <c r="H417" s="69" t="b">
        <v>1</v>
      </c>
      <c r="I417" s="69" t="b">
        <v>0</v>
      </c>
      <c r="J417" s="19">
        <v>319.58100000000002</v>
      </c>
      <c r="K417" s="19">
        <f>VLOOKUP(A417,'All Generation'!$A$2:$F$1353,3,FALSE)</f>
        <v>346.7</v>
      </c>
      <c r="L417" s="19">
        <f>VLOOKUP(A417,'All Generation'!$A$2:$F$1353,4,FALSE)</f>
        <v>288.5</v>
      </c>
      <c r="M417" s="19">
        <f>VLOOKUP(A417,'All Generation'!$A$2:$F$1353,5,FALSE)</f>
        <v>365.51</v>
      </c>
      <c r="N417" s="19">
        <f>VLOOKUP(A417,'All Generation'!$A$2:$F$1353,6,FALSE)</f>
        <v>0</v>
      </c>
      <c r="O417" s="19" t="str">
        <f>VLOOKUP(A417,'All IDs'!$A$2:$D$1353,4,FALSE)</f>
        <v>W0415</v>
      </c>
      <c r="P417" s="19" t="s">
        <v>3140</v>
      </c>
    </row>
    <row r="418" spans="1:16">
      <c r="A418" s="69">
        <v>407</v>
      </c>
      <c r="B418" s="70" t="s">
        <v>4886</v>
      </c>
      <c r="C418" s="70" t="s">
        <v>15</v>
      </c>
      <c r="D418" s="70" t="s">
        <v>623</v>
      </c>
      <c r="E418" s="70" t="s">
        <v>4</v>
      </c>
      <c r="F418" s="69">
        <v>132</v>
      </c>
      <c r="G418" s="92"/>
      <c r="H418" s="69" t="b">
        <v>1</v>
      </c>
      <c r="I418" s="69" t="b">
        <v>0</v>
      </c>
      <c r="J418" s="19">
        <v>230.441</v>
      </c>
      <c r="K418" s="19">
        <f>VLOOKUP(A418,'All Generation'!$A$2:$F$1353,3,FALSE)</f>
        <v>250.4</v>
      </c>
      <c r="L418" s="19">
        <f>VLOOKUP(A418,'All Generation'!$A$2:$F$1353,4,FALSE)</f>
        <v>202.6</v>
      </c>
      <c r="M418" s="19">
        <f>VLOOKUP(A418,'All Generation'!$A$2:$F$1353,5,FALSE)</f>
        <v>255.62</v>
      </c>
      <c r="N418" s="19">
        <f>VLOOKUP(A418,'All Generation'!$A$2:$F$1353,6,FALSE)</f>
        <v>0</v>
      </c>
      <c r="O418" s="19" t="str">
        <f>VLOOKUP(A418,'All IDs'!$A$2:$D$1353,4,FALSE)</f>
        <v>W0416</v>
      </c>
      <c r="P418" s="19" t="s">
        <v>3138</v>
      </c>
    </row>
    <row r="419" spans="1:16" ht="30">
      <c r="A419" s="69">
        <v>408</v>
      </c>
      <c r="B419" s="70" t="s">
        <v>4887</v>
      </c>
      <c r="C419" s="70" t="s">
        <v>4888</v>
      </c>
      <c r="D419" s="70" t="s">
        <v>623</v>
      </c>
      <c r="E419" s="70" t="s">
        <v>0</v>
      </c>
      <c r="F419" s="69">
        <v>16</v>
      </c>
      <c r="G419" s="91">
        <v>34121</v>
      </c>
      <c r="H419" s="69" t="b">
        <v>1</v>
      </c>
      <c r="I419" s="69" t="b">
        <v>0</v>
      </c>
      <c r="J419" s="19">
        <v>53.016179768674</v>
      </c>
      <c r="K419" s="19">
        <f>VLOOKUP(A419,'All Generation'!$A$2:$F$1353,3,FALSE)</f>
        <v>52.8</v>
      </c>
      <c r="L419" s="19">
        <f>VLOOKUP(A419,'All Generation'!$A$2:$F$1353,4,FALSE)</f>
        <v>47</v>
      </c>
      <c r="M419" s="19">
        <f>VLOOKUP(A419,'All Generation'!$A$2:$F$1353,5,FALSE)</f>
        <v>47.829000000000001</v>
      </c>
      <c r="N419" s="19">
        <f>VLOOKUP(A419,'All Generation'!$A$2:$F$1353,6,FALSE)</f>
        <v>44.32</v>
      </c>
      <c r="O419" s="19" t="str">
        <f>VLOOKUP(A419,'All IDs'!$A$2:$D$1353,4,FALSE)</f>
        <v>E0025</v>
      </c>
      <c r="P419" s="19" t="s">
        <v>3753</v>
      </c>
    </row>
    <row r="420" spans="1:16">
      <c r="A420" s="69">
        <v>409</v>
      </c>
      <c r="B420" s="70" t="s">
        <v>4889</v>
      </c>
      <c r="C420" s="70" t="s">
        <v>15</v>
      </c>
      <c r="D420" s="70" t="s">
        <v>623</v>
      </c>
      <c r="E420" s="70" t="s">
        <v>73</v>
      </c>
      <c r="F420" s="69">
        <v>1.22</v>
      </c>
      <c r="G420" s="91">
        <v>41842</v>
      </c>
      <c r="H420" s="69" t="b">
        <v>1</v>
      </c>
      <c r="I420" s="69" t="b">
        <v>0</v>
      </c>
      <c r="J420" s="19">
        <v>2.9790000000000001</v>
      </c>
      <c r="K420" s="19">
        <f>VLOOKUP(A420,'All Generation'!$A$2:$F$1353,3,FALSE)</f>
        <v>2.9790000000000001</v>
      </c>
      <c r="L420" s="19">
        <f>VLOOKUP(A420,'All Generation'!$A$2:$F$1353,4,FALSE)</f>
        <v>3.246</v>
      </c>
      <c r="M420" s="19">
        <f>VLOOKUP(A420,'All Generation'!$A$2:$F$1353,5,FALSE)</f>
        <v>0</v>
      </c>
      <c r="N420" s="19">
        <f>VLOOKUP(A420,'All Generation'!$A$2:$F$1353,6,FALSE)</f>
        <v>0</v>
      </c>
      <c r="O420" s="19" t="str">
        <f>VLOOKUP(A420,'All IDs'!$A$2:$D$1353,4,FALSE)</f>
        <v>S0349</v>
      </c>
      <c r="P420" s="19" t="s">
        <v>44</v>
      </c>
    </row>
    <row r="421" spans="1:16">
      <c r="A421" s="69">
        <v>410</v>
      </c>
      <c r="B421" s="70" t="s">
        <v>4890</v>
      </c>
      <c r="C421" s="70" t="s">
        <v>4762</v>
      </c>
      <c r="D421" s="70" t="s">
        <v>623</v>
      </c>
      <c r="E421" s="70" t="s">
        <v>3</v>
      </c>
      <c r="F421" s="69">
        <v>15</v>
      </c>
      <c r="G421" s="91">
        <v>33208</v>
      </c>
      <c r="H421" s="69" t="b">
        <v>1</v>
      </c>
      <c r="I421" s="69" t="b">
        <v>0</v>
      </c>
      <c r="J421" s="19">
        <v>97.325000000000003</v>
      </c>
      <c r="K421" s="19">
        <f>VLOOKUP(A421,'All Generation'!$A$2:$F$1353,3,FALSE)</f>
        <v>86.7</v>
      </c>
      <c r="L421" s="19">
        <f>VLOOKUP(A421,'All Generation'!$A$2:$F$1353,4,FALSE)</f>
        <v>89.1</v>
      </c>
      <c r="M421" s="19">
        <f>VLOOKUP(A421,'All Generation'!$A$2:$F$1353,5,FALSE)</f>
        <v>91.694000000000003</v>
      </c>
      <c r="N421" s="19">
        <f>VLOOKUP(A421,'All Generation'!$A$2:$F$1353,6,FALSE)</f>
        <v>96.57</v>
      </c>
      <c r="O421" s="19" t="str">
        <f>VLOOKUP(A421,'All IDs'!$A$2:$D$1353,4,FALSE)</f>
        <v>T0038</v>
      </c>
      <c r="P421" s="19" t="s">
        <v>6858</v>
      </c>
    </row>
    <row r="422" spans="1:16" ht="30">
      <c r="A422" s="69">
        <v>411</v>
      </c>
      <c r="B422" s="70" t="s">
        <v>4891</v>
      </c>
      <c r="C422" s="70" t="s">
        <v>4438</v>
      </c>
      <c r="D422" s="70" t="s">
        <v>623</v>
      </c>
      <c r="E422" s="70" t="s">
        <v>73</v>
      </c>
      <c r="F422" s="69">
        <v>1</v>
      </c>
      <c r="G422" s="91">
        <v>40907</v>
      </c>
      <c r="H422" s="69" t="b">
        <v>1</v>
      </c>
      <c r="I422" s="69" t="b">
        <v>0</v>
      </c>
      <c r="J422" s="19">
        <v>1.48</v>
      </c>
      <c r="K422" s="19">
        <f>VLOOKUP(A422,'All Generation'!$A$2:$F$1353,3,FALSE)</f>
        <v>1.5</v>
      </c>
      <c r="L422" s="19">
        <f>VLOOKUP(A422,'All Generation'!$A$2:$F$1353,4,FALSE)</f>
        <v>1.9</v>
      </c>
      <c r="M422" s="19">
        <f>VLOOKUP(A422,'All Generation'!$A$2:$F$1353,5,FALSE)</f>
        <v>1.9470000000000001</v>
      </c>
      <c r="N422" s="19">
        <f>VLOOKUP(A422,'All Generation'!$A$2:$F$1353,6,FALSE)</f>
        <v>2.14</v>
      </c>
      <c r="O422" s="19" t="str">
        <f>VLOOKUP(A422,'All IDs'!$A$2:$D$1353,4,FALSE)</f>
        <v>S0154</v>
      </c>
      <c r="P422" s="19" t="s">
        <v>7107</v>
      </c>
    </row>
    <row r="423" spans="1:16" ht="30">
      <c r="A423" s="69">
        <v>412</v>
      </c>
      <c r="B423" s="70" t="s">
        <v>4892</v>
      </c>
      <c r="C423" s="70" t="s">
        <v>4893</v>
      </c>
      <c r="D423" s="70" t="s">
        <v>623</v>
      </c>
      <c r="E423" s="70" t="s">
        <v>73</v>
      </c>
      <c r="F423" s="69">
        <v>1</v>
      </c>
      <c r="G423" s="91">
        <v>40534</v>
      </c>
      <c r="H423" s="69" t="b">
        <v>1</v>
      </c>
      <c r="I423" s="69" t="b">
        <v>0</v>
      </c>
      <c r="J423" s="19">
        <v>1.6220000000000001</v>
      </c>
      <c r="K423" s="19">
        <f>VLOOKUP(A423,'All Generation'!$A$2:$F$1353,3,FALSE)</f>
        <v>1.6</v>
      </c>
      <c r="L423" s="19">
        <f>VLOOKUP(A423,'All Generation'!$A$2:$F$1353,4,FALSE)</f>
        <v>1.6</v>
      </c>
      <c r="M423" s="19">
        <f>VLOOKUP(A423,'All Generation'!$A$2:$F$1353,5,FALSE)</f>
        <v>1.6220000000000001</v>
      </c>
      <c r="N423" s="19">
        <f>VLOOKUP(A423,'All Generation'!$A$2:$F$1353,6,FALSE)</f>
        <v>1.62</v>
      </c>
      <c r="O423" s="19" t="str">
        <f>VLOOKUP(A423,'All IDs'!$A$2:$D$1353,4,FALSE)</f>
        <v>S9042</v>
      </c>
      <c r="P423" s="19" t="s">
        <v>7110</v>
      </c>
    </row>
    <row r="424" spans="1:16">
      <c r="A424" s="69">
        <v>413</v>
      </c>
      <c r="B424" s="70" t="s">
        <v>4894</v>
      </c>
      <c r="C424" s="70" t="s">
        <v>4895</v>
      </c>
      <c r="D424" s="70" t="s">
        <v>623</v>
      </c>
      <c r="E424" s="70" t="s">
        <v>0</v>
      </c>
      <c r="F424" s="69">
        <v>50.6</v>
      </c>
      <c r="G424" s="91">
        <v>41640</v>
      </c>
      <c r="H424" s="69" t="b">
        <v>1</v>
      </c>
      <c r="I424" s="69" t="b">
        <v>0</v>
      </c>
      <c r="J424" s="19">
        <v>274.73599999999999</v>
      </c>
      <c r="K424" s="19">
        <f>VLOOKUP(A424,'All Generation'!$A$2:$F$1353,3,FALSE)</f>
        <v>351.6</v>
      </c>
      <c r="L424" s="19">
        <f>VLOOKUP(A424,'All Generation'!$A$2:$F$1353,4,FALSE)</f>
        <v>338.8</v>
      </c>
      <c r="M424" s="19">
        <f>VLOOKUP(A424,'All Generation'!$A$2:$F$1353,5,FALSE)</f>
        <v>305.10399999999998</v>
      </c>
      <c r="N424" s="19">
        <f>VLOOKUP(A424,'All Generation'!$A$2:$F$1353,6,FALSE)</f>
        <v>0</v>
      </c>
      <c r="O424" s="19" t="str">
        <f>VLOOKUP(A424,'All IDs'!$A$2:$D$1353,4,FALSE)</f>
        <v>E0213</v>
      </c>
      <c r="P424" s="19" t="s">
        <v>157</v>
      </c>
    </row>
    <row r="425" spans="1:16">
      <c r="A425" s="69">
        <v>866</v>
      </c>
      <c r="B425" s="70" t="s">
        <v>4896</v>
      </c>
      <c r="C425" s="70" t="s">
        <v>4897</v>
      </c>
      <c r="D425" s="70" t="s">
        <v>623</v>
      </c>
      <c r="E425" s="70" t="s">
        <v>73</v>
      </c>
      <c r="F425" s="69">
        <v>20</v>
      </c>
      <c r="G425" s="91">
        <v>42781</v>
      </c>
      <c r="H425" s="69" t="b">
        <v>1</v>
      </c>
      <c r="I425" s="69" t="b">
        <v>0</v>
      </c>
      <c r="J425" s="19">
        <v>49.189</v>
      </c>
      <c r="K425" s="19">
        <f>VLOOKUP(A425,'All Generation'!$A$2:$F$1353,3,FALSE)</f>
        <v>0</v>
      </c>
      <c r="L425" s="19">
        <f>VLOOKUP(A425,'All Generation'!$A$2:$F$1353,4,FALSE)</f>
        <v>0</v>
      </c>
      <c r="M425" s="19">
        <f>VLOOKUP(A425,'All Generation'!$A$2:$F$1353,5,FALSE)</f>
        <v>0</v>
      </c>
      <c r="N425" s="19">
        <f>VLOOKUP(A425,'All Generation'!$A$2:$F$1353,6,FALSE)</f>
        <v>0</v>
      </c>
      <c r="O425" s="19" t="str">
        <f>VLOOKUP(A425,'All IDs'!$A$2:$D$1353,4,FALSE)</f>
        <v>S0597</v>
      </c>
      <c r="P425" s="19" t="s">
        <v>8028</v>
      </c>
    </row>
    <row r="426" spans="1:16">
      <c r="A426" s="69">
        <v>867</v>
      </c>
      <c r="B426" s="70" t="s">
        <v>4898</v>
      </c>
      <c r="C426" s="70" t="s">
        <v>4897</v>
      </c>
      <c r="D426" s="70" t="s">
        <v>623</v>
      </c>
      <c r="E426" s="70" t="s">
        <v>73</v>
      </c>
      <c r="F426" s="69">
        <v>11.4</v>
      </c>
      <c r="G426" s="91">
        <v>42787</v>
      </c>
      <c r="H426" s="69" t="b">
        <v>1</v>
      </c>
      <c r="I426" s="69" t="b">
        <v>0</v>
      </c>
      <c r="J426" s="19">
        <v>23.670999999999999</v>
      </c>
      <c r="K426" s="19">
        <f>VLOOKUP(A426,'All Generation'!$A$2:$F$1353,3,FALSE)</f>
        <v>0</v>
      </c>
      <c r="L426" s="19">
        <f>VLOOKUP(A426,'All Generation'!$A$2:$F$1353,4,FALSE)</f>
        <v>0</v>
      </c>
      <c r="M426" s="19">
        <f>VLOOKUP(A426,'All Generation'!$A$2:$F$1353,5,FALSE)</f>
        <v>0</v>
      </c>
      <c r="N426" s="19">
        <f>VLOOKUP(A426,'All Generation'!$A$2:$F$1353,6,FALSE)</f>
        <v>0</v>
      </c>
      <c r="O426" s="19" t="str">
        <f>VLOOKUP(A426,'All IDs'!$A$2:$D$1353,4,FALSE)</f>
        <v>S0598</v>
      </c>
      <c r="P426" s="19" t="s">
        <v>8032</v>
      </c>
    </row>
    <row r="427" spans="1:16">
      <c r="A427" s="69">
        <v>414</v>
      </c>
      <c r="B427" s="70" t="s">
        <v>4899</v>
      </c>
      <c r="C427" s="70" t="s">
        <v>4596</v>
      </c>
      <c r="D427" s="70" t="s">
        <v>623</v>
      </c>
      <c r="E427" s="70" t="s">
        <v>73</v>
      </c>
      <c r="F427" s="69">
        <v>1</v>
      </c>
      <c r="G427" s="91">
        <v>41652</v>
      </c>
      <c r="H427" s="69" t="b">
        <v>1</v>
      </c>
      <c r="I427" s="69" t="b">
        <v>0</v>
      </c>
      <c r="J427" s="19">
        <v>2</v>
      </c>
      <c r="K427" s="19">
        <f>VLOOKUP(A427,'All Generation'!$A$2:$F$1353,3,FALSE)</f>
        <v>2</v>
      </c>
      <c r="L427" s="19">
        <f>VLOOKUP(A427,'All Generation'!$A$2:$F$1353,4,FALSE)</f>
        <v>2</v>
      </c>
      <c r="M427" s="19">
        <f>VLOOKUP(A427,'All Generation'!$A$2:$F$1353,5,FALSE)</f>
        <v>2.0004620000000002</v>
      </c>
      <c r="N427" s="19">
        <f>VLOOKUP(A427,'All Generation'!$A$2:$F$1353,6,FALSE)</f>
        <v>0</v>
      </c>
      <c r="O427" s="19" t="str">
        <f>VLOOKUP(A427,'All IDs'!$A$2:$D$1353,4,FALSE)</f>
        <v/>
      </c>
      <c r="P427" s="19" t="s">
        <v>121</v>
      </c>
    </row>
    <row r="428" spans="1:16">
      <c r="A428" s="69">
        <v>415</v>
      </c>
      <c r="B428" s="70" t="s">
        <v>4900</v>
      </c>
      <c r="C428" s="70" t="s">
        <v>4596</v>
      </c>
      <c r="D428" s="70" t="s">
        <v>623</v>
      </c>
      <c r="E428" s="70" t="s">
        <v>73</v>
      </c>
      <c r="F428" s="69">
        <v>1</v>
      </c>
      <c r="G428" s="91">
        <v>41652</v>
      </c>
      <c r="H428" s="69" t="b">
        <v>1</v>
      </c>
      <c r="I428" s="69" t="b">
        <v>0</v>
      </c>
      <c r="J428" s="19">
        <v>2</v>
      </c>
      <c r="K428" s="19">
        <f>VLOOKUP(A428,'All Generation'!$A$2:$F$1353,3,FALSE)</f>
        <v>2</v>
      </c>
      <c r="L428" s="19">
        <f>VLOOKUP(A428,'All Generation'!$A$2:$F$1353,4,FALSE)</f>
        <v>2</v>
      </c>
      <c r="M428" s="19">
        <f>VLOOKUP(A428,'All Generation'!$A$2:$F$1353,5,FALSE)</f>
        <v>2.0201739999999999</v>
      </c>
      <c r="N428" s="19">
        <f>VLOOKUP(A428,'All Generation'!$A$2:$F$1353,6,FALSE)</f>
        <v>0</v>
      </c>
      <c r="O428" s="19" t="str">
        <f>VLOOKUP(A428,'All IDs'!$A$2:$D$1353,4,FALSE)</f>
        <v/>
      </c>
      <c r="P428" s="19" t="s">
        <v>7116</v>
      </c>
    </row>
    <row r="429" spans="1:16">
      <c r="A429" s="69">
        <v>416</v>
      </c>
      <c r="B429" s="70" t="s">
        <v>4901</v>
      </c>
      <c r="C429" s="70" t="s">
        <v>4596</v>
      </c>
      <c r="D429" s="70" t="s">
        <v>623</v>
      </c>
      <c r="E429" s="70" t="s">
        <v>73</v>
      </c>
      <c r="F429" s="69">
        <v>1.5</v>
      </c>
      <c r="G429" s="91">
        <v>41652</v>
      </c>
      <c r="H429" s="69" t="b">
        <v>1</v>
      </c>
      <c r="I429" s="69" t="b">
        <v>0</v>
      </c>
      <c r="J429" s="19">
        <v>3</v>
      </c>
      <c r="K429" s="19">
        <f>VLOOKUP(A429,'All Generation'!$A$2:$F$1353,3,FALSE)</f>
        <v>3</v>
      </c>
      <c r="L429" s="19">
        <f>VLOOKUP(A429,'All Generation'!$A$2:$F$1353,4,FALSE)</f>
        <v>3</v>
      </c>
      <c r="M429" s="19">
        <f>VLOOKUP(A429,'All Generation'!$A$2:$F$1353,5,FALSE)</f>
        <v>2.9916800000000001</v>
      </c>
      <c r="N429" s="19">
        <f>VLOOKUP(A429,'All Generation'!$A$2:$F$1353,6,FALSE)</f>
        <v>0</v>
      </c>
      <c r="O429" s="19" t="str">
        <f>VLOOKUP(A429,'All IDs'!$A$2:$D$1353,4,FALSE)</f>
        <v/>
      </c>
      <c r="P429" s="19" t="s">
        <v>122</v>
      </c>
    </row>
    <row r="430" spans="1:16">
      <c r="A430" s="69">
        <v>868</v>
      </c>
      <c r="B430" s="70" t="s">
        <v>4902</v>
      </c>
      <c r="C430" s="70" t="s">
        <v>4903</v>
      </c>
      <c r="D430" s="70" t="s">
        <v>623</v>
      </c>
      <c r="E430" s="70" t="s">
        <v>73</v>
      </c>
      <c r="F430" s="69">
        <v>1.1020000000000001</v>
      </c>
      <c r="G430" s="91">
        <v>42826</v>
      </c>
      <c r="H430" s="69" t="b">
        <v>1</v>
      </c>
      <c r="I430" s="69" t="b">
        <v>0</v>
      </c>
      <c r="J430" s="19">
        <v>1.8100350000000001</v>
      </c>
      <c r="K430" s="19">
        <f>VLOOKUP(A430,'All Generation'!$A$2:$F$1353,3,FALSE)</f>
        <v>0</v>
      </c>
      <c r="L430" s="19">
        <f>VLOOKUP(A430,'All Generation'!$A$2:$F$1353,4,FALSE)</f>
        <v>0</v>
      </c>
      <c r="M430" s="19">
        <f>VLOOKUP(A430,'All Generation'!$A$2:$F$1353,5,FALSE)</f>
        <v>0</v>
      </c>
      <c r="N430" s="19">
        <f>VLOOKUP(A430,'All Generation'!$A$2:$F$1353,6,FALSE)</f>
        <v>0</v>
      </c>
      <c r="O430" s="19" t="str">
        <f>VLOOKUP(A430,'All IDs'!$A$2:$D$1353,4,FALSE)</f>
        <v/>
      </c>
      <c r="P430" s="19" t="s">
        <v>44</v>
      </c>
    </row>
    <row r="431" spans="1:16">
      <c r="A431" s="69">
        <v>417</v>
      </c>
      <c r="B431" s="70" t="s">
        <v>4904</v>
      </c>
      <c r="C431" s="70" t="s">
        <v>15</v>
      </c>
      <c r="D431" s="70" t="s">
        <v>623</v>
      </c>
      <c r="E431" s="70" t="s">
        <v>243</v>
      </c>
      <c r="F431" s="69">
        <v>8</v>
      </c>
      <c r="G431" s="91">
        <v>42473</v>
      </c>
      <c r="H431" s="69" t="b">
        <v>1</v>
      </c>
      <c r="I431" s="69" t="b">
        <v>0</v>
      </c>
      <c r="J431" s="19">
        <v>61.536000000000001</v>
      </c>
      <c r="K431" s="19">
        <f>VLOOKUP(A431,'All Generation'!$A$2:$F$1353,3,FALSE)</f>
        <v>42.826000000000001</v>
      </c>
      <c r="L431" s="19">
        <f>VLOOKUP(A431,'All Generation'!$A$2:$F$1353,4,FALSE)</f>
        <v>0</v>
      </c>
      <c r="M431" s="19">
        <f>VLOOKUP(A431,'All Generation'!$A$2:$F$1353,5,FALSE)</f>
        <v>0</v>
      </c>
      <c r="N431" s="19">
        <f>VLOOKUP(A431,'All Generation'!$A$2:$F$1353,6,FALSE)</f>
        <v>0</v>
      </c>
      <c r="O431" s="19" t="str">
        <f>VLOOKUP(A431,'All IDs'!$A$2:$D$1353,4,FALSE)</f>
        <v>E0302</v>
      </c>
      <c r="P431" s="19" t="s">
        <v>7120</v>
      </c>
    </row>
    <row r="432" spans="1:16">
      <c r="A432" s="69">
        <v>418</v>
      </c>
      <c r="B432" s="70" t="s">
        <v>416</v>
      </c>
      <c r="C432" s="70" t="s">
        <v>15</v>
      </c>
      <c r="D432" s="70" t="s">
        <v>623</v>
      </c>
      <c r="E432" s="70" t="s">
        <v>73</v>
      </c>
      <c r="F432" s="69">
        <v>1.5</v>
      </c>
      <c r="G432" s="91">
        <v>41636</v>
      </c>
      <c r="H432" s="69" t="b">
        <v>1</v>
      </c>
      <c r="I432" s="69" t="b">
        <v>0</v>
      </c>
      <c r="J432" s="19">
        <v>4.3499999999999996</v>
      </c>
      <c r="K432" s="19">
        <f>VLOOKUP(A432,'All Generation'!$A$2:$F$1353,3,FALSE)</f>
        <v>4.1779999999999999</v>
      </c>
      <c r="L432" s="19">
        <f>VLOOKUP(A432,'All Generation'!$A$2:$F$1353,4,FALSE)</f>
        <v>4.234</v>
      </c>
      <c r="M432" s="19">
        <f>VLOOKUP(A432,'All Generation'!$A$2:$F$1353,5,FALSE)</f>
        <v>4.1180000000000003</v>
      </c>
      <c r="N432" s="19">
        <f>VLOOKUP(A432,'All Generation'!$A$2:$F$1353,6,FALSE)</f>
        <v>0</v>
      </c>
      <c r="O432" s="19" t="str">
        <f>VLOOKUP(A432,'All IDs'!$A$2:$D$1353,4,FALSE)</f>
        <v>S9281</v>
      </c>
      <c r="P432" s="19" t="s">
        <v>417</v>
      </c>
    </row>
    <row r="433" spans="1:16">
      <c r="A433" s="69">
        <v>419</v>
      </c>
      <c r="B433" s="70" t="s">
        <v>4905</v>
      </c>
      <c r="C433" s="70" t="s">
        <v>15</v>
      </c>
      <c r="D433" s="70" t="s">
        <v>623</v>
      </c>
      <c r="E433" s="70" t="s">
        <v>73</v>
      </c>
      <c r="F433" s="69">
        <v>1</v>
      </c>
      <c r="G433" s="91">
        <v>40081</v>
      </c>
      <c r="H433" s="69" t="b">
        <v>1</v>
      </c>
      <c r="I433" s="69" t="b">
        <v>0</v>
      </c>
      <c r="J433" s="19">
        <v>1.8140000000000001</v>
      </c>
      <c r="K433" s="19">
        <f>VLOOKUP(A433,'All Generation'!$A$2:$F$1353,3,FALSE)</f>
        <v>1.8140000000000001</v>
      </c>
      <c r="L433" s="19">
        <f>VLOOKUP(A433,'All Generation'!$A$2:$F$1353,4,FALSE)</f>
        <v>1.9219999999999999</v>
      </c>
      <c r="M433" s="19">
        <f>VLOOKUP(A433,'All Generation'!$A$2:$F$1353,5,FALSE)</f>
        <v>0</v>
      </c>
      <c r="N433" s="19">
        <f>VLOOKUP(A433,'All Generation'!$A$2:$F$1353,6,FALSE)</f>
        <v>0</v>
      </c>
      <c r="O433" s="19" t="str">
        <f>VLOOKUP(A433,'All IDs'!$A$2:$D$1353,4,FALSE)</f>
        <v>S0368</v>
      </c>
      <c r="P433" s="19" t="s">
        <v>44</v>
      </c>
    </row>
    <row r="434" spans="1:16">
      <c r="A434" s="69">
        <v>420</v>
      </c>
      <c r="B434" s="70" t="s">
        <v>4906</v>
      </c>
      <c r="C434" s="70" t="s">
        <v>4907</v>
      </c>
      <c r="D434" s="70" t="s">
        <v>623</v>
      </c>
      <c r="E434" s="70" t="s">
        <v>243</v>
      </c>
      <c r="F434" s="69">
        <v>50</v>
      </c>
      <c r="G434" s="91">
        <v>31656</v>
      </c>
      <c r="H434" s="69" t="b">
        <v>1</v>
      </c>
      <c r="I434" s="69" t="b">
        <v>0</v>
      </c>
      <c r="J434" s="19">
        <v>270.94</v>
      </c>
      <c r="K434" s="19">
        <f>VLOOKUP(A434,'All Generation'!$A$2:$F$1353,3,FALSE)</f>
        <v>262.60000000000002</v>
      </c>
      <c r="L434" s="19">
        <f>VLOOKUP(A434,'All Generation'!$A$2:$F$1353,4,FALSE)</f>
        <v>329.5</v>
      </c>
      <c r="M434" s="19">
        <f>VLOOKUP(A434,'All Generation'!$A$2:$F$1353,5,FALSE)</f>
        <v>357.18700000000001</v>
      </c>
      <c r="N434" s="19">
        <f>VLOOKUP(A434,'All Generation'!$A$2:$F$1353,6,FALSE)</f>
        <v>385.64</v>
      </c>
      <c r="O434" s="19" t="str">
        <f>VLOOKUP(A434,'All IDs'!$A$2:$D$1353,4,FALSE)</f>
        <v>E0127</v>
      </c>
      <c r="P434" s="19" t="s">
        <v>7127</v>
      </c>
    </row>
    <row r="435" spans="1:16">
      <c r="A435" s="69">
        <v>422</v>
      </c>
      <c r="B435" s="70" t="s">
        <v>4908</v>
      </c>
      <c r="C435" s="70" t="s">
        <v>4907</v>
      </c>
      <c r="D435" s="70" t="s">
        <v>623</v>
      </c>
      <c r="E435" s="70" t="s">
        <v>243</v>
      </c>
      <c r="F435" s="69">
        <v>8.1</v>
      </c>
      <c r="G435" s="91">
        <v>38718</v>
      </c>
      <c r="H435" s="69" t="b">
        <v>1</v>
      </c>
      <c r="I435" s="69" t="b">
        <v>0</v>
      </c>
      <c r="J435" s="19">
        <v>28.063600000000001</v>
      </c>
      <c r="K435" s="19">
        <f>VLOOKUP(A435,'All Generation'!$A$2:$F$1353,3,FALSE)</f>
        <v>24.2</v>
      </c>
      <c r="L435" s="19">
        <f>VLOOKUP(A435,'All Generation'!$A$2:$F$1353,4,FALSE)</f>
        <v>19.399999999999999</v>
      </c>
      <c r="M435" s="19">
        <f>VLOOKUP(A435,'All Generation'!$A$2:$F$1353,5,FALSE)</f>
        <v>24.478000000000002</v>
      </c>
      <c r="N435" s="19">
        <f>VLOOKUP(A435,'All Generation'!$A$2:$F$1353,6,FALSE)</f>
        <v>40.270000000000003</v>
      </c>
      <c r="O435" s="19" t="str">
        <f>VLOOKUP(A435,'All IDs'!$A$2:$D$1353,4,FALSE)</f>
        <v>E0128</v>
      </c>
      <c r="P435" s="19" t="s">
        <v>7127</v>
      </c>
    </row>
    <row r="436" spans="1:16">
      <c r="A436" s="69">
        <v>423</v>
      </c>
      <c r="B436" s="70" t="s">
        <v>4909</v>
      </c>
      <c r="C436" s="70" t="s">
        <v>15</v>
      </c>
      <c r="D436" s="70" t="s">
        <v>623</v>
      </c>
      <c r="E436" s="70" t="s">
        <v>73</v>
      </c>
      <c r="F436" s="69">
        <v>2</v>
      </c>
      <c r="G436" s="91">
        <v>41974</v>
      </c>
      <c r="H436" s="69" t="b">
        <v>1</v>
      </c>
      <c r="I436" s="69" t="b">
        <v>0</v>
      </c>
      <c r="J436" s="19">
        <v>4.7569999999999997</v>
      </c>
      <c r="K436" s="19">
        <f>VLOOKUP(A436,'All Generation'!$A$2:$F$1353,3,FALSE)</f>
        <v>4.8</v>
      </c>
      <c r="L436" s="19">
        <f>VLOOKUP(A436,'All Generation'!$A$2:$F$1353,4,FALSE)</f>
        <v>5.2</v>
      </c>
      <c r="M436" s="19">
        <f>VLOOKUP(A436,'All Generation'!$A$2:$F$1353,5,FALSE)</f>
        <v>0</v>
      </c>
      <c r="N436" s="19">
        <f>VLOOKUP(A436,'All Generation'!$A$2:$F$1353,6,FALSE)</f>
        <v>0</v>
      </c>
      <c r="O436" s="19" t="str">
        <f>VLOOKUP(A436,'All IDs'!$A$2:$D$1353,4,FALSE)</f>
        <v>S9404</v>
      </c>
      <c r="P436" s="19" t="s">
        <v>7137</v>
      </c>
    </row>
    <row r="437" spans="1:16">
      <c r="A437" s="69">
        <v>424</v>
      </c>
      <c r="B437" s="70" t="s">
        <v>4910</v>
      </c>
      <c r="C437" s="70" t="s">
        <v>4359</v>
      </c>
      <c r="D437" s="70" t="s">
        <v>623</v>
      </c>
      <c r="E437" s="70" t="s">
        <v>3</v>
      </c>
      <c r="F437" s="69">
        <v>120</v>
      </c>
      <c r="G437" s="91">
        <v>31048</v>
      </c>
      <c r="H437" s="69" t="b">
        <v>1</v>
      </c>
      <c r="I437" s="69" t="b">
        <v>0</v>
      </c>
      <c r="J437" s="19">
        <v>391.25599999999997</v>
      </c>
      <c r="K437" s="19">
        <f>VLOOKUP(A437,'All Generation'!$A$2:$F$1353,3,FALSE)</f>
        <v>254.3</v>
      </c>
      <c r="L437" s="19">
        <f>VLOOKUP(A437,'All Generation'!$A$2:$F$1353,4,FALSE)</f>
        <v>265.89999999999998</v>
      </c>
      <c r="M437" s="19">
        <f>VLOOKUP(A437,'All Generation'!$A$2:$F$1353,5,FALSE)</f>
        <v>337.15499999999997</v>
      </c>
      <c r="N437" s="19">
        <f>VLOOKUP(A437,'All Generation'!$A$2:$F$1353,6,FALSE)</f>
        <v>381.15</v>
      </c>
      <c r="O437" s="19" t="str">
        <f>VLOOKUP(A437,'All IDs'!$A$2:$D$1353,4,FALSE)</f>
        <v>T0027</v>
      </c>
      <c r="P437" s="19" t="s">
        <v>44</v>
      </c>
    </row>
    <row r="438" spans="1:16">
      <c r="A438" s="69">
        <v>425</v>
      </c>
      <c r="B438" s="70" t="s">
        <v>4911</v>
      </c>
      <c r="C438" s="70" t="s">
        <v>4912</v>
      </c>
      <c r="D438" s="70" t="s">
        <v>623</v>
      </c>
      <c r="E438" s="70" t="s">
        <v>73</v>
      </c>
      <c r="F438" s="69">
        <v>107.6</v>
      </c>
      <c r="G438" s="91">
        <v>42338</v>
      </c>
      <c r="H438" s="69" t="b">
        <v>1</v>
      </c>
      <c r="I438" s="69" t="b">
        <v>0</v>
      </c>
      <c r="J438" s="19">
        <v>282.02100000000002</v>
      </c>
      <c r="K438" s="19">
        <f>VLOOKUP(A438,'All Generation'!$A$2:$F$1353,3,FALSE)</f>
        <v>281.39999999999998</v>
      </c>
      <c r="L438" s="19">
        <f>VLOOKUP(A438,'All Generation'!$A$2:$F$1353,4,FALSE)</f>
        <v>0</v>
      </c>
      <c r="M438" s="19">
        <f>VLOOKUP(A438,'All Generation'!$A$2:$F$1353,5,FALSE)</f>
        <v>0</v>
      </c>
      <c r="N438" s="19">
        <f>VLOOKUP(A438,'All Generation'!$A$2:$F$1353,6,FALSE)</f>
        <v>0</v>
      </c>
      <c r="O438" s="19" t="str">
        <f>VLOOKUP(A438,'All IDs'!$A$2:$D$1353,4,FALSE)</f>
        <v>S0443</v>
      </c>
      <c r="P438" s="19" t="s">
        <v>7142</v>
      </c>
    </row>
    <row r="439" spans="1:16">
      <c r="A439" s="69">
        <v>426</v>
      </c>
      <c r="B439" s="70" t="s">
        <v>66</v>
      </c>
      <c r="C439" s="70" t="s">
        <v>4913</v>
      </c>
      <c r="D439" s="70" t="s">
        <v>623</v>
      </c>
      <c r="E439" s="70" t="s">
        <v>73</v>
      </c>
      <c r="F439" s="69">
        <v>1.5</v>
      </c>
      <c r="G439" s="91">
        <v>41456</v>
      </c>
      <c r="H439" s="69" t="b">
        <v>1</v>
      </c>
      <c r="I439" s="69" t="b">
        <v>0</v>
      </c>
      <c r="J439" s="19">
        <v>3.4009999999999998</v>
      </c>
      <c r="K439" s="19">
        <f>VLOOKUP(A439,'All Generation'!$A$2:$F$1353,3,FALSE)</f>
        <v>3.4</v>
      </c>
      <c r="L439" s="19">
        <f>VLOOKUP(A439,'All Generation'!$A$2:$F$1353,4,FALSE)</f>
        <v>3.5</v>
      </c>
      <c r="M439" s="19">
        <f>VLOOKUP(A439,'All Generation'!$A$2:$F$1353,5,FALSE)</f>
        <v>1.573</v>
      </c>
      <c r="N439" s="19">
        <f>VLOOKUP(A439,'All Generation'!$A$2:$F$1353,6,FALSE)</f>
        <v>1.57</v>
      </c>
      <c r="O439" s="19" t="str">
        <f>VLOOKUP(A439,'All IDs'!$A$2:$D$1353,4,FALSE)</f>
        <v>S0261</v>
      </c>
      <c r="P439" s="19" t="s">
        <v>3235</v>
      </c>
    </row>
    <row r="440" spans="1:16">
      <c r="A440" s="69">
        <v>427</v>
      </c>
      <c r="B440" s="70" t="s">
        <v>65</v>
      </c>
      <c r="C440" s="70" t="s">
        <v>4913</v>
      </c>
      <c r="D440" s="70" t="s">
        <v>623</v>
      </c>
      <c r="E440" s="70" t="s">
        <v>73</v>
      </c>
      <c r="F440" s="69">
        <v>1.5</v>
      </c>
      <c r="G440" s="91">
        <v>41456</v>
      </c>
      <c r="H440" s="69" t="b">
        <v>1</v>
      </c>
      <c r="I440" s="69" t="b">
        <v>0</v>
      </c>
      <c r="J440" s="19">
        <v>3.3839999999999999</v>
      </c>
      <c r="K440" s="19">
        <f>VLOOKUP(A440,'All Generation'!$A$2:$F$1353,3,FALSE)</f>
        <v>3.4</v>
      </c>
      <c r="L440" s="19">
        <f>VLOOKUP(A440,'All Generation'!$A$2:$F$1353,4,FALSE)</f>
        <v>3.4</v>
      </c>
      <c r="M440" s="19">
        <f>VLOOKUP(A440,'All Generation'!$A$2:$F$1353,5,FALSE)</f>
        <v>1.571</v>
      </c>
      <c r="N440" s="19">
        <f>VLOOKUP(A440,'All Generation'!$A$2:$F$1353,6,FALSE)</f>
        <v>1.57</v>
      </c>
      <c r="O440" s="19" t="str">
        <f>VLOOKUP(A440,'All IDs'!$A$2:$D$1353,4,FALSE)</f>
        <v>S0262</v>
      </c>
      <c r="P440" s="19" t="s">
        <v>3238</v>
      </c>
    </row>
    <row r="441" spans="1:16">
      <c r="A441" s="69">
        <v>428</v>
      </c>
      <c r="B441" s="70" t="s">
        <v>4914</v>
      </c>
      <c r="C441" s="70" t="s">
        <v>4915</v>
      </c>
      <c r="D441" s="70" t="s">
        <v>623</v>
      </c>
      <c r="E441" s="70" t="s">
        <v>73</v>
      </c>
      <c r="F441" s="69">
        <v>7.5</v>
      </c>
      <c r="G441" s="91">
        <v>41639</v>
      </c>
      <c r="H441" s="69" t="b">
        <v>1</v>
      </c>
      <c r="I441" s="69" t="b">
        <v>0</v>
      </c>
      <c r="J441" s="19">
        <v>12.172000000000001</v>
      </c>
      <c r="K441" s="19">
        <f>VLOOKUP(A441,'All Generation'!$A$2:$F$1353,3,FALSE)</f>
        <v>16.600000000000001</v>
      </c>
      <c r="L441" s="19">
        <f>VLOOKUP(A441,'All Generation'!$A$2:$F$1353,4,FALSE)</f>
        <v>16.5</v>
      </c>
      <c r="M441" s="19">
        <f>VLOOKUP(A441,'All Generation'!$A$2:$F$1353,5,FALSE)</f>
        <v>16.875</v>
      </c>
      <c r="N441" s="19">
        <f>VLOOKUP(A441,'All Generation'!$A$2:$F$1353,6,FALSE)</f>
        <v>0</v>
      </c>
      <c r="O441" s="19" t="str">
        <f>VLOOKUP(A441,'All IDs'!$A$2:$D$1353,4,FALSE)</f>
        <v>S0305</v>
      </c>
      <c r="P441" s="19" t="s">
        <v>3033</v>
      </c>
    </row>
    <row r="442" spans="1:16">
      <c r="A442" s="69">
        <v>1344</v>
      </c>
      <c r="B442" s="70" t="s">
        <v>4916</v>
      </c>
      <c r="C442" s="70" t="s">
        <v>15</v>
      </c>
      <c r="D442" s="70" t="s">
        <v>623</v>
      </c>
      <c r="E442" s="70" t="s">
        <v>73</v>
      </c>
      <c r="F442" s="69">
        <v>4.9000000000000004</v>
      </c>
      <c r="G442" s="91">
        <v>42856</v>
      </c>
      <c r="H442" s="69" t="b">
        <v>1</v>
      </c>
      <c r="I442" s="69" t="b">
        <v>0</v>
      </c>
      <c r="J442" s="19">
        <v>0.185</v>
      </c>
      <c r="K442" s="19">
        <f>VLOOKUP(A442,'All Generation'!$A$2:$F$1353,3,FALSE)</f>
        <v>0</v>
      </c>
      <c r="L442" s="19">
        <f>VLOOKUP(A442,'All Generation'!$A$2:$F$1353,4,FALSE)</f>
        <v>0</v>
      </c>
      <c r="M442" s="19">
        <f>VLOOKUP(A442,'All Generation'!$A$2:$F$1353,5,FALSE)</f>
        <v>0</v>
      </c>
      <c r="N442" s="19">
        <f>VLOOKUP(A442,'All Generation'!$A$2:$F$1353,6,FALSE)</f>
        <v>0</v>
      </c>
      <c r="O442" s="19" t="str">
        <f>VLOOKUP(A442,'All IDs'!$A$2:$D$1353,4,FALSE)</f>
        <v>S0634</v>
      </c>
      <c r="P442" s="19" t="s">
        <v>2875</v>
      </c>
    </row>
    <row r="443" spans="1:16">
      <c r="A443" s="69">
        <v>429</v>
      </c>
      <c r="B443" s="70" t="s">
        <v>4917</v>
      </c>
      <c r="C443" s="70" t="s">
        <v>4882</v>
      </c>
      <c r="D443" s="70" t="s">
        <v>623</v>
      </c>
      <c r="E443" s="70" t="s">
        <v>73</v>
      </c>
      <c r="F443" s="69">
        <v>1.75</v>
      </c>
      <c r="G443" s="91">
        <v>41933</v>
      </c>
      <c r="H443" s="69" t="b">
        <v>1</v>
      </c>
      <c r="I443" s="69" t="b">
        <v>0</v>
      </c>
      <c r="J443" s="19">
        <v>3.4159999999999999</v>
      </c>
      <c r="K443" s="19">
        <f>VLOOKUP(A443,'All Generation'!$A$2:$F$1353,3,FALSE)</f>
        <v>3.2589999999999999</v>
      </c>
      <c r="L443" s="19">
        <f>VLOOKUP(A443,'All Generation'!$A$2:$F$1353,4,FALSE)</f>
        <v>3</v>
      </c>
      <c r="M443" s="19">
        <f>VLOOKUP(A443,'All Generation'!$A$2:$F$1353,5,FALSE)</f>
        <v>0</v>
      </c>
      <c r="N443" s="19">
        <f>VLOOKUP(A443,'All Generation'!$A$2:$F$1353,6,FALSE)</f>
        <v>0</v>
      </c>
      <c r="O443" s="19" t="str">
        <f>VLOOKUP(A443,'All IDs'!$A$2:$D$1353,4,FALSE)</f>
        <v>S0446</v>
      </c>
      <c r="P443" s="19" t="s">
        <v>231</v>
      </c>
    </row>
    <row r="444" spans="1:16">
      <c r="A444" s="69">
        <v>421</v>
      </c>
      <c r="B444" s="70" t="s">
        <v>4918</v>
      </c>
      <c r="C444" s="70" t="s">
        <v>15</v>
      </c>
      <c r="D444" s="70" t="s">
        <v>623</v>
      </c>
      <c r="E444" s="70" t="s">
        <v>73</v>
      </c>
      <c r="F444" s="69">
        <v>10.9</v>
      </c>
      <c r="G444" s="91">
        <v>42593</v>
      </c>
      <c r="H444" s="69" t="b">
        <v>1</v>
      </c>
      <c r="I444" s="69" t="b">
        <v>0</v>
      </c>
      <c r="J444" s="19">
        <v>23.68</v>
      </c>
      <c r="K444" s="19">
        <f>VLOOKUP(A444,'All Generation'!$A$2:$F$1353,3,FALSE)</f>
        <v>7.8810000000000002</v>
      </c>
      <c r="L444" s="19">
        <f>VLOOKUP(A444,'All Generation'!$A$2:$F$1353,4,FALSE)</f>
        <v>0</v>
      </c>
      <c r="M444" s="19">
        <f>VLOOKUP(A444,'All Generation'!$A$2:$F$1353,5,FALSE)</f>
        <v>0</v>
      </c>
      <c r="N444" s="19">
        <f>VLOOKUP(A444,'All Generation'!$A$2:$F$1353,6,FALSE)</f>
        <v>0</v>
      </c>
      <c r="O444" s="19" t="str">
        <f>VLOOKUP(A444,'All IDs'!$A$2:$D$1353,4,FALSE)</f>
        <v>S0602</v>
      </c>
      <c r="P444" s="19" t="s">
        <v>7129</v>
      </c>
    </row>
    <row r="445" spans="1:16" ht="30">
      <c r="A445" s="69">
        <v>430</v>
      </c>
      <c r="B445" s="70" t="s">
        <v>4919</v>
      </c>
      <c r="C445" s="70" t="s">
        <v>4920</v>
      </c>
      <c r="D445" s="70" t="s">
        <v>623</v>
      </c>
      <c r="E445" s="70" t="s">
        <v>243</v>
      </c>
      <c r="F445" s="69">
        <v>1.3</v>
      </c>
      <c r="G445" s="91">
        <v>36923</v>
      </c>
      <c r="H445" s="69" t="b">
        <v>1</v>
      </c>
      <c r="I445" s="69" t="b">
        <v>0</v>
      </c>
      <c r="J445" s="19">
        <v>2.9980000000000002</v>
      </c>
      <c r="K445" s="19">
        <f>VLOOKUP(A445,'All Generation'!$A$2:$F$1353,3,FALSE)</f>
        <v>6.2</v>
      </c>
      <c r="L445" s="19">
        <f>VLOOKUP(A445,'All Generation'!$A$2:$F$1353,4,FALSE)</f>
        <v>5.7</v>
      </c>
      <c r="M445" s="19">
        <f>VLOOKUP(A445,'All Generation'!$A$2:$F$1353,5,FALSE)</f>
        <v>1.873</v>
      </c>
      <c r="N445" s="19">
        <f>VLOOKUP(A445,'All Generation'!$A$2:$F$1353,6,FALSE)</f>
        <v>3.86</v>
      </c>
      <c r="O445" s="19" t="str">
        <f>VLOOKUP(A445,'All IDs'!$A$2:$D$1353,4,FALSE)</f>
        <v>E0210</v>
      </c>
      <c r="P445" s="19" t="s">
        <v>3472</v>
      </c>
    </row>
    <row r="446" spans="1:16">
      <c r="A446" s="69">
        <v>431</v>
      </c>
      <c r="B446" s="70" t="s">
        <v>4921</v>
      </c>
      <c r="C446" s="70" t="s">
        <v>4922</v>
      </c>
      <c r="D446" s="70" t="s">
        <v>623</v>
      </c>
      <c r="E446" s="70" t="s">
        <v>73</v>
      </c>
      <c r="F446" s="69">
        <v>100</v>
      </c>
      <c r="G446" s="91">
        <v>42550</v>
      </c>
      <c r="H446" s="69" t="b">
        <v>1</v>
      </c>
      <c r="I446" s="69" t="b">
        <v>0</v>
      </c>
      <c r="J446" s="19">
        <v>270.96300000000002</v>
      </c>
      <c r="K446" s="19">
        <f>VLOOKUP(A446,'All Generation'!$A$2:$F$1353,3,FALSE)</f>
        <v>103.71899999999999</v>
      </c>
      <c r="L446" s="19">
        <f>VLOOKUP(A446,'All Generation'!$A$2:$F$1353,4,FALSE)</f>
        <v>0</v>
      </c>
      <c r="M446" s="19">
        <f>VLOOKUP(A446,'All Generation'!$A$2:$F$1353,5,FALSE)</f>
        <v>0</v>
      </c>
      <c r="N446" s="19">
        <f>VLOOKUP(A446,'All Generation'!$A$2:$F$1353,6,FALSE)</f>
        <v>0</v>
      </c>
      <c r="O446" s="19" t="str">
        <f>VLOOKUP(A446,'All IDs'!$A$2:$D$1353,4,FALSE)</f>
        <v>S0536</v>
      </c>
      <c r="P446" s="19" t="s">
        <v>7158</v>
      </c>
    </row>
    <row r="447" spans="1:16">
      <c r="A447" s="69">
        <v>432</v>
      </c>
      <c r="B447" s="70" t="s">
        <v>457</v>
      </c>
      <c r="C447" s="70" t="s">
        <v>588</v>
      </c>
      <c r="D447" s="70" t="s">
        <v>623</v>
      </c>
      <c r="E447" s="70" t="s">
        <v>73</v>
      </c>
      <c r="F447" s="69">
        <v>75</v>
      </c>
      <c r="G447" s="91">
        <v>42608</v>
      </c>
      <c r="H447" s="69" t="b">
        <v>1</v>
      </c>
      <c r="I447" s="69" t="b">
        <v>0</v>
      </c>
      <c r="J447" s="19">
        <v>211.39699999999999</v>
      </c>
      <c r="K447" s="19">
        <f>VLOOKUP(A447,'All Generation'!$A$2:$F$1353,3,FALSE)</f>
        <v>53.896999999999998</v>
      </c>
      <c r="L447" s="19">
        <f>VLOOKUP(A447,'All Generation'!$A$2:$F$1353,4,FALSE)</f>
        <v>0</v>
      </c>
      <c r="M447" s="19">
        <f>VLOOKUP(A447,'All Generation'!$A$2:$F$1353,5,FALSE)</f>
        <v>0</v>
      </c>
      <c r="N447" s="19">
        <f>VLOOKUP(A447,'All Generation'!$A$2:$F$1353,6,FALSE)</f>
        <v>0</v>
      </c>
      <c r="O447" s="19" t="str">
        <f>VLOOKUP(A447,'All IDs'!$A$2:$D$1353,4,FALSE)</f>
        <v>S0537</v>
      </c>
      <c r="P447" s="19" t="s">
        <v>589</v>
      </c>
    </row>
    <row r="448" spans="1:16">
      <c r="A448" s="69">
        <v>433</v>
      </c>
      <c r="B448" s="70" t="s">
        <v>4923</v>
      </c>
      <c r="C448" s="70" t="s">
        <v>15</v>
      </c>
      <c r="D448" s="70" t="s">
        <v>623</v>
      </c>
      <c r="E448" s="70" t="s">
        <v>73</v>
      </c>
      <c r="F448" s="69">
        <v>60</v>
      </c>
      <c r="G448" s="91">
        <v>42479</v>
      </c>
      <c r="H448" s="69" t="b">
        <v>1</v>
      </c>
      <c r="I448" s="69" t="b">
        <v>0</v>
      </c>
      <c r="J448" s="19">
        <v>177.96799999999999</v>
      </c>
      <c r="K448" s="19">
        <f>VLOOKUP(A448,'All Generation'!$A$2:$F$1353,3,FALSE)</f>
        <v>131.4</v>
      </c>
      <c r="L448" s="19">
        <f>VLOOKUP(A448,'All Generation'!$A$2:$F$1353,4,FALSE)</f>
        <v>0</v>
      </c>
      <c r="M448" s="19">
        <f>VLOOKUP(A448,'All Generation'!$A$2:$F$1353,5,FALSE)</f>
        <v>0</v>
      </c>
      <c r="N448" s="19">
        <f>VLOOKUP(A448,'All Generation'!$A$2:$F$1353,6,FALSE)</f>
        <v>0</v>
      </c>
      <c r="O448" s="19" t="str">
        <f>VLOOKUP(A448,'All IDs'!$A$2:$D$1353,4,FALSE)</f>
        <v>S0530</v>
      </c>
      <c r="P448" s="19" t="s">
        <v>7163</v>
      </c>
    </row>
    <row r="449" spans="1:16">
      <c r="A449" s="69">
        <v>434</v>
      </c>
      <c r="B449" s="70" t="s">
        <v>4924</v>
      </c>
      <c r="C449" s="70" t="s">
        <v>4854</v>
      </c>
      <c r="D449" s="70" t="s">
        <v>623</v>
      </c>
      <c r="E449" s="70" t="s">
        <v>73</v>
      </c>
      <c r="F449" s="69">
        <v>5</v>
      </c>
      <c r="G449" s="91">
        <v>40909</v>
      </c>
      <c r="H449" s="69" t="b">
        <v>1</v>
      </c>
      <c r="I449" s="69" t="b">
        <v>0</v>
      </c>
      <c r="J449" s="19">
        <v>11.16</v>
      </c>
      <c r="K449" s="19">
        <f>VLOOKUP(A449,'All Generation'!$A$2:$F$1353,3,FALSE)</f>
        <v>12.1</v>
      </c>
      <c r="L449" s="19">
        <f>VLOOKUP(A449,'All Generation'!$A$2:$F$1353,4,FALSE)</f>
        <v>12</v>
      </c>
      <c r="M449" s="19">
        <f>VLOOKUP(A449,'All Generation'!$A$2:$F$1353,5,FALSE)</f>
        <v>11.564</v>
      </c>
      <c r="N449" s="19">
        <f>VLOOKUP(A449,'All Generation'!$A$2:$F$1353,6,FALSE)</f>
        <v>12.92</v>
      </c>
      <c r="O449" s="19" t="str">
        <f>VLOOKUP(A449,'All IDs'!$A$2:$D$1353,4,FALSE)</f>
        <v>S0284</v>
      </c>
      <c r="P449" s="19" t="s">
        <v>7165</v>
      </c>
    </row>
    <row r="450" spans="1:16">
      <c r="A450" s="69">
        <v>435</v>
      </c>
      <c r="B450" s="70" t="s">
        <v>4925</v>
      </c>
      <c r="C450" s="70" t="s">
        <v>4854</v>
      </c>
      <c r="D450" s="70" t="s">
        <v>623</v>
      </c>
      <c r="E450" s="70" t="s">
        <v>73</v>
      </c>
      <c r="F450" s="69">
        <v>5</v>
      </c>
      <c r="G450" s="91">
        <v>40909</v>
      </c>
      <c r="H450" s="69" t="b">
        <v>1</v>
      </c>
      <c r="I450" s="69" t="b">
        <v>0</v>
      </c>
      <c r="J450" s="19">
        <v>11.936</v>
      </c>
      <c r="K450" s="19">
        <f>VLOOKUP(A450,'All Generation'!$A$2:$F$1353,3,FALSE)</f>
        <v>11.9</v>
      </c>
      <c r="L450" s="19">
        <f>VLOOKUP(A450,'All Generation'!$A$2:$F$1353,4,FALSE)</f>
        <v>12.1</v>
      </c>
      <c r="M450" s="19">
        <f>VLOOKUP(A450,'All Generation'!$A$2:$F$1353,5,FALSE)</f>
        <v>11.840999999999999</v>
      </c>
      <c r="N450" s="19">
        <f>VLOOKUP(A450,'All Generation'!$A$2:$F$1353,6,FALSE)</f>
        <v>12.97</v>
      </c>
      <c r="O450" s="19" t="str">
        <f>VLOOKUP(A450,'All IDs'!$A$2:$D$1353,4,FALSE)</f>
        <v>S0285</v>
      </c>
      <c r="P450" s="19" t="s">
        <v>7167</v>
      </c>
    </row>
    <row r="451" spans="1:16">
      <c r="A451" s="69">
        <v>436</v>
      </c>
      <c r="B451" s="70" t="s">
        <v>4926</v>
      </c>
      <c r="C451" s="70" t="s">
        <v>4854</v>
      </c>
      <c r="D451" s="70" t="s">
        <v>623</v>
      </c>
      <c r="E451" s="70" t="s">
        <v>73</v>
      </c>
      <c r="F451" s="69">
        <v>5</v>
      </c>
      <c r="G451" s="91">
        <v>40909</v>
      </c>
      <c r="H451" s="69" t="b">
        <v>1</v>
      </c>
      <c r="I451" s="69" t="b">
        <v>0</v>
      </c>
      <c r="J451" s="19">
        <v>10.797000000000001</v>
      </c>
      <c r="K451" s="19">
        <f>VLOOKUP(A451,'All Generation'!$A$2:$F$1353,3,FALSE)</f>
        <v>12.1</v>
      </c>
      <c r="L451" s="19">
        <f>VLOOKUP(A451,'All Generation'!$A$2:$F$1353,4,FALSE)</f>
        <v>12.2</v>
      </c>
      <c r="M451" s="19">
        <f>VLOOKUP(A451,'All Generation'!$A$2:$F$1353,5,FALSE)</f>
        <v>11.651</v>
      </c>
      <c r="N451" s="19">
        <f>VLOOKUP(A451,'All Generation'!$A$2:$F$1353,6,FALSE)</f>
        <v>13.13</v>
      </c>
      <c r="O451" s="19" t="str">
        <f>VLOOKUP(A451,'All IDs'!$A$2:$D$1353,4,FALSE)</f>
        <v>S0286</v>
      </c>
      <c r="P451" s="19" t="s">
        <v>7169</v>
      </c>
    </row>
    <row r="452" spans="1:16">
      <c r="A452" s="69">
        <v>437</v>
      </c>
      <c r="B452" s="70" t="s">
        <v>77</v>
      </c>
      <c r="C452" s="70" t="s">
        <v>4854</v>
      </c>
      <c r="D452" s="70" t="s">
        <v>623</v>
      </c>
      <c r="E452" s="70" t="s">
        <v>73</v>
      </c>
      <c r="F452" s="69">
        <v>10</v>
      </c>
      <c r="G452" s="91">
        <v>41609</v>
      </c>
      <c r="H452" s="69" t="b">
        <v>1</v>
      </c>
      <c r="I452" s="69" t="b">
        <v>0</v>
      </c>
      <c r="J452" s="19">
        <v>25.248000000000001</v>
      </c>
      <c r="K452" s="19">
        <f>VLOOKUP(A452,'All Generation'!$A$2:$F$1353,3,FALSE)</f>
        <v>26.4</v>
      </c>
      <c r="L452" s="19">
        <f>VLOOKUP(A452,'All Generation'!$A$2:$F$1353,4,FALSE)</f>
        <v>25.9</v>
      </c>
      <c r="M452" s="19">
        <f>VLOOKUP(A452,'All Generation'!$A$2:$F$1353,5,FALSE)</f>
        <v>26.702999999999999</v>
      </c>
      <c r="N452" s="19">
        <f>VLOOKUP(A452,'All Generation'!$A$2:$F$1353,6,FALSE)</f>
        <v>0.75</v>
      </c>
      <c r="O452" s="19" t="str">
        <f>VLOOKUP(A452,'All IDs'!$A$2:$D$1353,4,FALSE)</f>
        <v>S0294</v>
      </c>
      <c r="P452" s="19" t="s">
        <v>269</v>
      </c>
    </row>
    <row r="453" spans="1:16">
      <c r="A453" s="69">
        <v>438</v>
      </c>
      <c r="B453" s="70" t="s">
        <v>4927</v>
      </c>
      <c r="C453" s="70" t="s">
        <v>4854</v>
      </c>
      <c r="D453" s="70" t="s">
        <v>623</v>
      </c>
      <c r="E453" s="70" t="s">
        <v>73</v>
      </c>
      <c r="F453" s="69">
        <v>3</v>
      </c>
      <c r="G453" s="91">
        <v>40909</v>
      </c>
      <c r="H453" s="69" t="b">
        <v>1</v>
      </c>
      <c r="I453" s="69" t="b">
        <v>0</v>
      </c>
      <c r="J453" s="19">
        <v>6.8339999999999996</v>
      </c>
      <c r="K453" s="19">
        <f>VLOOKUP(A453,'All Generation'!$A$2:$F$1353,3,FALSE)</f>
        <v>7.1</v>
      </c>
      <c r="L453" s="19">
        <f>VLOOKUP(A453,'All Generation'!$A$2:$F$1353,4,FALSE)</f>
        <v>7</v>
      </c>
      <c r="M453" s="19">
        <f>VLOOKUP(A453,'All Generation'!$A$2:$F$1353,5,FALSE)</f>
        <v>7.1820000000000004</v>
      </c>
      <c r="N453" s="19">
        <f>VLOOKUP(A453,'All Generation'!$A$2:$F$1353,6,FALSE)</f>
        <v>7.84</v>
      </c>
      <c r="O453" s="19" t="str">
        <f>VLOOKUP(A453,'All IDs'!$A$2:$D$1353,4,FALSE)</f>
        <v>S0280</v>
      </c>
      <c r="P453" s="19" t="s">
        <v>7174</v>
      </c>
    </row>
    <row r="454" spans="1:16">
      <c r="A454" s="69">
        <v>439</v>
      </c>
      <c r="B454" s="70" t="s">
        <v>4928</v>
      </c>
      <c r="C454" s="70" t="s">
        <v>4854</v>
      </c>
      <c r="D454" s="70" t="s">
        <v>623</v>
      </c>
      <c r="E454" s="70" t="s">
        <v>73</v>
      </c>
      <c r="F454" s="69">
        <v>3</v>
      </c>
      <c r="G454" s="91">
        <v>40909</v>
      </c>
      <c r="H454" s="69" t="b">
        <v>1</v>
      </c>
      <c r="I454" s="69" t="b">
        <v>0</v>
      </c>
      <c r="J454" s="19">
        <v>6.8079999999999998</v>
      </c>
      <c r="K454" s="19">
        <f>VLOOKUP(A454,'All Generation'!$A$2:$F$1353,3,FALSE)</f>
        <v>7</v>
      </c>
      <c r="L454" s="19">
        <f>VLOOKUP(A454,'All Generation'!$A$2:$F$1353,4,FALSE)</f>
        <v>7.1</v>
      </c>
      <c r="M454" s="19">
        <f>VLOOKUP(A454,'All Generation'!$A$2:$F$1353,5,FALSE)</f>
        <v>6.984</v>
      </c>
      <c r="N454" s="19">
        <f>VLOOKUP(A454,'All Generation'!$A$2:$F$1353,6,FALSE)</f>
        <v>7.78</v>
      </c>
      <c r="O454" s="19" t="str">
        <f>VLOOKUP(A454,'All IDs'!$A$2:$D$1353,4,FALSE)</f>
        <v>S0281</v>
      </c>
      <c r="P454" s="19" t="s">
        <v>7176</v>
      </c>
    </row>
    <row r="455" spans="1:16">
      <c r="A455" s="69">
        <v>440</v>
      </c>
      <c r="B455" s="70" t="s">
        <v>4929</v>
      </c>
      <c r="C455" s="70" t="s">
        <v>4854</v>
      </c>
      <c r="D455" s="70" t="s">
        <v>623</v>
      </c>
      <c r="E455" s="70" t="s">
        <v>73</v>
      </c>
      <c r="F455" s="69">
        <v>3</v>
      </c>
      <c r="G455" s="91">
        <v>40909</v>
      </c>
      <c r="H455" s="69" t="b">
        <v>1</v>
      </c>
      <c r="I455" s="69" t="b">
        <v>0</v>
      </c>
      <c r="J455" s="19">
        <v>6.82</v>
      </c>
      <c r="K455" s="19">
        <f>VLOOKUP(A455,'All Generation'!$A$2:$F$1353,3,FALSE)</f>
        <v>7</v>
      </c>
      <c r="L455" s="19">
        <f>VLOOKUP(A455,'All Generation'!$A$2:$F$1353,4,FALSE)</f>
        <v>7</v>
      </c>
      <c r="M455" s="19">
        <f>VLOOKUP(A455,'All Generation'!$A$2:$F$1353,5,FALSE)</f>
        <v>6.9240000000000004</v>
      </c>
      <c r="N455" s="19">
        <f>VLOOKUP(A455,'All Generation'!$A$2:$F$1353,6,FALSE)</f>
        <v>7.62</v>
      </c>
      <c r="O455" s="19" t="str">
        <f>VLOOKUP(A455,'All IDs'!$A$2:$D$1353,4,FALSE)</f>
        <v>S0282</v>
      </c>
      <c r="P455" s="19" t="s">
        <v>7178</v>
      </c>
    </row>
    <row r="456" spans="1:16" ht="30">
      <c r="A456" s="69">
        <v>442</v>
      </c>
      <c r="B456" s="70" t="s">
        <v>4930</v>
      </c>
      <c r="C456" s="70" t="s">
        <v>4931</v>
      </c>
      <c r="D456" s="70" t="s">
        <v>623</v>
      </c>
      <c r="E456" s="70" t="s">
        <v>73</v>
      </c>
      <c r="F456" s="69">
        <v>5</v>
      </c>
      <c r="G456" s="91">
        <v>40909</v>
      </c>
      <c r="H456" s="69" t="b">
        <v>1</v>
      </c>
      <c r="I456" s="69" t="b">
        <v>0</v>
      </c>
      <c r="J456" s="19">
        <v>11.157999999999999</v>
      </c>
      <c r="K456" s="19">
        <f>VLOOKUP(A456,'All Generation'!$A$2:$F$1353,3,FALSE)</f>
        <v>12.1</v>
      </c>
      <c r="L456" s="19">
        <f>VLOOKUP(A456,'All Generation'!$A$2:$F$1353,4,FALSE)</f>
        <v>12.4</v>
      </c>
      <c r="M456" s="19">
        <f>VLOOKUP(A456,'All Generation'!$A$2:$F$1353,5,FALSE)</f>
        <v>11.988</v>
      </c>
      <c r="N456" s="19">
        <f>VLOOKUP(A456,'All Generation'!$A$2:$F$1353,6,FALSE)</f>
        <v>13.01</v>
      </c>
      <c r="O456" s="19" t="str">
        <f>VLOOKUP(A456,'All IDs'!$A$2:$D$1353,4,FALSE)</f>
        <v>S0205</v>
      </c>
      <c r="P456" s="19" t="s">
        <v>7182</v>
      </c>
    </row>
    <row r="457" spans="1:16" ht="30">
      <c r="A457" s="69">
        <v>443</v>
      </c>
      <c r="B457" s="70" t="s">
        <v>4932</v>
      </c>
      <c r="C457" s="70" t="s">
        <v>4931</v>
      </c>
      <c r="D457" s="70" t="s">
        <v>623</v>
      </c>
      <c r="E457" s="70" t="s">
        <v>73</v>
      </c>
      <c r="F457" s="69">
        <v>5</v>
      </c>
      <c r="G457" s="91">
        <v>40966</v>
      </c>
      <c r="H457" s="69" t="b">
        <v>1</v>
      </c>
      <c r="I457" s="69" t="b">
        <v>0</v>
      </c>
      <c r="J457" s="19">
        <v>11.372999999999999</v>
      </c>
      <c r="K457" s="19">
        <f>VLOOKUP(A457,'All Generation'!$A$2:$F$1353,3,FALSE)</f>
        <v>12</v>
      </c>
      <c r="L457" s="19">
        <f>VLOOKUP(A457,'All Generation'!$A$2:$F$1353,4,FALSE)</f>
        <v>12.2</v>
      </c>
      <c r="M457" s="19">
        <f>VLOOKUP(A457,'All Generation'!$A$2:$F$1353,5,FALSE)</f>
        <v>11.885999999999999</v>
      </c>
      <c r="N457" s="19">
        <f>VLOOKUP(A457,'All Generation'!$A$2:$F$1353,6,FALSE)</f>
        <v>13.22</v>
      </c>
      <c r="O457" s="19" t="str">
        <f>VLOOKUP(A457,'All IDs'!$A$2:$D$1353,4,FALSE)</f>
        <v>S0206</v>
      </c>
      <c r="P457" s="19" t="s">
        <v>7184</v>
      </c>
    </row>
    <row r="458" spans="1:16" ht="30">
      <c r="A458" s="69">
        <v>444</v>
      </c>
      <c r="B458" s="70" t="s">
        <v>4933</v>
      </c>
      <c r="C458" s="70" t="s">
        <v>4931</v>
      </c>
      <c r="D458" s="70" t="s">
        <v>623</v>
      </c>
      <c r="E458" s="70" t="s">
        <v>73</v>
      </c>
      <c r="F458" s="69">
        <v>5</v>
      </c>
      <c r="G458" s="91">
        <v>40966</v>
      </c>
      <c r="H458" s="69" t="b">
        <v>1</v>
      </c>
      <c r="I458" s="69" t="b">
        <v>0</v>
      </c>
      <c r="J458" s="19">
        <v>11.55</v>
      </c>
      <c r="K458" s="19">
        <f>VLOOKUP(A458,'All Generation'!$A$2:$F$1353,3,FALSE)</f>
        <v>12</v>
      </c>
      <c r="L458" s="19">
        <f>VLOOKUP(A458,'All Generation'!$A$2:$F$1353,4,FALSE)</f>
        <v>12.3</v>
      </c>
      <c r="M458" s="19">
        <f>VLOOKUP(A458,'All Generation'!$A$2:$F$1353,5,FALSE)</f>
        <v>11.805</v>
      </c>
      <c r="N458" s="19">
        <f>VLOOKUP(A458,'All Generation'!$A$2:$F$1353,6,FALSE)</f>
        <v>13.08</v>
      </c>
      <c r="O458" s="19" t="str">
        <f>VLOOKUP(A458,'All IDs'!$A$2:$D$1353,4,FALSE)</f>
        <v>S0207</v>
      </c>
      <c r="P458" s="19" t="s">
        <v>7186</v>
      </c>
    </row>
    <row r="459" spans="1:16">
      <c r="A459" s="69">
        <v>445</v>
      </c>
      <c r="B459" s="70" t="s">
        <v>4934</v>
      </c>
      <c r="C459" s="70" t="s">
        <v>4854</v>
      </c>
      <c r="D459" s="70" t="s">
        <v>623</v>
      </c>
      <c r="E459" s="70" t="s">
        <v>73</v>
      </c>
      <c r="F459" s="69">
        <v>5</v>
      </c>
      <c r="G459" s="91">
        <v>41221</v>
      </c>
      <c r="H459" s="69" t="b">
        <v>1</v>
      </c>
      <c r="I459" s="69" t="b">
        <v>0</v>
      </c>
      <c r="J459" s="19">
        <v>11.848000000000001</v>
      </c>
      <c r="K459" s="19">
        <f>VLOOKUP(A459,'All Generation'!$A$2:$F$1353,3,FALSE)</f>
        <v>12.3</v>
      </c>
      <c r="L459" s="19">
        <f>VLOOKUP(A459,'All Generation'!$A$2:$F$1353,4,FALSE)</f>
        <v>12.3</v>
      </c>
      <c r="M459" s="19">
        <f>VLOOKUP(A459,'All Generation'!$A$2:$F$1353,5,FALSE)</f>
        <v>12.250999999999999</v>
      </c>
      <c r="N459" s="19">
        <f>VLOOKUP(A459,'All Generation'!$A$2:$F$1353,6,FALSE)</f>
        <v>13.14</v>
      </c>
      <c r="O459" s="19" t="str">
        <f>VLOOKUP(A459,'All IDs'!$A$2:$D$1353,4,FALSE)</f>
        <v>S0211</v>
      </c>
      <c r="P459" s="19" t="s">
        <v>7188</v>
      </c>
    </row>
    <row r="460" spans="1:16">
      <c r="A460" s="69">
        <v>446</v>
      </c>
      <c r="B460" s="70" t="s">
        <v>4935</v>
      </c>
      <c r="C460" s="70" t="s">
        <v>4854</v>
      </c>
      <c r="D460" s="70" t="s">
        <v>623</v>
      </c>
      <c r="E460" s="70" t="s">
        <v>73</v>
      </c>
      <c r="F460" s="69">
        <v>5</v>
      </c>
      <c r="G460" s="91">
        <v>41221</v>
      </c>
      <c r="H460" s="69" t="b">
        <v>1</v>
      </c>
      <c r="I460" s="69" t="b">
        <v>0</v>
      </c>
      <c r="J460" s="19">
        <v>11.932</v>
      </c>
      <c r="K460" s="19">
        <f>VLOOKUP(A460,'All Generation'!$A$2:$F$1353,3,FALSE)</f>
        <v>12.3</v>
      </c>
      <c r="L460" s="19">
        <f>VLOOKUP(A460,'All Generation'!$A$2:$F$1353,4,FALSE)</f>
        <v>12.4</v>
      </c>
      <c r="M460" s="19">
        <f>VLOOKUP(A460,'All Generation'!$A$2:$F$1353,5,FALSE)</f>
        <v>12.143000000000001</v>
      </c>
      <c r="N460" s="19">
        <f>VLOOKUP(A460,'All Generation'!$A$2:$F$1353,6,FALSE)</f>
        <v>12.92</v>
      </c>
      <c r="O460" s="19" t="str">
        <f>VLOOKUP(A460,'All IDs'!$A$2:$D$1353,4,FALSE)</f>
        <v>S0212</v>
      </c>
      <c r="P460" s="19" t="s">
        <v>7190</v>
      </c>
    </row>
    <row r="461" spans="1:16">
      <c r="A461" s="69">
        <v>447</v>
      </c>
      <c r="B461" s="70" t="s">
        <v>4936</v>
      </c>
      <c r="C461" s="70" t="s">
        <v>4854</v>
      </c>
      <c r="D461" s="70" t="s">
        <v>623</v>
      </c>
      <c r="E461" s="70" t="s">
        <v>73</v>
      </c>
      <c r="F461" s="69">
        <v>5</v>
      </c>
      <c r="G461" s="91">
        <v>41221</v>
      </c>
      <c r="H461" s="69" t="b">
        <v>1</v>
      </c>
      <c r="I461" s="69" t="b">
        <v>0</v>
      </c>
      <c r="J461" s="19">
        <v>11.33</v>
      </c>
      <c r="K461" s="19">
        <f>VLOOKUP(A461,'All Generation'!$A$2:$F$1353,3,FALSE)</f>
        <v>12.4</v>
      </c>
      <c r="L461" s="19">
        <f>VLOOKUP(A461,'All Generation'!$A$2:$F$1353,4,FALSE)</f>
        <v>12.2</v>
      </c>
      <c r="M461" s="19">
        <f>VLOOKUP(A461,'All Generation'!$A$2:$F$1353,5,FALSE)</f>
        <v>11.753</v>
      </c>
      <c r="N461" s="19">
        <f>VLOOKUP(A461,'All Generation'!$A$2:$F$1353,6,FALSE)</f>
        <v>13.13</v>
      </c>
      <c r="O461" s="19" t="str">
        <f>VLOOKUP(A461,'All IDs'!$A$2:$D$1353,4,FALSE)</f>
        <v>S0213</v>
      </c>
      <c r="P461" s="19" t="s">
        <v>7192</v>
      </c>
    </row>
    <row r="462" spans="1:16">
      <c r="A462" s="69">
        <v>448</v>
      </c>
      <c r="B462" s="70" t="s">
        <v>4937</v>
      </c>
      <c r="C462" s="70" t="s">
        <v>4854</v>
      </c>
      <c r="D462" s="70" t="s">
        <v>623</v>
      </c>
      <c r="E462" s="70" t="s">
        <v>73</v>
      </c>
      <c r="F462" s="69">
        <v>5</v>
      </c>
      <c r="G462" s="91">
        <v>41221</v>
      </c>
      <c r="H462" s="69" t="b">
        <v>1</v>
      </c>
      <c r="I462" s="69" t="b">
        <v>0</v>
      </c>
      <c r="J462" s="19">
        <v>11.814</v>
      </c>
      <c r="K462" s="19">
        <f>VLOOKUP(A462,'All Generation'!$A$2:$F$1353,3,FALSE)</f>
        <v>12</v>
      </c>
      <c r="L462" s="19">
        <f>VLOOKUP(A462,'All Generation'!$A$2:$F$1353,4,FALSE)</f>
        <v>1.4</v>
      </c>
      <c r="M462" s="19">
        <f>VLOOKUP(A462,'All Generation'!$A$2:$F$1353,5,FALSE)</f>
        <v>12.301</v>
      </c>
      <c r="N462" s="19">
        <f>VLOOKUP(A462,'All Generation'!$A$2:$F$1353,6,FALSE)</f>
        <v>12.86</v>
      </c>
      <c r="O462" s="19" t="str">
        <f>VLOOKUP(A462,'All IDs'!$A$2:$D$1353,4,FALSE)</f>
        <v>S0214</v>
      </c>
      <c r="P462" s="19" t="s">
        <v>7194</v>
      </c>
    </row>
    <row r="463" spans="1:16">
      <c r="A463" s="69">
        <v>449</v>
      </c>
      <c r="B463" s="70" t="s">
        <v>4938</v>
      </c>
      <c r="C463" s="70" t="s">
        <v>4854</v>
      </c>
      <c r="D463" s="70" t="s">
        <v>623</v>
      </c>
      <c r="E463" s="70" t="s">
        <v>73</v>
      </c>
      <c r="F463" s="69">
        <v>5</v>
      </c>
      <c r="G463" s="91">
        <v>41221</v>
      </c>
      <c r="H463" s="69" t="b">
        <v>1</v>
      </c>
      <c r="I463" s="69" t="b">
        <v>0</v>
      </c>
      <c r="J463" s="19">
        <v>11.005000000000001</v>
      </c>
      <c r="K463" s="19">
        <f>VLOOKUP(A463,'All Generation'!$A$2:$F$1353,3,FALSE)</f>
        <v>12.4</v>
      </c>
      <c r="L463" s="19">
        <f>VLOOKUP(A463,'All Generation'!$A$2:$F$1353,4,FALSE)</f>
        <v>12.4</v>
      </c>
      <c r="M463" s="19">
        <f>VLOOKUP(A463,'All Generation'!$A$2:$F$1353,5,FALSE)</f>
        <v>12.244</v>
      </c>
      <c r="N463" s="19">
        <f>VLOOKUP(A463,'All Generation'!$A$2:$F$1353,6,FALSE)</f>
        <v>13.06</v>
      </c>
      <c r="O463" s="19" t="str">
        <f>VLOOKUP(A463,'All IDs'!$A$2:$D$1353,4,FALSE)</f>
        <v>S0215</v>
      </c>
      <c r="P463" s="19" t="s">
        <v>7196</v>
      </c>
    </row>
    <row r="464" spans="1:16">
      <c r="A464" s="69">
        <v>450</v>
      </c>
      <c r="B464" s="70" t="s">
        <v>4939</v>
      </c>
      <c r="C464" s="70" t="s">
        <v>4854</v>
      </c>
      <c r="D464" s="70" t="s">
        <v>623</v>
      </c>
      <c r="E464" s="70" t="s">
        <v>73</v>
      </c>
      <c r="F464" s="69">
        <v>5</v>
      </c>
      <c r="G464" s="91">
        <v>41221</v>
      </c>
      <c r="H464" s="69" t="b">
        <v>1</v>
      </c>
      <c r="I464" s="69" t="b">
        <v>0</v>
      </c>
      <c r="J464" s="19">
        <v>12.019</v>
      </c>
      <c r="K464" s="19">
        <f>VLOOKUP(A464,'All Generation'!$A$2:$F$1353,3,FALSE)</f>
        <v>12.4</v>
      </c>
      <c r="L464" s="19">
        <f>VLOOKUP(A464,'All Generation'!$A$2:$F$1353,4,FALSE)</f>
        <v>12.3</v>
      </c>
      <c r="M464" s="19">
        <f>VLOOKUP(A464,'All Generation'!$A$2:$F$1353,5,FALSE)</f>
        <v>12.281000000000001</v>
      </c>
      <c r="N464" s="19">
        <f>VLOOKUP(A464,'All Generation'!$A$2:$F$1353,6,FALSE)</f>
        <v>12.93</v>
      </c>
      <c r="O464" s="19" t="str">
        <f>VLOOKUP(A464,'All IDs'!$A$2:$D$1353,4,FALSE)</f>
        <v>S0216</v>
      </c>
      <c r="P464" s="19" t="s">
        <v>7198</v>
      </c>
    </row>
    <row r="465" spans="1:16">
      <c r="A465" s="69">
        <v>451</v>
      </c>
      <c r="B465" s="70" t="s">
        <v>4940</v>
      </c>
      <c r="C465" s="70" t="s">
        <v>15</v>
      </c>
      <c r="D465" s="70" t="s">
        <v>623</v>
      </c>
      <c r="E465" s="70" t="s">
        <v>73</v>
      </c>
      <c r="F465" s="69">
        <v>1</v>
      </c>
      <c r="G465" s="91">
        <v>40422</v>
      </c>
      <c r="H465" s="69" t="b">
        <v>1</v>
      </c>
      <c r="I465" s="69" t="b">
        <v>0</v>
      </c>
      <c r="J465" s="19">
        <v>1.133</v>
      </c>
      <c r="K465" s="19">
        <f>VLOOKUP(A465,'All Generation'!$A$2:$F$1353,3,FALSE)</f>
        <v>1.788</v>
      </c>
      <c r="L465" s="19">
        <f>VLOOKUP(A465,'All Generation'!$A$2:$F$1353,4,FALSE)</f>
        <v>1.544</v>
      </c>
      <c r="M465" s="19">
        <f>VLOOKUP(A465,'All Generation'!$A$2:$F$1353,5,FALSE)</f>
        <v>1.875</v>
      </c>
      <c r="N465" s="19">
        <f>VLOOKUP(A465,'All Generation'!$A$2:$F$1353,6,FALSE)</f>
        <v>2.0169999999999999</v>
      </c>
      <c r="O465" s="19" t="str">
        <f>VLOOKUP(A465,'All IDs'!$A$2:$D$1353,4,FALSE)</f>
        <v>S0220</v>
      </c>
      <c r="P465" s="19" t="s">
        <v>44</v>
      </c>
    </row>
    <row r="466" spans="1:16">
      <c r="A466" s="69">
        <v>452</v>
      </c>
      <c r="B466" s="70" t="s">
        <v>4941</v>
      </c>
      <c r="C466" s="70" t="s">
        <v>4942</v>
      </c>
      <c r="D466" s="70" t="s">
        <v>623</v>
      </c>
      <c r="E466" s="70" t="s">
        <v>73</v>
      </c>
      <c r="F466" s="69">
        <v>30</v>
      </c>
      <c r="G466" s="91">
        <v>42502</v>
      </c>
      <c r="H466" s="69" t="b">
        <v>1</v>
      </c>
      <c r="I466" s="69" t="b">
        <v>0</v>
      </c>
      <c r="J466" s="19">
        <v>79.971000000000004</v>
      </c>
      <c r="K466" s="19">
        <f>VLOOKUP(A466,'All Generation'!$A$2:$F$1353,3,FALSE)</f>
        <v>50.795000000000002</v>
      </c>
      <c r="L466" s="19">
        <f>VLOOKUP(A466,'All Generation'!$A$2:$F$1353,4,FALSE)</f>
        <v>0</v>
      </c>
      <c r="M466" s="19">
        <f>VLOOKUP(A466,'All Generation'!$A$2:$F$1353,5,FALSE)</f>
        <v>0</v>
      </c>
      <c r="N466" s="19">
        <f>VLOOKUP(A466,'All Generation'!$A$2:$F$1353,6,FALSE)</f>
        <v>0</v>
      </c>
      <c r="O466" s="19" t="str">
        <f>VLOOKUP(A466,'All IDs'!$A$2:$D$1353,4,FALSE)</f>
        <v>S0533</v>
      </c>
      <c r="P466" s="19" t="s">
        <v>7201</v>
      </c>
    </row>
    <row r="467" spans="1:16">
      <c r="A467" s="69">
        <v>453</v>
      </c>
      <c r="B467" s="70" t="s">
        <v>4943</v>
      </c>
      <c r="C467" s="70" t="s">
        <v>4944</v>
      </c>
      <c r="D467" s="70" t="s">
        <v>623</v>
      </c>
      <c r="E467" s="70" t="s">
        <v>73</v>
      </c>
      <c r="F467" s="69">
        <v>40</v>
      </c>
      <c r="G467" s="91">
        <v>42430</v>
      </c>
      <c r="H467" s="69" t="b">
        <v>1</v>
      </c>
      <c r="I467" s="69" t="b">
        <v>0</v>
      </c>
      <c r="J467" s="19">
        <v>105.078</v>
      </c>
      <c r="K467" s="19">
        <f>VLOOKUP(A467,'All Generation'!$A$2:$F$1353,3,FALSE)</f>
        <v>94.74</v>
      </c>
      <c r="L467" s="19">
        <f>VLOOKUP(A467,'All Generation'!$A$2:$F$1353,4,FALSE)</f>
        <v>0</v>
      </c>
      <c r="M467" s="19">
        <f>VLOOKUP(A467,'All Generation'!$A$2:$F$1353,5,FALSE)</f>
        <v>0</v>
      </c>
      <c r="N467" s="19">
        <f>VLOOKUP(A467,'All Generation'!$A$2:$F$1353,6,FALSE)</f>
        <v>0</v>
      </c>
      <c r="O467" s="19" t="str">
        <f>VLOOKUP(A467,'All IDs'!$A$2:$D$1353,4,FALSE)</f>
        <v>S0534</v>
      </c>
      <c r="P467" s="19" t="s">
        <v>7203</v>
      </c>
    </row>
    <row r="468" spans="1:16">
      <c r="A468" s="69">
        <v>454</v>
      </c>
      <c r="B468" s="70" t="s">
        <v>4945</v>
      </c>
      <c r="C468" s="70" t="s">
        <v>4946</v>
      </c>
      <c r="D468" s="70" t="s">
        <v>623</v>
      </c>
      <c r="E468" s="70" t="s">
        <v>73</v>
      </c>
      <c r="F468" s="69">
        <v>30</v>
      </c>
      <c r="G468" s="91">
        <v>42460</v>
      </c>
      <c r="H468" s="69" t="b">
        <v>1</v>
      </c>
      <c r="I468" s="69" t="b">
        <v>0</v>
      </c>
      <c r="J468" s="19">
        <v>79.784000000000006</v>
      </c>
      <c r="K468" s="19">
        <f>VLOOKUP(A468,'All Generation'!$A$2:$F$1353,3,FALSE)</f>
        <v>62.030999999999999</v>
      </c>
      <c r="L468" s="19">
        <f>VLOOKUP(A468,'All Generation'!$A$2:$F$1353,4,FALSE)</f>
        <v>0</v>
      </c>
      <c r="M468" s="19">
        <f>VLOOKUP(A468,'All Generation'!$A$2:$F$1353,5,FALSE)</f>
        <v>0</v>
      </c>
      <c r="N468" s="19">
        <f>VLOOKUP(A468,'All Generation'!$A$2:$F$1353,6,FALSE)</f>
        <v>0</v>
      </c>
      <c r="O468" s="19" t="str">
        <f>VLOOKUP(A468,'All IDs'!$A$2:$D$1353,4,FALSE)</f>
        <v>S0535</v>
      </c>
      <c r="P468" s="19" t="s">
        <v>7205</v>
      </c>
    </row>
    <row r="469" spans="1:16">
      <c r="A469" s="69">
        <v>455</v>
      </c>
      <c r="B469" s="70" t="s">
        <v>4947</v>
      </c>
      <c r="C469" s="70" t="s">
        <v>15</v>
      </c>
      <c r="D469" s="70" t="s">
        <v>623</v>
      </c>
      <c r="E469" s="70" t="s">
        <v>73</v>
      </c>
      <c r="F469" s="69">
        <v>1</v>
      </c>
      <c r="G469" s="91">
        <v>39904</v>
      </c>
      <c r="H469" s="69" t="b">
        <v>1</v>
      </c>
      <c r="I469" s="69" t="b">
        <v>0</v>
      </c>
      <c r="J469" s="19">
        <v>0.53600000000000003</v>
      </c>
      <c r="K469" s="19">
        <f>VLOOKUP(A469,'All Generation'!$A$2:$F$1353,3,FALSE)</f>
        <v>1.349</v>
      </c>
      <c r="L469" s="19">
        <f>VLOOKUP(A469,'All Generation'!$A$2:$F$1353,4,FALSE)</f>
        <v>1.3879999999999999</v>
      </c>
      <c r="M469" s="19">
        <f>VLOOKUP(A469,'All Generation'!$A$2:$F$1353,5,FALSE)</f>
        <v>2.008</v>
      </c>
      <c r="N469" s="19">
        <f>VLOOKUP(A469,'All Generation'!$A$2:$F$1353,6,FALSE)</f>
        <v>2.105</v>
      </c>
      <c r="O469" s="19" t="str">
        <f>VLOOKUP(A469,'All IDs'!$A$2:$D$1353,4,FALSE)</f>
        <v>S0222</v>
      </c>
      <c r="P469" s="19" t="s">
        <v>44</v>
      </c>
    </row>
    <row r="470" spans="1:16">
      <c r="A470" s="69">
        <v>456</v>
      </c>
      <c r="B470" s="70" t="s">
        <v>74</v>
      </c>
      <c r="C470" s="70" t="s">
        <v>4854</v>
      </c>
      <c r="D470" s="70" t="s">
        <v>623</v>
      </c>
      <c r="E470" s="70" t="s">
        <v>73</v>
      </c>
      <c r="F470" s="69">
        <v>5</v>
      </c>
      <c r="G470" s="91">
        <v>41596</v>
      </c>
      <c r="H470" s="69" t="b">
        <v>1</v>
      </c>
      <c r="I470" s="69" t="b">
        <v>0</v>
      </c>
      <c r="J470" s="19">
        <v>11.718</v>
      </c>
      <c r="K470" s="19">
        <f>VLOOKUP(A470,'All Generation'!$A$2:$F$1353,3,FALSE)</f>
        <v>11.6</v>
      </c>
      <c r="L470" s="19">
        <f>VLOOKUP(A470,'All Generation'!$A$2:$F$1353,4,FALSE)</f>
        <v>11.4</v>
      </c>
      <c r="M470" s="19">
        <f>VLOOKUP(A470,'All Generation'!$A$2:$F$1353,5,FALSE)</f>
        <v>11.898999999999999</v>
      </c>
      <c r="N470" s="19">
        <f>VLOOKUP(A470,'All Generation'!$A$2:$F$1353,6,FALSE)</f>
        <v>0</v>
      </c>
      <c r="O470" s="19" t="str">
        <f>VLOOKUP(A470,'All IDs'!$A$2:$D$1353,4,FALSE)</f>
        <v>S0278</v>
      </c>
      <c r="P470" s="19" t="s">
        <v>3455</v>
      </c>
    </row>
    <row r="471" spans="1:16">
      <c r="A471" s="69">
        <v>457</v>
      </c>
      <c r="B471" s="70" t="s">
        <v>4948</v>
      </c>
      <c r="C471" s="70" t="s">
        <v>4854</v>
      </c>
      <c r="D471" s="70" t="s">
        <v>623</v>
      </c>
      <c r="E471" s="70" t="s">
        <v>73</v>
      </c>
      <c r="F471" s="69">
        <v>20</v>
      </c>
      <c r="G471" s="91">
        <v>41609</v>
      </c>
      <c r="H471" s="69" t="b">
        <v>1</v>
      </c>
      <c r="I471" s="69" t="b">
        <v>0</v>
      </c>
      <c r="J471" s="19">
        <v>57.673999999999999</v>
      </c>
      <c r="K471" s="19">
        <f>VLOOKUP(A471,'All Generation'!$A$2:$F$1353,3,FALSE)</f>
        <v>59.2</v>
      </c>
      <c r="L471" s="19">
        <f>VLOOKUP(A471,'All Generation'!$A$2:$F$1353,4,FALSE)</f>
        <v>58.6</v>
      </c>
      <c r="M471" s="19">
        <f>VLOOKUP(A471,'All Generation'!$A$2:$F$1353,5,FALSE)</f>
        <v>59.643000000000001</v>
      </c>
      <c r="N471" s="19">
        <f>VLOOKUP(A471,'All Generation'!$A$2:$F$1353,6,FALSE)</f>
        <v>0</v>
      </c>
      <c r="O471" s="19" t="str">
        <f>VLOOKUP(A471,'All IDs'!$A$2:$D$1353,4,FALSE)</f>
        <v>S0288</v>
      </c>
      <c r="P471" s="19" t="s">
        <v>7212</v>
      </c>
    </row>
    <row r="472" spans="1:16">
      <c r="A472" s="69">
        <v>458</v>
      </c>
      <c r="B472" s="70" t="s">
        <v>76</v>
      </c>
      <c r="C472" s="70" t="s">
        <v>4854</v>
      </c>
      <c r="D472" s="70" t="s">
        <v>623</v>
      </c>
      <c r="E472" s="70" t="s">
        <v>73</v>
      </c>
      <c r="F472" s="69">
        <v>20</v>
      </c>
      <c r="G472" s="91">
        <v>41631</v>
      </c>
      <c r="H472" s="69" t="b">
        <v>1</v>
      </c>
      <c r="I472" s="69" t="b">
        <v>0</v>
      </c>
      <c r="J472" s="19">
        <v>49.494999999999997</v>
      </c>
      <c r="K472" s="19">
        <f>VLOOKUP(A472,'All Generation'!$A$2:$F$1353,3,FALSE)</f>
        <v>50.1</v>
      </c>
      <c r="L472" s="19">
        <f>VLOOKUP(A472,'All Generation'!$A$2:$F$1353,4,FALSE)</f>
        <v>49.6</v>
      </c>
      <c r="M472" s="19">
        <f>VLOOKUP(A472,'All Generation'!$A$2:$F$1353,5,FALSE)</f>
        <v>51.274000000000001</v>
      </c>
      <c r="N472" s="19">
        <f>VLOOKUP(A472,'All Generation'!$A$2:$F$1353,6,FALSE)</f>
        <v>0</v>
      </c>
      <c r="O472" s="19" t="str">
        <f>VLOOKUP(A472,'All IDs'!$A$2:$D$1353,4,FALSE)</f>
        <v>S0287</v>
      </c>
      <c r="P472" s="19" t="s">
        <v>3445</v>
      </c>
    </row>
    <row r="473" spans="1:16">
      <c r="A473" s="69">
        <v>631</v>
      </c>
      <c r="B473" s="70" t="s">
        <v>1415</v>
      </c>
      <c r="C473" s="70" t="s">
        <v>4949</v>
      </c>
      <c r="D473" s="70" t="s">
        <v>623</v>
      </c>
      <c r="E473" s="70" t="s">
        <v>73</v>
      </c>
      <c r="F473" s="69">
        <v>205.3</v>
      </c>
      <c r="G473" s="91">
        <v>42579</v>
      </c>
      <c r="H473" s="69" t="b">
        <v>1</v>
      </c>
      <c r="I473" s="69" t="b">
        <v>0</v>
      </c>
      <c r="J473" s="19">
        <v>235.458</v>
      </c>
      <c r="K473" s="19">
        <f>VLOOKUP(A473,'All Generation'!$A$2:$F$1353,3,FALSE)</f>
        <v>267.74200000000002</v>
      </c>
      <c r="L473" s="19">
        <f>VLOOKUP(A473,'All Generation'!$A$2:$F$1353,4,FALSE)</f>
        <v>0</v>
      </c>
      <c r="M473" s="19">
        <f>VLOOKUP(A473,'All Generation'!$A$2:$F$1353,5,FALSE)</f>
        <v>0</v>
      </c>
      <c r="N473" s="19">
        <f>VLOOKUP(A473,'All Generation'!$A$2:$F$1353,6,FALSE)</f>
        <v>0</v>
      </c>
      <c r="O473" s="19" t="str">
        <f>VLOOKUP(A473,'All IDs'!$A$2:$D$1353,4,FALSE)</f>
        <v>S0526</v>
      </c>
      <c r="P473" s="19" t="s">
        <v>454</v>
      </c>
    </row>
    <row r="474" spans="1:16">
      <c r="A474" s="69">
        <v>459</v>
      </c>
      <c r="B474" s="70" t="s">
        <v>75</v>
      </c>
      <c r="C474" s="70" t="s">
        <v>4854</v>
      </c>
      <c r="D474" s="70" t="s">
        <v>623</v>
      </c>
      <c r="E474" s="70" t="s">
        <v>73</v>
      </c>
      <c r="F474" s="69">
        <v>17.5</v>
      </c>
      <c r="G474" s="91">
        <v>41614</v>
      </c>
      <c r="H474" s="69" t="b">
        <v>1</v>
      </c>
      <c r="I474" s="69" t="b">
        <v>0</v>
      </c>
      <c r="J474" s="19">
        <v>47.220999999999997</v>
      </c>
      <c r="K474" s="19">
        <f>VLOOKUP(A474,'All Generation'!$A$2:$F$1353,3,FALSE)</f>
        <v>49.7</v>
      </c>
      <c r="L474" s="19">
        <f>VLOOKUP(A474,'All Generation'!$A$2:$F$1353,4,FALSE)</f>
        <v>47.9</v>
      </c>
      <c r="M474" s="19">
        <f>VLOOKUP(A474,'All Generation'!$A$2:$F$1353,5,FALSE)</f>
        <v>51.558999999999997</v>
      </c>
      <c r="N474" s="19">
        <f>VLOOKUP(A474,'All Generation'!$A$2:$F$1353,6,FALSE)</f>
        <v>0</v>
      </c>
      <c r="O474" s="19" t="str">
        <f>VLOOKUP(A474,'All IDs'!$A$2:$D$1353,4,FALSE)</f>
        <v>S0279</v>
      </c>
      <c r="P474" s="19" t="s">
        <v>3448</v>
      </c>
    </row>
    <row r="475" spans="1:16">
      <c r="A475" s="69">
        <v>460</v>
      </c>
      <c r="B475" s="70" t="s">
        <v>4950</v>
      </c>
      <c r="C475" s="70" t="s">
        <v>4951</v>
      </c>
      <c r="D475" s="70" t="s">
        <v>623</v>
      </c>
      <c r="E475" s="70" t="s">
        <v>73</v>
      </c>
      <c r="F475" s="69">
        <v>20.86</v>
      </c>
      <c r="G475" s="91">
        <v>42217</v>
      </c>
      <c r="H475" s="69" t="b">
        <v>1</v>
      </c>
      <c r="I475" s="69" t="b">
        <v>0</v>
      </c>
      <c r="J475" s="19">
        <v>40.378</v>
      </c>
      <c r="K475" s="19">
        <f>VLOOKUP(A475,'All Generation'!$A$2:$F$1353,3,FALSE)</f>
        <v>40.453000000000003</v>
      </c>
      <c r="L475" s="19">
        <f>VLOOKUP(A475,'All Generation'!$A$2:$F$1353,4,FALSE)</f>
        <v>0</v>
      </c>
      <c r="M475" s="19">
        <f>VLOOKUP(A475,'All Generation'!$A$2:$F$1353,5,FALSE)</f>
        <v>0</v>
      </c>
      <c r="N475" s="19">
        <f>VLOOKUP(A475,'All Generation'!$A$2:$F$1353,6,FALSE)</f>
        <v>0</v>
      </c>
      <c r="O475" s="19" t="str">
        <f>VLOOKUP(A475,'All IDs'!$A$2:$D$1353,4,FALSE)</f>
        <v>S0431</v>
      </c>
      <c r="P475" s="19" t="s">
        <v>113</v>
      </c>
    </row>
    <row r="476" spans="1:16">
      <c r="A476" s="69">
        <v>1335</v>
      </c>
      <c r="B476" s="70" t="s">
        <v>4952</v>
      </c>
      <c r="C476" s="70" t="s">
        <v>4953</v>
      </c>
      <c r="D476" s="70" t="s">
        <v>623</v>
      </c>
      <c r="E476" s="70" t="s">
        <v>73</v>
      </c>
      <c r="F476" s="69">
        <v>20</v>
      </c>
      <c r="G476" s="91">
        <v>43100</v>
      </c>
      <c r="H476" s="69" t="b">
        <v>1</v>
      </c>
      <c r="I476" s="69" t="b">
        <v>0</v>
      </c>
      <c r="J476" s="19">
        <v>0</v>
      </c>
      <c r="K476" s="19">
        <f>VLOOKUP(A476,'All Generation'!$A$2:$F$1353,3,FALSE)</f>
        <v>0</v>
      </c>
      <c r="L476" s="19">
        <f>VLOOKUP(A476,'All Generation'!$A$2:$F$1353,4,FALSE)</f>
        <v>0</v>
      </c>
      <c r="M476" s="19">
        <f>VLOOKUP(A476,'All Generation'!$A$2:$F$1353,5,FALSE)</f>
        <v>0</v>
      </c>
      <c r="N476" s="19">
        <f>VLOOKUP(A476,'All Generation'!$A$2:$F$1353,6,FALSE)</f>
        <v>0</v>
      </c>
      <c r="O476" s="19" t="str">
        <f>VLOOKUP(A476,'All IDs'!$A$2:$D$1353,4,FALSE)</f>
        <v/>
      </c>
      <c r="P476" s="19" t="s">
        <v>8781</v>
      </c>
    </row>
    <row r="477" spans="1:16">
      <c r="A477" s="69">
        <v>869</v>
      </c>
      <c r="B477" s="70" t="s">
        <v>610</v>
      </c>
      <c r="C477" s="70" t="s">
        <v>4954</v>
      </c>
      <c r="D477" s="70" t="s">
        <v>623</v>
      </c>
      <c r="E477" s="70" t="s">
        <v>243</v>
      </c>
      <c r="F477" s="69">
        <v>3.9</v>
      </c>
      <c r="G477" s="91">
        <v>42882</v>
      </c>
      <c r="H477" s="69" t="b">
        <v>1</v>
      </c>
      <c r="I477" s="69" t="b">
        <v>0</v>
      </c>
      <c r="J477" s="19">
        <v>14.552</v>
      </c>
      <c r="K477" s="19">
        <f>VLOOKUP(A477,'All Generation'!$A$2:$F$1353,3,FALSE)</f>
        <v>0</v>
      </c>
      <c r="L477" s="19">
        <f>VLOOKUP(A477,'All Generation'!$A$2:$F$1353,4,FALSE)</f>
        <v>0</v>
      </c>
      <c r="M477" s="19">
        <f>VLOOKUP(A477,'All Generation'!$A$2:$F$1353,5,FALSE)</f>
        <v>0</v>
      </c>
      <c r="N477" s="19">
        <f>VLOOKUP(A477,'All Generation'!$A$2:$F$1353,6,FALSE)</f>
        <v>0</v>
      </c>
      <c r="O477" s="19" t="str">
        <f>VLOOKUP(A477,'All IDs'!$A$2:$D$1353,4,FALSE)</f>
        <v>E0304</v>
      </c>
      <c r="P477" s="19" t="s">
        <v>2873</v>
      </c>
    </row>
    <row r="478" spans="1:16">
      <c r="A478" s="69">
        <v>461</v>
      </c>
      <c r="B478" s="70" t="s">
        <v>4955</v>
      </c>
      <c r="C478" s="70" t="s">
        <v>4956</v>
      </c>
      <c r="D478" s="70" t="s">
        <v>623</v>
      </c>
      <c r="E478" s="70" t="s">
        <v>73</v>
      </c>
      <c r="F478" s="69">
        <v>60</v>
      </c>
      <c r="G478" s="91">
        <v>41954</v>
      </c>
      <c r="H478" s="69" t="b">
        <v>1</v>
      </c>
      <c r="I478" s="69" t="b">
        <v>0</v>
      </c>
      <c r="J478" s="19">
        <v>154.49299999999999</v>
      </c>
      <c r="K478" s="19">
        <f>VLOOKUP(A478,'All Generation'!$A$2:$F$1353,3,FALSE)</f>
        <v>151</v>
      </c>
      <c r="L478" s="19">
        <f>VLOOKUP(A478,'All Generation'!$A$2:$F$1353,4,FALSE)</f>
        <v>166</v>
      </c>
      <c r="M478" s="19">
        <f>VLOOKUP(A478,'All Generation'!$A$2:$F$1353,5,FALSE)</f>
        <v>0</v>
      </c>
      <c r="N478" s="19">
        <f>VLOOKUP(A478,'All Generation'!$A$2:$F$1353,6,FALSE)</f>
        <v>0</v>
      </c>
      <c r="O478" s="19" t="str">
        <f>VLOOKUP(A478,'All IDs'!$A$2:$D$1353,4,FALSE)</f>
        <v>S0321</v>
      </c>
      <c r="P478" s="19" t="s">
        <v>217</v>
      </c>
    </row>
    <row r="479" spans="1:16">
      <c r="A479" s="69">
        <v>462</v>
      </c>
      <c r="B479" s="70" t="s">
        <v>4957</v>
      </c>
      <c r="C479" s="70" t="s">
        <v>4359</v>
      </c>
      <c r="D479" s="70" t="s">
        <v>623</v>
      </c>
      <c r="E479" s="70" t="s">
        <v>3</v>
      </c>
      <c r="F479" s="69">
        <v>110</v>
      </c>
      <c r="G479" s="91">
        <v>26299</v>
      </c>
      <c r="H479" s="69" t="b">
        <v>1</v>
      </c>
      <c r="I479" s="69" t="b">
        <v>0</v>
      </c>
      <c r="J479" s="19">
        <v>660.22500000000002</v>
      </c>
      <c r="K479" s="19">
        <f>VLOOKUP(A479,'All Generation'!$A$2:$F$1353,3,FALSE)</f>
        <v>659.2</v>
      </c>
      <c r="L479" s="19">
        <f>VLOOKUP(A479,'All Generation'!$A$2:$F$1353,4,FALSE)</f>
        <v>647.79999999999995</v>
      </c>
      <c r="M479" s="19">
        <f>VLOOKUP(A479,'All Generation'!$A$2:$F$1353,5,FALSE)</f>
        <v>657.70699999999999</v>
      </c>
      <c r="N479" s="19">
        <f>VLOOKUP(A479,'All Generation'!$A$2:$F$1353,6,FALSE)</f>
        <v>670.78</v>
      </c>
      <c r="O479" s="19" t="str">
        <f>VLOOKUP(A479,'All IDs'!$A$2:$D$1353,4,FALSE)</f>
        <v>T0056</v>
      </c>
      <c r="P479" s="19" t="s">
        <v>44</v>
      </c>
    </row>
    <row r="480" spans="1:16">
      <c r="A480" s="69">
        <v>463</v>
      </c>
      <c r="B480" s="70" t="s">
        <v>4958</v>
      </c>
      <c r="C480" s="70" t="s">
        <v>15</v>
      </c>
      <c r="D480" s="70" t="s">
        <v>623</v>
      </c>
      <c r="E480" s="70" t="s">
        <v>4</v>
      </c>
      <c r="F480" s="69">
        <v>28.5</v>
      </c>
      <c r="G480" s="92"/>
      <c r="H480" s="69" t="b">
        <v>1</v>
      </c>
      <c r="I480" s="69" t="b">
        <v>0</v>
      </c>
      <c r="J480" s="19">
        <v>48.345601562500001</v>
      </c>
      <c r="K480" s="19">
        <f>VLOOKUP(A480,'All Generation'!$A$2:$F$1353,3,FALSE)</f>
        <v>55.7</v>
      </c>
      <c r="L480" s="19">
        <f>VLOOKUP(A480,'All Generation'!$A$2:$F$1353,4,FALSE)</f>
        <v>55.7</v>
      </c>
      <c r="M480" s="19">
        <f>VLOOKUP(A480,'All Generation'!$A$2:$F$1353,5,FALSE)</f>
        <v>66.23</v>
      </c>
      <c r="N480" s="19">
        <f>VLOOKUP(A480,'All Generation'!$A$2:$F$1353,6,FALSE)</f>
        <v>0</v>
      </c>
      <c r="O480" s="19" t="str">
        <f>VLOOKUP(A480,'All IDs'!$A$2:$D$1353,4,FALSE)</f>
        <v>W0297</v>
      </c>
      <c r="P480" s="19" t="s">
        <v>17411</v>
      </c>
    </row>
    <row r="481" spans="1:16">
      <c r="A481" s="69">
        <v>464</v>
      </c>
      <c r="B481" s="70" t="s">
        <v>4959</v>
      </c>
      <c r="C481" s="70" t="s">
        <v>15</v>
      </c>
      <c r="D481" s="70" t="s">
        <v>623</v>
      </c>
      <c r="E481" s="70" t="s">
        <v>4</v>
      </c>
      <c r="F481" s="69">
        <v>46.9</v>
      </c>
      <c r="G481" s="92"/>
      <c r="H481" s="69" t="b">
        <v>1</v>
      </c>
      <c r="I481" s="69" t="b">
        <v>0</v>
      </c>
      <c r="J481" s="19">
        <v>144.09100000000001</v>
      </c>
      <c r="K481" s="19">
        <f>VLOOKUP(A481,'All Generation'!$A$2:$F$1353,3,FALSE)</f>
        <v>151.1</v>
      </c>
      <c r="L481" s="19">
        <f>VLOOKUP(A481,'All Generation'!$A$2:$F$1353,4,FALSE)</f>
        <v>130.19999999999999</v>
      </c>
      <c r="M481" s="19">
        <f>VLOOKUP(A481,'All Generation'!$A$2:$F$1353,5,FALSE)</f>
        <v>145.05000000000001</v>
      </c>
      <c r="N481" s="19">
        <f>VLOOKUP(A481,'All Generation'!$A$2:$F$1353,6,FALSE)</f>
        <v>0</v>
      </c>
      <c r="O481" s="19" t="str">
        <f>VLOOKUP(A481,'All IDs'!$A$2:$D$1353,4,FALSE)</f>
        <v>W0265</v>
      </c>
      <c r="P481" s="19" t="s">
        <v>3600</v>
      </c>
    </row>
    <row r="482" spans="1:16">
      <c r="A482" s="69">
        <v>465</v>
      </c>
      <c r="B482" s="70" t="s">
        <v>9</v>
      </c>
      <c r="C482" s="70" t="s">
        <v>4960</v>
      </c>
      <c r="D482" s="70" t="s">
        <v>623</v>
      </c>
      <c r="E482" s="70" t="s">
        <v>0</v>
      </c>
      <c r="F482" s="69">
        <v>24.3</v>
      </c>
      <c r="G482" s="91">
        <v>32325</v>
      </c>
      <c r="H482" s="69" t="b">
        <v>1</v>
      </c>
      <c r="I482" s="69" t="b">
        <v>0</v>
      </c>
      <c r="J482" s="19">
        <v>184.929</v>
      </c>
      <c r="K482" s="19">
        <f>VLOOKUP(A482,'All Generation'!$A$2:$F$1353,3,FALSE)</f>
        <v>180.8</v>
      </c>
      <c r="L482" s="19">
        <f>VLOOKUP(A482,'All Generation'!$A$2:$F$1353,4,FALSE)</f>
        <v>191.4</v>
      </c>
      <c r="M482" s="19">
        <f>VLOOKUP(A482,'All Generation'!$A$2:$F$1353,5,FALSE)</f>
        <v>193.07</v>
      </c>
      <c r="N482" s="19">
        <f>VLOOKUP(A482,'All Generation'!$A$2:$F$1353,6,FALSE)</f>
        <v>182.35</v>
      </c>
      <c r="O482" s="19" t="str">
        <f>VLOOKUP(A482,'All IDs'!$A$2:$D$1353,4,FALSE)</f>
        <v>E0098</v>
      </c>
      <c r="P482" s="19" t="s">
        <v>472</v>
      </c>
    </row>
    <row r="483" spans="1:16">
      <c r="A483" s="69">
        <v>466</v>
      </c>
      <c r="B483" s="70" t="s">
        <v>8</v>
      </c>
      <c r="C483" s="70" t="s">
        <v>8</v>
      </c>
      <c r="D483" s="70" t="s">
        <v>623</v>
      </c>
      <c r="E483" s="70" t="s">
        <v>0</v>
      </c>
      <c r="F483" s="69">
        <v>24.3</v>
      </c>
      <c r="G483" s="91">
        <v>32660</v>
      </c>
      <c r="H483" s="69" t="b">
        <v>1</v>
      </c>
      <c r="I483" s="69" t="b">
        <v>0</v>
      </c>
      <c r="J483" s="19">
        <v>164.30199999999999</v>
      </c>
      <c r="K483" s="19">
        <f>VLOOKUP(A483,'All Generation'!$A$2:$F$1353,3,FALSE)</f>
        <v>169.5</v>
      </c>
      <c r="L483" s="19">
        <f>VLOOKUP(A483,'All Generation'!$A$2:$F$1353,4,FALSE)</f>
        <v>185.7</v>
      </c>
      <c r="M483" s="19">
        <f>VLOOKUP(A483,'All Generation'!$A$2:$F$1353,5,FALSE)</f>
        <v>189.81</v>
      </c>
      <c r="N483" s="19">
        <f>VLOOKUP(A483,'All Generation'!$A$2:$F$1353,6,FALSE)</f>
        <v>186.08</v>
      </c>
      <c r="O483" s="19" t="str">
        <f>VLOOKUP(A483,'All IDs'!$A$2:$D$1353,4,FALSE)</f>
        <v>E0099</v>
      </c>
      <c r="P483" s="19" t="s">
        <v>473</v>
      </c>
    </row>
    <row r="484" spans="1:16">
      <c r="A484" s="69">
        <v>467</v>
      </c>
      <c r="B484" s="70" t="s">
        <v>4961</v>
      </c>
      <c r="C484" s="70" t="s">
        <v>4962</v>
      </c>
      <c r="D484" s="70" t="s">
        <v>623</v>
      </c>
      <c r="E484" s="70" t="s">
        <v>73</v>
      </c>
      <c r="F484" s="69">
        <v>20</v>
      </c>
      <c r="G484" s="91">
        <v>42725</v>
      </c>
      <c r="H484" s="69" t="b">
        <v>1</v>
      </c>
      <c r="I484" s="69" t="b">
        <v>0</v>
      </c>
      <c r="J484" s="19">
        <v>53.792999999999999</v>
      </c>
      <c r="K484" s="19">
        <f>VLOOKUP(A484,'All Generation'!$A$2:$F$1353,3,FALSE)</f>
        <v>2.48</v>
      </c>
      <c r="L484" s="19">
        <f>VLOOKUP(A484,'All Generation'!$A$2:$F$1353,4,FALSE)</f>
        <v>0</v>
      </c>
      <c r="M484" s="19">
        <f>VLOOKUP(A484,'All Generation'!$A$2:$F$1353,5,FALSE)</f>
        <v>0</v>
      </c>
      <c r="N484" s="19">
        <f>VLOOKUP(A484,'All Generation'!$A$2:$F$1353,6,FALSE)</f>
        <v>0</v>
      </c>
      <c r="O484" s="19" t="str">
        <f>VLOOKUP(A484,'All IDs'!$A$2:$D$1353,4,FALSE)</f>
        <v>S0565</v>
      </c>
      <c r="P484" s="19" t="s">
        <v>3298</v>
      </c>
    </row>
    <row r="485" spans="1:16">
      <c r="A485" s="69">
        <v>468</v>
      </c>
      <c r="B485" s="70" t="s">
        <v>4963</v>
      </c>
      <c r="C485" s="70" t="s">
        <v>4962</v>
      </c>
      <c r="D485" s="70" t="s">
        <v>623</v>
      </c>
      <c r="E485" s="70" t="s">
        <v>73</v>
      </c>
      <c r="F485" s="69">
        <v>20</v>
      </c>
      <c r="G485" s="91">
        <v>42733</v>
      </c>
      <c r="H485" s="69" t="b">
        <v>1</v>
      </c>
      <c r="I485" s="69" t="b">
        <v>0</v>
      </c>
      <c r="J485" s="19">
        <v>53.600999999999999</v>
      </c>
      <c r="K485" s="19">
        <f>VLOOKUP(A485,'All Generation'!$A$2:$F$1353,3,FALSE)</f>
        <v>0.107</v>
      </c>
      <c r="L485" s="19">
        <f>VLOOKUP(A485,'All Generation'!$A$2:$F$1353,4,FALSE)</f>
        <v>0</v>
      </c>
      <c r="M485" s="19">
        <f>VLOOKUP(A485,'All Generation'!$A$2:$F$1353,5,FALSE)</f>
        <v>0</v>
      </c>
      <c r="N485" s="19">
        <f>VLOOKUP(A485,'All Generation'!$A$2:$F$1353,6,FALSE)</f>
        <v>0</v>
      </c>
      <c r="O485" s="19" t="str">
        <f>VLOOKUP(A485,'All IDs'!$A$2:$D$1353,4,FALSE)</f>
        <v>S0547</v>
      </c>
      <c r="P485" s="19" t="s">
        <v>3298</v>
      </c>
    </row>
    <row r="486" spans="1:16">
      <c r="A486" s="69">
        <v>469</v>
      </c>
      <c r="B486" s="70" t="s">
        <v>4964</v>
      </c>
      <c r="C486" s="70" t="s">
        <v>15</v>
      </c>
      <c r="D486" s="70" t="s">
        <v>623</v>
      </c>
      <c r="E486" s="70" t="s">
        <v>4</v>
      </c>
      <c r="F486" s="69">
        <v>79.2</v>
      </c>
      <c r="G486" s="92"/>
      <c r="H486" s="69" t="b">
        <v>1</v>
      </c>
      <c r="I486" s="69" t="b">
        <v>0</v>
      </c>
      <c r="J486" s="19">
        <v>251.06700000000001</v>
      </c>
      <c r="K486" s="19">
        <f>VLOOKUP(A486,'All Generation'!$A$2:$F$1353,3,FALSE)</f>
        <v>243.5</v>
      </c>
      <c r="L486" s="19">
        <f>VLOOKUP(A486,'All Generation'!$A$2:$F$1353,4,FALSE)</f>
        <v>197.5</v>
      </c>
      <c r="M486" s="19">
        <f>VLOOKUP(A486,'All Generation'!$A$2:$F$1353,5,FALSE)</f>
        <v>0</v>
      </c>
      <c r="N486" s="19">
        <f>VLOOKUP(A486,'All Generation'!$A$2:$F$1353,6,FALSE)</f>
        <v>0</v>
      </c>
      <c r="O486" s="19" t="str">
        <f>VLOOKUP(A486,'All IDs'!$A$2:$D$1353,4,FALSE)</f>
        <v>W0458</v>
      </c>
      <c r="P486" s="19" t="s">
        <v>7247</v>
      </c>
    </row>
    <row r="487" spans="1:16">
      <c r="A487" s="69">
        <v>470</v>
      </c>
      <c r="B487" s="70" t="s">
        <v>4965</v>
      </c>
      <c r="C487" s="70" t="s">
        <v>15</v>
      </c>
      <c r="D487" s="70" t="s">
        <v>623</v>
      </c>
      <c r="E487" s="70" t="s">
        <v>4</v>
      </c>
      <c r="F487" s="69">
        <v>19.8</v>
      </c>
      <c r="G487" s="92"/>
      <c r="H487" s="69" t="b">
        <v>1</v>
      </c>
      <c r="I487" s="69" t="b">
        <v>0</v>
      </c>
      <c r="J487" s="19">
        <v>54.593199218750001</v>
      </c>
      <c r="K487" s="19">
        <f>VLOOKUP(A487,'All Generation'!$A$2:$F$1353,3,FALSE)</f>
        <v>59.2</v>
      </c>
      <c r="L487" s="19">
        <f>VLOOKUP(A487,'All Generation'!$A$2:$F$1353,4,FALSE)</f>
        <v>46.6</v>
      </c>
      <c r="M487" s="19">
        <f>VLOOKUP(A487,'All Generation'!$A$2:$F$1353,5,FALSE)</f>
        <v>0</v>
      </c>
      <c r="N487" s="19">
        <f>VLOOKUP(A487,'All Generation'!$A$2:$F$1353,6,FALSE)</f>
        <v>0</v>
      </c>
      <c r="O487" s="19" t="str">
        <f>VLOOKUP(A487,'All IDs'!$A$2:$D$1353,4,FALSE)</f>
        <v>W0459</v>
      </c>
      <c r="P487" s="19" t="s">
        <v>7251</v>
      </c>
    </row>
    <row r="488" spans="1:16">
      <c r="A488" s="69">
        <v>471</v>
      </c>
      <c r="B488" s="70" t="s">
        <v>153</v>
      </c>
      <c r="C488" s="70" t="s">
        <v>4966</v>
      </c>
      <c r="D488" s="70" t="s">
        <v>623</v>
      </c>
      <c r="E488" s="70" t="s">
        <v>4967</v>
      </c>
      <c r="F488" s="69">
        <v>99</v>
      </c>
      <c r="G488" s="91">
        <v>42139</v>
      </c>
      <c r="H488" s="69" t="b">
        <v>1</v>
      </c>
      <c r="I488" s="69" t="b">
        <v>0</v>
      </c>
      <c r="J488" s="19">
        <v>334.68299999999999</v>
      </c>
      <c r="K488" s="19">
        <f>VLOOKUP(A488,'All Generation'!$A$2:$F$1353,3,FALSE)</f>
        <v>321.25299999999999</v>
      </c>
      <c r="L488" s="19">
        <f>VLOOKUP(A488,'All Generation'!$A$2:$F$1353,4,FALSE)</f>
        <v>177.2</v>
      </c>
      <c r="M488" s="19">
        <f>VLOOKUP(A488,'All Generation'!$A$2:$F$1353,5,FALSE)</f>
        <v>0</v>
      </c>
      <c r="N488" s="19">
        <f>VLOOKUP(A488,'All Generation'!$A$2:$F$1353,6,FALSE)</f>
        <v>0</v>
      </c>
      <c r="O488" s="19" t="str">
        <f>VLOOKUP(A488,'All IDs'!$A$2:$D$1353,4,FALSE)</f>
        <v>W0438</v>
      </c>
      <c r="P488" s="19" t="s">
        <v>7256</v>
      </c>
    </row>
    <row r="489" spans="1:16">
      <c r="A489" s="69">
        <v>472</v>
      </c>
      <c r="B489" s="70" t="s">
        <v>4968</v>
      </c>
      <c r="C489" s="70" t="s">
        <v>4969</v>
      </c>
      <c r="D489" s="70" t="s">
        <v>623</v>
      </c>
      <c r="E489" s="70" t="s">
        <v>73</v>
      </c>
      <c r="F489" s="69">
        <v>1.4</v>
      </c>
      <c r="G489" s="91">
        <v>39934</v>
      </c>
      <c r="H489" s="69" t="b">
        <v>1</v>
      </c>
      <c r="I489" s="69" t="b">
        <v>0</v>
      </c>
      <c r="J489" s="19">
        <v>2.8570000000000002</v>
      </c>
      <c r="K489" s="19">
        <f>VLOOKUP(A489,'All Generation'!$A$2:$F$1353,3,FALSE)</f>
        <v>2.1</v>
      </c>
      <c r="L489" s="19">
        <f>VLOOKUP(A489,'All Generation'!$A$2:$F$1353,4,FALSE)</f>
        <v>2.8</v>
      </c>
      <c r="M489" s="19">
        <f>VLOOKUP(A489,'All Generation'!$A$2:$F$1353,5,FALSE)</f>
        <v>2.8279999999999998</v>
      </c>
      <c r="N489" s="19">
        <f>VLOOKUP(A489,'All Generation'!$A$2:$F$1353,6,FALSE)</f>
        <v>3.07</v>
      </c>
      <c r="O489" s="19" t="str">
        <f>VLOOKUP(A489,'All IDs'!$A$2:$D$1353,4,FALSE)</f>
        <v>S0120</v>
      </c>
      <c r="P489" s="19" t="s">
        <v>7258</v>
      </c>
    </row>
    <row r="490" spans="1:16" ht="30">
      <c r="A490" s="69">
        <v>474</v>
      </c>
      <c r="B490" s="70" t="s">
        <v>4970</v>
      </c>
      <c r="C490" s="70" t="s">
        <v>262</v>
      </c>
      <c r="D490" s="70" t="s">
        <v>623</v>
      </c>
      <c r="E490" s="70" t="s">
        <v>73</v>
      </c>
      <c r="F490" s="69">
        <v>1.5</v>
      </c>
      <c r="G490" s="91">
        <v>41796</v>
      </c>
      <c r="H490" s="69" t="b">
        <v>1</v>
      </c>
      <c r="I490" s="69" t="b">
        <v>0</v>
      </c>
      <c r="J490" s="19">
        <v>3.7789999999999999</v>
      </c>
      <c r="K490" s="19">
        <f>VLOOKUP(A490,'All Generation'!$A$2:$F$1353,3,FALSE)</f>
        <v>3.7</v>
      </c>
      <c r="L490" s="19">
        <f>VLOOKUP(A490,'All Generation'!$A$2:$F$1353,4,FALSE)</f>
        <v>3.9</v>
      </c>
      <c r="M490" s="19">
        <f>VLOOKUP(A490,'All Generation'!$A$2:$F$1353,5,FALSE)</f>
        <v>0</v>
      </c>
      <c r="N490" s="19">
        <f>VLOOKUP(A490,'All Generation'!$A$2:$F$1353,6,FALSE)</f>
        <v>0</v>
      </c>
      <c r="O490" s="19" t="str">
        <f>VLOOKUP(A490,'All IDs'!$A$2:$D$1353,4,FALSE)</f>
        <v>S9244</v>
      </c>
      <c r="P490" s="19" t="s">
        <v>124</v>
      </c>
    </row>
    <row r="491" spans="1:16" ht="30">
      <c r="A491" s="69">
        <v>475</v>
      </c>
      <c r="B491" s="70" t="s">
        <v>4971</v>
      </c>
      <c r="C491" s="70" t="s">
        <v>263</v>
      </c>
      <c r="D491" s="70" t="s">
        <v>623</v>
      </c>
      <c r="E491" s="70" t="s">
        <v>73</v>
      </c>
      <c r="F491" s="69">
        <v>1.5</v>
      </c>
      <c r="G491" s="91">
        <v>41796</v>
      </c>
      <c r="H491" s="69" t="b">
        <v>1</v>
      </c>
      <c r="I491" s="69" t="b">
        <v>0</v>
      </c>
      <c r="J491" s="19">
        <v>3.774</v>
      </c>
      <c r="K491" s="19">
        <f>VLOOKUP(A491,'All Generation'!$A$2:$F$1353,3,FALSE)</f>
        <v>3.6</v>
      </c>
      <c r="L491" s="19">
        <f>VLOOKUP(A491,'All Generation'!$A$2:$F$1353,4,FALSE)</f>
        <v>3.9</v>
      </c>
      <c r="M491" s="19">
        <f>VLOOKUP(A491,'All Generation'!$A$2:$F$1353,5,FALSE)</f>
        <v>0</v>
      </c>
      <c r="N491" s="19">
        <f>VLOOKUP(A491,'All Generation'!$A$2:$F$1353,6,FALSE)</f>
        <v>0</v>
      </c>
      <c r="O491" s="19" t="str">
        <f>VLOOKUP(A491,'All IDs'!$A$2:$D$1353,4,FALSE)</f>
        <v>S9245</v>
      </c>
      <c r="P491" s="19" t="s">
        <v>125</v>
      </c>
    </row>
    <row r="492" spans="1:16">
      <c r="A492" s="69">
        <v>478</v>
      </c>
      <c r="B492" s="70" t="s">
        <v>4972</v>
      </c>
      <c r="C492" s="70" t="s">
        <v>4973</v>
      </c>
      <c r="D492" s="70" t="s">
        <v>623</v>
      </c>
      <c r="E492" s="70" t="s">
        <v>73</v>
      </c>
      <c r="F492" s="69">
        <v>4</v>
      </c>
      <c r="G492" s="91">
        <v>42004</v>
      </c>
      <c r="H492" s="69" t="b">
        <v>1</v>
      </c>
      <c r="I492" s="69" t="b">
        <v>0</v>
      </c>
      <c r="J492" s="19">
        <v>1.752</v>
      </c>
      <c r="K492" s="19">
        <f>VLOOKUP(A492,'All Generation'!$A$2:$F$1353,3,FALSE)</f>
        <v>7</v>
      </c>
      <c r="L492" s="19">
        <f>VLOOKUP(A492,'All Generation'!$A$2:$F$1353,4,FALSE)</f>
        <v>11.2</v>
      </c>
      <c r="M492" s="19">
        <f>VLOOKUP(A492,'All Generation'!$A$2:$F$1353,5,FALSE)</f>
        <v>10.042999999999999</v>
      </c>
      <c r="N492" s="19">
        <f>VLOOKUP(A492,'All Generation'!$A$2:$F$1353,6,FALSE)</f>
        <v>0</v>
      </c>
      <c r="O492" s="19" t="str">
        <f>VLOOKUP(A492,'All IDs'!$A$2:$D$1353,4,FALSE)</f>
        <v>S9261</v>
      </c>
      <c r="P492" s="19" t="s">
        <v>3153</v>
      </c>
    </row>
    <row r="493" spans="1:16">
      <c r="A493" s="69">
        <v>479</v>
      </c>
      <c r="B493" s="70" t="s">
        <v>4974</v>
      </c>
      <c r="C493" s="70" t="s">
        <v>4975</v>
      </c>
      <c r="D493" s="70" t="s">
        <v>623</v>
      </c>
      <c r="E493" s="70" t="s">
        <v>73</v>
      </c>
      <c r="F493" s="69">
        <v>1</v>
      </c>
      <c r="G493" s="91">
        <v>39654</v>
      </c>
      <c r="H493" s="69" t="b">
        <v>1</v>
      </c>
      <c r="I493" s="69" t="b">
        <v>0</v>
      </c>
      <c r="J493" s="19">
        <v>1.7204999999999999</v>
      </c>
      <c r="K493" s="19">
        <f>VLOOKUP(A493,'All Generation'!$A$2:$F$1353,3,FALSE)</f>
        <v>1.7</v>
      </c>
      <c r="L493" s="19">
        <f>VLOOKUP(A493,'All Generation'!$A$2:$F$1353,4,FALSE)</f>
        <v>0</v>
      </c>
      <c r="M493" s="19">
        <f>VLOOKUP(A493,'All Generation'!$A$2:$F$1353,5,FALSE)</f>
        <v>1.6919999999999999</v>
      </c>
      <c r="N493" s="19">
        <f>VLOOKUP(A493,'All Generation'!$A$2:$F$1353,6,FALSE)</f>
        <v>1.78</v>
      </c>
      <c r="O493" s="19" t="str">
        <f>VLOOKUP(A493,'All IDs'!$A$2:$D$1353,4,FALSE)</f>
        <v/>
      </c>
      <c r="P493" s="19" t="s">
        <v>7274</v>
      </c>
    </row>
    <row r="494" spans="1:16">
      <c r="A494" s="69">
        <v>480</v>
      </c>
      <c r="B494" s="70" t="s">
        <v>4976</v>
      </c>
      <c r="C494" s="70" t="s">
        <v>15</v>
      </c>
      <c r="D494" s="70" t="s">
        <v>623</v>
      </c>
      <c r="E494" s="70" t="s">
        <v>4</v>
      </c>
      <c r="F494" s="69">
        <v>2</v>
      </c>
      <c r="G494" s="92"/>
      <c r="H494" s="69" t="b">
        <v>1</v>
      </c>
      <c r="I494" s="69" t="b">
        <v>0</v>
      </c>
      <c r="J494" s="19">
        <v>2.9120900878906202</v>
      </c>
      <c r="K494" s="19">
        <f>VLOOKUP(A494,'All Generation'!$A$2:$F$1353,3,FALSE)</f>
        <v>2.7</v>
      </c>
      <c r="L494" s="19">
        <f>VLOOKUP(A494,'All Generation'!$A$2:$F$1353,4,FALSE)</f>
        <v>2.2999999999999998</v>
      </c>
      <c r="M494" s="19">
        <f>VLOOKUP(A494,'All Generation'!$A$2:$F$1353,5,FALSE)</f>
        <v>2.23</v>
      </c>
      <c r="N494" s="19">
        <f>VLOOKUP(A494,'All Generation'!$A$2:$F$1353,6,FALSE)</f>
        <v>0</v>
      </c>
      <c r="O494" s="19" t="str">
        <f>VLOOKUP(A494,'All IDs'!$A$2:$D$1353,4,FALSE)</f>
        <v>W0396</v>
      </c>
      <c r="P494" s="19" t="s">
        <v>44</v>
      </c>
    </row>
    <row r="495" spans="1:16">
      <c r="A495" s="69">
        <v>481</v>
      </c>
      <c r="B495" s="70" t="s">
        <v>4977</v>
      </c>
      <c r="C495" s="70" t="s">
        <v>4486</v>
      </c>
      <c r="D495" s="70" t="s">
        <v>623</v>
      </c>
      <c r="E495" s="70" t="s">
        <v>3</v>
      </c>
      <c r="F495" s="69">
        <v>10</v>
      </c>
      <c r="G495" s="91">
        <v>30133</v>
      </c>
      <c r="H495" s="69" t="b">
        <v>1</v>
      </c>
      <c r="I495" s="69" t="b">
        <v>0</v>
      </c>
      <c r="J495" s="19">
        <v>71.376000000000005</v>
      </c>
      <c r="K495" s="19">
        <f>VLOOKUP(A495,'All Generation'!$A$2:$F$1353,3,FALSE)</f>
        <v>70.900000000000006</v>
      </c>
      <c r="L495" s="19">
        <f>VLOOKUP(A495,'All Generation'!$A$2:$F$1353,4,FALSE)</f>
        <v>75.400000000000006</v>
      </c>
      <c r="M495" s="19">
        <f>VLOOKUP(A495,'All Generation'!$A$2:$F$1353,5,FALSE)</f>
        <v>70.724999999999994</v>
      </c>
      <c r="N495" s="19">
        <f>VLOOKUP(A495,'All Generation'!$A$2:$F$1353,6,FALSE)</f>
        <v>64.47</v>
      </c>
      <c r="O495" s="19" t="str">
        <f>VLOOKUP(A495,'All IDs'!$A$2:$D$1353,4,FALSE)</f>
        <v>T0047</v>
      </c>
      <c r="P495" s="19" t="s">
        <v>3719</v>
      </c>
    </row>
    <row r="496" spans="1:16">
      <c r="A496" s="69">
        <v>482</v>
      </c>
      <c r="B496" s="70" t="s">
        <v>4978</v>
      </c>
      <c r="C496" s="70" t="s">
        <v>4486</v>
      </c>
      <c r="D496" s="70" t="s">
        <v>623</v>
      </c>
      <c r="E496" s="70" t="s">
        <v>3</v>
      </c>
      <c r="F496" s="69">
        <v>11.7</v>
      </c>
      <c r="G496" s="91">
        <v>32933</v>
      </c>
      <c r="H496" s="69" t="b">
        <v>1</v>
      </c>
      <c r="I496" s="69" t="b">
        <v>0</v>
      </c>
      <c r="J496" s="19">
        <v>100.873</v>
      </c>
      <c r="K496" s="19">
        <f>VLOOKUP(A496,'All Generation'!$A$2:$F$1353,3,FALSE)</f>
        <v>87.5</v>
      </c>
      <c r="L496" s="19">
        <f>VLOOKUP(A496,'All Generation'!$A$2:$F$1353,4,FALSE)</f>
        <v>116.8</v>
      </c>
      <c r="M496" s="19">
        <f>VLOOKUP(A496,'All Generation'!$A$2:$F$1353,5,FALSE)</f>
        <v>105.357</v>
      </c>
      <c r="N496" s="19">
        <f>VLOOKUP(A496,'All Generation'!$A$2:$F$1353,6,FALSE)</f>
        <v>108.42</v>
      </c>
      <c r="O496" s="19" t="str">
        <f>VLOOKUP(A496,'All IDs'!$A$2:$D$1353,4,FALSE)</f>
        <v>T0048</v>
      </c>
      <c r="P496" s="19" t="s">
        <v>3726</v>
      </c>
    </row>
    <row r="497" spans="1:16">
      <c r="A497" s="69">
        <v>483</v>
      </c>
      <c r="B497" s="70" t="s">
        <v>4979</v>
      </c>
      <c r="C497" s="70" t="s">
        <v>4486</v>
      </c>
      <c r="D497" s="70" t="s">
        <v>623</v>
      </c>
      <c r="E497" s="70" t="s">
        <v>3</v>
      </c>
      <c r="F497" s="69">
        <v>54</v>
      </c>
      <c r="G497" s="91">
        <v>32540</v>
      </c>
      <c r="H497" s="69" t="b">
        <v>1</v>
      </c>
      <c r="I497" s="69" t="b">
        <v>0</v>
      </c>
      <c r="J497" s="19">
        <v>347.25900000000001</v>
      </c>
      <c r="K497" s="19">
        <f>VLOOKUP(A497,'All Generation'!$A$2:$F$1353,3,FALSE)</f>
        <v>293.2</v>
      </c>
      <c r="L497" s="19">
        <f>VLOOKUP(A497,'All Generation'!$A$2:$F$1353,4,FALSE)</f>
        <v>365.9</v>
      </c>
      <c r="M497" s="19">
        <f>VLOOKUP(A497,'All Generation'!$A$2:$F$1353,5,FALSE)</f>
        <v>312.57900000000001</v>
      </c>
      <c r="N497" s="19">
        <f>VLOOKUP(A497,'All Generation'!$A$2:$F$1353,6,FALSE)</f>
        <v>323.58</v>
      </c>
      <c r="O497" s="19" t="str">
        <f>VLOOKUP(A497,'All IDs'!$A$2:$D$1353,4,FALSE)</f>
        <v>T0049</v>
      </c>
      <c r="P497" s="19" t="s">
        <v>3734</v>
      </c>
    </row>
    <row r="498" spans="1:16">
      <c r="A498" s="69">
        <v>484</v>
      </c>
      <c r="B498" s="70" t="s">
        <v>4980</v>
      </c>
      <c r="C498" s="70" t="s">
        <v>4486</v>
      </c>
      <c r="D498" s="70" t="s">
        <v>623</v>
      </c>
      <c r="E498" s="70" t="s">
        <v>3</v>
      </c>
      <c r="F498" s="69">
        <v>51</v>
      </c>
      <c r="G498" s="91">
        <v>35551</v>
      </c>
      <c r="H498" s="69" t="b">
        <v>1</v>
      </c>
      <c r="I498" s="69" t="b">
        <v>0</v>
      </c>
      <c r="J498" s="19">
        <v>312.94900000000001</v>
      </c>
      <c r="K498" s="19">
        <f>VLOOKUP(A498,'All Generation'!$A$2:$F$1353,3,FALSE)</f>
        <v>255.1</v>
      </c>
      <c r="L498" s="19">
        <f>VLOOKUP(A498,'All Generation'!$A$2:$F$1353,4,FALSE)</f>
        <v>316.7</v>
      </c>
      <c r="M498" s="19">
        <f>VLOOKUP(A498,'All Generation'!$A$2:$F$1353,5,FALSE)</f>
        <v>281.49700000000001</v>
      </c>
      <c r="N498" s="19">
        <f>VLOOKUP(A498,'All Generation'!$A$2:$F$1353,6,FALSE)</f>
        <v>310.98</v>
      </c>
      <c r="O498" s="19" t="str">
        <f>VLOOKUP(A498,'All IDs'!$A$2:$D$1353,4,FALSE)</f>
        <v>T0016</v>
      </c>
      <c r="P498" s="19" t="s">
        <v>3717</v>
      </c>
    </row>
    <row r="499" spans="1:16">
      <c r="A499" s="69">
        <v>485</v>
      </c>
      <c r="B499" s="70" t="s">
        <v>4981</v>
      </c>
      <c r="C499" s="70" t="s">
        <v>4486</v>
      </c>
      <c r="D499" s="70" t="s">
        <v>623</v>
      </c>
      <c r="E499" s="70" t="s">
        <v>3</v>
      </c>
      <c r="F499" s="69">
        <v>49.9</v>
      </c>
      <c r="G499" s="91">
        <v>36678</v>
      </c>
      <c r="H499" s="69" t="b">
        <v>1</v>
      </c>
      <c r="I499" s="69" t="b">
        <v>0</v>
      </c>
      <c r="J499" s="19">
        <v>334.77100000000002</v>
      </c>
      <c r="K499" s="19">
        <f>VLOOKUP(A499,'All Generation'!$A$2:$F$1353,3,FALSE)</f>
        <v>313</v>
      </c>
      <c r="L499" s="19">
        <f>VLOOKUP(A499,'All Generation'!$A$2:$F$1353,4,FALSE)</f>
        <v>338.8</v>
      </c>
      <c r="M499" s="19">
        <f>VLOOKUP(A499,'All Generation'!$A$2:$F$1353,5,FALSE)</f>
        <v>291.976</v>
      </c>
      <c r="N499" s="19">
        <f>VLOOKUP(A499,'All Generation'!$A$2:$F$1353,6,FALSE)</f>
        <v>293.85000000000002</v>
      </c>
      <c r="O499" s="19" t="str">
        <f>VLOOKUP(A499,'All IDs'!$A$2:$D$1353,4,FALSE)</f>
        <v>T0017</v>
      </c>
      <c r="P499" s="19" t="s">
        <v>7286</v>
      </c>
    </row>
    <row r="500" spans="1:16">
      <c r="A500" s="69">
        <v>185</v>
      </c>
      <c r="B500" s="70" t="s">
        <v>4982</v>
      </c>
      <c r="C500" s="70" t="s">
        <v>4983</v>
      </c>
      <c r="D500" s="70" t="s">
        <v>623</v>
      </c>
      <c r="E500" s="70" t="s">
        <v>73</v>
      </c>
      <c r="F500" s="69">
        <v>1.5</v>
      </c>
      <c r="G500" s="91">
        <v>41790</v>
      </c>
      <c r="H500" s="69" t="b">
        <v>1</v>
      </c>
      <c r="I500" s="69" t="b">
        <v>0</v>
      </c>
      <c r="J500" s="19">
        <v>3.5390000000000001</v>
      </c>
      <c r="K500" s="19">
        <f>VLOOKUP(A500,'All Generation'!$A$2:$F$1353,3,FALSE)</f>
        <v>3.6</v>
      </c>
      <c r="L500" s="19">
        <f>VLOOKUP(A500,'All Generation'!$A$2:$F$1353,4,FALSE)</f>
        <v>3.8</v>
      </c>
      <c r="M500" s="19">
        <f>VLOOKUP(A500,'All Generation'!$A$2:$F$1353,5,FALSE)</f>
        <v>0</v>
      </c>
      <c r="N500" s="19">
        <f>VLOOKUP(A500,'All Generation'!$A$2:$F$1353,6,FALSE)</f>
        <v>0</v>
      </c>
      <c r="O500" s="19" t="str">
        <f>VLOOKUP(A500,'All IDs'!$A$2:$D$1353,4,FALSE)</f>
        <v>S0304</v>
      </c>
      <c r="P500" s="19" t="s">
        <v>6516</v>
      </c>
    </row>
    <row r="501" spans="1:16">
      <c r="A501" s="69">
        <v>486</v>
      </c>
      <c r="B501" s="70" t="s">
        <v>4984</v>
      </c>
      <c r="C501" s="70" t="s">
        <v>15</v>
      </c>
      <c r="D501" s="70" t="s">
        <v>623</v>
      </c>
      <c r="E501" s="70" t="s">
        <v>73</v>
      </c>
      <c r="F501" s="69">
        <v>1</v>
      </c>
      <c r="G501" s="91">
        <v>40879</v>
      </c>
      <c r="H501" s="69" t="b">
        <v>1</v>
      </c>
      <c r="I501" s="69" t="b">
        <v>0</v>
      </c>
      <c r="J501" s="19">
        <v>1.6439999999999999</v>
      </c>
      <c r="K501" s="19">
        <f>VLOOKUP(A501,'All Generation'!$A$2:$F$1353,3,FALSE)</f>
        <v>1.6439999999999999</v>
      </c>
      <c r="L501" s="19">
        <f>VLOOKUP(A501,'All Generation'!$A$2:$F$1353,4,FALSE)</f>
        <v>1.653</v>
      </c>
      <c r="M501" s="19">
        <f>VLOOKUP(A501,'All Generation'!$A$2:$F$1353,5,FALSE)</f>
        <v>0</v>
      </c>
      <c r="N501" s="19">
        <f>VLOOKUP(A501,'All Generation'!$A$2:$F$1353,6,FALSE)</f>
        <v>0</v>
      </c>
      <c r="O501" s="19" t="str">
        <f>VLOOKUP(A501,'All IDs'!$A$2:$D$1353,4,FALSE)</f>
        <v>S0378</v>
      </c>
      <c r="P501" s="19" t="s">
        <v>44</v>
      </c>
    </row>
    <row r="502" spans="1:16">
      <c r="A502" s="69">
        <v>487</v>
      </c>
      <c r="B502" s="70" t="s">
        <v>1464</v>
      </c>
      <c r="C502" s="70" t="s">
        <v>15</v>
      </c>
      <c r="D502" s="70" t="s">
        <v>623</v>
      </c>
      <c r="E502" s="70" t="s">
        <v>4</v>
      </c>
      <c r="F502" s="69">
        <v>31</v>
      </c>
      <c r="G502" s="92"/>
      <c r="H502" s="69" t="b">
        <v>1</v>
      </c>
      <c r="I502" s="69" t="b">
        <v>0</v>
      </c>
      <c r="J502" s="19">
        <v>86.019203125000004</v>
      </c>
      <c r="K502" s="19">
        <f>VLOOKUP(A502,'All Generation'!$A$2:$F$1353,3,FALSE)</f>
        <v>88</v>
      </c>
      <c r="L502" s="19">
        <f>VLOOKUP(A502,'All Generation'!$A$2:$F$1353,4,FALSE)</f>
        <v>79.2</v>
      </c>
      <c r="M502" s="19">
        <f>VLOOKUP(A502,'All Generation'!$A$2:$F$1353,5,FALSE)</f>
        <v>72.75</v>
      </c>
      <c r="N502" s="19">
        <f>VLOOKUP(A502,'All Generation'!$A$2:$F$1353,6,FALSE)</f>
        <v>0</v>
      </c>
      <c r="O502" s="19" t="str">
        <f>VLOOKUP(A502,'All IDs'!$A$2:$D$1353,4,FALSE)</f>
        <v>W0261</v>
      </c>
      <c r="P502" s="19" t="s">
        <v>3643</v>
      </c>
    </row>
    <row r="503" spans="1:16">
      <c r="A503" s="69">
        <v>488</v>
      </c>
      <c r="B503" s="70" t="s">
        <v>4985</v>
      </c>
      <c r="C503" s="70" t="s">
        <v>15</v>
      </c>
      <c r="D503" s="70" t="s">
        <v>623</v>
      </c>
      <c r="E503" s="70" t="s">
        <v>4</v>
      </c>
      <c r="F503" s="69">
        <v>43.4</v>
      </c>
      <c r="G503" s="92"/>
      <c r="H503" s="69" t="b">
        <v>1</v>
      </c>
      <c r="I503" s="69" t="b">
        <v>0</v>
      </c>
      <c r="J503" s="19">
        <v>110.54900000000001</v>
      </c>
      <c r="K503" s="19">
        <f>VLOOKUP(A503,'All Generation'!$A$2:$F$1353,3,FALSE)</f>
        <v>110.4</v>
      </c>
      <c r="L503" s="19">
        <f>VLOOKUP(A503,'All Generation'!$A$2:$F$1353,4,FALSE)</f>
        <v>114.7</v>
      </c>
      <c r="M503" s="19">
        <f>VLOOKUP(A503,'All Generation'!$A$2:$F$1353,5,FALSE)</f>
        <v>110.61</v>
      </c>
      <c r="N503" s="19">
        <f>VLOOKUP(A503,'All Generation'!$A$2:$F$1353,6,FALSE)</f>
        <v>0</v>
      </c>
      <c r="O503" s="19" t="str">
        <f>VLOOKUP(A503,'All IDs'!$A$2:$D$1353,4,FALSE)</f>
        <v>W0283</v>
      </c>
      <c r="P503" s="19" t="s">
        <v>44</v>
      </c>
    </row>
    <row r="504" spans="1:16">
      <c r="A504" s="69">
        <v>489</v>
      </c>
      <c r="B504" s="70" t="s">
        <v>4986</v>
      </c>
      <c r="C504" s="70" t="s">
        <v>15</v>
      </c>
      <c r="D504" s="70" t="s">
        <v>623</v>
      </c>
      <c r="E504" s="70" t="s">
        <v>4</v>
      </c>
      <c r="F504" s="69">
        <v>49.5</v>
      </c>
      <c r="G504" s="92"/>
      <c r="H504" s="69" t="b">
        <v>1</v>
      </c>
      <c r="I504" s="69" t="b">
        <v>0</v>
      </c>
      <c r="J504" s="19">
        <v>167.06399999999999</v>
      </c>
      <c r="K504" s="19">
        <f>VLOOKUP(A504,'All Generation'!$A$2:$F$1353,3,FALSE)</f>
        <v>187.9</v>
      </c>
      <c r="L504" s="19">
        <f>VLOOKUP(A504,'All Generation'!$A$2:$F$1353,4,FALSE)</f>
        <v>180.1</v>
      </c>
      <c r="M504" s="19">
        <f>VLOOKUP(A504,'All Generation'!$A$2:$F$1353,5,FALSE)</f>
        <v>183.71</v>
      </c>
      <c r="N504" s="19">
        <f>VLOOKUP(A504,'All Generation'!$A$2:$F$1353,6,FALSE)</f>
        <v>0</v>
      </c>
      <c r="O504" s="19" t="str">
        <f>VLOOKUP(A504,'All IDs'!$A$2:$D$1353,4,FALSE)</f>
        <v>W0447</v>
      </c>
      <c r="P504" s="19" t="s">
        <v>17423</v>
      </c>
    </row>
    <row r="505" spans="1:16">
      <c r="A505" s="69">
        <v>490</v>
      </c>
      <c r="B505" s="70" t="s">
        <v>4987</v>
      </c>
      <c r="C505" s="70" t="s">
        <v>4988</v>
      </c>
      <c r="D505" s="70" t="s">
        <v>623</v>
      </c>
      <c r="E505" s="70" t="s">
        <v>243</v>
      </c>
      <c r="F505" s="69">
        <v>1.8</v>
      </c>
      <c r="G505" s="91">
        <v>31382</v>
      </c>
      <c r="H505" s="69" t="b">
        <v>1</v>
      </c>
      <c r="I505" s="69" t="b">
        <v>0</v>
      </c>
      <c r="J505" s="19">
        <v>13.154</v>
      </c>
      <c r="K505" s="19">
        <f>VLOOKUP(A505,'All Generation'!$A$2:$F$1353,3,FALSE)</f>
        <v>13.6</v>
      </c>
      <c r="L505" s="19">
        <f>VLOOKUP(A505,'All Generation'!$A$2:$F$1353,4,FALSE)</f>
        <v>12.4</v>
      </c>
      <c r="M505" s="19">
        <f>VLOOKUP(A505,'All Generation'!$A$2:$F$1353,5,FALSE)</f>
        <v>11.544</v>
      </c>
      <c r="N505" s="19">
        <f>VLOOKUP(A505,'All Generation'!$A$2:$F$1353,6,FALSE)</f>
        <v>10.69</v>
      </c>
      <c r="O505" s="19" t="str">
        <f>VLOOKUP(A505,'All IDs'!$A$2:$D$1353,4,FALSE)</f>
        <v>E0075</v>
      </c>
      <c r="P505" s="19" t="s">
        <v>264</v>
      </c>
    </row>
    <row r="506" spans="1:16">
      <c r="A506" s="69">
        <v>814</v>
      </c>
      <c r="B506" s="70" t="s">
        <v>244</v>
      </c>
      <c r="C506" s="70" t="s">
        <v>15</v>
      </c>
      <c r="D506" s="70" t="s">
        <v>623</v>
      </c>
      <c r="E506" s="70" t="s">
        <v>73</v>
      </c>
      <c r="F506" s="69">
        <v>1</v>
      </c>
      <c r="G506" s="91">
        <v>41205</v>
      </c>
      <c r="H506" s="69" t="b">
        <v>1</v>
      </c>
      <c r="I506" s="69" t="b">
        <v>0</v>
      </c>
      <c r="J506" s="19">
        <v>0</v>
      </c>
      <c r="K506" s="19">
        <f>VLOOKUP(A506,'All Generation'!$A$2:$F$1353,3,FALSE)</f>
        <v>1.698</v>
      </c>
      <c r="L506" s="19">
        <f>VLOOKUP(A506,'All Generation'!$A$2:$F$1353,4,FALSE)</f>
        <v>1.698</v>
      </c>
      <c r="M506" s="19">
        <f>VLOOKUP(A506,'All Generation'!$A$2:$F$1353,5,FALSE)</f>
        <v>1.5269999999999999</v>
      </c>
      <c r="N506" s="19">
        <f>VLOOKUP(A506,'All Generation'!$A$2:$F$1353,6,FALSE)</f>
        <v>0</v>
      </c>
      <c r="O506" s="19" t="str">
        <f>VLOOKUP(A506,'All IDs'!$A$2:$D$1353,4,FALSE)</f>
        <v/>
      </c>
      <c r="P506" s="19" t="s">
        <v>245</v>
      </c>
    </row>
    <row r="507" spans="1:16">
      <c r="A507" s="69">
        <v>491</v>
      </c>
      <c r="B507" s="70" t="s">
        <v>4989</v>
      </c>
      <c r="C507" s="70" t="s">
        <v>4415</v>
      </c>
      <c r="D507" s="70" t="s">
        <v>623</v>
      </c>
      <c r="E507" s="70" t="s">
        <v>73</v>
      </c>
      <c r="F507" s="69">
        <v>19</v>
      </c>
      <c r="G507" s="91">
        <v>40762</v>
      </c>
      <c r="H507" s="69" t="b">
        <v>1</v>
      </c>
      <c r="I507" s="69" t="b">
        <v>0</v>
      </c>
      <c r="J507" s="19">
        <v>33.935000000000002</v>
      </c>
      <c r="K507" s="19">
        <f>VLOOKUP(A507,'All Generation'!$A$2:$F$1353,3,FALSE)</f>
        <v>40.200000000000003</v>
      </c>
      <c r="L507" s="19">
        <f>VLOOKUP(A507,'All Generation'!$A$2:$F$1353,4,FALSE)</f>
        <v>40.6</v>
      </c>
      <c r="M507" s="19">
        <f>VLOOKUP(A507,'All Generation'!$A$2:$F$1353,5,FALSE)</f>
        <v>40.728000000000002</v>
      </c>
      <c r="N507" s="19">
        <f>VLOOKUP(A507,'All Generation'!$A$2:$F$1353,6,FALSE)</f>
        <v>42.07</v>
      </c>
      <c r="O507" s="19" t="str">
        <f>VLOOKUP(A507,'All IDs'!$A$2:$D$1353,4,FALSE)</f>
        <v>S0131</v>
      </c>
      <c r="P507" s="19" t="s">
        <v>159</v>
      </c>
    </row>
    <row r="508" spans="1:16">
      <c r="A508" s="69">
        <v>492</v>
      </c>
      <c r="B508" s="70" t="s">
        <v>4990</v>
      </c>
      <c r="C508" s="70" t="s">
        <v>15</v>
      </c>
      <c r="D508" s="70" t="s">
        <v>623</v>
      </c>
      <c r="E508" s="70" t="s">
        <v>4</v>
      </c>
      <c r="F508" s="69">
        <v>16</v>
      </c>
      <c r="G508" s="92"/>
      <c r="H508" s="69" t="b">
        <v>1</v>
      </c>
      <c r="I508" s="69" t="b">
        <v>0</v>
      </c>
      <c r="J508" s="19">
        <v>16.3</v>
      </c>
      <c r="K508" s="19">
        <f>VLOOKUP(A508,'All Generation'!$A$2:$F$1353,3,FALSE)</f>
        <v>9.6</v>
      </c>
      <c r="L508" s="19">
        <f>VLOOKUP(A508,'All Generation'!$A$2:$F$1353,4,FALSE)</f>
        <v>23</v>
      </c>
      <c r="M508" s="19">
        <f>VLOOKUP(A508,'All Generation'!$A$2:$F$1353,5,FALSE)</f>
        <v>0</v>
      </c>
      <c r="N508" s="19">
        <f>VLOOKUP(A508,'All Generation'!$A$2:$F$1353,6,FALSE)</f>
        <v>0</v>
      </c>
      <c r="O508" s="19" t="str">
        <f>VLOOKUP(A508,'All IDs'!$A$2:$D$1353,4,FALSE)</f>
        <v>W0331</v>
      </c>
      <c r="P508" s="19" t="s">
        <v>44</v>
      </c>
    </row>
    <row r="509" spans="1:16">
      <c r="A509" s="69">
        <v>493</v>
      </c>
      <c r="B509" s="70" t="s">
        <v>4991</v>
      </c>
      <c r="C509" s="70" t="s">
        <v>4789</v>
      </c>
      <c r="D509" s="70" t="s">
        <v>623</v>
      </c>
      <c r="E509" s="70" t="s">
        <v>243</v>
      </c>
      <c r="F509" s="69">
        <v>1.6</v>
      </c>
      <c r="G509" s="91">
        <v>40138</v>
      </c>
      <c r="H509" s="69" t="b">
        <v>1</v>
      </c>
      <c r="I509" s="69" t="b">
        <v>0</v>
      </c>
      <c r="J509" s="19">
        <v>10.247</v>
      </c>
      <c r="K509" s="19">
        <f>VLOOKUP(A509,'All Generation'!$A$2:$F$1353,3,FALSE)</f>
        <v>9.1</v>
      </c>
      <c r="L509" s="19">
        <f>VLOOKUP(A509,'All Generation'!$A$2:$F$1353,4,FALSE)</f>
        <v>9.1</v>
      </c>
      <c r="M509" s="19">
        <f>VLOOKUP(A509,'All Generation'!$A$2:$F$1353,5,FALSE)</f>
        <v>8.6349999999999998</v>
      </c>
      <c r="N509" s="19">
        <f>VLOOKUP(A509,'All Generation'!$A$2:$F$1353,6,FALSE)</f>
        <v>10.15</v>
      </c>
      <c r="O509" s="19" t="str">
        <f>VLOOKUP(A509,'All IDs'!$A$2:$D$1353,4,FALSE)</f>
        <v>E0132</v>
      </c>
      <c r="P509" s="19" t="s">
        <v>7304</v>
      </c>
    </row>
    <row r="510" spans="1:16">
      <c r="A510" s="69">
        <v>494</v>
      </c>
      <c r="B510" s="70" t="s">
        <v>4992</v>
      </c>
      <c r="C510" s="70" t="s">
        <v>4993</v>
      </c>
      <c r="D510" s="70" t="s">
        <v>623</v>
      </c>
      <c r="E510" s="70" t="s">
        <v>243</v>
      </c>
      <c r="F510" s="69">
        <v>1.4</v>
      </c>
      <c r="G510" s="91">
        <v>40428</v>
      </c>
      <c r="H510" s="69" t="b">
        <v>1</v>
      </c>
      <c r="I510" s="69" t="b">
        <v>0</v>
      </c>
      <c r="J510" s="19">
        <v>8.2840000000000007</v>
      </c>
      <c r="K510" s="19">
        <f>VLOOKUP(A510,'All Generation'!$A$2:$F$1353,3,FALSE)</f>
        <v>5.6</v>
      </c>
      <c r="L510" s="19">
        <f>VLOOKUP(A510,'All Generation'!$A$2:$F$1353,4,FALSE)</f>
        <v>6.8</v>
      </c>
      <c r="M510" s="19">
        <f>VLOOKUP(A510,'All Generation'!$A$2:$F$1353,5,FALSE)</f>
        <v>6.9020000000000001</v>
      </c>
      <c r="N510" s="19">
        <f>VLOOKUP(A510,'All Generation'!$A$2:$F$1353,6,FALSE)</f>
        <v>7.67</v>
      </c>
      <c r="O510" s="19" t="str">
        <f>VLOOKUP(A510,'All IDs'!$A$2:$D$1353,4,FALSE)</f>
        <v>E0228</v>
      </c>
      <c r="P510" s="19" t="s">
        <v>7308</v>
      </c>
    </row>
    <row r="511" spans="1:16">
      <c r="A511" s="69">
        <v>496</v>
      </c>
      <c r="B511" s="70" t="s">
        <v>4994</v>
      </c>
      <c r="C511" s="70" t="s">
        <v>15</v>
      </c>
      <c r="D511" s="70" t="s">
        <v>623</v>
      </c>
      <c r="E511" s="70" t="s">
        <v>73</v>
      </c>
      <c r="F511" s="69">
        <v>1</v>
      </c>
      <c r="G511" s="91">
        <v>41379</v>
      </c>
      <c r="H511" s="69" t="b">
        <v>1</v>
      </c>
      <c r="I511" s="69" t="b">
        <v>0</v>
      </c>
      <c r="J511" s="19">
        <v>1.8009999999999999</v>
      </c>
      <c r="K511" s="19">
        <f>VLOOKUP(A511,'All Generation'!$A$2:$F$1353,3,FALSE)</f>
        <v>1.8009999999999999</v>
      </c>
      <c r="L511" s="19">
        <f>VLOOKUP(A511,'All Generation'!$A$2:$F$1353,4,FALSE)</f>
        <v>1.8520000000000001</v>
      </c>
      <c r="M511" s="19">
        <f>VLOOKUP(A511,'All Generation'!$A$2:$F$1353,5,FALSE)</f>
        <v>0</v>
      </c>
      <c r="N511" s="19">
        <f>VLOOKUP(A511,'All Generation'!$A$2:$F$1353,6,FALSE)</f>
        <v>0</v>
      </c>
      <c r="O511" s="19" t="str">
        <f>VLOOKUP(A511,'All IDs'!$A$2:$D$1353,4,FALSE)</f>
        <v>S0379</v>
      </c>
      <c r="P511" s="19" t="s">
        <v>3187</v>
      </c>
    </row>
    <row r="512" spans="1:16">
      <c r="A512" s="69">
        <v>501</v>
      </c>
      <c r="B512" s="70" t="s">
        <v>4995</v>
      </c>
      <c r="C512" s="70" t="s">
        <v>15</v>
      </c>
      <c r="D512" s="70" t="s">
        <v>623</v>
      </c>
      <c r="E512" s="70" t="s">
        <v>73</v>
      </c>
      <c r="F512" s="69">
        <v>1.5</v>
      </c>
      <c r="G512" s="91">
        <v>41914</v>
      </c>
      <c r="H512" s="69" t="b">
        <v>1</v>
      </c>
      <c r="I512" s="69" t="b">
        <v>0</v>
      </c>
      <c r="J512" s="19">
        <v>4.0030000000000001</v>
      </c>
      <c r="K512" s="19">
        <f>VLOOKUP(A512,'All Generation'!$A$2:$F$1353,3,FALSE)</f>
        <v>4</v>
      </c>
      <c r="L512" s="19">
        <f>VLOOKUP(A512,'All Generation'!$A$2:$F$1353,4,FALSE)</f>
        <v>4.0030000000000001</v>
      </c>
      <c r="M512" s="19">
        <f>VLOOKUP(A512,'All Generation'!$A$2:$F$1353,5,FALSE)</f>
        <v>0</v>
      </c>
      <c r="N512" s="19">
        <f>VLOOKUP(A512,'All Generation'!$A$2:$F$1353,6,FALSE)</f>
        <v>0</v>
      </c>
      <c r="O512" s="19" t="str">
        <f>VLOOKUP(A512,'All IDs'!$A$2:$D$1353,4,FALSE)</f>
        <v>S0351</v>
      </c>
      <c r="P512" s="19" t="s">
        <v>404</v>
      </c>
    </row>
    <row r="513" spans="1:16">
      <c r="A513" s="69">
        <v>502</v>
      </c>
      <c r="B513" s="70" t="s">
        <v>4996</v>
      </c>
      <c r="C513" s="70" t="s">
        <v>15</v>
      </c>
      <c r="D513" s="70" t="s">
        <v>623</v>
      </c>
      <c r="E513" s="70" t="s">
        <v>73</v>
      </c>
      <c r="F513" s="69">
        <v>1</v>
      </c>
      <c r="G513" s="91">
        <v>41914</v>
      </c>
      <c r="H513" s="69" t="b">
        <v>1</v>
      </c>
      <c r="I513" s="69" t="b">
        <v>0</v>
      </c>
      <c r="J513" s="19">
        <v>2.5209999999999999</v>
      </c>
      <c r="K513" s="19">
        <f>VLOOKUP(A513,'All Generation'!$A$2:$F$1353,3,FALSE)</f>
        <v>2.5</v>
      </c>
      <c r="L513" s="19">
        <f>VLOOKUP(A513,'All Generation'!$A$2:$F$1353,4,FALSE)</f>
        <v>2.6640000000000001</v>
      </c>
      <c r="M513" s="19">
        <f>VLOOKUP(A513,'All Generation'!$A$2:$F$1353,5,FALSE)</f>
        <v>0</v>
      </c>
      <c r="N513" s="19">
        <f>VLOOKUP(A513,'All Generation'!$A$2:$F$1353,6,FALSE)</f>
        <v>0</v>
      </c>
      <c r="O513" s="19" t="str">
        <f>VLOOKUP(A513,'All IDs'!$A$2:$D$1353,4,FALSE)</f>
        <v>S0352</v>
      </c>
      <c r="P513" s="19" t="s">
        <v>405</v>
      </c>
    </row>
    <row r="514" spans="1:16">
      <c r="A514" s="69">
        <v>503</v>
      </c>
      <c r="B514" s="70" t="s">
        <v>4997</v>
      </c>
      <c r="C514" s="70" t="s">
        <v>4998</v>
      </c>
      <c r="D514" s="70" t="s">
        <v>623</v>
      </c>
      <c r="E514" s="70" t="s">
        <v>73</v>
      </c>
      <c r="F514" s="69">
        <v>1.5</v>
      </c>
      <c r="G514" s="91">
        <v>42005</v>
      </c>
      <c r="H514" s="69" t="b">
        <v>1</v>
      </c>
      <c r="I514" s="69" t="b">
        <v>0</v>
      </c>
      <c r="J514" s="19">
        <v>3.948</v>
      </c>
      <c r="K514" s="19">
        <f>VLOOKUP(A514,'All Generation'!$A$2:$F$1353,3,FALSE)</f>
        <v>3.948</v>
      </c>
      <c r="L514" s="19">
        <f>VLOOKUP(A514,'All Generation'!$A$2:$F$1353,4,FALSE)</f>
        <v>4</v>
      </c>
      <c r="M514" s="19">
        <f>VLOOKUP(A514,'All Generation'!$A$2:$F$1353,5,FALSE)</f>
        <v>0</v>
      </c>
      <c r="N514" s="19">
        <f>VLOOKUP(A514,'All Generation'!$A$2:$F$1353,6,FALSE)</f>
        <v>0</v>
      </c>
      <c r="O514" s="19" t="str">
        <f>VLOOKUP(A514,'All IDs'!$A$2:$D$1353,4,FALSE)</f>
        <v>S0355</v>
      </c>
      <c r="P514" s="19" t="s">
        <v>236</v>
      </c>
    </row>
    <row r="515" spans="1:16">
      <c r="A515" s="69">
        <v>504</v>
      </c>
      <c r="B515" s="70" t="s">
        <v>4999</v>
      </c>
      <c r="C515" s="70" t="s">
        <v>4998</v>
      </c>
      <c r="D515" s="70" t="s">
        <v>623</v>
      </c>
      <c r="E515" s="70" t="s">
        <v>73</v>
      </c>
      <c r="F515" s="69">
        <v>1.5</v>
      </c>
      <c r="G515" s="91">
        <v>42005</v>
      </c>
      <c r="H515" s="69" t="b">
        <v>1</v>
      </c>
      <c r="I515" s="69" t="b">
        <v>0</v>
      </c>
      <c r="J515" s="19">
        <v>4.0449999999999999</v>
      </c>
      <c r="K515" s="19">
        <f>VLOOKUP(A515,'All Generation'!$A$2:$F$1353,3,FALSE)</f>
        <v>4.0449999999999999</v>
      </c>
      <c r="L515" s="19">
        <f>VLOOKUP(A515,'All Generation'!$A$2:$F$1353,4,FALSE)</f>
        <v>3.9</v>
      </c>
      <c r="M515" s="19">
        <f>VLOOKUP(A515,'All Generation'!$A$2:$F$1353,5,FALSE)</f>
        <v>0</v>
      </c>
      <c r="N515" s="19">
        <f>VLOOKUP(A515,'All Generation'!$A$2:$F$1353,6,FALSE)</f>
        <v>0</v>
      </c>
      <c r="O515" s="19" t="str">
        <f>VLOOKUP(A515,'All IDs'!$A$2:$D$1353,4,FALSE)</f>
        <v>S0353</v>
      </c>
      <c r="P515" s="19" t="s">
        <v>237</v>
      </c>
    </row>
    <row r="516" spans="1:16" ht="30">
      <c r="A516" s="69">
        <v>854</v>
      </c>
      <c r="B516" s="70" t="s">
        <v>5000</v>
      </c>
      <c r="C516" s="70" t="s">
        <v>5001</v>
      </c>
      <c r="D516" s="70" t="s">
        <v>623</v>
      </c>
      <c r="E516" s="70" t="s">
        <v>4</v>
      </c>
      <c r="F516" s="69">
        <v>1.85</v>
      </c>
      <c r="G516" s="91">
        <v>42993</v>
      </c>
      <c r="H516" s="69" t="b">
        <v>1</v>
      </c>
      <c r="I516" s="69" t="b">
        <v>0</v>
      </c>
      <c r="J516" s="19">
        <v>0.84546002197265602</v>
      </c>
      <c r="K516" s="19">
        <f>VLOOKUP(A516,'All Generation'!$A$2:$F$1353,3,FALSE)</f>
        <v>0</v>
      </c>
      <c r="L516" s="19">
        <f>VLOOKUP(A516,'All Generation'!$A$2:$F$1353,4,FALSE)</f>
        <v>0</v>
      </c>
      <c r="M516" s="19">
        <f>VLOOKUP(A516,'All Generation'!$A$2:$F$1353,5,FALSE)</f>
        <v>0</v>
      </c>
      <c r="N516" s="19">
        <f>VLOOKUP(A516,'All Generation'!$A$2:$F$1353,6,FALSE)</f>
        <v>0</v>
      </c>
      <c r="O516" s="19" t="str">
        <f>VLOOKUP(A516,'All IDs'!$A$2:$D$1353,4,FALSE)</f>
        <v>W0465</v>
      </c>
      <c r="P516" s="19" t="s">
        <v>8002</v>
      </c>
    </row>
    <row r="517" spans="1:16" ht="30">
      <c r="A517" s="69">
        <v>505</v>
      </c>
      <c r="B517" s="70" t="s">
        <v>5002</v>
      </c>
      <c r="C517" s="70" t="s">
        <v>5003</v>
      </c>
      <c r="D517" s="70" t="s">
        <v>623</v>
      </c>
      <c r="E517" s="70" t="s">
        <v>0</v>
      </c>
      <c r="F517" s="69">
        <v>32.5</v>
      </c>
      <c r="G517" s="91">
        <v>13881</v>
      </c>
      <c r="H517" s="69" t="b">
        <v>1</v>
      </c>
      <c r="I517" s="69" t="b">
        <v>0</v>
      </c>
      <c r="J517" s="19">
        <v>70.074119999997308</v>
      </c>
      <c r="K517" s="19">
        <f>VLOOKUP(A517,'All Generation'!$A$2:$F$1353,3,FALSE)</f>
        <v>76.900000000000006</v>
      </c>
      <c r="L517" s="19">
        <f>VLOOKUP(A517,'All Generation'!$A$2:$F$1353,4,FALSE)</f>
        <v>0.8</v>
      </c>
      <c r="M517" s="19">
        <f>VLOOKUP(A517,'All Generation'!$A$2:$F$1353,5,FALSE)</f>
        <v>96.516999999999996</v>
      </c>
      <c r="N517" s="19">
        <f>VLOOKUP(A517,'All Generation'!$A$2:$F$1353,6,FALSE)</f>
        <v>134.93</v>
      </c>
      <c r="O517" s="19" t="str">
        <f>VLOOKUP(A517,'All IDs'!$A$2:$D$1353,4,FALSE)</f>
        <v>E0063</v>
      </c>
      <c r="P517" s="19" t="s">
        <v>7329</v>
      </c>
    </row>
    <row r="518" spans="1:16">
      <c r="A518" s="69">
        <v>506</v>
      </c>
      <c r="B518" s="70" t="s">
        <v>5004</v>
      </c>
      <c r="C518" s="70" t="s">
        <v>15</v>
      </c>
      <c r="D518" s="70" t="s">
        <v>623</v>
      </c>
      <c r="E518" s="70" t="s">
        <v>3</v>
      </c>
      <c r="F518" s="69">
        <v>48</v>
      </c>
      <c r="G518" s="91">
        <v>34121</v>
      </c>
      <c r="H518" s="69" t="b">
        <v>1</v>
      </c>
      <c r="I518" s="69" t="b">
        <v>0</v>
      </c>
      <c r="J518" s="19">
        <v>286.23899999999998</v>
      </c>
      <c r="K518" s="19">
        <f>VLOOKUP(A518,'All Generation'!$A$2:$F$1353,3,FALSE)</f>
        <v>299.3</v>
      </c>
      <c r="L518" s="19">
        <f>VLOOKUP(A518,'All Generation'!$A$2:$F$1353,4,FALSE)</f>
        <v>322.3</v>
      </c>
      <c r="M518" s="19">
        <f>VLOOKUP(A518,'All Generation'!$A$2:$F$1353,5,FALSE)</f>
        <v>333.339</v>
      </c>
      <c r="N518" s="19">
        <f>VLOOKUP(A518,'All Generation'!$A$2:$F$1353,6,FALSE)</f>
        <v>342.86</v>
      </c>
      <c r="O518" s="19" t="str">
        <f>VLOOKUP(A518,'All IDs'!$A$2:$D$1353,4,FALSE)</f>
        <v>T0051</v>
      </c>
      <c r="P518" s="19" t="s">
        <v>44</v>
      </c>
    </row>
    <row r="519" spans="1:16">
      <c r="A519" s="69">
        <v>510</v>
      </c>
      <c r="B519" s="70" t="s">
        <v>5005</v>
      </c>
      <c r="C519" s="70" t="s">
        <v>5006</v>
      </c>
      <c r="D519" s="70" t="s">
        <v>623</v>
      </c>
      <c r="E519" s="70" t="s">
        <v>4699</v>
      </c>
      <c r="F519" s="69">
        <v>34.200000000000003</v>
      </c>
      <c r="G519" s="91">
        <v>31747</v>
      </c>
      <c r="H519" s="69" t="b">
        <v>1</v>
      </c>
      <c r="I519" s="69" t="b">
        <v>0</v>
      </c>
      <c r="J519" s="19">
        <v>42.564999999999998</v>
      </c>
      <c r="K519" s="19">
        <f>VLOOKUP(A519,'All Generation'!$A$2:$F$1353,3,FALSE)</f>
        <v>55.7</v>
      </c>
      <c r="L519" s="19">
        <f>VLOOKUP(A519,'All Generation'!$A$2:$F$1353,4,FALSE)</f>
        <v>58.8</v>
      </c>
      <c r="M519" s="19">
        <f>VLOOKUP(A519,'All Generation'!$A$2:$F$1353,5,FALSE)</f>
        <v>58.533000000000001</v>
      </c>
      <c r="N519" s="19">
        <f>VLOOKUP(A519,'All Generation'!$A$2:$F$1353,6,FALSE)</f>
        <v>61.850999999999999</v>
      </c>
      <c r="O519" s="19" t="str">
        <f>VLOOKUP(A519,'All IDs'!$A$2:$D$1353,4,FALSE)</f>
        <v>S0071</v>
      </c>
      <c r="P519" s="19" t="s">
        <v>44</v>
      </c>
    </row>
    <row r="520" spans="1:16">
      <c r="A520" s="69">
        <v>511</v>
      </c>
      <c r="B520" s="70" t="s">
        <v>5007</v>
      </c>
      <c r="C520" s="70" t="s">
        <v>5006</v>
      </c>
      <c r="D520" s="70" t="s">
        <v>623</v>
      </c>
      <c r="E520" s="70" t="s">
        <v>4699</v>
      </c>
      <c r="F520" s="69">
        <v>34.200000000000003</v>
      </c>
      <c r="G520" s="91">
        <v>31747</v>
      </c>
      <c r="H520" s="69" t="b">
        <v>1</v>
      </c>
      <c r="I520" s="69" t="b">
        <v>0</v>
      </c>
      <c r="J520" s="19">
        <v>43.750999999999998</v>
      </c>
      <c r="K520" s="19">
        <f>VLOOKUP(A520,'All Generation'!$A$2:$F$1353,3,FALSE)</f>
        <v>55.2</v>
      </c>
      <c r="L520" s="19">
        <f>VLOOKUP(A520,'All Generation'!$A$2:$F$1353,4,FALSE)</f>
        <v>59.3</v>
      </c>
      <c r="M520" s="19">
        <f>VLOOKUP(A520,'All Generation'!$A$2:$F$1353,5,FALSE)</f>
        <v>58.426000000000002</v>
      </c>
      <c r="N520" s="19">
        <f>VLOOKUP(A520,'All Generation'!$A$2:$F$1353,6,FALSE)</f>
        <v>63.137</v>
      </c>
      <c r="O520" s="19" t="str">
        <f>VLOOKUP(A520,'All IDs'!$A$2:$D$1353,4,FALSE)</f>
        <v>S0072</v>
      </c>
      <c r="P520" s="19" t="s">
        <v>44</v>
      </c>
    </row>
    <row r="521" spans="1:16">
      <c r="A521" s="69">
        <v>512</v>
      </c>
      <c r="B521" s="70" t="s">
        <v>5008</v>
      </c>
      <c r="C521" s="70" t="s">
        <v>5006</v>
      </c>
      <c r="D521" s="70" t="s">
        <v>623</v>
      </c>
      <c r="E521" s="70" t="s">
        <v>4699</v>
      </c>
      <c r="F521" s="69">
        <v>92</v>
      </c>
      <c r="G521" s="91">
        <v>33157</v>
      </c>
      <c r="H521" s="69" t="b">
        <v>1</v>
      </c>
      <c r="I521" s="69" t="b">
        <v>0</v>
      </c>
      <c r="J521" s="19">
        <v>151.66200000000001</v>
      </c>
      <c r="K521" s="19">
        <f>VLOOKUP(A521,'All Generation'!$A$2:$F$1353,3,FALSE)</f>
        <v>158</v>
      </c>
      <c r="L521" s="19">
        <f>VLOOKUP(A521,'All Generation'!$A$2:$F$1353,4,FALSE)</f>
        <v>163.30000000000001</v>
      </c>
      <c r="M521" s="19">
        <f>VLOOKUP(A521,'All Generation'!$A$2:$F$1353,5,FALSE)</f>
        <v>159.804</v>
      </c>
      <c r="N521" s="19">
        <f>VLOOKUP(A521,'All Generation'!$A$2:$F$1353,6,FALSE)</f>
        <v>168.85599999999999</v>
      </c>
      <c r="O521" s="19" t="str">
        <f>VLOOKUP(A521,'All IDs'!$A$2:$D$1353,4,FALSE)</f>
        <v>S0073</v>
      </c>
      <c r="P521" s="19" t="s">
        <v>44</v>
      </c>
    </row>
    <row r="522" spans="1:16">
      <c r="A522" s="69">
        <v>513</v>
      </c>
      <c r="B522" s="70" t="s">
        <v>5009</v>
      </c>
      <c r="C522" s="70" t="s">
        <v>5006</v>
      </c>
      <c r="D522" s="70" t="s">
        <v>623</v>
      </c>
      <c r="E522" s="70" t="s">
        <v>4699</v>
      </c>
      <c r="F522" s="69">
        <v>34.200000000000003</v>
      </c>
      <c r="G522" s="91">
        <v>32051</v>
      </c>
      <c r="H522" s="69" t="b">
        <v>1</v>
      </c>
      <c r="I522" s="69" t="b">
        <v>0</v>
      </c>
      <c r="J522" s="19">
        <v>51.640999999999998</v>
      </c>
      <c r="K522" s="19">
        <f>VLOOKUP(A522,'All Generation'!$A$2:$F$1353,3,FALSE)</f>
        <v>55.8</v>
      </c>
      <c r="L522" s="19">
        <f>VLOOKUP(A522,'All Generation'!$A$2:$F$1353,4,FALSE)</f>
        <v>58.6</v>
      </c>
      <c r="M522" s="19">
        <f>VLOOKUP(A522,'All Generation'!$A$2:$F$1353,5,FALSE)</f>
        <v>60.197000000000003</v>
      </c>
      <c r="N522" s="19">
        <f>VLOOKUP(A522,'All Generation'!$A$2:$F$1353,6,FALSE)</f>
        <v>62.533999999999999</v>
      </c>
      <c r="O522" s="19" t="str">
        <f>VLOOKUP(A522,'All IDs'!$A$2:$D$1353,4,FALSE)</f>
        <v>S0074</v>
      </c>
      <c r="P522" s="19" t="s">
        <v>44</v>
      </c>
    </row>
    <row r="523" spans="1:16">
      <c r="A523" s="69">
        <v>514</v>
      </c>
      <c r="B523" s="70" t="s">
        <v>5010</v>
      </c>
      <c r="C523" s="70" t="s">
        <v>5006</v>
      </c>
      <c r="D523" s="70" t="s">
        <v>623</v>
      </c>
      <c r="E523" s="70" t="s">
        <v>4699</v>
      </c>
      <c r="F523" s="69">
        <v>35</v>
      </c>
      <c r="G523" s="91">
        <v>32478</v>
      </c>
      <c r="H523" s="69" t="b">
        <v>1</v>
      </c>
      <c r="I523" s="69" t="b">
        <v>0</v>
      </c>
      <c r="J523" s="19">
        <v>45.91</v>
      </c>
      <c r="K523" s="19">
        <f>VLOOKUP(A523,'All Generation'!$A$2:$F$1353,3,FALSE)</f>
        <v>50.8</v>
      </c>
      <c r="L523" s="19">
        <f>VLOOKUP(A523,'All Generation'!$A$2:$F$1353,4,FALSE)</f>
        <v>54.7</v>
      </c>
      <c r="M523" s="19">
        <f>VLOOKUP(A523,'All Generation'!$A$2:$F$1353,5,FALSE)</f>
        <v>55.826000000000001</v>
      </c>
      <c r="N523" s="19">
        <f>VLOOKUP(A523,'All Generation'!$A$2:$F$1353,6,FALSE)</f>
        <v>58.665999999999997</v>
      </c>
      <c r="O523" s="19" t="str">
        <f>VLOOKUP(A523,'All IDs'!$A$2:$D$1353,4,FALSE)</f>
        <v>S0075</v>
      </c>
      <c r="P523" s="19" t="s">
        <v>44</v>
      </c>
    </row>
    <row r="524" spans="1:16">
      <c r="A524" s="69">
        <v>515</v>
      </c>
      <c r="B524" s="70" t="s">
        <v>5011</v>
      </c>
      <c r="C524" s="70" t="s">
        <v>5006</v>
      </c>
      <c r="D524" s="70" t="s">
        <v>623</v>
      </c>
      <c r="E524" s="70" t="s">
        <v>4699</v>
      </c>
      <c r="F524" s="69">
        <v>35</v>
      </c>
      <c r="G524" s="91">
        <v>32478</v>
      </c>
      <c r="H524" s="69" t="b">
        <v>1</v>
      </c>
      <c r="I524" s="69" t="b">
        <v>0</v>
      </c>
      <c r="J524" s="19">
        <v>43.707999999999998</v>
      </c>
      <c r="K524" s="19">
        <f>VLOOKUP(A524,'All Generation'!$A$2:$F$1353,3,FALSE)</f>
        <v>53.9</v>
      </c>
      <c r="L524" s="19">
        <f>VLOOKUP(A524,'All Generation'!$A$2:$F$1353,4,FALSE)</f>
        <v>47.5</v>
      </c>
      <c r="M524" s="19">
        <f>VLOOKUP(A524,'All Generation'!$A$2:$F$1353,5,FALSE)</f>
        <v>52.484999999999999</v>
      </c>
      <c r="N524" s="19">
        <f>VLOOKUP(A524,'All Generation'!$A$2:$F$1353,6,FALSE)</f>
        <v>54.472999999999999</v>
      </c>
      <c r="O524" s="19" t="str">
        <f>VLOOKUP(A524,'All IDs'!$A$2:$D$1353,4,FALSE)</f>
        <v>S0076</v>
      </c>
      <c r="P524" s="19" t="s">
        <v>44</v>
      </c>
    </row>
    <row r="525" spans="1:16">
      <c r="A525" s="69">
        <v>516</v>
      </c>
      <c r="B525" s="70" t="s">
        <v>5012</v>
      </c>
      <c r="C525" s="70" t="s">
        <v>5006</v>
      </c>
      <c r="D525" s="70" t="s">
        <v>623</v>
      </c>
      <c r="E525" s="70" t="s">
        <v>4699</v>
      </c>
      <c r="F525" s="69">
        <v>92</v>
      </c>
      <c r="G525" s="91">
        <v>32843</v>
      </c>
      <c r="H525" s="69" t="b">
        <v>1</v>
      </c>
      <c r="I525" s="69" t="b">
        <v>0</v>
      </c>
      <c r="J525" s="19">
        <v>143.75299999999999</v>
      </c>
      <c r="K525" s="19">
        <f>VLOOKUP(A525,'All Generation'!$A$2:$F$1353,3,FALSE)</f>
        <v>156.30000000000001</v>
      </c>
      <c r="L525" s="19">
        <f>VLOOKUP(A525,'All Generation'!$A$2:$F$1353,4,FALSE)</f>
        <v>157.19999999999999</v>
      </c>
      <c r="M525" s="19">
        <f>VLOOKUP(A525,'All Generation'!$A$2:$F$1353,5,FALSE)</f>
        <v>159.03899999999999</v>
      </c>
      <c r="N525" s="19">
        <f>VLOOKUP(A525,'All Generation'!$A$2:$F$1353,6,FALSE)</f>
        <v>158.02600000000001</v>
      </c>
      <c r="O525" s="19" t="str">
        <f>VLOOKUP(A525,'All IDs'!$A$2:$D$1353,4,FALSE)</f>
        <v>S0077</v>
      </c>
      <c r="P525" s="19" t="s">
        <v>44</v>
      </c>
    </row>
    <row r="526" spans="1:16">
      <c r="A526" s="69">
        <v>517</v>
      </c>
      <c r="B526" s="70" t="s">
        <v>5013</v>
      </c>
      <c r="C526" s="70" t="s">
        <v>5014</v>
      </c>
      <c r="D526" s="70" t="s">
        <v>623</v>
      </c>
      <c r="E526" s="70" t="s">
        <v>73</v>
      </c>
      <c r="F526" s="69">
        <v>2</v>
      </c>
      <c r="G526" s="91">
        <v>41022</v>
      </c>
      <c r="H526" s="69" t="b">
        <v>1</v>
      </c>
      <c r="I526" s="69" t="b">
        <v>0</v>
      </c>
      <c r="J526" s="19">
        <v>4.9470000000000001</v>
      </c>
      <c r="K526" s="19">
        <f>VLOOKUP(A526,'All Generation'!$A$2:$F$1353,3,FALSE)</f>
        <v>5.3</v>
      </c>
      <c r="L526" s="19">
        <f>VLOOKUP(A526,'All Generation'!$A$2:$F$1353,4,FALSE)</f>
        <v>5.2</v>
      </c>
      <c r="M526" s="19">
        <f>VLOOKUP(A526,'All Generation'!$A$2:$F$1353,5,FALSE)</f>
        <v>5.2409999999999997</v>
      </c>
      <c r="N526" s="19">
        <f>VLOOKUP(A526,'All Generation'!$A$2:$F$1353,6,FALSE)</f>
        <v>5.399</v>
      </c>
      <c r="O526" s="19" t="str">
        <f>VLOOKUP(A526,'All IDs'!$A$2:$D$1353,4,FALSE)</f>
        <v>S0163</v>
      </c>
      <c r="P526" s="19" t="s">
        <v>44</v>
      </c>
    </row>
    <row r="527" spans="1:16">
      <c r="A527" s="69">
        <v>518</v>
      </c>
      <c r="B527" s="70" t="s">
        <v>5015</v>
      </c>
      <c r="C527" s="70" t="s">
        <v>5016</v>
      </c>
      <c r="D527" s="70" t="s">
        <v>623</v>
      </c>
      <c r="E527" s="70" t="s">
        <v>73</v>
      </c>
      <c r="F527" s="69">
        <v>1.5</v>
      </c>
      <c r="G527" s="91">
        <v>42373</v>
      </c>
      <c r="H527" s="69" t="b">
        <v>1</v>
      </c>
      <c r="I527" s="69" t="b">
        <v>0</v>
      </c>
      <c r="J527" s="19">
        <v>5.7030000000000003</v>
      </c>
      <c r="K527" s="19">
        <f>VLOOKUP(A527,'All Generation'!$A$2:$F$1353,3,FALSE)</f>
        <v>6.4119999999999999</v>
      </c>
      <c r="L527" s="19">
        <f>VLOOKUP(A527,'All Generation'!$A$2:$F$1353,4,FALSE)</f>
        <v>0</v>
      </c>
      <c r="M527" s="19">
        <f>VLOOKUP(A527,'All Generation'!$A$2:$F$1353,5,FALSE)</f>
        <v>0</v>
      </c>
      <c r="N527" s="19">
        <f>VLOOKUP(A527,'All Generation'!$A$2:$F$1353,6,FALSE)</f>
        <v>0</v>
      </c>
      <c r="O527" s="19" t="str">
        <f>VLOOKUP(A527,'All IDs'!$A$2:$D$1353,4,FALSE)</f>
        <v>S0557</v>
      </c>
      <c r="P527" s="19" t="s">
        <v>552</v>
      </c>
    </row>
    <row r="528" spans="1:16">
      <c r="A528" s="69">
        <v>519</v>
      </c>
      <c r="B528" s="70" t="s">
        <v>5017</v>
      </c>
      <c r="C528" s="70" t="s">
        <v>5014</v>
      </c>
      <c r="D528" s="70" t="s">
        <v>623</v>
      </c>
      <c r="E528" s="70" t="s">
        <v>73</v>
      </c>
      <c r="F528" s="69">
        <v>2</v>
      </c>
      <c r="G528" s="91">
        <v>41061</v>
      </c>
      <c r="H528" s="69" t="b">
        <v>1</v>
      </c>
      <c r="I528" s="69" t="b">
        <v>0</v>
      </c>
      <c r="J528" s="19">
        <v>4.3499999999999996</v>
      </c>
      <c r="K528" s="19">
        <f>VLOOKUP(A528,'All Generation'!$A$2:$F$1353,3,FALSE)</f>
        <v>5.3</v>
      </c>
      <c r="L528" s="19">
        <f>VLOOKUP(A528,'All Generation'!$A$2:$F$1353,4,FALSE)</f>
        <v>4.5</v>
      </c>
      <c r="M528" s="19">
        <f>VLOOKUP(A528,'All Generation'!$A$2:$F$1353,5,FALSE)</f>
        <v>4.4939999999999998</v>
      </c>
      <c r="N528" s="19">
        <f>VLOOKUP(A528,'All Generation'!$A$2:$F$1353,6,FALSE)</f>
        <v>4.5579999999999998</v>
      </c>
      <c r="O528" s="19" t="str">
        <f>VLOOKUP(A528,'All IDs'!$A$2:$D$1353,4,FALSE)</f>
        <v>S0164</v>
      </c>
      <c r="P528" s="19" t="s">
        <v>44</v>
      </c>
    </row>
    <row r="529" spans="1:16">
      <c r="A529" s="69">
        <v>520</v>
      </c>
      <c r="B529" s="70" t="s">
        <v>5018</v>
      </c>
      <c r="C529" s="70" t="s">
        <v>5019</v>
      </c>
      <c r="D529" s="70" t="s">
        <v>623</v>
      </c>
      <c r="E529" s="70" t="s">
        <v>73</v>
      </c>
      <c r="F529" s="69">
        <v>7.5</v>
      </c>
      <c r="G529" s="91">
        <v>41850</v>
      </c>
      <c r="H529" s="69" t="b">
        <v>1</v>
      </c>
      <c r="I529" s="69" t="b">
        <v>0</v>
      </c>
      <c r="J529" s="19">
        <v>13.827999999999999</v>
      </c>
      <c r="K529" s="19">
        <f>VLOOKUP(A529,'All Generation'!$A$2:$F$1353,3,FALSE)</f>
        <v>14.7</v>
      </c>
      <c r="L529" s="19">
        <f>VLOOKUP(A529,'All Generation'!$A$2:$F$1353,4,FALSE)</f>
        <v>14.7</v>
      </c>
      <c r="M529" s="19">
        <f>VLOOKUP(A529,'All Generation'!$A$2:$F$1353,5,FALSE)</f>
        <v>0</v>
      </c>
      <c r="N529" s="19">
        <f>VLOOKUP(A529,'All Generation'!$A$2:$F$1353,6,FALSE)</f>
        <v>0</v>
      </c>
      <c r="O529" s="19" t="str">
        <f>VLOOKUP(A529,'All IDs'!$A$2:$D$1353,4,FALSE)</f>
        <v>S0516</v>
      </c>
      <c r="P529" s="19" t="s">
        <v>3189</v>
      </c>
    </row>
    <row r="530" spans="1:16">
      <c r="A530" s="69">
        <v>521</v>
      </c>
      <c r="B530" s="70" t="s">
        <v>5020</v>
      </c>
      <c r="C530" s="70" t="s">
        <v>15</v>
      </c>
      <c r="D530" s="70" t="s">
        <v>623</v>
      </c>
      <c r="E530" s="70" t="s">
        <v>73</v>
      </c>
      <c r="F530" s="69">
        <v>3</v>
      </c>
      <c r="G530" s="91">
        <v>41865</v>
      </c>
      <c r="H530" s="69" t="b">
        <v>1</v>
      </c>
      <c r="I530" s="69" t="b">
        <v>0</v>
      </c>
      <c r="J530" s="19">
        <v>5.7910000000000004</v>
      </c>
      <c r="K530" s="19">
        <f>VLOOKUP(A530,'All Generation'!$A$2:$F$1353,3,FALSE)</f>
        <v>6</v>
      </c>
      <c r="L530" s="19">
        <f>VLOOKUP(A530,'All Generation'!$A$2:$F$1353,4,FALSE)</f>
        <v>6</v>
      </c>
      <c r="M530" s="19">
        <f>VLOOKUP(A530,'All Generation'!$A$2:$F$1353,5,FALSE)</f>
        <v>0</v>
      </c>
      <c r="N530" s="19">
        <f>VLOOKUP(A530,'All Generation'!$A$2:$F$1353,6,FALSE)</f>
        <v>0</v>
      </c>
      <c r="O530" s="19" t="str">
        <f>VLOOKUP(A530,'All IDs'!$A$2:$D$1353,4,FALSE)</f>
        <v>S0517</v>
      </c>
      <c r="P530" s="19" t="s">
        <v>3204</v>
      </c>
    </row>
    <row r="531" spans="1:16">
      <c r="A531" s="69">
        <v>522</v>
      </c>
      <c r="B531" s="70" t="s">
        <v>5021</v>
      </c>
      <c r="C531" s="70" t="s">
        <v>5022</v>
      </c>
      <c r="D531" s="70" t="s">
        <v>623</v>
      </c>
      <c r="E531" s="70" t="s">
        <v>73</v>
      </c>
      <c r="F531" s="69">
        <v>3</v>
      </c>
      <c r="G531" s="91">
        <v>41852</v>
      </c>
      <c r="H531" s="69" t="b">
        <v>1</v>
      </c>
      <c r="I531" s="69" t="b">
        <v>0</v>
      </c>
      <c r="J531" s="19">
        <v>5.8520000000000003</v>
      </c>
      <c r="K531" s="19">
        <f>VLOOKUP(A531,'All Generation'!$A$2:$F$1353,3,FALSE)</f>
        <v>5.9</v>
      </c>
      <c r="L531" s="19">
        <f>VLOOKUP(A531,'All Generation'!$A$2:$F$1353,4,FALSE)</f>
        <v>6.1</v>
      </c>
      <c r="M531" s="19">
        <f>VLOOKUP(A531,'All Generation'!$A$2:$F$1353,5,FALSE)</f>
        <v>0</v>
      </c>
      <c r="N531" s="19">
        <f>VLOOKUP(A531,'All Generation'!$A$2:$F$1353,6,FALSE)</f>
        <v>0</v>
      </c>
      <c r="O531" s="19" t="str">
        <f>VLOOKUP(A531,'All IDs'!$A$2:$D$1353,4,FALSE)</f>
        <v>S0518</v>
      </c>
      <c r="P531" s="19" t="s">
        <v>44</v>
      </c>
    </row>
    <row r="532" spans="1:16">
      <c r="A532" s="69">
        <v>523</v>
      </c>
      <c r="B532" s="70" t="s">
        <v>5023</v>
      </c>
      <c r="C532" s="70" t="s">
        <v>4962</v>
      </c>
      <c r="D532" s="70" t="s">
        <v>623</v>
      </c>
      <c r="E532" s="70" t="s">
        <v>73</v>
      </c>
      <c r="F532" s="69">
        <v>20</v>
      </c>
      <c r="G532" s="91">
        <v>42324</v>
      </c>
      <c r="H532" s="69" t="b">
        <v>1</v>
      </c>
      <c r="I532" s="69" t="b">
        <v>0</v>
      </c>
      <c r="J532" s="19">
        <v>61.731999999999999</v>
      </c>
      <c r="K532" s="19">
        <f>VLOOKUP(A532,'All Generation'!$A$2:$F$1353,3,FALSE)</f>
        <v>65.599999999999994</v>
      </c>
      <c r="L532" s="19">
        <f>VLOOKUP(A532,'All Generation'!$A$2:$F$1353,4,FALSE)</f>
        <v>0</v>
      </c>
      <c r="M532" s="19">
        <f>VLOOKUP(A532,'All Generation'!$A$2:$F$1353,5,FALSE)</f>
        <v>0</v>
      </c>
      <c r="N532" s="19">
        <f>VLOOKUP(A532,'All Generation'!$A$2:$F$1353,6,FALSE)</f>
        <v>0</v>
      </c>
      <c r="O532" s="19" t="str">
        <f>VLOOKUP(A532,'All IDs'!$A$2:$D$1353,4,FALSE)</f>
        <v>S0408</v>
      </c>
      <c r="P532" s="19" t="s">
        <v>349</v>
      </c>
    </row>
    <row r="533" spans="1:16">
      <c r="A533" s="69">
        <v>524</v>
      </c>
      <c r="B533" s="70" t="s">
        <v>5024</v>
      </c>
      <c r="C533" s="70" t="s">
        <v>4962</v>
      </c>
      <c r="D533" s="70" t="s">
        <v>623</v>
      </c>
      <c r="E533" s="70" t="s">
        <v>73</v>
      </c>
      <c r="F533" s="69">
        <v>30</v>
      </c>
      <c r="G533" s="91">
        <v>42339</v>
      </c>
      <c r="H533" s="69" t="b">
        <v>1</v>
      </c>
      <c r="I533" s="69" t="b">
        <v>0</v>
      </c>
      <c r="J533" s="19">
        <v>92.064999999999998</v>
      </c>
      <c r="K533" s="19">
        <f>VLOOKUP(A533,'All Generation'!$A$2:$F$1353,3,FALSE)</f>
        <v>93.3</v>
      </c>
      <c r="L533" s="19">
        <f>VLOOKUP(A533,'All Generation'!$A$2:$F$1353,4,FALSE)</f>
        <v>0</v>
      </c>
      <c r="M533" s="19">
        <f>VLOOKUP(A533,'All Generation'!$A$2:$F$1353,5,FALSE)</f>
        <v>0</v>
      </c>
      <c r="N533" s="19">
        <f>VLOOKUP(A533,'All Generation'!$A$2:$F$1353,6,FALSE)</f>
        <v>0</v>
      </c>
      <c r="O533" s="19" t="str">
        <f>VLOOKUP(A533,'All IDs'!$A$2:$D$1353,4,FALSE)</f>
        <v>S0409</v>
      </c>
      <c r="P533" s="19" t="s">
        <v>7368</v>
      </c>
    </row>
    <row r="534" spans="1:16">
      <c r="A534" s="69">
        <v>817</v>
      </c>
      <c r="B534" s="70" t="s">
        <v>5251</v>
      </c>
      <c r="C534" s="70" t="s">
        <v>15</v>
      </c>
      <c r="D534" s="70" t="s">
        <v>623</v>
      </c>
      <c r="E534" s="70" t="s">
        <v>73</v>
      </c>
      <c r="F534" s="71"/>
      <c r="G534" s="92"/>
      <c r="H534" s="69" t="b">
        <v>1</v>
      </c>
      <c r="I534" s="69" t="b">
        <v>0</v>
      </c>
      <c r="J534" s="19">
        <v>0</v>
      </c>
      <c r="K534" s="19">
        <f>VLOOKUP(A534,'All Generation'!$A$2:$F$1353,3,FALSE)</f>
        <v>8.7510000000000004E-2</v>
      </c>
      <c r="L534" s="19">
        <f>VLOOKUP(A534,'All Generation'!$A$2:$F$1353,4,FALSE)</f>
        <v>8.7510000000000004E-2</v>
      </c>
      <c r="M534" s="19">
        <f>VLOOKUP(A534,'All Generation'!$A$2:$F$1353,5,FALSE)</f>
        <v>0</v>
      </c>
      <c r="N534" s="19">
        <f>VLOOKUP(A534,'All Generation'!$A$2:$F$1353,6,FALSE)</f>
        <v>0</v>
      </c>
      <c r="O534" s="19" t="str">
        <f>VLOOKUP(A534,'All IDs'!$A$2:$D$1353,4,FALSE)</f>
        <v/>
      </c>
      <c r="P534" s="19" t="s">
        <v>7942</v>
      </c>
    </row>
    <row r="535" spans="1:16">
      <c r="A535" s="69">
        <v>818</v>
      </c>
      <c r="B535" s="70" t="s">
        <v>5252</v>
      </c>
      <c r="C535" s="70" t="s">
        <v>15</v>
      </c>
      <c r="D535" s="70" t="s">
        <v>623</v>
      </c>
      <c r="E535" s="70" t="s">
        <v>73</v>
      </c>
      <c r="F535" s="71"/>
      <c r="G535" s="92"/>
      <c r="H535" s="69" t="b">
        <v>1</v>
      </c>
      <c r="I535" s="69" t="b">
        <v>0</v>
      </c>
      <c r="J535" s="19">
        <v>0</v>
      </c>
      <c r="K535" s="19">
        <f>VLOOKUP(A535,'All Generation'!$A$2:$F$1353,3,FALSE)</f>
        <v>0.15848799999999999</v>
      </c>
      <c r="L535" s="19">
        <f>VLOOKUP(A535,'All Generation'!$A$2:$F$1353,4,FALSE)</f>
        <v>0.15848799999999999</v>
      </c>
      <c r="M535" s="19">
        <f>VLOOKUP(A535,'All Generation'!$A$2:$F$1353,5,FALSE)</f>
        <v>0</v>
      </c>
      <c r="N535" s="19">
        <f>VLOOKUP(A535,'All Generation'!$A$2:$F$1353,6,FALSE)</f>
        <v>0</v>
      </c>
      <c r="O535" s="19" t="str">
        <f>VLOOKUP(A535,'All IDs'!$A$2:$D$1353,4,FALSE)</f>
        <v/>
      </c>
      <c r="P535" s="19" t="s">
        <v>7943</v>
      </c>
    </row>
    <row r="536" spans="1:16">
      <c r="A536" s="69">
        <v>525</v>
      </c>
      <c r="B536" s="70" t="s">
        <v>5025</v>
      </c>
      <c r="C536" s="70" t="s">
        <v>5026</v>
      </c>
      <c r="D536" s="70" t="s">
        <v>623</v>
      </c>
      <c r="E536" s="70" t="s">
        <v>73</v>
      </c>
      <c r="F536" s="69">
        <v>20</v>
      </c>
      <c r="G536" s="91">
        <v>42158</v>
      </c>
      <c r="H536" s="69" t="b">
        <v>1</v>
      </c>
      <c r="I536" s="69" t="b">
        <v>0</v>
      </c>
      <c r="J536" s="19">
        <v>52.359000000000002</v>
      </c>
      <c r="K536" s="19">
        <f>VLOOKUP(A536,'All Generation'!$A$2:$F$1353,3,FALSE)</f>
        <v>51.7</v>
      </c>
      <c r="L536" s="19">
        <f>VLOOKUP(A536,'All Generation'!$A$2:$F$1353,4,FALSE)</f>
        <v>34.299999999999997</v>
      </c>
      <c r="M536" s="19">
        <f>VLOOKUP(A536,'All Generation'!$A$2:$F$1353,5,FALSE)</f>
        <v>0</v>
      </c>
      <c r="N536" s="19">
        <f>VLOOKUP(A536,'All Generation'!$A$2:$F$1353,6,FALSE)</f>
        <v>0</v>
      </c>
      <c r="O536" s="19" t="str">
        <f>VLOOKUP(A536,'All IDs'!$A$2:$D$1353,4,FALSE)</f>
        <v>S0330</v>
      </c>
      <c r="P536" s="19" t="s">
        <v>7372</v>
      </c>
    </row>
    <row r="537" spans="1:16">
      <c r="A537" s="69">
        <v>526</v>
      </c>
      <c r="B537" s="70" t="s">
        <v>5027</v>
      </c>
      <c r="C537" s="70" t="s">
        <v>15</v>
      </c>
      <c r="D537" s="70" t="s">
        <v>623</v>
      </c>
      <c r="E537" s="70" t="s">
        <v>4</v>
      </c>
      <c r="F537" s="69">
        <v>150</v>
      </c>
      <c r="G537" s="92"/>
      <c r="H537" s="69" t="b">
        <v>1</v>
      </c>
      <c r="I537" s="69" t="b">
        <v>0</v>
      </c>
      <c r="J537" s="19">
        <v>354.64</v>
      </c>
      <c r="K537" s="19">
        <f>VLOOKUP(A537,'All Generation'!$A$2:$F$1353,3,FALSE)</f>
        <v>386.1</v>
      </c>
      <c r="L537" s="19">
        <f>VLOOKUP(A537,'All Generation'!$A$2:$F$1353,4,FALSE)</f>
        <v>417.4</v>
      </c>
      <c r="M537" s="19">
        <f>VLOOKUP(A537,'All Generation'!$A$2:$F$1353,5,FALSE)</f>
        <v>397.31299999999999</v>
      </c>
      <c r="N537" s="19">
        <f>VLOOKUP(A537,'All Generation'!$A$2:$F$1353,6,FALSE)</f>
        <v>0</v>
      </c>
      <c r="O537" s="19" t="str">
        <f>VLOOKUP(A537,'All IDs'!$A$2:$D$1353,4,FALSE)</f>
        <v>W0358</v>
      </c>
      <c r="P537" s="19" t="s">
        <v>474</v>
      </c>
    </row>
    <row r="538" spans="1:16">
      <c r="A538" s="69">
        <v>527</v>
      </c>
      <c r="B538" s="70" t="s">
        <v>5028</v>
      </c>
      <c r="C538" s="70" t="s">
        <v>15</v>
      </c>
      <c r="D538" s="70" t="s">
        <v>623</v>
      </c>
      <c r="E538" s="70" t="s">
        <v>4</v>
      </c>
      <c r="F538" s="69">
        <v>102.5</v>
      </c>
      <c r="G538" s="92"/>
      <c r="H538" s="69" t="b">
        <v>1</v>
      </c>
      <c r="I538" s="69" t="b">
        <v>0</v>
      </c>
      <c r="J538" s="19">
        <v>250.578</v>
      </c>
      <c r="K538" s="19">
        <f>VLOOKUP(A538,'All Generation'!$A$2:$F$1353,3,FALSE)</f>
        <v>260.3</v>
      </c>
      <c r="L538" s="19">
        <f>VLOOKUP(A538,'All Generation'!$A$2:$F$1353,4,FALSE)</f>
        <v>275.39999999999998</v>
      </c>
      <c r="M538" s="19">
        <f>VLOOKUP(A538,'All Generation'!$A$2:$F$1353,5,FALSE)</f>
        <v>271.62099999999998</v>
      </c>
      <c r="N538" s="19">
        <f>VLOOKUP(A538,'All Generation'!$A$2:$F$1353,6,FALSE)</f>
        <v>0</v>
      </c>
      <c r="O538" s="19" t="str">
        <f>VLOOKUP(A538,'All IDs'!$A$2:$D$1353,4,FALSE)</f>
        <v>W0421</v>
      </c>
      <c r="P538" s="19" t="s">
        <v>7379</v>
      </c>
    </row>
    <row r="539" spans="1:16">
      <c r="A539" s="69">
        <v>528</v>
      </c>
      <c r="B539" s="70" t="s">
        <v>5029</v>
      </c>
      <c r="C539" s="70" t="s">
        <v>15</v>
      </c>
      <c r="D539" s="70" t="s">
        <v>623</v>
      </c>
      <c r="E539" s="70" t="s">
        <v>4</v>
      </c>
      <c r="F539" s="69">
        <v>102.5</v>
      </c>
      <c r="G539" s="92"/>
      <c r="H539" s="69" t="b">
        <v>1</v>
      </c>
      <c r="I539" s="69" t="b">
        <v>0</v>
      </c>
      <c r="J539" s="19">
        <v>268.221</v>
      </c>
      <c r="K539" s="19">
        <f>VLOOKUP(A539,'All Generation'!$A$2:$F$1353,3,FALSE)</f>
        <v>282.89999999999998</v>
      </c>
      <c r="L539" s="19">
        <f>VLOOKUP(A539,'All Generation'!$A$2:$F$1353,4,FALSE)</f>
        <v>300.8</v>
      </c>
      <c r="M539" s="19">
        <f>VLOOKUP(A539,'All Generation'!$A$2:$F$1353,5,FALSE)</f>
        <v>256.88099999999997</v>
      </c>
      <c r="N539" s="19">
        <f>VLOOKUP(A539,'All Generation'!$A$2:$F$1353,6,FALSE)</f>
        <v>0</v>
      </c>
      <c r="O539" s="19" t="str">
        <f>VLOOKUP(A539,'All IDs'!$A$2:$D$1353,4,FALSE)</f>
        <v>W0422</v>
      </c>
      <c r="P539" s="19" t="s">
        <v>7383</v>
      </c>
    </row>
    <row r="540" spans="1:16">
      <c r="A540" s="69">
        <v>529</v>
      </c>
      <c r="B540" s="70" t="s">
        <v>5030</v>
      </c>
      <c r="C540" s="70" t="s">
        <v>15</v>
      </c>
      <c r="D540" s="70" t="s">
        <v>623</v>
      </c>
      <c r="E540" s="70" t="s">
        <v>4</v>
      </c>
      <c r="F540" s="69">
        <v>153.80000000000001</v>
      </c>
      <c r="G540" s="92"/>
      <c r="H540" s="69" t="b">
        <v>1</v>
      </c>
      <c r="I540" s="69" t="b">
        <v>0</v>
      </c>
      <c r="J540" s="19">
        <v>376.60500000000002</v>
      </c>
      <c r="K540" s="19">
        <f>VLOOKUP(A540,'All Generation'!$A$2:$F$1353,3,FALSE)</f>
        <v>399.4</v>
      </c>
      <c r="L540" s="19">
        <f>VLOOKUP(A540,'All Generation'!$A$2:$F$1353,4,FALSE)</f>
        <v>412.9</v>
      </c>
      <c r="M540" s="19">
        <f>VLOOKUP(A540,'All Generation'!$A$2:$F$1353,5,FALSE)</f>
        <v>405.334</v>
      </c>
      <c r="N540" s="19">
        <f>VLOOKUP(A540,'All Generation'!$A$2:$F$1353,6,FALSE)</f>
        <v>0</v>
      </c>
      <c r="O540" s="19" t="str">
        <f>VLOOKUP(A540,'All IDs'!$A$2:$D$1353,4,FALSE)</f>
        <v>W0384</v>
      </c>
      <c r="P540" s="19" t="s">
        <v>7387</v>
      </c>
    </row>
    <row r="541" spans="1:16" ht="30">
      <c r="A541" s="69">
        <v>530</v>
      </c>
      <c r="B541" s="70" t="s">
        <v>5031</v>
      </c>
      <c r="C541" s="70" t="s">
        <v>5032</v>
      </c>
      <c r="D541" s="70" t="s">
        <v>623</v>
      </c>
      <c r="E541" s="70" t="s">
        <v>73</v>
      </c>
      <c r="F541" s="69">
        <v>1.9</v>
      </c>
      <c r="G541" s="91">
        <v>40909</v>
      </c>
      <c r="H541" s="69" t="b">
        <v>1</v>
      </c>
      <c r="I541" s="69" t="b">
        <v>0</v>
      </c>
      <c r="J541" s="19">
        <v>1.6240000000000001</v>
      </c>
      <c r="K541" s="19">
        <f>VLOOKUP(A541,'All Generation'!$A$2:$F$1353,3,FALSE)</f>
        <v>1.6</v>
      </c>
      <c r="L541" s="19">
        <f>VLOOKUP(A541,'All Generation'!$A$2:$F$1353,4,FALSE)</f>
        <v>1.6</v>
      </c>
      <c r="M541" s="19">
        <f>VLOOKUP(A541,'All Generation'!$A$2:$F$1353,5,FALSE)</f>
        <v>1.6240000000000001</v>
      </c>
      <c r="N541" s="19">
        <f>VLOOKUP(A541,'All Generation'!$A$2:$F$1353,6,FALSE)</f>
        <v>1.6240000000000001</v>
      </c>
      <c r="O541" s="19" t="str">
        <f>VLOOKUP(A541,'All IDs'!$A$2:$D$1353,4,FALSE)</f>
        <v>S9092</v>
      </c>
      <c r="P541" s="19" t="s">
        <v>7389</v>
      </c>
    </row>
    <row r="542" spans="1:16">
      <c r="A542" s="132">
        <v>531</v>
      </c>
      <c r="B542" s="129" t="s">
        <v>5033</v>
      </c>
      <c r="C542" s="129" t="s">
        <v>15</v>
      </c>
      <c r="D542" s="129" t="s">
        <v>623</v>
      </c>
      <c r="E542" s="129" t="s">
        <v>73</v>
      </c>
      <c r="F542" s="132">
        <v>2</v>
      </c>
      <c r="G542" s="131">
        <v>41275</v>
      </c>
      <c r="H542" s="132" t="b">
        <v>1</v>
      </c>
      <c r="I542" s="132" t="b">
        <v>0</v>
      </c>
      <c r="J542" s="134">
        <v>0</v>
      </c>
      <c r="K542" s="19">
        <f>VLOOKUP(A542,'All Generation'!$A$2:$F$1353,3,FALSE)</f>
        <v>5.3</v>
      </c>
      <c r="L542" s="19">
        <f>VLOOKUP(A542,'All Generation'!$A$2:$F$1353,4,FALSE)</f>
        <v>2.4</v>
      </c>
      <c r="M542" s="19">
        <f>VLOOKUP(A542,'All Generation'!$A$2:$F$1353,5,FALSE)</f>
        <v>2.6459999999999999</v>
      </c>
      <c r="N542" s="19">
        <f>VLOOKUP(A542,'All Generation'!$A$2:$F$1353,6,FALSE)</f>
        <v>3.0779999999999998</v>
      </c>
      <c r="O542" s="134" t="str">
        <f>VLOOKUP(A542,'All IDs'!$A$2:$D$1353,4,FALSE)</f>
        <v>G1036</v>
      </c>
      <c r="P542" s="19" t="s">
        <v>44</v>
      </c>
    </row>
    <row r="543" spans="1:16">
      <c r="A543" s="69">
        <v>532</v>
      </c>
      <c r="B543" s="70" t="s">
        <v>5034</v>
      </c>
      <c r="C543" s="70" t="s">
        <v>5035</v>
      </c>
      <c r="D543" s="70" t="s">
        <v>623</v>
      </c>
      <c r="E543" s="70" t="s">
        <v>73</v>
      </c>
      <c r="F543" s="69">
        <v>22.5</v>
      </c>
      <c r="G543" s="91">
        <v>42277</v>
      </c>
      <c r="H543" s="69" t="b">
        <v>1</v>
      </c>
      <c r="I543" s="69" t="b">
        <v>0</v>
      </c>
      <c r="J543" s="19">
        <v>44.033000000000001</v>
      </c>
      <c r="K543" s="19">
        <f>VLOOKUP(A543,'All Generation'!$A$2:$F$1353,3,FALSE)</f>
        <v>44.7</v>
      </c>
      <c r="L543" s="19">
        <f>VLOOKUP(A543,'All Generation'!$A$2:$F$1353,4,FALSE)</f>
        <v>0</v>
      </c>
      <c r="M543" s="19">
        <f>VLOOKUP(A543,'All Generation'!$A$2:$F$1353,5,FALSE)</f>
        <v>0</v>
      </c>
      <c r="N543" s="19">
        <f>VLOOKUP(A543,'All Generation'!$A$2:$F$1353,6,FALSE)</f>
        <v>0</v>
      </c>
      <c r="O543" s="19" t="str">
        <f>VLOOKUP(A543,'All IDs'!$A$2:$D$1353,4,FALSE)</f>
        <v>S0432</v>
      </c>
      <c r="P543" s="19" t="s">
        <v>3311</v>
      </c>
    </row>
    <row r="544" spans="1:16">
      <c r="A544" s="69">
        <v>534</v>
      </c>
      <c r="B544" s="70" t="s">
        <v>5036</v>
      </c>
      <c r="C544" s="70" t="s">
        <v>4377</v>
      </c>
      <c r="D544" s="70" t="s">
        <v>623</v>
      </c>
      <c r="E544" s="70" t="s">
        <v>243</v>
      </c>
      <c r="F544" s="69">
        <v>2.7</v>
      </c>
      <c r="G544" s="91">
        <v>38322</v>
      </c>
      <c r="H544" s="69" t="b">
        <v>1</v>
      </c>
      <c r="I544" s="69" t="b">
        <v>0</v>
      </c>
      <c r="J544" s="19">
        <v>13.8606</v>
      </c>
      <c r="K544" s="19">
        <f>VLOOKUP(A544,'All Generation'!$A$2:$F$1353,3,FALSE)</f>
        <v>11.1</v>
      </c>
      <c r="L544" s="19">
        <f>VLOOKUP(A544,'All Generation'!$A$2:$F$1353,4,FALSE)</f>
        <v>16.2</v>
      </c>
      <c r="M544" s="19">
        <f>VLOOKUP(A544,'All Generation'!$A$2:$F$1353,5,FALSE)</f>
        <v>13.976000000000001</v>
      </c>
      <c r="N544" s="19">
        <f>VLOOKUP(A544,'All Generation'!$A$2:$F$1353,6,FALSE)</f>
        <v>14.769</v>
      </c>
      <c r="O544" s="19" t="str">
        <f>VLOOKUP(A544,'All IDs'!$A$2:$D$1353,4,FALSE)</f>
        <v>E0208</v>
      </c>
      <c r="P544" s="19" t="s">
        <v>17424</v>
      </c>
    </row>
    <row r="545" spans="1:16">
      <c r="A545" s="69">
        <v>536</v>
      </c>
      <c r="B545" s="70" t="s">
        <v>5037</v>
      </c>
      <c r="C545" s="70" t="s">
        <v>15</v>
      </c>
      <c r="D545" s="70" t="s">
        <v>623</v>
      </c>
      <c r="E545" s="70" t="s">
        <v>4</v>
      </c>
      <c r="F545" s="69">
        <v>70.7</v>
      </c>
      <c r="G545" s="92"/>
      <c r="H545" s="69" t="b">
        <v>1</v>
      </c>
      <c r="I545" s="69" t="b">
        <v>0</v>
      </c>
      <c r="J545" s="19">
        <v>141.989</v>
      </c>
      <c r="K545" s="19">
        <f>VLOOKUP(A545,'All Generation'!$A$2:$F$1353,3,FALSE)</f>
        <v>136.6</v>
      </c>
      <c r="L545" s="19">
        <f>VLOOKUP(A545,'All Generation'!$A$2:$F$1353,4,FALSE)</f>
        <v>130.6</v>
      </c>
      <c r="M545" s="19">
        <f>VLOOKUP(A545,'All Generation'!$A$2:$F$1353,5,FALSE)</f>
        <v>174.45699999999999</v>
      </c>
      <c r="N545" s="19">
        <f>VLOOKUP(A545,'All Generation'!$A$2:$F$1353,6,FALSE)</f>
        <v>0</v>
      </c>
      <c r="O545" s="19" t="str">
        <f>VLOOKUP(A545,'All IDs'!$A$2:$D$1353,4,FALSE)</f>
        <v>W0289</v>
      </c>
      <c r="P545" s="19" t="s">
        <v>7404</v>
      </c>
    </row>
    <row r="546" spans="1:16">
      <c r="A546" s="69">
        <v>538</v>
      </c>
      <c r="B546" s="70" t="s">
        <v>5038</v>
      </c>
      <c r="C546" s="70" t="s">
        <v>4359</v>
      </c>
      <c r="D546" s="70" t="s">
        <v>623</v>
      </c>
      <c r="E546" s="70" t="s">
        <v>3</v>
      </c>
      <c r="F546" s="69">
        <v>120</v>
      </c>
      <c r="G546" s="91">
        <v>30317</v>
      </c>
      <c r="H546" s="69" t="b">
        <v>1</v>
      </c>
      <c r="I546" s="69" t="b">
        <v>0</v>
      </c>
      <c r="J546" s="19">
        <v>354.46499999999997</v>
      </c>
      <c r="K546" s="19">
        <f>VLOOKUP(A546,'All Generation'!$A$2:$F$1353,3,FALSE)</f>
        <v>240.6</v>
      </c>
      <c r="L546" s="19">
        <f>VLOOKUP(A546,'All Generation'!$A$2:$F$1353,4,FALSE)</f>
        <v>283.39999999999998</v>
      </c>
      <c r="M546" s="19">
        <f>VLOOKUP(A546,'All Generation'!$A$2:$F$1353,5,FALSE)</f>
        <v>392.46499999999997</v>
      </c>
      <c r="N546" s="19">
        <f>VLOOKUP(A546,'All Generation'!$A$2:$F$1353,6,FALSE)</f>
        <v>374.88600000000002</v>
      </c>
      <c r="O546" s="19" t="str">
        <f>VLOOKUP(A546,'All IDs'!$A$2:$D$1353,4,FALSE)</f>
        <v>T0029</v>
      </c>
      <c r="P546" s="19" t="s">
        <v>44</v>
      </c>
    </row>
    <row r="547" spans="1:16">
      <c r="A547" s="69">
        <v>540</v>
      </c>
      <c r="B547" s="70" t="s">
        <v>5039</v>
      </c>
      <c r="C547" s="70" t="s">
        <v>15</v>
      </c>
      <c r="D547" s="70" t="s">
        <v>623</v>
      </c>
      <c r="E547" s="70" t="s">
        <v>4</v>
      </c>
      <c r="F547" s="69">
        <v>102.2</v>
      </c>
      <c r="G547" s="92"/>
      <c r="H547" s="69" t="b">
        <v>1</v>
      </c>
      <c r="I547" s="69" t="b">
        <v>0</v>
      </c>
      <c r="J547" s="19">
        <v>200.40899999999999</v>
      </c>
      <c r="K547" s="19">
        <f>VLOOKUP(A547,'All Generation'!$A$2:$F$1353,3,FALSE)</f>
        <v>212.4</v>
      </c>
      <c r="L547" s="19">
        <f>VLOOKUP(A547,'All Generation'!$A$2:$F$1353,4,FALSE)</f>
        <v>212.8</v>
      </c>
      <c r="M547" s="19">
        <f>VLOOKUP(A547,'All Generation'!$A$2:$F$1353,5,FALSE)</f>
        <v>211.35900000000001</v>
      </c>
      <c r="N547" s="19">
        <f>VLOOKUP(A547,'All Generation'!$A$2:$F$1353,6,FALSE)</f>
        <v>0</v>
      </c>
      <c r="O547" s="19" t="str">
        <f>VLOOKUP(A547,'All IDs'!$A$2:$D$1353,4,FALSE)</f>
        <v>W0357</v>
      </c>
      <c r="P547" s="19" t="s">
        <v>17425</v>
      </c>
    </row>
    <row r="548" spans="1:16">
      <c r="A548" s="69">
        <v>541</v>
      </c>
      <c r="B548" s="70" t="s">
        <v>1545</v>
      </c>
      <c r="C548" s="70" t="s">
        <v>15</v>
      </c>
      <c r="D548" s="70" t="s">
        <v>623</v>
      </c>
      <c r="E548" s="70" t="s">
        <v>4</v>
      </c>
      <c r="F548" s="69">
        <v>127.8</v>
      </c>
      <c r="G548" s="92"/>
      <c r="H548" s="69" t="b">
        <v>1</v>
      </c>
      <c r="I548" s="69" t="b">
        <v>0</v>
      </c>
      <c r="J548" s="19">
        <v>332.36799999999999</v>
      </c>
      <c r="K548" s="19">
        <f>VLOOKUP(A548,'All Generation'!$A$2:$F$1353,3,FALSE)</f>
        <v>350</v>
      </c>
      <c r="L548" s="19">
        <f>VLOOKUP(A548,'All Generation'!$A$2:$F$1353,4,FALSE)</f>
        <v>357.5</v>
      </c>
      <c r="M548" s="19">
        <f>VLOOKUP(A548,'All Generation'!$A$2:$F$1353,5,FALSE)</f>
        <v>350.99200000000002</v>
      </c>
      <c r="N548" s="19">
        <f>VLOOKUP(A548,'All Generation'!$A$2:$F$1353,6,FALSE)</f>
        <v>0</v>
      </c>
      <c r="O548" s="19" t="str">
        <f>VLOOKUP(A548,'All IDs'!$A$2:$D$1353,4,FALSE)</f>
        <v>W0356</v>
      </c>
      <c r="P548" s="19" t="s">
        <v>17426</v>
      </c>
    </row>
    <row r="549" spans="1:16" ht="30">
      <c r="A549" s="69">
        <v>542</v>
      </c>
      <c r="B549" s="70" t="s">
        <v>5040</v>
      </c>
      <c r="C549" s="70" t="s">
        <v>5041</v>
      </c>
      <c r="D549" s="70" t="s">
        <v>623</v>
      </c>
      <c r="E549" s="70" t="s">
        <v>73</v>
      </c>
      <c r="F549" s="69">
        <v>318</v>
      </c>
      <c r="G549" s="91">
        <v>41548</v>
      </c>
      <c r="H549" s="69" t="b">
        <v>1</v>
      </c>
      <c r="I549" s="69" t="b">
        <v>0</v>
      </c>
      <c r="J549" s="19">
        <v>905.62</v>
      </c>
      <c r="K549" s="19">
        <f>VLOOKUP(A549,'All Generation'!$A$2:$F$1353,3,FALSE)</f>
        <v>679</v>
      </c>
      <c r="L549" s="19">
        <f>VLOOKUP(A549,'All Generation'!$A$2:$F$1353,4,FALSE)</f>
        <v>865.2</v>
      </c>
      <c r="M549" s="19">
        <f>VLOOKUP(A549,'All Generation'!$A$2:$F$1353,5,FALSE)</f>
        <v>350.43400000000003</v>
      </c>
      <c r="N549" s="19">
        <f>VLOOKUP(A549,'All Generation'!$A$2:$F$1353,6,FALSE)</f>
        <v>0</v>
      </c>
      <c r="O549" s="19" t="str">
        <f>VLOOKUP(A549,'All IDs'!$A$2:$D$1353,4,FALSE)</f>
        <v>S0252</v>
      </c>
      <c r="P549" s="19" t="s">
        <v>17427</v>
      </c>
    </row>
    <row r="550" spans="1:16" ht="30">
      <c r="A550" s="69">
        <v>543</v>
      </c>
      <c r="B550" s="70" t="s">
        <v>5042</v>
      </c>
      <c r="C550" s="70" t="s">
        <v>5041</v>
      </c>
      <c r="D550" s="70" t="s">
        <v>623</v>
      </c>
      <c r="E550" s="70" t="s">
        <v>73</v>
      </c>
      <c r="F550" s="69">
        <v>279</v>
      </c>
      <c r="G550" s="91">
        <v>41548</v>
      </c>
      <c r="H550" s="69" t="b">
        <v>1</v>
      </c>
      <c r="I550" s="69" t="b">
        <v>0</v>
      </c>
      <c r="J550" s="19">
        <v>768.25199999999995</v>
      </c>
      <c r="K550" s="19">
        <f>VLOOKUP(A550,'All Generation'!$A$2:$F$1353,3,FALSE)</f>
        <v>767.8</v>
      </c>
      <c r="L550" s="19">
        <f>VLOOKUP(A550,'All Generation'!$A$2:$F$1353,4,FALSE)</f>
        <v>798.4</v>
      </c>
      <c r="M550" s="19">
        <f>VLOOKUP(A550,'All Generation'!$A$2:$F$1353,5,FALSE)</f>
        <v>392.88600000000002</v>
      </c>
      <c r="N550" s="19">
        <f>VLOOKUP(A550,'All Generation'!$A$2:$F$1353,6,FALSE)</f>
        <v>0</v>
      </c>
      <c r="O550" s="19" t="str">
        <f>VLOOKUP(A550,'All IDs'!$A$2:$D$1353,4,FALSE)</f>
        <v>S0253</v>
      </c>
      <c r="P550" s="19" t="s">
        <v>17428</v>
      </c>
    </row>
    <row r="551" spans="1:16">
      <c r="A551" s="69">
        <v>544</v>
      </c>
      <c r="B551" s="70" t="s">
        <v>450</v>
      </c>
      <c r="C551" s="70" t="s">
        <v>15</v>
      </c>
      <c r="D551" s="70" t="s">
        <v>623</v>
      </c>
      <c r="E551" s="70" t="s">
        <v>73</v>
      </c>
      <c r="F551" s="69">
        <v>1</v>
      </c>
      <c r="G551" s="91">
        <v>41638</v>
      </c>
      <c r="H551" s="69" t="b">
        <v>1</v>
      </c>
      <c r="I551" s="69" t="b">
        <v>0</v>
      </c>
      <c r="J551" s="19">
        <v>2.363</v>
      </c>
      <c r="K551" s="19">
        <f>VLOOKUP(A551,'All Generation'!$A$2:$F$1353,3,FALSE)</f>
        <v>2.4</v>
      </c>
      <c r="L551" s="19">
        <f>VLOOKUP(A551,'All Generation'!$A$2:$F$1353,4,FALSE)</f>
        <v>2.6</v>
      </c>
      <c r="M551" s="19">
        <f>VLOOKUP(A551,'All Generation'!$A$2:$F$1353,5,FALSE)</f>
        <v>0</v>
      </c>
      <c r="N551" s="19">
        <f>VLOOKUP(A551,'All Generation'!$A$2:$F$1353,6,FALSE)</f>
        <v>0</v>
      </c>
      <c r="O551" s="19" t="str">
        <f>VLOOKUP(A551,'All IDs'!$A$2:$D$1353,4,FALSE)</f>
        <v>S0374</v>
      </c>
      <c r="P551" s="19" t="s">
        <v>44</v>
      </c>
    </row>
    <row r="552" spans="1:16" ht="30">
      <c r="A552" s="69">
        <v>545</v>
      </c>
      <c r="B552" s="70" t="s">
        <v>5043</v>
      </c>
      <c r="C552" s="70" t="s">
        <v>4427</v>
      </c>
      <c r="D552" s="70" t="s">
        <v>623</v>
      </c>
      <c r="E552" s="70" t="s">
        <v>73</v>
      </c>
      <c r="F552" s="69">
        <v>85</v>
      </c>
      <c r="G552" s="91">
        <v>42724</v>
      </c>
      <c r="H552" s="69" t="b">
        <v>1</v>
      </c>
      <c r="I552" s="69" t="b">
        <v>0</v>
      </c>
      <c r="J552" s="19">
        <v>223.268</v>
      </c>
      <c r="K552" s="19">
        <f>VLOOKUP(A552,'All Generation'!$A$2:$F$1353,3,FALSE)</f>
        <v>13.99</v>
      </c>
      <c r="L552" s="19">
        <f>VLOOKUP(A552,'All Generation'!$A$2:$F$1353,4,FALSE)</f>
        <v>0</v>
      </c>
      <c r="M552" s="19">
        <f>VLOOKUP(A552,'All Generation'!$A$2:$F$1353,5,FALSE)</f>
        <v>0</v>
      </c>
      <c r="N552" s="19">
        <f>VLOOKUP(A552,'All Generation'!$A$2:$F$1353,6,FALSE)</f>
        <v>0</v>
      </c>
      <c r="O552" s="19" t="str">
        <f>VLOOKUP(A552,'All IDs'!$A$2:$D$1353,4,FALSE)</f>
        <v>S0558</v>
      </c>
      <c r="P552" s="19" t="s">
        <v>7425</v>
      </c>
    </row>
    <row r="553" spans="1:16">
      <c r="A553" s="69">
        <v>546</v>
      </c>
      <c r="B553" s="70" t="s">
        <v>5044</v>
      </c>
      <c r="C553" s="70" t="s">
        <v>4359</v>
      </c>
      <c r="D553" s="70" t="s">
        <v>623</v>
      </c>
      <c r="E553" s="70" t="s">
        <v>3</v>
      </c>
      <c r="F553" s="69">
        <v>78</v>
      </c>
      <c r="G553" s="91">
        <v>30651</v>
      </c>
      <c r="H553" s="69" t="b">
        <v>1</v>
      </c>
      <c r="I553" s="69" t="b">
        <v>0</v>
      </c>
      <c r="J553" s="19">
        <v>421.66899999999998</v>
      </c>
      <c r="K553" s="19">
        <f>VLOOKUP(A553,'All Generation'!$A$2:$F$1353,3,FALSE)</f>
        <v>242.5</v>
      </c>
      <c r="L553" s="19">
        <f>VLOOKUP(A553,'All Generation'!$A$2:$F$1353,4,FALSE)</f>
        <v>270.3</v>
      </c>
      <c r="M553" s="19">
        <f>VLOOKUP(A553,'All Generation'!$A$2:$F$1353,5,FALSE)</f>
        <v>318.27199999999999</v>
      </c>
      <c r="N553" s="19">
        <f>VLOOKUP(A553,'All Generation'!$A$2:$F$1353,6,FALSE)</f>
        <v>332.40800000000002</v>
      </c>
      <c r="O553" s="19" t="str">
        <f>VLOOKUP(A553,'All IDs'!$A$2:$D$1353,4,FALSE)</f>
        <v>T0046</v>
      </c>
      <c r="P553" s="19" t="s">
        <v>3960</v>
      </c>
    </row>
    <row r="554" spans="1:16">
      <c r="A554" s="69">
        <v>547</v>
      </c>
      <c r="B554" s="70" t="s">
        <v>5045</v>
      </c>
      <c r="C554" s="70" t="s">
        <v>5046</v>
      </c>
      <c r="D554" s="70" t="s">
        <v>623</v>
      </c>
      <c r="E554" s="70" t="s">
        <v>73</v>
      </c>
      <c r="F554" s="69">
        <v>1.5</v>
      </c>
      <c r="G554" s="91">
        <v>41609</v>
      </c>
      <c r="H554" s="69" t="b">
        <v>1</v>
      </c>
      <c r="I554" s="69" t="b">
        <v>0</v>
      </c>
      <c r="J554" s="19">
        <v>2.9780000000000002</v>
      </c>
      <c r="K554" s="19">
        <f>VLOOKUP(A554,'All Generation'!$A$2:$F$1353,3,FALSE)</f>
        <v>3.8</v>
      </c>
      <c r="L554" s="19">
        <f>VLOOKUP(A554,'All Generation'!$A$2:$F$1353,4,FALSE)</f>
        <v>3.8</v>
      </c>
      <c r="M554" s="19">
        <f>VLOOKUP(A554,'All Generation'!$A$2:$F$1353,5,FALSE)</f>
        <v>3.7509999999999999</v>
      </c>
      <c r="N554" s="19">
        <f>VLOOKUP(A554,'All Generation'!$A$2:$F$1353,6,FALSE)</f>
        <v>0</v>
      </c>
      <c r="O554" s="19" t="str">
        <f>VLOOKUP(A554,'All IDs'!$A$2:$D$1353,4,FALSE)</f>
        <v>S9175</v>
      </c>
      <c r="P554" s="19" t="s">
        <v>7431</v>
      </c>
    </row>
    <row r="555" spans="1:16">
      <c r="A555" s="69">
        <v>548</v>
      </c>
      <c r="B555" s="70" t="s">
        <v>5047</v>
      </c>
      <c r="C555" s="70" t="s">
        <v>4363</v>
      </c>
      <c r="D555" s="70" t="s">
        <v>623</v>
      </c>
      <c r="E555" s="70" t="s">
        <v>73</v>
      </c>
      <c r="F555" s="69">
        <v>50</v>
      </c>
      <c r="G555" s="91">
        <v>41969</v>
      </c>
      <c r="H555" s="69" t="b">
        <v>1</v>
      </c>
      <c r="I555" s="69" t="b">
        <v>0</v>
      </c>
      <c r="J555" s="19">
        <v>135.44</v>
      </c>
      <c r="K555" s="19">
        <f>VLOOKUP(A555,'All Generation'!$A$2:$F$1353,3,FALSE)</f>
        <v>139.4</v>
      </c>
      <c r="L555" s="19">
        <f>VLOOKUP(A555,'All Generation'!$A$2:$F$1353,4,FALSE)</f>
        <v>140.80000000000001</v>
      </c>
      <c r="M555" s="19">
        <f>VLOOKUP(A555,'All Generation'!$A$2:$F$1353,5,FALSE)</f>
        <v>0</v>
      </c>
      <c r="N555" s="19">
        <f>VLOOKUP(A555,'All Generation'!$A$2:$F$1353,6,FALSE)</f>
        <v>0</v>
      </c>
      <c r="O555" s="19" t="str">
        <f>VLOOKUP(A555,'All IDs'!$A$2:$D$1353,4,FALSE)</f>
        <v>S0326</v>
      </c>
      <c r="P555" s="19" t="s">
        <v>7433</v>
      </c>
    </row>
    <row r="556" spans="1:16">
      <c r="A556" s="69">
        <v>872</v>
      </c>
      <c r="B556" s="70" t="s">
        <v>5048</v>
      </c>
      <c r="C556" s="70" t="s">
        <v>432</v>
      </c>
      <c r="D556" s="70" t="s">
        <v>623</v>
      </c>
      <c r="E556" s="70" t="s">
        <v>73</v>
      </c>
      <c r="F556" s="69">
        <v>10</v>
      </c>
      <c r="G556" s="91">
        <v>42735</v>
      </c>
      <c r="H556" s="69" t="b">
        <v>1</v>
      </c>
      <c r="I556" s="69" t="b">
        <v>0</v>
      </c>
      <c r="J556" s="19">
        <v>22.239000000000001</v>
      </c>
      <c r="K556" s="19">
        <f>VLOOKUP(A556,'All Generation'!$A$2:$F$1353,3,FALSE)</f>
        <v>0.65900000000000003</v>
      </c>
      <c r="L556" s="19">
        <f>VLOOKUP(A556,'All Generation'!$A$2:$F$1353,4,FALSE)</f>
        <v>0</v>
      </c>
      <c r="M556" s="19">
        <f>VLOOKUP(A556,'All Generation'!$A$2:$F$1353,5,FALSE)</f>
        <v>0</v>
      </c>
      <c r="N556" s="19">
        <f>VLOOKUP(A556,'All Generation'!$A$2:$F$1353,6,FALSE)</f>
        <v>0</v>
      </c>
      <c r="O556" s="19" t="str">
        <f>VLOOKUP(A556,'All IDs'!$A$2:$D$1353,4,FALSE)</f>
        <v>S9208</v>
      </c>
      <c r="P556" s="19" t="s">
        <v>2939</v>
      </c>
    </row>
    <row r="557" spans="1:16" ht="30">
      <c r="A557" s="69">
        <v>549</v>
      </c>
      <c r="B557" s="70" t="s">
        <v>5049</v>
      </c>
      <c r="C557" s="70" t="s">
        <v>5050</v>
      </c>
      <c r="D557" s="70" t="s">
        <v>623</v>
      </c>
      <c r="E557" s="70" t="s">
        <v>0</v>
      </c>
      <c r="F557" s="69">
        <v>2.1</v>
      </c>
      <c r="G557" s="91">
        <v>37438</v>
      </c>
      <c r="H557" s="69" t="b">
        <v>1</v>
      </c>
      <c r="I557" s="69" t="b">
        <v>0</v>
      </c>
      <c r="J557" s="19">
        <v>2.141</v>
      </c>
      <c r="K557" s="19">
        <f>VLOOKUP(A557,'All Generation'!$A$2:$F$1353,3,FALSE)</f>
        <v>2.7</v>
      </c>
      <c r="L557" s="19">
        <f>VLOOKUP(A557,'All Generation'!$A$2:$F$1353,4,FALSE)</f>
        <v>8</v>
      </c>
      <c r="M557" s="19">
        <f>VLOOKUP(A557,'All Generation'!$A$2:$F$1353,5,FALSE)</f>
        <v>11.115</v>
      </c>
      <c r="N557" s="19">
        <f>VLOOKUP(A557,'All Generation'!$A$2:$F$1353,6,FALSE)</f>
        <v>8.6210000000000004</v>
      </c>
      <c r="O557" s="19" t="str">
        <f>VLOOKUP(A557,'All IDs'!$A$2:$D$1353,4,FALSE)</f>
        <v>E0110</v>
      </c>
      <c r="P557" s="19" t="s">
        <v>136</v>
      </c>
    </row>
    <row r="558" spans="1:16" ht="30">
      <c r="A558" s="69">
        <v>550</v>
      </c>
      <c r="B558" s="70" t="s">
        <v>5051</v>
      </c>
      <c r="C558" s="70" t="s">
        <v>5050</v>
      </c>
      <c r="D558" s="70" t="s">
        <v>623</v>
      </c>
      <c r="E558" s="70" t="s">
        <v>73</v>
      </c>
      <c r="F558" s="69">
        <v>2</v>
      </c>
      <c r="G558" s="91">
        <v>40909</v>
      </c>
      <c r="H558" s="69" t="b">
        <v>1</v>
      </c>
      <c r="I558" s="69" t="b">
        <v>0</v>
      </c>
      <c r="J558" s="19">
        <v>3.2429999999999999</v>
      </c>
      <c r="K558" s="19">
        <f>VLOOKUP(A558,'All Generation'!$A$2:$F$1353,3,FALSE)</f>
        <v>2.9</v>
      </c>
      <c r="L558" s="19">
        <f>VLOOKUP(A558,'All Generation'!$A$2:$F$1353,4,FALSE)</f>
        <v>3.2</v>
      </c>
      <c r="M558" s="19">
        <f>VLOOKUP(A558,'All Generation'!$A$2:$F$1353,5,FALSE)</f>
        <v>3.2429999999999999</v>
      </c>
      <c r="N558" s="19">
        <f>VLOOKUP(A558,'All Generation'!$A$2:$F$1353,6,FALSE)</f>
        <v>3.2429999999999999</v>
      </c>
      <c r="O558" s="19" t="str">
        <f>VLOOKUP(A558,'All IDs'!$A$2:$D$1353,4,FALSE)</f>
        <v>S9140</v>
      </c>
      <c r="P558" s="19" t="s">
        <v>137</v>
      </c>
    </row>
    <row r="559" spans="1:16">
      <c r="A559" s="69">
        <v>553</v>
      </c>
      <c r="B559" s="70" t="s">
        <v>5052</v>
      </c>
      <c r="C559" s="70" t="s">
        <v>5053</v>
      </c>
      <c r="D559" s="70" t="s">
        <v>623</v>
      </c>
      <c r="E559" s="70" t="s">
        <v>0</v>
      </c>
      <c r="F559" s="69">
        <v>20</v>
      </c>
      <c r="G559" s="91">
        <v>31686</v>
      </c>
      <c r="H559" s="69" t="b">
        <v>1</v>
      </c>
      <c r="I559" s="69" t="b">
        <v>0</v>
      </c>
      <c r="J559" s="19">
        <v>98.421000000000006</v>
      </c>
      <c r="K559" s="19">
        <f>VLOOKUP(A559,'All Generation'!$A$2:$F$1353,3,FALSE)</f>
        <v>91</v>
      </c>
      <c r="L559" s="19">
        <f>VLOOKUP(A559,'All Generation'!$A$2:$F$1353,4,FALSE)</f>
        <v>102.3</v>
      </c>
      <c r="M559" s="19">
        <f>VLOOKUP(A559,'All Generation'!$A$2:$F$1353,5,FALSE)</f>
        <v>112.714</v>
      </c>
      <c r="N559" s="19">
        <f>VLOOKUP(A559,'All Generation'!$A$2:$F$1353,6,FALSE)</f>
        <v>111</v>
      </c>
      <c r="O559" s="19" t="str">
        <f>VLOOKUP(A559,'All IDs'!$A$2:$D$1353,4,FALSE)</f>
        <v>E0078</v>
      </c>
      <c r="P559" s="19" t="s">
        <v>160</v>
      </c>
    </row>
    <row r="560" spans="1:16">
      <c r="A560" s="69">
        <v>554</v>
      </c>
      <c r="B560" s="70" t="s">
        <v>5054</v>
      </c>
      <c r="C560" s="70" t="s">
        <v>5053</v>
      </c>
      <c r="D560" s="70" t="s">
        <v>623</v>
      </c>
      <c r="E560" s="70" t="s">
        <v>0</v>
      </c>
      <c r="F560" s="69">
        <v>19.2</v>
      </c>
      <c r="G560" s="91">
        <v>31686</v>
      </c>
      <c r="H560" s="69" t="b">
        <v>1</v>
      </c>
      <c r="I560" s="69" t="b">
        <v>0</v>
      </c>
      <c r="J560" s="19">
        <v>91.132999999999996</v>
      </c>
      <c r="K560" s="19">
        <f>VLOOKUP(A560,'All Generation'!$A$2:$F$1353,3,FALSE)</f>
        <v>81.400000000000006</v>
      </c>
      <c r="L560" s="19">
        <f>VLOOKUP(A560,'All Generation'!$A$2:$F$1353,4,FALSE)</f>
        <v>96.3</v>
      </c>
      <c r="M560" s="19">
        <f>VLOOKUP(A560,'All Generation'!$A$2:$F$1353,5,FALSE)</f>
        <v>112.94</v>
      </c>
      <c r="N560" s="19">
        <f>VLOOKUP(A560,'All Generation'!$A$2:$F$1353,6,FALSE)</f>
        <v>104.548</v>
      </c>
      <c r="O560" s="19" t="str">
        <f>VLOOKUP(A560,'All IDs'!$A$2:$D$1353,4,FALSE)</f>
        <v>E0004</v>
      </c>
      <c r="P560" s="19" t="s">
        <v>161</v>
      </c>
    </row>
    <row r="561" spans="1:16">
      <c r="A561" s="69">
        <v>555</v>
      </c>
      <c r="B561" s="70" t="s">
        <v>5055</v>
      </c>
      <c r="C561" s="70" t="s">
        <v>5053</v>
      </c>
      <c r="D561" s="70" t="s">
        <v>623</v>
      </c>
      <c r="E561" s="70" t="s">
        <v>0</v>
      </c>
      <c r="F561" s="69">
        <v>20</v>
      </c>
      <c r="G561" s="91">
        <v>31747</v>
      </c>
      <c r="H561" s="69" t="b">
        <v>1</v>
      </c>
      <c r="I561" s="69" t="b">
        <v>0</v>
      </c>
      <c r="J561" s="19">
        <v>105.53700000000001</v>
      </c>
      <c r="K561" s="19">
        <f>VLOOKUP(A561,'All Generation'!$A$2:$F$1353,3,FALSE)</f>
        <v>110.8</v>
      </c>
      <c r="L561" s="19">
        <f>VLOOKUP(A561,'All Generation'!$A$2:$F$1353,4,FALSE)</f>
        <v>139.6</v>
      </c>
      <c r="M561" s="19">
        <f>VLOOKUP(A561,'All Generation'!$A$2:$F$1353,5,FALSE)</f>
        <v>154.917</v>
      </c>
      <c r="N561" s="19">
        <f>VLOOKUP(A561,'All Generation'!$A$2:$F$1353,6,FALSE)</f>
        <v>157.19800000000001</v>
      </c>
      <c r="O561" s="19" t="str">
        <f>VLOOKUP(A561,'All IDs'!$A$2:$D$1353,4,FALSE)</f>
        <v>E0081</v>
      </c>
      <c r="P561" s="19" t="s">
        <v>162</v>
      </c>
    </row>
    <row r="562" spans="1:16">
      <c r="A562" s="69">
        <v>556</v>
      </c>
      <c r="B562" s="70" t="s">
        <v>5056</v>
      </c>
      <c r="C562" s="70" t="s">
        <v>5053</v>
      </c>
      <c r="D562" s="70" t="s">
        <v>623</v>
      </c>
      <c r="E562" s="70" t="s">
        <v>0</v>
      </c>
      <c r="F562" s="69">
        <v>7.5</v>
      </c>
      <c r="G562" s="91">
        <v>40909</v>
      </c>
      <c r="H562" s="69" t="b">
        <v>1</v>
      </c>
      <c r="I562" s="69" t="b">
        <v>0</v>
      </c>
      <c r="J562" s="19">
        <v>29.646000000000001</v>
      </c>
      <c r="K562" s="19">
        <f>VLOOKUP(A562,'All Generation'!$A$2:$F$1353,3,FALSE)</f>
        <v>28.4</v>
      </c>
      <c r="L562" s="19">
        <f>VLOOKUP(A562,'All Generation'!$A$2:$F$1353,4,FALSE)</f>
        <v>31.6</v>
      </c>
      <c r="M562" s="19">
        <f>VLOOKUP(A562,'All Generation'!$A$2:$F$1353,5,FALSE)</f>
        <v>31.501000000000001</v>
      </c>
      <c r="N562" s="19">
        <f>VLOOKUP(A562,'All Generation'!$A$2:$F$1353,6,FALSE)</f>
        <v>26.33</v>
      </c>
      <c r="O562" s="19" t="str">
        <f>VLOOKUP(A562,'All IDs'!$A$2:$D$1353,4,FALSE)</f>
        <v>E0038</v>
      </c>
      <c r="P562" s="19" t="s">
        <v>7451</v>
      </c>
    </row>
    <row r="563" spans="1:16">
      <c r="A563" s="69">
        <v>557</v>
      </c>
      <c r="B563" s="70" t="s">
        <v>5057</v>
      </c>
      <c r="C563" s="70" t="s">
        <v>5053</v>
      </c>
      <c r="D563" s="70" t="s">
        <v>623</v>
      </c>
      <c r="E563" s="70" t="s">
        <v>0</v>
      </c>
      <c r="F563" s="69">
        <v>30.2</v>
      </c>
      <c r="G563" s="91">
        <v>42202</v>
      </c>
      <c r="H563" s="69" t="b">
        <v>1</v>
      </c>
      <c r="I563" s="69" t="b">
        <v>0</v>
      </c>
      <c r="J563" s="19">
        <v>138.131</v>
      </c>
      <c r="K563" s="19">
        <f>VLOOKUP(A563,'All Generation'!$A$2:$F$1353,3,FALSE)</f>
        <v>120.4</v>
      </c>
      <c r="L563" s="19">
        <f>VLOOKUP(A563,'All Generation'!$A$2:$F$1353,4,FALSE)</f>
        <v>36.700000000000003</v>
      </c>
      <c r="M563" s="19">
        <f>VLOOKUP(A563,'All Generation'!$A$2:$F$1353,5,FALSE)</f>
        <v>0</v>
      </c>
      <c r="N563" s="19">
        <f>VLOOKUP(A563,'All Generation'!$A$2:$F$1353,6,FALSE)</f>
        <v>0</v>
      </c>
      <c r="O563" s="19" t="str">
        <f>VLOOKUP(A563,'All IDs'!$A$2:$D$1353,4,FALSE)</f>
        <v>E0301</v>
      </c>
      <c r="P563" s="19" t="s">
        <v>220</v>
      </c>
    </row>
    <row r="564" spans="1:16">
      <c r="A564" s="69">
        <v>558</v>
      </c>
      <c r="B564" s="70" t="s">
        <v>5058</v>
      </c>
      <c r="C564" s="70" t="s">
        <v>5059</v>
      </c>
      <c r="D564" s="70" t="s">
        <v>623</v>
      </c>
      <c r="E564" s="70" t="s">
        <v>73</v>
      </c>
      <c r="F564" s="69">
        <v>105</v>
      </c>
      <c r="G564" s="91">
        <v>42471</v>
      </c>
      <c r="H564" s="69" t="b">
        <v>1</v>
      </c>
      <c r="I564" s="69" t="b">
        <v>0</v>
      </c>
      <c r="J564" s="19">
        <v>299.24200000000002</v>
      </c>
      <c r="K564" s="19">
        <f>VLOOKUP(A564,'All Generation'!$A$2:$F$1353,3,FALSE)</f>
        <v>229.95</v>
      </c>
      <c r="L564" s="19">
        <f>VLOOKUP(A564,'All Generation'!$A$2:$F$1353,4,FALSE)</f>
        <v>0</v>
      </c>
      <c r="M564" s="19">
        <f>VLOOKUP(A564,'All Generation'!$A$2:$F$1353,5,FALSE)</f>
        <v>0</v>
      </c>
      <c r="N564" s="19">
        <f>VLOOKUP(A564,'All Generation'!$A$2:$F$1353,6,FALSE)</f>
        <v>0</v>
      </c>
      <c r="O564" s="19" t="str">
        <f>VLOOKUP(A564,'All IDs'!$A$2:$D$1353,4,FALSE)</f>
        <v>S0603</v>
      </c>
      <c r="P564" s="19" t="s">
        <v>7457</v>
      </c>
    </row>
    <row r="565" spans="1:16">
      <c r="A565" s="69">
        <v>559</v>
      </c>
      <c r="B565" s="70" t="s">
        <v>5060</v>
      </c>
      <c r="C565" s="70" t="s">
        <v>5059</v>
      </c>
      <c r="D565" s="70" t="s">
        <v>623</v>
      </c>
      <c r="E565" s="70" t="s">
        <v>73</v>
      </c>
      <c r="F565" s="69">
        <v>155</v>
      </c>
      <c r="G565" s="91">
        <v>42619</v>
      </c>
      <c r="H565" s="69" t="b">
        <v>1</v>
      </c>
      <c r="I565" s="69" t="b">
        <v>0</v>
      </c>
      <c r="J565" s="19">
        <v>417.61700000000002</v>
      </c>
      <c r="K565" s="19">
        <f>VLOOKUP(A565,'All Generation'!$A$2:$F$1353,3,FALSE)</f>
        <v>328.5</v>
      </c>
      <c r="L565" s="19">
        <f>VLOOKUP(A565,'All Generation'!$A$2:$F$1353,4,FALSE)</f>
        <v>0</v>
      </c>
      <c r="M565" s="19">
        <f>VLOOKUP(A565,'All Generation'!$A$2:$F$1353,5,FALSE)</f>
        <v>0</v>
      </c>
      <c r="N565" s="19">
        <f>VLOOKUP(A565,'All Generation'!$A$2:$F$1353,6,FALSE)</f>
        <v>0</v>
      </c>
      <c r="O565" s="19" t="str">
        <f>VLOOKUP(A565,'All IDs'!$A$2:$D$1353,4,FALSE)</f>
        <v>S0604</v>
      </c>
      <c r="P565" s="19" t="s">
        <v>7460</v>
      </c>
    </row>
    <row r="566" spans="1:16" ht="30">
      <c r="A566" s="69">
        <v>560</v>
      </c>
      <c r="B566" s="70" t="s">
        <v>5061</v>
      </c>
      <c r="C566" s="70" t="s">
        <v>4488</v>
      </c>
      <c r="D566" s="70" t="s">
        <v>623</v>
      </c>
      <c r="E566" s="70" t="s">
        <v>73</v>
      </c>
      <c r="F566" s="69">
        <v>52.7</v>
      </c>
      <c r="G566" s="91">
        <v>41334</v>
      </c>
      <c r="H566" s="69" t="b">
        <v>1</v>
      </c>
      <c r="I566" s="69" t="b">
        <v>0</v>
      </c>
      <c r="J566" s="19">
        <v>127.884</v>
      </c>
      <c r="K566" s="19">
        <f>VLOOKUP(A566,'All Generation'!$A$2:$F$1353,3,FALSE)</f>
        <v>133.30000000000001</v>
      </c>
      <c r="L566" s="19">
        <f>VLOOKUP(A566,'All Generation'!$A$2:$F$1353,4,FALSE)</f>
        <v>132.69999999999999</v>
      </c>
      <c r="M566" s="19">
        <f>VLOOKUP(A566,'All Generation'!$A$2:$F$1353,5,FALSE)</f>
        <v>134.446</v>
      </c>
      <c r="N566" s="19">
        <f>VLOOKUP(A566,'All Generation'!$A$2:$F$1353,6,FALSE)</f>
        <v>127.82299999999999</v>
      </c>
      <c r="O566" s="19" t="str">
        <f>VLOOKUP(A566,'All IDs'!$A$2:$D$1353,4,FALSE)</f>
        <v>S0246</v>
      </c>
      <c r="P566" s="19" t="s">
        <v>471</v>
      </c>
    </row>
    <row r="567" spans="1:16" ht="30">
      <c r="A567" s="69">
        <v>561</v>
      </c>
      <c r="B567" s="70" t="s">
        <v>5062</v>
      </c>
      <c r="C567" s="70" t="s">
        <v>4488</v>
      </c>
      <c r="D567" s="70" t="s">
        <v>623</v>
      </c>
      <c r="E567" s="70" t="s">
        <v>73</v>
      </c>
      <c r="F567" s="69">
        <v>20</v>
      </c>
      <c r="G567" s="91">
        <v>41325</v>
      </c>
      <c r="H567" s="69" t="b">
        <v>1</v>
      </c>
      <c r="I567" s="69" t="b">
        <v>0</v>
      </c>
      <c r="J567" s="19">
        <v>50.281999999999996</v>
      </c>
      <c r="K567" s="19">
        <f>VLOOKUP(A567,'All Generation'!$A$2:$F$1353,3,FALSE)</f>
        <v>52.3</v>
      </c>
      <c r="L567" s="19">
        <f>VLOOKUP(A567,'All Generation'!$A$2:$F$1353,4,FALSE)</f>
        <v>50.6</v>
      </c>
      <c r="M567" s="19">
        <f>VLOOKUP(A567,'All Generation'!$A$2:$F$1353,5,FALSE)</f>
        <v>53.53</v>
      </c>
      <c r="N567" s="19">
        <f>VLOOKUP(A567,'All Generation'!$A$2:$F$1353,6,FALSE)</f>
        <v>51.667000000000002</v>
      </c>
      <c r="O567" s="19" t="str">
        <f>VLOOKUP(A567,'All IDs'!$A$2:$D$1353,4,FALSE)</f>
        <v>S0247</v>
      </c>
      <c r="P567" s="19" t="s">
        <v>7467</v>
      </c>
    </row>
    <row r="568" spans="1:16">
      <c r="A568" s="69">
        <v>562</v>
      </c>
      <c r="B568" s="70" t="s">
        <v>5063</v>
      </c>
      <c r="C568" s="70" t="s">
        <v>5064</v>
      </c>
      <c r="D568" s="70" t="s">
        <v>623</v>
      </c>
      <c r="E568" s="70" t="s">
        <v>73</v>
      </c>
      <c r="F568" s="69">
        <v>1.2</v>
      </c>
      <c r="G568" s="91">
        <v>40087</v>
      </c>
      <c r="H568" s="69" t="b">
        <v>1</v>
      </c>
      <c r="I568" s="69" t="b">
        <v>0</v>
      </c>
      <c r="J568" s="19">
        <v>0.64200000000000002</v>
      </c>
      <c r="K568" s="19">
        <f>VLOOKUP(A568,'All Generation'!$A$2:$F$1353,3,FALSE)</f>
        <v>0.9</v>
      </c>
      <c r="L568" s="19">
        <f>VLOOKUP(A568,'All Generation'!$A$2:$F$1353,4,FALSE)</f>
        <v>0.7</v>
      </c>
      <c r="M568" s="19">
        <f>VLOOKUP(A568,'All Generation'!$A$2:$F$1353,5,FALSE)</f>
        <v>0.79100000000000004</v>
      </c>
      <c r="N568" s="19">
        <f>VLOOKUP(A568,'All Generation'!$A$2:$F$1353,6,FALSE)</f>
        <v>0.95099999999999996</v>
      </c>
      <c r="O568" s="19" t="str">
        <f>VLOOKUP(A568,'All IDs'!$A$2:$D$1353,4,FALSE)</f>
        <v>S0118</v>
      </c>
      <c r="P568" s="19" t="s">
        <v>3465</v>
      </c>
    </row>
    <row r="569" spans="1:16">
      <c r="A569" s="69">
        <v>563</v>
      </c>
      <c r="B569" s="70" t="s">
        <v>5065</v>
      </c>
      <c r="C569" s="70" t="s">
        <v>5064</v>
      </c>
      <c r="D569" s="70" t="s">
        <v>623</v>
      </c>
      <c r="E569" s="70" t="s">
        <v>73</v>
      </c>
      <c r="F569" s="69">
        <v>1.2</v>
      </c>
      <c r="G569" s="91">
        <v>40603</v>
      </c>
      <c r="H569" s="69" t="b">
        <v>1</v>
      </c>
      <c r="I569" s="69" t="b">
        <v>0</v>
      </c>
      <c r="J569" s="19">
        <v>1.147</v>
      </c>
      <c r="K569" s="19">
        <f>VLOOKUP(A569,'All Generation'!$A$2:$F$1353,3,FALSE)</f>
        <v>1.2</v>
      </c>
      <c r="L569" s="19">
        <f>VLOOKUP(A569,'All Generation'!$A$2:$F$1353,4,FALSE)</f>
        <v>1.3</v>
      </c>
      <c r="M569" s="19">
        <f>VLOOKUP(A569,'All Generation'!$A$2:$F$1353,5,FALSE)</f>
        <v>0</v>
      </c>
      <c r="N569" s="19">
        <f>VLOOKUP(A569,'All Generation'!$A$2:$F$1353,6,FALSE)</f>
        <v>0</v>
      </c>
      <c r="O569" s="19" t="str">
        <f>VLOOKUP(A569,'All IDs'!$A$2:$D$1353,4,FALSE)</f>
        <v>S0128</v>
      </c>
      <c r="P569" s="19" t="s">
        <v>3443</v>
      </c>
    </row>
    <row r="570" spans="1:16">
      <c r="A570" s="69">
        <v>564</v>
      </c>
      <c r="B570" s="70" t="s">
        <v>5066</v>
      </c>
      <c r="C570" s="70" t="s">
        <v>5064</v>
      </c>
      <c r="D570" s="70" t="s">
        <v>623</v>
      </c>
      <c r="E570" s="70" t="s">
        <v>73</v>
      </c>
      <c r="F570" s="69">
        <v>3.4</v>
      </c>
      <c r="G570" s="91">
        <v>40756</v>
      </c>
      <c r="H570" s="69" t="b">
        <v>1</v>
      </c>
      <c r="I570" s="69" t="b">
        <v>0</v>
      </c>
      <c r="J570" s="19">
        <v>4.2309999999999999</v>
      </c>
      <c r="K570" s="19">
        <f>VLOOKUP(A570,'All Generation'!$A$2:$F$1353,3,FALSE)</f>
        <v>4</v>
      </c>
      <c r="L570" s="19">
        <f>VLOOKUP(A570,'All Generation'!$A$2:$F$1353,4,FALSE)</f>
        <v>4.4000000000000004</v>
      </c>
      <c r="M570" s="19">
        <f>VLOOKUP(A570,'All Generation'!$A$2:$F$1353,5,FALSE)</f>
        <v>3.99</v>
      </c>
      <c r="N570" s="19">
        <f>VLOOKUP(A570,'All Generation'!$A$2:$F$1353,6,FALSE)</f>
        <v>3.57</v>
      </c>
      <c r="O570" s="19" t="str">
        <f>VLOOKUP(A570,'All IDs'!$A$2:$D$1353,4,FALSE)</f>
        <v>S0158</v>
      </c>
      <c r="P570" s="19" t="s">
        <v>3352</v>
      </c>
    </row>
    <row r="571" spans="1:16">
      <c r="A571" s="69">
        <v>565</v>
      </c>
      <c r="B571" s="70" t="s">
        <v>5067</v>
      </c>
      <c r="C571" s="70" t="s">
        <v>5064</v>
      </c>
      <c r="D571" s="70" t="s">
        <v>623</v>
      </c>
      <c r="E571" s="70" t="s">
        <v>73</v>
      </c>
      <c r="F571" s="69">
        <v>2.6</v>
      </c>
      <c r="G571" s="91">
        <v>40756</v>
      </c>
      <c r="H571" s="69" t="b">
        <v>1</v>
      </c>
      <c r="I571" s="69" t="b">
        <v>0</v>
      </c>
      <c r="J571" s="19">
        <v>3.7320000000000002</v>
      </c>
      <c r="K571" s="19">
        <f>VLOOKUP(A571,'All Generation'!$A$2:$F$1353,3,FALSE)</f>
        <v>3.9</v>
      </c>
      <c r="L571" s="19">
        <f>VLOOKUP(A571,'All Generation'!$A$2:$F$1353,4,FALSE)</f>
        <v>4.0999999999999996</v>
      </c>
      <c r="M571" s="19">
        <f>VLOOKUP(A571,'All Generation'!$A$2:$F$1353,5,FALSE)</f>
        <v>3.7120000000000002</v>
      </c>
      <c r="N571" s="19">
        <f>VLOOKUP(A571,'All Generation'!$A$2:$F$1353,6,FALSE)</f>
        <v>3.4780000000000002</v>
      </c>
      <c r="O571" s="19" t="str">
        <f>VLOOKUP(A571,'All IDs'!$A$2:$D$1353,4,FALSE)</f>
        <v>S0136</v>
      </c>
      <c r="P571" s="19" t="s">
        <v>44</v>
      </c>
    </row>
    <row r="572" spans="1:16">
      <c r="A572" s="69">
        <v>566</v>
      </c>
      <c r="B572" s="70" t="s">
        <v>5068</v>
      </c>
      <c r="C572" s="70" t="s">
        <v>5064</v>
      </c>
      <c r="D572" s="70" t="s">
        <v>623</v>
      </c>
      <c r="E572" s="70" t="s">
        <v>73</v>
      </c>
      <c r="F572" s="69">
        <v>3.2</v>
      </c>
      <c r="G572" s="91">
        <v>40541</v>
      </c>
      <c r="H572" s="69" t="b">
        <v>1</v>
      </c>
      <c r="I572" s="69" t="b">
        <v>0</v>
      </c>
      <c r="J572" s="19">
        <v>4.1429999999999998</v>
      </c>
      <c r="K572" s="19">
        <f>VLOOKUP(A572,'All Generation'!$A$2:$F$1353,3,FALSE)</f>
        <v>4</v>
      </c>
      <c r="L572" s="19">
        <f>VLOOKUP(A572,'All Generation'!$A$2:$F$1353,4,FALSE)</f>
        <v>4.5</v>
      </c>
      <c r="M572" s="19">
        <f>VLOOKUP(A572,'All Generation'!$A$2:$F$1353,5,FALSE)</f>
        <v>4.5659999999999998</v>
      </c>
      <c r="N572" s="19">
        <f>VLOOKUP(A572,'All Generation'!$A$2:$F$1353,6,FALSE)</f>
        <v>3.6360000000000001</v>
      </c>
      <c r="O572" s="19" t="str">
        <f>VLOOKUP(A572,'All IDs'!$A$2:$D$1353,4,FALSE)</f>
        <v>S0185</v>
      </c>
      <c r="P572" s="19" t="s">
        <v>3350</v>
      </c>
    </row>
    <row r="573" spans="1:16">
      <c r="A573" s="69">
        <v>567</v>
      </c>
      <c r="B573" s="70" t="s">
        <v>5069</v>
      </c>
      <c r="C573" s="70" t="s">
        <v>5064</v>
      </c>
      <c r="D573" s="70" t="s">
        <v>623</v>
      </c>
      <c r="E573" s="70" t="s">
        <v>73</v>
      </c>
      <c r="F573" s="69">
        <v>2.9</v>
      </c>
      <c r="G573" s="91">
        <v>40542</v>
      </c>
      <c r="H573" s="69" t="b">
        <v>1</v>
      </c>
      <c r="I573" s="69" t="b">
        <v>0</v>
      </c>
      <c r="J573" s="19">
        <v>3.5190000000000001</v>
      </c>
      <c r="K573" s="19">
        <f>VLOOKUP(A573,'All Generation'!$A$2:$F$1353,3,FALSE)</f>
        <v>3.6</v>
      </c>
      <c r="L573" s="19">
        <f>VLOOKUP(A573,'All Generation'!$A$2:$F$1353,4,FALSE)</f>
        <v>4</v>
      </c>
      <c r="M573" s="19">
        <f>VLOOKUP(A573,'All Generation'!$A$2:$F$1353,5,FALSE)</f>
        <v>3.996</v>
      </c>
      <c r="N573" s="19">
        <f>VLOOKUP(A573,'All Generation'!$A$2:$F$1353,6,FALSE)</f>
        <v>3.4940000000000002</v>
      </c>
      <c r="O573" s="19" t="str">
        <f>VLOOKUP(A573,'All IDs'!$A$2:$D$1353,4,FALSE)</f>
        <v>S0186</v>
      </c>
      <c r="P573" s="19" t="s">
        <v>44</v>
      </c>
    </row>
    <row r="574" spans="1:16">
      <c r="A574" s="69">
        <v>568</v>
      </c>
      <c r="B574" s="70" t="s">
        <v>5070</v>
      </c>
      <c r="C574" s="70" t="s">
        <v>5064</v>
      </c>
      <c r="D574" s="70" t="s">
        <v>623</v>
      </c>
      <c r="E574" s="70" t="s">
        <v>73</v>
      </c>
      <c r="F574" s="69">
        <v>1.4</v>
      </c>
      <c r="G574" s="91">
        <v>40553</v>
      </c>
      <c r="H574" s="69" t="b">
        <v>1</v>
      </c>
      <c r="I574" s="69" t="b">
        <v>0</v>
      </c>
      <c r="J574" s="19">
        <v>1.7470000000000001</v>
      </c>
      <c r="K574" s="19">
        <f>VLOOKUP(A574,'All Generation'!$A$2:$F$1353,3,FALSE)</f>
        <v>1.6</v>
      </c>
      <c r="L574" s="19">
        <f>VLOOKUP(A574,'All Generation'!$A$2:$F$1353,4,FALSE)</f>
        <v>1.8</v>
      </c>
      <c r="M574" s="19">
        <f>VLOOKUP(A574,'All Generation'!$A$2:$F$1353,5,FALSE)</f>
        <v>1.3959999999999999</v>
      </c>
      <c r="N574" s="19">
        <f>VLOOKUP(A574,'All Generation'!$A$2:$F$1353,6,FALSE)</f>
        <v>1.837</v>
      </c>
      <c r="O574" s="19" t="str">
        <f>VLOOKUP(A574,'All IDs'!$A$2:$D$1353,4,FALSE)</f>
        <v>S0187</v>
      </c>
      <c r="P574" s="19" t="s">
        <v>44</v>
      </c>
    </row>
    <row r="575" spans="1:16">
      <c r="A575" s="69">
        <v>569</v>
      </c>
      <c r="B575" s="70" t="s">
        <v>5071</v>
      </c>
      <c r="C575" s="70" t="s">
        <v>5064</v>
      </c>
      <c r="D575" s="70" t="s">
        <v>623</v>
      </c>
      <c r="E575" s="70" t="s">
        <v>73</v>
      </c>
      <c r="F575" s="69">
        <v>2.2999999999999998</v>
      </c>
      <c r="G575" s="91">
        <v>40681</v>
      </c>
      <c r="H575" s="69" t="b">
        <v>1</v>
      </c>
      <c r="I575" s="69" t="b">
        <v>0</v>
      </c>
      <c r="J575" s="19">
        <v>1.6240000000000001</v>
      </c>
      <c r="K575" s="19">
        <f>VLOOKUP(A575,'All Generation'!$A$2:$F$1353,3,FALSE)</f>
        <v>2.4</v>
      </c>
      <c r="L575" s="19">
        <f>VLOOKUP(A575,'All Generation'!$A$2:$F$1353,4,FALSE)</f>
        <v>2.7</v>
      </c>
      <c r="M575" s="19">
        <f>VLOOKUP(A575,'All Generation'!$A$2:$F$1353,5,FALSE)</f>
        <v>2.7610000000000001</v>
      </c>
      <c r="N575" s="19">
        <f>VLOOKUP(A575,'All Generation'!$A$2:$F$1353,6,FALSE)</f>
        <v>3.02</v>
      </c>
      <c r="O575" s="19" t="str">
        <f>VLOOKUP(A575,'All IDs'!$A$2:$D$1353,4,FALSE)</f>
        <v>S0188</v>
      </c>
      <c r="P575" s="19" t="s">
        <v>7492</v>
      </c>
    </row>
    <row r="576" spans="1:16">
      <c r="A576" s="69">
        <v>570</v>
      </c>
      <c r="B576" s="70" t="s">
        <v>5072</v>
      </c>
      <c r="C576" s="70" t="s">
        <v>5064</v>
      </c>
      <c r="D576" s="70" t="s">
        <v>623</v>
      </c>
      <c r="E576" s="70" t="s">
        <v>73</v>
      </c>
      <c r="F576" s="69">
        <v>5</v>
      </c>
      <c r="G576" s="91">
        <v>40826</v>
      </c>
      <c r="H576" s="69" t="b">
        <v>1</v>
      </c>
      <c r="I576" s="69" t="b">
        <v>0</v>
      </c>
      <c r="J576" s="19">
        <v>6.2030000000000003</v>
      </c>
      <c r="K576" s="19">
        <f>VLOOKUP(A576,'All Generation'!$A$2:$F$1353,3,FALSE)</f>
        <v>6.2</v>
      </c>
      <c r="L576" s="19">
        <f>VLOOKUP(A576,'All Generation'!$A$2:$F$1353,4,FALSE)</f>
        <v>6.5</v>
      </c>
      <c r="M576" s="19">
        <f>VLOOKUP(A576,'All Generation'!$A$2:$F$1353,5,FALSE)</f>
        <v>3.1659999999999999</v>
      </c>
      <c r="N576" s="19">
        <f>VLOOKUP(A576,'All Generation'!$A$2:$F$1353,6,FALSE)</f>
        <v>1.3440000000000001</v>
      </c>
      <c r="O576" s="19" t="str">
        <f>VLOOKUP(A576,'All IDs'!$A$2:$D$1353,4,FALSE)</f>
        <v>S0189</v>
      </c>
      <c r="P576" s="19" t="s">
        <v>338</v>
      </c>
    </row>
    <row r="577" spans="1:16">
      <c r="A577" s="69">
        <v>571</v>
      </c>
      <c r="B577" s="70" t="s">
        <v>5073</v>
      </c>
      <c r="C577" s="70" t="s">
        <v>5074</v>
      </c>
      <c r="D577" s="70" t="s">
        <v>623</v>
      </c>
      <c r="E577" s="70" t="s">
        <v>73</v>
      </c>
      <c r="F577" s="69">
        <v>4.9000000000000004</v>
      </c>
      <c r="G577" s="91">
        <v>40801</v>
      </c>
      <c r="H577" s="69" t="b">
        <v>1</v>
      </c>
      <c r="I577" s="69" t="b">
        <v>0</v>
      </c>
      <c r="J577" s="19">
        <v>3.722</v>
      </c>
      <c r="K577" s="19">
        <f>VLOOKUP(A577,'All Generation'!$A$2:$F$1353,3,FALSE)</f>
        <v>6.2</v>
      </c>
      <c r="L577" s="19">
        <f>VLOOKUP(A577,'All Generation'!$A$2:$F$1353,4,FALSE)</f>
        <v>6.7</v>
      </c>
      <c r="M577" s="19">
        <f>VLOOKUP(A577,'All Generation'!$A$2:$F$1353,5,FALSE)</f>
        <v>6.2080000000000002</v>
      </c>
      <c r="N577" s="19">
        <f>VLOOKUP(A577,'All Generation'!$A$2:$F$1353,6,FALSE)</f>
        <v>2.1389999999999998</v>
      </c>
      <c r="O577" s="19" t="str">
        <f>VLOOKUP(A577,'All IDs'!$A$2:$D$1353,4,FALSE)</f>
        <v>S0190</v>
      </c>
      <c r="P577" s="19" t="s">
        <v>339</v>
      </c>
    </row>
    <row r="578" spans="1:16">
      <c r="A578" s="69">
        <v>572</v>
      </c>
      <c r="B578" s="70" t="s">
        <v>5075</v>
      </c>
      <c r="C578" s="70" t="s">
        <v>5064</v>
      </c>
      <c r="D578" s="70" t="s">
        <v>623</v>
      </c>
      <c r="E578" s="70" t="s">
        <v>73</v>
      </c>
      <c r="F578" s="69">
        <v>4.7</v>
      </c>
      <c r="G578" s="91">
        <v>40541</v>
      </c>
      <c r="H578" s="69" t="b">
        <v>1</v>
      </c>
      <c r="I578" s="69" t="b">
        <v>0</v>
      </c>
      <c r="J578" s="19">
        <v>3.75</v>
      </c>
      <c r="K578" s="19">
        <f>VLOOKUP(A578,'All Generation'!$A$2:$F$1353,3,FALSE)</f>
        <v>4.3</v>
      </c>
      <c r="L578" s="19">
        <f>VLOOKUP(A578,'All Generation'!$A$2:$F$1353,4,FALSE)</f>
        <v>5</v>
      </c>
      <c r="M578" s="19">
        <f>VLOOKUP(A578,'All Generation'!$A$2:$F$1353,5,FALSE)</f>
        <v>4.5739999999999998</v>
      </c>
      <c r="N578" s="19">
        <f>VLOOKUP(A578,'All Generation'!$A$2:$F$1353,6,FALSE)</f>
        <v>1.6970000000000001</v>
      </c>
      <c r="O578" s="19" t="str">
        <f>VLOOKUP(A578,'All IDs'!$A$2:$D$1353,4,FALSE)</f>
        <v>S0191</v>
      </c>
      <c r="P578" s="19" t="s">
        <v>7502</v>
      </c>
    </row>
    <row r="579" spans="1:16">
      <c r="A579" s="69">
        <v>573</v>
      </c>
      <c r="B579" s="70" t="s">
        <v>5076</v>
      </c>
      <c r="C579" s="70" t="s">
        <v>5064</v>
      </c>
      <c r="D579" s="70" t="s">
        <v>623</v>
      </c>
      <c r="E579" s="70" t="s">
        <v>73</v>
      </c>
      <c r="F579" s="69">
        <v>1.8</v>
      </c>
      <c r="G579" s="91">
        <v>40681</v>
      </c>
      <c r="H579" s="69" t="b">
        <v>1</v>
      </c>
      <c r="I579" s="69" t="b">
        <v>0</v>
      </c>
      <c r="J579" s="19">
        <v>1.696</v>
      </c>
      <c r="K579" s="19">
        <f>VLOOKUP(A579,'All Generation'!$A$2:$F$1353,3,FALSE)</f>
        <v>2.4</v>
      </c>
      <c r="L579" s="19">
        <f>VLOOKUP(A579,'All Generation'!$A$2:$F$1353,4,FALSE)</f>
        <v>2.5</v>
      </c>
      <c r="M579" s="19">
        <f>VLOOKUP(A579,'All Generation'!$A$2:$F$1353,5,FALSE)</f>
        <v>2.1869999999999998</v>
      </c>
      <c r="N579" s="19">
        <f>VLOOKUP(A579,'All Generation'!$A$2:$F$1353,6,FALSE)</f>
        <v>2.3769999999999998</v>
      </c>
      <c r="O579" s="19" t="str">
        <f>VLOOKUP(A579,'All IDs'!$A$2:$D$1353,4,FALSE)</f>
        <v>S0192</v>
      </c>
      <c r="P579" s="19" t="s">
        <v>340</v>
      </c>
    </row>
    <row r="580" spans="1:16">
      <c r="A580" s="69">
        <v>574</v>
      </c>
      <c r="B580" s="70" t="s">
        <v>5077</v>
      </c>
      <c r="C580" s="70" t="s">
        <v>5064</v>
      </c>
      <c r="D580" s="70" t="s">
        <v>623</v>
      </c>
      <c r="E580" s="70" t="s">
        <v>73</v>
      </c>
      <c r="F580" s="69">
        <v>4.5</v>
      </c>
      <c r="G580" s="91">
        <v>40891</v>
      </c>
      <c r="H580" s="69" t="b">
        <v>1</v>
      </c>
      <c r="I580" s="69" t="b">
        <v>0</v>
      </c>
      <c r="J580" s="19">
        <v>3.9369999999999998</v>
      </c>
      <c r="K580" s="19">
        <f>VLOOKUP(A580,'All Generation'!$A$2:$F$1353,3,FALSE)</f>
        <v>5.3</v>
      </c>
      <c r="L580" s="19">
        <f>VLOOKUP(A580,'All Generation'!$A$2:$F$1353,4,FALSE)</f>
        <v>5.9</v>
      </c>
      <c r="M580" s="19">
        <f>VLOOKUP(A580,'All Generation'!$A$2:$F$1353,5,FALSE)</f>
        <v>5.4580000000000002</v>
      </c>
      <c r="N580" s="19">
        <f>VLOOKUP(A580,'All Generation'!$A$2:$F$1353,6,FALSE)</f>
        <v>2.2570000000000001</v>
      </c>
      <c r="O580" s="19" t="str">
        <f>VLOOKUP(A580,'All IDs'!$A$2:$D$1353,4,FALSE)</f>
        <v>S0193</v>
      </c>
      <c r="P580" s="19" t="s">
        <v>341</v>
      </c>
    </row>
    <row r="581" spans="1:16">
      <c r="A581" s="69">
        <v>575</v>
      </c>
      <c r="B581" s="70" t="s">
        <v>5078</v>
      </c>
      <c r="C581" s="70" t="s">
        <v>5064</v>
      </c>
      <c r="D581" s="70" t="s">
        <v>623</v>
      </c>
      <c r="E581" s="70" t="s">
        <v>73</v>
      </c>
      <c r="F581" s="69">
        <v>1.9</v>
      </c>
      <c r="G581" s="91">
        <v>40686</v>
      </c>
      <c r="H581" s="69" t="b">
        <v>1</v>
      </c>
      <c r="I581" s="69" t="b">
        <v>0</v>
      </c>
      <c r="J581" s="19">
        <v>1.8580000000000001</v>
      </c>
      <c r="K581" s="19">
        <f>VLOOKUP(A581,'All Generation'!$A$2:$F$1353,3,FALSE)</f>
        <v>2.2000000000000002</v>
      </c>
      <c r="L581" s="19">
        <f>VLOOKUP(A581,'All Generation'!$A$2:$F$1353,4,FALSE)</f>
        <v>2.2999999999999998</v>
      </c>
      <c r="M581" s="19">
        <f>VLOOKUP(A581,'All Generation'!$A$2:$F$1353,5,FALSE)</f>
        <v>2.2879999999999998</v>
      </c>
      <c r="N581" s="19">
        <f>VLOOKUP(A581,'All Generation'!$A$2:$F$1353,6,FALSE)</f>
        <v>2.839</v>
      </c>
      <c r="O581" s="19" t="str">
        <f>VLOOKUP(A581,'All IDs'!$A$2:$D$1353,4,FALSE)</f>
        <v>S0194</v>
      </c>
      <c r="P581" s="19" t="s">
        <v>7512</v>
      </c>
    </row>
    <row r="582" spans="1:16">
      <c r="A582" s="69">
        <v>576</v>
      </c>
      <c r="B582" s="70" t="s">
        <v>5079</v>
      </c>
      <c r="C582" s="70" t="s">
        <v>5064</v>
      </c>
      <c r="D582" s="70" t="s">
        <v>623</v>
      </c>
      <c r="E582" s="70" t="s">
        <v>73</v>
      </c>
      <c r="F582" s="69">
        <v>3.1</v>
      </c>
      <c r="G582" s="91">
        <v>40497</v>
      </c>
      <c r="H582" s="69" t="b">
        <v>1</v>
      </c>
      <c r="I582" s="69" t="b">
        <v>0</v>
      </c>
      <c r="J582" s="19">
        <v>3.8370000000000002</v>
      </c>
      <c r="K582" s="19">
        <f>VLOOKUP(A582,'All Generation'!$A$2:$F$1353,3,FALSE)</f>
        <v>2.8</v>
      </c>
      <c r="L582" s="19">
        <f>VLOOKUP(A582,'All Generation'!$A$2:$F$1353,4,FALSE)</f>
        <v>3.4</v>
      </c>
      <c r="M582" s="19">
        <f>VLOOKUP(A582,'All Generation'!$A$2:$F$1353,5,FALSE)</f>
        <v>3.0590000000000002</v>
      </c>
      <c r="N582" s="19">
        <f>VLOOKUP(A582,'All Generation'!$A$2:$F$1353,6,FALSE)</f>
        <v>3.62</v>
      </c>
      <c r="O582" s="19" t="str">
        <f>VLOOKUP(A582,'All IDs'!$A$2:$D$1353,4,FALSE)</f>
        <v>S0195</v>
      </c>
      <c r="P582" s="19" t="s">
        <v>7516</v>
      </c>
    </row>
    <row r="583" spans="1:16">
      <c r="A583" s="69">
        <v>577</v>
      </c>
      <c r="B583" s="70" t="s">
        <v>5080</v>
      </c>
      <c r="C583" s="70" t="s">
        <v>5064</v>
      </c>
      <c r="D583" s="70" t="s">
        <v>623</v>
      </c>
      <c r="E583" s="70" t="s">
        <v>73</v>
      </c>
      <c r="F583" s="69">
        <v>3.9</v>
      </c>
      <c r="G583" s="91">
        <v>40675</v>
      </c>
      <c r="H583" s="69" t="b">
        <v>1</v>
      </c>
      <c r="I583" s="69" t="b">
        <v>0</v>
      </c>
      <c r="J583" s="19">
        <v>3.8660000000000001</v>
      </c>
      <c r="K583" s="19">
        <f>VLOOKUP(A583,'All Generation'!$A$2:$F$1353,3,FALSE)</f>
        <v>4.5</v>
      </c>
      <c r="L583" s="19">
        <f>VLOOKUP(A583,'All Generation'!$A$2:$F$1353,4,FALSE)</f>
        <v>4.8</v>
      </c>
      <c r="M583" s="19">
        <f>VLOOKUP(A583,'All Generation'!$A$2:$F$1353,5,FALSE)</f>
        <v>4.8490000000000002</v>
      </c>
      <c r="N583" s="19">
        <f>VLOOKUP(A583,'All Generation'!$A$2:$F$1353,6,FALSE)</f>
        <v>5.4269999999999996</v>
      </c>
      <c r="O583" s="19" t="str">
        <f>VLOOKUP(A583,'All IDs'!$A$2:$D$1353,4,FALSE)</f>
        <v>S0196</v>
      </c>
      <c r="P583" s="19" t="s">
        <v>44</v>
      </c>
    </row>
    <row r="584" spans="1:16">
      <c r="A584" s="69">
        <v>578</v>
      </c>
      <c r="B584" s="70" t="s">
        <v>5081</v>
      </c>
      <c r="C584" s="70" t="s">
        <v>5064</v>
      </c>
      <c r="D584" s="70" t="s">
        <v>623</v>
      </c>
      <c r="E584" s="70" t="s">
        <v>73</v>
      </c>
      <c r="F584" s="69">
        <v>8.6</v>
      </c>
      <c r="G584" s="91">
        <v>40781</v>
      </c>
      <c r="H584" s="69" t="b">
        <v>1</v>
      </c>
      <c r="I584" s="69" t="b">
        <v>0</v>
      </c>
      <c r="J584" s="19">
        <v>10.192</v>
      </c>
      <c r="K584" s="19">
        <f>VLOOKUP(A584,'All Generation'!$A$2:$F$1353,3,FALSE)</f>
        <v>10.3</v>
      </c>
      <c r="L584" s="19">
        <f>VLOOKUP(A584,'All Generation'!$A$2:$F$1353,4,FALSE)</f>
        <v>10.8</v>
      </c>
      <c r="M584" s="19">
        <f>VLOOKUP(A584,'All Generation'!$A$2:$F$1353,5,FALSE)</f>
        <v>9.6440000000000001</v>
      </c>
      <c r="N584" s="19">
        <f>VLOOKUP(A584,'All Generation'!$A$2:$F$1353,6,FALSE)</f>
        <v>3.8180000000000001</v>
      </c>
      <c r="O584" s="19" t="str">
        <f>VLOOKUP(A584,'All IDs'!$A$2:$D$1353,4,FALSE)</f>
        <v>S0197</v>
      </c>
      <c r="P584" s="19" t="s">
        <v>342</v>
      </c>
    </row>
    <row r="585" spans="1:16">
      <c r="A585" s="69">
        <v>579</v>
      </c>
      <c r="B585" s="70" t="s">
        <v>5082</v>
      </c>
      <c r="C585" s="70" t="s">
        <v>5064</v>
      </c>
      <c r="D585" s="70" t="s">
        <v>623</v>
      </c>
      <c r="E585" s="70" t="s">
        <v>73</v>
      </c>
      <c r="F585" s="69">
        <v>2.6</v>
      </c>
      <c r="G585" s="91">
        <v>41240</v>
      </c>
      <c r="H585" s="69" t="b">
        <v>1</v>
      </c>
      <c r="I585" s="69" t="b">
        <v>0</v>
      </c>
      <c r="J585" s="19">
        <v>2.948</v>
      </c>
      <c r="K585" s="19">
        <f>VLOOKUP(A585,'All Generation'!$A$2:$F$1353,3,FALSE)</f>
        <v>3.2</v>
      </c>
      <c r="L585" s="19">
        <f>VLOOKUP(A585,'All Generation'!$A$2:$F$1353,4,FALSE)</f>
        <v>3.2</v>
      </c>
      <c r="M585" s="19">
        <f>VLOOKUP(A585,'All Generation'!$A$2:$F$1353,5,FALSE)</f>
        <v>2.7829999999999999</v>
      </c>
      <c r="N585" s="19">
        <f>VLOOKUP(A585,'All Generation'!$A$2:$F$1353,6,FALSE)</f>
        <v>0</v>
      </c>
      <c r="O585" s="19" t="str">
        <f>VLOOKUP(A585,'All IDs'!$A$2:$D$1353,4,FALSE)</f>
        <v>S0227</v>
      </c>
      <c r="P585" s="19" t="s">
        <v>343</v>
      </c>
    </row>
    <row r="586" spans="1:16">
      <c r="A586" s="69">
        <v>580</v>
      </c>
      <c r="B586" s="70" t="s">
        <v>5083</v>
      </c>
      <c r="C586" s="70" t="s">
        <v>5064</v>
      </c>
      <c r="D586" s="70" t="s">
        <v>623</v>
      </c>
      <c r="E586" s="70" t="s">
        <v>73</v>
      </c>
      <c r="F586" s="69">
        <v>4.9000000000000004</v>
      </c>
      <c r="G586" s="91">
        <v>40897</v>
      </c>
      <c r="H586" s="69" t="b">
        <v>1</v>
      </c>
      <c r="I586" s="69" t="b">
        <v>0</v>
      </c>
      <c r="J586" s="19">
        <v>4.8810000000000002</v>
      </c>
      <c r="K586" s="19">
        <f>VLOOKUP(A586,'All Generation'!$A$2:$F$1353,3,FALSE)</f>
        <v>5.5</v>
      </c>
      <c r="L586" s="19">
        <f>VLOOKUP(A586,'All Generation'!$A$2:$F$1353,4,FALSE)</f>
        <v>6.4</v>
      </c>
      <c r="M586" s="19">
        <f>VLOOKUP(A586,'All Generation'!$A$2:$F$1353,5,FALSE)</f>
        <v>5.532</v>
      </c>
      <c r="N586" s="19">
        <f>VLOOKUP(A586,'All Generation'!$A$2:$F$1353,6,FALSE)</f>
        <v>2.89</v>
      </c>
      <c r="O586" s="19" t="str">
        <f>VLOOKUP(A586,'All IDs'!$A$2:$D$1353,4,FALSE)</f>
        <v>S0198</v>
      </c>
      <c r="P586" s="19" t="s">
        <v>344</v>
      </c>
    </row>
    <row r="587" spans="1:16">
      <c r="A587" s="69">
        <v>581</v>
      </c>
      <c r="B587" s="70" t="s">
        <v>5084</v>
      </c>
      <c r="C587" s="70" t="s">
        <v>5064</v>
      </c>
      <c r="D587" s="70" t="s">
        <v>623</v>
      </c>
      <c r="E587" s="70" t="s">
        <v>73</v>
      </c>
      <c r="F587" s="69">
        <v>1.7</v>
      </c>
      <c r="G587" s="91">
        <v>40899</v>
      </c>
      <c r="H587" s="69" t="b">
        <v>1</v>
      </c>
      <c r="I587" s="69" t="b">
        <v>0</v>
      </c>
      <c r="J587" s="19">
        <v>2.351</v>
      </c>
      <c r="K587" s="19">
        <f>VLOOKUP(A587,'All Generation'!$A$2:$F$1353,3,FALSE)</f>
        <v>2.4</v>
      </c>
      <c r="L587" s="19">
        <f>VLOOKUP(A587,'All Generation'!$A$2:$F$1353,4,FALSE)</f>
        <v>2.5</v>
      </c>
      <c r="M587" s="19">
        <f>VLOOKUP(A587,'All Generation'!$A$2:$F$1353,5,FALSE)</f>
        <v>2.258</v>
      </c>
      <c r="N587" s="19">
        <f>VLOOKUP(A587,'All Generation'!$A$2:$F$1353,6,FALSE)</f>
        <v>1.08</v>
      </c>
      <c r="O587" s="19" t="str">
        <f>VLOOKUP(A587,'All IDs'!$A$2:$D$1353,4,FALSE)</f>
        <v>S0199</v>
      </c>
      <c r="P587" s="19" t="s">
        <v>345</v>
      </c>
    </row>
    <row r="588" spans="1:16">
      <c r="A588" s="69">
        <v>582</v>
      </c>
      <c r="B588" s="70" t="s">
        <v>5085</v>
      </c>
      <c r="C588" s="70" t="s">
        <v>5064</v>
      </c>
      <c r="D588" s="70" t="s">
        <v>623</v>
      </c>
      <c r="E588" s="70" t="s">
        <v>73</v>
      </c>
      <c r="F588" s="69">
        <v>1.3</v>
      </c>
      <c r="G588" s="91">
        <v>40889</v>
      </c>
      <c r="H588" s="69" t="b">
        <v>1</v>
      </c>
      <c r="I588" s="69" t="b">
        <v>0</v>
      </c>
      <c r="J588" s="19">
        <v>1.64</v>
      </c>
      <c r="K588" s="19">
        <f>VLOOKUP(A588,'All Generation'!$A$2:$F$1353,3,FALSE)</f>
        <v>1.5</v>
      </c>
      <c r="L588" s="19">
        <f>VLOOKUP(A588,'All Generation'!$A$2:$F$1353,4,FALSE)</f>
        <v>1.7</v>
      </c>
      <c r="M588" s="19">
        <f>VLOOKUP(A588,'All Generation'!$A$2:$F$1353,5,FALSE)</f>
        <v>1.6120000000000001</v>
      </c>
      <c r="N588" s="19">
        <f>VLOOKUP(A588,'All Generation'!$A$2:$F$1353,6,FALSE)</f>
        <v>0.71499999999999997</v>
      </c>
      <c r="O588" s="19" t="str">
        <f>VLOOKUP(A588,'All IDs'!$A$2:$D$1353,4,FALSE)</f>
        <v>S0200</v>
      </c>
      <c r="P588" s="19" t="s">
        <v>346</v>
      </c>
    </row>
    <row r="589" spans="1:16">
      <c r="A589" s="69">
        <v>583</v>
      </c>
      <c r="B589" s="70" t="s">
        <v>5086</v>
      </c>
      <c r="C589" s="70" t="s">
        <v>5064</v>
      </c>
      <c r="D589" s="70" t="s">
        <v>623</v>
      </c>
      <c r="E589" s="70" t="s">
        <v>73</v>
      </c>
      <c r="F589" s="69">
        <v>6.8</v>
      </c>
      <c r="G589" s="91">
        <v>40540</v>
      </c>
      <c r="H589" s="69" t="b">
        <v>1</v>
      </c>
      <c r="I589" s="69" t="b">
        <v>0</v>
      </c>
      <c r="J589" s="19">
        <v>8.1340000000000003</v>
      </c>
      <c r="K589" s="19">
        <f>VLOOKUP(A589,'All Generation'!$A$2:$F$1353,3,FALSE)</f>
        <v>8.8000000000000007</v>
      </c>
      <c r="L589" s="19">
        <f>VLOOKUP(A589,'All Generation'!$A$2:$F$1353,4,FALSE)</f>
        <v>9.3000000000000007</v>
      </c>
      <c r="M589" s="19">
        <f>VLOOKUP(A589,'All Generation'!$A$2:$F$1353,5,FALSE)</f>
        <v>8.8620000000000001</v>
      </c>
      <c r="N589" s="19">
        <f>VLOOKUP(A589,'All Generation'!$A$2:$F$1353,6,FALSE)</f>
        <v>9.3659999999999997</v>
      </c>
      <c r="O589" s="19" t="str">
        <f>VLOOKUP(A589,'All IDs'!$A$2:$D$1353,4,FALSE)</f>
        <v>S0201</v>
      </c>
      <c r="P589" s="19" t="s">
        <v>521</v>
      </c>
    </row>
    <row r="590" spans="1:16">
      <c r="A590" s="69">
        <v>584</v>
      </c>
      <c r="B590" s="70" t="s">
        <v>5087</v>
      </c>
      <c r="C590" s="70" t="s">
        <v>5064</v>
      </c>
      <c r="D590" s="70" t="s">
        <v>623</v>
      </c>
      <c r="E590" s="70" t="s">
        <v>73</v>
      </c>
      <c r="F590" s="69">
        <v>10.199999999999999</v>
      </c>
      <c r="G590" s="91">
        <v>41166</v>
      </c>
      <c r="H590" s="69" t="b">
        <v>1</v>
      </c>
      <c r="I590" s="69" t="b">
        <v>0</v>
      </c>
      <c r="J590" s="19">
        <v>8.952</v>
      </c>
      <c r="K590" s="19">
        <f>VLOOKUP(A590,'All Generation'!$A$2:$F$1353,3,FALSE)</f>
        <v>12.3</v>
      </c>
      <c r="L590" s="19">
        <f>VLOOKUP(A590,'All Generation'!$A$2:$F$1353,4,FALSE)</f>
        <v>13.8</v>
      </c>
      <c r="M590" s="19">
        <f>VLOOKUP(A590,'All Generation'!$A$2:$F$1353,5,FALSE)</f>
        <v>11.983000000000001</v>
      </c>
      <c r="N590" s="19">
        <f>VLOOKUP(A590,'All Generation'!$A$2:$F$1353,6,FALSE)</f>
        <v>6.4059999999999997</v>
      </c>
      <c r="O590" s="19" t="str">
        <f>VLOOKUP(A590,'All IDs'!$A$2:$D$1353,4,FALSE)</f>
        <v>S0202</v>
      </c>
      <c r="P590" s="19" t="s">
        <v>347</v>
      </c>
    </row>
    <row r="591" spans="1:16">
      <c r="A591" s="69">
        <v>585</v>
      </c>
      <c r="B591" s="70" t="s">
        <v>5088</v>
      </c>
      <c r="C591" s="70" t="s">
        <v>5064</v>
      </c>
      <c r="D591" s="70" t="s">
        <v>623</v>
      </c>
      <c r="E591" s="70" t="s">
        <v>73</v>
      </c>
      <c r="F591" s="69">
        <v>5</v>
      </c>
      <c r="G591" s="91">
        <v>41863</v>
      </c>
      <c r="H591" s="69" t="b">
        <v>1</v>
      </c>
      <c r="I591" s="69" t="b">
        <v>0</v>
      </c>
      <c r="J591" s="19">
        <v>8.4670000000000005</v>
      </c>
      <c r="K591" s="19">
        <f>VLOOKUP(A591,'All Generation'!$A$2:$F$1353,3,FALSE)</f>
        <v>7</v>
      </c>
      <c r="L591" s="19">
        <f>VLOOKUP(A591,'All Generation'!$A$2:$F$1353,4,FALSE)</f>
        <v>9</v>
      </c>
      <c r="M591" s="19">
        <f>VLOOKUP(A591,'All Generation'!$A$2:$F$1353,5,FALSE)</f>
        <v>0</v>
      </c>
      <c r="N591" s="19">
        <f>VLOOKUP(A591,'All Generation'!$A$2:$F$1353,6,FALSE)</f>
        <v>0</v>
      </c>
      <c r="O591" s="19" t="str">
        <f>VLOOKUP(A591,'All IDs'!$A$2:$D$1353,4,FALSE)</f>
        <v>S0322</v>
      </c>
      <c r="P591" s="19" t="s">
        <v>348</v>
      </c>
    </row>
    <row r="592" spans="1:16">
      <c r="A592" s="69">
        <v>495</v>
      </c>
      <c r="B592" s="70" t="s">
        <v>5089</v>
      </c>
      <c r="C592" s="70" t="s">
        <v>5090</v>
      </c>
      <c r="D592" s="70" t="s">
        <v>623</v>
      </c>
      <c r="E592" s="70" t="s">
        <v>73</v>
      </c>
      <c r="F592" s="69">
        <v>15.8</v>
      </c>
      <c r="G592" s="91">
        <v>42705</v>
      </c>
      <c r="H592" s="69" t="b">
        <v>1</v>
      </c>
      <c r="I592" s="69" t="b">
        <v>0</v>
      </c>
      <c r="J592" s="19">
        <v>34.602000000000004</v>
      </c>
      <c r="K592" s="19">
        <f>VLOOKUP(A592,'All Generation'!$A$2:$F$1353,3,FALSE)</f>
        <v>34.6</v>
      </c>
      <c r="L592" s="19">
        <f>VLOOKUP(A592,'All Generation'!$A$2:$F$1353,4,FALSE)</f>
        <v>0</v>
      </c>
      <c r="M592" s="19">
        <f>VLOOKUP(A592,'All Generation'!$A$2:$F$1353,5,FALSE)</f>
        <v>0</v>
      </c>
      <c r="N592" s="19">
        <f>VLOOKUP(A592,'All Generation'!$A$2:$F$1353,6,FALSE)</f>
        <v>0</v>
      </c>
      <c r="O592" s="19" t="str">
        <f>VLOOKUP(A592,'All IDs'!$A$2:$D$1353,4,FALSE)</f>
        <v/>
      </c>
      <c r="P592" s="19" t="s">
        <v>7309</v>
      </c>
    </row>
    <row r="593" spans="1:16">
      <c r="A593" s="69">
        <v>586</v>
      </c>
      <c r="B593" s="70" t="s">
        <v>5091</v>
      </c>
      <c r="C593" s="70" t="s">
        <v>38</v>
      </c>
      <c r="D593" s="70" t="s">
        <v>623</v>
      </c>
      <c r="E593" s="70" t="s">
        <v>73</v>
      </c>
      <c r="F593" s="69">
        <v>1.5</v>
      </c>
      <c r="G593" s="91">
        <v>41106</v>
      </c>
      <c r="H593" s="69" t="b">
        <v>1</v>
      </c>
      <c r="I593" s="69" t="b">
        <v>0</v>
      </c>
      <c r="J593" s="19">
        <v>2.879</v>
      </c>
      <c r="K593" s="19">
        <f>VLOOKUP(A593,'All Generation'!$A$2:$F$1353,3,FALSE)</f>
        <v>2.9</v>
      </c>
      <c r="L593" s="19">
        <f>VLOOKUP(A593,'All Generation'!$A$2:$F$1353,4,FALSE)</f>
        <v>3.1</v>
      </c>
      <c r="M593" s="19">
        <f>VLOOKUP(A593,'All Generation'!$A$2:$F$1353,5,FALSE)</f>
        <v>3.206</v>
      </c>
      <c r="N593" s="19">
        <f>VLOOKUP(A593,'All Generation'!$A$2:$F$1353,6,FALSE)</f>
        <v>3.206</v>
      </c>
      <c r="O593" s="19" t="str">
        <f>VLOOKUP(A593,'All IDs'!$A$2:$D$1353,4,FALSE)</f>
        <v>S0210</v>
      </c>
      <c r="P593" s="19" t="s">
        <v>3122</v>
      </c>
    </row>
    <row r="594" spans="1:16">
      <c r="A594" s="69">
        <v>587</v>
      </c>
      <c r="B594" s="70" t="s">
        <v>5092</v>
      </c>
      <c r="C594" s="70" t="s">
        <v>15</v>
      </c>
      <c r="D594" s="70" t="s">
        <v>623</v>
      </c>
      <c r="E594" s="70" t="s">
        <v>73</v>
      </c>
      <c r="F594" s="69">
        <v>54</v>
      </c>
      <c r="G594" s="91">
        <v>42726</v>
      </c>
      <c r="H594" s="69" t="b">
        <v>1</v>
      </c>
      <c r="I594" s="69" t="b">
        <v>0</v>
      </c>
      <c r="J594" s="19">
        <v>118.25999999999999</v>
      </c>
      <c r="K594" s="19">
        <f>VLOOKUP(A594,'All Generation'!$A$2:$F$1353,3,FALSE)</f>
        <v>118.26</v>
      </c>
      <c r="L594" s="19">
        <f>VLOOKUP(A594,'All Generation'!$A$2:$F$1353,4,FALSE)</f>
        <v>0</v>
      </c>
      <c r="M594" s="19">
        <f>VLOOKUP(A594,'All Generation'!$A$2:$F$1353,5,FALSE)</f>
        <v>0</v>
      </c>
      <c r="N594" s="19">
        <f>VLOOKUP(A594,'All Generation'!$A$2:$F$1353,6,FALSE)</f>
        <v>0</v>
      </c>
      <c r="O594" s="19" t="str">
        <f>VLOOKUP(A594,'All IDs'!$A$2:$D$1353,4,FALSE)</f>
        <v>S0541</v>
      </c>
      <c r="P594" s="19" t="s">
        <v>7547</v>
      </c>
    </row>
    <row r="595" spans="1:16">
      <c r="A595" s="69">
        <v>588</v>
      </c>
      <c r="B595" s="70" t="s">
        <v>5093</v>
      </c>
      <c r="C595" s="70" t="s">
        <v>5094</v>
      </c>
      <c r="D595" s="70" t="s">
        <v>623</v>
      </c>
      <c r="E595" s="70" t="s">
        <v>0</v>
      </c>
      <c r="F595" s="69">
        <v>24</v>
      </c>
      <c r="G595" s="91">
        <v>32509</v>
      </c>
      <c r="H595" s="69" t="b">
        <v>1</v>
      </c>
      <c r="I595" s="69" t="b">
        <v>0</v>
      </c>
      <c r="J595" s="19">
        <v>153.40100000000001</v>
      </c>
      <c r="K595" s="19">
        <f>VLOOKUP(A595,'All Generation'!$A$2:$F$1353,3,FALSE)</f>
        <v>152.5</v>
      </c>
      <c r="L595" s="19">
        <f>VLOOKUP(A595,'All Generation'!$A$2:$F$1353,4,FALSE)</f>
        <v>151.80000000000001</v>
      </c>
      <c r="M595" s="19">
        <f>VLOOKUP(A595,'All Generation'!$A$2:$F$1353,5,FALSE)</f>
        <v>154.11199999999999</v>
      </c>
      <c r="N595" s="19">
        <f>VLOOKUP(A595,'All Generation'!$A$2:$F$1353,6,FALSE)</f>
        <v>147.82599999999999</v>
      </c>
      <c r="O595" s="19" t="str">
        <f>VLOOKUP(A595,'All IDs'!$A$2:$D$1353,4,FALSE)</f>
        <v>E0150</v>
      </c>
      <c r="P595" s="19" t="s">
        <v>7550</v>
      </c>
    </row>
    <row r="596" spans="1:16">
      <c r="A596" s="69">
        <v>589</v>
      </c>
      <c r="B596" s="70" t="s">
        <v>5095</v>
      </c>
      <c r="C596" s="70" t="s">
        <v>15</v>
      </c>
      <c r="D596" s="70" t="s">
        <v>623</v>
      </c>
      <c r="E596" s="70" t="s">
        <v>73</v>
      </c>
      <c r="F596" s="69">
        <v>1</v>
      </c>
      <c r="G596" s="91">
        <v>40256</v>
      </c>
      <c r="H596" s="69" t="b">
        <v>1</v>
      </c>
      <c r="I596" s="69" t="b">
        <v>0</v>
      </c>
      <c r="J596" s="19">
        <v>1.7</v>
      </c>
      <c r="K596" s="19">
        <f>VLOOKUP(A596,'All Generation'!$A$2:$F$1353,3,FALSE)</f>
        <v>1.7</v>
      </c>
      <c r="L596" s="19">
        <f>VLOOKUP(A596,'All Generation'!$A$2:$F$1353,4,FALSE)</f>
        <v>1.7</v>
      </c>
      <c r="M596" s="19">
        <f>VLOOKUP(A596,'All Generation'!$A$2:$F$1353,5,FALSE)</f>
        <v>0</v>
      </c>
      <c r="N596" s="19">
        <f>VLOOKUP(A596,'All Generation'!$A$2:$F$1353,6,FALSE)</f>
        <v>0</v>
      </c>
      <c r="O596" s="19" t="str">
        <f>VLOOKUP(A596,'All IDs'!$A$2:$D$1353,4,FALSE)</f>
        <v>S0366</v>
      </c>
      <c r="P596" s="19" t="s">
        <v>44</v>
      </c>
    </row>
    <row r="597" spans="1:16">
      <c r="A597" s="69">
        <v>590</v>
      </c>
      <c r="B597" s="70" t="s">
        <v>5096</v>
      </c>
      <c r="C597" s="70" t="s">
        <v>15</v>
      </c>
      <c r="D597" s="70" t="s">
        <v>623</v>
      </c>
      <c r="E597" s="70" t="s">
        <v>73</v>
      </c>
      <c r="F597" s="69">
        <v>1</v>
      </c>
      <c r="G597" s="91">
        <v>41409</v>
      </c>
      <c r="H597" s="69" t="b">
        <v>1</v>
      </c>
      <c r="I597" s="69" t="b">
        <v>0</v>
      </c>
      <c r="J597" s="19">
        <v>1.5740000000000001</v>
      </c>
      <c r="K597" s="19">
        <f>VLOOKUP(A597,'All Generation'!$A$2:$F$1353,3,FALSE)</f>
        <v>1.8</v>
      </c>
      <c r="L597" s="19">
        <f>VLOOKUP(A597,'All Generation'!$A$2:$F$1353,4,FALSE)</f>
        <v>1.7</v>
      </c>
      <c r="M597" s="19">
        <f>VLOOKUP(A597,'All Generation'!$A$2:$F$1353,5,FALSE)</f>
        <v>0</v>
      </c>
      <c r="N597" s="19">
        <f>VLOOKUP(A597,'All Generation'!$A$2:$F$1353,6,FALSE)</f>
        <v>0</v>
      </c>
      <c r="O597" s="19" t="str">
        <f>VLOOKUP(A597,'All IDs'!$A$2:$D$1353,4,FALSE)</f>
        <v>S0405</v>
      </c>
      <c r="P597" s="19" t="s">
        <v>44</v>
      </c>
    </row>
    <row r="598" spans="1:16">
      <c r="A598" s="69">
        <v>591</v>
      </c>
      <c r="B598" s="70" t="s">
        <v>5097</v>
      </c>
      <c r="C598" s="70" t="s">
        <v>4478</v>
      </c>
      <c r="D598" s="70" t="s">
        <v>623</v>
      </c>
      <c r="E598" s="70" t="s">
        <v>73</v>
      </c>
      <c r="F598" s="69">
        <v>20</v>
      </c>
      <c r="G598" s="91">
        <v>40814</v>
      </c>
      <c r="H598" s="69" t="b">
        <v>1</v>
      </c>
      <c r="I598" s="69" t="b">
        <v>0</v>
      </c>
      <c r="J598" s="19">
        <v>34.750999999999998</v>
      </c>
      <c r="K598" s="19">
        <f>VLOOKUP(A598,'All Generation'!$A$2:$F$1353,3,FALSE)</f>
        <v>38.5</v>
      </c>
      <c r="L598" s="19">
        <f>VLOOKUP(A598,'All Generation'!$A$2:$F$1353,4,FALSE)</f>
        <v>41</v>
      </c>
      <c r="M598" s="19">
        <f>VLOOKUP(A598,'All Generation'!$A$2:$F$1353,5,FALSE)</f>
        <v>42.715000000000003</v>
      </c>
      <c r="N598" s="19">
        <f>VLOOKUP(A598,'All Generation'!$A$2:$F$1353,6,FALSE)</f>
        <v>44.933</v>
      </c>
      <c r="O598" s="19" t="str">
        <f>VLOOKUP(A598,'All IDs'!$A$2:$D$1353,4,FALSE)</f>
        <v>S0139</v>
      </c>
      <c r="P598" s="19" t="s">
        <v>7556</v>
      </c>
    </row>
    <row r="599" spans="1:16">
      <c r="A599" s="69">
        <v>592</v>
      </c>
      <c r="B599" s="70" t="s">
        <v>5098</v>
      </c>
      <c r="C599" s="70" t="s">
        <v>4359</v>
      </c>
      <c r="D599" s="70" t="s">
        <v>623</v>
      </c>
      <c r="E599" s="70" t="s">
        <v>3</v>
      </c>
      <c r="F599" s="69">
        <v>117.5</v>
      </c>
      <c r="G599" s="91">
        <v>29221</v>
      </c>
      <c r="H599" s="69" t="b">
        <v>1</v>
      </c>
      <c r="I599" s="69" t="b">
        <v>0</v>
      </c>
      <c r="J599" s="19">
        <v>420.072</v>
      </c>
      <c r="K599" s="19">
        <f>VLOOKUP(A599,'All Generation'!$A$2:$F$1353,3,FALSE)</f>
        <v>487.9</v>
      </c>
      <c r="L599" s="19">
        <f>VLOOKUP(A599,'All Generation'!$A$2:$F$1353,4,FALSE)</f>
        <v>450.8</v>
      </c>
      <c r="M599" s="19">
        <f>VLOOKUP(A599,'All Generation'!$A$2:$F$1353,5,FALSE)</f>
        <v>451.16</v>
      </c>
      <c r="N599" s="19">
        <f>VLOOKUP(A599,'All Generation'!$A$2:$F$1353,6,FALSE)</f>
        <v>448.87799999999999</v>
      </c>
      <c r="O599" s="19" t="str">
        <f>VLOOKUP(A599,'All IDs'!$A$2:$D$1353,4,FALSE)</f>
        <v>T0061</v>
      </c>
      <c r="P599" s="19" t="s">
        <v>44</v>
      </c>
    </row>
    <row r="600" spans="1:16">
      <c r="A600" s="69">
        <v>593</v>
      </c>
      <c r="B600" s="70" t="s">
        <v>456</v>
      </c>
      <c r="C600" s="70" t="s">
        <v>15</v>
      </c>
      <c r="D600" s="70" t="s">
        <v>623</v>
      </c>
      <c r="E600" s="70" t="s">
        <v>73</v>
      </c>
      <c r="F600" s="69">
        <v>25.9</v>
      </c>
      <c r="G600" s="91">
        <v>42576</v>
      </c>
      <c r="H600" s="69" t="b">
        <v>1</v>
      </c>
      <c r="I600" s="69" t="b">
        <v>0</v>
      </c>
      <c r="J600" s="19">
        <v>56.063000000000002</v>
      </c>
      <c r="K600" s="19">
        <f>VLOOKUP(A600,'All Generation'!$A$2:$F$1353,3,FALSE)</f>
        <v>23.384</v>
      </c>
      <c r="L600" s="19">
        <f>VLOOKUP(A600,'All Generation'!$A$2:$F$1353,4,FALSE)</f>
        <v>0</v>
      </c>
      <c r="M600" s="19">
        <f>VLOOKUP(A600,'All Generation'!$A$2:$F$1353,5,FALSE)</f>
        <v>0</v>
      </c>
      <c r="N600" s="19">
        <f>VLOOKUP(A600,'All Generation'!$A$2:$F$1353,6,FALSE)</f>
        <v>0</v>
      </c>
      <c r="O600" s="19" t="str">
        <f>VLOOKUP(A600,'All IDs'!$A$2:$D$1353,4,FALSE)</f>
        <v>S0559</v>
      </c>
      <c r="P600" s="19" t="s">
        <v>7560</v>
      </c>
    </row>
    <row r="601" spans="1:16" ht="30">
      <c r="A601" s="69">
        <v>594</v>
      </c>
      <c r="B601" s="70" t="s">
        <v>5099</v>
      </c>
      <c r="C601" s="70" t="s">
        <v>5100</v>
      </c>
      <c r="D601" s="70" t="s">
        <v>623</v>
      </c>
      <c r="E601" s="70" t="s">
        <v>73</v>
      </c>
      <c r="F601" s="69">
        <v>1.5</v>
      </c>
      <c r="G601" s="91">
        <v>41814</v>
      </c>
      <c r="H601" s="69" t="b">
        <v>1</v>
      </c>
      <c r="I601" s="69" t="b">
        <v>0</v>
      </c>
      <c r="J601" s="19">
        <v>3.7290000000000001</v>
      </c>
      <c r="K601" s="19">
        <f>VLOOKUP(A601,'All Generation'!$A$2:$F$1353,3,FALSE)</f>
        <v>3.8</v>
      </c>
      <c r="L601" s="19">
        <f>VLOOKUP(A601,'All Generation'!$A$2:$F$1353,4,FALSE)</f>
        <v>3.9</v>
      </c>
      <c r="M601" s="19">
        <f>VLOOKUP(A601,'All Generation'!$A$2:$F$1353,5,FALSE)</f>
        <v>0</v>
      </c>
      <c r="N601" s="19">
        <f>VLOOKUP(A601,'All Generation'!$A$2:$F$1353,6,FALSE)</f>
        <v>0</v>
      </c>
      <c r="O601" s="19" t="str">
        <f>VLOOKUP(A601,'All IDs'!$A$2:$D$1353,4,FALSE)</f>
        <v>S9247</v>
      </c>
      <c r="P601" s="19" t="s">
        <v>114</v>
      </c>
    </row>
    <row r="602" spans="1:16" ht="30">
      <c r="A602" s="69">
        <v>595</v>
      </c>
      <c r="B602" s="70" t="s">
        <v>5101</v>
      </c>
      <c r="C602" s="70" t="s">
        <v>5100</v>
      </c>
      <c r="D602" s="70" t="s">
        <v>623</v>
      </c>
      <c r="E602" s="70" t="s">
        <v>73</v>
      </c>
      <c r="F602" s="69">
        <v>1.5</v>
      </c>
      <c r="G602" s="91">
        <v>41814</v>
      </c>
      <c r="H602" s="69" t="b">
        <v>1</v>
      </c>
      <c r="I602" s="69" t="b">
        <v>0</v>
      </c>
      <c r="J602" s="19">
        <v>3.7730000000000001</v>
      </c>
      <c r="K602" s="19">
        <f>VLOOKUP(A602,'All Generation'!$A$2:$F$1353,3,FALSE)</f>
        <v>3.8</v>
      </c>
      <c r="L602" s="19">
        <f>VLOOKUP(A602,'All Generation'!$A$2:$F$1353,4,FALSE)</f>
        <v>3.9</v>
      </c>
      <c r="M602" s="19">
        <f>VLOOKUP(A602,'All Generation'!$A$2:$F$1353,5,FALSE)</f>
        <v>0</v>
      </c>
      <c r="N602" s="19">
        <f>VLOOKUP(A602,'All Generation'!$A$2:$F$1353,6,FALSE)</f>
        <v>0</v>
      </c>
      <c r="O602" s="19" t="str">
        <f>VLOOKUP(A602,'All IDs'!$A$2:$D$1353,4,FALSE)</f>
        <v>S9248</v>
      </c>
      <c r="P602" s="19" t="s">
        <v>115</v>
      </c>
    </row>
    <row r="603" spans="1:16" ht="30">
      <c r="A603" s="69">
        <v>596</v>
      </c>
      <c r="B603" s="70" t="s">
        <v>5102</v>
      </c>
      <c r="C603" s="70" t="s">
        <v>5100</v>
      </c>
      <c r="D603" s="70" t="s">
        <v>623</v>
      </c>
      <c r="E603" s="70" t="s">
        <v>73</v>
      </c>
      <c r="F603" s="69">
        <v>1.5</v>
      </c>
      <c r="G603" s="91">
        <v>41814</v>
      </c>
      <c r="H603" s="69" t="b">
        <v>1</v>
      </c>
      <c r="I603" s="69" t="b">
        <v>0</v>
      </c>
      <c r="J603" s="19">
        <v>3.637</v>
      </c>
      <c r="K603" s="19">
        <f>VLOOKUP(A603,'All Generation'!$A$2:$F$1353,3,FALSE)</f>
        <v>3.8</v>
      </c>
      <c r="L603" s="19">
        <f>VLOOKUP(A603,'All Generation'!$A$2:$F$1353,4,FALSE)</f>
        <v>3.9</v>
      </c>
      <c r="M603" s="19">
        <f>VLOOKUP(A603,'All Generation'!$A$2:$F$1353,5,FALSE)</f>
        <v>0</v>
      </c>
      <c r="N603" s="19">
        <f>VLOOKUP(A603,'All Generation'!$A$2:$F$1353,6,FALSE)</f>
        <v>0</v>
      </c>
      <c r="O603" s="19" t="str">
        <f>VLOOKUP(A603,'All IDs'!$A$2:$D$1353,4,FALSE)</f>
        <v>S9249</v>
      </c>
      <c r="P603" s="19" t="s">
        <v>116</v>
      </c>
    </row>
    <row r="604" spans="1:16" ht="30">
      <c r="A604" s="69">
        <v>597</v>
      </c>
      <c r="B604" s="70" t="s">
        <v>5103</v>
      </c>
      <c r="C604" s="70" t="s">
        <v>5100</v>
      </c>
      <c r="D604" s="70" t="s">
        <v>623</v>
      </c>
      <c r="E604" s="70" t="s">
        <v>73</v>
      </c>
      <c r="F604" s="69">
        <v>1</v>
      </c>
      <c r="G604" s="91">
        <v>41864</v>
      </c>
      <c r="H604" s="69" t="b">
        <v>1</v>
      </c>
      <c r="I604" s="69" t="b">
        <v>0</v>
      </c>
      <c r="J604" s="19">
        <v>2.2269999999999999</v>
      </c>
      <c r="K604" s="19">
        <f>VLOOKUP(A604,'All Generation'!$A$2:$F$1353,3,FALSE)</f>
        <v>2.2999999999999998</v>
      </c>
      <c r="L604" s="19">
        <f>VLOOKUP(A604,'All Generation'!$A$2:$F$1353,4,FALSE)</f>
        <v>2.4</v>
      </c>
      <c r="M604" s="19">
        <f>VLOOKUP(A604,'All Generation'!$A$2:$F$1353,5,FALSE)</f>
        <v>0</v>
      </c>
      <c r="N604" s="19">
        <f>VLOOKUP(A604,'All Generation'!$A$2:$F$1353,6,FALSE)</f>
        <v>0</v>
      </c>
      <c r="O604" s="19" t="str">
        <f>VLOOKUP(A604,'All IDs'!$A$2:$D$1353,4,FALSE)</f>
        <v>S9250</v>
      </c>
      <c r="P604" s="19" t="s">
        <v>117</v>
      </c>
    </row>
    <row r="605" spans="1:16">
      <c r="A605" s="69">
        <v>598</v>
      </c>
      <c r="B605" s="70" t="s">
        <v>5104</v>
      </c>
      <c r="C605" s="70" t="s">
        <v>4598</v>
      </c>
      <c r="D605" s="70" t="s">
        <v>623</v>
      </c>
      <c r="E605" s="70" t="s">
        <v>73</v>
      </c>
      <c r="F605" s="69">
        <v>6.5</v>
      </c>
      <c r="G605" s="91">
        <v>42158</v>
      </c>
      <c r="H605" s="69" t="b">
        <v>1</v>
      </c>
      <c r="I605" s="69" t="b">
        <v>0</v>
      </c>
      <c r="J605" s="19">
        <v>15.752000000000001</v>
      </c>
      <c r="K605" s="19">
        <f>VLOOKUP(A605,'All Generation'!$A$2:$F$1353,3,FALSE)</f>
        <v>16.5</v>
      </c>
      <c r="L605" s="19">
        <f>VLOOKUP(A605,'All Generation'!$A$2:$F$1353,4,FALSE)</f>
        <v>14.4</v>
      </c>
      <c r="M605" s="19">
        <f>VLOOKUP(A605,'All Generation'!$A$2:$F$1353,5,FALSE)</f>
        <v>0</v>
      </c>
      <c r="N605" s="19">
        <f>VLOOKUP(A605,'All Generation'!$A$2:$F$1353,6,FALSE)</f>
        <v>0</v>
      </c>
      <c r="O605" s="19" t="str">
        <f>VLOOKUP(A605,'All IDs'!$A$2:$D$1353,4,FALSE)</f>
        <v>S9251</v>
      </c>
      <c r="P605" s="19" t="s">
        <v>7574</v>
      </c>
    </row>
    <row r="606" spans="1:16">
      <c r="A606" s="69">
        <v>599</v>
      </c>
      <c r="B606" s="70" t="s">
        <v>5105</v>
      </c>
      <c r="C606" s="70" t="s">
        <v>4483</v>
      </c>
      <c r="D606" s="70" t="s">
        <v>623</v>
      </c>
      <c r="E606" s="70" t="s">
        <v>73</v>
      </c>
      <c r="F606" s="69">
        <v>20</v>
      </c>
      <c r="G606" s="91">
        <v>40762</v>
      </c>
      <c r="H606" s="69" t="b">
        <v>1</v>
      </c>
      <c r="I606" s="69" t="b">
        <v>0</v>
      </c>
      <c r="J606" s="19">
        <v>35.509</v>
      </c>
      <c r="K606" s="19">
        <f>VLOOKUP(A606,'All Generation'!$A$2:$F$1353,3,FALSE)</f>
        <v>41.9</v>
      </c>
      <c r="L606" s="19">
        <f>VLOOKUP(A606,'All Generation'!$A$2:$F$1353,4,FALSE)</f>
        <v>42.7</v>
      </c>
      <c r="M606" s="19">
        <f>VLOOKUP(A606,'All Generation'!$A$2:$F$1353,5,FALSE)</f>
        <v>42.896999999999998</v>
      </c>
      <c r="N606" s="19">
        <f>VLOOKUP(A606,'All Generation'!$A$2:$F$1353,6,FALSE)</f>
        <v>44.031999999999996</v>
      </c>
      <c r="O606" s="19" t="str">
        <f>VLOOKUP(A606,'All IDs'!$A$2:$D$1353,4,FALSE)</f>
        <v>S0127</v>
      </c>
      <c r="P606" s="19" t="s">
        <v>163</v>
      </c>
    </row>
    <row r="607" spans="1:16">
      <c r="A607" s="69">
        <v>600</v>
      </c>
      <c r="B607" s="70" t="s">
        <v>5106</v>
      </c>
      <c r="C607" s="70" t="s">
        <v>5107</v>
      </c>
      <c r="D607" s="70" t="s">
        <v>623</v>
      </c>
      <c r="E607" s="70" t="s">
        <v>73</v>
      </c>
      <c r="F607" s="69">
        <v>1.5</v>
      </c>
      <c r="G607" s="91">
        <v>42125</v>
      </c>
      <c r="H607" s="69" t="b">
        <v>1</v>
      </c>
      <c r="I607" s="69" t="b">
        <v>0</v>
      </c>
      <c r="J607" s="19">
        <v>3.6739999999999999</v>
      </c>
      <c r="K607" s="19">
        <f>VLOOKUP(A607,'All Generation'!$A$2:$F$1353,3,FALSE)</f>
        <v>6.6</v>
      </c>
      <c r="L607" s="19">
        <f>VLOOKUP(A607,'All Generation'!$A$2:$F$1353,4,FALSE)</f>
        <v>2.5</v>
      </c>
      <c r="M607" s="19">
        <f>VLOOKUP(A607,'All Generation'!$A$2:$F$1353,5,FALSE)</f>
        <v>0</v>
      </c>
      <c r="N607" s="19">
        <f>VLOOKUP(A607,'All Generation'!$A$2:$F$1353,6,FALSE)</f>
        <v>0</v>
      </c>
      <c r="O607" s="19" t="str">
        <f>VLOOKUP(A607,'All IDs'!$A$2:$D$1353,4,FALSE)</f>
        <v>S0437</v>
      </c>
      <c r="P607" s="19" t="s">
        <v>7581</v>
      </c>
    </row>
    <row r="608" spans="1:16">
      <c r="A608" s="69">
        <v>898</v>
      </c>
      <c r="B608" s="70" t="s">
        <v>5108</v>
      </c>
      <c r="C608" s="70" t="s">
        <v>5109</v>
      </c>
      <c r="D608" s="70" t="s">
        <v>623</v>
      </c>
      <c r="E608" s="70" t="s">
        <v>73</v>
      </c>
      <c r="F608" s="69">
        <v>2</v>
      </c>
      <c r="G608" s="91">
        <v>42755</v>
      </c>
      <c r="H608" s="69" t="b">
        <v>1</v>
      </c>
      <c r="I608" s="69" t="b">
        <v>0</v>
      </c>
      <c r="J608" s="19">
        <v>1.825</v>
      </c>
      <c r="K608" s="19">
        <f>VLOOKUP(A608,'All Generation'!$A$2:$F$1353,3,FALSE)</f>
        <v>0</v>
      </c>
      <c r="L608" s="19">
        <f>VLOOKUP(A608,'All Generation'!$A$2:$F$1353,4,FALSE)</f>
        <v>0</v>
      </c>
      <c r="M608" s="19">
        <f>VLOOKUP(A608,'All Generation'!$A$2:$F$1353,5,FALSE)</f>
        <v>0</v>
      </c>
      <c r="N608" s="19">
        <f>VLOOKUP(A608,'All Generation'!$A$2:$F$1353,6,FALSE)</f>
        <v>0</v>
      </c>
      <c r="O608" s="19" t="str">
        <f>VLOOKUP(A608,'All IDs'!$A$2:$D$1353,4,FALSE)</f>
        <v/>
      </c>
      <c r="P608" s="19" t="s">
        <v>8076</v>
      </c>
    </row>
    <row r="609" spans="1:16">
      <c r="A609" s="69">
        <v>601</v>
      </c>
      <c r="B609" s="70" t="s">
        <v>5110</v>
      </c>
      <c r="C609" s="70" t="s">
        <v>15</v>
      </c>
      <c r="D609" s="70" t="s">
        <v>623</v>
      </c>
      <c r="E609" s="70" t="s">
        <v>73</v>
      </c>
      <c r="F609" s="69">
        <v>1</v>
      </c>
      <c r="G609" s="91">
        <v>42452</v>
      </c>
      <c r="H609" s="69" t="b">
        <v>1</v>
      </c>
      <c r="I609" s="69" t="b">
        <v>0</v>
      </c>
      <c r="J609" s="19">
        <v>1.9670000000000001</v>
      </c>
      <c r="K609" s="19">
        <f>VLOOKUP(A609,'All Generation'!$A$2:$F$1353,3,FALSE)</f>
        <v>1.7370000000000001</v>
      </c>
      <c r="L609" s="19">
        <f>VLOOKUP(A609,'All Generation'!$A$2:$F$1353,4,FALSE)</f>
        <v>0</v>
      </c>
      <c r="M609" s="19">
        <f>VLOOKUP(A609,'All Generation'!$A$2:$F$1353,5,FALSE)</f>
        <v>0</v>
      </c>
      <c r="N609" s="19">
        <f>VLOOKUP(A609,'All Generation'!$A$2:$F$1353,6,FALSE)</f>
        <v>0</v>
      </c>
      <c r="O609" s="19" t="str">
        <f>VLOOKUP(A609,'All IDs'!$A$2:$D$1353,4,FALSE)</f>
        <v>S0449</v>
      </c>
      <c r="P609" s="19" t="s">
        <v>7583</v>
      </c>
    </row>
    <row r="610" spans="1:16">
      <c r="A610" s="69">
        <v>602</v>
      </c>
      <c r="B610" s="70" t="s">
        <v>5111</v>
      </c>
      <c r="C610" s="70" t="s">
        <v>15</v>
      </c>
      <c r="D610" s="70" t="s">
        <v>623</v>
      </c>
      <c r="E610" s="70" t="s">
        <v>73</v>
      </c>
      <c r="F610" s="69">
        <v>1.2</v>
      </c>
      <c r="G610" s="91">
        <v>42293</v>
      </c>
      <c r="H610" s="69" t="b">
        <v>1</v>
      </c>
      <c r="I610" s="69" t="b">
        <v>0</v>
      </c>
      <c r="J610" s="19">
        <v>2.0840000000000001</v>
      </c>
      <c r="K610" s="19">
        <f>VLOOKUP(A610,'All Generation'!$A$2:$F$1353,3,FALSE)</f>
        <v>2.08</v>
      </c>
      <c r="L610" s="19">
        <f>VLOOKUP(A610,'All Generation'!$A$2:$F$1353,4,FALSE)</f>
        <v>0</v>
      </c>
      <c r="M610" s="19">
        <f>VLOOKUP(A610,'All Generation'!$A$2:$F$1353,5,FALSE)</f>
        <v>0</v>
      </c>
      <c r="N610" s="19">
        <f>VLOOKUP(A610,'All Generation'!$A$2:$F$1353,6,FALSE)</f>
        <v>0</v>
      </c>
      <c r="O610" s="19" t="str">
        <f>VLOOKUP(A610,'All IDs'!$A$2:$D$1353,4,FALSE)</f>
        <v>S0454</v>
      </c>
      <c r="P610" s="19" t="s">
        <v>17412</v>
      </c>
    </row>
    <row r="611" spans="1:16">
      <c r="A611" s="69">
        <v>603</v>
      </c>
      <c r="B611" s="70" t="s">
        <v>5112</v>
      </c>
      <c r="C611" s="70" t="s">
        <v>15</v>
      </c>
      <c r="D611" s="70" t="s">
        <v>623</v>
      </c>
      <c r="E611" s="70" t="s">
        <v>73</v>
      </c>
      <c r="F611" s="69">
        <v>2.7</v>
      </c>
      <c r="G611" s="91">
        <v>42293</v>
      </c>
      <c r="H611" s="69" t="b">
        <v>1</v>
      </c>
      <c r="I611" s="69" t="b">
        <v>0</v>
      </c>
      <c r="J611" s="19">
        <v>4.7300000000000004</v>
      </c>
      <c r="K611" s="19">
        <f>VLOOKUP(A611,'All Generation'!$A$2:$F$1353,3,FALSE)</f>
        <v>4.7</v>
      </c>
      <c r="L611" s="19">
        <f>VLOOKUP(A611,'All Generation'!$A$2:$F$1353,4,FALSE)</f>
        <v>0</v>
      </c>
      <c r="M611" s="19">
        <f>VLOOKUP(A611,'All Generation'!$A$2:$F$1353,5,FALSE)</f>
        <v>0</v>
      </c>
      <c r="N611" s="19">
        <f>VLOOKUP(A611,'All Generation'!$A$2:$F$1353,6,FALSE)</f>
        <v>0</v>
      </c>
      <c r="O611" s="19" t="str">
        <f>VLOOKUP(A611,'All IDs'!$A$2:$D$1353,4,FALSE)</f>
        <v>S0450</v>
      </c>
      <c r="P611" s="19" t="s">
        <v>17413</v>
      </c>
    </row>
    <row r="612" spans="1:16">
      <c r="A612" s="69">
        <v>604</v>
      </c>
      <c r="B612" s="70" t="s">
        <v>5113</v>
      </c>
      <c r="C612" s="70" t="s">
        <v>4353</v>
      </c>
      <c r="D612" s="70" t="s">
        <v>623</v>
      </c>
      <c r="E612" s="70" t="s">
        <v>73</v>
      </c>
      <c r="F612" s="69">
        <v>1</v>
      </c>
      <c r="G612" s="91">
        <v>42619</v>
      </c>
      <c r="H612" s="69" t="b">
        <v>1</v>
      </c>
      <c r="I612" s="69" t="b">
        <v>0</v>
      </c>
      <c r="J612" s="19">
        <v>1.756</v>
      </c>
      <c r="K612" s="19">
        <f>VLOOKUP(A612,'All Generation'!$A$2:$F$1353,3,FALSE)</f>
        <v>0.504</v>
      </c>
      <c r="L612" s="19">
        <f>VLOOKUP(A612,'All Generation'!$A$2:$F$1353,4,FALSE)</f>
        <v>0</v>
      </c>
      <c r="M612" s="19">
        <f>VLOOKUP(A612,'All Generation'!$A$2:$F$1353,5,FALSE)</f>
        <v>0</v>
      </c>
      <c r="N612" s="19">
        <f>VLOOKUP(A612,'All Generation'!$A$2:$F$1353,6,FALSE)</f>
        <v>0</v>
      </c>
      <c r="O612" s="19" t="str">
        <f>VLOOKUP(A612,'All IDs'!$A$2:$D$1353,4,FALSE)</f>
        <v>S0447</v>
      </c>
      <c r="P612" s="19" t="s">
        <v>2970</v>
      </c>
    </row>
    <row r="613" spans="1:16">
      <c r="A613" s="69">
        <v>605</v>
      </c>
      <c r="B613" s="70" t="s">
        <v>5114</v>
      </c>
      <c r="C613" s="70" t="s">
        <v>15</v>
      </c>
      <c r="D613" s="70" t="s">
        <v>623</v>
      </c>
      <c r="E613" s="70" t="s">
        <v>73</v>
      </c>
      <c r="F613" s="69">
        <v>1.9</v>
      </c>
      <c r="G613" s="91">
        <v>42293</v>
      </c>
      <c r="H613" s="69" t="b">
        <v>1</v>
      </c>
      <c r="I613" s="69" t="b">
        <v>0</v>
      </c>
      <c r="J613" s="19">
        <v>3.3290000000000002</v>
      </c>
      <c r="K613" s="19">
        <f>VLOOKUP(A613,'All Generation'!$A$2:$F$1353,3,FALSE)</f>
        <v>3.3</v>
      </c>
      <c r="L613" s="19">
        <f>VLOOKUP(A613,'All Generation'!$A$2:$F$1353,4,FALSE)</f>
        <v>0</v>
      </c>
      <c r="M613" s="19">
        <f>VLOOKUP(A613,'All Generation'!$A$2:$F$1353,5,FALSE)</f>
        <v>0</v>
      </c>
      <c r="N613" s="19">
        <f>VLOOKUP(A613,'All Generation'!$A$2:$F$1353,6,FALSE)</f>
        <v>0</v>
      </c>
      <c r="O613" s="19" t="str">
        <f>VLOOKUP(A613,'All IDs'!$A$2:$D$1353,4,FALSE)</f>
        <v>S0451</v>
      </c>
      <c r="P613" s="19" t="s">
        <v>17363</v>
      </c>
    </row>
    <row r="614" spans="1:16">
      <c r="A614" s="69">
        <v>606</v>
      </c>
      <c r="B614" s="70" t="s">
        <v>5115</v>
      </c>
      <c r="C614" s="70" t="s">
        <v>15</v>
      </c>
      <c r="D614" s="70" t="s">
        <v>623</v>
      </c>
      <c r="E614" s="70" t="s">
        <v>73</v>
      </c>
      <c r="F614" s="69">
        <v>1</v>
      </c>
      <c r="G614" s="91">
        <v>42293</v>
      </c>
      <c r="H614" s="69" t="b">
        <v>1</v>
      </c>
      <c r="I614" s="69" t="b">
        <v>0</v>
      </c>
      <c r="J614" s="19">
        <v>1.72</v>
      </c>
      <c r="K614" s="19">
        <f>VLOOKUP(A614,'All Generation'!$A$2:$F$1353,3,FALSE)</f>
        <v>1.72</v>
      </c>
      <c r="L614" s="19">
        <f>VLOOKUP(A614,'All Generation'!$A$2:$F$1353,4,FALSE)</f>
        <v>0</v>
      </c>
      <c r="M614" s="19">
        <f>VLOOKUP(A614,'All Generation'!$A$2:$F$1353,5,FALSE)</f>
        <v>0</v>
      </c>
      <c r="N614" s="19">
        <f>VLOOKUP(A614,'All Generation'!$A$2:$F$1353,6,FALSE)</f>
        <v>0</v>
      </c>
      <c r="O614" s="19" t="str">
        <f>VLOOKUP(A614,'All IDs'!$A$2:$D$1353,4,FALSE)</f>
        <v>S0455</v>
      </c>
      <c r="P614" s="19" t="s">
        <v>17414</v>
      </c>
    </row>
    <row r="615" spans="1:16">
      <c r="A615" s="69">
        <v>607</v>
      </c>
      <c r="B615" s="70" t="s">
        <v>5116</v>
      </c>
      <c r="C615" s="70" t="s">
        <v>4353</v>
      </c>
      <c r="D615" s="70" t="s">
        <v>623</v>
      </c>
      <c r="E615" s="70" t="s">
        <v>73</v>
      </c>
      <c r="F615" s="69">
        <v>1.3</v>
      </c>
      <c r="G615" s="91">
        <v>42460</v>
      </c>
      <c r="H615" s="69" t="b">
        <v>1</v>
      </c>
      <c r="I615" s="69" t="b">
        <v>0</v>
      </c>
      <c r="J615" s="19">
        <v>2.2770000000000001</v>
      </c>
      <c r="K615" s="19">
        <f>VLOOKUP(A615,'All Generation'!$A$2:$F$1353,3,FALSE)</f>
        <v>2.2799999999999998</v>
      </c>
      <c r="L615" s="19">
        <f>VLOOKUP(A615,'All Generation'!$A$2:$F$1353,4,FALSE)</f>
        <v>0</v>
      </c>
      <c r="M615" s="19">
        <f>VLOOKUP(A615,'All Generation'!$A$2:$F$1353,5,FALSE)</f>
        <v>0</v>
      </c>
      <c r="N615" s="19">
        <f>VLOOKUP(A615,'All Generation'!$A$2:$F$1353,6,FALSE)</f>
        <v>0</v>
      </c>
      <c r="O615" s="19" t="str">
        <f>VLOOKUP(A615,'All IDs'!$A$2:$D$1353,4,FALSE)</f>
        <v>S0453</v>
      </c>
      <c r="P615" s="19" t="s">
        <v>7591</v>
      </c>
    </row>
    <row r="616" spans="1:16">
      <c r="A616" s="69">
        <v>608</v>
      </c>
      <c r="B616" s="70" t="s">
        <v>5117</v>
      </c>
      <c r="C616" s="70" t="s">
        <v>15</v>
      </c>
      <c r="D616" s="70" t="s">
        <v>623</v>
      </c>
      <c r="E616" s="70" t="s">
        <v>73</v>
      </c>
      <c r="F616" s="69">
        <v>1.8</v>
      </c>
      <c r="G616" s="91">
        <v>42293</v>
      </c>
      <c r="H616" s="69" t="b">
        <v>1</v>
      </c>
      <c r="I616" s="69" t="b">
        <v>0</v>
      </c>
      <c r="J616" s="19">
        <v>3.206</v>
      </c>
      <c r="K616" s="19">
        <f>VLOOKUP(A616,'All Generation'!$A$2:$F$1353,3,FALSE)</f>
        <v>3.206</v>
      </c>
      <c r="L616" s="19">
        <f>VLOOKUP(A616,'All Generation'!$A$2:$F$1353,4,FALSE)</f>
        <v>0</v>
      </c>
      <c r="M616" s="19">
        <f>VLOOKUP(A616,'All Generation'!$A$2:$F$1353,5,FALSE)</f>
        <v>0</v>
      </c>
      <c r="N616" s="19">
        <f>VLOOKUP(A616,'All Generation'!$A$2:$F$1353,6,FALSE)</f>
        <v>0</v>
      </c>
      <c r="O616" s="19" t="str">
        <f>VLOOKUP(A616,'All IDs'!$A$2:$D$1353,4,FALSE)</f>
        <v>S0452</v>
      </c>
      <c r="P616" s="19" t="s">
        <v>17429</v>
      </c>
    </row>
    <row r="617" spans="1:16" ht="30">
      <c r="A617" s="69">
        <v>609</v>
      </c>
      <c r="B617" s="70" t="s">
        <v>5118</v>
      </c>
      <c r="C617" s="70" t="s">
        <v>5119</v>
      </c>
      <c r="D617" s="70" t="s">
        <v>623</v>
      </c>
      <c r="E617" s="70" t="s">
        <v>243</v>
      </c>
      <c r="F617" s="69">
        <v>1.6</v>
      </c>
      <c r="G617" s="91">
        <v>35612</v>
      </c>
      <c r="H617" s="69" t="b">
        <v>1</v>
      </c>
      <c r="I617" s="69" t="b">
        <v>0</v>
      </c>
      <c r="J617" s="19">
        <v>8.3279999999999994</v>
      </c>
      <c r="K617" s="19">
        <f>VLOOKUP(A617,'All Generation'!$A$2:$F$1353,3,FALSE)</f>
        <v>9.9</v>
      </c>
      <c r="L617" s="19">
        <f>VLOOKUP(A617,'All Generation'!$A$2:$F$1353,4,FALSE)</f>
        <v>9.6</v>
      </c>
      <c r="M617" s="19">
        <f>VLOOKUP(A617,'All Generation'!$A$2:$F$1353,5,FALSE)</f>
        <v>8.516</v>
      </c>
      <c r="N617" s="19">
        <f>VLOOKUP(A617,'All Generation'!$A$2:$F$1353,6,FALSE)</f>
        <v>8.4049999999999994</v>
      </c>
      <c r="O617" s="19" t="str">
        <f>VLOOKUP(A617,'All IDs'!$A$2:$D$1353,4,FALSE)</f>
        <v>E0181</v>
      </c>
      <c r="P617" s="19" t="s">
        <v>7595</v>
      </c>
    </row>
    <row r="618" spans="1:16">
      <c r="A618" s="69">
        <v>873</v>
      </c>
      <c r="B618" s="70" t="s">
        <v>5120</v>
      </c>
      <c r="C618" s="70" t="s">
        <v>15</v>
      </c>
      <c r="D618" s="70" t="s">
        <v>623</v>
      </c>
      <c r="E618" s="70" t="s">
        <v>73</v>
      </c>
      <c r="F618" s="69">
        <v>20</v>
      </c>
      <c r="G618" s="91">
        <v>42886</v>
      </c>
      <c r="H618" s="69" t="b">
        <v>1</v>
      </c>
      <c r="I618" s="69" t="b">
        <v>0</v>
      </c>
      <c r="J618" s="19">
        <v>33.509</v>
      </c>
      <c r="K618" s="19">
        <f>VLOOKUP(A618,'All Generation'!$A$2:$F$1353,3,FALSE)</f>
        <v>0</v>
      </c>
      <c r="L618" s="19">
        <f>VLOOKUP(A618,'All Generation'!$A$2:$F$1353,4,FALSE)</f>
        <v>0</v>
      </c>
      <c r="M618" s="19">
        <f>VLOOKUP(A618,'All Generation'!$A$2:$F$1353,5,FALSE)</f>
        <v>0</v>
      </c>
      <c r="N618" s="19">
        <f>VLOOKUP(A618,'All Generation'!$A$2:$F$1353,6,FALSE)</f>
        <v>0</v>
      </c>
      <c r="O618" s="19" t="str">
        <f>VLOOKUP(A618,'All IDs'!$A$2:$D$1353,4,FALSE)</f>
        <v>S0590</v>
      </c>
      <c r="P618" s="19" t="s">
        <v>8044</v>
      </c>
    </row>
    <row r="619" spans="1:16">
      <c r="A619" s="69">
        <v>874</v>
      </c>
      <c r="B619" s="70" t="s">
        <v>5121</v>
      </c>
      <c r="C619" s="70" t="s">
        <v>15</v>
      </c>
      <c r="D619" s="70" t="s">
        <v>623</v>
      </c>
      <c r="E619" s="70" t="s">
        <v>73</v>
      </c>
      <c r="F619" s="69">
        <v>13.8</v>
      </c>
      <c r="G619" s="91">
        <v>42898</v>
      </c>
      <c r="H619" s="69" t="b">
        <v>1</v>
      </c>
      <c r="I619" s="69" t="b">
        <v>0</v>
      </c>
      <c r="J619" s="19">
        <v>20.756099609374999</v>
      </c>
      <c r="K619" s="19">
        <f>VLOOKUP(A619,'All Generation'!$A$2:$F$1353,3,FALSE)</f>
        <v>0</v>
      </c>
      <c r="L619" s="19">
        <f>VLOOKUP(A619,'All Generation'!$A$2:$F$1353,4,FALSE)</f>
        <v>0</v>
      </c>
      <c r="M619" s="19">
        <f>VLOOKUP(A619,'All Generation'!$A$2:$F$1353,5,FALSE)</f>
        <v>0</v>
      </c>
      <c r="N619" s="19">
        <f>VLOOKUP(A619,'All Generation'!$A$2:$F$1353,6,FALSE)</f>
        <v>0</v>
      </c>
      <c r="O619" s="19" t="str">
        <f>VLOOKUP(A619,'All IDs'!$A$2:$D$1353,4,FALSE)</f>
        <v>S0591</v>
      </c>
      <c r="P619" s="19" t="s">
        <v>2893</v>
      </c>
    </row>
    <row r="620" spans="1:16">
      <c r="A620" s="69">
        <v>610</v>
      </c>
      <c r="B620" s="70" t="s">
        <v>53</v>
      </c>
      <c r="C620" s="70" t="s">
        <v>5122</v>
      </c>
      <c r="D620" s="70" t="s">
        <v>623</v>
      </c>
      <c r="E620" s="70" t="s">
        <v>73</v>
      </c>
      <c r="F620" s="69">
        <v>5</v>
      </c>
      <c r="G620" s="91">
        <v>40519</v>
      </c>
      <c r="H620" s="69" t="b">
        <v>1</v>
      </c>
      <c r="I620" s="69" t="b">
        <v>0</v>
      </c>
      <c r="J620" s="19">
        <v>6.5449999999999999</v>
      </c>
      <c r="K620" s="19">
        <f>VLOOKUP(A620,'All Generation'!$A$2:$F$1353,3,FALSE)</f>
        <v>6.9</v>
      </c>
      <c r="L620" s="19">
        <f>VLOOKUP(A620,'All Generation'!$A$2:$F$1353,4,FALSE)</f>
        <v>6.8</v>
      </c>
      <c r="M620" s="19">
        <f>VLOOKUP(A620,'All Generation'!$A$2:$F$1353,5,FALSE)</f>
        <v>6.6040000000000001</v>
      </c>
      <c r="N620" s="19">
        <f>VLOOKUP(A620,'All Generation'!$A$2:$F$1353,6,FALSE)</f>
        <v>7.1920000000000002</v>
      </c>
      <c r="O620" s="19" t="str">
        <f>VLOOKUP(A620,'All IDs'!$A$2:$D$1353,4,FALSE)</f>
        <v>S0123</v>
      </c>
      <c r="P620" s="19" t="s">
        <v>218</v>
      </c>
    </row>
    <row r="621" spans="1:16">
      <c r="A621" s="69">
        <v>611</v>
      </c>
      <c r="B621" s="70" t="s">
        <v>5123</v>
      </c>
      <c r="C621" s="70" t="s">
        <v>4381</v>
      </c>
      <c r="D621" s="70" t="s">
        <v>623</v>
      </c>
      <c r="E621" s="70" t="s">
        <v>243</v>
      </c>
      <c r="F621" s="69">
        <v>23</v>
      </c>
      <c r="G621" s="91">
        <v>41883</v>
      </c>
      <c r="H621" s="69" t="b">
        <v>1</v>
      </c>
      <c r="I621" s="69" t="b">
        <v>0</v>
      </c>
      <c r="J621" s="19">
        <v>141.84800000000001</v>
      </c>
      <c r="K621" s="19">
        <f>VLOOKUP(A621,'All Generation'!$A$2:$F$1353,3,FALSE)</f>
        <v>130.19999999999999</v>
      </c>
      <c r="L621" s="19">
        <f>VLOOKUP(A621,'All Generation'!$A$2:$F$1353,4,FALSE)</f>
        <v>141.69999999999999</v>
      </c>
      <c r="M621" s="19">
        <f>VLOOKUP(A621,'All Generation'!$A$2:$F$1353,5,FALSE)</f>
        <v>0</v>
      </c>
      <c r="N621" s="19">
        <f>VLOOKUP(A621,'All Generation'!$A$2:$F$1353,6,FALSE)</f>
        <v>0</v>
      </c>
      <c r="O621" s="19" t="str">
        <f>VLOOKUP(A621,'All IDs'!$A$2:$D$1353,4,FALSE)</f>
        <v>E0258</v>
      </c>
      <c r="P621" s="19" t="s">
        <v>7601</v>
      </c>
    </row>
    <row r="622" spans="1:16">
      <c r="A622" s="69">
        <v>612</v>
      </c>
      <c r="B622" s="70" t="s">
        <v>5124</v>
      </c>
      <c r="C622" s="70" t="s">
        <v>5125</v>
      </c>
      <c r="D622" s="70" t="s">
        <v>623</v>
      </c>
      <c r="E622" s="70" t="s">
        <v>4</v>
      </c>
      <c r="F622" s="69">
        <v>1</v>
      </c>
      <c r="G622" s="92"/>
      <c r="H622" s="69" t="b">
        <v>1</v>
      </c>
      <c r="I622" s="69" t="b">
        <v>0</v>
      </c>
      <c r="J622" s="19">
        <v>1.5497099609375</v>
      </c>
      <c r="K622" s="19">
        <f>VLOOKUP(A622,'All Generation'!$A$2:$F$1353,3,FALSE)</f>
        <v>1.4</v>
      </c>
      <c r="L622" s="19">
        <f>VLOOKUP(A622,'All Generation'!$A$2:$F$1353,4,FALSE)</f>
        <v>1.5</v>
      </c>
      <c r="M622" s="19">
        <f>VLOOKUP(A622,'All Generation'!$A$2:$F$1353,5,FALSE)</f>
        <v>1.6020000000000001</v>
      </c>
      <c r="N622" s="19">
        <f>VLOOKUP(A622,'All Generation'!$A$2:$F$1353,6,FALSE)</f>
        <v>0</v>
      </c>
      <c r="O622" s="19" t="str">
        <f>VLOOKUP(A622,'All IDs'!$A$2:$D$1353,4,FALSE)</f>
        <v>W0405</v>
      </c>
      <c r="P622" s="19" t="s">
        <v>7604</v>
      </c>
    </row>
    <row r="623" spans="1:16">
      <c r="A623" s="69">
        <v>613</v>
      </c>
      <c r="B623" s="70" t="s">
        <v>5126</v>
      </c>
      <c r="C623" s="70" t="s">
        <v>5127</v>
      </c>
      <c r="D623" s="70" t="s">
        <v>623</v>
      </c>
      <c r="E623" s="70" t="s">
        <v>73</v>
      </c>
      <c r="F623" s="69">
        <v>1.5</v>
      </c>
      <c r="G623" s="91">
        <v>41866</v>
      </c>
      <c r="H623" s="69" t="b">
        <v>1</v>
      </c>
      <c r="I623" s="69" t="b">
        <v>0</v>
      </c>
      <c r="J623" s="19">
        <v>2.25</v>
      </c>
      <c r="K623" s="19">
        <f>VLOOKUP(A623,'All Generation'!$A$2:$F$1353,3,FALSE)</f>
        <v>2.2000000000000002</v>
      </c>
      <c r="L623" s="19">
        <f>VLOOKUP(A623,'All Generation'!$A$2:$F$1353,4,FALSE)</f>
        <v>2.2999999999999998</v>
      </c>
      <c r="M623" s="19">
        <f>VLOOKUP(A623,'All Generation'!$A$2:$F$1353,5,FALSE)</f>
        <v>0</v>
      </c>
      <c r="N623" s="19">
        <f>VLOOKUP(A623,'All Generation'!$A$2:$F$1353,6,FALSE)</f>
        <v>0</v>
      </c>
      <c r="O623" s="19" t="str">
        <f>VLOOKUP(A623,'All IDs'!$A$2:$D$1353,4,FALSE)</f>
        <v/>
      </c>
      <c r="P623" s="19" t="s">
        <v>7606</v>
      </c>
    </row>
    <row r="624" spans="1:16">
      <c r="A624" s="69">
        <v>614</v>
      </c>
      <c r="B624" s="70" t="s">
        <v>5128</v>
      </c>
      <c r="C624" s="70" t="s">
        <v>4988</v>
      </c>
      <c r="D624" s="70" t="s">
        <v>623</v>
      </c>
      <c r="E624" s="70" t="s">
        <v>243</v>
      </c>
      <c r="F624" s="69">
        <v>5.4</v>
      </c>
      <c r="G624" s="91">
        <v>40676</v>
      </c>
      <c r="H624" s="69" t="b">
        <v>1</v>
      </c>
      <c r="I624" s="69" t="b">
        <v>0</v>
      </c>
      <c r="J624" s="19">
        <v>16.667999999999999</v>
      </c>
      <c r="K624" s="19">
        <f>VLOOKUP(A624,'All Generation'!$A$2:$F$1353,3,FALSE)</f>
        <v>20.7</v>
      </c>
      <c r="L624" s="19">
        <f>VLOOKUP(A624,'All Generation'!$A$2:$F$1353,4,FALSE)</f>
        <v>20.399999999999999</v>
      </c>
      <c r="M624" s="19">
        <f>VLOOKUP(A624,'All Generation'!$A$2:$F$1353,5,FALSE)</f>
        <v>19.407</v>
      </c>
      <c r="N624" s="19">
        <f>VLOOKUP(A624,'All Generation'!$A$2:$F$1353,6,FALSE)</f>
        <v>16.100000000000001</v>
      </c>
      <c r="O624" s="19" t="str">
        <f>VLOOKUP(A624,'All IDs'!$A$2:$D$1353,4,FALSE)</f>
        <v>E0094</v>
      </c>
      <c r="P624" s="19" t="s">
        <v>17430</v>
      </c>
    </row>
    <row r="625" spans="1:16" ht="30">
      <c r="A625" s="69">
        <v>615</v>
      </c>
      <c r="B625" s="70" t="s">
        <v>5129</v>
      </c>
      <c r="C625" s="70" t="s">
        <v>5130</v>
      </c>
      <c r="D625" s="70" t="s">
        <v>623</v>
      </c>
      <c r="E625" s="70" t="s">
        <v>73</v>
      </c>
      <c r="F625" s="69">
        <v>20</v>
      </c>
      <c r="G625" s="91">
        <v>41358</v>
      </c>
      <c r="H625" s="69" t="b">
        <v>1</v>
      </c>
      <c r="I625" s="69" t="b">
        <v>0</v>
      </c>
      <c r="J625" s="19">
        <v>55.250999999999998</v>
      </c>
      <c r="K625" s="19">
        <f>VLOOKUP(A625,'All Generation'!$A$2:$F$1353,3,FALSE)</f>
        <v>55.9</v>
      </c>
      <c r="L625" s="19">
        <f>VLOOKUP(A625,'All Generation'!$A$2:$F$1353,4,FALSE)</f>
        <v>57.2</v>
      </c>
      <c r="M625" s="19">
        <f>VLOOKUP(A625,'All Generation'!$A$2:$F$1353,5,FALSE)</f>
        <v>57.732999999999997</v>
      </c>
      <c r="N625" s="19">
        <f>VLOOKUP(A625,'All Generation'!$A$2:$F$1353,6,FALSE)</f>
        <v>45.41</v>
      </c>
      <c r="O625" s="19" t="str">
        <f>VLOOKUP(A625,'All IDs'!$A$2:$D$1353,4,FALSE)</f>
        <v>S0239</v>
      </c>
      <c r="P625" s="19" t="s">
        <v>356</v>
      </c>
    </row>
    <row r="626" spans="1:16">
      <c r="A626" s="69">
        <v>616</v>
      </c>
      <c r="B626" s="70" t="s">
        <v>5131</v>
      </c>
      <c r="C626" s="70" t="s">
        <v>15</v>
      </c>
      <c r="D626" s="70" t="s">
        <v>623</v>
      </c>
      <c r="E626" s="70" t="s">
        <v>73</v>
      </c>
      <c r="F626" s="69">
        <v>1</v>
      </c>
      <c r="G626" s="91">
        <v>41153</v>
      </c>
      <c r="H626" s="69" t="b">
        <v>1</v>
      </c>
      <c r="I626" s="69" t="b">
        <v>0</v>
      </c>
      <c r="J626" s="19">
        <v>1.665</v>
      </c>
      <c r="K626" s="19">
        <f>VLOOKUP(A626,'All Generation'!$A$2:$F$1353,3,FALSE)</f>
        <v>1.748</v>
      </c>
      <c r="L626" s="19">
        <f>VLOOKUP(A626,'All Generation'!$A$2:$F$1353,4,FALSE)</f>
        <v>1.788</v>
      </c>
      <c r="M626" s="19">
        <f>VLOOKUP(A626,'All Generation'!$A$2:$F$1353,5,FALSE)</f>
        <v>1.8120000000000001</v>
      </c>
      <c r="N626" s="19">
        <f>VLOOKUP(A626,'All Generation'!$A$2:$F$1353,6,FALSE)</f>
        <v>0</v>
      </c>
      <c r="O626" s="19" t="str">
        <f>VLOOKUP(A626,'All IDs'!$A$2:$D$1353,4,FALSE)</f>
        <v>S0416</v>
      </c>
      <c r="P626" s="19" t="s">
        <v>44</v>
      </c>
    </row>
    <row r="627" spans="1:16">
      <c r="A627" s="69">
        <v>617</v>
      </c>
      <c r="B627" s="70" t="s">
        <v>5132</v>
      </c>
      <c r="C627" s="70" t="s">
        <v>15</v>
      </c>
      <c r="D627" s="70" t="s">
        <v>623</v>
      </c>
      <c r="E627" s="70" t="s">
        <v>4</v>
      </c>
      <c r="F627" s="69">
        <v>1</v>
      </c>
      <c r="G627" s="92"/>
      <c r="H627" s="69" t="b">
        <v>1</v>
      </c>
      <c r="I627" s="69" t="b">
        <v>0</v>
      </c>
      <c r="J627" s="19">
        <v>3.6615000000000002</v>
      </c>
      <c r="K627" s="19">
        <f>VLOOKUP(A627,'All Generation'!$A$2:$F$1353,3,FALSE)</f>
        <v>3.9</v>
      </c>
      <c r="L627" s="19">
        <f>VLOOKUP(A627,'All Generation'!$A$2:$F$1353,4,FALSE)</f>
        <v>2.4</v>
      </c>
      <c r="M627" s="19">
        <f>VLOOKUP(A627,'All Generation'!$A$2:$F$1353,5,FALSE)</f>
        <v>0</v>
      </c>
      <c r="N627" s="19">
        <f>VLOOKUP(A627,'All Generation'!$A$2:$F$1353,6,FALSE)</f>
        <v>0</v>
      </c>
      <c r="O627" s="19" t="str">
        <f>VLOOKUP(A627,'All IDs'!$A$2:$D$1353,4,FALSE)</f>
        <v>W0457</v>
      </c>
      <c r="P627" s="19" t="s">
        <v>17431</v>
      </c>
    </row>
    <row r="628" spans="1:16">
      <c r="A628" s="69">
        <v>618</v>
      </c>
      <c r="B628" s="70" t="s">
        <v>5133</v>
      </c>
      <c r="C628" s="70" t="s">
        <v>15</v>
      </c>
      <c r="D628" s="70" t="s">
        <v>623</v>
      </c>
      <c r="E628" s="70" t="s">
        <v>4</v>
      </c>
      <c r="F628" s="69">
        <v>1.5</v>
      </c>
      <c r="G628" s="92"/>
      <c r="H628" s="69" t="b">
        <v>1</v>
      </c>
      <c r="I628" s="69" t="b">
        <v>0</v>
      </c>
      <c r="J628" s="19">
        <v>1.8293299560546801</v>
      </c>
      <c r="K628" s="19">
        <f>VLOOKUP(A628,'All Generation'!$A$2:$F$1353,3,FALSE)</f>
        <v>1.6</v>
      </c>
      <c r="L628" s="19">
        <f>VLOOKUP(A628,'All Generation'!$A$2:$F$1353,4,FALSE)</f>
        <v>1.6</v>
      </c>
      <c r="M628" s="19">
        <f>VLOOKUP(A628,'All Generation'!$A$2:$F$1353,5,FALSE)</f>
        <v>1.83</v>
      </c>
      <c r="N628" s="19">
        <f>VLOOKUP(A628,'All Generation'!$A$2:$F$1353,6,FALSE)</f>
        <v>0</v>
      </c>
      <c r="O628" s="19" t="str">
        <f>VLOOKUP(A628,'All IDs'!$A$2:$D$1353,4,FALSE)</f>
        <v>W0395</v>
      </c>
      <c r="P628" s="19" t="s">
        <v>17415</v>
      </c>
    </row>
    <row r="629" spans="1:16">
      <c r="A629" s="69">
        <v>619</v>
      </c>
      <c r="B629" s="70" t="s">
        <v>5134</v>
      </c>
      <c r="C629" s="70" t="s">
        <v>71</v>
      </c>
      <c r="D629" s="70" t="s">
        <v>623</v>
      </c>
      <c r="E629" s="70" t="s">
        <v>73</v>
      </c>
      <c r="F629" s="69">
        <v>1.5</v>
      </c>
      <c r="G629" s="91">
        <v>40680</v>
      </c>
      <c r="H629" s="69" t="b">
        <v>1</v>
      </c>
      <c r="I629" s="69" t="b">
        <v>0</v>
      </c>
      <c r="J629" s="19">
        <v>2.2291999511718701</v>
      </c>
      <c r="K629" s="19">
        <f>VLOOKUP(A629,'All Generation'!$A$2:$F$1353,3,FALSE)</f>
        <v>2.5</v>
      </c>
      <c r="L629" s="19">
        <f>VLOOKUP(A629,'All Generation'!$A$2:$F$1353,4,FALSE)</f>
        <v>2.4</v>
      </c>
      <c r="M629" s="19">
        <f>VLOOKUP(A629,'All Generation'!$A$2:$F$1353,5,FALSE)</f>
        <v>2.6</v>
      </c>
      <c r="N629" s="19">
        <f>VLOOKUP(A629,'All Generation'!$A$2:$F$1353,6,FALSE)</f>
        <v>2.65</v>
      </c>
      <c r="O629" s="19" t="str">
        <f>VLOOKUP(A629,'All IDs'!$A$2:$D$1353,4,FALSE)</f>
        <v>S0133</v>
      </c>
      <c r="P629" s="19" t="s">
        <v>3285</v>
      </c>
    </row>
    <row r="630" spans="1:16">
      <c r="A630" s="69">
        <v>620</v>
      </c>
      <c r="B630" s="70" t="s">
        <v>5135</v>
      </c>
      <c r="C630" s="70" t="s">
        <v>5136</v>
      </c>
      <c r="D630" s="70" t="s">
        <v>623</v>
      </c>
      <c r="E630" s="70" t="s">
        <v>73</v>
      </c>
      <c r="F630" s="69">
        <v>7.5</v>
      </c>
      <c r="G630" s="91">
        <v>42256</v>
      </c>
      <c r="H630" s="69" t="b">
        <v>1</v>
      </c>
      <c r="I630" s="69" t="b">
        <v>0</v>
      </c>
      <c r="J630" s="19">
        <v>14.683999999999999</v>
      </c>
      <c r="K630" s="19">
        <f>VLOOKUP(A630,'All Generation'!$A$2:$F$1353,3,FALSE)</f>
        <v>15.045</v>
      </c>
      <c r="L630" s="19">
        <f>VLOOKUP(A630,'All Generation'!$A$2:$F$1353,4,FALSE)</f>
        <v>0</v>
      </c>
      <c r="M630" s="19">
        <f>VLOOKUP(A630,'All Generation'!$A$2:$F$1353,5,FALSE)</f>
        <v>0</v>
      </c>
      <c r="N630" s="19">
        <f>VLOOKUP(A630,'All Generation'!$A$2:$F$1353,6,FALSE)</f>
        <v>0</v>
      </c>
      <c r="O630" s="19" t="str">
        <f>VLOOKUP(A630,'All IDs'!$A$2:$D$1353,4,FALSE)</f>
        <v>S0444</v>
      </c>
      <c r="P630" s="19" t="s">
        <v>7623</v>
      </c>
    </row>
    <row r="631" spans="1:16">
      <c r="A631" s="69">
        <v>621</v>
      </c>
      <c r="B631" s="70" t="s">
        <v>5137</v>
      </c>
      <c r="C631" s="70" t="s">
        <v>4882</v>
      </c>
      <c r="D631" s="70" t="s">
        <v>623</v>
      </c>
      <c r="E631" s="70" t="s">
        <v>73</v>
      </c>
      <c r="F631" s="69">
        <v>1.49</v>
      </c>
      <c r="G631" s="91">
        <v>42064</v>
      </c>
      <c r="H631" s="69" t="b">
        <v>1</v>
      </c>
      <c r="I631" s="69" t="b">
        <v>0</v>
      </c>
      <c r="J631" s="19">
        <v>3.0470000000000002</v>
      </c>
      <c r="K631" s="19">
        <f>VLOOKUP(A631,'All Generation'!$A$2:$F$1353,3,FALSE)</f>
        <v>3.125</v>
      </c>
      <c r="L631" s="19">
        <f>VLOOKUP(A631,'All Generation'!$A$2:$F$1353,4,FALSE)</f>
        <v>2.6</v>
      </c>
      <c r="M631" s="19">
        <f>VLOOKUP(A631,'All Generation'!$A$2:$F$1353,5,FALSE)</f>
        <v>0</v>
      </c>
      <c r="N631" s="19">
        <f>VLOOKUP(A631,'All Generation'!$A$2:$F$1353,6,FALSE)</f>
        <v>0</v>
      </c>
      <c r="O631" s="19" t="str">
        <f>VLOOKUP(A631,'All IDs'!$A$2:$D$1353,4,FALSE)</f>
        <v>S0433</v>
      </c>
      <c r="P631" s="19" t="s">
        <v>239</v>
      </c>
    </row>
    <row r="632" spans="1:16">
      <c r="A632" s="69">
        <v>622</v>
      </c>
      <c r="B632" s="70" t="s">
        <v>5138</v>
      </c>
      <c r="C632" s="70" t="s">
        <v>5139</v>
      </c>
      <c r="D632" s="70" t="s">
        <v>623</v>
      </c>
      <c r="E632" s="70" t="s">
        <v>4</v>
      </c>
      <c r="F632" s="69">
        <v>16.899999999999999</v>
      </c>
      <c r="G632" s="92"/>
      <c r="H632" s="69" t="b">
        <v>1</v>
      </c>
      <c r="I632" s="69" t="b">
        <v>0</v>
      </c>
      <c r="J632" s="19">
        <v>24.457999999999998</v>
      </c>
      <c r="K632" s="19">
        <f>VLOOKUP(A632,'All Generation'!$A$2:$F$1353,3,FALSE)</f>
        <v>22.8</v>
      </c>
      <c r="L632" s="19">
        <f>VLOOKUP(A632,'All Generation'!$A$2:$F$1353,4,FALSE)</f>
        <v>21.6</v>
      </c>
      <c r="M632" s="19">
        <f>VLOOKUP(A632,'All Generation'!$A$2:$F$1353,5,FALSE)</f>
        <v>25.93</v>
      </c>
      <c r="N632" s="19">
        <f>VLOOKUP(A632,'All Generation'!$A$2:$F$1353,6,FALSE)</f>
        <v>0</v>
      </c>
      <c r="O632" s="19" t="str">
        <f>VLOOKUP(A632,'All IDs'!$A$2:$D$1353,4,FALSE)</f>
        <v>W0306</v>
      </c>
      <c r="P632" s="19" t="s">
        <v>7630</v>
      </c>
    </row>
    <row r="633" spans="1:16">
      <c r="A633" s="69">
        <v>623</v>
      </c>
      <c r="B633" s="70" t="s">
        <v>5140</v>
      </c>
      <c r="C633" s="70" t="s">
        <v>15</v>
      </c>
      <c r="D633" s="70" t="s">
        <v>623</v>
      </c>
      <c r="E633" s="70" t="s">
        <v>4</v>
      </c>
      <c r="F633" s="69">
        <v>28.4</v>
      </c>
      <c r="G633" s="92"/>
      <c r="H633" s="69" t="b">
        <v>1</v>
      </c>
      <c r="I633" s="69" t="b">
        <v>0</v>
      </c>
      <c r="J633" s="19">
        <v>55.586101562499998</v>
      </c>
      <c r="K633" s="19">
        <f>VLOOKUP(A633,'All Generation'!$A$2:$F$1353,3,FALSE)</f>
        <v>59</v>
      </c>
      <c r="L633" s="19">
        <f>VLOOKUP(A633,'All Generation'!$A$2:$F$1353,4,FALSE)</f>
        <v>56.1</v>
      </c>
      <c r="M633" s="19">
        <f>VLOOKUP(A633,'All Generation'!$A$2:$F$1353,5,FALSE)</f>
        <v>72.599999999999994</v>
      </c>
      <c r="N633" s="19">
        <f>VLOOKUP(A633,'All Generation'!$A$2:$F$1353,6,FALSE)</f>
        <v>0</v>
      </c>
      <c r="O633" s="19" t="str">
        <f>VLOOKUP(A633,'All IDs'!$A$2:$D$1353,4,FALSE)</f>
        <v>W0270</v>
      </c>
      <c r="P633" s="19" t="s">
        <v>44</v>
      </c>
    </row>
    <row r="634" spans="1:16">
      <c r="A634" s="69">
        <v>624</v>
      </c>
      <c r="B634" s="70" t="s">
        <v>5141</v>
      </c>
      <c r="C634" s="70" t="s">
        <v>15</v>
      </c>
      <c r="D634" s="70" t="s">
        <v>623</v>
      </c>
      <c r="E634" s="70" t="s">
        <v>4</v>
      </c>
      <c r="F634" s="69">
        <v>7.4</v>
      </c>
      <c r="G634" s="92"/>
      <c r="H634" s="69" t="b">
        <v>1</v>
      </c>
      <c r="I634" s="69" t="b">
        <v>0</v>
      </c>
      <c r="J634" s="19">
        <v>9.9831103515624999</v>
      </c>
      <c r="K634" s="19">
        <f>VLOOKUP(A634,'All Generation'!$A$2:$F$1353,3,FALSE)</f>
        <v>13.3</v>
      </c>
      <c r="L634" s="19">
        <f>VLOOKUP(A634,'All Generation'!$A$2:$F$1353,4,FALSE)</f>
        <v>12.7</v>
      </c>
      <c r="M634" s="19">
        <f>VLOOKUP(A634,'All Generation'!$A$2:$F$1353,5,FALSE)</f>
        <v>14.1</v>
      </c>
      <c r="N634" s="19">
        <f>VLOOKUP(A634,'All Generation'!$A$2:$F$1353,6,FALSE)</f>
        <v>0</v>
      </c>
      <c r="O634" s="19" t="str">
        <f>VLOOKUP(A634,'All IDs'!$A$2:$D$1353,4,FALSE)</f>
        <v>W0449</v>
      </c>
      <c r="P634" s="19" t="s">
        <v>44</v>
      </c>
    </row>
    <row r="635" spans="1:16">
      <c r="A635" s="69">
        <v>875</v>
      </c>
      <c r="B635" s="70" t="s">
        <v>5142</v>
      </c>
      <c r="C635" s="70" t="s">
        <v>5143</v>
      </c>
      <c r="D635" s="70" t="s">
        <v>623</v>
      </c>
      <c r="E635" s="70" t="s">
        <v>73</v>
      </c>
      <c r="F635" s="69">
        <v>38</v>
      </c>
      <c r="G635" s="91">
        <v>42823</v>
      </c>
      <c r="H635" s="69" t="b">
        <v>1</v>
      </c>
      <c r="I635" s="69" t="b">
        <v>0</v>
      </c>
      <c r="J635" s="19">
        <v>69.350000000000009</v>
      </c>
      <c r="K635" s="19">
        <f>VLOOKUP(A635,'All Generation'!$A$2:$F$1353,3,FALSE)</f>
        <v>0</v>
      </c>
      <c r="L635" s="19">
        <f>VLOOKUP(A635,'All Generation'!$A$2:$F$1353,4,FALSE)</f>
        <v>0</v>
      </c>
      <c r="M635" s="19">
        <f>VLOOKUP(A635,'All Generation'!$A$2:$F$1353,5,FALSE)</f>
        <v>0</v>
      </c>
      <c r="N635" s="19">
        <f>VLOOKUP(A635,'All Generation'!$A$2:$F$1353,6,FALSE)</f>
        <v>0</v>
      </c>
      <c r="O635" s="19" t="str">
        <f>VLOOKUP(A635,'All IDs'!$A$2:$D$1353,4,FALSE)</f>
        <v/>
      </c>
      <c r="P635" s="19" t="s">
        <v>44</v>
      </c>
    </row>
    <row r="636" spans="1:16" ht="30">
      <c r="A636" s="69">
        <v>626</v>
      </c>
      <c r="B636" s="70" t="s">
        <v>5144</v>
      </c>
      <c r="C636" s="70" t="s">
        <v>97</v>
      </c>
      <c r="D636" s="70" t="s">
        <v>623</v>
      </c>
      <c r="E636" s="70" t="s">
        <v>243</v>
      </c>
      <c r="F636" s="69">
        <v>2.8</v>
      </c>
      <c r="G636" s="91">
        <v>39995</v>
      </c>
      <c r="H636" s="69" t="b">
        <v>1</v>
      </c>
      <c r="I636" s="69" t="b">
        <v>0</v>
      </c>
      <c r="J636" s="19">
        <v>1.498</v>
      </c>
      <c r="K636" s="19">
        <f>VLOOKUP(A636,'All Generation'!$A$2:$F$1353,3,FALSE)</f>
        <v>1.5</v>
      </c>
      <c r="L636" s="19">
        <f>VLOOKUP(A636,'All Generation'!$A$2:$F$1353,4,FALSE)</f>
        <v>1</v>
      </c>
      <c r="M636" s="19">
        <f>VLOOKUP(A636,'All Generation'!$A$2:$F$1353,5,FALSE)</f>
        <v>3.0249999999999999</v>
      </c>
      <c r="N636" s="19">
        <f>VLOOKUP(A636,'All Generation'!$A$2:$F$1353,6,FALSE)</f>
        <v>0</v>
      </c>
      <c r="O636" s="19" t="str">
        <f>VLOOKUP(A636,'All IDs'!$A$2:$D$1353,4,FALSE)</f>
        <v>E0256</v>
      </c>
      <c r="P636" s="19" t="s">
        <v>17432</v>
      </c>
    </row>
    <row r="637" spans="1:16">
      <c r="A637" s="69">
        <v>627</v>
      </c>
      <c r="B637" s="70" t="s">
        <v>5145</v>
      </c>
      <c r="C637" s="70" t="s">
        <v>5146</v>
      </c>
      <c r="D637" s="70" t="s">
        <v>623</v>
      </c>
      <c r="E637" s="70" t="s">
        <v>73</v>
      </c>
      <c r="F637" s="69">
        <v>550</v>
      </c>
      <c r="G637" s="91">
        <v>41518</v>
      </c>
      <c r="H637" s="69" t="b">
        <v>1</v>
      </c>
      <c r="I637" s="69" t="b">
        <v>0</v>
      </c>
      <c r="J637" s="19">
        <v>1237.53</v>
      </c>
      <c r="K637" s="19">
        <f>VLOOKUP(A637,'All Generation'!$A$2:$F$1353,3,FALSE)</f>
        <v>1265.8</v>
      </c>
      <c r="L637" s="19">
        <f>VLOOKUP(A637,'All Generation'!$A$2:$F$1353,4,FALSE)</f>
        <v>1301.3</v>
      </c>
      <c r="M637" s="19">
        <f>VLOOKUP(A637,'All Generation'!$A$2:$F$1353,5,FALSE)</f>
        <v>1105.857</v>
      </c>
      <c r="N637" s="19">
        <f>VLOOKUP(A637,'All Generation'!$A$2:$F$1353,6,FALSE)</f>
        <v>0</v>
      </c>
      <c r="O637" s="19" t="str">
        <f>VLOOKUP(A637,'All IDs'!$A$2:$D$1353,4,FALSE)</f>
        <v>S0245</v>
      </c>
      <c r="P637" s="19" t="s">
        <v>17416</v>
      </c>
    </row>
    <row r="638" spans="1:16">
      <c r="A638" s="69">
        <v>628</v>
      </c>
      <c r="B638" s="70" t="s">
        <v>5147</v>
      </c>
      <c r="C638" s="70" t="s">
        <v>4907</v>
      </c>
      <c r="D638" s="70" t="s">
        <v>623</v>
      </c>
      <c r="E638" s="70" t="s">
        <v>0</v>
      </c>
      <c r="F638" s="69">
        <v>38.4</v>
      </c>
      <c r="G638" s="91">
        <v>31413</v>
      </c>
      <c r="H638" s="69" t="b">
        <v>1</v>
      </c>
      <c r="I638" s="69" t="b">
        <v>0</v>
      </c>
      <c r="J638" s="19">
        <v>152.49600000000001</v>
      </c>
      <c r="K638" s="19">
        <f>VLOOKUP(A638,'All Generation'!$A$2:$F$1353,3,FALSE)</f>
        <v>153.6</v>
      </c>
      <c r="L638" s="19">
        <f>VLOOKUP(A638,'All Generation'!$A$2:$F$1353,4,FALSE)</f>
        <v>154.1</v>
      </c>
      <c r="M638" s="19">
        <f>VLOOKUP(A638,'All Generation'!$A$2:$F$1353,5,FALSE)</f>
        <v>146.209</v>
      </c>
      <c r="N638" s="19">
        <f>VLOOKUP(A638,'All Generation'!$A$2:$F$1353,6,FALSE)</f>
        <v>134.01</v>
      </c>
      <c r="O638" s="19" t="str">
        <f>VLOOKUP(A638,'All IDs'!$A$2:$D$1353,4,FALSE)</f>
        <v>E0212</v>
      </c>
      <c r="P638" s="19" t="s">
        <v>219</v>
      </c>
    </row>
    <row r="639" spans="1:16">
      <c r="A639" s="69">
        <v>632</v>
      </c>
      <c r="B639" s="70" t="s">
        <v>5148</v>
      </c>
      <c r="C639" s="70" t="s">
        <v>5149</v>
      </c>
      <c r="D639" s="70" t="s">
        <v>623</v>
      </c>
      <c r="E639" s="70" t="s">
        <v>73</v>
      </c>
      <c r="F639" s="69">
        <v>14</v>
      </c>
      <c r="G639" s="91">
        <v>42627</v>
      </c>
      <c r="H639" s="69" t="b">
        <v>1</v>
      </c>
      <c r="I639" s="69" t="b">
        <v>0</v>
      </c>
      <c r="J639" s="19">
        <v>35.427999999999997</v>
      </c>
      <c r="K639" s="19">
        <f>VLOOKUP(A639,'All Generation'!$A$2:$F$1353,3,FALSE)</f>
        <v>7.899</v>
      </c>
      <c r="L639" s="19">
        <f>VLOOKUP(A639,'All Generation'!$A$2:$F$1353,4,FALSE)</f>
        <v>0</v>
      </c>
      <c r="M639" s="19">
        <f>VLOOKUP(A639,'All Generation'!$A$2:$F$1353,5,FALSE)</f>
        <v>0</v>
      </c>
      <c r="N639" s="19">
        <f>VLOOKUP(A639,'All Generation'!$A$2:$F$1353,6,FALSE)</f>
        <v>0</v>
      </c>
      <c r="O639" s="19" t="str">
        <f>VLOOKUP(A639,'All IDs'!$A$2:$D$1353,4,FALSE)</f>
        <v>S0539</v>
      </c>
      <c r="P639" s="19" t="s">
        <v>556</v>
      </c>
    </row>
    <row r="640" spans="1:16">
      <c r="A640" s="69">
        <v>633</v>
      </c>
      <c r="B640" s="70" t="s">
        <v>5150</v>
      </c>
      <c r="C640" s="70" t="s">
        <v>15</v>
      </c>
      <c r="D640" s="70" t="s">
        <v>623</v>
      </c>
      <c r="E640" s="70" t="s">
        <v>73</v>
      </c>
      <c r="F640" s="69">
        <v>2.5</v>
      </c>
      <c r="G640" s="91">
        <v>40909</v>
      </c>
      <c r="H640" s="69" t="b">
        <v>1</v>
      </c>
      <c r="I640" s="69" t="b">
        <v>0</v>
      </c>
      <c r="J640" s="19">
        <v>4.0060000000000002</v>
      </c>
      <c r="K640" s="19">
        <f>VLOOKUP(A640,'All Generation'!$A$2:$F$1353,3,FALSE)</f>
        <v>5.5</v>
      </c>
      <c r="L640" s="19">
        <f>VLOOKUP(A640,'All Generation'!$A$2:$F$1353,4,FALSE)</f>
        <v>4</v>
      </c>
      <c r="M640" s="19">
        <f>VLOOKUP(A640,'All Generation'!$A$2:$F$1353,5,FALSE)</f>
        <v>4.0060000000000002</v>
      </c>
      <c r="N640" s="19">
        <f>VLOOKUP(A640,'All Generation'!$A$2:$F$1353,6,FALSE)</f>
        <v>4.01</v>
      </c>
      <c r="O640" s="19" t="str">
        <f>VLOOKUP(A640,'All IDs'!$A$2:$D$1353,4,FALSE)</f>
        <v>S9147</v>
      </c>
      <c r="P640" s="19" t="s">
        <v>7656</v>
      </c>
    </row>
    <row r="641" spans="1:16">
      <c r="A641" s="69">
        <v>634</v>
      </c>
      <c r="B641" s="70" t="s">
        <v>5151</v>
      </c>
      <c r="C641" s="70" t="s">
        <v>15</v>
      </c>
      <c r="D641" s="70" t="s">
        <v>623</v>
      </c>
      <c r="E641" s="70" t="s">
        <v>73</v>
      </c>
      <c r="F641" s="69">
        <v>1.2</v>
      </c>
      <c r="G641" s="91">
        <v>39600</v>
      </c>
      <c r="H641" s="69" t="b">
        <v>1</v>
      </c>
      <c r="I641" s="69" t="b">
        <v>0</v>
      </c>
      <c r="J641" s="19">
        <v>2.2949999999999999</v>
      </c>
      <c r="K641" s="19">
        <f>VLOOKUP(A641,'All Generation'!$A$2:$F$1353,3,FALSE)</f>
        <v>3.4470000000000001</v>
      </c>
      <c r="L641" s="19">
        <f>VLOOKUP(A641,'All Generation'!$A$2:$F$1353,4,FALSE)</f>
        <v>2.552</v>
      </c>
      <c r="M641" s="19">
        <f>VLOOKUP(A641,'All Generation'!$A$2:$F$1353,5,FALSE)</f>
        <v>2.552</v>
      </c>
      <c r="N641" s="19">
        <f>VLOOKUP(A641,'All Generation'!$A$2:$F$1353,6,FALSE)</f>
        <v>1.901</v>
      </c>
      <c r="O641" s="19" t="str">
        <f>VLOOKUP(A641,'All IDs'!$A$2:$D$1353,4,FALSE)</f>
        <v>S0129</v>
      </c>
      <c r="P641" s="19" t="s">
        <v>44</v>
      </c>
    </row>
    <row r="642" spans="1:16">
      <c r="A642" s="69">
        <v>876</v>
      </c>
      <c r="B642" s="70" t="s">
        <v>5152</v>
      </c>
      <c r="C642" s="70" t="s">
        <v>15</v>
      </c>
      <c r="D642" s="70" t="s">
        <v>623</v>
      </c>
      <c r="E642" s="70" t="s">
        <v>73</v>
      </c>
      <c r="F642" s="69">
        <v>1.1000000000000001</v>
      </c>
      <c r="G642" s="91">
        <v>42979</v>
      </c>
      <c r="H642" s="69" t="b">
        <v>1</v>
      </c>
      <c r="I642" s="69" t="b">
        <v>0</v>
      </c>
      <c r="J642" s="19">
        <v>0</v>
      </c>
      <c r="K642" s="19">
        <f>VLOOKUP(A642,'All Generation'!$A$2:$F$1353,3,FALSE)</f>
        <v>0</v>
      </c>
      <c r="L642" s="19">
        <f>VLOOKUP(A642,'All Generation'!$A$2:$F$1353,4,FALSE)</f>
        <v>0</v>
      </c>
      <c r="M642" s="19">
        <f>VLOOKUP(A642,'All Generation'!$A$2:$F$1353,5,FALSE)</f>
        <v>0</v>
      </c>
      <c r="N642" s="19">
        <f>VLOOKUP(A642,'All Generation'!$A$2:$F$1353,6,FALSE)</f>
        <v>0</v>
      </c>
      <c r="O642" s="19" t="str">
        <f>VLOOKUP(A642,'All IDs'!$A$2:$D$1353,4,FALSE)</f>
        <v/>
      </c>
      <c r="P642" s="19" t="s">
        <v>44</v>
      </c>
    </row>
    <row r="643" spans="1:16">
      <c r="A643" s="69">
        <v>877</v>
      </c>
      <c r="B643" s="70" t="s">
        <v>5153</v>
      </c>
      <c r="C643" s="70" t="s">
        <v>5154</v>
      </c>
      <c r="D643" s="70" t="s">
        <v>623</v>
      </c>
      <c r="E643" s="70" t="s">
        <v>73</v>
      </c>
      <c r="F643" s="69">
        <v>3.3</v>
      </c>
      <c r="G643" s="91">
        <v>42957</v>
      </c>
      <c r="H643" s="69" t="b">
        <v>1</v>
      </c>
      <c r="I643" s="69" t="b">
        <v>0</v>
      </c>
      <c r="J643" s="19">
        <v>6.7249999999999996</v>
      </c>
      <c r="K643" s="19">
        <f>VLOOKUP(A643,'All Generation'!$A$2:$F$1353,3,FALSE)</f>
        <v>0</v>
      </c>
      <c r="L643" s="19">
        <f>VLOOKUP(A643,'All Generation'!$A$2:$F$1353,4,FALSE)</f>
        <v>0</v>
      </c>
      <c r="M643" s="19">
        <f>VLOOKUP(A643,'All Generation'!$A$2:$F$1353,5,FALSE)</f>
        <v>0</v>
      </c>
      <c r="N643" s="19">
        <f>VLOOKUP(A643,'All Generation'!$A$2:$F$1353,6,FALSE)</f>
        <v>0</v>
      </c>
      <c r="O643" s="19" t="str">
        <f>VLOOKUP(A643,'All IDs'!$A$2:$D$1353,4,FALSE)</f>
        <v>S0628</v>
      </c>
      <c r="P643" s="19" t="s">
        <v>2936</v>
      </c>
    </row>
    <row r="644" spans="1:16">
      <c r="A644" s="69">
        <v>497</v>
      </c>
      <c r="B644" s="70" t="s">
        <v>5155</v>
      </c>
      <c r="C644" s="70" t="s">
        <v>5156</v>
      </c>
      <c r="D644" s="70" t="s">
        <v>623</v>
      </c>
      <c r="E644" s="70" t="s">
        <v>73</v>
      </c>
      <c r="F644" s="69">
        <v>1.7</v>
      </c>
      <c r="G644" s="91">
        <v>42695</v>
      </c>
      <c r="H644" s="69" t="b">
        <v>1</v>
      </c>
      <c r="I644" s="69" t="b">
        <v>0</v>
      </c>
      <c r="J644" s="19">
        <v>3.7229999999999999</v>
      </c>
      <c r="K644" s="19">
        <f>VLOOKUP(A644,'All Generation'!$A$2:$F$1353,3,FALSE)</f>
        <v>3.66</v>
      </c>
      <c r="L644" s="19">
        <f>VLOOKUP(A644,'All Generation'!$A$2:$F$1353,4,FALSE)</f>
        <v>0</v>
      </c>
      <c r="M644" s="19">
        <f>VLOOKUP(A644,'All Generation'!$A$2:$F$1353,5,FALSE)</f>
        <v>0</v>
      </c>
      <c r="N644" s="19">
        <f>VLOOKUP(A644,'All Generation'!$A$2:$F$1353,6,FALSE)</f>
        <v>0</v>
      </c>
      <c r="O644" s="19" t="str">
        <f>VLOOKUP(A644,'All IDs'!$A$2:$D$1353,4,FALSE)</f>
        <v/>
      </c>
      <c r="P644" s="19" t="s">
        <v>7311</v>
      </c>
    </row>
    <row r="645" spans="1:16">
      <c r="A645" s="69">
        <v>498</v>
      </c>
      <c r="B645" s="70" t="s">
        <v>5157</v>
      </c>
      <c r="C645" s="70" t="s">
        <v>5158</v>
      </c>
      <c r="D645" s="70" t="s">
        <v>623</v>
      </c>
      <c r="E645" s="70" t="s">
        <v>73</v>
      </c>
      <c r="F645" s="69">
        <v>3.2</v>
      </c>
      <c r="G645" s="91">
        <v>42695</v>
      </c>
      <c r="H645" s="69" t="b">
        <v>1</v>
      </c>
      <c r="I645" s="69" t="b">
        <v>0</v>
      </c>
      <c r="J645" s="19">
        <v>7.008</v>
      </c>
      <c r="K645" s="19">
        <f>VLOOKUP(A645,'All Generation'!$A$2:$F$1353,3,FALSE)</f>
        <v>7.01</v>
      </c>
      <c r="L645" s="19">
        <f>VLOOKUP(A645,'All Generation'!$A$2:$F$1353,4,FALSE)</f>
        <v>0</v>
      </c>
      <c r="M645" s="19">
        <f>VLOOKUP(A645,'All Generation'!$A$2:$F$1353,5,FALSE)</f>
        <v>0</v>
      </c>
      <c r="N645" s="19">
        <f>VLOOKUP(A645,'All Generation'!$A$2:$F$1353,6,FALSE)</f>
        <v>0</v>
      </c>
      <c r="O645" s="19" t="str">
        <f>VLOOKUP(A645,'All IDs'!$A$2:$D$1353,4,FALSE)</f>
        <v/>
      </c>
      <c r="P645" s="19" t="s">
        <v>7312</v>
      </c>
    </row>
    <row r="646" spans="1:16">
      <c r="A646" s="69">
        <v>499</v>
      </c>
      <c r="B646" s="70" t="s">
        <v>5159</v>
      </c>
      <c r="C646" s="70" t="s">
        <v>5156</v>
      </c>
      <c r="D646" s="70" t="s">
        <v>623</v>
      </c>
      <c r="E646" s="70" t="s">
        <v>73</v>
      </c>
      <c r="F646" s="69">
        <v>2.9</v>
      </c>
      <c r="G646" s="91">
        <v>42695</v>
      </c>
      <c r="H646" s="69" t="b">
        <v>1</v>
      </c>
      <c r="I646" s="69" t="b">
        <v>0</v>
      </c>
      <c r="J646" s="19">
        <v>6.351</v>
      </c>
      <c r="K646" s="19">
        <f>VLOOKUP(A646,'All Generation'!$A$2:$F$1353,3,FALSE)</f>
        <v>6.34</v>
      </c>
      <c r="L646" s="19">
        <f>VLOOKUP(A646,'All Generation'!$A$2:$F$1353,4,FALSE)</f>
        <v>0</v>
      </c>
      <c r="M646" s="19">
        <f>VLOOKUP(A646,'All Generation'!$A$2:$F$1353,5,FALSE)</f>
        <v>0</v>
      </c>
      <c r="N646" s="19">
        <f>VLOOKUP(A646,'All Generation'!$A$2:$F$1353,6,FALSE)</f>
        <v>0</v>
      </c>
      <c r="O646" s="19" t="str">
        <f>VLOOKUP(A646,'All IDs'!$A$2:$D$1353,4,FALSE)</f>
        <v/>
      </c>
      <c r="P646" s="19" t="s">
        <v>7313</v>
      </c>
    </row>
    <row r="647" spans="1:16">
      <c r="A647" s="69">
        <v>500</v>
      </c>
      <c r="B647" s="70" t="s">
        <v>5160</v>
      </c>
      <c r="C647" s="70" t="s">
        <v>5158</v>
      </c>
      <c r="D647" s="70" t="s">
        <v>623</v>
      </c>
      <c r="E647" s="70" t="s">
        <v>73</v>
      </c>
      <c r="F647" s="69">
        <v>2.8</v>
      </c>
      <c r="G647" s="91">
        <v>42695</v>
      </c>
      <c r="H647" s="69" t="b">
        <v>1</v>
      </c>
      <c r="I647" s="69" t="b">
        <v>0</v>
      </c>
      <c r="J647" s="19">
        <v>6.1319999999999997</v>
      </c>
      <c r="K647" s="19">
        <f>VLOOKUP(A647,'All Generation'!$A$2:$F$1353,3,FALSE)</f>
        <v>6.23</v>
      </c>
      <c r="L647" s="19">
        <f>VLOOKUP(A647,'All Generation'!$A$2:$F$1353,4,FALSE)</f>
        <v>0</v>
      </c>
      <c r="M647" s="19">
        <f>VLOOKUP(A647,'All Generation'!$A$2:$F$1353,5,FALSE)</f>
        <v>0</v>
      </c>
      <c r="N647" s="19">
        <f>VLOOKUP(A647,'All Generation'!$A$2:$F$1353,6,FALSE)</f>
        <v>0</v>
      </c>
      <c r="O647" s="19" t="str">
        <f>VLOOKUP(A647,'All IDs'!$A$2:$D$1353,4,FALSE)</f>
        <v/>
      </c>
      <c r="P647" s="19" t="s">
        <v>7314</v>
      </c>
    </row>
    <row r="648" spans="1:16">
      <c r="A648" s="69">
        <v>635</v>
      </c>
      <c r="B648" s="70" t="s">
        <v>5161</v>
      </c>
      <c r="C648" s="70" t="s">
        <v>5162</v>
      </c>
      <c r="D648" s="70" t="s">
        <v>623</v>
      </c>
      <c r="E648" s="70" t="s">
        <v>73</v>
      </c>
      <c r="F648" s="69">
        <v>2</v>
      </c>
      <c r="G648" s="91">
        <v>40169</v>
      </c>
      <c r="H648" s="69" t="b">
        <v>1</v>
      </c>
      <c r="I648" s="69" t="b">
        <v>0</v>
      </c>
      <c r="J648" s="19">
        <v>3.4340000000000002</v>
      </c>
      <c r="K648" s="19">
        <f>VLOOKUP(A648,'All Generation'!$A$2:$F$1353,3,FALSE)</f>
        <v>4</v>
      </c>
      <c r="L648" s="19">
        <f>VLOOKUP(A648,'All Generation'!$A$2:$F$1353,4,FALSE)</f>
        <v>4.4000000000000004</v>
      </c>
      <c r="M648" s="19">
        <f>VLOOKUP(A648,'All Generation'!$A$2:$F$1353,5,FALSE)</f>
        <v>4.056</v>
      </c>
      <c r="N648" s="19">
        <f>VLOOKUP(A648,'All Generation'!$A$2:$F$1353,6,FALSE)</f>
        <v>4.71</v>
      </c>
      <c r="O648" s="19" t="str">
        <f>VLOOKUP(A648,'All IDs'!$A$2:$D$1353,4,FALSE)</f>
        <v>S0110</v>
      </c>
      <c r="P648" s="19" t="s">
        <v>7661</v>
      </c>
    </row>
    <row r="649" spans="1:16">
      <c r="A649" s="69">
        <v>878</v>
      </c>
      <c r="B649" s="70" t="s">
        <v>5163</v>
      </c>
      <c r="C649" s="70" t="s">
        <v>585</v>
      </c>
      <c r="D649" s="70" t="s">
        <v>623</v>
      </c>
      <c r="E649" s="70" t="s">
        <v>73</v>
      </c>
      <c r="F649" s="69">
        <v>3</v>
      </c>
      <c r="G649" s="91">
        <v>42887</v>
      </c>
      <c r="H649" s="69" t="b">
        <v>1</v>
      </c>
      <c r="I649" s="69" t="b">
        <v>0</v>
      </c>
      <c r="J649" s="19">
        <v>3.8325000000000005</v>
      </c>
      <c r="K649" s="19">
        <f>VLOOKUP(A649,'All Generation'!$A$2:$F$1353,3,FALSE)</f>
        <v>0</v>
      </c>
      <c r="L649" s="19">
        <f>VLOOKUP(A649,'All Generation'!$A$2:$F$1353,4,FALSE)</f>
        <v>0</v>
      </c>
      <c r="M649" s="19">
        <f>VLOOKUP(A649,'All Generation'!$A$2:$F$1353,5,FALSE)</f>
        <v>0</v>
      </c>
      <c r="N649" s="19">
        <f>VLOOKUP(A649,'All Generation'!$A$2:$F$1353,6,FALSE)</f>
        <v>0</v>
      </c>
      <c r="O649" s="19" t="str">
        <f>VLOOKUP(A649,'All IDs'!$A$2:$D$1353,4,FALSE)</f>
        <v/>
      </c>
      <c r="P649" s="19" t="s">
        <v>8052</v>
      </c>
    </row>
    <row r="650" spans="1:16">
      <c r="A650" s="69">
        <v>636</v>
      </c>
      <c r="B650" s="70" t="s">
        <v>5164</v>
      </c>
      <c r="C650" s="70" t="s">
        <v>5165</v>
      </c>
      <c r="D650" s="70" t="s">
        <v>623</v>
      </c>
      <c r="E650" s="70" t="s">
        <v>73</v>
      </c>
      <c r="F650" s="69">
        <v>7.5</v>
      </c>
      <c r="G650" s="91">
        <v>41609</v>
      </c>
      <c r="H650" s="69" t="b">
        <v>1</v>
      </c>
      <c r="I650" s="69" t="b">
        <v>0</v>
      </c>
      <c r="J650" s="19">
        <v>18.202999999999999</v>
      </c>
      <c r="K650" s="19">
        <f>VLOOKUP(A650,'All Generation'!$A$2:$F$1353,3,FALSE)</f>
        <v>17.7</v>
      </c>
      <c r="L650" s="19">
        <f>VLOOKUP(A650,'All Generation'!$A$2:$F$1353,4,FALSE)</f>
        <v>17.100000000000001</v>
      </c>
      <c r="M650" s="19">
        <f>VLOOKUP(A650,'All Generation'!$A$2:$F$1353,5,FALSE)</f>
        <v>17.117999999999999</v>
      </c>
      <c r="N650" s="19">
        <f>VLOOKUP(A650,'All Generation'!$A$2:$F$1353,6,FALSE)</f>
        <v>0</v>
      </c>
      <c r="O650" s="19" t="str">
        <f>VLOOKUP(A650,'All IDs'!$A$2:$D$1353,4,FALSE)</f>
        <v>S9178</v>
      </c>
      <c r="P650" s="19" t="s">
        <v>3031</v>
      </c>
    </row>
    <row r="651" spans="1:16">
      <c r="A651" s="132">
        <v>637</v>
      </c>
      <c r="B651" s="129" t="s">
        <v>5253</v>
      </c>
      <c r="C651" s="129" t="s">
        <v>41</v>
      </c>
      <c r="D651" s="129" t="s">
        <v>623</v>
      </c>
      <c r="E651" s="129" t="s">
        <v>46</v>
      </c>
      <c r="F651" s="130"/>
      <c r="G651" s="131">
        <v>38047</v>
      </c>
      <c r="H651" s="132" t="b">
        <v>1</v>
      </c>
      <c r="I651" s="132" t="b">
        <v>0</v>
      </c>
      <c r="J651" s="134">
        <v>3.0710000000000002</v>
      </c>
      <c r="K651" s="19">
        <f>VLOOKUP(A651,'All Generation'!$A$2:$F$1353,3,FALSE)</f>
        <v>35</v>
      </c>
      <c r="L651" s="19">
        <f>VLOOKUP(A651,'All Generation'!$A$2:$F$1353,4,FALSE)</f>
        <v>37.6</v>
      </c>
      <c r="M651" s="19">
        <f>VLOOKUP(A651,'All Generation'!$A$2:$F$1353,5,FALSE)</f>
        <v>0</v>
      </c>
      <c r="N651" s="19">
        <f>VLOOKUP(A651,'All Generation'!$A$2:$F$1353,6,FALSE)</f>
        <v>0</v>
      </c>
      <c r="O651" s="134" t="str">
        <f>VLOOKUP(A651,'All IDs'!$A$2:$D$1353,4,FALSE)</f>
        <v>G0648</v>
      </c>
      <c r="P651" s="19" t="s">
        <v>7666</v>
      </c>
    </row>
    <row r="652" spans="1:16">
      <c r="A652" s="69">
        <v>1339</v>
      </c>
      <c r="B652" s="70" t="s">
        <v>5166</v>
      </c>
      <c r="C652" s="70" t="s">
        <v>5167</v>
      </c>
      <c r="D652" s="70" t="s">
        <v>623</v>
      </c>
      <c r="E652" s="70" t="s">
        <v>73</v>
      </c>
      <c r="F652" s="69">
        <v>22.5</v>
      </c>
      <c r="G652" s="91">
        <v>43070</v>
      </c>
      <c r="H652" s="69" t="b">
        <v>1</v>
      </c>
      <c r="I652" s="69" t="b">
        <v>0</v>
      </c>
      <c r="J652" s="19">
        <v>0</v>
      </c>
      <c r="K652" s="19">
        <f>VLOOKUP(A652,'All Generation'!$A$2:$F$1353,3,FALSE)</f>
        <v>0</v>
      </c>
      <c r="L652" s="19">
        <f>VLOOKUP(A652,'All Generation'!$A$2:$F$1353,4,FALSE)</f>
        <v>0</v>
      </c>
      <c r="M652" s="19">
        <f>VLOOKUP(A652,'All Generation'!$A$2:$F$1353,5,FALSE)</f>
        <v>0</v>
      </c>
      <c r="N652" s="19">
        <f>VLOOKUP(A652,'All Generation'!$A$2:$F$1353,6,FALSE)</f>
        <v>0</v>
      </c>
      <c r="O652" s="19" t="str">
        <f>VLOOKUP(A652,'All IDs'!$A$2:$D$1353,4,FALSE)</f>
        <v/>
      </c>
      <c r="P652" s="19" t="s">
        <v>44</v>
      </c>
    </row>
    <row r="653" spans="1:16">
      <c r="A653" s="69">
        <v>638</v>
      </c>
      <c r="B653" s="70" t="s">
        <v>5168</v>
      </c>
      <c r="C653" s="70" t="s">
        <v>15</v>
      </c>
      <c r="D653" s="70" t="s">
        <v>623</v>
      </c>
      <c r="E653" s="70" t="s">
        <v>4</v>
      </c>
      <c r="F653" s="69">
        <v>78.2</v>
      </c>
      <c r="G653" s="92"/>
      <c r="H653" s="69" t="b">
        <v>1</v>
      </c>
      <c r="I653" s="69" t="b">
        <v>0</v>
      </c>
      <c r="J653" s="19">
        <v>233.404</v>
      </c>
      <c r="K653" s="19">
        <f>VLOOKUP(A653,'All Generation'!$A$2:$F$1353,3,FALSE)</f>
        <v>236.4</v>
      </c>
      <c r="L653" s="19">
        <f>VLOOKUP(A653,'All Generation'!$A$2:$F$1353,4,FALSE)</f>
        <v>247.9</v>
      </c>
      <c r="M653" s="19">
        <f>VLOOKUP(A653,'All Generation'!$A$2:$F$1353,5,FALSE)</f>
        <v>238.17</v>
      </c>
      <c r="N653" s="19">
        <f>VLOOKUP(A653,'All Generation'!$A$2:$F$1353,6,FALSE)</f>
        <v>0</v>
      </c>
      <c r="O653" s="19" t="str">
        <f>VLOOKUP(A653,'All IDs'!$A$2:$D$1353,4,FALSE)</f>
        <v>W0394</v>
      </c>
      <c r="P653" s="19" t="s">
        <v>7670</v>
      </c>
    </row>
    <row r="654" spans="1:16">
      <c r="A654" s="69">
        <v>639</v>
      </c>
      <c r="B654" s="70" t="s">
        <v>5169</v>
      </c>
      <c r="C654" s="70" t="s">
        <v>101</v>
      </c>
      <c r="D654" s="70" t="s">
        <v>623</v>
      </c>
      <c r="E654" s="70" t="s">
        <v>73</v>
      </c>
      <c r="F654" s="69">
        <v>20</v>
      </c>
      <c r="G654" s="91">
        <v>42087</v>
      </c>
      <c r="H654" s="69" t="b">
        <v>1</v>
      </c>
      <c r="I654" s="69" t="b">
        <v>0</v>
      </c>
      <c r="J654" s="19">
        <v>52.155000000000001</v>
      </c>
      <c r="K654" s="19">
        <f>VLOOKUP(A654,'All Generation'!$A$2:$F$1353,3,FALSE)</f>
        <v>52.3</v>
      </c>
      <c r="L654" s="19">
        <f>VLOOKUP(A654,'All Generation'!$A$2:$F$1353,4,FALSE)</f>
        <v>30.430019999999999</v>
      </c>
      <c r="M654" s="19">
        <f>VLOOKUP(A654,'All Generation'!$A$2:$F$1353,5,FALSE)</f>
        <v>0</v>
      </c>
      <c r="N654" s="19">
        <f>VLOOKUP(A654,'All Generation'!$A$2:$F$1353,6,FALSE)</f>
        <v>0</v>
      </c>
      <c r="O654" s="19" t="str">
        <f>VLOOKUP(A654,'All IDs'!$A$2:$D$1353,4,FALSE)</f>
        <v>S0337</v>
      </c>
      <c r="P654" s="19" t="s">
        <v>227</v>
      </c>
    </row>
    <row r="655" spans="1:16" ht="30">
      <c r="A655" s="69">
        <v>640</v>
      </c>
      <c r="B655" s="70" t="s">
        <v>5170</v>
      </c>
      <c r="C655" s="70" t="s">
        <v>5171</v>
      </c>
      <c r="D655" s="70" t="s">
        <v>623</v>
      </c>
      <c r="E655" s="70" t="s">
        <v>73</v>
      </c>
      <c r="F655" s="69">
        <v>1.5</v>
      </c>
      <c r="G655" s="91">
        <v>42107</v>
      </c>
      <c r="H655" s="69" t="b">
        <v>1</v>
      </c>
      <c r="I655" s="69" t="b">
        <v>0</v>
      </c>
      <c r="J655" s="19">
        <v>3.1829999999999998</v>
      </c>
      <c r="K655" s="19">
        <f>VLOOKUP(A655,'All Generation'!$A$2:$F$1353,3,FALSE)</f>
        <v>3</v>
      </c>
      <c r="L655" s="19">
        <f>VLOOKUP(A655,'All Generation'!$A$2:$F$1353,4,FALSE)</f>
        <v>2.2010000000000001</v>
      </c>
      <c r="M655" s="19">
        <f>VLOOKUP(A655,'All Generation'!$A$2:$F$1353,5,FALSE)</f>
        <v>0</v>
      </c>
      <c r="N655" s="19">
        <f>VLOOKUP(A655,'All Generation'!$A$2:$F$1353,6,FALSE)</f>
        <v>0</v>
      </c>
      <c r="O655" s="19" t="str">
        <f>VLOOKUP(A655,'All IDs'!$A$2:$D$1353,4,FALSE)</f>
        <v>S0406</v>
      </c>
      <c r="P655" s="19" t="s">
        <v>7676</v>
      </c>
    </row>
    <row r="656" spans="1:16" ht="30">
      <c r="A656" s="69">
        <v>641</v>
      </c>
      <c r="B656" s="70" t="s">
        <v>5172</v>
      </c>
      <c r="C656" s="70" t="s">
        <v>5171</v>
      </c>
      <c r="D656" s="70" t="s">
        <v>623</v>
      </c>
      <c r="E656" s="70" t="s">
        <v>73</v>
      </c>
      <c r="F656" s="69">
        <v>1.5</v>
      </c>
      <c r="G656" s="91">
        <v>42108</v>
      </c>
      <c r="H656" s="69" t="b">
        <v>1</v>
      </c>
      <c r="I656" s="69" t="b">
        <v>0</v>
      </c>
      <c r="J656" s="19">
        <v>3.4020000000000001</v>
      </c>
      <c r="K656" s="19">
        <f>VLOOKUP(A656,'All Generation'!$A$2:$F$1353,3,FALSE)</f>
        <v>3.2</v>
      </c>
      <c r="L656" s="19">
        <f>VLOOKUP(A656,'All Generation'!$A$2:$F$1353,4,FALSE)</f>
        <v>2.617</v>
      </c>
      <c r="M656" s="19">
        <f>VLOOKUP(A656,'All Generation'!$A$2:$F$1353,5,FALSE)</f>
        <v>0</v>
      </c>
      <c r="N656" s="19">
        <f>VLOOKUP(A656,'All Generation'!$A$2:$F$1353,6,FALSE)</f>
        <v>0</v>
      </c>
      <c r="O656" s="19" t="str">
        <f>VLOOKUP(A656,'All IDs'!$A$2:$D$1353,4,FALSE)</f>
        <v>S0407</v>
      </c>
      <c r="P656" s="19" t="s">
        <v>7679</v>
      </c>
    </row>
    <row r="657" spans="1:16">
      <c r="A657" s="69">
        <v>642</v>
      </c>
      <c r="B657" s="70" t="s">
        <v>5173</v>
      </c>
      <c r="C657" s="70" t="s">
        <v>108</v>
      </c>
      <c r="D657" s="70" t="s">
        <v>623</v>
      </c>
      <c r="E657" s="70" t="s">
        <v>73</v>
      </c>
      <c r="F657" s="69">
        <v>5</v>
      </c>
      <c r="G657" s="91">
        <v>42167</v>
      </c>
      <c r="H657" s="69" t="b">
        <v>1</v>
      </c>
      <c r="I657" s="69" t="b">
        <v>0</v>
      </c>
      <c r="J657" s="19">
        <v>10.042</v>
      </c>
      <c r="K657" s="19">
        <f>VLOOKUP(A657,'All Generation'!$A$2:$F$1353,3,FALSE)</f>
        <v>10.223000000000001</v>
      </c>
      <c r="L657" s="19">
        <f>VLOOKUP(A657,'All Generation'!$A$2:$F$1353,4,FALSE)</f>
        <v>6.5069999999999997</v>
      </c>
      <c r="M657" s="19">
        <f>VLOOKUP(A657,'All Generation'!$A$2:$F$1353,5,FALSE)</f>
        <v>0</v>
      </c>
      <c r="N657" s="19">
        <f>VLOOKUP(A657,'All Generation'!$A$2:$F$1353,6,FALSE)</f>
        <v>0</v>
      </c>
      <c r="O657" s="19" t="str">
        <f>VLOOKUP(A657,'All IDs'!$A$2:$D$1353,4,FALSE)</f>
        <v>S0417</v>
      </c>
      <c r="P657" s="19" t="s">
        <v>240</v>
      </c>
    </row>
    <row r="658" spans="1:16">
      <c r="A658" s="69">
        <v>643</v>
      </c>
      <c r="B658" s="70" t="s">
        <v>5174</v>
      </c>
      <c r="C658" s="70" t="s">
        <v>109</v>
      </c>
      <c r="D658" s="70" t="s">
        <v>623</v>
      </c>
      <c r="E658" s="70" t="s">
        <v>73</v>
      </c>
      <c r="F658" s="69">
        <v>5</v>
      </c>
      <c r="G658" s="91">
        <v>42167</v>
      </c>
      <c r="H658" s="69" t="b">
        <v>1</v>
      </c>
      <c r="I658" s="69" t="b">
        <v>0</v>
      </c>
      <c r="J658" s="19">
        <v>10.071</v>
      </c>
      <c r="K658" s="19">
        <f>VLOOKUP(A658,'All Generation'!$A$2:$F$1353,3,FALSE)</f>
        <v>10.132999999999999</v>
      </c>
      <c r="L658" s="19">
        <f>VLOOKUP(A658,'All Generation'!$A$2:$F$1353,4,FALSE)</f>
        <v>6.3470000000000004</v>
      </c>
      <c r="M658" s="19">
        <f>VLOOKUP(A658,'All Generation'!$A$2:$F$1353,5,FALSE)</f>
        <v>0</v>
      </c>
      <c r="N658" s="19">
        <f>VLOOKUP(A658,'All Generation'!$A$2:$F$1353,6,FALSE)</f>
        <v>0</v>
      </c>
      <c r="O658" s="19" t="str">
        <f>VLOOKUP(A658,'All IDs'!$A$2:$D$1353,4,FALSE)</f>
        <v>S0418</v>
      </c>
      <c r="P658" s="19" t="s">
        <v>241</v>
      </c>
    </row>
    <row r="659" spans="1:16">
      <c r="A659" s="69">
        <v>644</v>
      </c>
      <c r="B659" s="70" t="s">
        <v>254</v>
      </c>
      <c r="C659" s="70" t="s">
        <v>15</v>
      </c>
      <c r="D659" s="70" t="s">
        <v>623</v>
      </c>
      <c r="E659" s="70" t="s">
        <v>73</v>
      </c>
      <c r="F659" s="69">
        <v>1.5</v>
      </c>
      <c r="G659" s="91">
        <v>41948</v>
      </c>
      <c r="H659" s="69" t="b">
        <v>1</v>
      </c>
      <c r="I659" s="69" t="b">
        <v>0</v>
      </c>
      <c r="J659" s="19">
        <v>3.698</v>
      </c>
      <c r="K659" s="19">
        <f>VLOOKUP(A659,'All Generation'!$A$2:$F$1353,3,FALSE)</f>
        <v>3.8090000000000002</v>
      </c>
      <c r="L659" s="19">
        <f>VLOOKUP(A659,'All Generation'!$A$2:$F$1353,4,FALSE)</f>
        <v>3.9</v>
      </c>
      <c r="M659" s="19">
        <f>VLOOKUP(A659,'All Generation'!$A$2:$F$1353,5,FALSE)</f>
        <v>0</v>
      </c>
      <c r="N659" s="19">
        <f>VLOOKUP(A659,'All Generation'!$A$2:$F$1353,6,FALSE)</f>
        <v>0</v>
      </c>
      <c r="O659" s="19" t="str">
        <f>VLOOKUP(A659,'All IDs'!$A$2:$D$1353,4,FALSE)</f>
        <v>S9274</v>
      </c>
      <c r="P659" s="19" t="s">
        <v>258</v>
      </c>
    </row>
    <row r="660" spans="1:16">
      <c r="A660" s="69">
        <v>645</v>
      </c>
      <c r="B660" s="70" t="s">
        <v>255</v>
      </c>
      <c r="C660" s="70" t="s">
        <v>15</v>
      </c>
      <c r="D660" s="70" t="s">
        <v>623</v>
      </c>
      <c r="E660" s="70" t="s">
        <v>73</v>
      </c>
      <c r="F660" s="69">
        <v>1.5</v>
      </c>
      <c r="G660" s="91">
        <v>41948</v>
      </c>
      <c r="H660" s="69" t="b">
        <v>1</v>
      </c>
      <c r="I660" s="69" t="b">
        <v>0</v>
      </c>
      <c r="J660" s="19">
        <v>3.69</v>
      </c>
      <c r="K660" s="19">
        <f>VLOOKUP(A660,'All Generation'!$A$2:$F$1353,3,FALSE)</f>
        <v>3.7</v>
      </c>
      <c r="L660" s="19">
        <f>VLOOKUP(A660,'All Generation'!$A$2:$F$1353,4,FALSE)</f>
        <v>3.8</v>
      </c>
      <c r="M660" s="19">
        <f>VLOOKUP(A660,'All Generation'!$A$2:$F$1353,5,FALSE)</f>
        <v>0</v>
      </c>
      <c r="N660" s="19">
        <f>VLOOKUP(A660,'All Generation'!$A$2:$F$1353,6,FALSE)</f>
        <v>0</v>
      </c>
      <c r="O660" s="19" t="str">
        <f>VLOOKUP(A660,'All IDs'!$A$2:$D$1353,4,FALSE)</f>
        <v>S9285</v>
      </c>
      <c r="P660" s="19" t="s">
        <v>259</v>
      </c>
    </row>
    <row r="661" spans="1:16">
      <c r="A661" s="69">
        <v>646</v>
      </c>
      <c r="B661" s="70" t="s">
        <v>256</v>
      </c>
      <c r="C661" s="70" t="s">
        <v>15</v>
      </c>
      <c r="D661" s="70" t="s">
        <v>623</v>
      </c>
      <c r="E661" s="70" t="s">
        <v>73</v>
      </c>
      <c r="F661" s="69">
        <v>1.5</v>
      </c>
      <c r="G661" s="91">
        <v>41948</v>
      </c>
      <c r="H661" s="69" t="b">
        <v>1</v>
      </c>
      <c r="I661" s="69" t="b">
        <v>0</v>
      </c>
      <c r="J661" s="19">
        <v>3.6859999999999999</v>
      </c>
      <c r="K661" s="19">
        <f>VLOOKUP(A661,'All Generation'!$A$2:$F$1353,3,FALSE)</f>
        <v>3.8</v>
      </c>
      <c r="L661" s="19">
        <f>VLOOKUP(A661,'All Generation'!$A$2:$F$1353,4,FALSE)</f>
        <v>3.9</v>
      </c>
      <c r="M661" s="19">
        <f>VLOOKUP(A661,'All Generation'!$A$2:$F$1353,5,FALSE)</f>
        <v>0</v>
      </c>
      <c r="N661" s="19">
        <f>VLOOKUP(A661,'All Generation'!$A$2:$F$1353,6,FALSE)</f>
        <v>0</v>
      </c>
      <c r="O661" s="19" t="str">
        <f>VLOOKUP(A661,'All IDs'!$A$2:$D$1353,4,FALSE)</f>
        <v>S0419</v>
      </c>
      <c r="P661" s="19" t="s">
        <v>260</v>
      </c>
    </row>
    <row r="662" spans="1:16">
      <c r="A662" s="69">
        <v>647</v>
      </c>
      <c r="B662" s="70" t="s">
        <v>257</v>
      </c>
      <c r="C662" s="70" t="s">
        <v>15</v>
      </c>
      <c r="D662" s="70" t="s">
        <v>623</v>
      </c>
      <c r="E662" s="70" t="s">
        <v>73</v>
      </c>
      <c r="F662" s="69">
        <v>1.5</v>
      </c>
      <c r="G662" s="91">
        <v>41958</v>
      </c>
      <c r="H662" s="69" t="b">
        <v>1</v>
      </c>
      <c r="I662" s="69" t="b">
        <v>0</v>
      </c>
      <c r="J662" s="19">
        <v>3.7570000000000001</v>
      </c>
      <c r="K662" s="19">
        <f>VLOOKUP(A662,'All Generation'!$A$2:$F$1353,3,FALSE)</f>
        <v>3.8</v>
      </c>
      <c r="L662" s="19">
        <f>VLOOKUP(A662,'All Generation'!$A$2:$F$1353,4,FALSE)</f>
        <v>3.9</v>
      </c>
      <c r="M662" s="19">
        <f>VLOOKUP(A662,'All Generation'!$A$2:$F$1353,5,FALSE)</f>
        <v>0</v>
      </c>
      <c r="N662" s="19">
        <f>VLOOKUP(A662,'All Generation'!$A$2:$F$1353,6,FALSE)</f>
        <v>0</v>
      </c>
      <c r="O662" s="19" t="str">
        <f>VLOOKUP(A662,'All IDs'!$A$2:$D$1353,4,FALSE)</f>
        <v>S0420</v>
      </c>
      <c r="P662" s="19" t="s">
        <v>261</v>
      </c>
    </row>
    <row r="663" spans="1:16">
      <c r="A663" s="69">
        <v>648</v>
      </c>
      <c r="B663" s="70" t="s">
        <v>5175</v>
      </c>
      <c r="C663" s="70" t="s">
        <v>15</v>
      </c>
      <c r="D663" s="70" t="s">
        <v>623</v>
      </c>
      <c r="E663" s="70" t="s">
        <v>4</v>
      </c>
      <c r="F663" s="69">
        <v>20.7</v>
      </c>
      <c r="G663" s="92"/>
      <c r="H663" s="69" t="b">
        <v>1</v>
      </c>
      <c r="I663" s="69" t="b">
        <v>0</v>
      </c>
      <c r="J663" s="19">
        <v>31.492999999999999</v>
      </c>
      <c r="K663" s="19">
        <f>VLOOKUP(A663,'All Generation'!$A$2:$F$1353,3,FALSE)</f>
        <v>34.1</v>
      </c>
      <c r="L663" s="19">
        <f>VLOOKUP(A663,'All Generation'!$A$2:$F$1353,4,FALSE)</f>
        <v>31.6</v>
      </c>
      <c r="M663" s="19">
        <f>VLOOKUP(A663,'All Generation'!$A$2:$F$1353,5,FALSE)</f>
        <v>37.270000000000003</v>
      </c>
      <c r="N663" s="19">
        <f>VLOOKUP(A663,'All Generation'!$A$2:$F$1353,6,FALSE)</f>
        <v>0</v>
      </c>
      <c r="O663" s="19" t="str">
        <f>VLOOKUP(A663,'All IDs'!$A$2:$D$1353,4,FALSE)</f>
        <v>W0304</v>
      </c>
      <c r="P663" s="19" t="s">
        <v>17433</v>
      </c>
    </row>
    <row r="664" spans="1:16">
      <c r="A664" s="69">
        <v>649</v>
      </c>
      <c r="B664" s="70" t="s">
        <v>194</v>
      </c>
      <c r="C664" s="70" t="s">
        <v>5176</v>
      </c>
      <c r="D664" s="70" t="s">
        <v>623</v>
      </c>
      <c r="E664" s="70" t="s">
        <v>73</v>
      </c>
      <c r="F664" s="69">
        <v>1.5</v>
      </c>
      <c r="G664" s="91">
        <v>41485</v>
      </c>
      <c r="H664" s="69" t="b">
        <v>1</v>
      </c>
      <c r="I664" s="69" t="b">
        <v>0</v>
      </c>
      <c r="J664" s="19">
        <v>2.6280000000000001</v>
      </c>
      <c r="K664" s="19">
        <f>VLOOKUP(A664,'All Generation'!$A$2:$F$1353,3,FALSE)</f>
        <v>4.4000000000000004</v>
      </c>
      <c r="L664" s="19">
        <f>VLOOKUP(A664,'All Generation'!$A$2:$F$1353,4,FALSE)</f>
        <v>4.5</v>
      </c>
      <c r="M664" s="19">
        <f>VLOOKUP(A664,'All Generation'!$A$2:$F$1353,5,FALSE)</f>
        <v>4.16</v>
      </c>
      <c r="N664" s="19">
        <f>VLOOKUP(A664,'All Generation'!$A$2:$F$1353,6,FALSE)</f>
        <v>0</v>
      </c>
      <c r="O664" s="19" t="str">
        <f>VLOOKUP(A664,'All IDs'!$A$2:$D$1353,4,FALSE)</f>
        <v>S9214</v>
      </c>
      <c r="P664" s="19" t="s">
        <v>7701</v>
      </c>
    </row>
    <row r="665" spans="1:16">
      <c r="A665" s="69">
        <v>650</v>
      </c>
      <c r="B665" s="70" t="s">
        <v>5177</v>
      </c>
      <c r="C665" s="70" t="s">
        <v>5178</v>
      </c>
      <c r="D665" s="70" t="s">
        <v>623</v>
      </c>
      <c r="E665" s="70" t="s">
        <v>73</v>
      </c>
      <c r="F665" s="69">
        <v>1.5</v>
      </c>
      <c r="G665" s="91">
        <v>41703</v>
      </c>
      <c r="H665" s="69" t="b">
        <v>1</v>
      </c>
      <c r="I665" s="69" t="b">
        <v>0</v>
      </c>
      <c r="J665" s="19">
        <v>3.9729999999999999</v>
      </c>
      <c r="K665" s="19">
        <f>VLOOKUP(A665,'All Generation'!$A$2:$F$1353,3,FALSE)</f>
        <v>4.3</v>
      </c>
      <c r="L665" s="19">
        <f>VLOOKUP(A665,'All Generation'!$A$2:$F$1353,4,FALSE)</f>
        <v>4.3</v>
      </c>
      <c r="M665" s="19">
        <f>VLOOKUP(A665,'All Generation'!$A$2:$F$1353,5,FALSE)</f>
        <v>3.266</v>
      </c>
      <c r="N665" s="19">
        <f>VLOOKUP(A665,'All Generation'!$A$2:$F$1353,6,FALSE)</f>
        <v>0</v>
      </c>
      <c r="O665" s="19" t="str">
        <f>VLOOKUP(A665,'All IDs'!$A$2:$D$1353,4,FALSE)</f>
        <v>S9292</v>
      </c>
      <c r="P665" s="19" t="s">
        <v>7705</v>
      </c>
    </row>
    <row r="666" spans="1:16">
      <c r="A666" s="69">
        <v>651</v>
      </c>
      <c r="B666" s="70" t="s">
        <v>5179</v>
      </c>
      <c r="C666" s="70" t="s">
        <v>4486</v>
      </c>
      <c r="D666" s="70" t="s">
        <v>623</v>
      </c>
      <c r="E666" s="70" t="s">
        <v>3</v>
      </c>
      <c r="F666" s="69">
        <v>39.700000000000003</v>
      </c>
      <c r="G666" s="91">
        <v>31382</v>
      </c>
      <c r="H666" s="69" t="b">
        <v>1</v>
      </c>
      <c r="I666" s="69" t="b">
        <v>0</v>
      </c>
      <c r="J666" s="19">
        <v>310.54399999999998</v>
      </c>
      <c r="K666" s="19">
        <f>VLOOKUP(A666,'All Generation'!$A$2:$F$1353,3,FALSE)</f>
        <v>257</v>
      </c>
      <c r="L666" s="19">
        <f>VLOOKUP(A666,'All Generation'!$A$2:$F$1353,4,FALSE)</f>
        <v>286.39999999999998</v>
      </c>
      <c r="M666" s="19">
        <f>VLOOKUP(A666,'All Generation'!$A$2:$F$1353,5,FALSE)</f>
        <v>259.22199999999998</v>
      </c>
      <c r="N666" s="19">
        <f>VLOOKUP(A666,'All Generation'!$A$2:$F$1353,6,FALSE)</f>
        <v>281.43</v>
      </c>
      <c r="O666" s="19" t="str">
        <f>VLOOKUP(A666,'All IDs'!$A$2:$D$1353,4,FALSE)</f>
        <v>T0053</v>
      </c>
      <c r="P666" s="19" t="s">
        <v>17434</v>
      </c>
    </row>
    <row r="667" spans="1:16">
      <c r="A667" s="69">
        <v>652</v>
      </c>
      <c r="B667" s="70" t="s">
        <v>5180</v>
      </c>
      <c r="C667" s="70" t="s">
        <v>5181</v>
      </c>
      <c r="D667" s="70" t="s">
        <v>623</v>
      </c>
      <c r="E667" s="70" t="s">
        <v>0</v>
      </c>
      <c r="F667" s="69">
        <v>29</v>
      </c>
      <c r="G667" s="91">
        <v>32994</v>
      </c>
      <c r="H667" s="69" t="b">
        <v>1</v>
      </c>
      <c r="I667" s="69" t="b">
        <v>0</v>
      </c>
      <c r="J667" s="19">
        <v>187.149</v>
      </c>
      <c r="K667" s="19">
        <f>VLOOKUP(A667,'All Generation'!$A$2:$F$1353,3,FALSE)</f>
        <v>196.4</v>
      </c>
      <c r="L667" s="19">
        <f>VLOOKUP(A667,'All Generation'!$A$2:$F$1353,4,FALSE)</f>
        <v>154.1</v>
      </c>
      <c r="M667" s="19">
        <f>VLOOKUP(A667,'All Generation'!$A$2:$F$1353,5,FALSE)</f>
        <v>170.41800000000001</v>
      </c>
      <c r="N667" s="19">
        <f>VLOOKUP(A667,'All Generation'!$A$2:$F$1353,6,FALSE)</f>
        <v>196.49</v>
      </c>
      <c r="O667" s="19" t="str">
        <f>VLOOKUP(A667,'All IDs'!$A$2:$D$1353,4,FALSE)</f>
        <v>E0102</v>
      </c>
      <c r="P667" s="19" t="s">
        <v>3796</v>
      </c>
    </row>
    <row r="668" spans="1:16">
      <c r="A668" s="69">
        <v>653</v>
      </c>
      <c r="B668" s="70" t="s">
        <v>5182</v>
      </c>
      <c r="C668" s="70" t="s">
        <v>15</v>
      </c>
      <c r="D668" s="70" t="s">
        <v>623</v>
      </c>
      <c r="E668" s="70" t="s">
        <v>4</v>
      </c>
      <c r="F668" s="69">
        <v>6</v>
      </c>
      <c r="G668" s="92"/>
      <c r="H668" s="69" t="b">
        <v>1</v>
      </c>
      <c r="I668" s="69" t="b">
        <v>0</v>
      </c>
      <c r="J668" s="19">
        <v>17.614599609374999</v>
      </c>
      <c r="K668" s="19">
        <f>VLOOKUP(A668,'All Generation'!$A$2:$F$1353,3,FALSE)</f>
        <v>19.2</v>
      </c>
      <c r="L668" s="19">
        <f>VLOOKUP(A668,'All Generation'!$A$2:$F$1353,4,FALSE)</f>
        <v>16.2</v>
      </c>
      <c r="M668" s="19">
        <f>VLOOKUP(A668,'All Generation'!$A$2:$F$1353,5,FALSE)</f>
        <v>18.36</v>
      </c>
      <c r="N668" s="19">
        <f>VLOOKUP(A668,'All Generation'!$A$2:$F$1353,6,FALSE)</f>
        <v>0</v>
      </c>
      <c r="O668" s="19" t="str">
        <f>VLOOKUP(A668,'All IDs'!$A$2:$D$1353,4,FALSE)</f>
        <v>W0413</v>
      </c>
      <c r="P668" s="19" t="s">
        <v>17369</v>
      </c>
    </row>
    <row r="669" spans="1:16">
      <c r="A669" s="69">
        <v>654</v>
      </c>
      <c r="B669" s="70" t="s">
        <v>5183</v>
      </c>
      <c r="C669" s="70" t="s">
        <v>15</v>
      </c>
      <c r="D669" s="70" t="s">
        <v>623</v>
      </c>
      <c r="E669" s="70" t="s">
        <v>73</v>
      </c>
      <c r="F669" s="69">
        <v>1</v>
      </c>
      <c r="G669" s="91">
        <v>39351</v>
      </c>
      <c r="H669" s="69" t="b">
        <v>1</v>
      </c>
      <c r="I669" s="69" t="b">
        <v>0</v>
      </c>
      <c r="J669" s="19">
        <v>1.653</v>
      </c>
      <c r="K669" s="19">
        <f>VLOOKUP(A669,'All Generation'!$A$2:$F$1353,3,FALSE)</f>
        <v>1.653</v>
      </c>
      <c r="L669" s="19">
        <f>VLOOKUP(A669,'All Generation'!$A$2:$F$1353,4,FALSE)</f>
        <v>1.776</v>
      </c>
      <c r="M669" s="19">
        <f>VLOOKUP(A669,'All Generation'!$A$2:$F$1353,5,FALSE)</f>
        <v>0</v>
      </c>
      <c r="N669" s="19">
        <f>VLOOKUP(A669,'All Generation'!$A$2:$F$1353,6,FALSE)</f>
        <v>0</v>
      </c>
      <c r="O669" s="19" t="str">
        <f>VLOOKUP(A669,'All IDs'!$A$2:$D$1353,4,FALSE)</f>
        <v>S0364</v>
      </c>
      <c r="P669" s="19" t="s">
        <v>44</v>
      </c>
    </row>
    <row r="670" spans="1:16">
      <c r="A670" s="69">
        <v>655</v>
      </c>
      <c r="B670" s="70" t="s">
        <v>5184</v>
      </c>
      <c r="C670" s="70" t="s">
        <v>15</v>
      </c>
      <c r="D670" s="70" t="s">
        <v>623</v>
      </c>
      <c r="E670" s="70" t="s">
        <v>4</v>
      </c>
      <c r="F670" s="69">
        <v>1</v>
      </c>
      <c r="G670" s="92"/>
      <c r="H670" s="69" t="b">
        <v>1</v>
      </c>
      <c r="I670" s="69" t="b">
        <v>0</v>
      </c>
      <c r="J670" s="19">
        <v>2.1306899414062501</v>
      </c>
      <c r="K670" s="19">
        <f>VLOOKUP(A670,'All Generation'!$A$2:$F$1353,3,FALSE)</f>
        <v>2</v>
      </c>
      <c r="L670" s="19">
        <f>VLOOKUP(A670,'All Generation'!$A$2:$F$1353,4,FALSE)</f>
        <v>1.9</v>
      </c>
      <c r="M670" s="19">
        <f>VLOOKUP(A670,'All Generation'!$A$2:$F$1353,5,FALSE)</f>
        <v>1.76</v>
      </c>
      <c r="N670" s="19">
        <f>VLOOKUP(A670,'All Generation'!$A$2:$F$1353,6,FALSE)</f>
        <v>0</v>
      </c>
      <c r="O670" s="19" t="str">
        <f>VLOOKUP(A670,'All IDs'!$A$2:$D$1353,4,FALSE)</f>
        <v>W0400</v>
      </c>
      <c r="P670" s="19" t="s">
        <v>17435</v>
      </c>
    </row>
    <row r="671" spans="1:16">
      <c r="A671" s="69">
        <v>656</v>
      </c>
      <c r="B671" s="70" t="s">
        <v>5185</v>
      </c>
      <c r="C671" s="70" t="s">
        <v>5186</v>
      </c>
      <c r="D671" s="70" t="s">
        <v>623</v>
      </c>
      <c r="E671" s="70" t="s">
        <v>73</v>
      </c>
      <c r="F671" s="69">
        <v>2</v>
      </c>
      <c r="G671" s="91">
        <v>41507</v>
      </c>
      <c r="H671" s="69" t="b">
        <v>1</v>
      </c>
      <c r="I671" s="69" t="b">
        <v>0</v>
      </c>
      <c r="J671" s="19">
        <v>5.2560000000000002</v>
      </c>
      <c r="K671" s="19">
        <f>VLOOKUP(A671,'All Generation'!$A$2:$F$1353,3,FALSE)</f>
        <v>5.3</v>
      </c>
      <c r="L671" s="19">
        <f>VLOOKUP(A671,'All Generation'!$A$2:$F$1353,4,FALSE)</f>
        <v>5.8</v>
      </c>
      <c r="M671" s="19">
        <f>VLOOKUP(A671,'All Generation'!$A$2:$F$1353,5,FALSE)</f>
        <v>3.0169999999999999</v>
      </c>
      <c r="N671" s="19">
        <f>VLOOKUP(A671,'All Generation'!$A$2:$F$1353,6,FALSE)</f>
        <v>0</v>
      </c>
      <c r="O671" s="19" t="str">
        <f>VLOOKUP(A671,'All IDs'!$A$2:$D$1353,4,FALSE)</f>
        <v>S0293</v>
      </c>
      <c r="P671" s="19" t="s">
        <v>3143</v>
      </c>
    </row>
    <row r="672" spans="1:16">
      <c r="A672" s="69">
        <v>657</v>
      </c>
      <c r="B672" s="70" t="s">
        <v>5187</v>
      </c>
      <c r="C672" s="70" t="s">
        <v>5188</v>
      </c>
      <c r="D672" s="70" t="s">
        <v>623</v>
      </c>
      <c r="E672" s="70" t="s">
        <v>0</v>
      </c>
      <c r="F672" s="69">
        <v>15</v>
      </c>
      <c r="G672" s="91">
        <v>40760</v>
      </c>
      <c r="H672" s="69" t="b">
        <v>1</v>
      </c>
      <c r="I672" s="69" t="b">
        <v>0</v>
      </c>
      <c r="J672" s="19">
        <v>66.427000000000007</v>
      </c>
      <c r="K672" s="19">
        <f>VLOOKUP(A672,'All Generation'!$A$2:$F$1353,3,FALSE)</f>
        <v>66</v>
      </c>
      <c r="L672" s="19">
        <f>VLOOKUP(A672,'All Generation'!$A$2:$F$1353,4,FALSE)</f>
        <v>59.8</v>
      </c>
      <c r="M672" s="19">
        <f>VLOOKUP(A672,'All Generation'!$A$2:$F$1353,5,FALSE)</f>
        <v>50.966999999999999</v>
      </c>
      <c r="N672" s="19">
        <f>VLOOKUP(A672,'All Generation'!$A$2:$F$1353,6,FALSE)</f>
        <v>67.47</v>
      </c>
      <c r="O672" s="19" t="str">
        <f>VLOOKUP(A672,'All IDs'!$A$2:$D$1353,4,FALSE)</f>
        <v>E0243</v>
      </c>
      <c r="P672" s="19" t="s">
        <v>7718</v>
      </c>
    </row>
    <row r="673" spans="1:16">
      <c r="A673" s="69">
        <v>659</v>
      </c>
      <c r="B673" s="70" t="s">
        <v>5189</v>
      </c>
      <c r="C673" s="70" t="s">
        <v>4346</v>
      </c>
      <c r="D673" s="70" t="s">
        <v>623</v>
      </c>
      <c r="E673" s="70" t="s">
        <v>73</v>
      </c>
      <c r="F673" s="69">
        <v>20</v>
      </c>
      <c r="G673" s="91">
        <v>41953</v>
      </c>
      <c r="H673" s="69" t="b">
        <v>1</v>
      </c>
      <c r="I673" s="69" t="b">
        <v>0</v>
      </c>
      <c r="J673" s="19">
        <v>58.746000000000002</v>
      </c>
      <c r="K673" s="19">
        <f>VLOOKUP(A673,'All Generation'!$A$2:$F$1353,3,FALSE)</f>
        <v>62</v>
      </c>
      <c r="L673" s="19">
        <f>VLOOKUP(A673,'All Generation'!$A$2:$F$1353,4,FALSE)</f>
        <v>62.5</v>
      </c>
      <c r="M673" s="19">
        <f>VLOOKUP(A673,'All Generation'!$A$2:$F$1353,5,FALSE)</f>
        <v>0</v>
      </c>
      <c r="N673" s="19">
        <f>VLOOKUP(A673,'All Generation'!$A$2:$F$1353,6,FALSE)</f>
        <v>0</v>
      </c>
      <c r="O673" s="19" t="str">
        <f>VLOOKUP(A673,'All IDs'!$A$2:$D$1353,4,FALSE)</f>
        <v>S0318</v>
      </c>
      <c r="P673" s="19" t="s">
        <v>7724</v>
      </c>
    </row>
    <row r="674" spans="1:16">
      <c r="A674" s="69">
        <v>661</v>
      </c>
      <c r="B674" s="70" t="s">
        <v>5190</v>
      </c>
      <c r="C674" s="70" t="s">
        <v>4623</v>
      </c>
      <c r="D674" s="70" t="s">
        <v>623</v>
      </c>
      <c r="E674" s="70" t="s">
        <v>73</v>
      </c>
      <c r="F674" s="69">
        <v>10</v>
      </c>
      <c r="G674" s="91">
        <v>41449</v>
      </c>
      <c r="H674" s="69" t="b">
        <v>1</v>
      </c>
      <c r="I674" s="69" t="b">
        <v>0</v>
      </c>
      <c r="J674" s="19">
        <v>21.553999999999998</v>
      </c>
      <c r="K674" s="19">
        <f>VLOOKUP(A674,'All Generation'!$A$2:$F$1353,3,FALSE)</f>
        <v>22.4</v>
      </c>
      <c r="L674" s="19">
        <f>VLOOKUP(A674,'All Generation'!$A$2:$F$1353,4,FALSE)</f>
        <v>22.2</v>
      </c>
      <c r="M674" s="19">
        <f>VLOOKUP(A674,'All Generation'!$A$2:$F$1353,5,FALSE)</f>
        <v>23.405000000000001</v>
      </c>
      <c r="N674" s="19">
        <f>VLOOKUP(A674,'All Generation'!$A$2:$F$1353,6,FALSE)</f>
        <v>13.4</v>
      </c>
      <c r="O674" s="19" t="str">
        <f>VLOOKUP(A674,'All IDs'!$A$2:$D$1353,4,FALSE)</f>
        <v>S0223</v>
      </c>
      <c r="P674" s="19" t="s">
        <v>7730</v>
      </c>
    </row>
    <row r="675" spans="1:16">
      <c r="A675" s="69">
        <v>662</v>
      </c>
      <c r="B675" s="70" t="s">
        <v>5191</v>
      </c>
      <c r="C675" s="70" t="s">
        <v>5192</v>
      </c>
      <c r="D675" s="70" t="s">
        <v>623</v>
      </c>
      <c r="E675" s="70" t="s">
        <v>73</v>
      </c>
      <c r="F675" s="69">
        <v>20</v>
      </c>
      <c r="G675" s="91">
        <v>41944</v>
      </c>
      <c r="H675" s="69" t="b">
        <v>1</v>
      </c>
      <c r="I675" s="69" t="b">
        <v>0</v>
      </c>
      <c r="J675" s="19">
        <v>52.723999999999997</v>
      </c>
      <c r="K675" s="19">
        <f>VLOOKUP(A675,'All Generation'!$A$2:$F$1353,3,FALSE)</f>
        <v>52.2</v>
      </c>
      <c r="L675" s="19">
        <f>VLOOKUP(A675,'All Generation'!$A$2:$F$1353,4,FALSE)</f>
        <v>52.1</v>
      </c>
      <c r="M675" s="19">
        <f>VLOOKUP(A675,'All Generation'!$A$2:$F$1353,5,FALSE)</f>
        <v>0</v>
      </c>
      <c r="N675" s="19">
        <f>VLOOKUP(A675,'All Generation'!$A$2:$F$1353,6,FALSE)</f>
        <v>0</v>
      </c>
      <c r="O675" s="19" t="str">
        <f>VLOOKUP(A675,'All IDs'!$A$2:$D$1353,4,FALSE)</f>
        <v>S0271</v>
      </c>
      <c r="P675" s="19" t="s">
        <v>7734</v>
      </c>
    </row>
    <row r="676" spans="1:16">
      <c r="A676" s="69">
        <v>663</v>
      </c>
      <c r="B676" s="70" t="s">
        <v>5193</v>
      </c>
      <c r="C676" s="70" t="s">
        <v>15</v>
      </c>
      <c r="D676" s="70" t="s">
        <v>623</v>
      </c>
      <c r="E676" s="70" t="s">
        <v>73</v>
      </c>
      <c r="F676" s="69">
        <v>20</v>
      </c>
      <c r="G676" s="91">
        <v>42706</v>
      </c>
      <c r="H676" s="69" t="b">
        <v>1</v>
      </c>
      <c r="I676" s="69" t="b">
        <v>0</v>
      </c>
      <c r="J676" s="19">
        <v>53.959000000000003</v>
      </c>
      <c r="K676" s="19">
        <f>VLOOKUP(A676,'All Generation'!$A$2:$F$1353,3,FALSE)</f>
        <v>2.0219999999999998</v>
      </c>
      <c r="L676" s="19">
        <f>VLOOKUP(A676,'All Generation'!$A$2:$F$1353,4,FALSE)</f>
        <v>0</v>
      </c>
      <c r="M676" s="19">
        <f>VLOOKUP(A676,'All Generation'!$A$2:$F$1353,5,FALSE)</f>
        <v>0</v>
      </c>
      <c r="N676" s="19">
        <f>VLOOKUP(A676,'All Generation'!$A$2:$F$1353,6,FALSE)</f>
        <v>0</v>
      </c>
      <c r="O676" s="19" t="str">
        <f>VLOOKUP(A676,'All IDs'!$A$2:$D$1353,4,FALSE)</f>
        <v>S0568</v>
      </c>
      <c r="P676" s="19" t="s">
        <v>7738</v>
      </c>
    </row>
    <row r="677" spans="1:16">
      <c r="A677" s="69">
        <v>664</v>
      </c>
      <c r="B677" s="70" t="s">
        <v>5194</v>
      </c>
      <c r="C677" s="70" t="s">
        <v>15</v>
      </c>
      <c r="D677" s="70" t="s">
        <v>623</v>
      </c>
      <c r="E677" s="70" t="s">
        <v>73</v>
      </c>
      <c r="F677" s="69">
        <v>10</v>
      </c>
      <c r="G677" s="91">
        <v>42705</v>
      </c>
      <c r="H677" s="69" t="b">
        <v>1</v>
      </c>
      <c r="I677" s="69" t="b">
        <v>0</v>
      </c>
      <c r="J677" s="19">
        <v>27.138999999999999</v>
      </c>
      <c r="K677" s="19">
        <f>VLOOKUP(A677,'All Generation'!$A$2:$F$1353,3,FALSE)</f>
        <v>1.92</v>
      </c>
      <c r="L677" s="19">
        <f>VLOOKUP(A677,'All Generation'!$A$2:$F$1353,4,FALSE)</f>
        <v>0</v>
      </c>
      <c r="M677" s="19">
        <f>VLOOKUP(A677,'All Generation'!$A$2:$F$1353,5,FALSE)</f>
        <v>0</v>
      </c>
      <c r="N677" s="19">
        <f>VLOOKUP(A677,'All Generation'!$A$2:$F$1353,6,FALSE)</f>
        <v>0</v>
      </c>
      <c r="O677" s="19" t="str">
        <f>VLOOKUP(A677,'All IDs'!$A$2:$D$1353,4,FALSE)</f>
        <v>S9263</v>
      </c>
      <c r="P677" s="19" t="s">
        <v>2133</v>
      </c>
    </row>
    <row r="678" spans="1:16">
      <c r="A678" s="69">
        <v>665</v>
      </c>
      <c r="B678" s="70" t="s">
        <v>5195</v>
      </c>
      <c r="C678" s="70" t="s">
        <v>15</v>
      </c>
      <c r="D678" s="70" t="s">
        <v>623</v>
      </c>
      <c r="E678" s="70" t="s">
        <v>73</v>
      </c>
      <c r="F678" s="69">
        <v>19</v>
      </c>
      <c r="G678" s="91">
        <v>41676</v>
      </c>
      <c r="H678" s="69" t="b">
        <v>1</v>
      </c>
      <c r="I678" s="69" t="b">
        <v>0</v>
      </c>
      <c r="J678" s="19">
        <v>43.423000000000002</v>
      </c>
      <c r="K678" s="19">
        <f>VLOOKUP(A678,'All Generation'!$A$2:$F$1353,3,FALSE)</f>
        <v>45.7</v>
      </c>
      <c r="L678" s="19">
        <f>VLOOKUP(A678,'All Generation'!$A$2:$F$1353,4,FALSE)</f>
        <v>40</v>
      </c>
      <c r="M678" s="19">
        <f>VLOOKUP(A678,'All Generation'!$A$2:$F$1353,5,FALSE)</f>
        <v>43.378999999999998</v>
      </c>
      <c r="N678" s="19">
        <f>VLOOKUP(A678,'All Generation'!$A$2:$F$1353,6,FALSE)</f>
        <v>0</v>
      </c>
      <c r="O678" s="19" t="str">
        <f>VLOOKUP(A678,'All IDs'!$A$2:$D$1353,4,FALSE)</f>
        <v>S9192</v>
      </c>
      <c r="P678" s="19" t="s">
        <v>7743</v>
      </c>
    </row>
    <row r="679" spans="1:16">
      <c r="A679" s="69">
        <v>880</v>
      </c>
      <c r="B679" s="70" t="s">
        <v>5196</v>
      </c>
      <c r="C679" s="70" t="s">
        <v>5197</v>
      </c>
      <c r="D679" s="70" t="s">
        <v>623</v>
      </c>
      <c r="E679" s="70" t="s">
        <v>73</v>
      </c>
      <c r="F679" s="69">
        <v>2.7</v>
      </c>
      <c r="G679" s="91">
        <v>42736</v>
      </c>
      <c r="H679" s="69" t="b">
        <v>1</v>
      </c>
      <c r="I679" s="69" t="b">
        <v>0</v>
      </c>
      <c r="J679" s="19">
        <v>5.9130000000000003</v>
      </c>
      <c r="K679" s="19">
        <f>VLOOKUP(A679,'All Generation'!$A$2:$F$1353,3,FALSE)</f>
        <v>0</v>
      </c>
      <c r="L679" s="19">
        <f>VLOOKUP(A679,'All Generation'!$A$2:$F$1353,4,FALSE)</f>
        <v>0</v>
      </c>
      <c r="M679" s="19">
        <f>VLOOKUP(A679,'All Generation'!$A$2:$F$1353,5,FALSE)</f>
        <v>0</v>
      </c>
      <c r="N679" s="19">
        <f>VLOOKUP(A679,'All Generation'!$A$2:$F$1353,6,FALSE)</f>
        <v>0</v>
      </c>
      <c r="O679" s="19" t="str">
        <f>VLOOKUP(A679,'All IDs'!$A$2:$D$1353,4,FALSE)</f>
        <v/>
      </c>
      <c r="P679" s="19" t="s">
        <v>8054</v>
      </c>
    </row>
    <row r="680" spans="1:16">
      <c r="A680" s="69">
        <v>881</v>
      </c>
      <c r="B680" s="70" t="s">
        <v>5198</v>
      </c>
      <c r="C680" s="70" t="s">
        <v>5199</v>
      </c>
      <c r="D680" s="70" t="s">
        <v>623</v>
      </c>
      <c r="E680" s="70" t="s">
        <v>73</v>
      </c>
      <c r="F680" s="69">
        <v>2.9980000000000002</v>
      </c>
      <c r="G680" s="91">
        <v>42736</v>
      </c>
      <c r="H680" s="69" t="b">
        <v>1</v>
      </c>
      <c r="I680" s="69" t="b">
        <v>0</v>
      </c>
      <c r="J680" s="19">
        <v>6.56562</v>
      </c>
      <c r="K680" s="19">
        <f>VLOOKUP(A680,'All Generation'!$A$2:$F$1353,3,FALSE)</f>
        <v>0</v>
      </c>
      <c r="L680" s="19">
        <f>VLOOKUP(A680,'All Generation'!$A$2:$F$1353,4,FALSE)</f>
        <v>0</v>
      </c>
      <c r="M680" s="19">
        <f>VLOOKUP(A680,'All Generation'!$A$2:$F$1353,5,FALSE)</f>
        <v>0</v>
      </c>
      <c r="N680" s="19">
        <f>VLOOKUP(A680,'All Generation'!$A$2:$F$1353,6,FALSE)</f>
        <v>0</v>
      </c>
      <c r="O680" s="19" t="str">
        <f>VLOOKUP(A680,'All IDs'!$A$2:$D$1353,4,FALSE)</f>
        <v/>
      </c>
      <c r="P680" s="19" t="s">
        <v>8055</v>
      </c>
    </row>
    <row r="681" spans="1:16">
      <c r="A681" s="69">
        <v>882</v>
      </c>
      <c r="B681" s="70" t="s">
        <v>5200</v>
      </c>
      <c r="C681" s="70" t="s">
        <v>5199</v>
      </c>
      <c r="D681" s="70" t="s">
        <v>623</v>
      </c>
      <c r="E681" s="70" t="s">
        <v>73</v>
      </c>
      <c r="F681" s="69">
        <v>2</v>
      </c>
      <c r="G681" s="91">
        <v>42736</v>
      </c>
      <c r="H681" s="69" t="b">
        <v>1</v>
      </c>
      <c r="I681" s="69" t="b">
        <v>0</v>
      </c>
      <c r="J681" s="19">
        <v>4.38</v>
      </c>
      <c r="K681" s="19">
        <f>VLOOKUP(A681,'All Generation'!$A$2:$F$1353,3,FALSE)</f>
        <v>0</v>
      </c>
      <c r="L681" s="19">
        <f>VLOOKUP(A681,'All Generation'!$A$2:$F$1353,4,FALSE)</f>
        <v>0</v>
      </c>
      <c r="M681" s="19">
        <f>VLOOKUP(A681,'All Generation'!$A$2:$F$1353,5,FALSE)</f>
        <v>0</v>
      </c>
      <c r="N681" s="19">
        <f>VLOOKUP(A681,'All Generation'!$A$2:$F$1353,6,FALSE)</f>
        <v>0</v>
      </c>
      <c r="O681" s="19" t="str">
        <f>VLOOKUP(A681,'All IDs'!$A$2:$D$1353,4,FALSE)</f>
        <v/>
      </c>
      <c r="P681" s="19" t="s">
        <v>8056</v>
      </c>
    </row>
    <row r="682" spans="1:16">
      <c r="A682" s="69">
        <v>883</v>
      </c>
      <c r="B682" s="70" t="s">
        <v>5201</v>
      </c>
      <c r="C682" s="70" t="s">
        <v>5197</v>
      </c>
      <c r="D682" s="70" t="s">
        <v>623</v>
      </c>
      <c r="E682" s="70" t="s">
        <v>73</v>
      </c>
      <c r="F682" s="69">
        <v>1.9</v>
      </c>
      <c r="G682" s="91">
        <v>42736</v>
      </c>
      <c r="H682" s="69" t="b">
        <v>1</v>
      </c>
      <c r="I682" s="69" t="b">
        <v>0</v>
      </c>
      <c r="J682" s="19">
        <v>4.1609999999999996</v>
      </c>
      <c r="K682" s="19">
        <f>VLOOKUP(A682,'All Generation'!$A$2:$F$1353,3,FALSE)</f>
        <v>0</v>
      </c>
      <c r="L682" s="19">
        <f>VLOOKUP(A682,'All Generation'!$A$2:$F$1353,4,FALSE)</f>
        <v>0</v>
      </c>
      <c r="M682" s="19">
        <f>VLOOKUP(A682,'All Generation'!$A$2:$F$1353,5,FALSE)</f>
        <v>0</v>
      </c>
      <c r="N682" s="19">
        <f>VLOOKUP(A682,'All Generation'!$A$2:$F$1353,6,FALSE)</f>
        <v>0</v>
      </c>
      <c r="O682" s="19" t="str">
        <f>VLOOKUP(A682,'All IDs'!$A$2:$D$1353,4,FALSE)</f>
        <v/>
      </c>
      <c r="P682" s="19" t="s">
        <v>8057</v>
      </c>
    </row>
    <row r="683" spans="1:16">
      <c r="A683" s="69">
        <v>884</v>
      </c>
      <c r="B683" s="70" t="s">
        <v>5202</v>
      </c>
      <c r="C683" s="70" t="s">
        <v>5199</v>
      </c>
      <c r="D683" s="70" t="s">
        <v>623</v>
      </c>
      <c r="E683" s="70" t="s">
        <v>73</v>
      </c>
      <c r="F683" s="69">
        <v>1.8</v>
      </c>
      <c r="G683" s="91">
        <v>42736</v>
      </c>
      <c r="H683" s="69" t="b">
        <v>1</v>
      </c>
      <c r="I683" s="69" t="b">
        <v>0</v>
      </c>
      <c r="J683" s="19">
        <v>3.9420000000000002</v>
      </c>
      <c r="K683" s="19">
        <f>VLOOKUP(A683,'All Generation'!$A$2:$F$1353,3,FALSE)</f>
        <v>0</v>
      </c>
      <c r="L683" s="19">
        <f>VLOOKUP(A683,'All Generation'!$A$2:$F$1353,4,FALSE)</f>
        <v>0</v>
      </c>
      <c r="M683" s="19">
        <f>VLOOKUP(A683,'All Generation'!$A$2:$F$1353,5,FALSE)</f>
        <v>0</v>
      </c>
      <c r="N683" s="19">
        <f>VLOOKUP(A683,'All Generation'!$A$2:$F$1353,6,FALSE)</f>
        <v>0</v>
      </c>
      <c r="O683" s="19" t="str">
        <f>VLOOKUP(A683,'All IDs'!$A$2:$D$1353,4,FALSE)</f>
        <v/>
      </c>
      <c r="P683" s="19" t="s">
        <v>8058</v>
      </c>
    </row>
    <row r="684" spans="1:16">
      <c r="A684" s="69">
        <v>885</v>
      </c>
      <c r="B684" s="70" t="s">
        <v>5203</v>
      </c>
      <c r="C684" s="70" t="s">
        <v>5197</v>
      </c>
      <c r="D684" s="70" t="s">
        <v>623</v>
      </c>
      <c r="E684" s="70" t="s">
        <v>73</v>
      </c>
      <c r="F684" s="69">
        <v>2.4</v>
      </c>
      <c r="G684" s="91">
        <v>42736</v>
      </c>
      <c r="H684" s="69" t="b">
        <v>1</v>
      </c>
      <c r="I684" s="69" t="b">
        <v>0</v>
      </c>
      <c r="J684" s="19">
        <v>5.2559999999999993</v>
      </c>
      <c r="K684" s="19">
        <f>VLOOKUP(A684,'All Generation'!$A$2:$F$1353,3,FALSE)</f>
        <v>0</v>
      </c>
      <c r="L684" s="19">
        <f>VLOOKUP(A684,'All Generation'!$A$2:$F$1353,4,FALSE)</f>
        <v>0</v>
      </c>
      <c r="M684" s="19">
        <f>VLOOKUP(A684,'All Generation'!$A$2:$F$1353,5,FALSE)</f>
        <v>0</v>
      </c>
      <c r="N684" s="19">
        <f>VLOOKUP(A684,'All Generation'!$A$2:$F$1353,6,FALSE)</f>
        <v>0</v>
      </c>
      <c r="O684" s="19" t="str">
        <f>VLOOKUP(A684,'All IDs'!$A$2:$D$1353,4,FALSE)</f>
        <v/>
      </c>
      <c r="P684" s="19" t="s">
        <v>8059</v>
      </c>
    </row>
    <row r="685" spans="1:16">
      <c r="A685" s="69">
        <v>886</v>
      </c>
      <c r="B685" s="70" t="s">
        <v>5204</v>
      </c>
      <c r="C685" s="70" t="s">
        <v>5205</v>
      </c>
      <c r="D685" s="70" t="s">
        <v>623</v>
      </c>
      <c r="E685" s="70" t="s">
        <v>73</v>
      </c>
      <c r="F685" s="69">
        <v>20</v>
      </c>
      <c r="G685" s="91">
        <v>42802</v>
      </c>
      <c r="H685" s="69" t="b">
        <v>1</v>
      </c>
      <c r="I685" s="69" t="b">
        <v>0</v>
      </c>
      <c r="J685" s="19">
        <v>46.015999999999998</v>
      </c>
      <c r="K685" s="19">
        <f>VLOOKUP(A685,'All Generation'!$A$2:$F$1353,3,FALSE)</f>
        <v>0</v>
      </c>
      <c r="L685" s="19">
        <f>VLOOKUP(A685,'All Generation'!$A$2:$F$1353,4,FALSE)</f>
        <v>0</v>
      </c>
      <c r="M685" s="19">
        <f>VLOOKUP(A685,'All Generation'!$A$2:$F$1353,5,FALSE)</f>
        <v>0</v>
      </c>
      <c r="N685" s="19">
        <f>VLOOKUP(A685,'All Generation'!$A$2:$F$1353,6,FALSE)</f>
        <v>0</v>
      </c>
      <c r="O685" s="19" t="str">
        <f>VLOOKUP(A685,'All IDs'!$A$2:$D$1353,4,FALSE)</f>
        <v>S0563</v>
      </c>
      <c r="P685" s="19" t="s">
        <v>8063</v>
      </c>
    </row>
    <row r="686" spans="1:16">
      <c r="A686" s="69">
        <v>666</v>
      </c>
      <c r="B686" s="70" t="s">
        <v>5206</v>
      </c>
      <c r="C686" s="70" t="s">
        <v>15</v>
      </c>
      <c r="D686" s="70" t="s">
        <v>623</v>
      </c>
      <c r="E686" s="70" t="s">
        <v>73</v>
      </c>
      <c r="F686" s="69">
        <v>2</v>
      </c>
      <c r="G686" s="91">
        <v>42496</v>
      </c>
      <c r="H686" s="69" t="b">
        <v>1</v>
      </c>
      <c r="I686" s="69" t="b">
        <v>0</v>
      </c>
      <c r="J686" s="19">
        <v>5.0419999999999998</v>
      </c>
      <c r="K686" s="19">
        <f>VLOOKUP(A686,'All Generation'!$A$2:$F$1353,3,FALSE)</f>
        <v>3.7069999999999999</v>
      </c>
      <c r="L686" s="19">
        <f>VLOOKUP(A686,'All Generation'!$A$2:$F$1353,4,FALSE)</f>
        <v>0</v>
      </c>
      <c r="M686" s="19">
        <f>VLOOKUP(A686,'All Generation'!$A$2:$F$1353,5,FALSE)</f>
        <v>0</v>
      </c>
      <c r="N686" s="19">
        <f>VLOOKUP(A686,'All Generation'!$A$2:$F$1353,6,FALSE)</f>
        <v>0</v>
      </c>
      <c r="O686" s="19" t="str">
        <f>VLOOKUP(A686,'All IDs'!$A$2:$D$1353,4,FALSE)</f>
        <v>S0544</v>
      </c>
      <c r="P686" s="19" t="s">
        <v>3064</v>
      </c>
    </row>
    <row r="687" spans="1:16">
      <c r="A687" s="69">
        <v>667</v>
      </c>
      <c r="B687" s="70" t="s">
        <v>5207</v>
      </c>
      <c r="C687" s="70" t="s">
        <v>5162</v>
      </c>
      <c r="D687" s="70" t="s">
        <v>623</v>
      </c>
      <c r="E687" s="70" t="s">
        <v>73</v>
      </c>
      <c r="F687" s="69">
        <v>15</v>
      </c>
      <c r="G687" s="91">
        <v>40421</v>
      </c>
      <c r="H687" s="69" t="b">
        <v>1</v>
      </c>
      <c r="I687" s="69" t="b">
        <v>0</v>
      </c>
      <c r="J687" s="19">
        <v>25.385000000000002</v>
      </c>
      <c r="K687" s="19">
        <f>VLOOKUP(A687,'All Generation'!$A$2:$F$1353,3,FALSE)</f>
        <v>30.6</v>
      </c>
      <c r="L687" s="19">
        <f>VLOOKUP(A687,'All Generation'!$A$2:$F$1353,4,FALSE)</f>
        <v>28.7</v>
      </c>
      <c r="M687" s="19">
        <f>VLOOKUP(A687,'All Generation'!$A$2:$F$1353,5,FALSE)</f>
        <v>32.101999999999997</v>
      </c>
      <c r="N687" s="19">
        <f>VLOOKUP(A687,'All Generation'!$A$2:$F$1353,6,FALSE)</f>
        <v>32.64</v>
      </c>
      <c r="O687" s="19" t="str">
        <f>VLOOKUP(A687,'All IDs'!$A$2:$D$1353,4,FALSE)</f>
        <v>S0138</v>
      </c>
      <c r="P687" s="19" t="s">
        <v>7748</v>
      </c>
    </row>
    <row r="688" spans="1:16">
      <c r="A688" s="69">
        <v>668</v>
      </c>
      <c r="B688" s="70" t="s">
        <v>5208</v>
      </c>
      <c r="C688" s="70" t="s">
        <v>15</v>
      </c>
      <c r="D688" s="70" t="s">
        <v>623</v>
      </c>
      <c r="E688" s="70" t="s">
        <v>4</v>
      </c>
      <c r="F688" s="69">
        <v>9.1</v>
      </c>
      <c r="G688" s="92"/>
      <c r="H688" s="69" t="b">
        <v>1</v>
      </c>
      <c r="I688" s="69" t="b">
        <v>0</v>
      </c>
      <c r="J688" s="19">
        <v>9.8333333333333339</v>
      </c>
      <c r="K688" s="19">
        <f>VLOOKUP(A688,'All Generation'!$A$2:$F$1353,3,FALSE)</f>
        <v>6.1</v>
      </c>
      <c r="L688" s="19">
        <f>VLOOKUP(A688,'All Generation'!$A$2:$F$1353,4,FALSE)</f>
        <v>9.8000000000000007</v>
      </c>
      <c r="M688" s="19">
        <f>VLOOKUP(A688,'All Generation'!$A$2:$F$1353,5,FALSE)</f>
        <v>13.6</v>
      </c>
      <c r="N688" s="19">
        <f>VLOOKUP(A688,'All Generation'!$A$2:$F$1353,6,FALSE)</f>
        <v>0</v>
      </c>
      <c r="O688" s="19" t="str">
        <f>VLOOKUP(A688,'All IDs'!$A$2:$D$1353,4,FALSE)</f>
        <v>W0300</v>
      </c>
      <c r="P688" s="19" t="s">
        <v>44</v>
      </c>
    </row>
    <row r="689" spans="1:16">
      <c r="A689" s="69">
        <v>670</v>
      </c>
      <c r="B689" s="70" t="s">
        <v>5209</v>
      </c>
      <c r="C689" s="70" t="s">
        <v>15</v>
      </c>
      <c r="D689" s="70" t="s">
        <v>623</v>
      </c>
      <c r="E689" s="70" t="s">
        <v>0</v>
      </c>
      <c r="F689" s="69">
        <v>62.8</v>
      </c>
      <c r="G689" s="91">
        <v>31778</v>
      </c>
      <c r="H689" s="69" t="b">
        <v>1</v>
      </c>
      <c r="I689" s="69" t="b">
        <v>0</v>
      </c>
      <c r="J689" s="19">
        <v>401.83411999999703</v>
      </c>
      <c r="K689" s="19">
        <f>VLOOKUP(A689,'All Generation'!$A$2:$F$1353,3,FALSE)</f>
        <v>328.9</v>
      </c>
      <c r="L689" s="19">
        <f>VLOOKUP(A689,'All Generation'!$A$2:$F$1353,4,FALSE)</f>
        <v>401.1</v>
      </c>
      <c r="M689" s="19">
        <f>VLOOKUP(A689,'All Generation'!$A$2:$F$1353,5,FALSE)</f>
        <v>384.30700000000002</v>
      </c>
      <c r="N689" s="19">
        <f>VLOOKUP(A689,'All Generation'!$A$2:$F$1353,6,FALSE)</f>
        <v>405.63</v>
      </c>
      <c r="O689" s="19" t="str">
        <f>VLOOKUP(A689,'All IDs'!$A$2:$D$1353,4,FALSE)</f>
        <v>E0086</v>
      </c>
      <c r="P689" s="19" t="s">
        <v>7755</v>
      </c>
    </row>
    <row r="690" spans="1:16">
      <c r="A690" s="69">
        <v>671</v>
      </c>
      <c r="B690" s="70" t="s">
        <v>5210</v>
      </c>
      <c r="C690" s="70" t="s">
        <v>5211</v>
      </c>
      <c r="D690" s="70" t="s">
        <v>623</v>
      </c>
      <c r="E690" s="70" t="s">
        <v>73</v>
      </c>
      <c r="F690" s="69">
        <v>19.8</v>
      </c>
      <c r="G690" s="91">
        <v>41899</v>
      </c>
      <c r="H690" s="69" t="b">
        <v>1</v>
      </c>
      <c r="I690" s="69" t="b">
        <v>0</v>
      </c>
      <c r="J690" s="19">
        <v>50.960999999999999</v>
      </c>
      <c r="K690" s="19">
        <f>VLOOKUP(A690,'All Generation'!$A$2:$F$1353,3,FALSE)</f>
        <v>52.9</v>
      </c>
      <c r="L690" s="19">
        <f>VLOOKUP(A690,'All Generation'!$A$2:$F$1353,4,FALSE)</f>
        <v>52.9</v>
      </c>
      <c r="M690" s="19">
        <f>VLOOKUP(A690,'All Generation'!$A$2:$F$1353,5,FALSE)</f>
        <v>13.148999999999999</v>
      </c>
      <c r="N690" s="19">
        <f>VLOOKUP(A690,'All Generation'!$A$2:$F$1353,6,FALSE)</f>
        <v>0</v>
      </c>
      <c r="O690" s="19" t="str">
        <f>VLOOKUP(A690,'All IDs'!$A$2:$D$1353,4,FALSE)</f>
        <v>S0320</v>
      </c>
      <c r="P690" s="19" t="s">
        <v>7759</v>
      </c>
    </row>
    <row r="691" spans="1:16">
      <c r="A691" s="69">
        <v>1348</v>
      </c>
      <c r="B691" s="70" t="s">
        <v>5212</v>
      </c>
      <c r="C691" s="70" t="s">
        <v>15</v>
      </c>
      <c r="D691" s="70" t="s">
        <v>623</v>
      </c>
      <c r="E691" s="70" t="s">
        <v>73</v>
      </c>
      <c r="F691" s="69">
        <v>3.3</v>
      </c>
      <c r="G691" s="91">
        <v>42418</v>
      </c>
      <c r="H691" s="69" t="b">
        <v>1</v>
      </c>
      <c r="I691" s="69" t="b">
        <v>0</v>
      </c>
      <c r="J691" s="19">
        <v>5.68</v>
      </c>
      <c r="K691" s="19">
        <f>VLOOKUP(A691,'All Generation'!$A$2:$F$1353,3,FALSE)</f>
        <v>0</v>
      </c>
      <c r="L691" s="19">
        <f>VLOOKUP(A691,'All Generation'!$A$2:$F$1353,4,FALSE)</f>
        <v>0</v>
      </c>
      <c r="M691" s="19">
        <f>VLOOKUP(A691,'All Generation'!$A$2:$F$1353,5,FALSE)</f>
        <v>0</v>
      </c>
      <c r="N691" s="19">
        <f>VLOOKUP(A691,'All Generation'!$A$2:$F$1353,6,FALSE)</f>
        <v>0</v>
      </c>
      <c r="O691" s="19" t="str">
        <f>VLOOKUP(A691,'All IDs'!$A$2:$D$1353,4,FALSE)</f>
        <v>S0619</v>
      </c>
      <c r="P691" s="19" t="s">
        <v>44</v>
      </c>
    </row>
    <row r="692" spans="1:16">
      <c r="A692" s="69">
        <v>672</v>
      </c>
      <c r="B692" s="70" t="s">
        <v>5213</v>
      </c>
      <c r="C692" s="70" t="s">
        <v>15</v>
      </c>
      <c r="D692" s="70" t="s">
        <v>623</v>
      </c>
      <c r="E692" s="70" t="s">
        <v>4</v>
      </c>
      <c r="F692" s="69">
        <v>61.5</v>
      </c>
      <c r="G692" s="92"/>
      <c r="H692" s="69" t="b">
        <v>1</v>
      </c>
      <c r="I692" s="69" t="b">
        <v>0</v>
      </c>
      <c r="J692" s="19">
        <v>165.042</v>
      </c>
      <c r="K692" s="19">
        <f>VLOOKUP(A692,'All Generation'!$A$2:$F$1353,3,FALSE)</f>
        <v>138.30000000000001</v>
      </c>
      <c r="L692" s="19">
        <f>VLOOKUP(A692,'All Generation'!$A$2:$F$1353,4,FALSE)</f>
        <v>144.1</v>
      </c>
      <c r="M692" s="19">
        <f>VLOOKUP(A692,'All Generation'!$A$2:$F$1353,5,FALSE)</f>
        <v>161.04</v>
      </c>
      <c r="N692" s="19">
        <f>VLOOKUP(A692,'All Generation'!$A$2:$F$1353,6,FALSE)</f>
        <v>0</v>
      </c>
      <c r="O692" s="19" t="str">
        <f>VLOOKUP(A692,'All IDs'!$A$2:$D$1353,4,FALSE)</f>
        <v>W0361</v>
      </c>
      <c r="P692" s="19" t="s">
        <v>2152</v>
      </c>
    </row>
    <row r="693" spans="1:16">
      <c r="A693" s="69">
        <v>887</v>
      </c>
      <c r="B693" s="70" t="s">
        <v>5214</v>
      </c>
      <c r="C693" s="70" t="s">
        <v>581</v>
      </c>
      <c r="D693" s="70" t="s">
        <v>623</v>
      </c>
      <c r="E693" s="70" t="s">
        <v>73</v>
      </c>
      <c r="F693" s="69">
        <v>20</v>
      </c>
      <c r="G693" s="91">
        <v>42839</v>
      </c>
      <c r="H693" s="69" t="b">
        <v>1</v>
      </c>
      <c r="I693" s="69" t="b">
        <v>0</v>
      </c>
      <c r="J693" s="19">
        <v>36.941000000000003</v>
      </c>
      <c r="K693" s="19">
        <f>VLOOKUP(A693,'All Generation'!$A$2:$F$1353,3,FALSE)</f>
        <v>0</v>
      </c>
      <c r="L693" s="19">
        <f>VLOOKUP(A693,'All Generation'!$A$2:$F$1353,4,FALSE)</f>
        <v>0</v>
      </c>
      <c r="M693" s="19">
        <f>VLOOKUP(A693,'All Generation'!$A$2:$F$1353,5,FALSE)</f>
        <v>0</v>
      </c>
      <c r="N693" s="19">
        <f>VLOOKUP(A693,'All Generation'!$A$2:$F$1353,6,FALSE)</f>
        <v>0</v>
      </c>
      <c r="O693" s="19" t="str">
        <f>VLOOKUP(A693,'All IDs'!$A$2:$D$1353,4,FALSE)</f>
        <v>S0564</v>
      </c>
      <c r="P693" s="19" t="s">
        <v>3362</v>
      </c>
    </row>
    <row r="694" spans="1:16">
      <c r="A694" s="69">
        <v>674</v>
      </c>
      <c r="B694" s="70" t="s">
        <v>5215</v>
      </c>
      <c r="C694" s="70" t="s">
        <v>15</v>
      </c>
      <c r="D694" s="70" t="s">
        <v>623</v>
      </c>
      <c r="E694" s="70" t="s">
        <v>73</v>
      </c>
      <c r="F694" s="69">
        <v>20</v>
      </c>
      <c r="G694" s="91">
        <v>42053</v>
      </c>
      <c r="H694" s="69" t="b">
        <v>1</v>
      </c>
      <c r="I694" s="69" t="b">
        <v>0</v>
      </c>
      <c r="J694" s="19">
        <v>45.670999999999999</v>
      </c>
      <c r="K694" s="19">
        <f>VLOOKUP(A694,'All Generation'!$A$2:$F$1353,3,FALSE)</f>
        <v>46.6</v>
      </c>
      <c r="L694" s="19">
        <f>VLOOKUP(A694,'All Generation'!$A$2:$F$1353,4,FALSE)</f>
        <v>46.576999999999998</v>
      </c>
      <c r="M694" s="19">
        <f>VLOOKUP(A694,'All Generation'!$A$2:$F$1353,5,FALSE)</f>
        <v>0</v>
      </c>
      <c r="N694" s="19">
        <f>VLOOKUP(A694,'All Generation'!$A$2:$F$1353,6,FALSE)</f>
        <v>0</v>
      </c>
      <c r="O694" s="19" t="str">
        <f>VLOOKUP(A694,'All IDs'!$A$2:$D$1353,4,FALSE)</f>
        <v>S0327</v>
      </c>
      <c r="P694" s="19" t="s">
        <v>242</v>
      </c>
    </row>
    <row r="695" spans="1:16">
      <c r="A695" s="69">
        <v>888</v>
      </c>
      <c r="B695" s="70" t="s">
        <v>5216</v>
      </c>
      <c r="C695" s="70" t="s">
        <v>5217</v>
      </c>
      <c r="D695" s="70" t="s">
        <v>623</v>
      </c>
      <c r="E695" s="70" t="s">
        <v>73</v>
      </c>
      <c r="F695" s="69">
        <v>15</v>
      </c>
      <c r="G695" s="91">
        <v>42746</v>
      </c>
      <c r="H695" s="69" t="b">
        <v>1</v>
      </c>
      <c r="I695" s="69" t="b">
        <v>0</v>
      </c>
      <c r="J695" s="19">
        <v>40.417999999999999</v>
      </c>
      <c r="K695" s="19">
        <f>VLOOKUP(A695,'All Generation'!$A$2:$F$1353,3,FALSE)</f>
        <v>0</v>
      </c>
      <c r="L695" s="19">
        <f>VLOOKUP(A695,'All Generation'!$A$2:$F$1353,4,FALSE)</f>
        <v>0</v>
      </c>
      <c r="M695" s="19">
        <f>VLOOKUP(A695,'All Generation'!$A$2:$F$1353,5,FALSE)</f>
        <v>0</v>
      </c>
      <c r="N695" s="19">
        <f>VLOOKUP(A695,'All Generation'!$A$2:$F$1353,6,FALSE)</f>
        <v>0</v>
      </c>
      <c r="O695" s="19" t="str">
        <f>VLOOKUP(A695,'All IDs'!$A$2:$D$1353,4,FALSE)</f>
        <v>S0546</v>
      </c>
      <c r="P695" s="19" t="s">
        <v>3037</v>
      </c>
    </row>
    <row r="696" spans="1:16">
      <c r="A696" s="69">
        <v>675</v>
      </c>
      <c r="B696" s="70" t="s">
        <v>5218</v>
      </c>
      <c r="C696" s="70" t="s">
        <v>15</v>
      </c>
      <c r="D696" s="70" t="s">
        <v>623</v>
      </c>
      <c r="E696" s="70" t="s">
        <v>4</v>
      </c>
      <c r="F696" s="69">
        <v>8.6999999999999993</v>
      </c>
      <c r="G696" s="92"/>
      <c r="H696" s="69" t="b">
        <v>1</v>
      </c>
      <c r="I696" s="69" t="b">
        <v>0</v>
      </c>
      <c r="J696" s="19">
        <v>14.071799804687499</v>
      </c>
      <c r="K696" s="19">
        <f>VLOOKUP(A696,'All Generation'!$A$2:$F$1353,3,FALSE)</f>
        <v>15.2</v>
      </c>
      <c r="L696" s="19">
        <f>VLOOKUP(A696,'All Generation'!$A$2:$F$1353,4,FALSE)</f>
        <v>12.1</v>
      </c>
      <c r="M696" s="19">
        <f>VLOOKUP(A696,'All Generation'!$A$2:$F$1353,5,FALSE)</f>
        <v>13.9</v>
      </c>
      <c r="N696" s="19">
        <f>VLOOKUP(A696,'All Generation'!$A$2:$F$1353,6,FALSE)</f>
        <v>0</v>
      </c>
      <c r="O696" s="19" t="str">
        <f>VLOOKUP(A696,'All IDs'!$A$2:$D$1353,4,FALSE)</f>
        <v>W0284</v>
      </c>
      <c r="P696" s="19" t="s">
        <v>7769</v>
      </c>
    </row>
    <row r="697" spans="1:16">
      <c r="A697" s="69">
        <v>676</v>
      </c>
      <c r="B697" s="70" t="s">
        <v>5219</v>
      </c>
      <c r="C697" s="70" t="s">
        <v>15</v>
      </c>
      <c r="D697" s="70" t="s">
        <v>623</v>
      </c>
      <c r="E697" s="70" t="s">
        <v>4</v>
      </c>
      <c r="F697" s="69">
        <v>20</v>
      </c>
      <c r="G697" s="92"/>
      <c r="H697" s="69" t="b">
        <v>1</v>
      </c>
      <c r="I697" s="69" t="b">
        <v>0</v>
      </c>
      <c r="J697" s="19">
        <v>48.64080078125</v>
      </c>
      <c r="K697" s="19">
        <f>VLOOKUP(A697,'All Generation'!$A$2:$F$1353,3,FALSE)</f>
        <v>49</v>
      </c>
      <c r="L697" s="19">
        <f>VLOOKUP(A697,'All Generation'!$A$2:$F$1353,4,FALSE)</f>
        <v>35.299999999999997</v>
      </c>
      <c r="M697" s="19">
        <f>VLOOKUP(A697,'All Generation'!$A$2:$F$1353,5,FALSE)</f>
        <v>46.73</v>
      </c>
      <c r="N697" s="19">
        <f>VLOOKUP(A697,'All Generation'!$A$2:$F$1353,6,FALSE)</f>
        <v>0</v>
      </c>
      <c r="O697" s="19" t="str">
        <f>VLOOKUP(A697,'All IDs'!$A$2:$D$1353,4,FALSE)</f>
        <v>W0320</v>
      </c>
      <c r="P697" s="19" t="s">
        <v>7773</v>
      </c>
    </row>
    <row r="698" spans="1:16">
      <c r="A698" s="69">
        <v>677</v>
      </c>
      <c r="B698" s="70" t="s">
        <v>5220</v>
      </c>
      <c r="C698" s="70" t="s">
        <v>15</v>
      </c>
      <c r="D698" s="70" t="s">
        <v>623</v>
      </c>
      <c r="E698" s="70" t="s">
        <v>4</v>
      </c>
      <c r="F698" s="69">
        <v>6.3</v>
      </c>
      <c r="G698" s="92"/>
      <c r="H698" s="69" t="b">
        <v>1</v>
      </c>
      <c r="I698" s="69" t="b">
        <v>0</v>
      </c>
      <c r="J698" s="19">
        <v>7.6111601562500004</v>
      </c>
      <c r="K698" s="19">
        <f>VLOOKUP(A698,'All Generation'!$A$2:$F$1353,3,FALSE)</f>
        <v>9</v>
      </c>
      <c r="L698" s="19">
        <f>VLOOKUP(A698,'All Generation'!$A$2:$F$1353,4,FALSE)</f>
        <v>6.5</v>
      </c>
      <c r="M698" s="19">
        <f>VLOOKUP(A698,'All Generation'!$A$2:$F$1353,5,FALSE)</f>
        <v>8.9700000000000006</v>
      </c>
      <c r="N698" s="19">
        <f>VLOOKUP(A698,'All Generation'!$A$2:$F$1353,6,FALSE)</f>
        <v>0</v>
      </c>
      <c r="O698" s="19" t="str">
        <f>VLOOKUP(A698,'All IDs'!$A$2:$D$1353,4,FALSE)</f>
        <v>W0271</v>
      </c>
      <c r="P698" s="19" t="s">
        <v>3634</v>
      </c>
    </row>
    <row r="699" spans="1:16">
      <c r="A699" s="69">
        <v>678</v>
      </c>
      <c r="B699" s="70" t="s">
        <v>5221</v>
      </c>
      <c r="C699" s="70" t="s">
        <v>15</v>
      </c>
      <c r="D699" s="70" t="s">
        <v>623</v>
      </c>
      <c r="E699" s="70" t="s">
        <v>4</v>
      </c>
      <c r="F699" s="69">
        <v>6.7</v>
      </c>
      <c r="G699" s="92"/>
      <c r="H699" s="69" t="b">
        <v>1</v>
      </c>
      <c r="I699" s="69" t="b">
        <v>0</v>
      </c>
      <c r="J699" s="19">
        <v>8.8182402343750006</v>
      </c>
      <c r="K699" s="19">
        <f>VLOOKUP(A699,'All Generation'!$A$2:$F$1353,3,FALSE)</f>
        <v>10.7</v>
      </c>
      <c r="L699" s="19">
        <f>VLOOKUP(A699,'All Generation'!$A$2:$F$1353,4,FALSE)</f>
        <v>8.5</v>
      </c>
      <c r="M699" s="19">
        <f>VLOOKUP(A699,'All Generation'!$A$2:$F$1353,5,FALSE)</f>
        <v>10.67</v>
      </c>
      <c r="N699" s="19">
        <f>VLOOKUP(A699,'All Generation'!$A$2:$F$1353,6,FALSE)</f>
        <v>0</v>
      </c>
      <c r="O699" s="19" t="str">
        <f>VLOOKUP(A699,'All IDs'!$A$2:$D$1353,4,FALSE)</f>
        <v>W0272</v>
      </c>
      <c r="P699" s="19" t="s">
        <v>3632</v>
      </c>
    </row>
    <row r="700" spans="1:16">
      <c r="A700" s="69">
        <v>679</v>
      </c>
      <c r="B700" s="70" t="s">
        <v>5222</v>
      </c>
      <c r="C700" s="70" t="s">
        <v>15</v>
      </c>
      <c r="D700" s="70" t="s">
        <v>623</v>
      </c>
      <c r="E700" s="70" t="s">
        <v>4</v>
      </c>
      <c r="F700" s="69">
        <v>4.5</v>
      </c>
      <c r="G700" s="92"/>
      <c r="H700" s="69" t="b">
        <v>1</v>
      </c>
      <c r="I700" s="69" t="b">
        <v>0</v>
      </c>
      <c r="J700" s="19">
        <v>4.8424599609375001</v>
      </c>
      <c r="K700" s="19">
        <f>VLOOKUP(A700,'All Generation'!$A$2:$F$1353,3,FALSE)</f>
        <v>6.2</v>
      </c>
      <c r="L700" s="19">
        <f>VLOOKUP(A700,'All Generation'!$A$2:$F$1353,4,FALSE)</f>
        <v>6.3</v>
      </c>
      <c r="M700" s="19">
        <f>VLOOKUP(A700,'All Generation'!$A$2:$F$1353,5,FALSE)</f>
        <v>6.13</v>
      </c>
      <c r="N700" s="19">
        <f>VLOOKUP(A700,'All Generation'!$A$2:$F$1353,6,FALSE)</f>
        <v>0</v>
      </c>
      <c r="O700" s="19" t="str">
        <f>VLOOKUP(A700,'All IDs'!$A$2:$D$1353,4,FALSE)</f>
        <v>W0273</v>
      </c>
      <c r="P700" s="19" t="s">
        <v>44</v>
      </c>
    </row>
    <row r="701" spans="1:16">
      <c r="A701" s="69">
        <v>680</v>
      </c>
      <c r="B701" s="70" t="s">
        <v>5223</v>
      </c>
      <c r="C701" s="70" t="s">
        <v>15</v>
      </c>
      <c r="D701" s="70" t="s">
        <v>623</v>
      </c>
      <c r="E701" s="70" t="s">
        <v>4</v>
      </c>
      <c r="F701" s="69">
        <v>6.3</v>
      </c>
      <c r="G701" s="92"/>
      <c r="H701" s="69" t="b">
        <v>1</v>
      </c>
      <c r="I701" s="69" t="b">
        <v>0</v>
      </c>
      <c r="J701" s="19">
        <v>8.5384404296874994</v>
      </c>
      <c r="K701" s="19">
        <f>VLOOKUP(A701,'All Generation'!$A$2:$F$1353,3,FALSE)</f>
        <v>8.5</v>
      </c>
      <c r="L701" s="19">
        <f>VLOOKUP(A701,'All Generation'!$A$2:$F$1353,4,FALSE)</f>
        <v>9.1999999999999993</v>
      </c>
      <c r="M701" s="19">
        <f>VLOOKUP(A701,'All Generation'!$A$2:$F$1353,5,FALSE)</f>
        <v>9.9600000000000009</v>
      </c>
      <c r="N701" s="19">
        <f>VLOOKUP(A701,'All Generation'!$A$2:$F$1353,6,FALSE)</f>
        <v>0</v>
      </c>
      <c r="O701" s="19" t="str">
        <f>VLOOKUP(A701,'All IDs'!$A$2:$D$1353,4,FALSE)</f>
        <v>W0274</v>
      </c>
      <c r="P701" s="19" t="s">
        <v>3944</v>
      </c>
    </row>
    <row r="702" spans="1:16">
      <c r="A702" s="69">
        <v>681</v>
      </c>
      <c r="B702" s="70" t="s">
        <v>5224</v>
      </c>
      <c r="C702" s="70" t="s">
        <v>5225</v>
      </c>
      <c r="D702" s="70" t="s">
        <v>623</v>
      </c>
      <c r="E702" s="70" t="s">
        <v>4</v>
      </c>
      <c r="F702" s="69">
        <v>6.3</v>
      </c>
      <c r="G702" s="92"/>
      <c r="H702" s="69" t="b">
        <v>1</v>
      </c>
      <c r="I702" s="69" t="b">
        <v>0</v>
      </c>
      <c r="J702" s="19">
        <v>7.3345898437499999</v>
      </c>
      <c r="K702" s="19">
        <f>VLOOKUP(A702,'All Generation'!$A$2:$F$1353,3,FALSE)</f>
        <v>7.7</v>
      </c>
      <c r="L702" s="19">
        <f>VLOOKUP(A702,'All Generation'!$A$2:$F$1353,4,FALSE)</f>
        <v>6.5</v>
      </c>
      <c r="M702" s="19">
        <f>VLOOKUP(A702,'All Generation'!$A$2:$F$1353,5,FALSE)</f>
        <v>7.76</v>
      </c>
      <c r="N702" s="19">
        <f>VLOOKUP(A702,'All Generation'!$A$2:$F$1353,6,FALSE)</f>
        <v>0</v>
      </c>
      <c r="O702" s="19" t="str">
        <f>VLOOKUP(A702,'All IDs'!$A$2:$D$1353,4,FALSE)</f>
        <v>W0310</v>
      </c>
      <c r="P702" s="19" t="s">
        <v>3937</v>
      </c>
    </row>
    <row r="703" spans="1:16">
      <c r="A703" s="69">
        <v>682</v>
      </c>
      <c r="B703" s="70" t="s">
        <v>5226</v>
      </c>
      <c r="C703" s="70" t="s">
        <v>15</v>
      </c>
      <c r="D703" s="70" t="s">
        <v>623</v>
      </c>
      <c r="E703" s="70" t="s">
        <v>4</v>
      </c>
      <c r="F703" s="69">
        <v>7.3</v>
      </c>
      <c r="G703" s="92"/>
      <c r="H703" s="69" t="b">
        <v>1</v>
      </c>
      <c r="I703" s="69" t="b">
        <v>0</v>
      </c>
      <c r="J703" s="19">
        <v>16.900500000000001</v>
      </c>
      <c r="K703" s="19">
        <f>VLOOKUP(A703,'All Generation'!$A$2:$F$1353,3,FALSE)</f>
        <v>17.600000000000001</v>
      </c>
      <c r="L703" s="19">
        <f>VLOOKUP(A703,'All Generation'!$A$2:$F$1353,4,FALSE)</f>
        <v>10.9</v>
      </c>
      <c r="M703" s="19">
        <f>VLOOKUP(A703,'All Generation'!$A$2:$F$1353,5,FALSE)</f>
        <v>15.45</v>
      </c>
      <c r="N703" s="19">
        <f>VLOOKUP(A703,'All Generation'!$A$2:$F$1353,6,FALSE)</f>
        <v>0</v>
      </c>
      <c r="O703" s="19" t="str">
        <f>VLOOKUP(A703,'All IDs'!$A$2:$D$1353,4,FALSE)</f>
        <v>W0262</v>
      </c>
      <c r="P703" s="19" t="s">
        <v>17436</v>
      </c>
    </row>
    <row r="704" spans="1:16">
      <c r="A704" s="69">
        <v>683</v>
      </c>
      <c r="B704" s="70" t="s">
        <v>5227</v>
      </c>
      <c r="C704" s="70" t="s">
        <v>15</v>
      </c>
      <c r="D704" s="70" t="s">
        <v>623</v>
      </c>
      <c r="E704" s="70" t="s">
        <v>4</v>
      </c>
      <c r="F704" s="69">
        <v>7.8</v>
      </c>
      <c r="G704" s="92"/>
      <c r="H704" s="69" t="b">
        <v>1</v>
      </c>
      <c r="I704" s="69" t="b">
        <v>0</v>
      </c>
      <c r="J704" s="19">
        <v>18.268000000000001</v>
      </c>
      <c r="K704" s="19">
        <f>VLOOKUP(A704,'All Generation'!$A$2:$F$1353,3,FALSE)</f>
        <v>18.600000000000001</v>
      </c>
      <c r="L704" s="19">
        <f>VLOOKUP(A704,'All Generation'!$A$2:$F$1353,4,FALSE)</f>
        <v>13</v>
      </c>
      <c r="M704" s="19">
        <f>VLOOKUP(A704,'All Generation'!$A$2:$F$1353,5,FALSE)</f>
        <v>18.53</v>
      </c>
      <c r="N704" s="19">
        <f>VLOOKUP(A704,'All Generation'!$A$2:$F$1353,6,FALSE)</f>
        <v>0</v>
      </c>
      <c r="O704" s="19" t="str">
        <f>VLOOKUP(A704,'All IDs'!$A$2:$D$1353,4,FALSE)</f>
        <v>W0301</v>
      </c>
      <c r="P704" s="19" t="s">
        <v>500</v>
      </c>
    </row>
    <row r="705" spans="1:16">
      <c r="A705" s="69">
        <v>691</v>
      </c>
      <c r="B705" s="70" t="s">
        <v>5228</v>
      </c>
      <c r="C705" s="70" t="s">
        <v>4373</v>
      </c>
      <c r="D705" s="70" t="s">
        <v>623</v>
      </c>
      <c r="E705" s="70" t="s">
        <v>4</v>
      </c>
      <c r="F705" s="69">
        <v>120</v>
      </c>
      <c r="G705" s="92"/>
      <c r="H705" s="69" t="b">
        <v>1</v>
      </c>
      <c r="I705" s="69" t="b">
        <v>0</v>
      </c>
      <c r="J705" s="19">
        <v>285.38400000000001</v>
      </c>
      <c r="K705" s="19">
        <f>VLOOKUP(A705,'All Generation'!$A$2:$F$1353,3,FALSE)</f>
        <v>299.3</v>
      </c>
      <c r="L705" s="19">
        <f>VLOOKUP(A705,'All Generation'!$A$2:$F$1353,4,FALSE)</f>
        <v>249.7</v>
      </c>
      <c r="M705" s="19">
        <f>VLOOKUP(A705,'All Generation'!$A$2:$F$1353,5,FALSE)</f>
        <v>284.31</v>
      </c>
      <c r="N705" s="19">
        <f>VLOOKUP(A705,'All Generation'!$A$2:$F$1353,6,FALSE)</f>
        <v>0</v>
      </c>
      <c r="O705" s="19" t="str">
        <f>VLOOKUP(A705,'All IDs'!$A$2:$D$1353,4,FALSE)</f>
        <v>W0419</v>
      </c>
      <c r="P705" s="19" t="s">
        <v>3457</v>
      </c>
    </row>
    <row r="706" spans="1:16">
      <c r="A706" s="69">
        <v>692</v>
      </c>
      <c r="B706" s="70" t="s">
        <v>5229</v>
      </c>
      <c r="C706" s="70" t="s">
        <v>15</v>
      </c>
      <c r="D706" s="70" t="s">
        <v>623</v>
      </c>
      <c r="E706" s="70" t="s">
        <v>4</v>
      </c>
      <c r="F706" s="69">
        <v>1.3</v>
      </c>
      <c r="G706" s="92"/>
      <c r="H706" s="69" t="b">
        <v>1</v>
      </c>
      <c r="I706" s="69" t="b">
        <v>0</v>
      </c>
      <c r="J706" s="19">
        <v>3.5422199707031199</v>
      </c>
      <c r="K706" s="19">
        <f>VLOOKUP(A706,'All Generation'!$A$2:$F$1353,3,FALSE)</f>
        <v>3.8</v>
      </c>
      <c r="L706" s="19">
        <f>VLOOKUP(A706,'All Generation'!$A$2:$F$1353,4,FALSE)</f>
        <v>4</v>
      </c>
      <c r="M706" s="19">
        <f>VLOOKUP(A706,'All Generation'!$A$2:$F$1353,5,FALSE)</f>
        <v>3.93</v>
      </c>
      <c r="N706" s="19">
        <f>VLOOKUP(A706,'All Generation'!$A$2:$F$1353,6,FALSE)</f>
        <v>0</v>
      </c>
      <c r="O706" s="19" t="str">
        <f>VLOOKUP(A706,'All IDs'!$A$2:$D$1353,4,FALSE)</f>
        <v>W0437</v>
      </c>
      <c r="P706" s="19" t="s">
        <v>17417</v>
      </c>
    </row>
    <row r="707" spans="1:16">
      <c r="A707" s="69">
        <v>693</v>
      </c>
      <c r="B707" s="70" t="s">
        <v>5230</v>
      </c>
      <c r="C707" s="70" t="s">
        <v>15</v>
      </c>
      <c r="D707" s="70" t="s">
        <v>623</v>
      </c>
      <c r="E707" s="70" t="s">
        <v>4</v>
      </c>
      <c r="F707" s="69">
        <v>2</v>
      </c>
      <c r="G707" s="92"/>
      <c r="H707" s="69" t="b">
        <v>1</v>
      </c>
      <c r="I707" s="69" t="b">
        <v>0</v>
      </c>
      <c r="J707" s="19">
        <v>2.0439100341796799</v>
      </c>
      <c r="K707" s="19">
        <f>VLOOKUP(A707,'All Generation'!$A$2:$F$1353,3,FALSE)</f>
        <v>2.2999999999999998</v>
      </c>
      <c r="L707" s="19">
        <f>VLOOKUP(A707,'All Generation'!$A$2:$F$1353,4,FALSE)</f>
        <v>2.4</v>
      </c>
      <c r="M707" s="19">
        <f>VLOOKUP(A707,'All Generation'!$A$2:$F$1353,5,FALSE)</f>
        <v>7.99</v>
      </c>
      <c r="N707" s="19">
        <f>VLOOKUP(A707,'All Generation'!$A$2:$F$1353,6,FALSE)</f>
        <v>0</v>
      </c>
      <c r="O707" s="19" t="str">
        <f>VLOOKUP(A707,'All IDs'!$A$2:$D$1353,4,FALSE)</f>
        <v>W0318</v>
      </c>
      <c r="P707" s="19" t="s">
        <v>17417</v>
      </c>
    </row>
    <row r="708" spans="1:16">
      <c r="A708" s="69">
        <v>694</v>
      </c>
      <c r="B708" s="70" t="s">
        <v>5231</v>
      </c>
      <c r="C708" s="70" t="s">
        <v>5231</v>
      </c>
      <c r="D708" s="70" t="s">
        <v>623</v>
      </c>
      <c r="E708" s="70" t="s">
        <v>0</v>
      </c>
      <c r="F708" s="69">
        <v>28</v>
      </c>
      <c r="G708" s="91">
        <v>32752</v>
      </c>
      <c r="H708" s="69" t="b">
        <v>1</v>
      </c>
      <c r="I708" s="69" t="b">
        <v>0</v>
      </c>
      <c r="J708" s="19">
        <v>183.81700000000001</v>
      </c>
      <c r="K708" s="19">
        <f>VLOOKUP(A708,'All Generation'!$A$2:$F$1353,3,FALSE)</f>
        <v>191.4</v>
      </c>
      <c r="L708" s="19">
        <f>VLOOKUP(A708,'All Generation'!$A$2:$F$1353,4,FALSE)</f>
        <v>191.3</v>
      </c>
      <c r="M708" s="19">
        <f>VLOOKUP(A708,'All Generation'!$A$2:$F$1353,5,FALSE)</f>
        <v>183.43199999999999</v>
      </c>
      <c r="N708" s="19">
        <f>VLOOKUP(A708,'All Generation'!$A$2:$F$1353,6,FALSE)</f>
        <v>188.71</v>
      </c>
      <c r="O708" s="19" t="str">
        <f>VLOOKUP(A708,'All IDs'!$A$2:$D$1353,4,FALSE)</f>
        <v>E0105</v>
      </c>
      <c r="P708" s="19" t="s">
        <v>475</v>
      </c>
    </row>
    <row r="709" spans="1:16">
      <c r="A709" s="69">
        <v>695</v>
      </c>
      <c r="B709" s="70" t="s">
        <v>5232</v>
      </c>
      <c r="C709" s="70" t="s">
        <v>5233</v>
      </c>
      <c r="D709" s="70" t="s">
        <v>623</v>
      </c>
      <c r="E709" s="70" t="s">
        <v>73</v>
      </c>
      <c r="F709" s="69">
        <v>15</v>
      </c>
      <c r="G709" s="91">
        <v>42369</v>
      </c>
      <c r="H709" s="69" t="b">
        <v>1</v>
      </c>
      <c r="I709" s="69" t="b">
        <v>0</v>
      </c>
      <c r="J709" s="19">
        <v>36.518000000000001</v>
      </c>
      <c r="K709" s="19">
        <f>VLOOKUP(A709,'All Generation'!$A$2:$F$1353,3,FALSE)</f>
        <v>35.9</v>
      </c>
      <c r="L709" s="19">
        <f>VLOOKUP(A709,'All Generation'!$A$2:$F$1353,4,FALSE)</f>
        <v>2.6481279999999998</v>
      </c>
      <c r="M709" s="19">
        <f>VLOOKUP(A709,'All Generation'!$A$2:$F$1353,5,FALSE)</f>
        <v>0</v>
      </c>
      <c r="N709" s="19">
        <f>VLOOKUP(A709,'All Generation'!$A$2:$F$1353,6,FALSE)</f>
        <v>0</v>
      </c>
      <c r="O709" s="19" t="str">
        <f>VLOOKUP(A709,'All IDs'!$A$2:$D$1353,4,FALSE)</f>
        <v>S0445</v>
      </c>
      <c r="P709" s="19" t="s">
        <v>7804</v>
      </c>
    </row>
    <row r="710" spans="1:16">
      <c r="A710" s="69">
        <v>696</v>
      </c>
      <c r="B710" s="70" t="s">
        <v>5234</v>
      </c>
      <c r="C710" s="70" t="s">
        <v>15</v>
      </c>
      <c r="D710" s="70" t="s">
        <v>623</v>
      </c>
      <c r="E710" s="70" t="s">
        <v>73</v>
      </c>
      <c r="F710" s="69">
        <v>1</v>
      </c>
      <c r="G710" s="91">
        <v>40360</v>
      </c>
      <c r="H710" s="69" t="b">
        <v>1</v>
      </c>
      <c r="I710" s="69" t="b">
        <v>0</v>
      </c>
      <c r="J710" s="19">
        <v>1.93</v>
      </c>
      <c r="K710" s="19">
        <f>VLOOKUP(A710,'All Generation'!$A$2:$F$1353,3,FALSE)</f>
        <v>1.94</v>
      </c>
      <c r="L710" s="19">
        <f>VLOOKUP(A710,'All Generation'!$A$2:$F$1353,4,FALSE)</f>
        <v>2.0369999999999999</v>
      </c>
      <c r="M710" s="19">
        <f>VLOOKUP(A710,'All Generation'!$A$2:$F$1353,5,FALSE)</f>
        <v>2.0209999999999999</v>
      </c>
      <c r="N710" s="19">
        <f>VLOOKUP(A710,'All Generation'!$A$2:$F$1353,6,FALSE)</f>
        <v>2.1819999999999999</v>
      </c>
      <c r="O710" s="19" t="str">
        <f>VLOOKUP(A710,'All IDs'!$A$2:$D$1353,4,FALSE)</f>
        <v>S0115</v>
      </c>
      <c r="P710" s="19" t="s">
        <v>44</v>
      </c>
    </row>
    <row r="711" spans="1:16" ht="30">
      <c r="A711" s="69">
        <v>697</v>
      </c>
      <c r="B711" s="70" t="s">
        <v>5235</v>
      </c>
      <c r="C711" s="70" t="s">
        <v>5236</v>
      </c>
      <c r="D711" s="70" t="s">
        <v>623</v>
      </c>
      <c r="E711" s="70" t="s">
        <v>0</v>
      </c>
      <c r="F711" s="69">
        <v>1.6</v>
      </c>
      <c r="G711" s="91">
        <v>42370</v>
      </c>
      <c r="H711" s="69" t="b">
        <v>1</v>
      </c>
      <c r="I711" s="69" t="b">
        <v>0</v>
      </c>
      <c r="J711" s="19">
        <v>5.7480000000000002</v>
      </c>
      <c r="K711" s="19">
        <f>VLOOKUP(A711,'All Generation'!$A$2:$F$1353,3,FALSE)</f>
        <v>5.0170000000000003</v>
      </c>
      <c r="L711" s="19">
        <f>VLOOKUP(A711,'All Generation'!$A$2:$F$1353,4,FALSE)</f>
        <v>0</v>
      </c>
      <c r="M711" s="19">
        <f>VLOOKUP(A711,'All Generation'!$A$2:$F$1353,5,FALSE)</f>
        <v>0</v>
      </c>
      <c r="N711" s="19">
        <f>VLOOKUP(A711,'All Generation'!$A$2:$F$1353,6,FALSE)</f>
        <v>0</v>
      </c>
      <c r="O711" s="19" t="str">
        <f>VLOOKUP(A711,'All IDs'!$A$2:$D$1353,4,FALSE)</f>
        <v>E0303</v>
      </c>
      <c r="P711" s="19" t="s">
        <v>7807</v>
      </c>
    </row>
    <row r="712" spans="1:16" s="19" customFormat="1">
      <c r="A712" s="106"/>
      <c r="B712" s="105"/>
      <c r="C712" s="107"/>
      <c r="D712" s="107"/>
      <c r="E712" s="107"/>
      <c r="F712" s="106"/>
      <c r="G712" s="108"/>
      <c r="H712" s="106"/>
      <c r="I712" s="106"/>
    </row>
    <row r="713" spans="1:16" s="19" customFormat="1">
      <c r="A713" s="106"/>
      <c r="B713" s="105"/>
      <c r="C713" s="107"/>
      <c r="D713" s="107"/>
      <c r="E713" s="107"/>
      <c r="F713" s="106"/>
      <c r="G713" s="108"/>
      <c r="H713" s="106"/>
      <c r="I713" s="106"/>
    </row>
    <row r="714" spans="1:16" s="19" customFormat="1">
      <c r="A714" s="106"/>
      <c r="B714" s="105"/>
      <c r="C714" s="107"/>
      <c r="D714" s="107"/>
      <c r="E714" s="107"/>
      <c r="F714" s="106"/>
      <c r="G714" s="108"/>
      <c r="H714" s="106"/>
      <c r="I714" s="106"/>
    </row>
    <row r="715" spans="1:16">
      <c r="A715" s="104"/>
      <c r="B715" s="109" t="s">
        <v>6004</v>
      </c>
      <c r="C715" s="104"/>
      <c r="D715" s="104"/>
      <c r="E715" s="104"/>
      <c r="F715" s="104"/>
      <c r="G715" s="110"/>
      <c r="H715" s="104"/>
      <c r="I715" s="104"/>
      <c r="J715" s="111">
        <f t="shared" ref="J715:N715" si="0">SUM(J3:J711)</f>
        <v>54432.886723182863</v>
      </c>
      <c r="K715" s="111">
        <f t="shared" si="0"/>
        <v>51177.34995299999</v>
      </c>
      <c r="L715" s="111">
        <f t="shared" si="0"/>
        <v>44218.755779999985</v>
      </c>
      <c r="M715" s="111">
        <f t="shared" si="0"/>
        <v>40460.780315999982</v>
      </c>
      <c r="N715" s="111">
        <f t="shared" si="0"/>
        <v>20951.812999999998</v>
      </c>
    </row>
  </sheetData>
  <mergeCells count="1">
    <mergeCell ref="A1:N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351"/>
  <sheetViews>
    <sheetView workbookViewId="0">
      <selection activeCell="B306" sqref="B306"/>
    </sheetView>
  </sheetViews>
  <sheetFormatPr defaultRowHeight="15"/>
  <cols>
    <col min="2" max="2" width="59.5703125" bestFit="1" customWidth="1"/>
    <col min="4" max="4" width="13.5703125" bestFit="1" customWidth="1"/>
    <col min="5" max="5" width="13.5703125" style="19" customWidth="1"/>
    <col min="6" max="6" width="16.7109375" style="1" bestFit="1" customWidth="1"/>
    <col min="7" max="7" width="19.42578125" bestFit="1" customWidth="1"/>
    <col min="8" max="8" width="13" style="19" bestFit="1" customWidth="1"/>
  </cols>
  <sheetData>
    <row r="1" spans="1:11" s="19" customFormat="1">
      <c r="A1" s="19" t="s">
        <v>8795</v>
      </c>
      <c r="B1" s="19" t="s">
        <v>17348</v>
      </c>
      <c r="C1" s="19" t="s">
        <v>4322</v>
      </c>
      <c r="D1" s="19" t="s">
        <v>17349</v>
      </c>
      <c r="E1" s="19" t="s">
        <v>17403</v>
      </c>
      <c r="F1" s="1" t="s">
        <v>17350</v>
      </c>
      <c r="G1" s="19" t="s">
        <v>17351</v>
      </c>
      <c r="H1" s="19" t="s">
        <v>17441</v>
      </c>
      <c r="I1" s="19" t="s">
        <v>4312</v>
      </c>
      <c r="J1" s="19" t="s">
        <v>17392</v>
      </c>
      <c r="K1" s="19" t="s">
        <v>17394</v>
      </c>
    </row>
    <row r="2" spans="1:11" hidden="1">
      <c r="A2" s="19" t="s">
        <v>10644</v>
      </c>
      <c r="B2" t="str">
        <f>VLOOKUP(A2,QFERPlant_Table!$B$2:$C$1693,2,FALSE)</f>
        <v>Covanta Delano  Inc</v>
      </c>
      <c r="C2" t="str">
        <f>VLOOKUP(A2,QFERPlant_Table!$B$2:$F$1693,5,FALSE)</f>
        <v>CA</v>
      </c>
      <c r="D2" s="19">
        <f>SUMIF(QFERGeneratorAnnual_2017!$L$2:$L$2207,'3aa. QFER RE Not in RNS'!A2,QFERGeneratorAnnual_2017!$S$2:$S$2207)</f>
        <v>58</v>
      </c>
      <c r="E2" s="19" t="s">
        <v>0</v>
      </c>
      <c r="F2" s="1">
        <f>VLOOKUP(A2,QFERGeneratorAnnual_2017!$L$2:$O$2207,4,FALSE)</f>
        <v>32843</v>
      </c>
      <c r="G2" s="19">
        <f>SUMIF(QFERGeneratorAnnual_2017!$L$2:$L$2207,'3aa. QFER RE Not in RNS'!A2,QFERGeneratorAnnual_2017!$U$2:$U$2207)</f>
        <v>0.24</v>
      </c>
      <c r="H2" s="148">
        <f>G2/1000</f>
        <v>2.3999999999999998E-4</v>
      </c>
      <c r="I2" t="s">
        <v>17354</v>
      </c>
      <c r="J2" t="s">
        <v>17352</v>
      </c>
      <c r="K2" t="str">
        <f>VLOOKUP(I2,Table2[[RPS ID]:[CertificationStatus]],12,FALSE)</f>
        <v>Disapproved</v>
      </c>
    </row>
    <row r="3" spans="1:11">
      <c r="A3" s="19" t="s">
        <v>10636</v>
      </c>
      <c r="B3" s="19" t="str">
        <f>VLOOKUP(A3,QFERPlant_Table!$B$2:$C$1693,2,FALSE)</f>
        <v>Madera Power (offline 3/28/2012 - repowered 2013)</v>
      </c>
      <c r="C3" s="19" t="str">
        <f>VLOOKUP(A3,QFERPlant_Table!$B$2:$F$1693,5,FALSE)</f>
        <v>CA</v>
      </c>
      <c r="D3" s="19">
        <f>SUMIF(QFERGeneratorAnnual_2017!$L$2:$L$2207,'3aa. QFER RE Not in RNS'!A3,QFERGeneratorAnnual_2017!$S$2:$S$2207)</f>
        <v>25</v>
      </c>
      <c r="E3" s="19" t="s">
        <v>0</v>
      </c>
      <c r="F3" s="1">
        <f>VLOOKUP(A3,QFERGeneratorAnnual_2017!$L$2:$O$2207,4,FALSE)</f>
        <v>37043</v>
      </c>
      <c r="G3" s="19">
        <f>SUMIF(QFERGeneratorAnnual_2017!$L$2:$L$2207,'3aa. QFER RE Not in RNS'!A3,QFERGeneratorAnnual_2017!$U$2:$U$2207)</f>
        <v>0.12</v>
      </c>
      <c r="H3" s="148">
        <f t="shared" ref="H3:H66" si="0">G3/1000</f>
        <v>1.1999999999999999E-4</v>
      </c>
      <c r="I3" s="19" t="s">
        <v>17355</v>
      </c>
      <c r="J3" s="19" t="s">
        <v>3982</v>
      </c>
      <c r="K3" s="19" t="str">
        <f>VLOOKUP(I3,Table2[[RPS ID]:[CertificationStatus]],12,FALSE)</f>
        <v>Approved</v>
      </c>
    </row>
    <row r="4" spans="1:11" hidden="1">
      <c r="A4" s="19" t="s">
        <v>10633</v>
      </c>
      <c r="B4" s="19" t="str">
        <f>VLOOKUP(A4,QFERPlant_Table!$B$2:$C$1693,2,FALSE)</f>
        <v>Covanta Mendota LP</v>
      </c>
      <c r="C4" s="19" t="str">
        <f>VLOOKUP(A4,QFERPlant_Table!$B$2:$F$1693,5,FALSE)</f>
        <v>CA</v>
      </c>
      <c r="D4" s="19">
        <f>SUMIF(QFERGeneratorAnnual_2017!$L$2:$L$2207,'3aa. QFER RE Not in RNS'!A4,QFERGeneratorAnnual_2017!$S$2:$S$2207)</f>
        <v>28</v>
      </c>
      <c r="E4" s="19" t="s">
        <v>0</v>
      </c>
      <c r="F4" s="1">
        <f>VLOOKUP(A4,QFERGeneratorAnnual_2017!$L$2:$O$2207,4,FALSE)</f>
        <v>32690</v>
      </c>
      <c r="G4" s="19">
        <f>SUMIF(QFERGeneratorAnnual_2017!$L$2:$L$2207,'3aa. QFER RE Not in RNS'!A4,QFERGeneratorAnnual_2017!$U$2:$U$2207)</f>
        <v>0.12</v>
      </c>
      <c r="H4" s="148">
        <f t="shared" si="0"/>
        <v>1.1999999999999999E-4</v>
      </c>
      <c r="I4" s="19" t="s">
        <v>17356</v>
      </c>
      <c r="J4" s="19" t="s">
        <v>3982</v>
      </c>
      <c r="K4" s="19" t="str">
        <f>VLOOKUP(I4,Table2[[RPS ID]:[CertificationStatus]],12,FALSE)</f>
        <v>Disapproved</v>
      </c>
    </row>
    <row r="5" spans="1:11" hidden="1">
      <c r="A5" s="19" t="s">
        <v>7646</v>
      </c>
      <c r="B5" s="19" t="str">
        <f>VLOOKUP(A5,QFERPlant_Table!$B$2:$C$1693,2,FALSE)</f>
        <v>Tracy Biomass Plant</v>
      </c>
      <c r="C5" s="19" t="str">
        <f>VLOOKUP(A5,QFERPlant_Table!$B$2:$F$1693,5,FALSE)</f>
        <v>CA</v>
      </c>
      <c r="D5" s="19">
        <f>SUMIF(QFERGeneratorAnnual_2017!$L$2:$L$2207,'3aa. QFER RE Not in RNS'!A5,QFERGeneratorAnnual_2017!$S$2:$S$2207)</f>
        <v>23</v>
      </c>
      <c r="E5" s="19" t="s">
        <v>0</v>
      </c>
      <c r="F5" s="1">
        <f>VLOOKUP(A5,QFERGeneratorAnnual_2017!$L$2:$O$2207,4,FALSE)</f>
        <v>32989</v>
      </c>
      <c r="G5" s="19">
        <f>SUMIF(QFERGeneratorAnnual_2017!$L$2:$L$2207,'3aa. QFER RE Not in RNS'!A5,QFERGeneratorAnnual_2017!$U$2:$U$2207)</f>
        <v>0.12</v>
      </c>
      <c r="H5" s="148">
        <f t="shared" si="0"/>
        <v>1.1999999999999999E-4</v>
      </c>
      <c r="I5" s="19" t="s">
        <v>44</v>
      </c>
      <c r="J5" s="19" t="s">
        <v>1879</v>
      </c>
      <c r="K5" s="19" t="e">
        <f>VLOOKUP(I5,Table2[[RPS ID]:[CertificationStatus]],12,FALSE)</f>
        <v>#N/A</v>
      </c>
    </row>
    <row r="6" spans="1:11">
      <c r="A6" s="19" t="s">
        <v>6203</v>
      </c>
      <c r="B6" s="19" t="str">
        <f>VLOOKUP(A6,QFERPlant_Table!$B$2:$C$1693,2,FALSE)</f>
        <v>Blue Lake</v>
      </c>
      <c r="C6" s="19" t="str">
        <f>VLOOKUP(A6,QFERPlant_Table!$B$2:$F$1693,5,FALSE)</f>
        <v>CA</v>
      </c>
      <c r="D6" s="19">
        <f>SUMIF(QFERGeneratorAnnual_2017!$L$2:$L$2207,'3aa. QFER RE Not in RNS'!A6,QFERGeneratorAnnual_2017!$S$2:$S$2207)</f>
        <v>13.8</v>
      </c>
      <c r="E6" s="19" t="s">
        <v>0</v>
      </c>
      <c r="F6" s="1">
        <f>VLOOKUP(A6,QFERGeneratorAnnual_2017!$L$2:$O$2207,4,FALSE)</f>
        <v>40298</v>
      </c>
      <c r="G6" s="19">
        <f>SUMIF(QFERGeneratorAnnual_2017!$L$2:$L$2207,'3aa. QFER RE Not in RNS'!A6,QFERGeneratorAnnual_2017!$U$2:$U$2207)</f>
        <v>0.12</v>
      </c>
      <c r="H6" s="148">
        <f t="shared" si="0"/>
        <v>1.1999999999999999E-4</v>
      </c>
      <c r="I6" s="19" t="s">
        <v>6205</v>
      </c>
      <c r="J6" s="19" t="s">
        <v>3982</v>
      </c>
      <c r="K6" s="19" t="str">
        <f>VLOOKUP(I6,Table2[[RPS ID]:[CertificationStatus]],12,FALSE)</f>
        <v>Approved</v>
      </c>
    </row>
    <row r="7" spans="1:11" hidden="1">
      <c r="A7" s="19" t="s">
        <v>6228</v>
      </c>
      <c r="B7" s="19" t="str">
        <f>VLOOKUP(A7,QFERPlant_Table!$B$2:$C$1693,2,FALSE)</f>
        <v>Brea Power Partners LP</v>
      </c>
      <c r="C7" s="19" t="str">
        <f>VLOOKUP(A7,QFERPlant_Table!$B$2:$F$1693,5,FALSE)</f>
        <v>CA</v>
      </c>
      <c r="D7" s="19">
        <f>SUMIF(QFERGeneratorAnnual_2017!$L$2:$L$2207,'3aa. QFER RE Not in RNS'!A7,QFERGeneratorAnnual_2017!$S$2:$S$2207)</f>
        <v>5.63</v>
      </c>
      <c r="E7" s="19" t="s">
        <v>0</v>
      </c>
      <c r="F7" s="1">
        <f>VLOOKUP(A7,QFERGeneratorAnnual_2017!$L$2:$O$2207,4,FALSE)</f>
        <v>31382</v>
      </c>
      <c r="G7" s="19">
        <f>SUMIF(QFERGeneratorAnnual_2017!$L$2:$L$2207,'3aa. QFER RE Not in RNS'!A7,QFERGeneratorAnnual_2017!$U$2:$U$2207)</f>
        <v>0.01</v>
      </c>
      <c r="H7" s="148">
        <f t="shared" si="0"/>
        <v>1.0000000000000001E-5</v>
      </c>
      <c r="I7" s="19" t="s">
        <v>44</v>
      </c>
      <c r="J7" s="19" t="s">
        <v>1879</v>
      </c>
      <c r="K7" s="19" t="e">
        <f>VLOOKUP(I7,Table2[[RPS ID]:[CertificationStatus]],12,FALSE)</f>
        <v>#N/A</v>
      </c>
    </row>
    <row r="8" spans="1:11" hidden="1">
      <c r="A8" s="19" t="s">
        <v>10620</v>
      </c>
      <c r="B8" s="19" t="str">
        <f>VLOOKUP(A8,QFERPlant_Table!$B$2:$C$1693,2,FALSE)</f>
        <v>Southeast Resource Recovery</v>
      </c>
      <c r="C8" s="19" t="str">
        <f>VLOOKUP(A8,QFERPlant_Table!$B$2:$F$1693,5,FALSE)</f>
        <v>CA</v>
      </c>
      <c r="D8" s="19">
        <f>SUMIF(QFERGeneratorAnnual_2017!$L$2:$L$2207,'3aa. QFER RE Not in RNS'!A8,QFERGeneratorAnnual_2017!$S$2:$S$2207)</f>
        <v>34.6</v>
      </c>
      <c r="E8" s="19" t="s">
        <v>0</v>
      </c>
      <c r="F8" s="1">
        <f>VLOOKUP(A8,QFERGeneratorAnnual_2017!$L$2:$O$2207,4,FALSE)</f>
        <v>31967</v>
      </c>
      <c r="G8" s="19">
        <f>SUMIF(QFERGeneratorAnnual_2017!$L$2:$L$2207,'3aa. QFER RE Not in RNS'!A8,QFERGeneratorAnnual_2017!$U$2:$U$2207)</f>
        <v>184499</v>
      </c>
      <c r="H8" s="148">
        <f t="shared" si="0"/>
        <v>184.499</v>
      </c>
      <c r="I8" s="19" t="s">
        <v>44</v>
      </c>
      <c r="J8" s="19" t="s">
        <v>1879</v>
      </c>
      <c r="K8" s="19" t="e">
        <f>VLOOKUP(I8,Table2[[RPS ID]:[CertificationStatus]],12,FALSE)</f>
        <v>#N/A</v>
      </c>
    </row>
    <row r="9" spans="1:11" hidden="1">
      <c r="A9" s="19" t="s">
        <v>10618</v>
      </c>
      <c r="B9" s="19" t="str">
        <f>VLOOKUP(A9,QFERPlant_Table!$B$2:$C$1693,2,FALSE)</f>
        <v>Commerce Refuse To Energy</v>
      </c>
      <c r="C9" s="19" t="str">
        <f>VLOOKUP(A9,QFERPlant_Table!$B$2:$F$1693,5,FALSE)</f>
        <v>CA</v>
      </c>
      <c r="D9" s="19">
        <f>SUMIF(QFERGeneratorAnnual_2017!$L$2:$L$2207,'3aa. QFER RE Not in RNS'!A9,QFERGeneratorAnnual_2017!$S$2:$S$2207)</f>
        <v>11.5</v>
      </c>
      <c r="E9" s="19" t="s">
        <v>0</v>
      </c>
      <c r="F9" s="1">
        <f>VLOOKUP(A9,QFERGeneratorAnnual_2017!$L$2:$O$2207,4,FALSE)</f>
        <v>31717</v>
      </c>
      <c r="G9" s="19">
        <f>SUMIF(QFERGeneratorAnnual_2017!$L$2:$L$2207,'3aa. QFER RE Not in RNS'!A9,QFERGeneratorAnnual_2017!$U$2:$U$2207)</f>
        <v>71583</v>
      </c>
      <c r="H9" s="148">
        <f t="shared" si="0"/>
        <v>71.582999999999998</v>
      </c>
      <c r="I9" s="19" t="e">
        <v>#N/A</v>
      </c>
      <c r="J9" s="19">
        <v>0</v>
      </c>
      <c r="K9" s="19" t="e">
        <f>VLOOKUP(I9,Table2[[RPS ID]:[CertificationStatus]],12,FALSE)</f>
        <v>#N/A</v>
      </c>
    </row>
    <row r="10" spans="1:11" hidden="1">
      <c r="A10" s="19" t="s">
        <v>6866</v>
      </c>
      <c r="B10" s="19" t="str">
        <f>VLOOKUP(A10,QFERPlant_Table!$B$2:$C$1693,2,FALSE)</f>
        <v>Marina Landfill Gas (Monterey Regional Waste Management Dst)</v>
      </c>
      <c r="C10" s="19" t="str">
        <f>VLOOKUP(A10,QFERPlant_Table!$B$2:$F$1693,5,FALSE)</f>
        <v>CA</v>
      </c>
      <c r="D10" s="19">
        <f>SUMIF(QFERGeneratorAnnual_2017!$L$2:$L$2207,'3aa. QFER RE Not in RNS'!A10,QFERGeneratorAnnual_2017!$S$2:$S$2207)</f>
        <v>5.08</v>
      </c>
      <c r="E10" s="19" t="s">
        <v>0</v>
      </c>
      <c r="F10" s="1">
        <f>VLOOKUP(A10,QFERGeneratorAnnual_2017!$L$2:$O$2207,4,FALSE)</f>
        <v>35521</v>
      </c>
      <c r="G10" s="19">
        <f>SUMIF(QFERGeneratorAnnual_2017!$L$2:$L$2207,'3aa. QFER RE Not in RNS'!A10,QFERGeneratorAnnual_2017!$U$2:$U$2207)</f>
        <v>15458.01</v>
      </c>
      <c r="H10" s="148">
        <f t="shared" si="0"/>
        <v>15.45801</v>
      </c>
      <c r="I10" s="19" t="s">
        <v>44</v>
      </c>
      <c r="J10" s="19" t="s">
        <v>1879</v>
      </c>
      <c r="K10" s="19" t="e">
        <f>VLOOKUP(I10,Table2[[RPS ID]:[CertificationStatus]],12,FALSE)</f>
        <v>#N/A</v>
      </c>
    </row>
    <row r="11" spans="1:11">
      <c r="A11" s="19" t="s">
        <v>7644</v>
      </c>
      <c r="B11" s="19" t="str">
        <f>VLOOKUP(A11,QFERPlant_Table!$B$2:$C$1693,2,FALSE)</f>
        <v>Toyon Landfill Gas Conversion LLC (Indef Shutdown 6/2015)</v>
      </c>
      <c r="C11" s="19" t="str">
        <f>VLOOKUP(A11,QFERPlant_Table!$B$2:$F$1693,5,FALSE)</f>
        <v>CA</v>
      </c>
      <c r="D11" s="19">
        <f>SUMIF(QFERGeneratorAnnual_2017!$L$2:$L$2207,'3aa. QFER RE Not in RNS'!A11,QFERGeneratorAnnual_2017!$S$2:$S$2207)</f>
        <v>3.76</v>
      </c>
      <c r="E11" s="19" t="s">
        <v>0</v>
      </c>
      <c r="F11" s="1">
        <f>VLOOKUP(A11,QFERGeneratorAnnual_2017!$L$2:$O$2207,4,FALSE)</f>
        <v>38596</v>
      </c>
      <c r="G11" s="19">
        <f>SUMIF(QFERGeneratorAnnual_2017!$L$2:$L$2207,'3aa. QFER RE Not in RNS'!A11,QFERGeneratorAnnual_2017!$U$2:$U$2207)</f>
        <v>0.02</v>
      </c>
      <c r="H11" s="148">
        <f t="shared" si="0"/>
        <v>2.0000000000000002E-5</v>
      </c>
      <c r="I11" s="19" t="s">
        <v>17357</v>
      </c>
      <c r="J11" s="19" t="s">
        <v>3982</v>
      </c>
      <c r="K11" s="19" t="str">
        <f>VLOOKUP(I11,Table2[[RPS ID]:[CertificationStatus]],12,FALSE)</f>
        <v>Approved</v>
      </c>
    </row>
    <row r="12" spans="1:11" hidden="1">
      <c r="A12" s="19" t="s">
        <v>6223</v>
      </c>
      <c r="B12" s="19" t="str">
        <f>VLOOKUP(A12,QFERPlant_Table!$B$2:$C$1693,2,FALSE)</f>
        <v>Bradley Landfill</v>
      </c>
      <c r="C12" s="19" t="str">
        <f>VLOOKUP(A12,QFERPlant_Table!$B$2:$F$1693,5,FALSE)</f>
        <v>CA</v>
      </c>
      <c r="D12" s="19">
        <f>SUMIF(QFERGeneratorAnnual_2017!$L$2:$L$2207,'3aa. QFER RE Not in RNS'!A12,QFERGeneratorAnnual_2017!$S$2:$S$2207)</f>
        <v>6</v>
      </c>
      <c r="E12" s="19" t="s">
        <v>0</v>
      </c>
      <c r="F12" s="1">
        <f>VLOOKUP(A12,QFERGeneratorAnnual_2017!$L$2:$O$2207,4,FALSE)</f>
        <v>36892</v>
      </c>
      <c r="G12" s="19">
        <f>SUMIF(QFERGeneratorAnnual_2017!$L$2:$L$2207,'3aa. QFER RE Not in RNS'!A12,QFERGeneratorAnnual_2017!$U$2:$U$2207)</f>
        <v>0.01</v>
      </c>
      <c r="H12" s="148">
        <f t="shared" si="0"/>
        <v>1.0000000000000001E-5</v>
      </c>
      <c r="I12" s="19" t="s">
        <v>44</v>
      </c>
      <c r="J12" s="19" t="s">
        <v>1879</v>
      </c>
      <c r="K12" s="19" t="e">
        <f>VLOOKUP(I12,Table2[[RPS ID]:[CertificationStatus]],12,FALSE)</f>
        <v>#N/A</v>
      </c>
    </row>
    <row r="13" spans="1:11" hidden="1">
      <c r="A13" s="19" t="s">
        <v>10604</v>
      </c>
      <c r="B13" s="19" t="str">
        <f>VLOOKUP(A13,QFERPlant_Table!$B$2:$C$1693,2,FALSE)</f>
        <v>Central LF (Sonoma) Phase III</v>
      </c>
      <c r="C13" s="19" t="str">
        <f>VLOOKUP(A13,QFERPlant_Table!$B$2:$F$1693,5,FALSE)</f>
        <v>CA</v>
      </c>
      <c r="D13" s="19">
        <f>SUMIF(QFERGeneratorAnnual_2017!$L$2:$L$2207,'3aa. QFER RE Not in RNS'!A13,QFERGeneratorAnnual_2017!$S$2:$S$2207)</f>
        <v>1.6</v>
      </c>
      <c r="E13" s="19" t="s">
        <v>0</v>
      </c>
      <c r="F13" s="1">
        <f>VLOOKUP(A13,QFERGeneratorAnnual_2017!$L$2:$O$2207,4,FALSE)</f>
        <v>37622</v>
      </c>
      <c r="G13" s="19">
        <f>SUMIF(QFERGeneratorAnnual_2017!$L$2:$L$2207,'3aa. QFER RE Not in RNS'!A13,QFERGeneratorAnnual_2017!$U$2:$U$2207)</f>
        <v>1503.01</v>
      </c>
      <c r="H13" s="148">
        <f t="shared" si="0"/>
        <v>1.50301</v>
      </c>
      <c r="I13" s="19" t="s">
        <v>44</v>
      </c>
      <c r="J13" s="19" t="s">
        <v>1879</v>
      </c>
      <c r="K13" s="19" t="e">
        <f>VLOOKUP(I13,Table2[[RPS ID]:[CertificationStatus]],12,FALSE)</f>
        <v>#N/A</v>
      </c>
    </row>
    <row r="14" spans="1:11" hidden="1">
      <c r="A14" s="19" t="s">
        <v>7062</v>
      </c>
      <c r="B14" s="19" t="str">
        <f>VLOOKUP(A14,QFERPlant_Table!$B$2:$C$1693,2,FALSE)</f>
        <v>Oxnard Wastewater Treatment Plant</v>
      </c>
      <c r="C14" s="19" t="str">
        <f>VLOOKUP(A14,QFERPlant_Table!$B$2:$F$1693,5,FALSE)</f>
        <v>CA</v>
      </c>
      <c r="D14" s="19">
        <f>SUMIF(QFERGeneratorAnnual_2017!$L$2:$L$2207,'3aa. QFER RE Not in RNS'!A14,QFERGeneratorAnnual_2017!$S$2:$S$2207)</f>
        <v>1.5</v>
      </c>
      <c r="E14" s="19" t="s">
        <v>0</v>
      </c>
      <c r="F14" s="1">
        <f>VLOOKUP(A14,QFERGeneratorAnnual_2017!$L$2:$O$2207,4,FALSE)</f>
        <v>29799</v>
      </c>
      <c r="G14" s="19">
        <f>SUMIF(QFERGeneratorAnnual_2017!$L$2:$L$2207,'3aa. QFER RE Not in RNS'!A14,QFERGeneratorAnnual_2017!$U$2:$U$2207)</f>
        <v>6033</v>
      </c>
      <c r="H14" s="148">
        <f t="shared" si="0"/>
        <v>6.0330000000000004</v>
      </c>
      <c r="I14" s="19" t="s">
        <v>44</v>
      </c>
      <c r="J14" s="19" t="s">
        <v>1879</v>
      </c>
      <c r="K14" s="19" t="e">
        <f>VLOOKUP(I14,Table2[[RPS ID]:[CertificationStatus]],12,FALSE)</f>
        <v>#N/A</v>
      </c>
    </row>
    <row r="15" spans="1:11" hidden="1">
      <c r="A15" s="19" t="s">
        <v>6512</v>
      </c>
      <c r="B15" s="19" t="str">
        <f>VLOOKUP(A15,QFERPlant_Table!$B$2:$C$1693,2,FALSE)</f>
        <v>Encina Water Pollution Control</v>
      </c>
      <c r="C15" s="19" t="str">
        <f>VLOOKUP(A15,QFERPlant_Table!$B$2:$F$1693,5,FALSE)</f>
        <v>CA</v>
      </c>
      <c r="D15" s="19">
        <f>SUMIF(QFERGeneratorAnnual_2017!$L$2:$L$2207,'3aa. QFER RE Not in RNS'!A15,QFERGeneratorAnnual_2017!$S$2:$S$2207)</f>
        <v>3</v>
      </c>
      <c r="E15" s="19" t="s">
        <v>0</v>
      </c>
      <c r="F15" s="1">
        <f>VLOOKUP(A15,QFERGeneratorAnnual_2017!$L$2:$O$2207,4,FALSE)</f>
        <v>30682</v>
      </c>
      <c r="G15" s="19">
        <f>SUMIF(QFERGeneratorAnnual_2017!$L$2:$L$2207,'3aa. QFER RE Not in RNS'!A15,QFERGeneratorAnnual_2017!$U$2:$U$2207)</f>
        <v>13834</v>
      </c>
      <c r="H15" s="148">
        <f t="shared" si="0"/>
        <v>13.834</v>
      </c>
      <c r="I15" s="19" t="s">
        <v>17358</v>
      </c>
      <c r="J15" s="19" t="s">
        <v>17352</v>
      </c>
      <c r="K15" s="19" t="str">
        <f>VLOOKUP(I15,Table2[[RPS ID]:[CertificationStatus]],12,FALSE)</f>
        <v>Approved</v>
      </c>
    </row>
    <row r="16" spans="1:11" hidden="1">
      <c r="A16" s="19" t="s">
        <v>7762</v>
      </c>
      <c r="B16" s="19" t="str">
        <f>VLOOKUP(A16,QFERPlant_Table!$B$2:$C$1693,2,FALSE)</f>
        <v>Whittier LFG Power Plant 1</v>
      </c>
      <c r="C16" s="19" t="str">
        <f>VLOOKUP(A16,QFERPlant_Table!$B$2:$F$1693,5,FALSE)</f>
        <v>CA</v>
      </c>
      <c r="D16" s="19">
        <f>SUMIF(QFERGeneratorAnnual_2017!$L$2:$L$2207,'3aa. QFER RE Not in RNS'!A16,QFERGeneratorAnnual_2017!$S$2:$S$2207)</f>
        <v>2.2000000000000002</v>
      </c>
      <c r="E16" s="19" t="s">
        <v>0</v>
      </c>
      <c r="F16" s="1">
        <f>VLOOKUP(A16,QFERGeneratorAnnual_2017!$L$2:$O$2207,4,FALSE)</f>
        <v>39052</v>
      </c>
      <c r="G16" s="19">
        <f>SUMIF(QFERGeneratorAnnual_2017!$L$2:$L$2207,'3aa. QFER RE Not in RNS'!A16,QFERGeneratorAnnual_2017!$U$2:$U$2207)</f>
        <v>0</v>
      </c>
      <c r="H16" s="148">
        <f t="shared" si="0"/>
        <v>0</v>
      </c>
      <c r="I16" s="19" t="s">
        <v>44</v>
      </c>
      <c r="J16" s="19" t="s">
        <v>1879</v>
      </c>
      <c r="K16" s="19" t="e">
        <f>VLOOKUP(I16,Table2[[RPS ID]:[CertificationStatus]],12,FALSE)</f>
        <v>#N/A</v>
      </c>
    </row>
    <row r="17" spans="1:11" hidden="1">
      <c r="A17" s="19" t="s">
        <v>10563</v>
      </c>
      <c r="B17" s="19" t="str">
        <f>VLOOKUP(A17,QFERPlant_Table!$B$2:$C$1693,2,FALSE)</f>
        <v>Kiefer Landfill Phase II (KLG2)</v>
      </c>
      <c r="C17" s="19" t="str">
        <f>VLOOKUP(A17,QFERPlant_Table!$B$2:$F$1693,5,FALSE)</f>
        <v>CA</v>
      </c>
      <c r="D17" s="19">
        <f>SUMIF(QFERGeneratorAnnual_2017!$L$2:$L$2207,'3aa. QFER RE Not in RNS'!A17,QFERGeneratorAnnual_2017!$S$2:$S$2207)</f>
        <v>6</v>
      </c>
      <c r="E17" s="19" t="s">
        <v>0</v>
      </c>
      <c r="F17" s="1">
        <f>VLOOKUP(A17,QFERGeneratorAnnual_2017!$L$2:$O$2207,4,FALSE)</f>
        <v>38777</v>
      </c>
      <c r="G17" s="19">
        <f>SUMIF(QFERGeneratorAnnual_2017!$L$2:$L$2207,'3aa. QFER RE Not in RNS'!A17,QFERGeneratorAnnual_2017!$U$2:$U$2207)</f>
        <v>42449</v>
      </c>
      <c r="H17" s="148">
        <f t="shared" si="0"/>
        <v>42.448999999999998</v>
      </c>
      <c r="I17" s="19" t="s">
        <v>17359</v>
      </c>
      <c r="J17" s="19" t="s">
        <v>17352</v>
      </c>
      <c r="K17" s="19" t="str">
        <f>VLOOKUP(I17,Table2[[RPS ID]:[CertificationStatus]],12,FALSE)</f>
        <v>Approved</v>
      </c>
    </row>
    <row r="18" spans="1:11" hidden="1">
      <c r="A18" s="19" t="s">
        <v>6727</v>
      </c>
      <c r="B18" s="19" t="str">
        <f>VLOOKUP(A18,QFERPlant_Table!$B$2:$C$1693,2,FALSE)</f>
        <v>Ironwood State Prison</v>
      </c>
      <c r="C18" s="19" t="str">
        <f>VLOOKUP(A18,QFERPlant_Table!$B$2:$F$1693,5,FALSE)</f>
        <v>CA</v>
      </c>
      <c r="D18" s="19">
        <f>SUMIF(QFERGeneratorAnnual_2017!$L$2:$L$2207,'3aa. QFER RE Not in RNS'!A18,QFERGeneratorAnnual_2017!$S$2:$S$2207)</f>
        <v>1</v>
      </c>
      <c r="E18" s="19" t="s">
        <v>36</v>
      </c>
      <c r="F18" s="1">
        <f>VLOOKUP(A18,QFERGeneratorAnnual_2017!$L$2:$O$2207,4,FALSE)</f>
        <v>39570</v>
      </c>
      <c r="G18" s="19">
        <f>SUMIF(QFERGeneratorAnnual_2017!$L$2:$L$2207,'3aa. QFER RE Not in RNS'!A18,QFERGeneratorAnnual_2017!$U$2:$U$2207)</f>
        <v>2032</v>
      </c>
      <c r="H18" s="148">
        <f t="shared" si="0"/>
        <v>2.032</v>
      </c>
      <c r="I18" s="19" t="s">
        <v>44</v>
      </c>
      <c r="J18" s="19" t="s">
        <v>1879</v>
      </c>
      <c r="K18" s="19" t="e">
        <f>VLOOKUP(I18,Table2[[RPS ID]:[CertificationStatus]],12,FALSE)</f>
        <v>#N/A</v>
      </c>
    </row>
    <row r="19" spans="1:11" hidden="1">
      <c r="A19" s="19" t="s">
        <v>9710</v>
      </c>
      <c r="B19" s="19" t="str">
        <f>VLOOKUP(A19,QFERPlant_Table!$B$2:$C$1693,2,FALSE)</f>
        <v>Konoike Pacific California Inc</v>
      </c>
      <c r="C19" s="19" t="str">
        <f>VLOOKUP(A19,QFERPlant_Table!$B$2:$F$1693,5,FALSE)</f>
        <v>CA</v>
      </c>
      <c r="D19" s="19">
        <f>SUMIF(QFERGeneratorAnnual_2017!$L$2:$L$2207,'3aa. QFER RE Not in RNS'!A19,QFERGeneratorAnnual_2017!$S$2:$S$2207)</f>
        <v>1.4</v>
      </c>
      <c r="E19" s="19" t="s">
        <v>36</v>
      </c>
      <c r="F19" s="1">
        <f>VLOOKUP(A19,QFERGeneratorAnnual_2017!$L$2:$O$2207,4,FALSE)</f>
        <v>40641</v>
      </c>
      <c r="G19" s="19">
        <f>SUMIF(QFERGeneratorAnnual_2017!$L$2:$L$2207,'3aa. QFER RE Not in RNS'!A19,QFERGeneratorAnnual_2017!$U$2:$U$2207)</f>
        <v>1660</v>
      </c>
      <c r="H19" s="148">
        <f t="shared" si="0"/>
        <v>1.66</v>
      </c>
      <c r="I19" s="19" t="s">
        <v>44</v>
      </c>
      <c r="J19" s="19" t="s">
        <v>1879</v>
      </c>
      <c r="K19" s="19" t="e">
        <f>VLOOKUP(I19,Table2[[RPS ID]:[CertificationStatus]],12,FALSE)</f>
        <v>#N/A</v>
      </c>
    </row>
    <row r="20" spans="1:11" hidden="1">
      <c r="A20" s="19" t="s">
        <v>9708</v>
      </c>
      <c r="B20" s="19" t="str">
        <f>VLOOKUP(A20,QFERPlant_Table!$B$2:$C$1693,2,FALSE)</f>
        <v>Porterville Solar</v>
      </c>
      <c r="C20" s="19" t="str">
        <f>VLOOKUP(A20,QFERPlant_Table!$B$2:$F$1693,5,FALSE)</f>
        <v>CA</v>
      </c>
      <c r="D20" s="19">
        <f>SUMIF(QFERGeneratorAnnual_2017!$L$2:$L$2207,'3aa. QFER RE Not in RNS'!A20,QFERGeneratorAnnual_2017!$S$2:$S$2207)</f>
        <v>3.5</v>
      </c>
      <c r="E20" s="19" t="s">
        <v>36</v>
      </c>
      <c r="F20" s="1">
        <f>VLOOKUP(A20,QFERGeneratorAnnual_2017!$L$2:$O$2207,4,FALSE)</f>
        <v>41652</v>
      </c>
      <c r="G20" s="19">
        <f>SUMIF(QFERGeneratorAnnual_2017!$L$2:$L$2207,'3aa. QFER RE Not in RNS'!A20,QFERGeneratorAnnual_2017!$U$2:$U$2207)</f>
        <v>6714</v>
      </c>
      <c r="H20" s="148">
        <f t="shared" si="0"/>
        <v>6.7140000000000004</v>
      </c>
      <c r="I20" s="19" t="s">
        <v>121</v>
      </c>
      <c r="J20" s="19" t="s">
        <v>17352</v>
      </c>
      <c r="K20" s="19" t="str">
        <f>VLOOKUP(I20,Table2[[RPS ID]:[CertificationStatus]],12,FALSE)</f>
        <v>Approved</v>
      </c>
    </row>
    <row r="21" spans="1:11" hidden="1">
      <c r="A21" s="19" t="s">
        <v>9706</v>
      </c>
      <c r="B21" s="19" t="str">
        <f>VLOOKUP(A21,QFERPlant_Table!$B$2:$C$1693,2,FALSE)</f>
        <v>LA Harbor College</v>
      </c>
      <c r="C21" s="19" t="str">
        <f>VLOOKUP(A21,QFERPlant_Table!$B$2:$F$1693,5,FALSE)</f>
        <v>CA</v>
      </c>
      <c r="D21" s="19">
        <f>SUMIF(QFERGeneratorAnnual_2017!$L$2:$L$2207,'3aa. QFER RE Not in RNS'!A21,QFERGeneratorAnnual_2017!$S$2:$S$2207)</f>
        <v>2.11</v>
      </c>
      <c r="E21" s="19" t="s">
        <v>36</v>
      </c>
      <c r="F21" s="1">
        <f>VLOOKUP(A21,QFERGeneratorAnnual_2017!$L$2:$O$2207,4,FALSE)</f>
        <v>40403</v>
      </c>
      <c r="G21" s="19">
        <f>SUMIF(QFERGeneratorAnnual_2017!$L$2:$L$2207,'3aa. QFER RE Not in RNS'!A21,QFERGeneratorAnnual_2017!$U$2:$U$2207)</f>
        <v>2841</v>
      </c>
      <c r="H21" s="148">
        <f t="shared" si="0"/>
        <v>2.8410000000000002</v>
      </c>
      <c r="I21" s="19" t="s">
        <v>44</v>
      </c>
      <c r="J21" s="19" t="s">
        <v>1879</v>
      </c>
      <c r="K21" s="19" t="e">
        <f>VLOOKUP(I21,Table2[[RPS ID]:[CertificationStatus]],12,FALSE)</f>
        <v>#N/A</v>
      </c>
    </row>
    <row r="22" spans="1:11" hidden="1">
      <c r="A22" s="19" t="s">
        <v>9698</v>
      </c>
      <c r="B22" s="19" t="str">
        <f>VLOOKUP(A22,QFERPlant_Table!$B$2:$C$1693,2,FALSE)</f>
        <v>Coronus 29-Palms North 1</v>
      </c>
      <c r="C22" s="19" t="str">
        <f>VLOOKUP(A22,QFERPlant_Table!$B$2:$F$1693,5,FALSE)</f>
        <v>CA</v>
      </c>
      <c r="D22" s="19">
        <f>SUMIF(QFERGeneratorAnnual_2017!$L$2:$L$2207,'3aa. QFER RE Not in RNS'!A22,QFERGeneratorAnnual_2017!$S$2:$S$2207)</f>
        <v>1.5</v>
      </c>
      <c r="E22" s="19" t="s">
        <v>36</v>
      </c>
      <c r="F22" s="1">
        <f>VLOOKUP(A22,QFERGeneratorAnnual_2017!$L$2:$O$2207,4,FALSE)</f>
        <v>41654</v>
      </c>
      <c r="G22" s="19">
        <f>SUMIF(QFERGeneratorAnnual_2017!$L$2:$L$2207,'3aa. QFER RE Not in RNS'!A22,QFERGeneratorAnnual_2017!$U$2:$U$2207)</f>
        <v>2628</v>
      </c>
      <c r="H22" s="148">
        <f t="shared" si="0"/>
        <v>2.6280000000000001</v>
      </c>
      <c r="I22" s="19" t="s">
        <v>17360</v>
      </c>
      <c r="J22" s="19" t="s">
        <v>3982</v>
      </c>
      <c r="K22" s="19" t="str">
        <f>VLOOKUP(I22,Table2[[RPS ID]:[CertificationStatus]],12,FALSE)</f>
        <v>Withdrawn</v>
      </c>
    </row>
    <row r="23" spans="1:11" hidden="1">
      <c r="A23" s="19" t="s">
        <v>9696</v>
      </c>
      <c r="B23" s="19" t="str">
        <f>VLOOKUP(A23,QFERPlant_Table!$B$2:$C$1693,2,FALSE)</f>
        <v>Coronus 29-Palms North 2</v>
      </c>
      <c r="C23" s="19" t="str">
        <f>VLOOKUP(A23,QFERPlant_Table!$B$2:$F$1693,5,FALSE)</f>
        <v>CA</v>
      </c>
      <c r="D23" s="19">
        <f>SUMIF(QFERGeneratorAnnual_2017!$L$2:$L$2207,'3aa. QFER RE Not in RNS'!A23,QFERGeneratorAnnual_2017!$S$2:$S$2207)</f>
        <v>1.5</v>
      </c>
      <c r="E23" s="19" t="s">
        <v>36</v>
      </c>
      <c r="F23" s="1">
        <f>VLOOKUP(A23,QFERGeneratorAnnual_2017!$L$2:$O$2207,4,FALSE)</f>
        <v>41654</v>
      </c>
      <c r="G23" s="19">
        <f>SUMIF(QFERGeneratorAnnual_2017!$L$2:$L$2207,'3aa. QFER RE Not in RNS'!A23,QFERGeneratorAnnual_2017!$U$2:$U$2207)</f>
        <v>2628</v>
      </c>
      <c r="H23" s="148">
        <f t="shared" si="0"/>
        <v>2.6280000000000001</v>
      </c>
      <c r="I23" s="19" t="s">
        <v>44</v>
      </c>
      <c r="J23" s="19" t="s">
        <v>1879</v>
      </c>
      <c r="K23" s="19" t="e">
        <f>VLOOKUP(I23,Table2[[RPS ID]:[CertificationStatus]],12,FALSE)</f>
        <v>#N/A</v>
      </c>
    </row>
    <row r="24" spans="1:11" hidden="1">
      <c r="A24" s="19" t="s">
        <v>9694</v>
      </c>
      <c r="B24" s="19" t="str">
        <f>VLOOKUP(A24,QFERPlant_Table!$B$2:$C$1693,2,FALSE)</f>
        <v>Coronus 29-Palms North 3</v>
      </c>
      <c r="C24" s="19" t="str">
        <f>VLOOKUP(A24,QFERPlant_Table!$B$2:$F$1693,5,FALSE)</f>
        <v>CA</v>
      </c>
      <c r="D24" s="19">
        <f>SUMIF(QFERGeneratorAnnual_2017!$L$2:$L$2207,'3aa. QFER RE Not in RNS'!A24,QFERGeneratorAnnual_2017!$S$2:$S$2207)</f>
        <v>1.5</v>
      </c>
      <c r="E24" s="19" t="s">
        <v>36</v>
      </c>
      <c r="F24" s="1">
        <f>VLOOKUP(A24,QFERGeneratorAnnual_2017!$L$2:$O$2207,4,FALSE)</f>
        <v>41654</v>
      </c>
      <c r="G24" s="19">
        <f>SUMIF(QFERGeneratorAnnual_2017!$L$2:$L$2207,'3aa. QFER RE Not in RNS'!A24,QFERGeneratorAnnual_2017!$U$2:$U$2207)</f>
        <v>2628</v>
      </c>
      <c r="H24" s="148">
        <f t="shared" si="0"/>
        <v>2.6280000000000001</v>
      </c>
      <c r="I24" s="19" t="s">
        <v>44</v>
      </c>
      <c r="J24" s="19" t="s">
        <v>1879</v>
      </c>
      <c r="K24" s="19" t="e">
        <f>VLOOKUP(I24,Table2[[RPS ID]:[CertificationStatus]],12,FALSE)</f>
        <v>#N/A</v>
      </c>
    </row>
    <row r="25" spans="1:11" hidden="1">
      <c r="A25" s="19" t="s">
        <v>9691</v>
      </c>
      <c r="B25" s="19" t="str">
        <f>VLOOKUP(A25,QFERPlant_Table!$B$2:$C$1693,2,FALSE)</f>
        <v>Coronus Yucca Valley East 1</v>
      </c>
      <c r="C25" s="19" t="str">
        <f>VLOOKUP(A25,QFERPlant_Table!$B$2:$F$1693,5,FALSE)</f>
        <v>CA</v>
      </c>
      <c r="D25" s="19">
        <f>SUMIF(QFERGeneratorAnnual_2017!$L$2:$L$2207,'3aa. QFER RE Not in RNS'!A25,QFERGeneratorAnnual_2017!$S$2:$S$2207)</f>
        <v>1.5</v>
      </c>
      <c r="E25" s="19" t="s">
        <v>36</v>
      </c>
      <c r="F25" s="1">
        <f>VLOOKUP(A25,QFERGeneratorAnnual_2017!$L$2:$O$2207,4,FALSE)</f>
        <v>41470</v>
      </c>
      <c r="G25" s="19">
        <f>SUMIF(QFERGeneratorAnnual_2017!$L$2:$L$2207,'3aa. QFER RE Not in RNS'!A25,QFERGeneratorAnnual_2017!$U$2:$U$2207)</f>
        <v>2628</v>
      </c>
      <c r="H25" s="148">
        <f t="shared" si="0"/>
        <v>2.6280000000000001</v>
      </c>
      <c r="I25" s="19" t="s">
        <v>17361</v>
      </c>
      <c r="J25" s="19" t="s">
        <v>3982</v>
      </c>
      <c r="K25" s="19" t="str">
        <f>VLOOKUP(I25,Table2[[RPS ID]:[CertificationStatus]],12,FALSE)</f>
        <v>Withdrawn</v>
      </c>
    </row>
    <row r="26" spans="1:11" hidden="1">
      <c r="A26" s="19" t="s">
        <v>9689</v>
      </c>
      <c r="B26" s="19" t="str">
        <f>VLOOKUP(A26,QFERPlant_Table!$B$2:$C$1693,2,FALSE)</f>
        <v>Coronus Yucca Valley East 2</v>
      </c>
      <c r="C26" s="19" t="str">
        <f>VLOOKUP(A26,QFERPlant_Table!$B$2:$F$1693,5,FALSE)</f>
        <v>CA</v>
      </c>
      <c r="D26" s="19">
        <f>SUMIF(QFERGeneratorAnnual_2017!$L$2:$L$2207,'3aa. QFER RE Not in RNS'!A26,QFERGeneratorAnnual_2017!$S$2:$S$2207)</f>
        <v>1.5</v>
      </c>
      <c r="E26" s="19" t="s">
        <v>36</v>
      </c>
      <c r="F26" s="1">
        <f>VLOOKUP(A26,QFERGeneratorAnnual_2017!$L$2:$O$2207,4,FALSE)</f>
        <v>41470</v>
      </c>
      <c r="G26" s="19">
        <f>SUMIF(QFERGeneratorAnnual_2017!$L$2:$L$2207,'3aa. QFER RE Not in RNS'!A26,QFERGeneratorAnnual_2017!$U$2:$U$2207)</f>
        <v>2628</v>
      </c>
      <c r="H26" s="148">
        <f t="shared" si="0"/>
        <v>2.6280000000000001</v>
      </c>
      <c r="I26" s="19" t="s">
        <v>44</v>
      </c>
      <c r="J26" s="19" t="s">
        <v>1879</v>
      </c>
      <c r="K26" s="19" t="e">
        <f>VLOOKUP(I26,Table2[[RPS ID]:[CertificationStatus]],12,FALSE)</f>
        <v>#N/A</v>
      </c>
    </row>
    <row r="27" spans="1:11" hidden="1">
      <c r="A27" s="19" t="s">
        <v>9687</v>
      </c>
      <c r="B27" s="19" t="str">
        <f>VLOOKUP(A27,QFERPlant_Table!$B$2:$C$1693,2,FALSE)</f>
        <v>Coronus Yucca Valley East 3</v>
      </c>
      <c r="C27" s="19" t="str">
        <f>VLOOKUP(A27,QFERPlant_Table!$B$2:$F$1693,5,FALSE)</f>
        <v>CA</v>
      </c>
      <c r="D27" s="19">
        <f>SUMIF(QFERGeneratorAnnual_2017!$L$2:$L$2207,'3aa. QFER RE Not in RNS'!A27,QFERGeneratorAnnual_2017!$S$2:$S$2207)</f>
        <v>1.5</v>
      </c>
      <c r="E27" s="19" t="s">
        <v>36</v>
      </c>
      <c r="F27" s="1">
        <f>VLOOKUP(A27,QFERGeneratorAnnual_2017!$L$2:$O$2207,4,FALSE)</f>
        <v>41835</v>
      </c>
      <c r="G27" s="19">
        <f>SUMIF(QFERGeneratorAnnual_2017!$L$2:$L$2207,'3aa. QFER RE Not in RNS'!A27,QFERGeneratorAnnual_2017!$U$2:$U$2207)</f>
        <v>2628</v>
      </c>
      <c r="H27" s="148">
        <f t="shared" si="0"/>
        <v>2.6280000000000001</v>
      </c>
      <c r="I27" s="19" t="s">
        <v>44</v>
      </c>
      <c r="J27" s="19" t="s">
        <v>1879</v>
      </c>
      <c r="K27" s="19" t="e">
        <f>VLOOKUP(I27,Table2[[RPS ID]:[CertificationStatus]],12,FALSE)</f>
        <v>#N/A</v>
      </c>
    </row>
    <row r="28" spans="1:11" hidden="1">
      <c r="A28" s="19" t="s">
        <v>9685</v>
      </c>
      <c r="B28" s="19" t="str">
        <f>VLOOKUP(A28,QFERPlant_Table!$B$2:$C$1693,2,FALSE)</f>
        <v>Coronus Joshua Tree East 1</v>
      </c>
      <c r="C28" s="19" t="str">
        <f>VLOOKUP(A28,QFERPlant_Table!$B$2:$F$1693,5,FALSE)</f>
        <v>CA</v>
      </c>
      <c r="D28" s="19">
        <f>SUMIF(QFERGeneratorAnnual_2017!$L$2:$L$2207,'3aa. QFER RE Not in RNS'!A28,QFERGeneratorAnnual_2017!$S$2:$S$2207)</f>
        <v>1.5</v>
      </c>
      <c r="E28" s="19" t="s">
        <v>36</v>
      </c>
      <c r="F28" s="1">
        <f>VLOOKUP(A28,QFERGeneratorAnnual_2017!$L$2:$O$2207,4,FALSE)</f>
        <v>41470</v>
      </c>
      <c r="G28" s="19">
        <f>SUMIF(QFERGeneratorAnnual_2017!$L$2:$L$2207,'3aa. QFER RE Not in RNS'!A28,QFERGeneratorAnnual_2017!$U$2:$U$2207)</f>
        <v>2628</v>
      </c>
      <c r="H28" s="148">
        <f t="shared" si="0"/>
        <v>2.6280000000000001</v>
      </c>
      <c r="I28" s="19" t="s">
        <v>17362</v>
      </c>
      <c r="J28" s="19" t="s">
        <v>3982</v>
      </c>
      <c r="K28" s="19" t="str">
        <f>VLOOKUP(I28,Table2[[RPS ID]:[CertificationStatus]],12,FALSE)</f>
        <v>Withdrawn</v>
      </c>
    </row>
    <row r="29" spans="1:11" hidden="1">
      <c r="A29" s="19" t="s">
        <v>9683</v>
      </c>
      <c r="B29" s="19" t="str">
        <f>VLOOKUP(A29,QFERPlant_Table!$B$2:$C$1693,2,FALSE)</f>
        <v>Coronus Joshua Tree East 2</v>
      </c>
      <c r="C29" s="19" t="str">
        <f>VLOOKUP(A29,QFERPlant_Table!$B$2:$F$1693,5,FALSE)</f>
        <v>CA</v>
      </c>
      <c r="D29" s="19">
        <f>SUMIF(QFERGeneratorAnnual_2017!$L$2:$L$2207,'3aa. QFER RE Not in RNS'!A29,QFERGeneratorAnnual_2017!$S$2:$S$2207)</f>
        <v>1.5</v>
      </c>
      <c r="E29" s="19" t="s">
        <v>36</v>
      </c>
      <c r="F29" s="1">
        <f>VLOOKUP(A29,QFERGeneratorAnnual_2017!$L$2:$O$2207,4,FALSE)</f>
        <v>41470</v>
      </c>
      <c r="G29" s="19">
        <f>SUMIF(QFERGeneratorAnnual_2017!$L$2:$L$2207,'3aa. QFER RE Not in RNS'!A29,QFERGeneratorAnnual_2017!$U$2:$U$2207)</f>
        <v>2628</v>
      </c>
      <c r="H29" s="148">
        <f t="shared" si="0"/>
        <v>2.6280000000000001</v>
      </c>
      <c r="I29" s="19" t="s">
        <v>44</v>
      </c>
      <c r="J29" s="19" t="s">
        <v>1879</v>
      </c>
      <c r="K29" s="19" t="e">
        <f>VLOOKUP(I29,Table2[[RPS ID]:[CertificationStatus]],12,FALSE)</f>
        <v>#N/A</v>
      </c>
    </row>
    <row r="30" spans="1:11" hidden="1">
      <c r="A30" s="19" t="s">
        <v>9680</v>
      </c>
      <c r="B30" s="19" t="str">
        <f>VLOOKUP(A30,QFERPlant_Table!$B$2:$C$1693,2,FALSE)</f>
        <v>Coronus Joshua Tree East 3</v>
      </c>
      <c r="C30" s="19" t="str">
        <f>VLOOKUP(A30,QFERPlant_Table!$B$2:$F$1693,5,FALSE)</f>
        <v>CA</v>
      </c>
      <c r="D30" s="19">
        <f>SUMIF(QFERGeneratorAnnual_2017!$L$2:$L$2207,'3aa. QFER RE Not in RNS'!A30,QFERGeneratorAnnual_2017!$S$2:$S$2207)</f>
        <v>1.5</v>
      </c>
      <c r="E30" s="19" t="s">
        <v>36</v>
      </c>
      <c r="F30" s="1">
        <f>VLOOKUP(A30,QFERGeneratorAnnual_2017!$L$2:$O$2207,4,FALSE)</f>
        <v>41470</v>
      </c>
      <c r="G30" s="19">
        <f>SUMIF(QFERGeneratorAnnual_2017!$L$2:$L$2207,'3aa. QFER RE Not in RNS'!A30,QFERGeneratorAnnual_2017!$U$2:$U$2207)</f>
        <v>2628</v>
      </c>
      <c r="H30" s="148">
        <f t="shared" si="0"/>
        <v>2.6280000000000001</v>
      </c>
      <c r="I30" s="19" t="s">
        <v>44</v>
      </c>
      <c r="J30" s="19" t="s">
        <v>1879</v>
      </c>
      <c r="K30" s="19" t="e">
        <f>VLOOKUP(I30,Table2[[RPS ID]:[CertificationStatus]],12,FALSE)</f>
        <v>#N/A</v>
      </c>
    </row>
    <row r="31" spans="1:11" hidden="1">
      <c r="A31" s="19" t="s">
        <v>9675</v>
      </c>
      <c r="B31" s="19" t="str">
        <f>VLOOKUP(A31,QFERPlant_Table!$B$2:$C$1693,2,FALSE)</f>
        <v>Pierce College LACCD</v>
      </c>
      <c r="C31" s="19" t="str">
        <f>VLOOKUP(A31,QFERPlant_Table!$B$2:$F$1693,5,FALSE)</f>
        <v>CA</v>
      </c>
      <c r="D31" s="19">
        <f>SUMIF(QFERGeneratorAnnual_2017!$L$2:$L$2207,'3aa. QFER RE Not in RNS'!A31,QFERGeneratorAnnual_2017!$S$2:$S$2207)</f>
        <v>2.1</v>
      </c>
      <c r="E31" s="19" t="s">
        <v>36</v>
      </c>
      <c r="F31" s="1">
        <f>VLOOKUP(A31,QFERGeneratorAnnual_2017!$L$2:$O$2207,4,FALSE)</f>
        <v>40470</v>
      </c>
      <c r="G31" s="19">
        <f>SUMIF(QFERGeneratorAnnual_2017!$L$2:$L$2207,'3aa. QFER RE Not in RNS'!A31,QFERGeneratorAnnual_2017!$U$2:$U$2207)</f>
        <v>3679</v>
      </c>
      <c r="H31" s="148">
        <f t="shared" si="0"/>
        <v>3.6789999999999998</v>
      </c>
      <c r="I31" s="19" t="e">
        <v>#N/A</v>
      </c>
      <c r="J31" s="19">
        <v>0</v>
      </c>
      <c r="K31" s="19" t="e">
        <f>VLOOKUP(I31,Table2[[RPS ID]:[CertificationStatus]],12,FALSE)</f>
        <v>#N/A</v>
      </c>
    </row>
    <row r="32" spans="1:11" hidden="1">
      <c r="A32" s="19" t="s">
        <v>9673</v>
      </c>
      <c r="B32" s="19" t="str">
        <f>VLOOKUP(A32,QFERPlant_Table!$B$2:$C$1693,2,FALSE)</f>
        <v>Harbor College  LACCD</v>
      </c>
      <c r="C32" s="19" t="str">
        <f>VLOOKUP(A32,QFERPlant_Table!$B$2:$F$1693,5,FALSE)</f>
        <v>CA</v>
      </c>
      <c r="D32" s="19">
        <f>SUMIF(QFERGeneratorAnnual_2017!$L$2:$L$2207,'3aa. QFER RE Not in RNS'!A32,QFERGeneratorAnnual_2017!$S$2:$S$2207)</f>
        <v>1.1000000000000001</v>
      </c>
      <c r="E32" s="19" t="s">
        <v>36</v>
      </c>
      <c r="F32" s="1">
        <f>VLOOKUP(A32,QFERGeneratorAnnual_2017!$L$2:$O$2207,4,FALSE)</f>
        <v>40532</v>
      </c>
      <c r="G32" s="19">
        <f>SUMIF(QFERGeneratorAnnual_2017!$L$2:$L$2207,'3aa. QFER RE Not in RNS'!A32,QFERGeneratorAnnual_2017!$U$2:$U$2207)</f>
        <v>1927.2</v>
      </c>
      <c r="H32" s="148">
        <f t="shared" si="0"/>
        <v>1.9272</v>
      </c>
      <c r="I32" s="19" t="e">
        <v>#N/A</v>
      </c>
      <c r="J32" s="19">
        <v>0</v>
      </c>
      <c r="K32" s="19" t="e">
        <f>VLOOKUP(I32,Table2[[RPS ID]:[CertificationStatus]],12,FALSE)</f>
        <v>#N/A</v>
      </c>
    </row>
    <row r="33" spans="1:11" hidden="1">
      <c r="A33" s="19" t="s">
        <v>9671</v>
      </c>
      <c r="B33" s="19" t="str">
        <f>VLOOKUP(A33,QFERPlant_Table!$B$2:$C$1693,2,FALSE)</f>
        <v>LA County MTA/Metro</v>
      </c>
      <c r="C33" s="19" t="str">
        <f>VLOOKUP(A33,QFERPlant_Table!$B$2:$F$1693,5,FALSE)</f>
        <v>CA</v>
      </c>
      <c r="D33" s="19">
        <f>SUMIF(QFERGeneratorAnnual_2017!$L$2:$L$2207,'3aa. QFER RE Not in RNS'!A33,QFERGeneratorAnnual_2017!$S$2:$S$2207)</f>
        <v>1.05</v>
      </c>
      <c r="E33" s="19" t="s">
        <v>36</v>
      </c>
      <c r="F33" s="1">
        <f>VLOOKUP(A33,QFERGeneratorAnnual_2017!$L$2:$O$2207,4,FALSE)</f>
        <v>39904</v>
      </c>
      <c r="G33" s="19">
        <f>SUMIF(QFERGeneratorAnnual_2017!$L$2:$L$2207,'3aa. QFER RE Not in RNS'!A33,QFERGeneratorAnnual_2017!$U$2:$U$2207)</f>
        <v>1839.6</v>
      </c>
      <c r="H33" s="148">
        <f t="shared" si="0"/>
        <v>1.8395999999999999</v>
      </c>
      <c r="I33" s="19" t="e">
        <v>#N/A</v>
      </c>
      <c r="J33" s="19">
        <v>0</v>
      </c>
      <c r="K33" s="19" t="e">
        <f>VLOOKUP(I33,Table2[[RPS ID]:[CertificationStatus]],12,FALSE)</f>
        <v>#N/A</v>
      </c>
    </row>
    <row r="34" spans="1:11" hidden="1">
      <c r="A34" s="19" t="s">
        <v>9669</v>
      </c>
      <c r="B34" s="19" t="str">
        <f>VLOOKUP(A34,QFERPlant_Table!$B$2:$C$1693,2,FALSE)</f>
        <v>Dependable Highway Express</v>
      </c>
      <c r="C34" s="19" t="str">
        <f>VLOOKUP(A34,QFERPlant_Table!$B$2:$F$1693,5,FALSE)</f>
        <v>CA</v>
      </c>
      <c r="D34" s="19">
        <f>SUMIF(QFERGeneratorAnnual_2017!$L$2:$L$2207,'3aa. QFER RE Not in RNS'!A34,QFERGeneratorAnnual_2017!$S$2:$S$2207)</f>
        <v>1.05</v>
      </c>
      <c r="E34" s="19" t="s">
        <v>36</v>
      </c>
      <c r="F34" s="1">
        <f>VLOOKUP(A34,QFERGeneratorAnnual_2017!$L$2:$O$2207,4,FALSE)</f>
        <v>40970</v>
      </c>
      <c r="G34" s="19">
        <f>SUMIF(QFERGeneratorAnnual_2017!$L$2:$L$2207,'3aa. QFER RE Not in RNS'!A34,QFERGeneratorAnnual_2017!$U$2:$U$2207)</f>
        <v>1839.6</v>
      </c>
      <c r="H34" s="148">
        <f t="shared" si="0"/>
        <v>1.8395999999999999</v>
      </c>
      <c r="I34" s="19" t="e">
        <v>#N/A</v>
      </c>
      <c r="J34" s="19">
        <v>0</v>
      </c>
      <c r="K34" s="19" t="e">
        <f>VLOOKUP(I34,Table2[[RPS ID]:[CertificationStatus]],12,FALSE)</f>
        <v>#N/A</v>
      </c>
    </row>
    <row r="35" spans="1:11">
      <c r="A35" s="19" t="s">
        <v>9598</v>
      </c>
      <c r="B35" s="19" t="str">
        <f>VLOOKUP(A35,QFERPlant_Table!$B$2:$C$1693,2,FALSE)</f>
        <v>Ivanhoe Solar</v>
      </c>
      <c r="C35" s="19" t="str">
        <f>VLOOKUP(A35,QFERPlant_Table!$B$2:$F$1693,5,FALSE)</f>
        <v>CA</v>
      </c>
      <c r="D35" s="19">
        <f>SUMIF(QFERGeneratorAnnual_2017!$L$2:$L$2207,'3aa. QFER RE Not in RNS'!A35,QFERGeneratorAnnual_2017!$S$2:$S$2207)</f>
        <v>3.5</v>
      </c>
      <c r="E35" s="19" t="s">
        <v>36</v>
      </c>
      <c r="F35" s="1">
        <f>VLOOKUP(A35,QFERGeneratorAnnual_2017!$L$2:$O$2207,4,FALSE)</f>
        <v>41656</v>
      </c>
      <c r="G35" s="19">
        <f>SUMIF(QFERGeneratorAnnual_2017!$L$2:$L$2207,'3aa. QFER RE Not in RNS'!A35,QFERGeneratorAnnual_2017!$U$2:$U$2207)</f>
        <v>6583</v>
      </c>
      <c r="H35" s="148">
        <f t="shared" si="0"/>
        <v>6.5830000000000002</v>
      </c>
      <c r="I35" s="19" t="s">
        <v>3222</v>
      </c>
      <c r="J35" s="19" t="s">
        <v>3982</v>
      </c>
      <c r="K35" s="19" t="str">
        <f>VLOOKUP(I35,Table2[[RPS ID]:[CertificationStatus]],12,FALSE)</f>
        <v>Approved</v>
      </c>
    </row>
    <row r="36" spans="1:11" hidden="1">
      <c r="A36" s="19" t="s">
        <v>9596</v>
      </c>
      <c r="B36" s="19" t="str">
        <f>VLOOKUP(A36,QFERPlant_Table!$B$2:$C$1693,2,FALSE)</f>
        <v>Coalinga State Hospital</v>
      </c>
      <c r="C36" s="19" t="str">
        <f>VLOOKUP(A36,QFERPlant_Table!$B$2:$F$1693,5,FALSE)</f>
        <v>CA</v>
      </c>
      <c r="D36" s="19">
        <f>SUMIF(QFERGeneratorAnnual_2017!$L$2:$L$2207,'3aa. QFER RE Not in RNS'!A36,QFERGeneratorAnnual_2017!$S$2:$S$2207)</f>
        <v>2</v>
      </c>
      <c r="E36" s="19" t="s">
        <v>36</v>
      </c>
      <c r="F36" s="1">
        <f>VLOOKUP(A36,QFERGeneratorAnnual_2017!$L$2:$O$2207,4,FALSE)</f>
        <v>41842</v>
      </c>
      <c r="G36" s="19">
        <f>SUMIF(QFERGeneratorAnnual_2017!$L$2:$L$2207,'3aa. QFER RE Not in RNS'!A36,QFERGeneratorAnnual_2017!$U$2:$U$2207)</f>
        <v>5227</v>
      </c>
      <c r="H36" s="148">
        <f t="shared" si="0"/>
        <v>5.2270000000000003</v>
      </c>
      <c r="I36" s="19" t="s">
        <v>44</v>
      </c>
      <c r="J36" s="19" t="s">
        <v>1879</v>
      </c>
      <c r="K36" s="19" t="e">
        <f>VLOOKUP(I36,Table2[[RPS ID]:[CertificationStatus]],12,FALSE)</f>
        <v>#N/A</v>
      </c>
    </row>
    <row r="37" spans="1:11">
      <c r="A37" s="19" t="s">
        <v>7405</v>
      </c>
      <c r="B37" s="19" t="str">
        <f>VLOOKUP(A37,QFERPlant_Table!$B$2:$C$1693,2,FALSE)</f>
        <v>Snowline - White Road (South)</v>
      </c>
      <c r="C37" s="19" t="str">
        <f>VLOOKUP(A37,QFERPlant_Table!$B$2:$F$1693,5,FALSE)</f>
        <v>CA</v>
      </c>
      <c r="D37" s="19">
        <f>SUMIF(QFERGeneratorAnnual_2017!$L$2:$L$2207,'3aa. QFER RE Not in RNS'!A37,QFERGeneratorAnnual_2017!$S$2:$S$2207)</f>
        <v>1.5</v>
      </c>
      <c r="E37" s="19" t="s">
        <v>36</v>
      </c>
      <c r="F37" s="1">
        <f>VLOOKUP(A37,QFERGeneratorAnnual_2017!$L$2:$O$2207,4,FALSE)</f>
        <v>41914</v>
      </c>
      <c r="G37" s="19">
        <f>SUMIF(QFERGeneratorAnnual_2017!$L$2:$L$2207,'3aa. QFER RE Not in RNS'!A37,QFERGeneratorAnnual_2017!$U$2:$U$2207)</f>
        <v>4084</v>
      </c>
      <c r="H37" s="148">
        <f t="shared" si="0"/>
        <v>4.0839999999999996</v>
      </c>
      <c r="I37" s="19" t="s">
        <v>238</v>
      </c>
      <c r="J37" s="19" t="s">
        <v>3982</v>
      </c>
      <c r="K37" s="19" t="str">
        <f>VLOOKUP(I37,Table2[[RPS ID]:[CertificationStatus]],12,FALSE)</f>
        <v>Approved</v>
      </c>
    </row>
    <row r="38" spans="1:11" hidden="1">
      <c r="A38" s="19" t="s">
        <v>9590</v>
      </c>
      <c r="B38" s="19" t="str">
        <f>VLOOKUP(A38,QFERPlant_Table!$B$2:$C$1693,2,FALSE)</f>
        <v>CA State Prison LA County</v>
      </c>
      <c r="C38" s="19" t="str">
        <f>VLOOKUP(A38,QFERPlant_Table!$B$2:$F$1693,5,FALSE)</f>
        <v>CA</v>
      </c>
      <c r="D38" s="19">
        <f>SUMIF(QFERGeneratorAnnual_2017!$L$2:$L$2207,'3aa. QFER RE Not in RNS'!A38,QFERGeneratorAnnual_2017!$S$2:$S$2207)</f>
        <v>2</v>
      </c>
      <c r="E38" s="19" t="s">
        <v>36</v>
      </c>
      <c r="F38" s="1">
        <f>VLOOKUP(A38,QFERGeneratorAnnual_2017!$L$2:$O$2207,4,FALSE)</f>
        <v>41262</v>
      </c>
      <c r="G38" s="19">
        <f>SUMIF(QFERGeneratorAnnual_2017!$L$2:$L$2207,'3aa. QFER RE Not in RNS'!A38,QFERGeneratorAnnual_2017!$U$2:$U$2207)</f>
        <v>3504</v>
      </c>
      <c r="H38" s="148">
        <f t="shared" si="0"/>
        <v>3.504</v>
      </c>
      <c r="I38" s="19" t="s">
        <v>44</v>
      </c>
      <c r="J38" s="19" t="s">
        <v>1879</v>
      </c>
      <c r="K38" s="19" t="e">
        <f>VLOOKUP(I38,Table2[[RPS ID]:[CertificationStatus]],12,FALSE)</f>
        <v>#N/A</v>
      </c>
    </row>
    <row r="39" spans="1:11" hidden="1">
      <c r="A39" s="19" t="s">
        <v>9588</v>
      </c>
      <c r="B39" s="19" t="str">
        <f>VLOOKUP(A39,QFERPlant_Table!$B$2:$C$1693,2,FALSE)</f>
        <v>Ironwood State Prison II</v>
      </c>
      <c r="C39" s="19" t="str">
        <f>VLOOKUP(A39,QFERPlant_Table!$B$2:$F$1693,5,FALSE)</f>
        <v>CA</v>
      </c>
      <c r="D39" s="19">
        <f>SUMIF(QFERGeneratorAnnual_2017!$L$2:$L$2207,'3aa. QFER RE Not in RNS'!A39,QFERGeneratorAnnual_2017!$S$2:$S$2207)</f>
        <v>4</v>
      </c>
      <c r="E39" s="19" t="s">
        <v>36</v>
      </c>
      <c r="F39" s="1">
        <f>VLOOKUP(A39,QFERGeneratorAnnual_2017!$L$2:$O$2207,4,FALSE)</f>
        <v>41094</v>
      </c>
      <c r="G39" s="19">
        <f>SUMIF(QFERGeneratorAnnual_2017!$L$2:$L$2207,'3aa. QFER RE Not in RNS'!A39,QFERGeneratorAnnual_2017!$U$2:$U$2207)</f>
        <v>7008</v>
      </c>
      <c r="H39" s="148">
        <f t="shared" si="0"/>
        <v>7.008</v>
      </c>
      <c r="I39" s="19" t="s">
        <v>44</v>
      </c>
      <c r="J39" s="19" t="s">
        <v>1879</v>
      </c>
      <c r="K39" s="19" t="e">
        <f>VLOOKUP(I39,Table2[[RPS ID]:[CertificationStatus]],12,FALSE)</f>
        <v>#N/A</v>
      </c>
    </row>
    <row r="40" spans="1:11" hidden="1">
      <c r="A40" s="19" t="s">
        <v>9586</v>
      </c>
      <c r="B40" s="19" t="str">
        <f>VLOOKUP(A40,QFERPlant_Table!$B$2:$C$1693,2,FALSE)</f>
        <v>North Kern State Prison II</v>
      </c>
      <c r="C40" s="19" t="str">
        <f>VLOOKUP(A40,QFERPlant_Table!$B$2:$F$1693,5,FALSE)</f>
        <v>CA</v>
      </c>
      <c r="D40" s="19">
        <f>SUMIF(QFERGeneratorAnnual_2017!$L$2:$L$2207,'3aa. QFER RE Not in RNS'!A40,QFERGeneratorAnnual_2017!$S$2:$S$2207)</f>
        <v>4</v>
      </c>
      <c r="E40" s="19" t="s">
        <v>36</v>
      </c>
      <c r="F40" s="1">
        <f>VLOOKUP(A40,QFERGeneratorAnnual_2017!$L$2:$O$2207,4,FALSE)</f>
        <v>41180</v>
      </c>
      <c r="G40" s="19">
        <f>SUMIF(QFERGeneratorAnnual_2017!$L$2:$L$2207,'3aa. QFER RE Not in RNS'!A40,QFERGeneratorAnnual_2017!$U$2:$U$2207)</f>
        <v>7008</v>
      </c>
      <c r="H40" s="148">
        <f t="shared" si="0"/>
        <v>7.008</v>
      </c>
      <c r="I40" s="19" t="s">
        <v>44</v>
      </c>
      <c r="J40" s="19" t="s">
        <v>1879</v>
      </c>
      <c r="K40" s="19" t="e">
        <f>VLOOKUP(I40,Table2[[RPS ID]:[CertificationStatus]],12,FALSE)</f>
        <v>#N/A</v>
      </c>
    </row>
    <row r="41" spans="1:11" hidden="1">
      <c r="A41" s="19" t="s">
        <v>9584</v>
      </c>
      <c r="B41" s="19" t="str">
        <f>VLOOKUP(A41,QFERPlant_Table!$B$2:$C$1693,2,FALSE)</f>
        <v>SolFocus - Victor Valley Community College</v>
      </c>
      <c r="C41" s="19" t="str">
        <f>VLOOKUP(A41,QFERPlant_Table!$B$2:$F$1693,5,FALSE)</f>
        <v>CA</v>
      </c>
      <c r="D41" s="19">
        <f>SUMIF(QFERGeneratorAnnual_2017!$L$2:$L$2207,'3aa. QFER RE Not in RNS'!A41,QFERGeneratorAnnual_2017!$S$2:$S$2207)</f>
        <v>1.25</v>
      </c>
      <c r="E41" s="19" t="s">
        <v>36</v>
      </c>
      <c r="F41" s="1">
        <f>VLOOKUP(A41,QFERGeneratorAnnual_2017!$L$2:$O$2207,4,FALSE)</f>
        <v>40359</v>
      </c>
      <c r="G41" s="19">
        <f>SUMIF(QFERGeneratorAnnual_2017!$L$2:$L$2207,'3aa. QFER RE Not in RNS'!A41,QFERGeneratorAnnual_2017!$U$2:$U$2207)</f>
        <v>2190</v>
      </c>
      <c r="H41" s="148">
        <f t="shared" si="0"/>
        <v>2.19</v>
      </c>
      <c r="I41" s="19" t="e">
        <v>#N/A</v>
      </c>
      <c r="J41" s="19">
        <v>0</v>
      </c>
      <c r="K41" s="19" t="e">
        <f>VLOOKUP(I41,Table2[[RPS ID]:[CertificationStatus]],12,FALSE)</f>
        <v>#N/A</v>
      </c>
    </row>
    <row r="42" spans="1:11" hidden="1">
      <c r="A42" s="19" t="s">
        <v>9582</v>
      </c>
      <c r="B42" s="19" t="str">
        <f>VLOOKUP(A42,QFERPlant_Table!$B$2:$C$1693,2,FALSE)</f>
        <v>Patton State Hospital IIá</v>
      </c>
      <c r="C42" s="19" t="str">
        <f>VLOOKUP(A42,QFERPlant_Table!$B$2:$F$1693,5,FALSE)</f>
        <v>CA</v>
      </c>
      <c r="D42" s="19">
        <f>SUMIF(QFERGeneratorAnnual_2017!$L$2:$L$2207,'3aa. QFER RE Not in RNS'!A42,QFERGeneratorAnnual_2017!$S$2:$S$2207)</f>
        <v>1</v>
      </c>
      <c r="E42" s="19" t="s">
        <v>36</v>
      </c>
      <c r="F42" s="1">
        <f>VLOOKUP(A42,QFERGeneratorAnnual_2017!$L$2:$O$2207,4,FALSE)</f>
        <v>41093</v>
      </c>
      <c r="G42" s="19">
        <f>SUMIF(QFERGeneratorAnnual_2017!$L$2:$L$2207,'3aa. QFER RE Not in RNS'!A42,QFERGeneratorAnnual_2017!$U$2:$U$2207)</f>
        <v>1750.25</v>
      </c>
      <c r="H42" s="148">
        <f t="shared" si="0"/>
        <v>1.7502500000000001</v>
      </c>
      <c r="I42" s="19" t="s">
        <v>44</v>
      </c>
      <c r="J42" s="19" t="s">
        <v>1879</v>
      </c>
      <c r="K42" s="19" t="e">
        <f>VLOOKUP(I42,Table2[[RPS ID]:[CertificationStatus]],12,FALSE)</f>
        <v>#N/A</v>
      </c>
    </row>
    <row r="43" spans="1:11" hidden="1">
      <c r="A43" s="19" t="s">
        <v>9580</v>
      </c>
      <c r="B43" s="19" t="str">
        <f>VLOOKUP(A43,QFERPlant_Table!$B$2:$C$1693,2,FALSE)</f>
        <v>Fairfield-Suisun Sewer District - WTP</v>
      </c>
      <c r="C43" s="19" t="str">
        <f>VLOOKUP(A43,QFERPlant_Table!$B$2:$F$1693,5,FALSE)</f>
        <v>CA</v>
      </c>
      <c r="D43" s="19">
        <f>SUMIF(QFERGeneratorAnnual_2017!$L$2:$L$2207,'3aa. QFER RE Not in RNS'!A43,QFERGeneratorAnnual_2017!$S$2:$S$2207)</f>
        <v>1</v>
      </c>
      <c r="E43" s="19" t="s">
        <v>36</v>
      </c>
      <c r="F43" s="1">
        <f>VLOOKUP(A43,QFERGeneratorAnnual_2017!$L$2:$O$2207,4,FALSE)</f>
        <v>40170</v>
      </c>
      <c r="G43" s="19">
        <f>SUMIF(QFERGeneratorAnnual_2017!$L$2:$L$2207,'3aa. QFER RE Not in RNS'!A43,QFERGeneratorAnnual_2017!$U$2:$U$2207)</f>
        <v>1529</v>
      </c>
      <c r="H43" s="148">
        <f t="shared" si="0"/>
        <v>1.5289999999999999</v>
      </c>
      <c r="I43" s="19" t="s">
        <v>44</v>
      </c>
      <c r="J43" s="19" t="s">
        <v>1879</v>
      </c>
      <c r="K43" s="19" t="e">
        <f>VLOOKUP(I43,Table2[[RPS ID]:[CertificationStatus]],12,FALSE)</f>
        <v>#N/A</v>
      </c>
    </row>
    <row r="44" spans="1:11" hidden="1">
      <c r="A44" s="19" t="s">
        <v>9578</v>
      </c>
      <c r="B44" s="19" t="str">
        <f>VLOOKUP(A44,QFERPlant_Table!$B$2:$C$1693,2,FALSE)</f>
        <v>Kohl's - San Bernardino - Mill</v>
      </c>
      <c r="C44" s="19" t="str">
        <f>VLOOKUP(A44,QFERPlant_Table!$B$2:$F$1693,5,FALSE)</f>
        <v>CA</v>
      </c>
      <c r="D44" s="19">
        <f>SUMIF(QFERGeneratorAnnual_2017!$L$2:$L$2207,'3aa. QFER RE Not in RNS'!A44,QFERGeneratorAnnual_2017!$S$2:$S$2207)</f>
        <v>1</v>
      </c>
      <c r="E44" s="19" t="s">
        <v>36</v>
      </c>
      <c r="F44" s="1">
        <f>VLOOKUP(A44,QFERGeneratorAnnual_2017!$L$2:$O$2207,4,FALSE)</f>
        <v>39414</v>
      </c>
      <c r="G44" s="19">
        <f>SUMIF(QFERGeneratorAnnual_2017!$L$2:$L$2207,'3aa. QFER RE Not in RNS'!A44,QFERGeneratorAnnual_2017!$U$2:$U$2207)</f>
        <v>1342</v>
      </c>
      <c r="H44" s="148">
        <f t="shared" si="0"/>
        <v>1.3420000000000001</v>
      </c>
      <c r="I44" s="19" t="s">
        <v>44</v>
      </c>
      <c r="J44" s="19" t="s">
        <v>1879</v>
      </c>
      <c r="K44" s="19" t="e">
        <f>VLOOKUP(I44,Table2[[RPS ID]:[CertificationStatus]],12,FALSE)</f>
        <v>#N/A</v>
      </c>
    </row>
    <row r="45" spans="1:11" hidden="1">
      <c r="A45" s="19" t="s">
        <v>9576</v>
      </c>
      <c r="B45" s="19" t="str">
        <f>VLOOKUP(A45,QFERPlant_Table!$B$2:$C$1693,2,FALSE)</f>
        <v>Borrego Solar - Twin Oaks</v>
      </c>
      <c r="C45" s="19" t="str">
        <f>VLOOKUP(A45,QFERPlant_Table!$B$2:$F$1693,5,FALSE)</f>
        <v>CA</v>
      </c>
      <c r="D45" s="19">
        <f>SUMIF(QFERGeneratorAnnual_2017!$L$2:$L$2207,'3aa. QFER RE Not in RNS'!A45,QFERGeneratorAnnual_2017!$S$2:$S$2207)</f>
        <v>1</v>
      </c>
      <c r="E45" s="19" t="s">
        <v>36</v>
      </c>
      <c r="F45" s="1">
        <f>VLOOKUP(A45,QFERGeneratorAnnual_2017!$L$2:$O$2207,4,FALSE)</f>
        <v>40696</v>
      </c>
      <c r="G45" s="19">
        <f>SUMIF(QFERGeneratorAnnual_2017!$L$2:$L$2207,'3aa. QFER RE Not in RNS'!A45,QFERGeneratorAnnual_2017!$U$2:$U$2207)</f>
        <v>1752</v>
      </c>
      <c r="H45" s="148">
        <f t="shared" si="0"/>
        <v>1.752</v>
      </c>
      <c r="I45" s="19" t="s">
        <v>44</v>
      </c>
      <c r="J45" s="19" t="s">
        <v>1879</v>
      </c>
      <c r="K45" s="19" t="e">
        <f>VLOOKUP(I45,Table2[[RPS ID]:[CertificationStatus]],12,FALSE)</f>
        <v>#N/A</v>
      </c>
    </row>
    <row r="46" spans="1:11" hidden="1">
      <c r="A46" s="19" t="s">
        <v>9574</v>
      </c>
      <c r="B46" s="19" t="str">
        <f>VLOOKUP(A46,QFERPlant_Table!$B$2:$C$1693,2,FALSE)</f>
        <v>Bolthouse Farms - S&amp;P</v>
      </c>
      <c r="C46" s="19" t="str">
        <f>VLOOKUP(A46,QFERPlant_Table!$B$2:$F$1693,5,FALSE)</f>
        <v>CA</v>
      </c>
      <c r="D46" s="19">
        <f>SUMIF(QFERGeneratorAnnual_2017!$L$2:$L$2207,'3aa. QFER RE Not in RNS'!A46,QFERGeneratorAnnual_2017!$S$2:$S$2207)</f>
        <v>1</v>
      </c>
      <c r="E46" s="19" t="s">
        <v>36</v>
      </c>
      <c r="F46" s="1">
        <f>VLOOKUP(A46,QFERGeneratorAnnual_2017!$L$2:$O$2207,4,FALSE)</f>
        <v>39751</v>
      </c>
      <c r="G46" s="19">
        <f>SUMIF(QFERGeneratorAnnual_2017!$L$2:$L$2207,'3aa. QFER RE Not in RNS'!A46,QFERGeneratorAnnual_2017!$U$2:$U$2207)</f>
        <v>1752</v>
      </c>
      <c r="H46" s="148">
        <f t="shared" si="0"/>
        <v>1.752</v>
      </c>
      <c r="I46" s="19" t="e">
        <v>#N/A</v>
      </c>
      <c r="J46" s="19">
        <v>0</v>
      </c>
      <c r="K46" s="19" t="e">
        <f>VLOOKUP(I46,Table2[[RPS ID]:[CertificationStatus]],12,FALSE)</f>
        <v>#N/A</v>
      </c>
    </row>
    <row r="47" spans="1:11" hidden="1">
      <c r="A47" s="19" t="s">
        <v>9571</v>
      </c>
      <c r="B47" s="19" t="str">
        <f>VLOOKUP(A47,QFERPlant_Table!$B$2:$C$1693,2,FALSE)</f>
        <v>CA Correctional Institution</v>
      </c>
      <c r="C47" s="19" t="str">
        <f>VLOOKUP(A47,QFERPlant_Table!$B$2:$F$1693,5,FALSE)</f>
        <v>CA</v>
      </c>
      <c r="D47" s="19">
        <f>SUMIF(QFERGeneratorAnnual_2017!$L$2:$L$2207,'3aa. QFER RE Not in RNS'!A47,QFERGeneratorAnnual_2017!$S$2:$S$2207)</f>
        <v>1</v>
      </c>
      <c r="E47" s="19" t="s">
        <v>36</v>
      </c>
      <c r="F47" s="1">
        <f>VLOOKUP(A47,QFERGeneratorAnnual_2017!$L$2:$O$2207,4,FALSE)</f>
        <v>40961</v>
      </c>
      <c r="G47" s="19">
        <f>SUMIF(QFERGeneratorAnnual_2017!$L$2:$L$2207,'3aa. QFER RE Not in RNS'!A47,QFERGeneratorAnnual_2017!$U$2:$U$2207)</f>
        <v>2450</v>
      </c>
      <c r="H47" s="148">
        <f t="shared" si="0"/>
        <v>2.4500000000000002</v>
      </c>
      <c r="I47" s="19" t="e">
        <v>#N/A</v>
      </c>
      <c r="J47" s="19">
        <v>0</v>
      </c>
      <c r="K47" s="19" t="e">
        <f>VLOOKUP(I47,Table2[[RPS ID]:[CertificationStatus]],12,FALSE)</f>
        <v>#N/A</v>
      </c>
    </row>
    <row r="48" spans="1:11" hidden="1">
      <c r="A48" s="19" t="s">
        <v>9569</v>
      </c>
      <c r="B48" s="19" t="str">
        <f>VLOOKUP(A48,QFERPlant_Table!$B$2:$C$1693,2,FALSE)</f>
        <v>CA Correctional Institution II</v>
      </c>
      <c r="C48" s="19" t="str">
        <f>VLOOKUP(A48,QFERPlant_Table!$B$2:$F$1693,5,FALSE)</f>
        <v>CA</v>
      </c>
      <c r="D48" s="19">
        <f>SUMIF(QFERGeneratorAnnual_2017!$L$2:$L$2207,'3aa. QFER RE Not in RNS'!A48,QFERGeneratorAnnual_2017!$S$2:$S$2207)</f>
        <v>1.33</v>
      </c>
      <c r="E48" s="19" t="s">
        <v>36</v>
      </c>
      <c r="F48" s="1">
        <f>VLOOKUP(A48,QFERGeneratorAnnual_2017!$L$2:$O$2207,4,FALSE)</f>
        <v>41449</v>
      </c>
      <c r="G48" s="19">
        <f>SUMIF(QFERGeneratorAnnual_2017!$L$2:$L$2207,'3aa. QFER RE Not in RNS'!A48,QFERGeneratorAnnual_2017!$U$2:$U$2207)</f>
        <v>3558</v>
      </c>
      <c r="H48" s="148">
        <f t="shared" si="0"/>
        <v>3.5579999999999998</v>
      </c>
      <c r="I48" s="19" t="e">
        <v>#N/A</v>
      </c>
      <c r="J48" s="19">
        <v>0</v>
      </c>
      <c r="K48" s="19" t="e">
        <f>VLOOKUP(I48,Table2[[RPS ID]:[CertificationStatus]],12,FALSE)</f>
        <v>#N/A</v>
      </c>
    </row>
    <row r="49" spans="1:11" hidden="1">
      <c r="A49" s="19" t="s">
        <v>9567</v>
      </c>
      <c r="B49" s="19" t="str">
        <f>VLOOKUP(A49,QFERPlant_Table!$B$2:$C$1693,2,FALSE)</f>
        <v>Kohl's - San Bernardino - Central</v>
      </c>
      <c r="C49" s="19" t="str">
        <f>VLOOKUP(A49,QFERPlant_Table!$B$2:$F$1693,5,FALSE)</f>
        <v>CA</v>
      </c>
      <c r="D49" s="19">
        <f>SUMIF(QFERGeneratorAnnual_2017!$L$2:$L$2207,'3aa. QFER RE Not in RNS'!A49,QFERGeneratorAnnual_2017!$S$2:$S$2207)</f>
        <v>1</v>
      </c>
      <c r="E49" s="19" t="s">
        <v>36</v>
      </c>
      <c r="F49" s="1">
        <f>VLOOKUP(A49,QFERGeneratorAnnual_2017!$L$2:$O$2207,4,FALSE)</f>
        <v>41145</v>
      </c>
      <c r="G49" s="19">
        <f>SUMIF(QFERGeneratorAnnual_2017!$L$2:$L$2207,'3aa. QFER RE Not in RNS'!A49,QFERGeneratorAnnual_2017!$U$2:$U$2207)</f>
        <v>1778</v>
      </c>
      <c r="H49" s="148">
        <f t="shared" si="0"/>
        <v>1.778</v>
      </c>
      <c r="I49" s="19" t="s">
        <v>44</v>
      </c>
      <c r="J49" s="19" t="s">
        <v>1879</v>
      </c>
      <c r="K49" s="19" t="e">
        <f>VLOOKUP(I49,Table2[[RPS ID]:[CertificationStatus]],12,FALSE)</f>
        <v>#N/A</v>
      </c>
    </row>
    <row r="50" spans="1:11">
      <c r="A50" s="19" t="s">
        <v>9564</v>
      </c>
      <c r="B50" s="19" t="str">
        <f>VLOOKUP(A50,QFERPlant_Table!$B$2:$C$1693,2,FALSE)</f>
        <v>Enerparc CA1 LLC</v>
      </c>
      <c r="C50" s="19" t="str">
        <f>VLOOKUP(A50,QFERPlant_Table!$B$2:$F$1693,5,FALSE)</f>
        <v>CA</v>
      </c>
      <c r="D50" s="19">
        <f>SUMIF(QFERGeneratorAnnual_2017!$L$2:$L$2207,'3aa. QFER RE Not in RNS'!A50,QFERGeneratorAnnual_2017!$S$2:$S$2207)</f>
        <v>2.17</v>
      </c>
      <c r="E50" s="19" t="s">
        <v>36</v>
      </c>
      <c r="F50" s="1">
        <f>VLOOKUP(A50,QFERGeneratorAnnual_2017!$L$2:$O$2207,4,FALSE)</f>
        <v>41806</v>
      </c>
      <c r="G50" s="19">
        <f>SUMIF(QFERGeneratorAnnual_2017!$L$2:$L$2207,'3aa. QFER RE Not in RNS'!A50,QFERGeneratorAnnual_2017!$U$2:$U$2207)</f>
        <v>3605</v>
      </c>
      <c r="H50" s="148">
        <f t="shared" si="0"/>
        <v>3.605</v>
      </c>
      <c r="I50" s="19" t="s">
        <v>6516</v>
      </c>
      <c r="J50" s="19" t="s">
        <v>3982</v>
      </c>
      <c r="K50" s="19" t="str">
        <f>VLOOKUP(I50,Table2[[RPS ID]:[CertificationStatus]],12,FALSE)</f>
        <v>Approved</v>
      </c>
    </row>
    <row r="51" spans="1:11" hidden="1">
      <c r="A51" s="19" t="s">
        <v>9562</v>
      </c>
      <c r="B51" s="19" t="str">
        <f>VLOOKUP(A51,QFERPlant_Table!$B$2:$C$1693,2,FALSE)</f>
        <v>Southwestern Community College</v>
      </c>
      <c r="C51" s="19" t="str">
        <f>VLOOKUP(A51,QFERPlant_Table!$B$2:$F$1693,5,FALSE)</f>
        <v>CA</v>
      </c>
      <c r="D51" s="19">
        <f>SUMIF(QFERGeneratorAnnual_2017!$L$2:$L$2207,'3aa. QFER RE Not in RNS'!A51,QFERGeneratorAnnual_2017!$S$2:$S$2207)</f>
        <v>1.1399999999999999</v>
      </c>
      <c r="E51" s="19" t="s">
        <v>36</v>
      </c>
      <c r="F51" s="1">
        <f>VLOOKUP(A51,QFERGeneratorAnnual_2017!$L$2:$O$2207,4,FALSE)</f>
        <v>41936</v>
      </c>
      <c r="G51" s="19">
        <f>SUMIF(QFERGeneratorAnnual_2017!$L$2:$L$2207,'3aa. QFER RE Not in RNS'!A51,QFERGeneratorAnnual_2017!$U$2:$U$2207)</f>
        <v>1996.17</v>
      </c>
      <c r="H51" s="148">
        <f t="shared" si="0"/>
        <v>1.99617</v>
      </c>
      <c r="I51" s="19" t="s">
        <v>44</v>
      </c>
      <c r="J51" s="19" t="s">
        <v>1879</v>
      </c>
      <c r="K51" s="19" t="e">
        <f>VLOOKUP(I51,Table2[[RPS ID]:[CertificationStatus]],12,FALSE)</f>
        <v>#N/A</v>
      </c>
    </row>
    <row r="52" spans="1:11" hidden="1">
      <c r="A52" s="19" t="s">
        <v>9560</v>
      </c>
      <c r="B52" s="19" t="str">
        <f>VLOOKUP(A52,QFERPlant_Table!$B$2:$C$1693,2,FALSE)</f>
        <v>USMC Maintenance Officer</v>
      </c>
      <c r="C52" s="19" t="str">
        <f>VLOOKUP(A52,QFERPlant_Table!$B$2:$F$1693,5,FALSE)</f>
        <v>CA</v>
      </c>
      <c r="D52" s="19">
        <f>SUMIF(QFERGeneratorAnnual_2017!$L$2:$L$2207,'3aa. QFER RE Not in RNS'!A52,QFERGeneratorAnnual_2017!$S$2:$S$2207)</f>
        <v>1.53</v>
      </c>
      <c r="E52" s="19" t="s">
        <v>36</v>
      </c>
      <c r="F52" s="1">
        <f>VLOOKUP(A52,QFERGeneratorAnnual_2017!$L$2:$O$2207,4,FALSE)</f>
        <v>41129</v>
      </c>
      <c r="G52" s="19">
        <f>SUMIF(QFERGeneratorAnnual_2017!$L$2:$L$2207,'3aa. QFER RE Not in RNS'!A52,QFERGeneratorAnnual_2017!$U$2:$U$2207)</f>
        <v>2680.56</v>
      </c>
      <c r="H52" s="148">
        <f t="shared" si="0"/>
        <v>2.6805599999999998</v>
      </c>
      <c r="I52" s="19" t="e">
        <v>#N/A</v>
      </c>
      <c r="J52" s="19">
        <v>0</v>
      </c>
      <c r="K52" s="19" t="e">
        <f>VLOOKUP(I52,Table2[[RPS ID]:[CertificationStatus]],12,FALSE)</f>
        <v>#N/A</v>
      </c>
    </row>
    <row r="53" spans="1:11" hidden="1">
      <c r="A53" s="19" t="s">
        <v>9557</v>
      </c>
      <c r="B53" s="19" t="str">
        <f>VLOOKUP(A53,QFERPlant_Table!$B$2:$C$1693,2,FALSE)</f>
        <v>San Diego City Regional Airport Authority</v>
      </c>
      <c r="C53" s="19" t="str">
        <f>VLOOKUP(A53,QFERPlant_Table!$B$2:$F$1693,5,FALSE)</f>
        <v>CA</v>
      </c>
      <c r="D53" s="19">
        <f>SUMIF(QFERGeneratorAnnual_2017!$L$2:$L$2207,'3aa. QFER RE Not in RNS'!A53,QFERGeneratorAnnual_2017!$S$2:$S$2207)</f>
        <v>1.6</v>
      </c>
      <c r="E53" s="19" t="s">
        <v>36</v>
      </c>
      <c r="F53" s="1">
        <f>VLOOKUP(A53,QFERGeneratorAnnual_2017!$L$2:$O$2207,4,FALSE)</f>
        <v>42040</v>
      </c>
      <c r="G53" s="19">
        <f>SUMIF(QFERGeneratorAnnual_2017!$L$2:$L$2207,'3aa. QFER RE Not in RNS'!A53,QFERGeneratorAnnual_2017!$U$2:$U$2207)</f>
        <v>2803</v>
      </c>
      <c r="H53" s="148">
        <f t="shared" si="0"/>
        <v>2.8029999999999999</v>
      </c>
      <c r="I53" s="19" t="s">
        <v>44</v>
      </c>
      <c r="J53" s="19" t="s">
        <v>1879</v>
      </c>
      <c r="K53" s="19" t="e">
        <f>VLOOKUP(I53,Table2[[RPS ID]:[CertificationStatus]],12,FALSE)</f>
        <v>#N/A</v>
      </c>
    </row>
    <row r="54" spans="1:11" hidden="1">
      <c r="A54" s="19" t="s">
        <v>9554</v>
      </c>
      <c r="B54" s="19" t="str">
        <f>VLOOKUP(A54,QFERPlant_Table!$B$2:$C$1693,2,FALSE)</f>
        <v>USMC</v>
      </c>
      <c r="C54" s="19" t="str">
        <f>VLOOKUP(A54,QFERPlant_Table!$B$2:$F$1693,5,FALSE)</f>
        <v>CA</v>
      </c>
      <c r="D54" s="19">
        <f>SUMIF(QFERGeneratorAnnual_2017!$L$2:$L$2207,'3aa. QFER RE Not in RNS'!A54,QFERGeneratorAnnual_2017!$S$2:$S$2207)</f>
        <v>2.8</v>
      </c>
      <c r="E54" s="19" t="s">
        <v>36</v>
      </c>
      <c r="F54" s="1">
        <f>VLOOKUP(A54,QFERGeneratorAnnual_2017!$L$2:$O$2207,4,FALSE)</f>
        <v>42150</v>
      </c>
      <c r="G54" s="19">
        <f>SUMIF(QFERGeneratorAnnual_2017!$L$2:$L$2207,'3aa. QFER RE Not in RNS'!A54,QFERGeneratorAnnual_2017!$U$2:$U$2207)</f>
        <v>4905.6000000000004</v>
      </c>
      <c r="H54" s="148">
        <f t="shared" si="0"/>
        <v>4.9056000000000006</v>
      </c>
      <c r="I54" s="19" t="e">
        <v>#N/A</v>
      </c>
      <c r="J54" s="19">
        <v>0</v>
      </c>
      <c r="K54" s="19" t="e">
        <f>VLOOKUP(I54,Table2[[RPS ID]:[CertificationStatus]],12,FALSE)</f>
        <v>#N/A</v>
      </c>
    </row>
    <row r="55" spans="1:11" hidden="1">
      <c r="A55" s="19" t="s">
        <v>6581</v>
      </c>
      <c r="B55" s="19" t="str">
        <f>VLOOKUP(A55,QFERPlant_Table!$B$2:$C$1693,2,FALSE)</f>
        <v>Genentech Inc</v>
      </c>
      <c r="C55" s="19" t="str">
        <f>VLOOKUP(A55,QFERPlant_Table!$B$2:$F$1693,5,FALSE)</f>
        <v>CA</v>
      </c>
      <c r="D55" s="19">
        <f>SUMIF(QFERGeneratorAnnual_2017!$L$2:$L$2207,'3aa. QFER RE Not in RNS'!A55,QFERGeneratorAnnual_2017!$S$2:$S$2207)</f>
        <v>4.3</v>
      </c>
      <c r="E55" s="19" t="s">
        <v>36</v>
      </c>
      <c r="F55" s="1">
        <f>VLOOKUP(A55,QFERGeneratorAnnual_2017!$L$2:$O$2207,4,FALSE)</f>
        <v>42430</v>
      </c>
      <c r="G55" s="19">
        <f>SUMIF(QFERGeneratorAnnual_2017!$L$2:$L$2207,'3aa. QFER RE Not in RNS'!A55,QFERGeneratorAnnual_2017!$U$2:$U$2207)</f>
        <v>6715</v>
      </c>
      <c r="H55" s="148">
        <f t="shared" si="0"/>
        <v>6.7149999999999999</v>
      </c>
      <c r="I55" s="19" t="s">
        <v>44</v>
      </c>
      <c r="J55" s="19" t="s">
        <v>1879</v>
      </c>
      <c r="K55" s="19" t="e">
        <f>VLOOKUP(I55,Table2[[RPS ID]:[CertificationStatus]],12,FALSE)</f>
        <v>#N/A</v>
      </c>
    </row>
    <row r="56" spans="1:11">
      <c r="A56" s="19" t="s">
        <v>9513</v>
      </c>
      <c r="B56" s="19" t="str">
        <f>VLOOKUP(A56,QFERPlant_Table!$B$2:$C$1693,2,FALSE)</f>
        <v>Algonquin Power SKIC 20 Solar LLC</v>
      </c>
      <c r="C56" s="19" t="str">
        <f>VLOOKUP(A56,QFERPlant_Table!$B$2:$F$1693,5,FALSE)</f>
        <v>CA</v>
      </c>
      <c r="D56" s="19">
        <f>SUMIF(QFERGeneratorAnnual_2017!$L$2:$L$2207,'3aa. QFER RE Not in RNS'!A56,QFERGeneratorAnnual_2017!$S$2:$S$2207)</f>
        <v>20</v>
      </c>
      <c r="E56" s="19" t="s">
        <v>36</v>
      </c>
      <c r="F56" s="1">
        <f>VLOOKUP(A56,QFERGeneratorAnnual_2017!$L$2:$O$2207,4,FALSE)</f>
        <v>42139</v>
      </c>
      <c r="G56" s="19">
        <f>SUMIF(QFERGeneratorAnnual_2017!$L$2:$L$2207,'3aa. QFER RE Not in RNS'!A56,QFERGeneratorAnnual_2017!$U$2:$U$2207)</f>
        <v>48271</v>
      </c>
      <c r="H56" s="148">
        <f t="shared" si="0"/>
        <v>48.271000000000001</v>
      </c>
      <c r="I56" s="19" t="s">
        <v>7401</v>
      </c>
      <c r="J56" s="19" t="s">
        <v>3982</v>
      </c>
      <c r="K56" s="19" t="str">
        <f>VLOOKUP(I56,Table2[[RPS ID]:[CertificationStatus]],12,FALSE)</f>
        <v>Approved</v>
      </c>
    </row>
    <row r="57" spans="1:11" hidden="1">
      <c r="A57" s="19" t="s">
        <v>7751</v>
      </c>
      <c r="B57" s="19" t="str">
        <f>VLOOKUP(A57,QFERPlant_Table!$B$2:$C$1693,2,FALSE)</f>
        <v>Weymouth Solar Plant</v>
      </c>
      <c r="C57" s="19" t="str">
        <f>VLOOKUP(A57,QFERPlant_Table!$B$2:$F$1693,5,FALSE)</f>
        <v>CA</v>
      </c>
      <c r="D57" s="19">
        <f>SUMIF(QFERGeneratorAnnual_2017!$L$2:$L$2207,'3aa. QFER RE Not in RNS'!A57,QFERGeneratorAnnual_2017!$S$2:$S$2207)</f>
        <v>2.99</v>
      </c>
      <c r="E57" s="19" t="s">
        <v>36</v>
      </c>
      <c r="F57" s="1">
        <f>VLOOKUP(A57,QFERGeneratorAnnual_2017!$L$2:$O$2207,4,FALSE)</f>
        <v>42522</v>
      </c>
      <c r="G57" s="19">
        <f>SUMIF(QFERGeneratorAnnual_2017!$L$2:$L$2207,'3aa. QFER RE Not in RNS'!A57,QFERGeneratorAnnual_2017!$U$2:$U$2207)</f>
        <v>6095</v>
      </c>
      <c r="H57" s="148">
        <f t="shared" si="0"/>
        <v>6.0949999999999998</v>
      </c>
      <c r="I57" s="19" t="e">
        <v>#N/A</v>
      </c>
      <c r="J57" s="19">
        <v>0</v>
      </c>
      <c r="K57" s="19" t="e">
        <f>VLOOKUP(I57,Table2[[RPS ID]:[CertificationStatus]],12,FALSE)</f>
        <v>#N/A</v>
      </c>
    </row>
    <row r="58" spans="1:11" hidden="1">
      <c r="A58" s="19" t="s">
        <v>7084</v>
      </c>
      <c r="B58" s="19" t="str">
        <f>VLOOKUP(A58,QFERPlant_Table!$B$2:$C$1693,2,FALSE)</f>
        <v>Pearblossom Solar</v>
      </c>
      <c r="C58" s="19" t="str">
        <f>VLOOKUP(A58,QFERPlant_Table!$B$2:$F$1693,5,FALSE)</f>
        <v>CA</v>
      </c>
      <c r="D58" s="19">
        <f>SUMIF(QFERGeneratorAnnual_2017!$L$2:$L$2207,'3aa. QFER RE Not in RNS'!A58,QFERGeneratorAnnual_2017!$S$2:$S$2207)</f>
        <v>9.5</v>
      </c>
      <c r="E58" s="19" t="s">
        <v>36</v>
      </c>
      <c r="F58" s="1">
        <f>VLOOKUP(A58,QFERGeneratorAnnual_2017!$L$2:$O$2207,4,FALSE)</f>
        <v>42733</v>
      </c>
      <c r="G58" s="19">
        <f>SUMIF(QFERGeneratorAnnual_2017!$L$2:$L$2207,'3aa. QFER RE Not in RNS'!A58,QFERGeneratorAnnual_2017!$U$2:$U$2207)</f>
        <v>26463</v>
      </c>
      <c r="H58" s="148">
        <f t="shared" si="0"/>
        <v>26.463000000000001</v>
      </c>
      <c r="I58" s="19" t="s">
        <v>7142</v>
      </c>
      <c r="J58" s="19" t="s">
        <v>17352</v>
      </c>
      <c r="K58" s="19" t="str">
        <f>VLOOKUP(I58,Table2[[RPS ID]:[CertificationStatus]],12,FALSE)</f>
        <v>Approved</v>
      </c>
    </row>
    <row r="59" spans="1:11">
      <c r="A59" s="19" t="s">
        <v>9497</v>
      </c>
      <c r="B59" s="19" t="str">
        <f>VLOOKUP(A59,QFERPlant_Table!$B$2:$C$1693,2,FALSE)</f>
        <v>Castor Solar Project</v>
      </c>
      <c r="C59" s="19" t="str">
        <f>VLOOKUP(A59,QFERPlant_Table!$B$2:$F$1693,5,FALSE)</f>
        <v>CA</v>
      </c>
      <c r="D59" s="19">
        <f>SUMIF(QFERGeneratorAnnual_2017!$L$2:$L$2207,'3aa. QFER RE Not in RNS'!A59,QFERGeneratorAnnual_2017!$S$2:$S$2207)</f>
        <v>1.5</v>
      </c>
      <c r="E59" s="19" t="s">
        <v>36</v>
      </c>
      <c r="F59" s="1">
        <f>VLOOKUP(A59,QFERGeneratorAnnual_2017!$L$2:$O$2207,4,FALSE)</f>
        <v>42462</v>
      </c>
      <c r="G59" s="19">
        <f>SUMIF(QFERGeneratorAnnual_2017!$L$2:$L$2207,'3aa. QFER RE Not in RNS'!A59,QFERGeneratorAnnual_2017!$U$2:$U$2207)</f>
        <v>2787</v>
      </c>
      <c r="H59" s="148">
        <f t="shared" si="0"/>
        <v>2.7869999999999999</v>
      </c>
      <c r="I59" s="19" t="s">
        <v>17364</v>
      </c>
      <c r="J59" s="19" t="s">
        <v>3982</v>
      </c>
      <c r="K59" s="19" t="str">
        <f>VLOOKUP(I59,Table2[[RPS ID]:[CertificationStatus]],12,FALSE)</f>
        <v>Approved</v>
      </c>
    </row>
    <row r="60" spans="1:11" hidden="1">
      <c r="A60" s="19" t="s">
        <v>7264</v>
      </c>
      <c r="B60" s="19" t="str">
        <f>VLOOKUP(A60,QFERPlant_Table!$B$2:$C$1693,2,FALSE)</f>
        <v>Rosamond West Solar 1 (Stanford Solar)</v>
      </c>
      <c r="C60" s="19" t="str">
        <f>VLOOKUP(A60,QFERPlant_Table!$B$2:$F$1693,5,FALSE)</f>
        <v>CA</v>
      </c>
      <c r="D60" s="19">
        <f>SUMIF(QFERGeneratorAnnual_2017!$L$2:$L$2207,'3aa. QFER RE Not in RNS'!A60,QFERGeneratorAnnual_2017!$S$2:$S$2207)</f>
        <v>54</v>
      </c>
      <c r="E60" s="19" t="s">
        <v>36</v>
      </c>
      <c r="F60" s="1">
        <f>VLOOKUP(A60,QFERGeneratorAnnual_2017!$L$2:$O$2207,4,FALSE)</f>
        <v>42726</v>
      </c>
      <c r="G60" s="19">
        <f>SUMIF(QFERGeneratorAnnual_2017!$L$2:$L$2207,'3aa. QFER RE Not in RNS'!A60,QFERGeneratorAnnual_2017!$U$2:$U$2207)</f>
        <v>151784</v>
      </c>
      <c r="H60" s="148">
        <f t="shared" si="0"/>
        <v>151.78399999999999</v>
      </c>
      <c r="I60" s="19" t="s">
        <v>44</v>
      </c>
      <c r="J60" s="19" t="s">
        <v>1879</v>
      </c>
      <c r="K60" s="19" t="e">
        <f>VLOOKUP(I60,Table2[[RPS ID]:[CertificationStatus]],12,FALSE)</f>
        <v>#N/A</v>
      </c>
    </row>
    <row r="61" spans="1:11" hidden="1">
      <c r="A61" s="19" t="s">
        <v>7267</v>
      </c>
      <c r="B61" s="19" t="str">
        <f>VLOOKUP(A61,QFERPlant_Table!$B$2:$C$1693,2,FALSE)</f>
        <v>Rosamond West Solar 2 (TID Solar)</v>
      </c>
      <c r="C61" s="19" t="str">
        <f>VLOOKUP(A61,QFERPlant_Table!$B$2:$F$1693,5,FALSE)</f>
        <v>CA</v>
      </c>
      <c r="D61" s="19">
        <f>SUMIF(QFERGeneratorAnnual_2017!$L$2:$L$2207,'3aa. QFER RE Not in RNS'!A61,QFERGeneratorAnnual_2017!$S$2:$S$2207)</f>
        <v>54</v>
      </c>
      <c r="E61" s="19" t="s">
        <v>36</v>
      </c>
      <c r="F61" s="1">
        <f>VLOOKUP(A61,QFERGeneratorAnnual_2017!$L$2:$O$2207,4,FALSE)</f>
        <v>42726</v>
      </c>
      <c r="G61" s="19">
        <f>SUMIF(QFERGeneratorAnnual_2017!$L$2:$L$2207,'3aa. QFER RE Not in RNS'!A61,QFERGeneratorAnnual_2017!$U$2:$U$2207)</f>
        <v>150027</v>
      </c>
      <c r="H61" s="148">
        <f t="shared" si="0"/>
        <v>150.02699999999999</v>
      </c>
      <c r="I61" s="19" t="s">
        <v>17365</v>
      </c>
      <c r="J61" s="19" t="s">
        <v>17352</v>
      </c>
      <c r="K61" s="19" t="str">
        <f>VLOOKUP(I61,Table2[[RPS ID]:[CertificationStatus]],12,FALSE)</f>
        <v>Disapproved</v>
      </c>
    </row>
    <row r="62" spans="1:11" hidden="1">
      <c r="A62" s="19" t="s">
        <v>7988</v>
      </c>
      <c r="B62" s="19" t="str">
        <f>VLOOKUP(A62,QFERPlant_Table!$B$2:$C$1693,2,FALSE)</f>
        <v>CED Avenal LLC</v>
      </c>
      <c r="C62" s="19" t="str">
        <f>VLOOKUP(A62,QFERPlant_Table!$B$2:$F$1693,5,FALSE)</f>
        <v>CA</v>
      </c>
      <c r="D62" s="19">
        <f>SUMIF(QFERGeneratorAnnual_2017!$L$2:$L$2207,'3aa. QFER RE Not in RNS'!A62,QFERGeneratorAnnual_2017!$S$2:$S$2207)</f>
        <v>15</v>
      </c>
      <c r="E62" s="19" t="s">
        <v>36</v>
      </c>
      <c r="F62" s="1">
        <f>VLOOKUP(A62,QFERGeneratorAnnual_2017!$L$2:$O$2207,4,FALSE)</f>
        <v>42761</v>
      </c>
      <c r="G62" s="19">
        <f>SUMIF(QFERGeneratorAnnual_2017!$L$2:$L$2207,'3aa. QFER RE Not in RNS'!A62,QFERGeneratorAnnual_2017!$U$2:$U$2207)</f>
        <v>35497</v>
      </c>
      <c r="H62" s="148">
        <f t="shared" si="0"/>
        <v>35.497</v>
      </c>
      <c r="I62" s="19" t="s">
        <v>44</v>
      </c>
      <c r="J62" s="19" t="s">
        <v>1879</v>
      </c>
      <c r="K62" s="19" t="e">
        <f>VLOOKUP(I62,Table2[[RPS ID]:[CertificationStatus]],12,FALSE)</f>
        <v>#N/A</v>
      </c>
    </row>
    <row r="63" spans="1:11" hidden="1">
      <c r="A63" s="19" t="s">
        <v>8082</v>
      </c>
      <c r="B63" s="19" t="str">
        <f>VLOOKUP(A63,QFERPlant_Table!$B$2:$C$1693,2,FALSE)</f>
        <v>Cole Grade</v>
      </c>
      <c r="C63" s="19" t="str">
        <f>VLOOKUP(A63,QFERPlant_Table!$B$2:$F$1693,5,FALSE)</f>
        <v>CA</v>
      </c>
      <c r="D63" s="19">
        <f>SUMIF(QFERGeneratorAnnual_2017!$L$2:$L$2207,'3aa. QFER RE Not in RNS'!A63,QFERGeneratorAnnual_2017!$S$2:$S$2207)</f>
        <v>2.4</v>
      </c>
      <c r="E63" s="19" t="s">
        <v>36</v>
      </c>
      <c r="F63" s="1">
        <f>VLOOKUP(A63,QFERGeneratorAnnual_2017!$L$2:$O$2207,4,FALSE)</f>
        <v>42711</v>
      </c>
      <c r="G63" s="19">
        <f>SUMIF(QFERGeneratorAnnual_2017!$L$2:$L$2207,'3aa. QFER RE Not in RNS'!A63,QFERGeneratorAnnual_2017!$U$2:$U$2207)</f>
        <v>5943</v>
      </c>
      <c r="H63" s="148">
        <f t="shared" si="0"/>
        <v>5.9429999999999996</v>
      </c>
      <c r="I63" s="19" t="s">
        <v>44</v>
      </c>
      <c r="J63" s="19" t="s">
        <v>1879</v>
      </c>
      <c r="K63" s="19" t="e">
        <f>VLOOKUP(I63,Table2[[RPS ID]:[CertificationStatus]],12,FALSE)</f>
        <v>#N/A</v>
      </c>
    </row>
    <row r="64" spans="1:11" hidden="1">
      <c r="A64" s="19" t="s">
        <v>8791</v>
      </c>
      <c r="B64" s="19" t="str">
        <f>VLOOKUP(A64,QFERPlant_Table!$B$2:$C$1693,2,FALSE)</f>
        <v>Algonquin Power SKIC 10 Solar LLC</v>
      </c>
      <c r="C64" s="19" t="str">
        <f>VLOOKUP(A64,QFERPlant_Table!$B$2:$F$1693,5,FALSE)</f>
        <v>CA</v>
      </c>
      <c r="D64" s="19">
        <f>SUMIF(QFERGeneratorAnnual_2017!$L$2:$L$2207,'3aa. QFER RE Not in RNS'!A64,QFERGeneratorAnnual_2017!$S$2:$S$2207)</f>
        <v>10</v>
      </c>
      <c r="E64" s="19" t="s">
        <v>36</v>
      </c>
      <c r="F64" s="1">
        <f>VLOOKUP(A64,QFERGeneratorAnnual_2017!$L$2:$O$2207,4,FALSE)</f>
        <v>42746</v>
      </c>
      <c r="G64" s="19">
        <f>SUMIF(QFERGeneratorAnnual_2017!$L$2:$L$2207,'3aa. QFER RE Not in RNS'!A64,QFERGeneratorAnnual_2017!$U$2:$U$2207)</f>
        <v>22090</v>
      </c>
      <c r="H64" s="148">
        <f t="shared" si="0"/>
        <v>22.09</v>
      </c>
      <c r="I64" s="19" t="s">
        <v>44</v>
      </c>
      <c r="J64" s="19" t="s">
        <v>1879</v>
      </c>
      <c r="K64" s="19" t="e">
        <f>VLOOKUP(I64,Table2[[RPS ID]:[CertificationStatus]],12,FALSE)</f>
        <v>#N/A</v>
      </c>
    </row>
    <row r="65" spans="1:11">
      <c r="A65" s="19" t="s">
        <v>9464</v>
      </c>
      <c r="B65" s="19" t="str">
        <f>VLOOKUP(A65,QFERPlant_Table!$B$2:$C$1693,2,FALSE)</f>
        <v>Exeter Solar</v>
      </c>
      <c r="C65" s="19" t="str">
        <f>VLOOKUP(A65,QFERPlant_Table!$B$2:$F$1693,5,FALSE)</f>
        <v>CA</v>
      </c>
      <c r="D65" s="19">
        <f>SUMIF(QFERGeneratorAnnual_2017!$L$2:$L$2207,'3aa. QFER RE Not in RNS'!A65,QFERGeneratorAnnual_2017!$S$2:$S$2207)</f>
        <v>3.5</v>
      </c>
      <c r="E65" s="19" t="s">
        <v>36</v>
      </c>
      <c r="F65" s="1">
        <f>VLOOKUP(A65,QFERGeneratorAnnual_2017!$L$2:$O$2207,4,FALSE)</f>
        <v>41682</v>
      </c>
      <c r="G65" s="19">
        <f>SUMIF(QFERGeneratorAnnual_2017!$L$2:$L$2207,'3aa. QFER RE Not in RNS'!A65,QFERGeneratorAnnual_2017!$U$2:$U$2207)</f>
        <v>6606</v>
      </c>
      <c r="H65" s="148">
        <f t="shared" si="0"/>
        <v>6.6059999999999999</v>
      </c>
      <c r="I65" s="19" t="s">
        <v>3247</v>
      </c>
      <c r="J65" s="19" t="s">
        <v>3982</v>
      </c>
      <c r="K65" s="19" t="str">
        <f>VLOOKUP(I65,Table2[[RPS ID]:[CertificationStatus]],12,FALSE)</f>
        <v>Approved</v>
      </c>
    </row>
    <row r="66" spans="1:11">
      <c r="A66" s="19" t="s">
        <v>9462</v>
      </c>
      <c r="B66" s="19" t="str">
        <f>VLOOKUP(A66,QFERPlant_Table!$B$2:$C$1693,2,FALSE)</f>
        <v>Lindsay Solar</v>
      </c>
      <c r="C66" s="19" t="str">
        <f>VLOOKUP(A66,QFERPlant_Table!$B$2:$F$1693,5,FALSE)</f>
        <v>CA</v>
      </c>
      <c r="D66" s="19">
        <f>SUMIF(QFERGeneratorAnnual_2017!$L$2:$L$2207,'3aa. QFER RE Not in RNS'!A66,QFERGeneratorAnnual_2017!$S$2:$S$2207)</f>
        <v>4</v>
      </c>
      <c r="E66" s="19" t="s">
        <v>36</v>
      </c>
      <c r="F66" s="1">
        <f>VLOOKUP(A66,QFERGeneratorAnnual_2017!$L$2:$O$2207,4,FALSE)</f>
        <v>41654</v>
      </c>
      <c r="G66" s="19">
        <f>SUMIF(QFERGeneratorAnnual_2017!$L$2:$L$2207,'3aa. QFER RE Not in RNS'!A66,QFERGeneratorAnnual_2017!$U$2:$U$2207)</f>
        <v>7452</v>
      </c>
      <c r="H66" s="148">
        <f t="shared" si="0"/>
        <v>7.452</v>
      </c>
      <c r="I66" s="19" t="s">
        <v>3218</v>
      </c>
      <c r="J66" s="19" t="s">
        <v>3982</v>
      </c>
      <c r="K66" s="19" t="str">
        <f>VLOOKUP(I66,Table2[[RPS ID]:[CertificationStatus]],12,FALSE)</f>
        <v>Approved</v>
      </c>
    </row>
    <row r="67" spans="1:11">
      <c r="A67" s="19" t="s">
        <v>7976</v>
      </c>
      <c r="B67" s="19" t="str">
        <f>VLOOKUP(A67,QFERPlant_Table!$B$2:$C$1693,2,FALSE)</f>
        <v>Bayshore Solar B</v>
      </c>
      <c r="C67" s="19" t="str">
        <f>VLOOKUP(A67,QFERPlant_Table!$B$2:$F$1693,5,FALSE)</f>
        <v>CA</v>
      </c>
      <c r="D67" s="19">
        <f>SUMIF(QFERGeneratorAnnual_2017!$L$2:$L$2207,'3aa. QFER RE Not in RNS'!A67,QFERGeneratorAnnual_2017!$S$2:$S$2207)</f>
        <v>20</v>
      </c>
      <c r="E67" s="19" t="s">
        <v>36</v>
      </c>
      <c r="F67" s="1">
        <f>VLOOKUP(A67,QFERGeneratorAnnual_2017!$L$2:$O$2207,4,FALSE)</f>
        <v>43089</v>
      </c>
      <c r="G67" s="19">
        <f>SUMIF(QFERGeneratorAnnual_2017!$L$2:$L$2207,'3aa. QFER RE Not in RNS'!A67,QFERGeneratorAnnual_2017!$U$2:$U$2207)</f>
        <v>4579.1000000000004</v>
      </c>
      <c r="H67" s="148">
        <f t="shared" ref="H67:H130" si="1">G67/1000</f>
        <v>4.5791000000000004</v>
      </c>
      <c r="I67" s="19" t="s">
        <v>17366</v>
      </c>
      <c r="J67" s="19" t="s">
        <v>3982</v>
      </c>
      <c r="K67" s="19" t="str">
        <f>VLOOKUP(I67,Table2[[RPS ID]:[CertificationStatus]],12,FALSE)</f>
        <v>Approved</v>
      </c>
    </row>
    <row r="68" spans="1:11">
      <c r="A68" s="19" t="s">
        <v>7974</v>
      </c>
      <c r="B68" s="19" t="str">
        <f>VLOOKUP(A68,QFERPlant_Table!$B$2:$C$1693,2,FALSE)</f>
        <v>Bayshore Solar C</v>
      </c>
      <c r="C68" s="19" t="str">
        <f>VLOOKUP(A68,QFERPlant_Table!$B$2:$F$1693,5,FALSE)</f>
        <v>CA</v>
      </c>
      <c r="D68" s="19">
        <f>SUMIF(QFERGeneratorAnnual_2017!$L$2:$L$2207,'3aa. QFER RE Not in RNS'!A68,QFERGeneratorAnnual_2017!$S$2:$S$2207)</f>
        <v>20</v>
      </c>
      <c r="E68" s="19" t="s">
        <v>36</v>
      </c>
      <c r="F68" s="1">
        <f>VLOOKUP(A68,QFERGeneratorAnnual_2017!$L$2:$O$2207,4,FALSE)</f>
        <v>43089</v>
      </c>
      <c r="G68" s="19">
        <f>SUMIF(QFERGeneratorAnnual_2017!$L$2:$L$2207,'3aa. QFER RE Not in RNS'!A68,QFERGeneratorAnnual_2017!$U$2:$U$2207)</f>
        <v>3892.1</v>
      </c>
      <c r="H68" s="148">
        <f t="shared" si="1"/>
        <v>3.8921000000000001</v>
      </c>
      <c r="I68" s="19" t="s">
        <v>17367</v>
      </c>
      <c r="J68" s="19" t="s">
        <v>3982</v>
      </c>
      <c r="K68" s="19" t="str">
        <f>VLOOKUP(I68,Table2[[RPS ID]:[CertificationStatus]],12,FALSE)</f>
        <v>Approved</v>
      </c>
    </row>
    <row r="69" spans="1:11">
      <c r="A69" s="19" t="s">
        <v>7972</v>
      </c>
      <c r="B69" s="19" t="str">
        <f>VLOOKUP(A69,QFERPlant_Table!$B$2:$C$1693,2,FALSE)</f>
        <v>Bayshore Solar A</v>
      </c>
      <c r="C69" s="19" t="str">
        <f>VLOOKUP(A69,QFERPlant_Table!$B$2:$F$1693,5,FALSE)</f>
        <v>CA</v>
      </c>
      <c r="D69" s="19">
        <f>SUMIF(QFERGeneratorAnnual_2017!$L$2:$L$2207,'3aa. QFER RE Not in RNS'!A69,QFERGeneratorAnnual_2017!$S$2:$S$2207)</f>
        <v>20</v>
      </c>
      <c r="E69" s="19" t="s">
        <v>36</v>
      </c>
      <c r="F69" s="1">
        <f>VLOOKUP(A69,QFERGeneratorAnnual_2017!$L$2:$O$2207,4,FALSE)</f>
        <v>43089</v>
      </c>
      <c r="G69" s="19">
        <f>SUMIF(QFERGeneratorAnnual_2017!$L$2:$L$2207,'3aa. QFER RE Not in RNS'!A69,QFERGeneratorAnnual_2017!$U$2:$U$2207)</f>
        <v>3647.1</v>
      </c>
      <c r="H69" s="148">
        <f t="shared" si="1"/>
        <v>3.6471</v>
      </c>
      <c r="I69" s="19" t="s">
        <v>17368</v>
      </c>
      <c r="J69" s="19" t="s">
        <v>3982</v>
      </c>
      <c r="K69" s="19" t="str">
        <f>VLOOKUP(I69,Table2[[RPS ID]:[CertificationStatus]],12,FALSE)</f>
        <v>Approved</v>
      </c>
    </row>
    <row r="70" spans="1:11" hidden="1">
      <c r="A70" s="19" t="s">
        <v>9460</v>
      </c>
      <c r="B70" s="19" t="str">
        <f>VLOOKUP(A70,QFERPlant_Table!$B$2:$C$1693,2,FALSE)</f>
        <v>ATT (DirecTV Broadcast)</v>
      </c>
      <c r="C70" s="19" t="str">
        <f>VLOOKUP(A70,QFERPlant_Table!$B$2:$F$1693,5,FALSE)</f>
        <v>CA</v>
      </c>
      <c r="D70" s="19">
        <f>SUMIF(QFERGeneratorAnnual_2017!$L$2:$L$2207,'3aa. QFER RE Not in RNS'!A70,QFERGeneratorAnnual_2017!$S$2:$S$2207)</f>
        <v>1.02</v>
      </c>
      <c r="E70" s="19" t="s">
        <v>36</v>
      </c>
      <c r="F70" s="1">
        <f>VLOOKUP(A70,QFERGeneratorAnnual_2017!$L$2:$O$2207,4,FALSE)</f>
        <v>42067</v>
      </c>
      <c r="G70" s="19">
        <f>SUMIF(QFERGeneratorAnnual_2017!$L$2:$L$2207,'3aa. QFER RE Not in RNS'!A70,QFERGeneratorAnnual_2017!$U$2:$U$2207)</f>
        <v>1398</v>
      </c>
      <c r="H70" s="148">
        <f t="shared" si="1"/>
        <v>1.3979999999999999</v>
      </c>
      <c r="I70" s="19" t="e">
        <v>#N/A</v>
      </c>
      <c r="J70" s="19">
        <v>0</v>
      </c>
      <c r="K70" s="19" t="e">
        <f>VLOOKUP(I70,Table2[[RPS ID]:[CertificationStatus]],12,FALSE)</f>
        <v>#N/A</v>
      </c>
    </row>
    <row r="71" spans="1:11" hidden="1">
      <c r="A71" s="19" t="s">
        <v>9458</v>
      </c>
      <c r="B71" s="19" t="str">
        <f>VLOOKUP(A71,QFERPlant_Table!$B$2:$C$1693,2,FALSE)</f>
        <v>Monterey Regional Water Pollution Control Agency</v>
      </c>
      <c r="C71" s="19" t="str">
        <f>VLOOKUP(A71,QFERPlant_Table!$B$2:$F$1693,5,FALSE)</f>
        <v>CA</v>
      </c>
      <c r="D71" s="19">
        <f>SUMIF(QFERGeneratorAnnual_2017!$L$2:$L$2207,'3aa. QFER RE Not in RNS'!A71,QFERGeneratorAnnual_2017!$S$2:$S$2207)</f>
        <v>1.1200000000000001</v>
      </c>
      <c r="E71" s="19" t="s">
        <v>36</v>
      </c>
      <c r="F71" s="1">
        <f>VLOOKUP(A71,QFERGeneratorAnnual_2017!$L$2:$O$2207,4,FALSE)</f>
        <v>40533</v>
      </c>
      <c r="G71" s="19">
        <f>SUMIF(QFERGeneratorAnnual_2017!$L$2:$L$2207,'3aa. QFER RE Not in RNS'!A71,QFERGeneratorAnnual_2017!$U$2:$U$2207)</f>
        <v>1388</v>
      </c>
      <c r="H71" s="148">
        <f t="shared" si="1"/>
        <v>1.3879999999999999</v>
      </c>
      <c r="I71" s="19" t="s">
        <v>44</v>
      </c>
      <c r="J71" s="19" t="s">
        <v>1879</v>
      </c>
      <c r="K71" s="19" t="e">
        <f>VLOOKUP(I71,Table2[[RPS ID]:[CertificationStatus]],12,FALSE)</f>
        <v>#N/A</v>
      </c>
    </row>
    <row r="72" spans="1:11" hidden="1">
      <c r="A72" s="19" t="s">
        <v>9457</v>
      </c>
      <c r="B72" s="19" t="str">
        <f>VLOOKUP(A72,QFERPlant_Table!$B$2:$C$1693,2,FALSE)</f>
        <v>Intel Corporation - Folsom Phase 1</v>
      </c>
      <c r="C72" s="19" t="str">
        <f>VLOOKUP(A72,QFERPlant_Table!$B$2:$F$1693,5,FALSE)</f>
        <v>CA</v>
      </c>
      <c r="D72" s="19">
        <f>SUMIF(QFERGeneratorAnnual_2017!$L$2:$L$2207,'3aa. QFER RE Not in RNS'!A72,QFERGeneratorAnnual_2017!$S$2:$S$2207)</f>
        <v>1.1000000000000001</v>
      </c>
      <c r="E72" s="19" t="s">
        <v>36</v>
      </c>
      <c r="F72" s="1">
        <f>VLOOKUP(A72,QFERGeneratorAnnual_2017!$L$2:$O$2207,4,FALSE)</f>
        <v>40368</v>
      </c>
      <c r="G72" s="19">
        <f>SUMIF(QFERGeneratorAnnual_2017!$L$2:$L$2207,'3aa. QFER RE Not in RNS'!A72,QFERGeneratorAnnual_2017!$U$2:$U$2207)</f>
        <v>1626</v>
      </c>
      <c r="H72" s="148">
        <f t="shared" si="1"/>
        <v>1.6259999999999999</v>
      </c>
      <c r="I72" s="19" t="s">
        <v>17393</v>
      </c>
      <c r="J72" s="19" t="s">
        <v>17353</v>
      </c>
      <c r="K72" s="19" t="e">
        <f>VLOOKUP(I72,Table2[[RPS ID]:[CertificationStatus]],12,FALSE)</f>
        <v>#N/A</v>
      </c>
    </row>
    <row r="73" spans="1:11" hidden="1">
      <c r="A73" s="19" t="s">
        <v>9455</v>
      </c>
      <c r="B73" s="19" t="str">
        <f>VLOOKUP(A73,QFERPlant_Table!$B$2:$C$1693,2,FALSE)</f>
        <v>Walmart (CA) - Store #2952 - Murrieta</v>
      </c>
      <c r="C73" s="19" t="str">
        <f>VLOOKUP(A73,QFERPlant_Table!$B$2:$F$1693,5,FALSE)</f>
        <v>CA</v>
      </c>
      <c r="D73" s="19">
        <f>SUMIF(QFERGeneratorAnnual_2017!$L$2:$L$2207,'3aa. QFER RE Not in RNS'!A73,QFERGeneratorAnnual_2017!$S$2:$S$2207)</f>
        <v>1.0900000000000001</v>
      </c>
      <c r="E73" s="19" t="s">
        <v>36</v>
      </c>
      <c r="F73" s="1">
        <f>VLOOKUP(A73,QFERGeneratorAnnual_2017!$L$2:$O$2207,4,FALSE)</f>
        <v>42208</v>
      </c>
      <c r="G73" s="19">
        <f>SUMIF(QFERGeneratorAnnual_2017!$L$2:$L$2207,'3aa. QFER RE Not in RNS'!A73,QFERGeneratorAnnual_2017!$U$2:$U$2207)</f>
        <v>1618</v>
      </c>
      <c r="H73" s="148">
        <f t="shared" si="1"/>
        <v>1.6180000000000001</v>
      </c>
      <c r="I73" s="19" t="e">
        <v>#N/A</v>
      </c>
      <c r="J73" s="19">
        <v>0</v>
      </c>
      <c r="K73" s="19" t="e">
        <f>VLOOKUP(I73,Table2[[RPS ID]:[CertificationStatus]],12,FALSE)</f>
        <v>#N/A</v>
      </c>
    </row>
    <row r="74" spans="1:11" hidden="1">
      <c r="A74" s="19" t="s">
        <v>9453</v>
      </c>
      <c r="B74" s="19" t="str">
        <f>VLOOKUP(A74,QFERPlant_Table!$B$2:$C$1693,2,FALSE)</f>
        <v>US-TOPCO: Division Site 3 45404</v>
      </c>
      <c r="C74" s="19" t="str">
        <f>VLOOKUP(A74,QFERPlant_Table!$B$2:$F$1693,5,FALSE)</f>
        <v>CA</v>
      </c>
      <c r="D74" s="19">
        <f>SUMIF(QFERGeneratorAnnual_2017!$L$2:$L$2207,'3aa. QFER RE Not in RNS'!A74,QFERGeneratorAnnual_2017!$S$2:$S$2207)</f>
        <v>1</v>
      </c>
      <c r="E74" s="19" t="s">
        <v>36</v>
      </c>
      <c r="F74" s="1">
        <f>VLOOKUP(A74,QFERGeneratorAnnual_2017!$L$2:$O$2207,4,FALSE)</f>
        <v>41814</v>
      </c>
      <c r="G74" s="19">
        <f>SUMIF(QFERGeneratorAnnual_2017!$L$2:$L$2207,'3aa. QFER RE Not in RNS'!A74,QFERGeneratorAnnual_2017!$U$2:$U$2207)</f>
        <v>1930</v>
      </c>
      <c r="H74" s="148">
        <f t="shared" si="1"/>
        <v>1.93</v>
      </c>
      <c r="I74" s="19" t="s">
        <v>44</v>
      </c>
      <c r="J74" s="19" t="s">
        <v>1879</v>
      </c>
      <c r="K74" s="19" t="e">
        <f>VLOOKUP(I74,Table2[[RPS ID]:[CertificationStatus]],12,FALSE)</f>
        <v>#N/A</v>
      </c>
    </row>
    <row r="75" spans="1:11" hidden="1">
      <c r="A75" s="19" t="s">
        <v>9451</v>
      </c>
      <c r="B75" s="19" t="str">
        <f>VLOOKUP(A75,QFERPlant_Table!$B$2:$C$1693,2,FALSE)</f>
        <v>US-TOPCO: Division Site 3 45406</v>
      </c>
      <c r="C75" s="19" t="str">
        <f>VLOOKUP(A75,QFERPlant_Table!$B$2:$F$1693,5,FALSE)</f>
        <v>CA</v>
      </c>
      <c r="D75" s="19">
        <f>SUMIF(QFERGeneratorAnnual_2017!$L$2:$L$2207,'3aa. QFER RE Not in RNS'!A75,QFERGeneratorAnnual_2017!$S$2:$S$2207)</f>
        <v>1</v>
      </c>
      <c r="E75" s="19" t="s">
        <v>36</v>
      </c>
      <c r="F75" s="1">
        <f>VLOOKUP(A75,QFERGeneratorAnnual_2017!$L$2:$O$2207,4,FALSE)</f>
        <v>41814</v>
      </c>
      <c r="G75" s="19">
        <f>SUMIF(QFERGeneratorAnnual_2017!$L$2:$L$2207,'3aa. QFER RE Not in RNS'!A75,QFERGeneratorAnnual_2017!$U$2:$U$2207)</f>
        <v>2002</v>
      </c>
      <c r="H75" s="148">
        <f t="shared" si="1"/>
        <v>2.0019999999999998</v>
      </c>
      <c r="I75" s="19" t="s">
        <v>44</v>
      </c>
      <c r="J75" s="19" t="s">
        <v>1879</v>
      </c>
      <c r="K75" s="19" t="e">
        <f>VLOOKUP(I75,Table2[[RPS ID]:[CertificationStatus]],12,FALSE)</f>
        <v>#N/A</v>
      </c>
    </row>
    <row r="76" spans="1:11">
      <c r="A76" s="19" t="s">
        <v>9449</v>
      </c>
      <c r="B76" s="19" t="str">
        <f>VLOOKUP(A76,QFERPlant_Table!$B$2:$C$1693,2,FALSE)</f>
        <v>US-TOPCO: Kettering Site 1</v>
      </c>
      <c r="C76" s="19" t="str">
        <f>VLOOKUP(A76,QFERPlant_Table!$B$2:$F$1693,5,FALSE)</f>
        <v>CA</v>
      </c>
      <c r="D76" s="19">
        <f>SUMIF(QFERGeneratorAnnual_2017!$L$2:$L$2207,'3aa. QFER RE Not in RNS'!A76,QFERGeneratorAnnual_2017!$S$2:$S$2207)</f>
        <v>1</v>
      </c>
      <c r="E76" s="19" t="s">
        <v>36</v>
      </c>
      <c r="F76" s="1">
        <f>VLOOKUP(A76,QFERGeneratorAnnual_2017!$L$2:$O$2207,4,FALSE)</f>
        <v>41837</v>
      </c>
      <c r="G76" s="19">
        <f>SUMIF(QFERGeneratorAnnual_2017!$L$2:$L$2207,'3aa. QFER RE Not in RNS'!A76,QFERGeneratorAnnual_2017!$U$2:$U$2207)</f>
        <v>2015</v>
      </c>
      <c r="H76" s="148">
        <f t="shared" si="1"/>
        <v>2.0150000000000001</v>
      </c>
      <c r="I76" s="19" t="s">
        <v>415</v>
      </c>
      <c r="J76" s="19" t="s">
        <v>3982</v>
      </c>
      <c r="K76" s="19" t="str">
        <f>VLOOKUP(I76,Table2[[RPS ID]:[CertificationStatus]],12,FALSE)</f>
        <v>Approved</v>
      </c>
    </row>
    <row r="77" spans="1:11" hidden="1">
      <c r="A77" s="19" t="s">
        <v>9447</v>
      </c>
      <c r="B77" s="19" t="str">
        <f>VLOOKUP(A77,QFERPlant_Table!$B$2:$C$1693,2,FALSE)</f>
        <v>Rite Aid - Lancaster</v>
      </c>
      <c r="C77" s="19" t="str">
        <f>VLOOKUP(A77,QFERPlant_Table!$B$2:$F$1693,5,FALSE)</f>
        <v>CA</v>
      </c>
      <c r="D77" s="19">
        <f>SUMIF(QFERGeneratorAnnual_2017!$L$2:$L$2207,'3aa. QFER RE Not in RNS'!A77,QFERGeneratorAnnual_2017!$S$2:$S$2207)</f>
        <v>1.1000000000000001</v>
      </c>
      <c r="E77" s="19" t="s">
        <v>36</v>
      </c>
      <c r="F77" s="1">
        <f>VLOOKUP(A77,QFERGeneratorAnnual_2017!$L$2:$O$2207,4,FALSE)</f>
        <v>42079</v>
      </c>
      <c r="G77" s="19">
        <f>SUMIF(QFERGeneratorAnnual_2017!$L$2:$L$2207,'3aa. QFER RE Not in RNS'!A77,QFERGeneratorAnnual_2017!$U$2:$U$2207)</f>
        <v>2495</v>
      </c>
      <c r="H77" s="148">
        <f t="shared" si="1"/>
        <v>2.4950000000000001</v>
      </c>
      <c r="I77" s="19" t="e">
        <v>#N/A</v>
      </c>
      <c r="J77" s="19">
        <v>0</v>
      </c>
      <c r="K77" s="19" t="e">
        <f>VLOOKUP(I77,Table2[[RPS ID]:[CertificationStatus]],12,FALSE)</f>
        <v>#N/A</v>
      </c>
    </row>
    <row r="78" spans="1:11" hidden="1">
      <c r="A78" s="19" t="s">
        <v>8077</v>
      </c>
      <c r="B78" s="19" t="str">
        <f>VLOOKUP(A78,QFERPlant_Table!$B$2:$C$1693,2,FALSE)</f>
        <v>Intel Corporation - Folsom Carport Phase 3</v>
      </c>
      <c r="C78" s="19" t="str">
        <f>VLOOKUP(A78,QFERPlant_Table!$B$2:$F$1693,5,FALSE)</f>
        <v>CA</v>
      </c>
      <c r="D78" s="19">
        <f>SUMIF(QFERGeneratorAnnual_2017!$L$2:$L$2207,'3aa. QFER RE Not in RNS'!A78,QFERGeneratorAnnual_2017!$S$2:$S$2207)</f>
        <v>6.45</v>
      </c>
      <c r="E78" s="19" t="s">
        <v>36</v>
      </c>
      <c r="F78" s="1">
        <f>VLOOKUP(A78,QFERGeneratorAnnual_2017!$L$2:$O$2207,4,FALSE)</f>
        <v>42642</v>
      </c>
      <c r="G78" s="19">
        <f>SUMIF(QFERGeneratorAnnual_2017!$L$2:$L$2207,'3aa. QFER RE Not in RNS'!A78,QFERGeneratorAnnual_2017!$U$2:$U$2207)</f>
        <v>8539</v>
      </c>
      <c r="H78" s="148">
        <f t="shared" si="1"/>
        <v>8.5389999999999997</v>
      </c>
      <c r="I78" s="19" t="s">
        <v>17393</v>
      </c>
      <c r="J78" s="19" t="s">
        <v>17353</v>
      </c>
      <c r="K78" s="19" t="e">
        <f>VLOOKUP(I78,Table2[[RPS ID]:[CertificationStatus]],12,FALSE)</f>
        <v>#N/A</v>
      </c>
    </row>
    <row r="79" spans="1:11" hidden="1">
      <c r="A79" s="19" t="s">
        <v>8785</v>
      </c>
      <c r="B79" s="19" t="str">
        <f>VLOOKUP(A79,QFERPlant_Table!$B$2:$C$1693,2,FALSE)</f>
        <v>Temecula Valley USD Temecula Valley HS</v>
      </c>
      <c r="C79" s="19" t="str">
        <f>VLOOKUP(A79,QFERPlant_Table!$B$2:$F$1693,5,FALSE)</f>
        <v>CA</v>
      </c>
      <c r="D79" s="19">
        <f>SUMIF(QFERGeneratorAnnual_2017!$L$2:$L$2207,'3aa. QFER RE Not in RNS'!A79,QFERGeneratorAnnual_2017!$S$2:$S$2207)</f>
        <v>1.1100000000000001</v>
      </c>
      <c r="E79" s="19" t="s">
        <v>36</v>
      </c>
      <c r="F79" s="1">
        <f>VLOOKUP(A79,QFERGeneratorAnnual_2017!$L$2:$O$2207,4,FALSE)</f>
        <v>42923</v>
      </c>
      <c r="G79" s="19">
        <f>SUMIF(QFERGeneratorAnnual_2017!$L$2:$L$2207,'3aa. QFER RE Not in RNS'!A79,QFERGeneratorAnnual_2017!$U$2:$U$2207)</f>
        <v>855</v>
      </c>
      <c r="H79" s="148">
        <f t="shared" si="1"/>
        <v>0.85499999999999998</v>
      </c>
      <c r="I79" s="19" t="e">
        <v>#N/A</v>
      </c>
      <c r="J79" s="19">
        <v>0</v>
      </c>
      <c r="K79" s="19" t="e">
        <f>VLOOKUP(I79,Table2[[RPS ID]:[CertificationStatus]],12,FALSE)</f>
        <v>#N/A</v>
      </c>
    </row>
    <row r="80" spans="1:11" hidden="1">
      <c r="A80" s="19" t="s">
        <v>8790</v>
      </c>
      <c r="B80" s="19" t="str">
        <f>VLOOKUP(A80,QFERPlant_Table!$B$2:$C$1693,2,FALSE)</f>
        <v>Sanger USD Sanger High School</v>
      </c>
      <c r="C80" s="19" t="str">
        <f>VLOOKUP(A80,QFERPlant_Table!$B$2:$F$1693,5,FALSE)</f>
        <v>CA</v>
      </c>
      <c r="D80" s="19">
        <f>SUMIF(QFERGeneratorAnnual_2017!$L$2:$L$2207,'3aa. QFER RE Not in RNS'!A80,QFERGeneratorAnnual_2017!$S$2:$S$2207)</f>
        <v>1.07</v>
      </c>
      <c r="E80" s="19" t="s">
        <v>36</v>
      </c>
      <c r="F80" s="1">
        <f>VLOOKUP(A80,QFERGeneratorAnnual_2017!$L$2:$O$2207,4,FALSE)</f>
        <v>42762</v>
      </c>
      <c r="G80" s="19">
        <f>SUMIF(QFERGeneratorAnnual_2017!$L$2:$L$2207,'3aa. QFER RE Not in RNS'!A80,QFERGeneratorAnnual_2017!$U$2:$U$2207)</f>
        <v>1309</v>
      </c>
      <c r="H80" s="148">
        <f t="shared" si="1"/>
        <v>1.3089999999999999</v>
      </c>
      <c r="I80" s="19" t="e">
        <v>#N/A</v>
      </c>
      <c r="J80" s="19">
        <v>0</v>
      </c>
      <c r="K80" s="19" t="e">
        <f>VLOOKUP(I80,Table2[[RPS ID]:[CertificationStatus]],12,FALSE)</f>
        <v>#N/A</v>
      </c>
    </row>
    <row r="81" spans="1:11" hidden="1">
      <c r="A81" s="19" t="s">
        <v>8786</v>
      </c>
      <c r="B81" s="19" t="str">
        <f>VLOOKUP(A81,QFERPlant_Table!$B$2:$C$1693,2,FALSE)</f>
        <v>Visalia USD El Diamante HS</v>
      </c>
      <c r="C81" s="19" t="str">
        <f>VLOOKUP(A81,QFERPlant_Table!$B$2:$F$1693,5,FALSE)</f>
        <v>CA</v>
      </c>
      <c r="D81" s="19">
        <f>SUMIF(QFERGeneratorAnnual_2017!$L$2:$L$2207,'3aa. QFER RE Not in RNS'!A81,QFERGeneratorAnnual_2017!$S$2:$S$2207)</f>
        <v>1.04</v>
      </c>
      <c r="E81" s="19" t="s">
        <v>36</v>
      </c>
      <c r="F81" s="1">
        <f>VLOOKUP(A81,QFERGeneratorAnnual_2017!$L$2:$O$2207,4,FALSE)</f>
        <v>42880</v>
      </c>
      <c r="G81" s="19">
        <f>SUMIF(QFERGeneratorAnnual_2017!$L$2:$L$2207,'3aa. QFER RE Not in RNS'!A81,QFERGeneratorAnnual_2017!$U$2:$U$2207)</f>
        <v>759</v>
      </c>
      <c r="H81" s="148">
        <f t="shared" si="1"/>
        <v>0.75900000000000001</v>
      </c>
      <c r="I81" s="19" t="s">
        <v>44</v>
      </c>
      <c r="J81" s="19" t="s">
        <v>1879</v>
      </c>
      <c r="K81" s="19" t="e">
        <f>VLOOKUP(I81,Table2[[RPS ID]:[CertificationStatus]],12,FALSE)</f>
        <v>#N/A</v>
      </c>
    </row>
    <row r="82" spans="1:11" hidden="1">
      <c r="A82" s="19" t="s">
        <v>9440</v>
      </c>
      <c r="B82" s="19" t="str">
        <f>VLOOKUP(A82,QFERPlant_Table!$B$2:$C$1693,2,FALSE)</f>
        <v>Ruiz Foods</v>
      </c>
      <c r="C82" s="19" t="str">
        <f>VLOOKUP(A82,QFERPlant_Table!$B$2:$F$1693,5,FALSE)</f>
        <v>CA</v>
      </c>
      <c r="D82" s="19">
        <f>SUMIF(QFERGeneratorAnnual_2017!$L$2:$L$2207,'3aa. QFER RE Not in RNS'!A82,QFERGeneratorAnnual_2017!$S$2:$S$2207)</f>
        <v>1</v>
      </c>
      <c r="E82" s="19" t="s">
        <v>36</v>
      </c>
      <c r="F82" s="1">
        <f>VLOOKUP(A82,QFERGeneratorAnnual_2017!$L$2:$O$2207,4,FALSE)</f>
        <v>40909</v>
      </c>
      <c r="G82" s="19">
        <f>SUMIF(QFERGeneratorAnnual_2017!$L$2:$L$2207,'3aa. QFER RE Not in RNS'!A82,QFERGeneratorAnnual_2017!$U$2:$U$2207)</f>
        <v>1752</v>
      </c>
      <c r="H82" s="148">
        <f t="shared" si="1"/>
        <v>1.752</v>
      </c>
      <c r="I82" s="19" t="s">
        <v>44</v>
      </c>
      <c r="J82" s="19" t="s">
        <v>1879</v>
      </c>
      <c r="K82" s="19" t="e">
        <f>VLOOKUP(I82,Table2[[RPS ID]:[CertificationStatus]],12,FALSE)</f>
        <v>#N/A</v>
      </c>
    </row>
    <row r="83" spans="1:11" hidden="1">
      <c r="A83" s="19" t="s">
        <v>9438</v>
      </c>
      <c r="B83" s="19" t="str">
        <f>VLOOKUP(A83,QFERPlant_Table!$B$2:$C$1693,2,FALSE)</f>
        <v>FPUD - Sanitary</v>
      </c>
      <c r="C83" s="19" t="str">
        <f>VLOOKUP(A83,QFERPlant_Table!$B$2:$F$1693,5,FALSE)</f>
        <v>CA</v>
      </c>
      <c r="D83" s="19">
        <f>SUMIF(QFERGeneratorAnnual_2017!$L$2:$L$2207,'3aa. QFER RE Not in RNS'!A83,QFERGeneratorAnnual_2017!$S$2:$S$2207)</f>
        <v>1</v>
      </c>
      <c r="E83" s="19" t="s">
        <v>36</v>
      </c>
      <c r="F83" s="1">
        <f>VLOOKUP(A83,QFERGeneratorAnnual_2017!$L$2:$O$2207,4,FALSE)</f>
        <v>40909</v>
      </c>
      <c r="G83" s="19">
        <f>SUMIF(QFERGeneratorAnnual_2017!$L$2:$L$2207,'3aa. QFER RE Not in RNS'!A83,QFERGeneratorAnnual_2017!$U$2:$U$2207)</f>
        <v>1619</v>
      </c>
      <c r="H83" s="148">
        <f t="shared" si="1"/>
        <v>1.619</v>
      </c>
      <c r="I83" s="19" t="s">
        <v>44</v>
      </c>
      <c r="J83" s="19" t="s">
        <v>1879</v>
      </c>
      <c r="K83" s="19" t="e">
        <f>VLOOKUP(I83,Table2[[RPS ID]:[CertificationStatus]],12,FALSE)</f>
        <v>#N/A</v>
      </c>
    </row>
    <row r="84" spans="1:11" hidden="1">
      <c r="A84" s="19" t="s">
        <v>9436</v>
      </c>
      <c r="B84" s="19" t="str">
        <f>VLOOKUP(A84,QFERPlant_Table!$B$2:$C$1693,2,FALSE)</f>
        <v>Shasta College</v>
      </c>
      <c r="C84" s="19" t="str">
        <f>VLOOKUP(A84,QFERPlant_Table!$B$2:$F$1693,5,FALSE)</f>
        <v>CA</v>
      </c>
      <c r="D84" s="19">
        <f>SUMIF(QFERGeneratorAnnual_2017!$L$2:$L$2207,'3aa. QFER RE Not in RNS'!A84,QFERGeneratorAnnual_2017!$S$2:$S$2207)</f>
        <v>1</v>
      </c>
      <c r="E84" s="19" t="s">
        <v>36</v>
      </c>
      <c r="F84" s="1">
        <f>VLOOKUP(A84,QFERGeneratorAnnual_2017!$L$2:$O$2207,4,FALSE)</f>
        <v>40909</v>
      </c>
      <c r="G84" s="19">
        <f>SUMIF(QFERGeneratorAnnual_2017!$L$2:$L$2207,'3aa. QFER RE Not in RNS'!A84,QFERGeneratorAnnual_2017!$U$2:$U$2207)</f>
        <v>1620</v>
      </c>
      <c r="H84" s="148">
        <f t="shared" si="1"/>
        <v>1.62</v>
      </c>
      <c r="I84" s="19" t="e">
        <v>#N/A</v>
      </c>
      <c r="J84" s="19">
        <v>0</v>
      </c>
      <c r="K84" s="19" t="e">
        <f>VLOOKUP(I84,Table2[[RPS ID]:[CertificationStatus]],12,FALSE)</f>
        <v>#N/A</v>
      </c>
    </row>
    <row r="85" spans="1:11" hidden="1">
      <c r="A85" s="19" t="s">
        <v>9434</v>
      </c>
      <c r="B85" s="19" t="str">
        <f>VLOOKUP(A85,QFERPlant_Table!$B$2:$C$1693,2,FALSE)</f>
        <v>Hewlett Packard</v>
      </c>
      <c r="C85" s="19" t="str">
        <f>VLOOKUP(A85,QFERPlant_Table!$B$2:$F$1693,5,FALSE)</f>
        <v>CA</v>
      </c>
      <c r="D85" s="19">
        <f>SUMIF(QFERGeneratorAnnual_2017!$L$2:$L$2207,'3aa. QFER RE Not in RNS'!A85,QFERGeneratorAnnual_2017!$S$2:$S$2207)</f>
        <v>1</v>
      </c>
      <c r="E85" s="19" t="s">
        <v>36</v>
      </c>
      <c r="F85" s="1">
        <f>VLOOKUP(A85,QFERGeneratorAnnual_2017!$L$2:$O$2207,4,FALSE)</f>
        <v>40909</v>
      </c>
      <c r="G85" s="19">
        <f>SUMIF(QFERGeneratorAnnual_2017!$L$2:$L$2207,'3aa. QFER RE Not in RNS'!A85,QFERGeneratorAnnual_2017!$U$2:$U$2207)</f>
        <v>1620</v>
      </c>
      <c r="H85" s="148">
        <f t="shared" si="1"/>
        <v>1.62</v>
      </c>
      <c r="I85" s="19" t="e">
        <v>#N/A</v>
      </c>
      <c r="J85" s="19">
        <v>0</v>
      </c>
      <c r="K85" s="19" t="e">
        <f>VLOOKUP(I85,Table2[[RPS ID]:[CertificationStatus]],12,FALSE)</f>
        <v>#N/A</v>
      </c>
    </row>
    <row r="86" spans="1:11" hidden="1">
      <c r="A86" s="19" t="s">
        <v>9432</v>
      </c>
      <c r="B86" s="19" t="str">
        <f>VLOOKUP(A86,QFERPlant_Table!$B$2:$C$1693,2,FALSE)</f>
        <v>Farm ACW</v>
      </c>
      <c r="C86" s="19" t="str">
        <f>VLOOKUP(A86,QFERPlant_Table!$B$2:$F$1693,5,FALSE)</f>
        <v>CA</v>
      </c>
      <c r="D86" s="19">
        <f>SUMIF(QFERGeneratorAnnual_2017!$L$2:$L$2207,'3aa. QFER RE Not in RNS'!A86,QFERGeneratorAnnual_2017!$S$2:$S$2207)</f>
        <v>1</v>
      </c>
      <c r="E86" s="19" t="s">
        <v>36</v>
      </c>
      <c r="F86" s="1">
        <f>VLOOKUP(A86,QFERGeneratorAnnual_2017!$L$2:$O$2207,4,FALSE)</f>
        <v>40909</v>
      </c>
      <c r="G86" s="19">
        <f>SUMIF(QFERGeneratorAnnual_2017!$L$2:$L$2207,'3aa. QFER RE Not in RNS'!A86,QFERGeneratorAnnual_2017!$U$2:$U$2207)</f>
        <v>1621</v>
      </c>
      <c r="H86" s="148">
        <f t="shared" si="1"/>
        <v>1.621</v>
      </c>
      <c r="I86" s="19" t="s">
        <v>44</v>
      </c>
      <c r="J86" s="19" t="s">
        <v>1879</v>
      </c>
      <c r="K86" s="19" t="e">
        <f>VLOOKUP(I86,Table2[[RPS ID]:[CertificationStatus]],12,FALSE)</f>
        <v>#N/A</v>
      </c>
    </row>
    <row r="87" spans="1:11" hidden="1">
      <c r="A87" s="19" t="s">
        <v>9430</v>
      </c>
      <c r="B87" s="19" t="str">
        <f>VLOOKUP(A87,QFERPlant_Table!$B$2:$C$1693,2,FALSE)</f>
        <v>Google Inc.</v>
      </c>
      <c r="C87" s="19" t="str">
        <f>VLOOKUP(A87,QFERPlant_Table!$B$2:$F$1693,5,FALSE)</f>
        <v>CA</v>
      </c>
      <c r="D87" s="19">
        <f>SUMIF(QFERGeneratorAnnual_2017!$L$2:$L$2207,'3aa. QFER RE Not in RNS'!A87,QFERGeneratorAnnual_2017!$S$2:$S$2207)</f>
        <v>1</v>
      </c>
      <c r="E87" s="19" t="s">
        <v>36</v>
      </c>
      <c r="F87" s="1">
        <f>VLOOKUP(A87,QFERGeneratorAnnual_2017!$L$2:$O$2207,4,FALSE)</f>
        <v>40909</v>
      </c>
      <c r="G87" s="19">
        <f>SUMIF(QFERGeneratorAnnual_2017!$L$2:$L$2207,'3aa. QFER RE Not in RNS'!A87,QFERGeneratorAnnual_2017!$U$2:$U$2207)</f>
        <v>1622</v>
      </c>
      <c r="H87" s="148">
        <f t="shared" si="1"/>
        <v>1.6220000000000001</v>
      </c>
      <c r="I87" s="19" t="s">
        <v>44</v>
      </c>
      <c r="J87" s="19" t="s">
        <v>1879</v>
      </c>
      <c r="K87" s="19" t="e">
        <f>VLOOKUP(I87,Table2[[RPS ID]:[CertificationStatus]],12,FALSE)</f>
        <v>#N/A</v>
      </c>
    </row>
    <row r="88" spans="1:11" hidden="1">
      <c r="A88" s="19" t="s">
        <v>9429</v>
      </c>
      <c r="B88" s="19" t="str">
        <f>VLOOKUP(A88,QFERPlant_Table!$B$2:$C$1693,2,FALSE)</f>
        <v>Alza Corporation (700 Eubanks)</v>
      </c>
      <c r="C88" s="19" t="str">
        <f>VLOOKUP(A88,QFERPlant_Table!$B$2:$F$1693,5,FALSE)</f>
        <v>CA</v>
      </c>
      <c r="D88" s="19">
        <f>SUMIF(QFERGeneratorAnnual_2017!$L$2:$L$2207,'3aa. QFER RE Not in RNS'!A88,QFERGeneratorAnnual_2017!$S$2:$S$2207)</f>
        <v>1</v>
      </c>
      <c r="E88" s="19" t="s">
        <v>36</v>
      </c>
      <c r="F88" s="1">
        <f>VLOOKUP(A88,QFERGeneratorAnnual_2017!$L$2:$O$2207,4,FALSE)</f>
        <v>40909</v>
      </c>
      <c r="G88" s="19">
        <f>SUMIF(QFERGeneratorAnnual_2017!$L$2:$L$2207,'3aa. QFER RE Not in RNS'!A88,QFERGeneratorAnnual_2017!$U$2:$U$2207)</f>
        <v>1622</v>
      </c>
      <c r="H88" s="148">
        <f t="shared" si="1"/>
        <v>1.6220000000000001</v>
      </c>
      <c r="I88" s="19" t="e">
        <v>#N/A</v>
      </c>
      <c r="J88" s="19">
        <v>0</v>
      </c>
      <c r="K88" s="19" t="e">
        <f>VLOOKUP(I88,Table2[[RPS ID]:[CertificationStatus]],12,FALSE)</f>
        <v>#N/A</v>
      </c>
    </row>
    <row r="89" spans="1:11" hidden="1">
      <c r="A89" s="19" t="s">
        <v>9427</v>
      </c>
      <c r="B89" s="19" t="str">
        <f>VLOOKUP(A89,QFERPlant_Table!$B$2:$C$1693,2,FALSE)</f>
        <v>Rice Mill Inc. Far West</v>
      </c>
      <c r="C89" s="19" t="str">
        <f>VLOOKUP(A89,QFERPlant_Table!$B$2:$F$1693,5,FALSE)</f>
        <v>CA</v>
      </c>
      <c r="D89" s="19">
        <f>SUMIF(QFERGeneratorAnnual_2017!$L$2:$L$2207,'3aa. QFER RE Not in RNS'!A89,QFERGeneratorAnnual_2017!$S$2:$S$2207)</f>
        <v>1</v>
      </c>
      <c r="E89" s="19" t="s">
        <v>36</v>
      </c>
      <c r="F89" s="1">
        <f>VLOOKUP(A89,QFERGeneratorAnnual_2017!$L$2:$O$2207,4,FALSE)</f>
        <v>40909</v>
      </c>
      <c r="G89" s="19">
        <f>SUMIF(QFERGeneratorAnnual_2017!$L$2:$L$2207,'3aa. QFER RE Not in RNS'!A89,QFERGeneratorAnnual_2017!$U$2:$U$2207)</f>
        <v>1622</v>
      </c>
      <c r="H89" s="148">
        <f t="shared" si="1"/>
        <v>1.6220000000000001</v>
      </c>
      <c r="I89" s="19" t="s">
        <v>44</v>
      </c>
      <c r="J89" s="19" t="s">
        <v>1879</v>
      </c>
      <c r="K89" s="19" t="e">
        <f>VLOOKUP(I89,Table2[[RPS ID]:[CertificationStatus]],12,FALSE)</f>
        <v>#N/A</v>
      </c>
    </row>
    <row r="90" spans="1:11" hidden="1">
      <c r="A90" s="19" t="s">
        <v>9425</v>
      </c>
      <c r="B90" s="19" t="str">
        <f>VLOOKUP(A90,QFERPlant_Table!$B$2:$C$1693,2,FALSE)</f>
        <v>Foods Inc. United Natural</v>
      </c>
      <c r="C90" s="19" t="str">
        <f>VLOOKUP(A90,QFERPlant_Table!$B$2:$F$1693,5,FALSE)</f>
        <v>CA</v>
      </c>
      <c r="D90" s="19">
        <f>SUMIF(QFERGeneratorAnnual_2017!$L$2:$L$2207,'3aa. QFER RE Not in RNS'!A90,QFERGeneratorAnnual_2017!$S$2:$S$2207)</f>
        <v>1</v>
      </c>
      <c r="E90" s="19" t="s">
        <v>36</v>
      </c>
      <c r="F90" s="1">
        <f>VLOOKUP(A90,QFERGeneratorAnnual_2017!$L$2:$O$2207,4,FALSE)</f>
        <v>40909</v>
      </c>
      <c r="G90" s="19">
        <f>SUMIF(QFERGeneratorAnnual_2017!$L$2:$L$2207,'3aa. QFER RE Not in RNS'!A90,QFERGeneratorAnnual_2017!$U$2:$U$2207)</f>
        <v>1622</v>
      </c>
      <c r="H90" s="148">
        <f t="shared" si="1"/>
        <v>1.6220000000000001</v>
      </c>
      <c r="I90" s="19" t="s">
        <v>44</v>
      </c>
      <c r="J90" s="19" t="s">
        <v>1879</v>
      </c>
      <c r="K90" s="19" t="e">
        <f>VLOOKUP(I90,Table2[[RPS ID]:[CertificationStatus]],12,FALSE)</f>
        <v>#N/A</v>
      </c>
    </row>
    <row r="91" spans="1:11" hidden="1">
      <c r="A91" s="19" t="s">
        <v>9423</v>
      </c>
      <c r="B91" s="19" t="str">
        <f>VLOOKUP(A91,QFERPlant_Table!$B$2:$C$1693,2,FALSE)</f>
        <v>Mariani Packing Co. Inc.</v>
      </c>
      <c r="C91" s="19" t="str">
        <f>VLOOKUP(A91,QFERPlant_Table!$B$2:$F$1693,5,FALSE)</f>
        <v>CA</v>
      </c>
      <c r="D91" s="19">
        <f>SUMIF(QFERGeneratorAnnual_2017!$L$2:$L$2207,'3aa. QFER RE Not in RNS'!A91,QFERGeneratorAnnual_2017!$S$2:$S$2207)</f>
        <v>1</v>
      </c>
      <c r="E91" s="19" t="s">
        <v>36</v>
      </c>
      <c r="F91" s="1">
        <f>VLOOKUP(A91,QFERGeneratorAnnual_2017!$L$2:$O$2207,4,FALSE)</f>
        <v>40909</v>
      </c>
      <c r="G91" s="19">
        <f>SUMIF(QFERGeneratorAnnual_2017!$L$2:$L$2207,'3aa. QFER RE Not in RNS'!A91,QFERGeneratorAnnual_2017!$U$2:$U$2207)</f>
        <v>1622</v>
      </c>
      <c r="H91" s="148">
        <f t="shared" si="1"/>
        <v>1.6220000000000001</v>
      </c>
      <c r="I91" s="19" t="s">
        <v>44</v>
      </c>
      <c r="J91" s="19" t="s">
        <v>1879</v>
      </c>
      <c r="K91" s="19" t="e">
        <f>VLOOKUP(I91,Table2[[RPS ID]:[CertificationStatus]],12,FALSE)</f>
        <v>#N/A</v>
      </c>
    </row>
    <row r="92" spans="1:11" hidden="1">
      <c r="A92" s="19" t="s">
        <v>9421</v>
      </c>
      <c r="B92" s="19" t="str">
        <f>VLOOKUP(A92,QFERPlant_Table!$B$2:$C$1693,2,FALSE)</f>
        <v>Co. Inc. #21 Walgreens</v>
      </c>
      <c r="C92" s="19" t="str">
        <f>VLOOKUP(A92,QFERPlant_Table!$B$2:$F$1693,5,FALSE)</f>
        <v>CA</v>
      </c>
      <c r="D92" s="19">
        <f>SUMIF(QFERGeneratorAnnual_2017!$L$2:$L$2207,'3aa. QFER RE Not in RNS'!A92,QFERGeneratorAnnual_2017!$S$2:$S$2207)</f>
        <v>1</v>
      </c>
      <c r="E92" s="19" t="s">
        <v>36</v>
      </c>
      <c r="F92" s="1">
        <f>VLOOKUP(A92,QFERGeneratorAnnual_2017!$L$2:$O$2207,4,FALSE)</f>
        <v>40909</v>
      </c>
      <c r="G92" s="19">
        <f>SUMIF(QFERGeneratorAnnual_2017!$L$2:$L$2207,'3aa. QFER RE Not in RNS'!A92,QFERGeneratorAnnual_2017!$U$2:$U$2207)</f>
        <v>1622</v>
      </c>
      <c r="H92" s="148">
        <f t="shared" si="1"/>
        <v>1.6220000000000001</v>
      </c>
      <c r="I92" s="19" t="s">
        <v>44</v>
      </c>
      <c r="J92" s="19" t="s">
        <v>1879</v>
      </c>
      <c r="K92" s="19" t="e">
        <f>VLOOKUP(I92,Table2[[RPS ID]:[CertificationStatus]],12,FALSE)</f>
        <v>#N/A</v>
      </c>
    </row>
    <row r="93" spans="1:11" hidden="1">
      <c r="A93" s="19" t="s">
        <v>9419</v>
      </c>
      <c r="B93" s="19" t="str">
        <f>VLOOKUP(A93,QFERPlant_Table!$B$2:$C$1693,2,FALSE)</f>
        <v>Paramount Farms Inc.</v>
      </c>
      <c r="C93" s="19" t="str">
        <f>VLOOKUP(A93,QFERPlant_Table!$B$2:$F$1693,5,FALSE)</f>
        <v>CA</v>
      </c>
      <c r="D93" s="19">
        <f>SUMIF(QFERGeneratorAnnual_2017!$L$2:$L$2207,'3aa. QFER RE Not in RNS'!A93,QFERGeneratorAnnual_2017!$S$2:$S$2207)</f>
        <v>1</v>
      </c>
      <c r="E93" s="19" t="s">
        <v>36</v>
      </c>
      <c r="F93" s="1">
        <f>VLOOKUP(A93,QFERGeneratorAnnual_2017!$L$2:$O$2207,4,FALSE)</f>
        <v>40909</v>
      </c>
      <c r="G93" s="19">
        <f>SUMIF(QFERGeneratorAnnual_2017!$L$2:$L$2207,'3aa. QFER RE Not in RNS'!A93,QFERGeneratorAnnual_2017!$U$2:$U$2207)</f>
        <v>1622</v>
      </c>
      <c r="H93" s="148">
        <f t="shared" si="1"/>
        <v>1.6220000000000001</v>
      </c>
      <c r="I93" s="19" t="s">
        <v>44</v>
      </c>
      <c r="J93" s="19" t="s">
        <v>1879</v>
      </c>
      <c r="K93" s="19" t="e">
        <f>VLOOKUP(I93,Table2[[RPS ID]:[CertificationStatus]],12,FALSE)</f>
        <v>#N/A</v>
      </c>
    </row>
    <row r="94" spans="1:11" hidden="1">
      <c r="A94" s="19" t="s">
        <v>9417</v>
      </c>
      <c r="B94" s="19" t="str">
        <f>VLOOKUP(A94,QFERPlant_Table!$B$2:$C$1693,2,FALSE)</f>
        <v>Golden State Vintners</v>
      </c>
      <c r="C94" s="19" t="str">
        <f>VLOOKUP(A94,QFERPlant_Table!$B$2:$F$1693,5,FALSE)</f>
        <v>CA</v>
      </c>
      <c r="D94" s="19">
        <f>SUMIF(QFERGeneratorAnnual_2017!$L$2:$L$2207,'3aa. QFER RE Not in RNS'!A94,QFERGeneratorAnnual_2017!$S$2:$S$2207)</f>
        <v>1</v>
      </c>
      <c r="E94" s="19" t="s">
        <v>36</v>
      </c>
      <c r="F94" s="1">
        <f>VLOOKUP(A94,QFERGeneratorAnnual_2017!$L$2:$O$2207,4,FALSE)</f>
        <v>40909</v>
      </c>
      <c r="G94" s="19">
        <f>SUMIF(QFERGeneratorAnnual_2017!$L$2:$L$2207,'3aa. QFER RE Not in RNS'!A94,QFERGeneratorAnnual_2017!$U$2:$U$2207)</f>
        <v>1622</v>
      </c>
      <c r="H94" s="148">
        <f t="shared" si="1"/>
        <v>1.6220000000000001</v>
      </c>
      <c r="I94" s="19" t="s">
        <v>44</v>
      </c>
      <c r="J94" s="19" t="s">
        <v>1879</v>
      </c>
      <c r="K94" s="19" t="e">
        <f>VLOOKUP(I94,Table2[[RPS ID]:[CertificationStatus]],12,FALSE)</f>
        <v>#N/A</v>
      </c>
    </row>
    <row r="95" spans="1:11" hidden="1">
      <c r="A95" s="19" t="s">
        <v>9415</v>
      </c>
      <c r="B95" s="19" t="str">
        <f>VLOOKUP(A95,QFERPlant_Table!$B$2:$C$1693,2,FALSE)</f>
        <v>Fosters Wine Estates Inc.</v>
      </c>
      <c r="C95" s="19" t="str">
        <f>VLOOKUP(A95,QFERPlant_Table!$B$2:$F$1693,5,FALSE)</f>
        <v>CA</v>
      </c>
      <c r="D95" s="19">
        <f>SUMIF(QFERGeneratorAnnual_2017!$L$2:$L$2207,'3aa. QFER RE Not in RNS'!A95,QFERGeneratorAnnual_2017!$S$2:$S$2207)</f>
        <v>1</v>
      </c>
      <c r="E95" s="19" t="s">
        <v>36</v>
      </c>
      <c r="F95" s="1">
        <f>VLOOKUP(A95,QFERGeneratorAnnual_2017!$L$2:$O$2207,4,FALSE)</f>
        <v>40909</v>
      </c>
      <c r="G95" s="19">
        <f>SUMIF(QFERGeneratorAnnual_2017!$L$2:$L$2207,'3aa. QFER RE Not in RNS'!A95,QFERGeneratorAnnual_2017!$U$2:$U$2207)</f>
        <v>1622</v>
      </c>
      <c r="H95" s="148">
        <f t="shared" si="1"/>
        <v>1.6220000000000001</v>
      </c>
      <c r="I95" s="19" t="s">
        <v>44</v>
      </c>
      <c r="J95" s="19" t="s">
        <v>1879</v>
      </c>
      <c r="K95" s="19" t="e">
        <f>VLOOKUP(I95,Table2[[RPS ID]:[CertificationStatus]],12,FALSE)</f>
        <v>#N/A</v>
      </c>
    </row>
    <row r="96" spans="1:11" hidden="1">
      <c r="A96" s="19" t="s">
        <v>9413</v>
      </c>
      <c r="B96" s="19" t="str">
        <f>VLOOKUP(A96,QFERPlant_Table!$B$2:$C$1693,2,FALSE)</f>
        <v>Grundfos Pumps</v>
      </c>
      <c r="C96" s="19" t="str">
        <f>VLOOKUP(A96,QFERPlant_Table!$B$2:$F$1693,5,FALSE)</f>
        <v>CA</v>
      </c>
      <c r="D96" s="19">
        <f>SUMIF(QFERGeneratorAnnual_2017!$L$2:$L$2207,'3aa. QFER RE Not in RNS'!A96,QFERGeneratorAnnual_2017!$S$2:$S$2207)</f>
        <v>1</v>
      </c>
      <c r="E96" s="19" t="s">
        <v>36</v>
      </c>
      <c r="F96" s="1">
        <f>VLOOKUP(A96,QFERGeneratorAnnual_2017!$L$2:$O$2207,4,FALSE)</f>
        <v>40909</v>
      </c>
      <c r="G96" s="19">
        <f>SUMIF(QFERGeneratorAnnual_2017!$L$2:$L$2207,'3aa. QFER RE Not in RNS'!A96,QFERGeneratorAnnual_2017!$U$2:$U$2207)</f>
        <v>1622</v>
      </c>
      <c r="H96" s="148">
        <f t="shared" si="1"/>
        <v>1.6220000000000001</v>
      </c>
      <c r="I96" s="19" t="e">
        <v>#N/A</v>
      </c>
      <c r="J96" s="19">
        <v>0</v>
      </c>
      <c r="K96" s="19" t="e">
        <f>VLOOKUP(I96,Table2[[RPS ID]:[CertificationStatus]],12,FALSE)</f>
        <v>#N/A</v>
      </c>
    </row>
    <row r="97" spans="1:11" hidden="1">
      <c r="A97" s="19" t="s">
        <v>9411</v>
      </c>
      <c r="B97" s="19" t="str">
        <f>VLOOKUP(A97,QFERPlant_Table!$B$2:$C$1693,2,FALSE)</f>
        <v>County of Lake</v>
      </c>
      <c r="C97" s="19" t="str">
        <f>VLOOKUP(A97,QFERPlant_Table!$B$2:$F$1693,5,FALSE)</f>
        <v>CA</v>
      </c>
      <c r="D97" s="19">
        <f>SUMIF(QFERGeneratorAnnual_2017!$L$2:$L$2207,'3aa. QFER RE Not in RNS'!A97,QFERGeneratorAnnual_2017!$S$2:$S$2207)</f>
        <v>1</v>
      </c>
      <c r="E97" s="19" t="s">
        <v>36</v>
      </c>
      <c r="F97" s="1">
        <f>VLOOKUP(A97,QFERGeneratorAnnual_2017!$L$2:$O$2207,4,FALSE)</f>
        <v>40909</v>
      </c>
      <c r="G97" s="19">
        <f>SUMIF(QFERGeneratorAnnual_2017!$L$2:$L$2207,'3aa. QFER RE Not in RNS'!A97,QFERGeneratorAnnual_2017!$U$2:$U$2207)</f>
        <v>1622</v>
      </c>
      <c r="H97" s="148">
        <f t="shared" si="1"/>
        <v>1.6220000000000001</v>
      </c>
      <c r="I97" s="19" t="e">
        <v>#N/A</v>
      </c>
      <c r="J97" s="19">
        <v>0</v>
      </c>
      <c r="K97" s="19" t="e">
        <f>VLOOKUP(I97,Table2[[RPS ID]:[CertificationStatus]],12,FALSE)</f>
        <v>#N/A</v>
      </c>
    </row>
    <row r="98" spans="1:11" hidden="1">
      <c r="A98" s="19" t="s">
        <v>9409</v>
      </c>
      <c r="B98" s="19" t="str">
        <f>VLOOKUP(A98,QFERPlant_Table!$B$2:$C$1693,2,FALSE)</f>
        <v>College District Contra Costa Community 1</v>
      </c>
      <c r="C98" s="19" t="str">
        <f>VLOOKUP(A98,QFERPlant_Table!$B$2:$F$1693,5,FALSE)</f>
        <v>CA</v>
      </c>
      <c r="D98" s="19">
        <f>SUMIF(QFERGeneratorAnnual_2017!$L$2:$L$2207,'3aa. QFER RE Not in RNS'!A98,QFERGeneratorAnnual_2017!$S$2:$S$2207)</f>
        <v>1</v>
      </c>
      <c r="E98" s="19" t="s">
        <v>36</v>
      </c>
      <c r="F98" s="1">
        <f>VLOOKUP(A98,QFERGeneratorAnnual_2017!$L$2:$O$2207,4,FALSE)</f>
        <v>40909</v>
      </c>
      <c r="G98" s="19">
        <f>SUMIF(QFERGeneratorAnnual_2017!$L$2:$L$2207,'3aa. QFER RE Not in RNS'!A98,QFERGeneratorAnnual_2017!$U$2:$U$2207)</f>
        <v>1622</v>
      </c>
      <c r="H98" s="148">
        <f t="shared" si="1"/>
        <v>1.6220000000000001</v>
      </c>
      <c r="I98" s="19" t="s">
        <v>44</v>
      </c>
      <c r="J98" s="19" t="s">
        <v>1879</v>
      </c>
      <c r="K98" s="19" t="e">
        <f>VLOOKUP(I98,Table2[[RPS ID]:[CertificationStatus]],12,FALSE)</f>
        <v>#N/A</v>
      </c>
    </row>
    <row r="99" spans="1:11" hidden="1">
      <c r="A99" s="19" t="s">
        <v>9407</v>
      </c>
      <c r="B99" s="19" t="str">
        <f>VLOOKUP(A99,QFERPlant_Table!$B$2:$C$1693,2,FALSE)</f>
        <v>College District Contra Costa Community 2</v>
      </c>
      <c r="C99" s="19" t="str">
        <f>VLOOKUP(A99,QFERPlant_Table!$B$2:$F$1693,5,FALSE)</f>
        <v>CA</v>
      </c>
      <c r="D99" s="19">
        <f>SUMIF(QFERGeneratorAnnual_2017!$L$2:$L$2207,'3aa. QFER RE Not in RNS'!A99,QFERGeneratorAnnual_2017!$S$2:$S$2207)</f>
        <v>1</v>
      </c>
      <c r="E99" s="19" t="s">
        <v>36</v>
      </c>
      <c r="F99" s="1">
        <f>VLOOKUP(A99,QFERGeneratorAnnual_2017!$L$2:$O$2207,4,FALSE)</f>
        <v>40909</v>
      </c>
      <c r="G99" s="19">
        <f>SUMIF(QFERGeneratorAnnual_2017!$L$2:$L$2207,'3aa. QFER RE Not in RNS'!A99,QFERGeneratorAnnual_2017!$U$2:$U$2207)</f>
        <v>1622</v>
      </c>
      <c r="H99" s="148">
        <f t="shared" si="1"/>
        <v>1.6220000000000001</v>
      </c>
      <c r="I99" s="19" t="s">
        <v>44</v>
      </c>
      <c r="J99" s="19" t="s">
        <v>1879</v>
      </c>
      <c r="K99" s="19" t="e">
        <f>VLOOKUP(I99,Table2[[RPS ID]:[CertificationStatus]],12,FALSE)</f>
        <v>#N/A</v>
      </c>
    </row>
    <row r="100" spans="1:11" hidden="1">
      <c r="A100" s="19" t="s">
        <v>9405</v>
      </c>
      <c r="B100" s="19" t="str">
        <f>VLOOKUP(A100,QFERPlant_Table!$B$2:$C$1693,2,FALSE)</f>
        <v>Warmer Packing LLC</v>
      </c>
      <c r="C100" s="19" t="str">
        <f>VLOOKUP(A100,QFERPlant_Table!$B$2:$F$1693,5,FALSE)</f>
        <v>CA</v>
      </c>
      <c r="D100" s="19">
        <f>SUMIF(QFERGeneratorAnnual_2017!$L$2:$L$2207,'3aa. QFER RE Not in RNS'!A100,QFERGeneratorAnnual_2017!$S$2:$S$2207)</f>
        <v>1</v>
      </c>
      <c r="E100" s="19" t="s">
        <v>36</v>
      </c>
      <c r="F100" s="1">
        <f>VLOOKUP(A100,QFERGeneratorAnnual_2017!$L$2:$O$2207,4,FALSE)</f>
        <v>40909</v>
      </c>
      <c r="G100" s="19">
        <f>SUMIF(QFERGeneratorAnnual_2017!$L$2:$L$2207,'3aa. QFER RE Not in RNS'!A100,QFERGeneratorAnnual_2017!$U$2:$U$2207)</f>
        <v>1622</v>
      </c>
      <c r="H100" s="148">
        <f t="shared" si="1"/>
        <v>1.6220000000000001</v>
      </c>
      <c r="I100" s="19" t="s">
        <v>44</v>
      </c>
      <c r="J100" s="19" t="s">
        <v>1879</v>
      </c>
      <c r="K100" s="19" t="e">
        <f>VLOOKUP(I100,Table2[[RPS ID]:[CertificationStatus]],12,FALSE)</f>
        <v>#N/A</v>
      </c>
    </row>
    <row r="101" spans="1:11" hidden="1">
      <c r="A101" s="19" t="s">
        <v>9403</v>
      </c>
      <c r="B101" s="19" t="str">
        <f>VLOOKUP(A101,QFERPlant_Table!$B$2:$C$1693,2,FALSE)</f>
        <v>Power Agency Northern CA</v>
      </c>
      <c r="C101" s="19" t="str">
        <f>VLOOKUP(A101,QFERPlant_Table!$B$2:$F$1693,5,FALSE)</f>
        <v>CA</v>
      </c>
      <c r="D101" s="19">
        <f>SUMIF(QFERGeneratorAnnual_2017!$L$2:$L$2207,'3aa. QFER RE Not in RNS'!A101,QFERGeneratorAnnual_2017!$S$2:$S$2207)</f>
        <v>1</v>
      </c>
      <c r="E101" s="19" t="s">
        <v>36</v>
      </c>
      <c r="F101" s="1">
        <f>VLOOKUP(A101,QFERGeneratorAnnual_2017!$L$2:$O$2207,4,FALSE)</f>
        <v>40909</v>
      </c>
      <c r="G101" s="19">
        <f>SUMIF(QFERGeneratorAnnual_2017!$L$2:$L$2207,'3aa. QFER RE Not in RNS'!A101,QFERGeneratorAnnual_2017!$U$2:$U$2207)</f>
        <v>1622</v>
      </c>
      <c r="H101" s="148">
        <f t="shared" si="1"/>
        <v>1.6220000000000001</v>
      </c>
      <c r="I101" s="19" t="e">
        <v>#N/A</v>
      </c>
      <c r="J101" s="19">
        <v>0</v>
      </c>
      <c r="K101" s="19" t="e">
        <f>VLOOKUP(I101,Table2[[RPS ID]:[CertificationStatus]],12,FALSE)</f>
        <v>#N/A</v>
      </c>
    </row>
    <row r="102" spans="1:11" hidden="1">
      <c r="A102" s="19" t="s">
        <v>9401</v>
      </c>
      <c r="B102" s="19" t="str">
        <f>VLOOKUP(A102,QFERPlant_Table!$B$2:$C$1693,2,FALSE)</f>
        <v>The Gap Inc</v>
      </c>
      <c r="C102" s="19" t="str">
        <f>VLOOKUP(A102,QFERPlant_Table!$B$2:$F$1693,5,FALSE)</f>
        <v>CA</v>
      </c>
      <c r="D102" s="19">
        <f>SUMIF(QFERGeneratorAnnual_2017!$L$2:$L$2207,'3aa. QFER RE Not in RNS'!A102,QFERGeneratorAnnual_2017!$S$2:$S$2207)</f>
        <v>1</v>
      </c>
      <c r="E102" s="19" t="s">
        <v>36</v>
      </c>
      <c r="F102" s="1">
        <f>VLOOKUP(A102,QFERGeneratorAnnual_2017!$L$2:$O$2207,4,FALSE)</f>
        <v>40909</v>
      </c>
      <c r="G102" s="19">
        <f>SUMIF(QFERGeneratorAnnual_2017!$L$2:$L$2207,'3aa. QFER RE Not in RNS'!A102,QFERGeneratorAnnual_2017!$U$2:$U$2207)</f>
        <v>1622</v>
      </c>
      <c r="H102" s="148">
        <f t="shared" si="1"/>
        <v>1.6220000000000001</v>
      </c>
      <c r="I102" s="19" t="s">
        <v>44</v>
      </c>
      <c r="J102" s="19" t="s">
        <v>1879</v>
      </c>
      <c r="K102" s="19" t="e">
        <f>VLOOKUP(I102,Table2[[RPS ID]:[CertificationStatus]],12,FALSE)</f>
        <v>#N/A</v>
      </c>
    </row>
    <row r="103" spans="1:11" hidden="1">
      <c r="A103" s="19" t="s">
        <v>9399</v>
      </c>
      <c r="B103" s="19" t="str">
        <f>VLOOKUP(A103,QFERPlant_Table!$B$2:$C$1693,2,FALSE)</f>
        <v>City of Chico</v>
      </c>
      <c r="C103" s="19" t="str">
        <f>VLOOKUP(A103,QFERPlant_Table!$B$2:$F$1693,5,FALSE)</f>
        <v>CA</v>
      </c>
      <c r="D103" s="19">
        <f>SUMIF(QFERGeneratorAnnual_2017!$L$2:$L$2207,'3aa. QFER RE Not in RNS'!A103,QFERGeneratorAnnual_2017!$S$2:$S$2207)</f>
        <v>1</v>
      </c>
      <c r="E103" s="19" t="s">
        <v>36</v>
      </c>
      <c r="F103" s="1">
        <f>VLOOKUP(A103,QFERGeneratorAnnual_2017!$L$2:$O$2207,4,FALSE)</f>
        <v>40909</v>
      </c>
      <c r="G103" s="19">
        <f>SUMIF(QFERGeneratorAnnual_2017!$L$2:$L$2207,'3aa. QFER RE Not in RNS'!A103,QFERGeneratorAnnual_2017!$U$2:$U$2207)</f>
        <v>1622</v>
      </c>
      <c r="H103" s="148">
        <f t="shared" si="1"/>
        <v>1.6220000000000001</v>
      </c>
      <c r="I103" s="19" t="s">
        <v>44</v>
      </c>
      <c r="J103" s="19" t="s">
        <v>1879</v>
      </c>
      <c r="K103" s="19" t="e">
        <f>VLOOKUP(I103,Table2[[RPS ID]:[CertificationStatus]],12,FALSE)</f>
        <v>#N/A</v>
      </c>
    </row>
    <row r="104" spans="1:11" hidden="1">
      <c r="A104" s="19" t="s">
        <v>9397</v>
      </c>
      <c r="B104" s="19" t="str">
        <f>VLOOKUP(A104,QFERPlant_Table!$B$2:$C$1693,2,FALSE)</f>
        <v>Tony's Fine Foods</v>
      </c>
      <c r="C104" s="19" t="str">
        <f>VLOOKUP(A104,QFERPlant_Table!$B$2:$F$1693,5,FALSE)</f>
        <v>CA</v>
      </c>
      <c r="D104" s="19">
        <f>SUMIF(QFERGeneratorAnnual_2017!$L$2:$L$2207,'3aa. QFER RE Not in RNS'!A104,QFERGeneratorAnnual_2017!$S$2:$S$2207)</f>
        <v>1</v>
      </c>
      <c r="E104" s="19" t="s">
        <v>36</v>
      </c>
      <c r="F104" s="1">
        <f>VLOOKUP(A104,QFERGeneratorAnnual_2017!$L$2:$O$2207,4,FALSE)</f>
        <v>40909</v>
      </c>
      <c r="G104" s="19">
        <f>SUMIF(QFERGeneratorAnnual_2017!$L$2:$L$2207,'3aa. QFER RE Not in RNS'!A104,QFERGeneratorAnnual_2017!$U$2:$U$2207)</f>
        <v>1622</v>
      </c>
      <c r="H104" s="148">
        <f t="shared" si="1"/>
        <v>1.6220000000000001</v>
      </c>
      <c r="I104" s="19" t="e">
        <v>#N/A</v>
      </c>
      <c r="J104" s="19">
        <v>0</v>
      </c>
      <c r="K104" s="19" t="e">
        <f>VLOOKUP(I104,Table2[[RPS ID]:[CertificationStatus]],12,FALSE)</f>
        <v>#N/A</v>
      </c>
    </row>
    <row r="105" spans="1:11" hidden="1">
      <c r="A105" s="19" t="s">
        <v>9395</v>
      </c>
      <c r="B105" s="19" t="str">
        <f>VLOOKUP(A105,QFERPlant_Table!$B$2:$C$1693,2,FALSE)</f>
        <v>Napa Valley College</v>
      </c>
      <c r="C105" s="19" t="str">
        <f>VLOOKUP(A105,QFERPlant_Table!$B$2:$F$1693,5,FALSE)</f>
        <v>CA</v>
      </c>
      <c r="D105" s="19">
        <f>SUMIF(QFERGeneratorAnnual_2017!$L$2:$L$2207,'3aa. QFER RE Not in RNS'!A105,QFERGeneratorAnnual_2017!$S$2:$S$2207)</f>
        <v>1</v>
      </c>
      <c r="E105" s="19" t="s">
        <v>36</v>
      </c>
      <c r="F105" s="1">
        <f>VLOOKUP(A105,QFERGeneratorAnnual_2017!$L$2:$O$2207,4,FALSE)</f>
        <v>40909</v>
      </c>
      <c r="G105" s="19">
        <f>SUMIF(QFERGeneratorAnnual_2017!$L$2:$L$2207,'3aa. QFER RE Not in RNS'!A105,QFERGeneratorAnnual_2017!$U$2:$U$2207)</f>
        <v>1622</v>
      </c>
      <c r="H105" s="148">
        <f t="shared" si="1"/>
        <v>1.6220000000000001</v>
      </c>
      <c r="I105" s="19" t="e">
        <v>#N/A</v>
      </c>
      <c r="J105" s="19">
        <v>0</v>
      </c>
      <c r="K105" s="19" t="e">
        <f>VLOOKUP(I105,Table2[[RPS ID]:[CertificationStatus]],12,FALSE)</f>
        <v>#N/A</v>
      </c>
    </row>
    <row r="106" spans="1:11" hidden="1">
      <c r="A106" s="19" t="s">
        <v>9393</v>
      </c>
      <c r="B106" s="19" t="str">
        <f>VLOOKUP(A106,QFERPlant_Table!$B$2:$C$1693,2,FALSE)</f>
        <v>Codding Enterprises</v>
      </c>
      <c r="C106" s="19" t="str">
        <f>VLOOKUP(A106,QFERPlant_Table!$B$2:$F$1693,5,FALSE)</f>
        <v>CA</v>
      </c>
      <c r="D106" s="19">
        <f>SUMIF(QFERGeneratorAnnual_2017!$L$2:$L$2207,'3aa. QFER RE Not in RNS'!A106,QFERGeneratorAnnual_2017!$S$2:$S$2207)</f>
        <v>1</v>
      </c>
      <c r="E106" s="19" t="s">
        <v>36</v>
      </c>
      <c r="F106" s="1">
        <f>VLOOKUP(A106,QFERGeneratorAnnual_2017!$L$2:$O$2207,4,FALSE)</f>
        <v>40909</v>
      </c>
      <c r="G106" s="19">
        <f>SUMIF(QFERGeneratorAnnual_2017!$L$2:$L$2207,'3aa. QFER RE Not in RNS'!A106,QFERGeneratorAnnual_2017!$U$2:$U$2207)</f>
        <v>1622</v>
      </c>
      <c r="H106" s="148">
        <f t="shared" si="1"/>
        <v>1.6220000000000001</v>
      </c>
      <c r="I106" s="19" t="s">
        <v>44</v>
      </c>
      <c r="J106" s="19" t="s">
        <v>1879</v>
      </c>
      <c r="K106" s="19" t="e">
        <f>VLOOKUP(I106,Table2[[RPS ID]:[CertificationStatus]],12,FALSE)</f>
        <v>#N/A</v>
      </c>
    </row>
    <row r="107" spans="1:11" hidden="1">
      <c r="A107" s="19" t="s">
        <v>9391</v>
      </c>
      <c r="B107" s="19" t="str">
        <f>VLOOKUP(A107,QFERPlant_Table!$B$2:$C$1693,2,FALSE)</f>
        <v>AT&amp;T Services Inc.</v>
      </c>
      <c r="C107" s="19" t="str">
        <f>VLOOKUP(A107,QFERPlant_Table!$B$2:$F$1693,5,FALSE)</f>
        <v>CA</v>
      </c>
      <c r="D107" s="19">
        <f>SUMIF(QFERGeneratorAnnual_2017!$L$2:$L$2207,'3aa. QFER RE Not in RNS'!A107,QFERGeneratorAnnual_2017!$S$2:$S$2207)</f>
        <v>1</v>
      </c>
      <c r="E107" s="19" t="s">
        <v>36</v>
      </c>
      <c r="F107" s="1">
        <f>VLOOKUP(A107,QFERGeneratorAnnual_2017!$L$2:$O$2207,4,FALSE)</f>
        <v>40909</v>
      </c>
      <c r="G107" s="19">
        <f>SUMIF(QFERGeneratorAnnual_2017!$L$2:$L$2207,'3aa. QFER RE Not in RNS'!A107,QFERGeneratorAnnual_2017!$U$2:$U$2207)</f>
        <v>1622</v>
      </c>
      <c r="H107" s="148">
        <f t="shared" si="1"/>
        <v>1.6220000000000001</v>
      </c>
      <c r="I107" s="19" t="s">
        <v>44</v>
      </c>
      <c r="J107" s="19" t="s">
        <v>1879</v>
      </c>
      <c r="K107" s="19" t="e">
        <f>VLOOKUP(I107,Table2[[RPS ID]:[CertificationStatus]],12,FALSE)</f>
        <v>#N/A</v>
      </c>
    </row>
    <row r="108" spans="1:11" hidden="1">
      <c r="A108" s="19" t="s">
        <v>9390</v>
      </c>
      <c r="B108" s="19" t="str">
        <f>VLOOKUP(A108,QFERPlant_Table!$B$2:$C$1693,2,FALSE)</f>
        <v>CA State University Fresno</v>
      </c>
      <c r="C108" s="19" t="str">
        <f>VLOOKUP(A108,QFERPlant_Table!$B$2:$F$1693,5,FALSE)</f>
        <v>CA</v>
      </c>
      <c r="D108" s="19">
        <f>SUMIF(QFERGeneratorAnnual_2017!$L$2:$L$2207,'3aa. QFER RE Not in RNS'!A108,QFERGeneratorAnnual_2017!$S$2:$S$2207)</f>
        <v>1</v>
      </c>
      <c r="E108" s="19" t="s">
        <v>36</v>
      </c>
      <c r="F108" s="1">
        <f>VLOOKUP(A108,QFERGeneratorAnnual_2017!$L$2:$O$2207,4,FALSE)</f>
        <v>40909</v>
      </c>
      <c r="G108" s="19">
        <f>SUMIF(QFERGeneratorAnnual_2017!$L$2:$L$2207,'3aa. QFER RE Not in RNS'!A108,QFERGeneratorAnnual_2017!$U$2:$U$2207)</f>
        <v>1622</v>
      </c>
      <c r="H108" s="148">
        <f t="shared" si="1"/>
        <v>1.6220000000000001</v>
      </c>
      <c r="I108" s="19" t="s">
        <v>44</v>
      </c>
      <c r="J108" s="19" t="s">
        <v>1879</v>
      </c>
      <c r="K108" s="19" t="e">
        <f>VLOOKUP(I108,Table2[[RPS ID]:[CertificationStatus]],12,FALSE)</f>
        <v>#N/A</v>
      </c>
    </row>
    <row r="109" spans="1:11" hidden="1">
      <c r="A109" s="19" t="s">
        <v>9388</v>
      </c>
      <c r="B109" s="19" t="str">
        <f>VLOOKUP(A109,QFERPlant_Table!$B$2:$C$1693,2,FALSE)</f>
        <v>CSU Bakersfield</v>
      </c>
      <c r="C109" s="19" t="str">
        <f>VLOOKUP(A109,QFERPlant_Table!$B$2:$F$1693,5,FALSE)</f>
        <v>CA</v>
      </c>
      <c r="D109" s="19">
        <f>SUMIF(QFERGeneratorAnnual_2017!$L$2:$L$2207,'3aa. QFER RE Not in RNS'!A109,QFERGeneratorAnnual_2017!$S$2:$S$2207)</f>
        <v>1.38</v>
      </c>
      <c r="E109" s="19" t="s">
        <v>36</v>
      </c>
      <c r="F109" s="1">
        <f>VLOOKUP(A109,QFERGeneratorAnnual_2017!$L$2:$O$2207,4,FALSE)</f>
        <v>40909</v>
      </c>
      <c r="G109" s="19">
        <f>SUMIF(QFERGeneratorAnnual_2017!$L$2:$L$2207,'3aa. QFER RE Not in RNS'!A109,QFERGeneratorAnnual_2017!$U$2:$U$2207)</f>
        <v>3312</v>
      </c>
      <c r="H109" s="148">
        <f t="shared" si="1"/>
        <v>3.3119999999999998</v>
      </c>
      <c r="I109" s="19" t="s">
        <v>44</v>
      </c>
      <c r="J109" s="19" t="s">
        <v>1879</v>
      </c>
      <c r="K109" s="19" t="e">
        <f>VLOOKUP(I109,Table2[[RPS ID]:[CertificationStatus]],12,FALSE)</f>
        <v>#N/A</v>
      </c>
    </row>
    <row r="110" spans="1:11" hidden="1">
      <c r="A110" s="19" t="s">
        <v>9386</v>
      </c>
      <c r="B110" s="19" t="str">
        <f>VLOOKUP(A110,QFERPlant_Table!$B$2:$C$1693,2,FALSE)</f>
        <v>CSU Monterey Bay - PV</v>
      </c>
      <c r="C110" s="19" t="str">
        <f>VLOOKUP(A110,QFERPlant_Table!$B$2:$F$1693,5,FALSE)</f>
        <v>CA</v>
      </c>
      <c r="D110" s="19">
        <f>SUMIF(QFERGeneratorAnnual_2017!$L$2:$L$2207,'3aa. QFER RE Not in RNS'!A110,QFERGeneratorAnnual_2017!$S$2:$S$2207)</f>
        <v>1</v>
      </c>
      <c r="E110" s="19" t="s">
        <v>36</v>
      </c>
      <c r="F110" s="1">
        <f>VLOOKUP(A110,QFERGeneratorAnnual_2017!$L$2:$O$2207,4,FALSE)</f>
        <v>40909</v>
      </c>
      <c r="G110" s="19">
        <f>SUMIF(QFERGeneratorAnnual_2017!$L$2:$L$2207,'3aa. QFER RE Not in RNS'!A110,QFERGeneratorAnnual_2017!$U$2:$U$2207)</f>
        <v>1622</v>
      </c>
      <c r="H110" s="148">
        <f t="shared" si="1"/>
        <v>1.6220000000000001</v>
      </c>
      <c r="I110" s="19" t="e">
        <v>#N/A</v>
      </c>
      <c r="J110" s="19">
        <v>0</v>
      </c>
      <c r="K110" s="19" t="e">
        <f>VLOOKUP(I110,Table2[[RPS ID]:[CertificationStatus]],12,FALSE)</f>
        <v>#N/A</v>
      </c>
    </row>
    <row r="111" spans="1:11" hidden="1">
      <c r="A111" s="19" t="s">
        <v>9384</v>
      </c>
      <c r="B111" s="19" t="str">
        <f>VLOOKUP(A111,QFERPlant_Table!$B$2:$C$1693,2,FALSE)</f>
        <v>UC Merced</v>
      </c>
      <c r="C111" s="19" t="str">
        <f>VLOOKUP(A111,QFERPlant_Table!$B$2:$F$1693,5,FALSE)</f>
        <v>CA</v>
      </c>
      <c r="D111" s="19">
        <f>SUMIF(QFERGeneratorAnnual_2017!$L$2:$L$2207,'3aa. QFER RE Not in RNS'!A111,QFERGeneratorAnnual_2017!$S$2:$S$2207)</f>
        <v>1</v>
      </c>
      <c r="E111" s="19" t="s">
        <v>36</v>
      </c>
      <c r="F111" s="1">
        <f>VLOOKUP(A111,QFERGeneratorAnnual_2017!$L$2:$O$2207,4,FALSE)</f>
        <v>40909</v>
      </c>
      <c r="G111" s="19">
        <f>SUMIF(QFERGeneratorAnnual_2017!$L$2:$L$2207,'3aa. QFER RE Not in RNS'!A111,QFERGeneratorAnnual_2017!$U$2:$U$2207)</f>
        <v>1622</v>
      </c>
      <c r="H111" s="148">
        <f t="shared" si="1"/>
        <v>1.6220000000000001</v>
      </c>
      <c r="I111" s="19" t="s">
        <v>44</v>
      </c>
      <c r="J111" s="19" t="s">
        <v>1879</v>
      </c>
      <c r="K111" s="19" t="e">
        <f>VLOOKUP(I111,Table2[[RPS ID]:[CertificationStatus]],12,FALSE)</f>
        <v>#N/A</v>
      </c>
    </row>
    <row r="112" spans="1:11">
      <c r="A112" s="19" t="s">
        <v>9382</v>
      </c>
      <c r="B112" s="19" t="str">
        <f>VLOOKUP(A112,QFERPlant_Table!$B$2:$C$1693,2,FALSE)</f>
        <v>Port of Oakland</v>
      </c>
      <c r="C112" s="19" t="str">
        <f>VLOOKUP(A112,QFERPlant_Table!$B$2:$F$1693,5,FALSE)</f>
        <v>CA</v>
      </c>
      <c r="D112" s="19">
        <f>SUMIF(QFERGeneratorAnnual_2017!$L$2:$L$2207,'3aa. QFER RE Not in RNS'!A112,QFERGeneratorAnnual_2017!$S$2:$S$2207)</f>
        <v>1</v>
      </c>
      <c r="E112" s="19" t="s">
        <v>36</v>
      </c>
      <c r="F112" s="1">
        <f>VLOOKUP(A112,QFERGeneratorAnnual_2017!$L$2:$O$2207,4,FALSE)</f>
        <v>40909</v>
      </c>
      <c r="G112" s="19">
        <f>SUMIF(QFERGeneratorAnnual_2017!$L$2:$L$2207,'3aa. QFER RE Not in RNS'!A112,QFERGeneratorAnnual_2017!$U$2:$U$2207)</f>
        <v>1622</v>
      </c>
      <c r="H112" s="148">
        <f t="shared" si="1"/>
        <v>1.6220000000000001</v>
      </c>
      <c r="I112" s="19" t="s">
        <v>7848</v>
      </c>
      <c r="J112" s="19" t="s">
        <v>3982</v>
      </c>
      <c r="K112" s="19" t="str">
        <f>VLOOKUP(I112,Table2[[RPS ID]:[CertificationStatus]],12,FALSE)</f>
        <v>Approved</v>
      </c>
    </row>
    <row r="113" spans="1:11" hidden="1">
      <c r="A113" s="19" t="s">
        <v>9381</v>
      </c>
      <c r="B113" s="19" t="str">
        <f>VLOOKUP(A113,QFERPlant_Table!$B$2:$C$1693,2,FALSE)</f>
        <v>Google Inc.</v>
      </c>
      <c r="C113" s="19" t="str">
        <f>VLOOKUP(A113,QFERPlant_Table!$B$2:$F$1693,5,FALSE)</f>
        <v>CA</v>
      </c>
      <c r="D113" s="19">
        <f>SUMIF(QFERGeneratorAnnual_2017!$L$2:$L$2207,'3aa. QFER RE Not in RNS'!A113,QFERGeneratorAnnual_2017!$S$2:$S$2207)</f>
        <v>1</v>
      </c>
      <c r="E113" s="19" t="s">
        <v>36</v>
      </c>
      <c r="F113" s="1">
        <f>VLOOKUP(A113,QFERGeneratorAnnual_2017!$L$2:$O$2207,4,FALSE)</f>
        <v>40909</v>
      </c>
      <c r="G113" s="19">
        <f>SUMIF(QFERGeneratorAnnual_2017!$L$2:$L$2207,'3aa. QFER RE Not in RNS'!A113,QFERGeneratorAnnual_2017!$U$2:$U$2207)</f>
        <v>1622</v>
      </c>
      <c r="H113" s="148">
        <f t="shared" si="1"/>
        <v>1.6220000000000001</v>
      </c>
      <c r="I113" s="19" t="s">
        <v>44</v>
      </c>
      <c r="J113" s="19" t="s">
        <v>1879</v>
      </c>
      <c r="K113" s="19" t="e">
        <f>VLOOKUP(I113,Table2[[RPS ID]:[CertificationStatus]],12,FALSE)</f>
        <v>#N/A</v>
      </c>
    </row>
    <row r="114" spans="1:11" hidden="1">
      <c r="A114" s="19" t="s">
        <v>9379</v>
      </c>
      <c r="B114" s="19" t="str">
        <f>VLOOKUP(A114,QFERPlant_Table!$B$2:$C$1693,2,FALSE)</f>
        <v>Lomo Cold Storage LLC</v>
      </c>
      <c r="C114" s="19" t="str">
        <f>VLOOKUP(A114,QFERPlant_Table!$B$2:$F$1693,5,FALSE)</f>
        <v>CA</v>
      </c>
      <c r="D114" s="19">
        <f>SUMIF(QFERGeneratorAnnual_2017!$L$2:$L$2207,'3aa. QFER RE Not in RNS'!A114,QFERGeneratorAnnual_2017!$S$2:$S$2207)</f>
        <v>1</v>
      </c>
      <c r="E114" s="19" t="s">
        <v>36</v>
      </c>
      <c r="F114" s="1">
        <f>VLOOKUP(A114,QFERGeneratorAnnual_2017!$L$2:$O$2207,4,FALSE)</f>
        <v>40909</v>
      </c>
      <c r="G114" s="19">
        <f>SUMIF(QFERGeneratorAnnual_2017!$L$2:$L$2207,'3aa. QFER RE Not in RNS'!A114,QFERGeneratorAnnual_2017!$U$2:$U$2207)</f>
        <v>1622</v>
      </c>
      <c r="H114" s="148">
        <f t="shared" si="1"/>
        <v>1.6220000000000001</v>
      </c>
      <c r="I114" s="19" t="s">
        <v>7907</v>
      </c>
      <c r="J114" s="19" t="s">
        <v>17352</v>
      </c>
      <c r="K114" s="19" t="str">
        <f>VLOOKUP(I114,Table2[[RPS ID]:[CertificationStatus]],12,FALSE)</f>
        <v>Approved</v>
      </c>
    </row>
    <row r="115" spans="1:11" hidden="1">
      <c r="A115" s="19" t="s">
        <v>9377</v>
      </c>
      <c r="B115" s="19" t="str">
        <f>VLOOKUP(A115,QFERPlant_Table!$B$2:$C$1693,2,FALSE)</f>
        <v>Jackson Michael</v>
      </c>
      <c r="C115" s="19" t="str">
        <f>VLOOKUP(A115,QFERPlant_Table!$B$2:$F$1693,5,FALSE)</f>
        <v>CA</v>
      </c>
      <c r="D115" s="19">
        <f>SUMIF(QFERGeneratorAnnual_2017!$L$2:$L$2207,'3aa. QFER RE Not in RNS'!A115,QFERGeneratorAnnual_2017!$S$2:$S$2207)</f>
        <v>1</v>
      </c>
      <c r="E115" s="19" t="s">
        <v>36</v>
      </c>
      <c r="F115" s="1">
        <f>VLOOKUP(A115,QFERGeneratorAnnual_2017!$L$2:$O$2207,4,FALSE)</f>
        <v>40909</v>
      </c>
      <c r="G115" s="19">
        <f>SUMIF(QFERGeneratorAnnual_2017!$L$2:$L$2207,'3aa. QFER RE Not in RNS'!A115,QFERGeneratorAnnual_2017!$U$2:$U$2207)</f>
        <v>1622</v>
      </c>
      <c r="H115" s="148">
        <f t="shared" si="1"/>
        <v>1.6220000000000001</v>
      </c>
      <c r="I115" s="19" t="e">
        <v>#N/A</v>
      </c>
      <c r="J115" s="19">
        <v>0</v>
      </c>
      <c r="K115" s="19" t="e">
        <f>VLOOKUP(I115,Table2[[RPS ID]:[CertificationStatus]],12,FALSE)</f>
        <v>#N/A</v>
      </c>
    </row>
    <row r="116" spans="1:11" hidden="1">
      <c r="A116" s="19" t="s">
        <v>9375</v>
      </c>
      <c r="B116" s="19" t="str">
        <f>VLOOKUP(A116,QFERPlant_Table!$B$2:$C$1693,2,FALSE)</f>
        <v>Maxco Supply Inc.</v>
      </c>
      <c r="C116" s="19" t="str">
        <f>VLOOKUP(A116,QFERPlant_Table!$B$2:$F$1693,5,FALSE)</f>
        <v>CA</v>
      </c>
      <c r="D116" s="19">
        <f>SUMIF(QFERGeneratorAnnual_2017!$L$2:$L$2207,'3aa. QFER RE Not in RNS'!A116,QFERGeneratorAnnual_2017!$S$2:$S$2207)</f>
        <v>1</v>
      </c>
      <c r="E116" s="19" t="s">
        <v>36</v>
      </c>
      <c r="F116" s="1">
        <f>VLOOKUP(A116,QFERGeneratorAnnual_2017!$L$2:$O$2207,4,FALSE)</f>
        <v>40909</v>
      </c>
      <c r="G116" s="19">
        <f>SUMIF(QFERGeneratorAnnual_2017!$L$2:$L$2207,'3aa. QFER RE Not in RNS'!A116,QFERGeneratorAnnual_2017!$U$2:$U$2207)</f>
        <v>1622</v>
      </c>
      <c r="H116" s="148">
        <f t="shared" si="1"/>
        <v>1.6220000000000001</v>
      </c>
      <c r="I116" s="19" t="s">
        <v>44</v>
      </c>
      <c r="J116" s="19" t="s">
        <v>1879</v>
      </c>
      <c r="K116" s="19" t="e">
        <f>VLOOKUP(I116,Table2[[RPS ID]:[CertificationStatus]],12,FALSE)</f>
        <v>#N/A</v>
      </c>
    </row>
    <row r="117" spans="1:11" hidden="1">
      <c r="A117" s="19" t="s">
        <v>9373</v>
      </c>
      <c r="B117" s="19" t="str">
        <f>VLOOKUP(A117,QFERPlant_Table!$B$2:$C$1693,2,FALSE)</f>
        <v>E &amp; J Gallo Winery</v>
      </c>
      <c r="C117" s="19" t="str">
        <f>VLOOKUP(A117,QFERPlant_Table!$B$2:$F$1693,5,FALSE)</f>
        <v>CA</v>
      </c>
      <c r="D117" s="19">
        <f>SUMIF(QFERGeneratorAnnual_2017!$L$2:$L$2207,'3aa. QFER RE Not in RNS'!A117,QFERGeneratorAnnual_2017!$S$2:$S$2207)</f>
        <v>1</v>
      </c>
      <c r="E117" s="19" t="s">
        <v>36</v>
      </c>
      <c r="F117" s="1">
        <f>VLOOKUP(A117,QFERGeneratorAnnual_2017!$L$2:$O$2207,4,FALSE)</f>
        <v>40909</v>
      </c>
      <c r="G117" s="19">
        <f>SUMIF(QFERGeneratorAnnual_2017!$L$2:$L$2207,'3aa. QFER RE Not in RNS'!A117,QFERGeneratorAnnual_2017!$U$2:$U$2207)</f>
        <v>1622</v>
      </c>
      <c r="H117" s="148">
        <f t="shared" si="1"/>
        <v>1.6220000000000001</v>
      </c>
      <c r="I117" s="19" t="e">
        <v>#N/A</v>
      </c>
      <c r="J117" s="19">
        <v>0</v>
      </c>
      <c r="K117" s="19" t="e">
        <f>VLOOKUP(I117,Table2[[RPS ID]:[CertificationStatus]],12,FALSE)</f>
        <v>#N/A</v>
      </c>
    </row>
    <row r="118" spans="1:11" hidden="1">
      <c r="A118" s="19" t="s">
        <v>9370</v>
      </c>
      <c r="B118" s="19" t="str">
        <f>VLOOKUP(A118,QFERPlant_Table!$B$2:$C$1693,2,FALSE)</f>
        <v>Health Plan Inc. Kaiser Foundation</v>
      </c>
      <c r="C118" s="19" t="str">
        <f>VLOOKUP(A118,QFERPlant_Table!$B$2:$F$1693,5,FALSE)</f>
        <v>CA</v>
      </c>
      <c r="D118" s="19">
        <f>SUMIF(QFERGeneratorAnnual_2017!$L$2:$L$2207,'3aa. QFER RE Not in RNS'!A118,QFERGeneratorAnnual_2017!$S$2:$S$2207)</f>
        <v>1</v>
      </c>
      <c r="E118" s="19" t="s">
        <v>36</v>
      </c>
      <c r="F118" s="1">
        <f>VLOOKUP(A118,QFERGeneratorAnnual_2017!$L$2:$O$2207,4,FALSE)</f>
        <v>40909</v>
      </c>
      <c r="G118" s="19">
        <f>SUMIF(QFERGeneratorAnnual_2017!$L$2:$L$2207,'3aa. QFER RE Not in RNS'!A118,QFERGeneratorAnnual_2017!$U$2:$U$2207)</f>
        <v>1622</v>
      </c>
      <c r="H118" s="148">
        <f t="shared" si="1"/>
        <v>1.6220000000000001</v>
      </c>
      <c r="I118" s="19" t="e">
        <v>#N/A</v>
      </c>
      <c r="J118" s="19">
        <v>0</v>
      </c>
      <c r="K118" s="19" t="e">
        <f>VLOOKUP(I118,Table2[[RPS ID]:[CertificationStatus]],12,FALSE)</f>
        <v>#N/A</v>
      </c>
    </row>
    <row r="119" spans="1:11" hidden="1">
      <c r="A119" s="19" t="s">
        <v>9369</v>
      </c>
      <c r="B119" s="19" t="str">
        <f>VLOOKUP(A119,QFERPlant_Table!$B$2:$C$1693,2,FALSE)</f>
        <v>Beret &amp; Kees Jan De Jong</v>
      </c>
      <c r="C119" s="19" t="str">
        <f>VLOOKUP(A119,QFERPlant_Table!$B$2:$F$1693,5,FALSE)</f>
        <v>CA</v>
      </c>
      <c r="D119" s="19">
        <f>SUMIF(QFERGeneratorAnnual_2017!$L$2:$L$2207,'3aa. QFER RE Not in RNS'!A119,QFERGeneratorAnnual_2017!$S$2:$S$2207)</f>
        <v>1</v>
      </c>
      <c r="E119" s="19" t="s">
        <v>36</v>
      </c>
      <c r="F119" s="1">
        <f>VLOOKUP(A119,QFERGeneratorAnnual_2017!$L$2:$O$2207,4,FALSE)</f>
        <v>40909</v>
      </c>
      <c r="G119" s="19">
        <f>SUMIF(QFERGeneratorAnnual_2017!$L$2:$L$2207,'3aa. QFER RE Not in RNS'!A119,QFERGeneratorAnnual_2017!$U$2:$U$2207)</f>
        <v>1622</v>
      </c>
      <c r="H119" s="148">
        <f t="shared" si="1"/>
        <v>1.6220000000000001</v>
      </c>
      <c r="I119" s="19" t="e">
        <v>#N/A</v>
      </c>
      <c r="J119" s="19">
        <v>0</v>
      </c>
      <c r="K119" s="19" t="e">
        <f>VLOOKUP(I119,Table2[[RPS ID]:[CertificationStatus]],12,FALSE)</f>
        <v>#N/A</v>
      </c>
    </row>
    <row r="120" spans="1:11" hidden="1">
      <c r="A120" s="19" t="s">
        <v>9367</v>
      </c>
      <c r="B120" s="19" t="str">
        <f>VLOOKUP(A120,QFERPlant_Table!$B$2:$C$1693,2,FALSE)</f>
        <v>Community College District Chabot Las Positas</v>
      </c>
      <c r="C120" s="19" t="str">
        <f>VLOOKUP(A120,QFERPlant_Table!$B$2:$F$1693,5,FALSE)</f>
        <v>CA</v>
      </c>
      <c r="D120" s="19">
        <f>SUMIF(QFERGeneratorAnnual_2017!$L$2:$L$2207,'3aa. QFER RE Not in RNS'!A120,QFERGeneratorAnnual_2017!$S$2:$S$2207)</f>
        <v>1</v>
      </c>
      <c r="E120" s="19" t="s">
        <v>36</v>
      </c>
      <c r="F120" s="1">
        <f>VLOOKUP(A120,QFERGeneratorAnnual_2017!$L$2:$O$2207,4,FALSE)</f>
        <v>40909</v>
      </c>
      <c r="G120" s="19">
        <f>SUMIF(QFERGeneratorAnnual_2017!$L$2:$L$2207,'3aa. QFER RE Not in RNS'!A120,QFERGeneratorAnnual_2017!$U$2:$U$2207)</f>
        <v>1622</v>
      </c>
      <c r="H120" s="148">
        <f t="shared" si="1"/>
        <v>1.6220000000000001</v>
      </c>
      <c r="I120" s="19" t="s">
        <v>44</v>
      </c>
      <c r="J120" s="19" t="s">
        <v>1879</v>
      </c>
      <c r="K120" s="19" t="e">
        <f>VLOOKUP(I120,Table2[[RPS ID]:[CertificationStatus]],12,FALSE)</f>
        <v>#N/A</v>
      </c>
    </row>
    <row r="121" spans="1:11" hidden="1">
      <c r="A121" s="19" t="s">
        <v>9365</v>
      </c>
      <c r="B121" s="19" t="str">
        <f>VLOOKUP(A121,QFERPlant_Table!$B$2:$C$1693,2,FALSE)</f>
        <v>Wines US Inc. Constellation</v>
      </c>
      <c r="C121" s="19" t="str">
        <f>VLOOKUP(A121,QFERPlant_Table!$B$2:$F$1693,5,FALSE)</f>
        <v>CA</v>
      </c>
      <c r="D121" s="19">
        <f>SUMIF(QFERGeneratorAnnual_2017!$L$2:$L$2207,'3aa. QFER RE Not in RNS'!A121,QFERGeneratorAnnual_2017!$S$2:$S$2207)</f>
        <v>1</v>
      </c>
      <c r="E121" s="19" t="s">
        <v>36</v>
      </c>
      <c r="F121" s="1">
        <f>VLOOKUP(A121,QFERGeneratorAnnual_2017!$L$2:$O$2207,4,FALSE)</f>
        <v>40909</v>
      </c>
      <c r="G121" s="19">
        <f>SUMIF(QFERGeneratorAnnual_2017!$L$2:$L$2207,'3aa. QFER RE Not in RNS'!A121,QFERGeneratorAnnual_2017!$U$2:$U$2207)</f>
        <v>1622</v>
      </c>
      <c r="H121" s="148">
        <f t="shared" si="1"/>
        <v>1.6220000000000001</v>
      </c>
      <c r="I121" s="19" t="s">
        <v>44</v>
      </c>
      <c r="J121" s="19" t="s">
        <v>1879</v>
      </c>
      <c r="K121" s="19" t="e">
        <f>VLOOKUP(I121,Table2[[RPS ID]:[CertificationStatus]],12,FALSE)</f>
        <v>#N/A</v>
      </c>
    </row>
    <row r="122" spans="1:11" hidden="1">
      <c r="A122" s="19" t="s">
        <v>9363</v>
      </c>
      <c r="B122" s="19" t="str">
        <f>VLOOKUP(A122,QFERPlant_Table!$B$2:$C$1693,2,FALSE)</f>
        <v>Unified School District Morgan Hill</v>
      </c>
      <c r="C122" s="19" t="str">
        <f>VLOOKUP(A122,QFERPlant_Table!$B$2:$F$1693,5,FALSE)</f>
        <v>CA</v>
      </c>
      <c r="D122" s="19">
        <f>SUMIF(QFERGeneratorAnnual_2017!$L$2:$L$2207,'3aa. QFER RE Not in RNS'!A122,QFERGeneratorAnnual_2017!$S$2:$S$2207)</f>
        <v>1</v>
      </c>
      <c r="E122" s="19" t="s">
        <v>36</v>
      </c>
      <c r="F122" s="1">
        <f>VLOOKUP(A122,QFERGeneratorAnnual_2017!$L$2:$O$2207,4,FALSE)</f>
        <v>40909</v>
      </c>
      <c r="G122" s="19">
        <f>SUMIF(QFERGeneratorAnnual_2017!$L$2:$L$2207,'3aa. QFER RE Not in RNS'!A122,QFERGeneratorAnnual_2017!$U$2:$U$2207)</f>
        <v>1622</v>
      </c>
      <c r="H122" s="148">
        <f t="shared" si="1"/>
        <v>1.6220000000000001</v>
      </c>
      <c r="I122" s="19" t="e">
        <v>#N/A</v>
      </c>
      <c r="J122" s="19">
        <v>0</v>
      </c>
      <c r="K122" s="19" t="e">
        <f>VLOOKUP(I122,Table2[[RPS ID]:[CertificationStatus]],12,FALSE)</f>
        <v>#N/A</v>
      </c>
    </row>
    <row r="123" spans="1:11" hidden="1">
      <c r="A123" s="19" t="s">
        <v>9361</v>
      </c>
      <c r="B123" s="19" t="str">
        <f>VLOOKUP(A123,QFERPlant_Table!$B$2:$C$1693,2,FALSE)</f>
        <v>Peralta Community College Dist</v>
      </c>
      <c r="C123" s="19" t="str">
        <f>VLOOKUP(A123,QFERPlant_Table!$B$2:$F$1693,5,FALSE)</f>
        <v>CA</v>
      </c>
      <c r="D123" s="19">
        <f>SUMIF(QFERGeneratorAnnual_2017!$L$2:$L$2207,'3aa. QFER RE Not in RNS'!A123,QFERGeneratorAnnual_2017!$S$2:$S$2207)</f>
        <v>1</v>
      </c>
      <c r="E123" s="19" t="s">
        <v>36</v>
      </c>
      <c r="F123" s="1">
        <f>VLOOKUP(A123,QFERGeneratorAnnual_2017!$L$2:$O$2207,4,FALSE)</f>
        <v>40909</v>
      </c>
      <c r="G123" s="19">
        <f>SUMIF(QFERGeneratorAnnual_2017!$L$2:$L$2207,'3aa. QFER RE Not in RNS'!A123,QFERGeneratorAnnual_2017!$U$2:$U$2207)</f>
        <v>1622</v>
      </c>
      <c r="H123" s="148">
        <f t="shared" si="1"/>
        <v>1.6220000000000001</v>
      </c>
      <c r="I123" s="19" t="e">
        <v>#N/A</v>
      </c>
      <c r="J123" s="19">
        <v>0</v>
      </c>
      <c r="K123" s="19" t="e">
        <f>VLOOKUP(I123,Table2[[RPS ID]:[CertificationStatus]],12,FALSE)</f>
        <v>#N/A</v>
      </c>
    </row>
    <row r="124" spans="1:11" hidden="1">
      <c r="A124" s="19" t="s">
        <v>9359</v>
      </c>
      <c r="B124" s="19" t="str">
        <f>VLOOKUP(A124,QFERPlant_Table!$B$2:$C$1693,2,FALSE)</f>
        <v>Primex Farms LLC</v>
      </c>
      <c r="C124" s="19" t="str">
        <f>VLOOKUP(A124,QFERPlant_Table!$B$2:$F$1693,5,FALSE)</f>
        <v>CA</v>
      </c>
      <c r="D124" s="19">
        <f>SUMIF(QFERGeneratorAnnual_2017!$L$2:$L$2207,'3aa. QFER RE Not in RNS'!A124,QFERGeneratorAnnual_2017!$S$2:$S$2207)</f>
        <v>1</v>
      </c>
      <c r="E124" s="19" t="s">
        <v>36</v>
      </c>
      <c r="F124" s="1">
        <f>VLOOKUP(A124,QFERGeneratorAnnual_2017!$L$2:$O$2207,4,FALSE)</f>
        <v>40909</v>
      </c>
      <c r="G124" s="19">
        <f>SUMIF(QFERGeneratorAnnual_2017!$L$2:$L$2207,'3aa. QFER RE Not in RNS'!A124,QFERGeneratorAnnual_2017!$U$2:$U$2207)</f>
        <v>1622</v>
      </c>
      <c r="H124" s="148">
        <f t="shared" si="1"/>
        <v>1.6220000000000001</v>
      </c>
      <c r="I124" s="19" t="s">
        <v>44</v>
      </c>
      <c r="J124" s="19" t="s">
        <v>1879</v>
      </c>
      <c r="K124" s="19" t="e">
        <f>VLOOKUP(I124,Table2[[RPS ID]:[CertificationStatus]],12,FALSE)</f>
        <v>#N/A</v>
      </c>
    </row>
    <row r="125" spans="1:11" hidden="1">
      <c r="A125" s="19" t="s">
        <v>9357</v>
      </c>
      <c r="B125" s="19" t="str">
        <f>VLOOKUP(A125,QFERPlant_Table!$B$2:$C$1693,2,FALSE)</f>
        <v>College District Kern Community</v>
      </c>
      <c r="C125" s="19" t="str">
        <f>VLOOKUP(A125,QFERPlant_Table!$B$2:$F$1693,5,FALSE)</f>
        <v>CA</v>
      </c>
      <c r="D125" s="19">
        <f>SUMIF(QFERGeneratorAnnual_2017!$L$2:$L$2207,'3aa. QFER RE Not in RNS'!A125,QFERGeneratorAnnual_2017!$S$2:$S$2207)</f>
        <v>1</v>
      </c>
      <c r="E125" s="19" t="s">
        <v>36</v>
      </c>
      <c r="F125" s="1">
        <f>VLOOKUP(A125,QFERGeneratorAnnual_2017!$L$2:$O$2207,4,FALSE)</f>
        <v>40909</v>
      </c>
      <c r="G125" s="19">
        <f>SUMIF(QFERGeneratorAnnual_2017!$L$2:$L$2207,'3aa. QFER RE Not in RNS'!A125,QFERGeneratorAnnual_2017!$U$2:$U$2207)</f>
        <v>1622</v>
      </c>
      <c r="H125" s="148">
        <f t="shared" si="1"/>
        <v>1.6220000000000001</v>
      </c>
      <c r="I125" s="19" t="s">
        <v>44</v>
      </c>
      <c r="J125" s="19" t="s">
        <v>1879</v>
      </c>
      <c r="K125" s="19" t="e">
        <f>VLOOKUP(I125,Table2[[RPS ID]:[CertificationStatus]],12,FALSE)</f>
        <v>#N/A</v>
      </c>
    </row>
    <row r="126" spans="1:11" hidden="1">
      <c r="A126" s="19" t="s">
        <v>9355</v>
      </c>
      <c r="B126" s="19" t="str">
        <f>VLOOKUP(A126,QFERPlant_Table!$B$2:$C$1693,2,FALSE)</f>
        <v>Almond Process Parreira</v>
      </c>
      <c r="C126" s="19" t="str">
        <f>VLOOKUP(A126,QFERPlant_Table!$B$2:$F$1693,5,FALSE)</f>
        <v>CA</v>
      </c>
      <c r="D126" s="19">
        <f>SUMIF(QFERGeneratorAnnual_2017!$L$2:$L$2207,'3aa. QFER RE Not in RNS'!A126,QFERGeneratorAnnual_2017!$S$2:$S$2207)</f>
        <v>1</v>
      </c>
      <c r="E126" s="19" t="s">
        <v>36</v>
      </c>
      <c r="F126" s="1">
        <f>VLOOKUP(A126,QFERGeneratorAnnual_2017!$L$2:$O$2207,4,FALSE)</f>
        <v>40909</v>
      </c>
      <c r="G126" s="19">
        <f>SUMIF(QFERGeneratorAnnual_2017!$L$2:$L$2207,'3aa. QFER RE Not in RNS'!A126,QFERGeneratorAnnual_2017!$U$2:$U$2207)</f>
        <v>1622</v>
      </c>
      <c r="H126" s="148">
        <f t="shared" si="1"/>
        <v>1.6220000000000001</v>
      </c>
      <c r="I126" s="19" t="e">
        <v>#N/A</v>
      </c>
      <c r="J126" s="19">
        <v>0</v>
      </c>
      <c r="K126" s="19" t="e">
        <f>VLOOKUP(I126,Table2[[RPS ID]:[CertificationStatus]],12,FALSE)</f>
        <v>#N/A</v>
      </c>
    </row>
    <row r="127" spans="1:11" hidden="1">
      <c r="A127" s="19" t="s">
        <v>9353</v>
      </c>
      <c r="B127" s="19" t="str">
        <f>VLOOKUP(A127,QFERPlant_Table!$B$2:$C$1693,2,FALSE)</f>
        <v>Airport Division City of San Jose</v>
      </c>
      <c r="C127" s="19" t="str">
        <f>VLOOKUP(A127,QFERPlant_Table!$B$2:$F$1693,5,FALSE)</f>
        <v>CA</v>
      </c>
      <c r="D127" s="19">
        <f>SUMIF(QFERGeneratorAnnual_2017!$L$2:$L$2207,'3aa. QFER RE Not in RNS'!A127,QFERGeneratorAnnual_2017!$S$2:$S$2207)</f>
        <v>1</v>
      </c>
      <c r="E127" s="19" t="s">
        <v>36</v>
      </c>
      <c r="F127" s="1">
        <f>VLOOKUP(A127,QFERGeneratorAnnual_2017!$L$2:$O$2207,4,FALSE)</f>
        <v>40909</v>
      </c>
      <c r="G127" s="19">
        <f>SUMIF(QFERGeneratorAnnual_2017!$L$2:$L$2207,'3aa. QFER RE Not in RNS'!A127,QFERGeneratorAnnual_2017!$U$2:$U$2207)</f>
        <v>1622</v>
      </c>
      <c r="H127" s="148">
        <f t="shared" si="1"/>
        <v>1.6220000000000001</v>
      </c>
      <c r="I127" s="19" t="s">
        <v>44</v>
      </c>
      <c r="J127" s="19" t="s">
        <v>1879</v>
      </c>
      <c r="K127" s="19" t="e">
        <f>VLOOKUP(I127,Table2[[RPS ID]:[CertificationStatus]],12,FALSE)</f>
        <v>#N/A</v>
      </c>
    </row>
    <row r="128" spans="1:11" hidden="1">
      <c r="A128" s="19" t="s">
        <v>9351</v>
      </c>
      <c r="B128" s="19" t="str">
        <f>VLOOKUP(A128,QFERPlant_Table!$B$2:$C$1693,2,FALSE)</f>
        <v>City of Madera</v>
      </c>
      <c r="C128" s="19" t="str">
        <f>VLOOKUP(A128,QFERPlant_Table!$B$2:$F$1693,5,FALSE)</f>
        <v>CA</v>
      </c>
      <c r="D128" s="19">
        <f>SUMIF(QFERGeneratorAnnual_2017!$L$2:$L$2207,'3aa. QFER RE Not in RNS'!A128,QFERGeneratorAnnual_2017!$S$2:$S$2207)</f>
        <v>1</v>
      </c>
      <c r="E128" s="19" t="s">
        <v>36</v>
      </c>
      <c r="F128" s="1">
        <f>VLOOKUP(A128,QFERGeneratorAnnual_2017!$L$2:$O$2207,4,FALSE)</f>
        <v>40909</v>
      </c>
      <c r="G128" s="19">
        <f>SUMIF(QFERGeneratorAnnual_2017!$L$2:$L$2207,'3aa. QFER RE Not in RNS'!A128,QFERGeneratorAnnual_2017!$U$2:$U$2207)</f>
        <v>1622</v>
      </c>
      <c r="H128" s="148">
        <f t="shared" si="1"/>
        <v>1.6220000000000001</v>
      </c>
      <c r="I128" s="19" t="s">
        <v>44</v>
      </c>
      <c r="J128" s="19" t="s">
        <v>1879</v>
      </c>
      <c r="K128" s="19" t="e">
        <f>VLOOKUP(I128,Table2[[RPS ID]:[CertificationStatus]],12,FALSE)</f>
        <v>#N/A</v>
      </c>
    </row>
    <row r="129" spans="1:11" hidden="1">
      <c r="A129" s="19" t="s">
        <v>9349</v>
      </c>
      <c r="B129" s="19" t="str">
        <f>VLOOKUP(A129,QFERPlant_Table!$B$2:$C$1693,2,FALSE)</f>
        <v>Health Plan Inc. Kaiser Foundation</v>
      </c>
      <c r="C129" s="19" t="str">
        <f>VLOOKUP(A129,QFERPlant_Table!$B$2:$F$1693,5,FALSE)</f>
        <v>CA</v>
      </c>
      <c r="D129" s="19">
        <f>SUMIF(QFERGeneratorAnnual_2017!$L$2:$L$2207,'3aa. QFER RE Not in RNS'!A129,QFERGeneratorAnnual_2017!$S$2:$S$2207)</f>
        <v>1</v>
      </c>
      <c r="E129" s="19" t="s">
        <v>36</v>
      </c>
      <c r="F129" s="1">
        <f>VLOOKUP(A129,QFERGeneratorAnnual_2017!$L$2:$O$2207,4,FALSE)</f>
        <v>40909</v>
      </c>
      <c r="G129" s="19">
        <f>SUMIF(QFERGeneratorAnnual_2017!$L$2:$L$2207,'3aa. QFER RE Not in RNS'!A129,QFERGeneratorAnnual_2017!$U$2:$U$2207)</f>
        <v>1622</v>
      </c>
      <c r="H129" s="148">
        <f t="shared" si="1"/>
        <v>1.6220000000000001</v>
      </c>
      <c r="I129" s="19" t="e">
        <v>#N/A</v>
      </c>
      <c r="J129" s="19">
        <v>0</v>
      </c>
      <c r="K129" s="19" t="e">
        <f>VLOOKUP(I129,Table2[[RPS ID]:[CertificationStatus]],12,FALSE)</f>
        <v>#N/A</v>
      </c>
    </row>
    <row r="130" spans="1:11" hidden="1">
      <c r="A130" s="19" t="s">
        <v>9347</v>
      </c>
      <c r="B130" s="19" t="str">
        <f>VLOOKUP(A130,QFERPlant_Table!$B$2:$C$1693,2,FALSE)</f>
        <v>Ingomar Packing Co.</v>
      </c>
      <c r="C130" s="19" t="str">
        <f>VLOOKUP(A130,QFERPlant_Table!$B$2:$F$1693,5,FALSE)</f>
        <v>CA</v>
      </c>
      <c r="D130" s="19">
        <f>SUMIF(QFERGeneratorAnnual_2017!$L$2:$L$2207,'3aa. QFER RE Not in RNS'!A130,QFERGeneratorAnnual_2017!$S$2:$S$2207)</f>
        <v>1</v>
      </c>
      <c r="E130" s="19" t="s">
        <v>36</v>
      </c>
      <c r="F130" s="1">
        <f>VLOOKUP(A130,QFERGeneratorAnnual_2017!$L$2:$O$2207,4,FALSE)</f>
        <v>40909</v>
      </c>
      <c r="G130" s="19">
        <f>SUMIF(QFERGeneratorAnnual_2017!$L$2:$L$2207,'3aa. QFER RE Not in RNS'!A130,QFERGeneratorAnnual_2017!$U$2:$U$2207)</f>
        <v>1622</v>
      </c>
      <c r="H130" s="148">
        <f t="shared" si="1"/>
        <v>1.6220000000000001</v>
      </c>
      <c r="I130" s="19" t="e">
        <v>#N/A</v>
      </c>
      <c r="J130" s="19">
        <v>0</v>
      </c>
      <c r="K130" s="19" t="e">
        <f>VLOOKUP(I130,Table2[[RPS ID]:[CertificationStatus]],12,FALSE)</f>
        <v>#N/A</v>
      </c>
    </row>
    <row r="131" spans="1:11" hidden="1">
      <c r="A131" s="19" t="s">
        <v>9345</v>
      </c>
      <c r="B131" s="19" t="str">
        <f>VLOOKUP(A131,QFERPlant_Table!$B$2:$C$1693,2,FALSE)</f>
        <v>Power Agency Northern California</v>
      </c>
      <c r="C131" s="19" t="str">
        <f>VLOOKUP(A131,QFERPlant_Table!$B$2:$F$1693,5,FALSE)</f>
        <v>CA</v>
      </c>
      <c r="D131" s="19">
        <f>SUMIF(QFERGeneratorAnnual_2017!$L$2:$L$2207,'3aa. QFER RE Not in RNS'!A131,QFERGeneratorAnnual_2017!$S$2:$S$2207)</f>
        <v>1</v>
      </c>
      <c r="E131" s="19" t="s">
        <v>36</v>
      </c>
      <c r="F131" s="1">
        <f>VLOOKUP(A131,QFERGeneratorAnnual_2017!$L$2:$O$2207,4,FALSE)</f>
        <v>40909</v>
      </c>
      <c r="G131" s="19">
        <f>SUMIF(QFERGeneratorAnnual_2017!$L$2:$L$2207,'3aa. QFER RE Not in RNS'!A131,QFERGeneratorAnnual_2017!$U$2:$U$2207)</f>
        <v>1622</v>
      </c>
      <c r="H131" s="148">
        <f t="shared" ref="H131:H194" si="2">G131/1000</f>
        <v>1.6220000000000001</v>
      </c>
      <c r="I131" s="19" t="e">
        <v>#N/A</v>
      </c>
      <c r="J131" s="19">
        <v>0</v>
      </c>
      <c r="K131" s="19" t="e">
        <f>VLOOKUP(I131,Table2[[RPS ID]:[CertificationStatus]],12,FALSE)</f>
        <v>#N/A</v>
      </c>
    </row>
    <row r="132" spans="1:11" hidden="1">
      <c r="A132" s="19" t="s">
        <v>9343</v>
      </c>
      <c r="B132" s="19" t="str">
        <f>VLOOKUP(A132,QFERPlant_Table!$B$2:$C$1693,2,FALSE)</f>
        <v>Community College Mendocino</v>
      </c>
      <c r="C132" s="19" t="str">
        <f>VLOOKUP(A132,QFERPlant_Table!$B$2:$F$1693,5,FALSE)</f>
        <v>CA</v>
      </c>
      <c r="D132" s="19">
        <f>SUMIF(QFERGeneratorAnnual_2017!$L$2:$L$2207,'3aa. QFER RE Not in RNS'!A132,QFERGeneratorAnnual_2017!$S$2:$S$2207)</f>
        <v>1</v>
      </c>
      <c r="E132" s="19" t="s">
        <v>36</v>
      </c>
      <c r="F132" s="1">
        <f>VLOOKUP(A132,QFERGeneratorAnnual_2017!$L$2:$O$2207,4,FALSE)</f>
        <v>40909</v>
      </c>
      <c r="G132" s="19">
        <f>SUMIF(QFERGeneratorAnnual_2017!$L$2:$L$2207,'3aa. QFER RE Not in RNS'!A132,QFERGeneratorAnnual_2017!$U$2:$U$2207)</f>
        <v>1622</v>
      </c>
      <c r="H132" s="148">
        <f t="shared" si="2"/>
        <v>1.6220000000000001</v>
      </c>
      <c r="I132" s="19" t="s">
        <v>44</v>
      </c>
      <c r="J132" s="19" t="s">
        <v>1879</v>
      </c>
      <c r="K132" s="19" t="e">
        <f>VLOOKUP(I132,Table2[[RPS ID]:[CertificationStatus]],12,FALSE)</f>
        <v>#N/A</v>
      </c>
    </row>
    <row r="133" spans="1:11" hidden="1">
      <c r="A133" s="19" t="s">
        <v>9341</v>
      </c>
      <c r="B133" s="19" t="str">
        <f>VLOOKUP(A133,QFERPlant_Table!$B$2:$C$1693,2,FALSE)</f>
        <v>Los Gatos Tomato Products</v>
      </c>
      <c r="C133" s="19" t="str">
        <f>VLOOKUP(A133,QFERPlant_Table!$B$2:$F$1693,5,FALSE)</f>
        <v>CA</v>
      </c>
      <c r="D133" s="19">
        <f>SUMIF(QFERGeneratorAnnual_2017!$L$2:$L$2207,'3aa. QFER RE Not in RNS'!A133,QFERGeneratorAnnual_2017!$S$2:$S$2207)</f>
        <v>1</v>
      </c>
      <c r="E133" s="19" t="s">
        <v>36</v>
      </c>
      <c r="F133" s="1">
        <f>VLOOKUP(A133,QFERGeneratorAnnual_2017!$L$2:$O$2207,4,FALSE)</f>
        <v>40909</v>
      </c>
      <c r="G133" s="19">
        <f>SUMIF(QFERGeneratorAnnual_2017!$L$2:$L$2207,'3aa. QFER RE Not in RNS'!A133,QFERGeneratorAnnual_2017!$U$2:$U$2207)</f>
        <v>1622</v>
      </c>
      <c r="H133" s="148">
        <f t="shared" si="2"/>
        <v>1.6220000000000001</v>
      </c>
      <c r="I133" s="19" t="e">
        <v>#N/A</v>
      </c>
      <c r="J133" s="19">
        <v>0</v>
      </c>
      <c r="K133" s="19" t="e">
        <f>VLOOKUP(I133,Table2[[RPS ID]:[CertificationStatus]],12,FALSE)</f>
        <v>#N/A</v>
      </c>
    </row>
    <row r="134" spans="1:11" hidden="1">
      <c r="A134" s="19" t="s">
        <v>9339</v>
      </c>
      <c r="B134" s="19" t="str">
        <f>VLOOKUP(A134,QFERPlant_Table!$B$2:$C$1693,2,FALSE)</f>
        <v>San Miguel Winery</v>
      </c>
      <c r="C134" s="19" t="str">
        <f>VLOOKUP(A134,QFERPlant_Table!$B$2:$F$1693,5,FALSE)</f>
        <v>CA</v>
      </c>
      <c r="D134" s="19">
        <f>SUMIF(QFERGeneratorAnnual_2017!$L$2:$L$2207,'3aa. QFER RE Not in RNS'!A134,QFERGeneratorAnnual_2017!$S$2:$S$2207)</f>
        <v>1</v>
      </c>
      <c r="E134" s="19" t="s">
        <v>36</v>
      </c>
      <c r="F134" s="1">
        <f>VLOOKUP(A134,QFERGeneratorAnnual_2017!$L$2:$O$2207,4,FALSE)</f>
        <v>40909</v>
      </c>
      <c r="G134" s="19">
        <f>SUMIF(QFERGeneratorAnnual_2017!$L$2:$L$2207,'3aa. QFER RE Not in RNS'!A134,QFERGeneratorAnnual_2017!$U$2:$U$2207)</f>
        <v>1622</v>
      </c>
      <c r="H134" s="148">
        <f t="shared" si="2"/>
        <v>1.6220000000000001</v>
      </c>
      <c r="I134" s="19" t="e">
        <v>#N/A</v>
      </c>
      <c r="J134" s="19">
        <v>0</v>
      </c>
      <c r="K134" s="19" t="e">
        <f>VLOOKUP(I134,Table2[[RPS ID]:[CertificationStatus]],12,FALSE)</f>
        <v>#N/A</v>
      </c>
    </row>
    <row r="135" spans="1:11" hidden="1">
      <c r="A135" s="19" t="s">
        <v>9337</v>
      </c>
      <c r="B135" s="19" t="str">
        <f>VLOOKUP(A135,QFERPlant_Table!$B$2:$C$1693,2,FALSE)</f>
        <v>Clos Du Bois Wines Inc.</v>
      </c>
      <c r="C135" s="19" t="str">
        <f>VLOOKUP(A135,QFERPlant_Table!$B$2:$F$1693,5,FALSE)</f>
        <v>CA</v>
      </c>
      <c r="D135" s="19">
        <f>SUMIF(QFERGeneratorAnnual_2017!$L$2:$L$2207,'3aa. QFER RE Not in RNS'!A135,QFERGeneratorAnnual_2017!$S$2:$S$2207)</f>
        <v>1</v>
      </c>
      <c r="E135" s="19" t="s">
        <v>36</v>
      </c>
      <c r="F135" s="1">
        <f>VLOOKUP(A135,QFERGeneratorAnnual_2017!$L$2:$O$2207,4,FALSE)</f>
        <v>40909</v>
      </c>
      <c r="G135" s="19">
        <f>SUMIF(QFERGeneratorAnnual_2017!$L$2:$L$2207,'3aa. QFER RE Not in RNS'!A135,QFERGeneratorAnnual_2017!$U$2:$U$2207)</f>
        <v>1622</v>
      </c>
      <c r="H135" s="148">
        <f t="shared" si="2"/>
        <v>1.6220000000000001</v>
      </c>
      <c r="I135" s="19" t="s">
        <v>44</v>
      </c>
      <c r="J135" s="19" t="s">
        <v>1879</v>
      </c>
      <c r="K135" s="19" t="e">
        <f>VLOOKUP(I135,Table2[[RPS ID]:[CertificationStatus]],12,FALSE)</f>
        <v>#N/A</v>
      </c>
    </row>
    <row r="136" spans="1:11" hidden="1">
      <c r="A136" s="19" t="s">
        <v>9335</v>
      </c>
      <c r="B136" s="19" t="str">
        <f>VLOOKUP(A136,QFERPlant_Table!$B$2:$C$1693,2,FALSE)</f>
        <v>E&amp;J Gallo Winery</v>
      </c>
      <c r="C136" s="19" t="str">
        <f>VLOOKUP(A136,QFERPlant_Table!$B$2:$F$1693,5,FALSE)</f>
        <v>CA</v>
      </c>
      <c r="D136" s="19">
        <f>SUMIF(QFERGeneratorAnnual_2017!$L$2:$L$2207,'3aa. QFER RE Not in RNS'!A136,QFERGeneratorAnnual_2017!$S$2:$S$2207)</f>
        <v>1</v>
      </c>
      <c r="E136" s="19" t="s">
        <v>36</v>
      </c>
      <c r="F136" s="1">
        <f>VLOOKUP(A136,QFERGeneratorAnnual_2017!$L$2:$O$2207,4,FALSE)</f>
        <v>40909</v>
      </c>
      <c r="G136" s="19">
        <f>SUMIF(QFERGeneratorAnnual_2017!$L$2:$L$2207,'3aa. QFER RE Not in RNS'!A136,QFERGeneratorAnnual_2017!$U$2:$U$2207)</f>
        <v>1622</v>
      </c>
      <c r="H136" s="148">
        <f t="shared" si="2"/>
        <v>1.6220000000000001</v>
      </c>
      <c r="I136" s="19" t="e">
        <v>#N/A</v>
      </c>
      <c r="J136" s="19">
        <v>0</v>
      </c>
      <c r="K136" s="19" t="e">
        <f>VLOOKUP(I136,Table2[[RPS ID]:[CertificationStatus]],12,FALSE)</f>
        <v>#N/A</v>
      </c>
    </row>
    <row r="137" spans="1:11" hidden="1">
      <c r="A137" s="19" t="s">
        <v>9333</v>
      </c>
      <c r="B137" s="19" t="str">
        <f>VLOOKUP(A137,QFERPlant_Table!$B$2:$C$1693,2,FALSE)</f>
        <v>Codding Enterprises Ltd Partnership</v>
      </c>
      <c r="C137" s="19" t="str">
        <f>VLOOKUP(A137,QFERPlant_Table!$B$2:$F$1693,5,FALSE)</f>
        <v>CA</v>
      </c>
      <c r="D137" s="19">
        <f>SUMIF(QFERGeneratorAnnual_2017!$L$2:$L$2207,'3aa. QFER RE Not in RNS'!A137,QFERGeneratorAnnual_2017!$S$2:$S$2207)</f>
        <v>1</v>
      </c>
      <c r="E137" s="19" t="s">
        <v>36</v>
      </c>
      <c r="F137" s="1">
        <f>VLOOKUP(A137,QFERGeneratorAnnual_2017!$L$2:$O$2207,4,FALSE)</f>
        <v>40909</v>
      </c>
      <c r="G137" s="19">
        <f>SUMIF(QFERGeneratorAnnual_2017!$L$2:$L$2207,'3aa. QFER RE Not in RNS'!A137,QFERGeneratorAnnual_2017!$U$2:$U$2207)</f>
        <v>1622</v>
      </c>
      <c r="H137" s="148">
        <f t="shared" si="2"/>
        <v>1.6220000000000001</v>
      </c>
      <c r="I137" s="19" t="s">
        <v>44</v>
      </c>
      <c r="J137" s="19" t="s">
        <v>1879</v>
      </c>
      <c r="K137" s="19" t="e">
        <f>VLOOKUP(I137,Table2[[RPS ID]:[CertificationStatus]],12,FALSE)</f>
        <v>#N/A</v>
      </c>
    </row>
    <row r="138" spans="1:11" hidden="1">
      <c r="A138" s="19" t="s">
        <v>9331</v>
      </c>
      <c r="B138" s="19" t="str">
        <f>VLOOKUP(A138,QFERPlant_Table!$B$2:$C$1693,2,FALSE)</f>
        <v>West Valley Mission Community College</v>
      </c>
      <c r="C138" s="19" t="str">
        <f>VLOOKUP(A138,QFERPlant_Table!$B$2:$F$1693,5,FALSE)</f>
        <v>CA</v>
      </c>
      <c r="D138" s="19">
        <f>SUMIF(QFERGeneratorAnnual_2017!$L$2:$L$2207,'3aa. QFER RE Not in RNS'!A138,QFERGeneratorAnnual_2017!$S$2:$S$2207)</f>
        <v>1</v>
      </c>
      <c r="E138" s="19" t="s">
        <v>36</v>
      </c>
      <c r="F138" s="1">
        <f>VLOOKUP(A138,QFERGeneratorAnnual_2017!$L$2:$O$2207,4,FALSE)</f>
        <v>40909</v>
      </c>
      <c r="G138" s="19">
        <f>SUMIF(QFERGeneratorAnnual_2017!$L$2:$L$2207,'3aa. QFER RE Not in RNS'!A138,QFERGeneratorAnnual_2017!$U$2:$U$2207)</f>
        <v>1622</v>
      </c>
      <c r="H138" s="148">
        <f t="shared" si="2"/>
        <v>1.6220000000000001</v>
      </c>
      <c r="I138" s="19" t="s">
        <v>44</v>
      </c>
      <c r="J138" s="19" t="s">
        <v>1879</v>
      </c>
      <c r="K138" s="19" t="e">
        <f>VLOOKUP(I138,Table2[[RPS ID]:[CertificationStatus]],12,FALSE)</f>
        <v>#N/A</v>
      </c>
    </row>
    <row r="139" spans="1:11" hidden="1">
      <c r="A139" s="19" t="s">
        <v>9329</v>
      </c>
      <c r="B139" s="19" t="str">
        <f>VLOOKUP(A139,QFERPlant_Table!$B$2:$C$1693,2,FALSE)</f>
        <v>Madera Community Hospital</v>
      </c>
      <c r="C139" s="19" t="str">
        <f>VLOOKUP(A139,QFERPlant_Table!$B$2:$F$1693,5,FALSE)</f>
        <v>CA</v>
      </c>
      <c r="D139" s="19">
        <f>SUMIF(QFERGeneratorAnnual_2017!$L$2:$L$2207,'3aa. QFER RE Not in RNS'!A139,QFERGeneratorAnnual_2017!$S$2:$S$2207)</f>
        <v>1</v>
      </c>
      <c r="E139" s="19" t="s">
        <v>36</v>
      </c>
      <c r="F139" s="1">
        <f>VLOOKUP(A139,QFERGeneratorAnnual_2017!$L$2:$O$2207,4,FALSE)</f>
        <v>40909</v>
      </c>
      <c r="G139" s="19">
        <f>SUMIF(QFERGeneratorAnnual_2017!$L$2:$L$2207,'3aa. QFER RE Not in RNS'!A139,QFERGeneratorAnnual_2017!$U$2:$U$2207)</f>
        <v>1622</v>
      </c>
      <c r="H139" s="148">
        <f t="shared" si="2"/>
        <v>1.6220000000000001</v>
      </c>
      <c r="I139" s="19" t="s">
        <v>44</v>
      </c>
      <c r="J139" s="19" t="s">
        <v>1879</v>
      </c>
      <c r="K139" s="19" t="e">
        <f>VLOOKUP(I139,Table2[[RPS ID]:[CertificationStatus]],12,FALSE)</f>
        <v>#N/A</v>
      </c>
    </row>
    <row r="140" spans="1:11" hidden="1">
      <c r="A140" s="19" t="s">
        <v>9327</v>
      </c>
      <c r="B140" s="19" t="str">
        <f>VLOOKUP(A140,QFERPlant_Table!$B$2:$C$1693,2,FALSE)</f>
        <v>City of Dinuba</v>
      </c>
      <c r="C140" s="19" t="str">
        <f>VLOOKUP(A140,QFERPlant_Table!$B$2:$F$1693,5,FALSE)</f>
        <v>CA</v>
      </c>
      <c r="D140" s="19">
        <f>SUMIF(QFERGeneratorAnnual_2017!$L$2:$L$2207,'3aa. QFER RE Not in RNS'!A140,QFERGeneratorAnnual_2017!$S$2:$S$2207)</f>
        <v>1</v>
      </c>
      <c r="E140" s="19" t="s">
        <v>36</v>
      </c>
      <c r="F140" s="1">
        <f>VLOOKUP(A140,QFERGeneratorAnnual_2017!$L$2:$O$2207,4,FALSE)</f>
        <v>40909</v>
      </c>
      <c r="G140" s="19">
        <f>SUMIF(QFERGeneratorAnnual_2017!$L$2:$L$2207,'3aa. QFER RE Not in RNS'!A140,QFERGeneratorAnnual_2017!$U$2:$U$2207)</f>
        <v>1622</v>
      </c>
      <c r="H140" s="148">
        <f t="shared" si="2"/>
        <v>1.6220000000000001</v>
      </c>
      <c r="I140" s="19" t="s">
        <v>44</v>
      </c>
      <c r="J140" s="19" t="s">
        <v>1879</v>
      </c>
      <c r="K140" s="19" t="e">
        <f>VLOOKUP(I140,Table2[[RPS ID]:[CertificationStatus]],12,FALSE)</f>
        <v>#N/A</v>
      </c>
    </row>
    <row r="141" spans="1:11" hidden="1">
      <c r="A141" s="19" t="s">
        <v>9325</v>
      </c>
      <c r="B141" s="19" t="str">
        <f>VLOOKUP(A141,QFERPlant_Table!$B$2:$C$1693,2,FALSE)</f>
        <v>City of Hollister</v>
      </c>
      <c r="C141" s="19" t="str">
        <f>VLOOKUP(A141,QFERPlant_Table!$B$2:$F$1693,5,FALSE)</f>
        <v>CA</v>
      </c>
      <c r="D141" s="19">
        <f>SUMIF(QFERGeneratorAnnual_2017!$L$2:$L$2207,'3aa. QFER RE Not in RNS'!A141,QFERGeneratorAnnual_2017!$S$2:$S$2207)</f>
        <v>1</v>
      </c>
      <c r="E141" s="19" t="s">
        <v>36</v>
      </c>
      <c r="F141" s="1">
        <f>VLOOKUP(A141,QFERGeneratorAnnual_2017!$L$2:$O$2207,4,FALSE)</f>
        <v>40909</v>
      </c>
      <c r="G141" s="19">
        <f>SUMIF(QFERGeneratorAnnual_2017!$L$2:$L$2207,'3aa. QFER RE Not in RNS'!A141,QFERGeneratorAnnual_2017!$U$2:$U$2207)</f>
        <v>1622</v>
      </c>
      <c r="H141" s="148">
        <f t="shared" si="2"/>
        <v>1.6220000000000001</v>
      </c>
      <c r="I141" s="19" t="s">
        <v>44</v>
      </c>
      <c r="J141" s="19" t="s">
        <v>1879</v>
      </c>
      <c r="K141" s="19" t="e">
        <f>VLOOKUP(I141,Table2[[RPS ID]:[CertificationStatus]],12,FALSE)</f>
        <v>#N/A</v>
      </c>
    </row>
    <row r="142" spans="1:11" hidden="1">
      <c r="A142" s="19" t="s">
        <v>9323</v>
      </c>
      <c r="B142" s="19" t="str">
        <f>VLOOKUP(A142,QFERPlant_Table!$B$2:$C$1693,2,FALSE)</f>
        <v>California Natural Products</v>
      </c>
      <c r="C142" s="19" t="str">
        <f>VLOOKUP(A142,QFERPlant_Table!$B$2:$F$1693,5,FALSE)</f>
        <v>CA</v>
      </c>
      <c r="D142" s="19">
        <f>SUMIF(QFERGeneratorAnnual_2017!$L$2:$L$2207,'3aa. QFER RE Not in RNS'!A142,QFERGeneratorAnnual_2017!$S$2:$S$2207)</f>
        <v>1</v>
      </c>
      <c r="E142" s="19" t="s">
        <v>36</v>
      </c>
      <c r="F142" s="1">
        <f>VLOOKUP(A142,QFERGeneratorAnnual_2017!$L$2:$O$2207,4,FALSE)</f>
        <v>40909</v>
      </c>
      <c r="G142" s="19">
        <f>SUMIF(QFERGeneratorAnnual_2017!$L$2:$L$2207,'3aa. QFER RE Not in RNS'!A142,QFERGeneratorAnnual_2017!$U$2:$U$2207)</f>
        <v>1622</v>
      </c>
      <c r="H142" s="148">
        <f t="shared" si="2"/>
        <v>1.6220000000000001</v>
      </c>
      <c r="I142" s="19" t="e">
        <v>#N/A</v>
      </c>
      <c r="J142" s="19">
        <v>0</v>
      </c>
      <c r="K142" s="19" t="e">
        <f>VLOOKUP(I142,Table2[[RPS ID]:[CertificationStatus]],12,FALSE)</f>
        <v>#N/A</v>
      </c>
    </row>
    <row r="143" spans="1:11" hidden="1">
      <c r="A143" s="19" t="s">
        <v>9321</v>
      </c>
      <c r="B143" s="19" t="str">
        <f>VLOOKUP(A143,QFERPlant_Table!$B$2:$C$1693,2,FALSE)</f>
        <v>Community Hospital of Monterey Peninsula</v>
      </c>
      <c r="C143" s="19" t="str">
        <f>VLOOKUP(A143,QFERPlant_Table!$B$2:$F$1693,5,FALSE)</f>
        <v>CA</v>
      </c>
      <c r="D143" s="19">
        <f>SUMIF(QFERGeneratorAnnual_2017!$L$2:$L$2207,'3aa. QFER RE Not in RNS'!A143,QFERGeneratorAnnual_2017!$S$2:$S$2207)</f>
        <v>1</v>
      </c>
      <c r="E143" s="19" t="s">
        <v>36</v>
      </c>
      <c r="F143" s="1">
        <f>VLOOKUP(A143,QFERGeneratorAnnual_2017!$L$2:$O$2207,4,FALSE)</f>
        <v>40909</v>
      </c>
      <c r="G143" s="19">
        <f>SUMIF(QFERGeneratorAnnual_2017!$L$2:$L$2207,'3aa. QFER RE Not in RNS'!A143,QFERGeneratorAnnual_2017!$U$2:$U$2207)</f>
        <v>1622</v>
      </c>
      <c r="H143" s="148">
        <f t="shared" si="2"/>
        <v>1.6220000000000001</v>
      </c>
      <c r="I143" s="19" t="e">
        <v>#N/A</v>
      </c>
      <c r="J143" s="19">
        <v>0</v>
      </c>
      <c r="K143" s="19" t="e">
        <f>VLOOKUP(I143,Table2[[RPS ID]:[CertificationStatus]],12,FALSE)</f>
        <v>#N/A</v>
      </c>
    </row>
    <row r="144" spans="1:11" hidden="1">
      <c r="A144" s="19" t="s">
        <v>9319</v>
      </c>
      <c r="B144" s="19" t="str">
        <f>VLOOKUP(A144,QFERPlant_Table!$B$2:$C$1693,2,FALSE)</f>
        <v>Fremont Group  50 Beale/DG Cogen Partners LLC</v>
      </c>
      <c r="C144" s="19" t="str">
        <f>VLOOKUP(A144,QFERPlant_Table!$B$2:$F$1693,5,FALSE)</f>
        <v>CA</v>
      </c>
      <c r="D144" s="19">
        <f>SUMIF(QFERGeneratorAnnual_2017!$L$2:$L$2207,'3aa. QFER RE Not in RNS'!A144,QFERGeneratorAnnual_2017!$S$2:$S$2207)</f>
        <v>1</v>
      </c>
      <c r="E144" s="19" t="s">
        <v>36</v>
      </c>
      <c r="F144" s="1">
        <f>VLOOKUP(A144,QFERGeneratorAnnual_2017!$L$2:$O$2207,4,FALSE)</f>
        <v>40909</v>
      </c>
      <c r="G144" s="19">
        <f>SUMIF(QFERGeneratorAnnual_2017!$L$2:$L$2207,'3aa. QFER RE Not in RNS'!A144,QFERGeneratorAnnual_2017!$U$2:$U$2207)</f>
        <v>1622</v>
      </c>
      <c r="H144" s="148">
        <f t="shared" si="2"/>
        <v>1.6220000000000001</v>
      </c>
      <c r="I144" s="19" t="s">
        <v>44</v>
      </c>
      <c r="J144" s="19" t="s">
        <v>1879</v>
      </c>
      <c r="K144" s="19" t="e">
        <f>VLOOKUP(I144,Table2[[RPS ID]:[CertificationStatus]],12,FALSE)</f>
        <v>#N/A</v>
      </c>
    </row>
    <row r="145" spans="1:11" hidden="1">
      <c r="A145" s="19" t="s">
        <v>9317</v>
      </c>
      <c r="B145" s="19" t="str">
        <f>VLOOKUP(A145,QFERPlant_Table!$B$2:$C$1693,2,FALSE)</f>
        <v>General Chemical Corp/Chevron Energy Solutions</v>
      </c>
      <c r="C145" s="19" t="str">
        <f>VLOOKUP(A145,QFERPlant_Table!$B$2:$F$1693,5,FALSE)</f>
        <v>CA</v>
      </c>
      <c r="D145" s="19">
        <f>SUMIF(QFERGeneratorAnnual_2017!$L$2:$L$2207,'3aa. QFER RE Not in RNS'!A145,QFERGeneratorAnnual_2017!$S$2:$S$2207)</f>
        <v>1</v>
      </c>
      <c r="E145" s="19" t="s">
        <v>36</v>
      </c>
      <c r="F145" s="1">
        <f>VLOOKUP(A145,QFERGeneratorAnnual_2017!$L$2:$O$2207,4,FALSE)</f>
        <v>40909</v>
      </c>
      <c r="G145" s="19">
        <f>SUMIF(QFERGeneratorAnnual_2017!$L$2:$L$2207,'3aa. QFER RE Not in RNS'!A145,QFERGeneratorAnnual_2017!$U$2:$U$2207)</f>
        <v>1622</v>
      </c>
      <c r="H145" s="148">
        <f t="shared" si="2"/>
        <v>1.6220000000000001</v>
      </c>
      <c r="I145" s="19" t="e">
        <v>#N/A</v>
      </c>
      <c r="J145" s="19">
        <v>0</v>
      </c>
      <c r="K145" s="19" t="e">
        <f>VLOOKUP(I145,Table2[[RPS ID]:[CertificationStatus]],12,FALSE)</f>
        <v>#N/A</v>
      </c>
    </row>
    <row r="146" spans="1:11" hidden="1">
      <c r="A146" s="19" t="s">
        <v>9315</v>
      </c>
      <c r="B146" s="19" t="str">
        <f>VLOOKUP(A146,QFERPlant_Table!$B$2:$C$1693,2,FALSE)</f>
        <v>Ghiradelli Chocolate</v>
      </c>
      <c r="C146" s="19" t="str">
        <f>VLOOKUP(A146,QFERPlant_Table!$B$2:$F$1693,5,FALSE)</f>
        <v>CA</v>
      </c>
      <c r="D146" s="19">
        <f>SUMIF(QFERGeneratorAnnual_2017!$L$2:$L$2207,'3aa. QFER RE Not in RNS'!A146,QFERGeneratorAnnual_2017!$S$2:$S$2207)</f>
        <v>1</v>
      </c>
      <c r="E146" s="19" t="s">
        <v>36</v>
      </c>
      <c r="F146" s="1">
        <f>VLOOKUP(A146,QFERGeneratorAnnual_2017!$L$2:$O$2207,4,FALSE)</f>
        <v>40909</v>
      </c>
      <c r="G146" s="19">
        <f>SUMIF(QFERGeneratorAnnual_2017!$L$2:$L$2207,'3aa. QFER RE Not in RNS'!A146,QFERGeneratorAnnual_2017!$U$2:$U$2207)</f>
        <v>1622</v>
      </c>
      <c r="H146" s="148">
        <f t="shared" si="2"/>
        <v>1.6220000000000001</v>
      </c>
      <c r="I146" s="19" t="s">
        <v>44</v>
      </c>
      <c r="J146" s="19" t="s">
        <v>1879</v>
      </c>
      <c r="K146" s="19" t="e">
        <f>VLOOKUP(I146,Table2[[RPS ID]:[CertificationStatus]],12,FALSE)</f>
        <v>#N/A</v>
      </c>
    </row>
    <row r="147" spans="1:11" hidden="1">
      <c r="A147" s="19" t="s">
        <v>9313</v>
      </c>
      <c r="B147" s="19" t="str">
        <f>VLOOKUP(A147,QFERPlant_Table!$B$2:$C$1693,2,FALSE)</f>
        <v>Inergy Propoane LLC</v>
      </c>
      <c r="C147" s="19" t="str">
        <f>VLOOKUP(A147,QFERPlant_Table!$B$2:$F$1693,5,FALSE)</f>
        <v>CA</v>
      </c>
      <c r="D147" s="19">
        <f>SUMIF(QFERGeneratorAnnual_2017!$L$2:$L$2207,'3aa. QFER RE Not in RNS'!A147,QFERGeneratorAnnual_2017!$S$2:$S$2207)</f>
        <v>1</v>
      </c>
      <c r="E147" s="19" t="s">
        <v>36</v>
      </c>
      <c r="F147" s="1">
        <f>VLOOKUP(A147,QFERGeneratorAnnual_2017!$L$2:$O$2207,4,FALSE)</f>
        <v>40909</v>
      </c>
      <c r="G147" s="19">
        <f>SUMIF(QFERGeneratorAnnual_2017!$L$2:$L$2207,'3aa. QFER RE Not in RNS'!A147,QFERGeneratorAnnual_2017!$U$2:$U$2207)</f>
        <v>1622</v>
      </c>
      <c r="H147" s="148">
        <f t="shared" si="2"/>
        <v>1.6220000000000001</v>
      </c>
      <c r="I147" s="19" t="e">
        <v>#N/A</v>
      </c>
      <c r="J147" s="19">
        <v>0</v>
      </c>
      <c r="K147" s="19" t="e">
        <f>VLOOKUP(I147,Table2[[RPS ID]:[CertificationStatus]],12,FALSE)</f>
        <v>#N/A</v>
      </c>
    </row>
    <row r="148" spans="1:11" hidden="1">
      <c r="A148" s="19" t="s">
        <v>9311</v>
      </c>
      <c r="B148" s="19" t="str">
        <f>VLOOKUP(A148,QFERPlant_Table!$B$2:$C$1693,2,FALSE)</f>
        <v>Market &amp; Second Inc/Real Energy</v>
      </c>
      <c r="C148" s="19" t="str">
        <f>VLOOKUP(A148,QFERPlant_Table!$B$2:$F$1693,5,FALSE)</f>
        <v>CA</v>
      </c>
      <c r="D148" s="19">
        <f>SUMIF(QFERGeneratorAnnual_2017!$L$2:$L$2207,'3aa. QFER RE Not in RNS'!A148,QFERGeneratorAnnual_2017!$S$2:$S$2207)</f>
        <v>1</v>
      </c>
      <c r="E148" s="19" t="s">
        <v>36</v>
      </c>
      <c r="F148" s="1">
        <f>VLOOKUP(A148,QFERGeneratorAnnual_2017!$L$2:$O$2207,4,FALSE)</f>
        <v>40909</v>
      </c>
      <c r="G148" s="19">
        <f>SUMIF(QFERGeneratorAnnual_2017!$L$2:$L$2207,'3aa. QFER RE Not in RNS'!A148,QFERGeneratorAnnual_2017!$U$2:$U$2207)</f>
        <v>1622</v>
      </c>
      <c r="H148" s="148">
        <f t="shared" si="2"/>
        <v>1.6220000000000001</v>
      </c>
      <c r="I148" s="19" t="s">
        <v>44</v>
      </c>
      <c r="J148" s="19" t="s">
        <v>1879</v>
      </c>
      <c r="K148" s="19" t="e">
        <f>VLOOKUP(I148,Table2[[RPS ID]:[CertificationStatus]],12,FALSE)</f>
        <v>#N/A</v>
      </c>
    </row>
    <row r="149" spans="1:11" hidden="1">
      <c r="A149" s="19" t="s">
        <v>9309</v>
      </c>
      <c r="B149" s="19" t="str">
        <f>VLOOKUP(A149,QFERPlant_Table!$B$2:$C$1693,2,FALSE)</f>
        <v>Network Appliance/Chevron Energy Solutions</v>
      </c>
      <c r="C149" s="19" t="str">
        <f>VLOOKUP(A149,QFERPlant_Table!$B$2:$F$1693,5,FALSE)</f>
        <v>CA</v>
      </c>
      <c r="D149" s="19">
        <f>SUMIF(QFERGeneratorAnnual_2017!$L$2:$L$2207,'3aa. QFER RE Not in RNS'!A149,QFERGeneratorAnnual_2017!$S$2:$S$2207)</f>
        <v>1</v>
      </c>
      <c r="E149" s="19" t="s">
        <v>36</v>
      </c>
      <c r="F149" s="1">
        <f>VLOOKUP(A149,QFERGeneratorAnnual_2017!$L$2:$O$2207,4,FALSE)</f>
        <v>40909</v>
      </c>
      <c r="G149" s="19">
        <f>SUMIF(QFERGeneratorAnnual_2017!$L$2:$L$2207,'3aa. QFER RE Not in RNS'!A149,QFERGeneratorAnnual_2017!$U$2:$U$2207)</f>
        <v>1622</v>
      </c>
      <c r="H149" s="148">
        <f t="shared" si="2"/>
        <v>1.6220000000000001</v>
      </c>
      <c r="I149" s="19" t="e">
        <v>#N/A</v>
      </c>
      <c r="J149" s="19">
        <v>0</v>
      </c>
      <c r="K149" s="19" t="e">
        <f>VLOOKUP(I149,Table2[[RPS ID]:[CertificationStatus]],12,FALSE)</f>
        <v>#N/A</v>
      </c>
    </row>
    <row r="150" spans="1:11" hidden="1">
      <c r="A150" s="19" t="s">
        <v>9307</v>
      </c>
      <c r="B150" s="19" t="str">
        <f>VLOOKUP(A150,QFERPlant_Table!$B$2:$C$1693,2,FALSE)</f>
        <v>Pokka Bottling</v>
      </c>
      <c r="C150" s="19" t="str">
        <f>VLOOKUP(A150,QFERPlant_Table!$B$2:$F$1693,5,FALSE)</f>
        <v>CA</v>
      </c>
      <c r="D150" s="19">
        <f>SUMIF(QFERGeneratorAnnual_2017!$L$2:$L$2207,'3aa. QFER RE Not in RNS'!A150,QFERGeneratorAnnual_2017!$S$2:$S$2207)</f>
        <v>1</v>
      </c>
      <c r="E150" s="19" t="s">
        <v>36</v>
      </c>
      <c r="F150" s="1">
        <f>VLOOKUP(A150,QFERGeneratorAnnual_2017!$L$2:$O$2207,4,FALSE)</f>
        <v>40909</v>
      </c>
      <c r="G150" s="19">
        <f>SUMIF(QFERGeneratorAnnual_2017!$L$2:$L$2207,'3aa. QFER RE Not in RNS'!A150,QFERGeneratorAnnual_2017!$U$2:$U$2207)</f>
        <v>1622</v>
      </c>
      <c r="H150" s="148">
        <f t="shared" si="2"/>
        <v>1.6220000000000001</v>
      </c>
      <c r="I150" s="19" t="e">
        <v>#N/A</v>
      </c>
      <c r="J150" s="19">
        <v>0</v>
      </c>
      <c r="K150" s="19" t="e">
        <f>VLOOKUP(I150,Table2[[RPS ID]:[CertificationStatus]],12,FALSE)</f>
        <v>#N/A</v>
      </c>
    </row>
    <row r="151" spans="1:11" hidden="1">
      <c r="A151" s="19" t="s">
        <v>9305</v>
      </c>
      <c r="B151" s="19" t="str">
        <f>VLOOKUP(A151,QFERPlant_Table!$B$2:$C$1693,2,FALSE)</f>
        <v>Salinas Valley Memorial Hospital</v>
      </c>
      <c r="C151" s="19" t="str">
        <f>VLOOKUP(A151,QFERPlant_Table!$B$2:$F$1693,5,FALSE)</f>
        <v>CA</v>
      </c>
      <c r="D151" s="19">
        <f>SUMIF(QFERGeneratorAnnual_2017!$L$2:$L$2207,'3aa. QFER RE Not in RNS'!A151,QFERGeneratorAnnual_2017!$S$2:$S$2207)</f>
        <v>1</v>
      </c>
      <c r="E151" s="19" t="s">
        <v>36</v>
      </c>
      <c r="F151" s="1">
        <f>VLOOKUP(A151,QFERGeneratorAnnual_2017!$L$2:$O$2207,4,FALSE)</f>
        <v>40909</v>
      </c>
      <c r="G151" s="19">
        <f>SUMIF(QFERGeneratorAnnual_2017!$L$2:$L$2207,'3aa. QFER RE Not in RNS'!A151,QFERGeneratorAnnual_2017!$U$2:$U$2207)</f>
        <v>1622</v>
      </c>
      <c r="H151" s="148">
        <f t="shared" si="2"/>
        <v>1.6220000000000001</v>
      </c>
      <c r="I151" s="19" t="e">
        <v>#N/A</v>
      </c>
      <c r="J151" s="19">
        <v>0</v>
      </c>
      <c r="K151" s="19" t="e">
        <f>VLOOKUP(I151,Table2[[RPS ID]:[CertificationStatus]],12,FALSE)</f>
        <v>#N/A</v>
      </c>
    </row>
    <row r="152" spans="1:11" hidden="1">
      <c r="A152" s="19" t="s">
        <v>9303</v>
      </c>
      <c r="B152" s="19" t="str">
        <f>VLOOKUP(A152,QFERPlant_Table!$B$2:$C$1693,2,FALSE)</f>
        <v>AT&amp;T San Ramon (PV)/AT&amp;T Services Inc</v>
      </c>
      <c r="C152" s="19" t="str">
        <f>VLOOKUP(A152,QFERPlant_Table!$B$2:$F$1693,5,FALSE)</f>
        <v>CA</v>
      </c>
      <c r="D152" s="19">
        <f>SUMIF(QFERGeneratorAnnual_2017!$L$2:$L$2207,'3aa. QFER RE Not in RNS'!A152,QFERGeneratorAnnual_2017!$S$2:$S$2207)</f>
        <v>1</v>
      </c>
      <c r="E152" s="19" t="s">
        <v>36</v>
      </c>
      <c r="F152" s="1">
        <f>VLOOKUP(A152,QFERGeneratorAnnual_2017!$L$2:$O$2207,4,FALSE)</f>
        <v>40909</v>
      </c>
      <c r="G152" s="19">
        <f>SUMIF(QFERGeneratorAnnual_2017!$L$2:$L$2207,'3aa. QFER RE Not in RNS'!A152,QFERGeneratorAnnual_2017!$U$2:$U$2207)</f>
        <v>1622</v>
      </c>
      <c r="H152" s="148">
        <f t="shared" si="2"/>
        <v>1.6220000000000001</v>
      </c>
      <c r="I152" s="19" t="s">
        <v>44</v>
      </c>
      <c r="J152" s="19" t="s">
        <v>1879</v>
      </c>
      <c r="K152" s="19" t="e">
        <f>VLOOKUP(I152,Table2[[RPS ID]:[CertificationStatus]],12,FALSE)</f>
        <v>#N/A</v>
      </c>
    </row>
    <row r="153" spans="1:11" hidden="1">
      <c r="A153" s="19" t="s">
        <v>9301</v>
      </c>
      <c r="B153" s="19" t="str">
        <f>VLOOKUP(A153,QFERPlant_Table!$B$2:$C$1693,2,FALSE)</f>
        <v>Anheuser Busch Fairfield  PV Phase/Anheuser Busch</v>
      </c>
      <c r="C153" s="19" t="str">
        <f>VLOOKUP(A153,QFERPlant_Table!$B$2:$F$1693,5,FALSE)</f>
        <v>CA</v>
      </c>
      <c r="D153" s="19">
        <f>SUMIF(QFERGeneratorAnnual_2017!$L$2:$L$2207,'3aa. QFER RE Not in RNS'!A153,QFERGeneratorAnnual_2017!$S$2:$S$2207)</f>
        <v>1</v>
      </c>
      <c r="E153" s="19" t="s">
        <v>36</v>
      </c>
      <c r="F153" s="1">
        <f>VLOOKUP(A153,QFERGeneratorAnnual_2017!$L$2:$O$2207,4,FALSE)</f>
        <v>40909</v>
      </c>
      <c r="G153" s="19">
        <f>SUMIF(QFERGeneratorAnnual_2017!$L$2:$L$2207,'3aa. QFER RE Not in RNS'!A153,QFERGeneratorAnnual_2017!$U$2:$U$2207)</f>
        <v>1622</v>
      </c>
      <c r="H153" s="148">
        <f t="shared" si="2"/>
        <v>1.6220000000000001</v>
      </c>
      <c r="I153" s="19" t="s">
        <v>44</v>
      </c>
      <c r="J153" s="19" t="s">
        <v>1879</v>
      </c>
      <c r="K153" s="19" t="e">
        <f>VLOOKUP(I153,Table2[[RPS ID]:[CertificationStatus]],12,FALSE)</f>
        <v>#N/A</v>
      </c>
    </row>
    <row r="154" spans="1:11" hidden="1">
      <c r="A154" s="19" t="s">
        <v>9299</v>
      </c>
      <c r="B154" s="19" t="str">
        <f>VLOOKUP(A154,QFERPlant_Table!$B$2:$C$1693,2,FALSE)</f>
        <v>Applied Materials Inc.</v>
      </c>
      <c r="C154" s="19" t="str">
        <f>VLOOKUP(A154,QFERPlant_Table!$B$2:$F$1693,5,FALSE)</f>
        <v>CA</v>
      </c>
      <c r="D154" s="19">
        <f>SUMIF(QFERGeneratorAnnual_2017!$L$2:$L$2207,'3aa. QFER RE Not in RNS'!A154,QFERGeneratorAnnual_2017!$S$2:$S$2207)</f>
        <v>1</v>
      </c>
      <c r="E154" s="19" t="s">
        <v>36</v>
      </c>
      <c r="F154" s="1">
        <f>VLOOKUP(A154,QFERGeneratorAnnual_2017!$L$2:$O$2207,4,FALSE)</f>
        <v>40909</v>
      </c>
      <c r="G154" s="19">
        <f>SUMIF(QFERGeneratorAnnual_2017!$L$2:$L$2207,'3aa. QFER RE Not in RNS'!A154,QFERGeneratorAnnual_2017!$U$2:$U$2207)</f>
        <v>1622</v>
      </c>
      <c r="H154" s="148">
        <f t="shared" si="2"/>
        <v>1.6220000000000001</v>
      </c>
      <c r="I154" s="19" t="s">
        <v>44</v>
      </c>
      <c r="J154" s="19" t="s">
        <v>1879</v>
      </c>
      <c r="K154" s="19" t="e">
        <f>VLOOKUP(I154,Table2[[RPS ID]:[CertificationStatus]],12,FALSE)</f>
        <v>#N/A</v>
      </c>
    </row>
    <row r="155" spans="1:11" hidden="1">
      <c r="A155" s="19" t="s">
        <v>9297</v>
      </c>
      <c r="B155" s="19" t="str">
        <f>VLOOKUP(A155,QFERPlant_Table!$B$2:$C$1693,2,FALSE)</f>
        <v>George Jackson</v>
      </c>
      <c r="C155" s="19" t="str">
        <f>VLOOKUP(A155,QFERPlant_Table!$B$2:$F$1693,5,FALSE)</f>
        <v>CA</v>
      </c>
      <c r="D155" s="19">
        <f>SUMIF(QFERGeneratorAnnual_2017!$L$2:$L$2207,'3aa. QFER RE Not in RNS'!A155,QFERGeneratorAnnual_2017!$S$2:$S$2207)</f>
        <v>1</v>
      </c>
      <c r="E155" s="19" t="s">
        <v>36</v>
      </c>
      <c r="F155" s="1">
        <f>VLOOKUP(A155,QFERGeneratorAnnual_2017!$L$2:$O$2207,4,FALSE)</f>
        <v>40909</v>
      </c>
      <c r="G155" s="19">
        <f>SUMIF(QFERGeneratorAnnual_2017!$L$2:$L$2207,'3aa. QFER RE Not in RNS'!A155,QFERGeneratorAnnual_2017!$U$2:$U$2207)</f>
        <v>1622</v>
      </c>
      <c r="H155" s="148">
        <f t="shared" si="2"/>
        <v>1.6220000000000001</v>
      </c>
      <c r="I155" s="19" t="e">
        <v>#N/A</v>
      </c>
      <c r="J155" s="19">
        <v>0</v>
      </c>
      <c r="K155" s="19" t="e">
        <f>VLOOKUP(I155,Table2[[RPS ID]:[CertificationStatus]],12,FALSE)</f>
        <v>#N/A</v>
      </c>
    </row>
    <row r="156" spans="1:11" hidden="1">
      <c r="A156" s="19" t="s">
        <v>9295</v>
      </c>
      <c r="B156" s="19" t="str">
        <f>VLOOKUP(A156,QFERPlant_Table!$B$2:$C$1693,2,FALSE)</f>
        <v>California National Guard</v>
      </c>
      <c r="C156" s="19" t="str">
        <f>VLOOKUP(A156,QFERPlant_Table!$B$2:$F$1693,5,FALSE)</f>
        <v>CA</v>
      </c>
      <c r="D156" s="19">
        <f>SUMIF(QFERGeneratorAnnual_2017!$L$2:$L$2207,'3aa. QFER RE Not in RNS'!A156,QFERGeneratorAnnual_2017!$S$2:$S$2207)</f>
        <v>1</v>
      </c>
      <c r="E156" s="19" t="s">
        <v>36</v>
      </c>
      <c r="F156" s="1">
        <f>VLOOKUP(A156,QFERGeneratorAnnual_2017!$L$2:$O$2207,4,FALSE)</f>
        <v>40909</v>
      </c>
      <c r="G156" s="19">
        <f>SUMIF(QFERGeneratorAnnual_2017!$L$2:$L$2207,'3aa. QFER RE Not in RNS'!A156,QFERGeneratorAnnual_2017!$U$2:$U$2207)</f>
        <v>1622</v>
      </c>
      <c r="H156" s="148">
        <f t="shared" si="2"/>
        <v>1.6220000000000001</v>
      </c>
      <c r="I156" s="19" t="e">
        <v>#N/A</v>
      </c>
      <c r="J156" s="19">
        <v>0</v>
      </c>
      <c r="K156" s="19" t="e">
        <f>VLOOKUP(I156,Table2[[RPS ID]:[CertificationStatus]],12,FALSE)</f>
        <v>#N/A</v>
      </c>
    </row>
    <row r="157" spans="1:11" hidden="1">
      <c r="A157" s="19" t="s">
        <v>9293</v>
      </c>
      <c r="B157" s="19" t="str">
        <f>VLOOKUP(A157,QFERPlant_Table!$B$2:$C$1693,2,FALSE)</f>
        <v>Yuba College</v>
      </c>
      <c r="C157" s="19" t="str">
        <f>VLOOKUP(A157,QFERPlant_Table!$B$2:$F$1693,5,FALSE)</f>
        <v>CA</v>
      </c>
      <c r="D157" s="19">
        <f>SUMIF(QFERGeneratorAnnual_2017!$L$2:$L$2207,'3aa. QFER RE Not in RNS'!A157,QFERGeneratorAnnual_2017!$S$2:$S$2207)</f>
        <v>1</v>
      </c>
      <c r="E157" s="19" t="s">
        <v>36</v>
      </c>
      <c r="F157" s="1">
        <f>VLOOKUP(A157,QFERGeneratorAnnual_2017!$L$2:$O$2207,4,FALSE)</f>
        <v>40909</v>
      </c>
      <c r="G157" s="19">
        <f>SUMIF(QFERGeneratorAnnual_2017!$L$2:$L$2207,'3aa. QFER RE Not in RNS'!A157,QFERGeneratorAnnual_2017!$U$2:$U$2207)</f>
        <v>1622</v>
      </c>
      <c r="H157" s="148">
        <f t="shared" si="2"/>
        <v>1.6220000000000001</v>
      </c>
      <c r="I157" s="19" t="e">
        <v>#N/A</v>
      </c>
      <c r="J157" s="19">
        <v>0</v>
      </c>
      <c r="K157" s="19" t="e">
        <f>VLOOKUP(I157,Table2[[RPS ID]:[CertificationStatus]],12,FALSE)</f>
        <v>#N/A</v>
      </c>
    </row>
    <row r="158" spans="1:11" hidden="1">
      <c r="A158" s="19" t="s">
        <v>9291</v>
      </c>
      <c r="B158" s="19" t="str">
        <f>VLOOKUP(A158,QFERPlant_Table!$B$2:$C$1693,2,FALSE)</f>
        <v>County of Kern</v>
      </c>
      <c r="C158" s="19" t="str">
        <f>VLOOKUP(A158,QFERPlant_Table!$B$2:$F$1693,5,FALSE)</f>
        <v>CA</v>
      </c>
      <c r="D158" s="19">
        <f>SUMIF(QFERGeneratorAnnual_2017!$L$2:$L$2207,'3aa. QFER RE Not in RNS'!A158,QFERGeneratorAnnual_2017!$S$2:$S$2207)</f>
        <v>1</v>
      </c>
      <c r="E158" s="19" t="s">
        <v>36</v>
      </c>
      <c r="F158" s="1">
        <f>VLOOKUP(A158,QFERGeneratorAnnual_2017!$L$2:$O$2207,4,FALSE)</f>
        <v>40909</v>
      </c>
      <c r="G158" s="19">
        <f>SUMIF(QFERGeneratorAnnual_2017!$L$2:$L$2207,'3aa. QFER RE Not in RNS'!A158,QFERGeneratorAnnual_2017!$U$2:$U$2207)</f>
        <v>1622</v>
      </c>
      <c r="H158" s="148">
        <f t="shared" si="2"/>
        <v>1.6220000000000001</v>
      </c>
      <c r="I158" s="19" t="e">
        <v>#N/A</v>
      </c>
      <c r="J158" s="19">
        <v>0</v>
      </c>
      <c r="K158" s="19" t="e">
        <f>VLOOKUP(I158,Table2[[RPS ID]:[CertificationStatus]],12,FALSE)</f>
        <v>#N/A</v>
      </c>
    </row>
    <row r="159" spans="1:11" hidden="1">
      <c r="A159" s="19" t="s">
        <v>9289</v>
      </c>
      <c r="B159" s="19" t="str">
        <f>VLOOKUP(A159,QFERPlant_Table!$B$2:$C$1693,2,FALSE)</f>
        <v>Vaquero Energy Inc.</v>
      </c>
      <c r="C159" s="19" t="str">
        <f>VLOOKUP(A159,QFERPlant_Table!$B$2:$F$1693,5,FALSE)</f>
        <v>CA</v>
      </c>
      <c r="D159" s="19">
        <f>SUMIF(QFERGeneratorAnnual_2017!$L$2:$L$2207,'3aa. QFER RE Not in RNS'!A159,QFERGeneratorAnnual_2017!$S$2:$S$2207)</f>
        <v>1</v>
      </c>
      <c r="E159" s="19" t="s">
        <v>36</v>
      </c>
      <c r="F159" s="1">
        <f>VLOOKUP(A159,QFERGeneratorAnnual_2017!$L$2:$O$2207,4,FALSE)</f>
        <v>40909</v>
      </c>
      <c r="G159" s="19">
        <f>SUMIF(QFERGeneratorAnnual_2017!$L$2:$L$2207,'3aa. QFER RE Not in RNS'!A159,QFERGeneratorAnnual_2017!$U$2:$U$2207)</f>
        <v>1622</v>
      </c>
      <c r="H159" s="148">
        <f t="shared" si="2"/>
        <v>1.6220000000000001</v>
      </c>
      <c r="I159" s="19" t="s">
        <v>44</v>
      </c>
      <c r="J159" s="19" t="s">
        <v>1879</v>
      </c>
      <c r="K159" s="19" t="e">
        <f>VLOOKUP(I159,Table2[[RPS ID]:[CertificationStatus]],12,FALSE)</f>
        <v>#N/A</v>
      </c>
    </row>
    <row r="160" spans="1:11" hidden="1">
      <c r="A160" s="19" t="s">
        <v>9287</v>
      </c>
      <c r="B160" s="19" t="str">
        <f>VLOOKUP(A160,QFERPlant_Table!$B$2:$C$1693,2,FALSE)</f>
        <v>Ohlone Community College District</v>
      </c>
      <c r="C160" s="19" t="str">
        <f>VLOOKUP(A160,QFERPlant_Table!$B$2:$F$1693,5,FALSE)</f>
        <v>CA</v>
      </c>
      <c r="D160" s="19">
        <f>SUMIF(QFERGeneratorAnnual_2017!$L$2:$L$2207,'3aa. QFER RE Not in RNS'!A160,QFERGeneratorAnnual_2017!$S$2:$S$2207)</f>
        <v>1</v>
      </c>
      <c r="E160" s="19" t="s">
        <v>36</v>
      </c>
      <c r="F160" s="1">
        <f>VLOOKUP(A160,QFERGeneratorAnnual_2017!$L$2:$O$2207,4,FALSE)</f>
        <v>40909</v>
      </c>
      <c r="G160" s="19">
        <f>SUMIF(QFERGeneratorAnnual_2017!$L$2:$L$2207,'3aa. QFER RE Not in RNS'!A160,QFERGeneratorAnnual_2017!$U$2:$U$2207)</f>
        <v>1622</v>
      </c>
      <c r="H160" s="148">
        <f t="shared" si="2"/>
        <v>1.6220000000000001</v>
      </c>
      <c r="I160" s="19" t="s">
        <v>44</v>
      </c>
      <c r="J160" s="19" t="s">
        <v>1879</v>
      </c>
      <c r="K160" s="19" t="e">
        <f>VLOOKUP(I160,Table2[[RPS ID]:[CertificationStatus]],12,FALSE)</f>
        <v>#N/A</v>
      </c>
    </row>
    <row r="161" spans="1:11" hidden="1">
      <c r="A161" s="19" t="s">
        <v>9285</v>
      </c>
      <c r="B161" s="19" t="str">
        <f>VLOOKUP(A161,QFERPlant_Table!$B$2:$C$1693,2,FALSE)</f>
        <v>Cemex Construction Materials Pacific LLC</v>
      </c>
      <c r="C161" s="19" t="str">
        <f>VLOOKUP(A161,QFERPlant_Table!$B$2:$F$1693,5,FALSE)</f>
        <v>CA</v>
      </c>
      <c r="D161" s="19">
        <f>SUMIF(QFERGeneratorAnnual_2017!$L$2:$L$2207,'3aa. QFER RE Not in RNS'!A161,QFERGeneratorAnnual_2017!$S$2:$S$2207)</f>
        <v>1</v>
      </c>
      <c r="E161" s="19" t="s">
        <v>36</v>
      </c>
      <c r="F161" s="1">
        <f>VLOOKUP(A161,QFERGeneratorAnnual_2017!$L$2:$O$2207,4,FALSE)</f>
        <v>40909</v>
      </c>
      <c r="G161" s="19">
        <f>SUMIF(QFERGeneratorAnnual_2017!$L$2:$L$2207,'3aa. QFER RE Not in RNS'!A161,QFERGeneratorAnnual_2017!$U$2:$U$2207)</f>
        <v>1622</v>
      </c>
      <c r="H161" s="148">
        <f t="shared" si="2"/>
        <v>1.6220000000000001</v>
      </c>
      <c r="I161" s="19" t="e">
        <v>#N/A</v>
      </c>
      <c r="J161" s="19">
        <v>0</v>
      </c>
      <c r="K161" s="19" t="e">
        <f>VLOOKUP(I161,Table2[[RPS ID]:[CertificationStatus]],12,FALSE)</f>
        <v>#N/A</v>
      </c>
    </row>
    <row r="162" spans="1:11" hidden="1">
      <c r="A162" s="19" t="s">
        <v>9283</v>
      </c>
      <c r="B162" s="19" t="str">
        <f>VLOOKUP(A162,QFERPlant_Table!$B$2:$C$1693,2,FALSE)</f>
        <v>Carl Zeiss Meditec Inc.</v>
      </c>
      <c r="C162" s="19" t="str">
        <f>VLOOKUP(A162,QFERPlant_Table!$B$2:$F$1693,5,FALSE)</f>
        <v>CA</v>
      </c>
      <c r="D162" s="19">
        <f>SUMIF(QFERGeneratorAnnual_2017!$L$2:$L$2207,'3aa. QFER RE Not in RNS'!A162,QFERGeneratorAnnual_2017!$S$2:$S$2207)</f>
        <v>1</v>
      </c>
      <c r="E162" s="19" t="s">
        <v>36</v>
      </c>
      <c r="F162" s="1">
        <f>VLOOKUP(A162,QFERGeneratorAnnual_2017!$L$2:$O$2207,4,FALSE)</f>
        <v>40909</v>
      </c>
      <c r="G162" s="19">
        <f>SUMIF(QFERGeneratorAnnual_2017!$L$2:$L$2207,'3aa. QFER RE Not in RNS'!A162,QFERGeneratorAnnual_2017!$U$2:$U$2207)</f>
        <v>1622</v>
      </c>
      <c r="H162" s="148">
        <f t="shared" si="2"/>
        <v>1.6220000000000001</v>
      </c>
      <c r="I162" s="19" t="s">
        <v>44</v>
      </c>
      <c r="J162" s="19" t="s">
        <v>1879</v>
      </c>
      <c r="K162" s="19" t="e">
        <f>VLOOKUP(I162,Table2[[RPS ID]:[CertificationStatus]],12,FALSE)</f>
        <v>#N/A</v>
      </c>
    </row>
    <row r="163" spans="1:11" hidden="1">
      <c r="A163" s="19" t="s">
        <v>9281</v>
      </c>
      <c r="B163" s="19" t="str">
        <f>VLOOKUP(A163,QFERPlant_Table!$B$2:$C$1693,2,FALSE)</f>
        <v>Wal-Mart</v>
      </c>
      <c r="C163" s="19" t="str">
        <f>VLOOKUP(A163,QFERPlant_Table!$B$2:$F$1693,5,FALSE)</f>
        <v>CA</v>
      </c>
      <c r="D163" s="19">
        <f>SUMIF(QFERGeneratorAnnual_2017!$L$2:$L$2207,'3aa. QFER RE Not in RNS'!A163,QFERGeneratorAnnual_2017!$S$2:$S$2207)</f>
        <v>1</v>
      </c>
      <c r="E163" s="19" t="s">
        <v>36</v>
      </c>
      <c r="F163" s="1">
        <f>VLOOKUP(A163,QFERGeneratorAnnual_2017!$L$2:$O$2207,4,FALSE)</f>
        <v>40909</v>
      </c>
      <c r="G163" s="19">
        <f>SUMIF(QFERGeneratorAnnual_2017!$L$2:$L$2207,'3aa. QFER RE Not in RNS'!A163,QFERGeneratorAnnual_2017!$U$2:$U$2207)</f>
        <v>1622</v>
      </c>
      <c r="H163" s="148">
        <f t="shared" si="2"/>
        <v>1.6220000000000001</v>
      </c>
      <c r="I163" s="19" t="s">
        <v>44</v>
      </c>
      <c r="J163" s="19" t="s">
        <v>1879</v>
      </c>
      <c r="K163" s="19" t="e">
        <f>VLOOKUP(I163,Table2[[RPS ID]:[CertificationStatus]],12,FALSE)</f>
        <v>#N/A</v>
      </c>
    </row>
    <row r="164" spans="1:11" hidden="1">
      <c r="A164" s="19" t="s">
        <v>9279</v>
      </c>
      <c r="B164" s="19" t="str">
        <f>VLOOKUP(A164,QFERPlant_Table!$B$2:$C$1693,2,FALSE)</f>
        <v>Fowler Packing Company Inc.</v>
      </c>
      <c r="C164" s="19" t="str">
        <f>VLOOKUP(A164,QFERPlant_Table!$B$2:$F$1693,5,FALSE)</f>
        <v>CA</v>
      </c>
      <c r="D164" s="19">
        <f>SUMIF(QFERGeneratorAnnual_2017!$L$2:$L$2207,'3aa. QFER RE Not in RNS'!A164,QFERGeneratorAnnual_2017!$S$2:$S$2207)</f>
        <v>1</v>
      </c>
      <c r="E164" s="19" t="s">
        <v>36</v>
      </c>
      <c r="F164" s="1">
        <f>VLOOKUP(A164,QFERGeneratorAnnual_2017!$L$2:$O$2207,4,FALSE)</f>
        <v>40909</v>
      </c>
      <c r="G164" s="19">
        <f>SUMIF(QFERGeneratorAnnual_2017!$L$2:$L$2207,'3aa. QFER RE Not in RNS'!A164,QFERGeneratorAnnual_2017!$U$2:$U$2207)</f>
        <v>1622</v>
      </c>
      <c r="H164" s="148">
        <f t="shared" si="2"/>
        <v>1.6220000000000001</v>
      </c>
      <c r="I164" s="19" t="s">
        <v>44</v>
      </c>
      <c r="J164" s="19" t="s">
        <v>1879</v>
      </c>
      <c r="K164" s="19" t="e">
        <f>VLOOKUP(I164,Table2[[RPS ID]:[CertificationStatus]],12,FALSE)</f>
        <v>#N/A</v>
      </c>
    </row>
    <row r="165" spans="1:11" hidden="1">
      <c r="A165" s="19" t="s">
        <v>9278</v>
      </c>
      <c r="B165" s="19" t="str">
        <f>VLOOKUP(A165,QFERPlant_Table!$B$2:$C$1693,2,FALSE)</f>
        <v>Fowler Packing Company Inc.</v>
      </c>
      <c r="C165" s="19" t="str">
        <f>VLOOKUP(A165,QFERPlant_Table!$B$2:$F$1693,5,FALSE)</f>
        <v>CA</v>
      </c>
      <c r="D165" s="19">
        <f>SUMIF(QFERGeneratorAnnual_2017!$L$2:$L$2207,'3aa. QFER RE Not in RNS'!A165,QFERGeneratorAnnual_2017!$S$2:$S$2207)</f>
        <v>1</v>
      </c>
      <c r="E165" s="19" t="s">
        <v>36</v>
      </c>
      <c r="F165" s="1">
        <f>VLOOKUP(A165,QFERGeneratorAnnual_2017!$L$2:$O$2207,4,FALSE)</f>
        <v>40909</v>
      </c>
      <c r="G165" s="19">
        <f>SUMIF(QFERGeneratorAnnual_2017!$L$2:$L$2207,'3aa. QFER RE Not in RNS'!A165,QFERGeneratorAnnual_2017!$U$2:$U$2207)</f>
        <v>1622</v>
      </c>
      <c r="H165" s="148">
        <f t="shared" si="2"/>
        <v>1.6220000000000001</v>
      </c>
      <c r="I165" s="19" t="s">
        <v>44</v>
      </c>
      <c r="J165" s="19" t="s">
        <v>1879</v>
      </c>
      <c r="K165" s="19" t="e">
        <f>VLOOKUP(I165,Table2[[RPS ID]:[CertificationStatus]],12,FALSE)</f>
        <v>#N/A</v>
      </c>
    </row>
    <row r="166" spans="1:11" hidden="1">
      <c r="A166" s="19" t="s">
        <v>9276</v>
      </c>
      <c r="B166" s="19" t="str">
        <f>VLOOKUP(A166,QFERPlant_Table!$B$2:$C$1693,2,FALSE)</f>
        <v>Grimmway Enterprises  Inc.</v>
      </c>
      <c r="C166" s="19" t="str">
        <f>VLOOKUP(A166,QFERPlant_Table!$B$2:$F$1693,5,FALSE)</f>
        <v>CA</v>
      </c>
      <c r="D166" s="19">
        <f>SUMIF(QFERGeneratorAnnual_2017!$L$2:$L$2207,'3aa. QFER RE Not in RNS'!A166,QFERGeneratorAnnual_2017!$S$2:$S$2207)</f>
        <v>1</v>
      </c>
      <c r="E166" s="19" t="s">
        <v>36</v>
      </c>
      <c r="F166" s="1">
        <f>VLOOKUP(A166,QFERGeneratorAnnual_2017!$L$2:$O$2207,4,FALSE)</f>
        <v>40909</v>
      </c>
      <c r="G166" s="19">
        <f>SUMIF(QFERGeneratorAnnual_2017!$L$2:$L$2207,'3aa. QFER RE Not in RNS'!A166,QFERGeneratorAnnual_2017!$U$2:$U$2207)</f>
        <v>1622</v>
      </c>
      <c r="H166" s="148">
        <f t="shared" si="2"/>
        <v>1.6220000000000001</v>
      </c>
      <c r="I166" s="19" t="s">
        <v>44</v>
      </c>
      <c r="J166" s="19" t="s">
        <v>1879</v>
      </c>
      <c r="K166" s="19" t="e">
        <f>VLOOKUP(I166,Table2[[RPS ID]:[CertificationStatus]],12,FALSE)</f>
        <v>#N/A</v>
      </c>
    </row>
    <row r="167" spans="1:11" hidden="1">
      <c r="A167" s="19" t="s">
        <v>9275</v>
      </c>
      <c r="B167" s="19" t="str">
        <f>VLOOKUP(A167,QFERPlant_Table!$B$2:$C$1693,2,FALSE)</f>
        <v>Grimmway Enterprises  Inc.</v>
      </c>
      <c r="C167" s="19" t="str">
        <f>VLOOKUP(A167,QFERPlant_Table!$B$2:$F$1693,5,FALSE)</f>
        <v>CA</v>
      </c>
      <c r="D167" s="19">
        <f>SUMIF(QFERGeneratorAnnual_2017!$L$2:$L$2207,'3aa. QFER RE Not in RNS'!A167,QFERGeneratorAnnual_2017!$S$2:$S$2207)</f>
        <v>1</v>
      </c>
      <c r="E167" s="19" t="s">
        <v>36</v>
      </c>
      <c r="F167" s="1">
        <f>VLOOKUP(A167,QFERGeneratorAnnual_2017!$L$2:$O$2207,4,FALSE)</f>
        <v>40909</v>
      </c>
      <c r="G167" s="19">
        <f>SUMIF(QFERGeneratorAnnual_2017!$L$2:$L$2207,'3aa. QFER RE Not in RNS'!A167,QFERGeneratorAnnual_2017!$U$2:$U$2207)</f>
        <v>1622</v>
      </c>
      <c r="H167" s="148">
        <f t="shared" si="2"/>
        <v>1.6220000000000001</v>
      </c>
      <c r="I167" s="19" t="s">
        <v>44</v>
      </c>
      <c r="J167" s="19" t="s">
        <v>1879</v>
      </c>
      <c r="K167" s="19" t="e">
        <f>VLOOKUP(I167,Table2[[RPS ID]:[CertificationStatus]],12,FALSE)</f>
        <v>#N/A</v>
      </c>
    </row>
    <row r="168" spans="1:11" hidden="1">
      <c r="A168" s="19" t="s">
        <v>9274</v>
      </c>
      <c r="B168" s="19" t="str">
        <f>VLOOKUP(A168,QFERPlant_Table!$B$2:$C$1693,2,FALSE)</f>
        <v>Charles R. Crain Jr.</v>
      </c>
      <c r="C168" s="19" t="str">
        <f>VLOOKUP(A168,QFERPlant_Table!$B$2:$F$1693,5,FALSE)</f>
        <v>CA</v>
      </c>
      <c r="D168" s="19">
        <f>SUMIF(QFERGeneratorAnnual_2017!$L$2:$L$2207,'3aa. QFER RE Not in RNS'!A168,QFERGeneratorAnnual_2017!$S$2:$S$2207)</f>
        <v>1</v>
      </c>
      <c r="E168" s="19" t="s">
        <v>36</v>
      </c>
      <c r="F168" s="1">
        <f>VLOOKUP(A168,QFERGeneratorAnnual_2017!$L$2:$O$2207,4,FALSE)</f>
        <v>40909</v>
      </c>
      <c r="G168" s="19">
        <f>SUMIF(QFERGeneratorAnnual_2017!$L$2:$L$2207,'3aa. QFER RE Not in RNS'!A168,QFERGeneratorAnnual_2017!$U$2:$U$2207)</f>
        <v>1622</v>
      </c>
      <c r="H168" s="148">
        <f t="shared" si="2"/>
        <v>1.6220000000000001</v>
      </c>
      <c r="I168" s="19" t="e">
        <v>#N/A</v>
      </c>
      <c r="J168" s="19">
        <v>0</v>
      </c>
      <c r="K168" s="19" t="e">
        <f>VLOOKUP(I168,Table2[[RPS ID]:[CertificationStatus]],12,FALSE)</f>
        <v>#N/A</v>
      </c>
    </row>
    <row r="169" spans="1:11" hidden="1">
      <c r="A169" s="19" t="s">
        <v>9272</v>
      </c>
      <c r="B169" s="19" t="str">
        <f>VLOOKUP(A169,QFERPlant_Table!$B$2:$C$1693,2,FALSE)</f>
        <v>City of Atwater</v>
      </c>
      <c r="C169" s="19" t="str">
        <f>VLOOKUP(A169,QFERPlant_Table!$B$2:$F$1693,5,FALSE)</f>
        <v>CA</v>
      </c>
      <c r="D169" s="19">
        <f>SUMIF(QFERGeneratorAnnual_2017!$L$2:$L$2207,'3aa. QFER RE Not in RNS'!A169,QFERGeneratorAnnual_2017!$S$2:$S$2207)</f>
        <v>1</v>
      </c>
      <c r="E169" s="19" t="s">
        <v>36</v>
      </c>
      <c r="F169" s="1">
        <f>VLOOKUP(A169,QFERGeneratorAnnual_2017!$L$2:$O$2207,4,FALSE)</f>
        <v>40909</v>
      </c>
      <c r="G169" s="19">
        <f>SUMIF(QFERGeneratorAnnual_2017!$L$2:$L$2207,'3aa. QFER RE Not in RNS'!A169,QFERGeneratorAnnual_2017!$U$2:$U$2207)</f>
        <v>1622</v>
      </c>
      <c r="H169" s="148">
        <f t="shared" si="2"/>
        <v>1.6220000000000001</v>
      </c>
      <c r="I169" s="19" t="s">
        <v>44</v>
      </c>
      <c r="J169" s="19" t="s">
        <v>1879</v>
      </c>
      <c r="K169" s="19" t="e">
        <f>VLOOKUP(I169,Table2[[RPS ID]:[CertificationStatus]],12,FALSE)</f>
        <v>#N/A</v>
      </c>
    </row>
    <row r="170" spans="1:11" hidden="1">
      <c r="A170" s="19" t="s">
        <v>9270</v>
      </c>
      <c r="B170" s="19" t="str">
        <f>VLOOKUP(A170,QFERPlant_Table!$B$2:$C$1693,2,FALSE)</f>
        <v>Grimmway Enterprises Inc.</v>
      </c>
      <c r="C170" s="19" t="str">
        <f>VLOOKUP(A170,QFERPlant_Table!$B$2:$F$1693,5,FALSE)</f>
        <v>CA</v>
      </c>
      <c r="D170" s="19">
        <f>SUMIF(QFERGeneratorAnnual_2017!$L$2:$L$2207,'3aa. QFER RE Not in RNS'!A170,QFERGeneratorAnnual_2017!$S$2:$S$2207)</f>
        <v>1</v>
      </c>
      <c r="E170" s="19" t="s">
        <v>36</v>
      </c>
      <c r="F170" s="1">
        <f>VLOOKUP(A170,QFERGeneratorAnnual_2017!$L$2:$O$2207,4,FALSE)</f>
        <v>40909</v>
      </c>
      <c r="G170" s="19">
        <f>SUMIF(QFERGeneratorAnnual_2017!$L$2:$L$2207,'3aa. QFER RE Not in RNS'!A170,QFERGeneratorAnnual_2017!$U$2:$U$2207)</f>
        <v>1622</v>
      </c>
      <c r="H170" s="148">
        <f t="shared" si="2"/>
        <v>1.6220000000000001</v>
      </c>
      <c r="I170" s="19" t="s">
        <v>44</v>
      </c>
      <c r="J170" s="19" t="s">
        <v>1879</v>
      </c>
      <c r="K170" s="19" t="e">
        <f>VLOOKUP(I170,Table2[[RPS ID]:[CertificationStatus]],12,FALSE)</f>
        <v>#N/A</v>
      </c>
    </row>
    <row r="171" spans="1:11" hidden="1">
      <c r="A171" s="19" t="s">
        <v>9268</v>
      </c>
      <c r="B171" s="19" t="str">
        <f>VLOOKUP(A171,QFERPlant_Table!$B$2:$C$1693,2,FALSE)</f>
        <v>Wastewater District West County</v>
      </c>
      <c r="C171" s="19" t="str">
        <f>VLOOKUP(A171,QFERPlant_Table!$B$2:$F$1693,5,FALSE)</f>
        <v>CA</v>
      </c>
      <c r="D171" s="19">
        <f>SUMIF(QFERGeneratorAnnual_2017!$L$2:$L$2207,'3aa. QFER RE Not in RNS'!A171,QFERGeneratorAnnual_2017!$S$2:$S$2207)</f>
        <v>1</v>
      </c>
      <c r="E171" s="19" t="s">
        <v>36</v>
      </c>
      <c r="F171" s="1">
        <f>VLOOKUP(A171,QFERGeneratorAnnual_2017!$L$2:$O$2207,4,FALSE)</f>
        <v>40909</v>
      </c>
      <c r="G171" s="19">
        <f>SUMIF(QFERGeneratorAnnual_2017!$L$2:$L$2207,'3aa. QFER RE Not in RNS'!A171,QFERGeneratorAnnual_2017!$U$2:$U$2207)</f>
        <v>1635</v>
      </c>
      <c r="H171" s="148">
        <f t="shared" si="2"/>
        <v>1.635</v>
      </c>
      <c r="I171" s="19" t="s">
        <v>44</v>
      </c>
      <c r="J171" s="19" t="s">
        <v>1879</v>
      </c>
      <c r="K171" s="19" t="e">
        <f>VLOOKUP(I171,Table2[[RPS ID]:[CertificationStatus]],12,FALSE)</f>
        <v>#N/A</v>
      </c>
    </row>
    <row r="172" spans="1:11" hidden="1">
      <c r="A172" s="19" t="s">
        <v>9266</v>
      </c>
      <c r="B172" s="19" t="str">
        <f>VLOOKUP(A172,QFERPlant_Table!$B$2:$C$1693,2,FALSE)</f>
        <v>City of San Jose</v>
      </c>
      <c r="C172" s="19" t="str">
        <f>VLOOKUP(A172,QFERPlant_Table!$B$2:$F$1693,5,FALSE)</f>
        <v>CA</v>
      </c>
      <c r="D172" s="19">
        <f>SUMIF(QFERGeneratorAnnual_2017!$L$2:$L$2207,'3aa. QFER RE Not in RNS'!A172,QFERGeneratorAnnual_2017!$S$2:$S$2207)</f>
        <v>1</v>
      </c>
      <c r="E172" s="19" t="s">
        <v>36</v>
      </c>
      <c r="F172" s="1">
        <f>VLOOKUP(A172,QFERGeneratorAnnual_2017!$L$2:$O$2207,4,FALSE)</f>
        <v>40909</v>
      </c>
      <c r="G172" s="19">
        <f>SUMIF(QFERGeneratorAnnual_2017!$L$2:$L$2207,'3aa. QFER RE Not in RNS'!A172,QFERGeneratorAnnual_2017!$U$2:$U$2207)</f>
        <v>1638</v>
      </c>
      <c r="H172" s="148">
        <f t="shared" si="2"/>
        <v>1.6379999999999999</v>
      </c>
      <c r="I172" s="19" t="s">
        <v>44</v>
      </c>
      <c r="J172" s="19" t="s">
        <v>1879</v>
      </c>
      <c r="K172" s="19" t="e">
        <f>VLOOKUP(I172,Table2[[RPS ID]:[CertificationStatus]],12,FALSE)</f>
        <v>#N/A</v>
      </c>
    </row>
    <row r="173" spans="1:11" hidden="1">
      <c r="A173" s="19" t="s">
        <v>9264</v>
      </c>
      <c r="B173" s="19" t="str">
        <f>VLOOKUP(A173,QFERPlant_Table!$B$2:$C$1693,2,FALSE)</f>
        <v>City of Santa Clara</v>
      </c>
      <c r="C173" s="19" t="str">
        <f>VLOOKUP(A173,QFERPlant_Table!$B$2:$F$1693,5,FALSE)</f>
        <v>CA</v>
      </c>
      <c r="D173" s="19">
        <f>SUMIF(QFERGeneratorAnnual_2017!$L$2:$L$2207,'3aa. QFER RE Not in RNS'!A173,QFERGeneratorAnnual_2017!$S$2:$S$2207)</f>
        <v>1</v>
      </c>
      <c r="E173" s="19" t="s">
        <v>36</v>
      </c>
      <c r="F173" s="1">
        <f>VLOOKUP(A173,QFERGeneratorAnnual_2017!$L$2:$O$2207,4,FALSE)</f>
        <v>40909</v>
      </c>
      <c r="G173" s="19">
        <f>SUMIF(QFERGeneratorAnnual_2017!$L$2:$L$2207,'3aa. QFER RE Not in RNS'!A173,QFERGeneratorAnnual_2017!$U$2:$U$2207)</f>
        <v>1646</v>
      </c>
      <c r="H173" s="148">
        <f t="shared" si="2"/>
        <v>1.6459999999999999</v>
      </c>
      <c r="I173" s="19" t="s">
        <v>44</v>
      </c>
      <c r="J173" s="19" t="s">
        <v>1879</v>
      </c>
      <c r="K173" s="19" t="e">
        <f>VLOOKUP(I173,Table2[[RPS ID]:[CertificationStatus]],12,FALSE)</f>
        <v>#N/A</v>
      </c>
    </row>
    <row r="174" spans="1:11" hidden="1">
      <c r="A174" s="19" t="s">
        <v>9261</v>
      </c>
      <c r="B174" s="19" t="str">
        <f>VLOOKUP(A174,QFERPlant_Table!$B$2:$C$1693,2,FALSE)</f>
        <v>City of Yuba</v>
      </c>
      <c r="C174" s="19" t="str">
        <f>VLOOKUP(A174,QFERPlant_Table!$B$2:$F$1693,5,FALSE)</f>
        <v>CA</v>
      </c>
      <c r="D174" s="19">
        <f>SUMIF(QFERGeneratorAnnual_2017!$L$2:$L$2207,'3aa. QFER RE Not in RNS'!A174,QFERGeneratorAnnual_2017!$S$2:$S$2207)</f>
        <v>1</v>
      </c>
      <c r="E174" s="19" t="s">
        <v>36</v>
      </c>
      <c r="F174" s="1">
        <f>VLOOKUP(A174,QFERGeneratorAnnual_2017!$L$2:$O$2207,4,FALSE)</f>
        <v>40909</v>
      </c>
      <c r="G174" s="19">
        <f>SUMIF(QFERGeneratorAnnual_2017!$L$2:$L$2207,'3aa. QFER RE Not in RNS'!A174,QFERGeneratorAnnual_2017!$U$2:$U$2207)</f>
        <v>1662</v>
      </c>
      <c r="H174" s="148">
        <f t="shared" si="2"/>
        <v>1.6619999999999999</v>
      </c>
      <c r="I174" s="19" t="s">
        <v>44</v>
      </c>
      <c r="J174" s="19" t="s">
        <v>1879</v>
      </c>
      <c r="K174" s="19" t="e">
        <f>VLOOKUP(I174,Table2[[RPS ID]:[CertificationStatus]],12,FALSE)</f>
        <v>#N/A</v>
      </c>
    </row>
    <row r="175" spans="1:11" hidden="1">
      <c r="A175" s="19" t="s">
        <v>9259</v>
      </c>
      <c r="B175" s="19" t="str">
        <f>VLOOKUP(A175,QFERPlant_Table!$B$2:$C$1693,2,FALSE)</f>
        <v>Norvartis Pharmaceuticals Corp</v>
      </c>
      <c r="C175" s="19" t="str">
        <f>VLOOKUP(A175,QFERPlant_Table!$B$2:$F$1693,5,FALSE)</f>
        <v>CA</v>
      </c>
      <c r="D175" s="19">
        <f>SUMIF(QFERGeneratorAnnual_2017!$L$2:$L$2207,'3aa. QFER RE Not in RNS'!A175,QFERGeneratorAnnual_2017!$S$2:$S$2207)</f>
        <v>1</v>
      </c>
      <c r="E175" s="19" t="s">
        <v>36</v>
      </c>
      <c r="F175" s="1">
        <f>VLOOKUP(A175,QFERGeneratorAnnual_2017!$L$2:$O$2207,4,FALSE)</f>
        <v>40909</v>
      </c>
      <c r="G175" s="19">
        <f>SUMIF(QFERGeneratorAnnual_2017!$L$2:$L$2207,'3aa. QFER RE Not in RNS'!A175,QFERGeneratorAnnual_2017!$U$2:$U$2207)</f>
        <v>1670</v>
      </c>
      <c r="H175" s="148">
        <f t="shared" si="2"/>
        <v>1.67</v>
      </c>
      <c r="I175" s="19" t="e">
        <v>#N/A</v>
      </c>
      <c r="J175" s="19">
        <v>0</v>
      </c>
      <c r="K175" s="19" t="e">
        <f>VLOOKUP(I175,Table2[[RPS ID]:[CertificationStatus]],12,FALSE)</f>
        <v>#N/A</v>
      </c>
    </row>
    <row r="176" spans="1:11" hidden="1">
      <c r="A176" s="19" t="s">
        <v>9257</v>
      </c>
      <c r="B176" s="19" t="str">
        <f>VLOOKUP(A176,QFERPlant_Table!$B$2:$C$1693,2,FALSE)</f>
        <v>County of Santa Clara</v>
      </c>
      <c r="C176" s="19" t="str">
        <f>VLOOKUP(A176,QFERPlant_Table!$B$2:$F$1693,5,FALSE)</f>
        <v>CA</v>
      </c>
      <c r="D176" s="19">
        <f>SUMIF(QFERGeneratorAnnual_2017!$L$2:$L$2207,'3aa. QFER RE Not in RNS'!A176,QFERGeneratorAnnual_2017!$S$2:$S$2207)</f>
        <v>1</v>
      </c>
      <c r="E176" s="19" t="s">
        <v>36</v>
      </c>
      <c r="F176" s="1">
        <f>VLOOKUP(A176,QFERGeneratorAnnual_2017!$L$2:$O$2207,4,FALSE)</f>
        <v>40909</v>
      </c>
      <c r="G176" s="19">
        <f>SUMIF(QFERGeneratorAnnual_2017!$L$2:$L$2207,'3aa. QFER RE Not in RNS'!A176,QFERGeneratorAnnual_2017!$U$2:$U$2207)</f>
        <v>1687</v>
      </c>
      <c r="H176" s="148">
        <f t="shared" si="2"/>
        <v>1.6870000000000001</v>
      </c>
      <c r="I176" s="19" t="s">
        <v>44</v>
      </c>
      <c r="J176" s="19" t="s">
        <v>1879</v>
      </c>
      <c r="K176" s="19" t="e">
        <f>VLOOKUP(I176,Table2[[RPS ID]:[CertificationStatus]],12,FALSE)</f>
        <v>#N/A</v>
      </c>
    </row>
    <row r="177" spans="1:11" hidden="1">
      <c r="A177" s="19" t="s">
        <v>9256</v>
      </c>
      <c r="B177" s="19" t="str">
        <f>VLOOKUP(A177,QFERPlant_Table!$B$2:$C$1693,2,FALSE)</f>
        <v>Granite Construction Company</v>
      </c>
      <c r="C177" s="19" t="str">
        <f>VLOOKUP(A177,QFERPlant_Table!$B$2:$F$1693,5,FALSE)</f>
        <v>CA</v>
      </c>
      <c r="D177" s="19">
        <f>SUMIF(QFERGeneratorAnnual_2017!$L$2:$L$2207,'3aa. QFER RE Not in RNS'!A177,QFERGeneratorAnnual_2017!$S$2:$S$2207)</f>
        <v>1.1000000000000001</v>
      </c>
      <c r="E177" s="19" t="s">
        <v>36</v>
      </c>
      <c r="F177" s="1">
        <f>VLOOKUP(A177,QFERGeneratorAnnual_2017!$L$2:$O$2207,4,FALSE)</f>
        <v>40909</v>
      </c>
      <c r="G177" s="19">
        <f>SUMIF(QFERGeneratorAnnual_2017!$L$2:$L$2207,'3aa. QFER RE Not in RNS'!A177,QFERGeneratorAnnual_2017!$U$2:$U$2207)</f>
        <v>1703</v>
      </c>
      <c r="H177" s="148">
        <f t="shared" si="2"/>
        <v>1.7030000000000001</v>
      </c>
      <c r="I177" s="19" t="s">
        <v>44</v>
      </c>
      <c r="J177" s="19" t="s">
        <v>1879</v>
      </c>
      <c r="K177" s="19" t="e">
        <f>VLOOKUP(I177,Table2[[RPS ID]:[CertificationStatus]],12,FALSE)</f>
        <v>#N/A</v>
      </c>
    </row>
    <row r="178" spans="1:11" hidden="1">
      <c r="A178" s="19" t="s">
        <v>9254</v>
      </c>
      <c r="B178" s="19" t="str">
        <f>VLOOKUP(A178,QFERPlant_Table!$B$2:$C$1693,2,FALSE)</f>
        <v>County of Santa Clara</v>
      </c>
      <c r="C178" s="19" t="str">
        <f>VLOOKUP(A178,QFERPlant_Table!$B$2:$F$1693,5,FALSE)</f>
        <v>CA</v>
      </c>
      <c r="D178" s="19">
        <f>SUMIF(QFERGeneratorAnnual_2017!$L$2:$L$2207,'3aa. QFER RE Not in RNS'!A178,QFERGeneratorAnnual_2017!$S$2:$S$2207)</f>
        <v>1.1000000000000001</v>
      </c>
      <c r="E178" s="19" t="s">
        <v>36</v>
      </c>
      <c r="F178" s="1">
        <f>VLOOKUP(A178,QFERGeneratorAnnual_2017!$L$2:$O$2207,4,FALSE)</f>
        <v>40909</v>
      </c>
      <c r="G178" s="19">
        <f>SUMIF(QFERGeneratorAnnual_2017!$L$2:$L$2207,'3aa. QFER RE Not in RNS'!A178,QFERGeneratorAnnual_2017!$U$2:$U$2207)</f>
        <v>1711</v>
      </c>
      <c r="H178" s="148">
        <f t="shared" si="2"/>
        <v>1.7110000000000001</v>
      </c>
      <c r="I178" s="19" t="s">
        <v>44</v>
      </c>
      <c r="J178" s="19" t="s">
        <v>1879</v>
      </c>
      <c r="K178" s="19" t="e">
        <f>VLOOKUP(I178,Table2[[RPS ID]:[CertificationStatus]],12,FALSE)</f>
        <v>#N/A</v>
      </c>
    </row>
    <row r="179" spans="1:11" hidden="1">
      <c r="A179" s="19" t="s">
        <v>9252</v>
      </c>
      <c r="B179" s="19" t="str">
        <f>VLOOKUP(A179,QFERPlant_Table!$B$2:$C$1693,2,FALSE)</f>
        <v>JATCO</v>
      </c>
      <c r="C179" s="19" t="str">
        <f>VLOOKUP(A179,QFERPlant_Table!$B$2:$F$1693,5,FALSE)</f>
        <v>CA</v>
      </c>
      <c r="D179" s="19">
        <f>SUMIF(QFERGeneratorAnnual_2017!$L$2:$L$2207,'3aa. QFER RE Not in RNS'!A179,QFERGeneratorAnnual_2017!$S$2:$S$2207)</f>
        <v>1.1000000000000001</v>
      </c>
      <c r="E179" s="19" t="s">
        <v>36</v>
      </c>
      <c r="F179" s="1">
        <f>VLOOKUP(A179,QFERGeneratorAnnual_2017!$L$2:$O$2207,4,FALSE)</f>
        <v>40909</v>
      </c>
      <c r="G179" s="19">
        <f>SUMIF(QFERGeneratorAnnual_2017!$L$2:$L$2207,'3aa. QFER RE Not in RNS'!A179,QFERGeneratorAnnual_2017!$U$2:$U$2207)</f>
        <v>1712</v>
      </c>
      <c r="H179" s="148">
        <f t="shared" si="2"/>
        <v>1.712</v>
      </c>
      <c r="I179" s="19" t="e">
        <v>#N/A</v>
      </c>
      <c r="J179" s="19">
        <v>0</v>
      </c>
      <c r="K179" s="19" t="e">
        <f>VLOOKUP(I179,Table2[[RPS ID]:[CertificationStatus]],12,FALSE)</f>
        <v>#N/A</v>
      </c>
    </row>
    <row r="180" spans="1:11" hidden="1">
      <c r="A180" s="19" t="s">
        <v>9250</v>
      </c>
      <c r="B180" s="19" t="str">
        <f>VLOOKUP(A180,QFERPlant_Table!$B$2:$C$1693,2,FALSE)</f>
        <v>Kern County Water Agency</v>
      </c>
      <c r="C180" s="19" t="str">
        <f>VLOOKUP(A180,QFERPlant_Table!$B$2:$F$1693,5,FALSE)</f>
        <v>CA</v>
      </c>
      <c r="D180" s="19">
        <f>SUMIF(QFERGeneratorAnnual_2017!$L$2:$L$2207,'3aa. QFER RE Not in RNS'!A180,QFERGeneratorAnnual_2017!$S$2:$S$2207)</f>
        <v>1.1000000000000001</v>
      </c>
      <c r="E180" s="19" t="s">
        <v>36</v>
      </c>
      <c r="F180" s="1">
        <f>VLOOKUP(A180,QFERGeneratorAnnual_2017!$L$2:$O$2207,4,FALSE)</f>
        <v>40909</v>
      </c>
      <c r="G180" s="19">
        <f>SUMIF(QFERGeneratorAnnual_2017!$L$2:$L$2207,'3aa. QFER RE Not in RNS'!A180,QFERGeneratorAnnual_2017!$U$2:$U$2207)</f>
        <v>1784</v>
      </c>
      <c r="H180" s="148">
        <f t="shared" si="2"/>
        <v>1.784</v>
      </c>
      <c r="I180" s="19" t="s">
        <v>44</v>
      </c>
      <c r="J180" s="19" t="s">
        <v>1879</v>
      </c>
      <c r="K180" s="19" t="e">
        <f>VLOOKUP(I180,Table2[[RPS ID]:[CertificationStatus]],12,FALSE)</f>
        <v>#N/A</v>
      </c>
    </row>
    <row r="181" spans="1:11" hidden="1">
      <c r="A181" s="19" t="s">
        <v>9249</v>
      </c>
      <c r="B181" s="19" t="str">
        <f>VLOOKUP(A181,QFERPlant_Table!$B$2:$C$1693,2,FALSE)</f>
        <v>Nilsen Farms</v>
      </c>
      <c r="C181" s="19" t="str">
        <f>VLOOKUP(A181,QFERPlant_Table!$B$2:$F$1693,5,FALSE)</f>
        <v>CA</v>
      </c>
      <c r="D181" s="19">
        <f>SUMIF(QFERGeneratorAnnual_2017!$L$2:$L$2207,'3aa. QFER RE Not in RNS'!A181,QFERGeneratorAnnual_2017!$S$2:$S$2207)</f>
        <v>1.1000000000000001</v>
      </c>
      <c r="E181" s="19" t="s">
        <v>36</v>
      </c>
      <c r="F181" s="1">
        <f>VLOOKUP(A181,QFERGeneratorAnnual_2017!$L$2:$O$2207,4,FALSE)</f>
        <v>40909</v>
      </c>
      <c r="G181" s="19">
        <f>SUMIF(QFERGeneratorAnnual_2017!$L$2:$L$2207,'3aa. QFER RE Not in RNS'!A181,QFERGeneratorAnnual_2017!$U$2:$U$2207)</f>
        <v>1796</v>
      </c>
      <c r="H181" s="148">
        <f t="shared" si="2"/>
        <v>1.796</v>
      </c>
      <c r="I181" s="19" t="s">
        <v>44</v>
      </c>
      <c r="J181" s="19" t="s">
        <v>1879</v>
      </c>
      <c r="K181" s="19" t="e">
        <f>VLOOKUP(I181,Table2[[RPS ID]:[CertificationStatus]],12,FALSE)</f>
        <v>#N/A</v>
      </c>
    </row>
    <row r="182" spans="1:11" hidden="1">
      <c r="A182" s="19" t="s">
        <v>9247</v>
      </c>
      <c r="B182" s="19" t="str">
        <f>VLOOKUP(A182,QFERPlant_Table!$B$2:$C$1693,2,FALSE)</f>
        <v>Superior Packing Co.</v>
      </c>
      <c r="C182" s="19" t="str">
        <f>VLOOKUP(A182,QFERPlant_Table!$B$2:$F$1693,5,FALSE)</f>
        <v>CA</v>
      </c>
      <c r="D182" s="19">
        <f>SUMIF(QFERGeneratorAnnual_2017!$L$2:$L$2207,'3aa. QFER RE Not in RNS'!A182,QFERGeneratorAnnual_2017!$S$2:$S$2207)</f>
        <v>1.1000000000000001</v>
      </c>
      <c r="E182" s="19" t="s">
        <v>36</v>
      </c>
      <c r="F182" s="1">
        <f>VLOOKUP(A182,QFERGeneratorAnnual_2017!$L$2:$O$2207,4,FALSE)</f>
        <v>40909</v>
      </c>
      <c r="G182" s="19">
        <f>SUMIF(QFERGeneratorAnnual_2017!$L$2:$L$2207,'3aa. QFER RE Not in RNS'!A182,QFERGeneratorAnnual_2017!$U$2:$U$2207)</f>
        <v>1802</v>
      </c>
      <c r="H182" s="148">
        <f t="shared" si="2"/>
        <v>1.802</v>
      </c>
      <c r="I182" s="19" t="e">
        <v>#N/A</v>
      </c>
      <c r="J182" s="19">
        <v>0</v>
      </c>
      <c r="K182" s="19" t="e">
        <f>VLOOKUP(I182,Table2[[RPS ID]:[CertificationStatus]],12,FALSE)</f>
        <v>#N/A</v>
      </c>
    </row>
    <row r="183" spans="1:11" hidden="1">
      <c r="A183" s="19" t="s">
        <v>9245</v>
      </c>
      <c r="B183" s="19" t="str">
        <f>VLOOKUP(A183,QFERPlant_Table!$B$2:$C$1693,2,FALSE)</f>
        <v>U.S. Coast Guard</v>
      </c>
      <c r="C183" s="19" t="str">
        <f>VLOOKUP(A183,QFERPlant_Table!$B$2:$F$1693,5,FALSE)</f>
        <v>CA</v>
      </c>
      <c r="D183" s="19">
        <f>SUMIF(QFERGeneratorAnnual_2017!$L$2:$L$2207,'3aa. QFER RE Not in RNS'!A183,QFERGeneratorAnnual_2017!$S$2:$S$2207)</f>
        <v>1.1000000000000001</v>
      </c>
      <c r="E183" s="19" t="s">
        <v>36</v>
      </c>
      <c r="F183" s="1">
        <f>VLOOKUP(A183,QFERGeneratorAnnual_2017!$L$2:$O$2207,4,FALSE)</f>
        <v>40909</v>
      </c>
      <c r="G183" s="19">
        <f>SUMIF(QFERGeneratorAnnual_2017!$L$2:$L$2207,'3aa. QFER RE Not in RNS'!A183,QFERGeneratorAnnual_2017!$U$2:$U$2207)</f>
        <v>1841</v>
      </c>
      <c r="H183" s="148">
        <f t="shared" si="2"/>
        <v>1.841</v>
      </c>
      <c r="I183" s="19" t="s">
        <v>44</v>
      </c>
      <c r="J183" s="19" t="s">
        <v>1879</v>
      </c>
      <c r="K183" s="19" t="e">
        <f>VLOOKUP(I183,Table2[[RPS ID]:[CertificationStatus]],12,FALSE)</f>
        <v>#N/A</v>
      </c>
    </row>
    <row r="184" spans="1:11" hidden="1">
      <c r="A184" s="19" t="s">
        <v>9243</v>
      </c>
      <c r="B184" s="19" t="str">
        <f>VLOOKUP(A184,QFERPlant_Table!$B$2:$C$1693,2,FALSE)</f>
        <v>Amir Development Company</v>
      </c>
      <c r="C184" s="19" t="str">
        <f>VLOOKUP(A184,QFERPlant_Table!$B$2:$F$1693,5,FALSE)</f>
        <v>CA</v>
      </c>
      <c r="D184" s="19">
        <f>SUMIF(QFERGeneratorAnnual_2017!$L$2:$L$2207,'3aa. QFER RE Not in RNS'!A184,QFERGeneratorAnnual_2017!$S$2:$S$2207)</f>
        <v>1.1000000000000001</v>
      </c>
      <c r="E184" s="19" t="s">
        <v>36</v>
      </c>
      <c r="F184" s="1">
        <f>VLOOKUP(A184,QFERGeneratorAnnual_2017!$L$2:$O$2207,4,FALSE)</f>
        <v>40909</v>
      </c>
      <c r="G184" s="19">
        <f>SUMIF(QFERGeneratorAnnual_2017!$L$2:$L$2207,'3aa. QFER RE Not in RNS'!A184,QFERGeneratorAnnual_2017!$U$2:$U$2207)</f>
        <v>1847</v>
      </c>
      <c r="H184" s="148">
        <f t="shared" si="2"/>
        <v>1.847</v>
      </c>
      <c r="I184" s="19" t="s">
        <v>44</v>
      </c>
      <c r="J184" s="19" t="s">
        <v>1879</v>
      </c>
      <c r="K184" s="19" t="e">
        <f>VLOOKUP(I184,Table2[[RPS ID]:[CertificationStatus]],12,FALSE)</f>
        <v>#N/A</v>
      </c>
    </row>
    <row r="185" spans="1:11" hidden="1">
      <c r="A185" s="19" t="s">
        <v>9241</v>
      </c>
      <c r="B185" s="19" t="str">
        <f>VLOOKUP(A185,QFERPlant_Table!$B$2:$C$1693,2,FALSE)</f>
        <v>Independence HS</v>
      </c>
      <c r="C185" s="19" t="str">
        <f>VLOOKUP(A185,QFERPlant_Table!$B$2:$F$1693,5,FALSE)</f>
        <v>CA</v>
      </c>
      <c r="D185" s="19">
        <f>SUMIF(QFERGeneratorAnnual_2017!$L$2:$L$2207,'3aa. QFER RE Not in RNS'!A185,QFERGeneratorAnnual_2017!$S$2:$S$2207)</f>
        <v>1.2</v>
      </c>
      <c r="E185" s="19" t="s">
        <v>36</v>
      </c>
      <c r="F185" s="1">
        <f>VLOOKUP(A185,QFERGeneratorAnnual_2017!$L$2:$O$2207,4,FALSE)</f>
        <v>40909</v>
      </c>
      <c r="G185" s="19">
        <f>SUMIF(QFERGeneratorAnnual_2017!$L$2:$L$2207,'3aa. QFER RE Not in RNS'!A185,QFERGeneratorAnnual_2017!$U$2:$U$2207)</f>
        <v>1897</v>
      </c>
      <c r="H185" s="148">
        <f t="shared" si="2"/>
        <v>1.897</v>
      </c>
      <c r="I185" s="19" t="e">
        <v>#N/A</v>
      </c>
      <c r="J185" s="19">
        <v>0</v>
      </c>
      <c r="K185" s="19" t="e">
        <f>VLOOKUP(I185,Table2[[RPS ID]:[CertificationStatus]],12,FALSE)</f>
        <v>#N/A</v>
      </c>
    </row>
    <row r="186" spans="1:11" hidden="1">
      <c r="A186" s="19" t="s">
        <v>9239</v>
      </c>
      <c r="B186" s="19" t="str">
        <f>VLOOKUP(A186,QFERPlant_Table!$B$2:$C$1693,2,FALSE)</f>
        <v>Fremont Group Inc.  50 Beale/DG Cogen Partners LLC</v>
      </c>
      <c r="C186" s="19" t="str">
        <f>VLOOKUP(A186,QFERPlant_Table!$B$2:$F$1693,5,FALSE)</f>
        <v>CA</v>
      </c>
      <c r="D186" s="19">
        <f>SUMIF(QFERGeneratorAnnual_2017!$L$2:$L$2207,'3aa. QFER RE Not in RNS'!A186,QFERGeneratorAnnual_2017!$S$2:$S$2207)</f>
        <v>1.2</v>
      </c>
      <c r="E186" s="19" t="s">
        <v>36</v>
      </c>
      <c r="F186" s="1">
        <f>VLOOKUP(A186,QFERGeneratorAnnual_2017!$L$2:$O$2207,4,FALSE)</f>
        <v>40909</v>
      </c>
      <c r="G186" s="19">
        <f>SUMIF(QFERGeneratorAnnual_2017!$L$2:$L$2207,'3aa. QFER RE Not in RNS'!A186,QFERGeneratorAnnual_2017!$U$2:$U$2207)</f>
        <v>1897</v>
      </c>
      <c r="H186" s="148">
        <f t="shared" si="2"/>
        <v>1.897</v>
      </c>
      <c r="I186" s="19" t="s">
        <v>44</v>
      </c>
      <c r="J186" s="19" t="s">
        <v>1879</v>
      </c>
      <c r="K186" s="19" t="e">
        <f>VLOOKUP(I186,Table2[[RPS ID]:[CertificationStatus]],12,FALSE)</f>
        <v>#N/A</v>
      </c>
    </row>
    <row r="187" spans="1:11" hidden="1">
      <c r="A187" s="19" t="s">
        <v>9237</v>
      </c>
      <c r="B187" s="19" t="str">
        <f>VLOOKUP(A187,QFERPlant_Table!$B$2:$C$1693,2,FALSE)</f>
        <v>MTA</v>
      </c>
      <c r="C187" s="19" t="str">
        <f>VLOOKUP(A187,QFERPlant_Table!$B$2:$F$1693,5,FALSE)</f>
        <v>CA</v>
      </c>
      <c r="D187" s="19">
        <f>SUMIF(QFERGeneratorAnnual_2017!$L$2:$L$2207,'3aa. QFER RE Not in RNS'!A187,QFERGeneratorAnnual_2017!$S$2:$S$2207)</f>
        <v>1.2</v>
      </c>
      <c r="E187" s="19" t="s">
        <v>36</v>
      </c>
      <c r="F187" s="1">
        <f>VLOOKUP(A187,QFERGeneratorAnnual_2017!$L$2:$O$2207,4,FALSE)</f>
        <v>40909</v>
      </c>
      <c r="G187" s="19">
        <f>SUMIF(QFERGeneratorAnnual_2017!$L$2:$L$2207,'3aa. QFER RE Not in RNS'!A187,QFERGeneratorAnnual_2017!$U$2:$U$2207)</f>
        <v>1907</v>
      </c>
      <c r="H187" s="148">
        <f t="shared" si="2"/>
        <v>1.907</v>
      </c>
      <c r="I187" s="19" t="s">
        <v>44</v>
      </c>
      <c r="J187" s="19" t="s">
        <v>1879</v>
      </c>
      <c r="K187" s="19" t="e">
        <f>VLOOKUP(I187,Table2[[RPS ID]:[CertificationStatus]],12,FALSE)</f>
        <v>#N/A</v>
      </c>
    </row>
    <row r="188" spans="1:11" hidden="1">
      <c r="A188" s="19" t="s">
        <v>9235</v>
      </c>
      <c r="B188" s="19" t="str">
        <f>VLOOKUP(A188,QFERPlant_Table!$B$2:$C$1693,2,FALSE)</f>
        <v>Vallejo Sanitation and Flood Control District</v>
      </c>
      <c r="C188" s="19" t="str">
        <f>VLOOKUP(A188,QFERPlant_Table!$B$2:$F$1693,5,FALSE)</f>
        <v>CA</v>
      </c>
      <c r="D188" s="19">
        <f>SUMIF(QFERGeneratorAnnual_2017!$L$2:$L$2207,'3aa. QFER RE Not in RNS'!A188,QFERGeneratorAnnual_2017!$S$2:$S$2207)</f>
        <v>1.2</v>
      </c>
      <c r="E188" s="19" t="s">
        <v>36</v>
      </c>
      <c r="F188" s="1">
        <f>VLOOKUP(A188,QFERGeneratorAnnual_2017!$L$2:$O$2207,4,FALSE)</f>
        <v>40909</v>
      </c>
      <c r="G188" s="19">
        <f>SUMIF(QFERGeneratorAnnual_2017!$L$2:$L$2207,'3aa. QFER RE Not in RNS'!A188,QFERGeneratorAnnual_2017!$U$2:$U$2207)</f>
        <v>1865</v>
      </c>
      <c r="H188" s="148">
        <f t="shared" si="2"/>
        <v>1.865</v>
      </c>
      <c r="I188" s="19" t="s">
        <v>44</v>
      </c>
      <c r="J188" s="19" t="s">
        <v>1879</v>
      </c>
      <c r="K188" s="19" t="e">
        <f>VLOOKUP(I188,Table2[[RPS ID]:[CertificationStatus]],12,FALSE)</f>
        <v>#N/A</v>
      </c>
    </row>
    <row r="189" spans="1:11" hidden="1">
      <c r="A189" s="19" t="s">
        <v>9233</v>
      </c>
      <c r="B189" s="19" t="str">
        <f>VLOOKUP(A189,QFERPlant_Table!$B$2:$C$1693,2,FALSE)</f>
        <v>Dependable Highway Express Inc</v>
      </c>
      <c r="C189" s="19" t="str">
        <f>VLOOKUP(A189,QFERPlant_Table!$B$2:$F$1693,5,FALSE)</f>
        <v>CA</v>
      </c>
      <c r="D189" s="19">
        <f>SUMIF(QFERGeneratorAnnual_2017!$L$2:$L$2207,'3aa. QFER RE Not in RNS'!A189,QFERGeneratorAnnual_2017!$S$2:$S$2207)</f>
        <v>1.2</v>
      </c>
      <c r="E189" s="19" t="s">
        <v>36</v>
      </c>
      <c r="F189" s="1">
        <f>VLOOKUP(A189,QFERGeneratorAnnual_2017!$L$2:$O$2207,4,FALSE)</f>
        <v>40909</v>
      </c>
      <c r="G189" s="19">
        <f>SUMIF(QFERGeneratorAnnual_2017!$L$2:$L$2207,'3aa. QFER RE Not in RNS'!A189,QFERGeneratorAnnual_2017!$U$2:$U$2207)</f>
        <v>1974</v>
      </c>
      <c r="H189" s="148">
        <f t="shared" si="2"/>
        <v>1.974</v>
      </c>
      <c r="I189" s="19" t="s">
        <v>44</v>
      </c>
      <c r="J189" s="19" t="s">
        <v>1879</v>
      </c>
      <c r="K189" s="19" t="e">
        <f>VLOOKUP(I189,Table2[[RPS ID]:[CertificationStatus]],12,FALSE)</f>
        <v>#N/A</v>
      </c>
    </row>
    <row r="190" spans="1:11" hidden="1">
      <c r="A190" s="19" t="s">
        <v>9231</v>
      </c>
      <c r="B190" s="19" t="str">
        <f>VLOOKUP(A190,QFERPlant_Table!$B$2:$C$1693,2,FALSE)</f>
        <v>Contra Costa Community College - DVC</v>
      </c>
      <c r="C190" s="19" t="str">
        <f>VLOOKUP(A190,QFERPlant_Table!$B$2:$F$1693,5,FALSE)</f>
        <v>CA</v>
      </c>
      <c r="D190" s="19">
        <f>SUMIF(QFERGeneratorAnnual_2017!$L$2:$L$2207,'3aa. QFER RE Not in RNS'!A190,QFERGeneratorAnnual_2017!$S$2:$S$2207)</f>
        <v>1.2</v>
      </c>
      <c r="E190" s="19" t="s">
        <v>36</v>
      </c>
      <c r="F190" s="1">
        <f>VLOOKUP(A190,QFERGeneratorAnnual_2017!$L$2:$O$2207,4,FALSE)</f>
        <v>40909</v>
      </c>
      <c r="G190" s="19">
        <f>SUMIF(QFERGeneratorAnnual_2017!$L$2:$L$2207,'3aa. QFER RE Not in RNS'!A190,QFERGeneratorAnnual_2017!$U$2:$U$2207)</f>
        <v>1987</v>
      </c>
      <c r="H190" s="148">
        <f t="shared" si="2"/>
        <v>1.9870000000000001</v>
      </c>
      <c r="I190" s="19" t="s">
        <v>44</v>
      </c>
      <c r="J190" s="19" t="s">
        <v>1879</v>
      </c>
      <c r="K190" s="19" t="e">
        <f>VLOOKUP(I190,Table2[[RPS ID]:[CertificationStatus]],12,FALSE)</f>
        <v>#N/A</v>
      </c>
    </row>
    <row r="191" spans="1:11" hidden="1">
      <c r="A191" s="19" t="s">
        <v>9229</v>
      </c>
      <c r="B191" s="19" t="str">
        <f>VLOOKUP(A191,QFERPlant_Table!$B$2:$C$1693,2,FALSE)</f>
        <v>Contra Costa Community College - Los Medanos</v>
      </c>
      <c r="C191" s="19" t="str">
        <f>VLOOKUP(A191,QFERPlant_Table!$B$2:$F$1693,5,FALSE)</f>
        <v>CA</v>
      </c>
      <c r="D191" s="19">
        <f>SUMIF(QFERGeneratorAnnual_2017!$L$2:$L$2207,'3aa. QFER RE Not in RNS'!A191,QFERGeneratorAnnual_2017!$S$2:$S$2207)</f>
        <v>1.2</v>
      </c>
      <c r="E191" s="19" t="s">
        <v>36</v>
      </c>
      <c r="F191" s="1">
        <f>VLOOKUP(A191,QFERGeneratorAnnual_2017!$L$2:$O$2207,4,FALSE)</f>
        <v>40909</v>
      </c>
      <c r="G191" s="19">
        <f>SUMIF(QFERGeneratorAnnual_2017!$L$2:$L$2207,'3aa. QFER RE Not in RNS'!A191,QFERGeneratorAnnual_2017!$U$2:$U$2207)</f>
        <v>2003</v>
      </c>
      <c r="H191" s="148">
        <f t="shared" si="2"/>
        <v>2.0030000000000001</v>
      </c>
      <c r="I191" s="19" t="s">
        <v>44</v>
      </c>
      <c r="J191" s="19" t="s">
        <v>1879</v>
      </c>
      <c r="K191" s="19" t="e">
        <f>VLOOKUP(I191,Table2[[RPS ID]:[CertificationStatus]],12,FALSE)</f>
        <v>#N/A</v>
      </c>
    </row>
    <row r="192" spans="1:11" hidden="1">
      <c r="A192" s="19" t="s">
        <v>9227</v>
      </c>
      <c r="B192" s="19" t="str">
        <f>VLOOKUP(A192,QFERPlant_Table!$B$2:$C$1693,2,FALSE)</f>
        <v>San Francisco State University</v>
      </c>
      <c r="C192" s="19" t="str">
        <f>VLOOKUP(A192,QFERPlant_Table!$B$2:$F$1693,5,FALSE)</f>
        <v>CA</v>
      </c>
      <c r="D192" s="19">
        <f>SUMIF(QFERGeneratorAnnual_2017!$L$2:$L$2207,'3aa. QFER RE Not in RNS'!A192,QFERGeneratorAnnual_2017!$S$2:$S$2207)</f>
        <v>1.2</v>
      </c>
      <c r="E192" s="19" t="s">
        <v>36</v>
      </c>
      <c r="F192" s="1">
        <f>VLOOKUP(A192,QFERGeneratorAnnual_2017!$L$2:$O$2207,4,FALSE)</f>
        <v>40909</v>
      </c>
      <c r="G192" s="19">
        <f>SUMIF(QFERGeneratorAnnual_2017!$L$2:$L$2207,'3aa. QFER RE Not in RNS'!A192,QFERGeneratorAnnual_2017!$U$2:$U$2207)</f>
        <v>2011</v>
      </c>
      <c r="H192" s="148">
        <f t="shared" si="2"/>
        <v>2.0110000000000001</v>
      </c>
      <c r="I192" s="19" t="s">
        <v>44</v>
      </c>
      <c r="J192" s="19" t="s">
        <v>1879</v>
      </c>
      <c r="K192" s="19" t="e">
        <f>VLOOKUP(I192,Table2[[RPS ID]:[CertificationStatus]],12,FALSE)</f>
        <v>#N/A</v>
      </c>
    </row>
    <row r="193" spans="1:11" hidden="1">
      <c r="A193" s="19" t="s">
        <v>9225</v>
      </c>
      <c r="B193" s="19" t="str">
        <f>VLOOKUP(A193,QFERPlant_Table!$B$2:$C$1693,2,FALSE)</f>
        <v>Roplast Industries Inc.</v>
      </c>
      <c r="C193" s="19" t="str">
        <f>VLOOKUP(A193,QFERPlant_Table!$B$2:$F$1693,5,FALSE)</f>
        <v>CA</v>
      </c>
      <c r="D193" s="19">
        <f>SUMIF(QFERGeneratorAnnual_2017!$L$2:$L$2207,'3aa. QFER RE Not in RNS'!A193,QFERGeneratorAnnual_2017!$S$2:$S$2207)</f>
        <v>1.2</v>
      </c>
      <c r="E193" s="19" t="s">
        <v>36</v>
      </c>
      <c r="F193" s="1">
        <f>VLOOKUP(A193,QFERGeneratorAnnual_2017!$L$2:$O$2207,4,FALSE)</f>
        <v>40909</v>
      </c>
      <c r="G193" s="19">
        <f>SUMIF(QFERGeneratorAnnual_2017!$L$2:$L$2207,'3aa. QFER RE Not in RNS'!A193,QFERGeneratorAnnual_2017!$U$2:$U$2207)</f>
        <v>2019</v>
      </c>
      <c r="H193" s="148">
        <f t="shared" si="2"/>
        <v>2.0190000000000001</v>
      </c>
      <c r="I193" s="19" t="s">
        <v>44</v>
      </c>
      <c r="J193" s="19" t="s">
        <v>1879</v>
      </c>
      <c r="K193" s="19" t="e">
        <f>VLOOKUP(I193,Table2[[RPS ID]:[CertificationStatus]],12,FALSE)</f>
        <v>#N/A</v>
      </c>
    </row>
    <row r="194" spans="1:11" hidden="1">
      <c r="A194" s="19" t="s">
        <v>9223</v>
      </c>
      <c r="B194" s="19" t="str">
        <f>VLOOKUP(A194,QFERPlant_Table!$B$2:$C$1693,2,FALSE)</f>
        <v>Alameda Water District</v>
      </c>
      <c r="C194" s="19" t="str">
        <f>VLOOKUP(A194,QFERPlant_Table!$B$2:$F$1693,5,FALSE)</f>
        <v>CA</v>
      </c>
      <c r="D194" s="19">
        <f>SUMIF(QFERGeneratorAnnual_2017!$L$2:$L$2207,'3aa. QFER RE Not in RNS'!A194,QFERGeneratorAnnual_2017!$S$2:$S$2207)</f>
        <v>1.3</v>
      </c>
      <c r="E194" s="19" t="s">
        <v>36</v>
      </c>
      <c r="F194" s="1">
        <f>VLOOKUP(A194,QFERGeneratorAnnual_2017!$L$2:$O$2207,4,FALSE)</f>
        <v>40909</v>
      </c>
      <c r="G194" s="19">
        <f>SUMIF(QFERGeneratorAnnual_2017!$L$2:$L$2207,'3aa. QFER RE Not in RNS'!A194,QFERGeneratorAnnual_2017!$U$2:$U$2207)</f>
        <v>2027</v>
      </c>
      <c r="H194" s="148">
        <f t="shared" si="2"/>
        <v>2.0270000000000001</v>
      </c>
      <c r="I194" s="19" t="e">
        <v>#N/A</v>
      </c>
      <c r="J194" s="19">
        <v>0</v>
      </c>
      <c r="K194" s="19" t="e">
        <f>VLOOKUP(I194,Table2[[RPS ID]:[CertificationStatus]],12,FALSE)</f>
        <v>#N/A</v>
      </c>
    </row>
    <row r="195" spans="1:11" hidden="1">
      <c r="A195" s="19" t="s">
        <v>9221</v>
      </c>
      <c r="B195" s="19" t="str">
        <f>VLOOKUP(A195,QFERPlant_Table!$B$2:$C$1693,2,FALSE)</f>
        <v>Irrigation District South San Joaquin</v>
      </c>
      <c r="C195" s="19" t="str">
        <f>VLOOKUP(A195,QFERPlant_Table!$B$2:$F$1693,5,FALSE)</f>
        <v>CA</v>
      </c>
      <c r="D195" s="19">
        <f>SUMIF(QFERGeneratorAnnual_2017!$L$2:$L$2207,'3aa. QFER RE Not in RNS'!A195,QFERGeneratorAnnual_2017!$S$2:$S$2207)</f>
        <v>1.3</v>
      </c>
      <c r="E195" s="19" t="s">
        <v>36</v>
      </c>
      <c r="F195" s="1">
        <f>VLOOKUP(A195,QFERGeneratorAnnual_2017!$L$2:$O$2207,4,FALSE)</f>
        <v>40909</v>
      </c>
      <c r="G195" s="19">
        <f>SUMIF(QFERGeneratorAnnual_2017!$L$2:$L$2207,'3aa. QFER RE Not in RNS'!A195,QFERGeneratorAnnual_2017!$U$2:$U$2207)</f>
        <v>2027</v>
      </c>
      <c r="H195" s="148">
        <f t="shared" ref="H195:H258" si="3">G195/1000</f>
        <v>2.0270000000000001</v>
      </c>
      <c r="I195" s="19" t="s">
        <v>44</v>
      </c>
      <c r="J195" s="19" t="s">
        <v>1879</v>
      </c>
      <c r="K195" s="19" t="e">
        <f>VLOOKUP(I195,Table2[[RPS ID]:[CertificationStatus]],12,FALSE)</f>
        <v>#N/A</v>
      </c>
    </row>
    <row r="196" spans="1:11" hidden="1">
      <c r="A196" s="19" t="s">
        <v>9219</v>
      </c>
      <c r="B196" s="19" t="str">
        <f>VLOOKUP(A196,QFERPlant_Table!$B$2:$C$1693,2,FALSE)</f>
        <v>Chabot - Las Positas Community College</v>
      </c>
      <c r="C196" s="19" t="str">
        <f>VLOOKUP(A196,QFERPlant_Table!$B$2:$F$1693,5,FALSE)</f>
        <v>CA</v>
      </c>
      <c r="D196" s="19">
        <f>SUMIF(QFERGeneratorAnnual_2017!$L$2:$L$2207,'3aa. QFER RE Not in RNS'!A196,QFERGeneratorAnnual_2017!$S$2:$S$2207)</f>
        <v>1.3</v>
      </c>
      <c r="E196" s="19" t="s">
        <v>36</v>
      </c>
      <c r="F196" s="1">
        <f>VLOOKUP(A196,QFERGeneratorAnnual_2017!$L$2:$O$2207,4,FALSE)</f>
        <v>40909</v>
      </c>
      <c r="G196" s="19">
        <f>SUMIF(QFERGeneratorAnnual_2017!$L$2:$L$2207,'3aa. QFER RE Not in RNS'!A196,QFERGeneratorAnnual_2017!$U$2:$U$2207)</f>
        <v>2076</v>
      </c>
      <c r="H196" s="148">
        <f t="shared" si="3"/>
        <v>2.0760000000000001</v>
      </c>
      <c r="I196" s="19" t="s">
        <v>44</v>
      </c>
      <c r="J196" s="19" t="s">
        <v>1879</v>
      </c>
      <c r="K196" s="19" t="e">
        <f>VLOOKUP(I196,Table2[[RPS ID]:[CertificationStatus]],12,FALSE)</f>
        <v>#N/A</v>
      </c>
    </row>
    <row r="197" spans="1:11" hidden="1">
      <c r="A197" s="19" t="s">
        <v>9217</v>
      </c>
      <c r="B197" s="19" t="str">
        <f>VLOOKUP(A197,QFERPlant_Table!$B$2:$C$1693,2,FALSE)</f>
        <v>City of Santa Cruz Wastewater Treatment Plant</v>
      </c>
      <c r="C197" s="19" t="str">
        <f>VLOOKUP(A197,QFERPlant_Table!$B$2:$F$1693,5,FALSE)</f>
        <v>CA</v>
      </c>
      <c r="D197" s="19">
        <f>SUMIF(QFERGeneratorAnnual_2017!$L$2:$L$2207,'3aa. QFER RE Not in RNS'!A197,QFERGeneratorAnnual_2017!$S$2:$S$2207)</f>
        <v>1.3</v>
      </c>
      <c r="E197" s="19" t="s">
        <v>36</v>
      </c>
      <c r="F197" s="1">
        <f>VLOOKUP(A197,QFERGeneratorAnnual_2017!$L$2:$O$2207,4,FALSE)</f>
        <v>40909</v>
      </c>
      <c r="G197" s="19">
        <f>SUMIF(QFERGeneratorAnnual_2017!$L$2:$L$2207,'3aa. QFER RE Not in RNS'!A197,QFERGeneratorAnnual_2017!$U$2:$U$2207)</f>
        <v>2108</v>
      </c>
      <c r="H197" s="148">
        <f t="shared" si="3"/>
        <v>2.1080000000000001</v>
      </c>
      <c r="I197" s="19" t="s">
        <v>44</v>
      </c>
      <c r="J197" s="19" t="s">
        <v>1879</v>
      </c>
      <c r="K197" s="19" t="e">
        <f>VLOOKUP(I197,Table2[[RPS ID]:[CertificationStatus]],12,FALSE)</f>
        <v>#N/A</v>
      </c>
    </row>
    <row r="198" spans="1:11" hidden="1">
      <c r="A198" s="19" t="s">
        <v>9215</v>
      </c>
      <c r="B198" s="19" t="str">
        <f>VLOOKUP(A198,QFERPlant_Table!$B$2:$C$1693,2,FALSE)</f>
        <v>County of Sonoma</v>
      </c>
      <c r="C198" s="19" t="str">
        <f>VLOOKUP(A198,QFERPlant_Table!$B$2:$F$1693,5,FALSE)</f>
        <v>CA</v>
      </c>
      <c r="D198" s="19">
        <f>SUMIF(QFERGeneratorAnnual_2017!$L$2:$L$2207,'3aa. QFER RE Not in RNS'!A198,QFERGeneratorAnnual_2017!$S$2:$S$2207)</f>
        <v>1.3</v>
      </c>
      <c r="E198" s="19" t="s">
        <v>36</v>
      </c>
      <c r="F198" s="1">
        <f>VLOOKUP(A198,QFERGeneratorAnnual_2017!$L$2:$O$2207,4,FALSE)</f>
        <v>40909</v>
      </c>
      <c r="G198" s="19">
        <f>SUMIF(QFERGeneratorAnnual_2017!$L$2:$L$2207,'3aa. QFER RE Not in RNS'!A198,QFERGeneratorAnnual_2017!$U$2:$U$2207)</f>
        <v>2126</v>
      </c>
      <c r="H198" s="148">
        <f t="shared" si="3"/>
        <v>2.1259999999999999</v>
      </c>
      <c r="I198" s="19" t="s">
        <v>44</v>
      </c>
      <c r="J198" s="19" t="s">
        <v>1879</v>
      </c>
      <c r="K198" s="19" t="e">
        <f>VLOOKUP(I198,Table2[[RPS ID]:[CertificationStatus]],12,FALSE)</f>
        <v>#N/A</v>
      </c>
    </row>
    <row r="199" spans="1:11" hidden="1">
      <c r="A199" s="19" t="s">
        <v>9214</v>
      </c>
      <c r="B199" s="19" t="str">
        <f>VLOOKUP(A199,QFERPlant_Table!$B$2:$C$1693,2,FALSE)</f>
        <v>Olam West Coast</v>
      </c>
      <c r="C199" s="19" t="str">
        <f>VLOOKUP(A199,QFERPlant_Table!$B$2:$F$1693,5,FALSE)</f>
        <v>CA</v>
      </c>
      <c r="D199" s="19">
        <f>SUMIF(QFERGeneratorAnnual_2017!$L$2:$L$2207,'3aa. QFER RE Not in RNS'!A199,QFERGeneratorAnnual_2017!$S$2:$S$2207)</f>
        <v>1.4</v>
      </c>
      <c r="E199" s="19" t="s">
        <v>36</v>
      </c>
      <c r="F199" s="1">
        <f>VLOOKUP(A199,QFERGeneratorAnnual_2017!$L$2:$O$2207,4,FALSE)</f>
        <v>40909</v>
      </c>
      <c r="G199" s="19">
        <f>SUMIF(QFERGeneratorAnnual_2017!$L$2:$L$2207,'3aa. QFER RE Not in RNS'!A199,QFERGeneratorAnnual_2017!$U$2:$U$2207)</f>
        <v>2192</v>
      </c>
      <c r="H199" s="148">
        <f t="shared" si="3"/>
        <v>2.1920000000000002</v>
      </c>
      <c r="I199" s="19" t="s">
        <v>44</v>
      </c>
      <c r="J199" s="19" t="s">
        <v>1879</v>
      </c>
      <c r="K199" s="19" t="e">
        <f>VLOOKUP(I199,Table2[[RPS ID]:[CertificationStatus]],12,FALSE)</f>
        <v>#N/A</v>
      </c>
    </row>
    <row r="200" spans="1:11" hidden="1">
      <c r="A200" s="19" t="s">
        <v>9212</v>
      </c>
      <c r="B200" s="19" t="str">
        <f>VLOOKUP(A200,QFERPlant_Table!$B$2:$C$1693,2,FALSE)</f>
        <v>San Jose Evergreen Community College</v>
      </c>
      <c r="C200" s="19" t="str">
        <f>VLOOKUP(A200,QFERPlant_Table!$B$2:$F$1693,5,FALSE)</f>
        <v>CA</v>
      </c>
      <c r="D200" s="19">
        <f>SUMIF(QFERGeneratorAnnual_2017!$L$2:$L$2207,'3aa. QFER RE Not in RNS'!A200,QFERGeneratorAnnual_2017!$S$2:$S$2207)</f>
        <v>1.4</v>
      </c>
      <c r="E200" s="19" t="s">
        <v>36</v>
      </c>
      <c r="F200" s="1">
        <f>VLOOKUP(A200,QFERGeneratorAnnual_2017!$L$2:$O$2207,4,FALSE)</f>
        <v>40909</v>
      </c>
      <c r="G200" s="19">
        <f>SUMIF(QFERGeneratorAnnual_2017!$L$2:$L$2207,'3aa. QFER RE Not in RNS'!A200,QFERGeneratorAnnual_2017!$U$2:$U$2207)</f>
        <v>2237</v>
      </c>
      <c r="H200" s="148">
        <f t="shared" si="3"/>
        <v>2.2370000000000001</v>
      </c>
      <c r="I200" s="19" t="e">
        <v>#N/A</v>
      </c>
      <c r="J200" s="19">
        <v>0</v>
      </c>
      <c r="K200" s="19" t="e">
        <f>VLOOKUP(I200,Table2[[RPS ID]:[CertificationStatus]],12,FALSE)</f>
        <v>#N/A</v>
      </c>
    </row>
    <row r="201" spans="1:11" hidden="1">
      <c r="A201" s="19" t="s">
        <v>9210</v>
      </c>
      <c r="B201" s="19" t="str">
        <f>VLOOKUP(A201,QFERPlant_Table!$B$2:$C$1693,2,FALSE)</f>
        <v>Network Appliance</v>
      </c>
      <c r="C201" s="19" t="str">
        <f>VLOOKUP(A201,QFERPlant_Table!$B$2:$F$1693,5,FALSE)</f>
        <v>CA</v>
      </c>
      <c r="D201" s="19">
        <f>SUMIF(QFERGeneratorAnnual_2017!$L$2:$L$2207,'3aa. QFER RE Not in RNS'!A201,QFERGeneratorAnnual_2017!$S$2:$S$2207)</f>
        <v>1.4</v>
      </c>
      <c r="E201" s="19" t="s">
        <v>36</v>
      </c>
      <c r="F201" s="1">
        <f>VLOOKUP(A201,QFERGeneratorAnnual_2017!$L$2:$O$2207,4,FALSE)</f>
        <v>40909</v>
      </c>
      <c r="G201" s="19">
        <f>SUMIF(QFERGeneratorAnnual_2017!$L$2:$L$2207,'3aa. QFER RE Not in RNS'!A201,QFERGeneratorAnnual_2017!$U$2:$U$2207)</f>
        <v>2277</v>
      </c>
      <c r="H201" s="148">
        <f t="shared" si="3"/>
        <v>2.2770000000000001</v>
      </c>
      <c r="I201" s="19" t="e">
        <v>#N/A</v>
      </c>
      <c r="J201" s="19">
        <v>0</v>
      </c>
      <c r="K201" s="19" t="e">
        <f>VLOOKUP(I201,Table2[[RPS ID]:[CertificationStatus]],12,FALSE)</f>
        <v>#N/A</v>
      </c>
    </row>
    <row r="202" spans="1:11" hidden="1">
      <c r="A202" s="19" t="s">
        <v>9208</v>
      </c>
      <c r="B202" s="19" t="str">
        <f>VLOOKUP(A202,QFERPlant_Table!$B$2:$C$1693,2,FALSE)</f>
        <v>Stocker Resources/ Plains Exploration &amp; Production Company</v>
      </c>
      <c r="C202" s="19" t="str">
        <f>VLOOKUP(A202,QFERPlant_Table!$B$2:$F$1693,5,FALSE)</f>
        <v>CA</v>
      </c>
      <c r="D202" s="19">
        <f>SUMIF(QFERGeneratorAnnual_2017!$L$2:$L$2207,'3aa. QFER RE Not in RNS'!A202,QFERGeneratorAnnual_2017!$S$2:$S$2207)</f>
        <v>1.4</v>
      </c>
      <c r="E202" s="19" t="s">
        <v>36</v>
      </c>
      <c r="F202" s="1">
        <f>VLOOKUP(A202,QFERGeneratorAnnual_2017!$L$2:$O$2207,4,FALSE)</f>
        <v>40909</v>
      </c>
      <c r="G202" s="19">
        <f>SUMIF(QFERGeneratorAnnual_2017!$L$2:$L$2207,'3aa. QFER RE Not in RNS'!A202,QFERGeneratorAnnual_2017!$U$2:$U$2207)</f>
        <v>2311</v>
      </c>
      <c r="H202" s="148">
        <f t="shared" si="3"/>
        <v>2.3109999999999999</v>
      </c>
      <c r="I202" s="19" t="s">
        <v>44</v>
      </c>
      <c r="J202" s="19" t="s">
        <v>1879</v>
      </c>
      <c r="K202" s="19" t="e">
        <f>VLOOKUP(I202,Table2[[RPS ID]:[CertificationStatus]],12,FALSE)</f>
        <v>#N/A</v>
      </c>
    </row>
    <row r="203" spans="1:11" hidden="1">
      <c r="A203" s="19" t="s">
        <v>9206</v>
      </c>
      <c r="B203" s="19" t="str">
        <f>VLOOKUP(A203,QFERPlant_Table!$B$2:$C$1693,2,FALSE)</f>
        <v>Central Marin Sanitation Agency</v>
      </c>
      <c r="C203" s="19" t="str">
        <f>VLOOKUP(A203,QFERPlant_Table!$B$2:$F$1693,5,FALSE)</f>
        <v>CA</v>
      </c>
      <c r="D203" s="19">
        <f>SUMIF(QFERGeneratorAnnual_2017!$L$2:$L$2207,'3aa. QFER RE Not in RNS'!A203,QFERGeneratorAnnual_2017!$S$2:$S$2207)</f>
        <v>1.5</v>
      </c>
      <c r="E203" s="19" t="s">
        <v>36</v>
      </c>
      <c r="F203" s="1">
        <f>VLOOKUP(A203,QFERGeneratorAnnual_2017!$L$2:$O$2207,4,FALSE)</f>
        <v>40909</v>
      </c>
      <c r="G203" s="19">
        <f>SUMIF(QFERGeneratorAnnual_2017!$L$2:$L$2207,'3aa. QFER RE Not in RNS'!A203,QFERGeneratorAnnual_2017!$U$2:$U$2207)</f>
        <v>2432</v>
      </c>
      <c r="H203" s="148">
        <f t="shared" si="3"/>
        <v>2.4319999999999999</v>
      </c>
      <c r="I203" s="19" t="s">
        <v>44</v>
      </c>
      <c r="J203" s="19" t="s">
        <v>1879</v>
      </c>
      <c r="K203" s="19" t="e">
        <f>VLOOKUP(I203,Table2[[RPS ID]:[CertificationStatus]],12,FALSE)</f>
        <v>#N/A</v>
      </c>
    </row>
    <row r="204" spans="1:11" hidden="1">
      <c r="A204" s="19" t="s">
        <v>9204</v>
      </c>
      <c r="B204" s="19" t="str">
        <f>VLOOKUP(A204,QFERPlant_Table!$B$2:$C$1693,2,FALSE)</f>
        <v>Equity Office Property</v>
      </c>
      <c r="C204" s="19" t="str">
        <f>VLOOKUP(A204,QFERPlant_Table!$B$2:$F$1693,5,FALSE)</f>
        <v>CA</v>
      </c>
      <c r="D204" s="19">
        <f>SUMIF(QFERGeneratorAnnual_2017!$L$2:$L$2207,'3aa. QFER RE Not in RNS'!A204,QFERGeneratorAnnual_2017!$S$2:$S$2207)</f>
        <v>1.5</v>
      </c>
      <c r="E204" s="19" t="s">
        <v>36</v>
      </c>
      <c r="F204" s="1">
        <f>VLOOKUP(A204,QFERGeneratorAnnual_2017!$L$2:$O$2207,4,FALSE)</f>
        <v>40909</v>
      </c>
      <c r="G204" s="19">
        <f>SUMIF(QFERGeneratorAnnual_2017!$L$2:$L$2207,'3aa. QFER RE Not in RNS'!A204,QFERGeneratorAnnual_2017!$U$2:$U$2207)</f>
        <v>2432</v>
      </c>
      <c r="H204" s="148">
        <f t="shared" si="3"/>
        <v>2.4319999999999999</v>
      </c>
      <c r="I204" s="19" t="e">
        <v>#N/A</v>
      </c>
      <c r="J204" s="19">
        <v>0</v>
      </c>
      <c r="K204" s="19" t="e">
        <f>VLOOKUP(I204,Table2[[RPS ID]:[CertificationStatus]],12,FALSE)</f>
        <v>#N/A</v>
      </c>
    </row>
    <row r="205" spans="1:11" hidden="1">
      <c r="A205" s="19" t="s">
        <v>9202</v>
      </c>
      <c r="B205" s="19" t="str">
        <f>VLOOKUP(A205,QFERPlant_Table!$B$2:$C$1693,2,FALSE)</f>
        <v>Mid Valley Dairy</v>
      </c>
      <c r="C205" s="19" t="str">
        <f>VLOOKUP(A205,QFERPlant_Table!$B$2:$F$1693,5,FALSE)</f>
        <v>CA</v>
      </c>
      <c r="D205" s="19">
        <f>SUMIF(QFERGeneratorAnnual_2017!$L$2:$L$2207,'3aa. QFER RE Not in RNS'!A205,QFERGeneratorAnnual_2017!$S$2:$S$2207)</f>
        <v>1.5</v>
      </c>
      <c r="E205" s="19" t="s">
        <v>36</v>
      </c>
      <c r="F205" s="1">
        <f>VLOOKUP(A205,QFERGeneratorAnnual_2017!$L$2:$O$2207,4,FALSE)</f>
        <v>40909</v>
      </c>
      <c r="G205" s="19">
        <f>SUMIF(QFERGeneratorAnnual_2017!$L$2:$L$2207,'3aa. QFER RE Not in RNS'!A205,QFERGeneratorAnnual_2017!$U$2:$U$2207)</f>
        <v>2432</v>
      </c>
      <c r="H205" s="148">
        <f t="shared" si="3"/>
        <v>2.4319999999999999</v>
      </c>
      <c r="I205" s="19" t="s">
        <v>44</v>
      </c>
      <c r="J205" s="19" t="s">
        <v>1879</v>
      </c>
      <c r="K205" s="19" t="e">
        <f>VLOOKUP(I205,Table2[[RPS ID]:[CertificationStatus]],12,FALSE)</f>
        <v>#N/A</v>
      </c>
    </row>
    <row r="206" spans="1:11" hidden="1">
      <c r="A206" s="19" t="s">
        <v>9200</v>
      </c>
      <c r="B206" s="19" t="str">
        <f>VLOOKUP(A206,QFERPlant_Table!$B$2:$C$1693,2,FALSE)</f>
        <v>Oro Loma Sanitary District</v>
      </c>
      <c r="C206" s="19" t="str">
        <f>VLOOKUP(A206,QFERPlant_Table!$B$2:$F$1693,5,FALSE)</f>
        <v>CA</v>
      </c>
      <c r="D206" s="19">
        <f>SUMIF(QFERGeneratorAnnual_2017!$L$2:$L$2207,'3aa. QFER RE Not in RNS'!A206,QFERGeneratorAnnual_2017!$S$2:$S$2207)</f>
        <v>1.5</v>
      </c>
      <c r="E206" s="19" t="s">
        <v>36</v>
      </c>
      <c r="F206" s="1">
        <f>VLOOKUP(A206,QFERGeneratorAnnual_2017!$L$2:$O$2207,4,FALSE)</f>
        <v>40909</v>
      </c>
      <c r="G206" s="19">
        <f>SUMIF(QFERGeneratorAnnual_2017!$L$2:$L$2207,'3aa. QFER RE Not in RNS'!A206,QFERGeneratorAnnual_2017!$U$2:$U$2207)</f>
        <v>2449</v>
      </c>
      <c r="H206" s="148">
        <f t="shared" si="3"/>
        <v>2.4489999999999998</v>
      </c>
      <c r="I206" s="19" t="s">
        <v>44</v>
      </c>
      <c r="J206" s="19" t="s">
        <v>1879</v>
      </c>
      <c r="K206" s="19" t="e">
        <f>VLOOKUP(I206,Table2[[RPS ID]:[CertificationStatus]],12,FALSE)</f>
        <v>#N/A</v>
      </c>
    </row>
    <row r="207" spans="1:11" hidden="1">
      <c r="A207" s="19" t="s">
        <v>9198</v>
      </c>
      <c r="B207" s="19" t="str">
        <f>VLOOKUP(A207,QFERPlant_Table!$B$2:$C$1693,2,FALSE)</f>
        <v>City of Sunnyvale Wastewater Treatment Plant</v>
      </c>
      <c r="C207" s="19" t="str">
        <f>VLOOKUP(A207,QFERPlant_Table!$B$2:$F$1693,5,FALSE)</f>
        <v>CA</v>
      </c>
      <c r="D207" s="19">
        <f>SUMIF(QFERGeneratorAnnual_2017!$L$2:$L$2207,'3aa. QFER RE Not in RNS'!A207,QFERGeneratorAnnual_2017!$S$2:$S$2207)</f>
        <v>1.6</v>
      </c>
      <c r="E207" s="19" t="s">
        <v>36</v>
      </c>
      <c r="F207" s="1">
        <f>VLOOKUP(A207,QFERGeneratorAnnual_2017!$L$2:$O$2207,4,FALSE)</f>
        <v>40909</v>
      </c>
      <c r="G207" s="19">
        <f>SUMIF(QFERGeneratorAnnual_2017!$L$2:$L$2207,'3aa. QFER RE Not in RNS'!A207,QFERGeneratorAnnual_2017!$U$2:$U$2207)</f>
        <v>2595</v>
      </c>
      <c r="H207" s="148">
        <f t="shared" si="3"/>
        <v>2.5950000000000002</v>
      </c>
      <c r="I207" s="19" t="s">
        <v>44</v>
      </c>
      <c r="J207" s="19" t="s">
        <v>1879</v>
      </c>
      <c r="K207" s="19" t="e">
        <f>VLOOKUP(I207,Table2[[RPS ID]:[CertificationStatus]],12,FALSE)</f>
        <v>#N/A</v>
      </c>
    </row>
    <row r="208" spans="1:11" hidden="1">
      <c r="A208" s="19" t="s">
        <v>9196</v>
      </c>
      <c r="B208" s="19" t="str">
        <f>VLOOKUP(A208,QFERPlant_Table!$B$2:$C$1693,2,FALSE)</f>
        <v>Foothill - De Anza Community College District</v>
      </c>
      <c r="C208" s="19" t="str">
        <f>VLOOKUP(A208,QFERPlant_Table!$B$2:$F$1693,5,FALSE)</f>
        <v>CA</v>
      </c>
      <c r="D208" s="19">
        <f>SUMIF(QFERGeneratorAnnual_2017!$L$2:$L$2207,'3aa. QFER RE Not in RNS'!A208,QFERGeneratorAnnual_2017!$S$2:$S$2207)</f>
        <v>1.6</v>
      </c>
      <c r="E208" s="19" t="s">
        <v>36</v>
      </c>
      <c r="F208" s="1">
        <f>VLOOKUP(A208,QFERGeneratorAnnual_2017!$L$2:$O$2207,4,FALSE)</f>
        <v>40909</v>
      </c>
      <c r="G208" s="19">
        <f>SUMIF(QFERGeneratorAnnual_2017!$L$2:$L$2207,'3aa. QFER RE Not in RNS'!A208,QFERGeneratorAnnual_2017!$U$2:$U$2207)</f>
        <v>2604</v>
      </c>
      <c r="H208" s="148">
        <f t="shared" si="3"/>
        <v>2.6040000000000001</v>
      </c>
      <c r="I208" s="19" t="e">
        <v>#N/A</v>
      </c>
      <c r="J208" s="19">
        <v>0</v>
      </c>
      <c r="K208" s="19" t="e">
        <f>VLOOKUP(I208,Table2[[RPS ID]:[CertificationStatus]],12,FALSE)</f>
        <v>#N/A</v>
      </c>
    </row>
    <row r="209" spans="1:11" hidden="1">
      <c r="A209" s="19" t="s">
        <v>9194</v>
      </c>
      <c r="B209" s="19" t="str">
        <f>VLOOKUP(A209,QFERPlant_Table!$B$2:$C$1693,2,FALSE)</f>
        <v>Foothill College - Pv Capstone</v>
      </c>
      <c r="C209" s="19" t="str">
        <f>VLOOKUP(A209,QFERPlant_Table!$B$2:$F$1693,5,FALSE)</f>
        <v>CA</v>
      </c>
      <c r="D209" s="19">
        <f>SUMIF(QFERGeneratorAnnual_2017!$L$2:$L$2207,'3aa. QFER RE Not in RNS'!A209,QFERGeneratorAnnual_2017!$S$2:$S$2207)</f>
        <v>1.7</v>
      </c>
      <c r="E209" s="19" t="s">
        <v>36</v>
      </c>
      <c r="F209" s="1">
        <f>VLOOKUP(A209,QFERGeneratorAnnual_2017!$L$2:$O$2207,4,FALSE)</f>
        <v>40909</v>
      </c>
      <c r="G209" s="19">
        <f>SUMIF(QFERGeneratorAnnual_2017!$L$2:$L$2207,'3aa. QFER RE Not in RNS'!A209,QFERGeneratorAnnual_2017!$U$2:$U$2207)</f>
        <v>2781</v>
      </c>
      <c r="H209" s="148">
        <f t="shared" si="3"/>
        <v>2.7810000000000001</v>
      </c>
      <c r="I209" s="19" t="s">
        <v>44</v>
      </c>
      <c r="J209" s="19" t="s">
        <v>1879</v>
      </c>
      <c r="K209" s="19" t="e">
        <f>VLOOKUP(I209,Table2[[RPS ID]:[CertificationStatus]],12,FALSE)</f>
        <v>#N/A</v>
      </c>
    </row>
    <row r="210" spans="1:11" hidden="1">
      <c r="A210" s="19" t="s">
        <v>9192</v>
      </c>
      <c r="B210" s="19" t="str">
        <f>VLOOKUP(A210,QFERPlant_Table!$B$2:$C$1693,2,FALSE)</f>
        <v>Angels PH  Utica Power Authority</v>
      </c>
      <c r="C210" s="19" t="str">
        <f>VLOOKUP(A210,QFERPlant_Table!$B$2:$F$1693,5,FALSE)</f>
        <v>CA</v>
      </c>
      <c r="D210" s="19">
        <f>SUMIF(QFERGeneratorAnnual_2017!$L$2:$L$2207,'3aa. QFER RE Not in RNS'!A210,QFERGeneratorAnnual_2017!$S$2:$S$2207)</f>
        <v>1.8</v>
      </c>
      <c r="E210" s="19" t="s">
        <v>36</v>
      </c>
      <c r="F210" s="1">
        <f>VLOOKUP(A210,QFERGeneratorAnnual_2017!$L$2:$O$2207,4,FALSE)</f>
        <v>40909</v>
      </c>
      <c r="G210" s="19">
        <f>SUMIF(QFERGeneratorAnnual_2017!$L$2:$L$2207,'3aa. QFER RE Not in RNS'!A210,QFERGeneratorAnnual_2017!$U$2:$U$2207)</f>
        <v>2838</v>
      </c>
      <c r="H210" s="148">
        <f t="shared" si="3"/>
        <v>2.8380000000000001</v>
      </c>
      <c r="I210" s="19" t="s">
        <v>44</v>
      </c>
      <c r="J210" s="19" t="s">
        <v>1879</v>
      </c>
      <c r="K210" s="19" t="e">
        <f>VLOOKUP(I210,Table2[[RPS ID]:[CertificationStatus]],12,FALSE)</f>
        <v>#N/A</v>
      </c>
    </row>
    <row r="211" spans="1:11" hidden="1">
      <c r="A211" s="19" t="s">
        <v>9190</v>
      </c>
      <c r="B211" s="19" t="str">
        <f>VLOOKUP(A211,QFERPlant_Table!$B$2:$C$1693,2,FALSE)</f>
        <v>University of San Francisco</v>
      </c>
      <c r="C211" s="19" t="str">
        <f>VLOOKUP(A211,QFERPlant_Table!$B$2:$F$1693,5,FALSE)</f>
        <v>CA</v>
      </c>
      <c r="D211" s="19">
        <f>SUMIF(QFERGeneratorAnnual_2017!$L$2:$L$2207,'3aa. QFER RE Not in RNS'!A211,QFERGeneratorAnnual_2017!$S$2:$S$2207)</f>
        <v>2</v>
      </c>
      <c r="E211" s="19" t="s">
        <v>36</v>
      </c>
      <c r="F211" s="1">
        <f>VLOOKUP(A211,QFERGeneratorAnnual_2017!$L$2:$O$2207,4,FALSE)</f>
        <v>40909</v>
      </c>
      <c r="G211" s="19">
        <f>SUMIF(QFERGeneratorAnnual_2017!$L$2:$L$2207,'3aa. QFER RE Not in RNS'!A211,QFERGeneratorAnnual_2017!$U$2:$U$2207)</f>
        <v>3195</v>
      </c>
      <c r="H211" s="148">
        <f t="shared" si="3"/>
        <v>3.1949999999999998</v>
      </c>
      <c r="I211" s="19" t="s">
        <v>44</v>
      </c>
      <c r="J211" s="19" t="s">
        <v>1879</v>
      </c>
      <c r="K211" s="19" t="e">
        <f>VLOOKUP(I211,Table2[[RPS ID]:[CertificationStatus]],12,FALSE)</f>
        <v>#N/A</v>
      </c>
    </row>
    <row r="212" spans="1:11">
      <c r="A212" s="19" t="s">
        <v>6042</v>
      </c>
      <c r="B212" s="19" t="str">
        <f>VLOOKUP(A212,QFERPlant_Table!$B$2:$C$1693,2,FALSE)</f>
        <v>Campbell Soup Supply Company LLC</v>
      </c>
      <c r="C212" s="19" t="str">
        <f>VLOOKUP(A212,QFERPlant_Table!$B$2:$F$1693,5,FALSE)</f>
        <v>CA</v>
      </c>
      <c r="D212" s="19">
        <f>SUMIF(QFERGeneratorAnnual_2017!$L$2:$L$2207,'3aa. QFER RE Not in RNS'!A212,QFERGeneratorAnnual_2017!$S$2:$S$2207)</f>
        <v>2</v>
      </c>
      <c r="E212" s="19" t="s">
        <v>36</v>
      </c>
      <c r="F212" s="1">
        <f>VLOOKUP(A212,QFERGeneratorAnnual_2017!$L$2:$O$2207,4,FALSE)</f>
        <v>40909</v>
      </c>
      <c r="G212" s="19">
        <f>SUMIF(QFERGeneratorAnnual_2017!$L$2:$L$2207,'3aa. QFER RE Not in RNS'!A212,QFERGeneratorAnnual_2017!$U$2:$U$2207)</f>
        <v>3918</v>
      </c>
      <c r="H212" s="148">
        <f t="shared" si="3"/>
        <v>3.9180000000000001</v>
      </c>
      <c r="I212" s="19" t="s">
        <v>6043</v>
      </c>
      <c r="J212" s="19" t="s">
        <v>3982</v>
      </c>
      <c r="K212" s="19" t="str">
        <f>VLOOKUP(I212,Table2[[RPS ID]:[CertificationStatus]],12,FALSE)</f>
        <v>Approved</v>
      </c>
    </row>
    <row r="213" spans="1:11" hidden="1">
      <c r="A213" s="19" t="s">
        <v>9187</v>
      </c>
      <c r="B213" s="19" t="str">
        <f>VLOOKUP(A213,QFERPlant_Table!$B$2:$C$1693,2,FALSE)</f>
        <v>AT&amp;T Services  Inc.</v>
      </c>
      <c r="C213" s="19" t="str">
        <f>VLOOKUP(A213,QFERPlant_Table!$B$2:$F$1693,5,FALSE)</f>
        <v>CA</v>
      </c>
      <c r="D213" s="19">
        <f>SUMIF(QFERGeneratorAnnual_2017!$L$2:$L$2207,'3aa. QFER RE Not in RNS'!A213,QFERGeneratorAnnual_2017!$S$2:$S$2207)</f>
        <v>2.1</v>
      </c>
      <c r="E213" s="19" t="s">
        <v>36</v>
      </c>
      <c r="F213" s="1">
        <f>VLOOKUP(A213,QFERGeneratorAnnual_2017!$L$2:$O$2207,4,FALSE)</f>
        <v>40909</v>
      </c>
      <c r="G213" s="19">
        <f>SUMIF(QFERGeneratorAnnual_2017!$L$2:$L$2207,'3aa. QFER RE Not in RNS'!A213,QFERGeneratorAnnual_2017!$U$2:$U$2207)</f>
        <v>3446</v>
      </c>
      <c r="H213" s="148">
        <f t="shared" si="3"/>
        <v>3.4460000000000002</v>
      </c>
      <c r="I213" s="19" t="s">
        <v>44</v>
      </c>
      <c r="J213" s="19" t="s">
        <v>1879</v>
      </c>
      <c r="K213" s="19" t="e">
        <f>VLOOKUP(I213,Table2[[RPS ID]:[CertificationStatus]],12,FALSE)</f>
        <v>#N/A</v>
      </c>
    </row>
    <row r="214" spans="1:11" hidden="1">
      <c r="A214" s="19" t="s">
        <v>9185</v>
      </c>
      <c r="B214" s="19" t="str">
        <f>VLOOKUP(A214,QFERPlant_Table!$B$2:$C$1693,2,FALSE)</f>
        <v>Wawona Frozen Foods / Alluvial Project</v>
      </c>
      <c r="C214" s="19" t="str">
        <f>VLOOKUP(A214,QFERPlant_Table!$B$2:$F$1693,5,FALSE)</f>
        <v>CA</v>
      </c>
      <c r="D214" s="19">
        <f>SUMIF(QFERGeneratorAnnual_2017!$L$2:$L$2207,'3aa. QFER RE Not in RNS'!A214,QFERGeneratorAnnual_2017!$S$2:$S$2207)</f>
        <v>2.2000000000000002</v>
      </c>
      <c r="E214" s="19" t="s">
        <v>36</v>
      </c>
      <c r="F214" s="1">
        <f>VLOOKUP(A214,QFERGeneratorAnnual_2017!$L$2:$O$2207,4,FALSE)</f>
        <v>40909</v>
      </c>
      <c r="G214" s="19">
        <f>SUMIF(QFERGeneratorAnnual_2017!$L$2:$L$2207,'3aa. QFER RE Not in RNS'!A214,QFERGeneratorAnnual_2017!$U$2:$U$2207)</f>
        <v>3568</v>
      </c>
      <c r="H214" s="148">
        <f t="shared" si="3"/>
        <v>3.5680000000000001</v>
      </c>
      <c r="I214" s="19" t="e">
        <v>#N/A</v>
      </c>
      <c r="J214" s="19">
        <v>0</v>
      </c>
      <c r="K214" s="19" t="e">
        <f>VLOOKUP(I214,Table2[[RPS ID]:[CertificationStatus]],12,FALSE)</f>
        <v>#N/A</v>
      </c>
    </row>
    <row r="215" spans="1:11" hidden="1">
      <c r="A215" s="19" t="s">
        <v>9183</v>
      </c>
      <c r="B215" s="19" t="str">
        <f>VLOOKUP(A215,QFERPlant_Table!$B$2:$C$1693,2,FALSE)</f>
        <v>Wawona Frozen Foods / Cedar Project</v>
      </c>
      <c r="C215" s="19" t="str">
        <f>VLOOKUP(A215,QFERPlant_Table!$B$2:$F$1693,5,FALSE)</f>
        <v>CA</v>
      </c>
      <c r="D215" s="19">
        <f>SUMIF(QFERGeneratorAnnual_2017!$L$2:$L$2207,'3aa. QFER RE Not in RNS'!A215,QFERGeneratorAnnual_2017!$S$2:$S$2207)</f>
        <v>2.2000000000000002</v>
      </c>
      <c r="E215" s="19" t="s">
        <v>36</v>
      </c>
      <c r="F215" s="1">
        <f>VLOOKUP(A215,QFERGeneratorAnnual_2017!$L$2:$O$2207,4,FALSE)</f>
        <v>40909</v>
      </c>
      <c r="G215" s="19">
        <f>SUMIF(QFERGeneratorAnnual_2017!$L$2:$L$2207,'3aa. QFER RE Not in RNS'!A215,QFERGeneratorAnnual_2017!$U$2:$U$2207)</f>
        <v>3568</v>
      </c>
      <c r="H215" s="148">
        <f t="shared" si="3"/>
        <v>3.5680000000000001</v>
      </c>
      <c r="I215" s="19" t="e">
        <v>#N/A</v>
      </c>
      <c r="J215" s="19">
        <v>0</v>
      </c>
      <c r="K215" s="19" t="e">
        <f>VLOOKUP(I215,Table2[[RPS ID]:[CertificationStatus]],12,FALSE)</f>
        <v>#N/A</v>
      </c>
    </row>
    <row r="216" spans="1:11" hidden="1">
      <c r="A216" s="19" t="s">
        <v>9181</v>
      </c>
      <c r="B216" s="19" t="str">
        <f>VLOOKUP(A216,QFERPlant_Table!$B$2:$C$1693,2,FALSE)</f>
        <v>City of Fresno - Fresno Yosemite Airport</v>
      </c>
      <c r="C216" s="19" t="str">
        <f>VLOOKUP(A216,QFERPlant_Table!$B$2:$F$1693,5,FALSE)</f>
        <v>CA</v>
      </c>
      <c r="D216" s="19">
        <f>SUMIF(QFERGeneratorAnnual_2017!$L$2:$L$2207,'3aa. QFER RE Not in RNS'!A216,QFERGeneratorAnnual_2017!$S$2:$S$2207)</f>
        <v>2.2999999999999998</v>
      </c>
      <c r="E216" s="19" t="s">
        <v>36</v>
      </c>
      <c r="F216" s="1">
        <f>VLOOKUP(A216,QFERGeneratorAnnual_2017!$L$2:$O$2207,4,FALSE)</f>
        <v>40909</v>
      </c>
      <c r="G216" s="19">
        <f>SUMIF(QFERGeneratorAnnual_2017!$L$2:$L$2207,'3aa. QFER RE Not in RNS'!A216,QFERGeneratorAnnual_2017!$U$2:$U$2207)</f>
        <v>3649</v>
      </c>
      <c r="H216" s="148">
        <f t="shared" si="3"/>
        <v>3.649</v>
      </c>
      <c r="I216" s="19" t="e">
        <v>#N/A</v>
      </c>
      <c r="J216" s="19">
        <v>0</v>
      </c>
      <c r="K216" s="19" t="e">
        <f>VLOOKUP(I216,Table2[[RPS ID]:[CertificationStatus]],12,FALSE)</f>
        <v>#N/A</v>
      </c>
    </row>
    <row r="217" spans="1:11" hidden="1">
      <c r="A217" s="19" t="s">
        <v>9179</v>
      </c>
      <c r="B217" s="19" t="str">
        <f>VLOOKUP(A217,QFERPlant_Table!$B$2:$C$1693,2,FALSE)</f>
        <v>Chabot Las Positas Community College District</v>
      </c>
      <c r="C217" s="19" t="str">
        <f>VLOOKUP(A217,QFERPlant_Table!$B$2:$F$1693,5,FALSE)</f>
        <v>CA</v>
      </c>
      <c r="D217" s="19">
        <f>SUMIF(QFERGeneratorAnnual_2017!$L$2:$L$2207,'3aa. QFER RE Not in RNS'!A217,QFERGeneratorAnnual_2017!$S$2:$S$2207)</f>
        <v>2.2999999999999998</v>
      </c>
      <c r="E217" s="19" t="s">
        <v>36</v>
      </c>
      <c r="F217" s="1">
        <f>VLOOKUP(A217,QFERGeneratorAnnual_2017!$L$2:$O$2207,4,FALSE)</f>
        <v>40909</v>
      </c>
      <c r="G217" s="19">
        <f>SUMIF(QFERGeneratorAnnual_2017!$L$2:$L$2207,'3aa. QFER RE Not in RNS'!A217,QFERGeneratorAnnual_2017!$U$2:$U$2207)</f>
        <v>3786</v>
      </c>
      <c r="H217" s="148">
        <f t="shared" si="3"/>
        <v>3.786</v>
      </c>
      <c r="I217" s="19" t="s">
        <v>44</v>
      </c>
      <c r="J217" s="19" t="s">
        <v>1879</v>
      </c>
      <c r="K217" s="19" t="e">
        <f>VLOOKUP(I217,Table2[[RPS ID]:[CertificationStatus]],12,FALSE)</f>
        <v>#N/A</v>
      </c>
    </row>
    <row r="218" spans="1:11" hidden="1">
      <c r="A218" s="19" t="s">
        <v>9176</v>
      </c>
      <c r="B218" s="19" t="str">
        <f>VLOOKUP(A218,QFERPlant_Table!$B$2:$C$1693,2,FALSE)</f>
        <v>ANHEUSER BUSCH INC</v>
      </c>
      <c r="C218" s="19" t="str">
        <f>VLOOKUP(A218,QFERPlant_Table!$B$2:$F$1693,5,FALSE)</f>
        <v>CA</v>
      </c>
      <c r="D218" s="19">
        <f>SUMIF(QFERGeneratorAnnual_2017!$L$2:$L$2207,'3aa. QFER RE Not in RNS'!A218,QFERGeneratorAnnual_2017!$S$2:$S$2207)</f>
        <v>2.5</v>
      </c>
      <c r="E218" s="19" t="s">
        <v>36</v>
      </c>
      <c r="F218" s="1">
        <f>VLOOKUP(A218,QFERGeneratorAnnual_2017!$L$2:$O$2207,4,FALSE)</f>
        <v>40909</v>
      </c>
      <c r="G218" s="19">
        <f>SUMIF(QFERGeneratorAnnual_2017!$L$2:$L$2207,'3aa. QFER RE Not in RNS'!A218,QFERGeneratorAnnual_2017!$U$2:$U$2207)</f>
        <v>4054</v>
      </c>
      <c r="H218" s="148">
        <f t="shared" si="3"/>
        <v>4.0540000000000003</v>
      </c>
      <c r="I218" s="19" t="s">
        <v>44</v>
      </c>
      <c r="J218" s="19" t="s">
        <v>1879</v>
      </c>
      <c r="K218" s="19" t="e">
        <f>VLOOKUP(I218,Table2[[RPS ID]:[CertificationStatus]],12,FALSE)</f>
        <v>#N/A</v>
      </c>
    </row>
    <row r="219" spans="1:11" hidden="1">
      <c r="A219" s="19" t="s">
        <v>9174</v>
      </c>
      <c r="B219" s="19" t="str">
        <f>VLOOKUP(A219,QFERPlant_Table!$B$2:$C$1693,2,FALSE)</f>
        <v>Advanced Micro Decives</v>
      </c>
      <c r="C219" s="19" t="str">
        <f>VLOOKUP(A219,QFERPlant_Table!$B$2:$F$1693,5,FALSE)</f>
        <v>CA</v>
      </c>
      <c r="D219" s="19">
        <f>SUMIF(QFERGeneratorAnnual_2017!$L$2:$L$2207,'3aa. QFER RE Not in RNS'!A219,QFERGeneratorAnnual_2017!$S$2:$S$2207)</f>
        <v>3</v>
      </c>
      <c r="E219" s="19" t="s">
        <v>36</v>
      </c>
      <c r="F219" s="1">
        <f>VLOOKUP(A219,QFERGeneratorAnnual_2017!$L$2:$O$2207,4,FALSE)</f>
        <v>40909</v>
      </c>
      <c r="G219" s="19">
        <f>SUMIF(QFERGeneratorAnnual_2017!$L$2:$L$2207,'3aa. QFER RE Not in RNS'!A219,QFERGeneratorAnnual_2017!$U$2:$U$2207)</f>
        <v>4865</v>
      </c>
      <c r="H219" s="148">
        <f t="shared" si="3"/>
        <v>4.8650000000000002</v>
      </c>
      <c r="I219" s="19" t="e">
        <v>#N/A</v>
      </c>
      <c r="J219" s="19">
        <v>0</v>
      </c>
      <c r="K219" s="19" t="e">
        <f>VLOOKUP(I219,Table2[[RPS ID]:[CertificationStatus]],12,FALSE)</f>
        <v>#N/A</v>
      </c>
    </row>
    <row r="220" spans="1:11" hidden="1">
      <c r="A220" s="19" t="s">
        <v>9172</v>
      </c>
      <c r="B220" s="19" t="str">
        <f>VLOOKUP(A220,QFERPlant_Table!$B$2:$C$1693,2,FALSE)</f>
        <v>City of Stockton - Wastewater Control Facility</v>
      </c>
      <c r="C220" s="19" t="str">
        <f>VLOOKUP(A220,QFERPlant_Table!$B$2:$F$1693,5,FALSE)</f>
        <v>CA</v>
      </c>
      <c r="D220" s="19">
        <f>SUMIF(QFERGeneratorAnnual_2017!$L$2:$L$2207,'3aa. QFER RE Not in RNS'!A220,QFERGeneratorAnnual_2017!$S$2:$S$2207)</f>
        <v>3</v>
      </c>
      <c r="E220" s="19" t="s">
        <v>36</v>
      </c>
      <c r="F220" s="1">
        <f>VLOOKUP(A220,QFERGeneratorAnnual_2017!$L$2:$O$2207,4,FALSE)</f>
        <v>40909</v>
      </c>
      <c r="G220" s="19">
        <f>SUMIF(QFERGeneratorAnnual_2017!$L$2:$L$2207,'3aa. QFER RE Not in RNS'!A220,QFERGeneratorAnnual_2017!$U$2:$U$2207)</f>
        <v>4865</v>
      </c>
      <c r="H220" s="148">
        <f t="shared" si="3"/>
        <v>4.8650000000000002</v>
      </c>
      <c r="I220" s="19" t="s">
        <v>44</v>
      </c>
      <c r="J220" s="19" t="s">
        <v>1879</v>
      </c>
      <c r="K220" s="19" t="e">
        <f>VLOOKUP(I220,Table2[[RPS ID]:[CertificationStatus]],12,FALSE)</f>
        <v>#N/A</v>
      </c>
    </row>
    <row r="221" spans="1:11" hidden="1">
      <c r="A221" s="19" t="s">
        <v>9170</v>
      </c>
      <c r="B221" s="19" t="str">
        <f>VLOOKUP(A221,QFERPlant_Table!$B$2:$C$1693,2,FALSE)</f>
        <v>Spansion LLC</v>
      </c>
      <c r="C221" s="19" t="str">
        <f>VLOOKUP(A221,QFERPlant_Table!$B$2:$F$1693,5,FALSE)</f>
        <v>CA</v>
      </c>
      <c r="D221" s="19">
        <f>SUMIF(QFERGeneratorAnnual_2017!$L$2:$L$2207,'3aa. QFER RE Not in RNS'!A221,QFERGeneratorAnnual_2017!$S$2:$S$2207)</f>
        <v>3</v>
      </c>
      <c r="E221" s="19" t="s">
        <v>36</v>
      </c>
      <c r="F221" s="1">
        <f>VLOOKUP(A221,QFERGeneratorAnnual_2017!$L$2:$O$2207,4,FALSE)</f>
        <v>40909</v>
      </c>
      <c r="G221" s="19">
        <f>SUMIF(QFERGeneratorAnnual_2017!$L$2:$L$2207,'3aa. QFER RE Not in RNS'!A221,QFERGeneratorAnnual_2017!$U$2:$U$2207)</f>
        <v>4865</v>
      </c>
      <c r="H221" s="148">
        <f t="shared" si="3"/>
        <v>4.8650000000000002</v>
      </c>
      <c r="I221" s="19" t="s">
        <v>44</v>
      </c>
      <c r="J221" s="19" t="s">
        <v>1879</v>
      </c>
      <c r="K221" s="19" t="e">
        <f>VLOOKUP(I221,Table2[[RPS ID]:[CertificationStatus]],12,FALSE)</f>
        <v>#N/A</v>
      </c>
    </row>
    <row r="222" spans="1:11" hidden="1">
      <c r="A222" s="19" t="s">
        <v>9168</v>
      </c>
      <c r="B222" s="19" t="str">
        <f>VLOOKUP(A222,QFERPlant_Table!$B$2:$C$1693,2,FALSE)</f>
        <v>Kern County Water Agency</v>
      </c>
      <c r="C222" s="19" t="str">
        <f>VLOOKUP(A222,QFERPlant_Table!$B$2:$F$1693,5,FALSE)</f>
        <v>CA</v>
      </c>
      <c r="D222" s="19">
        <f>SUMIF(QFERGeneratorAnnual_2017!$L$2:$L$2207,'3aa. QFER RE Not in RNS'!A222,QFERGeneratorAnnual_2017!$S$2:$S$2207)</f>
        <v>4.0999999999999996</v>
      </c>
      <c r="E222" s="19" t="s">
        <v>36</v>
      </c>
      <c r="F222" s="1">
        <f>VLOOKUP(A222,QFERGeneratorAnnual_2017!$L$2:$O$2207,4,FALSE)</f>
        <v>40909</v>
      </c>
      <c r="G222" s="19">
        <f>SUMIF(QFERGeneratorAnnual_2017!$L$2:$L$2207,'3aa. QFER RE Not in RNS'!A222,QFERGeneratorAnnual_2017!$U$2:$U$2207)</f>
        <v>6689</v>
      </c>
      <c r="H222" s="148">
        <f t="shared" si="3"/>
        <v>6.6890000000000001</v>
      </c>
      <c r="I222" s="19" t="s">
        <v>44</v>
      </c>
      <c r="J222" s="19" t="s">
        <v>1879</v>
      </c>
      <c r="K222" s="19" t="e">
        <f>VLOOKUP(I222,Table2[[RPS ID]:[CertificationStatus]],12,FALSE)</f>
        <v>#N/A</v>
      </c>
    </row>
    <row r="223" spans="1:11" hidden="1">
      <c r="A223" s="19" t="s">
        <v>9166</v>
      </c>
      <c r="B223" s="19" t="str">
        <f>VLOOKUP(A223,QFERPlant_Table!$B$2:$C$1693,2,FALSE)</f>
        <v>Loma Linda VA Health Care System</v>
      </c>
      <c r="C223" s="19" t="str">
        <f>VLOOKUP(A223,QFERPlant_Table!$B$2:$F$1693,5,FALSE)</f>
        <v>CA</v>
      </c>
      <c r="D223" s="19">
        <f>SUMIF(QFERGeneratorAnnual_2017!$L$2:$L$2207,'3aa. QFER RE Not in RNS'!A223,QFERGeneratorAnnual_2017!$S$2:$S$2207)</f>
        <v>2.83</v>
      </c>
      <c r="E223" s="19" t="s">
        <v>36</v>
      </c>
      <c r="F223" s="1">
        <f>VLOOKUP(A223,QFERGeneratorAnnual_2017!$L$2:$O$2207,4,FALSE)</f>
        <v>40909</v>
      </c>
      <c r="G223" s="19">
        <f>SUMIF(QFERGeneratorAnnual_2017!$L$2:$L$2207,'3aa. QFER RE Not in RNS'!A223,QFERGeneratorAnnual_2017!$U$2:$U$2207)</f>
        <v>4970.42</v>
      </c>
      <c r="H223" s="148">
        <f t="shared" si="3"/>
        <v>4.9704199999999998</v>
      </c>
      <c r="I223" s="19" t="e">
        <v>#N/A</v>
      </c>
      <c r="J223" s="19">
        <v>0</v>
      </c>
      <c r="K223" s="19" t="e">
        <f>VLOOKUP(I223,Table2[[RPS ID]:[CertificationStatus]],12,FALSE)</f>
        <v>#N/A</v>
      </c>
    </row>
    <row r="224" spans="1:11" hidden="1">
      <c r="A224" s="19" t="s">
        <v>9164</v>
      </c>
      <c r="B224" s="19" t="str">
        <f>VLOOKUP(A224,QFERPlant_Table!$B$2:$C$1693,2,FALSE)</f>
        <v>West Los Angeles VA Health Care System</v>
      </c>
      <c r="C224" s="19" t="str">
        <f>VLOOKUP(A224,QFERPlant_Table!$B$2:$F$1693,5,FALSE)</f>
        <v>CA</v>
      </c>
      <c r="D224" s="19">
        <f>SUMIF(QFERGeneratorAnnual_2017!$L$2:$L$2207,'3aa. QFER RE Not in RNS'!A224,QFERGeneratorAnnual_2017!$S$2:$S$2207)</f>
        <v>9</v>
      </c>
      <c r="E224" s="19" t="s">
        <v>36</v>
      </c>
      <c r="F224" s="1">
        <f>VLOOKUP(A224,QFERGeneratorAnnual_2017!$L$2:$O$2207,4,FALSE)</f>
        <v>40909</v>
      </c>
      <c r="G224" s="19">
        <f>SUMIF(QFERGeneratorAnnual_2017!$L$2:$L$2207,'3aa. QFER RE Not in RNS'!A224,QFERGeneratorAnnual_2017!$U$2:$U$2207)</f>
        <v>15783.76</v>
      </c>
      <c r="H224" s="148">
        <f t="shared" si="3"/>
        <v>15.783760000000001</v>
      </c>
      <c r="I224" s="19" t="e">
        <v>#N/A</v>
      </c>
      <c r="J224" s="19">
        <v>0</v>
      </c>
      <c r="K224" s="19" t="e">
        <f>VLOOKUP(I224,Table2[[RPS ID]:[CertificationStatus]],12,FALSE)</f>
        <v>#N/A</v>
      </c>
    </row>
    <row r="225" spans="1:11" hidden="1">
      <c r="A225" s="19" t="s">
        <v>9162</v>
      </c>
      <c r="B225" s="19" t="str">
        <f>VLOOKUP(A225,QFERPlant_Table!$B$2:$C$1693,2,FALSE)</f>
        <v>Sepulveda Ambulatory Care Center</v>
      </c>
      <c r="C225" s="19" t="str">
        <f>VLOOKUP(A225,QFERPlant_Table!$B$2:$F$1693,5,FALSE)</f>
        <v>CA</v>
      </c>
      <c r="D225" s="19">
        <f>SUMIF(QFERGeneratorAnnual_2017!$L$2:$L$2207,'3aa. QFER RE Not in RNS'!A225,QFERGeneratorAnnual_2017!$S$2:$S$2207)</f>
        <v>4</v>
      </c>
      <c r="E225" s="19" t="s">
        <v>36</v>
      </c>
      <c r="F225" s="1">
        <f>VLOOKUP(A225,QFERGeneratorAnnual_2017!$L$2:$O$2207,4,FALSE)</f>
        <v>40909</v>
      </c>
      <c r="G225" s="19">
        <f>SUMIF(QFERGeneratorAnnual_2017!$L$2:$L$2207,'3aa. QFER RE Not in RNS'!A225,QFERGeneratorAnnual_2017!$U$2:$U$2207)</f>
        <v>7008</v>
      </c>
      <c r="H225" s="148">
        <f t="shared" si="3"/>
        <v>7.008</v>
      </c>
      <c r="I225" s="19" t="s">
        <v>44</v>
      </c>
      <c r="J225" s="19" t="s">
        <v>1879</v>
      </c>
      <c r="K225" s="19" t="e">
        <f>VLOOKUP(I225,Table2[[RPS ID]:[CertificationStatus]],12,FALSE)</f>
        <v>#N/A</v>
      </c>
    </row>
    <row r="226" spans="1:11" hidden="1">
      <c r="A226" s="19" t="s">
        <v>9160</v>
      </c>
      <c r="B226" s="19" t="str">
        <f>VLOOKUP(A226,QFERPlant_Table!$B$2:$C$1693,2,FALSE)</f>
        <v>Occidental College Solar Project</v>
      </c>
      <c r="C226" s="19" t="str">
        <f>VLOOKUP(A226,QFERPlant_Table!$B$2:$F$1693,5,FALSE)</f>
        <v>CA</v>
      </c>
      <c r="D226" s="19">
        <f>SUMIF(QFERGeneratorAnnual_2017!$L$2:$L$2207,'3aa. QFER RE Not in RNS'!A226,QFERGeneratorAnnual_2017!$S$2:$S$2207)</f>
        <v>1.1399999999999999</v>
      </c>
      <c r="E226" s="19" t="s">
        <v>36</v>
      </c>
      <c r="F226" s="1">
        <f>VLOOKUP(A226,QFERGeneratorAnnual_2017!$L$2:$O$2207,4,FALSE)</f>
        <v>41275</v>
      </c>
      <c r="G226" s="19">
        <f>SUMIF(QFERGeneratorAnnual_2017!$L$2:$L$2207,'3aa. QFER RE Not in RNS'!A226,QFERGeneratorAnnual_2017!$U$2:$U$2207)</f>
        <v>2000.78</v>
      </c>
      <c r="H226" s="148">
        <f t="shared" si="3"/>
        <v>2.0007799999999998</v>
      </c>
      <c r="I226" s="19" t="e">
        <v>#N/A</v>
      </c>
      <c r="J226" s="19">
        <v>0</v>
      </c>
      <c r="K226" s="19" t="e">
        <f>VLOOKUP(I226,Table2[[RPS ID]:[CertificationStatus]],12,FALSE)</f>
        <v>#N/A</v>
      </c>
    </row>
    <row r="227" spans="1:11" hidden="1">
      <c r="A227" s="19" t="s">
        <v>9158</v>
      </c>
      <c r="B227" s="19" t="str">
        <f>VLOOKUP(A227,QFERPlant_Table!$B$2:$C$1693,2,FALSE)</f>
        <v>CBS Television City</v>
      </c>
      <c r="C227" s="19" t="str">
        <f>VLOOKUP(A227,QFERPlant_Table!$B$2:$F$1693,5,FALSE)</f>
        <v>CA</v>
      </c>
      <c r="D227" s="19">
        <f>SUMIF(QFERGeneratorAnnual_2017!$L$2:$L$2207,'3aa. QFER RE Not in RNS'!A227,QFERGeneratorAnnual_2017!$S$2:$S$2207)</f>
        <v>1.84</v>
      </c>
      <c r="E227" s="19" t="s">
        <v>36</v>
      </c>
      <c r="F227" s="1">
        <f>VLOOKUP(A227,QFERGeneratorAnnual_2017!$L$2:$O$2207,4,FALSE)</f>
        <v>41275</v>
      </c>
      <c r="G227" s="19">
        <f>SUMIF(QFERGeneratorAnnual_2017!$L$2:$L$2207,'3aa. QFER RE Not in RNS'!A227,QFERGeneratorAnnual_2017!$U$2:$U$2207)</f>
        <v>3223.68</v>
      </c>
      <c r="H227" s="148">
        <f t="shared" si="3"/>
        <v>3.2236799999999999</v>
      </c>
      <c r="I227" s="19" t="e">
        <v>#N/A</v>
      </c>
      <c r="J227" s="19">
        <v>0</v>
      </c>
      <c r="K227" s="19" t="e">
        <f>VLOOKUP(I227,Table2[[RPS ID]:[CertificationStatus]],12,FALSE)</f>
        <v>#N/A</v>
      </c>
    </row>
    <row r="228" spans="1:11" hidden="1">
      <c r="A228" s="19" t="s">
        <v>9156</v>
      </c>
      <c r="B228" s="19" t="str">
        <f>VLOOKUP(A228,QFERPlant_Table!$B$2:$C$1693,2,FALSE)</f>
        <v>Los Angeles Community College District</v>
      </c>
      <c r="C228" s="19" t="str">
        <f>VLOOKUP(A228,QFERPlant_Table!$B$2:$F$1693,5,FALSE)</f>
        <v>CA</v>
      </c>
      <c r="D228" s="19">
        <f>SUMIF(QFERGeneratorAnnual_2017!$L$2:$L$2207,'3aa. QFER RE Not in RNS'!A228,QFERGeneratorAnnual_2017!$S$2:$S$2207)</f>
        <v>2.2799999999999998</v>
      </c>
      <c r="E228" s="19" t="s">
        <v>36</v>
      </c>
      <c r="F228" s="1">
        <f>VLOOKUP(A228,QFERGeneratorAnnual_2017!$L$2:$O$2207,4,FALSE)</f>
        <v>41275</v>
      </c>
      <c r="G228" s="19">
        <f>SUMIF(QFERGeneratorAnnual_2017!$L$2:$L$2207,'3aa. QFER RE Not in RNS'!A228,QFERGeneratorAnnual_2017!$U$2:$U$2207)</f>
        <v>3998.06</v>
      </c>
      <c r="H228" s="148">
        <f t="shared" si="3"/>
        <v>3.9980599999999997</v>
      </c>
      <c r="I228" s="19" t="s">
        <v>44</v>
      </c>
      <c r="J228" s="19" t="s">
        <v>1879</v>
      </c>
      <c r="K228" s="19" t="e">
        <f>VLOOKUP(I228,Table2[[RPS ID]:[CertificationStatus]],12,FALSE)</f>
        <v>#N/A</v>
      </c>
    </row>
    <row r="229" spans="1:11" hidden="1">
      <c r="A229" s="19" t="s">
        <v>9154</v>
      </c>
      <c r="B229" s="19" t="str">
        <f>VLOOKUP(A229,QFERPlant_Table!$B$2:$C$1693,2,FALSE)</f>
        <v>VA Speulveda Ambulatory Care Center</v>
      </c>
      <c r="C229" s="19" t="str">
        <f>VLOOKUP(A229,QFERPlant_Table!$B$2:$F$1693,5,FALSE)</f>
        <v>CA</v>
      </c>
      <c r="D229" s="19">
        <f>SUMIF(QFERGeneratorAnnual_2017!$L$2:$L$2207,'3aa. QFER RE Not in RNS'!A229,QFERGeneratorAnnual_2017!$S$2:$S$2207)</f>
        <v>3.96</v>
      </c>
      <c r="E229" s="19" t="s">
        <v>36</v>
      </c>
      <c r="F229" s="1">
        <f>VLOOKUP(A229,QFERGeneratorAnnual_2017!$L$2:$O$2207,4,FALSE)</f>
        <v>41275</v>
      </c>
      <c r="G229" s="19">
        <f>SUMIF(QFERGeneratorAnnual_2017!$L$2:$L$2207,'3aa. QFER RE Not in RNS'!A229,QFERGeneratorAnnual_2017!$U$2:$U$2207)</f>
        <v>6948.43</v>
      </c>
      <c r="H229" s="148">
        <f t="shared" si="3"/>
        <v>6.9484300000000001</v>
      </c>
      <c r="I229" s="19" t="s">
        <v>44</v>
      </c>
      <c r="J229" s="19" t="s">
        <v>1879</v>
      </c>
      <c r="K229" s="19" t="e">
        <f>VLOOKUP(I229,Table2[[RPS ID]:[CertificationStatus]],12,FALSE)</f>
        <v>#N/A</v>
      </c>
    </row>
    <row r="230" spans="1:11" hidden="1">
      <c r="A230" s="19" t="s">
        <v>9152</v>
      </c>
      <c r="B230" s="19" t="str">
        <f>VLOOKUP(A230,QFERPlant_Table!$B$2:$C$1693,2,FALSE)</f>
        <v>Fort Hunter Liggett Dept of Army</v>
      </c>
      <c r="C230" s="19" t="str">
        <f>VLOOKUP(A230,QFERPlant_Table!$B$2:$F$1693,5,FALSE)</f>
        <v>CA</v>
      </c>
      <c r="D230" s="19">
        <f>SUMIF(QFERGeneratorAnnual_2017!$L$2:$L$2207,'3aa. QFER RE Not in RNS'!A230,QFERGeneratorAnnual_2017!$S$2:$S$2207)</f>
        <v>2</v>
      </c>
      <c r="E230" s="19" t="s">
        <v>36</v>
      </c>
      <c r="F230" s="1">
        <f>VLOOKUP(A230,QFERGeneratorAnnual_2017!$L$2:$O$2207,4,FALSE)</f>
        <v>41275</v>
      </c>
      <c r="G230" s="19">
        <f>SUMIF(QFERGeneratorAnnual_2017!$L$2:$L$2207,'3aa. QFER RE Not in RNS'!A230,QFERGeneratorAnnual_2017!$U$2:$U$2207)</f>
        <v>3504</v>
      </c>
      <c r="H230" s="148">
        <f t="shared" si="3"/>
        <v>3.504</v>
      </c>
      <c r="I230" s="19" t="e">
        <v>#N/A</v>
      </c>
      <c r="J230" s="19">
        <v>0</v>
      </c>
      <c r="K230" s="19" t="e">
        <f>VLOOKUP(I230,Table2[[RPS ID]:[CertificationStatus]],12,FALSE)</f>
        <v>#N/A</v>
      </c>
    </row>
    <row r="231" spans="1:11" hidden="1">
      <c r="A231" s="19" t="s">
        <v>9150</v>
      </c>
      <c r="B231" s="19" t="str">
        <f>VLOOKUP(A231,QFERPlant_Table!$B$2:$C$1693,2,FALSE)</f>
        <v>CA Dept of Corrections Solano</v>
      </c>
      <c r="C231" s="19" t="str">
        <f>VLOOKUP(A231,QFERPlant_Table!$B$2:$F$1693,5,FALSE)</f>
        <v>CA</v>
      </c>
      <c r="D231" s="19">
        <f>SUMIF(QFERGeneratorAnnual_2017!$L$2:$L$2207,'3aa. QFER RE Not in RNS'!A231,QFERGeneratorAnnual_2017!$S$2:$S$2207)</f>
        <v>1</v>
      </c>
      <c r="E231" s="19" t="s">
        <v>36</v>
      </c>
      <c r="F231" s="1">
        <f>VLOOKUP(A231,QFERGeneratorAnnual_2017!$L$2:$O$2207,4,FALSE)</f>
        <v>41275</v>
      </c>
      <c r="G231" s="19">
        <f>SUMIF(QFERGeneratorAnnual_2017!$L$2:$L$2207,'3aa. QFER RE Not in RNS'!A231,QFERGeneratorAnnual_2017!$U$2:$U$2207)</f>
        <v>1752</v>
      </c>
      <c r="H231" s="148">
        <f t="shared" si="3"/>
        <v>1.752</v>
      </c>
      <c r="I231" s="19" t="s">
        <v>44</v>
      </c>
      <c r="J231" s="19" t="s">
        <v>1879</v>
      </c>
      <c r="K231" s="19" t="e">
        <f>VLOOKUP(I231,Table2[[RPS ID]:[CertificationStatus]],12,FALSE)</f>
        <v>#N/A</v>
      </c>
    </row>
    <row r="232" spans="1:11" hidden="1">
      <c r="A232" s="19" t="s">
        <v>9148</v>
      </c>
      <c r="B232" s="19" t="str">
        <f>VLOOKUP(A232,QFERPlant_Table!$B$2:$C$1693,2,FALSE)</f>
        <v>CA Dept of Correctionns Salinas (SVSP)</v>
      </c>
      <c r="C232" s="19" t="str">
        <f>VLOOKUP(A232,QFERPlant_Table!$B$2:$F$1693,5,FALSE)</f>
        <v>CA</v>
      </c>
      <c r="D232" s="19">
        <f>SUMIF(QFERGeneratorAnnual_2017!$L$2:$L$2207,'3aa. QFER RE Not in RNS'!A232,QFERGeneratorAnnual_2017!$S$2:$S$2207)</f>
        <v>2</v>
      </c>
      <c r="E232" s="19" t="s">
        <v>36</v>
      </c>
      <c r="F232" s="1">
        <f>VLOOKUP(A232,QFERGeneratorAnnual_2017!$L$2:$O$2207,4,FALSE)</f>
        <v>41275</v>
      </c>
      <c r="G232" s="19">
        <f>SUMIF(QFERGeneratorAnnual_2017!$L$2:$L$2207,'3aa. QFER RE Not in RNS'!A232,QFERGeneratorAnnual_2017!$U$2:$U$2207)</f>
        <v>3504</v>
      </c>
      <c r="H232" s="148">
        <f t="shared" si="3"/>
        <v>3.504</v>
      </c>
      <c r="I232" s="19" t="e">
        <v>#N/A</v>
      </c>
      <c r="J232" s="19">
        <v>0</v>
      </c>
      <c r="K232" s="19" t="e">
        <f>VLOOKUP(I232,Table2[[RPS ID]:[CertificationStatus]],12,FALSE)</f>
        <v>#N/A</v>
      </c>
    </row>
    <row r="233" spans="1:11" hidden="1">
      <c r="A233" s="19" t="s">
        <v>9146</v>
      </c>
      <c r="B233" s="19" t="str">
        <f>VLOOKUP(A233,QFERPlant_Table!$B$2:$C$1693,2,FALSE)</f>
        <v>CA Dept of Correctionns Chowchilla</v>
      </c>
      <c r="C233" s="19" t="str">
        <f>VLOOKUP(A233,QFERPlant_Table!$B$2:$F$1693,5,FALSE)</f>
        <v>CA</v>
      </c>
      <c r="D233" s="19">
        <f>SUMIF(QFERGeneratorAnnual_2017!$L$2:$L$2207,'3aa. QFER RE Not in RNS'!A233,QFERGeneratorAnnual_2017!$S$2:$S$2207)</f>
        <v>3</v>
      </c>
      <c r="E233" s="19" t="s">
        <v>36</v>
      </c>
      <c r="F233" s="1">
        <f>VLOOKUP(A233,QFERGeneratorAnnual_2017!$L$2:$O$2207,4,FALSE)</f>
        <v>41275</v>
      </c>
      <c r="G233" s="19">
        <f>SUMIF(QFERGeneratorAnnual_2017!$L$2:$L$2207,'3aa. QFER RE Not in RNS'!A233,QFERGeneratorAnnual_2017!$U$2:$U$2207)</f>
        <v>5256</v>
      </c>
      <c r="H233" s="148">
        <f t="shared" si="3"/>
        <v>5.2560000000000002</v>
      </c>
      <c r="I233" s="19" t="s">
        <v>44</v>
      </c>
      <c r="J233" s="19" t="s">
        <v>1879</v>
      </c>
      <c r="K233" s="19" t="e">
        <f>VLOOKUP(I233,Table2[[RPS ID]:[CertificationStatus]],12,FALSE)</f>
        <v>#N/A</v>
      </c>
    </row>
    <row r="234" spans="1:11" hidden="1">
      <c r="A234" s="19" t="s">
        <v>9144</v>
      </c>
      <c r="B234" s="19" t="str">
        <f>VLOOKUP(A234,QFERPlant_Table!$B$2:$C$1693,2,FALSE)</f>
        <v>CA Dept of Correctionns WASCO (WSP)</v>
      </c>
      <c r="C234" s="19" t="str">
        <f>VLOOKUP(A234,QFERPlant_Table!$B$2:$F$1693,5,FALSE)</f>
        <v>CA</v>
      </c>
      <c r="D234" s="19">
        <f>SUMIF(QFERGeneratorAnnual_2017!$L$2:$L$2207,'3aa. QFER RE Not in RNS'!A234,QFERGeneratorAnnual_2017!$S$2:$S$2207)</f>
        <v>2</v>
      </c>
      <c r="E234" s="19" t="s">
        <v>36</v>
      </c>
      <c r="F234" s="1">
        <f>VLOOKUP(A234,QFERGeneratorAnnual_2017!$L$2:$O$2207,4,FALSE)</f>
        <v>41275</v>
      </c>
      <c r="G234" s="19">
        <f>SUMIF(QFERGeneratorAnnual_2017!$L$2:$L$2207,'3aa. QFER RE Not in RNS'!A234,QFERGeneratorAnnual_2017!$U$2:$U$2207)</f>
        <v>3504</v>
      </c>
      <c r="H234" s="148">
        <f t="shared" si="3"/>
        <v>3.504</v>
      </c>
      <c r="I234" s="19" t="s">
        <v>44</v>
      </c>
      <c r="J234" s="19" t="s">
        <v>1879</v>
      </c>
      <c r="K234" s="19" t="e">
        <f>VLOOKUP(I234,Table2[[RPS ID]:[CertificationStatus]],12,FALSE)</f>
        <v>#N/A</v>
      </c>
    </row>
    <row r="235" spans="1:11" hidden="1">
      <c r="A235" s="19" t="s">
        <v>9142</v>
      </c>
      <c r="B235" s="19" t="str">
        <f>VLOOKUP(A235,QFERPlant_Table!$B$2:$C$1693,2,FALSE)</f>
        <v>CA Dept of Correctionns Corcoran</v>
      </c>
      <c r="C235" s="19" t="str">
        <f>VLOOKUP(A235,QFERPlant_Table!$B$2:$F$1693,5,FALSE)</f>
        <v>CA</v>
      </c>
      <c r="D235" s="19">
        <f>SUMIF(QFERGeneratorAnnual_2017!$L$2:$L$2207,'3aa. QFER RE Not in RNS'!A235,QFERGeneratorAnnual_2017!$S$2:$S$2207)</f>
        <v>3</v>
      </c>
      <c r="E235" s="19" t="s">
        <v>36</v>
      </c>
      <c r="F235" s="1">
        <f>VLOOKUP(A235,QFERGeneratorAnnual_2017!$L$2:$O$2207,4,FALSE)</f>
        <v>41275</v>
      </c>
      <c r="G235" s="19">
        <f>SUMIF(QFERGeneratorAnnual_2017!$L$2:$L$2207,'3aa. QFER RE Not in RNS'!A235,QFERGeneratorAnnual_2017!$U$2:$U$2207)</f>
        <v>5256</v>
      </c>
      <c r="H235" s="148">
        <f t="shared" si="3"/>
        <v>5.2560000000000002</v>
      </c>
      <c r="I235" s="19" t="s">
        <v>44</v>
      </c>
      <c r="J235" s="19" t="s">
        <v>1879</v>
      </c>
      <c r="K235" s="19" t="e">
        <f>VLOOKUP(I235,Table2[[RPS ID]:[CertificationStatus]],12,FALSE)</f>
        <v>#N/A</v>
      </c>
    </row>
    <row r="236" spans="1:11" hidden="1">
      <c r="A236" s="19" t="s">
        <v>9134</v>
      </c>
      <c r="B236" s="19" t="str">
        <f>VLOOKUP(A236,QFERPlant_Table!$B$2:$C$1693,2,FALSE)</f>
        <v>Fresh Air Energy  LLC_(Pioneer 1)</v>
      </c>
      <c r="C236" s="19" t="str">
        <f>VLOOKUP(A236,QFERPlant_Table!$B$2:$F$1693,5,FALSE)</f>
        <v>CA</v>
      </c>
      <c r="D236" s="19">
        <f>SUMIF(QFERGeneratorAnnual_2017!$L$2:$L$2207,'3aa. QFER RE Not in RNS'!A236,QFERGeneratorAnnual_2017!$S$2:$S$2207)</f>
        <v>1.5</v>
      </c>
      <c r="E236" s="19" t="s">
        <v>36</v>
      </c>
      <c r="F236" s="1">
        <f>VLOOKUP(A236,QFERGeneratorAnnual_2017!$L$2:$O$2207,4,FALSE)</f>
        <v>41639</v>
      </c>
      <c r="G236" s="19">
        <f>SUMIF(QFERGeneratorAnnual_2017!$L$2:$L$2207,'3aa. QFER RE Not in RNS'!A236,QFERGeneratorAnnual_2017!$U$2:$U$2207)</f>
        <v>1971</v>
      </c>
      <c r="H236" s="148">
        <f t="shared" si="3"/>
        <v>1.9710000000000001</v>
      </c>
      <c r="I236" s="19" t="s">
        <v>44</v>
      </c>
      <c r="J236" s="19" t="s">
        <v>1879</v>
      </c>
      <c r="K236" s="19" t="e">
        <f>VLOOKUP(I236,Table2[[RPS ID]:[CertificationStatus]],12,FALSE)</f>
        <v>#N/A</v>
      </c>
    </row>
    <row r="237" spans="1:11" hidden="1">
      <c r="A237" s="19" t="s">
        <v>9129</v>
      </c>
      <c r="B237" s="19" t="str">
        <f>VLOOKUP(A237,QFERPlant_Table!$B$2:$C$1693,2,FALSE)</f>
        <v>Pristine Sun Fund 6 Butte PGE LLC_(2129_Ballard)</v>
      </c>
      <c r="C237" s="19" t="str">
        <f>VLOOKUP(A237,QFERPlant_Table!$B$2:$F$1693,5,FALSE)</f>
        <v>CA</v>
      </c>
      <c r="D237" s="19">
        <f>SUMIF(QFERGeneratorAnnual_2017!$L$2:$L$2207,'3aa. QFER RE Not in RNS'!A237,QFERGeneratorAnnual_2017!$S$2:$S$2207)</f>
        <v>1</v>
      </c>
      <c r="E237" s="19" t="s">
        <v>36</v>
      </c>
      <c r="F237" s="1">
        <f>VLOOKUP(A237,QFERGeneratorAnnual_2017!$L$2:$O$2207,4,FALSE)</f>
        <v>41639</v>
      </c>
      <c r="G237" s="19">
        <f>SUMIF(QFERGeneratorAnnual_2017!$L$2:$L$2207,'3aa. QFER RE Not in RNS'!A237,QFERGeneratorAnnual_2017!$U$2:$U$2207)</f>
        <v>1314</v>
      </c>
      <c r="H237" s="148">
        <f t="shared" si="3"/>
        <v>1.3140000000000001</v>
      </c>
      <c r="I237" s="19" t="e">
        <v>#N/A</v>
      </c>
      <c r="J237" s="19">
        <v>0</v>
      </c>
      <c r="K237" s="19" t="e">
        <f>VLOOKUP(I237,Table2[[RPS ID]:[CertificationStatus]],12,FALSE)</f>
        <v>#N/A</v>
      </c>
    </row>
    <row r="238" spans="1:11" hidden="1">
      <c r="A238" s="19" t="s">
        <v>9126</v>
      </c>
      <c r="B238" s="19" t="str">
        <f>VLOOKUP(A238,QFERPlant_Table!$B$2:$C$1693,2,FALSE)</f>
        <v>KDW Solar 1  LLC  (KDW Solar 1 )</v>
      </c>
      <c r="C238" s="19" t="str">
        <f>VLOOKUP(A238,QFERPlant_Table!$B$2:$F$1693,5,FALSE)</f>
        <v>CA</v>
      </c>
      <c r="D238" s="19">
        <f>SUMIF(QFERGeneratorAnnual_2017!$L$2:$L$2207,'3aa. QFER RE Not in RNS'!A238,QFERGeneratorAnnual_2017!$S$2:$S$2207)</f>
        <v>1.5</v>
      </c>
      <c r="E238" s="19" t="s">
        <v>36</v>
      </c>
      <c r="F238" s="1">
        <f>VLOOKUP(A238,QFERGeneratorAnnual_2017!$L$2:$O$2207,4,FALSE)</f>
        <v>41274</v>
      </c>
      <c r="G238" s="19">
        <f>SUMIF(QFERGeneratorAnnual_2017!$L$2:$L$2207,'3aa. QFER RE Not in RNS'!A238,QFERGeneratorAnnual_2017!$U$2:$U$2207)</f>
        <v>2628</v>
      </c>
      <c r="H238" s="148">
        <f t="shared" si="3"/>
        <v>2.6280000000000001</v>
      </c>
      <c r="I238" s="19" t="s">
        <v>44</v>
      </c>
      <c r="J238" s="19" t="s">
        <v>1879</v>
      </c>
      <c r="K238" s="19" t="e">
        <f>VLOOKUP(I238,Table2[[RPS ID]:[CertificationStatus]],12,FALSE)</f>
        <v>#N/A</v>
      </c>
    </row>
    <row r="239" spans="1:11" hidden="1">
      <c r="A239" s="19" t="s">
        <v>9124</v>
      </c>
      <c r="B239" s="19" t="str">
        <f>VLOOKUP(A239,QFERPlant_Table!$B$2:$C$1693,2,FALSE)</f>
        <v>Ignite Solar LLC_(Alkali Gardner A)</v>
      </c>
      <c r="C239" s="19" t="str">
        <f>VLOOKUP(A239,QFERPlant_Table!$B$2:$F$1693,5,FALSE)</f>
        <v>CA</v>
      </c>
      <c r="D239" s="19">
        <f>SUMIF(QFERGeneratorAnnual_2017!$L$2:$L$2207,'3aa. QFER RE Not in RNS'!A239,QFERGeneratorAnnual_2017!$S$2:$S$2207)</f>
        <v>1.5</v>
      </c>
      <c r="E239" s="19" t="s">
        <v>36</v>
      </c>
      <c r="F239" s="1">
        <f>VLOOKUP(A239,QFERGeneratorAnnual_2017!$L$2:$O$2207,4,FALSE)</f>
        <v>41639</v>
      </c>
      <c r="G239" s="19">
        <f>SUMIF(QFERGeneratorAnnual_2017!$L$2:$L$2207,'3aa. QFER RE Not in RNS'!A239,QFERGeneratorAnnual_2017!$U$2:$U$2207)</f>
        <v>1971</v>
      </c>
      <c r="H239" s="148">
        <f t="shared" si="3"/>
        <v>1.9710000000000001</v>
      </c>
      <c r="I239" s="19" t="s">
        <v>44</v>
      </c>
      <c r="J239" s="19" t="s">
        <v>1879</v>
      </c>
      <c r="K239" s="19" t="e">
        <f>VLOOKUP(I239,Table2[[RPS ID]:[CertificationStatus]],12,FALSE)</f>
        <v>#N/A</v>
      </c>
    </row>
    <row r="240" spans="1:11" hidden="1">
      <c r="A240" s="19" t="s">
        <v>9122</v>
      </c>
      <c r="B240" s="19" t="str">
        <f>VLOOKUP(A240,QFERPlant_Table!$B$2:$C$1693,2,FALSE)</f>
        <v>Ignite Solar LLC_(Merced Ave A)</v>
      </c>
      <c r="C240" s="19" t="str">
        <f>VLOOKUP(A240,QFERPlant_Table!$B$2:$F$1693,5,FALSE)</f>
        <v>CA</v>
      </c>
      <c r="D240" s="19">
        <f>SUMIF(QFERGeneratorAnnual_2017!$L$2:$L$2207,'3aa. QFER RE Not in RNS'!A240,QFERGeneratorAnnual_2017!$S$2:$S$2207)</f>
        <v>1.5</v>
      </c>
      <c r="E240" s="19" t="s">
        <v>36</v>
      </c>
      <c r="F240" s="1">
        <f>VLOOKUP(A240,QFERGeneratorAnnual_2017!$L$2:$O$2207,4,FALSE)</f>
        <v>41639</v>
      </c>
      <c r="G240" s="19">
        <f>SUMIF(QFERGeneratorAnnual_2017!$L$2:$L$2207,'3aa. QFER RE Not in RNS'!A240,QFERGeneratorAnnual_2017!$U$2:$U$2207)</f>
        <v>1971</v>
      </c>
      <c r="H240" s="148">
        <f t="shared" si="3"/>
        <v>1.9710000000000001</v>
      </c>
      <c r="I240" s="19" t="s">
        <v>17371</v>
      </c>
      <c r="J240" s="19" t="s">
        <v>17352</v>
      </c>
      <c r="K240" s="19" t="str">
        <f>VLOOKUP(I240,Table2[[RPS ID]:[CertificationStatus]],12,FALSE)</f>
        <v>Approved</v>
      </c>
    </row>
    <row r="241" spans="1:11" hidden="1">
      <c r="A241" s="19" t="s">
        <v>9120</v>
      </c>
      <c r="B241" s="19" t="str">
        <f>VLOOKUP(A241,QFERPlant_Table!$B$2:$C$1693,2,FALSE)</f>
        <v>Ignite Solar LLC_(Merced Ave B)</v>
      </c>
      <c r="C241" s="19" t="str">
        <f>VLOOKUP(A241,QFERPlant_Table!$B$2:$F$1693,5,FALSE)</f>
        <v>CA</v>
      </c>
      <c r="D241" s="19">
        <f>SUMIF(QFERGeneratorAnnual_2017!$L$2:$L$2207,'3aa. QFER RE Not in RNS'!A241,QFERGeneratorAnnual_2017!$S$2:$S$2207)</f>
        <v>1.5</v>
      </c>
      <c r="E241" s="19" t="s">
        <v>36</v>
      </c>
      <c r="F241" s="1">
        <f>VLOOKUP(A241,QFERGeneratorAnnual_2017!$L$2:$O$2207,4,FALSE)</f>
        <v>41639</v>
      </c>
      <c r="G241" s="19">
        <f>SUMIF(QFERGeneratorAnnual_2017!$L$2:$L$2207,'3aa. QFER RE Not in RNS'!A241,QFERGeneratorAnnual_2017!$U$2:$U$2207)</f>
        <v>1971</v>
      </c>
      <c r="H241" s="148">
        <f t="shared" si="3"/>
        <v>1.9710000000000001</v>
      </c>
      <c r="I241" s="19" t="s">
        <v>44</v>
      </c>
      <c r="J241" s="19" t="s">
        <v>1879</v>
      </c>
      <c r="K241" s="19" t="e">
        <f>VLOOKUP(I241,Table2[[RPS ID]:[CertificationStatus]],12,FALSE)</f>
        <v>#N/A</v>
      </c>
    </row>
    <row r="242" spans="1:11" hidden="1">
      <c r="A242" s="19" t="s">
        <v>9118</v>
      </c>
      <c r="B242" s="19" t="str">
        <f>VLOOKUP(A242,QFERPlant_Table!$B$2:$C$1693,2,FALSE)</f>
        <v>Ignite Solar LLC_(Merced Ave C)</v>
      </c>
      <c r="C242" s="19" t="str">
        <f>VLOOKUP(A242,QFERPlant_Table!$B$2:$F$1693,5,FALSE)</f>
        <v>CA</v>
      </c>
      <c r="D242" s="19">
        <f>SUMIF(QFERGeneratorAnnual_2017!$L$2:$L$2207,'3aa. QFER RE Not in RNS'!A242,QFERGeneratorAnnual_2017!$S$2:$S$2207)</f>
        <v>1.5</v>
      </c>
      <c r="E242" s="19" t="s">
        <v>36</v>
      </c>
      <c r="F242" s="1">
        <f>VLOOKUP(A242,QFERGeneratorAnnual_2017!$L$2:$O$2207,4,FALSE)</f>
        <v>41639</v>
      </c>
      <c r="G242" s="19">
        <f>SUMIF(QFERGeneratorAnnual_2017!$L$2:$L$2207,'3aa. QFER RE Not in RNS'!A242,QFERGeneratorAnnual_2017!$U$2:$U$2207)</f>
        <v>1971</v>
      </c>
      <c r="H242" s="148">
        <f t="shared" si="3"/>
        <v>1.9710000000000001</v>
      </c>
      <c r="I242" s="19" t="s">
        <v>44</v>
      </c>
      <c r="J242" s="19" t="s">
        <v>1879</v>
      </c>
      <c r="K242" s="19" t="e">
        <f>VLOOKUP(I242,Table2[[RPS ID]:[CertificationStatus]],12,FALSE)</f>
        <v>#N/A</v>
      </c>
    </row>
    <row r="243" spans="1:11" hidden="1">
      <c r="A243" s="19" t="s">
        <v>9116</v>
      </c>
      <c r="B243" s="19" t="str">
        <f>VLOOKUP(A243,QFERPlant_Table!$B$2:$C$1693,2,FALSE)</f>
        <v>KDW Solar 2  LLC</v>
      </c>
      <c r="C243" s="19" t="str">
        <f>VLOOKUP(A243,QFERPlant_Table!$B$2:$F$1693,5,FALSE)</f>
        <v>CA</v>
      </c>
      <c r="D243" s="19">
        <f>SUMIF(QFERGeneratorAnnual_2017!$L$2:$L$2207,'3aa. QFER RE Not in RNS'!A243,QFERGeneratorAnnual_2017!$S$2:$S$2207)</f>
        <v>1.5</v>
      </c>
      <c r="E243" s="19" t="s">
        <v>36</v>
      </c>
      <c r="F243" s="1">
        <f>VLOOKUP(A243,QFERGeneratorAnnual_2017!$L$2:$O$2207,4,FALSE)</f>
        <v>41639</v>
      </c>
      <c r="G243" s="19">
        <f>SUMIF(QFERGeneratorAnnual_2017!$L$2:$L$2207,'3aa. QFER RE Not in RNS'!A243,QFERGeneratorAnnual_2017!$U$2:$U$2207)</f>
        <v>1971</v>
      </c>
      <c r="H243" s="148">
        <f t="shared" si="3"/>
        <v>1.9710000000000001</v>
      </c>
      <c r="I243" s="19" t="s">
        <v>44</v>
      </c>
      <c r="J243" s="19" t="s">
        <v>1879</v>
      </c>
      <c r="K243" s="19" t="e">
        <f>VLOOKUP(I243,Table2[[RPS ID]:[CertificationStatus]],12,FALSE)</f>
        <v>#N/A</v>
      </c>
    </row>
    <row r="244" spans="1:11" hidden="1">
      <c r="A244" s="19" t="s">
        <v>9114</v>
      </c>
      <c r="B244" s="19" t="str">
        <f>VLOOKUP(A244,QFERPlant_Table!$B$2:$C$1693,2,FALSE)</f>
        <v>Agua Caliente (Bena A)</v>
      </c>
      <c r="C244" s="19" t="str">
        <f>VLOOKUP(A244,QFERPlant_Table!$B$2:$F$1693,5,FALSE)</f>
        <v>CA</v>
      </c>
      <c r="D244" s="19">
        <f>SUMIF(QFERGeneratorAnnual_2017!$L$2:$L$2207,'3aa. QFER RE Not in RNS'!A244,QFERGeneratorAnnual_2017!$S$2:$S$2207)</f>
        <v>1.5</v>
      </c>
      <c r="E244" s="19" t="s">
        <v>36</v>
      </c>
      <c r="F244" s="1">
        <f>VLOOKUP(A244,QFERGeneratorAnnual_2017!$L$2:$O$2207,4,FALSE)</f>
        <v>42004</v>
      </c>
      <c r="G244" s="19">
        <f>SUMIF(QFERGeneratorAnnual_2017!$L$2:$L$2207,'3aa. QFER RE Not in RNS'!A244,QFERGeneratorAnnual_2017!$U$2:$U$2207)</f>
        <v>2628</v>
      </c>
      <c r="H244" s="148">
        <f t="shared" si="3"/>
        <v>2.6280000000000001</v>
      </c>
      <c r="I244" s="19" t="s">
        <v>17372</v>
      </c>
      <c r="J244" s="19" t="s">
        <v>17352</v>
      </c>
      <c r="K244" s="19" t="str">
        <f>VLOOKUP(I244,Table2[[RPS ID]:[CertificationStatus]],12,FALSE)</f>
        <v>Approved</v>
      </c>
    </row>
    <row r="245" spans="1:11" hidden="1">
      <c r="A245" s="19" t="s">
        <v>9112</v>
      </c>
      <c r="B245" s="19" t="str">
        <f>VLOOKUP(A245,QFERPlant_Table!$B$2:$C$1693,2,FALSE)</f>
        <v>Garces (Oswell A)</v>
      </c>
      <c r="C245" s="19" t="str">
        <f>VLOOKUP(A245,QFERPlant_Table!$B$2:$F$1693,5,FALSE)</f>
        <v>CA</v>
      </c>
      <c r="D245" s="19">
        <f>SUMIF(QFERGeneratorAnnual_2017!$L$2:$L$2207,'3aa. QFER RE Not in RNS'!A245,QFERGeneratorAnnual_2017!$S$2:$S$2207)</f>
        <v>1.5</v>
      </c>
      <c r="E245" s="19" t="s">
        <v>36</v>
      </c>
      <c r="F245" s="1">
        <f>VLOOKUP(A245,QFERGeneratorAnnual_2017!$L$2:$O$2207,4,FALSE)</f>
        <v>42369</v>
      </c>
      <c r="G245" s="19">
        <f>SUMIF(QFERGeneratorAnnual_2017!$L$2:$L$2207,'3aa. QFER RE Not in RNS'!A245,QFERGeneratorAnnual_2017!$U$2:$U$2207)</f>
        <v>2628</v>
      </c>
      <c r="H245" s="148">
        <f t="shared" si="3"/>
        <v>2.6280000000000001</v>
      </c>
      <c r="I245" s="19" t="s">
        <v>44</v>
      </c>
      <c r="J245" s="19" t="s">
        <v>1879</v>
      </c>
      <c r="K245" s="19" t="e">
        <f>VLOOKUP(I245,Table2[[RPS ID]:[CertificationStatus]],12,FALSE)</f>
        <v>#N/A</v>
      </c>
    </row>
    <row r="246" spans="1:11" hidden="1">
      <c r="A246" s="19" t="s">
        <v>9110</v>
      </c>
      <c r="B246" s="19" t="str">
        <f>VLOOKUP(A246,QFERPlant_Table!$B$2:$C$1693,2,FALSE)</f>
        <v>Goodbar Solar 1  LLC</v>
      </c>
      <c r="C246" s="19" t="str">
        <f>VLOOKUP(A246,QFERPlant_Table!$B$2:$F$1693,5,FALSE)</f>
        <v>CA</v>
      </c>
      <c r="D246" s="19">
        <f>SUMIF(QFERGeneratorAnnual_2017!$L$2:$L$2207,'3aa. QFER RE Not in RNS'!A246,QFERGeneratorAnnual_2017!$S$2:$S$2207)</f>
        <v>1.5</v>
      </c>
      <c r="E246" s="19" t="s">
        <v>36</v>
      </c>
      <c r="F246" s="1">
        <f>VLOOKUP(A246,QFERGeneratorAnnual_2017!$L$2:$O$2207,4,FALSE)</f>
        <v>42004</v>
      </c>
      <c r="G246" s="19">
        <f>SUMIF(QFERGeneratorAnnual_2017!$L$2:$L$2207,'3aa. QFER RE Not in RNS'!A246,QFERGeneratorAnnual_2017!$U$2:$U$2207)</f>
        <v>2628</v>
      </c>
      <c r="H246" s="148">
        <f t="shared" si="3"/>
        <v>2.6280000000000001</v>
      </c>
      <c r="I246" s="19" t="s">
        <v>44</v>
      </c>
      <c r="J246" s="19" t="s">
        <v>1879</v>
      </c>
      <c r="K246" s="19" t="e">
        <f>VLOOKUP(I246,Table2[[RPS ID]:[CertificationStatus]],12,FALSE)</f>
        <v>#N/A</v>
      </c>
    </row>
    <row r="247" spans="1:11" hidden="1">
      <c r="A247" s="19" t="s">
        <v>9108</v>
      </c>
      <c r="B247" s="19" t="str">
        <f>VLOOKUP(A247,QFERPlant_Table!$B$2:$C$1693,2,FALSE)</f>
        <v>Josh Energy  LLC</v>
      </c>
      <c r="C247" s="19" t="str">
        <f>VLOOKUP(A247,QFERPlant_Table!$B$2:$F$1693,5,FALSE)</f>
        <v>CA</v>
      </c>
      <c r="D247" s="19">
        <f>SUMIF(QFERGeneratorAnnual_2017!$L$2:$L$2207,'3aa. QFER RE Not in RNS'!A247,QFERGeneratorAnnual_2017!$S$2:$S$2207)</f>
        <v>1.5</v>
      </c>
      <c r="E247" s="19" t="s">
        <v>36</v>
      </c>
      <c r="F247" s="1">
        <f>VLOOKUP(A247,QFERGeneratorAnnual_2017!$L$2:$O$2207,4,FALSE)</f>
        <v>42004</v>
      </c>
      <c r="G247" s="19">
        <f>SUMIF(QFERGeneratorAnnual_2017!$L$2:$L$2207,'3aa. QFER RE Not in RNS'!A247,QFERGeneratorAnnual_2017!$U$2:$U$2207)</f>
        <v>2628</v>
      </c>
      <c r="H247" s="148">
        <f t="shared" si="3"/>
        <v>2.6280000000000001</v>
      </c>
      <c r="I247" s="19" t="s">
        <v>44</v>
      </c>
      <c r="J247" s="19" t="s">
        <v>1879</v>
      </c>
      <c r="K247" s="19" t="e">
        <f>VLOOKUP(I247,Table2[[RPS ID]:[CertificationStatus]],12,FALSE)</f>
        <v>#N/A</v>
      </c>
    </row>
    <row r="248" spans="1:11" hidden="1">
      <c r="A248" s="19" t="s">
        <v>9106</v>
      </c>
      <c r="B248" s="19" t="str">
        <f>VLOOKUP(A248,QFERPlant_Table!$B$2:$C$1693,2,FALSE)</f>
        <v>Kern River (Bena B)</v>
      </c>
      <c r="C248" s="19" t="str">
        <f>VLOOKUP(A248,QFERPlant_Table!$B$2:$F$1693,5,FALSE)</f>
        <v>CA</v>
      </c>
      <c r="D248" s="19">
        <f>SUMIF(QFERGeneratorAnnual_2017!$L$2:$L$2207,'3aa. QFER RE Not in RNS'!A248,QFERGeneratorAnnual_2017!$S$2:$S$2207)</f>
        <v>1.5</v>
      </c>
      <c r="E248" s="19" t="s">
        <v>36</v>
      </c>
      <c r="F248" s="1">
        <f>VLOOKUP(A248,QFERGeneratorAnnual_2017!$L$2:$O$2207,4,FALSE)</f>
        <v>42004</v>
      </c>
      <c r="G248" s="19">
        <f>SUMIF(QFERGeneratorAnnual_2017!$L$2:$L$2207,'3aa. QFER RE Not in RNS'!A248,QFERGeneratorAnnual_2017!$U$2:$U$2207)</f>
        <v>2628</v>
      </c>
      <c r="H248" s="148">
        <f t="shared" si="3"/>
        <v>2.6280000000000001</v>
      </c>
      <c r="I248" s="19" t="s">
        <v>44</v>
      </c>
      <c r="J248" s="19" t="s">
        <v>1879</v>
      </c>
      <c r="K248" s="19" t="e">
        <f>VLOOKUP(I248,Table2[[RPS ID]:[CertificationStatus]],12,FALSE)</f>
        <v>#N/A</v>
      </c>
    </row>
    <row r="249" spans="1:11" hidden="1">
      <c r="A249" s="19" t="s">
        <v>9104</v>
      </c>
      <c r="B249" s="19" t="str">
        <f>VLOOKUP(A249,QFERPlant_Table!$B$2:$C$1693,2,FALSE)</f>
        <v>MJ Power  LLC</v>
      </c>
      <c r="C249" s="19" t="str">
        <f>VLOOKUP(A249,QFERPlant_Table!$B$2:$F$1693,5,FALSE)</f>
        <v>CA</v>
      </c>
      <c r="D249" s="19">
        <f>SUMIF(QFERGeneratorAnnual_2017!$L$2:$L$2207,'3aa. QFER RE Not in RNS'!A249,QFERGeneratorAnnual_2017!$S$2:$S$2207)</f>
        <v>1.5</v>
      </c>
      <c r="E249" s="19" t="s">
        <v>36</v>
      </c>
      <c r="F249" s="1">
        <f>VLOOKUP(A249,QFERGeneratorAnnual_2017!$L$2:$O$2207,4,FALSE)</f>
        <v>42004</v>
      </c>
      <c r="G249" s="19">
        <f>SUMIF(QFERGeneratorAnnual_2017!$L$2:$L$2207,'3aa. QFER RE Not in RNS'!A249,QFERGeneratorAnnual_2017!$U$2:$U$2207)</f>
        <v>2628</v>
      </c>
      <c r="H249" s="148">
        <f t="shared" si="3"/>
        <v>2.6280000000000001</v>
      </c>
      <c r="I249" s="19" t="e">
        <v>#N/A</v>
      </c>
      <c r="J249" s="19">
        <v>0</v>
      </c>
      <c r="K249" s="19" t="e">
        <f>VLOOKUP(I249,Table2[[RPS ID]:[CertificationStatus]],12,FALSE)</f>
        <v>#N/A</v>
      </c>
    </row>
    <row r="250" spans="1:11" hidden="1">
      <c r="A250" s="19" t="s">
        <v>9102</v>
      </c>
      <c r="B250" s="19" t="str">
        <f>VLOOKUP(A250,QFERPlant_Table!$B$2:$C$1693,2,FALSE)</f>
        <v>Rachel Energy  LLC</v>
      </c>
      <c r="C250" s="19" t="str">
        <f>VLOOKUP(A250,QFERPlant_Table!$B$2:$F$1693,5,FALSE)</f>
        <v>CA</v>
      </c>
      <c r="D250" s="19">
        <f>SUMIF(QFERGeneratorAnnual_2017!$L$2:$L$2207,'3aa. QFER RE Not in RNS'!A250,QFERGeneratorAnnual_2017!$S$2:$S$2207)</f>
        <v>1.5</v>
      </c>
      <c r="E250" s="19" t="s">
        <v>36</v>
      </c>
      <c r="F250" s="1">
        <f>VLOOKUP(A250,QFERGeneratorAnnual_2017!$L$2:$O$2207,4,FALSE)</f>
        <v>42004</v>
      </c>
      <c r="G250" s="19">
        <f>SUMIF(QFERGeneratorAnnual_2017!$L$2:$L$2207,'3aa. QFER RE Not in RNS'!A250,QFERGeneratorAnnual_2017!$U$2:$U$2207)</f>
        <v>2628</v>
      </c>
      <c r="H250" s="148">
        <f t="shared" si="3"/>
        <v>2.6280000000000001</v>
      </c>
      <c r="I250" s="19" t="s">
        <v>44</v>
      </c>
      <c r="J250" s="19" t="s">
        <v>1879</v>
      </c>
      <c r="K250" s="19" t="e">
        <f>VLOOKUP(I250,Table2[[RPS ID]:[CertificationStatus]],12,FALSE)</f>
        <v>#N/A</v>
      </c>
    </row>
    <row r="251" spans="1:11" hidden="1">
      <c r="A251" s="19" t="s">
        <v>9100</v>
      </c>
      <c r="B251" s="19" t="str">
        <f>VLOOKUP(A251,QFERPlant_Table!$B$2:$C$1693,2,FALSE)</f>
        <v>Sequoia (Bena C)</v>
      </c>
      <c r="C251" s="19" t="str">
        <f>VLOOKUP(A251,QFERPlant_Table!$B$2:$F$1693,5,FALSE)</f>
        <v>CA</v>
      </c>
      <c r="D251" s="19">
        <f>SUMIF(QFERGeneratorAnnual_2017!$L$2:$L$2207,'3aa. QFER RE Not in RNS'!A251,QFERGeneratorAnnual_2017!$S$2:$S$2207)</f>
        <v>1.5</v>
      </c>
      <c r="E251" s="19" t="s">
        <v>36</v>
      </c>
      <c r="F251" s="1">
        <f>VLOOKUP(A251,QFERGeneratorAnnual_2017!$L$2:$O$2207,4,FALSE)</f>
        <v>42004</v>
      </c>
      <c r="G251" s="19">
        <f>SUMIF(QFERGeneratorAnnual_2017!$L$2:$L$2207,'3aa. QFER RE Not in RNS'!A251,QFERGeneratorAnnual_2017!$U$2:$U$2207)</f>
        <v>2628</v>
      </c>
      <c r="H251" s="148">
        <f t="shared" si="3"/>
        <v>2.6280000000000001</v>
      </c>
      <c r="I251" s="19" t="s">
        <v>44</v>
      </c>
      <c r="J251" s="19" t="s">
        <v>1879</v>
      </c>
      <c r="K251" s="19" t="e">
        <f>VLOOKUP(I251,Table2[[RPS ID]:[CertificationStatus]],12,FALSE)</f>
        <v>#N/A</v>
      </c>
    </row>
    <row r="252" spans="1:11" hidden="1">
      <c r="A252" s="19" t="s">
        <v>9098</v>
      </c>
      <c r="B252" s="19" t="str">
        <f>VLOOKUP(A252,QFERPlant_Table!$B$2:$C$1693,2,FALSE)</f>
        <v>Tehachapi (Oswell B)</v>
      </c>
      <c r="C252" s="19" t="str">
        <f>VLOOKUP(A252,QFERPlant_Table!$B$2:$F$1693,5,FALSE)</f>
        <v>CA</v>
      </c>
      <c r="D252" s="19">
        <f>SUMIF(QFERGeneratorAnnual_2017!$L$2:$L$2207,'3aa. QFER RE Not in RNS'!A252,QFERGeneratorAnnual_2017!$S$2:$S$2207)</f>
        <v>1.5</v>
      </c>
      <c r="E252" s="19" t="s">
        <v>36</v>
      </c>
      <c r="F252" s="1">
        <f>VLOOKUP(A252,QFERGeneratorAnnual_2017!$L$2:$O$2207,4,FALSE)</f>
        <v>42004</v>
      </c>
      <c r="G252" s="19">
        <f>SUMIF(QFERGeneratorAnnual_2017!$L$2:$L$2207,'3aa. QFER RE Not in RNS'!A252,QFERGeneratorAnnual_2017!$U$2:$U$2207)</f>
        <v>2628</v>
      </c>
      <c r="H252" s="148">
        <f t="shared" si="3"/>
        <v>2.6280000000000001</v>
      </c>
      <c r="I252" s="19" t="s">
        <v>44</v>
      </c>
      <c r="J252" s="19" t="s">
        <v>1879</v>
      </c>
      <c r="K252" s="19" t="e">
        <f>VLOOKUP(I252,Table2[[RPS ID]:[CertificationStatus]],12,FALSE)</f>
        <v>#N/A</v>
      </c>
    </row>
    <row r="253" spans="1:11" hidden="1">
      <c r="A253" s="19" t="s">
        <v>9096</v>
      </c>
      <c r="B253" s="19" t="str">
        <f>VLOOKUP(A253,QFERPlant_Table!$B$2:$C$1693,2,FALSE)</f>
        <v>Abby Power  LLC</v>
      </c>
      <c r="C253" s="19" t="str">
        <f>VLOOKUP(A253,QFERPlant_Table!$B$2:$F$1693,5,FALSE)</f>
        <v>CA</v>
      </c>
      <c r="D253" s="19">
        <f>SUMIF(QFERGeneratorAnnual_2017!$L$2:$L$2207,'3aa. QFER RE Not in RNS'!A253,QFERGeneratorAnnual_2017!$S$2:$S$2207)</f>
        <v>1.5</v>
      </c>
      <c r="E253" s="19" t="s">
        <v>36</v>
      </c>
      <c r="F253" s="1">
        <f>VLOOKUP(A253,QFERGeneratorAnnual_2017!$L$2:$O$2207,4,FALSE)</f>
        <v>42004</v>
      </c>
      <c r="G253" s="19">
        <f>SUMIF(QFERGeneratorAnnual_2017!$L$2:$L$2207,'3aa. QFER RE Not in RNS'!A253,QFERGeneratorAnnual_2017!$U$2:$U$2207)</f>
        <v>2628</v>
      </c>
      <c r="H253" s="148">
        <f t="shared" si="3"/>
        <v>2.6280000000000001</v>
      </c>
      <c r="I253" s="19" t="e">
        <v>#N/A</v>
      </c>
      <c r="J253" s="19">
        <v>0</v>
      </c>
      <c r="K253" s="19" t="e">
        <f>VLOOKUP(I253,Table2[[RPS ID]:[CertificationStatus]],12,FALSE)</f>
        <v>#N/A</v>
      </c>
    </row>
    <row r="254" spans="1:11" hidden="1">
      <c r="A254" s="19" t="s">
        <v>9094</v>
      </c>
      <c r="B254" s="19" t="str">
        <f>VLOOKUP(A254,QFERPlant_Table!$B$2:$C$1693,2,FALSE)</f>
        <v>Amy Solar  LLC</v>
      </c>
      <c r="C254" s="19" t="str">
        <f>VLOOKUP(A254,QFERPlant_Table!$B$2:$F$1693,5,FALSE)</f>
        <v>CA</v>
      </c>
      <c r="D254" s="19">
        <f>SUMIF(QFERGeneratorAnnual_2017!$L$2:$L$2207,'3aa. QFER RE Not in RNS'!A254,QFERGeneratorAnnual_2017!$S$2:$S$2207)</f>
        <v>1.5</v>
      </c>
      <c r="E254" s="19" t="s">
        <v>36</v>
      </c>
      <c r="F254" s="1">
        <f>VLOOKUP(A254,QFERGeneratorAnnual_2017!$L$2:$O$2207,4,FALSE)</f>
        <v>42004</v>
      </c>
      <c r="G254" s="19">
        <f>SUMIF(QFERGeneratorAnnual_2017!$L$2:$L$2207,'3aa. QFER RE Not in RNS'!A254,QFERGeneratorAnnual_2017!$U$2:$U$2207)</f>
        <v>2628</v>
      </c>
      <c r="H254" s="148">
        <f t="shared" si="3"/>
        <v>2.6280000000000001</v>
      </c>
      <c r="I254" s="19" t="s">
        <v>44</v>
      </c>
      <c r="J254" s="19" t="s">
        <v>1879</v>
      </c>
      <c r="K254" s="19" t="e">
        <f>VLOOKUP(I254,Table2[[RPS ID]:[CertificationStatus]],12,FALSE)</f>
        <v>#N/A</v>
      </c>
    </row>
    <row r="255" spans="1:11" hidden="1">
      <c r="A255" s="19" t="s">
        <v>9091</v>
      </c>
      <c r="B255" s="19" t="str">
        <f>VLOOKUP(A255,QFERPlant_Table!$B$2:$C$1693,2,FALSE)</f>
        <v>Ayden Power  LLC</v>
      </c>
      <c r="C255" s="19" t="str">
        <f>VLOOKUP(A255,QFERPlant_Table!$B$2:$F$1693,5,FALSE)</f>
        <v>CA</v>
      </c>
      <c r="D255" s="19">
        <f>SUMIF(QFERGeneratorAnnual_2017!$L$2:$L$2207,'3aa. QFER RE Not in RNS'!A255,QFERGeneratorAnnual_2017!$S$2:$S$2207)</f>
        <v>1.5</v>
      </c>
      <c r="E255" s="19" t="s">
        <v>36</v>
      </c>
      <c r="F255" s="1">
        <f>VLOOKUP(A255,QFERGeneratorAnnual_2017!$L$2:$O$2207,4,FALSE)</f>
        <v>42004</v>
      </c>
      <c r="G255" s="19">
        <f>SUMIF(QFERGeneratorAnnual_2017!$L$2:$L$2207,'3aa. QFER RE Not in RNS'!A255,QFERGeneratorAnnual_2017!$U$2:$U$2207)</f>
        <v>2628</v>
      </c>
      <c r="H255" s="148">
        <f t="shared" si="3"/>
        <v>2.6280000000000001</v>
      </c>
      <c r="I255" s="19" t="s">
        <v>44</v>
      </c>
      <c r="J255" s="19" t="s">
        <v>1879</v>
      </c>
      <c r="K255" s="19" t="e">
        <f>VLOOKUP(I255,Table2[[RPS ID]:[CertificationStatus]],12,FALSE)</f>
        <v>#N/A</v>
      </c>
    </row>
    <row r="256" spans="1:11" hidden="1">
      <c r="A256" s="19" t="s">
        <v>9088</v>
      </c>
      <c r="B256" s="19" t="str">
        <f>VLOOKUP(A256,QFERPlant_Table!$B$2:$C$1693,2,FALSE)</f>
        <v>Carly Solar  LLC</v>
      </c>
      <c r="C256" s="19" t="str">
        <f>VLOOKUP(A256,QFERPlant_Table!$B$2:$F$1693,5,FALSE)</f>
        <v>CA</v>
      </c>
      <c r="D256" s="19">
        <f>SUMIF(QFERGeneratorAnnual_2017!$L$2:$L$2207,'3aa. QFER RE Not in RNS'!A256,QFERGeneratorAnnual_2017!$S$2:$S$2207)</f>
        <v>1</v>
      </c>
      <c r="E256" s="19" t="s">
        <v>36</v>
      </c>
      <c r="F256" s="1">
        <f>VLOOKUP(A256,QFERGeneratorAnnual_2017!$L$2:$O$2207,4,FALSE)</f>
        <v>42004</v>
      </c>
      <c r="G256" s="19">
        <f>SUMIF(QFERGeneratorAnnual_2017!$L$2:$L$2207,'3aa. QFER RE Not in RNS'!A256,QFERGeneratorAnnual_2017!$U$2:$U$2207)</f>
        <v>1752</v>
      </c>
      <c r="H256" s="148">
        <f t="shared" si="3"/>
        <v>1.752</v>
      </c>
      <c r="I256" s="19" t="e">
        <v>#N/A</v>
      </c>
      <c r="J256" s="19">
        <v>0</v>
      </c>
      <c r="K256" s="19" t="e">
        <f>VLOOKUP(I256,Table2[[RPS ID]:[CertificationStatus]],12,FALSE)</f>
        <v>#N/A</v>
      </c>
    </row>
    <row r="257" spans="1:11" hidden="1">
      <c r="A257" s="19" t="s">
        <v>9086</v>
      </c>
      <c r="B257" s="19" t="str">
        <f>VLOOKUP(A257,QFERPlant_Table!$B$2:$C$1693,2,FALSE)</f>
        <v>Central Antelope Dry Ranch B2 LLC</v>
      </c>
      <c r="C257" s="19" t="str">
        <f>VLOOKUP(A257,QFERPlant_Table!$B$2:$F$1693,5,FALSE)</f>
        <v>CA</v>
      </c>
      <c r="D257" s="19">
        <f>SUMIF(QFERGeneratorAnnual_2017!$L$2:$L$2207,'3aa. QFER RE Not in RNS'!A257,QFERGeneratorAnnual_2017!$S$2:$S$2207)</f>
        <v>1.5</v>
      </c>
      <c r="E257" s="19" t="s">
        <v>36</v>
      </c>
      <c r="F257" s="1">
        <f>VLOOKUP(A257,QFERGeneratorAnnual_2017!$L$2:$O$2207,4,FALSE)</f>
        <v>42004</v>
      </c>
      <c r="G257" s="19">
        <f>SUMIF(QFERGeneratorAnnual_2017!$L$2:$L$2207,'3aa. QFER RE Not in RNS'!A257,QFERGeneratorAnnual_2017!$U$2:$U$2207)</f>
        <v>2557</v>
      </c>
      <c r="H257" s="148">
        <f t="shared" si="3"/>
        <v>2.5569999999999999</v>
      </c>
      <c r="I257" s="19" t="s">
        <v>17373</v>
      </c>
      <c r="J257" s="19" t="s">
        <v>3982</v>
      </c>
      <c r="K257" s="19" t="str">
        <f>VLOOKUP(I257,Table2[[RPS ID]:[CertificationStatus]],12,FALSE)</f>
        <v>Disapproved</v>
      </c>
    </row>
    <row r="258" spans="1:11" hidden="1">
      <c r="A258" s="19" t="s">
        <v>9084</v>
      </c>
      <c r="B258" s="19" t="str">
        <f>VLOOKUP(A258,QFERPlant_Table!$B$2:$C$1693,2,FALSE)</f>
        <v>CSC Solar I  LLC</v>
      </c>
      <c r="C258" s="19" t="str">
        <f>VLOOKUP(A258,QFERPlant_Table!$B$2:$F$1693,5,FALSE)</f>
        <v>CA</v>
      </c>
      <c r="D258" s="19">
        <f>SUMIF(QFERGeneratorAnnual_2017!$L$2:$L$2207,'3aa. QFER RE Not in RNS'!A258,QFERGeneratorAnnual_2017!$S$2:$S$2207)</f>
        <v>1.5</v>
      </c>
      <c r="E258" s="19" t="s">
        <v>36</v>
      </c>
      <c r="F258" s="1">
        <f>VLOOKUP(A258,QFERGeneratorAnnual_2017!$L$2:$O$2207,4,FALSE)</f>
        <v>42004</v>
      </c>
      <c r="G258" s="19">
        <f>SUMIF(QFERGeneratorAnnual_2017!$L$2:$L$2207,'3aa. QFER RE Not in RNS'!A258,QFERGeneratorAnnual_2017!$U$2:$U$2207)</f>
        <v>2628</v>
      </c>
      <c r="H258" s="148">
        <f t="shared" si="3"/>
        <v>2.6280000000000001</v>
      </c>
      <c r="I258" s="19" t="s">
        <v>44</v>
      </c>
      <c r="J258" s="19" t="s">
        <v>1879</v>
      </c>
      <c r="K258" s="19" t="e">
        <f>VLOOKUP(I258,Table2[[RPS ID]:[CertificationStatus]],12,FALSE)</f>
        <v>#N/A</v>
      </c>
    </row>
    <row r="259" spans="1:11" hidden="1">
      <c r="A259" s="19" t="s">
        <v>9082</v>
      </c>
      <c r="B259" s="19" t="str">
        <f>VLOOKUP(A259,QFERPlant_Table!$B$2:$C$1693,2,FALSE)</f>
        <v>CSC Solar II  LLC</v>
      </c>
      <c r="C259" s="19" t="str">
        <f>VLOOKUP(A259,QFERPlant_Table!$B$2:$F$1693,5,FALSE)</f>
        <v>CA</v>
      </c>
      <c r="D259" s="19">
        <f>SUMIF(QFERGeneratorAnnual_2017!$L$2:$L$2207,'3aa. QFER RE Not in RNS'!A259,QFERGeneratorAnnual_2017!$S$2:$S$2207)</f>
        <v>1</v>
      </c>
      <c r="E259" s="19" t="s">
        <v>36</v>
      </c>
      <c r="F259" s="1">
        <f>VLOOKUP(A259,QFERGeneratorAnnual_2017!$L$2:$O$2207,4,FALSE)</f>
        <v>42004</v>
      </c>
      <c r="G259" s="19">
        <f>SUMIF(QFERGeneratorAnnual_2017!$L$2:$L$2207,'3aa. QFER RE Not in RNS'!A259,QFERGeneratorAnnual_2017!$U$2:$U$2207)</f>
        <v>1752</v>
      </c>
      <c r="H259" s="148">
        <f t="shared" ref="H259:H322" si="4">G259/1000</f>
        <v>1.752</v>
      </c>
      <c r="I259" s="19" t="s">
        <v>44</v>
      </c>
      <c r="J259" s="19" t="s">
        <v>1879</v>
      </c>
      <c r="K259" s="19" t="e">
        <f>VLOOKUP(I259,Table2[[RPS ID]:[CertificationStatus]],12,FALSE)</f>
        <v>#N/A</v>
      </c>
    </row>
    <row r="260" spans="1:11" hidden="1">
      <c r="A260" s="19" t="s">
        <v>9080</v>
      </c>
      <c r="B260" s="19" t="str">
        <f>VLOOKUP(A260,QFERPlant_Table!$B$2:$C$1693,2,FALSE)</f>
        <v>CSC Solar  LLC</v>
      </c>
      <c r="C260" s="19" t="str">
        <f>VLOOKUP(A260,QFERPlant_Table!$B$2:$F$1693,5,FALSE)</f>
        <v>CA</v>
      </c>
      <c r="D260" s="19">
        <f>SUMIF(QFERGeneratorAnnual_2017!$L$2:$L$2207,'3aa. QFER RE Not in RNS'!A260,QFERGeneratorAnnual_2017!$S$2:$S$2207)</f>
        <v>1.5</v>
      </c>
      <c r="E260" s="19" t="s">
        <v>36</v>
      </c>
      <c r="F260" s="1">
        <f>VLOOKUP(A260,QFERGeneratorAnnual_2017!$L$2:$O$2207,4,FALSE)</f>
        <v>42004</v>
      </c>
      <c r="G260" s="19">
        <f>SUMIF(QFERGeneratorAnnual_2017!$L$2:$L$2207,'3aa. QFER RE Not in RNS'!A260,QFERGeneratorAnnual_2017!$U$2:$U$2207)</f>
        <v>2628</v>
      </c>
      <c r="H260" s="148">
        <f t="shared" si="4"/>
        <v>2.6280000000000001</v>
      </c>
      <c r="I260" s="19" t="s">
        <v>44</v>
      </c>
      <c r="J260" s="19" t="s">
        <v>1879</v>
      </c>
      <c r="K260" s="19" t="e">
        <f>VLOOKUP(I260,Table2[[RPS ID]:[CertificationStatus]],12,FALSE)</f>
        <v>#N/A</v>
      </c>
    </row>
    <row r="261" spans="1:11" hidden="1">
      <c r="A261" s="19" t="s">
        <v>9078</v>
      </c>
      <c r="B261" s="19" t="str">
        <f>VLOOKUP(A261,QFERPlant_Table!$B$2:$C$1693,2,FALSE)</f>
        <v>D2 Solar 1  LLC</v>
      </c>
      <c r="C261" s="19" t="str">
        <f>VLOOKUP(A261,QFERPlant_Table!$B$2:$F$1693,5,FALSE)</f>
        <v>CA</v>
      </c>
      <c r="D261" s="19">
        <f>SUMIF(QFERGeneratorAnnual_2017!$L$2:$L$2207,'3aa. QFER RE Not in RNS'!A261,QFERGeneratorAnnual_2017!$S$2:$S$2207)</f>
        <v>1.5</v>
      </c>
      <c r="E261" s="19" t="s">
        <v>36</v>
      </c>
      <c r="F261" s="1">
        <f>VLOOKUP(A261,QFERGeneratorAnnual_2017!$L$2:$O$2207,4,FALSE)</f>
        <v>42004</v>
      </c>
      <c r="G261" s="19">
        <f>SUMIF(QFERGeneratorAnnual_2017!$L$2:$L$2207,'3aa. QFER RE Not in RNS'!A261,QFERGeneratorAnnual_2017!$U$2:$U$2207)</f>
        <v>2628</v>
      </c>
      <c r="H261" s="148">
        <f t="shared" si="4"/>
        <v>2.6280000000000001</v>
      </c>
      <c r="I261" s="19" t="s">
        <v>44</v>
      </c>
      <c r="J261" s="19" t="s">
        <v>1879</v>
      </c>
      <c r="K261" s="19" t="e">
        <f>VLOOKUP(I261,Table2[[RPS ID]:[CertificationStatus]],12,FALSE)</f>
        <v>#N/A</v>
      </c>
    </row>
    <row r="262" spans="1:11" hidden="1">
      <c r="A262" s="19" t="s">
        <v>9076</v>
      </c>
      <c r="B262" s="19" t="str">
        <f>VLOOKUP(A262,QFERPlant_Table!$B$2:$C$1693,2,FALSE)</f>
        <v>D2 Solar 2  LLC</v>
      </c>
      <c r="C262" s="19" t="str">
        <f>VLOOKUP(A262,QFERPlant_Table!$B$2:$F$1693,5,FALSE)</f>
        <v>CA</v>
      </c>
      <c r="D262" s="19">
        <f>SUMIF(QFERGeneratorAnnual_2017!$L$2:$L$2207,'3aa. QFER RE Not in RNS'!A262,QFERGeneratorAnnual_2017!$S$2:$S$2207)</f>
        <v>1.5</v>
      </c>
      <c r="E262" s="19" t="s">
        <v>36</v>
      </c>
      <c r="F262" s="1">
        <f>VLOOKUP(A262,QFERGeneratorAnnual_2017!$L$2:$O$2207,4,FALSE)</f>
        <v>42004</v>
      </c>
      <c r="G262" s="19">
        <f>SUMIF(QFERGeneratorAnnual_2017!$L$2:$L$2207,'3aa. QFER RE Not in RNS'!A262,QFERGeneratorAnnual_2017!$U$2:$U$2207)</f>
        <v>2628</v>
      </c>
      <c r="H262" s="148">
        <f t="shared" si="4"/>
        <v>2.6280000000000001</v>
      </c>
      <c r="I262" s="19" t="s">
        <v>44</v>
      </c>
      <c r="J262" s="19" t="s">
        <v>1879</v>
      </c>
      <c r="K262" s="19" t="e">
        <f>VLOOKUP(I262,Table2[[RPS ID]:[CertificationStatus]],12,FALSE)</f>
        <v>#N/A</v>
      </c>
    </row>
    <row r="263" spans="1:11" hidden="1">
      <c r="A263" s="19" t="s">
        <v>9073</v>
      </c>
      <c r="B263" s="19" t="str">
        <f>VLOOKUP(A263,QFERPlant_Table!$B$2:$C$1693,2,FALSE)</f>
        <v>DT Solar 1  LLC</v>
      </c>
      <c r="C263" s="19" t="str">
        <f>VLOOKUP(A263,QFERPlant_Table!$B$2:$F$1693,5,FALSE)</f>
        <v>CA</v>
      </c>
      <c r="D263" s="19">
        <f>SUMIF(QFERGeneratorAnnual_2017!$L$2:$L$2207,'3aa. QFER RE Not in RNS'!A263,QFERGeneratorAnnual_2017!$S$2:$S$2207)</f>
        <v>1.5</v>
      </c>
      <c r="E263" s="19" t="s">
        <v>36</v>
      </c>
      <c r="F263" s="1">
        <f>VLOOKUP(A263,QFERGeneratorAnnual_2017!$L$2:$O$2207,4,FALSE)</f>
        <v>42004</v>
      </c>
      <c r="G263" s="19">
        <f>SUMIF(QFERGeneratorAnnual_2017!$L$2:$L$2207,'3aa. QFER RE Not in RNS'!A263,QFERGeneratorAnnual_2017!$U$2:$U$2207)</f>
        <v>2628</v>
      </c>
      <c r="H263" s="148">
        <f t="shared" si="4"/>
        <v>2.6280000000000001</v>
      </c>
      <c r="I263" s="19" t="s">
        <v>44</v>
      </c>
      <c r="J263" s="19" t="s">
        <v>1879</v>
      </c>
      <c r="K263" s="19" t="e">
        <f>VLOOKUP(I263,Table2[[RPS ID]:[CertificationStatus]],12,FALSE)</f>
        <v>#N/A</v>
      </c>
    </row>
    <row r="264" spans="1:11" hidden="1">
      <c r="A264" s="19" t="s">
        <v>9071</v>
      </c>
      <c r="B264" s="19" t="str">
        <f>VLOOKUP(A264,QFERPlant_Table!$B$2:$C$1693,2,FALSE)</f>
        <v>DT Solar 2  LLC</v>
      </c>
      <c r="C264" s="19" t="str">
        <f>VLOOKUP(A264,QFERPlant_Table!$B$2:$F$1693,5,FALSE)</f>
        <v>CA</v>
      </c>
      <c r="D264" s="19">
        <f>SUMIF(QFERGeneratorAnnual_2017!$L$2:$L$2207,'3aa. QFER RE Not in RNS'!A264,QFERGeneratorAnnual_2017!$S$2:$S$2207)</f>
        <v>1.5</v>
      </c>
      <c r="E264" s="19" t="s">
        <v>36</v>
      </c>
      <c r="F264" s="1">
        <f>VLOOKUP(A264,QFERGeneratorAnnual_2017!$L$2:$O$2207,4,FALSE)</f>
        <v>42004</v>
      </c>
      <c r="G264" s="19">
        <f>SUMIF(QFERGeneratorAnnual_2017!$L$2:$L$2207,'3aa. QFER RE Not in RNS'!A264,QFERGeneratorAnnual_2017!$U$2:$U$2207)</f>
        <v>2628</v>
      </c>
      <c r="H264" s="148">
        <f t="shared" si="4"/>
        <v>2.6280000000000001</v>
      </c>
      <c r="I264" s="19" t="s">
        <v>44</v>
      </c>
      <c r="J264" s="19" t="s">
        <v>1879</v>
      </c>
      <c r="K264" s="19" t="e">
        <f>VLOOKUP(I264,Table2[[RPS ID]:[CertificationStatus]],12,FALSE)</f>
        <v>#N/A</v>
      </c>
    </row>
    <row r="265" spans="1:11" hidden="1">
      <c r="A265" s="19" t="s">
        <v>9069</v>
      </c>
      <c r="B265" s="19" t="str">
        <f>VLOOKUP(A265,QFERPlant_Table!$B$2:$C$1693,2,FALSE)</f>
        <v>DT Solar 3  LLC</v>
      </c>
      <c r="C265" s="19" t="str">
        <f>VLOOKUP(A265,QFERPlant_Table!$B$2:$F$1693,5,FALSE)</f>
        <v>CA</v>
      </c>
      <c r="D265" s="19">
        <f>SUMIF(QFERGeneratorAnnual_2017!$L$2:$L$2207,'3aa. QFER RE Not in RNS'!A265,QFERGeneratorAnnual_2017!$S$2:$S$2207)</f>
        <v>1</v>
      </c>
      <c r="E265" s="19" t="s">
        <v>36</v>
      </c>
      <c r="F265" s="1">
        <f>VLOOKUP(A265,QFERGeneratorAnnual_2017!$L$2:$O$2207,4,FALSE)</f>
        <v>42004</v>
      </c>
      <c r="G265" s="19">
        <f>SUMIF(QFERGeneratorAnnual_2017!$L$2:$L$2207,'3aa. QFER RE Not in RNS'!A265,QFERGeneratorAnnual_2017!$U$2:$U$2207)</f>
        <v>1752</v>
      </c>
      <c r="H265" s="148">
        <f t="shared" si="4"/>
        <v>1.752</v>
      </c>
      <c r="I265" s="19" t="s">
        <v>44</v>
      </c>
      <c r="J265" s="19" t="s">
        <v>1879</v>
      </c>
      <c r="K265" s="19" t="e">
        <f>VLOOKUP(I265,Table2[[RPS ID]:[CertificationStatus]],12,FALSE)</f>
        <v>#N/A</v>
      </c>
    </row>
    <row r="266" spans="1:11" hidden="1">
      <c r="A266" s="19" t="s">
        <v>9067</v>
      </c>
      <c r="B266" s="19" t="str">
        <f>VLOOKUP(A266,QFERPlant_Table!$B$2:$C$1693,2,FALSE)</f>
        <v>Erika Solar  LLC</v>
      </c>
      <c r="C266" s="19" t="str">
        <f>VLOOKUP(A266,QFERPlant_Table!$B$2:$F$1693,5,FALSE)</f>
        <v>CA</v>
      </c>
      <c r="D266" s="19">
        <f>SUMIF(QFERGeneratorAnnual_2017!$L$2:$L$2207,'3aa. QFER RE Not in RNS'!A266,QFERGeneratorAnnual_2017!$S$2:$S$2207)</f>
        <v>1.5</v>
      </c>
      <c r="E266" s="19" t="s">
        <v>36</v>
      </c>
      <c r="F266" s="1">
        <f>VLOOKUP(A266,QFERGeneratorAnnual_2017!$L$2:$O$2207,4,FALSE)</f>
        <v>42004</v>
      </c>
      <c r="G266" s="19">
        <f>SUMIF(QFERGeneratorAnnual_2017!$L$2:$L$2207,'3aa. QFER RE Not in RNS'!A266,QFERGeneratorAnnual_2017!$U$2:$U$2207)</f>
        <v>2628</v>
      </c>
      <c r="H266" s="148">
        <f t="shared" si="4"/>
        <v>2.6280000000000001</v>
      </c>
      <c r="I266" s="19" t="e">
        <v>#N/A</v>
      </c>
      <c r="J266" s="19">
        <v>0</v>
      </c>
      <c r="K266" s="19" t="e">
        <f>VLOOKUP(I266,Table2[[RPS ID]:[CertificationStatus]],12,FALSE)</f>
        <v>#N/A</v>
      </c>
    </row>
    <row r="267" spans="1:11" hidden="1">
      <c r="A267" s="19" t="s">
        <v>9065</v>
      </c>
      <c r="B267" s="19" t="str">
        <f>VLOOKUP(A267,QFERPlant_Table!$B$2:$C$1693,2,FALSE)</f>
        <v>Kell Solar 1  LLC</v>
      </c>
      <c r="C267" s="19" t="str">
        <f>VLOOKUP(A267,QFERPlant_Table!$B$2:$F$1693,5,FALSE)</f>
        <v>CA</v>
      </c>
      <c r="D267" s="19">
        <f>SUMIF(QFERGeneratorAnnual_2017!$L$2:$L$2207,'3aa. QFER RE Not in RNS'!A267,QFERGeneratorAnnual_2017!$S$2:$S$2207)</f>
        <v>1</v>
      </c>
      <c r="E267" s="19" t="s">
        <v>36</v>
      </c>
      <c r="F267" s="1">
        <f>VLOOKUP(A267,QFERGeneratorAnnual_2017!$L$2:$O$2207,4,FALSE)</f>
        <v>42004</v>
      </c>
      <c r="G267" s="19">
        <f>SUMIF(QFERGeneratorAnnual_2017!$L$2:$L$2207,'3aa. QFER RE Not in RNS'!A267,QFERGeneratorAnnual_2017!$U$2:$U$2207)</f>
        <v>1752</v>
      </c>
      <c r="H267" s="148">
        <f t="shared" si="4"/>
        <v>1.752</v>
      </c>
      <c r="I267" s="19" t="s">
        <v>44</v>
      </c>
      <c r="J267" s="19" t="s">
        <v>1879</v>
      </c>
      <c r="K267" s="19" t="e">
        <f>VLOOKUP(I267,Table2[[RPS ID]:[CertificationStatus]],12,FALSE)</f>
        <v>#N/A</v>
      </c>
    </row>
    <row r="268" spans="1:11" hidden="1">
      <c r="A268" s="19" t="s">
        <v>9063</v>
      </c>
      <c r="B268" s="19" t="str">
        <f>VLOOKUP(A268,QFERPlant_Table!$B$2:$C$1693,2,FALSE)</f>
        <v>Kell Solar 2  LLC</v>
      </c>
      <c r="C268" s="19" t="str">
        <f>VLOOKUP(A268,QFERPlant_Table!$B$2:$F$1693,5,FALSE)</f>
        <v>CA</v>
      </c>
      <c r="D268" s="19">
        <f>SUMIF(QFERGeneratorAnnual_2017!$L$2:$L$2207,'3aa. QFER RE Not in RNS'!A268,QFERGeneratorAnnual_2017!$S$2:$S$2207)</f>
        <v>1</v>
      </c>
      <c r="E268" s="19" t="s">
        <v>36</v>
      </c>
      <c r="F268" s="1">
        <f>VLOOKUP(A268,QFERGeneratorAnnual_2017!$L$2:$O$2207,4,FALSE)</f>
        <v>42004</v>
      </c>
      <c r="G268" s="19">
        <f>SUMIF(QFERGeneratorAnnual_2017!$L$2:$L$2207,'3aa. QFER RE Not in RNS'!A268,QFERGeneratorAnnual_2017!$U$2:$U$2207)</f>
        <v>1752</v>
      </c>
      <c r="H268" s="148">
        <f t="shared" si="4"/>
        <v>1.752</v>
      </c>
      <c r="I268" s="19" t="s">
        <v>44</v>
      </c>
      <c r="J268" s="19" t="s">
        <v>1879</v>
      </c>
      <c r="K268" s="19" t="e">
        <f>VLOOKUP(I268,Table2[[RPS ID]:[CertificationStatus]],12,FALSE)</f>
        <v>#N/A</v>
      </c>
    </row>
    <row r="269" spans="1:11" hidden="1">
      <c r="A269" s="19" t="s">
        <v>9061</v>
      </c>
      <c r="B269" s="19" t="str">
        <f>VLOOKUP(A269,QFERPlant_Table!$B$2:$C$1693,2,FALSE)</f>
        <v>Lancaster Del Sur Ranch C2 LLC</v>
      </c>
      <c r="C269" s="19" t="str">
        <f>VLOOKUP(A269,QFERPlant_Table!$B$2:$F$1693,5,FALSE)</f>
        <v>CA</v>
      </c>
      <c r="D269" s="19">
        <f>SUMIF(QFERGeneratorAnnual_2017!$L$2:$L$2207,'3aa. QFER RE Not in RNS'!A269,QFERGeneratorAnnual_2017!$S$2:$S$2207)</f>
        <v>1.5</v>
      </c>
      <c r="E269" s="19" t="s">
        <v>36</v>
      </c>
      <c r="F269" s="1">
        <f>VLOOKUP(A269,QFERGeneratorAnnual_2017!$L$2:$O$2207,4,FALSE)</f>
        <v>42004</v>
      </c>
      <c r="G269" s="19">
        <f>SUMIF(QFERGeneratorAnnual_2017!$L$2:$L$2207,'3aa. QFER RE Not in RNS'!A269,QFERGeneratorAnnual_2017!$U$2:$U$2207)</f>
        <v>2628</v>
      </c>
      <c r="H269" s="148">
        <f t="shared" si="4"/>
        <v>2.6280000000000001</v>
      </c>
      <c r="I269" s="19" t="s">
        <v>17374</v>
      </c>
      <c r="J269" s="19" t="s">
        <v>3982</v>
      </c>
      <c r="K269" s="19" t="str">
        <f>VLOOKUP(I269,Table2[[RPS ID]:[CertificationStatus]],12,FALSE)</f>
        <v>Disapproved</v>
      </c>
    </row>
    <row r="270" spans="1:11" hidden="1">
      <c r="A270" s="19" t="s">
        <v>9057</v>
      </c>
      <c r="B270" s="19" t="str">
        <f>VLOOKUP(A270,QFERPlant_Table!$B$2:$C$1693,2,FALSE)</f>
        <v>Leolani Solar 1  LLC</v>
      </c>
      <c r="C270" s="19" t="str">
        <f>VLOOKUP(A270,QFERPlant_Table!$B$2:$F$1693,5,FALSE)</f>
        <v>CA</v>
      </c>
      <c r="D270" s="19">
        <f>SUMIF(QFERGeneratorAnnual_2017!$L$2:$L$2207,'3aa. QFER RE Not in RNS'!A270,QFERGeneratorAnnual_2017!$S$2:$S$2207)</f>
        <v>1.5</v>
      </c>
      <c r="E270" s="19" t="s">
        <v>36</v>
      </c>
      <c r="F270" s="1">
        <f>VLOOKUP(A270,QFERGeneratorAnnual_2017!$L$2:$O$2207,4,FALSE)</f>
        <v>42004</v>
      </c>
      <c r="G270" s="19">
        <f>SUMIF(QFERGeneratorAnnual_2017!$L$2:$L$2207,'3aa. QFER RE Not in RNS'!A270,QFERGeneratorAnnual_2017!$U$2:$U$2207)</f>
        <v>2628</v>
      </c>
      <c r="H270" s="148">
        <f t="shared" si="4"/>
        <v>2.6280000000000001</v>
      </c>
      <c r="I270" s="19" t="s">
        <v>44</v>
      </c>
      <c r="J270" s="19" t="s">
        <v>1879</v>
      </c>
      <c r="K270" s="19" t="e">
        <f>VLOOKUP(I270,Table2[[RPS ID]:[CertificationStatus]],12,FALSE)</f>
        <v>#N/A</v>
      </c>
    </row>
    <row r="271" spans="1:11" hidden="1">
      <c r="A271" s="19" t="s">
        <v>9055</v>
      </c>
      <c r="B271" s="19" t="str">
        <f>VLOOKUP(A271,QFERPlant_Table!$B$2:$C$1693,2,FALSE)</f>
        <v>Leolani Solar 2  LLC</v>
      </c>
      <c r="C271" s="19" t="str">
        <f>VLOOKUP(A271,QFERPlant_Table!$B$2:$F$1693,5,FALSE)</f>
        <v>CA</v>
      </c>
      <c r="D271" s="19">
        <f>SUMIF(QFERGeneratorAnnual_2017!$L$2:$L$2207,'3aa. QFER RE Not in RNS'!A271,QFERGeneratorAnnual_2017!$S$2:$S$2207)</f>
        <v>1</v>
      </c>
      <c r="E271" s="19" t="s">
        <v>36</v>
      </c>
      <c r="F271" s="1">
        <f>VLOOKUP(A271,QFERGeneratorAnnual_2017!$L$2:$O$2207,4,FALSE)</f>
        <v>42004</v>
      </c>
      <c r="G271" s="19">
        <f>SUMIF(QFERGeneratorAnnual_2017!$L$2:$L$2207,'3aa. QFER RE Not in RNS'!A271,QFERGeneratorAnnual_2017!$U$2:$U$2207)</f>
        <v>1752</v>
      </c>
      <c r="H271" s="148">
        <f t="shared" si="4"/>
        <v>1.752</v>
      </c>
      <c r="I271" s="19" t="s">
        <v>44</v>
      </c>
      <c r="J271" s="19" t="s">
        <v>1879</v>
      </c>
      <c r="K271" s="19" t="e">
        <f>VLOOKUP(I271,Table2[[RPS ID]:[CertificationStatus]],12,FALSE)</f>
        <v>#N/A</v>
      </c>
    </row>
    <row r="272" spans="1:11" hidden="1">
      <c r="A272" s="19" t="s">
        <v>9053</v>
      </c>
      <c r="B272" s="19" t="str">
        <f>VLOOKUP(A272,QFERPlant_Table!$B$2:$C$1693,2,FALSE)</f>
        <v>Lola Energy 1  LLC</v>
      </c>
      <c r="C272" s="19" t="str">
        <f>VLOOKUP(A272,QFERPlant_Table!$B$2:$F$1693,5,FALSE)</f>
        <v>CA</v>
      </c>
      <c r="D272" s="19">
        <f>SUMIF(QFERGeneratorAnnual_2017!$L$2:$L$2207,'3aa. QFER RE Not in RNS'!A272,QFERGeneratorAnnual_2017!$S$2:$S$2207)</f>
        <v>1</v>
      </c>
      <c r="E272" s="19" t="s">
        <v>36</v>
      </c>
      <c r="F272" s="1">
        <f>VLOOKUP(A272,QFERGeneratorAnnual_2017!$L$2:$O$2207,4,FALSE)</f>
        <v>42004</v>
      </c>
      <c r="G272" s="19">
        <f>SUMIF(QFERGeneratorAnnual_2017!$L$2:$L$2207,'3aa. QFER RE Not in RNS'!A272,QFERGeneratorAnnual_2017!$U$2:$U$2207)</f>
        <v>1752</v>
      </c>
      <c r="H272" s="148">
        <f t="shared" si="4"/>
        <v>1.752</v>
      </c>
      <c r="I272" s="19" t="s">
        <v>44</v>
      </c>
      <c r="J272" s="19" t="s">
        <v>1879</v>
      </c>
      <c r="K272" s="19" t="e">
        <f>VLOOKUP(I272,Table2[[RPS ID]:[CertificationStatus]],12,FALSE)</f>
        <v>#N/A</v>
      </c>
    </row>
    <row r="273" spans="1:11" hidden="1">
      <c r="A273" s="19" t="s">
        <v>9051</v>
      </c>
      <c r="B273" s="19" t="str">
        <f>VLOOKUP(A273,QFERPlant_Table!$B$2:$C$1693,2,FALSE)</f>
        <v>Lola Energy 2  LLC</v>
      </c>
      <c r="C273" s="19" t="str">
        <f>VLOOKUP(A273,QFERPlant_Table!$B$2:$F$1693,5,FALSE)</f>
        <v>CA</v>
      </c>
      <c r="D273" s="19">
        <f>SUMIF(QFERGeneratorAnnual_2017!$L$2:$L$2207,'3aa. QFER RE Not in RNS'!A273,QFERGeneratorAnnual_2017!$S$2:$S$2207)</f>
        <v>1</v>
      </c>
      <c r="E273" s="19" t="s">
        <v>36</v>
      </c>
      <c r="F273" s="1">
        <f>VLOOKUP(A273,QFERGeneratorAnnual_2017!$L$2:$O$2207,4,FALSE)</f>
        <v>42004</v>
      </c>
      <c r="G273" s="19">
        <f>SUMIF(QFERGeneratorAnnual_2017!$L$2:$L$2207,'3aa. QFER RE Not in RNS'!A273,QFERGeneratorAnnual_2017!$U$2:$U$2207)</f>
        <v>1752</v>
      </c>
      <c r="H273" s="148">
        <f t="shared" si="4"/>
        <v>1.752</v>
      </c>
      <c r="I273" s="19" t="s">
        <v>44</v>
      </c>
      <c r="J273" s="19" t="s">
        <v>1879</v>
      </c>
      <c r="K273" s="19" t="e">
        <f>VLOOKUP(I273,Table2[[RPS ID]:[CertificationStatus]],12,FALSE)</f>
        <v>#N/A</v>
      </c>
    </row>
    <row r="274" spans="1:11" hidden="1">
      <c r="A274" s="19" t="s">
        <v>9049</v>
      </c>
      <c r="B274" s="19" t="str">
        <f>VLOOKUP(A274,QFERPlant_Table!$B$2:$C$1693,2,FALSE)</f>
        <v>Niner Energy 1 LLC</v>
      </c>
      <c r="C274" s="19" t="str">
        <f>VLOOKUP(A274,QFERPlant_Table!$B$2:$F$1693,5,FALSE)</f>
        <v>CA</v>
      </c>
      <c r="D274" s="19">
        <f>SUMIF(QFERGeneratorAnnual_2017!$L$2:$L$2207,'3aa. QFER RE Not in RNS'!A274,QFERGeneratorAnnual_2017!$S$2:$S$2207)</f>
        <v>1.5</v>
      </c>
      <c r="E274" s="19" t="s">
        <v>36</v>
      </c>
      <c r="F274" s="1">
        <f>VLOOKUP(A274,QFERGeneratorAnnual_2017!$L$2:$O$2207,4,FALSE)</f>
        <v>42004</v>
      </c>
      <c r="G274" s="19">
        <f>SUMIF(QFERGeneratorAnnual_2017!$L$2:$L$2207,'3aa. QFER RE Not in RNS'!A274,QFERGeneratorAnnual_2017!$U$2:$U$2207)</f>
        <v>2628</v>
      </c>
      <c r="H274" s="148">
        <f t="shared" si="4"/>
        <v>2.6280000000000001</v>
      </c>
      <c r="I274" s="19" t="s">
        <v>44</v>
      </c>
      <c r="J274" s="19" t="s">
        <v>1879</v>
      </c>
      <c r="K274" s="19" t="e">
        <f>VLOOKUP(I274,Table2[[RPS ID]:[CertificationStatus]],12,FALSE)</f>
        <v>#N/A</v>
      </c>
    </row>
    <row r="275" spans="1:11" hidden="1">
      <c r="A275" s="19" t="s">
        <v>9047</v>
      </c>
      <c r="B275" s="19" t="str">
        <f>VLOOKUP(A275,QFERPlant_Table!$B$2:$C$1693,2,FALSE)</f>
        <v>Niner Energy 2 LLC</v>
      </c>
      <c r="C275" s="19" t="str">
        <f>VLOOKUP(A275,QFERPlant_Table!$B$2:$F$1693,5,FALSE)</f>
        <v>CA</v>
      </c>
      <c r="D275" s="19">
        <f>SUMIF(QFERGeneratorAnnual_2017!$L$2:$L$2207,'3aa. QFER RE Not in RNS'!A275,QFERGeneratorAnnual_2017!$S$2:$S$2207)</f>
        <v>1.5</v>
      </c>
      <c r="E275" s="19" t="s">
        <v>36</v>
      </c>
      <c r="F275" s="1">
        <f>VLOOKUP(A275,QFERGeneratorAnnual_2017!$L$2:$O$2207,4,FALSE)</f>
        <v>42004</v>
      </c>
      <c r="G275" s="19">
        <f>SUMIF(QFERGeneratorAnnual_2017!$L$2:$L$2207,'3aa. QFER RE Not in RNS'!A275,QFERGeneratorAnnual_2017!$U$2:$U$2207)</f>
        <v>2628</v>
      </c>
      <c r="H275" s="148">
        <f t="shared" si="4"/>
        <v>2.6280000000000001</v>
      </c>
      <c r="I275" s="19" t="s">
        <v>44</v>
      </c>
      <c r="J275" s="19" t="s">
        <v>1879</v>
      </c>
      <c r="K275" s="19" t="e">
        <f>VLOOKUP(I275,Table2[[RPS ID]:[CertificationStatus]],12,FALSE)</f>
        <v>#N/A</v>
      </c>
    </row>
    <row r="276" spans="1:11" hidden="1">
      <c r="A276" s="19" t="s">
        <v>9045</v>
      </c>
      <c r="B276" s="19" t="str">
        <f>VLOOKUP(A276,QFERPlant_Table!$B$2:$C$1693,2,FALSE)</f>
        <v>Niner Energy 3 LLC</v>
      </c>
      <c r="C276" s="19" t="str">
        <f>VLOOKUP(A276,QFERPlant_Table!$B$2:$F$1693,5,FALSE)</f>
        <v>CA</v>
      </c>
      <c r="D276" s="19">
        <f>SUMIF(QFERGeneratorAnnual_2017!$L$2:$L$2207,'3aa. QFER RE Not in RNS'!A276,QFERGeneratorAnnual_2017!$S$2:$S$2207)</f>
        <v>1</v>
      </c>
      <c r="E276" s="19" t="s">
        <v>36</v>
      </c>
      <c r="F276" s="1">
        <f>VLOOKUP(A276,QFERGeneratorAnnual_2017!$L$2:$O$2207,4,FALSE)</f>
        <v>42004</v>
      </c>
      <c r="G276" s="19">
        <f>SUMIF(QFERGeneratorAnnual_2017!$L$2:$L$2207,'3aa. QFER RE Not in RNS'!A276,QFERGeneratorAnnual_2017!$U$2:$U$2207)</f>
        <v>1752</v>
      </c>
      <c r="H276" s="148">
        <f t="shared" si="4"/>
        <v>1.752</v>
      </c>
      <c r="I276" s="19" t="s">
        <v>44</v>
      </c>
      <c r="J276" s="19" t="s">
        <v>1879</v>
      </c>
      <c r="K276" s="19" t="e">
        <f>VLOOKUP(I276,Table2[[RPS ID]:[CertificationStatus]],12,FALSE)</f>
        <v>#N/A</v>
      </c>
    </row>
    <row r="277" spans="1:11" hidden="1">
      <c r="A277" s="19" t="s">
        <v>9043</v>
      </c>
      <c r="B277" s="19" t="str">
        <f>VLOOKUP(A277,QFERPlant_Table!$B$2:$C$1693,2,FALSE)</f>
        <v>Rodeo Solar A2 LLC</v>
      </c>
      <c r="C277" s="19" t="str">
        <f>VLOOKUP(A277,QFERPlant_Table!$B$2:$F$1693,5,FALSE)</f>
        <v>CA</v>
      </c>
      <c r="D277" s="19">
        <f>SUMIF(QFERGeneratorAnnual_2017!$L$2:$L$2207,'3aa. QFER RE Not in RNS'!A277,QFERGeneratorAnnual_2017!$S$2:$S$2207)</f>
        <v>1.5</v>
      </c>
      <c r="E277" s="19" t="s">
        <v>36</v>
      </c>
      <c r="F277" s="1">
        <f>VLOOKUP(A277,QFERGeneratorAnnual_2017!$L$2:$O$2207,4,FALSE)</f>
        <v>42004</v>
      </c>
      <c r="G277" s="19">
        <f>SUMIF(QFERGeneratorAnnual_2017!$L$2:$L$2207,'3aa. QFER RE Not in RNS'!A277,QFERGeneratorAnnual_2017!$U$2:$U$2207)</f>
        <v>2628</v>
      </c>
      <c r="H277" s="148">
        <f t="shared" si="4"/>
        <v>2.6280000000000001</v>
      </c>
      <c r="I277" s="19" t="s">
        <v>17375</v>
      </c>
      <c r="J277" s="19" t="s">
        <v>3982</v>
      </c>
      <c r="K277" s="19" t="str">
        <f>VLOOKUP(I277,Table2[[RPS ID]:[CertificationStatus]],12,FALSE)</f>
        <v>Disapproved</v>
      </c>
    </row>
    <row r="278" spans="1:11" hidden="1">
      <c r="A278" s="19" t="s">
        <v>9041</v>
      </c>
      <c r="B278" s="19" t="str">
        <f>VLOOKUP(A278,QFERPlant_Table!$B$2:$C$1693,2,FALSE)</f>
        <v>Rodeo Solar B2 LLC</v>
      </c>
      <c r="C278" s="19" t="str">
        <f>VLOOKUP(A278,QFERPlant_Table!$B$2:$F$1693,5,FALSE)</f>
        <v>CA</v>
      </c>
      <c r="D278" s="19">
        <f>SUMIF(QFERGeneratorAnnual_2017!$L$2:$L$2207,'3aa. QFER RE Not in RNS'!A278,QFERGeneratorAnnual_2017!$S$2:$S$2207)</f>
        <v>1.5</v>
      </c>
      <c r="E278" s="19" t="s">
        <v>36</v>
      </c>
      <c r="F278" s="1">
        <f>VLOOKUP(A278,QFERGeneratorAnnual_2017!$L$2:$O$2207,4,FALSE)</f>
        <v>42004</v>
      </c>
      <c r="G278" s="19">
        <f>SUMIF(QFERGeneratorAnnual_2017!$L$2:$L$2207,'3aa. QFER RE Not in RNS'!A278,QFERGeneratorAnnual_2017!$U$2:$U$2207)</f>
        <v>2628</v>
      </c>
      <c r="H278" s="148">
        <f t="shared" si="4"/>
        <v>2.6280000000000001</v>
      </c>
      <c r="I278" s="19" t="s">
        <v>17376</v>
      </c>
      <c r="J278" s="19" t="s">
        <v>3982</v>
      </c>
      <c r="K278" s="19" t="str">
        <f>VLOOKUP(I278,Table2[[RPS ID]:[CertificationStatus]],12,FALSE)</f>
        <v>Disapproved</v>
      </c>
    </row>
    <row r="279" spans="1:11" hidden="1">
      <c r="A279" s="19" t="s">
        <v>9032</v>
      </c>
      <c r="B279" s="19" t="str">
        <f>VLOOKUP(A279,QFERPlant_Table!$B$2:$C$1693,2,FALSE)</f>
        <v>Summer Solar F2 LLC</v>
      </c>
      <c r="C279" s="19" t="str">
        <f>VLOOKUP(A279,QFERPlant_Table!$B$2:$F$1693,5,FALSE)</f>
        <v>CA</v>
      </c>
      <c r="D279" s="19">
        <f>SUMIF(QFERGeneratorAnnual_2017!$L$2:$L$2207,'3aa. QFER RE Not in RNS'!A279,QFERGeneratorAnnual_2017!$S$2:$S$2207)</f>
        <v>1.5</v>
      </c>
      <c r="E279" s="19" t="s">
        <v>36</v>
      </c>
      <c r="F279" s="1">
        <f>VLOOKUP(A279,QFERGeneratorAnnual_2017!$L$2:$O$2207,4,FALSE)</f>
        <v>42004</v>
      </c>
      <c r="G279" s="19">
        <f>SUMIF(QFERGeneratorAnnual_2017!$L$2:$L$2207,'3aa. QFER RE Not in RNS'!A279,QFERGeneratorAnnual_2017!$U$2:$U$2207)</f>
        <v>2628</v>
      </c>
      <c r="H279" s="148">
        <f t="shared" si="4"/>
        <v>2.6280000000000001</v>
      </c>
      <c r="I279" s="19" t="s">
        <v>17377</v>
      </c>
      <c r="J279" s="19" t="s">
        <v>3982</v>
      </c>
      <c r="K279" s="19" t="str">
        <f>VLOOKUP(I279,Table2[[RPS ID]:[CertificationStatus]],12,FALSE)</f>
        <v>Withdrawn</v>
      </c>
    </row>
    <row r="280" spans="1:11" hidden="1">
      <c r="A280" s="19" t="s">
        <v>9030</v>
      </c>
      <c r="B280" s="19" t="str">
        <f>VLOOKUP(A280,QFERPlant_Table!$B$2:$C$1693,2,FALSE)</f>
        <v>Summer Solar G2 LLC</v>
      </c>
      <c r="C280" s="19" t="str">
        <f>VLOOKUP(A280,QFERPlant_Table!$B$2:$F$1693,5,FALSE)</f>
        <v>CA</v>
      </c>
      <c r="D280" s="19">
        <f>SUMIF(QFERGeneratorAnnual_2017!$L$2:$L$2207,'3aa. QFER RE Not in RNS'!A280,QFERGeneratorAnnual_2017!$S$2:$S$2207)</f>
        <v>1.5</v>
      </c>
      <c r="E280" s="19" t="s">
        <v>36</v>
      </c>
      <c r="F280" s="1">
        <f>VLOOKUP(A280,QFERGeneratorAnnual_2017!$L$2:$O$2207,4,FALSE)</f>
        <v>42004</v>
      </c>
      <c r="G280" s="19">
        <f>SUMIF(QFERGeneratorAnnual_2017!$L$2:$L$2207,'3aa. QFER RE Not in RNS'!A280,QFERGeneratorAnnual_2017!$U$2:$U$2207)</f>
        <v>2628</v>
      </c>
      <c r="H280" s="148">
        <f t="shared" si="4"/>
        <v>2.6280000000000001</v>
      </c>
      <c r="I280" s="19" t="s">
        <v>17378</v>
      </c>
      <c r="J280" s="19" t="s">
        <v>3982</v>
      </c>
      <c r="K280" s="19" t="str">
        <f>VLOOKUP(I280,Table2[[RPS ID]:[CertificationStatus]],12,FALSE)</f>
        <v>Withdrawn</v>
      </c>
    </row>
    <row r="281" spans="1:11" hidden="1">
      <c r="A281" s="19" t="s">
        <v>9028</v>
      </c>
      <c r="B281" s="19" t="str">
        <f>VLOOKUP(A281,QFERPlant_Table!$B$2:$C$1693,2,FALSE)</f>
        <v>Summer Solar H2 LLC</v>
      </c>
      <c r="C281" s="19" t="str">
        <f>VLOOKUP(A281,QFERPlant_Table!$B$2:$F$1693,5,FALSE)</f>
        <v>CA</v>
      </c>
      <c r="D281" s="19">
        <f>SUMIF(QFERGeneratorAnnual_2017!$L$2:$L$2207,'3aa. QFER RE Not in RNS'!A281,QFERGeneratorAnnual_2017!$S$2:$S$2207)</f>
        <v>1.5</v>
      </c>
      <c r="E281" s="19" t="s">
        <v>36</v>
      </c>
      <c r="F281" s="1">
        <f>VLOOKUP(A281,QFERGeneratorAnnual_2017!$L$2:$O$2207,4,FALSE)</f>
        <v>42004</v>
      </c>
      <c r="G281" s="19">
        <f>SUMIF(QFERGeneratorAnnual_2017!$L$2:$L$2207,'3aa. QFER RE Not in RNS'!A281,QFERGeneratorAnnual_2017!$U$2:$U$2207)</f>
        <v>2628</v>
      </c>
      <c r="H281" s="148">
        <f t="shared" si="4"/>
        <v>2.6280000000000001</v>
      </c>
      <c r="I281" s="19" t="s">
        <v>17379</v>
      </c>
      <c r="J281" s="19" t="s">
        <v>3982</v>
      </c>
      <c r="K281" s="19" t="str">
        <f>VLOOKUP(I281,Table2[[RPS ID]:[CertificationStatus]],12,FALSE)</f>
        <v>Withdrawn</v>
      </c>
    </row>
    <row r="282" spans="1:11" hidden="1">
      <c r="A282" s="19" t="s">
        <v>9026</v>
      </c>
      <c r="B282" s="19" t="str">
        <f>VLOOKUP(A282,QFERPlant_Table!$B$2:$C$1693,2,FALSE)</f>
        <v>Treen Solar 1  LLC</v>
      </c>
      <c r="C282" s="19" t="str">
        <f>VLOOKUP(A282,QFERPlant_Table!$B$2:$F$1693,5,FALSE)</f>
        <v>CA</v>
      </c>
      <c r="D282" s="19">
        <f>SUMIF(QFERGeneratorAnnual_2017!$L$2:$L$2207,'3aa. QFER RE Not in RNS'!A282,QFERGeneratorAnnual_2017!$S$2:$S$2207)</f>
        <v>1</v>
      </c>
      <c r="E282" s="19" t="s">
        <v>36</v>
      </c>
      <c r="F282" s="1">
        <f>VLOOKUP(A282,QFERGeneratorAnnual_2017!$L$2:$O$2207,4,FALSE)</f>
        <v>42004</v>
      </c>
      <c r="G282" s="19">
        <f>SUMIF(QFERGeneratorAnnual_2017!$L$2:$L$2207,'3aa. QFER RE Not in RNS'!A282,QFERGeneratorAnnual_2017!$U$2:$U$2207)</f>
        <v>1752</v>
      </c>
      <c r="H282" s="148">
        <f t="shared" si="4"/>
        <v>1.752</v>
      </c>
      <c r="I282" s="19" t="s">
        <v>44</v>
      </c>
      <c r="J282" s="19" t="s">
        <v>1879</v>
      </c>
      <c r="K282" s="19" t="e">
        <f>VLOOKUP(I282,Table2[[RPS ID]:[CertificationStatus]],12,FALSE)</f>
        <v>#N/A</v>
      </c>
    </row>
    <row r="283" spans="1:11" hidden="1">
      <c r="A283" s="19" t="s">
        <v>9023</v>
      </c>
      <c r="B283" s="19" t="str">
        <f>VLOOKUP(A283,QFERPlant_Table!$B$2:$C$1693,2,FALSE)</f>
        <v>United States Department of Agriculture  Forest Service</v>
      </c>
      <c r="C283" s="19" t="str">
        <f>VLOOKUP(A283,QFERPlant_Table!$B$2:$F$1693,5,FALSE)</f>
        <v>CA</v>
      </c>
      <c r="D283" s="19">
        <f>SUMIF(QFERGeneratorAnnual_2017!$L$2:$L$2207,'3aa. QFER RE Not in RNS'!A283,QFERGeneratorAnnual_2017!$S$2:$S$2207)</f>
        <v>0.25</v>
      </c>
      <c r="E283" s="19" t="s">
        <v>36</v>
      </c>
      <c r="F283" s="1">
        <f>VLOOKUP(A283,QFERGeneratorAnnual_2017!$L$2:$O$2207,4,FALSE)</f>
        <v>42004</v>
      </c>
      <c r="G283" s="19">
        <f>SUMIF(QFERGeneratorAnnual_2017!$L$2:$L$2207,'3aa. QFER RE Not in RNS'!A283,QFERGeneratorAnnual_2017!$U$2:$U$2207)</f>
        <v>438</v>
      </c>
      <c r="H283" s="148">
        <f t="shared" si="4"/>
        <v>0.438</v>
      </c>
      <c r="I283" s="19" t="s">
        <v>44</v>
      </c>
      <c r="J283" s="19" t="s">
        <v>1879</v>
      </c>
      <c r="K283" s="19" t="e">
        <f>VLOOKUP(I283,Table2[[RPS ID]:[CertificationStatus]],12,FALSE)</f>
        <v>#N/A</v>
      </c>
    </row>
    <row r="284" spans="1:11" hidden="1">
      <c r="A284" s="19" t="s">
        <v>9021</v>
      </c>
      <c r="B284" s="19" t="str">
        <f>VLOOKUP(A284,QFERPlant_Table!$B$2:$C$1693,2,FALSE)</f>
        <v>Voyager Solar 1  LLC</v>
      </c>
      <c r="C284" s="19" t="str">
        <f>VLOOKUP(A284,QFERPlant_Table!$B$2:$F$1693,5,FALSE)</f>
        <v>CA</v>
      </c>
      <c r="D284" s="19">
        <f>SUMIF(QFERGeneratorAnnual_2017!$L$2:$L$2207,'3aa. QFER RE Not in RNS'!A284,QFERGeneratorAnnual_2017!$S$2:$S$2207)</f>
        <v>1.5</v>
      </c>
      <c r="E284" s="19" t="s">
        <v>36</v>
      </c>
      <c r="F284" s="1">
        <f>VLOOKUP(A284,QFERGeneratorAnnual_2017!$L$2:$O$2207,4,FALSE)</f>
        <v>42004</v>
      </c>
      <c r="G284" s="19">
        <f>SUMIF(QFERGeneratorAnnual_2017!$L$2:$L$2207,'3aa. QFER RE Not in RNS'!A284,QFERGeneratorAnnual_2017!$U$2:$U$2207)</f>
        <v>2628</v>
      </c>
      <c r="H284" s="148">
        <f t="shared" si="4"/>
        <v>2.6280000000000001</v>
      </c>
      <c r="I284" s="19" t="s">
        <v>44</v>
      </c>
      <c r="J284" s="19" t="s">
        <v>1879</v>
      </c>
      <c r="K284" s="19" t="e">
        <f>VLOOKUP(I284,Table2[[RPS ID]:[CertificationStatus]],12,FALSE)</f>
        <v>#N/A</v>
      </c>
    </row>
    <row r="285" spans="1:11" hidden="1">
      <c r="A285" s="19" t="s">
        <v>9019</v>
      </c>
      <c r="B285" s="19" t="str">
        <f>VLOOKUP(A285,QFERPlant_Table!$B$2:$C$1693,2,FALSE)</f>
        <v>Voyager Solar 2  LLC</v>
      </c>
      <c r="C285" s="19" t="str">
        <f>VLOOKUP(A285,QFERPlant_Table!$B$2:$F$1693,5,FALSE)</f>
        <v>CA</v>
      </c>
      <c r="D285" s="19">
        <f>SUMIF(QFERGeneratorAnnual_2017!$L$2:$L$2207,'3aa. QFER RE Not in RNS'!A285,QFERGeneratorAnnual_2017!$S$2:$S$2207)</f>
        <v>1.5</v>
      </c>
      <c r="E285" s="19" t="s">
        <v>36</v>
      </c>
      <c r="F285" s="1">
        <f>VLOOKUP(A285,QFERGeneratorAnnual_2017!$L$2:$O$2207,4,FALSE)</f>
        <v>42004</v>
      </c>
      <c r="G285" s="19">
        <f>SUMIF(QFERGeneratorAnnual_2017!$L$2:$L$2207,'3aa. QFER RE Not in RNS'!A285,QFERGeneratorAnnual_2017!$U$2:$U$2207)</f>
        <v>2628</v>
      </c>
      <c r="H285" s="148">
        <f t="shared" si="4"/>
        <v>2.6280000000000001</v>
      </c>
      <c r="I285" s="19" t="s">
        <v>44</v>
      </c>
      <c r="J285" s="19" t="s">
        <v>1879</v>
      </c>
      <c r="K285" s="19" t="e">
        <f>VLOOKUP(I285,Table2[[RPS ID]:[CertificationStatus]],12,FALSE)</f>
        <v>#N/A</v>
      </c>
    </row>
    <row r="286" spans="1:11" hidden="1">
      <c r="A286" s="19" t="s">
        <v>9016</v>
      </c>
      <c r="B286" s="19" t="str">
        <f>VLOOKUP(A286,QFERPlant_Table!$B$2:$C$1693,2,FALSE)</f>
        <v>East Side Calpella 2MW PV Project (1) (2012 PV RFO - 1)</v>
      </c>
      <c r="C286" s="19" t="str">
        <f>VLOOKUP(A286,QFERPlant_Table!$B$2:$F$1693,5,FALSE)</f>
        <v>CA</v>
      </c>
      <c r="D286" s="19">
        <f>SUMIF(QFERGeneratorAnnual_2017!$L$2:$L$2207,'3aa. QFER RE Not in RNS'!A286,QFERGeneratorAnnual_2017!$S$2:$S$2207)</f>
        <v>2</v>
      </c>
      <c r="E286" s="19" t="s">
        <v>36</v>
      </c>
      <c r="F286" s="1">
        <f>VLOOKUP(A286,QFERGeneratorAnnual_2017!$L$2:$O$2207,4,FALSE)</f>
        <v>42004</v>
      </c>
      <c r="G286" s="19">
        <f>SUMIF(QFERGeneratorAnnual_2017!$L$2:$L$2207,'3aa. QFER RE Not in RNS'!A286,QFERGeneratorAnnual_2017!$U$2:$U$2207)</f>
        <v>3504</v>
      </c>
      <c r="H286" s="148">
        <f t="shared" si="4"/>
        <v>3.504</v>
      </c>
      <c r="I286" s="19" t="s">
        <v>44</v>
      </c>
      <c r="J286" s="19" t="s">
        <v>1879</v>
      </c>
      <c r="K286" s="19" t="e">
        <f>VLOOKUP(I286,Table2[[RPS ID]:[CertificationStatus]],12,FALSE)</f>
        <v>#N/A</v>
      </c>
    </row>
    <row r="287" spans="1:11" hidden="1">
      <c r="A287" s="19" t="s">
        <v>9014</v>
      </c>
      <c r="B287" s="19" t="str">
        <f>VLOOKUP(A287,QFERPlant_Table!$B$2:$C$1693,2,FALSE)</f>
        <v>Parducci 2MW PV Project (3) (2012 PV RFO - 1)</v>
      </c>
      <c r="C287" s="19" t="str">
        <f>VLOOKUP(A287,QFERPlant_Table!$B$2:$F$1693,5,FALSE)</f>
        <v>CA</v>
      </c>
      <c r="D287" s="19">
        <f>SUMIF(QFERGeneratorAnnual_2017!$L$2:$L$2207,'3aa. QFER RE Not in RNS'!A287,QFERGeneratorAnnual_2017!$S$2:$S$2207)</f>
        <v>2</v>
      </c>
      <c r="E287" s="19" t="s">
        <v>36</v>
      </c>
      <c r="F287" s="1">
        <f>VLOOKUP(A287,QFERGeneratorAnnual_2017!$L$2:$O$2207,4,FALSE)</f>
        <v>42004</v>
      </c>
      <c r="G287" s="19">
        <f>SUMIF(QFERGeneratorAnnual_2017!$L$2:$L$2207,'3aa. QFER RE Not in RNS'!A287,QFERGeneratorAnnual_2017!$U$2:$U$2207)</f>
        <v>3504</v>
      </c>
      <c r="H287" s="148">
        <f t="shared" si="4"/>
        <v>3.504</v>
      </c>
      <c r="I287" s="19" t="s">
        <v>44</v>
      </c>
      <c r="J287" s="19" t="s">
        <v>1879</v>
      </c>
      <c r="K287" s="19" t="e">
        <f>VLOOKUP(I287,Table2[[RPS ID]:[CertificationStatus]],12,FALSE)</f>
        <v>#N/A</v>
      </c>
    </row>
    <row r="288" spans="1:11" hidden="1">
      <c r="A288" s="19" t="s">
        <v>9012</v>
      </c>
      <c r="B288" s="19" t="str">
        <f>VLOOKUP(A288,QFERPlant_Table!$B$2:$C$1693,2,FALSE)</f>
        <v>Ruddick-2 2MW PV Project (4) (2012 PV RFO - 1)</v>
      </c>
      <c r="C288" s="19" t="str">
        <f>VLOOKUP(A288,QFERPlant_Table!$B$2:$F$1693,5,FALSE)</f>
        <v>CA</v>
      </c>
      <c r="D288" s="19">
        <f>SUMIF(QFERGeneratorAnnual_2017!$L$2:$L$2207,'3aa. QFER RE Not in RNS'!A288,QFERGeneratorAnnual_2017!$S$2:$S$2207)</f>
        <v>2</v>
      </c>
      <c r="E288" s="19" t="s">
        <v>36</v>
      </c>
      <c r="F288" s="1">
        <f>VLOOKUP(A288,QFERGeneratorAnnual_2017!$L$2:$O$2207,4,FALSE)</f>
        <v>42004</v>
      </c>
      <c r="G288" s="19">
        <f>SUMIF(QFERGeneratorAnnual_2017!$L$2:$L$2207,'3aa. QFER RE Not in RNS'!A288,QFERGeneratorAnnual_2017!$U$2:$U$2207)</f>
        <v>3504</v>
      </c>
      <c r="H288" s="148">
        <f t="shared" si="4"/>
        <v>3.504</v>
      </c>
      <c r="I288" s="19" t="s">
        <v>44</v>
      </c>
      <c r="J288" s="19" t="s">
        <v>1879</v>
      </c>
      <c r="K288" s="19" t="e">
        <f>VLOOKUP(I288,Table2[[RPS ID]:[CertificationStatus]],12,FALSE)</f>
        <v>#N/A</v>
      </c>
    </row>
    <row r="289" spans="1:11" hidden="1">
      <c r="A289" s="19" t="s">
        <v>9009</v>
      </c>
      <c r="B289" s="19" t="str">
        <f>VLOOKUP(A289,QFERPlant_Table!$B$2:$C$1693,2,FALSE)</f>
        <v>Lincoln Solar Millenium Fund LLC_(Lincoln Solar #A)</v>
      </c>
      <c r="C289" s="19" t="str">
        <f>VLOOKUP(A289,QFERPlant_Table!$B$2:$F$1693,5,FALSE)</f>
        <v>CA</v>
      </c>
      <c r="D289" s="19">
        <f>SUMIF(QFERGeneratorAnnual_2017!$L$2:$L$2207,'3aa. QFER RE Not in RNS'!A289,QFERGeneratorAnnual_2017!$S$2:$S$2207)</f>
        <v>1.5</v>
      </c>
      <c r="E289" s="19" t="s">
        <v>36</v>
      </c>
      <c r="F289" s="1">
        <f>VLOOKUP(A289,QFERGeneratorAnnual_2017!$L$2:$O$2207,4,FALSE)</f>
        <v>41639</v>
      </c>
      <c r="G289" s="19">
        <f>SUMIF(QFERGeneratorAnnual_2017!$L$2:$L$2207,'3aa. QFER RE Not in RNS'!A289,QFERGeneratorAnnual_2017!$U$2:$U$2207)</f>
        <v>1971</v>
      </c>
      <c r="H289" s="148">
        <f t="shared" si="4"/>
        <v>1.9710000000000001</v>
      </c>
      <c r="I289" s="19" t="s">
        <v>44</v>
      </c>
      <c r="J289" s="19" t="s">
        <v>1879</v>
      </c>
      <c r="K289" s="19" t="e">
        <f>VLOOKUP(I289,Table2[[RPS ID]:[CertificationStatus]],12,FALSE)</f>
        <v>#N/A</v>
      </c>
    </row>
    <row r="290" spans="1:11" hidden="1">
      <c r="A290" s="19" t="s">
        <v>9007</v>
      </c>
      <c r="B290" s="19" t="str">
        <f>VLOOKUP(A290,QFERPlant_Table!$B$2:$C$1693,2,FALSE)</f>
        <v>Lincoln Solar Millenium Fund LLC_(Lincoln Solar #B)</v>
      </c>
      <c r="C290" s="19" t="str">
        <f>VLOOKUP(A290,QFERPlant_Table!$B$2:$F$1693,5,FALSE)</f>
        <v>CA</v>
      </c>
      <c r="D290" s="19">
        <f>SUMIF(QFERGeneratorAnnual_2017!$L$2:$L$2207,'3aa. QFER RE Not in RNS'!A290,QFERGeneratorAnnual_2017!$S$2:$S$2207)</f>
        <v>1.5</v>
      </c>
      <c r="E290" s="19" t="s">
        <v>36</v>
      </c>
      <c r="F290" s="1">
        <f>VLOOKUP(A290,QFERGeneratorAnnual_2017!$L$2:$O$2207,4,FALSE)</f>
        <v>41639</v>
      </c>
      <c r="G290" s="19">
        <f>SUMIF(QFERGeneratorAnnual_2017!$L$2:$L$2207,'3aa. QFER RE Not in RNS'!A290,QFERGeneratorAnnual_2017!$U$2:$U$2207)</f>
        <v>1971</v>
      </c>
      <c r="H290" s="148">
        <f t="shared" si="4"/>
        <v>1.9710000000000001</v>
      </c>
      <c r="I290" s="19" t="s">
        <v>44</v>
      </c>
      <c r="J290" s="19" t="s">
        <v>1879</v>
      </c>
      <c r="K290" s="19" t="e">
        <f>VLOOKUP(I290,Table2[[RPS ID]:[CertificationStatus]],12,FALSE)</f>
        <v>#N/A</v>
      </c>
    </row>
    <row r="291" spans="1:11" hidden="1">
      <c r="A291" s="19" t="s">
        <v>9005</v>
      </c>
      <c r="B291" s="19" t="str">
        <f>VLOOKUP(A291,QFERPlant_Table!$B$2:$C$1693,2,FALSE)</f>
        <v>Lincoln Solar Millenium Fund LLC_(Nicholas Solar #C)</v>
      </c>
      <c r="C291" s="19" t="str">
        <f>VLOOKUP(A291,QFERPlant_Table!$B$2:$F$1693,5,FALSE)</f>
        <v>CA</v>
      </c>
      <c r="D291" s="19">
        <f>SUMIF(QFERGeneratorAnnual_2017!$L$2:$L$2207,'3aa. QFER RE Not in RNS'!A291,QFERGeneratorAnnual_2017!$S$2:$S$2207)</f>
        <v>1.5</v>
      </c>
      <c r="E291" s="19" t="s">
        <v>36</v>
      </c>
      <c r="F291" s="1">
        <f>VLOOKUP(A291,QFERGeneratorAnnual_2017!$L$2:$O$2207,4,FALSE)</f>
        <v>41639</v>
      </c>
      <c r="G291" s="19">
        <f>SUMIF(QFERGeneratorAnnual_2017!$L$2:$L$2207,'3aa. QFER RE Not in RNS'!A291,QFERGeneratorAnnual_2017!$U$2:$U$2207)</f>
        <v>1971</v>
      </c>
      <c r="H291" s="148">
        <f t="shared" si="4"/>
        <v>1.9710000000000001</v>
      </c>
      <c r="I291" s="19" t="s">
        <v>44</v>
      </c>
      <c r="J291" s="19" t="s">
        <v>1879</v>
      </c>
      <c r="K291" s="19" t="e">
        <f>VLOOKUP(I291,Table2[[RPS ID]:[CertificationStatus]],12,FALSE)</f>
        <v>#N/A</v>
      </c>
    </row>
    <row r="292" spans="1:11" hidden="1">
      <c r="A292" s="19" t="s">
        <v>9002</v>
      </c>
      <c r="B292" s="19" t="str">
        <f>VLOOKUP(A292,QFERPlant_Table!$B$2:$C$1693,2,FALSE)</f>
        <v>Cami Solar  LLC</v>
      </c>
      <c r="C292" s="19" t="str">
        <f>VLOOKUP(A292,QFERPlant_Table!$B$2:$F$1693,5,FALSE)</f>
        <v>CA</v>
      </c>
      <c r="D292" s="19">
        <f>SUMIF(QFERGeneratorAnnual_2017!$L$2:$L$2207,'3aa. QFER RE Not in RNS'!A292,QFERGeneratorAnnual_2017!$S$2:$S$2207)</f>
        <v>1.5</v>
      </c>
      <c r="E292" s="19" t="s">
        <v>36</v>
      </c>
      <c r="F292" s="1">
        <f>VLOOKUP(A292,QFERGeneratorAnnual_2017!$L$2:$O$2207,4,FALSE)</f>
        <v>42004</v>
      </c>
      <c r="G292" s="19">
        <f>SUMIF(QFERGeneratorAnnual_2017!$L$2:$L$2207,'3aa. QFER RE Not in RNS'!A292,QFERGeneratorAnnual_2017!$U$2:$U$2207)</f>
        <v>2628</v>
      </c>
      <c r="H292" s="148">
        <f t="shared" si="4"/>
        <v>2.6280000000000001</v>
      </c>
      <c r="I292" s="19" t="s">
        <v>44</v>
      </c>
      <c r="J292" s="19" t="s">
        <v>1879</v>
      </c>
      <c r="K292" s="19" t="e">
        <f>VLOOKUP(I292,Table2[[RPS ID]:[CertificationStatus]],12,FALSE)</f>
        <v>#N/A</v>
      </c>
    </row>
    <row r="293" spans="1:11" hidden="1">
      <c r="A293" s="19" t="s">
        <v>8999</v>
      </c>
      <c r="B293" s="19" t="str">
        <f>VLOOKUP(A293,QFERPlant_Table!$B$2:$C$1693,2,FALSE)</f>
        <v>Toro Power 1  LLC</v>
      </c>
      <c r="C293" s="19" t="str">
        <f>VLOOKUP(A293,QFERPlant_Table!$B$2:$F$1693,5,FALSE)</f>
        <v>CA</v>
      </c>
      <c r="D293" s="19">
        <f>SUMIF(QFERGeneratorAnnual_2017!$L$2:$L$2207,'3aa. QFER RE Not in RNS'!A293,QFERGeneratorAnnual_2017!$S$2:$S$2207)</f>
        <v>1.5</v>
      </c>
      <c r="E293" s="19" t="s">
        <v>36</v>
      </c>
      <c r="F293" s="1">
        <f>VLOOKUP(A293,QFERGeneratorAnnual_2017!$L$2:$O$2207,4,FALSE)</f>
        <v>42004</v>
      </c>
      <c r="G293" s="19">
        <f>SUMIF(QFERGeneratorAnnual_2017!$L$2:$L$2207,'3aa. QFER RE Not in RNS'!A293,QFERGeneratorAnnual_2017!$U$2:$U$2207)</f>
        <v>2628</v>
      </c>
      <c r="H293" s="148">
        <f t="shared" si="4"/>
        <v>2.6280000000000001</v>
      </c>
      <c r="I293" s="19" t="e">
        <v>#N/A</v>
      </c>
      <c r="J293" s="19">
        <v>0</v>
      </c>
      <c r="K293" s="19" t="e">
        <f>VLOOKUP(I293,Table2[[RPS ID]:[CertificationStatus]],12,FALSE)</f>
        <v>#N/A</v>
      </c>
    </row>
    <row r="294" spans="1:11" hidden="1">
      <c r="A294" s="19" t="s">
        <v>8996</v>
      </c>
      <c r="B294" s="19" t="str">
        <f>VLOOKUP(A294,QFERPlant_Table!$B$2:$C$1693,2,FALSE)</f>
        <v>Toro Power 2  LLC</v>
      </c>
      <c r="C294" s="19" t="str">
        <f>VLOOKUP(A294,QFERPlant_Table!$B$2:$F$1693,5,FALSE)</f>
        <v>CA</v>
      </c>
      <c r="D294" s="19">
        <f>SUMIF(QFERGeneratorAnnual_2017!$L$2:$L$2207,'3aa. QFER RE Not in RNS'!A294,QFERGeneratorAnnual_2017!$S$2:$S$2207)</f>
        <v>1</v>
      </c>
      <c r="E294" s="19" t="s">
        <v>36</v>
      </c>
      <c r="F294" s="1">
        <f>VLOOKUP(A294,QFERGeneratorAnnual_2017!$L$2:$O$2207,4,FALSE)</f>
        <v>42004</v>
      </c>
      <c r="G294" s="19">
        <f>SUMIF(QFERGeneratorAnnual_2017!$L$2:$L$2207,'3aa. QFER RE Not in RNS'!A294,QFERGeneratorAnnual_2017!$U$2:$U$2207)</f>
        <v>1752</v>
      </c>
      <c r="H294" s="148">
        <f t="shared" si="4"/>
        <v>1.752</v>
      </c>
      <c r="I294" s="19" t="e">
        <v>#N/A</v>
      </c>
      <c r="J294" s="19">
        <v>0</v>
      </c>
      <c r="K294" s="19" t="e">
        <f>VLOOKUP(I294,Table2[[RPS ID]:[CertificationStatus]],12,FALSE)</f>
        <v>#N/A</v>
      </c>
    </row>
    <row r="295" spans="1:11" hidden="1">
      <c r="A295" s="19" t="s">
        <v>8993</v>
      </c>
      <c r="B295" s="19" t="str">
        <f>VLOOKUP(A295,QFERPlant_Table!$B$2:$C$1693,2,FALSE)</f>
        <v>LanWest Solar Farm LLC</v>
      </c>
      <c r="C295" s="19" t="str">
        <f>VLOOKUP(A295,QFERPlant_Table!$B$2:$F$1693,5,FALSE)</f>
        <v>CA</v>
      </c>
      <c r="D295" s="19">
        <f>SUMIF(QFERGeneratorAnnual_2017!$L$2:$L$2207,'3aa. QFER RE Not in RNS'!A295,QFERGeneratorAnnual_2017!$S$2:$S$2207)</f>
        <v>3.5</v>
      </c>
      <c r="E295" s="19" t="s">
        <v>36</v>
      </c>
      <c r="F295" s="1">
        <f>VLOOKUP(A295,QFERGeneratorAnnual_2017!$L$2:$O$2207,4,FALSE)</f>
        <v>41698</v>
      </c>
      <c r="G295" s="19">
        <f>SUMIF(QFERGeneratorAnnual_2017!$L$2:$L$2207,'3aa. QFER RE Not in RNS'!A295,QFERGeneratorAnnual_2017!$U$2:$U$2207)</f>
        <v>4599</v>
      </c>
      <c r="H295" s="148">
        <f t="shared" si="4"/>
        <v>4.5990000000000002</v>
      </c>
      <c r="I295" s="19" t="s">
        <v>17380</v>
      </c>
      <c r="J295" s="19" t="s">
        <v>3982</v>
      </c>
      <c r="K295" s="19" t="str">
        <f>VLOOKUP(I295,Table2[[RPS ID]:[CertificationStatus]],12,FALSE)</f>
        <v>Disapproved</v>
      </c>
    </row>
    <row r="296" spans="1:11" hidden="1">
      <c r="A296" s="19" t="s">
        <v>8991</v>
      </c>
      <c r="B296" s="19" t="str">
        <f>VLOOKUP(A296,QFERPlant_Table!$B$2:$C$1693,2,FALSE)</f>
        <v>Descanso Solar - CRE</v>
      </c>
      <c r="C296" s="19" t="str">
        <f>VLOOKUP(A296,QFERPlant_Table!$B$2:$F$1693,5,FALSE)</f>
        <v>CA</v>
      </c>
      <c r="D296" s="19">
        <f>SUMIF(QFERGeneratorAnnual_2017!$L$2:$L$2207,'3aa. QFER RE Not in RNS'!A296,QFERGeneratorAnnual_2017!$S$2:$S$2207)</f>
        <v>1.5</v>
      </c>
      <c r="E296" s="19" t="s">
        <v>36</v>
      </c>
      <c r="F296" s="1">
        <f>VLOOKUP(A296,QFERGeneratorAnnual_2017!$L$2:$O$2207,4,FALSE)</f>
        <v>41639</v>
      </c>
      <c r="G296" s="19">
        <f>SUMIF(QFERGeneratorAnnual_2017!$L$2:$L$2207,'3aa. QFER RE Not in RNS'!A296,QFERGeneratorAnnual_2017!$U$2:$U$2207)</f>
        <v>1971</v>
      </c>
      <c r="H296" s="148">
        <f t="shared" si="4"/>
        <v>1.9710000000000001</v>
      </c>
      <c r="I296" s="19" t="e">
        <v>#N/A</v>
      </c>
      <c r="J296" s="19">
        <v>0</v>
      </c>
      <c r="K296" s="19" t="e">
        <f>VLOOKUP(I296,Table2[[RPS ID]:[CertificationStatus]],12,FALSE)</f>
        <v>#N/A</v>
      </c>
    </row>
    <row r="297" spans="1:11" hidden="1">
      <c r="A297" s="19" t="s">
        <v>8989</v>
      </c>
      <c r="B297" s="19" t="str">
        <f>VLOOKUP(A297,QFERPlant_Table!$B$2:$C$1693,2,FALSE)</f>
        <v>Foothill Farmington 2MW PV Project (2) (2012 PV RFO - 1)</v>
      </c>
      <c r="C297" s="19" t="str">
        <f>VLOOKUP(A297,QFERPlant_Table!$B$2:$F$1693,5,FALSE)</f>
        <v>CA</v>
      </c>
      <c r="D297" s="19">
        <f>SUMIF(QFERGeneratorAnnual_2017!$L$2:$L$2207,'3aa. QFER RE Not in RNS'!A297,QFERGeneratorAnnual_2017!$S$2:$S$2207)</f>
        <v>2</v>
      </c>
      <c r="E297" s="19" t="s">
        <v>36</v>
      </c>
      <c r="F297" s="1">
        <f>VLOOKUP(A297,QFERGeneratorAnnual_2017!$L$2:$O$2207,4,FALSE)</f>
        <v>42004</v>
      </c>
      <c r="G297" s="19">
        <f>SUMIF(QFERGeneratorAnnual_2017!$L$2:$L$2207,'3aa. QFER RE Not in RNS'!A297,QFERGeneratorAnnual_2017!$U$2:$U$2207)</f>
        <v>3504</v>
      </c>
      <c r="H297" s="148">
        <f t="shared" si="4"/>
        <v>3.504</v>
      </c>
      <c r="I297" s="19" t="s">
        <v>44</v>
      </c>
      <c r="J297" s="19" t="s">
        <v>1879</v>
      </c>
      <c r="K297" s="19" t="e">
        <f>VLOOKUP(I297,Table2[[RPS ID]:[CertificationStatus]],12,FALSE)</f>
        <v>#N/A</v>
      </c>
    </row>
    <row r="298" spans="1:11">
      <c r="A298" s="19" t="s">
        <v>8987</v>
      </c>
      <c r="B298" s="19" t="str">
        <f>VLOOKUP(A298,QFERPlant_Table!$B$2:$C$1693,2,FALSE)</f>
        <v>Ecos Energy   LLC_(Bear Creek Solar Project)</v>
      </c>
      <c r="C298" s="19" t="str">
        <f>VLOOKUP(A298,QFERPlant_Table!$B$2:$F$1693,5,FALSE)</f>
        <v>CA</v>
      </c>
      <c r="D298" s="19">
        <f>SUMIF(QFERGeneratorAnnual_2017!$L$2:$L$2207,'3aa. QFER RE Not in RNS'!A298,QFERGeneratorAnnual_2017!$S$2:$S$2207)</f>
        <v>1.5</v>
      </c>
      <c r="E298" s="19" t="s">
        <v>36</v>
      </c>
      <c r="F298" s="1">
        <f>VLOOKUP(A298,QFERGeneratorAnnual_2017!$L$2:$O$2207,4,FALSE)</f>
        <v>41639</v>
      </c>
      <c r="G298" s="19">
        <f>SUMIF(QFERGeneratorAnnual_2017!$L$2:$L$2207,'3aa. QFER RE Not in RNS'!A298,QFERGeneratorAnnual_2017!$U$2:$U$2207)</f>
        <v>1971</v>
      </c>
      <c r="H298" s="148">
        <f t="shared" si="4"/>
        <v>1.9710000000000001</v>
      </c>
      <c r="I298" s="19" t="s">
        <v>6197</v>
      </c>
      <c r="J298" s="19" t="s">
        <v>3982</v>
      </c>
      <c r="K298" s="19" t="str">
        <f>VLOOKUP(I298,Table2[[RPS ID]:[CertificationStatus]],12,FALSE)</f>
        <v>Approved</v>
      </c>
    </row>
    <row r="299" spans="1:11" hidden="1">
      <c r="A299" s="19" t="s">
        <v>8983</v>
      </c>
      <c r="B299" s="19" t="str">
        <f>VLOOKUP(A299,QFERPlant_Table!$B$2:$C$1693,2,FALSE)</f>
        <v>Pristine Sun Fund 7 San Luis Obispo PGE LLC_(2052_Cossa)</v>
      </c>
      <c r="C299" s="19" t="str">
        <f>VLOOKUP(A299,QFERPlant_Table!$B$2:$F$1693,5,FALSE)</f>
        <v>CA</v>
      </c>
      <c r="D299" s="19">
        <f>SUMIF(QFERGeneratorAnnual_2017!$L$2:$L$2207,'3aa. QFER RE Not in RNS'!A299,QFERGeneratorAnnual_2017!$S$2:$S$2207)</f>
        <v>1.5</v>
      </c>
      <c r="E299" s="19" t="s">
        <v>36</v>
      </c>
      <c r="F299" s="1">
        <f>VLOOKUP(A299,QFERGeneratorAnnual_2017!$L$2:$O$2207,4,FALSE)</f>
        <v>41639</v>
      </c>
      <c r="G299" s="19">
        <f>SUMIF(QFERGeneratorAnnual_2017!$L$2:$L$2207,'3aa. QFER RE Not in RNS'!A299,QFERGeneratorAnnual_2017!$U$2:$U$2207)</f>
        <v>1971</v>
      </c>
      <c r="H299" s="148">
        <f t="shared" si="4"/>
        <v>1.9710000000000001</v>
      </c>
      <c r="I299" s="19" t="s">
        <v>44</v>
      </c>
      <c r="J299" s="19" t="s">
        <v>1879</v>
      </c>
      <c r="K299" s="19" t="e">
        <f>VLOOKUP(I299,Table2[[RPS ID]:[CertificationStatus]],12,FALSE)</f>
        <v>#N/A</v>
      </c>
    </row>
    <row r="300" spans="1:11" hidden="1">
      <c r="A300" s="19" t="s">
        <v>8980</v>
      </c>
      <c r="B300" s="19" t="str">
        <f>VLOOKUP(A300,QFERPlant_Table!$B$2:$C$1693,2,FALSE)</f>
        <v>Pristine Sun Fund 7 San Luis Obispo PGE LLC_(2163_Bray)</v>
      </c>
      <c r="C300" s="19" t="str">
        <f>VLOOKUP(A300,QFERPlant_Table!$B$2:$F$1693,5,FALSE)</f>
        <v>CA</v>
      </c>
      <c r="D300" s="19">
        <f>SUMIF(QFERGeneratorAnnual_2017!$L$2:$L$2207,'3aa. QFER RE Not in RNS'!A300,QFERGeneratorAnnual_2017!$S$2:$S$2207)</f>
        <v>1</v>
      </c>
      <c r="E300" s="19" t="s">
        <v>36</v>
      </c>
      <c r="F300" s="1">
        <f>VLOOKUP(A300,QFERGeneratorAnnual_2017!$L$2:$O$2207,4,FALSE)</f>
        <v>41639</v>
      </c>
      <c r="G300" s="19">
        <f>SUMIF(QFERGeneratorAnnual_2017!$L$2:$L$2207,'3aa. QFER RE Not in RNS'!A300,QFERGeneratorAnnual_2017!$U$2:$U$2207)</f>
        <v>1314</v>
      </c>
      <c r="H300" s="148">
        <f t="shared" si="4"/>
        <v>1.3140000000000001</v>
      </c>
      <c r="I300" s="19" t="s">
        <v>44</v>
      </c>
      <c r="J300" s="19" t="s">
        <v>1879</v>
      </c>
      <c r="K300" s="19" t="e">
        <f>VLOOKUP(I300,Table2[[RPS ID]:[CertificationStatus]],12,FALSE)</f>
        <v>#N/A</v>
      </c>
    </row>
    <row r="301" spans="1:11" hidden="1">
      <c r="A301" s="19" t="s">
        <v>8976</v>
      </c>
      <c r="B301" s="19" t="str">
        <f>VLOOKUP(A301,QFERPlant_Table!$B$2:$C$1693,2,FALSE)</f>
        <v>Pristine Sun Fund 7 San Luis Obispo PGE LLC_(2050_Gomez)</v>
      </c>
      <c r="C301" s="19" t="str">
        <f>VLOOKUP(A301,QFERPlant_Table!$B$2:$F$1693,5,FALSE)</f>
        <v>CA</v>
      </c>
      <c r="D301" s="19">
        <f>SUMIF(QFERGeneratorAnnual_2017!$L$2:$L$2207,'3aa. QFER RE Not in RNS'!A301,QFERGeneratorAnnual_2017!$S$2:$S$2207)</f>
        <v>0.5</v>
      </c>
      <c r="E301" s="19" t="s">
        <v>36</v>
      </c>
      <c r="F301" s="1">
        <f>VLOOKUP(A301,QFERGeneratorAnnual_2017!$L$2:$O$2207,4,FALSE)</f>
        <v>41639</v>
      </c>
      <c r="G301" s="19">
        <f>SUMIF(QFERGeneratorAnnual_2017!$L$2:$L$2207,'3aa. QFER RE Not in RNS'!A301,QFERGeneratorAnnual_2017!$U$2:$U$2207)</f>
        <v>657</v>
      </c>
      <c r="H301" s="148">
        <f t="shared" si="4"/>
        <v>0.65700000000000003</v>
      </c>
      <c r="I301" s="19" t="s">
        <v>17381</v>
      </c>
      <c r="J301" s="19" t="s">
        <v>17352</v>
      </c>
      <c r="K301" s="19" t="str">
        <f>VLOOKUP(I301,Table2[[RPS ID]:[CertificationStatus]],12,FALSE)</f>
        <v>Approved</v>
      </c>
    </row>
    <row r="302" spans="1:11" hidden="1">
      <c r="A302" s="19" t="s">
        <v>8974</v>
      </c>
      <c r="B302" s="19" t="str">
        <f>VLOOKUP(A302,QFERPlant_Table!$B$2:$C$1693,2,FALSE)</f>
        <v>Pristine Sun Fund 7 San Luis Obispo PGE LLC_(2053_Pisciotta)</v>
      </c>
      <c r="C302" s="19" t="str">
        <f>VLOOKUP(A302,QFERPlant_Table!$B$2:$F$1693,5,FALSE)</f>
        <v>CA</v>
      </c>
      <c r="D302" s="19">
        <f>SUMIF(QFERGeneratorAnnual_2017!$L$2:$L$2207,'3aa. QFER RE Not in RNS'!A302,QFERGeneratorAnnual_2017!$S$2:$S$2207)</f>
        <v>0.25</v>
      </c>
      <c r="E302" s="19" t="s">
        <v>36</v>
      </c>
      <c r="F302" s="1">
        <f>VLOOKUP(A302,QFERGeneratorAnnual_2017!$L$2:$O$2207,4,FALSE)</f>
        <v>41639</v>
      </c>
      <c r="G302" s="19">
        <f>SUMIF(QFERGeneratorAnnual_2017!$L$2:$L$2207,'3aa. QFER RE Not in RNS'!A302,QFERGeneratorAnnual_2017!$U$2:$U$2207)</f>
        <v>328</v>
      </c>
      <c r="H302" s="148">
        <f t="shared" si="4"/>
        <v>0.32800000000000001</v>
      </c>
      <c r="I302" s="19" t="s">
        <v>44</v>
      </c>
      <c r="J302" s="19" t="s">
        <v>1879</v>
      </c>
      <c r="K302" s="19" t="e">
        <f>VLOOKUP(I302,Table2[[RPS ID]:[CertificationStatus]],12,FALSE)</f>
        <v>#N/A</v>
      </c>
    </row>
    <row r="303" spans="1:11">
      <c r="A303" s="19" t="s">
        <v>8972</v>
      </c>
      <c r="B303" s="19" t="str">
        <f>VLOOKUP(A303,QFERPlant_Table!$B$2:$C$1693,2,FALSE)</f>
        <v>Ignite Solar LLC_(Achomawi)</v>
      </c>
      <c r="C303" s="19" t="str">
        <f>VLOOKUP(A303,QFERPlant_Table!$B$2:$F$1693,5,FALSE)</f>
        <v>CA</v>
      </c>
      <c r="D303" s="19">
        <f>SUMIF(QFERGeneratorAnnual_2017!$L$2:$L$2207,'3aa. QFER RE Not in RNS'!A303,QFERGeneratorAnnual_2017!$S$2:$S$2207)</f>
        <v>1.5</v>
      </c>
      <c r="E303" s="19" t="s">
        <v>36</v>
      </c>
      <c r="F303" s="1">
        <f>VLOOKUP(A303,QFERGeneratorAnnual_2017!$L$2:$O$2207,4,FALSE)</f>
        <v>41639</v>
      </c>
      <c r="G303" s="19">
        <f>SUMIF(QFERGeneratorAnnual_2017!$L$2:$L$2207,'3aa. QFER RE Not in RNS'!A303,QFERGeneratorAnnual_2017!$U$2:$U$2207)</f>
        <v>7690</v>
      </c>
      <c r="H303" s="148">
        <f t="shared" si="4"/>
        <v>7.69</v>
      </c>
      <c r="I303" s="19" t="s">
        <v>17382</v>
      </c>
      <c r="J303" s="19" t="s">
        <v>3982</v>
      </c>
      <c r="K303" s="19" t="str">
        <f>VLOOKUP(I303,Table2[[RPS ID]:[CertificationStatus]],12,FALSE)</f>
        <v>Approved</v>
      </c>
    </row>
    <row r="304" spans="1:11">
      <c r="A304" s="19" t="s">
        <v>8970</v>
      </c>
      <c r="B304" s="19" t="str">
        <f>VLOOKUP(A304,QFERPlant_Table!$B$2:$C$1693,2,FALSE)</f>
        <v>Ignite Solar LLC_(Ahjumawi)</v>
      </c>
      <c r="C304" s="19" t="str">
        <f>VLOOKUP(A304,QFERPlant_Table!$B$2:$F$1693,5,FALSE)</f>
        <v>CA</v>
      </c>
      <c r="D304" s="19">
        <f>SUMIF(QFERGeneratorAnnual_2017!$L$2:$L$2207,'3aa. QFER RE Not in RNS'!A304,QFERGeneratorAnnual_2017!$S$2:$S$2207)</f>
        <v>1.5</v>
      </c>
      <c r="E304" s="19" t="s">
        <v>36</v>
      </c>
      <c r="F304" s="1">
        <f>VLOOKUP(A304,QFERGeneratorAnnual_2017!$L$2:$O$2207,4,FALSE)</f>
        <v>41639</v>
      </c>
      <c r="G304" s="19">
        <f>SUMIF(QFERGeneratorAnnual_2017!$L$2:$L$2207,'3aa. QFER RE Not in RNS'!A304,QFERGeneratorAnnual_2017!$U$2:$U$2207)</f>
        <v>1971</v>
      </c>
      <c r="H304" s="148">
        <f t="shared" si="4"/>
        <v>1.9710000000000001</v>
      </c>
      <c r="I304" s="19" t="s">
        <v>6540</v>
      </c>
      <c r="J304" s="19" t="s">
        <v>3982</v>
      </c>
      <c r="K304" s="19" t="str">
        <f>VLOOKUP(I304,Table2[[RPS ID]:[CertificationStatus]],12,FALSE)</f>
        <v>Approved</v>
      </c>
    </row>
    <row r="305" spans="1:11" hidden="1">
      <c r="A305" s="19" t="s">
        <v>8967</v>
      </c>
      <c r="B305" s="19" t="str">
        <f>VLOOKUP(A305,QFERPlant_Table!$B$2:$C$1693,2,FALSE)</f>
        <v>Vaca Solar Millenium Fund LLC (Vaca Solar #100)</v>
      </c>
      <c r="C305" s="19" t="str">
        <f>VLOOKUP(A305,QFERPlant_Table!$B$2:$F$1693,5,FALSE)</f>
        <v>CA</v>
      </c>
      <c r="D305" s="19">
        <f>SUMIF(QFERGeneratorAnnual_2017!$L$2:$L$2207,'3aa. QFER RE Not in RNS'!A305,QFERGeneratorAnnual_2017!$S$2:$S$2207)</f>
        <v>1.5</v>
      </c>
      <c r="E305" s="19" t="s">
        <v>36</v>
      </c>
      <c r="F305" s="1">
        <f>VLOOKUP(A305,QFERGeneratorAnnual_2017!$L$2:$O$2207,4,FALSE)</f>
        <v>41639</v>
      </c>
      <c r="G305" s="19">
        <f>SUMIF(QFERGeneratorAnnual_2017!$L$2:$L$2207,'3aa. QFER RE Not in RNS'!A305,QFERGeneratorAnnual_2017!$U$2:$U$2207)</f>
        <v>1971</v>
      </c>
      <c r="H305" s="148">
        <f t="shared" si="4"/>
        <v>1.9710000000000001</v>
      </c>
      <c r="I305" s="19" t="e">
        <v>#N/A</v>
      </c>
      <c r="J305" s="19">
        <v>0</v>
      </c>
      <c r="K305" s="19" t="e">
        <f>VLOOKUP(I305,Table2[[RPS ID]:[CertificationStatus]],12,FALSE)</f>
        <v>#N/A</v>
      </c>
    </row>
    <row r="306" spans="1:11">
      <c r="A306" s="19" t="s">
        <v>8965</v>
      </c>
      <c r="B306" s="19" t="str">
        <f>VLOOKUP(A306,QFERPlant_Table!$B$2:$C$1693,2,FALSE)</f>
        <v>Cloverdale Solar 1  LLC_(FSEC1)</v>
      </c>
      <c r="C306" s="19" t="str">
        <f>VLOOKUP(A306,QFERPlant_Table!$B$2:$F$1693,5,FALSE)</f>
        <v>CA</v>
      </c>
      <c r="D306" s="19">
        <f>SUMIF(QFERGeneratorAnnual_2017!$L$2:$L$2207,'3aa. QFER RE Not in RNS'!A306,QFERGeneratorAnnual_2017!$S$2:$S$2207)</f>
        <v>1.5</v>
      </c>
      <c r="E306" s="19" t="s">
        <v>36</v>
      </c>
      <c r="F306" s="1">
        <f>VLOOKUP(A306,QFERGeneratorAnnual_2017!$L$2:$O$2207,4,FALSE)</f>
        <v>41639</v>
      </c>
      <c r="G306" s="19">
        <f>SUMIF(QFERGeneratorAnnual_2017!$L$2:$L$2207,'3aa. QFER RE Not in RNS'!A306,QFERGeneratorAnnual_2017!$U$2:$U$2207)</f>
        <v>2943</v>
      </c>
      <c r="H306" s="148">
        <f t="shared" si="4"/>
        <v>2.9430000000000001</v>
      </c>
      <c r="I306" s="19" t="s">
        <v>6348</v>
      </c>
      <c r="J306" s="19" t="s">
        <v>3982</v>
      </c>
      <c r="K306" s="19" t="str">
        <f>VLOOKUP(I306,Table2[[RPS ID]:[CertificationStatus]],12,FALSE)</f>
        <v>Approved</v>
      </c>
    </row>
    <row r="307" spans="1:11" hidden="1">
      <c r="A307" s="19" t="s">
        <v>8963</v>
      </c>
      <c r="B307" s="19" t="str">
        <f>VLOOKUP(A307,QFERPlant_Table!$B$2:$C$1693,2,FALSE)</f>
        <v>Cloverdale Solar 2  LLC_(FSEC2)</v>
      </c>
      <c r="C307" s="19" t="str">
        <f>VLOOKUP(A307,QFERPlant_Table!$B$2:$F$1693,5,FALSE)</f>
        <v>CA</v>
      </c>
      <c r="D307" s="19">
        <f>SUMIF(QFERGeneratorAnnual_2017!$L$2:$L$2207,'3aa. QFER RE Not in RNS'!A307,QFERGeneratorAnnual_2017!$S$2:$S$2207)</f>
        <v>1.5</v>
      </c>
      <c r="E307" s="19" t="s">
        <v>36</v>
      </c>
      <c r="F307" s="1">
        <f>VLOOKUP(A307,QFERGeneratorAnnual_2017!$L$2:$O$2207,4,FALSE)</f>
        <v>41639</v>
      </c>
      <c r="G307" s="19">
        <f>SUMIF(QFERGeneratorAnnual_2017!$L$2:$L$2207,'3aa. QFER RE Not in RNS'!A307,QFERGeneratorAnnual_2017!$U$2:$U$2207)</f>
        <v>1971</v>
      </c>
      <c r="H307" s="148">
        <f t="shared" si="4"/>
        <v>1.9710000000000001</v>
      </c>
      <c r="I307" s="19" t="s">
        <v>44</v>
      </c>
      <c r="J307" s="19" t="s">
        <v>1879</v>
      </c>
      <c r="K307" s="19" t="e">
        <f>VLOOKUP(I307,Table2[[RPS ID]:[CertificationStatus]],12,FALSE)</f>
        <v>#N/A</v>
      </c>
    </row>
    <row r="308" spans="1:11" hidden="1">
      <c r="A308" s="19" t="s">
        <v>8961</v>
      </c>
      <c r="B308" s="19" t="str">
        <f>VLOOKUP(A308,QFERPlant_Table!$B$2:$C$1693,2,FALSE)</f>
        <v>Petaluma Solar Millennium Fund LLC_(Petaluma Solar #1101)</v>
      </c>
      <c r="C308" s="19" t="str">
        <f>VLOOKUP(A308,QFERPlant_Table!$B$2:$F$1693,5,FALSE)</f>
        <v>CA</v>
      </c>
      <c r="D308" s="19">
        <f>SUMIF(QFERGeneratorAnnual_2017!$L$2:$L$2207,'3aa. QFER RE Not in RNS'!A308,QFERGeneratorAnnual_2017!$S$2:$S$2207)</f>
        <v>1.5</v>
      </c>
      <c r="E308" s="19" t="s">
        <v>36</v>
      </c>
      <c r="F308" s="1">
        <f>VLOOKUP(A308,QFERGeneratorAnnual_2017!$L$2:$O$2207,4,FALSE)</f>
        <v>41639</v>
      </c>
      <c r="G308" s="19">
        <f>SUMIF(QFERGeneratorAnnual_2017!$L$2:$L$2207,'3aa. QFER RE Not in RNS'!A308,QFERGeneratorAnnual_2017!$U$2:$U$2207)</f>
        <v>1971</v>
      </c>
      <c r="H308" s="148">
        <f t="shared" si="4"/>
        <v>1.9710000000000001</v>
      </c>
      <c r="I308" s="19" t="e">
        <v>#N/A</v>
      </c>
      <c r="J308" s="19">
        <v>0</v>
      </c>
      <c r="K308" s="19" t="e">
        <f>VLOOKUP(I308,Table2[[RPS ID]:[CertificationStatus]],12,FALSE)</f>
        <v>#N/A</v>
      </c>
    </row>
    <row r="309" spans="1:11" hidden="1">
      <c r="A309" s="19" t="s">
        <v>8959</v>
      </c>
      <c r="B309" s="19" t="str">
        <f>VLOOKUP(A309,QFERPlant_Table!$B$2:$C$1693,2,FALSE)</f>
        <v>Petaluma Solar Millennium Fund LLC_(Petaluma Solar #1102)</v>
      </c>
      <c r="C309" s="19" t="str">
        <f>VLOOKUP(A309,QFERPlant_Table!$B$2:$F$1693,5,FALSE)</f>
        <v>CA</v>
      </c>
      <c r="D309" s="19">
        <f>SUMIF(QFERGeneratorAnnual_2017!$L$2:$L$2207,'3aa. QFER RE Not in RNS'!A309,QFERGeneratorAnnual_2017!$S$2:$S$2207)</f>
        <v>1.5</v>
      </c>
      <c r="E309" s="19" t="s">
        <v>36</v>
      </c>
      <c r="F309" s="1">
        <f>VLOOKUP(A309,QFERGeneratorAnnual_2017!$L$2:$O$2207,4,FALSE)</f>
        <v>41639</v>
      </c>
      <c r="G309" s="19">
        <f>SUMIF(QFERGeneratorAnnual_2017!$L$2:$L$2207,'3aa. QFER RE Not in RNS'!A309,QFERGeneratorAnnual_2017!$U$2:$U$2207)</f>
        <v>1971</v>
      </c>
      <c r="H309" s="148">
        <f t="shared" si="4"/>
        <v>1.9710000000000001</v>
      </c>
      <c r="I309" s="19" t="e">
        <v>#N/A</v>
      </c>
      <c r="J309" s="19">
        <v>0</v>
      </c>
      <c r="K309" s="19" t="e">
        <f>VLOOKUP(I309,Table2[[RPS ID]:[CertificationStatus]],12,FALSE)</f>
        <v>#N/A</v>
      </c>
    </row>
    <row r="310" spans="1:11" hidden="1">
      <c r="A310" s="19" t="s">
        <v>8957</v>
      </c>
      <c r="B310" s="19" t="str">
        <f>VLOOKUP(A310,QFERPlant_Table!$B$2:$C$1693,2,FALSE)</f>
        <v>Chalk Hill Solar Project  LLC_(CHSP)</v>
      </c>
      <c r="C310" s="19" t="str">
        <f>VLOOKUP(A310,QFERPlant_Table!$B$2:$F$1693,5,FALSE)</f>
        <v>CA</v>
      </c>
      <c r="D310" s="19">
        <f>SUMIF(QFERGeneratorAnnual_2017!$L$2:$L$2207,'3aa. QFER RE Not in RNS'!A310,QFERGeneratorAnnual_2017!$S$2:$S$2207)</f>
        <v>0.31</v>
      </c>
      <c r="E310" s="19" t="s">
        <v>36</v>
      </c>
      <c r="F310" s="1">
        <f>VLOOKUP(A310,QFERGeneratorAnnual_2017!$L$2:$O$2207,4,FALSE)</f>
        <v>41639</v>
      </c>
      <c r="G310" s="19">
        <f>SUMIF(QFERGeneratorAnnual_2017!$L$2:$L$2207,'3aa. QFER RE Not in RNS'!A310,QFERGeneratorAnnual_2017!$U$2:$U$2207)</f>
        <v>401</v>
      </c>
      <c r="H310" s="148">
        <f t="shared" si="4"/>
        <v>0.40100000000000002</v>
      </c>
      <c r="I310" s="19" t="e">
        <v>#N/A</v>
      </c>
      <c r="J310" s="19">
        <v>0</v>
      </c>
      <c r="K310" s="19" t="e">
        <f>VLOOKUP(I310,Table2[[RPS ID]:[CertificationStatus]],12,FALSE)</f>
        <v>#N/A</v>
      </c>
    </row>
    <row r="311" spans="1:11" hidden="1">
      <c r="A311" s="19" t="s">
        <v>8953</v>
      </c>
      <c r="B311" s="19" t="str">
        <f>VLOOKUP(A311,QFERPlant_Table!$B$2:$C$1693,2,FALSE)</f>
        <v>Pristine Sun Fund 5 LLC_(2021_Doran)</v>
      </c>
      <c r="C311" s="19" t="str">
        <f>VLOOKUP(A311,QFERPlant_Table!$B$2:$F$1693,5,FALSE)</f>
        <v>CA</v>
      </c>
      <c r="D311" s="19">
        <f>SUMIF(QFERGeneratorAnnual_2017!$L$2:$L$2207,'3aa. QFER RE Not in RNS'!A311,QFERGeneratorAnnual_2017!$S$2:$S$2207)</f>
        <v>1.5</v>
      </c>
      <c r="E311" s="19" t="s">
        <v>36</v>
      </c>
      <c r="F311" s="1">
        <f>VLOOKUP(A311,QFERGeneratorAnnual_2017!$L$2:$O$2207,4,FALSE)</f>
        <v>41639</v>
      </c>
      <c r="G311" s="19">
        <f>SUMIF(QFERGeneratorAnnual_2017!$L$2:$L$2207,'3aa. QFER RE Not in RNS'!A311,QFERGeneratorAnnual_2017!$U$2:$U$2207)</f>
        <v>1971</v>
      </c>
      <c r="H311" s="148">
        <f t="shared" si="4"/>
        <v>1.9710000000000001</v>
      </c>
      <c r="I311" s="19" t="e">
        <v>#N/A</v>
      </c>
      <c r="J311" s="19">
        <v>0</v>
      </c>
      <c r="K311" s="19" t="e">
        <f>VLOOKUP(I311,Table2[[RPS ID]:[CertificationStatus]],12,FALSE)</f>
        <v>#N/A</v>
      </c>
    </row>
    <row r="312" spans="1:11">
      <c r="A312" s="19" t="s">
        <v>8951</v>
      </c>
      <c r="B312" s="19" t="str">
        <f>VLOOKUP(A312,QFERPlant_Table!$B$2:$C$1693,2,FALSE)</f>
        <v>Pristine Sun Fund 5 LLC_(2040_Alvares)</v>
      </c>
      <c r="C312" s="19" t="str">
        <f>VLOOKUP(A312,QFERPlant_Table!$B$2:$F$1693,5,FALSE)</f>
        <v>CA</v>
      </c>
      <c r="D312" s="19">
        <f>SUMIF(QFERGeneratorAnnual_2017!$L$2:$L$2207,'3aa. QFER RE Not in RNS'!A312,QFERGeneratorAnnual_2017!$S$2:$S$2207)</f>
        <v>1.5</v>
      </c>
      <c r="E312" s="19" t="s">
        <v>36</v>
      </c>
      <c r="F312" s="1">
        <f>VLOOKUP(A312,QFERGeneratorAnnual_2017!$L$2:$O$2207,4,FALSE)</f>
        <v>41639</v>
      </c>
      <c r="G312" s="19">
        <f>SUMIF(QFERGeneratorAnnual_2017!$L$2:$L$2207,'3aa. QFER RE Not in RNS'!A312,QFERGeneratorAnnual_2017!$U$2:$U$2207)</f>
        <v>1971</v>
      </c>
      <c r="H312" s="148">
        <f t="shared" si="4"/>
        <v>1.9710000000000001</v>
      </c>
      <c r="I312" s="19" t="s">
        <v>7809</v>
      </c>
      <c r="J312" s="19" t="s">
        <v>3982</v>
      </c>
      <c r="K312" s="19" t="str">
        <f>VLOOKUP(I312,Table2[[RPS ID]:[CertificationStatus]],12,FALSE)</f>
        <v>Approved</v>
      </c>
    </row>
    <row r="313" spans="1:11" hidden="1">
      <c r="A313" s="19" t="s">
        <v>8949</v>
      </c>
      <c r="B313" s="19" t="str">
        <f>VLOOKUP(A313,QFERPlant_Table!$B$2:$C$1693,2,FALSE)</f>
        <v>Pristine Sun Fund 5 LLC_(2119_Lvvorn)</v>
      </c>
      <c r="C313" s="19" t="str">
        <f>VLOOKUP(A313,QFERPlant_Table!$B$2:$F$1693,5,FALSE)</f>
        <v>CA</v>
      </c>
      <c r="D313" s="19">
        <f>SUMIF(QFERGeneratorAnnual_2017!$L$2:$L$2207,'3aa. QFER RE Not in RNS'!A313,QFERGeneratorAnnual_2017!$S$2:$S$2207)</f>
        <v>1</v>
      </c>
      <c r="E313" s="19" t="s">
        <v>36</v>
      </c>
      <c r="F313" s="1">
        <f>VLOOKUP(A313,QFERGeneratorAnnual_2017!$L$2:$O$2207,4,FALSE)</f>
        <v>41639</v>
      </c>
      <c r="G313" s="19">
        <f>SUMIF(QFERGeneratorAnnual_2017!$L$2:$L$2207,'3aa. QFER RE Not in RNS'!A313,QFERGeneratorAnnual_2017!$U$2:$U$2207)</f>
        <v>1314</v>
      </c>
      <c r="H313" s="148">
        <f t="shared" si="4"/>
        <v>1.3140000000000001</v>
      </c>
      <c r="I313" s="19" t="e">
        <v>#N/A</v>
      </c>
      <c r="J313" s="19">
        <v>0</v>
      </c>
      <c r="K313" s="19" t="e">
        <f>VLOOKUP(I313,Table2[[RPS ID]:[CertificationStatus]],12,FALSE)</f>
        <v>#N/A</v>
      </c>
    </row>
    <row r="314" spans="1:11" hidden="1">
      <c r="A314" s="19" t="s">
        <v>8947</v>
      </c>
      <c r="B314" s="19" t="str">
        <f>VLOOKUP(A314,QFERPlant_Table!$B$2:$C$1693,2,FALSE)</f>
        <v>Pristine Sun Fund 5 LLC_(2039_Flournoy)</v>
      </c>
      <c r="C314" s="19" t="str">
        <f>VLOOKUP(A314,QFERPlant_Table!$B$2:$F$1693,5,FALSE)</f>
        <v>CA</v>
      </c>
      <c r="D314" s="19">
        <f>SUMIF(QFERGeneratorAnnual_2017!$L$2:$L$2207,'3aa. QFER RE Not in RNS'!A314,QFERGeneratorAnnual_2017!$S$2:$S$2207)</f>
        <v>1</v>
      </c>
      <c r="E314" s="19" t="s">
        <v>36</v>
      </c>
      <c r="F314" s="1">
        <f>VLOOKUP(A314,QFERGeneratorAnnual_2017!$L$2:$O$2207,4,FALSE)</f>
        <v>41639</v>
      </c>
      <c r="G314" s="19">
        <f>SUMIF(QFERGeneratorAnnual_2017!$L$2:$L$2207,'3aa. QFER RE Not in RNS'!A314,QFERGeneratorAnnual_2017!$U$2:$U$2207)</f>
        <v>1314</v>
      </c>
      <c r="H314" s="148">
        <f t="shared" si="4"/>
        <v>1.3140000000000001</v>
      </c>
      <c r="I314" s="19" t="e">
        <v>#N/A</v>
      </c>
      <c r="J314" s="19">
        <v>0</v>
      </c>
      <c r="K314" s="19" t="e">
        <f>VLOOKUP(I314,Table2[[RPS ID]:[CertificationStatus]],12,FALSE)</f>
        <v>#N/A</v>
      </c>
    </row>
    <row r="315" spans="1:11" hidden="1">
      <c r="A315" s="19" t="s">
        <v>8944</v>
      </c>
      <c r="B315" s="19" t="str">
        <f>VLOOKUP(A315,QFERPlant_Table!$B$2:$C$1693,2,FALSE)</f>
        <v>Pristine Sun Fund 5 LLC_(2020_Rolf)</v>
      </c>
      <c r="C315" s="19" t="str">
        <f>VLOOKUP(A315,QFERPlant_Table!$B$2:$F$1693,5,FALSE)</f>
        <v>CA</v>
      </c>
      <c r="D315" s="19">
        <f>SUMIF(QFERGeneratorAnnual_2017!$L$2:$L$2207,'3aa. QFER RE Not in RNS'!A315,QFERGeneratorAnnual_2017!$S$2:$S$2207)</f>
        <v>0.5</v>
      </c>
      <c r="E315" s="19" t="s">
        <v>36</v>
      </c>
      <c r="F315" s="1">
        <f>VLOOKUP(A315,QFERGeneratorAnnual_2017!$L$2:$O$2207,4,FALSE)</f>
        <v>41639</v>
      </c>
      <c r="G315" s="19">
        <f>SUMIF(QFERGeneratorAnnual_2017!$L$2:$L$2207,'3aa. QFER RE Not in RNS'!A315,QFERGeneratorAnnual_2017!$U$2:$U$2207)</f>
        <v>657</v>
      </c>
      <c r="H315" s="148">
        <f t="shared" si="4"/>
        <v>0.65700000000000003</v>
      </c>
      <c r="I315" s="19" t="e">
        <v>#N/A</v>
      </c>
      <c r="J315" s="19">
        <v>0</v>
      </c>
      <c r="K315" s="19" t="e">
        <f>VLOOKUP(I315,Table2[[RPS ID]:[CertificationStatus]],12,FALSE)</f>
        <v>#N/A</v>
      </c>
    </row>
    <row r="316" spans="1:11" hidden="1">
      <c r="A316" s="19" t="s">
        <v>8940</v>
      </c>
      <c r="B316" s="19" t="str">
        <f>VLOOKUP(A316,QFERPlant_Table!$B$2:$C$1693,2,FALSE)</f>
        <v>ImModo California 1 LLC_(Alta 1)</v>
      </c>
      <c r="C316" s="19" t="str">
        <f>VLOOKUP(A316,QFERPlant_Table!$B$2:$F$1693,5,FALSE)</f>
        <v>CA</v>
      </c>
      <c r="D316" s="19">
        <f>SUMIF(QFERGeneratorAnnual_2017!$L$2:$L$2207,'3aa. QFER RE Not in RNS'!A316,QFERGeneratorAnnual_2017!$S$2:$S$2207)</f>
        <v>1.5</v>
      </c>
      <c r="E316" s="19" t="s">
        <v>36</v>
      </c>
      <c r="F316" s="1">
        <f>VLOOKUP(A316,QFERGeneratorAnnual_2017!$L$2:$O$2207,4,FALSE)</f>
        <v>41639</v>
      </c>
      <c r="G316" s="19">
        <f>SUMIF(QFERGeneratorAnnual_2017!$L$2:$L$2207,'3aa. QFER RE Not in RNS'!A316,QFERGeneratorAnnual_2017!$U$2:$U$2207)</f>
        <v>1971</v>
      </c>
      <c r="H316" s="148">
        <f t="shared" si="4"/>
        <v>1.9710000000000001</v>
      </c>
      <c r="I316" s="19" t="s">
        <v>17383</v>
      </c>
      <c r="J316" s="19" t="s">
        <v>3982</v>
      </c>
      <c r="K316" s="19" t="str">
        <f>VLOOKUP(I316,Table2[[RPS ID]:[CertificationStatus]],12,FALSE)</f>
        <v>Withdrawn</v>
      </c>
    </row>
    <row r="317" spans="1:11" hidden="1">
      <c r="A317" s="19" t="s">
        <v>8938</v>
      </c>
      <c r="B317" s="19" t="str">
        <f>VLOOKUP(A317,QFERPlant_Table!$B$2:$C$1693,2,FALSE)</f>
        <v>ImModo California 1 LLC_(Alta 3)</v>
      </c>
      <c r="C317" s="19" t="str">
        <f>VLOOKUP(A317,QFERPlant_Table!$B$2:$F$1693,5,FALSE)</f>
        <v>CA</v>
      </c>
      <c r="D317" s="19">
        <f>SUMIF(QFERGeneratorAnnual_2017!$L$2:$L$2207,'3aa. QFER RE Not in RNS'!A317,QFERGeneratorAnnual_2017!$S$2:$S$2207)</f>
        <v>1.5</v>
      </c>
      <c r="E317" s="19" t="s">
        <v>36</v>
      </c>
      <c r="F317" s="1">
        <f>VLOOKUP(A317,QFERGeneratorAnnual_2017!$L$2:$O$2207,4,FALSE)</f>
        <v>41639</v>
      </c>
      <c r="G317" s="19">
        <f>SUMIF(QFERGeneratorAnnual_2017!$L$2:$L$2207,'3aa. QFER RE Not in RNS'!A317,QFERGeneratorAnnual_2017!$U$2:$U$2207)</f>
        <v>1971</v>
      </c>
      <c r="H317" s="148">
        <f t="shared" si="4"/>
        <v>1.9710000000000001</v>
      </c>
      <c r="I317" s="19" t="s">
        <v>17384</v>
      </c>
      <c r="J317" s="19" t="s">
        <v>3982</v>
      </c>
      <c r="K317" s="19" t="str">
        <f>VLOOKUP(I317,Table2[[RPS ID]:[CertificationStatus]],12,FALSE)</f>
        <v>Withdrawn</v>
      </c>
    </row>
    <row r="318" spans="1:11" hidden="1">
      <c r="A318" s="19" t="s">
        <v>8936</v>
      </c>
      <c r="B318" s="19" t="str">
        <f>VLOOKUP(A318,QFERPlant_Table!$B$2:$C$1693,2,FALSE)</f>
        <v>ImModo California 1 LLC_(Alta 4)</v>
      </c>
      <c r="C318" s="19" t="str">
        <f>VLOOKUP(A318,QFERPlant_Table!$B$2:$F$1693,5,FALSE)</f>
        <v>CA</v>
      </c>
      <c r="D318" s="19">
        <f>SUMIF(QFERGeneratorAnnual_2017!$L$2:$L$2207,'3aa. QFER RE Not in RNS'!A318,QFERGeneratorAnnual_2017!$S$2:$S$2207)</f>
        <v>1.5</v>
      </c>
      <c r="E318" s="19" t="s">
        <v>36</v>
      </c>
      <c r="F318" s="1">
        <f>VLOOKUP(A318,QFERGeneratorAnnual_2017!$L$2:$O$2207,4,FALSE)</f>
        <v>41639</v>
      </c>
      <c r="G318" s="19">
        <f>SUMIF(QFERGeneratorAnnual_2017!$L$2:$L$2207,'3aa. QFER RE Not in RNS'!A318,QFERGeneratorAnnual_2017!$U$2:$U$2207)</f>
        <v>1971</v>
      </c>
      <c r="H318" s="148">
        <f t="shared" si="4"/>
        <v>1.9710000000000001</v>
      </c>
      <c r="I318" s="19" t="s">
        <v>17385</v>
      </c>
      <c r="J318" s="19" t="s">
        <v>3982</v>
      </c>
      <c r="K318" s="19" t="str">
        <f>VLOOKUP(I318,Table2[[RPS ID]:[CertificationStatus]],12,FALSE)</f>
        <v>Withdrawn</v>
      </c>
    </row>
    <row r="319" spans="1:11" hidden="1">
      <c r="A319" s="19" t="s">
        <v>8934</v>
      </c>
      <c r="B319" s="19" t="str">
        <f>VLOOKUP(A319,QFERPlant_Table!$B$2:$C$1693,2,FALSE)</f>
        <v>ImModo California 1 LLC_(Alta 5)</v>
      </c>
      <c r="C319" s="19" t="str">
        <f>VLOOKUP(A319,QFERPlant_Table!$B$2:$F$1693,5,FALSE)</f>
        <v>CA</v>
      </c>
      <c r="D319" s="19">
        <f>SUMIF(QFERGeneratorAnnual_2017!$L$2:$L$2207,'3aa. QFER RE Not in RNS'!A319,QFERGeneratorAnnual_2017!$S$2:$S$2207)</f>
        <v>1.5</v>
      </c>
      <c r="E319" s="19" t="s">
        <v>36</v>
      </c>
      <c r="F319" s="1">
        <f>VLOOKUP(A319,QFERGeneratorAnnual_2017!$L$2:$O$2207,4,FALSE)</f>
        <v>41639</v>
      </c>
      <c r="G319" s="19">
        <f>SUMIF(QFERGeneratorAnnual_2017!$L$2:$L$2207,'3aa. QFER RE Not in RNS'!A319,QFERGeneratorAnnual_2017!$U$2:$U$2207)</f>
        <v>1971</v>
      </c>
      <c r="H319" s="148">
        <f t="shared" si="4"/>
        <v>1.9710000000000001</v>
      </c>
      <c r="I319" s="19" t="s">
        <v>17386</v>
      </c>
      <c r="J319" s="19" t="s">
        <v>3982</v>
      </c>
      <c r="K319" s="19" t="str">
        <f>VLOOKUP(I319,Table2[[RPS ID]:[CertificationStatus]],12,FALSE)</f>
        <v>Withdrawn</v>
      </c>
    </row>
    <row r="320" spans="1:11" hidden="1">
      <c r="A320" s="19" t="s">
        <v>8932</v>
      </c>
      <c r="B320" s="19" t="str">
        <f>VLOOKUP(A320,QFERPlant_Table!$B$2:$C$1693,2,FALSE)</f>
        <v>ImModo California 1 LLC_(Alta 6)</v>
      </c>
      <c r="C320" s="19" t="str">
        <f>VLOOKUP(A320,QFERPlant_Table!$B$2:$F$1693,5,FALSE)</f>
        <v>CA</v>
      </c>
      <c r="D320" s="19">
        <f>SUMIF(QFERGeneratorAnnual_2017!$L$2:$L$2207,'3aa. QFER RE Not in RNS'!A320,QFERGeneratorAnnual_2017!$S$2:$S$2207)</f>
        <v>1.5</v>
      </c>
      <c r="E320" s="19" t="s">
        <v>36</v>
      </c>
      <c r="F320" s="1">
        <f>VLOOKUP(A320,QFERGeneratorAnnual_2017!$L$2:$O$2207,4,FALSE)</f>
        <v>41639</v>
      </c>
      <c r="G320" s="19">
        <f>SUMIF(QFERGeneratorAnnual_2017!$L$2:$L$2207,'3aa. QFER RE Not in RNS'!A320,QFERGeneratorAnnual_2017!$U$2:$U$2207)</f>
        <v>1971</v>
      </c>
      <c r="H320" s="148">
        <f t="shared" si="4"/>
        <v>1.9710000000000001</v>
      </c>
      <c r="I320" s="19" t="s">
        <v>17387</v>
      </c>
      <c r="J320" s="19" t="s">
        <v>3982</v>
      </c>
      <c r="K320" s="19" t="str">
        <f>VLOOKUP(I320,Table2[[RPS ID]:[CertificationStatus]],12,FALSE)</f>
        <v>Withdrawn</v>
      </c>
    </row>
    <row r="321" spans="1:11" hidden="1">
      <c r="A321" s="19" t="s">
        <v>8930</v>
      </c>
      <c r="B321" s="19" t="str">
        <f>VLOOKUP(A321,QFERPlant_Table!$B$2:$C$1693,2,FALSE)</f>
        <v>ImModo California 1 LLC_(East Orosi 1)</v>
      </c>
      <c r="C321" s="19" t="str">
        <f>VLOOKUP(A321,QFERPlant_Table!$B$2:$F$1693,5,FALSE)</f>
        <v>CA</v>
      </c>
      <c r="D321" s="19">
        <f>SUMIF(QFERGeneratorAnnual_2017!$L$2:$L$2207,'3aa. QFER RE Not in RNS'!A321,QFERGeneratorAnnual_2017!$S$2:$S$2207)</f>
        <v>1.5</v>
      </c>
      <c r="E321" s="19" t="s">
        <v>36</v>
      </c>
      <c r="F321" s="1">
        <f>VLOOKUP(A321,QFERGeneratorAnnual_2017!$L$2:$O$2207,4,FALSE)</f>
        <v>41639</v>
      </c>
      <c r="G321" s="19">
        <f>SUMIF(QFERGeneratorAnnual_2017!$L$2:$L$2207,'3aa. QFER RE Not in RNS'!A321,QFERGeneratorAnnual_2017!$U$2:$U$2207)</f>
        <v>1971</v>
      </c>
      <c r="H321" s="148">
        <f t="shared" si="4"/>
        <v>1.9710000000000001</v>
      </c>
      <c r="I321" s="19" t="s">
        <v>17388</v>
      </c>
      <c r="J321" s="19" t="s">
        <v>3982</v>
      </c>
      <c r="K321" s="19" t="str">
        <f>VLOOKUP(I321,Table2[[RPS ID]:[CertificationStatus]],12,FALSE)</f>
        <v>Withdrawn</v>
      </c>
    </row>
    <row r="322" spans="1:11" hidden="1">
      <c r="A322" s="19" t="s">
        <v>8928</v>
      </c>
      <c r="B322" s="19" t="str">
        <f>VLOOKUP(A322,QFERPlant_Table!$B$2:$C$1693,2,FALSE)</f>
        <v>ImModo California 1 LLC_(East Orosi 2)</v>
      </c>
      <c r="C322" s="19" t="str">
        <f>VLOOKUP(A322,QFERPlant_Table!$B$2:$F$1693,5,FALSE)</f>
        <v>CA</v>
      </c>
      <c r="D322" s="19">
        <f>SUMIF(QFERGeneratorAnnual_2017!$L$2:$L$2207,'3aa. QFER RE Not in RNS'!A322,QFERGeneratorAnnual_2017!$S$2:$S$2207)</f>
        <v>1.5</v>
      </c>
      <c r="E322" s="19" t="s">
        <v>36</v>
      </c>
      <c r="F322" s="1">
        <f>VLOOKUP(A322,QFERGeneratorAnnual_2017!$L$2:$O$2207,4,FALSE)</f>
        <v>41639</v>
      </c>
      <c r="G322" s="19">
        <f>SUMIF(QFERGeneratorAnnual_2017!$L$2:$L$2207,'3aa. QFER RE Not in RNS'!A322,QFERGeneratorAnnual_2017!$U$2:$U$2207)</f>
        <v>1971</v>
      </c>
      <c r="H322" s="148">
        <f t="shared" si="4"/>
        <v>1.9710000000000001</v>
      </c>
      <c r="I322" s="19" t="s">
        <v>44</v>
      </c>
      <c r="J322" s="19" t="s">
        <v>1879</v>
      </c>
      <c r="K322" s="19" t="e">
        <f>VLOOKUP(I322,Table2[[RPS ID]:[CertificationStatus]],12,FALSE)</f>
        <v>#N/A</v>
      </c>
    </row>
    <row r="323" spans="1:11" hidden="1">
      <c r="A323" s="19" t="s">
        <v>8926</v>
      </c>
      <c r="B323" s="19" t="str">
        <f>VLOOKUP(A323,QFERPlant_Table!$B$2:$C$1693,2,FALSE)</f>
        <v>ImModo California 1 LLC_(East Orosi 3)</v>
      </c>
      <c r="C323" s="19" t="str">
        <f>VLOOKUP(A323,QFERPlant_Table!$B$2:$F$1693,5,FALSE)</f>
        <v>CA</v>
      </c>
      <c r="D323" s="19">
        <f>SUMIF(QFERGeneratorAnnual_2017!$L$2:$L$2207,'3aa. QFER RE Not in RNS'!A323,QFERGeneratorAnnual_2017!$S$2:$S$2207)</f>
        <v>1.5</v>
      </c>
      <c r="E323" s="19" t="s">
        <v>36</v>
      </c>
      <c r="F323" s="1">
        <f>VLOOKUP(A323,QFERGeneratorAnnual_2017!$L$2:$O$2207,4,FALSE)</f>
        <v>41639</v>
      </c>
      <c r="G323" s="19">
        <f>SUMIF(QFERGeneratorAnnual_2017!$L$2:$L$2207,'3aa. QFER RE Not in RNS'!A323,QFERGeneratorAnnual_2017!$U$2:$U$2207)</f>
        <v>1971</v>
      </c>
      <c r="H323" s="148">
        <f t="shared" ref="H323:H346" si="5">G323/1000</f>
        <v>1.9710000000000001</v>
      </c>
      <c r="I323" s="19" t="s">
        <v>17389</v>
      </c>
      <c r="J323" s="19" t="s">
        <v>3982</v>
      </c>
      <c r="K323" s="19" t="str">
        <f>VLOOKUP(I323,Table2[[RPS ID]:[CertificationStatus]],12,FALSE)</f>
        <v>Withdrawn</v>
      </c>
    </row>
    <row r="324" spans="1:11">
      <c r="A324" s="19" t="s">
        <v>8920</v>
      </c>
      <c r="B324" s="19" t="str">
        <f>VLOOKUP(A324,QFERPlant_Table!$B$2:$C$1693,2,FALSE)</f>
        <v>Pumpjack Solar 1 PV</v>
      </c>
      <c r="C324" s="19" t="str">
        <f>VLOOKUP(A324,QFERPlant_Table!$B$2:$F$1693,5,FALSE)</f>
        <v>CA</v>
      </c>
      <c r="D324" s="19">
        <f>SUMIF(QFERGeneratorAnnual_2017!$L$2:$L$2207,'3aa. QFER RE Not in RNS'!A324,QFERGeneratorAnnual_2017!$S$2:$S$2207)</f>
        <v>20</v>
      </c>
      <c r="E324" s="19" t="s">
        <v>36</v>
      </c>
      <c r="F324" s="1">
        <f>VLOOKUP(A324,QFERGeneratorAnnual_2017!$L$2:$O$2207,4,FALSE)</f>
        <v>41996</v>
      </c>
      <c r="G324" s="19">
        <f>SUMIF(QFERGeneratorAnnual_2017!$L$2:$L$2207,'3aa. QFER RE Not in RNS'!A324,QFERGeneratorAnnual_2017!$U$2:$U$2207)</f>
        <v>49686</v>
      </c>
      <c r="H324" s="148">
        <f t="shared" si="5"/>
        <v>49.686</v>
      </c>
      <c r="I324" s="19" t="s">
        <v>3301</v>
      </c>
      <c r="J324" s="19" t="s">
        <v>3982</v>
      </c>
      <c r="K324" s="19" t="str">
        <f>VLOOKUP(I324,Table2[[RPS ID]:[CertificationStatus]],12,FALSE)</f>
        <v>Approved</v>
      </c>
    </row>
    <row r="325" spans="1:11" hidden="1">
      <c r="A325" s="19" t="s">
        <v>7725</v>
      </c>
      <c r="B325" s="19" t="str">
        <f>VLOOKUP(A325,QFERPlant_Table!$B$2:$C$1693,2,FALSE)</f>
        <v>West Ford Flat #4</v>
      </c>
      <c r="C325" s="19" t="str">
        <f>VLOOKUP(A325,QFERPlant_Table!$B$2:$F$1693,5,FALSE)</f>
        <v>CA</v>
      </c>
      <c r="D325" s="19">
        <f>SUMIF(QFERGeneratorAnnual_2017!$L$2:$L$2207,'3aa. QFER RE Not in RNS'!A325,QFERGeneratorAnnual_2017!$S$2:$S$2207)</f>
        <v>28.8</v>
      </c>
      <c r="E325" s="19" t="s">
        <v>3</v>
      </c>
      <c r="F325" s="1">
        <f>VLOOKUP(A325,QFERGeneratorAnnual_2017!$L$2:$O$2207,4,FALSE)</f>
        <v>32478</v>
      </c>
      <c r="G325" s="19">
        <f>SUMIF(QFERGeneratorAnnual_2017!$L$2:$L$2207,'3aa. QFER RE Not in RNS'!A325,QFERGeneratorAnnual_2017!$U$2:$U$2207)</f>
        <v>0.24</v>
      </c>
      <c r="H325" s="148">
        <f t="shared" si="5"/>
        <v>2.3999999999999998E-4</v>
      </c>
      <c r="I325" s="19" t="s">
        <v>17390</v>
      </c>
      <c r="J325" s="19" t="s">
        <v>3982</v>
      </c>
      <c r="K325" s="19" t="str">
        <f>VLOOKUP(I325,Table2[[RPS ID]:[CertificationStatus]],12,FALSE)</f>
        <v>Decommissioned</v>
      </c>
    </row>
    <row r="326" spans="1:11" hidden="1">
      <c r="A326" s="19" t="s">
        <v>8901</v>
      </c>
      <c r="B326" s="19" t="str">
        <f>VLOOKUP(A326,QFERPlant_Table!$B$2:$C$1693,2,FALSE)</f>
        <v>Ormesa 1 E</v>
      </c>
      <c r="C326" s="19" t="str">
        <f>VLOOKUP(A326,QFERPlant_Table!$B$2:$F$1693,5,FALSE)</f>
        <v>CA</v>
      </c>
      <c r="D326" s="19">
        <f>SUMIF(QFERGeneratorAnnual_2017!$L$2:$L$2207,'3aa. QFER RE Not in RNS'!A326,QFERGeneratorAnnual_2017!$S$2:$S$2207)</f>
        <v>14.4</v>
      </c>
      <c r="E326" s="19" t="s">
        <v>3</v>
      </c>
      <c r="F326" s="1">
        <f>VLOOKUP(A326,QFERGeneratorAnnual_2017!$L$2:$O$2207,4,FALSE)</f>
        <v>32478</v>
      </c>
      <c r="G326" s="19">
        <f>SUMIF(QFERGeneratorAnnual_2017!$L$2:$L$2207,'3aa. QFER RE Not in RNS'!A326,QFERGeneratorAnnual_2017!$U$2:$U$2207)</f>
        <v>0.12</v>
      </c>
      <c r="H326" s="148">
        <f t="shared" si="5"/>
        <v>1.1999999999999999E-4</v>
      </c>
      <c r="I326" s="19" t="e">
        <v>#N/A</v>
      </c>
      <c r="J326" s="19">
        <v>0</v>
      </c>
      <c r="K326" s="19" t="e">
        <f>VLOOKUP(I326,Table2[[RPS ID]:[CertificationStatus]],12,FALSE)</f>
        <v>#N/A</v>
      </c>
    </row>
    <row r="327" spans="1:11">
      <c r="A327" s="19" t="s">
        <v>6218</v>
      </c>
      <c r="B327" s="19" t="str">
        <f>VLOOKUP(A327,QFERPlant_Table!$B$2:$C$1693,2,FALSE)</f>
        <v>Bottle Rock Power</v>
      </c>
      <c r="C327" s="19" t="str">
        <f>VLOOKUP(A327,QFERPlant_Table!$B$2:$F$1693,5,FALSE)</f>
        <v>CA</v>
      </c>
      <c r="D327" s="19">
        <f>SUMIF(QFERGeneratorAnnual_2017!$L$2:$L$2207,'3aa. QFER RE Not in RNS'!A327,QFERGeneratorAnnual_2017!$S$2:$S$2207)</f>
        <v>55</v>
      </c>
      <c r="E327" s="19" t="s">
        <v>3</v>
      </c>
      <c r="F327" s="1">
        <f>VLOOKUP(A327,QFERGeneratorAnnual_2017!$L$2:$O$2207,4,FALSE)</f>
        <v>31079</v>
      </c>
      <c r="G327" s="19">
        <f>SUMIF(QFERGeneratorAnnual_2017!$L$2:$L$2207,'3aa. QFER RE Not in RNS'!A327,QFERGeneratorAnnual_2017!$U$2:$U$2207)</f>
        <v>0.09</v>
      </c>
      <c r="H327" s="148">
        <f t="shared" si="5"/>
        <v>8.9999999999999992E-5</v>
      </c>
      <c r="I327" s="19" t="s">
        <v>6220</v>
      </c>
      <c r="J327" s="19" t="s">
        <v>3982</v>
      </c>
      <c r="K327" s="19" t="str">
        <f>VLOOKUP(I327,Table2[[RPS ID]:[CertificationStatus]],12,FALSE)</f>
        <v>Approved</v>
      </c>
    </row>
    <row r="328" spans="1:11" hidden="1">
      <c r="A328" s="19" t="s">
        <v>7087</v>
      </c>
      <c r="B328" s="19" t="str">
        <f>VLOOKUP(A328,QFERPlant_Table!$B$2:$C$1693,2,FALSE)</f>
        <v>Phoenix Wind (Section 20 Trust)</v>
      </c>
      <c r="C328" s="19" t="str">
        <f>VLOOKUP(A328,QFERPlant_Table!$B$2:$F$1693,5,FALSE)</f>
        <v>CA</v>
      </c>
      <c r="D328" s="19">
        <f>SUMIF(QFERGeneratorAnnual_2017!$L$2:$L$2207,'3aa. QFER RE Not in RNS'!A328,QFERGeneratorAnnual_2017!$S$2:$S$2207)</f>
        <v>2.1</v>
      </c>
      <c r="E328" s="19" t="s">
        <v>4</v>
      </c>
      <c r="F328" s="1">
        <f>VLOOKUP(A328,QFERGeneratorAnnual_2017!$L$2:$O$2207,4,FALSE)</f>
        <v>31057</v>
      </c>
      <c r="G328" s="19">
        <f>SUMIF(QFERGeneratorAnnual_2017!$L$2:$L$2207,'3aa. QFER RE Not in RNS'!A328,QFERGeneratorAnnual_2017!$U$2:$U$2207)</f>
        <v>0.01</v>
      </c>
      <c r="H328" s="148">
        <f t="shared" si="5"/>
        <v>1.0000000000000001E-5</v>
      </c>
      <c r="I328" s="19" t="s">
        <v>17391</v>
      </c>
      <c r="J328" s="19" t="s">
        <v>3982</v>
      </c>
      <c r="K328" s="19" t="str">
        <f>VLOOKUP(I328,Table2[[RPS ID]:[CertificationStatus]],12,FALSE)</f>
        <v>Disapproved</v>
      </c>
    </row>
    <row r="329" spans="1:11">
      <c r="A329" s="19" t="s">
        <v>6595</v>
      </c>
      <c r="B329" s="19" t="str">
        <f>VLOOKUP(A329,QFERPlant_Table!$B$2:$C$1693,2,FALSE)</f>
        <v>Golden Acorn Casino</v>
      </c>
      <c r="C329" s="19" t="str">
        <f>VLOOKUP(A329,QFERPlant_Table!$B$2:$F$1693,5,FALSE)</f>
        <v>CA</v>
      </c>
      <c r="D329" s="19">
        <f>SUMIF(QFERGeneratorAnnual_2017!$L$2:$L$2207,'3aa. QFER RE Not in RNS'!A329,QFERGeneratorAnnual_2017!$S$2:$S$2207)</f>
        <v>1</v>
      </c>
      <c r="E329" s="19" t="s">
        <v>4</v>
      </c>
      <c r="F329" s="1">
        <f>VLOOKUP(A329,QFERGeneratorAnnual_2017!$L$2:$O$2207,4,FALSE)</f>
        <v>32873</v>
      </c>
      <c r="G329" s="19">
        <f>SUMIF(QFERGeneratorAnnual_2017!$L$2:$L$2207,'3aa. QFER RE Not in RNS'!A329,QFERGeneratorAnnual_2017!$U$2:$U$2207)</f>
        <v>3698.02</v>
      </c>
      <c r="H329" s="148">
        <f t="shared" si="5"/>
        <v>3.6980200000000001</v>
      </c>
      <c r="I329" s="19" t="s">
        <v>6597</v>
      </c>
      <c r="J329" s="19" t="s">
        <v>3982</v>
      </c>
      <c r="K329" s="19" t="str">
        <f>VLOOKUP(I329,Table2[[RPS ID]:[CertificationStatus]],12,FALSE)</f>
        <v>Approved</v>
      </c>
    </row>
    <row r="330" spans="1:11" hidden="1">
      <c r="A330" s="19" t="s">
        <v>7259</v>
      </c>
      <c r="B330" s="19" t="str">
        <f>VLOOKUP(A330,QFERPlant_Table!$B$2:$C$1693,2,FALSE)</f>
        <v>Robertsons Ready-Mix</v>
      </c>
      <c r="C330" s="19" t="str">
        <f>VLOOKUP(A330,QFERPlant_Table!$B$2:$F$1693,5,FALSE)</f>
        <v>CA</v>
      </c>
      <c r="D330" s="19">
        <f>SUMIF(QFERGeneratorAnnual_2017!$L$2:$L$2207,'3aa. QFER RE Not in RNS'!A330,QFERGeneratorAnnual_2017!$S$2:$S$2207)</f>
        <v>2</v>
      </c>
      <c r="E330" s="19" t="s">
        <v>4</v>
      </c>
      <c r="F330" s="1">
        <f>VLOOKUP(A330,QFERGeneratorAnnual_2017!$L$2:$O$2207,4,FALSE)</f>
        <v>41244</v>
      </c>
      <c r="G330" s="19">
        <f>SUMIF(QFERGeneratorAnnual_2017!$L$2:$L$2207,'3aa. QFER RE Not in RNS'!A330,QFERGeneratorAnnual_2017!$U$2:$U$2207)</f>
        <v>9089.09</v>
      </c>
      <c r="H330" s="148">
        <f t="shared" si="5"/>
        <v>9.0890900000000006</v>
      </c>
      <c r="I330" s="19" t="s">
        <v>44</v>
      </c>
      <c r="J330" s="19" t="s">
        <v>1879</v>
      </c>
      <c r="K330" s="19" t="e">
        <f>VLOOKUP(I330,Table2[[RPS ID]:[CertificationStatus]],12,FALSE)</f>
        <v>#N/A</v>
      </c>
    </row>
    <row r="331" spans="1:11" hidden="1">
      <c r="A331" s="19" t="s">
        <v>6974</v>
      </c>
      <c r="B331" s="19" t="str">
        <f>VLOOKUP(A331,QFERPlant_Table!$B$2:$C$1693,2,FALSE)</f>
        <v>Nestle Waters</v>
      </c>
      <c r="C331" s="19" t="str">
        <f>VLOOKUP(A331,QFERPlant_Table!$B$2:$F$1693,5,FALSE)</f>
        <v>CA</v>
      </c>
      <c r="D331" s="19">
        <f>SUMIF(QFERGeneratorAnnual_2017!$L$2:$L$2207,'3aa. QFER RE Not in RNS'!A331,QFERGeneratorAnnual_2017!$S$2:$S$2207)</f>
        <v>3.24</v>
      </c>
      <c r="E331" s="19" t="s">
        <v>4</v>
      </c>
      <c r="F331" s="1">
        <f>VLOOKUP(A331,QFERGeneratorAnnual_2017!$L$2:$O$2207,4,FALSE)</f>
        <v>41214</v>
      </c>
      <c r="G331" s="19">
        <f>SUMIF(QFERGeneratorAnnual_2017!$L$2:$L$2207,'3aa. QFER RE Not in RNS'!A331,QFERGeneratorAnnual_2017!$U$2:$U$2207)</f>
        <v>13048.91</v>
      </c>
      <c r="H331" s="148">
        <f t="shared" si="5"/>
        <v>13.048909999999999</v>
      </c>
      <c r="I331" s="19" t="s">
        <v>44</v>
      </c>
      <c r="J331" s="19" t="s">
        <v>1879</v>
      </c>
      <c r="K331" s="19" t="e">
        <f>VLOOKUP(I331,Table2[[RPS ID]:[CertificationStatus]],12,FALSE)</f>
        <v>#N/A</v>
      </c>
    </row>
    <row r="332" spans="1:11" hidden="1">
      <c r="A332" s="177" t="s">
        <v>9937</v>
      </c>
      <c r="B332" s="19" t="str">
        <f>VLOOKUP(A332,QFERPlant_Table!$B$2:$C$1693,2,FALSE)</f>
        <v>Balch #1</v>
      </c>
      <c r="C332" s="19" t="str">
        <f>VLOOKUP(A332,QFERPlant_Table!$B$2:$F$1693,5,FALSE)</f>
        <v>CA</v>
      </c>
      <c r="D332" s="19">
        <f>SUMIF(QFERGeneratorAnnual_2017!$L$2:$L$2207,'3aa. QFER RE Not in RNS'!A332,QFERGeneratorAnnual_2017!$S$2:$S$2207)</f>
        <v>34</v>
      </c>
      <c r="E332" s="19" t="s">
        <v>103</v>
      </c>
      <c r="F332" s="1">
        <f>VLOOKUP(A332,QFERGeneratorAnnual_2017!$L$2:$O$2207,4,FALSE)</f>
        <v>9913</v>
      </c>
      <c r="G332" s="19">
        <f>SUMIF(QFERGeneratorAnnual_2017!$L$2:$L$2207,'3aa. QFER RE Not in RNS'!A332,QFERGeneratorAnnual_2017!$U$2:$U$2207)</f>
        <v>177096</v>
      </c>
      <c r="H332" s="148">
        <f t="shared" si="5"/>
        <v>177.096</v>
      </c>
      <c r="I332" s="19" t="s">
        <v>44</v>
      </c>
      <c r="J332" s="19" t="str">
        <f t="shared" ref="J332:J346" si="6">IF(I332="N/A","No","Yes")</f>
        <v>No</v>
      </c>
      <c r="K332" s="19" t="e">
        <f>VLOOKUP(I332,Table2[[RPS ID]:[CertificationStatus]],12,FALSE)</f>
        <v>#N/A</v>
      </c>
    </row>
    <row r="333" spans="1:11" hidden="1">
      <c r="A333" s="177" t="s">
        <v>9919</v>
      </c>
      <c r="B333" s="19" t="str">
        <f>VLOOKUP(A333,QFERPlant_Table!$B$2:$C$1693,2,FALSE)</f>
        <v>Castaic Efficiency (Small Hydro)</v>
      </c>
      <c r="C333" s="19" t="str">
        <f>VLOOKUP(A333,QFERPlant_Table!$B$2:$F$1693,5,FALSE)</f>
        <v>CA</v>
      </c>
      <c r="D333" s="19">
        <f>SUMIF(QFERGeneratorAnnual_2017!$L$2:$L$2207,'3aa. QFER RE Not in RNS'!A333,QFERGeneratorAnnual_2017!$S$2:$S$2207)</f>
        <v>9</v>
      </c>
      <c r="E333" s="19" t="s">
        <v>103</v>
      </c>
      <c r="F333" s="1">
        <f>VLOOKUP(A333,QFERGeneratorAnnual_2017!$L$2:$O$2207,4,FALSE)</f>
        <v>28764</v>
      </c>
      <c r="G333" s="19">
        <f>SUMIF(QFERGeneratorAnnual_2017!$L$2:$L$2207,'3aa. QFER RE Not in RNS'!A333,QFERGeneratorAnnual_2017!$U$2:$U$2207)</f>
        <v>3589</v>
      </c>
      <c r="H333" s="148">
        <f t="shared" si="5"/>
        <v>3.589</v>
      </c>
      <c r="I333" s="19" t="s">
        <v>17395</v>
      </c>
      <c r="J333" s="19" t="str">
        <f t="shared" si="6"/>
        <v>Yes</v>
      </c>
      <c r="K333" s="19" t="str">
        <f>VLOOKUP(I333,Table2[[RPS ID]:[CertificationStatus]],12,FALSE)</f>
        <v>Disapproved</v>
      </c>
    </row>
    <row r="334" spans="1:11" hidden="1">
      <c r="A334" s="177" t="s">
        <v>9912</v>
      </c>
      <c r="B334" s="19" t="str">
        <f>VLOOKUP(A334,QFERPlant_Table!$B$2:$C$1693,2,FALSE)</f>
        <v>Alamo</v>
      </c>
      <c r="C334" s="19" t="str">
        <f>VLOOKUP(A334,QFERPlant_Table!$B$2:$F$1693,5,FALSE)</f>
        <v>CA</v>
      </c>
      <c r="D334" s="19">
        <f>SUMIF(QFERGeneratorAnnual_2017!$L$2:$L$2207,'3aa. QFER RE Not in RNS'!A334,QFERGeneratorAnnual_2017!$S$2:$S$2207)</f>
        <v>19.670000000000002</v>
      </c>
      <c r="E334" s="19" t="s">
        <v>103</v>
      </c>
      <c r="F334" s="1">
        <f>VLOOKUP(A334,QFERGeneratorAnnual_2017!$L$2:$O$2207,4,FALSE)</f>
        <v>31594</v>
      </c>
      <c r="G334" s="19">
        <f>SUMIF(QFERGeneratorAnnual_2017!$L$2:$L$2207,'3aa. QFER RE Not in RNS'!A334,QFERGeneratorAnnual_2017!$U$2:$U$2207)</f>
        <v>104073</v>
      </c>
      <c r="H334" s="148">
        <f t="shared" si="5"/>
        <v>104.07299999999999</v>
      </c>
      <c r="I334" s="19" t="s">
        <v>17396</v>
      </c>
      <c r="J334" s="19" t="str">
        <f t="shared" si="6"/>
        <v>Yes</v>
      </c>
      <c r="K334" s="19" t="str">
        <f>VLOOKUP(I334,Table2[[RPS ID]:[CertificationStatus]],12,FALSE)</f>
        <v>Disapproved</v>
      </c>
    </row>
    <row r="335" spans="1:11">
      <c r="A335" s="177" t="s">
        <v>9874</v>
      </c>
      <c r="B335" s="19" t="str">
        <f>VLOOKUP(A335,QFERPlant_Table!$B$2:$C$1693,2,FALSE)</f>
        <v>Foothill Feeder</v>
      </c>
      <c r="C335" s="19" t="str">
        <f>VLOOKUP(A335,QFERPlant_Table!$B$2:$F$1693,5,FALSE)</f>
        <v>CA</v>
      </c>
      <c r="D335" s="19">
        <f>SUMIF(QFERGeneratorAnnual_2017!$L$2:$L$2207,'3aa. QFER RE Not in RNS'!A335,QFERGeneratorAnnual_2017!$S$2:$S$2207)</f>
        <v>9</v>
      </c>
      <c r="E335" s="19" t="s">
        <v>103</v>
      </c>
      <c r="F335" s="1">
        <f>VLOOKUP(A335,QFERGeneratorAnnual_2017!$L$2:$O$2207,4,FALSE)</f>
        <v>29677</v>
      </c>
      <c r="G335" s="19">
        <f>SUMIF(QFERGeneratorAnnual_2017!$L$2:$L$2207,'3aa. QFER RE Not in RNS'!A335,QFERGeneratorAnnual_2017!$U$2:$U$2207)</f>
        <v>52669</v>
      </c>
      <c r="H335" s="148">
        <f t="shared" si="5"/>
        <v>52.668999999999997</v>
      </c>
      <c r="I335" s="19" t="s">
        <v>17397</v>
      </c>
      <c r="J335" s="19" t="str">
        <f t="shared" si="6"/>
        <v>Yes</v>
      </c>
      <c r="K335" s="19" t="str">
        <f>VLOOKUP(I335,Table2[[RPS ID]:[CertificationStatus]],12,FALSE)</f>
        <v>Approved</v>
      </c>
    </row>
    <row r="336" spans="1:11" hidden="1">
      <c r="A336" s="177" t="s">
        <v>9872</v>
      </c>
      <c r="B336" s="19" t="str">
        <f>VLOOKUP(A336,QFERPlant_Table!$B$2:$C$1693,2,FALSE)</f>
        <v>Forbestown</v>
      </c>
      <c r="C336" s="19" t="str">
        <f>VLOOKUP(A336,QFERPlant_Table!$B$2:$F$1693,5,FALSE)</f>
        <v>CA</v>
      </c>
      <c r="D336" s="19">
        <f>SUMIF(QFERGeneratorAnnual_2017!$L$2:$L$2207,'3aa. QFER RE Not in RNS'!A336,QFERGeneratorAnnual_2017!$S$2:$S$2207)</f>
        <v>29</v>
      </c>
      <c r="E336" s="19" t="s">
        <v>103</v>
      </c>
      <c r="F336" s="1">
        <f>VLOOKUP(A336,QFERGeneratorAnnual_2017!$L$2:$O$2207,4,FALSE)</f>
        <v>23285</v>
      </c>
      <c r="G336" s="19">
        <f>SUMIF(QFERGeneratorAnnual_2017!$L$2:$L$2207,'3aa. QFER RE Not in RNS'!A336,QFERGeneratorAnnual_2017!$U$2:$U$2207)</f>
        <v>160976</v>
      </c>
      <c r="H336" s="148">
        <f t="shared" si="5"/>
        <v>160.976</v>
      </c>
      <c r="I336" s="19" t="s">
        <v>44</v>
      </c>
      <c r="J336" s="19" t="str">
        <f t="shared" si="6"/>
        <v>No</v>
      </c>
      <c r="K336" s="19" t="e">
        <f>VLOOKUP(I336,Table2[[RPS ID]:[CertificationStatus]],12,FALSE)</f>
        <v>#N/A</v>
      </c>
    </row>
    <row r="337" spans="1:11" hidden="1">
      <c r="A337" s="177" t="s">
        <v>9868</v>
      </c>
      <c r="B337" s="19" t="str">
        <f>VLOOKUP(A337,QFERPlant_Table!$B$2:$C$1693,2,FALSE)</f>
        <v>Greg Avenue</v>
      </c>
      <c r="C337" s="19" t="str">
        <f>VLOOKUP(A337,QFERPlant_Table!$B$2:$F$1693,5,FALSE)</f>
        <v>CA</v>
      </c>
      <c r="D337" s="19">
        <f>SUMIF(QFERGeneratorAnnual_2017!$L$2:$L$2207,'3aa. QFER RE Not in RNS'!A337,QFERGeneratorAnnual_2017!$S$2:$S$2207)</f>
        <v>1</v>
      </c>
      <c r="E337" s="19" t="s">
        <v>103</v>
      </c>
      <c r="F337" s="1">
        <f>VLOOKUP(A337,QFERGeneratorAnnual_2017!$L$2:$O$2207,4,FALSE)</f>
        <v>29099</v>
      </c>
      <c r="G337" s="19">
        <f>SUMIF(QFERGeneratorAnnual_2017!$L$2:$L$2207,'3aa. QFER RE Not in RNS'!A337,QFERGeneratorAnnual_2017!$U$2:$U$2207)</f>
        <v>2160</v>
      </c>
      <c r="H337" s="148">
        <f t="shared" si="5"/>
        <v>2.16</v>
      </c>
      <c r="I337" s="19" t="s">
        <v>17398</v>
      </c>
      <c r="J337" s="19" t="str">
        <f t="shared" si="6"/>
        <v>Yes</v>
      </c>
      <c r="K337" s="19" t="str">
        <f>VLOOKUP(I337,Table2[[RPS ID]:[CertificationStatus]],12,FALSE)</f>
        <v>Disapproved</v>
      </c>
    </row>
    <row r="338" spans="1:11">
      <c r="A338" s="177" t="s">
        <v>9838</v>
      </c>
      <c r="B338" s="19" t="str">
        <f>VLOOKUP(A338,QFERPlant_Table!$B$2:$C$1693,2,FALSE)</f>
        <v>Lake Mathews</v>
      </c>
      <c r="C338" s="19" t="str">
        <f>VLOOKUP(A338,QFERPlant_Table!$B$2:$F$1693,5,FALSE)</f>
        <v>CA</v>
      </c>
      <c r="D338" s="19">
        <f>SUMIF(QFERGeneratorAnnual_2017!$L$2:$L$2207,'3aa. QFER RE Not in RNS'!A338,QFERGeneratorAnnual_2017!$S$2:$S$2207)</f>
        <v>4.9000000000000004</v>
      </c>
      <c r="E338" s="19" t="s">
        <v>103</v>
      </c>
      <c r="F338" s="1">
        <f>VLOOKUP(A338,QFERGeneratorAnnual_2017!$L$2:$O$2207,4,FALSE)</f>
        <v>29342</v>
      </c>
      <c r="G338" s="19">
        <f>SUMIF(QFERGeneratorAnnual_2017!$L$2:$L$2207,'3aa. QFER RE Not in RNS'!A338,QFERGeneratorAnnual_2017!$U$2:$U$2207)</f>
        <v>1666</v>
      </c>
      <c r="H338" s="148">
        <f t="shared" si="5"/>
        <v>1.6659999999999999</v>
      </c>
      <c r="I338" s="19" t="s">
        <v>17399</v>
      </c>
      <c r="J338" s="19" t="str">
        <f t="shared" si="6"/>
        <v>Yes</v>
      </c>
      <c r="K338" s="19" t="str">
        <f>VLOOKUP(I338,Table2[[RPS ID]:[CertificationStatus]],12,FALSE)</f>
        <v>Approved</v>
      </c>
    </row>
    <row r="339" spans="1:11" hidden="1">
      <c r="A339" s="177" t="s">
        <v>9822</v>
      </c>
      <c r="B339" s="19" t="str">
        <f>VLOOKUP(A339,QFERPlant_Table!$B$2:$C$1693,2,FALSE)</f>
        <v>O'Neill (Pumping-Generating)</v>
      </c>
      <c r="C339" s="19" t="str">
        <f>VLOOKUP(A339,QFERPlant_Table!$B$2:$F$1693,5,FALSE)</f>
        <v>CA</v>
      </c>
      <c r="D339" s="19">
        <f>SUMIF(QFERGeneratorAnnual_2017!$L$2:$L$2207,'3aa. QFER RE Not in RNS'!A339,QFERGeneratorAnnual_2017!$S$2:$S$2207)</f>
        <v>25.2</v>
      </c>
      <c r="E339" s="19" t="s">
        <v>103</v>
      </c>
      <c r="F339" s="1">
        <f>VLOOKUP(A339,QFERGeneratorAnnual_2017!$L$2:$O$2207,4,FALSE)</f>
        <v>24838</v>
      </c>
      <c r="G339" s="19">
        <f>SUMIF(QFERGeneratorAnnual_2017!$L$2:$L$2207,'3aa. QFER RE Not in RNS'!A339,QFERGeneratorAnnual_2017!$U$2:$U$2207)</f>
        <v>-1001.6400000000001</v>
      </c>
      <c r="H339" s="148">
        <f t="shared" si="5"/>
        <v>-1.0016400000000001</v>
      </c>
      <c r="I339" s="19" t="s">
        <v>44</v>
      </c>
      <c r="J339" s="19" t="str">
        <f t="shared" si="6"/>
        <v>No</v>
      </c>
      <c r="K339" s="19" t="e">
        <f>VLOOKUP(I339,Table2[[RPS ID]:[CertificationStatus]],12,FALSE)</f>
        <v>#N/A</v>
      </c>
    </row>
    <row r="340" spans="1:11">
      <c r="A340" s="177" t="s">
        <v>9791</v>
      </c>
      <c r="B340" s="19" t="str">
        <f>VLOOKUP(A340,QFERPlant_Table!$B$2:$C$1693,2,FALSE)</f>
        <v>San Dimas Hydro Recovery Plant</v>
      </c>
      <c r="C340" s="19" t="str">
        <f>VLOOKUP(A340,QFERPlant_Table!$B$2:$F$1693,5,FALSE)</f>
        <v>CA</v>
      </c>
      <c r="D340" s="19">
        <f>SUMIF(QFERGeneratorAnnual_2017!$L$2:$L$2207,'3aa. QFER RE Not in RNS'!A340,QFERGeneratorAnnual_2017!$S$2:$S$2207)</f>
        <v>9.92</v>
      </c>
      <c r="E340" s="19" t="s">
        <v>103</v>
      </c>
      <c r="F340" s="1">
        <f>VLOOKUP(A340,QFERGeneratorAnnual_2017!$L$2:$O$2207,4,FALSE)</f>
        <v>29646</v>
      </c>
      <c r="G340" s="19">
        <f>SUMIF(QFERGeneratorAnnual_2017!$L$2:$L$2207,'3aa. QFER RE Not in RNS'!A340,QFERGeneratorAnnual_2017!$U$2:$U$2207)</f>
        <v>54133</v>
      </c>
      <c r="H340" s="148">
        <f t="shared" si="5"/>
        <v>54.133000000000003</v>
      </c>
      <c r="I340" s="19" t="s">
        <v>17400</v>
      </c>
      <c r="J340" s="19" t="str">
        <f t="shared" si="6"/>
        <v>Yes</v>
      </c>
      <c r="K340" s="19" t="str">
        <f>VLOOKUP(I340,Table2[[RPS ID]:[CertificationStatus]],12,FALSE)</f>
        <v>Approved</v>
      </c>
    </row>
    <row r="341" spans="1:11" hidden="1">
      <c r="A341" s="177" t="s">
        <v>9785</v>
      </c>
      <c r="B341" s="19" t="str">
        <f>VLOOKUP(A341,QFERPlant_Table!$B$2:$C$1693,2,FALSE)</f>
        <v>Senator Wash (Pumping-Generating)</v>
      </c>
      <c r="C341" s="19" t="str">
        <f>VLOOKUP(A341,QFERPlant_Table!$B$2:$F$1693,5,FALSE)</f>
        <v>CA</v>
      </c>
      <c r="D341" s="19">
        <f>SUMIF(QFERGeneratorAnnual_2017!$L$2:$L$2207,'3aa. QFER RE Not in RNS'!A341,QFERGeneratorAnnual_2017!$S$2:$S$2207)</f>
        <v>7.83</v>
      </c>
      <c r="E341" s="19" t="s">
        <v>103</v>
      </c>
      <c r="F341" s="1">
        <f>VLOOKUP(A341,QFERGeneratorAnnual_2017!$L$2:$O$2207,4,FALSE)</f>
        <v>28399</v>
      </c>
      <c r="G341" s="19">
        <f>SUMIF(QFERGeneratorAnnual_2017!$L$2:$L$2207,'3aa. QFER RE Not in RNS'!A341,QFERGeneratorAnnual_2017!$U$2:$U$2207)</f>
        <v>6384.5</v>
      </c>
      <c r="H341" s="148">
        <f t="shared" si="5"/>
        <v>6.3845000000000001</v>
      </c>
      <c r="I341" s="19" t="s">
        <v>44</v>
      </c>
      <c r="J341" s="19" t="str">
        <f t="shared" si="6"/>
        <v>No</v>
      </c>
      <c r="K341" s="19" t="e">
        <f>VLOOKUP(I341,Table2[[RPS ID]:[CertificationStatus]],12,FALSE)</f>
        <v>#N/A</v>
      </c>
    </row>
    <row r="342" spans="1:11" hidden="1">
      <c r="A342" s="177" t="s">
        <v>9773</v>
      </c>
      <c r="B342" s="19" t="str">
        <f>VLOOKUP(A342,QFERPlant_Table!$B$2:$C$1693,2,FALSE)</f>
        <v>Thermalito Diversion Dam</v>
      </c>
      <c r="C342" s="19" t="str">
        <f>VLOOKUP(A342,QFERPlant_Table!$B$2:$F$1693,5,FALSE)</f>
        <v>CA</v>
      </c>
      <c r="D342" s="19">
        <f>SUMIF(QFERGeneratorAnnual_2017!$L$2:$L$2207,'3aa. QFER RE Not in RNS'!A342,QFERGeneratorAnnual_2017!$S$2:$S$2207)</f>
        <v>2.97</v>
      </c>
      <c r="E342" s="19" t="s">
        <v>103</v>
      </c>
      <c r="F342" s="1">
        <f>VLOOKUP(A342,QFERGeneratorAnnual_2017!$L$2:$O$2207,4,FALSE)</f>
        <v>31959</v>
      </c>
      <c r="G342" s="19">
        <f>SUMIF(QFERGeneratorAnnual_2017!$L$2:$L$2207,'3aa. QFER RE Not in RNS'!A342,QFERGeneratorAnnual_2017!$U$2:$U$2207)</f>
        <v>12982</v>
      </c>
      <c r="H342" s="148">
        <f t="shared" si="5"/>
        <v>12.981999999999999</v>
      </c>
      <c r="I342" s="19" t="s">
        <v>44</v>
      </c>
      <c r="J342" s="19" t="str">
        <f t="shared" si="6"/>
        <v>No</v>
      </c>
      <c r="K342" s="19" t="e">
        <f>VLOOKUP(I342,Table2[[RPS ID]:[CertificationStatus]],12,FALSE)</f>
        <v>#N/A</v>
      </c>
    </row>
    <row r="343" spans="1:11" hidden="1">
      <c r="A343" s="177" t="s">
        <v>9763</v>
      </c>
      <c r="B343" s="19" t="str">
        <f>VLOOKUP(A343,QFERPlant_Table!$B$2:$C$1693,2,FALSE)</f>
        <v>Santa Felicia</v>
      </c>
      <c r="C343" s="19" t="str">
        <f>VLOOKUP(A343,QFERPlant_Table!$B$2:$F$1693,5,FALSE)</f>
        <v>CA</v>
      </c>
      <c r="D343" s="19">
        <f>SUMIF(QFERGeneratorAnnual_2017!$L$2:$L$2207,'3aa. QFER RE Not in RNS'!A343,QFERGeneratorAnnual_2017!$S$2:$S$2207)</f>
        <v>1.42</v>
      </c>
      <c r="E343" s="19" t="s">
        <v>103</v>
      </c>
      <c r="F343" s="1">
        <f>VLOOKUP(A343,QFERGeneratorAnnual_2017!$L$2:$O$2207,4,FALSE)</f>
        <v>31929</v>
      </c>
      <c r="G343" s="19">
        <f>SUMIF(QFERGeneratorAnnual_2017!$L$2:$L$2207,'3aa. QFER RE Not in RNS'!A343,QFERGeneratorAnnual_2017!$U$2:$U$2207)</f>
        <v>695</v>
      </c>
      <c r="H343" s="148">
        <f t="shared" si="5"/>
        <v>0.69499999999999995</v>
      </c>
      <c r="I343" s="19" t="s">
        <v>44</v>
      </c>
      <c r="J343" s="19" t="str">
        <f t="shared" si="6"/>
        <v>No</v>
      </c>
      <c r="K343" s="19" t="e">
        <f>VLOOKUP(I343,Table2[[RPS ID]:[CertificationStatus]],12,FALSE)</f>
        <v>#N/A</v>
      </c>
    </row>
    <row r="344" spans="1:11" hidden="1">
      <c r="A344" s="177" t="s">
        <v>9751</v>
      </c>
      <c r="B344" s="19" t="str">
        <f>VLOOKUP(A344,QFERPlant_Table!$B$2:$C$1693,2,FALSE)</f>
        <v>Clear Lake</v>
      </c>
      <c r="C344" s="19" t="str">
        <f>VLOOKUP(A344,QFERPlant_Table!$B$2:$F$1693,5,FALSE)</f>
        <v>CA</v>
      </c>
      <c r="D344" s="19">
        <f>SUMIF(QFERGeneratorAnnual_2017!$L$2:$L$2207,'3aa. QFER RE Not in RNS'!A344,QFERGeneratorAnnual_2017!$S$2:$S$2207)</f>
        <v>2.5</v>
      </c>
      <c r="E344" s="19" t="s">
        <v>103</v>
      </c>
      <c r="F344" s="1">
        <f>VLOOKUP(A344,QFERGeneratorAnnual_2017!$L$2:$O$2207,4,FALSE)</f>
        <v>31413</v>
      </c>
      <c r="G344" s="19">
        <f>SUMIF(QFERGeneratorAnnual_2017!$L$2:$L$2207,'3aa. QFER RE Not in RNS'!A344,QFERGeneratorAnnual_2017!$U$2:$U$2207)</f>
        <v>0.01</v>
      </c>
      <c r="H344" s="148">
        <f t="shared" si="5"/>
        <v>1.0000000000000001E-5</v>
      </c>
      <c r="I344" s="19" t="s">
        <v>44</v>
      </c>
      <c r="J344" s="19" t="str">
        <f t="shared" si="6"/>
        <v>No</v>
      </c>
      <c r="K344" s="19" t="e">
        <f>VLOOKUP(I344,Table2[[RPS ID]:[CertificationStatus]],12,FALSE)</f>
        <v>#N/A</v>
      </c>
    </row>
    <row r="345" spans="1:11">
      <c r="A345" s="177" t="s">
        <v>9749</v>
      </c>
      <c r="B345" s="19" t="str">
        <f>VLOOKUP(A345,QFERPlant_Table!$B$2:$C$1693,2,FALSE)</f>
        <v>Yorba Linda</v>
      </c>
      <c r="C345" s="19" t="str">
        <f>VLOOKUP(A345,QFERPlant_Table!$B$2:$F$1693,5,FALSE)</f>
        <v>CA</v>
      </c>
      <c r="D345" s="19">
        <f>SUMIF(QFERGeneratorAnnual_2017!$L$2:$L$2207,'3aa. QFER RE Not in RNS'!A345,QFERGeneratorAnnual_2017!$S$2:$S$2207)</f>
        <v>5.09</v>
      </c>
      <c r="E345" s="19" t="s">
        <v>103</v>
      </c>
      <c r="F345" s="1">
        <f>VLOOKUP(A345,QFERGeneratorAnnual_2017!$L$2:$O$2207,4,FALSE)</f>
        <v>29799</v>
      </c>
      <c r="G345" s="19">
        <f>SUMIF(QFERGeneratorAnnual_2017!$L$2:$L$2207,'3aa. QFER RE Not in RNS'!A345,QFERGeneratorAnnual_2017!$U$2:$U$2207)</f>
        <v>12416</v>
      </c>
      <c r="H345" s="148">
        <f t="shared" si="5"/>
        <v>12.416</v>
      </c>
      <c r="I345" s="19" t="s">
        <v>17401</v>
      </c>
      <c r="J345" s="19" t="str">
        <f t="shared" si="6"/>
        <v>Yes</v>
      </c>
      <c r="K345" s="19" t="str">
        <f>VLOOKUP(I345,Table2[[RPS ID]:[CertificationStatus]],12,FALSE)</f>
        <v>Approved</v>
      </c>
    </row>
    <row r="346" spans="1:11">
      <c r="A346" s="177" t="s">
        <v>9741</v>
      </c>
      <c r="B346" s="19" t="str">
        <f>VLOOKUP(A346,QFERPlant_Table!$B$2:$C$1693,2,FALSE)</f>
        <v>Middle Haypress Hydroelectric</v>
      </c>
      <c r="C346" s="19" t="str">
        <f>VLOOKUP(A346,QFERPlant_Table!$B$2:$F$1693,5,FALSE)</f>
        <v>CA</v>
      </c>
      <c r="D346" s="19">
        <f>SUMIF(QFERGeneratorAnnual_2017!$L$2:$L$2207,'3aa. QFER RE Not in RNS'!A346,QFERGeneratorAnnual_2017!$S$2:$S$2207)</f>
        <v>5</v>
      </c>
      <c r="E346" s="19" t="s">
        <v>103</v>
      </c>
      <c r="F346" s="1">
        <f>VLOOKUP(A346,QFERGeneratorAnnual_2017!$L$2:$O$2207,4,FALSE)</f>
        <v>32478</v>
      </c>
      <c r="G346" s="19">
        <f>SUMIF(QFERGeneratorAnnual_2017!$L$2:$L$2207,'3aa. QFER RE Not in RNS'!A346,QFERGeneratorAnnual_2017!$U$2:$U$2207)</f>
        <v>11317</v>
      </c>
      <c r="H346" s="148">
        <f t="shared" si="5"/>
        <v>11.317</v>
      </c>
      <c r="I346" s="19" t="s">
        <v>8316</v>
      </c>
      <c r="J346" s="19" t="str">
        <f t="shared" si="6"/>
        <v>Yes</v>
      </c>
      <c r="K346" s="19" t="str">
        <f>VLOOKUP(I346,Table2[[RPS ID]:[CertificationStatus]],12,FALSE)</f>
        <v>Approved</v>
      </c>
    </row>
    <row r="347" spans="1:11">
      <c r="A347" s="177" t="s">
        <v>9878</v>
      </c>
      <c r="B347" t="s">
        <v>55</v>
      </c>
      <c r="C347" t="s">
        <v>623</v>
      </c>
      <c r="E347"/>
      <c r="F347"/>
      <c r="G347">
        <v>114667</v>
      </c>
      <c r="H347">
        <v>114.667</v>
      </c>
      <c r="I347">
        <v>62802</v>
      </c>
      <c r="J347" t="s">
        <v>3982</v>
      </c>
      <c r="K347" t="s">
        <v>12318</v>
      </c>
    </row>
    <row r="348" spans="1:11">
      <c r="B348" s="19"/>
      <c r="C348" s="19"/>
    </row>
    <row r="349" spans="1:11">
      <c r="B349" s="104" t="s">
        <v>17402</v>
      </c>
      <c r="C349" s="19"/>
      <c r="G349" s="104">
        <f>SUBTOTAL(9,G2:G346)</f>
        <v>301192.67000000004</v>
      </c>
      <c r="H349" s="104">
        <f>SUBTOTAL(9,H3:H346)</f>
        <v>301.19267000000002</v>
      </c>
    </row>
    <row r="350" spans="1:11">
      <c r="B350" s="19"/>
      <c r="C350" s="19"/>
      <c r="G350" s="104"/>
      <c r="H350" s="104"/>
    </row>
    <row r="351" spans="1:11">
      <c r="B351" s="19"/>
      <c r="C351" s="19"/>
    </row>
  </sheetData>
  <autoFilter ref="A1:K346">
    <filterColumn colId="9">
      <filters>
        <filter val="Yes"/>
      </filters>
    </filterColumn>
    <filterColumn colId="10">
      <filters>
        <filter val="Approved"/>
      </filters>
    </filterColumn>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
  <sheetViews>
    <sheetView workbookViewId="0">
      <pane ySplit="2" topLeftCell="A3" activePane="bottomLeft" state="frozen"/>
      <selection pane="bottomLeft" activeCell="L3" sqref="L3:L127"/>
    </sheetView>
  </sheetViews>
  <sheetFormatPr defaultRowHeight="15"/>
  <cols>
    <col min="1" max="1" width="9.140625" style="19"/>
    <col min="2" max="2" width="53.140625" style="19" bestFit="1" customWidth="1"/>
    <col min="3" max="3" width="30.7109375" style="19" customWidth="1"/>
    <col min="4" max="4" width="5.5703125" style="19" bestFit="1" customWidth="1"/>
    <col min="6" max="6" width="9.140625" style="19"/>
    <col min="7" max="7" width="13.5703125" style="19" bestFit="1" customWidth="1"/>
    <col min="8" max="8" width="16.28515625" style="19" bestFit="1" customWidth="1"/>
    <col min="9" max="9" width="22.140625" style="1" bestFit="1" customWidth="1"/>
    <col min="10" max="10" width="11.5703125" style="19" bestFit="1" customWidth="1"/>
    <col min="11" max="11" width="8" style="19" bestFit="1" customWidth="1"/>
    <col min="12" max="16" width="9.140625" style="19"/>
  </cols>
  <sheetData>
    <row r="1" spans="1:18" s="19" customFormat="1">
      <c r="A1" s="194" t="s">
        <v>6006</v>
      </c>
      <c r="B1" s="194"/>
      <c r="C1" s="194"/>
      <c r="D1" s="194"/>
      <c r="E1" s="194"/>
      <c r="F1" s="194"/>
      <c r="G1" s="194"/>
      <c r="H1" s="194"/>
      <c r="I1" s="194"/>
      <c r="J1" s="194"/>
      <c r="K1" s="194"/>
      <c r="L1" s="194"/>
      <c r="M1" s="194"/>
      <c r="N1" s="194"/>
      <c r="O1" s="194"/>
      <c r="P1" s="194"/>
    </row>
    <row r="2" spans="1:18">
      <c r="A2" s="57" t="s">
        <v>5718</v>
      </c>
      <c r="B2" s="57" t="s">
        <v>4320</v>
      </c>
      <c r="C2" s="57" t="s">
        <v>4321</v>
      </c>
      <c r="D2" s="57" t="s">
        <v>4322</v>
      </c>
      <c r="E2" s="123" t="s">
        <v>8795</v>
      </c>
      <c r="F2" s="123" t="s">
        <v>4312</v>
      </c>
      <c r="G2" s="57" t="s">
        <v>4323</v>
      </c>
      <c r="H2" s="57" t="s">
        <v>4324</v>
      </c>
      <c r="I2" s="93" t="s">
        <v>4325</v>
      </c>
      <c r="J2" s="57" t="s">
        <v>4326</v>
      </c>
      <c r="K2" s="57" t="s">
        <v>4327</v>
      </c>
      <c r="L2" s="89">
        <v>2017</v>
      </c>
      <c r="M2" s="89">
        <v>2016</v>
      </c>
      <c r="N2" s="89">
        <v>2015</v>
      </c>
      <c r="O2" s="89">
        <v>2014</v>
      </c>
      <c r="P2" s="89">
        <v>2013</v>
      </c>
      <c r="Q2" s="123" t="s">
        <v>6008</v>
      </c>
      <c r="R2" s="123" t="s">
        <v>4312</v>
      </c>
    </row>
    <row r="3" spans="1:18">
      <c r="A3" s="59">
        <v>698</v>
      </c>
      <c r="B3" s="58" t="s">
        <v>5254</v>
      </c>
      <c r="C3" s="58" t="s">
        <v>5255</v>
      </c>
      <c r="D3" s="58" t="s">
        <v>623</v>
      </c>
      <c r="E3" t="str">
        <f>VLOOKUP(A3,'All IDs'!$A$1:$D$1353,4,FALSE)</f>
        <v>S9319</v>
      </c>
      <c r="F3" s="19" t="str">
        <f>VLOOKUP(A3,'All IDs'!$A$2:$J$1353,10,FALSE)</f>
        <v>62661A</v>
      </c>
      <c r="G3" s="58" t="s">
        <v>73</v>
      </c>
      <c r="H3" s="59">
        <v>0.25</v>
      </c>
      <c r="I3" s="94">
        <v>41680</v>
      </c>
      <c r="J3" s="59" t="b">
        <v>1</v>
      </c>
      <c r="K3" s="59" t="b">
        <v>0</v>
      </c>
      <c r="L3" s="19">
        <v>0.32800000000000001</v>
      </c>
      <c r="M3" s="19">
        <f>VLOOKUP(A3,'All Generation'!$A$2:$F$1353,3,FALSE)</f>
        <v>0.63657900000000001</v>
      </c>
      <c r="N3" s="19">
        <f>VLOOKUP(A3,'All Generation'!$A$2:$F$1353,4,FALSE)</f>
        <v>0.63657900000000001</v>
      </c>
      <c r="O3" s="19">
        <f>VLOOKUP(A3,'All Generation'!$A$2:$F$1353,5,FALSE)</f>
        <v>0.56696899999999995</v>
      </c>
      <c r="P3" s="19">
        <f>VLOOKUP(A3,'All Generation'!$A$2:$F$1353,6,FALSE)</f>
        <v>0</v>
      </c>
      <c r="Q3" t="str">
        <f>VLOOKUP(A3,'All IDs'!$A$2:$D$1353,4,FALSE)</f>
        <v>S9319</v>
      </c>
      <c r="R3" t="str">
        <f>VLOOKUP(A3,'All IDs'!$A$2:$J$1353,10,FALSE)</f>
        <v>62661A</v>
      </c>
    </row>
    <row r="4" spans="1:18">
      <c r="A4" s="59">
        <v>699</v>
      </c>
      <c r="B4" s="58" t="s">
        <v>5256</v>
      </c>
      <c r="C4" s="58" t="s">
        <v>5255</v>
      </c>
      <c r="D4" s="58" t="s">
        <v>623</v>
      </c>
      <c r="E4" s="19" t="str">
        <f>VLOOKUP(A4,'All IDs'!$A$1:$D$1353,4,FALSE)</f>
        <v>S9294</v>
      </c>
      <c r="F4" s="19" t="str">
        <f>VLOOKUP(A4,'All IDs'!$A$2:$J$1353,10,FALSE)</f>
        <v>62058A</v>
      </c>
      <c r="G4" s="58" t="s">
        <v>73</v>
      </c>
      <c r="H4" s="59">
        <v>0.999</v>
      </c>
      <c r="I4" s="94">
        <v>41701</v>
      </c>
      <c r="J4" s="59" t="b">
        <v>1</v>
      </c>
      <c r="K4" s="59" t="b">
        <v>0</v>
      </c>
      <c r="L4" s="19">
        <v>1.3140000000000001</v>
      </c>
      <c r="M4" s="19">
        <f>VLOOKUP(A4,'All Generation'!$A$2:$F$1353,3,FALSE)</f>
        <v>2.6849569999999998</v>
      </c>
      <c r="N4" s="19">
        <f>VLOOKUP(A4,'All Generation'!$A$2:$F$1353,4,FALSE)</f>
        <v>2.6849569999999998</v>
      </c>
      <c r="O4" s="19">
        <f>VLOOKUP(A4,'All Generation'!$A$2:$F$1353,5,FALSE)</f>
        <v>1.7110000000000001</v>
      </c>
      <c r="P4" s="19">
        <f>VLOOKUP(A4,'All Generation'!$A$2:$F$1353,6,FALSE)</f>
        <v>0</v>
      </c>
      <c r="Q4" s="19" t="str">
        <f>VLOOKUP(A4,'All IDs'!$A$2:$D$1353,4,FALSE)</f>
        <v>S9294</v>
      </c>
      <c r="R4" s="19" t="str">
        <f>VLOOKUP(A4,'All IDs'!$A$2:$J$1353,10,FALSE)</f>
        <v>62058A</v>
      </c>
    </row>
    <row r="5" spans="1:18">
      <c r="A5" s="59">
        <v>700</v>
      </c>
      <c r="B5" s="58" t="s">
        <v>5257</v>
      </c>
      <c r="C5" s="58" t="s">
        <v>5255</v>
      </c>
      <c r="D5" s="58" t="s">
        <v>623</v>
      </c>
      <c r="E5" s="19" t="str">
        <f>VLOOKUP(A5,'All IDs'!$A$1:$D$1353,4,FALSE)</f>
        <v>S9296</v>
      </c>
      <c r="F5" s="19" t="str">
        <f>VLOOKUP(A5,'All IDs'!$A$2:$J$1353,10,FALSE)</f>
        <v>62059A</v>
      </c>
      <c r="G5" s="58" t="s">
        <v>73</v>
      </c>
      <c r="H5" s="59">
        <v>0.5</v>
      </c>
      <c r="I5" s="94">
        <v>41701</v>
      </c>
      <c r="J5" s="59" t="b">
        <v>1</v>
      </c>
      <c r="K5" s="59" t="b">
        <v>0</v>
      </c>
      <c r="L5" s="19">
        <v>0.98499999999999999</v>
      </c>
      <c r="M5" s="19">
        <f>VLOOKUP(A5,'All Generation'!$A$2:$F$1353,3,FALSE)</f>
        <v>1.225533</v>
      </c>
      <c r="N5" s="19">
        <f>VLOOKUP(A5,'All Generation'!$A$2:$F$1353,4,FALSE)</f>
        <v>1.225533</v>
      </c>
      <c r="O5" s="19">
        <f>VLOOKUP(A5,'All Generation'!$A$2:$F$1353,5,FALSE)</f>
        <v>0.89741899999999997</v>
      </c>
      <c r="P5" s="19">
        <f>VLOOKUP(A5,'All Generation'!$A$2:$F$1353,6,FALSE)</f>
        <v>0</v>
      </c>
      <c r="Q5" s="19" t="str">
        <f>VLOOKUP(A5,'All IDs'!$A$2:$D$1353,4,FALSE)</f>
        <v>S9296</v>
      </c>
      <c r="R5" s="19" t="str">
        <f>VLOOKUP(A5,'All IDs'!$A$2:$J$1353,10,FALSE)</f>
        <v>62059A</v>
      </c>
    </row>
    <row r="6" spans="1:18">
      <c r="A6" s="59">
        <v>701</v>
      </c>
      <c r="B6" s="58" t="s">
        <v>5258</v>
      </c>
      <c r="C6" s="58" t="s">
        <v>5255</v>
      </c>
      <c r="D6" s="58" t="s">
        <v>623</v>
      </c>
      <c r="E6" s="19" t="str">
        <f>VLOOKUP(A6,'All IDs'!$A$1:$D$1353,4,FALSE)</f>
        <v>S9318</v>
      </c>
      <c r="F6" s="19" t="str">
        <f>VLOOKUP(A6,'All IDs'!$A$2:$J$1353,10,FALSE)</f>
        <v>62060A</v>
      </c>
      <c r="G6" s="58" t="s">
        <v>73</v>
      </c>
      <c r="H6" s="59">
        <v>0.5</v>
      </c>
      <c r="I6" s="94">
        <v>41467</v>
      </c>
      <c r="J6" s="59" t="b">
        <v>1</v>
      </c>
      <c r="K6" s="59" t="b">
        <v>0</v>
      </c>
      <c r="L6" s="19">
        <v>0.65700000000000003</v>
      </c>
      <c r="M6" s="19">
        <f>VLOOKUP(A6,'All Generation'!$A$2:$F$1353,3,FALSE)</f>
        <v>0.58780299999999996</v>
      </c>
      <c r="N6" s="19">
        <f>VLOOKUP(A6,'All Generation'!$A$2:$F$1353,4,FALSE)</f>
        <v>0.58780299999999996</v>
      </c>
      <c r="O6" s="19">
        <f>VLOOKUP(A6,'All Generation'!$A$2:$F$1353,5,FALSE)</f>
        <v>0.60072000000000003</v>
      </c>
      <c r="P6" s="19">
        <f>VLOOKUP(A6,'All Generation'!$A$2:$F$1353,6,FALSE)</f>
        <v>0</v>
      </c>
      <c r="Q6" s="19" t="str">
        <f>VLOOKUP(A6,'All IDs'!$A$2:$D$1353,4,FALSE)</f>
        <v>S9318</v>
      </c>
      <c r="R6" s="19" t="str">
        <f>VLOOKUP(A6,'All IDs'!$A$2:$J$1353,10,FALSE)</f>
        <v>62060A</v>
      </c>
    </row>
    <row r="7" spans="1:18">
      <c r="A7" s="59">
        <v>702</v>
      </c>
      <c r="B7" s="58" t="s">
        <v>5259</v>
      </c>
      <c r="C7" s="58" t="s">
        <v>5255</v>
      </c>
      <c r="D7" s="58" t="s">
        <v>623</v>
      </c>
      <c r="E7" s="19" t="str">
        <f>VLOOKUP(A7,'All IDs'!$A$1:$D$1353,4,FALSE)</f>
        <v>S9184</v>
      </c>
      <c r="F7" s="19" t="str">
        <f>VLOOKUP(A7,'All IDs'!$A$2:$J$1353,10,FALSE)</f>
        <v>62062A</v>
      </c>
      <c r="G7" s="58" t="s">
        <v>73</v>
      </c>
      <c r="H7" s="59">
        <v>0.999</v>
      </c>
      <c r="I7" s="94">
        <v>41704</v>
      </c>
      <c r="J7" s="59" t="b">
        <v>1</v>
      </c>
      <c r="K7" s="59" t="b">
        <v>0</v>
      </c>
      <c r="L7" s="19">
        <v>1.6419999999999999</v>
      </c>
      <c r="M7" s="19">
        <f>VLOOKUP(A7,'All Generation'!$A$2:$F$1353,3,FALSE)</f>
        <v>1.2108989999999999</v>
      </c>
      <c r="N7" s="19">
        <f>VLOOKUP(A7,'All Generation'!$A$2:$F$1353,4,FALSE)</f>
        <v>1.2108989999999999</v>
      </c>
      <c r="O7" s="19">
        <f>VLOOKUP(A7,'All Generation'!$A$2:$F$1353,5,FALSE)</f>
        <v>0.45824199999999998</v>
      </c>
      <c r="P7" s="19">
        <f>VLOOKUP(A7,'All Generation'!$A$2:$F$1353,6,FALSE)</f>
        <v>0</v>
      </c>
      <c r="Q7" s="19" t="str">
        <f>VLOOKUP(A7,'All IDs'!$A$2:$D$1353,4,FALSE)</f>
        <v>S9184</v>
      </c>
      <c r="R7" s="19" t="str">
        <f>VLOOKUP(A7,'All IDs'!$A$2:$J$1353,10,FALSE)</f>
        <v>62062A</v>
      </c>
    </row>
    <row r="8" spans="1:18">
      <c r="A8" s="59">
        <v>703</v>
      </c>
      <c r="B8" s="58" t="s">
        <v>5260</v>
      </c>
      <c r="C8" s="58" t="s">
        <v>5255</v>
      </c>
      <c r="D8" s="58" t="s">
        <v>623</v>
      </c>
      <c r="E8" s="19" t="str">
        <f>VLOOKUP(A8,'All IDs'!$A$1:$D$1353,4,FALSE)</f>
        <v>S9185</v>
      </c>
      <c r="F8" s="19" t="str">
        <f>VLOOKUP(A8,'All IDs'!$A$2:$J$1353,10,FALSE)</f>
        <v>62063A</v>
      </c>
      <c r="G8" s="58" t="s">
        <v>73</v>
      </c>
      <c r="H8" s="59">
        <v>0.999</v>
      </c>
      <c r="I8" s="94">
        <v>41701</v>
      </c>
      <c r="J8" s="59" t="b">
        <v>1</v>
      </c>
      <c r="K8" s="59" t="b">
        <v>0</v>
      </c>
      <c r="L8" s="19">
        <v>1.3140000000000001</v>
      </c>
      <c r="M8" s="19">
        <f>VLOOKUP(A8,'All Generation'!$A$2:$F$1353,3,FALSE)</f>
        <v>2.070754</v>
      </c>
      <c r="N8" s="19">
        <f>VLOOKUP(A8,'All Generation'!$A$2:$F$1353,4,FALSE)</f>
        <v>2.070754</v>
      </c>
      <c r="O8" s="19">
        <f>VLOOKUP(A8,'All Generation'!$A$2:$F$1353,5,FALSE)</f>
        <v>1.976</v>
      </c>
      <c r="P8" s="19">
        <f>VLOOKUP(A8,'All Generation'!$A$2:$F$1353,6,FALSE)</f>
        <v>0</v>
      </c>
      <c r="Q8" s="19" t="str">
        <f>VLOOKUP(A8,'All IDs'!$A$2:$D$1353,4,FALSE)</f>
        <v>S9185</v>
      </c>
      <c r="R8" s="19" t="str">
        <f>VLOOKUP(A8,'All IDs'!$A$2:$J$1353,10,FALSE)</f>
        <v>62063A</v>
      </c>
    </row>
    <row r="9" spans="1:18">
      <c r="A9" s="59">
        <v>704</v>
      </c>
      <c r="B9" s="58" t="s">
        <v>5261</v>
      </c>
      <c r="C9" s="58" t="s">
        <v>5255</v>
      </c>
      <c r="D9" s="58" t="s">
        <v>623</v>
      </c>
      <c r="E9" s="19" t="str">
        <f>VLOOKUP(A9,'All IDs'!$A$1:$D$1353,4,FALSE)</f>
        <v>S9190</v>
      </c>
      <c r="F9" s="19" t="str">
        <f>VLOOKUP(A9,'All IDs'!$A$2:$J$1353,10,FALSE)</f>
        <v>62065A</v>
      </c>
      <c r="G9" s="58" t="s">
        <v>73</v>
      </c>
      <c r="H9" s="59">
        <v>0.999</v>
      </c>
      <c r="I9" s="94">
        <v>41677</v>
      </c>
      <c r="J9" s="59" t="b">
        <v>1</v>
      </c>
      <c r="K9" s="59" t="b">
        <v>0</v>
      </c>
      <c r="L9" s="19">
        <v>1.3140000000000001</v>
      </c>
      <c r="M9" s="19">
        <f>VLOOKUP(A9,'All Generation'!$A$2:$F$1353,3,FALSE)</f>
        <v>2.4653860000000001</v>
      </c>
      <c r="N9" s="19">
        <f>VLOOKUP(A9,'All Generation'!$A$2:$F$1353,4,FALSE)</f>
        <v>2.4653860000000001</v>
      </c>
      <c r="O9" s="19">
        <f>VLOOKUP(A9,'All Generation'!$A$2:$F$1353,5,FALSE)</f>
        <v>2.1547679999999998</v>
      </c>
      <c r="P9" s="19">
        <f>VLOOKUP(A9,'All Generation'!$A$2:$F$1353,6,FALSE)</f>
        <v>0</v>
      </c>
      <c r="Q9" s="19" t="str">
        <f>VLOOKUP(A9,'All IDs'!$A$2:$D$1353,4,FALSE)</f>
        <v>S9190</v>
      </c>
      <c r="R9" s="19" t="str">
        <f>VLOOKUP(A9,'All IDs'!$A$2:$J$1353,10,FALSE)</f>
        <v>62065A</v>
      </c>
    </row>
    <row r="10" spans="1:18">
      <c r="A10" s="59">
        <v>705</v>
      </c>
      <c r="B10" s="58" t="s">
        <v>5262</v>
      </c>
      <c r="C10" s="58" t="s">
        <v>5255</v>
      </c>
      <c r="D10" s="58" t="s">
        <v>623</v>
      </c>
      <c r="E10" s="19" t="str">
        <f>VLOOKUP(A10,'All IDs'!$A$1:$D$1353,4,FALSE)</f>
        <v>S9297</v>
      </c>
      <c r="F10" s="19" t="str">
        <f>VLOOKUP(A10,'All IDs'!$A$2:$J$1353,10,FALSE)</f>
        <v>62066A</v>
      </c>
      <c r="G10" s="58" t="s">
        <v>73</v>
      </c>
      <c r="H10" s="59">
        <v>0.75</v>
      </c>
      <c r="I10" s="94">
        <v>41690</v>
      </c>
      <c r="J10" s="59" t="b">
        <v>1</v>
      </c>
      <c r="K10" s="59" t="b">
        <v>0</v>
      </c>
      <c r="L10" s="19">
        <v>0.98499999999999999</v>
      </c>
      <c r="M10" s="19">
        <f>VLOOKUP(A10,'All Generation'!$A$2:$F$1353,3,FALSE)</f>
        <v>0.45700000000000002</v>
      </c>
      <c r="N10" s="19">
        <f>VLOOKUP(A10,'All Generation'!$A$2:$F$1353,4,FALSE)</f>
        <v>0.45700000000000002</v>
      </c>
      <c r="O10" s="19">
        <f>VLOOKUP(A10,'All Generation'!$A$2:$F$1353,5,FALSE)</f>
        <v>0.45700000000000002</v>
      </c>
      <c r="P10" s="19">
        <f>VLOOKUP(A10,'All Generation'!$A$2:$F$1353,6,FALSE)</f>
        <v>0</v>
      </c>
      <c r="Q10" s="19" t="str">
        <f>VLOOKUP(A10,'All IDs'!$A$2:$D$1353,4,FALSE)</f>
        <v>S9297</v>
      </c>
      <c r="R10" s="19" t="str">
        <f>VLOOKUP(A10,'All IDs'!$A$2:$J$1353,10,FALSE)</f>
        <v>62066A</v>
      </c>
    </row>
    <row r="11" spans="1:18">
      <c r="A11" s="59">
        <v>706</v>
      </c>
      <c r="B11" s="58" t="s">
        <v>5263</v>
      </c>
      <c r="C11" s="58" t="s">
        <v>5255</v>
      </c>
      <c r="D11" s="58" t="s">
        <v>623</v>
      </c>
      <c r="E11" s="19" t="str">
        <f>VLOOKUP(A11,'All IDs'!$A$1:$D$1353,4,FALSE)</f>
        <v>S9302</v>
      </c>
      <c r="F11" s="19" t="str">
        <f>VLOOKUP(A11,'All IDs'!$A$2:$J$1353,10,FALSE)</f>
        <v>62067A</v>
      </c>
      <c r="G11" s="58" t="s">
        <v>73</v>
      </c>
      <c r="H11" s="59">
        <v>0.999</v>
      </c>
      <c r="I11" s="94">
        <v>41817</v>
      </c>
      <c r="J11" s="59" t="b">
        <v>1</v>
      </c>
      <c r="K11" s="59" t="b">
        <v>0</v>
      </c>
      <c r="L11" s="19">
        <v>1.3140000000000001</v>
      </c>
      <c r="M11" s="19">
        <f>VLOOKUP(A11,'All Generation'!$A$2:$F$1353,3,FALSE)</f>
        <v>0.52704600000000001</v>
      </c>
      <c r="N11" s="19">
        <f>VLOOKUP(A11,'All Generation'!$A$2:$F$1353,4,FALSE)</f>
        <v>0.52704600000000001</v>
      </c>
      <c r="O11" s="19">
        <f>VLOOKUP(A11,'All Generation'!$A$2:$F$1353,5,FALSE)</f>
        <v>2.7799000000000001E-2</v>
      </c>
      <c r="P11" s="19">
        <f>VLOOKUP(A11,'All Generation'!$A$2:$F$1353,6,FALSE)</f>
        <v>0</v>
      </c>
      <c r="Q11" s="19" t="str">
        <f>VLOOKUP(A11,'All IDs'!$A$2:$D$1353,4,FALSE)</f>
        <v>S9302</v>
      </c>
      <c r="R11" s="19" t="str">
        <f>VLOOKUP(A11,'All IDs'!$A$2:$J$1353,10,FALSE)</f>
        <v>62067A</v>
      </c>
    </row>
    <row r="12" spans="1:18">
      <c r="A12" s="59">
        <v>707</v>
      </c>
      <c r="B12" s="58" t="s">
        <v>5264</v>
      </c>
      <c r="C12" s="58" t="s">
        <v>5255</v>
      </c>
      <c r="D12" s="58" t="s">
        <v>623</v>
      </c>
      <c r="E12" s="19" t="str">
        <f>VLOOKUP(A12,'All IDs'!$A$1:$D$1353,4,FALSE)</f>
        <v>S9183</v>
      </c>
      <c r="F12" s="19" t="str">
        <f>VLOOKUP(A12,'All IDs'!$A$2:$J$1353,10,FALSE)</f>
        <v>62625A</v>
      </c>
      <c r="G12" s="58" t="s">
        <v>73</v>
      </c>
      <c r="H12" s="59">
        <v>0.999</v>
      </c>
      <c r="I12" s="94">
        <v>41817</v>
      </c>
      <c r="J12" s="59" t="b">
        <v>1</v>
      </c>
      <c r="K12" s="59" t="b">
        <v>0</v>
      </c>
      <c r="L12" s="19">
        <v>1.3140000000000001</v>
      </c>
      <c r="M12" s="19">
        <f>VLOOKUP(A12,'All Generation'!$A$2:$F$1353,3,FALSE)</f>
        <v>0.50608500000000001</v>
      </c>
      <c r="N12" s="19">
        <f>VLOOKUP(A12,'All Generation'!$A$2:$F$1353,4,FALSE)</f>
        <v>0.50608500000000001</v>
      </c>
      <c r="O12" s="19">
        <f>VLOOKUP(A12,'All Generation'!$A$2:$F$1353,5,FALSE)</f>
        <v>0.22800000000000001</v>
      </c>
      <c r="P12" s="19">
        <f>VLOOKUP(A12,'All Generation'!$A$2:$F$1353,6,FALSE)</f>
        <v>0</v>
      </c>
      <c r="Q12" s="19" t="str">
        <f>VLOOKUP(A12,'All IDs'!$A$2:$D$1353,4,FALSE)</f>
        <v>S9183</v>
      </c>
      <c r="R12" s="19" t="str">
        <f>VLOOKUP(A12,'All IDs'!$A$2:$J$1353,10,FALSE)</f>
        <v>62625A</v>
      </c>
    </row>
    <row r="13" spans="1:18">
      <c r="A13" s="59">
        <v>708</v>
      </c>
      <c r="B13" s="122" t="s">
        <v>5265</v>
      </c>
      <c r="C13" s="58" t="s">
        <v>4335</v>
      </c>
      <c r="D13" s="58" t="s">
        <v>623</v>
      </c>
      <c r="E13" s="19" t="str">
        <f>VLOOKUP(A13,'All IDs'!$A$1:$D$1353,4,FALSE)</f>
        <v/>
      </c>
      <c r="F13" s="19" t="str">
        <f>VLOOKUP(A13,'All IDs'!$A$2:$J$1353,10,FALSE)</f>
        <v>62626A</v>
      </c>
      <c r="G13" s="58" t="s">
        <v>73</v>
      </c>
      <c r="H13" s="59">
        <v>0.25</v>
      </c>
      <c r="I13" s="94">
        <v>42723</v>
      </c>
      <c r="J13" s="59" t="b">
        <v>1</v>
      </c>
      <c r="K13" s="59" t="b">
        <v>0</v>
      </c>
      <c r="L13" s="19">
        <v>1.136584</v>
      </c>
      <c r="M13" s="19">
        <f>VLOOKUP(A13,'All Generation'!$A$2:$F$1353,3,FALSE)</f>
        <v>1.136584</v>
      </c>
      <c r="N13" s="19">
        <f>VLOOKUP(A13,'All Generation'!$A$2:$F$1353,4,FALSE)</f>
        <v>1.136584</v>
      </c>
      <c r="O13" s="19">
        <f>VLOOKUP(A13,'All Generation'!$A$2:$F$1353,5,FALSE)</f>
        <v>1.107</v>
      </c>
      <c r="P13" s="19">
        <f>VLOOKUP(A13,'All Generation'!$A$2:$F$1353,6,FALSE)</f>
        <v>0</v>
      </c>
      <c r="Q13" s="19" t="str">
        <f>VLOOKUP(A13,'All IDs'!$A$2:$D$1353,4,FALSE)</f>
        <v/>
      </c>
      <c r="R13" s="19" t="str">
        <f>VLOOKUP(A13,'All IDs'!$A$2:$J$1353,10,FALSE)</f>
        <v>62626A</v>
      </c>
    </row>
    <row r="14" spans="1:18">
      <c r="A14" s="59">
        <v>709</v>
      </c>
      <c r="B14" s="58" t="s">
        <v>5266</v>
      </c>
      <c r="C14" s="58" t="s">
        <v>5255</v>
      </c>
      <c r="D14" s="58" t="s">
        <v>623</v>
      </c>
      <c r="E14" s="19" t="str">
        <f>VLOOKUP(A14,'All IDs'!$A$1:$D$1353,4,FALSE)</f>
        <v>S9316</v>
      </c>
      <c r="F14" s="19" t="str">
        <f>VLOOKUP(A14,'All IDs'!$A$2:$J$1353,10,FALSE)</f>
        <v>62069A</v>
      </c>
      <c r="G14" s="58" t="s">
        <v>73</v>
      </c>
      <c r="H14" s="59">
        <v>0.75</v>
      </c>
      <c r="I14" s="94">
        <v>41549</v>
      </c>
      <c r="J14" s="59" t="b">
        <v>1</v>
      </c>
      <c r="K14" s="59" t="b">
        <v>0</v>
      </c>
      <c r="L14" s="19">
        <v>0.98499999999999999</v>
      </c>
      <c r="M14" s="19">
        <f>VLOOKUP(A14,'All Generation'!$A$2:$F$1353,3,FALSE)</f>
        <v>1.136584</v>
      </c>
      <c r="N14" s="19">
        <f>VLOOKUP(A14,'All Generation'!$A$2:$F$1353,4,FALSE)</f>
        <v>1.136584</v>
      </c>
      <c r="O14" s="19">
        <f>VLOOKUP(A14,'All Generation'!$A$2:$F$1353,5,FALSE)</f>
        <v>1.107</v>
      </c>
      <c r="P14" s="19">
        <f>VLOOKUP(A14,'All Generation'!$A$2:$F$1353,6,FALSE)</f>
        <v>0</v>
      </c>
      <c r="Q14" s="19" t="str">
        <f>VLOOKUP(A14,'All IDs'!$A$2:$D$1353,4,FALSE)</f>
        <v>S9316</v>
      </c>
      <c r="R14" s="19" t="str">
        <f>VLOOKUP(A14,'All IDs'!$A$2:$J$1353,10,FALSE)</f>
        <v>62069A</v>
      </c>
    </row>
    <row r="15" spans="1:18">
      <c r="A15" s="59">
        <v>710</v>
      </c>
      <c r="B15" s="58" t="s">
        <v>5267</v>
      </c>
      <c r="C15" s="58" t="s">
        <v>5268</v>
      </c>
      <c r="D15" s="58" t="s">
        <v>623</v>
      </c>
      <c r="E15" s="19" t="str">
        <f>VLOOKUP(A15,'All IDs'!$A$1:$D$1353,4,FALSE)</f>
        <v/>
      </c>
      <c r="F15" s="19" t="str">
        <f>VLOOKUP(A15,'All IDs'!$A$2:$J$1353,10,FALSE)</f>
        <v>62747A</v>
      </c>
      <c r="G15" s="58" t="s">
        <v>73</v>
      </c>
      <c r="H15" s="59">
        <v>8.2699999999999996E-2</v>
      </c>
      <c r="I15" s="94">
        <v>41799</v>
      </c>
      <c r="J15" s="59" t="b">
        <v>1</v>
      </c>
      <c r="K15" s="59" t="b">
        <v>0</v>
      </c>
      <c r="L15" s="19">
        <v>0.1448904</v>
      </c>
      <c r="M15" s="19">
        <f>VLOOKUP(A15,'All Generation'!$A$2:$F$1353,3,FALSE)</f>
        <v>0.1448904</v>
      </c>
      <c r="N15" s="19">
        <f>VLOOKUP(A15,'All Generation'!$A$2:$F$1353,4,FALSE)</f>
        <v>0</v>
      </c>
      <c r="O15" s="19">
        <f>VLOOKUP(A15,'All Generation'!$A$2:$F$1353,5,FALSE)</f>
        <v>0</v>
      </c>
      <c r="P15" s="19">
        <f>VLOOKUP(A15,'All Generation'!$A$2:$F$1353,6,FALSE)</f>
        <v>0</v>
      </c>
      <c r="Q15" s="19" t="str">
        <f>VLOOKUP(A15,'All IDs'!$A$2:$D$1353,4,FALSE)</f>
        <v/>
      </c>
      <c r="R15" s="19" t="str">
        <f>VLOOKUP(A15,'All IDs'!$A$2:$J$1353,10,FALSE)</f>
        <v>62747A</v>
      </c>
    </row>
    <row r="16" spans="1:18">
      <c r="A16" s="59">
        <v>711</v>
      </c>
      <c r="B16" s="58" t="s">
        <v>5269</v>
      </c>
      <c r="C16" s="58" t="s">
        <v>5255</v>
      </c>
      <c r="D16" s="58" t="s">
        <v>623</v>
      </c>
      <c r="E16" s="19" t="str">
        <f>VLOOKUP(A16,'All IDs'!$A$1:$D$1353,4,FALSE)</f>
        <v>S9311</v>
      </c>
      <c r="F16" s="19" t="str">
        <f>VLOOKUP(A16,'All IDs'!$A$2:$J$1353,10,FALSE)</f>
        <v>62070A</v>
      </c>
      <c r="G16" s="58" t="s">
        <v>73</v>
      </c>
      <c r="H16" s="59">
        <v>0.25</v>
      </c>
      <c r="I16" s="94">
        <v>41704</v>
      </c>
      <c r="J16" s="59" t="b">
        <v>1</v>
      </c>
      <c r="K16" s="59" t="b">
        <v>0</v>
      </c>
      <c r="L16" s="19">
        <v>0.65700000000000003</v>
      </c>
      <c r="M16" s="19">
        <f>VLOOKUP(A16,'All Generation'!$A$2:$F$1353,3,FALSE)</f>
        <v>0.54151400000000005</v>
      </c>
      <c r="N16" s="19">
        <f>VLOOKUP(A16,'All Generation'!$A$2:$F$1353,4,FALSE)</f>
        <v>0.54151400000000005</v>
      </c>
      <c r="O16" s="19">
        <f>VLOOKUP(A16,'All Generation'!$A$2:$F$1353,5,FALSE)</f>
        <v>0.56189999999999996</v>
      </c>
      <c r="P16" s="19">
        <f>VLOOKUP(A16,'All Generation'!$A$2:$F$1353,6,FALSE)</f>
        <v>0</v>
      </c>
      <c r="Q16" s="19" t="str">
        <f>VLOOKUP(A16,'All IDs'!$A$2:$D$1353,4,FALSE)</f>
        <v>S9311</v>
      </c>
      <c r="R16" s="19" t="str">
        <f>VLOOKUP(A16,'All IDs'!$A$2:$J$1353,10,FALSE)</f>
        <v>62070A</v>
      </c>
    </row>
    <row r="17" spans="1:18">
      <c r="A17" s="59">
        <v>712</v>
      </c>
      <c r="B17" s="58" t="s">
        <v>5270</v>
      </c>
      <c r="C17" s="58" t="s">
        <v>5271</v>
      </c>
      <c r="D17" s="58" t="s">
        <v>623</v>
      </c>
      <c r="E17" s="19" t="str">
        <f>VLOOKUP(A17,'All IDs'!$A$1:$D$1353,4,FALSE)</f>
        <v/>
      </c>
      <c r="F17" s="19" t="str">
        <f>VLOOKUP(A17,'All IDs'!$A$2:$J$1353,10,FALSE)</f>
        <v>62629A</v>
      </c>
      <c r="G17" s="58" t="s">
        <v>73</v>
      </c>
      <c r="H17" s="59">
        <v>0.5</v>
      </c>
      <c r="I17" s="94">
        <v>42411</v>
      </c>
      <c r="J17" s="59" t="b">
        <v>1</v>
      </c>
      <c r="K17" s="59" t="b">
        <v>0</v>
      </c>
      <c r="L17" s="19">
        <v>0</v>
      </c>
      <c r="M17" s="19">
        <f>VLOOKUP(A17,'All Generation'!$A$2:$F$1353,3,FALSE)</f>
        <v>0</v>
      </c>
      <c r="N17" s="19">
        <f>VLOOKUP(A17,'All Generation'!$A$2:$F$1353,4,FALSE)</f>
        <v>0</v>
      </c>
      <c r="O17" s="19">
        <f>VLOOKUP(A17,'All Generation'!$A$2:$F$1353,5,FALSE)</f>
        <v>0</v>
      </c>
      <c r="P17" s="19">
        <f>VLOOKUP(A17,'All Generation'!$A$2:$F$1353,6,FALSE)</f>
        <v>0</v>
      </c>
      <c r="Q17" s="19" t="str">
        <f>VLOOKUP(A17,'All IDs'!$A$2:$D$1353,4,FALSE)</f>
        <v/>
      </c>
      <c r="R17" s="19" t="str">
        <f>VLOOKUP(A17,'All IDs'!$A$2:$J$1353,10,FALSE)</f>
        <v>62629A</v>
      </c>
    </row>
    <row r="18" spans="1:18">
      <c r="A18" s="59">
        <v>713</v>
      </c>
      <c r="B18" s="58" t="s">
        <v>5272</v>
      </c>
      <c r="C18" s="58" t="s">
        <v>5272</v>
      </c>
      <c r="D18" s="58" t="s">
        <v>623</v>
      </c>
      <c r="E18" s="19" t="str">
        <f>VLOOKUP(A18,'All IDs'!$A$1:$D$1353,4,FALSE)</f>
        <v/>
      </c>
      <c r="F18" s="19" t="str">
        <f>VLOOKUP(A18,'All IDs'!$A$2:$J$1353,10,FALSE)</f>
        <v>60886A</v>
      </c>
      <c r="G18" s="58" t="s">
        <v>0</v>
      </c>
      <c r="H18" s="59">
        <v>0.6</v>
      </c>
      <c r="I18" s="94">
        <v>41365</v>
      </c>
      <c r="J18" s="59" t="b">
        <v>1</v>
      </c>
      <c r="K18" s="59" t="b">
        <v>0</v>
      </c>
      <c r="L18" s="19">
        <v>0</v>
      </c>
      <c r="M18" s="19">
        <f>VLOOKUP(A18,'All Generation'!$A$2:$F$1353,3,FALSE)</f>
        <v>0</v>
      </c>
      <c r="N18" s="19">
        <f>VLOOKUP(A18,'All Generation'!$A$2:$F$1353,4,FALSE)</f>
        <v>0</v>
      </c>
      <c r="O18" s="19">
        <f>VLOOKUP(A18,'All Generation'!$A$2:$F$1353,5,FALSE)</f>
        <v>0.146897</v>
      </c>
      <c r="P18" s="19">
        <f>VLOOKUP(A18,'All Generation'!$A$2:$F$1353,6,FALSE)</f>
        <v>0</v>
      </c>
      <c r="Q18" s="19" t="str">
        <f>VLOOKUP(A18,'All IDs'!$A$2:$D$1353,4,FALSE)</f>
        <v/>
      </c>
      <c r="R18" s="19" t="str">
        <f>VLOOKUP(A18,'All IDs'!$A$2:$J$1353,10,FALSE)</f>
        <v>60886A</v>
      </c>
    </row>
    <row r="19" spans="1:18">
      <c r="A19" s="59">
        <v>714</v>
      </c>
      <c r="B19" s="58" t="s">
        <v>5273</v>
      </c>
      <c r="C19" s="58" t="s">
        <v>15</v>
      </c>
      <c r="D19" s="58" t="s">
        <v>623</v>
      </c>
      <c r="E19" s="19" t="str">
        <f>VLOOKUP(A19,'All IDs'!$A$1:$D$1353,4,FALSE)</f>
        <v/>
      </c>
      <c r="F19" s="19" t="str">
        <f>VLOOKUP(A19,'All IDs'!$A$2:$J$1353,10,FALSE)</f>
        <v>62370A</v>
      </c>
      <c r="G19" s="58" t="s">
        <v>0</v>
      </c>
      <c r="H19" s="59">
        <v>0.45</v>
      </c>
      <c r="I19" s="94">
        <v>41456</v>
      </c>
      <c r="J19" s="59" t="b">
        <v>1</v>
      </c>
      <c r="K19" s="59" t="b">
        <v>0</v>
      </c>
      <c r="L19" s="19">
        <v>1.4089320000000001</v>
      </c>
      <c r="M19" s="19">
        <f>VLOOKUP(A19,'All Generation'!$A$2:$F$1353,3,FALSE)</f>
        <v>1.4089320000000001</v>
      </c>
      <c r="N19" s="19">
        <f>VLOOKUP(A19,'All Generation'!$A$2:$F$1353,4,FALSE)</f>
        <v>1.4089320000000001</v>
      </c>
      <c r="O19" s="19">
        <f>VLOOKUP(A19,'All Generation'!$A$2:$F$1353,5,FALSE)</f>
        <v>1.579</v>
      </c>
      <c r="P19" s="19">
        <f>VLOOKUP(A19,'All Generation'!$A$2:$F$1353,6,FALSE)</f>
        <v>0</v>
      </c>
      <c r="Q19" s="19" t="str">
        <f>VLOOKUP(A19,'All IDs'!$A$2:$D$1353,4,FALSE)</f>
        <v/>
      </c>
      <c r="R19" s="19" t="str">
        <f>VLOOKUP(A19,'All IDs'!$A$2:$J$1353,10,FALSE)</f>
        <v>62370A</v>
      </c>
    </row>
    <row r="20" spans="1:18">
      <c r="A20" s="59">
        <v>715</v>
      </c>
      <c r="B20" s="58" t="s">
        <v>5274</v>
      </c>
      <c r="C20" s="58" t="s">
        <v>15</v>
      </c>
      <c r="D20" s="58" t="s">
        <v>623</v>
      </c>
      <c r="E20" s="19" t="str">
        <f>VLOOKUP(A20,'All IDs'!$A$1:$D$1353,4,FALSE)</f>
        <v/>
      </c>
      <c r="F20" s="19" t="str">
        <f>VLOOKUP(A20,'All IDs'!$A$2:$J$1353,10,FALSE)</f>
        <v>62323A</v>
      </c>
      <c r="G20" s="58" t="s">
        <v>73</v>
      </c>
      <c r="H20" s="59">
        <v>0.05</v>
      </c>
      <c r="I20" s="94">
        <v>41278</v>
      </c>
      <c r="J20" s="59" t="b">
        <v>1</v>
      </c>
      <c r="K20" s="59" t="b">
        <v>0</v>
      </c>
      <c r="L20" s="19">
        <v>7.2217000000000003E-2</v>
      </c>
      <c r="M20" s="19">
        <f>VLOOKUP(A20,'All Generation'!$A$2:$F$1353,3,FALSE)</f>
        <v>7.2217000000000003E-2</v>
      </c>
      <c r="N20" s="19">
        <f>VLOOKUP(A20,'All Generation'!$A$2:$F$1353,4,FALSE)</f>
        <v>7.2217000000000003E-2</v>
      </c>
      <c r="O20" s="19">
        <f>VLOOKUP(A20,'All Generation'!$A$2:$F$1353,5,FALSE)</f>
        <v>0</v>
      </c>
      <c r="P20" s="19">
        <f>VLOOKUP(A20,'All Generation'!$A$2:$F$1353,6,FALSE)</f>
        <v>0</v>
      </c>
      <c r="Q20" s="19" t="str">
        <f>VLOOKUP(A20,'All IDs'!$A$2:$D$1353,4,FALSE)</f>
        <v/>
      </c>
      <c r="R20" s="19" t="str">
        <f>VLOOKUP(A20,'All IDs'!$A$2:$J$1353,10,FALSE)</f>
        <v>62323A</v>
      </c>
    </row>
    <row r="21" spans="1:18">
      <c r="A21" s="59">
        <v>717</v>
      </c>
      <c r="B21" s="58" t="s">
        <v>531</v>
      </c>
      <c r="C21" s="58" t="s">
        <v>98</v>
      </c>
      <c r="D21" s="58" t="s">
        <v>623</v>
      </c>
      <c r="E21" s="19" t="str">
        <f>VLOOKUP(A21,'All IDs'!$A$1:$D$1353,4,FALSE)</f>
        <v/>
      </c>
      <c r="F21" s="19" t="str">
        <f>VLOOKUP(A21,'All IDs'!$A$2:$J$1353,10,FALSE)</f>
        <v>61249A</v>
      </c>
      <c r="G21" s="58" t="s">
        <v>73</v>
      </c>
      <c r="H21" s="59">
        <v>0.20699999999999999</v>
      </c>
      <c r="I21" s="94">
        <v>40294</v>
      </c>
      <c r="J21" s="59" t="b">
        <v>1</v>
      </c>
      <c r="K21" s="59" t="b">
        <v>0</v>
      </c>
      <c r="L21" s="19">
        <v>0.17083000000000001</v>
      </c>
      <c r="M21" s="19">
        <f>VLOOKUP(A21,'All Generation'!$A$2:$F$1353,3,FALSE)</f>
        <v>0.17083000000000001</v>
      </c>
      <c r="N21" s="19">
        <f>VLOOKUP(A21,'All Generation'!$A$2:$F$1353,4,FALSE)</f>
        <v>0.17083000000000001</v>
      </c>
      <c r="O21" s="19">
        <f>VLOOKUP(A21,'All Generation'!$A$2:$F$1353,5,FALSE)</f>
        <v>0</v>
      </c>
      <c r="P21" s="19">
        <f>VLOOKUP(A21,'All Generation'!$A$2:$F$1353,6,FALSE)</f>
        <v>0</v>
      </c>
      <c r="Q21" s="19" t="str">
        <f>VLOOKUP(A21,'All IDs'!$A$2:$D$1353,4,FALSE)</f>
        <v/>
      </c>
      <c r="R21" s="19" t="str">
        <f>VLOOKUP(A21,'All IDs'!$A$2:$J$1353,10,FALSE)</f>
        <v>61249A</v>
      </c>
    </row>
    <row r="22" spans="1:18">
      <c r="A22" s="59">
        <v>718</v>
      </c>
      <c r="B22" s="58" t="s">
        <v>5275</v>
      </c>
      <c r="C22" s="58" t="s">
        <v>5276</v>
      </c>
      <c r="D22" s="58" t="s">
        <v>623</v>
      </c>
      <c r="E22" s="19" t="str">
        <f>VLOOKUP(A22,'All IDs'!$A$1:$D$1353,4,FALSE)</f>
        <v/>
      </c>
      <c r="F22" s="19" t="str">
        <f>VLOOKUP(A22,'All IDs'!$A$2:$J$1353,10,FALSE)</f>
        <v>62816A</v>
      </c>
      <c r="G22" s="58" t="s">
        <v>73</v>
      </c>
      <c r="H22" s="59">
        <v>0.75</v>
      </c>
      <c r="I22" s="94">
        <v>42018</v>
      </c>
      <c r="J22" s="59" t="b">
        <v>1</v>
      </c>
      <c r="K22" s="59" t="b">
        <v>0</v>
      </c>
      <c r="L22" s="19">
        <v>1.9</v>
      </c>
      <c r="M22" s="19">
        <f>VLOOKUP(A22,'All Generation'!$A$2:$F$1353,3,FALSE)</f>
        <v>1.9</v>
      </c>
      <c r="N22" s="19">
        <f>VLOOKUP(A22,'All Generation'!$A$2:$F$1353,4,FALSE)</f>
        <v>1.84474</v>
      </c>
      <c r="O22" s="19">
        <f>VLOOKUP(A22,'All Generation'!$A$2:$F$1353,5,FALSE)</f>
        <v>1.1000000000000001</v>
      </c>
      <c r="P22" s="19">
        <f>VLOOKUP(A22,'All Generation'!$A$2:$F$1353,6,FALSE)</f>
        <v>0</v>
      </c>
      <c r="Q22" s="19" t="str">
        <f>VLOOKUP(A22,'All IDs'!$A$2:$D$1353,4,FALSE)</f>
        <v/>
      </c>
      <c r="R22" s="19" t="str">
        <f>VLOOKUP(A22,'All IDs'!$A$2:$J$1353,10,FALSE)</f>
        <v>62816A</v>
      </c>
    </row>
    <row r="23" spans="1:18">
      <c r="A23" s="59">
        <v>719</v>
      </c>
      <c r="B23" s="58" t="s">
        <v>5277</v>
      </c>
      <c r="C23" s="58" t="s">
        <v>5278</v>
      </c>
      <c r="D23" s="58" t="s">
        <v>623</v>
      </c>
      <c r="E23" s="19" t="str">
        <f>VLOOKUP(A23,'All IDs'!$A$1:$D$1353,4,FALSE)</f>
        <v/>
      </c>
      <c r="F23" s="19" t="str">
        <f>VLOOKUP(A23,'All IDs'!$A$2:$J$1353,10,FALSE)</f>
        <v>60634A</v>
      </c>
      <c r="G23" s="58" t="s">
        <v>73</v>
      </c>
      <c r="H23" s="59">
        <v>0.12272</v>
      </c>
      <c r="I23" s="94">
        <v>39266</v>
      </c>
      <c r="J23" s="59" t="b">
        <v>1</v>
      </c>
      <c r="K23" s="59" t="b">
        <v>0</v>
      </c>
      <c r="L23" s="19">
        <v>0.124613</v>
      </c>
      <c r="M23" s="19">
        <f>VLOOKUP(A23,'All Generation'!$A$2:$F$1353,3,FALSE)</f>
        <v>0.124613</v>
      </c>
      <c r="N23" s="19">
        <f>VLOOKUP(A23,'All Generation'!$A$2:$F$1353,4,FALSE)</f>
        <v>0.124613</v>
      </c>
      <c r="O23" s="19">
        <f>VLOOKUP(A23,'All Generation'!$A$2:$F$1353,5,FALSE)</f>
        <v>0.14299999999999999</v>
      </c>
      <c r="P23" s="19">
        <f>VLOOKUP(A23,'All Generation'!$A$2:$F$1353,6,FALSE)</f>
        <v>0</v>
      </c>
      <c r="Q23" s="19" t="str">
        <f>VLOOKUP(A23,'All IDs'!$A$2:$D$1353,4,FALSE)</f>
        <v/>
      </c>
      <c r="R23" s="19" t="str">
        <f>VLOOKUP(A23,'All IDs'!$A$2:$J$1353,10,FALSE)</f>
        <v>60634A</v>
      </c>
    </row>
    <row r="24" spans="1:18">
      <c r="A24" s="59">
        <v>720</v>
      </c>
      <c r="B24" s="58" t="s">
        <v>5279</v>
      </c>
      <c r="C24" s="58" t="s">
        <v>15</v>
      </c>
      <c r="D24" s="58" t="s">
        <v>623</v>
      </c>
      <c r="E24" s="19" t="str">
        <f>VLOOKUP(A24,'All IDs'!$A$1:$D$1353,4,FALSE)</f>
        <v/>
      </c>
      <c r="F24" s="19" t="str">
        <f>VLOOKUP(A24,'All IDs'!$A$2:$J$1353,10,FALSE)</f>
        <v>61148A</v>
      </c>
      <c r="G24" s="58" t="s">
        <v>0</v>
      </c>
      <c r="H24" s="59">
        <v>0.08</v>
      </c>
      <c r="I24" s="94">
        <v>40484</v>
      </c>
      <c r="J24" s="59" t="b">
        <v>1</v>
      </c>
      <c r="K24" s="59" t="b">
        <v>0</v>
      </c>
      <c r="L24" s="19">
        <v>0</v>
      </c>
      <c r="M24" s="19">
        <f>VLOOKUP(A24,'All Generation'!$A$2:$F$1353,3,FALSE)</f>
        <v>0</v>
      </c>
      <c r="N24" s="19">
        <f>VLOOKUP(A24,'All Generation'!$A$2:$F$1353,4,FALSE)</f>
        <v>0</v>
      </c>
      <c r="O24" s="19">
        <f>VLOOKUP(A24,'All Generation'!$A$2:$F$1353,5,FALSE)</f>
        <v>0</v>
      </c>
      <c r="P24" s="19">
        <f>VLOOKUP(A24,'All Generation'!$A$2:$F$1353,6,FALSE)</f>
        <v>0</v>
      </c>
      <c r="Q24" s="19" t="str">
        <f>VLOOKUP(A24,'All IDs'!$A$2:$D$1353,4,FALSE)</f>
        <v/>
      </c>
      <c r="R24" s="19" t="str">
        <f>VLOOKUP(A24,'All IDs'!$A$2:$J$1353,10,FALSE)</f>
        <v>61148A</v>
      </c>
    </row>
    <row r="25" spans="1:18">
      <c r="A25" s="59">
        <v>721</v>
      </c>
      <c r="B25" s="58" t="s">
        <v>5280</v>
      </c>
      <c r="C25" s="58" t="s">
        <v>15</v>
      </c>
      <c r="D25" s="58" t="s">
        <v>623</v>
      </c>
      <c r="E25" s="19" t="str">
        <f>VLOOKUP(A25,'All IDs'!$A$1:$D$1353,4,FALSE)</f>
        <v/>
      </c>
      <c r="F25" s="19" t="str">
        <f>VLOOKUP(A25,'All IDs'!$A$2:$J$1353,10,FALSE)</f>
        <v>62515A</v>
      </c>
      <c r="G25" s="58" t="s">
        <v>73</v>
      </c>
      <c r="H25" s="59">
        <v>0.9</v>
      </c>
      <c r="I25" s="94">
        <v>39393</v>
      </c>
      <c r="J25" s="59" t="b">
        <v>1</v>
      </c>
      <c r="K25" s="59" t="b">
        <v>0</v>
      </c>
      <c r="L25" s="19">
        <v>1.046</v>
      </c>
      <c r="M25" s="19">
        <f>VLOOKUP(A25,'All Generation'!$A$2:$F$1353,3,FALSE)</f>
        <v>1.046</v>
      </c>
      <c r="N25" s="19">
        <f>VLOOKUP(A25,'All Generation'!$A$2:$F$1353,4,FALSE)</f>
        <v>1.046</v>
      </c>
      <c r="O25" s="19">
        <f>VLOOKUP(A25,'All Generation'!$A$2:$F$1353,5,FALSE)</f>
        <v>1.046</v>
      </c>
      <c r="P25" s="19">
        <f>VLOOKUP(A25,'All Generation'!$A$2:$F$1353,6,FALSE)</f>
        <v>0</v>
      </c>
      <c r="Q25" s="19" t="str">
        <f>VLOOKUP(A25,'All IDs'!$A$2:$D$1353,4,FALSE)</f>
        <v/>
      </c>
      <c r="R25" s="19" t="str">
        <f>VLOOKUP(A25,'All IDs'!$A$2:$J$1353,10,FALSE)</f>
        <v>62515A</v>
      </c>
    </row>
    <row r="26" spans="1:18">
      <c r="A26" s="59">
        <v>722</v>
      </c>
      <c r="B26" s="58" t="s">
        <v>5281</v>
      </c>
      <c r="C26" s="58" t="s">
        <v>15</v>
      </c>
      <c r="D26" s="58" t="s">
        <v>623</v>
      </c>
      <c r="E26" s="19" t="str">
        <f>VLOOKUP(A26,'All IDs'!$A$1:$D$1353,4,FALSE)</f>
        <v/>
      </c>
      <c r="F26" s="19" t="str">
        <f>VLOOKUP(A26,'All IDs'!$A$2:$J$1353,10,FALSE)</f>
        <v>62563A</v>
      </c>
      <c r="G26" s="58" t="s">
        <v>73</v>
      </c>
      <c r="H26" s="59">
        <v>0.33300000000000002</v>
      </c>
      <c r="I26" s="95"/>
      <c r="J26" s="59" t="b">
        <v>1</v>
      </c>
      <c r="K26" s="59" t="b">
        <v>0</v>
      </c>
      <c r="L26" s="19">
        <v>0.58341600000000005</v>
      </c>
      <c r="M26" s="19">
        <f>VLOOKUP(A26,'All Generation'!$A$2:$F$1353,3,FALSE)</f>
        <v>0.58341600000000005</v>
      </c>
      <c r="N26" s="19">
        <f>VLOOKUP(A26,'All Generation'!$A$2:$F$1353,4,FALSE)</f>
        <v>0.58341600000000005</v>
      </c>
      <c r="O26" s="19">
        <f>VLOOKUP(A26,'All Generation'!$A$2:$F$1353,5,FALSE)</f>
        <v>0</v>
      </c>
      <c r="P26" s="19">
        <f>VLOOKUP(A26,'All Generation'!$A$2:$F$1353,6,FALSE)</f>
        <v>0</v>
      </c>
      <c r="Q26" s="19" t="str">
        <f>VLOOKUP(A26,'All IDs'!$A$2:$D$1353,4,FALSE)</f>
        <v/>
      </c>
      <c r="R26" s="19" t="str">
        <f>VLOOKUP(A26,'All IDs'!$A$2:$J$1353,10,FALSE)</f>
        <v>62563A</v>
      </c>
    </row>
    <row r="27" spans="1:18">
      <c r="A27" s="59">
        <v>723</v>
      </c>
      <c r="B27" s="58" t="s">
        <v>5282</v>
      </c>
      <c r="C27" s="58" t="s">
        <v>5283</v>
      </c>
      <c r="D27" s="58" t="s">
        <v>623</v>
      </c>
      <c r="E27" s="19" t="str">
        <f>VLOOKUP(A27,'All IDs'!$A$1:$D$1353,4,FALSE)</f>
        <v/>
      </c>
      <c r="F27" s="19" t="str">
        <f>VLOOKUP(A27,'All IDs'!$A$2:$J$1353,10,FALSE)</f>
        <v>60733A</v>
      </c>
      <c r="G27" s="58" t="s">
        <v>73</v>
      </c>
      <c r="H27" s="59">
        <v>0.44</v>
      </c>
      <c r="I27" s="94">
        <v>36526</v>
      </c>
      <c r="J27" s="59" t="b">
        <v>1</v>
      </c>
      <c r="K27" s="59" t="b">
        <v>0</v>
      </c>
      <c r="L27" s="19">
        <v>0.29599999999999999</v>
      </c>
      <c r="M27" s="19">
        <f>VLOOKUP(A27,'All Generation'!$A$2:$F$1353,3,FALSE)</f>
        <v>0.29599999999999999</v>
      </c>
      <c r="N27" s="19">
        <f>VLOOKUP(A27,'All Generation'!$A$2:$F$1353,4,FALSE)</f>
        <v>0.29599999999999999</v>
      </c>
      <c r="O27" s="19">
        <f>VLOOKUP(A27,'All Generation'!$A$2:$F$1353,5,FALSE)</f>
        <v>0</v>
      </c>
      <c r="P27" s="19">
        <f>VLOOKUP(A27,'All Generation'!$A$2:$F$1353,6,FALSE)</f>
        <v>0</v>
      </c>
      <c r="Q27" s="19" t="str">
        <f>VLOOKUP(A27,'All IDs'!$A$2:$D$1353,4,FALSE)</f>
        <v/>
      </c>
      <c r="R27" s="19" t="str">
        <f>VLOOKUP(A27,'All IDs'!$A$2:$J$1353,10,FALSE)</f>
        <v>60733A</v>
      </c>
    </row>
    <row r="28" spans="1:18">
      <c r="A28" s="59">
        <v>724</v>
      </c>
      <c r="B28" s="58" t="s">
        <v>5284</v>
      </c>
      <c r="C28" s="58" t="s">
        <v>5285</v>
      </c>
      <c r="D28" s="58" t="s">
        <v>623</v>
      </c>
      <c r="E28" s="19" t="str">
        <f>VLOOKUP(A28,'All IDs'!$A$1:$D$1353,4,FALSE)</f>
        <v/>
      </c>
      <c r="F28" s="19" t="str">
        <f>VLOOKUP(A28,'All IDs'!$A$2:$J$1353,10,FALSE)</f>
        <v>62737A</v>
      </c>
      <c r="G28" s="58" t="s">
        <v>73</v>
      </c>
      <c r="H28" s="59">
        <v>0.99360000000000004</v>
      </c>
      <c r="I28" s="94">
        <v>41943</v>
      </c>
      <c r="J28" s="59" t="b">
        <v>1</v>
      </c>
      <c r="K28" s="59" t="b">
        <v>0</v>
      </c>
      <c r="L28" s="19">
        <v>0.40150000000000002</v>
      </c>
      <c r="M28" s="19">
        <f>VLOOKUP(A28,'All Generation'!$A$2:$F$1353,3,FALSE)</f>
        <v>0.40150000000000002</v>
      </c>
      <c r="N28" s="19">
        <f>VLOOKUP(A28,'All Generation'!$A$2:$F$1353,4,FALSE)</f>
        <v>0.40150000000000002</v>
      </c>
      <c r="O28" s="19">
        <f>VLOOKUP(A28,'All Generation'!$A$2:$F$1353,5,FALSE)</f>
        <v>0.40150000000000002</v>
      </c>
      <c r="P28" s="19">
        <f>VLOOKUP(A28,'All Generation'!$A$2:$F$1353,6,FALSE)</f>
        <v>0</v>
      </c>
      <c r="Q28" s="19" t="str">
        <f>VLOOKUP(A28,'All IDs'!$A$2:$D$1353,4,FALSE)</f>
        <v/>
      </c>
      <c r="R28" s="19" t="str">
        <f>VLOOKUP(A28,'All IDs'!$A$2:$J$1353,10,FALSE)</f>
        <v>62737A</v>
      </c>
    </row>
    <row r="29" spans="1:18">
      <c r="A29" s="59">
        <v>725</v>
      </c>
      <c r="B29" s="58" t="s">
        <v>5286</v>
      </c>
      <c r="C29" s="58" t="s">
        <v>15</v>
      </c>
      <c r="D29" s="58" t="s">
        <v>623</v>
      </c>
      <c r="E29" s="19" t="str">
        <f>VLOOKUP(A29,'All IDs'!$A$1:$D$1353,4,FALSE)</f>
        <v/>
      </c>
      <c r="F29" s="19" t="str">
        <f>VLOOKUP(A29,'All IDs'!$A$2:$J$1353,10,FALSE)</f>
        <v>60628A</v>
      </c>
      <c r="G29" s="58" t="s">
        <v>0</v>
      </c>
      <c r="H29" s="59">
        <v>0.3</v>
      </c>
      <c r="I29" s="94">
        <v>39981</v>
      </c>
      <c r="J29" s="59" t="b">
        <v>1</v>
      </c>
      <c r="K29" s="59" t="b">
        <v>0</v>
      </c>
      <c r="L29" s="19">
        <v>1.1092280000000001</v>
      </c>
      <c r="M29" s="19">
        <f>VLOOKUP(A29,'All Generation'!$A$2:$F$1353,3,FALSE)</f>
        <v>1.1092280000000001</v>
      </c>
      <c r="N29" s="19">
        <f>VLOOKUP(A29,'All Generation'!$A$2:$F$1353,4,FALSE)</f>
        <v>1.1092280000000001</v>
      </c>
      <c r="O29" s="19">
        <f>VLOOKUP(A29,'All Generation'!$A$2:$F$1353,5,FALSE)</f>
        <v>0</v>
      </c>
      <c r="P29" s="19">
        <f>VLOOKUP(A29,'All Generation'!$A$2:$F$1353,6,FALSE)</f>
        <v>0</v>
      </c>
      <c r="Q29" s="19" t="str">
        <f>VLOOKUP(A29,'All IDs'!$A$2:$D$1353,4,FALSE)</f>
        <v/>
      </c>
      <c r="R29" s="19" t="str">
        <f>VLOOKUP(A29,'All IDs'!$A$2:$J$1353,10,FALSE)</f>
        <v>60628A</v>
      </c>
    </row>
    <row r="30" spans="1:18">
      <c r="A30" s="59">
        <v>726</v>
      </c>
      <c r="B30" s="58" t="s">
        <v>5287</v>
      </c>
      <c r="C30" s="58" t="s">
        <v>5288</v>
      </c>
      <c r="D30" s="58" t="s">
        <v>623</v>
      </c>
      <c r="E30" s="19" t="str">
        <f>VLOOKUP(A30,'All IDs'!$A$1:$D$1353,4,FALSE)</f>
        <v/>
      </c>
      <c r="F30" s="19" t="str">
        <f>VLOOKUP(A30,'All IDs'!$A$2:$J$1353,10,FALSE)</f>
        <v>63054A</v>
      </c>
      <c r="G30" s="58" t="s">
        <v>73</v>
      </c>
      <c r="H30" s="59">
        <v>0.38700000000000001</v>
      </c>
      <c r="I30" s="94">
        <v>42161</v>
      </c>
      <c r="J30" s="59" t="b">
        <v>1</v>
      </c>
      <c r="K30" s="59" t="b">
        <v>0</v>
      </c>
      <c r="L30" s="19">
        <v>0.67802400000000007</v>
      </c>
      <c r="M30" s="19">
        <f>VLOOKUP(A30,'All Generation'!$A$2:$F$1353,3,FALSE)</f>
        <v>0.67802400000000007</v>
      </c>
      <c r="N30" s="19">
        <f>VLOOKUP(A30,'All Generation'!$A$2:$F$1353,4,FALSE)</f>
        <v>0</v>
      </c>
      <c r="O30" s="19">
        <f>VLOOKUP(A30,'All Generation'!$A$2:$F$1353,5,FALSE)</f>
        <v>0</v>
      </c>
      <c r="P30" s="19">
        <f>VLOOKUP(A30,'All Generation'!$A$2:$F$1353,6,FALSE)</f>
        <v>0</v>
      </c>
      <c r="Q30" s="19" t="str">
        <f>VLOOKUP(A30,'All IDs'!$A$2:$D$1353,4,FALSE)</f>
        <v/>
      </c>
      <c r="R30" s="19" t="str">
        <f>VLOOKUP(A30,'All IDs'!$A$2:$J$1353,10,FALSE)</f>
        <v>63054A</v>
      </c>
    </row>
    <row r="31" spans="1:18">
      <c r="A31" s="59">
        <v>728</v>
      </c>
      <c r="B31" s="58" t="s">
        <v>5289</v>
      </c>
      <c r="C31" s="58" t="s">
        <v>5290</v>
      </c>
      <c r="D31" s="58" t="s">
        <v>623</v>
      </c>
      <c r="E31" s="19" t="str">
        <f>VLOOKUP(A31,'All IDs'!$A$1:$D$1353,4,FALSE)</f>
        <v/>
      </c>
      <c r="F31" s="19" t="str">
        <f>VLOOKUP(A31,'All IDs'!$A$2:$J$1353,10,FALSE)</f>
        <v>62517A</v>
      </c>
      <c r="G31" s="58" t="s">
        <v>73</v>
      </c>
      <c r="H31" s="59">
        <v>0.5</v>
      </c>
      <c r="I31" s="94">
        <v>41639</v>
      </c>
      <c r="J31" s="59" t="b">
        <v>1</v>
      </c>
      <c r="K31" s="59" t="b">
        <v>0</v>
      </c>
      <c r="L31" s="19">
        <v>0.876</v>
      </c>
      <c r="M31" s="19">
        <f>VLOOKUP(A31,'All Generation'!$A$2:$F$1353,3,FALSE)</f>
        <v>0.876</v>
      </c>
      <c r="N31" s="19">
        <f>VLOOKUP(A31,'All Generation'!$A$2:$F$1353,4,FALSE)</f>
        <v>0</v>
      </c>
      <c r="O31" s="19">
        <f>VLOOKUP(A31,'All Generation'!$A$2:$F$1353,5,FALSE)</f>
        <v>0</v>
      </c>
      <c r="P31" s="19">
        <f>VLOOKUP(A31,'All Generation'!$A$2:$F$1353,6,FALSE)</f>
        <v>0</v>
      </c>
      <c r="Q31" s="19" t="str">
        <f>VLOOKUP(A31,'All IDs'!$A$2:$D$1353,4,FALSE)</f>
        <v/>
      </c>
      <c r="R31" s="19" t="str">
        <f>VLOOKUP(A31,'All IDs'!$A$2:$J$1353,10,FALSE)</f>
        <v>62517A</v>
      </c>
    </row>
    <row r="32" spans="1:18">
      <c r="A32" s="59">
        <v>729</v>
      </c>
      <c r="B32" s="58" t="s">
        <v>5291</v>
      </c>
      <c r="C32" s="58" t="s">
        <v>15</v>
      </c>
      <c r="D32" s="58" t="s">
        <v>623</v>
      </c>
      <c r="E32" s="19" t="str">
        <f>VLOOKUP(A32,'All IDs'!$A$1:$D$1353,4,FALSE)</f>
        <v/>
      </c>
      <c r="F32" s="19" t="str">
        <f>VLOOKUP(A32,'All IDs'!$A$2:$J$1353,10,FALSE)</f>
        <v>62222A</v>
      </c>
      <c r="G32" s="58" t="s">
        <v>73</v>
      </c>
      <c r="H32" s="59">
        <v>1.2E-2</v>
      </c>
      <c r="I32" s="95"/>
      <c r="J32" s="59" t="b">
        <v>1</v>
      </c>
      <c r="K32" s="59" t="b">
        <v>0</v>
      </c>
      <c r="L32" s="19">
        <v>1.4291E-2</v>
      </c>
      <c r="M32" s="19">
        <f>VLOOKUP(A32,'All Generation'!$A$2:$F$1353,3,FALSE)</f>
        <v>1.4291E-2</v>
      </c>
      <c r="N32" s="19">
        <f>VLOOKUP(A32,'All Generation'!$A$2:$F$1353,4,FALSE)</f>
        <v>1.4291E-2</v>
      </c>
      <c r="O32" s="19">
        <f>VLOOKUP(A32,'All Generation'!$A$2:$F$1353,5,FALSE)</f>
        <v>0</v>
      </c>
      <c r="P32" s="19">
        <f>VLOOKUP(A32,'All Generation'!$A$2:$F$1353,6,FALSE)</f>
        <v>0</v>
      </c>
      <c r="Q32" s="19" t="str">
        <f>VLOOKUP(A32,'All IDs'!$A$2:$D$1353,4,FALSE)</f>
        <v/>
      </c>
      <c r="R32" s="19" t="str">
        <f>VLOOKUP(A32,'All IDs'!$A$2:$J$1353,10,FALSE)</f>
        <v>62222A</v>
      </c>
    </row>
    <row r="33" spans="1:18">
      <c r="A33" s="59">
        <v>730</v>
      </c>
      <c r="B33" s="58" t="s">
        <v>5292</v>
      </c>
      <c r="C33" s="58" t="s">
        <v>15</v>
      </c>
      <c r="D33" s="58" t="s">
        <v>623</v>
      </c>
      <c r="E33" s="19" t="str">
        <f>VLOOKUP(A33,'All IDs'!$A$1:$D$1353,4,FALSE)</f>
        <v/>
      </c>
      <c r="F33" s="19" t="str">
        <f>VLOOKUP(A33,'All IDs'!$A$2:$J$1353,10,FALSE)</f>
        <v>62087A</v>
      </c>
      <c r="G33" s="58" t="s">
        <v>73</v>
      </c>
      <c r="H33" s="59">
        <v>2.4E-2</v>
      </c>
      <c r="I33" s="94">
        <v>41010</v>
      </c>
      <c r="J33" s="59" t="b">
        <v>1</v>
      </c>
      <c r="K33" s="59" t="b">
        <v>0</v>
      </c>
      <c r="L33" s="19">
        <v>2.9447000000000001E-2</v>
      </c>
      <c r="M33" s="19">
        <f>VLOOKUP(A33,'All Generation'!$A$2:$F$1353,3,FALSE)</f>
        <v>2.9447000000000001E-2</v>
      </c>
      <c r="N33" s="19">
        <f>VLOOKUP(A33,'All Generation'!$A$2:$F$1353,4,FALSE)</f>
        <v>2.9447000000000001E-2</v>
      </c>
      <c r="O33" s="19">
        <f>VLOOKUP(A33,'All Generation'!$A$2:$F$1353,5,FALSE)</f>
        <v>0</v>
      </c>
      <c r="P33" s="19">
        <f>VLOOKUP(A33,'All Generation'!$A$2:$F$1353,6,FALSE)</f>
        <v>0</v>
      </c>
      <c r="Q33" s="19" t="str">
        <f>VLOOKUP(A33,'All IDs'!$A$2:$D$1353,4,FALSE)</f>
        <v/>
      </c>
      <c r="R33" s="19" t="str">
        <f>VLOOKUP(A33,'All IDs'!$A$2:$J$1353,10,FALSE)</f>
        <v>62087A</v>
      </c>
    </row>
    <row r="34" spans="1:18">
      <c r="A34" s="59">
        <v>731</v>
      </c>
      <c r="B34" s="58" t="s">
        <v>534</v>
      </c>
      <c r="C34" s="58" t="s">
        <v>5293</v>
      </c>
      <c r="D34" s="58" t="s">
        <v>623</v>
      </c>
      <c r="E34" s="19" t="str">
        <f>VLOOKUP(A34,'All IDs'!$A$1:$D$1353,4,FALSE)</f>
        <v/>
      </c>
      <c r="F34" s="19" t="str">
        <f>VLOOKUP(A34,'All IDs'!$A$2:$J$1353,10,FALSE)</f>
        <v>62215A</v>
      </c>
      <c r="G34" s="58" t="s">
        <v>73</v>
      </c>
      <c r="H34" s="59">
        <v>0.13500000000000001</v>
      </c>
      <c r="I34" s="95"/>
      <c r="J34" s="59" t="b">
        <v>1</v>
      </c>
      <c r="K34" s="59" t="b">
        <v>0</v>
      </c>
      <c r="L34" s="19">
        <v>0.13003400000000001</v>
      </c>
      <c r="M34" s="19">
        <f>VLOOKUP(A34,'All Generation'!$A$2:$F$1353,3,FALSE)</f>
        <v>0.13003400000000001</v>
      </c>
      <c r="N34" s="19">
        <f>VLOOKUP(A34,'All Generation'!$A$2:$F$1353,4,FALSE)</f>
        <v>0.13003400000000001</v>
      </c>
      <c r="O34" s="19">
        <f>VLOOKUP(A34,'All Generation'!$A$2:$F$1353,5,FALSE)</f>
        <v>0</v>
      </c>
      <c r="P34" s="19">
        <f>VLOOKUP(A34,'All Generation'!$A$2:$F$1353,6,FALSE)</f>
        <v>0</v>
      </c>
      <c r="Q34" s="19" t="str">
        <f>VLOOKUP(A34,'All IDs'!$A$2:$D$1353,4,FALSE)</f>
        <v/>
      </c>
      <c r="R34" s="19" t="str">
        <f>VLOOKUP(A34,'All IDs'!$A$2:$J$1353,10,FALSE)</f>
        <v>62215A</v>
      </c>
    </row>
    <row r="35" spans="1:18">
      <c r="A35" s="59">
        <v>732</v>
      </c>
      <c r="B35" s="58" t="s">
        <v>5294</v>
      </c>
      <c r="C35" s="58" t="s">
        <v>15</v>
      </c>
      <c r="D35" s="58" t="s">
        <v>623</v>
      </c>
      <c r="E35" s="19" t="str">
        <f>VLOOKUP(A35,'All IDs'!$A$1:$D$1353,4,FALSE)</f>
        <v/>
      </c>
      <c r="F35" s="19" t="str">
        <f>VLOOKUP(A35,'All IDs'!$A$2:$J$1353,10,FALSE)</f>
        <v>63210A</v>
      </c>
      <c r="G35" s="58" t="s">
        <v>73</v>
      </c>
      <c r="H35" s="59">
        <v>0.112</v>
      </c>
      <c r="I35" s="95"/>
      <c r="J35" s="59" t="b">
        <v>1</v>
      </c>
      <c r="K35" s="59" t="b">
        <v>0</v>
      </c>
      <c r="L35" s="19">
        <v>0.19622400000000001</v>
      </c>
      <c r="M35" s="19">
        <f>VLOOKUP(A35,'All Generation'!$A$2:$F$1353,3,FALSE)</f>
        <v>0.19622400000000001</v>
      </c>
      <c r="N35" s="19">
        <f>VLOOKUP(A35,'All Generation'!$A$2:$F$1353,4,FALSE)</f>
        <v>0.19622400000000001</v>
      </c>
      <c r="O35" s="19">
        <f>VLOOKUP(A35,'All Generation'!$A$2:$F$1353,5,FALSE)</f>
        <v>1.9503249999999999</v>
      </c>
      <c r="P35" s="19">
        <f>VLOOKUP(A35,'All Generation'!$A$2:$F$1353,6,FALSE)</f>
        <v>0</v>
      </c>
      <c r="Q35" s="19" t="str">
        <f>VLOOKUP(A35,'All IDs'!$A$2:$D$1353,4,FALSE)</f>
        <v/>
      </c>
      <c r="R35" s="19" t="str">
        <f>VLOOKUP(A35,'All IDs'!$A$2:$J$1353,10,FALSE)</f>
        <v>63210A</v>
      </c>
    </row>
    <row r="36" spans="1:18">
      <c r="A36" s="59">
        <v>733</v>
      </c>
      <c r="B36" s="58" t="s">
        <v>5295</v>
      </c>
      <c r="C36" s="58" t="s">
        <v>15</v>
      </c>
      <c r="D36" s="58" t="s">
        <v>623</v>
      </c>
      <c r="E36" s="19" t="str">
        <f>VLOOKUP(A36,'All IDs'!$A$1:$D$1353,4,FALSE)</f>
        <v/>
      </c>
      <c r="F36" s="19" t="str">
        <f>VLOOKUP(A36,'All IDs'!$A$2:$J$1353,10,FALSE)</f>
        <v>60190A</v>
      </c>
      <c r="G36" s="58" t="s">
        <v>0</v>
      </c>
      <c r="H36" s="59">
        <v>0.55000000000000004</v>
      </c>
      <c r="I36" s="94">
        <v>33992</v>
      </c>
      <c r="J36" s="59" t="b">
        <v>1</v>
      </c>
      <c r="K36" s="59" t="b">
        <v>0</v>
      </c>
      <c r="L36" s="19">
        <v>9.3629999999999998E-3</v>
      </c>
      <c r="M36" s="19">
        <f>VLOOKUP(A36,'All Generation'!$A$2:$F$1353,3,FALSE)</f>
        <v>9.3629999999999998E-3</v>
      </c>
      <c r="N36" s="19">
        <f>VLOOKUP(A36,'All Generation'!$A$2:$F$1353,4,FALSE)</f>
        <v>9.3629999999999998E-3</v>
      </c>
      <c r="O36" s="19">
        <f>VLOOKUP(A36,'All Generation'!$A$2:$F$1353,5,FALSE)</f>
        <v>0</v>
      </c>
      <c r="P36" s="19">
        <f>VLOOKUP(A36,'All Generation'!$A$2:$F$1353,6,FALSE)</f>
        <v>0</v>
      </c>
      <c r="Q36" s="19" t="str">
        <f>VLOOKUP(A36,'All IDs'!$A$2:$D$1353,4,FALSE)</f>
        <v/>
      </c>
      <c r="R36" s="19" t="str">
        <f>VLOOKUP(A36,'All IDs'!$A$2:$J$1353,10,FALSE)</f>
        <v>60190A</v>
      </c>
    </row>
    <row r="37" spans="1:18">
      <c r="A37" s="59">
        <v>734</v>
      </c>
      <c r="B37" s="58" t="s">
        <v>5296</v>
      </c>
      <c r="C37" s="58" t="s">
        <v>15</v>
      </c>
      <c r="D37" s="58" t="s">
        <v>623</v>
      </c>
      <c r="E37" s="19" t="str">
        <f>VLOOKUP(A37,'All IDs'!$A$1:$D$1353,4,FALSE)</f>
        <v/>
      </c>
      <c r="F37" s="19" t="str">
        <f>VLOOKUP(A37,'All IDs'!$A$2:$J$1353,10,FALSE)</f>
        <v>61847A</v>
      </c>
      <c r="G37" s="58" t="s">
        <v>110</v>
      </c>
      <c r="H37" s="59">
        <v>0.9</v>
      </c>
      <c r="I37" s="94">
        <v>41815</v>
      </c>
      <c r="J37" s="59" t="b">
        <v>1</v>
      </c>
      <c r="K37" s="59" t="b">
        <v>0</v>
      </c>
      <c r="L37" s="19">
        <v>4.7300769999999996</v>
      </c>
      <c r="M37" s="19">
        <f>VLOOKUP(A37,'All Generation'!$A$2:$F$1353,3,FALSE)</f>
        <v>4.7300769999999996</v>
      </c>
      <c r="N37" s="19">
        <f>VLOOKUP(A37,'All Generation'!$A$2:$F$1353,4,FALSE)</f>
        <v>4.7300769999999996</v>
      </c>
      <c r="O37" s="19">
        <f>VLOOKUP(A37,'All Generation'!$A$2:$F$1353,5,FALSE)</f>
        <v>1.698</v>
      </c>
      <c r="P37" s="19">
        <f>VLOOKUP(A37,'All Generation'!$A$2:$F$1353,6,FALSE)</f>
        <v>0</v>
      </c>
      <c r="Q37" s="19" t="str">
        <f>VLOOKUP(A37,'All IDs'!$A$2:$D$1353,4,FALSE)</f>
        <v/>
      </c>
      <c r="R37" s="19" t="str">
        <f>VLOOKUP(A37,'All IDs'!$A$2:$J$1353,10,FALSE)</f>
        <v>61847A</v>
      </c>
    </row>
    <row r="38" spans="1:18">
      <c r="A38" s="59">
        <v>735</v>
      </c>
      <c r="B38" s="58" t="s">
        <v>5297</v>
      </c>
      <c r="C38" s="58" t="s">
        <v>4353</v>
      </c>
      <c r="D38" s="58" t="s">
        <v>623</v>
      </c>
      <c r="E38" s="19" t="str">
        <f>VLOOKUP(A38,'All IDs'!$A$1:$D$1353,4,FALSE)</f>
        <v/>
      </c>
      <c r="F38" s="19" t="str">
        <f>VLOOKUP(A38,'All IDs'!$A$2:$J$1353,10,FALSE)</f>
        <v>61735</v>
      </c>
      <c r="G38" s="58" t="s">
        <v>73</v>
      </c>
      <c r="H38" s="59">
        <v>0.99</v>
      </c>
      <c r="I38" s="94">
        <v>41379</v>
      </c>
      <c r="J38" s="59" t="b">
        <v>1</v>
      </c>
      <c r="K38" s="59" t="b">
        <v>0</v>
      </c>
      <c r="L38" s="19">
        <v>1.85</v>
      </c>
      <c r="M38" s="19">
        <f>VLOOKUP(A38,'All Generation'!$A$2:$F$1353,3,FALSE)</f>
        <v>1.85</v>
      </c>
      <c r="N38" s="19">
        <f>VLOOKUP(A38,'All Generation'!$A$2:$F$1353,4,FALSE)</f>
        <v>1.85</v>
      </c>
      <c r="O38" s="19">
        <f>VLOOKUP(A38,'All Generation'!$A$2:$F$1353,5,FALSE)</f>
        <v>1.85</v>
      </c>
      <c r="P38" s="19">
        <f>VLOOKUP(A38,'All Generation'!$A$2:$F$1353,6,FALSE)</f>
        <v>0</v>
      </c>
      <c r="Q38" s="19" t="str">
        <f>VLOOKUP(A38,'All IDs'!$A$2:$D$1353,4,FALSE)</f>
        <v/>
      </c>
      <c r="R38" s="19" t="str">
        <f>VLOOKUP(A38,'All IDs'!$A$2:$J$1353,10,FALSE)</f>
        <v>61735</v>
      </c>
    </row>
    <row r="39" spans="1:18">
      <c r="A39" s="59">
        <v>736</v>
      </c>
      <c r="B39" s="58" t="s">
        <v>594</v>
      </c>
      <c r="C39" s="58" t="s">
        <v>15</v>
      </c>
      <c r="D39" s="58" t="s">
        <v>623</v>
      </c>
      <c r="E39" s="19" t="str">
        <f>VLOOKUP(A39,'All IDs'!$A$1:$D$1353,4,FALSE)</f>
        <v/>
      </c>
      <c r="F39" s="19" t="str">
        <f>VLOOKUP(A39,'All IDs'!$A$2:$J$1353,10,FALSE)</f>
        <v>62742A</v>
      </c>
      <c r="G39" s="58" t="s">
        <v>73</v>
      </c>
      <c r="H39" s="59">
        <v>0.26500000000000001</v>
      </c>
      <c r="I39" s="94">
        <v>42710</v>
      </c>
      <c r="J39" s="59" t="b">
        <v>1</v>
      </c>
      <c r="K39" s="59" t="b">
        <v>0</v>
      </c>
      <c r="L39" s="19">
        <v>0.19797600000000001</v>
      </c>
      <c r="M39" s="19">
        <f>VLOOKUP(A39,'All Generation'!$A$2:$F$1353,3,FALSE)</f>
        <v>0.19797600000000001</v>
      </c>
      <c r="N39" s="19">
        <f>VLOOKUP(A39,'All Generation'!$A$2:$F$1353,4,FALSE)</f>
        <v>0</v>
      </c>
      <c r="O39" s="19">
        <f>VLOOKUP(A39,'All Generation'!$A$2:$F$1353,5,FALSE)</f>
        <v>0</v>
      </c>
      <c r="P39" s="19">
        <f>VLOOKUP(A39,'All Generation'!$A$2:$F$1353,6,FALSE)</f>
        <v>0</v>
      </c>
      <c r="Q39" s="19" t="str">
        <f>VLOOKUP(A39,'All IDs'!$A$2:$D$1353,4,FALSE)</f>
        <v/>
      </c>
      <c r="R39" s="19" t="str">
        <f>VLOOKUP(A39,'All IDs'!$A$2:$J$1353,10,FALSE)</f>
        <v>62742A</v>
      </c>
    </row>
    <row r="40" spans="1:18">
      <c r="A40" s="59">
        <v>737</v>
      </c>
      <c r="B40" s="58" t="s">
        <v>5298</v>
      </c>
      <c r="C40" s="58" t="s">
        <v>5293</v>
      </c>
      <c r="D40" s="58" t="s">
        <v>623</v>
      </c>
      <c r="E40" s="19" t="str">
        <f>VLOOKUP(A40,'All IDs'!$A$1:$D$1353,4,FALSE)</f>
        <v/>
      </c>
      <c r="F40" s="19" t="str">
        <f>VLOOKUP(A40,'All IDs'!$A$2:$J$1353,10,FALSE)</f>
        <v>62769A</v>
      </c>
      <c r="G40" s="58" t="s">
        <v>73</v>
      </c>
      <c r="H40" s="59">
        <v>0.16600000000000001</v>
      </c>
      <c r="I40" s="95"/>
      <c r="J40" s="59" t="b">
        <v>1</v>
      </c>
      <c r="K40" s="59" t="b">
        <v>0</v>
      </c>
      <c r="L40" s="19">
        <v>0.214228</v>
      </c>
      <c r="M40" s="19">
        <f>VLOOKUP(A40,'All Generation'!$A$2:$F$1353,3,FALSE)</f>
        <v>0.214228</v>
      </c>
      <c r="N40" s="19">
        <f>VLOOKUP(A40,'All Generation'!$A$2:$F$1353,4,FALSE)</f>
        <v>0.214228</v>
      </c>
      <c r="O40" s="19">
        <f>VLOOKUP(A40,'All Generation'!$A$2:$F$1353,5,FALSE)</f>
        <v>0</v>
      </c>
      <c r="P40" s="19">
        <f>VLOOKUP(A40,'All Generation'!$A$2:$F$1353,6,FALSE)</f>
        <v>0</v>
      </c>
      <c r="Q40" s="19" t="str">
        <f>VLOOKUP(A40,'All IDs'!$A$2:$D$1353,4,FALSE)</f>
        <v/>
      </c>
      <c r="R40" s="19" t="str">
        <f>VLOOKUP(A40,'All IDs'!$A$2:$J$1353,10,FALSE)</f>
        <v>62769A</v>
      </c>
    </row>
    <row r="41" spans="1:18">
      <c r="A41" s="59">
        <v>738</v>
      </c>
      <c r="B41" s="58" t="s">
        <v>445</v>
      </c>
      <c r="C41" s="58" t="s">
        <v>98</v>
      </c>
      <c r="D41" s="58" t="s">
        <v>623</v>
      </c>
      <c r="E41" s="19" t="str">
        <f>VLOOKUP(A41,'All IDs'!$A$1:$D$1353,4,FALSE)</f>
        <v>S0389</v>
      </c>
      <c r="F41" s="19" t="str">
        <f>VLOOKUP(A41,'All IDs'!$A$2:$J$1353,10,FALSE)</f>
        <v>60762A</v>
      </c>
      <c r="G41" s="58" t="s">
        <v>73</v>
      </c>
      <c r="H41" s="59">
        <v>4.1000000000000002E-2</v>
      </c>
      <c r="I41" s="94">
        <v>39696</v>
      </c>
      <c r="J41" s="59" t="b">
        <v>1</v>
      </c>
      <c r="K41" s="59" t="b">
        <v>0</v>
      </c>
      <c r="L41" s="19">
        <v>5.6124E-2</v>
      </c>
      <c r="M41" s="19">
        <f>VLOOKUP(A41,'All Generation'!$A$2:$F$1353,3,FALSE)</f>
        <v>5.6124E-2</v>
      </c>
      <c r="N41" s="19">
        <f>VLOOKUP(A41,'All Generation'!$A$2:$F$1353,4,FALSE)</f>
        <v>5.6124E-2</v>
      </c>
      <c r="O41" s="19">
        <f>VLOOKUP(A41,'All Generation'!$A$2:$F$1353,5,FALSE)</f>
        <v>0</v>
      </c>
      <c r="P41" s="19">
        <f>VLOOKUP(A41,'All Generation'!$A$2:$F$1353,6,FALSE)</f>
        <v>0</v>
      </c>
      <c r="Q41" s="19" t="str">
        <f>VLOOKUP(A41,'All IDs'!$A$2:$D$1353,4,FALSE)</f>
        <v>S0389</v>
      </c>
      <c r="R41" s="19" t="str">
        <f>VLOOKUP(A41,'All IDs'!$A$2:$J$1353,10,FALSE)</f>
        <v>60762A</v>
      </c>
    </row>
    <row r="42" spans="1:18">
      <c r="A42" s="59">
        <v>739</v>
      </c>
      <c r="B42" s="58" t="s">
        <v>5299</v>
      </c>
      <c r="C42" s="58" t="s">
        <v>15</v>
      </c>
      <c r="D42" s="58" t="s">
        <v>623</v>
      </c>
      <c r="E42" s="19" t="str">
        <f>VLOOKUP(A42,'All IDs'!$A$1:$D$1353,4,FALSE)</f>
        <v/>
      </c>
      <c r="F42" s="19" t="str">
        <f>VLOOKUP(A42,'All IDs'!$A$2:$J$1353,10,FALSE)</f>
        <v>62132A</v>
      </c>
      <c r="G42" s="58" t="s">
        <v>73</v>
      </c>
      <c r="H42" s="59">
        <v>0.94</v>
      </c>
      <c r="I42" s="94">
        <v>40899</v>
      </c>
      <c r="J42" s="59" t="b">
        <v>1</v>
      </c>
      <c r="K42" s="59" t="b">
        <v>0</v>
      </c>
      <c r="L42" s="19">
        <v>2.2644600000000001</v>
      </c>
      <c r="M42" s="19">
        <f>VLOOKUP(A42,'All Generation'!$A$2:$F$1353,3,FALSE)</f>
        <v>2.2644600000000001</v>
      </c>
      <c r="N42" s="19">
        <f>VLOOKUP(A42,'All Generation'!$A$2:$F$1353,4,FALSE)</f>
        <v>2.2644600000000001</v>
      </c>
      <c r="O42" s="19">
        <f>VLOOKUP(A42,'All Generation'!$A$2:$F$1353,5,FALSE)</f>
        <v>2.2644600000000001</v>
      </c>
      <c r="P42" s="19">
        <f>VLOOKUP(A42,'All Generation'!$A$2:$F$1353,6,FALSE)</f>
        <v>0</v>
      </c>
      <c r="Q42" s="19" t="str">
        <f>VLOOKUP(A42,'All IDs'!$A$2:$D$1353,4,FALSE)</f>
        <v/>
      </c>
      <c r="R42" s="19" t="str">
        <f>VLOOKUP(A42,'All IDs'!$A$2:$J$1353,10,FALSE)</f>
        <v>62132A</v>
      </c>
    </row>
    <row r="43" spans="1:18">
      <c r="A43" s="59">
        <v>740</v>
      </c>
      <c r="B43" s="58" t="s">
        <v>5300</v>
      </c>
      <c r="C43" s="58" t="s">
        <v>5301</v>
      </c>
      <c r="D43" s="58" t="s">
        <v>623</v>
      </c>
      <c r="E43" s="19" t="str">
        <f>VLOOKUP(A43,'All IDs'!$A$1:$D$1353,4,FALSE)</f>
        <v/>
      </c>
      <c r="F43" s="19" t="str">
        <f>VLOOKUP(A43,'All IDs'!$A$2:$J$1353,10,FALSE)</f>
        <v>63104A</v>
      </c>
      <c r="G43" s="58" t="s">
        <v>73</v>
      </c>
      <c r="H43" s="59">
        <v>0.93</v>
      </c>
      <c r="I43" s="94">
        <v>42373</v>
      </c>
      <c r="J43" s="59" t="b">
        <v>1</v>
      </c>
      <c r="K43" s="59" t="b">
        <v>0</v>
      </c>
      <c r="L43" s="19">
        <v>1.6293600000000001</v>
      </c>
      <c r="M43" s="19">
        <f>VLOOKUP(A43,'All Generation'!$A$2:$F$1353,3,FALSE)</f>
        <v>1.6293600000000001</v>
      </c>
      <c r="N43" s="19">
        <f>VLOOKUP(A43,'All Generation'!$A$2:$F$1353,4,FALSE)</f>
        <v>1.6293600000000001</v>
      </c>
      <c r="O43" s="19">
        <f>VLOOKUP(A43,'All Generation'!$A$2:$F$1353,5,FALSE)</f>
        <v>0</v>
      </c>
      <c r="P43" s="19">
        <f>VLOOKUP(A43,'All Generation'!$A$2:$F$1353,6,FALSE)</f>
        <v>0</v>
      </c>
      <c r="Q43" s="19" t="str">
        <f>VLOOKUP(A43,'All IDs'!$A$2:$D$1353,4,FALSE)</f>
        <v/>
      </c>
      <c r="R43" s="19" t="str">
        <f>VLOOKUP(A43,'All IDs'!$A$2:$J$1353,10,FALSE)</f>
        <v>63104A</v>
      </c>
    </row>
    <row r="44" spans="1:18">
      <c r="A44" s="59">
        <v>741</v>
      </c>
      <c r="B44" s="58" t="s">
        <v>537</v>
      </c>
      <c r="C44" s="58" t="s">
        <v>5302</v>
      </c>
      <c r="D44" s="58" t="s">
        <v>623</v>
      </c>
      <c r="E44" s="19" t="str">
        <f>VLOOKUP(A44,'All IDs'!$A$1:$D$1353,4,FALSE)</f>
        <v/>
      </c>
      <c r="F44" s="19" t="str">
        <f>VLOOKUP(A44,'All IDs'!$A$2:$J$1353,10,FALSE)</f>
        <v>63215A</v>
      </c>
      <c r="G44" s="58" t="s">
        <v>73</v>
      </c>
      <c r="H44" s="59">
        <v>4.7E-2</v>
      </c>
      <c r="I44" s="95"/>
      <c r="J44" s="59" t="b">
        <v>1</v>
      </c>
      <c r="K44" s="59" t="b">
        <v>0</v>
      </c>
      <c r="L44" s="19">
        <v>2.0389999999999998E-2</v>
      </c>
      <c r="M44" s="19">
        <f>VLOOKUP(A44,'All Generation'!$A$2:$F$1353,3,FALSE)</f>
        <v>2.0389999999999998E-2</v>
      </c>
      <c r="N44" s="19">
        <f>VLOOKUP(A44,'All Generation'!$A$2:$F$1353,4,FALSE)</f>
        <v>2.0389999999999998E-2</v>
      </c>
      <c r="O44" s="19">
        <f>VLOOKUP(A44,'All Generation'!$A$2:$F$1353,5,FALSE)</f>
        <v>0</v>
      </c>
      <c r="P44" s="19">
        <f>VLOOKUP(A44,'All Generation'!$A$2:$F$1353,6,FALSE)</f>
        <v>0</v>
      </c>
      <c r="Q44" s="19" t="str">
        <f>VLOOKUP(A44,'All IDs'!$A$2:$D$1353,4,FALSE)</f>
        <v/>
      </c>
      <c r="R44" s="19" t="str">
        <f>VLOOKUP(A44,'All IDs'!$A$2:$J$1353,10,FALSE)</f>
        <v>63215A</v>
      </c>
    </row>
    <row r="45" spans="1:18">
      <c r="A45" s="59">
        <v>742</v>
      </c>
      <c r="B45" s="58" t="s">
        <v>5303</v>
      </c>
      <c r="C45" s="58" t="s">
        <v>5304</v>
      </c>
      <c r="D45" s="58" t="s">
        <v>623</v>
      </c>
      <c r="E45" s="19" t="str">
        <f>VLOOKUP(A45,'All IDs'!$A$1:$D$1353,4,FALSE)</f>
        <v/>
      </c>
      <c r="F45" s="19" t="str">
        <f>VLOOKUP(A45,'All IDs'!$A$2:$J$1353,10,FALSE)</f>
        <v>62791A</v>
      </c>
      <c r="G45" s="58" t="s">
        <v>73</v>
      </c>
      <c r="H45" s="59">
        <v>0.92500000000000004</v>
      </c>
      <c r="I45" s="94">
        <v>41317</v>
      </c>
      <c r="J45" s="59" t="b">
        <v>1</v>
      </c>
      <c r="K45" s="59" t="b">
        <v>0</v>
      </c>
      <c r="L45" s="19">
        <v>2.2283250000000003</v>
      </c>
      <c r="M45" s="19">
        <f>VLOOKUP(A45,'All Generation'!$A$2:$F$1353,3,FALSE)</f>
        <v>2.2283250000000003</v>
      </c>
      <c r="N45" s="19">
        <f>VLOOKUP(A45,'All Generation'!$A$2:$F$1353,4,FALSE)</f>
        <v>2.2283250000000003</v>
      </c>
      <c r="O45" s="19">
        <f>VLOOKUP(A45,'All Generation'!$A$2:$F$1353,5,FALSE)</f>
        <v>2.2283250000000003</v>
      </c>
      <c r="P45" s="19">
        <f>VLOOKUP(A45,'All Generation'!$A$2:$F$1353,6,FALSE)</f>
        <v>0</v>
      </c>
      <c r="Q45" s="19" t="str">
        <f>VLOOKUP(A45,'All IDs'!$A$2:$D$1353,4,FALSE)</f>
        <v/>
      </c>
      <c r="R45" s="19" t="str">
        <f>VLOOKUP(A45,'All IDs'!$A$2:$J$1353,10,FALSE)</f>
        <v>62791A</v>
      </c>
    </row>
    <row r="46" spans="1:18">
      <c r="A46" s="59">
        <v>743</v>
      </c>
      <c r="B46" s="58" t="s">
        <v>446</v>
      </c>
      <c r="C46" s="58" t="s">
        <v>98</v>
      </c>
      <c r="D46" s="58" t="s">
        <v>623</v>
      </c>
      <c r="E46" s="19" t="str">
        <f>VLOOKUP(A46,'All IDs'!$A$1:$D$1353,4,FALSE)</f>
        <v>S0390</v>
      </c>
      <c r="F46" s="19" t="str">
        <f>VLOOKUP(A46,'All IDs'!$A$2:$J$1353,10,FALSE)</f>
        <v>61922A</v>
      </c>
      <c r="G46" s="58" t="s">
        <v>73</v>
      </c>
      <c r="H46" s="59">
        <v>6.5000000000000002E-2</v>
      </c>
      <c r="I46" s="94">
        <v>40295</v>
      </c>
      <c r="J46" s="59" t="b">
        <v>1</v>
      </c>
      <c r="K46" s="59" t="b">
        <v>0</v>
      </c>
      <c r="L46" s="19">
        <v>0.11457199999999999</v>
      </c>
      <c r="M46" s="19">
        <f>VLOOKUP(A46,'All Generation'!$A$2:$F$1353,3,FALSE)</f>
        <v>0.11457199999999999</v>
      </c>
      <c r="N46" s="19">
        <f>VLOOKUP(A46,'All Generation'!$A$2:$F$1353,4,FALSE)</f>
        <v>0.11457199999999999</v>
      </c>
      <c r="O46" s="19">
        <f>VLOOKUP(A46,'All Generation'!$A$2:$F$1353,5,FALSE)</f>
        <v>0</v>
      </c>
      <c r="P46" s="19">
        <f>VLOOKUP(A46,'All Generation'!$A$2:$F$1353,6,FALSE)</f>
        <v>0</v>
      </c>
      <c r="Q46" s="19" t="str">
        <f>VLOOKUP(A46,'All IDs'!$A$2:$D$1353,4,FALSE)</f>
        <v>S0390</v>
      </c>
      <c r="R46" s="19" t="str">
        <f>VLOOKUP(A46,'All IDs'!$A$2:$J$1353,10,FALSE)</f>
        <v>61922A</v>
      </c>
    </row>
    <row r="47" spans="1:18">
      <c r="A47" s="59">
        <v>744</v>
      </c>
      <c r="B47" s="58" t="s">
        <v>5305</v>
      </c>
      <c r="C47" s="58" t="s">
        <v>5306</v>
      </c>
      <c r="D47" s="58" t="s">
        <v>623</v>
      </c>
      <c r="E47" s="19" t="str">
        <f>VLOOKUP(A47,'All IDs'!$A$1:$D$1353,4,FALSE)</f>
        <v/>
      </c>
      <c r="F47" s="19" t="str">
        <f>VLOOKUP(A47,'All IDs'!$A$2:$J$1353,10,FALSE)</f>
        <v>60738A</v>
      </c>
      <c r="G47" s="58" t="s">
        <v>0</v>
      </c>
      <c r="H47" s="59">
        <v>0.7</v>
      </c>
      <c r="I47" s="94">
        <v>39853</v>
      </c>
      <c r="J47" s="59" t="b">
        <v>1</v>
      </c>
      <c r="K47" s="59" t="b">
        <v>0</v>
      </c>
      <c r="L47" s="19">
        <v>2.5289999999999999</v>
      </c>
      <c r="M47" s="19">
        <f>VLOOKUP(A47,'All Generation'!$A$2:$F$1353,3,FALSE)</f>
        <v>2.5289999999999999</v>
      </c>
      <c r="N47" s="19">
        <f>VLOOKUP(A47,'All Generation'!$A$2:$F$1353,4,FALSE)</f>
        <v>2.5289999999999999</v>
      </c>
      <c r="O47" s="19">
        <f>VLOOKUP(A47,'All Generation'!$A$2:$F$1353,5,FALSE)</f>
        <v>2.5289999999999999</v>
      </c>
      <c r="P47" s="19">
        <f>VLOOKUP(A47,'All Generation'!$A$2:$F$1353,6,FALSE)</f>
        <v>0</v>
      </c>
      <c r="Q47" s="19" t="str">
        <f>VLOOKUP(A47,'All IDs'!$A$2:$D$1353,4,FALSE)</f>
        <v/>
      </c>
      <c r="R47" s="19" t="str">
        <f>VLOOKUP(A47,'All IDs'!$A$2:$J$1353,10,FALSE)</f>
        <v>60738A</v>
      </c>
    </row>
    <row r="48" spans="1:18">
      <c r="A48" s="59">
        <v>745</v>
      </c>
      <c r="B48" s="58" t="s">
        <v>5307</v>
      </c>
      <c r="C48" s="58" t="s">
        <v>15</v>
      </c>
      <c r="D48" s="58" t="s">
        <v>623</v>
      </c>
      <c r="E48" s="19" t="str">
        <f>VLOOKUP(A48,'All IDs'!$A$1:$D$1353,4,FALSE)</f>
        <v/>
      </c>
      <c r="F48" s="19" t="str">
        <f>VLOOKUP(A48,'All IDs'!$A$2:$J$1353,10,FALSE)</f>
        <v>62127A</v>
      </c>
      <c r="G48" s="58" t="s">
        <v>73</v>
      </c>
      <c r="H48" s="59">
        <v>0.95099999999999996</v>
      </c>
      <c r="I48" s="94">
        <v>40360</v>
      </c>
      <c r="J48" s="59" t="b">
        <v>1</v>
      </c>
      <c r="K48" s="59" t="b">
        <v>0</v>
      </c>
      <c r="L48" s="19">
        <v>2.2992897600000002</v>
      </c>
      <c r="M48" s="19">
        <f>VLOOKUP(A48,'All Generation'!$A$2:$F$1353,3,FALSE)</f>
        <v>2.2992897600000002</v>
      </c>
      <c r="N48" s="19">
        <f>VLOOKUP(A48,'All Generation'!$A$2:$F$1353,4,FALSE)</f>
        <v>2.2992897600000002</v>
      </c>
      <c r="O48" s="19">
        <f>VLOOKUP(A48,'All Generation'!$A$2:$F$1353,5,FALSE)</f>
        <v>2.2992897600000002</v>
      </c>
      <c r="P48" s="19">
        <f>VLOOKUP(A48,'All Generation'!$A$2:$F$1353,6,FALSE)</f>
        <v>0</v>
      </c>
      <c r="Q48" s="19" t="str">
        <f>VLOOKUP(A48,'All IDs'!$A$2:$D$1353,4,FALSE)</f>
        <v/>
      </c>
      <c r="R48" s="19" t="str">
        <f>VLOOKUP(A48,'All IDs'!$A$2:$J$1353,10,FALSE)</f>
        <v>62127A</v>
      </c>
    </row>
    <row r="49" spans="1:18">
      <c r="A49" s="59">
        <v>746</v>
      </c>
      <c r="B49" s="58" t="s">
        <v>5308</v>
      </c>
      <c r="C49" s="58" t="s">
        <v>15</v>
      </c>
      <c r="D49" s="58" t="s">
        <v>623</v>
      </c>
      <c r="E49" s="19" t="str">
        <f>VLOOKUP(A49,'All IDs'!$A$1:$D$1353,4,FALSE)</f>
        <v/>
      </c>
      <c r="F49" s="19" t="str">
        <f>VLOOKUP(A49,'All IDs'!$A$2:$J$1353,10,FALSE)</f>
        <v>62137A</v>
      </c>
      <c r="G49" s="58" t="s">
        <v>73</v>
      </c>
      <c r="H49" s="59">
        <v>0.95699999999999996</v>
      </c>
      <c r="I49" s="94">
        <v>40360</v>
      </c>
      <c r="J49" s="59" t="b">
        <v>1</v>
      </c>
      <c r="K49" s="59" t="b">
        <v>0</v>
      </c>
      <c r="L49" s="19">
        <v>2.3137963200000002</v>
      </c>
      <c r="M49" s="19">
        <f>VLOOKUP(A49,'All Generation'!$A$2:$F$1353,3,FALSE)</f>
        <v>2.3137963200000002</v>
      </c>
      <c r="N49" s="19">
        <f>VLOOKUP(A49,'All Generation'!$A$2:$F$1353,4,FALSE)</f>
        <v>2.3137963200000002</v>
      </c>
      <c r="O49" s="19">
        <f>VLOOKUP(A49,'All Generation'!$A$2:$F$1353,5,FALSE)</f>
        <v>2.3137963200000002</v>
      </c>
      <c r="P49" s="19">
        <f>VLOOKUP(A49,'All Generation'!$A$2:$F$1353,6,FALSE)</f>
        <v>0</v>
      </c>
      <c r="Q49" s="19" t="str">
        <f>VLOOKUP(A49,'All IDs'!$A$2:$D$1353,4,FALSE)</f>
        <v/>
      </c>
      <c r="R49" s="19" t="str">
        <f>VLOOKUP(A49,'All IDs'!$A$2:$J$1353,10,FALSE)</f>
        <v>62137A</v>
      </c>
    </row>
    <row r="50" spans="1:18" ht="30">
      <c r="A50" s="59">
        <v>747</v>
      </c>
      <c r="B50" s="58" t="s">
        <v>5309</v>
      </c>
      <c r="C50" s="58" t="s">
        <v>4630</v>
      </c>
      <c r="D50" s="58" t="s">
        <v>623</v>
      </c>
      <c r="E50" s="19" t="str">
        <f>VLOOKUP(A50,'All IDs'!$A$1:$D$1353,4,FALSE)</f>
        <v/>
      </c>
      <c r="F50" s="19" t="str">
        <f>VLOOKUP(A50,'All IDs'!$A$2:$J$1353,10,FALSE)</f>
        <v>62040A</v>
      </c>
      <c r="G50" s="58" t="s">
        <v>73</v>
      </c>
      <c r="H50" s="59">
        <v>0.97499999999999998</v>
      </c>
      <c r="I50" s="94">
        <v>39801</v>
      </c>
      <c r="J50" s="59" t="b">
        <v>1</v>
      </c>
      <c r="K50" s="59" t="b">
        <v>0</v>
      </c>
      <c r="L50" s="19">
        <v>0.59287000000000001</v>
      </c>
      <c r="M50" s="19">
        <f>VLOOKUP(A50,'All Generation'!$A$2:$F$1353,3,FALSE)</f>
        <v>0.59287000000000001</v>
      </c>
      <c r="N50" s="19">
        <f>VLOOKUP(A50,'All Generation'!$A$2:$F$1353,4,FALSE)</f>
        <v>0.59287000000000001</v>
      </c>
      <c r="O50" s="19">
        <f>VLOOKUP(A50,'All Generation'!$A$2:$F$1353,5,FALSE)</f>
        <v>0</v>
      </c>
      <c r="P50" s="19">
        <f>VLOOKUP(A50,'All Generation'!$A$2:$F$1353,6,FALSE)</f>
        <v>0</v>
      </c>
      <c r="Q50" s="19" t="str">
        <f>VLOOKUP(A50,'All IDs'!$A$2:$D$1353,4,FALSE)</f>
        <v/>
      </c>
      <c r="R50" s="19" t="str">
        <f>VLOOKUP(A50,'All IDs'!$A$2:$J$1353,10,FALSE)</f>
        <v>62040A</v>
      </c>
    </row>
    <row r="51" spans="1:18" ht="30">
      <c r="A51" s="59">
        <v>748</v>
      </c>
      <c r="B51" s="58" t="s">
        <v>5310</v>
      </c>
      <c r="C51" s="58" t="s">
        <v>4630</v>
      </c>
      <c r="D51" s="58" t="s">
        <v>623</v>
      </c>
      <c r="E51" s="19" t="str">
        <f>VLOOKUP(A51,'All IDs'!$A$1:$D$1353,4,FALSE)</f>
        <v/>
      </c>
      <c r="F51" s="19" t="str">
        <f>VLOOKUP(A51,'All IDs'!$A$2:$J$1353,10,FALSE)</f>
        <v>62041A</v>
      </c>
      <c r="G51" s="58" t="s">
        <v>73</v>
      </c>
      <c r="H51" s="59">
        <v>0.99950000000000006</v>
      </c>
      <c r="I51" s="94">
        <v>40177</v>
      </c>
      <c r="J51" s="59" t="b">
        <v>1</v>
      </c>
      <c r="K51" s="59" t="b">
        <v>0</v>
      </c>
      <c r="L51" s="19">
        <v>0.59287000000000001</v>
      </c>
      <c r="M51" s="19">
        <f>VLOOKUP(A51,'All Generation'!$A$2:$F$1353,3,FALSE)</f>
        <v>0.59287000000000001</v>
      </c>
      <c r="N51" s="19">
        <f>VLOOKUP(A51,'All Generation'!$A$2:$F$1353,4,FALSE)</f>
        <v>0.59287000000000001</v>
      </c>
      <c r="O51" s="19">
        <f>VLOOKUP(A51,'All Generation'!$A$2:$F$1353,5,FALSE)</f>
        <v>0</v>
      </c>
      <c r="P51" s="19">
        <f>VLOOKUP(A51,'All Generation'!$A$2:$F$1353,6,FALSE)</f>
        <v>0</v>
      </c>
      <c r="Q51" s="19" t="str">
        <f>VLOOKUP(A51,'All IDs'!$A$2:$D$1353,4,FALSE)</f>
        <v/>
      </c>
      <c r="R51" s="19" t="str">
        <f>VLOOKUP(A51,'All IDs'!$A$2:$J$1353,10,FALSE)</f>
        <v>62041A</v>
      </c>
    </row>
    <row r="52" spans="1:18">
      <c r="A52" s="59">
        <v>749</v>
      </c>
      <c r="B52" s="58" t="s">
        <v>5311</v>
      </c>
      <c r="C52" s="58" t="s">
        <v>15</v>
      </c>
      <c r="D52" s="58" t="s">
        <v>623</v>
      </c>
      <c r="E52" s="19" t="str">
        <f>VLOOKUP(A52,'All IDs'!$A$1:$D$1353,4,FALSE)</f>
        <v/>
      </c>
      <c r="F52" s="19" t="str">
        <f>VLOOKUP(A52,'All IDs'!$A$2:$J$1353,10,FALSE)</f>
        <v>62057A</v>
      </c>
      <c r="G52" s="58" t="s">
        <v>73</v>
      </c>
      <c r="H52" s="59">
        <v>0.22500000000000001</v>
      </c>
      <c r="I52" s="95"/>
      <c r="J52" s="59" t="b">
        <v>1</v>
      </c>
      <c r="K52" s="59" t="b">
        <v>0</v>
      </c>
      <c r="L52" s="19">
        <v>0.34399999999999997</v>
      </c>
      <c r="M52" s="19">
        <f>VLOOKUP(A52,'All Generation'!$A$2:$F$1353,3,FALSE)</f>
        <v>0.34399999999999997</v>
      </c>
      <c r="N52" s="19">
        <f>VLOOKUP(A52,'All Generation'!$A$2:$F$1353,4,FALSE)</f>
        <v>0.34399999999999997</v>
      </c>
      <c r="O52" s="19">
        <f>VLOOKUP(A52,'All Generation'!$A$2:$F$1353,5,FALSE)</f>
        <v>0</v>
      </c>
      <c r="P52" s="19">
        <f>VLOOKUP(A52,'All Generation'!$A$2:$F$1353,6,FALSE)</f>
        <v>0</v>
      </c>
      <c r="Q52" s="19" t="str">
        <f>VLOOKUP(A52,'All IDs'!$A$2:$D$1353,4,FALSE)</f>
        <v/>
      </c>
      <c r="R52" s="19" t="str">
        <f>VLOOKUP(A52,'All IDs'!$A$2:$J$1353,10,FALSE)</f>
        <v>62057A</v>
      </c>
    </row>
    <row r="53" spans="1:18">
      <c r="A53" s="59">
        <v>750</v>
      </c>
      <c r="B53" s="58" t="s">
        <v>5312</v>
      </c>
      <c r="C53" s="58" t="s">
        <v>15</v>
      </c>
      <c r="D53" s="58" t="s">
        <v>623</v>
      </c>
      <c r="E53" s="19" t="str">
        <f>VLOOKUP(A53,'All IDs'!$A$1:$D$1353,4,FALSE)</f>
        <v>S0090</v>
      </c>
      <c r="F53" s="19" t="str">
        <f>VLOOKUP(A53,'All IDs'!$A$2:$J$1353,10,FALSE)</f>
        <v>60687A</v>
      </c>
      <c r="G53" s="58" t="s">
        <v>73</v>
      </c>
      <c r="H53" s="59">
        <v>0.2</v>
      </c>
      <c r="I53" s="94">
        <v>34486</v>
      </c>
      <c r="J53" s="59" t="b">
        <v>1</v>
      </c>
      <c r="K53" s="59" t="b">
        <v>0</v>
      </c>
      <c r="L53" s="19">
        <v>0.26400000000000001</v>
      </c>
      <c r="M53" s="19">
        <f>VLOOKUP(A53,'All Generation'!$A$2:$F$1353,3,FALSE)</f>
        <v>0.35040000000000004</v>
      </c>
      <c r="N53" s="19">
        <f>VLOOKUP(A53,'All Generation'!$A$2:$F$1353,4,FALSE)</f>
        <v>0.28999999999999998</v>
      </c>
      <c r="O53" s="19">
        <f>VLOOKUP(A53,'All Generation'!$A$2:$F$1353,5,FALSE)</f>
        <v>0.10100000000000001</v>
      </c>
      <c r="P53" s="19">
        <f>VLOOKUP(A53,'All Generation'!$A$2:$F$1353,6,FALSE)</f>
        <v>4.0000000000000001E-3</v>
      </c>
      <c r="Q53" s="19" t="str">
        <f>VLOOKUP(A53,'All IDs'!$A$2:$D$1353,4,FALSE)</f>
        <v>S0090</v>
      </c>
      <c r="R53" s="19" t="str">
        <f>VLOOKUP(A53,'All IDs'!$A$2:$J$1353,10,FALSE)</f>
        <v>60687A</v>
      </c>
    </row>
    <row r="54" spans="1:18">
      <c r="A54" s="59">
        <v>751</v>
      </c>
      <c r="B54" s="58" t="s">
        <v>448</v>
      </c>
      <c r="C54" s="58" t="s">
        <v>98</v>
      </c>
      <c r="D54" s="58" t="s">
        <v>623</v>
      </c>
      <c r="E54" s="19" t="str">
        <f>VLOOKUP(A54,'All IDs'!$A$1:$D$1353,4,FALSE)</f>
        <v>S0391</v>
      </c>
      <c r="F54" s="19" t="str">
        <f>VLOOKUP(A54,'All IDs'!$A$2:$J$1353,10,FALSE)</f>
        <v>60883A</v>
      </c>
      <c r="G54" s="58" t="s">
        <v>73</v>
      </c>
      <c r="H54" s="59">
        <v>0.10199999999999999</v>
      </c>
      <c r="I54" s="94">
        <v>39420</v>
      </c>
      <c r="J54" s="59" t="b">
        <v>1</v>
      </c>
      <c r="K54" s="59" t="b">
        <v>0</v>
      </c>
      <c r="L54" s="19">
        <v>0.18381800000000001</v>
      </c>
      <c r="M54" s="19">
        <f>VLOOKUP(A54,'All Generation'!$A$2:$F$1353,3,FALSE)</f>
        <v>0.18381800000000001</v>
      </c>
      <c r="N54" s="19">
        <f>VLOOKUP(A54,'All Generation'!$A$2:$F$1353,4,FALSE)</f>
        <v>0.18381800000000001</v>
      </c>
      <c r="O54" s="19">
        <f>VLOOKUP(A54,'All Generation'!$A$2:$F$1353,5,FALSE)</f>
        <v>0</v>
      </c>
      <c r="P54" s="19">
        <f>VLOOKUP(A54,'All Generation'!$A$2:$F$1353,6,FALSE)</f>
        <v>0</v>
      </c>
      <c r="Q54" s="19" t="str">
        <f>VLOOKUP(A54,'All IDs'!$A$2:$D$1353,4,FALSE)</f>
        <v>S0391</v>
      </c>
      <c r="R54" s="19" t="str">
        <f>VLOOKUP(A54,'All IDs'!$A$2:$J$1353,10,FALSE)</f>
        <v>60883A</v>
      </c>
    </row>
    <row r="55" spans="1:18">
      <c r="A55" s="59">
        <v>752</v>
      </c>
      <c r="B55" s="58" t="s">
        <v>539</v>
      </c>
      <c r="C55" s="58" t="s">
        <v>5313</v>
      </c>
      <c r="D55" s="58" t="s">
        <v>623</v>
      </c>
      <c r="E55" s="19" t="str">
        <f>VLOOKUP(A55,'All IDs'!$A$1:$D$1353,4,FALSE)</f>
        <v/>
      </c>
      <c r="F55" s="19" t="str">
        <f>VLOOKUP(A55,'All IDs'!$A$2:$J$1353,10,FALSE)</f>
        <v>62543A</v>
      </c>
      <c r="G55" s="58" t="s">
        <v>73</v>
      </c>
      <c r="H55" s="59">
        <v>2.5999999999999999E-2</v>
      </c>
      <c r="I55" s="94">
        <v>39778</v>
      </c>
      <c r="J55" s="59" t="b">
        <v>1</v>
      </c>
      <c r="K55" s="59" t="b">
        <v>0</v>
      </c>
      <c r="L55" s="19">
        <v>5.0000000000000001E-3</v>
      </c>
      <c r="M55" s="19">
        <f>VLOOKUP(A55,'All Generation'!$A$2:$F$1353,3,FALSE)</f>
        <v>5.0000000000000001E-3</v>
      </c>
      <c r="N55" s="19">
        <f>VLOOKUP(A55,'All Generation'!$A$2:$F$1353,4,FALSE)</f>
        <v>5.0000000000000001E-3</v>
      </c>
      <c r="O55" s="19">
        <f>VLOOKUP(A55,'All Generation'!$A$2:$F$1353,5,FALSE)</f>
        <v>0</v>
      </c>
      <c r="P55" s="19">
        <f>VLOOKUP(A55,'All Generation'!$A$2:$F$1353,6,FALSE)</f>
        <v>0</v>
      </c>
      <c r="Q55" s="19" t="str">
        <f>VLOOKUP(A55,'All IDs'!$A$2:$D$1353,4,FALSE)</f>
        <v/>
      </c>
      <c r="R55" s="19" t="str">
        <f>VLOOKUP(A55,'All IDs'!$A$2:$J$1353,10,FALSE)</f>
        <v>62543A</v>
      </c>
    </row>
    <row r="56" spans="1:18">
      <c r="A56" s="59">
        <v>753</v>
      </c>
      <c r="B56" s="122" t="s">
        <v>5314</v>
      </c>
      <c r="C56" s="58" t="s">
        <v>5315</v>
      </c>
      <c r="D56" s="58" t="s">
        <v>623</v>
      </c>
      <c r="E56" s="19" t="str">
        <f>VLOOKUP(A56,'All IDs'!$A$1:$D$1353,4,FALSE)</f>
        <v>S9036</v>
      </c>
      <c r="F56" s="19" t="str">
        <f>VLOOKUP(A56,'All IDs'!$A$2:$J$1353,10,FALSE)</f>
        <v>62610A</v>
      </c>
      <c r="G56" s="58" t="s">
        <v>73</v>
      </c>
      <c r="H56" s="59">
        <v>0.25</v>
      </c>
      <c r="I56" s="94">
        <v>40909</v>
      </c>
      <c r="J56" s="59" t="b">
        <v>1</v>
      </c>
      <c r="K56" s="59" t="b">
        <v>0</v>
      </c>
      <c r="L56" s="19">
        <v>1.6220000000000001</v>
      </c>
      <c r="M56" s="19">
        <f>VLOOKUP(A56,'All Generation'!$A$2:$F$1353,3,FALSE)</f>
        <v>0.60225000000000006</v>
      </c>
      <c r="N56" s="19">
        <f>VLOOKUP(A56,'All Generation'!$A$2:$F$1353,4,FALSE)</f>
        <v>0.60225000000000006</v>
      </c>
      <c r="O56" s="19">
        <f>VLOOKUP(A56,'All Generation'!$A$2:$F$1353,5,FALSE)</f>
        <v>0.60225000000000006</v>
      </c>
      <c r="P56" s="19">
        <f>VLOOKUP(A56,'All Generation'!$A$2:$F$1353,6,FALSE)</f>
        <v>0</v>
      </c>
      <c r="Q56" s="19" t="str">
        <f>VLOOKUP(A56,'All IDs'!$A$2:$D$1353,4,FALSE)</f>
        <v>S9036</v>
      </c>
      <c r="R56" s="19" t="str">
        <f>VLOOKUP(A56,'All IDs'!$A$2:$J$1353,10,FALSE)</f>
        <v>62610A</v>
      </c>
    </row>
    <row r="57" spans="1:18">
      <c r="A57" s="59">
        <v>754</v>
      </c>
      <c r="B57" s="58" t="s">
        <v>5316</v>
      </c>
      <c r="C57" s="58" t="s">
        <v>15</v>
      </c>
      <c r="D57" s="58" t="s">
        <v>623</v>
      </c>
      <c r="E57" s="19" t="str">
        <f>VLOOKUP(A57,'All IDs'!$A$1:$D$1353,4,FALSE)</f>
        <v/>
      </c>
      <c r="F57" s="19" t="str">
        <f>VLOOKUP(A57,'All IDs'!$A$2:$J$1353,10,FALSE)</f>
        <v>60295A</v>
      </c>
      <c r="G57" s="58" t="s">
        <v>0</v>
      </c>
      <c r="H57" s="59">
        <v>0.57999999999999996</v>
      </c>
      <c r="I57" s="94">
        <v>33966</v>
      </c>
      <c r="J57" s="59" t="b">
        <v>1</v>
      </c>
      <c r="K57" s="59" t="b">
        <v>0</v>
      </c>
      <c r="L57" s="19">
        <v>1.5226109999999999</v>
      </c>
      <c r="M57" s="19">
        <f>VLOOKUP(A57,'All Generation'!$A$2:$F$1353,3,FALSE)</f>
        <v>1.5226109999999999</v>
      </c>
      <c r="N57" s="19">
        <f>VLOOKUP(A57,'All Generation'!$A$2:$F$1353,4,FALSE)</f>
        <v>1.5226109999999999</v>
      </c>
      <c r="O57" s="19">
        <f>VLOOKUP(A57,'All Generation'!$A$2:$F$1353,5,FALSE)</f>
        <v>1.5226109999999999</v>
      </c>
      <c r="P57" s="19">
        <f>VLOOKUP(A57,'All Generation'!$A$2:$F$1353,6,FALSE)</f>
        <v>0</v>
      </c>
      <c r="Q57" s="19" t="str">
        <f>VLOOKUP(A57,'All IDs'!$A$2:$D$1353,4,FALSE)</f>
        <v/>
      </c>
      <c r="R57" s="19" t="str">
        <f>VLOOKUP(A57,'All IDs'!$A$2:$J$1353,10,FALSE)</f>
        <v>60295A</v>
      </c>
    </row>
    <row r="58" spans="1:18">
      <c r="A58" s="59">
        <v>755</v>
      </c>
      <c r="B58" s="58" t="s">
        <v>5317</v>
      </c>
      <c r="C58" s="58" t="s">
        <v>98</v>
      </c>
      <c r="D58" s="58" t="s">
        <v>623</v>
      </c>
      <c r="E58" s="19" t="str">
        <f>VLOOKUP(A58,'All IDs'!$A$1:$D$1353,4,FALSE)</f>
        <v>S0392</v>
      </c>
      <c r="F58" s="19" t="str">
        <f>VLOOKUP(A58,'All IDs'!$A$2:$J$1353,10,FALSE)</f>
        <v>60761A</v>
      </c>
      <c r="G58" s="58" t="s">
        <v>73</v>
      </c>
      <c r="H58" s="59">
        <v>0.5</v>
      </c>
      <c r="I58" s="94">
        <v>39791</v>
      </c>
      <c r="J58" s="59" t="b">
        <v>1</v>
      </c>
      <c r="K58" s="59" t="b">
        <v>0</v>
      </c>
      <c r="L58" s="19">
        <v>0.791412</v>
      </c>
      <c r="M58" s="19">
        <f>VLOOKUP(A58,'All Generation'!$A$2:$F$1353,3,FALSE)</f>
        <v>0.791412</v>
      </c>
      <c r="N58" s="19">
        <f>VLOOKUP(A58,'All Generation'!$A$2:$F$1353,4,FALSE)</f>
        <v>0.791412</v>
      </c>
      <c r="O58" s="19">
        <f>VLOOKUP(A58,'All Generation'!$A$2:$F$1353,5,FALSE)</f>
        <v>0.80147100000000004</v>
      </c>
      <c r="P58" s="19">
        <f>VLOOKUP(A58,'All Generation'!$A$2:$F$1353,6,FALSE)</f>
        <v>0</v>
      </c>
      <c r="Q58" s="19" t="str">
        <f>VLOOKUP(A58,'All IDs'!$A$2:$D$1353,4,FALSE)</f>
        <v>S0392</v>
      </c>
      <c r="R58" s="19" t="str">
        <f>VLOOKUP(A58,'All IDs'!$A$2:$J$1353,10,FALSE)</f>
        <v>60761A</v>
      </c>
    </row>
    <row r="59" spans="1:18">
      <c r="A59" s="59">
        <v>756</v>
      </c>
      <c r="B59" s="58" t="s">
        <v>5318</v>
      </c>
      <c r="C59" s="58" t="s">
        <v>15</v>
      </c>
      <c r="D59" s="58" t="s">
        <v>623</v>
      </c>
      <c r="E59" s="19" t="str">
        <f>VLOOKUP(A59,'All IDs'!$A$1:$D$1353,4,FALSE)</f>
        <v/>
      </c>
      <c r="F59" s="19" t="str">
        <f>VLOOKUP(A59,'All IDs'!$A$2:$J$1353,10,FALSE)</f>
        <v/>
      </c>
      <c r="G59" s="58" t="s">
        <v>73</v>
      </c>
      <c r="H59" s="59">
        <v>0.92500000000000004</v>
      </c>
      <c r="I59" s="94">
        <v>41704</v>
      </c>
      <c r="J59" s="59" t="b">
        <v>1</v>
      </c>
      <c r="K59" s="59" t="b">
        <v>0</v>
      </c>
      <c r="L59" s="19">
        <v>2.2283249999999999</v>
      </c>
      <c r="M59" s="19">
        <f>VLOOKUP(A59,'All Generation'!$A$2:$F$1353,3,FALSE)</f>
        <v>2.2283249999999999</v>
      </c>
      <c r="N59" s="19">
        <f>VLOOKUP(A59,'All Generation'!$A$2:$F$1353,4,FALSE)</f>
        <v>2.2283249999999999</v>
      </c>
      <c r="O59" s="19">
        <f>VLOOKUP(A59,'All Generation'!$A$2:$F$1353,5,FALSE)</f>
        <v>2.2283250000000003</v>
      </c>
      <c r="P59" s="19">
        <f>VLOOKUP(A59,'All Generation'!$A$2:$F$1353,6,FALSE)</f>
        <v>0</v>
      </c>
      <c r="Q59" s="19" t="str">
        <f>VLOOKUP(A59,'All IDs'!$A$2:$D$1353,4,FALSE)</f>
        <v/>
      </c>
      <c r="R59" s="19" t="s">
        <v>17438</v>
      </c>
    </row>
    <row r="60" spans="1:18">
      <c r="A60" s="59">
        <v>757</v>
      </c>
      <c r="B60" s="58" t="s">
        <v>5319</v>
      </c>
      <c r="C60" s="58" t="s">
        <v>15</v>
      </c>
      <c r="D60" s="58" t="s">
        <v>623</v>
      </c>
      <c r="E60" s="19" t="str">
        <f>VLOOKUP(A60,'All IDs'!$A$1:$D$1353,4,FALSE)</f>
        <v/>
      </c>
      <c r="F60" s="19" t="str">
        <f>VLOOKUP(A60,'All IDs'!$A$2:$J$1353,10,FALSE)</f>
        <v>61725A</v>
      </c>
      <c r="G60" s="58" t="s">
        <v>73</v>
      </c>
      <c r="H60" s="59">
        <v>0.75</v>
      </c>
      <c r="I60" s="94">
        <v>41609</v>
      </c>
      <c r="J60" s="59" t="b">
        <v>1</v>
      </c>
      <c r="K60" s="59" t="b">
        <v>0</v>
      </c>
      <c r="L60" s="19">
        <v>1.485031</v>
      </c>
      <c r="M60" s="19">
        <f>VLOOKUP(A60,'All Generation'!$A$2:$F$1353,3,FALSE)</f>
        <v>1.485031</v>
      </c>
      <c r="N60" s="19">
        <f>VLOOKUP(A60,'All Generation'!$A$2:$F$1353,4,FALSE)</f>
        <v>1.485031</v>
      </c>
      <c r="O60" s="19">
        <f>VLOOKUP(A60,'All Generation'!$A$2:$F$1353,5,FALSE)</f>
        <v>1.474</v>
      </c>
      <c r="P60" s="19">
        <f>VLOOKUP(A60,'All Generation'!$A$2:$F$1353,6,FALSE)</f>
        <v>0</v>
      </c>
      <c r="Q60" s="19" t="str">
        <f>VLOOKUP(A60,'All IDs'!$A$2:$D$1353,4,FALSE)</f>
        <v/>
      </c>
      <c r="R60" s="19" t="str">
        <f>VLOOKUP(A60,'All IDs'!$A$2:$J$1353,10,FALSE)</f>
        <v>61725A</v>
      </c>
    </row>
    <row r="61" spans="1:18">
      <c r="A61" s="59">
        <v>758</v>
      </c>
      <c r="B61" s="58" t="s">
        <v>5320</v>
      </c>
      <c r="C61" s="58" t="s">
        <v>15</v>
      </c>
      <c r="D61" s="58" t="s">
        <v>623</v>
      </c>
      <c r="E61" s="19" t="str">
        <f>VLOOKUP(A61,'All IDs'!$A$1:$D$1353,4,FALSE)</f>
        <v/>
      </c>
      <c r="F61" s="19" t="str">
        <f>VLOOKUP(A61,'All IDs'!$A$2:$J$1353,10,FALSE)</f>
        <v>62518A</v>
      </c>
      <c r="G61" s="58" t="s">
        <v>73</v>
      </c>
      <c r="H61" s="59">
        <v>0.33300000000000002</v>
      </c>
      <c r="I61" s="95"/>
      <c r="J61" s="59" t="b">
        <v>1</v>
      </c>
      <c r="K61" s="59" t="b">
        <v>0</v>
      </c>
      <c r="L61" s="19">
        <v>0.58341600000000005</v>
      </c>
      <c r="M61" s="19">
        <f>VLOOKUP(A61,'All Generation'!$A$2:$F$1353,3,FALSE)</f>
        <v>0.58341600000000005</v>
      </c>
      <c r="N61" s="19">
        <f>VLOOKUP(A61,'All Generation'!$A$2:$F$1353,4,FALSE)</f>
        <v>0.58341600000000005</v>
      </c>
      <c r="O61" s="19">
        <f>VLOOKUP(A61,'All Generation'!$A$2:$F$1353,5,FALSE)</f>
        <v>0</v>
      </c>
      <c r="P61" s="19">
        <f>VLOOKUP(A61,'All Generation'!$A$2:$F$1353,6,FALSE)</f>
        <v>0</v>
      </c>
      <c r="Q61" s="19" t="str">
        <f>VLOOKUP(A61,'All IDs'!$A$2:$D$1353,4,FALSE)</f>
        <v/>
      </c>
      <c r="R61" s="19" t="str">
        <f>VLOOKUP(A61,'All IDs'!$A$2:$J$1353,10,FALSE)</f>
        <v>62518A</v>
      </c>
    </row>
    <row r="62" spans="1:18">
      <c r="A62" s="59">
        <v>759</v>
      </c>
      <c r="B62" s="58" t="s">
        <v>5321</v>
      </c>
      <c r="C62" s="58" t="s">
        <v>98</v>
      </c>
      <c r="D62" s="58" t="s">
        <v>623</v>
      </c>
      <c r="E62" s="19" t="str">
        <f>VLOOKUP(A62,'All IDs'!$A$1:$D$1353,4,FALSE)</f>
        <v>S0388</v>
      </c>
      <c r="F62" s="19" t="str">
        <f>VLOOKUP(A62,'All IDs'!$A$2:$J$1353,10,FALSE)</f>
        <v>60882A</v>
      </c>
      <c r="G62" s="58" t="s">
        <v>73</v>
      </c>
      <c r="H62" s="59">
        <v>0.05</v>
      </c>
      <c r="I62" s="94">
        <v>39287</v>
      </c>
      <c r="J62" s="59" t="b">
        <v>1</v>
      </c>
      <c r="K62" s="59" t="b">
        <v>0</v>
      </c>
      <c r="L62" s="19">
        <v>0.11799999999999999</v>
      </c>
      <c r="M62" s="19">
        <f>VLOOKUP(A62,'All Generation'!$A$2:$F$1353,3,FALSE)</f>
        <v>0.11799999999999999</v>
      </c>
      <c r="N62" s="19">
        <f>VLOOKUP(A62,'All Generation'!$A$2:$F$1353,4,FALSE)</f>
        <v>0.11799999999999999</v>
      </c>
      <c r="O62" s="19">
        <f>VLOOKUP(A62,'All Generation'!$A$2:$F$1353,5,FALSE)</f>
        <v>0</v>
      </c>
      <c r="P62" s="19">
        <f>VLOOKUP(A62,'All Generation'!$A$2:$F$1353,6,FALSE)</f>
        <v>0</v>
      </c>
      <c r="Q62" s="19" t="str">
        <f>VLOOKUP(A62,'All IDs'!$A$2:$D$1353,4,FALSE)</f>
        <v>S0388</v>
      </c>
      <c r="R62" s="19" t="str">
        <f>VLOOKUP(A62,'All IDs'!$A$2:$J$1353,10,FALSE)</f>
        <v>60882A</v>
      </c>
    </row>
    <row r="63" spans="1:18">
      <c r="A63" s="59">
        <v>760</v>
      </c>
      <c r="B63" s="58" t="s">
        <v>5322</v>
      </c>
      <c r="C63" s="58" t="s">
        <v>5323</v>
      </c>
      <c r="D63" s="58" t="s">
        <v>623</v>
      </c>
      <c r="E63" s="19" t="str">
        <f>VLOOKUP(A63,'All IDs'!$A$1:$D$1353,4,FALSE)</f>
        <v/>
      </c>
      <c r="F63" s="19" t="str">
        <f>VLOOKUP(A63,'All IDs'!$A$2:$J$1353,10,FALSE)</f>
        <v>62326A</v>
      </c>
      <c r="G63" s="58" t="s">
        <v>73</v>
      </c>
      <c r="H63" s="59">
        <v>0.83299999999999996</v>
      </c>
      <c r="I63" s="94">
        <v>41977</v>
      </c>
      <c r="J63" s="59" t="b">
        <v>1</v>
      </c>
      <c r="K63" s="59" t="b">
        <v>0</v>
      </c>
      <c r="L63" s="19">
        <v>1.459416</v>
      </c>
      <c r="M63" s="19">
        <f>VLOOKUP(A63,'All Generation'!$A$2:$F$1353,3,FALSE)</f>
        <v>1.459416</v>
      </c>
      <c r="N63" s="19">
        <f>VLOOKUP(A63,'All Generation'!$A$2:$F$1353,4,FALSE)</f>
        <v>0</v>
      </c>
      <c r="O63" s="19">
        <f>VLOOKUP(A63,'All Generation'!$A$2:$F$1353,5,FALSE)</f>
        <v>0</v>
      </c>
      <c r="P63" s="19">
        <f>VLOOKUP(A63,'All Generation'!$A$2:$F$1353,6,FALSE)</f>
        <v>0</v>
      </c>
      <c r="Q63" s="19" t="str">
        <f>VLOOKUP(A63,'All IDs'!$A$2:$D$1353,4,FALSE)</f>
        <v/>
      </c>
      <c r="R63" s="19" t="str">
        <f>VLOOKUP(A63,'All IDs'!$A$2:$J$1353,10,FALSE)</f>
        <v>62326A</v>
      </c>
    </row>
    <row r="64" spans="1:18">
      <c r="A64" s="59">
        <v>761</v>
      </c>
      <c r="B64" s="58" t="s">
        <v>5324</v>
      </c>
      <c r="C64" s="58" t="s">
        <v>5323</v>
      </c>
      <c r="D64" s="58" t="s">
        <v>623</v>
      </c>
      <c r="E64" s="19" t="str">
        <f>VLOOKUP(A64,'All IDs'!$A$1:$D$1353,4,FALSE)</f>
        <v/>
      </c>
      <c r="F64" s="19" t="str">
        <f>VLOOKUP(A64,'All IDs'!$A$2:$J$1353,10,FALSE)</f>
        <v>62326A</v>
      </c>
      <c r="G64" s="58" t="s">
        <v>73</v>
      </c>
      <c r="H64" s="59">
        <v>0.83299999999999996</v>
      </c>
      <c r="I64" s="94">
        <v>42059</v>
      </c>
      <c r="J64" s="59" t="b">
        <v>1</v>
      </c>
      <c r="K64" s="59" t="b">
        <v>0</v>
      </c>
      <c r="L64" s="19">
        <v>1.459416</v>
      </c>
      <c r="M64" s="19">
        <f>VLOOKUP(A64,'All Generation'!$A$2:$F$1353,3,FALSE)</f>
        <v>1.459416</v>
      </c>
      <c r="N64" s="19">
        <f>VLOOKUP(A64,'All Generation'!$A$2:$F$1353,4,FALSE)</f>
        <v>1.459416</v>
      </c>
      <c r="O64" s="19">
        <f>VLOOKUP(A64,'All Generation'!$A$2:$F$1353,5,FALSE)</f>
        <v>0</v>
      </c>
      <c r="P64" s="19">
        <f>VLOOKUP(A64,'All Generation'!$A$2:$F$1353,6,FALSE)</f>
        <v>0</v>
      </c>
      <c r="Q64" s="19" t="str">
        <f>VLOOKUP(A64,'All IDs'!$A$2:$D$1353,4,FALSE)</f>
        <v/>
      </c>
      <c r="R64" s="19" t="str">
        <f>VLOOKUP(A64,'All IDs'!$A$2:$J$1353,10,FALSE)</f>
        <v>62326A</v>
      </c>
    </row>
    <row r="65" spans="1:18">
      <c r="A65" s="59">
        <v>762</v>
      </c>
      <c r="B65" s="58" t="s">
        <v>5325</v>
      </c>
      <c r="C65" s="58" t="s">
        <v>5326</v>
      </c>
      <c r="D65" s="58" t="s">
        <v>623</v>
      </c>
      <c r="E65" s="19" t="str">
        <f>VLOOKUP(A65,'All IDs'!$A$1:$D$1353,4,FALSE)</f>
        <v/>
      </c>
      <c r="F65" s="19" t="str">
        <f>VLOOKUP(A65,'All IDs'!$A$2:$J$1353,10,FALSE)</f>
        <v>62383A</v>
      </c>
      <c r="G65" s="58" t="s">
        <v>73</v>
      </c>
      <c r="H65" s="59">
        <v>0.83299999999999996</v>
      </c>
      <c r="I65" s="94">
        <v>41949</v>
      </c>
      <c r="J65" s="59" t="b">
        <v>1</v>
      </c>
      <c r="K65" s="59" t="b">
        <v>0</v>
      </c>
      <c r="L65" s="19">
        <v>1.459416</v>
      </c>
      <c r="M65" s="19">
        <f>VLOOKUP(A65,'All Generation'!$A$2:$F$1353,3,FALSE)</f>
        <v>1.459416</v>
      </c>
      <c r="N65" s="19">
        <f>VLOOKUP(A65,'All Generation'!$A$2:$F$1353,4,FALSE)</f>
        <v>0</v>
      </c>
      <c r="O65" s="19">
        <f>VLOOKUP(A65,'All Generation'!$A$2:$F$1353,5,FALSE)</f>
        <v>0</v>
      </c>
      <c r="P65" s="19">
        <f>VLOOKUP(A65,'All Generation'!$A$2:$F$1353,6,FALSE)</f>
        <v>0</v>
      </c>
      <c r="Q65" s="19" t="str">
        <f>VLOOKUP(A65,'All IDs'!$A$2:$D$1353,4,FALSE)</f>
        <v/>
      </c>
      <c r="R65" s="19" t="str">
        <f>VLOOKUP(A65,'All IDs'!$A$2:$J$1353,10,FALSE)</f>
        <v>62383A</v>
      </c>
    </row>
    <row r="66" spans="1:18">
      <c r="A66" s="59">
        <v>763</v>
      </c>
      <c r="B66" s="58" t="s">
        <v>5327</v>
      </c>
      <c r="C66" s="58" t="s">
        <v>4353</v>
      </c>
      <c r="D66" s="58" t="s">
        <v>623</v>
      </c>
      <c r="E66" s="19" t="str">
        <f>VLOOKUP(A66,'All IDs'!$A$1:$D$1353,4,FALSE)</f>
        <v/>
      </c>
      <c r="F66" s="19" t="str">
        <f>VLOOKUP(A66,'All IDs'!$A$2:$J$1353,10,FALSE)</f>
        <v/>
      </c>
      <c r="G66" s="58" t="s">
        <v>73</v>
      </c>
      <c r="H66" s="59">
        <v>0.254</v>
      </c>
      <c r="I66" s="95"/>
      <c r="J66" s="59" t="b">
        <v>1</v>
      </c>
      <c r="K66" s="59" t="b">
        <v>0</v>
      </c>
      <c r="L66" s="19">
        <v>0.44500800000000001</v>
      </c>
      <c r="M66" s="19">
        <f>VLOOKUP(A66,'All Generation'!$A$2:$F$1353,3,FALSE)</f>
        <v>0.44500800000000001</v>
      </c>
      <c r="N66" s="19">
        <f>VLOOKUP(A66,'All Generation'!$A$2:$F$1353,4,FALSE)</f>
        <v>0.44500800000000001</v>
      </c>
      <c r="O66" s="19">
        <f>VLOOKUP(A66,'All Generation'!$A$2:$F$1353,5,FALSE)</f>
        <v>0</v>
      </c>
      <c r="P66" s="19">
        <f>VLOOKUP(A66,'All Generation'!$A$2:$F$1353,6,FALSE)</f>
        <v>0</v>
      </c>
      <c r="Q66" s="19" t="str">
        <f>VLOOKUP(A66,'All IDs'!$A$2:$D$1353,4,FALSE)</f>
        <v/>
      </c>
      <c r="R66" s="19" t="s">
        <v>17370</v>
      </c>
    </row>
    <row r="67" spans="1:18">
      <c r="A67" s="59">
        <v>765</v>
      </c>
      <c r="B67" s="58" t="s">
        <v>5328</v>
      </c>
      <c r="C67" s="58" t="s">
        <v>5329</v>
      </c>
      <c r="D67" s="58" t="s">
        <v>623</v>
      </c>
      <c r="E67" s="19" t="str">
        <f>VLOOKUP(A67,'All IDs'!$A$1:$D$1353,4,FALSE)</f>
        <v/>
      </c>
      <c r="F67" s="19" t="str">
        <f>VLOOKUP(A67,'All IDs'!$A$2:$J$1353,10,FALSE)</f>
        <v>62824A</v>
      </c>
      <c r="G67" s="58" t="s">
        <v>73</v>
      </c>
      <c r="H67" s="59">
        <v>9.7000000000000003E-2</v>
      </c>
      <c r="I67" s="94">
        <v>42250</v>
      </c>
      <c r="J67" s="59" t="b">
        <v>1</v>
      </c>
      <c r="K67" s="59" t="b">
        <v>0</v>
      </c>
      <c r="L67" s="19">
        <v>0.16994400000000001</v>
      </c>
      <c r="M67" s="19">
        <f>VLOOKUP(A67,'All Generation'!$A$2:$F$1353,3,FALSE)</f>
        <v>0.16994400000000001</v>
      </c>
      <c r="N67" s="19">
        <f>VLOOKUP(A67,'All Generation'!$A$2:$F$1353,4,FALSE)</f>
        <v>0</v>
      </c>
      <c r="O67" s="19">
        <f>VLOOKUP(A67,'All Generation'!$A$2:$F$1353,5,FALSE)</f>
        <v>0</v>
      </c>
      <c r="P67" s="19">
        <f>VLOOKUP(A67,'All Generation'!$A$2:$F$1353,6,FALSE)</f>
        <v>0</v>
      </c>
      <c r="Q67" s="19" t="str">
        <f>VLOOKUP(A67,'All IDs'!$A$2:$D$1353,4,FALSE)</f>
        <v/>
      </c>
      <c r="R67" s="19" t="str">
        <f>VLOOKUP(A67,'All IDs'!$A$2:$J$1353,10,FALSE)</f>
        <v>62824A</v>
      </c>
    </row>
    <row r="68" spans="1:18" ht="30">
      <c r="A68" s="59">
        <v>766</v>
      </c>
      <c r="B68" s="58" t="s">
        <v>550</v>
      </c>
      <c r="C68" s="58" t="s">
        <v>5248</v>
      </c>
      <c r="D68" s="58" t="s">
        <v>623</v>
      </c>
      <c r="E68" s="19" t="str">
        <f>VLOOKUP(A68,'All IDs'!$A$1:$D$1353,4,FALSE)</f>
        <v/>
      </c>
      <c r="F68" s="19" t="str">
        <f>VLOOKUP(A68,'All IDs'!$A$2:$J$1353,10,FALSE)</f>
        <v>62221A</v>
      </c>
      <c r="G68" s="58" t="s">
        <v>73</v>
      </c>
      <c r="H68" s="59">
        <v>3.5999999999999997E-2</v>
      </c>
      <c r="I68" s="95"/>
      <c r="J68" s="59" t="b">
        <v>1</v>
      </c>
      <c r="K68" s="59" t="b">
        <v>0</v>
      </c>
      <c r="L68" s="19">
        <v>4.2472000000000003E-2</v>
      </c>
      <c r="M68" s="19">
        <f>VLOOKUP(A68,'All Generation'!$A$2:$F$1353,3,FALSE)</f>
        <v>4.2472000000000003E-2</v>
      </c>
      <c r="N68" s="19">
        <f>VLOOKUP(A68,'All Generation'!$A$2:$F$1353,4,FALSE)</f>
        <v>4.2472000000000003E-2</v>
      </c>
      <c r="O68" s="19">
        <f>VLOOKUP(A68,'All Generation'!$A$2:$F$1353,5,FALSE)</f>
        <v>0</v>
      </c>
      <c r="P68" s="19">
        <f>VLOOKUP(A68,'All Generation'!$A$2:$F$1353,6,FALSE)</f>
        <v>0</v>
      </c>
      <c r="Q68" s="19" t="str">
        <f>VLOOKUP(A68,'All IDs'!$A$2:$D$1353,4,FALSE)</f>
        <v/>
      </c>
      <c r="R68" s="19" t="str">
        <f>VLOOKUP(A68,'All IDs'!$A$2:$J$1353,10,FALSE)</f>
        <v>62221A</v>
      </c>
    </row>
    <row r="69" spans="1:18" ht="30">
      <c r="A69" s="59">
        <v>770</v>
      </c>
      <c r="B69" s="58" t="s">
        <v>5330</v>
      </c>
      <c r="C69" s="58" t="s">
        <v>5248</v>
      </c>
      <c r="D69" s="58" t="s">
        <v>623</v>
      </c>
      <c r="E69" s="19" t="str">
        <f>VLOOKUP(A69,'All IDs'!$A$1:$D$1353,4,FALSE)</f>
        <v/>
      </c>
      <c r="F69" s="19" t="str">
        <f>VLOOKUP(A69,'All IDs'!$A$2:$J$1353,10,FALSE)</f>
        <v>62770A</v>
      </c>
      <c r="G69" s="58" t="s">
        <v>73</v>
      </c>
      <c r="H69" s="59">
        <v>0.1</v>
      </c>
      <c r="I69" s="95"/>
      <c r="J69" s="59" t="b">
        <v>1</v>
      </c>
      <c r="K69" s="59" t="b">
        <v>0</v>
      </c>
      <c r="L69" s="19">
        <v>0.15610099999999999</v>
      </c>
      <c r="M69" s="19">
        <f>VLOOKUP(A69,'All Generation'!$A$2:$F$1353,3,FALSE)</f>
        <v>0.15610099999999999</v>
      </c>
      <c r="N69" s="19">
        <f>VLOOKUP(A69,'All Generation'!$A$2:$F$1353,4,FALSE)</f>
        <v>0.15610099999999999</v>
      </c>
      <c r="O69" s="19">
        <f>VLOOKUP(A69,'All Generation'!$A$2:$F$1353,5,FALSE)</f>
        <v>0</v>
      </c>
      <c r="P69" s="19">
        <f>VLOOKUP(A69,'All Generation'!$A$2:$F$1353,6,FALSE)</f>
        <v>0</v>
      </c>
      <c r="Q69" s="19" t="str">
        <f>VLOOKUP(A69,'All IDs'!$A$2:$D$1353,4,FALSE)</f>
        <v/>
      </c>
      <c r="R69" s="19" t="str">
        <f>VLOOKUP(A69,'All IDs'!$A$2:$J$1353,10,FALSE)</f>
        <v>62770A</v>
      </c>
    </row>
    <row r="70" spans="1:18" ht="30">
      <c r="A70" s="59">
        <v>771</v>
      </c>
      <c r="B70" s="58" t="s">
        <v>5331</v>
      </c>
      <c r="C70" s="58" t="s">
        <v>5248</v>
      </c>
      <c r="D70" s="58" t="s">
        <v>623</v>
      </c>
      <c r="E70" s="19" t="str">
        <f>VLOOKUP(A70,'All IDs'!$A$1:$D$1353,4,FALSE)</f>
        <v/>
      </c>
      <c r="F70" s="19" t="str">
        <f>VLOOKUP(A70,'All IDs'!$A$2:$J$1353,10,FALSE)</f>
        <v>62217A</v>
      </c>
      <c r="G70" s="58" t="s">
        <v>73</v>
      </c>
      <c r="H70" s="59">
        <v>0.106</v>
      </c>
      <c r="I70" s="95"/>
      <c r="J70" s="59" t="b">
        <v>1</v>
      </c>
      <c r="K70" s="59" t="b">
        <v>0</v>
      </c>
      <c r="L70" s="19">
        <v>0.14737500000000001</v>
      </c>
      <c r="M70" s="19">
        <f>VLOOKUP(A70,'All Generation'!$A$2:$F$1353,3,FALSE)</f>
        <v>0.14737500000000001</v>
      </c>
      <c r="N70" s="19">
        <f>VLOOKUP(A70,'All Generation'!$A$2:$F$1353,4,FALSE)</f>
        <v>0.14737500000000001</v>
      </c>
      <c r="O70" s="19">
        <f>VLOOKUP(A70,'All Generation'!$A$2:$F$1353,5,FALSE)</f>
        <v>0</v>
      </c>
      <c r="P70" s="19">
        <f>VLOOKUP(A70,'All Generation'!$A$2:$F$1353,6,FALSE)</f>
        <v>0</v>
      </c>
      <c r="Q70" s="19" t="str">
        <f>VLOOKUP(A70,'All IDs'!$A$2:$D$1353,4,FALSE)</f>
        <v/>
      </c>
      <c r="R70" s="19" t="str">
        <f>VLOOKUP(A70,'All IDs'!$A$2:$J$1353,10,FALSE)</f>
        <v>62217A</v>
      </c>
    </row>
    <row r="71" spans="1:18">
      <c r="A71" s="59">
        <v>773</v>
      </c>
      <c r="B71" s="58" t="s">
        <v>5332</v>
      </c>
      <c r="C71" s="58" t="s">
        <v>5333</v>
      </c>
      <c r="D71" s="58" t="s">
        <v>623</v>
      </c>
      <c r="E71" s="19" t="str">
        <f>VLOOKUP(A71,'All IDs'!$A$1:$D$1353,4,FALSE)</f>
        <v/>
      </c>
      <c r="F71" s="19" t="str">
        <f>VLOOKUP(A71,'All IDs'!$A$2:$J$1353,10,FALSE)</f>
        <v>63326C</v>
      </c>
      <c r="G71" s="58" t="s">
        <v>73</v>
      </c>
      <c r="H71" s="59">
        <v>0.13600000000000001</v>
      </c>
      <c r="I71" s="94">
        <v>42654</v>
      </c>
      <c r="J71" s="59" t="b">
        <v>1</v>
      </c>
      <c r="K71" s="59" t="b">
        <v>0</v>
      </c>
      <c r="L71" s="19">
        <v>0.23827200000000001</v>
      </c>
      <c r="M71" s="19">
        <f>VLOOKUP(A71,'All Generation'!$A$2:$F$1353,3,FALSE)</f>
        <v>0.23827200000000001</v>
      </c>
      <c r="N71" s="19">
        <f>VLOOKUP(A71,'All Generation'!$A$2:$F$1353,4,FALSE)</f>
        <v>0</v>
      </c>
      <c r="O71" s="19">
        <f>VLOOKUP(A71,'All Generation'!$A$2:$F$1353,5,FALSE)</f>
        <v>0</v>
      </c>
      <c r="P71" s="19">
        <f>VLOOKUP(A71,'All Generation'!$A$2:$F$1353,6,FALSE)</f>
        <v>0</v>
      </c>
      <c r="Q71" s="19" t="str">
        <f>VLOOKUP(A71,'All IDs'!$A$2:$D$1353,4,FALSE)</f>
        <v/>
      </c>
      <c r="R71" s="19" t="str">
        <f>VLOOKUP(A71,'All IDs'!$A$2:$J$1353,10,FALSE)</f>
        <v>63326C</v>
      </c>
    </row>
    <row r="72" spans="1:18">
      <c r="A72" s="59">
        <v>774</v>
      </c>
      <c r="B72" s="58" t="s">
        <v>5334</v>
      </c>
      <c r="C72" s="58" t="s">
        <v>5302</v>
      </c>
      <c r="D72" s="58" t="s">
        <v>623</v>
      </c>
      <c r="E72" s="19" t="str">
        <f>VLOOKUP(A72,'All IDs'!$A$1:$D$1353,4,FALSE)</f>
        <v/>
      </c>
      <c r="F72" s="19" t="str">
        <f>VLOOKUP(A72,'All IDs'!$A$2:$J$1353,10,FALSE)</f>
        <v>62216A</v>
      </c>
      <c r="G72" s="58" t="s">
        <v>73</v>
      </c>
      <c r="H72" s="59">
        <v>0.22500000000000001</v>
      </c>
      <c r="I72" s="95"/>
      <c r="J72" s="59" t="b">
        <v>1</v>
      </c>
      <c r="K72" s="59" t="b">
        <v>0</v>
      </c>
      <c r="L72" s="19">
        <v>0.24515799999999999</v>
      </c>
      <c r="M72" s="19">
        <f>VLOOKUP(A72,'All Generation'!$A$2:$F$1353,3,FALSE)</f>
        <v>0.24515799999999999</v>
      </c>
      <c r="N72" s="19">
        <f>VLOOKUP(A72,'All Generation'!$A$2:$F$1353,4,FALSE)</f>
        <v>0.24515799999999999</v>
      </c>
      <c r="O72" s="19">
        <f>VLOOKUP(A72,'All Generation'!$A$2:$F$1353,5,FALSE)</f>
        <v>0</v>
      </c>
      <c r="P72" s="19">
        <f>VLOOKUP(A72,'All Generation'!$A$2:$F$1353,6,FALSE)</f>
        <v>0</v>
      </c>
      <c r="Q72" s="19" t="str">
        <f>VLOOKUP(A72,'All IDs'!$A$2:$D$1353,4,FALSE)</f>
        <v/>
      </c>
      <c r="R72" s="19" t="str">
        <f>VLOOKUP(A72,'All IDs'!$A$2:$J$1353,10,FALSE)</f>
        <v>62216A</v>
      </c>
    </row>
    <row r="73" spans="1:18">
      <c r="A73" s="59">
        <v>775</v>
      </c>
      <c r="B73" s="58" t="s">
        <v>5335</v>
      </c>
      <c r="C73" s="58" t="s">
        <v>15</v>
      </c>
      <c r="D73" s="58" t="s">
        <v>623</v>
      </c>
      <c r="E73" s="19" t="str">
        <f>VLOOKUP(A73,'All IDs'!$A$1:$D$1353,4,FALSE)</f>
        <v/>
      </c>
      <c r="F73" s="19" t="str">
        <f>VLOOKUP(A73,'All IDs'!$A$2:$J$1353,10,FALSE)</f>
        <v>62606A</v>
      </c>
      <c r="G73" s="58" t="s">
        <v>73</v>
      </c>
      <c r="H73" s="59">
        <v>0.36731000000000003</v>
      </c>
      <c r="I73" s="94">
        <v>41466</v>
      </c>
      <c r="J73" s="59" t="b">
        <v>1</v>
      </c>
      <c r="K73" s="59" t="b">
        <v>0</v>
      </c>
      <c r="L73" s="19">
        <v>0.52209821585775484</v>
      </c>
      <c r="M73" s="19">
        <f>VLOOKUP(A73,'All Generation'!$A$2:$F$1353,3,FALSE)</f>
        <v>0.52209821585775484</v>
      </c>
      <c r="N73" s="19">
        <f>VLOOKUP(A73,'All Generation'!$A$2:$F$1353,4,FALSE)</f>
        <v>0.52209821585775484</v>
      </c>
      <c r="O73" s="19">
        <f>VLOOKUP(A73,'All Generation'!$A$2:$F$1353,5,FALSE)</f>
        <v>0</v>
      </c>
      <c r="P73" s="19">
        <f>VLOOKUP(A73,'All Generation'!$A$2:$F$1353,6,FALSE)</f>
        <v>0</v>
      </c>
      <c r="Q73" s="19" t="str">
        <f>VLOOKUP(A73,'All IDs'!$A$2:$D$1353,4,FALSE)</f>
        <v/>
      </c>
      <c r="R73" s="19" t="str">
        <f>VLOOKUP(A73,'All IDs'!$A$2:$J$1353,10,FALSE)</f>
        <v>62606A</v>
      </c>
    </row>
    <row r="74" spans="1:18">
      <c r="A74" s="59">
        <v>776</v>
      </c>
      <c r="B74" s="58" t="s">
        <v>5336</v>
      </c>
      <c r="C74" s="58" t="s">
        <v>15</v>
      </c>
      <c r="D74" s="58" t="s">
        <v>623</v>
      </c>
      <c r="E74" s="19" t="str">
        <f>VLOOKUP(A74,'All IDs'!$A$1:$D$1353,4,FALSE)</f>
        <v/>
      </c>
      <c r="F74" s="19" t="str">
        <f>VLOOKUP(A74,'All IDs'!$A$2:$J$1353,10,FALSE)</f>
        <v>62608A</v>
      </c>
      <c r="G74" s="58" t="s">
        <v>73</v>
      </c>
      <c r="H74" s="59">
        <v>0.38102999999999998</v>
      </c>
      <c r="I74" s="94">
        <v>40778</v>
      </c>
      <c r="J74" s="59" t="b">
        <v>1</v>
      </c>
      <c r="K74" s="59" t="b">
        <v>0</v>
      </c>
      <c r="L74" s="19">
        <v>0.54159996512014463</v>
      </c>
      <c r="M74" s="19">
        <f>VLOOKUP(A74,'All Generation'!$A$2:$F$1353,3,FALSE)</f>
        <v>0.54159996512014463</v>
      </c>
      <c r="N74" s="19">
        <f>VLOOKUP(A74,'All Generation'!$A$2:$F$1353,4,FALSE)</f>
        <v>0.54159996512014463</v>
      </c>
      <c r="O74" s="19">
        <f>VLOOKUP(A74,'All Generation'!$A$2:$F$1353,5,FALSE)</f>
        <v>0</v>
      </c>
      <c r="P74" s="19">
        <f>VLOOKUP(A74,'All Generation'!$A$2:$F$1353,6,FALSE)</f>
        <v>0</v>
      </c>
      <c r="Q74" s="19" t="str">
        <f>VLOOKUP(A74,'All IDs'!$A$2:$D$1353,4,FALSE)</f>
        <v/>
      </c>
      <c r="R74" s="19" t="str">
        <f>VLOOKUP(A74,'All IDs'!$A$2:$J$1353,10,FALSE)</f>
        <v>62608A</v>
      </c>
    </row>
    <row r="75" spans="1:18">
      <c r="A75" s="59">
        <v>777</v>
      </c>
      <c r="B75" s="58" t="s">
        <v>5337</v>
      </c>
      <c r="C75" s="58" t="s">
        <v>15</v>
      </c>
      <c r="D75" s="58" t="s">
        <v>623</v>
      </c>
      <c r="E75" s="19" t="str">
        <f>VLOOKUP(A75,'All IDs'!$A$1:$D$1353,4,FALSE)</f>
        <v/>
      </c>
      <c r="F75" s="19" t="str">
        <f>VLOOKUP(A75,'All IDs'!$A$2:$J$1353,10,FALSE)</f>
        <v>62597A</v>
      </c>
      <c r="G75" s="58" t="s">
        <v>73</v>
      </c>
      <c r="H75" s="59">
        <v>0.53139999999999998</v>
      </c>
      <c r="I75" s="94">
        <v>41590</v>
      </c>
      <c r="J75" s="59" t="b">
        <v>1</v>
      </c>
      <c r="K75" s="59" t="b">
        <v>0</v>
      </c>
      <c r="L75" s="19">
        <v>0.75533743134358156</v>
      </c>
      <c r="M75" s="19">
        <f>VLOOKUP(A75,'All Generation'!$A$2:$F$1353,3,FALSE)</f>
        <v>0.75533743134358156</v>
      </c>
      <c r="N75" s="19">
        <f>VLOOKUP(A75,'All Generation'!$A$2:$F$1353,4,FALSE)</f>
        <v>0.75533743134358156</v>
      </c>
      <c r="O75" s="19">
        <f>VLOOKUP(A75,'All Generation'!$A$2:$F$1353,5,FALSE)</f>
        <v>0</v>
      </c>
      <c r="P75" s="19">
        <f>VLOOKUP(A75,'All Generation'!$A$2:$F$1353,6,FALSE)</f>
        <v>0</v>
      </c>
      <c r="Q75" s="19" t="str">
        <f>VLOOKUP(A75,'All IDs'!$A$2:$D$1353,4,FALSE)</f>
        <v/>
      </c>
      <c r="R75" s="19" t="str">
        <f>VLOOKUP(A75,'All IDs'!$A$2:$J$1353,10,FALSE)</f>
        <v>62597A</v>
      </c>
    </row>
    <row r="76" spans="1:18">
      <c r="A76" s="59">
        <v>778</v>
      </c>
      <c r="B76" s="58" t="s">
        <v>5338</v>
      </c>
      <c r="C76" s="58" t="s">
        <v>15</v>
      </c>
      <c r="D76" s="58" t="s">
        <v>623</v>
      </c>
      <c r="E76" s="19" t="str">
        <f>VLOOKUP(A76,'All IDs'!$A$1:$D$1353,4,FALSE)</f>
        <v/>
      </c>
      <c r="F76" s="19" t="str">
        <f>VLOOKUP(A76,'All IDs'!$A$2:$J$1353,10,FALSE)</f>
        <v>62598A</v>
      </c>
      <c r="G76" s="58" t="s">
        <v>73</v>
      </c>
      <c r="H76" s="59">
        <v>0.25740000000000002</v>
      </c>
      <c r="I76" s="94">
        <v>41590</v>
      </c>
      <c r="J76" s="59" t="b">
        <v>1</v>
      </c>
      <c r="K76" s="59" t="b">
        <v>0</v>
      </c>
      <c r="L76" s="19">
        <v>0.36587101021422264</v>
      </c>
      <c r="M76" s="19">
        <f>VLOOKUP(A76,'All Generation'!$A$2:$F$1353,3,FALSE)</f>
        <v>0.36587101021422264</v>
      </c>
      <c r="N76" s="19">
        <f>VLOOKUP(A76,'All Generation'!$A$2:$F$1353,4,FALSE)</f>
        <v>0.36587101021422264</v>
      </c>
      <c r="O76" s="19">
        <f>VLOOKUP(A76,'All Generation'!$A$2:$F$1353,5,FALSE)</f>
        <v>0</v>
      </c>
      <c r="P76" s="19">
        <f>VLOOKUP(A76,'All Generation'!$A$2:$F$1353,6,FALSE)</f>
        <v>0</v>
      </c>
      <c r="Q76" s="19" t="str">
        <f>VLOOKUP(A76,'All IDs'!$A$2:$D$1353,4,FALSE)</f>
        <v/>
      </c>
      <c r="R76" s="19" t="str">
        <f>VLOOKUP(A76,'All IDs'!$A$2:$J$1353,10,FALSE)</f>
        <v>62598A</v>
      </c>
    </row>
    <row r="77" spans="1:18">
      <c r="A77" s="59">
        <v>779</v>
      </c>
      <c r="B77" s="58" t="s">
        <v>5339</v>
      </c>
      <c r="C77" s="58" t="s">
        <v>15</v>
      </c>
      <c r="D77" s="58" t="s">
        <v>623</v>
      </c>
      <c r="E77" s="19" t="str">
        <f>VLOOKUP(A77,'All IDs'!$A$1:$D$1353,4,FALSE)</f>
        <v/>
      </c>
      <c r="F77" s="19" t="str">
        <f>VLOOKUP(A77,'All IDs'!$A$2:$J$1353,10,FALSE)</f>
        <v>62595A</v>
      </c>
      <c r="G77" s="58" t="s">
        <v>73</v>
      </c>
      <c r="H77" s="59">
        <v>0.705569</v>
      </c>
      <c r="I77" s="94">
        <v>41471</v>
      </c>
      <c r="J77" s="59" t="b">
        <v>1</v>
      </c>
      <c r="K77" s="59" t="b">
        <v>0</v>
      </c>
      <c r="L77" s="19">
        <v>1.002903041203725</v>
      </c>
      <c r="M77" s="19">
        <f>VLOOKUP(A77,'All Generation'!$A$2:$F$1353,3,FALSE)</f>
        <v>1.002903041203725</v>
      </c>
      <c r="N77" s="19">
        <f>VLOOKUP(A77,'All Generation'!$A$2:$F$1353,4,FALSE)</f>
        <v>1.002903041203725</v>
      </c>
      <c r="O77" s="19">
        <f>VLOOKUP(A77,'All Generation'!$A$2:$F$1353,5,FALSE)</f>
        <v>0</v>
      </c>
      <c r="P77" s="19">
        <f>VLOOKUP(A77,'All Generation'!$A$2:$F$1353,6,FALSE)</f>
        <v>0</v>
      </c>
      <c r="Q77" s="19" t="str">
        <f>VLOOKUP(A77,'All IDs'!$A$2:$D$1353,4,FALSE)</f>
        <v/>
      </c>
      <c r="R77" s="19" t="str">
        <f>VLOOKUP(A77,'All IDs'!$A$2:$J$1353,10,FALSE)</f>
        <v>62595A</v>
      </c>
    </row>
    <row r="78" spans="1:18">
      <c r="A78" s="59">
        <v>780</v>
      </c>
      <c r="B78" s="58" t="s">
        <v>5340</v>
      </c>
      <c r="C78" s="58" t="s">
        <v>15</v>
      </c>
      <c r="D78" s="58" t="s">
        <v>623</v>
      </c>
      <c r="E78" s="19" t="str">
        <f>VLOOKUP(A78,'All IDs'!$A$1:$D$1353,4,FALSE)</f>
        <v/>
      </c>
      <c r="F78" s="19" t="str">
        <f>VLOOKUP(A78,'All IDs'!$A$2:$J$1353,10,FALSE)</f>
        <v>62600A</v>
      </c>
      <c r="G78" s="58" t="s">
        <v>73</v>
      </c>
      <c r="H78" s="59">
        <v>0.49925999999999998</v>
      </c>
      <c r="I78" s="94">
        <v>40795</v>
      </c>
      <c r="J78" s="59" t="b">
        <v>1</v>
      </c>
      <c r="K78" s="59" t="b">
        <v>0</v>
      </c>
      <c r="L78" s="19">
        <v>0.70965330442716701</v>
      </c>
      <c r="M78" s="19">
        <f>VLOOKUP(A78,'All Generation'!$A$2:$F$1353,3,FALSE)</f>
        <v>0.70965330442716701</v>
      </c>
      <c r="N78" s="19">
        <f>VLOOKUP(A78,'All Generation'!$A$2:$F$1353,4,FALSE)</f>
        <v>0.70965330442716701</v>
      </c>
      <c r="O78" s="19">
        <f>VLOOKUP(A78,'All Generation'!$A$2:$F$1353,5,FALSE)</f>
        <v>0</v>
      </c>
      <c r="P78" s="19">
        <f>VLOOKUP(A78,'All Generation'!$A$2:$F$1353,6,FALSE)</f>
        <v>0</v>
      </c>
      <c r="Q78" s="19" t="str">
        <f>VLOOKUP(A78,'All IDs'!$A$2:$D$1353,4,FALSE)</f>
        <v/>
      </c>
      <c r="R78" s="19" t="str">
        <f>VLOOKUP(A78,'All IDs'!$A$2:$J$1353,10,FALSE)</f>
        <v>62600A</v>
      </c>
    </row>
    <row r="79" spans="1:18">
      <c r="A79" s="59">
        <v>781</v>
      </c>
      <c r="B79" s="58" t="s">
        <v>5341</v>
      </c>
      <c r="C79" s="58" t="s">
        <v>15</v>
      </c>
      <c r="D79" s="58" t="s">
        <v>623</v>
      </c>
      <c r="E79" s="19" t="str">
        <f>VLOOKUP(A79,'All IDs'!$A$1:$D$1353,4,FALSE)</f>
        <v>S0386</v>
      </c>
      <c r="F79" s="19" t="str">
        <f>VLOOKUP(A79,'All IDs'!$A$2:$J$1353,10,FALSE)</f>
        <v>62609A</v>
      </c>
      <c r="G79" s="58" t="s">
        <v>73</v>
      </c>
      <c r="H79" s="59">
        <v>0.25213999999999998</v>
      </c>
      <c r="I79" s="94">
        <v>40889</v>
      </c>
      <c r="J79" s="59" t="b">
        <v>1</v>
      </c>
      <c r="K79" s="59" t="b">
        <v>0</v>
      </c>
      <c r="L79" s="19">
        <v>0.35839439205677576</v>
      </c>
      <c r="M79" s="19">
        <f>VLOOKUP(A79,'All Generation'!$A$2:$F$1353,3,FALSE)</f>
        <v>0.35839439205677576</v>
      </c>
      <c r="N79" s="19">
        <f>VLOOKUP(A79,'All Generation'!$A$2:$F$1353,4,FALSE)</f>
        <v>0.35839439205677576</v>
      </c>
      <c r="O79" s="19">
        <f>VLOOKUP(A79,'All Generation'!$A$2:$F$1353,5,FALSE)</f>
        <v>0</v>
      </c>
      <c r="P79" s="19">
        <f>VLOOKUP(A79,'All Generation'!$A$2:$F$1353,6,FALSE)</f>
        <v>0</v>
      </c>
      <c r="Q79" s="19" t="str">
        <f>VLOOKUP(A79,'All IDs'!$A$2:$D$1353,4,FALSE)</f>
        <v>S0386</v>
      </c>
      <c r="R79" s="19" t="str">
        <f>VLOOKUP(A79,'All IDs'!$A$2:$J$1353,10,FALSE)</f>
        <v>62609A</v>
      </c>
    </row>
    <row r="80" spans="1:18">
      <c r="A80" s="59">
        <v>782</v>
      </c>
      <c r="B80" s="58" t="s">
        <v>5342</v>
      </c>
      <c r="C80" s="58" t="s">
        <v>15</v>
      </c>
      <c r="D80" s="58" t="s">
        <v>623</v>
      </c>
      <c r="E80" s="19" t="str">
        <f>VLOOKUP(A80,'All IDs'!$A$1:$D$1353,4,FALSE)</f>
        <v/>
      </c>
      <c r="F80" s="19" t="str">
        <f>VLOOKUP(A80,'All IDs'!$A$2:$J$1353,10,FALSE)</f>
        <v>62599A</v>
      </c>
      <c r="G80" s="58" t="s">
        <v>73</v>
      </c>
      <c r="H80" s="59">
        <v>0.51854999999999996</v>
      </c>
      <c r="I80" s="94">
        <v>39699</v>
      </c>
      <c r="J80" s="59" t="b">
        <v>1</v>
      </c>
      <c r="K80" s="59" t="b">
        <v>0</v>
      </c>
      <c r="L80" s="19">
        <v>0.73707230903879217</v>
      </c>
      <c r="M80" s="19">
        <f>VLOOKUP(A80,'All Generation'!$A$2:$F$1353,3,FALSE)</f>
        <v>0.73707230903879217</v>
      </c>
      <c r="N80" s="19">
        <f>VLOOKUP(A80,'All Generation'!$A$2:$F$1353,4,FALSE)</f>
        <v>0.73707230903879217</v>
      </c>
      <c r="O80" s="19">
        <f>VLOOKUP(A80,'All Generation'!$A$2:$F$1353,5,FALSE)</f>
        <v>0</v>
      </c>
      <c r="P80" s="19">
        <f>VLOOKUP(A80,'All Generation'!$A$2:$F$1353,6,FALSE)</f>
        <v>0</v>
      </c>
      <c r="Q80" s="19" t="str">
        <f>VLOOKUP(A80,'All IDs'!$A$2:$D$1353,4,FALSE)</f>
        <v/>
      </c>
      <c r="R80" s="19" t="str">
        <f>VLOOKUP(A80,'All IDs'!$A$2:$J$1353,10,FALSE)</f>
        <v>62599A</v>
      </c>
    </row>
    <row r="81" spans="1:18">
      <c r="A81" s="59">
        <v>783</v>
      </c>
      <c r="B81" s="58" t="s">
        <v>5343</v>
      </c>
      <c r="C81" s="58" t="s">
        <v>15</v>
      </c>
      <c r="D81" s="58" t="s">
        <v>623</v>
      </c>
      <c r="E81" s="19" t="str">
        <f>VLOOKUP(A81,'All IDs'!$A$1:$D$1353,4,FALSE)</f>
        <v/>
      </c>
      <c r="F81" s="19" t="str">
        <f>VLOOKUP(A81,'All IDs'!$A$2:$J$1353,10,FALSE)</f>
        <v>62604A</v>
      </c>
      <c r="G81" s="58" t="s">
        <v>73</v>
      </c>
      <c r="H81" s="59">
        <v>0.39134999999999998</v>
      </c>
      <c r="I81" s="94">
        <v>40899</v>
      </c>
      <c r="J81" s="59" t="b">
        <v>1</v>
      </c>
      <c r="K81" s="59" t="b">
        <v>0</v>
      </c>
      <c r="L81" s="19">
        <v>0.55626891937581979</v>
      </c>
      <c r="M81" s="19">
        <f>VLOOKUP(A81,'All Generation'!$A$2:$F$1353,3,FALSE)</f>
        <v>0.55626891937581979</v>
      </c>
      <c r="N81" s="19">
        <f>VLOOKUP(A81,'All Generation'!$A$2:$F$1353,4,FALSE)</f>
        <v>0.55626891937581979</v>
      </c>
      <c r="O81" s="19">
        <f>VLOOKUP(A81,'All Generation'!$A$2:$F$1353,5,FALSE)</f>
        <v>0</v>
      </c>
      <c r="P81" s="19">
        <f>VLOOKUP(A81,'All Generation'!$A$2:$F$1353,6,FALSE)</f>
        <v>0</v>
      </c>
      <c r="Q81" s="19" t="str">
        <f>VLOOKUP(A81,'All IDs'!$A$2:$D$1353,4,FALSE)</f>
        <v/>
      </c>
      <c r="R81" s="19" t="str">
        <f>VLOOKUP(A81,'All IDs'!$A$2:$J$1353,10,FALSE)</f>
        <v>62604A</v>
      </c>
    </row>
    <row r="82" spans="1:18">
      <c r="A82" s="59">
        <v>784</v>
      </c>
      <c r="B82" s="58" t="s">
        <v>5344</v>
      </c>
      <c r="C82" s="58" t="s">
        <v>15</v>
      </c>
      <c r="D82" s="58" t="s">
        <v>623</v>
      </c>
      <c r="E82" s="19" t="str">
        <f>VLOOKUP(A82,'All IDs'!$A$1:$D$1353,4,FALSE)</f>
        <v/>
      </c>
      <c r="F82" s="19" t="str">
        <f>VLOOKUP(A82,'All IDs'!$A$2:$J$1353,10,FALSE)</f>
        <v>62607A</v>
      </c>
      <c r="G82" s="58" t="s">
        <v>73</v>
      </c>
      <c r="H82" s="59">
        <v>0.31634000000000001</v>
      </c>
      <c r="I82" s="94">
        <v>41579</v>
      </c>
      <c r="J82" s="59" t="b">
        <v>1</v>
      </c>
      <c r="K82" s="59" t="b">
        <v>0</v>
      </c>
      <c r="L82" s="19">
        <v>0.44964893306591763</v>
      </c>
      <c r="M82" s="19">
        <f>VLOOKUP(A82,'All Generation'!$A$2:$F$1353,3,FALSE)</f>
        <v>0.44964893306591763</v>
      </c>
      <c r="N82" s="19">
        <f>VLOOKUP(A82,'All Generation'!$A$2:$F$1353,4,FALSE)</f>
        <v>0.44964893306591763</v>
      </c>
      <c r="O82" s="19">
        <f>VLOOKUP(A82,'All Generation'!$A$2:$F$1353,5,FALSE)</f>
        <v>0</v>
      </c>
      <c r="P82" s="19">
        <f>VLOOKUP(A82,'All Generation'!$A$2:$F$1353,6,FALSE)</f>
        <v>0</v>
      </c>
      <c r="Q82" s="19" t="str">
        <f>VLOOKUP(A82,'All IDs'!$A$2:$D$1353,4,FALSE)</f>
        <v/>
      </c>
      <c r="R82" s="19" t="str">
        <f>VLOOKUP(A82,'All IDs'!$A$2:$J$1353,10,FALSE)</f>
        <v>62607A</v>
      </c>
    </row>
    <row r="83" spans="1:18">
      <c r="A83" s="59">
        <v>785</v>
      </c>
      <c r="B83" s="58" t="s">
        <v>5345</v>
      </c>
      <c r="C83" s="58" t="s">
        <v>15</v>
      </c>
      <c r="D83" s="58" t="s">
        <v>623</v>
      </c>
      <c r="E83" s="19" t="str">
        <f>VLOOKUP(A83,'All IDs'!$A$1:$D$1353,4,FALSE)</f>
        <v/>
      </c>
      <c r="F83" s="19" t="str">
        <f>VLOOKUP(A83,'All IDs'!$A$2:$J$1353,10,FALSE)</f>
        <v>62596A</v>
      </c>
      <c r="G83" s="58" t="s">
        <v>73</v>
      </c>
      <c r="H83" s="59">
        <v>0.69830000000000003</v>
      </c>
      <c r="I83" s="94">
        <v>41505</v>
      </c>
      <c r="J83" s="59" t="b">
        <v>1</v>
      </c>
      <c r="K83" s="59" t="b">
        <v>0</v>
      </c>
      <c r="L83" s="19">
        <v>0.99257080976142842</v>
      </c>
      <c r="M83" s="19">
        <f>VLOOKUP(A83,'All Generation'!$A$2:$F$1353,3,FALSE)</f>
        <v>0.99257080976142842</v>
      </c>
      <c r="N83" s="19">
        <f>VLOOKUP(A83,'All Generation'!$A$2:$F$1353,4,FALSE)</f>
        <v>0.99257080976142842</v>
      </c>
      <c r="O83" s="19">
        <f>VLOOKUP(A83,'All Generation'!$A$2:$F$1353,5,FALSE)</f>
        <v>0</v>
      </c>
      <c r="P83" s="19">
        <f>VLOOKUP(A83,'All Generation'!$A$2:$F$1353,6,FALSE)</f>
        <v>0</v>
      </c>
      <c r="Q83" s="19" t="str">
        <f>VLOOKUP(A83,'All IDs'!$A$2:$D$1353,4,FALSE)</f>
        <v/>
      </c>
      <c r="R83" s="19" t="str">
        <f>VLOOKUP(A83,'All IDs'!$A$2:$J$1353,10,FALSE)</f>
        <v>62596A</v>
      </c>
    </row>
    <row r="84" spans="1:18">
      <c r="A84" s="59">
        <v>786</v>
      </c>
      <c r="B84" s="58" t="s">
        <v>5346</v>
      </c>
      <c r="C84" s="58" t="s">
        <v>15</v>
      </c>
      <c r="D84" s="58" t="s">
        <v>623</v>
      </c>
      <c r="E84" s="19" t="str">
        <f>VLOOKUP(A84,'All IDs'!$A$1:$D$1353,4,FALSE)</f>
        <v/>
      </c>
      <c r="F84" s="19" t="str">
        <f>VLOOKUP(A84,'All IDs'!$A$2:$J$1353,10,FALSE)</f>
        <v>62593A</v>
      </c>
      <c r="G84" s="58" t="s">
        <v>73</v>
      </c>
      <c r="H84" s="59">
        <v>0.61789000000000005</v>
      </c>
      <c r="I84" s="94">
        <v>41233</v>
      </c>
      <c r="J84" s="59" t="b">
        <v>1</v>
      </c>
      <c r="K84" s="59" t="b">
        <v>0</v>
      </c>
      <c r="L84" s="19">
        <v>0.87827520785262636</v>
      </c>
      <c r="M84" s="19">
        <f>VLOOKUP(A84,'All Generation'!$A$2:$F$1353,3,FALSE)</f>
        <v>0.87827520785262636</v>
      </c>
      <c r="N84" s="19">
        <f>VLOOKUP(A84,'All Generation'!$A$2:$F$1353,4,FALSE)</f>
        <v>0.87827520785262636</v>
      </c>
      <c r="O84" s="19">
        <f>VLOOKUP(A84,'All Generation'!$A$2:$F$1353,5,FALSE)</f>
        <v>0</v>
      </c>
      <c r="P84" s="19">
        <f>VLOOKUP(A84,'All Generation'!$A$2:$F$1353,6,FALSE)</f>
        <v>0</v>
      </c>
      <c r="Q84" s="19" t="str">
        <f>VLOOKUP(A84,'All IDs'!$A$2:$D$1353,4,FALSE)</f>
        <v/>
      </c>
      <c r="R84" s="19" t="str">
        <f>VLOOKUP(A84,'All IDs'!$A$2:$J$1353,10,FALSE)</f>
        <v>62593A</v>
      </c>
    </row>
    <row r="85" spans="1:18">
      <c r="A85" s="59">
        <v>787</v>
      </c>
      <c r="B85" s="58" t="s">
        <v>5347</v>
      </c>
      <c r="C85" s="58" t="s">
        <v>15</v>
      </c>
      <c r="D85" s="58" t="s">
        <v>623</v>
      </c>
      <c r="E85" s="19" t="str">
        <f>VLOOKUP(A85,'All IDs'!$A$1:$D$1353,4,FALSE)</f>
        <v/>
      </c>
      <c r="F85" s="19" t="str">
        <f>VLOOKUP(A85,'All IDs'!$A$2:$J$1353,10,FALSE)</f>
        <v>62594A</v>
      </c>
      <c r="G85" s="58" t="s">
        <v>73</v>
      </c>
      <c r="H85" s="59">
        <v>0.48409999999999997</v>
      </c>
      <c r="I85" s="94">
        <v>41233</v>
      </c>
      <c r="J85" s="59" t="b">
        <v>1</v>
      </c>
      <c r="K85" s="59" t="b">
        <v>0</v>
      </c>
      <c r="L85" s="19">
        <v>0.68810472433840386</v>
      </c>
      <c r="M85" s="19">
        <f>VLOOKUP(A85,'All Generation'!$A$2:$F$1353,3,FALSE)</f>
        <v>0.68810472433840386</v>
      </c>
      <c r="N85" s="19">
        <f>VLOOKUP(A85,'All Generation'!$A$2:$F$1353,4,FALSE)</f>
        <v>0.68810472433840386</v>
      </c>
      <c r="O85" s="19">
        <f>VLOOKUP(A85,'All Generation'!$A$2:$F$1353,5,FALSE)</f>
        <v>0</v>
      </c>
      <c r="P85" s="19">
        <f>VLOOKUP(A85,'All Generation'!$A$2:$F$1353,6,FALSE)</f>
        <v>0</v>
      </c>
      <c r="Q85" s="19" t="str">
        <f>VLOOKUP(A85,'All IDs'!$A$2:$D$1353,4,FALSE)</f>
        <v/>
      </c>
      <c r="R85" s="19" t="str">
        <f>VLOOKUP(A85,'All IDs'!$A$2:$J$1353,10,FALSE)</f>
        <v>62594A</v>
      </c>
    </row>
    <row r="86" spans="1:18">
      <c r="A86" s="59">
        <v>788</v>
      </c>
      <c r="B86" s="58" t="s">
        <v>5348</v>
      </c>
      <c r="C86" s="58" t="s">
        <v>15</v>
      </c>
      <c r="D86" s="58" t="s">
        <v>623</v>
      </c>
      <c r="E86" s="19" t="str">
        <f>VLOOKUP(A86,'All IDs'!$A$1:$D$1353,4,FALSE)</f>
        <v/>
      </c>
      <c r="F86" s="19" t="str">
        <f>VLOOKUP(A86,'All IDs'!$A$2:$J$1353,10,FALSE)</f>
        <v>62603A</v>
      </c>
      <c r="G86" s="58" t="s">
        <v>73</v>
      </c>
      <c r="H86" s="59">
        <v>0.43859999999999999</v>
      </c>
      <c r="I86" s="94">
        <v>40156</v>
      </c>
      <c r="J86" s="59" t="b">
        <v>1</v>
      </c>
      <c r="K86" s="59" t="b">
        <v>0</v>
      </c>
      <c r="L86" s="19">
        <v>0.62343055586619278</v>
      </c>
      <c r="M86" s="19">
        <f>VLOOKUP(A86,'All Generation'!$A$2:$F$1353,3,FALSE)</f>
        <v>0.62343055586619278</v>
      </c>
      <c r="N86" s="19">
        <f>VLOOKUP(A86,'All Generation'!$A$2:$F$1353,4,FALSE)</f>
        <v>0.62343055586619278</v>
      </c>
      <c r="O86" s="19">
        <f>VLOOKUP(A86,'All Generation'!$A$2:$F$1353,5,FALSE)</f>
        <v>0</v>
      </c>
      <c r="P86" s="19">
        <f>VLOOKUP(A86,'All Generation'!$A$2:$F$1353,6,FALSE)</f>
        <v>0</v>
      </c>
      <c r="Q86" s="19" t="str">
        <f>VLOOKUP(A86,'All IDs'!$A$2:$D$1353,4,FALSE)</f>
        <v/>
      </c>
      <c r="R86" s="19" t="str">
        <f>VLOOKUP(A86,'All IDs'!$A$2:$J$1353,10,FALSE)</f>
        <v>62603A</v>
      </c>
    </row>
    <row r="87" spans="1:18">
      <c r="A87" s="59">
        <v>789</v>
      </c>
      <c r="B87" s="58" t="s">
        <v>5349</v>
      </c>
      <c r="C87" s="58" t="s">
        <v>15</v>
      </c>
      <c r="D87" s="58" t="s">
        <v>623</v>
      </c>
      <c r="E87" s="19" t="str">
        <f>VLOOKUP(A87,'All IDs'!$A$1:$D$1353,4,FALSE)</f>
        <v/>
      </c>
      <c r="F87" s="19" t="str">
        <f>VLOOKUP(A87,'All IDs'!$A$2:$J$1353,10,FALSE)</f>
        <v>62605A</v>
      </c>
      <c r="G87" s="58" t="s">
        <v>73</v>
      </c>
      <c r="H87" s="59">
        <v>0.39348</v>
      </c>
      <c r="I87" s="94">
        <v>40889</v>
      </c>
      <c r="J87" s="59" t="b">
        <v>1</v>
      </c>
      <c r="K87" s="59" t="b">
        <v>0</v>
      </c>
      <c r="L87" s="19">
        <v>0.55929652330649693</v>
      </c>
      <c r="M87" s="19">
        <f>VLOOKUP(A87,'All Generation'!$A$2:$F$1353,3,FALSE)</f>
        <v>0.55929652330649693</v>
      </c>
      <c r="N87" s="19">
        <f>VLOOKUP(A87,'All Generation'!$A$2:$F$1353,4,FALSE)</f>
        <v>0.55929652330649693</v>
      </c>
      <c r="O87" s="19">
        <f>VLOOKUP(A87,'All Generation'!$A$2:$F$1353,5,FALSE)</f>
        <v>0</v>
      </c>
      <c r="P87" s="19">
        <f>VLOOKUP(A87,'All Generation'!$A$2:$F$1353,6,FALSE)</f>
        <v>0</v>
      </c>
      <c r="Q87" s="19" t="str">
        <f>VLOOKUP(A87,'All IDs'!$A$2:$D$1353,4,FALSE)</f>
        <v/>
      </c>
      <c r="R87" s="19" t="str">
        <f>VLOOKUP(A87,'All IDs'!$A$2:$J$1353,10,FALSE)</f>
        <v>62605A</v>
      </c>
    </row>
    <row r="88" spans="1:18">
      <c r="A88" s="59">
        <v>790</v>
      </c>
      <c r="B88" s="58" t="s">
        <v>5350</v>
      </c>
      <c r="C88" s="58" t="s">
        <v>15</v>
      </c>
      <c r="D88" s="58" t="s">
        <v>623</v>
      </c>
      <c r="E88" s="19" t="str">
        <f>VLOOKUP(A88,'All IDs'!$A$1:$D$1353,4,FALSE)</f>
        <v/>
      </c>
      <c r="F88" s="19" t="str">
        <f>VLOOKUP(A88,'All IDs'!$A$2:$J$1353,10,FALSE)</f>
        <v>62601A</v>
      </c>
      <c r="G88" s="58" t="s">
        <v>73</v>
      </c>
      <c r="H88" s="59">
        <v>0.48121999999999998</v>
      </c>
      <c r="I88" s="94">
        <v>40830</v>
      </c>
      <c r="J88" s="59" t="b">
        <v>1</v>
      </c>
      <c r="K88" s="59" t="b">
        <v>0</v>
      </c>
      <c r="L88" s="19">
        <v>0.68401106268565737</v>
      </c>
      <c r="M88" s="19">
        <f>VLOOKUP(A88,'All Generation'!$A$2:$F$1353,3,FALSE)</f>
        <v>0.68401106268565737</v>
      </c>
      <c r="N88" s="19">
        <f>VLOOKUP(A88,'All Generation'!$A$2:$F$1353,4,FALSE)</f>
        <v>0.68401106268565737</v>
      </c>
      <c r="O88" s="19">
        <f>VLOOKUP(A88,'All Generation'!$A$2:$F$1353,5,FALSE)</f>
        <v>0</v>
      </c>
      <c r="P88" s="19">
        <f>VLOOKUP(A88,'All Generation'!$A$2:$F$1353,6,FALSE)</f>
        <v>0</v>
      </c>
      <c r="Q88" s="19" t="str">
        <f>VLOOKUP(A88,'All IDs'!$A$2:$D$1353,4,FALSE)</f>
        <v/>
      </c>
      <c r="R88" s="19" t="str">
        <f>VLOOKUP(A88,'All IDs'!$A$2:$J$1353,10,FALSE)</f>
        <v>62601A</v>
      </c>
    </row>
    <row r="89" spans="1:18">
      <c r="A89" s="59">
        <v>791</v>
      </c>
      <c r="B89" s="58" t="s">
        <v>5351</v>
      </c>
      <c r="C89" s="58" t="s">
        <v>15</v>
      </c>
      <c r="D89" s="58" t="s">
        <v>623</v>
      </c>
      <c r="E89" s="19" t="str">
        <f>VLOOKUP(A89,'All IDs'!$A$1:$D$1353,4,FALSE)</f>
        <v/>
      </c>
      <c r="F89" s="19" t="str">
        <f>VLOOKUP(A89,'All IDs'!$A$2:$J$1353,10,FALSE)</f>
        <v>62602A</v>
      </c>
      <c r="G89" s="58" t="s">
        <v>73</v>
      </c>
      <c r="H89" s="59">
        <v>0.34181</v>
      </c>
      <c r="I89" s="94">
        <v>40830</v>
      </c>
      <c r="J89" s="59" t="b">
        <v>1</v>
      </c>
      <c r="K89" s="59" t="b">
        <v>0</v>
      </c>
      <c r="L89" s="19">
        <v>0.48585225330739479</v>
      </c>
      <c r="M89" s="19">
        <f>VLOOKUP(A89,'All Generation'!$A$2:$F$1353,3,FALSE)</f>
        <v>0.48585225330739479</v>
      </c>
      <c r="N89" s="19">
        <f>VLOOKUP(A89,'All Generation'!$A$2:$F$1353,4,FALSE)</f>
        <v>0.48585225330739479</v>
      </c>
      <c r="O89" s="19">
        <f>VLOOKUP(A89,'All Generation'!$A$2:$F$1353,5,FALSE)</f>
        <v>0</v>
      </c>
      <c r="P89" s="19">
        <f>VLOOKUP(A89,'All Generation'!$A$2:$F$1353,6,FALSE)</f>
        <v>0</v>
      </c>
      <c r="Q89" s="19" t="str">
        <f>VLOOKUP(A89,'All IDs'!$A$2:$D$1353,4,FALSE)</f>
        <v/>
      </c>
      <c r="R89" s="19" t="str">
        <f>VLOOKUP(A89,'All IDs'!$A$2:$J$1353,10,FALSE)</f>
        <v>62602A</v>
      </c>
    </row>
    <row r="90" spans="1:18">
      <c r="A90" s="59">
        <v>792</v>
      </c>
      <c r="B90" s="58" t="s">
        <v>5352</v>
      </c>
      <c r="C90" s="58" t="s">
        <v>15</v>
      </c>
      <c r="D90" s="58" t="s">
        <v>623</v>
      </c>
      <c r="E90" s="19" t="str">
        <f>VLOOKUP(A90,'All IDs'!$A$1:$D$1353,4,FALSE)</f>
        <v/>
      </c>
      <c r="F90" s="19" t="str">
        <f>VLOOKUP(A90,'All IDs'!$A$2:$J$1353,10,FALSE)</f>
        <v>62773A</v>
      </c>
      <c r="G90" s="58" t="s">
        <v>73</v>
      </c>
      <c r="H90" s="59">
        <v>0.98599999999999999</v>
      </c>
      <c r="I90" s="94">
        <v>41645</v>
      </c>
      <c r="J90" s="59" t="b">
        <v>1</v>
      </c>
      <c r="K90" s="59" t="b">
        <v>0</v>
      </c>
      <c r="L90" s="19">
        <v>1.4015105519472553</v>
      </c>
      <c r="M90" s="19">
        <f>VLOOKUP(A90,'All Generation'!$A$2:$F$1353,3,FALSE)</f>
        <v>1.4015105519472553</v>
      </c>
      <c r="N90" s="19">
        <f>VLOOKUP(A90,'All Generation'!$A$2:$F$1353,4,FALSE)</f>
        <v>1.4015105519472553</v>
      </c>
      <c r="O90" s="19">
        <f>VLOOKUP(A90,'All Generation'!$A$2:$F$1353,5,FALSE)</f>
        <v>0</v>
      </c>
      <c r="P90" s="19">
        <f>VLOOKUP(A90,'All Generation'!$A$2:$F$1353,6,FALSE)</f>
        <v>0</v>
      </c>
      <c r="Q90" s="19" t="str">
        <f>VLOOKUP(A90,'All IDs'!$A$2:$D$1353,4,FALSE)</f>
        <v/>
      </c>
      <c r="R90" s="19" t="str">
        <f>VLOOKUP(A90,'All IDs'!$A$2:$J$1353,10,FALSE)</f>
        <v>62773A</v>
      </c>
    </row>
    <row r="91" spans="1:18">
      <c r="A91" s="59">
        <v>793</v>
      </c>
      <c r="B91" s="58" t="s">
        <v>5353</v>
      </c>
      <c r="C91" s="58" t="s">
        <v>15</v>
      </c>
      <c r="D91" s="58" t="s">
        <v>623</v>
      </c>
      <c r="E91" s="19" t="str">
        <f>VLOOKUP(A91,'All IDs'!$A$1:$D$1353,4,FALSE)</f>
        <v/>
      </c>
      <c r="F91" s="19" t="str">
        <f>VLOOKUP(A91,'All IDs'!$A$2:$J$1353,10,FALSE)</f>
        <v>62782A</v>
      </c>
      <c r="G91" s="58" t="s">
        <v>73</v>
      </c>
      <c r="H91" s="59">
        <v>0.504</v>
      </c>
      <c r="I91" s="94">
        <v>41631</v>
      </c>
      <c r="J91" s="59" t="b">
        <v>1</v>
      </c>
      <c r="K91" s="59" t="b">
        <v>0</v>
      </c>
      <c r="L91" s="19">
        <v>0.7163907892306457</v>
      </c>
      <c r="M91" s="19">
        <f>VLOOKUP(A91,'All Generation'!$A$2:$F$1353,3,FALSE)</f>
        <v>0.7163907892306457</v>
      </c>
      <c r="N91" s="19">
        <f>VLOOKUP(A91,'All Generation'!$A$2:$F$1353,4,FALSE)</f>
        <v>0.7163907892306457</v>
      </c>
      <c r="O91" s="19">
        <f>VLOOKUP(A91,'All Generation'!$A$2:$F$1353,5,FALSE)</f>
        <v>0</v>
      </c>
      <c r="P91" s="19">
        <f>VLOOKUP(A91,'All Generation'!$A$2:$F$1353,6,FALSE)</f>
        <v>0</v>
      </c>
      <c r="Q91" s="19" t="str">
        <f>VLOOKUP(A91,'All IDs'!$A$2:$D$1353,4,FALSE)</f>
        <v/>
      </c>
      <c r="R91" s="19" t="str">
        <f>VLOOKUP(A91,'All IDs'!$A$2:$J$1353,10,FALSE)</f>
        <v>62782A</v>
      </c>
    </row>
    <row r="92" spans="1:18">
      <c r="A92" s="59">
        <v>794</v>
      </c>
      <c r="B92" s="58" t="s">
        <v>193</v>
      </c>
      <c r="C92" s="58" t="s">
        <v>15</v>
      </c>
      <c r="D92" s="58" t="s">
        <v>623</v>
      </c>
      <c r="E92" s="19" t="str">
        <f>VLOOKUP(A92,'All IDs'!$A$1:$D$1353,4,FALSE)</f>
        <v/>
      </c>
      <c r="F92" s="19" t="str">
        <f>VLOOKUP(A92,'All IDs'!$A$2:$J$1353,10,FALSE)</f>
        <v>61419A</v>
      </c>
      <c r="G92" s="58" t="s">
        <v>73</v>
      </c>
      <c r="H92" s="59">
        <v>0.75</v>
      </c>
      <c r="I92" s="94">
        <v>40540</v>
      </c>
      <c r="J92" s="59" t="b">
        <v>1</v>
      </c>
      <c r="K92" s="59" t="b">
        <v>0</v>
      </c>
      <c r="L92" s="19">
        <v>1.5086390000000001</v>
      </c>
      <c r="M92" s="19">
        <f>VLOOKUP(A92,'All Generation'!$A$2:$F$1353,3,FALSE)</f>
        <v>1.5086390000000001</v>
      </c>
      <c r="N92" s="19">
        <f>VLOOKUP(A92,'All Generation'!$A$2:$F$1353,4,FALSE)</f>
        <v>1.5086390000000001</v>
      </c>
      <c r="O92" s="19">
        <f>VLOOKUP(A92,'All Generation'!$A$2:$F$1353,5,FALSE)</f>
        <v>1.643</v>
      </c>
      <c r="P92" s="19">
        <f>VLOOKUP(A92,'All Generation'!$A$2:$F$1353,6,FALSE)</f>
        <v>1.6359999999999999</v>
      </c>
      <c r="Q92" s="19" t="str">
        <f>VLOOKUP(A92,'All IDs'!$A$2:$D$1353,4,FALSE)</f>
        <v/>
      </c>
      <c r="R92" s="19" t="str">
        <f>VLOOKUP(A92,'All IDs'!$A$2:$J$1353,10,FALSE)</f>
        <v>61419A</v>
      </c>
    </row>
    <row r="93" spans="1:18">
      <c r="A93" s="59">
        <v>795</v>
      </c>
      <c r="B93" s="58" t="s">
        <v>5354</v>
      </c>
      <c r="C93" s="58" t="s">
        <v>15</v>
      </c>
      <c r="D93" s="58" t="s">
        <v>623</v>
      </c>
      <c r="E93" s="19" t="str">
        <f>VLOOKUP(A93,'All IDs'!$A$1:$D$1353,4,FALSE)</f>
        <v/>
      </c>
      <c r="F93" s="19" t="str">
        <f>VLOOKUP(A93,'All IDs'!$A$2:$J$1353,10,FALSE)</f>
        <v>60732A</v>
      </c>
      <c r="G93" s="58" t="s">
        <v>5355</v>
      </c>
      <c r="H93" s="59">
        <v>0.75</v>
      </c>
      <c r="I93" s="94">
        <v>40632</v>
      </c>
      <c r="J93" s="59" t="b">
        <v>1</v>
      </c>
      <c r="K93" s="59" t="b">
        <v>0</v>
      </c>
      <c r="L93" s="19">
        <v>8.3799999999999999E-4</v>
      </c>
      <c r="M93" s="19">
        <f>VLOOKUP(A93,'All Generation'!$A$2:$F$1353,3,FALSE)</f>
        <v>8.3799999999999999E-4</v>
      </c>
      <c r="N93" s="19">
        <f>VLOOKUP(A93,'All Generation'!$A$2:$F$1353,4,FALSE)</f>
        <v>8.3799999999999999E-4</v>
      </c>
      <c r="O93" s="19">
        <f>VLOOKUP(A93,'All Generation'!$A$2:$F$1353,5,FALSE)</f>
        <v>9.8299999999999993E-4</v>
      </c>
      <c r="P93" s="19">
        <f>VLOOKUP(A93,'All Generation'!$A$2:$F$1353,6,FALSE)</f>
        <v>0</v>
      </c>
      <c r="Q93" s="19" t="str">
        <f>VLOOKUP(A93,'All IDs'!$A$2:$D$1353,4,FALSE)</f>
        <v/>
      </c>
      <c r="R93" s="19" t="str">
        <f>VLOOKUP(A93,'All IDs'!$A$2:$J$1353,10,FALSE)</f>
        <v>60732A</v>
      </c>
    </row>
    <row r="94" spans="1:18">
      <c r="A94" s="59">
        <v>796</v>
      </c>
      <c r="B94" s="58" t="s">
        <v>5356</v>
      </c>
      <c r="C94" s="58" t="s">
        <v>5357</v>
      </c>
      <c r="D94" s="58" t="s">
        <v>623</v>
      </c>
      <c r="E94" s="19" t="str">
        <f>VLOOKUP(A94,'All IDs'!$A$1:$D$1353,4,FALSE)</f>
        <v/>
      </c>
      <c r="F94" s="19" t="str">
        <f>VLOOKUP(A94,'All IDs'!$A$2:$J$1353,10,FALSE)</f>
        <v>62367A</v>
      </c>
      <c r="G94" s="58" t="s">
        <v>73</v>
      </c>
      <c r="H94" s="59">
        <v>0.08</v>
      </c>
      <c r="I94" s="94">
        <v>41471</v>
      </c>
      <c r="J94" s="59" t="b">
        <v>1</v>
      </c>
      <c r="K94" s="59" t="b">
        <v>0</v>
      </c>
      <c r="L94" s="19">
        <v>0.14016000000000001</v>
      </c>
      <c r="M94" s="19">
        <f>VLOOKUP(A94,'All Generation'!$A$2:$F$1353,3,FALSE)</f>
        <v>0.14016000000000001</v>
      </c>
      <c r="N94" s="19">
        <f>VLOOKUP(A94,'All Generation'!$A$2:$F$1353,4,FALSE)</f>
        <v>0</v>
      </c>
      <c r="O94" s="19">
        <f>VLOOKUP(A94,'All Generation'!$A$2:$F$1353,5,FALSE)</f>
        <v>0</v>
      </c>
      <c r="P94" s="19">
        <f>VLOOKUP(A94,'All Generation'!$A$2:$F$1353,6,FALSE)</f>
        <v>0</v>
      </c>
      <c r="Q94" s="19" t="str">
        <f>VLOOKUP(A94,'All IDs'!$A$2:$D$1353,4,FALSE)</f>
        <v/>
      </c>
      <c r="R94" s="19" t="str">
        <f>VLOOKUP(A94,'All IDs'!$A$2:$J$1353,10,FALSE)</f>
        <v>62367A</v>
      </c>
    </row>
    <row r="95" spans="1:18">
      <c r="A95" s="59">
        <v>797</v>
      </c>
      <c r="B95" s="58" t="s">
        <v>449</v>
      </c>
      <c r="C95" s="58" t="s">
        <v>98</v>
      </c>
      <c r="D95" s="58" t="s">
        <v>623</v>
      </c>
      <c r="E95" s="19" t="str">
        <f>VLOOKUP(A95,'All IDs'!$A$1:$D$1353,4,FALSE)</f>
        <v>S0393</v>
      </c>
      <c r="F95" s="19" t="str">
        <f>VLOOKUP(A95,'All IDs'!$A$2:$J$1353,10,FALSE)</f>
        <v>62294A</v>
      </c>
      <c r="G95" s="58" t="s">
        <v>73</v>
      </c>
      <c r="H95" s="59">
        <v>0.109</v>
      </c>
      <c r="I95" s="94">
        <v>41045</v>
      </c>
      <c r="J95" s="59" t="b">
        <v>1</v>
      </c>
      <c r="K95" s="59" t="b">
        <v>0</v>
      </c>
      <c r="L95" s="19">
        <v>0.188219</v>
      </c>
      <c r="M95" s="19">
        <f>VLOOKUP(A95,'All Generation'!$A$2:$F$1353,3,FALSE)</f>
        <v>0.188219</v>
      </c>
      <c r="N95" s="19">
        <f>VLOOKUP(A95,'All Generation'!$A$2:$F$1353,4,FALSE)</f>
        <v>0.188219</v>
      </c>
      <c r="O95" s="19">
        <f>VLOOKUP(A95,'All Generation'!$A$2:$F$1353,5,FALSE)</f>
        <v>0</v>
      </c>
      <c r="P95" s="19">
        <f>VLOOKUP(A95,'All Generation'!$A$2:$F$1353,6,FALSE)</f>
        <v>0</v>
      </c>
      <c r="Q95" s="19" t="str">
        <f>VLOOKUP(A95,'All IDs'!$A$2:$D$1353,4,FALSE)</f>
        <v>S0393</v>
      </c>
      <c r="R95" s="19" t="str">
        <f>VLOOKUP(A95,'All IDs'!$A$2:$J$1353,10,FALSE)</f>
        <v>62294A</v>
      </c>
    </row>
    <row r="96" spans="1:18">
      <c r="A96" s="59">
        <v>798</v>
      </c>
      <c r="B96" s="58" t="s">
        <v>5358</v>
      </c>
      <c r="C96" s="58" t="s">
        <v>15</v>
      </c>
      <c r="D96" s="58" t="s">
        <v>623</v>
      </c>
      <c r="E96" s="19" t="str">
        <f>VLOOKUP(A96,'All IDs'!$A$1:$D$1353,4,FALSE)</f>
        <v/>
      </c>
      <c r="F96" s="19" t="str">
        <f>VLOOKUP(A96,'All IDs'!$A$2:$J$1353,10,FALSE)</f>
        <v>62024A</v>
      </c>
      <c r="G96" s="58" t="s">
        <v>73</v>
      </c>
      <c r="H96" s="59">
        <v>0.54900000000000004</v>
      </c>
      <c r="I96" s="95"/>
      <c r="J96" s="59" t="b">
        <v>1</v>
      </c>
      <c r="K96" s="59" t="b">
        <v>0</v>
      </c>
      <c r="L96" s="19">
        <v>0.83599999999999997</v>
      </c>
      <c r="M96" s="19">
        <f>VLOOKUP(A96,'All Generation'!$A$2:$F$1353,3,FALSE)</f>
        <v>0.83599999999999997</v>
      </c>
      <c r="N96" s="19">
        <f>VLOOKUP(A96,'All Generation'!$A$2:$F$1353,4,FALSE)</f>
        <v>0.83599999999999997</v>
      </c>
      <c r="O96" s="19">
        <f>VLOOKUP(A96,'All Generation'!$A$2:$F$1353,5,FALSE)</f>
        <v>0</v>
      </c>
      <c r="P96" s="19">
        <f>VLOOKUP(A96,'All Generation'!$A$2:$F$1353,6,FALSE)</f>
        <v>0</v>
      </c>
      <c r="Q96" s="19" t="str">
        <f>VLOOKUP(A96,'All IDs'!$A$2:$D$1353,4,FALSE)</f>
        <v/>
      </c>
      <c r="R96" s="19" t="str">
        <f>VLOOKUP(A96,'All IDs'!$A$2:$J$1353,10,FALSE)</f>
        <v>62024A</v>
      </c>
    </row>
    <row r="97" spans="1:18">
      <c r="A97" s="59">
        <v>799</v>
      </c>
      <c r="B97" s="58" t="s">
        <v>5359</v>
      </c>
      <c r="C97" s="58" t="s">
        <v>5360</v>
      </c>
      <c r="D97" s="58" t="s">
        <v>623</v>
      </c>
      <c r="E97" s="19" t="str">
        <f>VLOOKUP(A97,'All IDs'!$A$1:$D$1353,4,FALSE)</f>
        <v/>
      </c>
      <c r="F97" s="19" t="str">
        <f>VLOOKUP(A97,'All IDs'!$A$2:$J$1353,10,FALSE)</f>
        <v>62900A</v>
      </c>
      <c r="G97" s="58" t="s">
        <v>73</v>
      </c>
      <c r="H97" s="59">
        <v>0.99</v>
      </c>
      <c r="I97" s="94">
        <v>42403</v>
      </c>
      <c r="J97" s="59" t="b">
        <v>1</v>
      </c>
      <c r="K97" s="59" t="b">
        <v>0</v>
      </c>
      <c r="L97" s="19">
        <v>1.73448</v>
      </c>
      <c r="M97" s="19">
        <f>VLOOKUP(A97,'All Generation'!$A$2:$F$1353,3,FALSE)</f>
        <v>1.73448</v>
      </c>
      <c r="N97" s="19">
        <f>VLOOKUP(A97,'All Generation'!$A$2:$F$1353,4,FALSE)</f>
        <v>0</v>
      </c>
      <c r="O97" s="19">
        <f>VLOOKUP(A97,'All Generation'!$A$2:$F$1353,5,FALSE)</f>
        <v>0</v>
      </c>
      <c r="P97" s="19">
        <f>VLOOKUP(A97,'All Generation'!$A$2:$F$1353,6,FALSE)</f>
        <v>0</v>
      </c>
      <c r="Q97" s="19" t="str">
        <f>VLOOKUP(A97,'All IDs'!$A$2:$D$1353,4,FALSE)</f>
        <v/>
      </c>
      <c r="R97" s="19" t="str">
        <f>VLOOKUP(A97,'All IDs'!$A$2:$J$1353,10,FALSE)</f>
        <v>62900A</v>
      </c>
    </row>
    <row r="98" spans="1:18">
      <c r="A98" s="59">
        <v>800</v>
      </c>
      <c r="B98" s="58" t="s">
        <v>5361</v>
      </c>
      <c r="C98" s="58" t="s">
        <v>15</v>
      </c>
      <c r="D98" s="58" t="s">
        <v>623</v>
      </c>
      <c r="E98" s="19" t="str">
        <f>VLOOKUP(A98,'All IDs'!$A$1:$D$1353,4,FALSE)</f>
        <v/>
      </c>
      <c r="F98" s="19" t="str">
        <f>VLOOKUP(A98,'All IDs'!$A$2:$J$1353,10,FALSE)</f>
        <v>62214A</v>
      </c>
      <c r="G98" s="58" t="s">
        <v>73</v>
      </c>
      <c r="H98" s="59">
        <v>0.22500000000000001</v>
      </c>
      <c r="I98" s="95"/>
      <c r="J98" s="59" t="b">
        <v>1</v>
      </c>
      <c r="K98" s="59" t="b">
        <v>0</v>
      </c>
      <c r="L98" s="19">
        <v>6.8479999999999999E-2</v>
      </c>
      <c r="M98" s="19">
        <f>VLOOKUP(A98,'All Generation'!$A$2:$F$1353,3,FALSE)</f>
        <v>6.8479999999999999E-2</v>
      </c>
      <c r="N98" s="19">
        <f>VLOOKUP(A98,'All Generation'!$A$2:$F$1353,4,FALSE)</f>
        <v>6.8479999999999999E-2</v>
      </c>
      <c r="O98" s="19">
        <f>VLOOKUP(A98,'All Generation'!$A$2:$F$1353,5,FALSE)</f>
        <v>0</v>
      </c>
      <c r="P98" s="19">
        <f>VLOOKUP(A98,'All Generation'!$A$2:$F$1353,6,FALSE)</f>
        <v>0</v>
      </c>
      <c r="Q98" s="19" t="str">
        <f>VLOOKUP(A98,'All IDs'!$A$2:$D$1353,4,FALSE)</f>
        <v/>
      </c>
      <c r="R98" s="19" t="str">
        <f>VLOOKUP(A98,'All IDs'!$A$2:$J$1353,10,FALSE)</f>
        <v>62214A</v>
      </c>
    </row>
    <row r="99" spans="1:18">
      <c r="A99" s="59">
        <v>801</v>
      </c>
      <c r="B99" s="58" t="s">
        <v>5362</v>
      </c>
      <c r="C99" s="58" t="s">
        <v>4465</v>
      </c>
      <c r="D99" s="58" t="s">
        <v>623</v>
      </c>
      <c r="E99" s="19" t="str">
        <f>VLOOKUP(A99,'All IDs'!$A$1:$D$1353,4,FALSE)</f>
        <v/>
      </c>
      <c r="F99" s="19" t="str">
        <f>VLOOKUP(A99,'All IDs'!$A$2:$J$1353,10,FALSE)</f>
        <v>63155A</v>
      </c>
      <c r="G99" s="58" t="s">
        <v>73</v>
      </c>
      <c r="H99" s="59">
        <v>0.91400000000000003</v>
      </c>
      <c r="I99" s="94">
        <v>42419</v>
      </c>
      <c r="J99" s="59" t="b">
        <v>1</v>
      </c>
      <c r="K99" s="59" t="b">
        <v>0</v>
      </c>
      <c r="L99" s="19">
        <v>1.6013280000000003</v>
      </c>
      <c r="M99" s="19">
        <f>VLOOKUP(A99,'All Generation'!$A$2:$F$1353,3,FALSE)</f>
        <v>1.6013280000000003</v>
      </c>
      <c r="N99" s="19">
        <f>VLOOKUP(A99,'All Generation'!$A$2:$F$1353,4,FALSE)</f>
        <v>0</v>
      </c>
      <c r="O99" s="19">
        <f>VLOOKUP(A99,'All Generation'!$A$2:$F$1353,5,FALSE)</f>
        <v>0</v>
      </c>
      <c r="P99" s="19">
        <f>VLOOKUP(A99,'All Generation'!$A$2:$F$1353,6,FALSE)</f>
        <v>0</v>
      </c>
      <c r="Q99" s="19" t="str">
        <f>VLOOKUP(A99,'All IDs'!$A$2:$D$1353,4,FALSE)</f>
        <v/>
      </c>
      <c r="R99" s="19" t="str">
        <f>VLOOKUP(A99,'All IDs'!$A$2:$J$1353,10,FALSE)</f>
        <v>63155A</v>
      </c>
    </row>
    <row r="100" spans="1:18">
      <c r="A100" s="59">
        <v>802</v>
      </c>
      <c r="B100" s="58" t="s">
        <v>5363</v>
      </c>
      <c r="C100" s="58" t="s">
        <v>15</v>
      </c>
      <c r="D100" s="58" t="s">
        <v>623</v>
      </c>
      <c r="E100" s="19" t="str">
        <f>VLOOKUP(A100,'All IDs'!$A$1:$D$1353,4,FALSE)</f>
        <v/>
      </c>
      <c r="F100" s="19" t="str">
        <f>VLOOKUP(A100,'All IDs'!$A$2:$J$1353,10,FALSE)</f>
        <v>62787A</v>
      </c>
      <c r="G100" s="58" t="s">
        <v>73</v>
      </c>
      <c r="H100" s="59">
        <v>0.499</v>
      </c>
      <c r="I100" s="95"/>
      <c r="J100" s="59" t="b">
        <v>1</v>
      </c>
      <c r="K100" s="59" t="b">
        <v>0</v>
      </c>
      <c r="L100" s="19">
        <v>0.87424800000000003</v>
      </c>
      <c r="M100" s="19">
        <f>VLOOKUP(A100,'All Generation'!$A$2:$F$1353,3,FALSE)</f>
        <v>0.87424800000000003</v>
      </c>
      <c r="N100" s="19">
        <f>VLOOKUP(A100,'All Generation'!$A$2:$F$1353,4,FALSE)</f>
        <v>0.87424800000000003</v>
      </c>
      <c r="O100" s="19">
        <f>VLOOKUP(A100,'All Generation'!$A$2:$F$1353,5,FALSE)</f>
        <v>0</v>
      </c>
      <c r="P100" s="19">
        <f>VLOOKUP(A100,'All Generation'!$A$2:$F$1353,6,FALSE)</f>
        <v>0</v>
      </c>
      <c r="Q100" s="19" t="str">
        <f>VLOOKUP(A100,'All IDs'!$A$2:$D$1353,4,FALSE)</f>
        <v/>
      </c>
      <c r="R100" s="19" t="str">
        <f>VLOOKUP(A100,'All IDs'!$A$2:$J$1353,10,FALSE)</f>
        <v>62787A</v>
      </c>
    </row>
    <row r="101" spans="1:18">
      <c r="A101" s="59">
        <v>803</v>
      </c>
      <c r="B101" s="58" t="s">
        <v>5364</v>
      </c>
      <c r="C101" s="58" t="s">
        <v>15</v>
      </c>
      <c r="D101" s="58" t="s">
        <v>623</v>
      </c>
      <c r="E101" s="19" t="str">
        <f>VLOOKUP(A101,'All IDs'!$A$1:$D$1353,4,FALSE)</f>
        <v/>
      </c>
      <c r="F101" s="19" t="str">
        <f>VLOOKUP(A101,'All IDs'!$A$2:$J$1353,10,FALSE)</f>
        <v>62788A</v>
      </c>
      <c r="G101" s="58" t="s">
        <v>73</v>
      </c>
      <c r="H101" s="59">
        <v>0.499</v>
      </c>
      <c r="I101" s="95"/>
      <c r="J101" s="59" t="b">
        <v>1</v>
      </c>
      <c r="K101" s="59" t="b">
        <v>0</v>
      </c>
      <c r="L101" s="19">
        <v>0.87424800000000003</v>
      </c>
      <c r="M101" s="19">
        <f>VLOOKUP(A101,'All Generation'!$A$2:$F$1353,3,FALSE)</f>
        <v>0.87424800000000003</v>
      </c>
      <c r="N101" s="19">
        <f>VLOOKUP(A101,'All Generation'!$A$2:$F$1353,4,FALSE)</f>
        <v>0.87424800000000003</v>
      </c>
      <c r="O101" s="19">
        <f>VLOOKUP(A101,'All Generation'!$A$2:$F$1353,5,FALSE)</f>
        <v>0</v>
      </c>
      <c r="P101" s="19">
        <f>VLOOKUP(A101,'All Generation'!$A$2:$F$1353,6,FALSE)</f>
        <v>0</v>
      </c>
      <c r="Q101" s="19" t="str">
        <f>VLOOKUP(A101,'All IDs'!$A$2:$D$1353,4,FALSE)</f>
        <v/>
      </c>
      <c r="R101" s="19" t="str">
        <f>VLOOKUP(A101,'All IDs'!$A$2:$J$1353,10,FALSE)</f>
        <v>62788A</v>
      </c>
    </row>
    <row r="102" spans="1:18">
      <c r="A102" s="59">
        <v>804</v>
      </c>
      <c r="B102" s="58" t="s">
        <v>5365</v>
      </c>
      <c r="C102" s="58" t="s">
        <v>15</v>
      </c>
      <c r="D102" s="58" t="s">
        <v>623</v>
      </c>
      <c r="E102" s="19" t="str">
        <f>VLOOKUP(A102,'All IDs'!$A$1:$D$1353,4,FALSE)</f>
        <v/>
      </c>
      <c r="F102" s="19" t="str">
        <f>VLOOKUP(A102,'All IDs'!$A$2:$J$1353,10,FALSE)</f>
        <v>63158A</v>
      </c>
      <c r="G102" s="58" t="s">
        <v>73</v>
      </c>
      <c r="H102" s="59">
        <v>0.73099999999999998</v>
      </c>
      <c r="I102" s="95"/>
      <c r="J102" s="59" t="b">
        <v>1</v>
      </c>
      <c r="K102" s="59" t="b">
        <v>0</v>
      </c>
      <c r="L102" s="19">
        <v>1.2807120000000001</v>
      </c>
      <c r="M102" s="19">
        <f>VLOOKUP(A102,'All Generation'!$A$2:$F$1353,3,FALSE)</f>
        <v>1.2807120000000001</v>
      </c>
      <c r="N102" s="19">
        <f>VLOOKUP(A102,'All Generation'!$A$2:$F$1353,4,FALSE)</f>
        <v>1.2807120000000001</v>
      </c>
      <c r="O102" s="19">
        <f>VLOOKUP(A102,'All Generation'!$A$2:$F$1353,5,FALSE)</f>
        <v>0</v>
      </c>
      <c r="P102" s="19">
        <f>VLOOKUP(A102,'All Generation'!$A$2:$F$1353,6,FALSE)</f>
        <v>0</v>
      </c>
      <c r="Q102" s="19" t="str">
        <f>VLOOKUP(A102,'All IDs'!$A$2:$D$1353,4,FALSE)</f>
        <v/>
      </c>
      <c r="R102" s="19" t="str">
        <f>VLOOKUP(A102,'All IDs'!$A$2:$J$1353,10,FALSE)</f>
        <v>63158A</v>
      </c>
    </row>
    <row r="103" spans="1:18">
      <c r="A103" s="59">
        <v>805</v>
      </c>
      <c r="B103" s="58" t="s">
        <v>5366</v>
      </c>
      <c r="C103" s="58" t="s">
        <v>15</v>
      </c>
      <c r="D103" s="58" t="s">
        <v>623</v>
      </c>
      <c r="E103" s="19" t="str">
        <f>VLOOKUP(A103,'All IDs'!$A$1:$D$1353,4,FALSE)</f>
        <v/>
      </c>
      <c r="F103" s="19" t="str">
        <f>VLOOKUP(A103,'All IDs'!$A$2:$J$1353,10,FALSE)</f>
        <v>62134A</v>
      </c>
      <c r="G103" s="58" t="s">
        <v>73</v>
      </c>
      <c r="H103" s="59">
        <v>0.97</v>
      </c>
      <c r="I103" s="94">
        <v>40666</v>
      </c>
      <c r="J103" s="59" t="b">
        <v>1</v>
      </c>
      <c r="K103" s="59" t="b">
        <v>0</v>
      </c>
      <c r="L103" s="19">
        <v>2.3367300000000002</v>
      </c>
      <c r="M103" s="19">
        <f>VLOOKUP(A103,'All Generation'!$A$2:$F$1353,3,FALSE)</f>
        <v>2.3367300000000002</v>
      </c>
      <c r="N103" s="19">
        <f>VLOOKUP(A103,'All Generation'!$A$2:$F$1353,4,FALSE)</f>
        <v>2.3367300000000002</v>
      </c>
      <c r="O103" s="19">
        <f>VLOOKUP(A103,'All Generation'!$A$2:$F$1353,5,FALSE)</f>
        <v>2.3367300000000002</v>
      </c>
      <c r="P103" s="19">
        <f>VLOOKUP(A103,'All Generation'!$A$2:$F$1353,6,FALSE)</f>
        <v>0</v>
      </c>
      <c r="Q103" s="19" t="str">
        <f>VLOOKUP(A103,'All IDs'!$A$2:$D$1353,4,FALSE)</f>
        <v/>
      </c>
      <c r="R103" s="19" t="str">
        <f>VLOOKUP(A103,'All IDs'!$A$2:$J$1353,10,FALSE)</f>
        <v>62134A</v>
      </c>
    </row>
    <row r="104" spans="1:18">
      <c r="A104" s="59">
        <v>441</v>
      </c>
      <c r="B104" s="58" t="s">
        <v>5367</v>
      </c>
      <c r="C104" s="58" t="s">
        <v>5368</v>
      </c>
      <c r="D104" s="58" t="s">
        <v>623</v>
      </c>
      <c r="E104" s="19" t="str">
        <f>VLOOKUP(A104,'All IDs'!$A$1:$D$1353,4,FALSE)</f>
        <v>S0283</v>
      </c>
      <c r="F104" s="19" t="str">
        <f>VLOOKUP(A104,'All IDs'!$A$2:$J$1353,10,FALSE)</f>
        <v>61277A</v>
      </c>
      <c r="G104" s="58" t="s">
        <v>73</v>
      </c>
      <c r="H104" s="59">
        <v>0.4</v>
      </c>
      <c r="I104" s="94">
        <v>40909</v>
      </c>
      <c r="J104" s="59" t="b">
        <v>1</v>
      </c>
      <c r="K104" s="59" t="b">
        <v>0</v>
      </c>
      <c r="L104" s="19">
        <v>0.83499999999999996</v>
      </c>
      <c r="M104" s="19">
        <f>VLOOKUP(A104,'All Generation'!$A$2:$F$1353,3,FALSE)</f>
        <v>0.84499999999999997</v>
      </c>
      <c r="N104" s="19">
        <f>VLOOKUP(A104,'All Generation'!$A$2:$F$1353,4,FALSE)</f>
        <v>0.85299999999999998</v>
      </c>
      <c r="O104" s="19">
        <f>VLOOKUP(A104,'All Generation'!$A$2:$F$1353,5,FALSE)</f>
        <v>0.84299999999999997</v>
      </c>
      <c r="P104" s="19">
        <f>VLOOKUP(A104,'All Generation'!$A$2:$F$1353,6,FALSE)</f>
        <v>0.94199999999999995</v>
      </c>
      <c r="Q104" s="19" t="str">
        <f>VLOOKUP(A104,'All IDs'!$A$2:$D$1353,4,FALSE)</f>
        <v>S0283</v>
      </c>
      <c r="R104" s="19" t="str">
        <f>VLOOKUP(A104,'All IDs'!$A$2:$J$1353,10,FALSE)</f>
        <v>61277A</v>
      </c>
    </row>
    <row r="105" spans="1:18">
      <c r="A105" s="59">
        <v>812</v>
      </c>
      <c r="B105" s="58" t="s">
        <v>5369</v>
      </c>
      <c r="C105" s="58" t="s">
        <v>5370</v>
      </c>
      <c r="D105" s="58" t="s">
        <v>623</v>
      </c>
      <c r="E105" s="19" t="str">
        <f>VLOOKUP(A105,'All IDs'!$A$1:$D$1353,4,FALSE)</f>
        <v/>
      </c>
      <c r="F105" s="19" t="str">
        <f>VLOOKUP(A105,'All IDs'!$A$2:$J$1353,10,FALSE)</f>
        <v>63019A</v>
      </c>
      <c r="G105" s="58" t="s">
        <v>73</v>
      </c>
      <c r="H105" s="59">
        <v>0.14408000000000001</v>
      </c>
      <c r="I105" s="94">
        <v>42509</v>
      </c>
      <c r="J105" s="59" t="b">
        <v>1</v>
      </c>
      <c r="K105" s="59" t="b">
        <v>0</v>
      </c>
      <c r="L105" s="19">
        <v>0.25242816000000001</v>
      </c>
      <c r="M105" s="19">
        <f>VLOOKUP(A105,'All Generation'!$A$2:$F$1353,3,FALSE)</f>
        <v>0.25242816000000001</v>
      </c>
      <c r="N105" s="19">
        <f>VLOOKUP(A105,'All Generation'!$A$2:$F$1353,4,FALSE)</f>
        <v>0</v>
      </c>
      <c r="O105" s="19">
        <f>VLOOKUP(A105,'All Generation'!$A$2:$F$1353,5,FALSE)</f>
        <v>0</v>
      </c>
      <c r="P105" s="19">
        <f>VLOOKUP(A105,'All Generation'!$A$2:$F$1353,6,FALSE)</f>
        <v>0</v>
      </c>
      <c r="Q105" s="19" t="str">
        <f>VLOOKUP(A105,'All IDs'!$A$2:$D$1353,4,FALSE)</f>
        <v/>
      </c>
      <c r="R105" s="19" t="str">
        <f>VLOOKUP(A105,'All IDs'!$A$2:$J$1353,10,FALSE)</f>
        <v>63019A</v>
      </c>
    </row>
    <row r="106" spans="1:18">
      <c r="A106" s="59">
        <v>813</v>
      </c>
      <c r="B106" s="58" t="s">
        <v>5371</v>
      </c>
      <c r="C106" s="58" t="s">
        <v>5370</v>
      </c>
      <c r="D106" s="58" t="s">
        <v>623</v>
      </c>
      <c r="E106" s="19" t="str">
        <f>VLOOKUP(A106,'All IDs'!$A$1:$D$1353,4,FALSE)</f>
        <v/>
      </c>
      <c r="F106" s="19" t="str">
        <f>VLOOKUP(A106,'All IDs'!$A$2:$J$1353,10,FALSE)</f>
        <v>63017A</v>
      </c>
      <c r="G106" s="58" t="s">
        <v>73</v>
      </c>
      <c r="H106" s="59">
        <v>0.14408000000000001</v>
      </c>
      <c r="I106" s="94">
        <v>42062</v>
      </c>
      <c r="J106" s="59" t="b">
        <v>1</v>
      </c>
      <c r="K106" s="59" t="b">
        <v>0</v>
      </c>
      <c r="L106" s="19">
        <v>0.25242816000000001</v>
      </c>
      <c r="M106" s="19">
        <f>VLOOKUP(A106,'All Generation'!$A$2:$F$1353,3,FALSE)</f>
        <v>0.25242816000000001</v>
      </c>
      <c r="N106" s="19">
        <f>VLOOKUP(A106,'All Generation'!$A$2:$F$1353,4,FALSE)</f>
        <v>0</v>
      </c>
      <c r="O106" s="19">
        <f>VLOOKUP(A106,'All Generation'!$A$2:$F$1353,5,FALSE)</f>
        <v>0</v>
      </c>
      <c r="P106" s="19">
        <f>VLOOKUP(A106,'All Generation'!$A$2:$F$1353,6,FALSE)</f>
        <v>0</v>
      </c>
      <c r="Q106" s="19" t="str">
        <f>VLOOKUP(A106,'All IDs'!$A$2:$D$1353,4,FALSE)</f>
        <v/>
      </c>
      <c r="R106" s="19" t="str">
        <f>VLOOKUP(A106,'All IDs'!$A$2:$J$1353,10,FALSE)</f>
        <v>63017A</v>
      </c>
    </row>
    <row r="107" spans="1:18">
      <c r="A107" s="59">
        <v>815</v>
      </c>
      <c r="B107" s="58" t="s">
        <v>5372</v>
      </c>
      <c r="C107" s="58" t="s">
        <v>98</v>
      </c>
      <c r="D107" s="58" t="s">
        <v>623</v>
      </c>
      <c r="E107" s="19" t="str">
        <f>VLOOKUP(A107,'All IDs'!$A$1:$D$1353,4,FALSE)</f>
        <v>S0394</v>
      </c>
      <c r="F107" s="19" t="str">
        <f>VLOOKUP(A107,'All IDs'!$A$2:$J$1353,10,FALSE)</f>
        <v>61251A</v>
      </c>
      <c r="G107" s="58" t="s">
        <v>73</v>
      </c>
      <c r="H107" s="59">
        <v>0.22700000000000001</v>
      </c>
      <c r="I107" s="94">
        <v>40571</v>
      </c>
      <c r="J107" s="59" t="b">
        <v>1</v>
      </c>
      <c r="K107" s="59" t="b">
        <v>0</v>
      </c>
      <c r="L107" s="19">
        <v>0.37715300000000002</v>
      </c>
      <c r="M107" s="19">
        <f>VLOOKUP(A107,'All Generation'!$A$2:$F$1353,3,FALSE)</f>
        <v>0.37715300000000002</v>
      </c>
      <c r="N107" s="19">
        <f>VLOOKUP(A107,'All Generation'!$A$2:$F$1353,4,FALSE)</f>
        <v>0.37715300000000002</v>
      </c>
      <c r="O107" s="19">
        <f>VLOOKUP(A107,'All Generation'!$A$2:$F$1353,5,FALSE)</f>
        <v>0</v>
      </c>
      <c r="P107" s="19">
        <f>VLOOKUP(A107,'All Generation'!$A$2:$F$1353,6,FALSE)</f>
        <v>0</v>
      </c>
      <c r="Q107" s="19" t="str">
        <f>VLOOKUP(A107,'All IDs'!$A$2:$D$1353,4,FALSE)</f>
        <v>S0394</v>
      </c>
      <c r="R107" s="19" t="str">
        <f>VLOOKUP(A107,'All IDs'!$A$2:$J$1353,10,FALSE)</f>
        <v>61251A</v>
      </c>
    </row>
    <row r="108" spans="1:18">
      <c r="A108" s="59">
        <v>816</v>
      </c>
      <c r="B108" s="58" t="s">
        <v>5373</v>
      </c>
      <c r="C108" s="58" t="s">
        <v>98</v>
      </c>
      <c r="D108" s="58" t="s">
        <v>623</v>
      </c>
      <c r="E108" s="19" t="str">
        <f>VLOOKUP(A108,'All IDs'!$A$1:$D$1353,4,FALSE)</f>
        <v>S0395</v>
      </c>
      <c r="F108" s="19" t="str">
        <f>VLOOKUP(A108,'All IDs'!$A$2:$J$1353,10,FALSE)</f>
        <v>61250A</v>
      </c>
      <c r="G108" s="58" t="s">
        <v>73</v>
      </c>
      <c r="H108" s="59">
        <v>5.6000000000000001E-2</v>
      </c>
      <c r="I108" s="94">
        <v>40002</v>
      </c>
      <c r="J108" s="59" t="b">
        <v>1</v>
      </c>
      <c r="K108" s="59" t="b">
        <v>0</v>
      </c>
      <c r="L108" s="19">
        <v>9.0128E-2</v>
      </c>
      <c r="M108" s="19">
        <f>VLOOKUP(A108,'All Generation'!$A$2:$F$1353,3,FALSE)</f>
        <v>9.0128E-2</v>
      </c>
      <c r="N108" s="19">
        <f>VLOOKUP(A108,'All Generation'!$A$2:$F$1353,4,FALSE)</f>
        <v>9.0128E-2</v>
      </c>
      <c r="O108" s="19">
        <f>VLOOKUP(A108,'All Generation'!$A$2:$F$1353,5,FALSE)</f>
        <v>0</v>
      </c>
      <c r="P108" s="19">
        <f>VLOOKUP(A108,'All Generation'!$A$2:$F$1353,6,FALSE)</f>
        <v>0</v>
      </c>
      <c r="Q108" s="19" t="str">
        <f>VLOOKUP(A108,'All IDs'!$A$2:$D$1353,4,FALSE)</f>
        <v>S0395</v>
      </c>
      <c r="R108" s="19" t="str">
        <f>VLOOKUP(A108,'All IDs'!$A$2:$J$1353,10,FALSE)</f>
        <v>61250A</v>
      </c>
    </row>
    <row r="109" spans="1:18">
      <c r="A109" s="59">
        <v>819</v>
      </c>
      <c r="B109" s="58" t="s">
        <v>5374</v>
      </c>
      <c r="C109" s="58" t="s">
        <v>15</v>
      </c>
      <c r="D109" s="58" t="s">
        <v>623</v>
      </c>
      <c r="E109" s="19" t="str">
        <f>VLOOKUP(A109,'All IDs'!$A$1:$D$1353,4,FALSE)</f>
        <v/>
      </c>
      <c r="F109" s="19" t="str">
        <f>VLOOKUP(A109,'All IDs'!$A$2:$J$1353,10,FALSE)</f>
        <v>62209A</v>
      </c>
      <c r="G109" s="58" t="s">
        <v>73</v>
      </c>
      <c r="H109" s="59">
        <v>0.22500000000000001</v>
      </c>
      <c r="I109" s="95"/>
      <c r="J109" s="59" t="b">
        <v>1</v>
      </c>
      <c r="K109" s="59" t="b">
        <v>0</v>
      </c>
      <c r="L109" s="19">
        <v>0.12761700000000001</v>
      </c>
      <c r="M109" s="19">
        <f>VLOOKUP(A109,'All Generation'!$A$2:$F$1353,3,FALSE)</f>
        <v>0.12761700000000001</v>
      </c>
      <c r="N109" s="19">
        <f>VLOOKUP(A109,'All Generation'!$A$2:$F$1353,4,FALSE)</f>
        <v>0.12761700000000001</v>
      </c>
      <c r="O109" s="19">
        <f>VLOOKUP(A109,'All Generation'!$A$2:$F$1353,5,FALSE)</f>
        <v>0</v>
      </c>
      <c r="P109" s="19">
        <f>VLOOKUP(A109,'All Generation'!$A$2:$F$1353,6,FALSE)</f>
        <v>0</v>
      </c>
      <c r="Q109" s="19" t="str">
        <f>VLOOKUP(A109,'All IDs'!$A$2:$D$1353,4,FALSE)</f>
        <v/>
      </c>
      <c r="R109" s="19" t="str">
        <f>VLOOKUP(A109,'All IDs'!$A$2:$J$1353,10,FALSE)</f>
        <v>62209A</v>
      </c>
    </row>
    <row r="110" spans="1:18">
      <c r="A110" s="59">
        <v>820</v>
      </c>
      <c r="B110" s="58" t="s">
        <v>5375</v>
      </c>
      <c r="C110" s="58" t="s">
        <v>15</v>
      </c>
      <c r="D110" s="58" t="s">
        <v>623</v>
      </c>
      <c r="E110" s="19" t="str">
        <f>VLOOKUP(A110,'All IDs'!$A$1:$D$1353,4,FALSE)</f>
        <v/>
      </c>
      <c r="F110" s="19" t="str">
        <f>VLOOKUP(A110,'All IDs'!$A$2:$J$1353,10,FALSE)</f>
        <v>62901C</v>
      </c>
      <c r="G110" s="58" t="s">
        <v>73</v>
      </c>
      <c r="H110" s="59">
        <v>0.01</v>
      </c>
      <c r="I110" s="94">
        <v>42299</v>
      </c>
      <c r="J110" s="59" t="b">
        <v>1</v>
      </c>
      <c r="K110" s="59" t="b">
        <v>0</v>
      </c>
      <c r="L110" s="19">
        <v>8.5300000000000003E-4</v>
      </c>
      <c r="M110" s="19">
        <f>VLOOKUP(A110,'All Generation'!$A$2:$F$1353,3,FALSE)</f>
        <v>8.5300000000000003E-4</v>
      </c>
      <c r="N110" s="19">
        <f>VLOOKUP(A110,'All Generation'!$A$2:$F$1353,4,FALSE)</f>
        <v>8.5300000000000003E-4</v>
      </c>
      <c r="O110" s="19">
        <f>VLOOKUP(A110,'All Generation'!$A$2:$F$1353,5,FALSE)</f>
        <v>0</v>
      </c>
      <c r="P110" s="19">
        <f>VLOOKUP(A110,'All Generation'!$A$2:$F$1353,6,FALSE)</f>
        <v>0</v>
      </c>
      <c r="Q110" s="19" t="str">
        <f>VLOOKUP(A110,'All IDs'!$A$2:$D$1353,4,FALSE)</f>
        <v/>
      </c>
      <c r="R110" s="19" t="str">
        <f>VLOOKUP(A110,'All IDs'!$A$2:$J$1353,10,FALSE)</f>
        <v>62901C</v>
      </c>
    </row>
    <row r="111" spans="1:18">
      <c r="A111" s="59">
        <v>821</v>
      </c>
      <c r="B111" s="58" t="s">
        <v>5376</v>
      </c>
      <c r="C111" s="58" t="s">
        <v>15</v>
      </c>
      <c r="D111" s="58" t="s">
        <v>623</v>
      </c>
      <c r="E111" s="19" t="str">
        <f>VLOOKUP(A111,'All IDs'!$A$1:$D$1353,4,FALSE)</f>
        <v/>
      </c>
      <c r="F111" s="19" t="str">
        <f>VLOOKUP(A111,'All IDs'!$A$2:$J$1353,10,FALSE)</f>
        <v>62794A</v>
      </c>
      <c r="G111" s="58" t="s">
        <v>73</v>
      </c>
      <c r="H111" s="59">
        <v>0.96899999999999997</v>
      </c>
      <c r="I111" s="94">
        <v>41352</v>
      </c>
      <c r="J111" s="59" t="b">
        <v>1</v>
      </c>
      <c r="K111" s="59" t="b">
        <v>0</v>
      </c>
      <c r="L111" s="19">
        <v>2.3343210000000001</v>
      </c>
      <c r="M111" s="19">
        <f>VLOOKUP(A111,'All Generation'!$A$2:$F$1353,3,FALSE)</f>
        <v>2.3343210000000001</v>
      </c>
      <c r="N111" s="19">
        <f>VLOOKUP(A111,'All Generation'!$A$2:$F$1353,4,FALSE)</f>
        <v>2.3343210000000001</v>
      </c>
      <c r="O111" s="19">
        <f>VLOOKUP(A111,'All Generation'!$A$2:$F$1353,5,FALSE)</f>
        <v>2.3343210000000001</v>
      </c>
      <c r="P111" s="19">
        <f>VLOOKUP(A111,'All Generation'!$A$2:$F$1353,6,FALSE)</f>
        <v>0</v>
      </c>
      <c r="Q111" s="19" t="str">
        <f>VLOOKUP(A111,'All IDs'!$A$2:$D$1353,4,FALSE)</f>
        <v/>
      </c>
      <c r="R111" s="19" t="str">
        <f>VLOOKUP(A111,'All IDs'!$A$2:$J$1353,10,FALSE)</f>
        <v>62794A</v>
      </c>
    </row>
    <row r="112" spans="1:18">
      <c r="A112" s="59">
        <v>822</v>
      </c>
      <c r="B112" s="58" t="s">
        <v>5377</v>
      </c>
      <c r="C112" s="58" t="s">
        <v>5378</v>
      </c>
      <c r="D112" s="58" t="s">
        <v>623</v>
      </c>
      <c r="E112" s="19" t="str">
        <f>VLOOKUP(A112,'All IDs'!$A$1:$D$1353,4,FALSE)</f>
        <v>S9167</v>
      </c>
      <c r="F112" s="19" t="str">
        <f>VLOOKUP(A112,'All IDs'!$A$2:$J$1353,10,FALSE)</f>
        <v>61038A</v>
      </c>
      <c r="G112" s="58" t="s">
        <v>73</v>
      </c>
      <c r="H112" s="59">
        <v>0.5</v>
      </c>
      <c r="I112" s="94">
        <v>40909</v>
      </c>
      <c r="J112" s="59" t="b">
        <v>1</v>
      </c>
      <c r="K112" s="59" t="b">
        <v>0</v>
      </c>
      <c r="L112" s="19">
        <v>0.69599999999999995</v>
      </c>
      <c r="M112" s="19">
        <f>VLOOKUP(A112,'All Generation'!$A$2:$F$1353,3,FALSE)</f>
        <v>0.76197800000000004</v>
      </c>
      <c r="N112" s="19">
        <f>VLOOKUP(A112,'All Generation'!$A$2:$F$1353,4,FALSE)</f>
        <v>0.76197800000000004</v>
      </c>
      <c r="O112" s="19">
        <f>VLOOKUP(A112,'All Generation'!$A$2:$F$1353,5,FALSE)</f>
        <v>1.0072650000000001</v>
      </c>
      <c r="P112" s="19">
        <f>VLOOKUP(A112,'All Generation'!$A$2:$F$1353,6,FALSE)</f>
        <v>0.53900000000000003</v>
      </c>
      <c r="Q112" s="19" t="str">
        <f>VLOOKUP(A112,'All IDs'!$A$2:$D$1353,4,FALSE)</f>
        <v>S9167</v>
      </c>
      <c r="R112" s="19" t="str">
        <f>VLOOKUP(A112,'All IDs'!$A$2:$J$1353,10,FALSE)</f>
        <v>61038A</v>
      </c>
    </row>
    <row r="113" spans="1:18">
      <c r="A113" s="59">
        <v>823</v>
      </c>
      <c r="B113" s="58" t="s">
        <v>5379</v>
      </c>
      <c r="C113" s="58" t="s">
        <v>15</v>
      </c>
      <c r="D113" s="58" t="s">
        <v>623</v>
      </c>
      <c r="E113" s="19" t="str">
        <f>VLOOKUP(A113,'All IDs'!$A$1:$D$1353,4,FALSE)</f>
        <v>S0448</v>
      </c>
      <c r="F113" s="19" t="str">
        <f>VLOOKUP(A113,'All IDs'!$A$2:$J$1353,10,FALSE)</f>
        <v/>
      </c>
      <c r="G113" s="58" t="s">
        <v>73</v>
      </c>
      <c r="H113" s="59">
        <v>0.5</v>
      </c>
      <c r="I113" s="94">
        <v>42293</v>
      </c>
      <c r="J113" s="59" t="b">
        <v>1</v>
      </c>
      <c r="K113" s="59" t="b">
        <v>0</v>
      </c>
      <c r="L113" s="19">
        <v>0.876</v>
      </c>
      <c r="M113" s="19">
        <f>VLOOKUP(A113,'All Generation'!$A$2:$F$1353,3,FALSE)</f>
        <v>0.876</v>
      </c>
      <c r="N113" s="19">
        <f>VLOOKUP(A113,'All Generation'!$A$2:$F$1353,4,FALSE)</f>
        <v>0</v>
      </c>
      <c r="O113" s="19">
        <f>VLOOKUP(A113,'All Generation'!$A$2:$F$1353,5,FALSE)</f>
        <v>0</v>
      </c>
      <c r="P113" s="19">
        <f>VLOOKUP(A113,'All Generation'!$A$2:$F$1353,6,FALSE)</f>
        <v>0</v>
      </c>
      <c r="Q113" s="19" t="str">
        <f>VLOOKUP(A113,'All IDs'!$A$2:$D$1353,4,FALSE)</f>
        <v>S0448</v>
      </c>
      <c r="R113" s="19" t="s">
        <v>17437</v>
      </c>
    </row>
    <row r="114" spans="1:18">
      <c r="A114" s="59">
        <v>824</v>
      </c>
      <c r="B114" s="58" t="s">
        <v>5380</v>
      </c>
      <c r="C114" s="58" t="s">
        <v>5381</v>
      </c>
      <c r="D114" s="58" t="s">
        <v>623</v>
      </c>
      <c r="E114" s="19" t="str">
        <f>VLOOKUP(A114,'All IDs'!$A$1:$D$1353,4,FALSE)</f>
        <v>S0442</v>
      </c>
      <c r="F114" s="19" t="str">
        <f>VLOOKUP(A114,'All IDs'!$A$2:$J$1353,10,FALSE)</f>
        <v>62725A</v>
      </c>
      <c r="G114" s="58" t="s">
        <v>73</v>
      </c>
      <c r="H114" s="59">
        <v>0.9</v>
      </c>
      <c r="I114" s="94">
        <v>42328</v>
      </c>
      <c r="J114" s="59" t="b">
        <v>1</v>
      </c>
      <c r="K114" s="59" t="b">
        <v>0</v>
      </c>
      <c r="L114" s="19">
        <v>1.5980000000000001</v>
      </c>
      <c r="M114" s="19">
        <f>VLOOKUP(A114,'All Generation'!$A$2:$F$1353,3,FALSE)</f>
        <v>0.21570800000000001</v>
      </c>
      <c r="N114" s="19">
        <f>VLOOKUP(A114,'All Generation'!$A$2:$F$1353,4,FALSE)</f>
        <v>0.21570800000000001</v>
      </c>
      <c r="O114" s="19">
        <f>VLOOKUP(A114,'All Generation'!$A$2:$F$1353,5,FALSE)</f>
        <v>0.9</v>
      </c>
      <c r="P114" s="19">
        <f>VLOOKUP(A114,'All Generation'!$A$2:$F$1353,6,FALSE)</f>
        <v>0</v>
      </c>
      <c r="Q114" s="19" t="str">
        <f>VLOOKUP(A114,'All IDs'!$A$2:$D$1353,4,FALSE)</f>
        <v>S0442</v>
      </c>
      <c r="R114" s="19" t="str">
        <f>VLOOKUP(A114,'All IDs'!$A$2:$J$1353,10,FALSE)</f>
        <v>62725A</v>
      </c>
    </row>
    <row r="115" spans="1:18">
      <c r="A115" s="59">
        <v>825</v>
      </c>
      <c r="B115" s="58" t="s">
        <v>5382</v>
      </c>
      <c r="C115" s="58" t="s">
        <v>5383</v>
      </c>
      <c r="D115" s="58" t="s">
        <v>623</v>
      </c>
      <c r="E115" s="19" t="str">
        <f>VLOOKUP(A115,'All IDs'!$A$1:$D$1353,4,FALSE)</f>
        <v/>
      </c>
      <c r="F115" s="19" t="str">
        <f>VLOOKUP(A115,'All IDs'!$A$2:$J$1353,10,FALSE)</f>
        <v>62822A</v>
      </c>
      <c r="G115" s="58" t="s">
        <v>73</v>
      </c>
      <c r="H115" s="59">
        <v>3.1E-2</v>
      </c>
      <c r="I115" s="94">
        <v>41835</v>
      </c>
      <c r="J115" s="59" t="b">
        <v>1</v>
      </c>
      <c r="K115" s="59" t="b">
        <v>0</v>
      </c>
      <c r="L115" s="19">
        <v>5.4311999999999999E-2</v>
      </c>
      <c r="M115" s="19">
        <f>VLOOKUP(A115,'All Generation'!$A$2:$F$1353,3,FALSE)</f>
        <v>5.4311999999999999E-2</v>
      </c>
      <c r="N115" s="19">
        <f>VLOOKUP(A115,'All Generation'!$A$2:$F$1353,4,FALSE)</f>
        <v>0</v>
      </c>
      <c r="O115" s="19">
        <f>VLOOKUP(A115,'All Generation'!$A$2:$F$1353,5,FALSE)</f>
        <v>0</v>
      </c>
      <c r="P115" s="19">
        <f>VLOOKUP(A115,'All Generation'!$A$2:$F$1353,6,FALSE)</f>
        <v>0</v>
      </c>
      <c r="Q115" s="19" t="str">
        <f>VLOOKUP(A115,'All IDs'!$A$2:$D$1353,4,FALSE)</f>
        <v/>
      </c>
      <c r="R115" s="19" t="str">
        <f>VLOOKUP(A115,'All IDs'!$A$2:$J$1353,10,FALSE)</f>
        <v>62822A</v>
      </c>
    </row>
    <row r="116" spans="1:18">
      <c r="A116" s="59">
        <v>826</v>
      </c>
      <c r="B116" s="58" t="s">
        <v>5384</v>
      </c>
      <c r="C116" s="58" t="s">
        <v>15</v>
      </c>
      <c r="D116" s="58" t="s">
        <v>623</v>
      </c>
      <c r="E116" s="19" t="str">
        <f>VLOOKUP(A116,'All IDs'!$A$1:$D$1353,4,FALSE)</f>
        <v/>
      </c>
      <c r="F116" s="19" t="str">
        <f>VLOOKUP(A116,'All IDs'!$A$2:$J$1353,10,FALSE)</f>
        <v>62139A</v>
      </c>
      <c r="G116" s="58" t="s">
        <v>73</v>
      </c>
      <c r="H116" s="59">
        <v>0.95</v>
      </c>
      <c r="I116" s="94">
        <v>40177</v>
      </c>
      <c r="J116" s="59" t="b">
        <v>1</v>
      </c>
      <c r="K116" s="59" t="b">
        <v>0</v>
      </c>
      <c r="L116" s="19">
        <v>2.2885499999999999</v>
      </c>
      <c r="M116" s="19">
        <f>VLOOKUP(A116,'All Generation'!$A$2:$F$1353,3,FALSE)</f>
        <v>2.2885499999999999</v>
      </c>
      <c r="N116" s="19">
        <f>VLOOKUP(A116,'All Generation'!$A$2:$F$1353,4,FALSE)</f>
        <v>2.2885499999999999</v>
      </c>
      <c r="O116" s="19">
        <f>VLOOKUP(A116,'All Generation'!$A$2:$F$1353,5,FALSE)</f>
        <v>2.2885499999999999</v>
      </c>
      <c r="P116" s="19">
        <f>VLOOKUP(A116,'All Generation'!$A$2:$F$1353,6,FALSE)</f>
        <v>0</v>
      </c>
      <c r="Q116" s="19" t="str">
        <f>VLOOKUP(A116,'All IDs'!$A$2:$D$1353,4,FALSE)</f>
        <v/>
      </c>
      <c r="R116" s="19" t="str">
        <f>VLOOKUP(A116,'All IDs'!$A$2:$J$1353,10,FALSE)</f>
        <v>62139A</v>
      </c>
    </row>
    <row r="117" spans="1:18" ht="30">
      <c r="A117" s="59">
        <v>827</v>
      </c>
      <c r="B117" s="58" t="s">
        <v>548</v>
      </c>
      <c r="C117" s="58" t="s">
        <v>5385</v>
      </c>
      <c r="D117" s="58" t="s">
        <v>623</v>
      </c>
      <c r="E117" s="19" t="str">
        <f>VLOOKUP(A117,'All IDs'!$A$1:$D$1353,4,FALSE)</f>
        <v>S0398</v>
      </c>
      <c r="F117" s="19" t="str">
        <f>VLOOKUP(A117,'All IDs'!$A$2:$J$1353,10,FALSE)</f>
        <v>60881A</v>
      </c>
      <c r="G117" s="58" t="s">
        <v>73</v>
      </c>
      <c r="H117" s="59">
        <v>0.04</v>
      </c>
      <c r="I117" s="94">
        <v>38163</v>
      </c>
      <c r="J117" s="59" t="b">
        <v>1</v>
      </c>
      <c r="K117" s="59" t="b">
        <v>0</v>
      </c>
      <c r="L117" s="19">
        <v>6.6789000000000001E-2</v>
      </c>
      <c r="M117" s="19">
        <f>VLOOKUP(A117,'All Generation'!$A$2:$F$1353,3,FALSE)</f>
        <v>6.6789000000000001E-2</v>
      </c>
      <c r="N117" s="19">
        <f>VLOOKUP(A117,'All Generation'!$A$2:$F$1353,4,FALSE)</f>
        <v>6.6789000000000001E-2</v>
      </c>
      <c r="O117" s="19">
        <f>VLOOKUP(A117,'All Generation'!$A$2:$F$1353,5,FALSE)</f>
        <v>0</v>
      </c>
      <c r="P117" s="19">
        <f>VLOOKUP(A117,'All Generation'!$A$2:$F$1353,6,FALSE)</f>
        <v>0</v>
      </c>
      <c r="Q117" s="19" t="str">
        <f>VLOOKUP(A117,'All IDs'!$A$2:$D$1353,4,FALSE)</f>
        <v>S0398</v>
      </c>
      <c r="R117" s="19" t="str">
        <f>VLOOKUP(A117,'All IDs'!$A$2:$J$1353,10,FALSE)</f>
        <v>60881A</v>
      </c>
    </row>
    <row r="118" spans="1:18">
      <c r="A118" s="59">
        <v>828</v>
      </c>
      <c r="B118" s="58" t="s">
        <v>5386</v>
      </c>
      <c r="C118" s="58" t="s">
        <v>98</v>
      </c>
      <c r="D118" s="58" t="s">
        <v>623</v>
      </c>
      <c r="E118" s="19" t="str">
        <f>VLOOKUP(A118,'All IDs'!$A$1:$D$1353,4,FALSE)</f>
        <v>S0396</v>
      </c>
      <c r="F118" s="19" t="str">
        <f>VLOOKUP(A118,'All IDs'!$A$2:$J$1353,10,FALSE)</f>
        <v>60884A</v>
      </c>
      <c r="G118" s="58" t="s">
        <v>73</v>
      </c>
      <c r="H118" s="59">
        <v>0.08</v>
      </c>
      <c r="I118" s="94">
        <v>39506</v>
      </c>
      <c r="J118" s="59" t="b">
        <v>1</v>
      </c>
      <c r="K118" s="59" t="b">
        <v>0</v>
      </c>
      <c r="L118" s="19">
        <v>0.12501799999999999</v>
      </c>
      <c r="M118" s="19">
        <f>VLOOKUP(A118,'All Generation'!$A$2:$F$1353,3,FALSE)</f>
        <v>0.12501799999999999</v>
      </c>
      <c r="N118" s="19">
        <f>VLOOKUP(A118,'All Generation'!$A$2:$F$1353,4,FALSE)</f>
        <v>0.12501799999999999</v>
      </c>
      <c r="O118" s="19">
        <f>VLOOKUP(A118,'All Generation'!$A$2:$F$1353,5,FALSE)</f>
        <v>0</v>
      </c>
      <c r="P118" s="19">
        <f>VLOOKUP(A118,'All Generation'!$A$2:$F$1353,6,FALSE)</f>
        <v>0</v>
      </c>
      <c r="Q118" s="19" t="str">
        <f>VLOOKUP(A118,'All IDs'!$A$2:$D$1353,4,FALSE)</f>
        <v>S0396</v>
      </c>
      <c r="R118" s="19" t="str">
        <f>VLOOKUP(A118,'All IDs'!$A$2:$J$1353,10,FALSE)</f>
        <v>60884A</v>
      </c>
    </row>
    <row r="119" spans="1:18">
      <c r="A119" s="59">
        <v>829</v>
      </c>
      <c r="B119" s="58" t="s">
        <v>5387</v>
      </c>
      <c r="C119" s="58" t="s">
        <v>5388</v>
      </c>
      <c r="D119" s="58" t="s">
        <v>623</v>
      </c>
      <c r="E119" s="19" t="str">
        <f>VLOOKUP(A119,'All IDs'!$A$1:$D$1353,4,FALSE)</f>
        <v/>
      </c>
      <c r="F119" s="19" t="str">
        <f>VLOOKUP(A119,'All IDs'!$A$2:$J$1353,10,FALSE)</f>
        <v>63296A</v>
      </c>
      <c r="G119" s="58" t="s">
        <v>73</v>
      </c>
      <c r="H119" s="59">
        <v>0.9</v>
      </c>
      <c r="I119" s="94">
        <v>42636</v>
      </c>
      <c r="J119" s="59" t="b">
        <v>1</v>
      </c>
      <c r="K119" s="59" t="b">
        <v>0</v>
      </c>
      <c r="L119" s="19">
        <v>1.5768000000000002</v>
      </c>
      <c r="M119" s="19">
        <f>VLOOKUP(A119,'All Generation'!$A$2:$F$1353,3,FALSE)</f>
        <v>1.5768000000000002</v>
      </c>
      <c r="N119" s="19">
        <f>VLOOKUP(A119,'All Generation'!$A$2:$F$1353,4,FALSE)</f>
        <v>0</v>
      </c>
      <c r="O119" s="19">
        <f>VLOOKUP(A119,'All Generation'!$A$2:$F$1353,5,FALSE)</f>
        <v>0</v>
      </c>
      <c r="P119" s="19">
        <f>VLOOKUP(A119,'All Generation'!$A$2:$F$1353,6,FALSE)</f>
        <v>0</v>
      </c>
      <c r="Q119" s="19" t="str">
        <f>VLOOKUP(A119,'All IDs'!$A$2:$D$1353,4,FALSE)</f>
        <v/>
      </c>
      <c r="R119" s="19" t="str">
        <f>VLOOKUP(A119,'All IDs'!$A$2:$J$1353,10,FALSE)</f>
        <v>63296A</v>
      </c>
    </row>
    <row r="120" spans="1:18">
      <c r="A120" s="59">
        <v>830</v>
      </c>
      <c r="B120" s="58" t="s">
        <v>5389</v>
      </c>
      <c r="C120" s="58" t="s">
        <v>5388</v>
      </c>
      <c r="D120" s="58" t="s">
        <v>623</v>
      </c>
      <c r="E120" s="19" t="str">
        <f>VLOOKUP(A120,'All IDs'!$A$1:$D$1353,4,FALSE)</f>
        <v/>
      </c>
      <c r="F120" s="19" t="str">
        <f>VLOOKUP(A120,'All IDs'!$A$2:$J$1353,10,FALSE)</f>
        <v>63294A</v>
      </c>
      <c r="G120" s="58" t="s">
        <v>73</v>
      </c>
      <c r="H120" s="59">
        <v>0.9</v>
      </c>
      <c r="I120" s="94">
        <v>42636</v>
      </c>
      <c r="J120" s="59" t="b">
        <v>1</v>
      </c>
      <c r="K120" s="59" t="b">
        <v>0</v>
      </c>
      <c r="L120" s="19">
        <v>1.5768000000000002</v>
      </c>
      <c r="M120" s="19">
        <f>VLOOKUP(A120,'All Generation'!$A$2:$F$1353,3,FALSE)</f>
        <v>1.5768000000000002</v>
      </c>
      <c r="N120" s="19">
        <f>VLOOKUP(A120,'All Generation'!$A$2:$F$1353,4,FALSE)</f>
        <v>0</v>
      </c>
      <c r="O120" s="19">
        <f>VLOOKUP(A120,'All Generation'!$A$2:$F$1353,5,FALSE)</f>
        <v>0</v>
      </c>
      <c r="P120" s="19">
        <f>VLOOKUP(A120,'All Generation'!$A$2:$F$1353,6,FALSE)</f>
        <v>0</v>
      </c>
      <c r="Q120" s="19" t="str">
        <f>VLOOKUP(A120,'All IDs'!$A$2:$D$1353,4,FALSE)</f>
        <v/>
      </c>
      <c r="R120" s="19" t="str">
        <f>VLOOKUP(A120,'All IDs'!$A$2:$J$1353,10,FALSE)</f>
        <v>63294A</v>
      </c>
    </row>
    <row r="121" spans="1:18">
      <c r="A121" s="59">
        <v>831</v>
      </c>
      <c r="B121" s="58" t="s">
        <v>5390</v>
      </c>
      <c r="C121" s="58" t="s">
        <v>15</v>
      </c>
      <c r="D121" s="58" t="s">
        <v>623</v>
      </c>
      <c r="E121" s="19" t="str">
        <f>VLOOKUP(A121,'All IDs'!$A$1:$D$1353,4,FALSE)</f>
        <v/>
      </c>
      <c r="F121" s="19" t="str">
        <f>VLOOKUP(A121,'All IDs'!$A$2:$J$1353,10,FALSE)</f>
        <v>61993A</v>
      </c>
      <c r="G121" s="58" t="s">
        <v>73</v>
      </c>
      <c r="H121" s="59">
        <v>0.25</v>
      </c>
      <c r="I121" s="95"/>
      <c r="J121" s="59" t="b">
        <v>1</v>
      </c>
      <c r="K121" s="59" t="b">
        <v>0</v>
      </c>
      <c r="L121" s="19">
        <v>0.438</v>
      </c>
      <c r="M121" s="19">
        <f>VLOOKUP(A121,'All Generation'!$A$2:$F$1353,3,FALSE)</f>
        <v>0.438</v>
      </c>
      <c r="N121" s="19">
        <f>VLOOKUP(A121,'All Generation'!$A$2:$F$1353,4,FALSE)</f>
        <v>0.438</v>
      </c>
      <c r="O121" s="19">
        <f>VLOOKUP(A121,'All Generation'!$A$2:$F$1353,5,FALSE)</f>
        <v>0</v>
      </c>
      <c r="P121" s="19">
        <f>VLOOKUP(A121,'All Generation'!$A$2:$F$1353,6,FALSE)</f>
        <v>0</v>
      </c>
      <c r="Q121" s="19" t="str">
        <f>VLOOKUP(A121,'All IDs'!$A$2:$D$1353,4,FALSE)</f>
        <v/>
      </c>
      <c r="R121" s="19" t="str">
        <f>VLOOKUP(A121,'All IDs'!$A$2:$J$1353,10,FALSE)</f>
        <v>61993A</v>
      </c>
    </row>
    <row r="122" spans="1:18">
      <c r="A122" s="59">
        <v>832</v>
      </c>
      <c r="B122" s="58" t="s">
        <v>5391</v>
      </c>
      <c r="C122" s="58" t="s">
        <v>5323</v>
      </c>
      <c r="D122" s="58" t="s">
        <v>623</v>
      </c>
      <c r="E122" s="19" t="str">
        <f>VLOOKUP(A122,'All IDs'!$A$1:$D$1353,4,FALSE)</f>
        <v/>
      </c>
      <c r="F122" s="19" t="str">
        <f>VLOOKUP(A122,'All IDs'!$A$2:$J$1353,10,FALSE)</f>
        <v>62327A</v>
      </c>
      <c r="G122" s="58" t="s">
        <v>73</v>
      </c>
      <c r="H122" s="59">
        <v>0.66600000000000004</v>
      </c>
      <c r="I122" s="94">
        <v>41943</v>
      </c>
      <c r="J122" s="59" t="b">
        <v>1</v>
      </c>
      <c r="K122" s="59" t="b">
        <v>0</v>
      </c>
      <c r="L122" s="19">
        <v>1.1668320000000001</v>
      </c>
      <c r="M122" s="19">
        <f>VLOOKUP(A122,'All Generation'!$A$2:$F$1353,3,FALSE)</f>
        <v>1.1668320000000001</v>
      </c>
      <c r="N122" s="19">
        <f>VLOOKUP(A122,'All Generation'!$A$2:$F$1353,4,FALSE)</f>
        <v>0</v>
      </c>
      <c r="O122" s="19">
        <f>VLOOKUP(A122,'All Generation'!$A$2:$F$1353,5,FALSE)</f>
        <v>0</v>
      </c>
      <c r="P122" s="19">
        <f>VLOOKUP(A122,'All Generation'!$A$2:$F$1353,6,FALSE)</f>
        <v>0</v>
      </c>
      <c r="Q122" s="19" t="str">
        <f>VLOOKUP(A122,'All IDs'!$A$2:$D$1353,4,FALSE)</f>
        <v/>
      </c>
      <c r="R122" s="19" t="str">
        <f>VLOOKUP(A122,'All IDs'!$A$2:$J$1353,10,FALSE)</f>
        <v>62327A</v>
      </c>
    </row>
    <row r="123" spans="1:18">
      <c r="A123" s="59">
        <v>833</v>
      </c>
      <c r="B123" s="58" t="s">
        <v>5392</v>
      </c>
      <c r="C123" s="58" t="s">
        <v>15</v>
      </c>
      <c r="D123" s="58" t="s">
        <v>623</v>
      </c>
      <c r="E123" s="19" t="str">
        <f>VLOOKUP(A123,'All IDs'!$A$1:$D$1353,4,FALSE)</f>
        <v/>
      </c>
      <c r="F123" s="19" t="str">
        <f>VLOOKUP(A123,'All IDs'!$A$2:$J$1353,10,FALSE)</f>
        <v>63052A</v>
      </c>
      <c r="G123" s="58" t="s">
        <v>0</v>
      </c>
      <c r="H123" s="59">
        <v>0.22500000000000001</v>
      </c>
      <c r="I123" s="94">
        <v>42271</v>
      </c>
      <c r="J123" s="59" t="b">
        <v>1</v>
      </c>
      <c r="K123" s="59" t="b">
        <v>0</v>
      </c>
      <c r="L123" s="19">
        <v>0.15340599999999999</v>
      </c>
      <c r="M123" s="19">
        <f>VLOOKUP(A123,'All Generation'!$A$2:$F$1353,3,FALSE)</f>
        <v>0.15340599999999999</v>
      </c>
      <c r="N123" s="19">
        <f>VLOOKUP(A123,'All Generation'!$A$2:$F$1353,4,FALSE)</f>
        <v>0.15340599999999999</v>
      </c>
      <c r="O123" s="19">
        <f>VLOOKUP(A123,'All Generation'!$A$2:$F$1353,5,FALSE)</f>
        <v>0</v>
      </c>
      <c r="P123" s="19">
        <f>VLOOKUP(A123,'All Generation'!$A$2:$F$1353,6,FALSE)</f>
        <v>0</v>
      </c>
      <c r="Q123" s="19" t="str">
        <f>VLOOKUP(A123,'All IDs'!$A$2:$D$1353,4,FALSE)</f>
        <v/>
      </c>
      <c r="R123" s="19" t="str">
        <f>VLOOKUP(A123,'All IDs'!$A$2:$J$1353,10,FALSE)</f>
        <v>63052A</v>
      </c>
    </row>
    <row r="124" spans="1:18">
      <c r="A124" s="59">
        <v>834</v>
      </c>
      <c r="B124" s="58" t="s">
        <v>5393</v>
      </c>
      <c r="C124" s="58" t="s">
        <v>15</v>
      </c>
      <c r="D124" s="58" t="s">
        <v>623</v>
      </c>
      <c r="E124" s="19" t="str">
        <f>VLOOKUP(A124,'All IDs'!$A$1:$D$1353,4,FALSE)</f>
        <v/>
      </c>
      <c r="F124" s="19" t="str">
        <f>VLOOKUP(A124,'All IDs'!$A$2:$J$1353,10,FALSE)</f>
        <v>62379A</v>
      </c>
      <c r="G124" s="58" t="s">
        <v>0</v>
      </c>
      <c r="H124" s="59">
        <v>0.6</v>
      </c>
      <c r="I124" s="94">
        <v>41417</v>
      </c>
      <c r="J124" s="59" t="b">
        <v>1</v>
      </c>
      <c r="K124" s="59" t="b">
        <v>0</v>
      </c>
      <c r="L124" s="19">
        <v>1.563199</v>
      </c>
      <c r="M124" s="19">
        <f>VLOOKUP(A124,'All Generation'!$A$2:$F$1353,3,FALSE)</f>
        <v>1.563199</v>
      </c>
      <c r="N124" s="19">
        <f>VLOOKUP(A124,'All Generation'!$A$2:$F$1353,4,FALSE)</f>
        <v>1.563199</v>
      </c>
      <c r="O124" s="19">
        <f>VLOOKUP(A124,'All Generation'!$A$2:$F$1353,5,FALSE)</f>
        <v>1.7417750000000001</v>
      </c>
      <c r="P124" s="19">
        <f>VLOOKUP(A124,'All Generation'!$A$2:$F$1353,6,FALSE)</f>
        <v>0</v>
      </c>
      <c r="Q124" s="19" t="str">
        <f>VLOOKUP(A124,'All IDs'!$A$2:$D$1353,4,FALSE)</f>
        <v/>
      </c>
      <c r="R124" s="19" t="str">
        <f>VLOOKUP(A124,'All IDs'!$A$2:$J$1353,10,FALSE)</f>
        <v>62379A</v>
      </c>
    </row>
    <row r="125" spans="1:18">
      <c r="A125" s="59">
        <v>835</v>
      </c>
      <c r="B125" s="58" t="s">
        <v>5394</v>
      </c>
      <c r="C125" s="58" t="s">
        <v>15</v>
      </c>
      <c r="D125" s="58" t="s">
        <v>623</v>
      </c>
      <c r="E125" s="19" t="str">
        <f>VLOOKUP(A125,'All IDs'!$A$1:$D$1353,4,FALSE)</f>
        <v/>
      </c>
      <c r="F125" s="19" t="str">
        <f>VLOOKUP(A125,'All IDs'!$A$2:$J$1353,10,FALSE)</f>
        <v>62810A</v>
      </c>
      <c r="G125" s="58" t="s">
        <v>73</v>
      </c>
      <c r="H125" s="59">
        <v>0.46500000000000002</v>
      </c>
      <c r="I125" s="95"/>
      <c r="J125" s="59" t="b">
        <v>1</v>
      </c>
      <c r="K125" s="59" t="b">
        <v>0</v>
      </c>
      <c r="L125" s="19">
        <v>0.81468000000000007</v>
      </c>
      <c r="M125" s="19">
        <f>VLOOKUP(A125,'All Generation'!$A$2:$F$1353,3,FALSE)</f>
        <v>0.81468000000000007</v>
      </c>
      <c r="N125" s="19">
        <f>VLOOKUP(A125,'All Generation'!$A$2:$F$1353,4,FALSE)</f>
        <v>0.81468000000000007</v>
      </c>
      <c r="O125" s="19">
        <f>VLOOKUP(A125,'All Generation'!$A$2:$F$1353,5,FALSE)</f>
        <v>0</v>
      </c>
      <c r="P125" s="19">
        <f>VLOOKUP(A125,'All Generation'!$A$2:$F$1353,6,FALSE)</f>
        <v>0</v>
      </c>
      <c r="Q125" s="19" t="str">
        <f>VLOOKUP(A125,'All IDs'!$A$2:$D$1353,4,FALSE)</f>
        <v/>
      </c>
      <c r="R125" s="19" t="str">
        <f>VLOOKUP(A125,'All IDs'!$A$2:$J$1353,10,FALSE)</f>
        <v>62810A</v>
      </c>
    </row>
    <row r="126" spans="1:18">
      <c r="A126" s="59">
        <v>836</v>
      </c>
      <c r="B126" s="58" t="s">
        <v>5395</v>
      </c>
      <c r="C126" s="58" t="s">
        <v>15</v>
      </c>
      <c r="D126" s="58" t="s">
        <v>623</v>
      </c>
      <c r="E126" s="19" t="str">
        <f>VLOOKUP(A126,'All IDs'!$A$1:$D$1353,4,FALSE)</f>
        <v/>
      </c>
      <c r="F126" s="19" t="str">
        <f>VLOOKUP(A126,'All IDs'!$A$2:$J$1353,10,FALSE)</f>
        <v>60255E</v>
      </c>
      <c r="G126" s="58" t="s">
        <v>73</v>
      </c>
      <c r="H126" s="59">
        <v>7.0000000000000001E-3</v>
      </c>
      <c r="I126" s="95"/>
      <c r="J126" s="59" t="b">
        <v>1</v>
      </c>
      <c r="K126" s="59" t="b">
        <v>0</v>
      </c>
      <c r="L126" s="19">
        <v>5.5009999999999998E-3</v>
      </c>
      <c r="M126" s="19">
        <f>VLOOKUP(A126,'All Generation'!$A$2:$F$1353,3,FALSE)</f>
        <v>5.5009999999999998E-3</v>
      </c>
      <c r="N126" s="19">
        <f>VLOOKUP(A126,'All Generation'!$A$2:$F$1353,4,FALSE)</f>
        <v>5.5009999999999998E-3</v>
      </c>
      <c r="O126" s="19">
        <f>VLOOKUP(A126,'All Generation'!$A$2:$F$1353,5,FALSE)</f>
        <v>0</v>
      </c>
      <c r="P126" s="19">
        <f>VLOOKUP(A126,'All Generation'!$A$2:$F$1353,6,FALSE)</f>
        <v>0</v>
      </c>
      <c r="Q126" s="19" t="str">
        <f>VLOOKUP(A126,'All IDs'!$A$2:$D$1353,4,FALSE)</f>
        <v/>
      </c>
      <c r="R126" s="19" t="str">
        <f>VLOOKUP(A126,'All IDs'!$A$2:$J$1353,10,FALSE)</f>
        <v>60255E</v>
      </c>
    </row>
    <row r="127" spans="1:18">
      <c r="A127" s="59">
        <v>837</v>
      </c>
      <c r="B127" s="58" t="s">
        <v>451</v>
      </c>
      <c r="C127" s="58" t="s">
        <v>98</v>
      </c>
      <c r="D127" s="58" t="s">
        <v>623</v>
      </c>
      <c r="E127" s="19" t="str">
        <f>VLOOKUP(A127,'All IDs'!$A$1:$D$1353,4,FALSE)</f>
        <v>S0397</v>
      </c>
      <c r="F127" s="19" t="str">
        <f>VLOOKUP(A127,'All IDs'!$A$2:$J$1353,10,FALSE)</f>
        <v>61992A</v>
      </c>
      <c r="G127" s="58" t="s">
        <v>73</v>
      </c>
      <c r="H127" s="59">
        <v>0.38400000000000001</v>
      </c>
      <c r="I127" s="94">
        <v>40325</v>
      </c>
      <c r="J127" s="59" t="b">
        <v>1</v>
      </c>
      <c r="K127" s="59" t="b">
        <v>0</v>
      </c>
      <c r="L127" s="19">
        <v>0.694272</v>
      </c>
      <c r="M127" s="19">
        <f>VLOOKUP(A127,'All Generation'!$A$2:$F$1353,3,FALSE)</f>
        <v>0.694272</v>
      </c>
      <c r="N127" s="19">
        <f>VLOOKUP(A127,'All Generation'!$A$2:$F$1353,4,FALSE)</f>
        <v>0.694272</v>
      </c>
      <c r="O127" s="19">
        <f>VLOOKUP(A127,'All Generation'!$A$2:$F$1353,5,FALSE)</f>
        <v>0</v>
      </c>
      <c r="P127" s="19">
        <f>VLOOKUP(A127,'All Generation'!$A$2:$F$1353,6,FALSE)</f>
        <v>0</v>
      </c>
      <c r="Q127" s="19" t="str">
        <f>VLOOKUP(A127,'All IDs'!$A$2:$D$1353,4,FALSE)</f>
        <v>S0397</v>
      </c>
      <c r="R127" s="19" t="str">
        <f>VLOOKUP(A127,'All IDs'!$A$2:$J$1353,10,FALSE)</f>
        <v>61992A</v>
      </c>
    </row>
    <row r="128" spans="1:18" s="19" customFormat="1">
      <c r="A128" s="112"/>
      <c r="B128" s="113"/>
      <c r="C128" s="113"/>
      <c r="D128" s="113"/>
      <c r="G128" s="113"/>
      <c r="H128" s="112"/>
      <c r="I128" s="114"/>
      <c r="J128" s="112"/>
      <c r="K128" s="112"/>
    </row>
    <row r="129" spans="1:16">
      <c r="A129" s="104"/>
      <c r="B129" s="115" t="s">
        <v>6004</v>
      </c>
      <c r="C129" s="104"/>
      <c r="D129" s="104"/>
      <c r="G129" s="104"/>
      <c r="H129" s="104"/>
      <c r="I129" s="110"/>
      <c r="J129" s="104"/>
      <c r="K129" s="104"/>
      <c r="L129" s="104">
        <f t="shared" ref="L129:P129" si="0">SUM(L3:L127)</f>
        <v>102.17658179999998</v>
      </c>
      <c r="M129" s="104">
        <f t="shared" si="0"/>
        <v>101.17805779999999</v>
      </c>
      <c r="N129" s="104">
        <f t="shared" si="0"/>
        <v>86.614891079999978</v>
      </c>
      <c r="O129" s="104">
        <f t="shared" si="0"/>
        <v>53.228691079999983</v>
      </c>
      <c r="P129" s="104">
        <f t="shared" si="0"/>
        <v>3.121</v>
      </c>
    </row>
  </sheetData>
  <mergeCells count="1">
    <mergeCell ref="A1:P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7"/>
  <sheetViews>
    <sheetView workbookViewId="0">
      <pane ySplit="2" topLeftCell="A3" activePane="bottomLeft" state="frozen"/>
      <selection pane="bottomLeft" activeCell="E2" sqref="E2"/>
    </sheetView>
  </sheetViews>
  <sheetFormatPr defaultColWidth="9.140625" defaultRowHeight="15"/>
  <cols>
    <col min="1" max="1" width="9" style="64" bestFit="1" customWidth="1"/>
    <col min="2" max="2" width="54.28515625" style="64" bestFit="1" customWidth="1"/>
    <col min="3" max="3" width="30.7109375" style="64" customWidth="1"/>
    <col min="4" max="4" width="5.5703125" style="64" bestFit="1" customWidth="1"/>
    <col min="5" max="5" width="13.5703125" style="64" bestFit="1" customWidth="1"/>
    <col min="6" max="6" width="16.28515625" style="64" bestFit="1" customWidth="1"/>
    <col min="7" max="7" width="22.140625" style="65" bestFit="1" customWidth="1"/>
    <col min="8" max="8" width="11.5703125" style="64" bestFit="1" customWidth="1"/>
    <col min="9" max="9" width="8" style="64" bestFit="1" customWidth="1"/>
    <col min="10" max="16384" width="9.140625" style="64"/>
  </cols>
  <sheetData>
    <row r="1" spans="1:16">
      <c r="A1" s="174" t="s">
        <v>8824</v>
      </c>
      <c r="B1" s="174"/>
      <c r="C1" s="174"/>
      <c r="D1" s="174"/>
      <c r="E1" s="174"/>
      <c r="F1" s="174"/>
      <c r="G1" s="174"/>
      <c r="H1" s="174"/>
      <c r="I1" s="174"/>
      <c r="J1" s="174"/>
      <c r="K1" s="174"/>
      <c r="L1" s="174"/>
      <c r="M1" s="174"/>
      <c r="N1" s="174"/>
    </row>
    <row r="2" spans="1:16">
      <c r="A2" s="60" t="s">
        <v>5718</v>
      </c>
      <c r="B2" s="60" t="s">
        <v>4320</v>
      </c>
      <c r="C2" s="60" t="s">
        <v>4321</v>
      </c>
      <c r="D2" s="60" t="s">
        <v>4322</v>
      </c>
      <c r="E2" s="60" t="s">
        <v>4323</v>
      </c>
      <c r="F2" s="60" t="s">
        <v>4324</v>
      </c>
      <c r="G2" s="96" t="s">
        <v>4325</v>
      </c>
      <c r="H2" s="60" t="s">
        <v>4326</v>
      </c>
      <c r="I2" s="60" t="s">
        <v>4327</v>
      </c>
      <c r="J2" s="89">
        <v>2017</v>
      </c>
      <c r="K2" s="89">
        <v>2016</v>
      </c>
      <c r="L2" s="89">
        <v>2015</v>
      </c>
      <c r="M2" s="89">
        <v>2014</v>
      </c>
      <c r="N2" s="89">
        <v>2013</v>
      </c>
      <c r="O2" s="123" t="s">
        <v>6008</v>
      </c>
      <c r="P2" s="123" t="s">
        <v>4312</v>
      </c>
    </row>
    <row r="3" spans="1:16">
      <c r="A3" s="62">
        <v>931</v>
      </c>
      <c r="B3" s="61" t="s">
        <v>5396</v>
      </c>
      <c r="C3" s="61" t="s">
        <v>5162</v>
      </c>
      <c r="D3" s="61" t="s">
        <v>623</v>
      </c>
      <c r="E3" s="61" t="s">
        <v>103</v>
      </c>
      <c r="F3" s="62">
        <v>2</v>
      </c>
      <c r="G3" s="97"/>
      <c r="H3" s="62" t="b">
        <v>1</v>
      </c>
      <c r="I3" s="62" t="b">
        <v>0</v>
      </c>
      <c r="J3" s="64">
        <v>3.4769999999999999</v>
      </c>
      <c r="K3" s="64">
        <v>3.121</v>
      </c>
      <c r="L3" s="64">
        <v>2.9279999999999999</v>
      </c>
      <c r="M3" s="64">
        <v>3.5459999999999998</v>
      </c>
      <c r="N3" s="64">
        <v>2.456</v>
      </c>
      <c r="O3" s="64" t="s">
        <v>8095</v>
      </c>
      <c r="P3" s="64" t="s">
        <v>8097</v>
      </c>
    </row>
    <row r="4" spans="1:16">
      <c r="A4" s="62">
        <v>932</v>
      </c>
      <c r="B4" s="61" t="s">
        <v>5397</v>
      </c>
      <c r="C4" s="61" t="s">
        <v>5398</v>
      </c>
      <c r="D4" s="61" t="s">
        <v>623</v>
      </c>
      <c r="E4" s="61" t="s">
        <v>103</v>
      </c>
      <c r="F4" s="62">
        <v>1.4</v>
      </c>
      <c r="G4" s="97"/>
      <c r="H4" s="62" t="b">
        <v>1</v>
      </c>
      <c r="I4" s="62" t="b">
        <v>0</v>
      </c>
      <c r="J4" s="64">
        <v>6.8390000000000004</v>
      </c>
      <c r="K4" s="64">
        <v>5.8330000000000002</v>
      </c>
      <c r="L4" s="64">
        <v>1.59</v>
      </c>
      <c r="M4" s="64">
        <v>4.2850000000000001</v>
      </c>
      <c r="N4" s="64">
        <v>4.6429999999999998</v>
      </c>
      <c r="O4" s="64" t="s">
        <v>8098</v>
      </c>
      <c r="P4" s="64" t="s">
        <v>278</v>
      </c>
    </row>
    <row r="5" spans="1:16">
      <c r="A5" s="62">
        <v>933</v>
      </c>
      <c r="B5" s="61" t="s">
        <v>5399</v>
      </c>
      <c r="C5" s="61" t="s">
        <v>5400</v>
      </c>
      <c r="D5" s="61" t="s">
        <v>623</v>
      </c>
      <c r="E5" s="61" t="s">
        <v>103</v>
      </c>
      <c r="F5" s="62">
        <v>0.33500000000000002</v>
      </c>
      <c r="G5" s="98">
        <v>42736</v>
      </c>
      <c r="H5" s="62" t="b">
        <v>1</v>
      </c>
      <c r="I5" s="62" t="b">
        <v>0</v>
      </c>
      <c r="J5" s="64">
        <v>0</v>
      </c>
      <c r="K5" s="64">
        <v>0</v>
      </c>
      <c r="L5" s="64">
        <v>0</v>
      </c>
      <c r="M5" s="64">
        <v>0</v>
      </c>
      <c r="N5" s="64">
        <v>0</v>
      </c>
      <c r="O5" s="64" t="s">
        <v>15</v>
      </c>
      <c r="P5" s="64" t="s">
        <v>8100</v>
      </c>
    </row>
    <row r="6" spans="1:16">
      <c r="A6" s="62">
        <v>934</v>
      </c>
      <c r="B6" s="61" t="s">
        <v>16</v>
      </c>
      <c r="C6" s="61" t="s">
        <v>56</v>
      </c>
      <c r="D6" s="61" t="s">
        <v>623</v>
      </c>
      <c r="E6" s="61" t="s">
        <v>103</v>
      </c>
      <c r="F6" s="62">
        <v>3</v>
      </c>
      <c r="G6" s="97"/>
      <c r="H6" s="62" t="b">
        <v>1</v>
      </c>
      <c r="I6" s="62" t="b">
        <v>0</v>
      </c>
      <c r="J6" s="64">
        <v>9.9999997764825801E-6</v>
      </c>
      <c r="K6" s="64">
        <v>1.0000000000000001E-5</v>
      </c>
      <c r="L6" s="64">
        <v>0.11700000000000001</v>
      </c>
      <c r="M6" s="64">
        <v>1.0000000000000001E-5</v>
      </c>
      <c r="N6" s="64">
        <v>0</v>
      </c>
      <c r="O6" s="64" t="s">
        <v>8101</v>
      </c>
      <c r="P6" s="64" t="s">
        <v>8102</v>
      </c>
    </row>
    <row r="7" spans="1:16">
      <c r="A7" s="62">
        <v>935</v>
      </c>
      <c r="B7" s="61" t="s">
        <v>111</v>
      </c>
      <c r="C7" s="61" t="s">
        <v>15</v>
      </c>
      <c r="D7" s="61" t="s">
        <v>623</v>
      </c>
      <c r="E7" s="61" t="s">
        <v>103</v>
      </c>
      <c r="F7" s="62">
        <v>1.5</v>
      </c>
      <c r="G7" s="97"/>
      <c r="H7" s="62" t="b">
        <v>1</v>
      </c>
      <c r="I7" s="62" t="b">
        <v>0</v>
      </c>
      <c r="J7" s="64">
        <v>0</v>
      </c>
      <c r="K7" s="64">
        <v>0.52500000000000002</v>
      </c>
      <c r="L7" s="64">
        <v>0.19356599999999996</v>
      </c>
      <c r="M7" s="64">
        <v>1.15198</v>
      </c>
      <c r="N7" s="64">
        <v>0</v>
      </c>
      <c r="O7" s="64" t="s">
        <v>8103</v>
      </c>
      <c r="P7" s="64" t="s">
        <v>165</v>
      </c>
    </row>
    <row r="8" spans="1:16">
      <c r="A8" s="62">
        <v>936</v>
      </c>
      <c r="B8" s="61" t="s">
        <v>5401</v>
      </c>
      <c r="C8" s="61" t="s">
        <v>15</v>
      </c>
      <c r="D8" s="61" t="s">
        <v>623</v>
      </c>
      <c r="E8" s="61" t="s">
        <v>103</v>
      </c>
      <c r="F8" s="62">
        <v>1.5</v>
      </c>
      <c r="G8" s="97"/>
      <c r="H8" s="62" t="b">
        <v>1</v>
      </c>
      <c r="I8" s="62" t="b">
        <v>0</v>
      </c>
      <c r="J8" s="64">
        <v>4.6529999999999996</v>
      </c>
      <c r="K8" s="64">
        <v>4.085</v>
      </c>
      <c r="L8" s="64">
        <v>1.9049077599999999</v>
      </c>
      <c r="M8" s="64">
        <v>1.1539999999999999</v>
      </c>
      <c r="N8" s="64">
        <v>0</v>
      </c>
      <c r="O8" s="64" t="s">
        <v>8105</v>
      </c>
      <c r="P8" s="64" t="s">
        <v>8106</v>
      </c>
    </row>
    <row r="9" spans="1:16">
      <c r="A9" s="62">
        <v>937</v>
      </c>
      <c r="B9" s="61" t="s">
        <v>5402</v>
      </c>
      <c r="C9" s="61" t="s">
        <v>5403</v>
      </c>
      <c r="D9" s="61" t="s">
        <v>623</v>
      </c>
      <c r="E9" s="61" t="s">
        <v>103</v>
      </c>
      <c r="F9" s="62">
        <v>3.2</v>
      </c>
      <c r="G9" s="97"/>
      <c r="H9" s="62" t="b">
        <v>1</v>
      </c>
      <c r="I9" s="62" t="b">
        <v>0</v>
      </c>
      <c r="J9" s="64">
        <v>8.8239999999999998</v>
      </c>
      <c r="K9" s="64">
        <v>6.766</v>
      </c>
      <c r="L9" s="64">
        <v>0.73499999999999999</v>
      </c>
      <c r="M9" s="64">
        <v>2.7810000000000001</v>
      </c>
      <c r="N9" s="64">
        <v>1.716</v>
      </c>
      <c r="O9" s="64" t="s">
        <v>8107</v>
      </c>
      <c r="P9" s="64" t="s">
        <v>8109</v>
      </c>
    </row>
    <row r="10" spans="1:16">
      <c r="A10" s="62">
        <v>938</v>
      </c>
      <c r="B10" s="61" t="s">
        <v>5404</v>
      </c>
      <c r="C10" s="61" t="s">
        <v>5405</v>
      </c>
      <c r="D10" s="61" t="s">
        <v>623</v>
      </c>
      <c r="E10" s="61" t="s">
        <v>103</v>
      </c>
      <c r="F10" s="62">
        <v>1.5</v>
      </c>
      <c r="G10" s="97"/>
      <c r="H10" s="62" t="b">
        <v>1</v>
      </c>
      <c r="I10" s="62" t="b">
        <v>0</v>
      </c>
      <c r="J10" s="64">
        <v>2.5459999999999998</v>
      </c>
      <c r="K10" s="64">
        <v>0.80600000000000005</v>
      </c>
      <c r="L10" s="64">
        <v>1.099</v>
      </c>
      <c r="M10" s="64">
        <v>0.56200000000000006</v>
      </c>
      <c r="N10" s="64">
        <v>8.1000000000000003E-2</v>
      </c>
      <c r="O10" s="64" t="s">
        <v>8110</v>
      </c>
      <c r="P10" s="64" t="s">
        <v>279</v>
      </c>
    </row>
    <row r="11" spans="1:16" ht="30">
      <c r="A11" s="62">
        <v>939</v>
      </c>
      <c r="B11" s="61" t="s">
        <v>5406</v>
      </c>
      <c r="C11" s="61" t="s">
        <v>5407</v>
      </c>
      <c r="D11" s="61" t="s">
        <v>623</v>
      </c>
      <c r="E11" s="61" t="s">
        <v>103</v>
      </c>
      <c r="F11" s="62">
        <v>9.99</v>
      </c>
      <c r="G11" s="97"/>
      <c r="H11" s="62" t="b">
        <v>1</v>
      </c>
      <c r="I11" s="62" t="b">
        <v>0</v>
      </c>
      <c r="J11" s="64">
        <v>83.86</v>
      </c>
      <c r="K11" s="64">
        <v>68.361000000000004</v>
      </c>
      <c r="L11" s="64">
        <v>18.742000000000001</v>
      </c>
      <c r="M11" s="64">
        <v>15.166</v>
      </c>
      <c r="N11" s="64">
        <v>34.567999999999998</v>
      </c>
      <c r="O11" s="64" t="s">
        <v>8112</v>
      </c>
      <c r="P11" s="64" t="s">
        <v>8113</v>
      </c>
    </row>
    <row r="12" spans="1:16">
      <c r="A12" s="62">
        <v>940</v>
      </c>
      <c r="B12" s="61" t="s">
        <v>5408</v>
      </c>
      <c r="C12" s="61" t="s">
        <v>5409</v>
      </c>
      <c r="D12" s="61" t="s">
        <v>623</v>
      </c>
      <c r="E12" s="61" t="s">
        <v>103</v>
      </c>
      <c r="F12" s="62">
        <v>2</v>
      </c>
      <c r="G12" s="97"/>
      <c r="H12" s="62" t="b">
        <v>1</v>
      </c>
      <c r="I12" s="62" t="b">
        <v>0</v>
      </c>
      <c r="J12" s="64">
        <v>8.9719999999999995</v>
      </c>
      <c r="K12" s="64">
        <v>10.087999999999999</v>
      </c>
      <c r="L12" s="64">
        <v>10.109</v>
      </c>
      <c r="M12" s="64">
        <v>10.412000000000001</v>
      </c>
      <c r="N12" s="64">
        <v>10.69</v>
      </c>
      <c r="O12" s="64" t="s">
        <v>8114</v>
      </c>
      <c r="P12" s="64" t="s">
        <v>8116</v>
      </c>
    </row>
    <row r="13" spans="1:16">
      <c r="A13" s="62">
        <v>941</v>
      </c>
      <c r="B13" s="61" t="s">
        <v>5410</v>
      </c>
      <c r="C13" s="61" t="s">
        <v>5411</v>
      </c>
      <c r="D13" s="61" t="s">
        <v>623</v>
      </c>
      <c r="E13" s="61" t="s">
        <v>103</v>
      </c>
      <c r="F13" s="62">
        <v>5</v>
      </c>
      <c r="G13" s="97"/>
      <c r="H13" s="62" t="b">
        <v>1</v>
      </c>
      <c r="I13" s="62" t="b">
        <v>0</v>
      </c>
      <c r="J13" s="64">
        <v>0</v>
      </c>
      <c r="K13" s="64">
        <v>5.7240000000000002</v>
      </c>
      <c r="L13" s="64">
        <v>2.447295</v>
      </c>
      <c r="M13" s="64">
        <v>4.2030000000000003</v>
      </c>
      <c r="N13" s="64">
        <v>0</v>
      </c>
      <c r="O13" s="64" t="s">
        <v>8117</v>
      </c>
      <c r="P13" s="64" t="s">
        <v>8119</v>
      </c>
    </row>
    <row r="14" spans="1:16">
      <c r="A14" s="62">
        <v>942</v>
      </c>
      <c r="B14" s="61" t="s">
        <v>5412</v>
      </c>
      <c r="C14" s="61" t="s">
        <v>41</v>
      </c>
      <c r="D14" s="61" t="s">
        <v>623</v>
      </c>
      <c r="E14" s="61" t="s">
        <v>103</v>
      </c>
      <c r="F14" s="62">
        <v>3.2</v>
      </c>
      <c r="G14" s="97"/>
      <c r="H14" s="62" t="b">
        <v>1</v>
      </c>
      <c r="I14" s="62" t="b">
        <v>0</v>
      </c>
      <c r="J14" s="64">
        <v>12.959</v>
      </c>
      <c r="K14" s="64">
        <v>1.478</v>
      </c>
      <c r="L14" s="64">
        <v>9.5530000000000008</v>
      </c>
      <c r="M14" s="64">
        <v>9.2089999999999996</v>
      </c>
      <c r="N14" s="64">
        <v>3.2410000000000001</v>
      </c>
      <c r="O14" s="64" t="s">
        <v>8120</v>
      </c>
      <c r="P14" s="64" t="s">
        <v>8121</v>
      </c>
    </row>
    <row r="15" spans="1:16">
      <c r="A15" s="62">
        <v>943</v>
      </c>
      <c r="B15" s="61" t="s">
        <v>5413</v>
      </c>
      <c r="C15" s="61" t="s">
        <v>38</v>
      </c>
      <c r="D15" s="61" t="s">
        <v>623</v>
      </c>
      <c r="E15" s="61" t="s">
        <v>103</v>
      </c>
      <c r="F15" s="62">
        <v>7.3</v>
      </c>
      <c r="G15" s="97"/>
      <c r="H15" s="62" t="b">
        <v>1</v>
      </c>
      <c r="I15" s="62" t="b">
        <v>0</v>
      </c>
      <c r="J15" s="64">
        <v>44.287999999999997</v>
      </c>
      <c r="K15" s="64">
        <v>24.861000000000001</v>
      </c>
      <c r="L15" s="64">
        <v>12.554</v>
      </c>
      <c r="M15" s="64">
        <v>15.118</v>
      </c>
      <c r="N15" s="64">
        <v>21.013000000000002</v>
      </c>
      <c r="O15" s="64" t="s">
        <v>8122</v>
      </c>
      <c r="P15" s="64" t="s">
        <v>280</v>
      </c>
    </row>
    <row r="16" spans="1:16">
      <c r="A16" s="62">
        <v>944</v>
      </c>
      <c r="B16" s="61" t="s">
        <v>5414</v>
      </c>
      <c r="C16" s="61" t="s">
        <v>38</v>
      </c>
      <c r="D16" s="61" t="s">
        <v>623</v>
      </c>
      <c r="E16" s="61" t="s">
        <v>103</v>
      </c>
      <c r="F16" s="62">
        <v>7.84</v>
      </c>
      <c r="G16" s="97"/>
      <c r="H16" s="62" t="b">
        <v>1</v>
      </c>
      <c r="I16" s="62" t="b">
        <v>0</v>
      </c>
      <c r="J16" s="64">
        <v>44.058999999999997</v>
      </c>
      <c r="K16" s="64">
        <v>22.88</v>
      </c>
      <c r="L16" s="64">
        <v>12.683</v>
      </c>
      <c r="M16" s="64">
        <v>15.000999999999999</v>
      </c>
      <c r="N16" s="64">
        <v>18.173999999999999</v>
      </c>
      <c r="O16" s="64" t="s">
        <v>8124</v>
      </c>
      <c r="P16" s="64" t="s">
        <v>281</v>
      </c>
    </row>
    <row r="17" spans="1:16">
      <c r="A17" s="62">
        <v>945</v>
      </c>
      <c r="B17" s="61" t="s">
        <v>5415</v>
      </c>
      <c r="C17" s="61" t="s">
        <v>38</v>
      </c>
      <c r="D17" s="61" t="s">
        <v>623</v>
      </c>
      <c r="E17" s="61" t="s">
        <v>103</v>
      </c>
      <c r="F17" s="62">
        <v>7.95</v>
      </c>
      <c r="G17" s="97"/>
      <c r="H17" s="62" t="b">
        <v>1</v>
      </c>
      <c r="I17" s="62" t="b">
        <v>0</v>
      </c>
      <c r="J17" s="64">
        <v>30.864999999999998</v>
      </c>
      <c r="K17" s="64">
        <v>23.687999999999999</v>
      </c>
      <c r="L17" s="64">
        <v>23.841000000000001</v>
      </c>
      <c r="M17" s="64">
        <v>25.145</v>
      </c>
      <c r="N17" s="64">
        <v>24.134</v>
      </c>
      <c r="O17" s="64" t="s">
        <v>8126</v>
      </c>
      <c r="P17" s="64" t="s">
        <v>282</v>
      </c>
    </row>
    <row r="18" spans="1:16">
      <c r="A18" s="62">
        <v>946</v>
      </c>
      <c r="B18" s="61" t="s">
        <v>5416</v>
      </c>
      <c r="C18" s="61" t="s">
        <v>38</v>
      </c>
      <c r="D18" s="61" t="s">
        <v>623</v>
      </c>
      <c r="E18" s="61" t="s">
        <v>103</v>
      </c>
      <c r="F18" s="62">
        <v>3.8</v>
      </c>
      <c r="G18" s="97"/>
      <c r="H18" s="62" t="b">
        <v>1</v>
      </c>
      <c r="I18" s="62" t="b">
        <v>0</v>
      </c>
      <c r="J18" s="64">
        <v>19.937999999999999</v>
      </c>
      <c r="K18" s="64">
        <v>10.842000000000001</v>
      </c>
      <c r="L18" s="64">
        <v>4.9710000000000001</v>
      </c>
      <c r="M18" s="64">
        <v>6.0910000000000002</v>
      </c>
      <c r="N18" s="64">
        <v>8.6519999999999992</v>
      </c>
      <c r="O18" s="64" t="s">
        <v>8128</v>
      </c>
      <c r="P18" s="64" t="s">
        <v>283</v>
      </c>
    </row>
    <row r="19" spans="1:16">
      <c r="A19" s="62">
        <v>947</v>
      </c>
      <c r="B19" s="61" t="s">
        <v>5417</v>
      </c>
      <c r="C19" s="61" t="s">
        <v>38</v>
      </c>
      <c r="D19" s="61" t="s">
        <v>623</v>
      </c>
      <c r="E19" s="61" t="s">
        <v>103</v>
      </c>
      <c r="F19" s="62">
        <v>1.6</v>
      </c>
      <c r="G19" s="97"/>
      <c r="H19" s="62" t="b">
        <v>1</v>
      </c>
      <c r="I19" s="62" t="b">
        <v>0</v>
      </c>
      <c r="J19" s="64">
        <v>12.427</v>
      </c>
      <c r="K19" s="64">
        <v>8.0239999999999991</v>
      </c>
      <c r="L19" s="64">
        <v>5.9260000000000002</v>
      </c>
      <c r="M19" s="64">
        <v>6.7530000000000001</v>
      </c>
      <c r="N19" s="64">
        <v>8.2910000000000004</v>
      </c>
      <c r="O19" s="64" t="s">
        <v>8130</v>
      </c>
      <c r="P19" s="64" t="s">
        <v>284</v>
      </c>
    </row>
    <row r="20" spans="1:16">
      <c r="A20" s="62">
        <v>948</v>
      </c>
      <c r="B20" s="61" t="s">
        <v>5418</v>
      </c>
      <c r="C20" s="61" t="s">
        <v>40</v>
      </c>
      <c r="D20" s="61" t="s">
        <v>623</v>
      </c>
      <c r="E20" s="61" t="s">
        <v>103</v>
      </c>
      <c r="F20" s="62">
        <v>6.19</v>
      </c>
      <c r="G20" s="97"/>
      <c r="H20" s="62" t="b">
        <v>1</v>
      </c>
      <c r="I20" s="62" t="b">
        <v>0</v>
      </c>
      <c r="J20" s="64">
        <v>17.818000000000001</v>
      </c>
      <c r="K20" s="64">
        <v>9.4629999999999992</v>
      </c>
      <c r="L20" s="64">
        <v>4.7859999999999996</v>
      </c>
      <c r="M20" s="64">
        <v>4.7880000000000003</v>
      </c>
      <c r="N20" s="64">
        <v>7.6020000000000003</v>
      </c>
      <c r="O20" s="64" t="s">
        <v>8132</v>
      </c>
      <c r="P20" s="64" t="s">
        <v>8133</v>
      </c>
    </row>
    <row r="21" spans="1:16">
      <c r="A21" s="62">
        <v>949</v>
      </c>
      <c r="B21" s="61" t="s">
        <v>5419</v>
      </c>
      <c r="C21" s="61" t="s">
        <v>15</v>
      </c>
      <c r="D21" s="61" t="s">
        <v>623</v>
      </c>
      <c r="E21" s="61" t="s">
        <v>103</v>
      </c>
      <c r="F21" s="62">
        <v>0.1</v>
      </c>
      <c r="G21" s="97"/>
      <c r="H21" s="62" t="b">
        <v>1</v>
      </c>
      <c r="I21" s="62" t="b">
        <v>0</v>
      </c>
      <c r="J21" s="64">
        <v>0.125</v>
      </c>
      <c r="K21" s="64">
        <v>0</v>
      </c>
      <c r="L21" s="64">
        <v>0</v>
      </c>
      <c r="M21" s="64">
        <v>0.5</v>
      </c>
      <c r="N21" s="64">
        <v>0</v>
      </c>
      <c r="O21" s="64" t="s">
        <v>15</v>
      </c>
      <c r="P21" s="64" t="s">
        <v>8134</v>
      </c>
    </row>
    <row r="22" spans="1:16">
      <c r="A22" s="62">
        <v>950</v>
      </c>
      <c r="B22" s="61" t="s">
        <v>5420</v>
      </c>
      <c r="C22" s="61" t="s">
        <v>15</v>
      </c>
      <c r="D22" s="61" t="s">
        <v>623</v>
      </c>
      <c r="E22" s="61" t="s">
        <v>103</v>
      </c>
      <c r="F22" s="62">
        <v>0.1</v>
      </c>
      <c r="G22" s="97"/>
      <c r="H22" s="62" t="b">
        <v>1</v>
      </c>
      <c r="I22" s="62" t="b">
        <v>0</v>
      </c>
      <c r="J22" s="64">
        <v>0.125</v>
      </c>
      <c r="K22" s="64">
        <v>0</v>
      </c>
      <c r="L22" s="64">
        <v>0</v>
      </c>
      <c r="M22" s="64">
        <v>0.5</v>
      </c>
      <c r="N22" s="64">
        <v>0</v>
      </c>
      <c r="O22" s="64" t="s">
        <v>15</v>
      </c>
      <c r="P22" s="64" t="s">
        <v>8135</v>
      </c>
    </row>
    <row r="23" spans="1:16">
      <c r="A23" s="62">
        <v>951</v>
      </c>
      <c r="B23" s="61" t="s">
        <v>17</v>
      </c>
      <c r="C23" s="61" t="s">
        <v>38</v>
      </c>
      <c r="D23" s="61" t="s">
        <v>623</v>
      </c>
      <c r="E23" s="61" t="s">
        <v>103</v>
      </c>
      <c r="F23" s="62">
        <v>11</v>
      </c>
      <c r="G23" s="97"/>
      <c r="H23" s="62" t="b">
        <v>1</v>
      </c>
      <c r="I23" s="62" t="b">
        <v>0</v>
      </c>
      <c r="J23" s="64">
        <v>-0.308</v>
      </c>
      <c r="K23" s="64">
        <v>0</v>
      </c>
      <c r="L23" s="64">
        <v>0</v>
      </c>
      <c r="M23" s="64">
        <v>0</v>
      </c>
      <c r="N23" s="64">
        <v>7.1219999999999999</v>
      </c>
      <c r="O23" s="64" t="s">
        <v>8136</v>
      </c>
      <c r="P23" s="64" t="s">
        <v>285</v>
      </c>
    </row>
    <row r="24" spans="1:16">
      <c r="A24" s="62">
        <v>952</v>
      </c>
      <c r="B24" s="61" t="s">
        <v>5421</v>
      </c>
      <c r="C24" s="61" t="s">
        <v>5422</v>
      </c>
      <c r="D24" s="61" t="s">
        <v>623</v>
      </c>
      <c r="E24" s="61" t="s">
        <v>103</v>
      </c>
      <c r="F24" s="62">
        <v>3.6</v>
      </c>
      <c r="G24" s="97"/>
      <c r="H24" s="62" t="b">
        <v>1</v>
      </c>
      <c r="I24" s="62" t="b">
        <v>0</v>
      </c>
      <c r="J24" s="64">
        <v>20.462</v>
      </c>
      <c r="K24" s="64">
        <v>14.7</v>
      </c>
      <c r="L24" s="64">
        <v>3.952</v>
      </c>
      <c r="M24" s="64">
        <v>5.0830000000000002</v>
      </c>
      <c r="N24" s="64">
        <v>6.28</v>
      </c>
      <c r="O24" s="64" t="s">
        <v>8138</v>
      </c>
      <c r="P24" s="64" t="s">
        <v>8140</v>
      </c>
    </row>
    <row r="25" spans="1:16">
      <c r="A25" s="62">
        <v>953</v>
      </c>
      <c r="B25" s="61" t="s">
        <v>5423</v>
      </c>
      <c r="C25" s="61" t="s">
        <v>5424</v>
      </c>
      <c r="D25" s="61" t="s">
        <v>623</v>
      </c>
      <c r="E25" s="61" t="s">
        <v>103</v>
      </c>
      <c r="F25" s="62">
        <v>5</v>
      </c>
      <c r="G25" s="97"/>
      <c r="H25" s="62" t="b">
        <v>1</v>
      </c>
      <c r="I25" s="62" t="b">
        <v>0</v>
      </c>
      <c r="J25" s="64">
        <v>25.294</v>
      </c>
      <c r="K25" s="64">
        <v>23.911000000000001</v>
      </c>
      <c r="L25" s="64">
        <v>9.8149999999999995</v>
      </c>
      <c r="M25" s="64">
        <v>8.1869999999999994</v>
      </c>
      <c r="N25" s="64">
        <v>10.837999999999999</v>
      </c>
      <c r="O25" s="64" t="s">
        <v>8141</v>
      </c>
      <c r="P25" s="64" t="s">
        <v>246</v>
      </c>
    </row>
    <row r="26" spans="1:16">
      <c r="A26" s="62">
        <v>954</v>
      </c>
      <c r="B26" s="61" t="s">
        <v>5425</v>
      </c>
      <c r="C26" s="61" t="s">
        <v>15</v>
      </c>
      <c r="D26" s="61" t="s">
        <v>623</v>
      </c>
      <c r="E26" s="61" t="s">
        <v>103</v>
      </c>
      <c r="F26" s="62">
        <v>0.4</v>
      </c>
      <c r="G26" s="97"/>
      <c r="H26" s="62" t="b">
        <v>1</v>
      </c>
      <c r="I26" s="62" t="b">
        <v>0</v>
      </c>
      <c r="J26" s="64">
        <v>0</v>
      </c>
      <c r="K26" s="64">
        <v>1.6870000000000001</v>
      </c>
      <c r="L26" s="64">
        <v>0.74118399999999995</v>
      </c>
      <c r="M26" s="64">
        <v>1.120884</v>
      </c>
      <c r="N26" s="64">
        <v>0</v>
      </c>
      <c r="O26" s="64" t="s">
        <v>8142</v>
      </c>
      <c r="P26" s="64" t="s">
        <v>8144</v>
      </c>
    </row>
    <row r="27" spans="1:16">
      <c r="A27" s="62">
        <v>955</v>
      </c>
      <c r="B27" s="61" t="s">
        <v>5426</v>
      </c>
      <c r="C27" s="61" t="s">
        <v>5427</v>
      </c>
      <c r="D27" s="61" t="s">
        <v>623</v>
      </c>
      <c r="E27" s="61" t="s">
        <v>103</v>
      </c>
      <c r="F27" s="62">
        <v>3</v>
      </c>
      <c r="G27" s="97"/>
      <c r="H27" s="62" t="b">
        <v>1</v>
      </c>
      <c r="I27" s="62" t="b">
        <v>0</v>
      </c>
      <c r="J27" s="64">
        <v>10.717000000000001</v>
      </c>
      <c r="K27" s="64">
        <v>7.1470000000000002</v>
      </c>
      <c r="L27" s="64">
        <v>0.39400000000000002</v>
      </c>
      <c r="M27" s="64">
        <v>1.8740000000000001</v>
      </c>
      <c r="N27" s="64">
        <v>2.0299999999999998</v>
      </c>
      <c r="O27" s="64" t="s">
        <v>8145</v>
      </c>
      <c r="P27" s="64" t="s">
        <v>8147</v>
      </c>
    </row>
    <row r="28" spans="1:16">
      <c r="A28" s="62">
        <v>956</v>
      </c>
      <c r="B28" s="61" t="s">
        <v>5428</v>
      </c>
      <c r="C28" s="61" t="s">
        <v>5429</v>
      </c>
      <c r="D28" s="61" t="s">
        <v>623</v>
      </c>
      <c r="E28" s="61" t="s">
        <v>103</v>
      </c>
      <c r="F28" s="62">
        <v>0.09</v>
      </c>
      <c r="G28" s="97"/>
      <c r="H28" s="62" t="b">
        <v>1</v>
      </c>
      <c r="I28" s="62" t="b">
        <v>0</v>
      </c>
      <c r="J28" s="64">
        <v>0.16634975000000002</v>
      </c>
      <c r="K28" s="64">
        <v>0.20200000000000001</v>
      </c>
      <c r="L28" s="64">
        <v>0.198876</v>
      </c>
      <c r="M28" s="64">
        <v>0.26452300000000001</v>
      </c>
      <c r="N28" s="64">
        <v>0</v>
      </c>
      <c r="O28" s="64" t="s">
        <v>15</v>
      </c>
      <c r="P28" s="64" t="s">
        <v>8149</v>
      </c>
    </row>
    <row r="29" spans="1:16">
      <c r="A29" s="62">
        <v>957</v>
      </c>
      <c r="B29" s="61" t="s">
        <v>5430</v>
      </c>
      <c r="C29" s="61" t="s">
        <v>5429</v>
      </c>
      <c r="D29" s="61" t="s">
        <v>623</v>
      </c>
      <c r="E29" s="61" t="s">
        <v>103</v>
      </c>
      <c r="F29" s="62">
        <v>0.09</v>
      </c>
      <c r="G29" s="97"/>
      <c r="H29" s="62" t="b">
        <v>1</v>
      </c>
      <c r="I29" s="62" t="b">
        <v>0</v>
      </c>
      <c r="J29" s="64">
        <v>0.19068949999999998</v>
      </c>
      <c r="K29" s="64">
        <v>0.307</v>
      </c>
      <c r="L29" s="64">
        <v>0.213252</v>
      </c>
      <c r="M29" s="64">
        <v>0.242506</v>
      </c>
      <c r="N29" s="64">
        <v>0</v>
      </c>
      <c r="O29" s="64" t="s">
        <v>15</v>
      </c>
      <c r="P29" s="64" t="s">
        <v>8151</v>
      </c>
    </row>
    <row r="30" spans="1:16">
      <c r="A30" s="62">
        <v>958</v>
      </c>
      <c r="B30" s="61" t="s">
        <v>5431</v>
      </c>
      <c r="C30" s="61" t="s">
        <v>5429</v>
      </c>
      <c r="D30" s="61" t="s">
        <v>623</v>
      </c>
      <c r="E30" s="61" t="s">
        <v>103</v>
      </c>
      <c r="F30" s="62">
        <v>0.09</v>
      </c>
      <c r="G30" s="97"/>
      <c r="H30" s="62" t="b">
        <v>1</v>
      </c>
      <c r="I30" s="62" t="b">
        <v>0</v>
      </c>
      <c r="J30" s="64">
        <v>8.8726749999999993E-2</v>
      </c>
      <c r="K30" s="64">
        <v>0.13400000000000001</v>
      </c>
      <c r="L30" s="64">
        <v>8.8872999999999994E-2</v>
      </c>
      <c r="M30" s="64">
        <v>0.13203399999999998</v>
      </c>
      <c r="N30" s="64">
        <v>0</v>
      </c>
      <c r="O30" s="64" t="s">
        <v>15</v>
      </c>
      <c r="P30" s="64" t="s">
        <v>8153</v>
      </c>
    </row>
    <row r="31" spans="1:16">
      <c r="A31" s="62">
        <v>959</v>
      </c>
      <c r="B31" s="61" t="s">
        <v>105</v>
      </c>
      <c r="C31" s="61" t="s">
        <v>15</v>
      </c>
      <c r="D31" s="61" t="s">
        <v>623</v>
      </c>
      <c r="E31" s="61" t="s">
        <v>103</v>
      </c>
      <c r="F31" s="62">
        <v>0.32500000000000001</v>
      </c>
      <c r="G31" s="97"/>
      <c r="H31" s="62" t="b">
        <v>1</v>
      </c>
      <c r="I31" s="62" t="b">
        <v>0</v>
      </c>
      <c r="J31" s="64">
        <v>0.1113072785</v>
      </c>
      <c r="K31" s="64">
        <v>0.35599999999999998</v>
      </c>
      <c r="L31" s="64">
        <v>8.9229113999999998E-2</v>
      </c>
      <c r="M31" s="64">
        <v>0</v>
      </c>
      <c r="N31" s="64">
        <v>0</v>
      </c>
      <c r="O31" s="64" t="s">
        <v>15</v>
      </c>
      <c r="P31" s="64" t="s">
        <v>44</v>
      </c>
    </row>
    <row r="32" spans="1:16" ht="30">
      <c r="A32" s="62">
        <v>960</v>
      </c>
      <c r="B32" s="61" t="s">
        <v>5432</v>
      </c>
      <c r="C32" s="61" t="s">
        <v>4584</v>
      </c>
      <c r="D32" s="61" t="s">
        <v>623</v>
      </c>
      <c r="E32" s="61" t="s">
        <v>103</v>
      </c>
      <c r="F32" s="62">
        <v>10.8</v>
      </c>
      <c r="G32" s="97"/>
      <c r="H32" s="62" t="b">
        <v>1</v>
      </c>
      <c r="I32" s="62" t="b">
        <v>0</v>
      </c>
      <c r="J32" s="64">
        <v>58.362000000000002</v>
      </c>
      <c r="K32" s="64">
        <v>16.547000000000001</v>
      </c>
      <c r="L32" s="64">
        <v>2.5570200000000001</v>
      </c>
      <c r="M32" s="64">
        <v>4.9210000000000003</v>
      </c>
      <c r="N32" s="64">
        <v>16.161000000000001</v>
      </c>
      <c r="O32" s="64" t="s">
        <v>8154</v>
      </c>
      <c r="P32" s="64" t="s">
        <v>286</v>
      </c>
    </row>
    <row r="33" spans="1:16" ht="30">
      <c r="A33" s="62">
        <v>961</v>
      </c>
      <c r="B33" s="61" t="s">
        <v>18</v>
      </c>
      <c r="C33" s="61" t="s">
        <v>12</v>
      </c>
      <c r="D33" s="61" t="s">
        <v>623</v>
      </c>
      <c r="E33" s="61" t="s">
        <v>103</v>
      </c>
      <c r="F33" s="62">
        <v>7.18</v>
      </c>
      <c r="G33" s="97"/>
      <c r="H33" s="62" t="b">
        <v>1</v>
      </c>
      <c r="I33" s="62" t="b">
        <v>0</v>
      </c>
      <c r="J33" s="64">
        <v>40.505000000000003</v>
      </c>
      <c r="K33" s="64">
        <v>27.710999999999999</v>
      </c>
      <c r="L33" s="64">
        <v>5.2510000000000003</v>
      </c>
      <c r="M33" s="64">
        <v>5.7670000000000003</v>
      </c>
      <c r="N33" s="64">
        <v>12.807</v>
      </c>
      <c r="O33" s="64" t="s">
        <v>8155</v>
      </c>
      <c r="P33" s="64" t="s">
        <v>8156</v>
      </c>
    </row>
    <row r="34" spans="1:16">
      <c r="A34" s="62">
        <v>962</v>
      </c>
      <c r="B34" s="61" t="s">
        <v>5433</v>
      </c>
      <c r="C34" s="61" t="s">
        <v>55</v>
      </c>
      <c r="D34" s="61" t="s">
        <v>623</v>
      </c>
      <c r="E34" s="61" t="s">
        <v>103</v>
      </c>
      <c r="F34" s="62">
        <v>0.9</v>
      </c>
      <c r="G34" s="97"/>
      <c r="H34" s="62" t="b">
        <v>1</v>
      </c>
      <c r="I34" s="62" t="b">
        <v>0</v>
      </c>
      <c r="J34" s="64">
        <v>0</v>
      </c>
      <c r="K34" s="64">
        <v>0</v>
      </c>
      <c r="L34" s="64">
        <v>0</v>
      </c>
      <c r="M34" s="64">
        <v>0</v>
      </c>
      <c r="N34" s="64">
        <v>0</v>
      </c>
      <c r="O34" s="64" t="s">
        <v>8157</v>
      </c>
      <c r="P34" s="64" t="s">
        <v>8158</v>
      </c>
    </row>
    <row r="35" spans="1:16">
      <c r="A35" s="62">
        <v>963</v>
      </c>
      <c r="B35" s="61" t="s">
        <v>5434</v>
      </c>
      <c r="C35" s="61" t="s">
        <v>15</v>
      </c>
      <c r="D35" s="61" t="s">
        <v>623</v>
      </c>
      <c r="E35" s="61" t="s">
        <v>103</v>
      </c>
      <c r="F35" s="62">
        <v>0.3</v>
      </c>
      <c r="G35" s="97"/>
      <c r="H35" s="62" t="b">
        <v>1</v>
      </c>
      <c r="I35" s="62" t="b">
        <v>0</v>
      </c>
      <c r="J35" s="64">
        <v>0.33450000000000002</v>
      </c>
      <c r="K35" s="64">
        <v>1.3380000000000001</v>
      </c>
      <c r="L35" s="64">
        <v>0</v>
      </c>
      <c r="M35" s="64">
        <v>0</v>
      </c>
      <c r="N35" s="64">
        <v>0</v>
      </c>
      <c r="O35" s="64" t="s">
        <v>15</v>
      </c>
      <c r="P35" s="64" t="s">
        <v>17439</v>
      </c>
    </row>
    <row r="36" spans="1:16">
      <c r="A36" s="62">
        <v>964</v>
      </c>
      <c r="B36" s="61" t="s">
        <v>5435</v>
      </c>
      <c r="C36" s="61" t="s">
        <v>5162</v>
      </c>
      <c r="D36" s="61" t="s">
        <v>623</v>
      </c>
      <c r="E36" s="61" t="s">
        <v>103</v>
      </c>
      <c r="F36" s="62">
        <v>6.4</v>
      </c>
      <c r="G36" s="97"/>
      <c r="H36" s="62" t="b">
        <v>1</v>
      </c>
      <c r="I36" s="62" t="b">
        <v>0</v>
      </c>
      <c r="J36" s="64">
        <v>1.9999999552965103E-5</v>
      </c>
      <c r="K36" s="64">
        <v>2.0000000000000002E-5</v>
      </c>
      <c r="L36" s="64">
        <v>3.0699999999999998E-4</v>
      </c>
      <c r="M36" s="64">
        <v>1.8499999999999999E-2</v>
      </c>
      <c r="N36" s="64">
        <v>0</v>
      </c>
      <c r="O36" s="64" t="s">
        <v>8160</v>
      </c>
      <c r="P36" s="64" t="s">
        <v>8162</v>
      </c>
    </row>
    <row r="37" spans="1:16">
      <c r="A37" s="62">
        <v>965</v>
      </c>
      <c r="B37" s="61" t="s">
        <v>5436</v>
      </c>
      <c r="C37" s="61" t="s">
        <v>5162</v>
      </c>
      <c r="D37" s="61" t="s">
        <v>623</v>
      </c>
      <c r="E37" s="61" t="s">
        <v>103</v>
      </c>
      <c r="F37" s="63"/>
      <c r="G37" s="97"/>
      <c r="H37" s="62" t="b">
        <v>1</v>
      </c>
      <c r="I37" s="62" t="b">
        <v>0</v>
      </c>
      <c r="J37" s="64">
        <v>2.5000000000000001E-4</v>
      </c>
      <c r="K37" s="64">
        <v>1E-3</v>
      </c>
      <c r="L37" s="64">
        <v>0</v>
      </c>
      <c r="M37" s="64">
        <v>0</v>
      </c>
      <c r="N37" s="64">
        <v>0</v>
      </c>
      <c r="O37" s="64" t="s">
        <v>15</v>
      </c>
      <c r="P37" s="64" t="s">
        <v>8164</v>
      </c>
    </row>
    <row r="38" spans="1:16">
      <c r="A38" s="62">
        <v>966</v>
      </c>
      <c r="B38" s="61" t="s">
        <v>5437</v>
      </c>
      <c r="C38" s="61" t="s">
        <v>5162</v>
      </c>
      <c r="D38" s="61" t="s">
        <v>623</v>
      </c>
      <c r="E38" s="61" t="s">
        <v>103</v>
      </c>
      <c r="F38" s="62">
        <v>8.1</v>
      </c>
      <c r="G38" s="97"/>
      <c r="H38" s="62" t="b">
        <v>1</v>
      </c>
      <c r="I38" s="62" t="b">
        <v>0</v>
      </c>
      <c r="J38" s="64">
        <v>43.383000000000003</v>
      </c>
      <c r="K38" s="64">
        <v>32.313000000000002</v>
      </c>
      <c r="L38" s="64">
        <v>0.86599999999999999</v>
      </c>
      <c r="M38" s="64">
        <v>1.7010000000000001</v>
      </c>
      <c r="N38" s="64">
        <v>15.949</v>
      </c>
      <c r="O38" s="64" t="s">
        <v>8165</v>
      </c>
      <c r="P38" s="64" t="s">
        <v>8167</v>
      </c>
    </row>
    <row r="39" spans="1:16">
      <c r="A39" s="62">
        <v>1074</v>
      </c>
      <c r="B39" s="61" t="s">
        <v>5438</v>
      </c>
      <c r="C39" s="61" t="s">
        <v>5409</v>
      </c>
      <c r="D39" s="61" t="s">
        <v>623</v>
      </c>
      <c r="E39" s="61" t="s">
        <v>103</v>
      </c>
      <c r="F39" s="62">
        <v>0.9</v>
      </c>
      <c r="G39" s="97"/>
      <c r="H39" s="62" t="b">
        <v>1</v>
      </c>
      <c r="I39" s="62" t="b">
        <v>0</v>
      </c>
      <c r="J39" s="64">
        <v>0</v>
      </c>
      <c r="K39" s="64">
        <v>0.93673488680000006</v>
      </c>
      <c r="L39" s="64">
        <v>1.5024296699999999</v>
      </c>
      <c r="M39" s="64">
        <v>2.1838000000000002</v>
      </c>
      <c r="N39" s="64">
        <v>3</v>
      </c>
      <c r="O39" s="64" t="s">
        <v>8405</v>
      </c>
      <c r="P39" s="64" t="s">
        <v>8406</v>
      </c>
    </row>
    <row r="40" spans="1:16">
      <c r="A40" s="62">
        <v>967</v>
      </c>
      <c r="B40" s="61" t="s">
        <v>5439</v>
      </c>
      <c r="C40" s="61" t="s">
        <v>5440</v>
      </c>
      <c r="D40" s="61" t="s">
        <v>623</v>
      </c>
      <c r="E40" s="61" t="s">
        <v>103</v>
      </c>
      <c r="F40" s="62">
        <v>0.2</v>
      </c>
      <c r="G40" s="97"/>
      <c r="H40" s="62" t="b">
        <v>1</v>
      </c>
      <c r="I40" s="62" t="b">
        <v>0</v>
      </c>
      <c r="J40" s="64">
        <v>0</v>
      </c>
      <c r="K40" s="64">
        <v>0.76777650000000008</v>
      </c>
      <c r="L40" s="64">
        <v>0.40981400000000001</v>
      </c>
      <c r="M40" s="64">
        <v>0.47050400000000003</v>
      </c>
      <c r="N40" s="64">
        <v>0</v>
      </c>
      <c r="O40" s="64" t="s">
        <v>8168</v>
      </c>
      <c r="P40" s="64" t="s">
        <v>8170</v>
      </c>
    </row>
    <row r="41" spans="1:16">
      <c r="A41" s="62">
        <v>968</v>
      </c>
      <c r="B41" s="61" t="s">
        <v>5441</v>
      </c>
      <c r="C41" s="61" t="s">
        <v>5162</v>
      </c>
      <c r="D41" s="61" t="s">
        <v>623</v>
      </c>
      <c r="E41" s="61" t="s">
        <v>103</v>
      </c>
      <c r="F41" s="62">
        <v>13</v>
      </c>
      <c r="G41" s="97"/>
      <c r="H41" s="62" t="b">
        <v>1</v>
      </c>
      <c r="I41" s="62" t="b">
        <v>0</v>
      </c>
      <c r="J41" s="64">
        <v>59.052999999999997</v>
      </c>
      <c r="K41" s="64">
        <v>47.515000000000001</v>
      </c>
      <c r="L41" s="64">
        <v>26.894029999999997</v>
      </c>
      <c r="M41" s="64">
        <v>35.552</v>
      </c>
      <c r="N41" s="64">
        <v>39.844000000000001</v>
      </c>
      <c r="O41" s="64" t="s">
        <v>8171</v>
      </c>
      <c r="P41" s="64" t="s">
        <v>8173</v>
      </c>
    </row>
    <row r="42" spans="1:16">
      <c r="A42" s="62">
        <v>969</v>
      </c>
      <c r="B42" s="61" t="s">
        <v>5442</v>
      </c>
      <c r="C42" s="61" t="s">
        <v>5422</v>
      </c>
      <c r="D42" s="61" t="s">
        <v>623</v>
      </c>
      <c r="E42" s="61" t="s">
        <v>103</v>
      </c>
      <c r="F42" s="62">
        <v>0.5</v>
      </c>
      <c r="G42" s="97"/>
      <c r="H42" s="62" t="b">
        <v>1</v>
      </c>
      <c r="I42" s="62" t="b">
        <v>0</v>
      </c>
      <c r="J42" s="64">
        <v>0</v>
      </c>
      <c r="K42" s="64">
        <v>1.8540619999999999</v>
      </c>
      <c r="L42" s="64">
        <v>1.1278490000000001</v>
      </c>
      <c r="M42" s="64">
        <v>1.370468</v>
      </c>
      <c r="N42" s="64">
        <v>0</v>
      </c>
      <c r="O42" s="64" t="s">
        <v>8174</v>
      </c>
      <c r="P42" s="64" t="s">
        <v>8176</v>
      </c>
    </row>
    <row r="43" spans="1:16">
      <c r="A43" s="62">
        <v>970</v>
      </c>
      <c r="B43" s="61" t="s">
        <v>5443</v>
      </c>
      <c r="C43" s="61" t="s">
        <v>5422</v>
      </c>
      <c r="D43" s="61" t="s">
        <v>623</v>
      </c>
      <c r="E43" s="61" t="s">
        <v>103</v>
      </c>
      <c r="F43" s="62">
        <v>1.5</v>
      </c>
      <c r="G43" s="97"/>
      <c r="H43" s="62" t="b">
        <v>1</v>
      </c>
      <c r="I43" s="62" t="b">
        <v>0</v>
      </c>
      <c r="J43" s="64">
        <v>8.4559999999999995</v>
      </c>
      <c r="K43" s="64">
        <v>7.9269999999999996</v>
      </c>
      <c r="L43" s="64">
        <v>1.6519999999999999</v>
      </c>
      <c r="M43" s="64">
        <v>2.2090000000000001</v>
      </c>
      <c r="N43" s="64">
        <v>2.3159999999999998</v>
      </c>
      <c r="O43" s="64" t="s">
        <v>8177</v>
      </c>
      <c r="P43" s="64" t="s">
        <v>8179</v>
      </c>
    </row>
    <row r="44" spans="1:16">
      <c r="A44" s="62">
        <v>971</v>
      </c>
      <c r="B44" s="61" t="s">
        <v>178</v>
      </c>
      <c r="C44" s="61" t="s">
        <v>5444</v>
      </c>
      <c r="D44" s="61" t="s">
        <v>623</v>
      </c>
      <c r="E44" s="61" t="s">
        <v>103</v>
      </c>
      <c r="F44" s="62">
        <v>0.55000000000000004</v>
      </c>
      <c r="G44" s="97"/>
      <c r="H44" s="62" t="b">
        <v>1</v>
      </c>
      <c r="I44" s="62" t="b">
        <v>0</v>
      </c>
      <c r="J44" s="64">
        <v>0</v>
      </c>
      <c r="K44" s="64">
        <v>0.14000000000000001</v>
      </c>
      <c r="L44" s="64">
        <v>0</v>
      </c>
      <c r="M44" s="64">
        <v>0.26855299999999999</v>
      </c>
      <c r="N44" s="64">
        <v>0</v>
      </c>
      <c r="O44" s="64" t="s">
        <v>8180</v>
      </c>
      <c r="P44" s="64" t="s">
        <v>179</v>
      </c>
    </row>
    <row r="45" spans="1:16">
      <c r="A45" s="64">
        <v>973</v>
      </c>
      <c r="B45" s="64" t="s">
        <v>5446</v>
      </c>
      <c r="C45" s="64" t="s">
        <v>43</v>
      </c>
      <c r="D45" s="64" t="s">
        <v>623</v>
      </c>
      <c r="E45" s="64" t="s">
        <v>103</v>
      </c>
      <c r="F45" s="64">
        <v>20</v>
      </c>
      <c r="H45" s="64" t="b">
        <v>1</v>
      </c>
      <c r="I45" s="64" t="b">
        <v>0</v>
      </c>
      <c r="J45" s="64">
        <v>107.72199999999999</v>
      </c>
      <c r="K45" s="64">
        <v>80.963999999999999</v>
      </c>
      <c r="L45" s="64">
        <v>39.081000000000003</v>
      </c>
      <c r="M45" s="64">
        <v>65.39</v>
      </c>
      <c r="N45" s="64">
        <v>67.576999999999998</v>
      </c>
      <c r="O45" s="64" t="s">
        <v>8184</v>
      </c>
      <c r="P45" s="64" t="s">
        <v>287</v>
      </c>
    </row>
    <row r="46" spans="1:16">
      <c r="A46" s="64">
        <v>974</v>
      </c>
      <c r="B46" s="64" t="s">
        <v>5447</v>
      </c>
      <c r="C46" s="64" t="s">
        <v>43</v>
      </c>
      <c r="D46" s="64" t="s">
        <v>623</v>
      </c>
      <c r="E46" s="64" t="s">
        <v>103</v>
      </c>
      <c r="F46" s="64">
        <v>27</v>
      </c>
      <c r="H46" s="64" t="b">
        <v>1</v>
      </c>
      <c r="I46" s="64" t="b">
        <v>0</v>
      </c>
      <c r="J46" s="64">
        <v>138.29</v>
      </c>
      <c r="K46" s="64">
        <v>104.792</v>
      </c>
      <c r="L46" s="64">
        <v>46.142000000000003</v>
      </c>
      <c r="M46" s="64">
        <v>86.438999999999993</v>
      </c>
      <c r="N46" s="64">
        <v>83.608999999999995</v>
      </c>
      <c r="O46" s="64" t="s">
        <v>8185</v>
      </c>
      <c r="P46" s="64" t="s">
        <v>288</v>
      </c>
    </row>
    <row r="47" spans="1:16">
      <c r="A47" s="64">
        <v>975</v>
      </c>
      <c r="B47" s="64" t="s">
        <v>19</v>
      </c>
      <c r="C47" s="64" t="s">
        <v>58</v>
      </c>
      <c r="D47" s="64" t="s">
        <v>623</v>
      </c>
      <c r="E47" s="64" t="s">
        <v>103</v>
      </c>
      <c r="F47" s="64">
        <v>2.85</v>
      </c>
      <c r="H47" s="64" t="b">
        <v>1</v>
      </c>
      <c r="I47" s="64" t="b">
        <v>0</v>
      </c>
      <c r="J47" s="64">
        <v>1.139</v>
      </c>
      <c r="K47" s="64">
        <v>20.224</v>
      </c>
      <c r="L47" s="64">
        <v>17.138999999999999</v>
      </c>
      <c r="M47" s="64">
        <v>14.259</v>
      </c>
      <c r="N47" s="64">
        <v>17.347000000000001</v>
      </c>
      <c r="O47" s="64" t="s">
        <v>8186</v>
      </c>
      <c r="P47" s="64" t="s">
        <v>8187</v>
      </c>
    </row>
    <row r="48" spans="1:16">
      <c r="A48" s="64">
        <v>976</v>
      </c>
      <c r="B48" s="64" t="s">
        <v>5448</v>
      </c>
      <c r="C48" s="64" t="s">
        <v>41</v>
      </c>
      <c r="D48" s="64" t="s">
        <v>623</v>
      </c>
      <c r="E48" s="64" t="s">
        <v>103</v>
      </c>
      <c r="F48" s="64">
        <v>1.5</v>
      </c>
      <c r="H48" s="64" t="b">
        <v>1</v>
      </c>
      <c r="I48" s="64" t="b">
        <v>0</v>
      </c>
      <c r="J48" s="64">
        <v>4.1589999999999998</v>
      </c>
      <c r="K48" s="64">
        <v>1.615</v>
      </c>
      <c r="L48" s="64">
        <v>1.097</v>
      </c>
      <c r="M48" s="64">
        <v>2.1680100000000002</v>
      </c>
      <c r="N48" s="64">
        <v>0.53100000000000003</v>
      </c>
      <c r="O48" s="64" t="s">
        <v>8188</v>
      </c>
      <c r="P48" s="64" t="s">
        <v>8189</v>
      </c>
    </row>
    <row r="49" spans="1:16">
      <c r="A49" s="64">
        <v>977</v>
      </c>
      <c r="B49" s="64" t="s">
        <v>5449</v>
      </c>
      <c r="C49" s="64" t="s">
        <v>5450</v>
      </c>
      <c r="D49" s="64" t="s">
        <v>623</v>
      </c>
      <c r="E49" s="64" t="s">
        <v>103</v>
      </c>
      <c r="F49" s="64">
        <v>5</v>
      </c>
      <c r="H49" s="64" t="b">
        <v>1</v>
      </c>
      <c r="I49" s="64" t="b">
        <v>0</v>
      </c>
      <c r="J49" s="64">
        <v>18.239999999999998</v>
      </c>
      <c r="K49" s="64">
        <v>16.568000000000001</v>
      </c>
      <c r="L49" s="64">
        <v>3.117</v>
      </c>
      <c r="M49" s="64">
        <v>7.0469999999999997</v>
      </c>
      <c r="N49" s="64">
        <v>9.4870000000000001</v>
      </c>
      <c r="O49" s="64" t="s">
        <v>8190</v>
      </c>
      <c r="P49" s="64" t="s">
        <v>8192</v>
      </c>
    </row>
    <row r="50" spans="1:16">
      <c r="A50" s="64">
        <v>978</v>
      </c>
      <c r="B50" s="64" t="s">
        <v>5451</v>
      </c>
      <c r="C50" s="64" t="s">
        <v>5162</v>
      </c>
      <c r="D50" s="64" t="s">
        <v>623</v>
      </c>
      <c r="E50" s="64" t="s">
        <v>103</v>
      </c>
      <c r="F50" s="64">
        <v>2</v>
      </c>
      <c r="H50" s="64" t="b">
        <v>1</v>
      </c>
      <c r="I50" s="64" t="b">
        <v>0</v>
      </c>
      <c r="J50" s="64">
        <v>7.6379999999999999</v>
      </c>
      <c r="K50" s="64">
        <v>6.8029999999999999</v>
      </c>
      <c r="L50" s="64">
        <v>1.5629999999999999</v>
      </c>
      <c r="M50" s="64">
        <v>4.0970000000000004</v>
      </c>
      <c r="N50" s="64">
        <v>4.6689999999999996</v>
      </c>
      <c r="O50" s="64" t="s">
        <v>8193</v>
      </c>
      <c r="P50" s="64" t="s">
        <v>8195</v>
      </c>
    </row>
    <row r="51" spans="1:16">
      <c r="A51" s="64">
        <v>979</v>
      </c>
      <c r="B51" s="64" t="s">
        <v>5452</v>
      </c>
      <c r="C51" s="64" t="s">
        <v>5453</v>
      </c>
      <c r="D51" s="64" t="s">
        <v>623</v>
      </c>
      <c r="E51" s="64" t="s">
        <v>103</v>
      </c>
      <c r="F51" s="64">
        <v>0.112</v>
      </c>
      <c r="H51" s="64" t="b">
        <v>1</v>
      </c>
      <c r="I51" s="64" t="b">
        <v>0</v>
      </c>
      <c r="J51" s="64">
        <v>0</v>
      </c>
      <c r="K51" s="64">
        <v>0.20899999999999999</v>
      </c>
      <c r="L51" s="64">
        <v>0.16096299999999999</v>
      </c>
      <c r="M51" s="64">
        <v>6.0800000000000003E-4</v>
      </c>
      <c r="N51" s="64">
        <v>0</v>
      </c>
      <c r="O51" s="64" t="s">
        <v>8196</v>
      </c>
      <c r="P51" s="64" t="s">
        <v>8198</v>
      </c>
    </row>
    <row r="52" spans="1:16">
      <c r="A52" s="64">
        <v>980</v>
      </c>
      <c r="B52" s="64" t="s">
        <v>5454</v>
      </c>
      <c r="C52" s="64" t="s">
        <v>58</v>
      </c>
      <c r="D52" s="64" t="s">
        <v>623</v>
      </c>
      <c r="E52" s="64" t="s">
        <v>103</v>
      </c>
      <c r="F52" s="64">
        <v>3.13</v>
      </c>
      <c r="H52" s="64" t="b">
        <v>1</v>
      </c>
      <c r="I52" s="64" t="b">
        <v>0</v>
      </c>
      <c r="J52" s="64">
        <v>9.9999997764825801E-6</v>
      </c>
      <c r="K52" s="64">
        <v>5.8579999999999997</v>
      </c>
      <c r="L52" s="64">
        <v>7.0339999999999998</v>
      </c>
      <c r="M52" s="64">
        <v>7.7839999999999998</v>
      </c>
      <c r="N52" s="64">
        <v>14.394</v>
      </c>
      <c r="O52" s="64" t="s">
        <v>8199</v>
      </c>
      <c r="P52" s="64" t="s">
        <v>8200</v>
      </c>
    </row>
    <row r="53" spans="1:16">
      <c r="A53" s="64">
        <v>981</v>
      </c>
      <c r="B53" s="64" t="s">
        <v>5455</v>
      </c>
      <c r="C53" s="64" t="s">
        <v>5162</v>
      </c>
      <c r="D53" s="64" t="s">
        <v>623</v>
      </c>
      <c r="E53" s="64" t="s">
        <v>103</v>
      </c>
      <c r="F53" s="64">
        <v>0.9</v>
      </c>
      <c r="H53" s="64" t="b">
        <v>1</v>
      </c>
      <c r="I53" s="64" t="b">
        <v>0</v>
      </c>
      <c r="J53" s="64">
        <v>3.302</v>
      </c>
      <c r="K53" s="64">
        <v>1.7589999999999999</v>
      </c>
      <c r="L53" s="64">
        <v>0</v>
      </c>
      <c r="M53" s="64">
        <v>0.18099999999999999</v>
      </c>
      <c r="N53" s="64">
        <v>0.68100000000000005</v>
      </c>
      <c r="O53" s="64" t="s">
        <v>8201</v>
      </c>
      <c r="P53" s="64" t="s">
        <v>8203</v>
      </c>
    </row>
    <row r="54" spans="1:16">
      <c r="A54" s="64">
        <v>982</v>
      </c>
      <c r="B54" s="64" t="s">
        <v>5456</v>
      </c>
      <c r="C54" s="64" t="s">
        <v>493</v>
      </c>
      <c r="D54" s="64" t="s">
        <v>623</v>
      </c>
      <c r="E54" s="64" t="s">
        <v>103</v>
      </c>
      <c r="F54" s="64">
        <v>0.35</v>
      </c>
      <c r="H54" s="64" t="b">
        <v>1</v>
      </c>
      <c r="I54" s="64" t="b">
        <v>0</v>
      </c>
      <c r="J54" s="64">
        <v>0.21865649999999998</v>
      </c>
      <c r="K54" s="64">
        <v>0.81299999999999994</v>
      </c>
      <c r="L54" s="64">
        <v>6.1626E-2</v>
      </c>
      <c r="M54" s="64">
        <v>0</v>
      </c>
      <c r="N54" s="64">
        <v>0</v>
      </c>
      <c r="O54" s="64" t="s">
        <v>15</v>
      </c>
      <c r="P54" s="64" t="s">
        <v>492</v>
      </c>
    </row>
    <row r="55" spans="1:16">
      <c r="A55" s="64">
        <v>983</v>
      </c>
      <c r="B55" s="64" t="s">
        <v>5457</v>
      </c>
      <c r="C55" s="64" t="s">
        <v>5162</v>
      </c>
      <c r="D55" s="64" t="s">
        <v>623</v>
      </c>
      <c r="E55" s="64" t="s">
        <v>103</v>
      </c>
      <c r="F55" s="64">
        <v>18.5</v>
      </c>
      <c r="H55" s="64" t="b">
        <v>1</v>
      </c>
      <c r="I55" s="64" t="b">
        <v>0</v>
      </c>
      <c r="J55" s="64">
        <v>27.707000000000001</v>
      </c>
      <c r="K55" s="64">
        <v>49.392000000000003</v>
      </c>
      <c r="L55" s="64">
        <v>42.822019999999995</v>
      </c>
      <c r="M55" s="64">
        <v>43.65</v>
      </c>
      <c r="N55" s="64">
        <v>73.72</v>
      </c>
      <c r="O55" s="64" t="s">
        <v>8205</v>
      </c>
      <c r="P55" s="64" t="s">
        <v>8207</v>
      </c>
    </row>
    <row r="56" spans="1:16">
      <c r="A56" s="64">
        <v>984</v>
      </c>
      <c r="B56" s="64" t="s">
        <v>5458</v>
      </c>
      <c r="C56" s="64" t="s">
        <v>5459</v>
      </c>
      <c r="D56" s="64" t="s">
        <v>623</v>
      </c>
      <c r="E56" s="64" t="s">
        <v>103</v>
      </c>
      <c r="F56" s="64">
        <v>2</v>
      </c>
      <c r="H56" s="64" t="b">
        <v>1</v>
      </c>
      <c r="I56" s="64" t="b">
        <v>0</v>
      </c>
      <c r="J56" s="64">
        <v>0</v>
      </c>
      <c r="K56" s="64">
        <v>3.33</v>
      </c>
      <c r="L56" s="64">
        <v>0.39404450000000002</v>
      </c>
      <c r="M56" s="64">
        <v>0.94642899999999996</v>
      </c>
      <c r="N56" s="64">
        <v>0</v>
      </c>
      <c r="O56" s="64" t="s">
        <v>8208</v>
      </c>
      <c r="P56" s="64" t="s">
        <v>8210</v>
      </c>
    </row>
    <row r="57" spans="1:16">
      <c r="A57" s="64">
        <v>985</v>
      </c>
      <c r="B57" s="64" t="s">
        <v>5460</v>
      </c>
      <c r="C57" s="64" t="s">
        <v>5162</v>
      </c>
      <c r="D57" s="64" t="s">
        <v>623</v>
      </c>
      <c r="E57" s="64" t="s">
        <v>103</v>
      </c>
      <c r="F57" s="64">
        <v>5.7</v>
      </c>
      <c r="H57" s="64" t="b">
        <v>1</v>
      </c>
      <c r="I57" s="64" t="b">
        <v>0</v>
      </c>
      <c r="J57" s="64">
        <v>13.749000000000001</v>
      </c>
      <c r="K57" s="64">
        <v>15.855</v>
      </c>
      <c r="L57" s="64">
        <v>18.341999999999999</v>
      </c>
      <c r="M57" s="64">
        <v>17.757999999999999</v>
      </c>
      <c r="N57" s="64">
        <v>19.803000000000001</v>
      </c>
      <c r="O57" s="64" t="s">
        <v>8211</v>
      </c>
      <c r="P57" s="64" t="s">
        <v>8213</v>
      </c>
    </row>
    <row r="58" spans="1:16">
      <c r="A58" s="64">
        <v>986</v>
      </c>
      <c r="B58" s="64" t="s">
        <v>180</v>
      </c>
      <c r="C58" s="64" t="s">
        <v>15</v>
      </c>
      <c r="D58" s="64" t="s">
        <v>623</v>
      </c>
      <c r="E58" s="64" t="s">
        <v>103</v>
      </c>
      <c r="F58" s="64">
        <v>0.94799999999999995</v>
      </c>
      <c r="H58" s="64" t="b">
        <v>1</v>
      </c>
      <c r="I58" s="64" t="b">
        <v>0</v>
      </c>
      <c r="J58" s="64">
        <v>0</v>
      </c>
      <c r="K58" s="64">
        <v>2.3959999999999999</v>
      </c>
      <c r="L58" s="64">
        <v>0</v>
      </c>
      <c r="M58" s="64">
        <v>0.86065899999999995</v>
      </c>
      <c r="N58" s="64">
        <v>0</v>
      </c>
      <c r="O58" s="64" t="s">
        <v>8214</v>
      </c>
      <c r="P58" s="64" t="s">
        <v>181</v>
      </c>
    </row>
    <row r="59" spans="1:16">
      <c r="A59" s="64">
        <v>987</v>
      </c>
      <c r="B59" s="64" t="s">
        <v>5461</v>
      </c>
      <c r="C59" s="64" t="s">
        <v>58</v>
      </c>
      <c r="D59" s="64" t="s">
        <v>623</v>
      </c>
      <c r="E59" s="64" t="s">
        <v>103</v>
      </c>
      <c r="F59" s="64">
        <v>29.7</v>
      </c>
      <c r="H59" s="64" t="b">
        <v>1</v>
      </c>
      <c r="I59" s="64" t="b">
        <v>0</v>
      </c>
      <c r="J59" s="64">
        <v>23.715</v>
      </c>
      <c r="K59" s="64">
        <v>1.6640899659999999</v>
      </c>
      <c r="L59" s="64">
        <v>7.2990699999999995</v>
      </c>
      <c r="M59" s="64">
        <v>25.143999999999998</v>
      </c>
      <c r="N59" s="64">
        <v>22.347999999999999</v>
      </c>
      <c r="O59" s="64" t="s">
        <v>8215</v>
      </c>
      <c r="P59" s="64" t="s">
        <v>8216</v>
      </c>
    </row>
    <row r="60" spans="1:16">
      <c r="A60" s="64">
        <v>988</v>
      </c>
      <c r="B60" s="64" t="s">
        <v>5462</v>
      </c>
      <c r="C60" s="64" t="s">
        <v>15</v>
      </c>
      <c r="D60" s="64" t="s">
        <v>623</v>
      </c>
      <c r="E60" s="64" t="s">
        <v>103</v>
      </c>
      <c r="F60" s="64">
        <v>0.75</v>
      </c>
      <c r="H60" s="64" t="b">
        <v>1</v>
      </c>
      <c r="I60" s="64" t="b">
        <v>0</v>
      </c>
      <c r="J60" s="64">
        <v>0</v>
      </c>
      <c r="K60" s="64">
        <v>3.3090000000000002</v>
      </c>
      <c r="L60" s="64">
        <v>2.3936422000000004</v>
      </c>
      <c r="M60" s="64">
        <v>2.5619999999999998</v>
      </c>
      <c r="N60" s="64">
        <v>1.17E-3</v>
      </c>
      <c r="O60" s="64" t="s">
        <v>8217</v>
      </c>
      <c r="P60" s="64" t="s">
        <v>8219</v>
      </c>
    </row>
    <row r="61" spans="1:16">
      <c r="A61" s="64">
        <v>989</v>
      </c>
      <c r="B61" s="64" t="s">
        <v>5463</v>
      </c>
      <c r="C61" s="64" t="s">
        <v>41</v>
      </c>
      <c r="D61" s="64" t="s">
        <v>623</v>
      </c>
      <c r="E61" s="64" t="s">
        <v>103</v>
      </c>
      <c r="F61" s="64">
        <v>0.6</v>
      </c>
      <c r="H61" s="64" t="b">
        <v>1</v>
      </c>
      <c r="I61" s="64" t="b">
        <v>0</v>
      </c>
      <c r="J61" s="64">
        <v>9.9999997764825801E-6</v>
      </c>
      <c r="K61" s="64">
        <v>1.0000000000000001E-5</v>
      </c>
      <c r="L61" s="64">
        <v>1.0000000000000001E-5</v>
      </c>
      <c r="M61" s="64">
        <v>1.0000000000000001E-5</v>
      </c>
      <c r="N61" s="64">
        <v>0.53100000000000003</v>
      </c>
      <c r="O61" s="64" t="s">
        <v>8220</v>
      </c>
      <c r="P61" s="64" t="s">
        <v>8221</v>
      </c>
    </row>
    <row r="62" spans="1:16">
      <c r="A62" s="64">
        <v>990</v>
      </c>
      <c r="B62" s="64" t="s">
        <v>5464</v>
      </c>
      <c r="C62" s="64" t="s">
        <v>54</v>
      </c>
      <c r="D62" s="64" t="s">
        <v>623</v>
      </c>
      <c r="E62" s="64" t="s">
        <v>103</v>
      </c>
      <c r="F62" s="64">
        <v>0.39600000000000002</v>
      </c>
      <c r="H62" s="64" t="b">
        <v>1</v>
      </c>
      <c r="I62" s="64" t="b">
        <v>0</v>
      </c>
      <c r="J62" s="64">
        <v>0</v>
      </c>
      <c r="K62" s="64">
        <v>1.0000000000000001E-5</v>
      </c>
      <c r="L62" s="64">
        <v>0</v>
      </c>
      <c r="M62" s="64">
        <v>0</v>
      </c>
      <c r="N62" s="64">
        <v>0</v>
      </c>
      <c r="O62" s="64" t="s">
        <v>8222</v>
      </c>
      <c r="P62" s="64" t="s">
        <v>8223</v>
      </c>
    </row>
    <row r="63" spans="1:16">
      <c r="A63" s="64">
        <v>991</v>
      </c>
      <c r="B63" s="64" t="s">
        <v>5465</v>
      </c>
      <c r="C63" s="64" t="s">
        <v>54</v>
      </c>
      <c r="D63" s="64" t="s">
        <v>623</v>
      </c>
      <c r="E63" s="64" t="s">
        <v>103</v>
      </c>
      <c r="F63" s="64">
        <v>5.85</v>
      </c>
      <c r="H63" s="64" t="b">
        <v>1</v>
      </c>
      <c r="I63" s="64" t="b">
        <v>0</v>
      </c>
      <c r="J63" s="64">
        <v>6.7320099999997698</v>
      </c>
      <c r="K63" s="64">
        <v>12.398</v>
      </c>
      <c r="L63" s="64">
        <v>3.887</v>
      </c>
      <c r="M63" s="64">
        <v>16.404</v>
      </c>
      <c r="N63" s="64">
        <v>18.847000000000001</v>
      </c>
      <c r="O63" s="64" t="s">
        <v>8224</v>
      </c>
      <c r="P63" s="64" t="s">
        <v>8225</v>
      </c>
    </row>
    <row r="64" spans="1:16">
      <c r="A64" s="64">
        <v>992</v>
      </c>
      <c r="B64" s="64" t="s">
        <v>5466</v>
      </c>
      <c r="C64" s="64" t="s">
        <v>54</v>
      </c>
      <c r="D64" s="64" t="s">
        <v>623</v>
      </c>
      <c r="E64" s="64" t="s">
        <v>103</v>
      </c>
      <c r="F64" s="64">
        <v>10</v>
      </c>
      <c r="H64" s="64" t="b">
        <v>1</v>
      </c>
      <c r="I64" s="64" t="b">
        <v>0</v>
      </c>
      <c r="J64" s="64">
        <v>42.917999999999999</v>
      </c>
      <c r="K64" s="64">
        <v>45.725000000000001</v>
      </c>
      <c r="L64" s="64">
        <v>26.524000000000001</v>
      </c>
      <c r="M64" s="64">
        <v>45.57</v>
      </c>
      <c r="N64" s="64">
        <v>46.494999999999997</v>
      </c>
      <c r="O64" s="64" t="s">
        <v>8226</v>
      </c>
      <c r="P64" s="64" t="s">
        <v>8227</v>
      </c>
    </row>
    <row r="65" spans="1:16">
      <c r="A65" s="64">
        <v>993</v>
      </c>
      <c r="B65" s="64" t="s">
        <v>5467</v>
      </c>
      <c r="C65" s="64" t="s">
        <v>54</v>
      </c>
      <c r="D65" s="64" t="s">
        <v>623</v>
      </c>
      <c r="E65" s="64" t="s">
        <v>103</v>
      </c>
      <c r="F65" s="64">
        <v>9.8000000000000007</v>
      </c>
      <c r="H65" s="64" t="b">
        <v>1</v>
      </c>
      <c r="I65" s="64" t="b">
        <v>0</v>
      </c>
      <c r="J65" s="64">
        <v>40.747</v>
      </c>
      <c r="K65" s="64">
        <v>46.354999999999997</v>
      </c>
      <c r="L65" s="64">
        <v>16.239999999999998</v>
      </c>
      <c r="M65" s="64">
        <v>41.177999999999997</v>
      </c>
      <c r="N65" s="64">
        <v>42.94</v>
      </c>
      <c r="O65" s="64" t="s">
        <v>8228</v>
      </c>
      <c r="P65" s="64" t="s">
        <v>8229</v>
      </c>
    </row>
    <row r="66" spans="1:16">
      <c r="A66" s="64">
        <v>994</v>
      </c>
      <c r="B66" s="64" t="s">
        <v>5468</v>
      </c>
      <c r="C66" s="64" t="s">
        <v>54</v>
      </c>
      <c r="D66" s="64" t="s">
        <v>623</v>
      </c>
      <c r="E66" s="64" t="s">
        <v>103</v>
      </c>
      <c r="F66" s="64">
        <v>19.600000000000001</v>
      </c>
      <c r="H66" s="64" t="b">
        <v>1</v>
      </c>
      <c r="I66" s="64" t="b">
        <v>0</v>
      </c>
      <c r="J66" s="64">
        <v>17.051119999997301</v>
      </c>
      <c r="K66" s="64">
        <v>93.218000000000004</v>
      </c>
      <c r="L66" s="64">
        <v>30.273019999999999</v>
      </c>
      <c r="M66" s="64">
        <v>96.168000000000006</v>
      </c>
      <c r="N66" s="64">
        <v>99.549000000000007</v>
      </c>
      <c r="O66" s="64" t="s">
        <v>8230</v>
      </c>
      <c r="P66" s="64" t="s">
        <v>8231</v>
      </c>
    </row>
    <row r="67" spans="1:16">
      <c r="A67" s="64">
        <v>995</v>
      </c>
      <c r="B67" s="64" t="s">
        <v>5469</v>
      </c>
      <c r="C67" s="64" t="s">
        <v>54</v>
      </c>
      <c r="D67" s="64" t="s">
        <v>623</v>
      </c>
      <c r="E67" s="64" t="s">
        <v>103</v>
      </c>
      <c r="F67" s="64">
        <v>4</v>
      </c>
      <c r="H67" s="64" t="b">
        <v>1</v>
      </c>
      <c r="I67" s="64" t="b">
        <v>0</v>
      </c>
      <c r="J67" s="64">
        <v>12.016009999999699</v>
      </c>
      <c r="K67" s="64">
        <v>13.508010000000001</v>
      </c>
      <c r="L67" s="64">
        <v>6.048</v>
      </c>
      <c r="M67" s="64">
        <v>11.792999999999999</v>
      </c>
      <c r="N67" s="64">
        <v>15.81</v>
      </c>
      <c r="O67" s="64" t="s">
        <v>8232</v>
      </c>
      <c r="P67" s="64" t="s">
        <v>8233</v>
      </c>
    </row>
    <row r="68" spans="1:16">
      <c r="A68" s="64">
        <v>996</v>
      </c>
      <c r="B68" s="64" t="s">
        <v>5470</v>
      </c>
      <c r="C68" s="64" t="s">
        <v>5162</v>
      </c>
      <c r="D68" s="64" t="s">
        <v>623</v>
      </c>
      <c r="E68" s="64" t="s">
        <v>103</v>
      </c>
      <c r="F68" s="64">
        <v>22</v>
      </c>
      <c r="H68" s="64" t="b">
        <v>1</v>
      </c>
      <c r="I68" s="64" t="b">
        <v>0</v>
      </c>
      <c r="J68" s="64">
        <v>77.203000000000003</v>
      </c>
      <c r="K68" s="64">
        <v>90.137</v>
      </c>
      <c r="L68" s="64">
        <v>62.567999999999998</v>
      </c>
      <c r="M68" s="64">
        <v>60.212000000000003</v>
      </c>
      <c r="N68" s="64">
        <v>106.726</v>
      </c>
      <c r="O68" s="64" t="s">
        <v>8234</v>
      </c>
      <c r="P68" s="64" t="s">
        <v>8236</v>
      </c>
    </row>
    <row r="69" spans="1:16">
      <c r="A69" s="64">
        <v>997</v>
      </c>
      <c r="B69" s="64" t="s">
        <v>5471</v>
      </c>
      <c r="C69" s="64" t="s">
        <v>5422</v>
      </c>
      <c r="D69" s="64" t="s">
        <v>623</v>
      </c>
      <c r="E69" s="64" t="s">
        <v>103</v>
      </c>
      <c r="F69" s="64">
        <v>27.3</v>
      </c>
      <c r="H69" s="64" t="b">
        <v>1</v>
      </c>
      <c r="I69" s="64" t="b">
        <v>0</v>
      </c>
      <c r="J69" s="64">
        <v>144.68</v>
      </c>
      <c r="K69" s="64">
        <v>90.867000000000004</v>
      </c>
      <c r="L69" s="64">
        <v>21.793029999999998</v>
      </c>
      <c r="M69" s="64">
        <v>19.913</v>
      </c>
      <c r="N69" s="64">
        <v>19.300999999999998</v>
      </c>
      <c r="O69" s="64" t="s">
        <v>8237</v>
      </c>
      <c r="P69" s="64" t="s">
        <v>289</v>
      </c>
    </row>
    <row r="70" spans="1:16">
      <c r="A70" s="64">
        <v>998</v>
      </c>
      <c r="B70" s="64" t="s">
        <v>5472</v>
      </c>
      <c r="C70" s="64" t="s">
        <v>15</v>
      </c>
      <c r="D70" s="64" t="s">
        <v>623</v>
      </c>
      <c r="E70" s="64" t="s">
        <v>103</v>
      </c>
      <c r="F70" s="64">
        <v>0.55000000000000004</v>
      </c>
      <c r="H70" s="64" t="b">
        <v>1</v>
      </c>
      <c r="I70" s="64" t="b">
        <v>0</v>
      </c>
      <c r="J70" s="64">
        <v>0.11771625000000001</v>
      </c>
      <c r="K70" s="64">
        <v>0</v>
      </c>
      <c r="L70" s="64">
        <v>0</v>
      </c>
      <c r="M70" s="64">
        <v>0.47086500000000003</v>
      </c>
      <c r="N70" s="64">
        <v>0</v>
      </c>
      <c r="O70" s="64" t="s">
        <v>15</v>
      </c>
      <c r="P70" s="64" t="s">
        <v>8239</v>
      </c>
    </row>
    <row r="71" spans="1:16">
      <c r="A71" s="64">
        <v>999</v>
      </c>
      <c r="B71" s="64" t="s">
        <v>5473</v>
      </c>
      <c r="C71" s="64" t="s">
        <v>54</v>
      </c>
      <c r="D71" s="64" t="s">
        <v>623</v>
      </c>
      <c r="E71" s="64" t="s">
        <v>103</v>
      </c>
      <c r="F71" s="64">
        <v>2.42</v>
      </c>
      <c r="H71" s="64" t="b">
        <v>1</v>
      </c>
      <c r="I71" s="64" t="b">
        <v>0</v>
      </c>
      <c r="J71" s="64">
        <v>4.1760000000000002</v>
      </c>
      <c r="K71" s="64">
        <v>2.97</v>
      </c>
      <c r="L71" s="64">
        <v>4.6749999999999998</v>
      </c>
      <c r="M71" s="64">
        <v>3.3730000000000002</v>
      </c>
      <c r="N71" s="64">
        <v>0</v>
      </c>
      <c r="O71" s="64" t="s">
        <v>8240</v>
      </c>
      <c r="P71" s="64" t="s">
        <v>8241</v>
      </c>
    </row>
    <row r="72" spans="1:16">
      <c r="A72" s="64">
        <v>1000</v>
      </c>
      <c r="B72" s="64" t="s">
        <v>5474</v>
      </c>
      <c r="C72" s="64" t="s">
        <v>57</v>
      </c>
      <c r="D72" s="64" t="s">
        <v>623</v>
      </c>
      <c r="E72" s="64" t="s">
        <v>103</v>
      </c>
      <c r="F72" s="64">
        <v>1.25</v>
      </c>
      <c r="H72" s="64" t="b">
        <v>1</v>
      </c>
      <c r="I72" s="64" t="b">
        <v>0</v>
      </c>
      <c r="J72" s="64">
        <v>5.8949999999999996</v>
      </c>
      <c r="K72" s="64">
        <v>5.085</v>
      </c>
      <c r="L72" s="64">
        <v>2.2149999999999999</v>
      </c>
      <c r="M72" s="64">
        <v>2.8490000000000002</v>
      </c>
      <c r="N72" s="64">
        <v>6.9930000000000003</v>
      </c>
      <c r="O72" s="64" t="s">
        <v>8242</v>
      </c>
      <c r="P72" s="64" t="s">
        <v>290</v>
      </c>
    </row>
    <row r="73" spans="1:16">
      <c r="A73" s="64">
        <v>1001</v>
      </c>
      <c r="B73" s="64" t="s">
        <v>5475</v>
      </c>
      <c r="C73" s="64" t="s">
        <v>5476</v>
      </c>
      <c r="D73" s="64" t="s">
        <v>623</v>
      </c>
      <c r="E73" s="64" t="s">
        <v>103</v>
      </c>
      <c r="F73" s="64">
        <v>0.36</v>
      </c>
      <c r="H73" s="64" t="b">
        <v>1</v>
      </c>
      <c r="I73" s="64" t="b">
        <v>0</v>
      </c>
      <c r="J73" s="64">
        <v>0</v>
      </c>
      <c r="K73" s="64">
        <v>0.11509399999999999</v>
      </c>
      <c r="L73" s="64">
        <v>0</v>
      </c>
      <c r="M73" s="64">
        <v>1.4347E-2</v>
      </c>
      <c r="N73" s="64">
        <v>0</v>
      </c>
      <c r="O73" s="64" t="s">
        <v>8244</v>
      </c>
      <c r="P73" s="64" t="s">
        <v>8246</v>
      </c>
    </row>
    <row r="74" spans="1:16">
      <c r="A74" s="64">
        <v>1002</v>
      </c>
      <c r="B74" s="64" t="s">
        <v>5477</v>
      </c>
      <c r="C74" s="64" t="s">
        <v>5478</v>
      </c>
      <c r="D74" s="64" t="s">
        <v>623</v>
      </c>
      <c r="E74" s="64" t="s">
        <v>103</v>
      </c>
      <c r="F74" s="64">
        <v>20</v>
      </c>
      <c r="H74" s="64" t="b">
        <v>1</v>
      </c>
      <c r="I74" s="64" t="b">
        <v>0</v>
      </c>
      <c r="J74" s="64">
        <v>75.078999999999994</v>
      </c>
      <c r="K74" s="64">
        <v>61.249000000000002</v>
      </c>
      <c r="L74" s="64">
        <v>13.749000000000001</v>
      </c>
      <c r="M74" s="64">
        <v>44.777999999999999</v>
      </c>
      <c r="N74" s="64">
        <v>71.093999999999994</v>
      </c>
      <c r="O74" s="64" t="s">
        <v>8247</v>
      </c>
      <c r="P74" s="64" t="s">
        <v>158</v>
      </c>
    </row>
    <row r="75" spans="1:16">
      <c r="A75" s="64">
        <v>1003</v>
      </c>
      <c r="B75" s="64" t="s">
        <v>5479</v>
      </c>
      <c r="C75" s="64" t="s">
        <v>15</v>
      </c>
      <c r="D75" s="64" t="s">
        <v>623</v>
      </c>
      <c r="E75" s="64" t="s">
        <v>103</v>
      </c>
      <c r="H75" s="64" t="b">
        <v>1</v>
      </c>
      <c r="I75" s="64" t="b">
        <v>0</v>
      </c>
      <c r="J75" s="64">
        <v>5.5750000000000001E-2</v>
      </c>
      <c r="K75" s="64">
        <v>0.223</v>
      </c>
      <c r="L75" s="64">
        <v>0</v>
      </c>
      <c r="M75" s="64">
        <v>0</v>
      </c>
      <c r="N75" s="64">
        <v>0</v>
      </c>
      <c r="O75" s="64" t="s">
        <v>15</v>
      </c>
      <c r="P75" s="64" t="s">
        <v>8250</v>
      </c>
    </row>
    <row r="76" spans="1:16">
      <c r="A76" s="64">
        <v>1004</v>
      </c>
      <c r="B76" s="64" t="s">
        <v>5480</v>
      </c>
      <c r="C76" s="64" t="s">
        <v>58</v>
      </c>
      <c r="D76" s="64" t="s">
        <v>623</v>
      </c>
      <c r="E76" s="64" t="s">
        <v>103</v>
      </c>
      <c r="F76" s="64">
        <v>23.9</v>
      </c>
      <c r="H76" s="64" t="b">
        <v>1</v>
      </c>
      <c r="I76" s="64" t="b">
        <v>0</v>
      </c>
      <c r="J76" s="64">
        <v>82.42</v>
      </c>
      <c r="K76" s="64">
        <v>1.19999997E-4</v>
      </c>
      <c r="L76" s="64">
        <v>2.811E-2</v>
      </c>
      <c r="M76" s="64">
        <v>1.1999999999999999E-4</v>
      </c>
      <c r="N76" s="64">
        <v>27.597000000000001</v>
      </c>
      <c r="O76" s="64" t="s">
        <v>8251</v>
      </c>
      <c r="P76" s="64" t="s">
        <v>8253</v>
      </c>
    </row>
    <row r="77" spans="1:16">
      <c r="A77" s="64">
        <v>1005</v>
      </c>
      <c r="B77" s="64" t="s">
        <v>5481</v>
      </c>
      <c r="C77" s="64" t="s">
        <v>55</v>
      </c>
      <c r="D77" s="64" t="s">
        <v>623</v>
      </c>
      <c r="E77" s="64" t="s">
        <v>103</v>
      </c>
      <c r="F77" s="64">
        <v>0.9</v>
      </c>
      <c r="H77" s="64" t="b">
        <v>1</v>
      </c>
      <c r="I77" s="64" t="b">
        <v>0</v>
      </c>
      <c r="J77" s="64">
        <v>0</v>
      </c>
      <c r="K77" s="64">
        <v>0</v>
      </c>
      <c r="L77" s="64">
        <v>0</v>
      </c>
      <c r="M77" s="64">
        <v>0</v>
      </c>
      <c r="N77" s="64">
        <v>0</v>
      </c>
      <c r="O77" s="64" t="s">
        <v>8254</v>
      </c>
      <c r="P77" s="64" t="s">
        <v>151</v>
      </c>
    </row>
    <row r="78" spans="1:16">
      <c r="A78" s="64">
        <v>1006</v>
      </c>
      <c r="B78" s="64" t="s">
        <v>20</v>
      </c>
      <c r="C78" s="64" t="s">
        <v>43</v>
      </c>
      <c r="D78" s="64" t="s">
        <v>623</v>
      </c>
      <c r="E78" s="64" t="s">
        <v>103</v>
      </c>
      <c r="F78" s="64">
        <v>2.2000000000000002</v>
      </c>
      <c r="H78" s="64" t="b">
        <v>1</v>
      </c>
      <c r="I78" s="64" t="b">
        <v>0</v>
      </c>
      <c r="J78" s="64">
        <v>7.8719999999999999</v>
      </c>
      <c r="K78" s="64">
        <v>10.14619995</v>
      </c>
      <c r="L78" s="64">
        <v>2.2040000000000002</v>
      </c>
      <c r="M78" s="64">
        <v>7.3959999999999999</v>
      </c>
      <c r="N78" s="64">
        <v>9.8640000000000008</v>
      </c>
      <c r="O78" s="64" t="s">
        <v>8255</v>
      </c>
      <c r="P78" s="64" t="s">
        <v>291</v>
      </c>
    </row>
    <row r="79" spans="1:16">
      <c r="A79" s="64">
        <v>1007</v>
      </c>
      <c r="B79" s="64" t="s">
        <v>5482</v>
      </c>
      <c r="C79" s="64" t="s">
        <v>5483</v>
      </c>
      <c r="D79" s="64" t="s">
        <v>623</v>
      </c>
      <c r="E79" s="64" t="s">
        <v>103</v>
      </c>
      <c r="F79" s="64">
        <v>0.15</v>
      </c>
      <c r="H79" s="64" t="b">
        <v>1</v>
      </c>
      <c r="I79" s="64" t="b">
        <v>0</v>
      </c>
      <c r="J79" s="64">
        <v>1.1679999999999999</v>
      </c>
      <c r="K79" s="64">
        <v>1.0409999999999999</v>
      </c>
      <c r="L79" s="64">
        <v>4.444</v>
      </c>
      <c r="M79" s="64">
        <v>1.165</v>
      </c>
      <c r="N79" s="64">
        <v>1.069</v>
      </c>
      <c r="O79" s="64" t="s">
        <v>8256</v>
      </c>
      <c r="P79" s="64" t="s">
        <v>8258</v>
      </c>
    </row>
    <row r="80" spans="1:16">
      <c r="A80" s="64">
        <v>1008</v>
      </c>
      <c r="B80" s="64" t="s">
        <v>5484</v>
      </c>
      <c r="C80" s="64" t="s">
        <v>15</v>
      </c>
      <c r="D80" s="64" t="s">
        <v>623</v>
      </c>
      <c r="E80" s="64" t="s">
        <v>103</v>
      </c>
      <c r="F80" s="64">
        <v>0.99</v>
      </c>
      <c r="H80" s="64" t="b">
        <v>1</v>
      </c>
      <c r="I80" s="64" t="b">
        <v>0</v>
      </c>
      <c r="J80" s="64">
        <v>0</v>
      </c>
      <c r="K80" s="64">
        <v>0.51202200000000009</v>
      </c>
      <c r="L80" s="64">
        <v>0</v>
      </c>
      <c r="M80" s="64">
        <v>1.8269999999999998E-2</v>
      </c>
      <c r="N80" s="64">
        <v>0</v>
      </c>
      <c r="O80" s="64" t="s">
        <v>8259</v>
      </c>
      <c r="P80" s="64" t="s">
        <v>8261</v>
      </c>
    </row>
    <row r="81" spans="1:16">
      <c r="A81" s="64">
        <v>1009</v>
      </c>
      <c r="B81" s="64" t="s">
        <v>21</v>
      </c>
      <c r="C81" s="64" t="s">
        <v>38</v>
      </c>
      <c r="D81" s="64" t="s">
        <v>623</v>
      </c>
      <c r="E81" s="64" t="s">
        <v>103</v>
      </c>
      <c r="F81" s="64">
        <v>1.9</v>
      </c>
      <c r="H81" s="64" t="b">
        <v>1</v>
      </c>
      <c r="I81" s="64" t="b">
        <v>0</v>
      </c>
      <c r="J81" s="64">
        <v>3.4929999999999999</v>
      </c>
      <c r="K81" s="64">
        <v>1.294</v>
      </c>
      <c r="L81" s="64">
        <v>1.627</v>
      </c>
      <c r="M81" s="64">
        <v>1.9159999999999999</v>
      </c>
      <c r="N81" s="64">
        <v>2.8450000000000002</v>
      </c>
      <c r="O81" s="64" t="s">
        <v>8262</v>
      </c>
      <c r="P81" s="64" t="s">
        <v>292</v>
      </c>
    </row>
    <row r="82" spans="1:16">
      <c r="A82" s="64">
        <v>1010</v>
      </c>
      <c r="B82" s="64" t="s">
        <v>5485</v>
      </c>
      <c r="C82" s="64" t="s">
        <v>41</v>
      </c>
      <c r="D82" s="64" t="s">
        <v>623</v>
      </c>
      <c r="E82" s="64" t="s">
        <v>103</v>
      </c>
      <c r="F82" s="64">
        <v>11</v>
      </c>
      <c r="H82" s="64" t="b">
        <v>1</v>
      </c>
      <c r="I82" s="64" t="b">
        <v>0</v>
      </c>
      <c r="J82" s="64">
        <v>42.634999999999998</v>
      </c>
      <c r="K82" s="64">
        <v>29.748999999999999</v>
      </c>
      <c r="L82" s="64">
        <v>3.1859999999999999</v>
      </c>
      <c r="M82" s="64">
        <v>19.925000000000001</v>
      </c>
      <c r="N82" s="64">
        <v>25.423999999999999</v>
      </c>
      <c r="O82" s="64" t="s">
        <v>8263</v>
      </c>
      <c r="P82" s="64" t="s">
        <v>8264</v>
      </c>
    </row>
    <row r="83" spans="1:16">
      <c r="A83" s="64">
        <v>1011</v>
      </c>
      <c r="B83" s="64" t="s">
        <v>5486</v>
      </c>
      <c r="C83" s="64" t="s">
        <v>5487</v>
      </c>
      <c r="D83" s="64" t="s">
        <v>623</v>
      </c>
      <c r="E83" s="64" t="s">
        <v>103</v>
      </c>
      <c r="F83" s="64">
        <v>14.5</v>
      </c>
      <c r="H83" s="64" t="b">
        <v>1</v>
      </c>
      <c r="I83" s="64" t="b">
        <v>0</v>
      </c>
      <c r="J83" s="64">
        <v>61.298000000000002</v>
      </c>
      <c r="K83" s="64">
        <v>51.347000000000001</v>
      </c>
      <c r="L83" s="64">
        <v>8.8090499999999992</v>
      </c>
      <c r="M83" s="64">
        <v>21.594099999999997</v>
      </c>
      <c r="N83" s="64">
        <v>25.613</v>
      </c>
      <c r="O83" s="64" t="s">
        <v>8265</v>
      </c>
      <c r="P83" s="64" t="s">
        <v>8267</v>
      </c>
    </row>
    <row r="84" spans="1:16">
      <c r="A84" s="64">
        <v>1012</v>
      </c>
      <c r="B84" s="64" t="s">
        <v>5488</v>
      </c>
      <c r="C84" s="64" t="s">
        <v>4969</v>
      </c>
      <c r="D84" s="64" t="s">
        <v>623</v>
      </c>
      <c r="E84" s="64" t="s">
        <v>103</v>
      </c>
      <c r="F84" s="64">
        <v>5.04</v>
      </c>
      <c r="H84" s="64" t="b">
        <v>1</v>
      </c>
      <c r="I84" s="64" t="b">
        <v>0</v>
      </c>
      <c r="J84" s="64">
        <v>10.16</v>
      </c>
      <c r="K84" s="64">
        <v>9.5</v>
      </c>
      <c r="L84" s="64">
        <v>11.528</v>
      </c>
      <c r="M84" s="64">
        <v>13.972</v>
      </c>
      <c r="N84" s="64">
        <v>14.814</v>
      </c>
      <c r="O84" s="64" t="s">
        <v>8268</v>
      </c>
      <c r="P84" s="64" t="s">
        <v>8269</v>
      </c>
    </row>
    <row r="85" spans="1:16">
      <c r="A85" s="64">
        <v>1013</v>
      </c>
      <c r="B85" s="64" t="s">
        <v>5489</v>
      </c>
      <c r="C85" s="64" t="s">
        <v>41</v>
      </c>
      <c r="D85" s="64" t="s">
        <v>623</v>
      </c>
      <c r="E85" s="64" t="s">
        <v>103</v>
      </c>
      <c r="F85" s="64">
        <v>2</v>
      </c>
      <c r="H85" s="64" t="b">
        <v>1</v>
      </c>
      <c r="I85" s="64" t="b">
        <v>0</v>
      </c>
      <c r="J85" s="64">
        <v>9.9999997764825801E-6</v>
      </c>
      <c r="K85" s="64">
        <v>0</v>
      </c>
      <c r="L85" s="64">
        <v>1E-3</v>
      </c>
      <c r="M85" s="64">
        <v>0</v>
      </c>
      <c r="N85" s="64">
        <v>2.694</v>
      </c>
      <c r="O85" s="64" t="s">
        <v>8270</v>
      </c>
      <c r="P85" s="64" t="s">
        <v>8271</v>
      </c>
    </row>
    <row r="86" spans="1:16">
      <c r="A86" s="64">
        <v>1014</v>
      </c>
      <c r="B86" s="64" t="s">
        <v>5490</v>
      </c>
      <c r="C86" s="64" t="s">
        <v>5491</v>
      </c>
      <c r="D86" s="64" t="s">
        <v>623</v>
      </c>
      <c r="E86" s="64" t="s">
        <v>103</v>
      </c>
      <c r="F86" s="64">
        <v>15</v>
      </c>
      <c r="H86" s="64" t="b">
        <v>1</v>
      </c>
      <c r="I86" s="64" t="b">
        <v>0</v>
      </c>
      <c r="J86" s="64">
        <v>105.532</v>
      </c>
      <c r="K86" s="64">
        <v>54.183</v>
      </c>
      <c r="L86" s="64">
        <v>9.1989999999999998</v>
      </c>
      <c r="M86" s="64">
        <v>21.206</v>
      </c>
      <c r="N86" s="64">
        <v>26.832999999999998</v>
      </c>
      <c r="O86" s="64" t="s">
        <v>8272</v>
      </c>
      <c r="P86" s="64" t="s">
        <v>293</v>
      </c>
    </row>
    <row r="87" spans="1:16">
      <c r="A87" s="64">
        <v>1015</v>
      </c>
      <c r="B87" s="64" t="s">
        <v>5492</v>
      </c>
      <c r="C87" s="64" t="s">
        <v>5493</v>
      </c>
      <c r="D87" s="64" t="s">
        <v>623</v>
      </c>
      <c r="E87" s="64" t="s">
        <v>103</v>
      </c>
      <c r="F87" s="64">
        <v>0.51</v>
      </c>
      <c r="H87" s="64" t="b">
        <v>1</v>
      </c>
      <c r="I87" s="64" t="b">
        <v>0</v>
      </c>
      <c r="J87" s="64">
        <v>0</v>
      </c>
      <c r="K87" s="64">
        <v>2.9490819999999998</v>
      </c>
      <c r="L87" s="64">
        <v>1.8317755</v>
      </c>
      <c r="M87" s="64">
        <v>2.5037280000000002</v>
      </c>
      <c r="N87" s="64">
        <v>0</v>
      </c>
      <c r="O87" s="64" t="s">
        <v>8274</v>
      </c>
      <c r="P87" s="64" t="s">
        <v>8276</v>
      </c>
    </row>
    <row r="88" spans="1:16">
      <c r="A88" s="64">
        <v>1017</v>
      </c>
      <c r="B88" s="64" t="s">
        <v>5496</v>
      </c>
      <c r="C88" s="64" t="s">
        <v>5497</v>
      </c>
      <c r="D88" s="64" t="s">
        <v>623</v>
      </c>
      <c r="E88" s="64" t="s">
        <v>103</v>
      </c>
      <c r="F88" s="64">
        <v>0.4</v>
      </c>
      <c r="H88" s="64" t="b">
        <v>1</v>
      </c>
      <c r="I88" s="64" t="b">
        <v>0</v>
      </c>
      <c r="J88" s="64">
        <v>0</v>
      </c>
      <c r="K88" s="64">
        <v>0</v>
      </c>
      <c r="L88" s="64">
        <v>0.16551099999999999</v>
      </c>
      <c r="M88" s="64">
        <v>0.345225</v>
      </c>
      <c r="N88" s="64">
        <v>0</v>
      </c>
      <c r="O88" s="64" t="s">
        <v>8279</v>
      </c>
      <c r="P88" s="64" t="s">
        <v>174</v>
      </c>
    </row>
    <row r="89" spans="1:16">
      <c r="A89" s="64">
        <v>1018</v>
      </c>
      <c r="B89" s="64" t="s">
        <v>5498</v>
      </c>
      <c r="C89" s="64" t="s">
        <v>496</v>
      </c>
      <c r="D89" s="64" t="s">
        <v>623</v>
      </c>
      <c r="E89" s="64" t="s">
        <v>103</v>
      </c>
      <c r="F89" s="64">
        <v>0.75</v>
      </c>
      <c r="H89" s="64" t="b">
        <v>1</v>
      </c>
      <c r="I89" s="64" t="b">
        <v>0</v>
      </c>
      <c r="J89" s="64">
        <v>7.7074999999999995E-4</v>
      </c>
      <c r="K89" s="64">
        <v>0</v>
      </c>
      <c r="L89" s="64">
        <v>3.0829999999999998E-3</v>
      </c>
      <c r="M89" s="64">
        <v>0</v>
      </c>
      <c r="N89" s="64">
        <v>0</v>
      </c>
      <c r="O89" s="64" t="s">
        <v>15</v>
      </c>
      <c r="P89" s="64" t="s">
        <v>8282</v>
      </c>
    </row>
    <row r="90" spans="1:16">
      <c r="A90" s="64">
        <v>1019</v>
      </c>
      <c r="B90" s="64" t="s">
        <v>5499</v>
      </c>
      <c r="C90" s="64" t="s">
        <v>15</v>
      </c>
      <c r="D90" s="64" t="s">
        <v>623</v>
      </c>
      <c r="E90" s="64" t="s">
        <v>103</v>
      </c>
      <c r="F90" s="64">
        <v>0.28000000000000003</v>
      </c>
      <c r="H90" s="64" t="b">
        <v>1</v>
      </c>
      <c r="I90" s="64" t="b">
        <v>0</v>
      </c>
      <c r="J90" s="64">
        <v>8.8249999999999995E-2</v>
      </c>
      <c r="K90" s="64">
        <v>0.35299999999999998</v>
      </c>
      <c r="L90" s="64">
        <v>0</v>
      </c>
      <c r="M90" s="64">
        <v>0</v>
      </c>
      <c r="N90" s="64">
        <v>0</v>
      </c>
      <c r="O90" s="64" t="s">
        <v>15</v>
      </c>
      <c r="P90" s="64" t="s">
        <v>8284</v>
      </c>
    </row>
    <row r="91" spans="1:16">
      <c r="A91" s="64">
        <v>1020</v>
      </c>
      <c r="B91" s="64" t="s">
        <v>5500</v>
      </c>
      <c r="C91" s="64" t="s">
        <v>5501</v>
      </c>
      <c r="D91" s="64" t="s">
        <v>623</v>
      </c>
      <c r="E91" s="64" t="s">
        <v>103</v>
      </c>
      <c r="F91" s="64">
        <v>2</v>
      </c>
      <c r="H91" s="64" t="b">
        <v>1</v>
      </c>
      <c r="I91" s="64" t="b">
        <v>0</v>
      </c>
      <c r="J91" s="64">
        <v>6.0010000000000003</v>
      </c>
      <c r="K91" s="64">
        <v>6.0439999999999996</v>
      </c>
      <c r="L91" s="64">
        <v>1.8759999999999999</v>
      </c>
      <c r="M91" s="64">
        <v>2.8460000000000001</v>
      </c>
      <c r="N91" s="64">
        <v>4.2279999999999998</v>
      </c>
      <c r="O91" s="64" t="s">
        <v>8285</v>
      </c>
      <c r="P91" s="64" t="s">
        <v>8287</v>
      </c>
    </row>
    <row r="92" spans="1:16">
      <c r="A92" s="64">
        <v>1021</v>
      </c>
      <c r="B92" s="64" t="s">
        <v>22</v>
      </c>
      <c r="C92" s="64" t="s">
        <v>4630</v>
      </c>
      <c r="D92" s="64" t="s">
        <v>623</v>
      </c>
      <c r="E92" s="64" t="s">
        <v>103</v>
      </c>
      <c r="F92" s="64">
        <v>0.44</v>
      </c>
      <c r="H92" s="64" t="b">
        <v>1</v>
      </c>
      <c r="I92" s="64" t="b">
        <v>0</v>
      </c>
      <c r="J92" s="64">
        <v>2.9279999999999999</v>
      </c>
      <c r="K92" s="64">
        <v>2.7789999999999999</v>
      </c>
      <c r="L92" s="64">
        <v>1.446</v>
      </c>
      <c r="M92" s="64">
        <v>1.851</v>
      </c>
      <c r="N92" s="64">
        <v>1.6259999999999999</v>
      </c>
      <c r="O92" s="64" t="s">
        <v>8288</v>
      </c>
      <c r="P92" s="64" t="s">
        <v>132</v>
      </c>
    </row>
    <row r="93" spans="1:16">
      <c r="A93" s="64">
        <v>1022</v>
      </c>
      <c r="B93" s="64" t="s">
        <v>5502</v>
      </c>
      <c r="C93" s="64" t="s">
        <v>40</v>
      </c>
      <c r="D93" s="64" t="s">
        <v>623</v>
      </c>
      <c r="E93" s="64" t="s">
        <v>103</v>
      </c>
      <c r="F93" s="64">
        <v>21</v>
      </c>
      <c r="H93" s="64" t="b">
        <v>1</v>
      </c>
      <c r="I93" s="64" t="b">
        <v>0</v>
      </c>
      <c r="J93" s="64">
        <v>91.212999999999994</v>
      </c>
      <c r="K93" s="64">
        <v>40.738999999999997</v>
      </c>
      <c r="L93" s="64">
        <v>61.676029999999997</v>
      </c>
      <c r="M93" s="64">
        <v>5.7830500000000002</v>
      </c>
      <c r="N93" s="64">
        <v>22.815999999999999</v>
      </c>
      <c r="O93" s="64" t="s">
        <v>8289</v>
      </c>
      <c r="P93" s="64" t="s">
        <v>8290</v>
      </c>
    </row>
    <row r="94" spans="1:16">
      <c r="A94" s="64">
        <v>1023</v>
      </c>
      <c r="B94" s="64" t="s">
        <v>5503</v>
      </c>
      <c r="C94" s="64" t="s">
        <v>41</v>
      </c>
      <c r="D94" s="64" t="s">
        <v>623</v>
      </c>
      <c r="E94" s="64" t="s">
        <v>103</v>
      </c>
      <c r="F94" s="64">
        <v>6.34</v>
      </c>
      <c r="H94" s="64" t="b">
        <v>1</v>
      </c>
      <c r="I94" s="64" t="b">
        <v>0</v>
      </c>
      <c r="J94" s="64">
        <v>16.495999999999999</v>
      </c>
      <c r="K94" s="64">
        <v>6.77</v>
      </c>
      <c r="L94" s="64">
        <v>1E-3</v>
      </c>
      <c r="M94" s="64">
        <v>3.9460000000000002</v>
      </c>
      <c r="N94" s="64">
        <v>3.3420000000000001</v>
      </c>
      <c r="O94" s="64" t="s">
        <v>8291</v>
      </c>
      <c r="P94" s="64" t="s">
        <v>8292</v>
      </c>
    </row>
    <row r="95" spans="1:16">
      <c r="A95" s="64">
        <v>1024</v>
      </c>
      <c r="B95" s="64" t="s">
        <v>5504</v>
      </c>
      <c r="C95" s="64" t="s">
        <v>5162</v>
      </c>
      <c r="D95" s="64" t="s">
        <v>623</v>
      </c>
      <c r="E95" s="64" t="s">
        <v>103</v>
      </c>
      <c r="F95" s="64">
        <v>11</v>
      </c>
      <c r="H95" s="64" t="b">
        <v>1</v>
      </c>
      <c r="I95" s="64" t="b">
        <v>0</v>
      </c>
      <c r="J95" s="64">
        <v>31.488</v>
      </c>
      <c r="K95" s="64">
        <v>29.402999999999999</v>
      </c>
      <c r="L95" s="64">
        <v>14.61003</v>
      </c>
      <c r="M95" s="64">
        <v>24.263999999999999</v>
      </c>
      <c r="N95" s="64">
        <v>44.307000000000002</v>
      </c>
      <c r="O95" s="64" t="s">
        <v>8293</v>
      </c>
      <c r="P95" s="64" t="s">
        <v>8295</v>
      </c>
    </row>
    <row r="96" spans="1:16">
      <c r="A96" s="64">
        <v>1025</v>
      </c>
      <c r="B96" s="64" t="s">
        <v>5505</v>
      </c>
      <c r="C96" s="64" t="s">
        <v>5162</v>
      </c>
      <c r="D96" s="64" t="s">
        <v>623</v>
      </c>
      <c r="E96" s="64" t="s">
        <v>103</v>
      </c>
      <c r="F96" s="64">
        <v>4.9000000000000004</v>
      </c>
      <c r="H96" s="64" t="b">
        <v>1</v>
      </c>
      <c r="I96" s="64" t="b">
        <v>0</v>
      </c>
      <c r="J96" s="64">
        <v>8.2730099999997684</v>
      </c>
      <c r="K96" s="64">
        <v>10.097</v>
      </c>
      <c r="L96" s="64">
        <v>2.629</v>
      </c>
      <c r="M96" s="64">
        <v>4.101</v>
      </c>
      <c r="N96" s="64">
        <v>9.6210000000000004</v>
      </c>
      <c r="O96" s="64" t="s">
        <v>8296</v>
      </c>
      <c r="P96" s="64" t="s">
        <v>8298</v>
      </c>
    </row>
    <row r="97" spans="1:16">
      <c r="A97" s="64">
        <v>1026</v>
      </c>
      <c r="B97" s="64" t="s">
        <v>5506</v>
      </c>
      <c r="C97" s="64" t="s">
        <v>5507</v>
      </c>
      <c r="D97" s="64" t="s">
        <v>623</v>
      </c>
      <c r="E97" s="64" t="s">
        <v>103</v>
      </c>
      <c r="F97" s="64">
        <v>0.33</v>
      </c>
      <c r="H97" s="64" t="b">
        <v>1</v>
      </c>
      <c r="I97" s="64" t="b">
        <v>0</v>
      </c>
      <c r="J97" s="64">
        <v>0</v>
      </c>
      <c r="K97" s="64">
        <v>0</v>
      </c>
      <c r="L97" s="64">
        <v>0</v>
      </c>
      <c r="M97" s="64">
        <v>0</v>
      </c>
      <c r="N97" s="64">
        <v>0</v>
      </c>
      <c r="O97" s="64" t="s">
        <v>8299</v>
      </c>
      <c r="P97" s="64" t="s">
        <v>8301</v>
      </c>
    </row>
    <row r="98" spans="1:16">
      <c r="A98" s="64">
        <v>1027</v>
      </c>
      <c r="B98" s="64" t="s">
        <v>5508</v>
      </c>
      <c r="C98" s="64" t="s">
        <v>5162</v>
      </c>
      <c r="D98" s="64" t="s">
        <v>623</v>
      </c>
      <c r="E98" s="64" t="s">
        <v>103</v>
      </c>
      <c r="F98" s="64">
        <v>8.5</v>
      </c>
      <c r="H98" s="64" t="b">
        <v>1</v>
      </c>
      <c r="I98" s="64" t="b">
        <v>0</v>
      </c>
      <c r="J98" s="64">
        <v>34.497999999999998</v>
      </c>
      <c r="K98" s="64">
        <v>25.538</v>
      </c>
      <c r="L98" s="64">
        <v>22.155999999999999</v>
      </c>
      <c r="M98" s="64">
        <v>20.959</v>
      </c>
      <c r="N98" s="64">
        <v>19.585000000000001</v>
      </c>
      <c r="O98" s="64" t="s">
        <v>8302</v>
      </c>
      <c r="P98" s="64" t="s">
        <v>8304</v>
      </c>
    </row>
    <row r="99" spans="1:16">
      <c r="A99" s="64">
        <v>1028</v>
      </c>
      <c r="B99" s="64" t="s">
        <v>5509</v>
      </c>
      <c r="C99" s="64" t="s">
        <v>5162</v>
      </c>
      <c r="D99" s="64" t="s">
        <v>623</v>
      </c>
      <c r="E99" s="64" t="s">
        <v>103</v>
      </c>
      <c r="F99" s="64">
        <v>8.5</v>
      </c>
      <c r="H99" s="64" t="b">
        <v>1</v>
      </c>
      <c r="I99" s="64" t="b">
        <v>0</v>
      </c>
      <c r="J99" s="64">
        <v>41.698</v>
      </c>
      <c r="K99" s="64">
        <v>32.621000000000002</v>
      </c>
      <c r="L99" s="64">
        <v>30.286999999999999</v>
      </c>
      <c r="M99" s="64">
        <v>32.22</v>
      </c>
      <c r="N99" s="64">
        <v>36.411999999999999</v>
      </c>
      <c r="O99" s="64" t="s">
        <v>8305</v>
      </c>
      <c r="P99" s="64" t="s">
        <v>8307</v>
      </c>
    </row>
    <row r="100" spans="1:16">
      <c r="A100" s="64">
        <v>1029</v>
      </c>
      <c r="B100" s="64" t="s">
        <v>5510</v>
      </c>
      <c r="C100" s="64" t="s">
        <v>15</v>
      </c>
      <c r="D100" s="64" t="s">
        <v>623</v>
      </c>
      <c r="E100" s="64" t="s">
        <v>103</v>
      </c>
      <c r="F100" s="64">
        <v>0.1</v>
      </c>
      <c r="H100" s="64" t="b">
        <v>1</v>
      </c>
      <c r="I100" s="64" t="b">
        <v>0</v>
      </c>
      <c r="J100" s="64">
        <v>0</v>
      </c>
      <c r="K100" s="64">
        <v>6.4090000000000008E-2</v>
      </c>
      <c r="L100" s="64">
        <v>4.9354387096774102E-2</v>
      </c>
      <c r="M100" s="64">
        <v>9.8327999999999999E-2</v>
      </c>
      <c r="N100" s="64">
        <v>0</v>
      </c>
      <c r="O100" s="64" t="s">
        <v>8308</v>
      </c>
      <c r="P100" s="64" t="s">
        <v>8310</v>
      </c>
    </row>
    <row r="101" spans="1:16">
      <c r="A101" s="64">
        <v>1030</v>
      </c>
      <c r="B101" s="64" t="s">
        <v>5511</v>
      </c>
      <c r="C101" s="64" t="s">
        <v>5512</v>
      </c>
      <c r="D101" s="64" t="s">
        <v>623</v>
      </c>
      <c r="E101" s="64" t="s">
        <v>103</v>
      </c>
      <c r="F101" s="64">
        <v>7</v>
      </c>
      <c r="H101" s="64" t="b">
        <v>1</v>
      </c>
      <c r="I101" s="64" t="b">
        <v>0</v>
      </c>
      <c r="J101" s="64">
        <v>14.388999999999999</v>
      </c>
      <c r="K101" s="64">
        <v>16.919</v>
      </c>
      <c r="L101" s="64">
        <v>4.1150000000000002</v>
      </c>
      <c r="M101" s="64">
        <v>8.4809999999999999</v>
      </c>
      <c r="N101" s="64">
        <v>13.037000000000001</v>
      </c>
      <c r="O101" s="64" t="s">
        <v>8311</v>
      </c>
      <c r="P101" s="64" t="s">
        <v>8313</v>
      </c>
    </row>
    <row r="102" spans="1:16">
      <c r="A102" s="64">
        <v>1031</v>
      </c>
      <c r="B102" s="64" t="s">
        <v>5513</v>
      </c>
      <c r="C102" s="64" t="s">
        <v>5514</v>
      </c>
      <c r="D102" s="64" t="s">
        <v>623</v>
      </c>
      <c r="E102" s="64" t="s">
        <v>103</v>
      </c>
      <c r="F102" s="64">
        <v>10</v>
      </c>
      <c r="H102" s="64" t="b">
        <v>1</v>
      </c>
      <c r="I102" s="64" t="b">
        <v>0</v>
      </c>
      <c r="J102" s="64">
        <v>11.561999999999999</v>
      </c>
      <c r="K102" s="64">
        <v>11.561999999999999</v>
      </c>
      <c r="L102" s="64">
        <v>0</v>
      </c>
      <c r="M102" s="64">
        <v>2.8848000000000003</v>
      </c>
      <c r="N102" s="64">
        <v>9.2929999999999993</v>
      </c>
      <c r="O102" s="64" t="s">
        <v>8314</v>
      </c>
      <c r="P102" s="64" t="s">
        <v>8316</v>
      </c>
    </row>
    <row r="103" spans="1:16">
      <c r="A103" s="64">
        <v>1032</v>
      </c>
      <c r="B103" s="64" t="s">
        <v>5515</v>
      </c>
      <c r="C103" s="64" t="s">
        <v>5491</v>
      </c>
      <c r="D103" s="64" t="s">
        <v>623</v>
      </c>
      <c r="E103" s="64" t="s">
        <v>103</v>
      </c>
      <c r="F103" s="64">
        <v>0.73</v>
      </c>
      <c r="H103" s="64" t="b">
        <v>1</v>
      </c>
      <c r="I103" s="64" t="b">
        <v>0</v>
      </c>
      <c r="J103" s="64">
        <v>47.084000000000003</v>
      </c>
      <c r="K103" s="64">
        <v>2.4060000000000001</v>
      </c>
      <c r="L103" s="64">
        <v>1.353</v>
      </c>
      <c r="M103" s="64">
        <v>2.2970000000000002</v>
      </c>
      <c r="N103" s="64">
        <v>2.5640000000000001</v>
      </c>
      <c r="O103" s="64" t="s">
        <v>8317</v>
      </c>
      <c r="P103" s="64" t="s">
        <v>294</v>
      </c>
    </row>
    <row r="104" spans="1:16">
      <c r="A104" s="64">
        <v>1033</v>
      </c>
      <c r="B104" s="64" t="s">
        <v>488</v>
      </c>
      <c r="C104" s="64" t="s">
        <v>488</v>
      </c>
      <c r="D104" s="64" t="s">
        <v>623</v>
      </c>
      <c r="E104" s="64" t="s">
        <v>103</v>
      </c>
      <c r="F104" s="64">
        <v>0.35</v>
      </c>
      <c r="H104" s="64" t="b">
        <v>1</v>
      </c>
      <c r="I104" s="64" t="b">
        <v>0</v>
      </c>
      <c r="J104" s="64">
        <v>0.49362024999999998</v>
      </c>
      <c r="K104" s="64">
        <v>0.872</v>
      </c>
      <c r="L104" s="64">
        <v>1.102481</v>
      </c>
      <c r="M104" s="64">
        <v>0</v>
      </c>
      <c r="N104" s="64">
        <v>0</v>
      </c>
      <c r="O104" s="64" t="s">
        <v>15</v>
      </c>
      <c r="P104" s="64" t="s">
        <v>487</v>
      </c>
    </row>
    <row r="105" spans="1:16">
      <c r="A105" s="64">
        <v>1034</v>
      </c>
      <c r="B105" s="64" t="s">
        <v>23</v>
      </c>
      <c r="C105" s="64" t="s">
        <v>5516</v>
      </c>
      <c r="D105" s="64" t="s">
        <v>623</v>
      </c>
      <c r="E105" s="64" t="s">
        <v>103</v>
      </c>
      <c r="F105" s="64">
        <v>1.08</v>
      </c>
      <c r="H105" s="64" t="b">
        <v>1</v>
      </c>
      <c r="I105" s="64" t="b">
        <v>0</v>
      </c>
      <c r="J105" s="64">
        <v>3.8580000000000001</v>
      </c>
      <c r="K105" s="64">
        <v>3.3740000000000001</v>
      </c>
      <c r="L105" s="64">
        <v>1.248</v>
      </c>
      <c r="M105" s="64">
        <v>2.8719999999999999</v>
      </c>
      <c r="N105" s="64">
        <v>3.798</v>
      </c>
      <c r="O105" s="64" t="s">
        <v>8319</v>
      </c>
      <c r="P105" s="64" t="s">
        <v>334</v>
      </c>
    </row>
    <row r="106" spans="1:16">
      <c r="A106" s="64">
        <v>1035</v>
      </c>
      <c r="B106" s="64" t="s">
        <v>5517</v>
      </c>
      <c r="C106" s="64" t="s">
        <v>40</v>
      </c>
      <c r="D106" s="64" t="s">
        <v>623</v>
      </c>
      <c r="E106" s="64" t="s">
        <v>103</v>
      </c>
      <c r="F106" s="64">
        <v>0.5</v>
      </c>
      <c r="H106" s="64" t="b">
        <v>1</v>
      </c>
      <c r="I106" s="64" t="b">
        <v>0</v>
      </c>
      <c r="J106" s="64">
        <v>0.315</v>
      </c>
      <c r="K106" s="64">
        <v>0.26100000000000001</v>
      </c>
      <c r="L106" s="64">
        <v>0</v>
      </c>
      <c r="M106" s="64">
        <v>0</v>
      </c>
      <c r="N106" s="64">
        <v>0</v>
      </c>
      <c r="O106" s="64" t="s">
        <v>8320</v>
      </c>
      <c r="P106" s="64" t="s">
        <v>8321</v>
      </c>
    </row>
    <row r="107" spans="1:16">
      <c r="A107" s="64">
        <v>1036</v>
      </c>
      <c r="B107" s="64" t="s">
        <v>5518</v>
      </c>
      <c r="C107" s="64" t="s">
        <v>5519</v>
      </c>
      <c r="D107" s="64" t="s">
        <v>623</v>
      </c>
      <c r="E107" s="64" t="s">
        <v>103</v>
      </c>
      <c r="F107" s="64">
        <v>1.98</v>
      </c>
      <c r="H107" s="64" t="b">
        <v>1</v>
      </c>
      <c r="I107" s="64" t="b">
        <v>0</v>
      </c>
      <c r="J107" s="64">
        <v>13.454499999999999</v>
      </c>
      <c r="K107" s="64">
        <v>5.2171000979999995</v>
      </c>
      <c r="L107" s="64">
        <v>0.98899999999999999</v>
      </c>
      <c r="M107" s="64">
        <v>3.2410000000000001</v>
      </c>
      <c r="N107" s="64">
        <v>5.4790000000000001</v>
      </c>
      <c r="O107" s="64" t="s">
        <v>8322</v>
      </c>
      <c r="P107" s="64" t="s">
        <v>8323</v>
      </c>
    </row>
    <row r="108" spans="1:16">
      <c r="A108" s="64">
        <v>1038</v>
      </c>
      <c r="B108" s="64" t="s">
        <v>5520</v>
      </c>
      <c r="C108" s="64" t="s">
        <v>5521</v>
      </c>
      <c r="D108" s="64" t="s">
        <v>623</v>
      </c>
      <c r="E108" s="64" t="s">
        <v>103</v>
      </c>
      <c r="F108" s="64">
        <v>2.9</v>
      </c>
      <c r="H108" s="64" t="b">
        <v>1</v>
      </c>
      <c r="I108" s="64" t="b">
        <v>0</v>
      </c>
      <c r="J108" s="64">
        <v>3.6000099999997701</v>
      </c>
      <c r="K108" s="64">
        <v>1.9980100000000001</v>
      </c>
      <c r="L108" s="64">
        <v>0.80500000000000005</v>
      </c>
      <c r="M108" s="64">
        <v>0</v>
      </c>
      <c r="N108" s="64">
        <v>2.5979999999999999</v>
      </c>
      <c r="O108" s="64" t="s">
        <v>8324</v>
      </c>
      <c r="P108" s="64" t="s">
        <v>8325</v>
      </c>
    </row>
    <row r="109" spans="1:16">
      <c r="A109" s="64">
        <v>1039</v>
      </c>
      <c r="B109" s="64" t="s">
        <v>5522</v>
      </c>
      <c r="C109" s="64" t="s">
        <v>5162</v>
      </c>
      <c r="D109" s="64" t="s">
        <v>623</v>
      </c>
      <c r="E109" s="64" t="s">
        <v>103</v>
      </c>
      <c r="F109" s="64">
        <v>7.65</v>
      </c>
      <c r="H109" s="64" t="b">
        <v>1</v>
      </c>
      <c r="I109" s="64" t="b">
        <v>0</v>
      </c>
      <c r="J109" s="64">
        <v>10.739000000000001</v>
      </c>
      <c r="K109" s="64">
        <v>18.803000000000001</v>
      </c>
      <c r="L109" s="64">
        <v>15.099</v>
      </c>
      <c r="M109" s="64">
        <v>27.488</v>
      </c>
      <c r="N109" s="64">
        <v>35.43</v>
      </c>
      <c r="O109" s="64" t="s">
        <v>8326</v>
      </c>
      <c r="P109" s="64" t="s">
        <v>8328</v>
      </c>
    </row>
    <row r="110" spans="1:16">
      <c r="A110" s="64">
        <v>1040</v>
      </c>
      <c r="B110" s="64" t="s">
        <v>24</v>
      </c>
      <c r="C110" s="64" t="s">
        <v>43</v>
      </c>
      <c r="D110" s="64" t="s">
        <v>623</v>
      </c>
      <c r="E110" s="64" t="s">
        <v>103</v>
      </c>
      <c r="F110" s="64">
        <v>18</v>
      </c>
      <c r="H110" s="64" t="b">
        <v>1</v>
      </c>
      <c r="I110" s="64" t="b">
        <v>0</v>
      </c>
      <c r="J110" s="64">
        <v>108.851</v>
      </c>
      <c r="K110" s="64">
        <v>100.752</v>
      </c>
      <c r="L110" s="64">
        <v>82.043000000000006</v>
      </c>
      <c r="M110" s="64">
        <v>85.55</v>
      </c>
      <c r="N110" s="64">
        <v>85.349000000000004</v>
      </c>
      <c r="O110" s="64" t="s">
        <v>8329</v>
      </c>
      <c r="P110" s="64" t="s">
        <v>295</v>
      </c>
    </row>
    <row r="111" spans="1:16">
      <c r="A111" s="64">
        <v>1041</v>
      </c>
      <c r="B111" s="64" t="s">
        <v>5523</v>
      </c>
      <c r="C111" s="64" t="s">
        <v>5524</v>
      </c>
      <c r="D111" s="64" t="s">
        <v>623</v>
      </c>
      <c r="E111" s="64" t="s">
        <v>103</v>
      </c>
      <c r="F111" s="64">
        <v>13.9</v>
      </c>
      <c r="H111" s="64" t="b">
        <v>1</v>
      </c>
      <c r="I111" s="64" t="b">
        <v>0</v>
      </c>
      <c r="J111" s="64">
        <v>56.467119999997301</v>
      </c>
      <c r="K111" s="64">
        <v>9.4001698049999991</v>
      </c>
      <c r="L111" s="64">
        <v>1.1999999999999999E-4</v>
      </c>
      <c r="M111" s="64">
        <v>5.9511599999999998</v>
      </c>
      <c r="N111" s="64">
        <v>6.5410000000000004</v>
      </c>
      <c r="O111" s="64" t="s">
        <v>8330</v>
      </c>
      <c r="P111" s="64" t="s">
        <v>8332</v>
      </c>
    </row>
    <row r="112" spans="1:16">
      <c r="A112" s="64">
        <v>1042</v>
      </c>
      <c r="B112" s="64" t="s">
        <v>422</v>
      </c>
      <c r="C112" s="64" t="s">
        <v>15</v>
      </c>
      <c r="D112" s="64" t="s">
        <v>623</v>
      </c>
      <c r="E112" s="64" t="s">
        <v>103</v>
      </c>
      <c r="F112" s="64">
        <v>0.86</v>
      </c>
      <c r="H112" s="64" t="b">
        <v>1</v>
      </c>
      <c r="I112" s="64" t="b">
        <v>0</v>
      </c>
      <c r="J112" s="64">
        <v>1.3030777500000001</v>
      </c>
      <c r="K112" s="64">
        <v>3.1819999999999999</v>
      </c>
      <c r="L112" s="64">
        <v>2.029458</v>
      </c>
      <c r="M112" s="64">
        <v>8.5300000000000003E-4</v>
      </c>
      <c r="N112" s="64">
        <v>0</v>
      </c>
      <c r="O112" s="64" t="s">
        <v>15</v>
      </c>
      <c r="P112" s="64" t="s">
        <v>423</v>
      </c>
    </row>
    <row r="113" spans="1:16">
      <c r="A113" s="64">
        <v>1043</v>
      </c>
      <c r="B113" s="64" t="s">
        <v>5525</v>
      </c>
      <c r="C113" s="64" t="s">
        <v>5526</v>
      </c>
      <c r="D113" s="64" t="s">
        <v>623</v>
      </c>
      <c r="E113" s="64" t="s">
        <v>103</v>
      </c>
      <c r="F113" s="64">
        <v>0.45500000000000002</v>
      </c>
      <c r="H113" s="64" t="b">
        <v>1</v>
      </c>
      <c r="I113" s="64" t="b">
        <v>0</v>
      </c>
      <c r="J113" s="64">
        <v>0</v>
      </c>
      <c r="K113" s="64">
        <v>0.80500000000000005</v>
      </c>
      <c r="L113" s="64">
        <v>0.31811500000000004</v>
      </c>
      <c r="M113" s="64">
        <v>0.197157</v>
      </c>
      <c r="N113" s="64">
        <v>0</v>
      </c>
      <c r="O113" s="64" t="s">
        <v>8334</v>
      </c>
      <c r="P113" s="64" t="s">
        <v>8335</v>
      </c>
    </row>
    <row r="114" spans="1:16">
      <c r="A114" s="64">
        <v>1044</v>
      </c>
      <c r="B114" s="64" t="s">
        <v>5527</v>
      </c>
      <c r="C114" s="64" t="s">
        <v>15</v>
      </c>
      <c r="D114" s="64" t="s">
        <v>623</v>
      </c>
      <c r="E114" s="64" t="s">
        <v>103</v>
      </c>
      <c r="H114" s="64" t="b">
        <v>1</v>
      </c>
      <c r="I114" s="64" t="b">
        <v>0</v>
      </c>
      <c r="J114" s="64">
        <v>2.4250000000000001E-2</v>
      </c>
      <c r="K114" s="64">
        <v>9.7000000000000003E-2</v>
      </c>
      <c r="L114" s="64">
        <v>0</v>
      </c>
      <c r="M114" s="64">
        <v>0</v>
      </c>
      <c r="N114" s="64">
        <v>0</v>
      </c>
      <c r="O114" s="64" t="s">
        <v>15</v>
      </c>
      <c r="P114" s="64" t="s">
        <v>8337</v>
      </c>
    </row>
    <row r="115" spans="1:16">
      <c r="A115" s="64">
        <v>1045</v>
      </c>
      <c r="B115" s="64" t="s">
        <v>5528</v>
      </c>
      <c r="C115" s="64" t="s">
        <v>15</v>
      </c>
      <c r="D115" s="64" t="s">
        <v>623</v>
      </c>
      <c r="E115" s="64" t="s">
        <v>103</v>
      </c>
      <c r="H115" s="64" t="b">
        <v>1</v>
      </c>
      <c r="I115" s="64" t="b">
        <v>0</v>
      </c>
      <c r="J115" s="64">
        <v>1.25E-3</v>
      </c>
      <c r="K115" s="64">
        <v>5.0000000000000001E-3</v>
      </c>
      <c r="L115" s="64">
        <v>0</v>
      </c>
      <c r="M115" s="64">
        <v>0</v>
      </c>
      <c r="N115" s="64">
        <v>0</v>
      </c>
      <c r="O115" s="64" t="s">
        <v>15</v>
      </c>
      <c r="P115" s="64" t="s">
        <v>8339</v>
      </c>
    </row>
    <row r="116" spans="1:16">
      <c r="A116" s="64">
        <v>1046</v>
      </c>
      <c r="B116" s="64" t="s">
        <v>5529</v>
      </c>
      <c r="C116" s="64" t="s">
        <v>15</v>
      </c>
      <c r="D116" s="64" t="s">
        <v>623</v>
      </c>
      <c r="E116" s="64" t="s">
        <v>103</v>
      </c>
      <c r="H116" s="64" t="b">
        <v>1</v>
      </c>
      <c r="I116" s="64" t="b">
        <v>0</v>
      </c>
      <c r="J116" s="64">
        <v>9.75E-3</v>
      </c>
      <c r="K116" s="64">
        <v>3.9E-2</v>
      </c>
      <c r="L116" s="64">
        <v>0</v>
      </c>
      <c r="M116" s="64">
        <v>0</v>
      </c>
      <c r="N116" s="64">
        <v>0</v>
      </c>
      <c r="O116" s="64" t="s">
        <v>15</v>
      </c>
      <c r="P116" s="64" t="s">
        <v>8341</v>
      </c>
    </row>
    <row r="117" spans="1:16">
      <c r="A117" s="64">
        <v>1047</v>
      </c>
      <c r="B117" s="64" t="s">
        <v>5530</v>
      </c>
      <c r="C117" s="64" t="s">
        <v>12</v>
      </c>
      <c r="D117" s="64" t="s">
        <v>623</v>
      </c>
      <c r="E117" s="64" t="s">
        <v>103</v>
      </c>
      <c r="F117" s="64">
        <v>10</v>
      </c>
      <c r="H117" s="64" t="b">
        <v>1</v>
      </c>
      <c r="I117" s="64" t="b">
        <v>0</v>
      </c>
      <c r="J117" s="64">
        <v>40.590000000000003</v>
      </c>
      <c r="K117" s="64">
        <v>22.638000000000002</v>
      </c>
      <c r="L117" s="64">
        <v>3.2000199999999999</v>
      </c>
      <c r="M117" s="64">
        <v>10.648</v>
      </c>
      <c r="N117" s="64">
        <v>11.974</v>
      </c>
      <c r="O117" s="64" t="s">
        <v>8342</v>
      </c>
      <c r="P117" s="64" t="s">
        <v>8343</v>
      </c>
    </row>
    <row r="118" spans="1:16">
      <c r="A118" s="64">
        <v>1048</v>
      </c>
      <c r="B118" s="64" t="s">
        <v>5531</v>
      </c>
      <c r="C118" s="64" t="s">
        <v>5514</v>
      </c>
      <c r="D118" s="64" t="s">
        <v>623</v>
      </c>
      <c r="E118" s="64" t="s">
        <v>103</v>
      </c>
      <c r="F118" s="64">
        <v>1.1000000000000001</v>
      </c>
      <c r="H118" s="64" t="b">
        <v>1</v>
      </c>
      <c r="I118" s="64" t="b">
        <v>0</v>
      </c>
      <c r="J118" s="64">
        <v>4.1289999999999996</v>
      </c>
      <c r="K118" s="64">
        <v>1.2769999999999999</v>
      </c>
      <c r="L118" s="64">
        <v>0.13800000000000001</v>
      </c>
      <c r="M118" s="64">
        <v>0.52300000000000002</v>
      </c>
      <c r="N118" s="64">
        <v>0.30399999999999999</v>
      </c>
      <c r="O118" s="64" t="s">
        <v>8344</v>
      </c>
      <c r="P118" s="64" t="s">
        <v>8346</v>
      </c>
    </row>
    <row r="119" spans="1:16">
      <c r="A119" s="64">
        <v>1049</v>
      </c>
      <c r="B119" s="64" t="s">
        <v>5532</v>
      </c>
      <c r="C119" s="64" t="s">
        <v>38</v>
      </c>
      <c r="D119" s="64" t="s">
        <v>623</v>
      </c>
      <c r="E119" s="64" t="s">
        <v>103</v>
      </c>
      <c r="F119" s="64">
        <v>1</v>
      </c>
      <c r="H119" s="64" t="b">
        <v>1</v>
      </c>
      <c r="I119" s="64" t="b">
        <v>0</v>
      </c>
      <c r="J119" s="64">
        <v>7.5369999999999999</v>
      </c>
      <c r="K119" s="64">
        <v>6.976</v>
      </c>
      <c r="L119" s="64">
        <v>6.52</v>
      </c>
      <c r="M119" s="64">
        <v>3.5590000000000002</v>
      </c>
      <c r="N119" s="64">
        <v>7.1849999999999996</v>
      </c>
      <c r="O119" s="64" t="s">
        <v>8347</v>
      </c>
      <c r="P119" s="64" t="s">
        <v>296</v>
      </c>
    </row>
    <row r="120" spans="1:16">
      <c r="A120" s="64">
        <v>1050</v>
      </c>
      <c r="B120" s="64" t="s">
        <v>5533</v>
      </c>
      <c r="C120" s="64" t="s">
        <v>38</v>
      </c>
      <c r="D120" s="64" t="s">
        <v>623</v>
      </c>
      <c r="E120" s="64" t="s">
        <v>103</v>
      </c>
      <c r="F120" s="64">
        <v>1.8</v>
      </c>
      <c r="H120" s="64" t="b">
        <v>1</v>
      </c>
      <c r="I120" s="64" t="b">
        <v>0</v>
      </c>
      <c r="J120" s="64">
        <v>7.1539999999999999</v>
      </c>
      <c r="K120" s="64">
        <v>5.74</v>
      </c>
      <c r="L120" s="64">
        <v>6.423</v>
      </c>
      <c r="M120" s="64">
        <v>4.4349999999999996</v>
      </c>
      <c r="N120" s="64">
        <v>6.681</v>
      </c>
      <c r="O120" s="64" t="s">
        <v>8349</v>
      </c>
      <c r="P120" s="64" t="s">
        <v>297</v>
      </c>
    </row>
    <row r="121" spans="1:16">
      <c r="A121" s="64">
        <v>1051</v>
      </c>
      <c r="B121" s="64" t="s">
        <v>5534</v>
      </c>
      <c r="C121" s="64" t="s">
        <v>38</v>
      </c>
      <c r="D121" s="64" t="s">
        <v>623</v>
      </c>
      <c r="E121" s="64" t="s">
        <v>103</v>
      </c>
      <c r="F121" s="64">
        <v>4.8</v>
      </c>
      <c r="H121" s="64" t="b">
        <v>1</v>
      </c>
      <c r="I121" s="64" t="b">
        <v>0</v>
      </c>
      <c r="J121" s="64">
        <v>19.806999999999999</v>
      </c>
      <c r="K121" s="64">
        <v>18.978999999999999</v>
      </c>
      <c r="L121" s="64">
        <v>12.262</v>
      </c>
      <c r="M121" s="64">
        <v>6.7610000000000001</v>
      </c>
      <c r="N121" s="64">
        <v>11.085000000000001</v>
      </c>
      <c r="O121" s="64" t="s">
        <v>8351</v>
      </c>
      <c r="P121" s="64" t="s">
        <v>298</v>
      </c>
    </row>
    <row r="122" spans="1:16">
      <c r="A122" s="64">
        <v>1052</v>
      </c>
      <c r="B122" s="64" t="s">
        <v>5535</v>
      </c>
      <c r="C122" s="64" t="s">
        <v>5514</v>
      </c>
      <c r="D122" s="64" t="s">
        <v>623</v>
      </c>
      <c r="E122" s="64" t="s">
        <v>103</v>
      </c>
      <c r="F122" s="64">
        <v>4.95</v>
      </c>
      <c r="H122" s="64" t="b">
        <v>1</v>
      </c>
      <c r="I122" s="64" t="b">
        <v>0</v>
      </c>
      <c r="J122" s="64">
        <v>12.92</v>
      </c>
      <c r="K122" s="64">
        <v>12.54</v>
      </c>
      <c r="L122" s="64">
        <v>3.0550000000000002</v>
      </c>
      <c r="M122" s="64">
        <v>5.8280000000000003</v>
      </c>
      <c r="N122" s="64">
        <v>1.4610000000000001</v>
      </c>
      <c r="O122" s="64" t="s">
        <v>8353</v>
      </c>
      <c r="P122" s="64" t="s">
        <v>8355</v>
      </c>
    </row>
    <row r="123" spans="1:16">
      <c r="A123" s="64">
        <v>1053</v>
      </c>
      <c r="B123" s="64" t="s">
        <v>5536</v>
      </c>
      <c r="C123" s="64" t="s">
        <v>5537</v>
      </c>
      <c r="D123" s="64" t="s">
        <v>623</v>
      </c>
      <c r="E123" s="64" t="s">
        <v>103</v>
      </c>
      <c r="F123" s="64">
        <v>10</v>
      </c>
      <c r="H123" s="64" t="b">
        <v>1</v>
      </c>
      <c r="I123" s="64" t="b">
        <v>0</v>
      </c>
      <c r="J123" s="64">
        <v>6.9691000976562503</v>
      </c>
      <c r="K123" s="64">
        <v>74.14</v>
      </c>
      <c r="L123" s="64">
        <v>39</v>
      </c>
      <c r="M123" s="64">
        <v>32.908000000000001</v>
      </c>
      <c r="N123" s="64">
        <v>39.786999999999999</v>
      </c>
      <c r="O123" s="64" t="s">
        <v>8356</v>
      </c>
      <c r="P123" s="64" t="s">
        <v>8358</v>
      </c>
    </row>
    <row r="124" spans="1:16">
      <c r="A124" s="64">
        <v>1054</v>
      </c>
      <c r="B124" s="64" t="s">
        <v>5538</v>
      </c>
      <c r="C124" s="64" t="s">
        <v>5162</v>
      </c>
      <c r="D124" s="64" t="s">
        <v>623</v>
      </c>
      <c r="E124" s="64" t="s">
        <v>103</v>
      </c>
      <c r="F124" s="64">
        <v>25.2</v>
      </c>
      <c r="H124" s="64" t="b">
        <v>1</v>
      </c>
      <c r="I124" s="64" t="b">
        <v>0</v>
      </c>
      <c r="J124" s="64">
        <v>73.210203125000007</v>
      </c>
      <c r="K124" s="64">
        <v>44.863199220000006</v>
      </c>
      <c r="L124" s="64">
        <v>3.49011</v>
      </c>
      <c r="M124" s="64">
        <v>2.3999999999999998E-4</v>
      </c>
      <c r="N124" s="64">
        <v>16.196000000000002</v>
      </c>
      <c r="O124" s="64" t="s">
        <v>8359</v>
      </c>
      <c r="P124" s="64" t="s">
        <v>8361</v>
      </c>
    </row>
    <row r="125" spans="1:16">
      <c r="A125" s="64">
        <v>1055</v>
      </c>
      <c r="B125" s="64" t="s">
        <v>5539</v>
      </c>
      <c r="C125" s="64" t="s">
        <v>5162</v>
      </c>
      <c r="D125" s="64" t="s">
        <v>623</v>
      </c>
      <c r="E125" s="64" t="s">
        <v>103</v>
      </c>
      <c r="F125" s="64">
        <v>11.5</v>
      </c>
      <c r="H125" s="64" t="b">
        <v>1</v>
      </c>
      <c r="I125" s="64" t="b">
        <v>0</v>
      </c>
      <c r="J125" s="64">
        <v>0.29910998535156197</v>
      </c>
      <c r="K125" s="64">
        <v>33.871000000000002</v>
      </c>
      <c r="L125" s="64">
        <v>6.5400700000000001</v>
      </c>
      <c r="M125" s="64">
        <v>15.516999999999999</v>
      </c>
      <c r="N125" s="64">
        <v>22.13</v>
      </c>
      <c r="O125" s="64" t="s">
        <v>8362</v>
      </c>
      <c r="P125" s="64" t="s">
        <v>8364</v>
      </c>
    </row>
    <row r="126" spans="1:16">
      <c r="A126" s="64">
        <v>1056</v>
      </c>
      <c r="B126" s="64" t="s">
        <v>5540</v>
      </c>
      <c r="C126" s="64" t="s">
        <v>38</v>
      </c>
      <c r="D126" s="64" t="s">
        <v>623</v>
      </c>
      <c r="E126" s="64" t="s">
        <v>103</v>
      </c>
      <c r="F126" s="64">
        <v>24.8</v>
      </c>
      <c r="H126" s="64" t="b">
        <v>1</v>
      </c>
      <c r="I126" s="64" t="b">
        <v>0</v>
      </c>
      <c r="J126" s="64">
        <v>169.46299999999999</v>
      </c>
      <c r="K126" s="64">
        <v>152.36799999999999</v>
      </c>
      <c r="L126" s="64">
        <v>79.277000000000001</v>
      </c>
      <c r="M126" s="64">
        <v>101.68899999999999</v>
      </c>
      <c r="N126" s="64">
        <v>61.305999999999997</v>
      </c>
      <c r="O126" s="64" t="s">
        <v>8365</v>
      </c>
      <c r="P126" s="64" t="s">
        <v>299</v>
      </c>
    </row>
    <row r="127" spans="1:16">
      <c r="A127" s="64">
        <v>1057</v>
      </c>
      <c r="B127" s="64" t="s">
        <v>5541</v>
      </c>
      <c r="C127" s="64" t="s">
        <v>5162</v>
      </c>
      <c r="D127" s="64" t="s">
        <v>623</v>
      </c>
      <c r="E127" s="64" t="s">
        <v>103</v>
      </c>
      <c r="F127" s="64">
        <v>3</v>
      </c>
      <c r="H127" s="64" t="b">
        <v>1</v>
      </c>
      <c r="I127" s="64" t="b">
        <v>0</v>
      </c>
      <c r="J127" s="64">
        <v>8.9300099999997684</v>
      </c>
      <c r="K127" s="64">
        <v>18.501999999999999</v>
      </c>
      <c r="L127" s="64">
        <v>6.2</v>
      </c>
      <c r="M127" s="64">
        <v>9.984</v>
      </c>
      <c r="N127" s="64">
        <v>0</v>
      </c>
      <c r="O127" s="64" t="s">
        <v>8367</v>
      </c>
      <c r="P127" s="64" t="s">
        <v>8369</v>
      </c>
    </row>
    <row r="128" spans="1:16">
      <c r="A128" s="64">
        <v>1058</v>
      </c>
      <c r="B128" s="64" t="s">
        <v>5542</v>
      </c>
      <c r="C128" s="64" t="s">
        <v>15</v>
      </c>
      <c r="D128" s="64" t="s">
        <v>623</v>
      </c>
      <c r="E128" s="64" t="s">
        <v>103</v>
      </c>
      <c r="F128" s="64">
        <v>1</v>
      </c>
      <c r="H128" s="64" t="b">
        <v>1</v>
      </c>
      <c r="I128" s="64" t="b">
        <v>0</v>
      </c>
      <c r="J128" s="64">
        <v>0</v>
      </c>
      <c r="K128" s="64">
        <v>1.7576015</v>
      </c>
      <c r="L128" s="64">
        <v>0</v>
      </c>
      <c r="M128" s="64">
        <v>1.6972999999999999E-2</v>
      </c>
      <c r="N128" s="64">
        <v>0</v>
      </c>
      <c r="O128" s="64" t="s">
        <v>8370</v>
      </c>
      <c r="P128" s="64" t="s">
        <v>8373</v>
      </c>
    </row>
    <row r="129" spans="1:16">
      <c r="A129" s="64">
        <v>1060</v>
      </c>
      <c r="B129" s="64" t="s">
        <v>25</v>
      </c>
      <c r="C129" s="64" t="s">
        <v>5516</v>
      </c>
      <c r="D129" s="64" t="s">
        <v>623</v>
      </c>
      <c r="E129" s="64" t="s">
        <v>103</v>
      </c>
      <c r="F129" s="64">
        <v>4.2</v>
      </c>
      <c r="H129" s="64" t="b">
        <v>1</v>
      </c>
      <c r="I129" s="64" t="b">
        <v>0</v>
      </c>
      <c r="J129" s="64">
        <v>5.593</v>
      </c>
      <c r="K129" s="64">
        <v>9.5429999999999993</v>
      </c>
      <c r="L129" s="64">
        <v>7.56</v>
      </c>
      <c r="M129" s="64">
        <v>7.6559999999999997</v>
      </c>
      <c r="N129" s="64">
        <v>9.5020000000000007</v>
      </c>
      <c r="O129" s="64" t="s">
        <v>8375</v>
      </c>
      <c r="P129" s="64" t="s">
        <v>149</v>
      </c>
    </row>
    <row r="130" spans="1:16">
      <c r="A130" s="64">
        <v>1061</v>
      </c>
      <c r="B130" s="64" t="s">
        <v>5545</v>
      </c>
      <c r="C130" s="64" t="s">
        <v>61</v>
      </c>
      <c r="D130" s="64" t="s">
        <v>623</v>
      </c>
      <c r="E130" s="64" t="s">
        <v>103</v>
      </c>
      <c r="F130" s="64">
        <v>3.5</v>
      </c>
      <c r="H130" s="64" t="b">
        <v>1</v>
      </c>
      <c r="I130" s="64" t="b">
        <v>0</v>
      </c>
      <c r="J130" s="64">
        <v>10.2879897460937</v>
      </c>
      <c r="K130" s="64">
        <v>8.0079999999999991</v>
      </c>
      <c r="L130" s="64">
        <v>1.0000000000000001E-5</v>
      </c>
      <c r="M130" s="64">
        <v>5.0069999999999997</v>
      </c>
      <c r="N130" s="64">
        <v>1.6930000000000001</v>
      </c>
      <c r="O130" s="64" t="s">
        <v>8376</v>
      </c>
      <c r="P130" s="64" t="s">
        <v>8377</v>
      </c>
    </row>
    <row r="131" spans="1:16">
      <c r="A131" s="64">
        <v>1062</v>
      </c>
      <c r="B131" s="64" t="s">
        <v>5546</v>
      </c>
      <c r="C131" s="64" t="s">
        <v>15</v>
      </c>
      <c r="D131" s="64" t="s">
        <v>623</v>
      </c>
      <c r="E131" s="64" t="s">
        <v>103</v>
      </c>
      <c r="F131" s="64">
        <v>0.99</v>
      </c>
      <c r="H131" s="64" t="b">
        <v>1</v>
      </c>
      <c r="I131" s="64" t="b">
        <v>0</v>
      </c>
      <c r="J131" s="64">
        <v>0</v>
      </c>
      <c r="K131" s="64">
        <v>2.819250689</v>
      </c>
      <c r="L131" s="64">
        <v>2.50879391542782</v>
      </c>
      <c r="M131" s="64">
        <v>2.4819430000000002</v>
      </c>
      <c r="N131" s="64">
        <v>0</v>
      </c>
      <c r="O131" s="64" t="s">
        <v>8378</v>
      </c>
      <c r="P131" s="64" t="s">
        <v>8379</v>
      </c>
    </row>
    <row r="132" spans="1:16">
      <c r="A132" s="64">
        <v>1063</v>
      </c>
      <c r="B132" s="64" t="s">
        <v>5547</v>
      </c>
      <c r="C132" s="64" t="s">
        <v>5548</v>
      </c>
      <c r="D132" s="64" t="s">
        <v>623</v>
      </c>
      <c r="E132" s="64" t="s">
        <v>103</v>
      </c>
      <c r="F132" s="64">
        <v>0.35</v>
      </c>
      <c r="H132" s="64" t="b">
        <v>1</v>
      </c>
      <c r="I132" s="64" t="b">
        <v>0</v>
      </c>
      <c r="J132" s="64">
        <v>0.61399999999999999</v>
      </c>
      <c r="K132" s="64">
        <v>1.1445999760000001</v>
      </c>
      <c r="L132" s="64">
        <v>1.0000000000000001E-5</v>
      </c>
      <c r="M132" s="64">
        <v>0.04</v>
      </c>
      <c r="N132" s="64">
        <v>3.0000000000000001E-3</v>
      </c>
      <c r="O132" s="64" t="s">
        <v>8380</v>
      </c>
      <c r="P132" s="64" t="s">
        <v>300</v>
      </c>
    </row>
    <row r="133" spans="1:16">
      <c r="A133" s="64">
        <v>1064</v>
      </c>
      <c r="B133" s="64" t="s">
        <v>5549</v>
      </c>
      <c r="C133" s="64" t="s">
        <v>5162</v>
      </c>
      <c r="D133" s="64" t="s">
        <v>623</v>
      </c>
      <c r="E133" s="64" t="s">
        <v>103</v>
      </c>
      <c r="F133" s="64">
        <v>2</v>
      </c>
      <c r="H133" s="64" t="b">
        <v>1</v>
      </c>
      <c r="I133" s="64" t="b">
        <v>0</v>
      </c>
      <c r="J133" s="64">
        <v>5.1440000000000001</v>
      </c>
      <c r="K133" s="64">
        <v>3.286</v>
      </c>
      <c r="L133" s="64">
        <v>1.7450000000000001</v>
      </c>
      <c r="M133" s="64">
        <v>4.2249999999999996</v>
      </c>
      <c r="N133" s="64">
        <v>5.4960000000000004</v>
      </c>
      <c r="O133" s="64" t="s">
        <v>8381</v>
      </c>
      <c r="P133" s="64" t="s">
        <v>8383</v>
      </c>
    </row>
    <row r="134" spans="1:16">
      <c r="A134" s="64">
        <v>1065</v>
      </c>
      <c r="B134" s="64" t="s">
        <v>5550</v>
      </c>
      <c r="C134" s="64" t="s">
        <v>5491</v>
      </c>
      <c r="D134" s="64" t="s">
        <v>623</v>
      </c>
      <c r="E134" s="64" t="s">
        <v>103</v>
      </c>
      <c r="F134" s="64">
        <v>0.32</v>
      </c>
      <c r="H134" s="64" t="b">
        <v>1</v>
      </c>
      <c r="I134" s="64" t="b">
        <v>0</v>
      </c>
      <c r="J134" s="64">
        <v>0.313919</v>
      </c>
      <c r="K134" s="64">
        <v>1.1160000000000001</v>
      </c>
      <c r="L134" s="64">
        <v>0.13967599999999999</v>
      </c>
      <c r="M134" s="64">
        <v>0</v>
      </c>
      <c r="N134" s="64">
        <v>0</v>
      </c>
      <c r="O134" s="64" t="s">
        <v>15</v>
      </c>
      <c r="P134" s="64" t="s">
        <v>8385</v>
      </c>
    </row>
    <row r="135" spans="1:16">
      <c r="A135" s="64">
        <v>1066</v>
      </c>
      <c r="B135" s="64" t="s">
        <v>5551</v>
      </c>
      <c r="C135" s="64" t="s">
        <v>15</v>
      </c>
      <c r="D135" s="64" t="s">
        <v>623</v>
      </c>
      <c r="E135" s="64" t="s">
        <v>103</v>
      </c>
      <c r="H135" s="64" t="b">
        <v>1</v>
      </c>
      <c r="I135" s="64" t="b">
        <v>0</v>
      </c>
      <c r="J135" s="64">
        <v>0.16450000000000001</v>
      </c>
      <c r="K135" s="64">
        <v>0.65800000000000003</v>
      </c>
      <c r="L135" s="64">
        <v>0</v>
      </c>
      <c r="M135" s="64">
        <v>0</v>
      </c>
      <c r="N135" s="64">
        <v>0</v>
      </c>
      <c r="O135" s="64" t="s">
        <v>15</v>
      </c>
      <c r="P135" s="64" t="s">
        <v>8387</v>
      </c>
    </row>
    <row r="136" spans="1:16">
      <c r="A136" s="64">
        <v>1067</v>
      </c>
      <c r="B136" s="64" t="s">
        <v>5552</v>
      </c>
      <c r="C136" s="64" t="s">
        <v>5553</v>
      </c>
      <c r="D136" s="64" t="s">
        <v>623</v>
      </c>
      <c r="E136" s="64" t="s">
        <v>103</v>
      </c>
      <c r="F136" s="64">
        <v>1.1000000000000001</v>
      </c>
      <c r="H136" s="64" t="b">
        <v>1</v>
      </c>
      <c r="I136" s="64" t="b">
        <v>0</v>
      </c>
      <c r="J136" s="64">
        <v>5.3929999999999998</v>
      </c>
      <c r="K136" s="64">
        <v>4.032</v>
      </c>
      <c r="L136" s="64">
        <v>4.2850000000000001</v>
      </c>
      <c r="M136" s="64">
        <v>4.7729999999999997</v>
      </c>
      <c r="N136" s="64">
        <v>4.8940000000000001</v>
      </c>
      <c r="O136" s="64" t="s">
        <v>8388</v>
      </c>
      <c r="P136" s="64" t="s">
        <v>8390</v>
      </c>
    </row>
    <row r="137" spans="1:16">
      <c r="A137" s="64">
        <v>1068</v>
      </c>
      <c r="B137" s="64" t="s">
        <v>5554</v>
      </c>
      <c r="C137" s="64" t="s">
        <v>5427</v>
      </c>
      <c r="D137" s="64" t="s">
        <v>623</v>
      </c>
      <c r="E137" s="64" t="s">
        <v>103</v>
      </c>
      <c r="F137" s="64">
        <v>0.5</v>
      </c>
      <c r="H137" s="64" t="b">
        <v>1</v>
      </c>
      <c r="I137" s="64" t="b">
        <v>0</v>
      </c>
      <c r="J137" s="64">
        <v>0</v>
      </c>
      <c r="K137" s="64">
        <v>2.1021640000000001</v>
      </c>
      <c r="L137" s="64">
        <v>2.1758130000000002</v>
      </c>
      <c r="M137" s="64">
        <v>2.302835</v>
      </c>
      <c r="N137" s="64">
        <v>0</v>
      </c>
      <c r="O137" s="64" t="s">
        <v>8391</v>
      </c>
      <c r="P137" s="64" t="s">
        <v>8393</v>
      </c>
    </row>
    <row r="138" spans="1:16">
      <c r="A138" s="64">
        <v>1069</v>
      </c>
      <c r="B138" s="64" t="s">
        <v>26</v>
      </c>
      <c r="C138" s="64" t="s">
        <v>38</v>
      </c>
      <c r="D138" s="64" t="s">
        <v>623</v>
      </c>
      <c r="E138" s="64" t="s">
        <v>103</v>
      </c>
      <c r="F138" s="64">
        <v>3</v>
      </c>
      <c r="H138" s="64" t="b">
        <v>1</v>
      </c>
      <c r="I138" s="64" t="b">
        <v>0</v>
      </c>
      <c r="J138" s="64">
        <v>16.798999999999999</v>
      </c>
      <c r="K138" s="64">
        <v>7.7220000000000004</v>
      </c>
      <c r="L138" s="64">
        <v>4.2850000000000001</v>
      </c>
      <c r="M138" s="64">
        <v>4.3239999999999998</v>
      </c>
      <c r="N138" s="64">
        <v>4.8380000000000001</v>
      </c>
      <c r="O138" s="64" t="s">
        <v>8394</v>
      </c>
      <c r="P138" s="64" t="s">
        <v>301</v>
      </c>
    </row>
    <row r="139" spans="1:16">
      <c r="A139" s="64">
        <v>1070</v>
      </c>
      <c r="B139" s="64" t="s">
        <v>27</v>
      </c>
      <c r="C139" s="64" t="s">
        <v>38</v>
      </c>
      <c r="D139" s="64" t="s">
        <v>623</v>
      </c>
      <c r="E139" s="64" t="s">
        <v>103</v>
      </c>
      <c r="F139" s="64">
        <v>0.5</v>
      </c>
      <c r="H139" s="64" t="b">
        <v>1</v>
      </c>
      <c r="I139" s="64" t="b">
        <v>0</v>
      </c>
      <c r="J139" s="64">
        <v>2.069</v>
      </c>
      <c r="K139" s="64">
        <v>0.33900000000000002</v>
      </c>
      <c r="L139" s="64">
        <v>0.61899999999999999</v>
      </c>
      <c r="M139" s="64">
        <v>0.57599999999999996</v>
      </c>
      <c r="N139" s="64">
        <v>1.2170000000000001</v>
      </c>
      <c r="O139" s="64" t="s">
        <v>8396</v>
      </c>
      <c r="P139" s="64" t="s">
        <v>302</v>
      </c>
    </row>
    <row r="140" spans="1:16">
      <c r="A140" s="64">
        <v>1071</v>
      </c>
      <c r="B140" s="64" t="s">
        <v>5555</v>
      </c>
      <c r="C140" s="64" t="s">
        <v>5556</v>
      </c>
      <c r="D140" s="64" t="s">
        <v>623</v>
      </c>
      <c r="E140" s="64" t="s">
        <v>103</v>
      </c>
      <c r="F140" s="64">
        <v>3.71</v>
      </c>
      <c r="H140" s="64" t="b">
        <v>1</v>
      </c>
      <c r="I140" s="64" t="b">
        <v>0</v>
      </c>
      <c r="J140" s="64">
        <v>13.77</v>
      </c>
      <c r="K140" s="64">
        <v>6.6959999999999997</v>
      </c>
      <c r="L140" s="64">
        <v>1.0000000000000001E-5</v>
      </c>
      <c r="M140" s="64">
        <v>2E-3</v>
      </c>
      <c r="N140" s="64">
        <v>2.9860000000000002</v>
      </c>
      <c r="O140" s="64" t="s">
        <v>8398</v>
      </c>
      <c r="P140" s="64" t="s">
        <v>8400</v>
      </c>
    </row>
    <row r="141" spans="1:16">
      <c r="A141" s="64">
        <v>1072</v>
      </c>
      <c r="B141" s="64" t="s">
        <v>191</v>
      </c>
      <c r="C141" s="64" t="s">
        <v>38</v>
      </c>
      <c r="D141" s="64" t="s">
        <v>623</v>
      </c>
      <c r="E141" s="64" t="s">
        <v>103</v>
      </c>
      <c r="F141" s="64">
        <v>0.9</v>
      </c>
      <c r="H141" s="64" t="b">
        <v>1</v>
      </c>
      <c r="I141" s="64" t="b">
        <v>0</v>
      </c>
      <c r="J141" s="64">
        <v>0</v>
      </c>
      <c r="K141" s="64">
        <v>0.65</v>
      </c>
      <c r="L141" s="64">
        <v>0.66696</v>
      </c>
      <c r="M141" s="64">
        <v>0.64069200000000004</v>
      </c>
      <c r="N141" s="64">
        <v>0</v>
      </c>
      <c r="O141" s="64" t="s">
        <v>8401</v>
      </c>
      <c r="P141" s="64" t="s">
        <v>335</v>
      </c>
    </row>
    <row r="142" spans="1:16">
      <c r="A142" s="64">
        <v>1037</v>
      </c>
      <c r="B142" s="64" t="s">
        <v>5557</v>
      </c>
      <c r="C142" s="64" t="s">
        <v>5558</v>
      </c>
      <c r="D142" s="64" t="s">
        <v>623</v>
      </c>
      <c r="E142" s="64" t="s">
        <v>103</v>
      </c>
      <c r="F142" s="64">
        <v>2</v>
      </c>
      <c r="H142" s="64" t="b">
        <v>1</v>
      </c>
      <c r="I142" s="64" t="b">
        <v>0</v>
      </c>
      <c r="J142" s="64">
        <v>0</v>
      </c>
      <c r="K142" s="64">
        <v>0</v>
      </c>
      <c r="L142" s="64">
        <v>0</v>
      </c>
      <c r="M142" s="64">
        <v>0</v>
      </c>
      <c r="N142" s="64">
        <v>0</v>
      </c>
      <c r="O142" s="64" t="s">
        <v>15</v>
      </c>
      <c r="P142" s="64" t="s">
        <v>8287</v>
      </c>
    </row>
    <row r="143" spans="1:16">
      <c r="A143" s="64">
        <v>1073</v>
      </c>
      <c r="B143" s="64" t="s">
        <v>5559</v>
      </c>
      <c r="C143" s="64" t="s">
        <v>55</v>
      </c>
      <c r="D143" s="64" t="s">
        <v>623</v>
      </c>
      <c r="E143" s="64" t="s">
        <v>103</v>
      </c>
      <c r="F143" s="64">
        <v>9</v>
      </c>
      <c r="H143" s="64" t="b">
        <v>1</v>
      </c>
      <c r="I143" s="64" t="b">
        <v>0</v>
      </c>
      <c r="J143" s="64">
        <v>55.128</v>
      </c>
      <c r="K143" s="64">
        <v>19.891999999999999</v>
      </c>
      <c r="L143" s="64">
        <v>0.90500000000000003</v>
      </c>
      <c r="M143" s="64">
        <v>10.984999999999999</v>
      </c>
      <c r="N143" s="64">
        <v>19.972999999999999</v>
      </c>
      <c r="O143" s="64" t="s">
        <v>8403</v>
      </c>
      <c r="P143" s="64" t="s">
        <v>8404</v>
      </c>
    </row>
    <row r="144" spans="1:16">
      <c r="A144" s="64">
        <v>1075</v>
      </c>
      <c r="B144" s="64" t="s">
        <v>5560</v>
      </c>
      <c r="C144" s="64" t="s">
        <v>5162</v>
      </c>
      <c r="D144" s="64" t="s">
        <v>623</v>
      </c>
      <c r="E144" s="64" t="s">
        <v>103</v>
      </c>
      <c r="F144" s="64">
        <v>9.99</v>
      </c>
      <c r="H144" s="64" t="b">
        <v>1</v>
      </c>
      <c r="I144" s="64" t="b">
        <v>0</v>
      </c>
      <c r="J144" s="64">
        <v>13.175000000000001</v>
      </c>
      <c r="K144" s="64">
        <v>7.9489999999999998</v>
      </c>
      <c r="L144" s="64">
        <v>0</v>
      </c>
      <c r="M144" s="64">
        <v>3.726</v>
      </c>
      <c r="N144" s="64">
        <v>7.14</v>
      </c>
      <c r="O144" s="64" t="s">
        <v>8407</v>
      </c>
      <c r="P144" s="64" t="s">
        <v>8409</v>
      </c>
    </row>
    <row r="145" spans="1:16">
      <c r="A145" s="64">
        <v>1076</v>
      </c>
      <c r="B145" s="64" t="s">
        <v>5561</v>
      </c>
      <c r="C145" s="64" t="s">
        <v>55</v>
      </c>
      <c r="D145" s="64" t="s">
        <v>623</v>
      </c>
      <c r="E145" s="64" t="s">
        <v>103</v>
      </c>
      <c r="F145" s="64">
        <v>2.7</v>
      </c>
      <c r="H145" s="64" t="b">
        <v>1</v>
      </c>
      <c r="I145" s="64" t="b">
        <v>0</v>
      </c>
      <c r="J145" s="64">
        <v>3.7189999999999999</v>
      </c>
      <c r="K145" s="64">
        <v>4.9580000000000002</v>
      </c>
      <c r="L145" s="64">
        <v>0</v>
      </c>
      <c r="M145" s="64">
        <v>3.0470000000000002</v>
      </c>
      <c r="N145" s="64">
        <v>5.5970000000000004</v>
      </c>
      <c r="O145" s="64" t="s">
        <v>8410</v>
      </c>
      <c r="P145" s="64" t="s">
        <v>8411</v>
      </c>
    </row>
    <row r="146" spans="1:16">
      <c r="A146" s="64">
        <v>1078</v>
      </c>
      <c r="B146" s="64" t="s">
        <v>5563</v>
      </c>
      <c r="C146" s="64" t="s">
        <v>15</v>
      </c>
      <c r="D146" s="64" t="s">
        <v>623</v>
      </c>
      <c r="E146" s="64" t="s">
        <v>103</v>
      </c>
      <c r="F146" s="64">
        <v>0.995</v>
      </c>
      <c r="H146" s="64" t="b">
        <v>1</v>
      </c>
      <c r="I146" s="64" t="b">
        <v>0</v>
      </c>
      <c r="J146" s="64">
        <v>0</v>
      </c>
      <c r="K146" s="64">
        <v>2.1039006900000001</v>
      </c>
      <c r="L146" s="64">
        <v>0.63141683999999998</v>
      </c>
      <c r="M146" s="64">
        <v>1.214262</v>
      </c>
      <c r="N146" s="64">
        <v>0</v>
      </c>
      <c r="O146" s="64" t="s">
        <v>8414</v>
      </c>
      <c r="P146" s="64" t="s">
        <v>8416</v>
      </c>
    </row>
    <row r="147" spans="1:16">
      <c r="A147" s="64">
        <v>1079</v>
      </c>
      <c r="B147" s="64" t="s">
        <v>5564</v>
      </c>
      <c r="C147" s="64" t="s">
        <v>38</v>
      </c>
      <c r="D147" s="64" t="s">
        <v>623</v>
      </c>
      <c r="E147" s="64" t="s">
        <v>103</v>
      </c>
      <c r="F147" s="64">
        <v>0.8</v>
      </c>
      <c r="H147" s="64" t="b">
        <v>1</v>
      </c>
      <c r="I147" s="64" t="b">
        <v>0</v>
      </c>
      <c r="J147" s="64">
        <v>4.9779999999999998</v>
      </c>
      <c r="K147" s="64">
        <v>1.7849999999999999</v>
      </c>
      <c r="L147" s="64">
        <v>1.585</v>
      </c>
      <c r="M147" s="64">
        <v>1.95</v>
      </c>
      <c r="N147" s="64">
        <v>2.9079999999999999</v>
      </c>
      <c r="O147" s="64" t="s">
        <v>8417</v>
      </c>
      <c r="P147" s="64" t="s">
        <v>303</v>
      </c>
    </row>
    <row r="148" spans="1:16">
      <c r="A148" s="64">
        <v>1080</v>
      </c>
      <c r="B148" s="64" t="s">
        <v>5565</v>
      </c>
      <c r="C148" s="64" t="s">
        <v>38</v>
      </c>
      <c r="D148" s="64" t="s">
        <v>623</v>
      </c>
      <c r="E148" s="64" t="s">
        <v>103</v>
      </c>
      <c r="F148" s="64">
        <v>0.25</v>
      </c>
      <c r="H148" s="64" t="b">
        <v>1</v>
      </c>
      <c r="I148" s="64" t="b">
        <v>0</v>
      </c>
      <c r="J148" s="64">
        <v>1.1160000000000001</v>
      </c>
      <c r="K148" s="64">
        <v>0.40200000000000002</v>
      </c>
      <c r="L148" s="64">
        <v>0.38200000000000001</v>
      </c>
      <c r="M148" s="64">
        <v>0.377</v>
      </c>
      <c r="N148" s="64">
        <v>0.38700000000000001</v>
      </c>
      <c r="O148" s="64" t="s">
        <v>8419</v>
      </c>
      <c r="P148" s="64" t="s">
        <v>44</v>
      </c>
    </row>
    <row r="149" spans="1:16">
      <c r="A149" s="64">
        <v>1081</v>
      </c>
      <c r="B149" s="64" t="s">
        <v>68</v>
      </c>
      <c r="C149" s="64" t="s">
        <v>38</v>
      </c>
      <c r="D149" s="64" t="s">
        <v>623</v>
      </c>
      <c r="E149" s="64" t="s">
        <v>103</v>
      </c>
      <c r="F149" s="64">
        <v>3</v>
      </c>
      <c r="H149" s="64" t="b">
        <v>1</v>
      </c>
      <c r="I149" s="64" t="b">
        <v>0</v>
      </c>
      <c r="J149" s="64">
        <v>13.391999999999999</v>
      </c>
      <c r="K149" s="64">
        <v>4.8280000000000003</v>
      </c>
      <c r="L149" s="64">
        <v>1.528</v>
      </c>
      <c r="M149" s="64">
        <v>4.5270000000000001</v>
      </c>
      <c r="N149" s="64">
        <v>4.6470000000000002</v>
      </c>
      <c r="O149" s="64" t="s">
        <v>8420</v>
      </c>
      <c r="P149" s="64" t="s">
        <v>304</v>
      </c>
    </row>
    <row r="150" spans="1:16">
      <c r="A150" s="64">
        <v>1082</v>
      </c>
      <c r="B150" s="64" t="s">
        <v>478</v>
      </c>
      <c r="C150" s="64" t="s">
        <v>5566</v>
      </c>
      <c r="D150" s="64" t="s">
        <v>623</v>
      </c>
      <c r="E150" s="64" t="s">
        <v>103</v>
      </c>
      <c r="F150" s="64">
        <v>0.25</v>
      </c>
      <c r="H150" s="64" t="b">
        <v>1</v>
      </c>
      <c r="I150" s="64" t="b">
        <v>0</v>
      </c>
      <c r="J150" s="64">
        <v>0.48899999999999999</v>
      </c>
      <c r="K150" s="64">
        <v>1.2529999999999999</v>
      </c>
      <c r="L150" s="64">
        <v>0.70299999999999996</v>
      </c>
      <c r="M150" s="64">
        <v>0</v>
      </c>
      <c r="N150" s="64">
        <v>0</v>
      </c>
      <c r="O150" s="64" t="s">
        <v>15</v>
      </c>
      <c r="P150" s="64" t="s">
        <v>479</v>
      </c>
    </row>
    <row r="151" spans="1:16">
      <c r="A151" s="64">
        <v>1083</v>
      </c>
      <c r="B151" s="64" t="s">
        <v>5567</v>
      </c>
      <c r="C151" s="64" t="s">
        <v>5050</v>
      </c>
      <c r="D151" s="64" t="s">
        <v>623</v>
      </c>
      <c r="E151" s="64" t="s">
        <v>103</v>
      </c>
      <c r="F151" s="64">
        <v>2.9</v>
      </c>
      <c r="H151" s="64" t="b">
        <v>1</v>
      </c>
      <c r="I151" s="64" t="b">
        <v>0</v>
      </c>
      <c r="J151" s="64">
        <v>0</v>
      </c>
      <c r="K151" s="64">
        <v>1.256</v>
      </c>
      <c r="L151" s="64">
        <v>0</v>
      </c>
      <c r="M151" s="64">
        <v>1.708</v>
      </c>
      <c r="N151" s="64">
        <v>2.7069999999999999</v>
      </c>
      <c r="O151" s="64" t="s">
        <v>8423</v>
      </c>
      <c r="P151" s="64" t="s">
        <v>305</v>
      </c>
    </row>
    <row r="152" spans="1:16">
      <c r="A152" s="64">
        <v>1084</v>
      </c>
      <c r="B152" s="64" t="s">
        <v>495</v>
      </c>
      <c r="C152" s="64" t="s">
        <v>15</v>
      </c>
      <c r="D152" s="64" t="s">
        <v>623</v>
      </c>
      <c r="E152" s="64" t="s">
        <v>103</v>
      </c>
      <c r="F152" s="64">
        <v>0.86499999999999999</v>
      </c>
      <c r="H152" s="64" t="b">
        <v>1</v>
      </c>
      <c r="I152" s="64" t="b">
        <v>0</v>
      </c>
      <c r="J152" s="64">
        <v>0.29794549999999997</v>
      </c>
      <c r="K152" s="64">
        <v>1.1419999999999999</v>
      </c>
      <c r="L152" s="64">
        <v>4.9782E-2</v>
      </c>
      <c r="M152" s="64">
        <v>0</v>
      </c>
      <c r="N152" s="64">
        <v>0</v>
      </c>
      <c r="O152" s="64" t="s">
        <v>15</v>
      </c>
      <c r="P152" s="64" t="s">
        <v>494</v>
      </c>
    </row>
    <row r="153" spans="1:16">
      <c r="A153" s="64">
        <v>1085</v>
      </c>
      <c r="B153" s="64" t="s">
        <v>5568</v>
      </c>
      <c r="C153" s="64" t="s">
        <v>5569</v>
      </c>
      <c r="D153" s="64" t="s">
        <v>623</v>
      </c>
      <c r="E153" s="64" t="s">
        <v>103</v>
      </c>
      <c r="F153" s="64">
        <v>2.8</v>
      </c>
      <c r="H153" s="64" t="b">
        <v>1</v>
      </c>
      <c r="I153" s="64" t="b">
        <v>0</v>
      </c>
      <c r="J153" s="64">
        <v>10.494999999999999</v>
      </c>
      <c r="K153" s="64">
        <v>10.662000000000001</v>
      </c>
      <c r="L153" s="64">
        <v>1.879</v>
      </c>
      <c r="M153" s="64">
        <v>4.3120000000000003</v>
      </c>
      <c r="N153" s="64">
        <v>4.9450000000000003</v>
      </c>
      <c r="O153" s="64" t="s">
        <v>8425</v>
      </c>
      <c r="P153" s="64" t="s">
        <v>8427</v>
      </c>
    </row>
    <row r="154" spans="1:16">
      <c r="A154" s="64">
        <v>1086</v>
      </c>
      <c r="B154" s="64" t="s">
        <v>5570</v>
      </c>
      <c r="C154" s="64" t="s">
        <v>5571</v>
      </c>
      <c r="D154" s="64" t="s">
        <v>623</v>
      </c>
      <c r="E154" s="64" t="s">
        <v>103</v>
      </c>
      <c r="F154" s="64">
        <v>11.5</v>
      </c>
      <c r="H154" s="64" t="b">
        <v>1</v>
      </c>
      <c r="I154" s="64" t="b">
        <v>0</v>
      </c>
      <c r="J154" s="64">
        <v>58.725999999999999</v>
      </c>
      <c r="K154" s="64">
        <v>35.882009769999996</v>
      </c>
      <c r="L154" s="64">
        <v>16.30303</v>
      </c>
      <c r="M154" s="64">
        <v>39.712110000000003</v>
      </c>
      <c r="N154" s="64">
        <v>43.667000000000002</v>
      </c>
      <c r="O154" s="64" t="s">
        <v>8428</v>
      </c>
      <c r="P154" s="64" t="s">
        <v>8430</v>
      </c>
    </row>
    <row r="155" spans="1:16">
      <c r="A155" s="64">
        <v>1087</v>
      </c>
      <c r="B155" s="64" t="s">
        <v>5572</v>
      </c>
      <c r="C155" s="64" t="s">
        <v>5573</v>
      </c>
      <c r="D155" s="64" t="s">
        <v>623</v>
      </c>
      <c r="E155" s="64" t="s">
        <v>103</v>
      </c>
      <c r="F155" s="64">
        <v>29.9</v>
      </c>
      <c r="H155" s="64" t="b">
        <v>1</v>
      </c>
      <c r="I155" s="64" t="b">
        <v>0</v>
      </c>
      <c r="J155" s="64">
        <v>93.226398437499995</v>
      </c>
      <c r="K155" s="64">
        <v>88.096703129999995</v>
      </c>
      <c r="L155" s="64">
        <v>17.189409999999999</v>
      </c>
      <c r="M155" s="64">
        <v>10.295</v>
      </c>
      <c r="N155" s="64">
        <v>39.317999999999998</v>
      </c>
      <c r="O155" s="64" t="s">
        <v>8431</v>
      </c>
      <c r="P155" s="64" t="s">
        <v>8433</v>
      </c>
    </row>
    <row r="156" spans="1:16">
      <c r="A156" s="64">
        <v>1088</v>
      </c>
      <c r="B156" s="64" t="s">
        <v>5574</v>
      </c>
      <c r="C156" s="64" t="s">
        <v>5398</v>
      </c>
      <c r="D156" s="64" t="s">
        <v>623</v>
      </c>
      <c r="E156" s="64" t="s">
        <v>103</v>
      </c>
      <c r="F156" s="64">
        <v>4.5</v>
      </c>
      <c r="H156" s="64" t="b">
        <v>1</v>
      </c>
      <c r="I156" s="64" t="b">
        <v>0</v>
      </c>
      <c r="J156" s="64">
        <v>18.573</v>
      </c>
      <c r="K156" s="64">
        <v>13.756</v>
      </c>
      <c r="L156" s="64">
        <v>6.1870000000000003</v>
      </c>
      <c r="M156" s="64">
        <v>11.545</v>
      </c>
      <c r="N156" s="64">
        <v>12.227</v>
      </c>
      <c r="O156" s="64" t="s">
        <v>8434</v>
      </c>
      <c r="P156" s="64" t="s">
        <v>306</v>
      </c>
    </row>
    <row r="157" spans="1:16">
      <c r="A157" s="64">
        <v>1089</v>
      </c>
      <c r="B157" s="64" t="s">
        <v>5575</v>
      </c>
      <c r="C157" s="64" t="s">
        <v>5576</v>
      </c>
      <c r="D157" s="64" t="s">
        <v>623</v>
      </c>
      <c r="E157" s="64" t="s">
        <v>103</v>
      </c>
      <c r="F157" s="64">
        <v>4.3600000000000003</v>
      </c>
      <c r="H157" s="64" t="b">
        <v>1</v>
      </c>
      <c r="I157" s="64" t="b">
        <v>0</v>
      </c>
      <c r="J157" s="64">
        <v>18.760999999999999</v>
      </c>
      <c r="K157" s="64">
        <v>1.0200100000000001</v>
      </c>
      <c r="L157" s="64">
        <v>0.67700000000000005</v>
      </c>
      <c r="M157" s="64">
        <v>0.99200999999999995</v>
      </c>
      <c r="N157" s="64">
        <v>3.1080000000000001</v>
      </c>
      <c r="O157" s="64" t="s">
        <v>8435</v>
      </c>
      <c r="P157" s="64" t="s">
        <v>8436</v>
      </c>
    </row>
    <row r="158" spans="1:16">
      <c r="A158" s="64">
        <v>1090</v>
      </c>
      <c r="B158" s="64" t="s">
        <v>5577</v>
      </c>
      <c r="C158" s="64" t="s">
        <v>5162</v>
      </c>
      <c r="D158" s="64" t="s">
        <v>623</v>
      </c>
      <c r="E158" s="64" t="s">
        <v>103</v>
      </c>
      <c r="F158" s="64">
        <v>12</v>
      </c>
      <c r="H158" s="64" t="b">
        <v>1</v>
      </c>
      <c r="I158" s="64" t="b">
        <v>0</v>
      </c>
      <c r="J158" s="64">
        <v>61.387</v>
      </c>
      <c r="K158" s="64">
        <v>41.829000000000001</v>
      </c>
      <c r="L158" s="64">
        <v>36.314999999999998</v>
      </c>
      <c r="M158" s="64">
        <v>25.184999999999999</v>
      </c>
      <c r="N158" s="64">
        <v>58.746000000000002</v>
      </c>
      <c r="O158" s="64" t="s">
        <v>8437</v>
      </c>
      <c r="P158" s="64" t="s">
        <v>8439</v>
      </c>
    </row>
    <row r="159" spans="1:16">
      <c r="A159" s="64">
        <v>1091</v>
      </c>
      <c r="B159" s="64" t="s">
        <v>5578</v>
      </c>
      <c r="C159" s="64" t="s">
        <v>15</v>
      </c>
      <c r="D159" s="64" t="s">
        <v>623</v>
      </c>
      <c r="E159" s="64" t="s">
        <v>103</v>
      </c>
      <c r="F159" s="64">
        <v>1.2</v>
      </c>
      <c r="H159" s="64" t="b">
        <v>1</v>
      </c>
      <c r="I159" s="64" t="b">
        <v>0</v>
      </c>
      <c r="J159" s="64">
        <v>2.1749999999999998</v>
      </c>
      <c r="K159" s="64">
        <v>2.5019999999999998</v>
      </c>
      <c r="L159" s="64">
        <v>0.40699999999999997</v>
      </c>
      <c r="M159" s="64">
        <v>1.498</v>
      </c>
      <c r="N159" s="64">
        <v>1.611</v>
      </c>
      <c r="O159" s="64" t="s">
        <v>8440</v>
      </c>
      <c r="P159" s="64" t="s">
        <v>8442</v>
      </c>
    </row>
    <row r="160" spans="1:16">
      <c r="A160" s="64">
        <v>1092</v>
      </c>
      <c r="B160" s="64" t="s">
        <v>5579</v>
      </c>
      <c r="C160" s="64" t="s">
        <v>5162</v>
      </c>
      <c r="D160" s="64" t="s">
        <v>623</v>
      </c>
      <c r="E160" s="64" t="s">
        <v>103</v>
      </c>
      <c r="F160" s="64">
        <v>11.5</v>
      </c>
      <c r="H160" s="64" t="b">
        <v>1</v>
      </c>
      <c r="I160" s="64" t="b">
        <v>0</v>
      </c>
      <c r="J160" s="64">
        <v>14.162000000000001</v>
      </c>
      <c r="K160" s="64">
        <v>16.02</v>
      </c>
      <c r="L160" s="64">
        <v>10.111000000000001</v>
      </c>
      <c r="M160" s="64">
        <v>7.3740699999999997</v>
      </c>
      <c r="N160" s="64">
        <v>13.8</v>
      </c>
      <c r="O160" s="64" t="s">
        <v>8443</v>
      </c>
      <c r="P160" s="64" t="s">
        <v>8445</v>
      </c>
    </row>
    <row r="161" spans="1:16">
      <c r="A161" s="64">
        <v>1093</v>
      </c>
      <c r="B161" s="64" t="s">
        <v>5580</v>
      </c>
      <c r="C161" s="64" t="s">
        <v>5548</v>
      </c>
      <c r="D161" s="64" t="s">
        <v>623</v>
      </c>
      <c r="E161" s="64" t="s">
        <v>103</v>
      </c>
      <c r="F161" s="64">
        <v>13.5</v>
      </c>
      <c r="H161" s="64" t="b">
        <v>1</v>
      </c>
      <c r="I161" s="64" t="b">
        <v>0</v>
      </c>
      <c r="J161" s="64">
        <v>64.650000000000006</v>
      </c>
      <c r="K161" s="64">
        <v>53.96</v>
      </c>
      <c r="L161" s="64">
        <v>13.829000000000001</v>
      </c>
      <c r="M161" s="64">
        <v>26.15</v>
      </c>
      <c r="N161" s="64">
        <v>45.658000000000001</v>
      </c>
      <c r="O161" s="64" t="s">
        <v>8446</v>
      </c>
      <c r="P161" s="64" t="s">
        <v>307</v>
      </c>
    </row>
    <row r="162" spans="1:16">
      <c r="A162" s="64">
        <v>1094</v>
      </c>
      <c r="B162" s="64" t="s">
        <v>5581</v>
      </c>
      <c r="C162" s="64" t="s">
        <v>41</v>
      </c>
      <c r="D162" s="64" t="s">
        <v>623</v>
      </c>
      <c r="E162" s="64" t="s">
        <v>103</v>
      </c>
      <c r="F162" s="64">
        <v>9</v>
      </c>
      <c r="H162" s="64" t="b">
        <v>1</v>
      </c>
      <c r="I162" s="64" t="b">
        <v>0</v>
      </c>
      <c r="J162" s="64">
        <v>9.9999997764825801E-6</v>
      </c>
      <c r="K162" s="64">
        <v>1.0000000000000001E-5</v>
      </c>
      <c r="L162" s="64">
        <v>0</v>
      </c>
      <c r="M162" s="64">
        <v>2.3699999999999999E-4</v>
      </c>
      <c r="N162" s="64">
        <v>2.92</v>
      </c>
      <c r="O162" s="64" t="s">
        <v>8447</v>
      </c>
      <c r="P162" s="64" t="s">
        <v>8448</v>
      </c>
    </row>
    <row r="163" spans="1:16">
      <c r="A163" s="64">
        <v>1095</v>
      </c>
      <c r="B163" s="64" t="s">
        <v>5582</v>
      </c>
      <c r="C163" s="64" t="s">
        <v>5162</v>
      </c>
      <c r="D163" s="64" t="s">
        <v>623</v>
      </c>
      <c r="E163" s="64" t="s">
        <v>103</v>
      </c>
      <c r="F163" s="64">
        <v>1.3</v>
      </c>
      <c r="H163" s="64" t="b">
        <v>1</v>
      </c>
      <c r="I163" s="64" t="b">
        <v>0</v>
      </c>
      <c r="J163" s="64">
        <v>4.0960000000000001</v>
      </c>
      <c r="K163" s="64">
        <v>5.8380000000000001</v>
      </c>
      <c r="L163" s="64">
        <v>5.4889999999999999</v>
      </c>
      <c r="M163" s="64">
        <v>5.7960000000000003</v>
      </c>
      <c r="N163" s="64">
        <v>5.4649999999999999</v>
      </c>
      <c r="O163" s="64" t="s">
        <v>8449</v>
      </c>
      <c r="P163" s="64" t="s">
        <v>8451</v>
      </c>
    </row>
    <row r="164" spans="1:16">
      <c r="A164" s="64">
        <v>1096</v>
      </c>
      <c r="B164" s="64" t="s">
        <v>5583</v>
      </c>
      <c r="C164" s="64" t="s">
        <v>5584</v>
      </c>
      <c r="D164" s="64" t="s">
        <v>623</v>
      </c>
      <c r="E164" s="64" t="s">
        <v>103</v>
      </c>
      <c r="F164" s="64">
        <v>5</v>
      </c>
      <c r="H164" s="64" t="b">
        <v>1</v>
      </c>
      <c r="I164" s="64" t="b">
        <v>0</v>
      </c>
      <c r="J164" s="64">
        <v>17.724</v>
      </c>
      <c r="K164" s="64">
        <v>2.0030000000000001</v>
      </c>
      <c r="L164" s="64">
        <v>1.3140000000000001</v>
      </c>
      <c r="M164" s="64">
        <v>3.8809999999999998</v>
      </c>
      <c r="N164" s="64">
        <v>4.9610000000000003</v>
      </c>
      <c r="O164" s="64" t="s">
        <v>8452</v>
      </c>
      <c r="P164" s="64" t="s">
        <v>8454</v>
      </c>
    </row>
    <row r="165" spans="1:16">
      <c r="A165" s="64">
        <v>1097</v>
      </c>
      <c r="B165" s="64" t="s">
        <v>5585</v>
      </c>
      <c r="C165" s="64" t="s">
        <v>38</v>
      </c>
      <c r="D165" s="64" t="s">
        <v>623</v>
      </c>
      <c r="E165" s="64" t="s">
        <v>103</v>
      </c>
      <c r="F165" s="64">
        <v>0.6</v>
      </c>
      <c r="H165" s="64" t="b">
        <v>1</v>
      </c>
      <c r="I165" s="64" t="b">
        <v>0</v>
      </c>
      <c r="J165" s="64">
        <v>1.0980000000000001</v>
      </c>
      <c r="K165" s="64">
        <v>1.024</v>
      </c>
      <c r="L165" s="64">
        <v>1.224</v>
      </c>
      <c r="M165" s="64">
        <v>0.96699999999999997</v>
      </c>
      <c r="N165" s="64">
        <v>0.76500000000000001</v>
      </c>
      <c r="O165" s="64" t="s">
        <v>8455</v>
      </c>
      <c r="P165" s="64" t="s">
        <v>309</v>
      </c>
    </row>
    <row r="166" spans="1:16">
      <c r="A166" s="64">
        <v>1098</v>
      </c>
      <c r="B166" s="64" t="s">
        <v>5586</v>
      </c>
      <c r="C166" s="64" t="s">
        <v>38</v>
      </c>
      <c r="D166" s="64" t="s">
        <v>623</v>
      </c>
      <c r="E166" s="64" t="s">
        <v>103</v>
      </c>
      <c r="F166" s="64">
        <v>0.32</v>
      </c>
      <c r="H166" s="64" t="b">
        <v>1</v>
      </c>
      <c r="I166" s="64" t="b">
        <v>0</v>
      </c>
      <c r="J166" s="64">
        <v>1.246</v>
      </c>
      <c r="K166" s="64">
        <v>0.42199999999999999</v>
      </c>
      <c r="L166" s="64">
        <v>0.308</v>
      </c>
      <c r="M166" s="64">
        <v>0.25800000000000001</v>
      </c>
      <c r="N166" s="64">
        <v>0.01</v>
      </c>
      <c r="O166" s="64" t="s">
        <v>8457</v>
      </c>
      <c r="P166" s="64" t="s">
        <v>310</v>
      </c>
    </row>
    <row r="167" spans="1:16">
      <c r="A167" s="64">
        <v>1099</v>
      </c>
      <c r="B167" s="64" t="s">
        <v>485</v>
      </c>
      <c r="C167" s="64" t="s">
        <v>5587</v>
      </c>
      <c r="D167" s="64" t="s">
        <v>623</v>
      </c>
      <c r="E167" s="64" t="s">
        <v>103</v>
      </c>
      <c r="F167" s="64">
        <v>0.22500000000000001</v>
      </c>
      <c r="H167" s="64" t="b">
        <v>1</v>
      </c>
      <c r="I167" s="64" t="b">
        <v>0</v>
      </c>
      <c r="J167" s="64">
        <v>0</v>
      </c>
      <c r="K167" s="64">
        <v>0</v>
      </c>
      <c r="L167" s="64">
        <v>0</v>
      </c>
      <c r="M167" s="64">
        <v>0</v>
      </c>
      <c r="N167" s="64">
        <v>0</v>
      </c>
      <c r="O167" s="64" t="s">
        <v>15</v>
      </c>
      <c r="P167" s="64" t="s">
        <v>484</v>
      </c>
    </row>
    <row r="168" spans="1:16">
      <c r="A168" s="64">
        <v>1100</v>
      </c>
      <c r="B168" s="64" t="s">
        <v>5588</v>
      </c>
      <c r="C168" s="64" t="s">
        <v>5491</v>
      </c>
      <c r="D168" s="64" t="s">
        <v>623</v>
      </c>
      <c r="E168" s="64" t="s">
        <v>103</v>
      </c>
      <c r="F168" s="64">
        <v>6</v>
      </c>
      <c r="H168" s="64" t="b">
        <v>1</v>
      </c>
      <c r="I168" s="64" t="b">
        <v>0</v>
      </c>
      <c r="J168" s="64">
        <v>18.91</v>
      </c>
      <c r="K168" s="64">
        <v>19.268999999999998</v>
      </c>
      <c r="L168" s="64">
        <v>8.859</v>
      </c>
      <c r="M168" s="64">
        <v>14.407999999999999</v>
      </c>
      <c r="N168" s="64">
        <v>16.783999999999999</v>
      </c>
      <c r="O168" s="64" t="s">
        <v>8460</v>
      </c>
      <c r="P168" s="64" t="s">
        <v>311</v>
      </c>
    </row>
    <row r="169" spans="1:16">
      <c r="A169" s="64">
        <v>1101</v>
      </c>
      <c r="B169" s="64" t="s">
        <v>5589</v>
      </c>
      <c r="C169" s="64" t="s">
        <v>4584</v>
      </c>
      <c r="D169" s="64" t="s">
        <v>623</v>
      </c>
      <c r="E169" s="64" t="s">
        <v>103</v>
      </c>
      <c r="F169" s="64">
        <v>23.6</v>
      </c>
      <c r="H169" s="64" t="b">
        <v>1</v>
      </c>
      <c r="I169" s="64" t="b">
        <v>0</v>
      </c>
      <c r="J169" s="64">
        <v>186.2</v>
      </c>
      <c r="K169" s="64">
        <v>130.46600000000001</v>
      </c>
      <c r="L169" s="64">
        <v>37.400030000000001</v>
      </c>
      <c r="M169" s="64">
        <v>25.634</v>
      </c>
      <c r="N169" s="64">
        <v>46.735999999999997</v>
      </c>
      <c r="O169" s="64" t="s">
        <v>8461</v>
      </c>
      <c r="P169" s="64" t="s">
        <v>312</v>
      </c>
    </row>
    <row r="170" spans="1:16">
      <c r="A170" s="64">
        <v>1102</v>
      </c>
      <c r="B170" s="64" t="s">
        <v>5590</v>
      </c>
      <c r="C170" s="64" t="s">
        <v>15</v>
      </c>
      <c r="D170" s="64" t="s">
        <v>623</v>
      </c>
      <c r="E170" s="64" t="s">
        <v>103</v>
      </c>
      <c r="F170" s="64">
        <v>0.05</v>
      </c>
      <c r="H170" s="64" t="b">
        <v>1</v>
      </c>
      <c r="I170" s="64" t="b">
        <v>0</v>
      </c>
      <c r="J170" s="64">
        <v>3.4750000000000003E-2</v>
      </c>
      <c r="K170" s="64">
        <v>3.0000000000000001E-3</v>
      </c>
      <c r="L170" s="64">
        <v>0.13600000000000001</v>
      </c>
      <c r="M170" s="64">
        <v>0</v>
      </c>
      <c r="N170" s="64">
        <v>0</v>
      </c>
      <c r="O170" s="64" t="s">
        <v>15</v>
      </c>
      <c r="P170" s="64" t="s">
        <v>546</v>
      </c>
    </row>
    <row r="171" spans="1:16">
      <c r="A171" s="64">
        <v>1103</v>
      </c>
      <c r="B171" s="64" t="s">
        <v>28</v>
      </c>
      <c r="C171" s="64" t="s">
        <v>58</v>
      </c>
      <c r="D171" s="64" t="s">
        <v>623</v>
      </c>
      <c r="E171" s="64" t="s">
        <v>103</v>
      </c>
      <c r="F171" s="64">
        <v>7.94</v>
      </c>
      <c r="H171" s="64" t="b">
        <v>1</v>
      </c>
      <c r="I171" s="64" t="b">
        <v>0</v>
      </c>
      <c r="J171" s="64">
        <v>31.91</v>
      </c>
      <c r="K171" s="64">
        <v>4.4969999999999999</v>
      </c>
      <c r="L171" s="64">
        <v>3.2000000000000001E-2</v>
      </c>
      <c r="M171" s="64">
        <v>1.0000000000000001E-5</v>
      </c>
      <c r="N171" s="64">
        <v>1E-3</v>
      </c>
      <c r="O171" s="64" t="s">
        <v>8462</v>
      </c>
      <c r="P171" s="64" t="s">
        <v>313</v>
      </c>
    </row>
    <row r="172" spans="1:16">
      <c r="A172" s="64">
        <v>1104</v>
      </c>
      <c r="B172" s="64" t="s">
        <v>5591</v>
      </c>
      <c r="C172" s="64" t="s">
        <v>5162</v>
      </c>
      <c r="D172" s="64" t="s">
        <v>623</v>
      </c>
      <c r="E172" s="64" t="s">
        <v>103</v>
      </c>
      <c r="F172" s="64">
        <v>2</v>
      </c>
      <c r="H172" s="64" t="b">
        <v>1</v>
      </c>
      <c r="I172" s="64" t="b">
        <v>0</v>
      </c>
      <c r="J172" s="64">
        <v>6.4580000000000002</v>
      </c>
      <c r="K172" s="64">
        <v>7.8739999999999997</v>
      </c>
      <c r="L172" s="64">
        <v>4.8419999999999996</v>
      </c>
      <c r="M172" s="64">
        <v>5.0919999999999996</v>
      </c>
      <c r="N172" s="64">
        <v>9.56</v>
      </c>
      <c r="O172" s="64" t="s">
        <v>8463</v>
      </c>
      <c r="P172" s="64" t="s">
        <v>8465</v>
      </c>
    </row>
    <row r="173" spans="1:16">
      <c r="A173" s="64">
        <v>1106</v>
      </c>
      <c r="B173" s="64" t="s">
        <v>5593</v>
      </c>
      <c r="C173" s="64" t="s">
        <v>41</v>
      </c>
      <c r="D173" s="64" t="s">
        <v>623</v>
      </c>
      <c r="E173" s="64" t="s">
        <v>103</v>
      </c>
      <c r="F173" s="64">
        <v>3.2</v>
      </c>
      <c r="H173" s="64" t="b">
        <v>1</v>
      </c>
      <c r="I173" s="64" t="b">
        <v>0</v>
      </c>
      <c r="J173" s="64">
        <v>13.573</v>
      </c>
      <c r="K173" s="64">
        <v>3.4239999999999999</v>
      </c>
      <c r="L173" s="64">
        <v>0.47499999999999998</v>
      </c>
      <c r="M173" s="64">
        <v>2.722</v>
      </c>
      <c r="N173" s="64">
        <v>3.8149999999999999</v>
      </c>
      <c r="O173" s="64" t="s">
        <v>8468</v>
      </c>
      <c r="P173" s="64" t="s">
        <v>8469</v>
      </c>
    </row>
    <row r="174" spans="1:16">
      <c r="A174" s="64">
        <v>1107</v>
      </c>
      <c r="B174" s="64" t="s">
        <v>5594</v>
      </c>
      <c r="C174" s="64" t="s">
        <v>5595</v>
      </c>
      <c r="D174" s="64" t="s">
        <v>623</v>
      </c>
      <c r="E174" s="64" t="s">
        <v>103</v>
      </c>
      <c r="F174" s="64">
        <v>1.5</v>
      </c>
      <c r="H174" s="64" t="b">
        <v>1</v>
      </c>
      <c r="I174" s="64" t="b">
        <v>0</v>
      </c>
      <c r="J174" s="64">
        <v>0</v>
      </c>
      <c r="K174" s="64">
        <v>0</v>
      </c>
      <c r="L174" s="64">
        <v>0</v>
      </c>
      <c r="M174" s="64">
        <v>0</v>
      </c>
      <c r="N174" s="64">
        <v>0</v>
      </c>
      <c r="O174" s="64" t="s">
        <v>8470</v>
      </c>
      <c r="P174" s="64" t="s">
        <v>8471</v>
      </c>
    </row>
    <row r="175" spans="1:16">
      <c r="A175" s="64">
        <v>1108</v>
      </c>
      <c r="B175" s="64" t="s">
        <v>5596</v>
      </c>
      <c r="C175" s="64" t="s">
        <v>5597</v>
      </c>
      <c r="D175" s="64" t="s">
        <v>623</v>
      </c>
      <c r="E175" s="64" t="s">
        <v>103</v>
      </c>
      <c r="F175" s="64">
        <v>1.1000000000000001</v>
      </c>
      <c r="H175" s="64" t="b">
        <v>1</v>
      </c>
      <c r="I175" s="64" t="b">
        <v>0</v>
      </c>
      <c r="J175" s="64">
        <v>5.2720000000000002</v>
      </c>
      <c r="K175" s="64">
        <v>3.516</v>
      </c>
      <c r="L175" s="64">
        <v>0.318</v>
      </c>
      <c r="M175" s="64">
        <v>0.63300000000000001</v>
      </c>
      <c r="N175" s="64">
        <v>0.80100000000000005</v>
      </c>
      <c r="O175" s="64" t="s">
        <v>8472</v>
      </c>
      <c r="P175" s="64" t="s">
        <v>8474</v>
      </c>
    </row>
    <row r="176" spans="1:16">
      <c r="A176" s="64">
        <v>1109</v>
      </c>
      <c r="B176" s="64" t="s">
        <v>29</v>
      </c>
      <c r="C176" s="64" t="s">
        <v>38</v>
      </c>
      <c r="D176" s="64" t="s">
        <v>623</v>
      </c>
      <c r="E176" s="64" t="s">
        <v>103</v>
      </c>
      <c r="F176" s="64">
        <v>10</v>
      </c>
      <c r="H176" s="64" t="b">
        <v>1</v>
      </c>
      <c r="I176" s="64" t="b">
        <v>0</v>
      </c>
      <c r="J176" s="64">
        <v>39.173000000000002</v>
      </c>
      <c r="K176" s="64">
        <v>30.359000000000002</v>
      </c>
      <c r="L176" s="64">
        <v>17.637</v>
      </c>
      <c r="M176" s="64">
        <v>21.225999999999999</v>
      </c>
      <c r="N176" s="64">
        <v>8.15</v>
      </c>
      <c r="O176" s="64" t="s">
        <v>8475</v>
      </c>
      <c r="P176" s="64" t="s">
        <v>314</v>
      </c>
    </row>
    <row r="177" spans="1:16">
      <c r="A177" s="64">
        <v>1110</v>
      </c>
      <c r="B177" s="64" t="s">
        <v>33</v>
      </c>
      <c r="C177" s="64" t="s">
        <v>38</v>
      </c>
      <c r="D177" s="64" t="s">
        <v>623</v>
      </c>
      <c r="E177" s="64" t="s">
        <v>103</v>
      </c>
      <c r="F177" s="64">
        <v>10</v>
      </c>
      <c r="H177" s="64" t="b">
        <v>1</v>
      </c>
      <c r="I177" s="64" t="b">
        <v>0</v>
      </c>
      <c r="J177" s="64">
        <v>33.308999999999997</v>
      </c>
      <c r="K177" s="64">
        <v>11.019</v>
      </c>
      <c r="L177" s="64">
        <v>9.6959999999999997</v>
      </c>
      <c r="M177" s="64">
        <v>22.88</v>
      </c>
      <c r="N177" s="64">
        <v>15.952999999999999</v>
      </c>
      <c r="O177" s="64" t="s">
        <v>8477</v>
      </c>
      <c r="P177" s="64" t="s">
        <v>315</v>
      </c>
    </row>
    <row r="178" spans="1:16">
      <c r="A178" s="64">
        <v>1111</v>
      </c>
      <c r="B178" s="64" t="s">
        <v>5598</v>
      </c>
      <c r="C178" s="64" t="s">
        <v>5162</v>
      </c>
      <c r="D178" s="64" t="s">
        <v>623</v>
      </c>
      <c r="E178" s="64" t="s">
        <v>103</v>
      </c>
      <c r="F178" s="64">
        <v>9.3000000000000007</v>
      </c>
      <c r="H178" s="64" t="b">
        <v>1</v>
      </c>
      <c r="I178" s="64" t="b">
        <v>0</v>
      </c>
      <c r="J178" s="64">
        <v>19.439</v>
      </c>
      <c r="K178" s="64">
        <v>7.0920100000000001</v>
      </c>
      <c r="L178" s="64">
        <v>3.1709999999999998</v>
      </c>
      <c r="M178" s="64">
        <v>11.393000000000001</v>
      </c>
      <c r="N178" s="64">
        <v>19.523</v>
      </c>
      <c r="O178" s="64" t="s">
        <v>8479</v>
      </c>
      <c r="P178" s="64" t="s">
        <v>8481</v>
      </c>
    </row>
    <row r="179" spans="1:16">
      <c r="A179" s="64">
        <v>1200</v>
      </c>
      <c r="B179" s="64" t="s">
        <v>5599</v>
      </c>
      <c r="C179" s="64" t="s">
        <v>15</v>
      </c>
      <c r="D179" s="64" t="s">
        <v>623</v>
      </c>
      <c r="E179" s="64" t="s">
        <v>103</v>
      </c>
      <c r="F179" s="64">
        <v>7.3</v>
      </c>
      <c r="G179" s="65">
        <v>42878</v>
      </c>
      <c r="H179" s="64" t="b">
        <v>1</v>
      </c>
      <c r="I179" s="64" t="b">
        <v>0</v>
      </c>
      <c r="J179" s="64">
        <v>32.79</v>
      </c>
      <c r="K179" s="64">
        <v>0</v>
      </c>
      <c r="L179" s="64">
        <v>0</v>
      </c>
      <c r="M179" s="64">
        <v>0</v>
      </c>
      <c r="N179" s="64">
        <v>0</v>
      </c>
      <c r="O179" s="64" t="s">
        <v>8683</v>
      </c>
      <c r="P179" s="64" t="s">
        <v>8685</v>
      </c>
    </row>
    <row r="180" spans="1:16">
      <c r="A180" s="64">
        <v>1112</v>
      </c>
      <c r="B180" s="64" t="s">
        <v>5600</v>
      </c>
      <c r="C180" s="64" t="s">
        <v>5601</v>
      </c>
      <c r="D180" s="64" t="s">
        <v>623</v>
      </c>
      <c r="E180" s="64" t="s">
        <v>103</v>
      </c>
      <c r="F180" s="64">
        <v>4.6500000000000004</v>
      </c>
      <c r="H180" s="64" t="b">
        <v>1</v>
      </c>
      <c r="I180" s="64" t="b">
        <v>0</v>
      </c>
      <c r="J180" s="64">
        <v>9.782</v>
      </c>
      <c r="K180" s="64">
        <v>8.9510000000000005</v>
      </c>
      <c r="L180" s="64">
        <v>2.294</v>
      </c>
      <c r="M180" s="64">
        <v>18.716999999999999</v>
      </c>
      <c r="N180" s="64">
        <v>17.504000000000001</v>
      </c>
      <c r="O180" s="64" t="s">
        <v>8482</v>
      </c>
      <c r="P180" s="64" t="s">
        <v>316</v>
      </c>
    </row>
    <row r="181" spans="1:16">
      <c r="A181" s="64">
        <v>1113</v>
      </c>
      <c r="B181" s="64" t="s">
        <v>5602</v>
      </c>
      <c r="C181" s="64" t="s">
        <v>58</v>
      </c>
      <c r="D181" s="64" t="s">
        <v>623</v>
      </c>
      <c r="E181" s="64" t="s">
        <v>103</v>
      </c>
      <c r="F181" s="64">
        <v>5.9</v>
      </c>
      <c r="H181" s="64" t="b">
        <v>1</v>
      </c>
      <c r="I181" s="64" t="b">
        <v>0</v>
      </c>
      <c r="J181" s="64">
        <v>33.515000000000001</v>
      </c>
      <c r="K181" s="64">
        <v>25.594999999999999</v>
      </c>
      <c r="L181" s="64">
        <v>16.747</v>
      </c>
      <c r="M181" s="64">
        <v>11.651</v>
      </c>
      <c r="N181" s="64">
        <v>28.286999999999999</v>
      </c>
      <c r="O181" s="64" t="s">
        <v>8484</v>
      </c>
      <c r="P181" s="64" t="s">
        <v>8485</v>
      </c>
    </row>
    <row r="182" spans="1:16">
      <c r="A182" s="64">
        <v>1114</v>
      </c>
      <c r="B182" s="64" t="s">
        <v>5603</v>
      </c>
      <c r="C182" s="64" t="s">
        <v>5604</v>
      </c>
      <c r="D182" s="64" t="s">
        <v>623</v>
      </c>
      <c r="E182" s="64" t="s">
        <v>103</v>
      </c>
      <c r="F182" s="64">
        <v>14</v>
      </c>
      <c r="H182" s="64" t="b">
        <v>1</v>
      </c>
      <c r="I182" s="64" t="b">
        <v>0</v>
      </c>
      <c r="J182" s="64">
        <v>47.854999999999997</v>
      </c>
      <c r="K182" s="64">
        <v>12.21</v>
      </c>
      <c r="L182" s="64">
        <v>1.8000799999999999</v>
      </c>
      <c r="M182" s="64">
        <v>5.4220699999999997</v>
      </c>
      <c r="N182" s="64">
        <v>6.4480000000000004</v>
      </c>
      <c r="O182" s="64" t="s">
        <v>8486</v>
      </c>
      <c r="P182" s="64" t="s">
        <v>8488</v>
      </c>
    </row>
    <row r="183" spans="1:16">
      <c r="A183" s="64">
        <v>1115</v>
      </c>
      <c r="B183" s="64" t="s">
        <v>5605</v>
      </c>
      <c r="C183" s="64" t="s">
        <v>5606</v>
      </c>
      <c r="D183" s="64" t="s">
        <v>623</v>
      </c>
      <c r="E183" s="64" t="s">
        <v>103</v>
      </c>
      <c r="F183" s="64">
        <v>1.91</v>
      </c>
      <c r="H183" s="64" t="b">
        <v>1</v>
      </c>
      <c r="I183" s="64" t="b">
        <v>0</v>
      </c>
      <c r="J183" s="64">
        <v>9.9999997764825801E-6</v>
      </c>
      <c r="K183" s="64">
        <v>1.7370000000000001</v>
      </c>
      <c r="L183" s="64">
        <v>0.16900000000000001</v>
      </c>
      <c r="M183" s="64">
        <v>1.0029999999999999</v>
      </c>
      <c r="N183" s="64">
        <v>1.347</v>
      </c>
      <c r="O183" s="64" t="s">
        <v>8489</v>
      </c>
      <c r="P183" s="64" t="s">
        <v>8490</v>
      </c>
    </row>
    <row r="184" spans="1:16">
      <c r="A184" s="64">
        <v>1116</v>
      </c>
      <c r="B184" s="64" t="s">
        <v>5607</v>
      </c>
      <c r="C184" s="64" t="s">
        <v>5409</v>
      </c>
      <c r="D184" s="64" t="s">
        <v>623</v>
      </c>
      <c r="E184" s="64" t="s">
        <v>103</v>
      </c>
      <c r="F184" s="64">
        <v>2</v>
      </c>
      <c r="H184" s="64" t="b">
        <v>1</v>
      </c>
      <c r="I184" s="64" t="b">
        <v>0</v>
      </c>
      <c r="J184" s="64">
        <v>4.0430000000000001</v>
      </c>
      <c r="K184" s="64">
        <v>6.266</v>
      </c>
      <c r="L184" s="64">
        <v>2.0009999999999999</v>
      </c>
      <c r="M184" s="64">
        <v>3.0259999999999998</v>
      </c>
      <c r="N184" s="64">
        <v>5.2910000000000004</v>
      </c>
      <c r="O184" s="64" t="s">
        <v>8491</v>
      </c>
      <c r="P184" s="64" t="s">
        <v>8493</v>
      </c>
    </row>
    <row r="185" spans="1:16">
      <c r="A185" s="64">
        <v>1117</v>
      </c>
      <c r="B185" s="64" t="s">
        <v>5608</v>
      </c>
      <c r="C185" s="64" t="s">
        <v>12</v>
      </c>
      <c r="D185" s="64" t="s">
        <v>623</v>
      </c>
      <c r="E185" s="64" t="s">
        <v>103</v>
      </c>
      <c r="F185" s="64">
        <v>25.5</v>
      </c>
      <c r="H185" s="64" t="b">
        <v>1</v>
      </c>
      <c r="I185" s="64" t="b">
        <v>0</v>
      </c>
      <c r="J185" s="64">
        <v>93.453999999999994</v>
      </c>
      <c r="K185" s="64">
        <v>53.966999999999999</v>
      </c>
      <c r="L185" s="64">
        <v>13.754020000000001</v>
      </c>
      <c r="M185" s="64">
        <v>24.23</v>
      </c>
      <c r="N185" s="64">
        <v>21.651</v>
      </c>
      <c r="O185" s="64" t="s">
        <v>8494</v>
      </c>
      <c r="P185" s="64" t="s">
        <v>8495</v>
      </c>
    </row>
    <row r="186" spans="1:16">
      <c r="A186" s="64">
        <v>1118</v>
      </c>
      <c r="B186" s="64" t="s">
        <v>5609</v>
      </c>
      <c r="C186" s="64" t="s">
        <v>5403</v>
      </c>
      <c r="D186" s="64" t="s">
        <v>623</v>
      </c>
      <c r="E186" s="64" t="s">
        <v>103</v>
      </c>
      <c r="F186" s="64">
        <v>3.6</v>
      </c>
      <c r="H186" s="64" t="b">
        <v>1</v>
      </c>
      <c r="I186" s="64" t="b">
        <v>0</v>
      </c>
      <c r="J186" s="64">
        <v>2.0619999999999998</v>
      </c>
      <c r="K186" s="64">
        <v>7.298</v>
      </c>
      <c r="L186" s="64">
        <v>0.109509</v>
      </c>
      <c r="M186" s="64">
        <v>0.61399999999999999</v>
      </c>
      <c r="N186" s="64">
        <v>5.5359999999999996</v>
      </c>
      <c r="O186" s="64" t="s">
        <v>8496</v>
      </c>
      <c r="P186" s="64" t="s">
        <v>8498</v>
      </c>
    </row>
    <row r="187" spans="1:16">
      <c r="A187" s="64">
        <v>1120</v>
      </c>
      <c r="B187" s="64" t="s">
        <v>5611</v>
      </c>
      <c r="C187" s="64" t="s">
        <v>5611</v>
      </c>
      <c r="D187" s="64" t="s">
        <v>623</v>
      </c>
      <c r="E187" s="64" t="s">
        <v>103</v>
      </c>
      <c r="F187" s="64">
        <v>0.7</v>
      </c>
      <c r="H187" s="64" t="b">
        <v>1</v>
      </c>
      <c r="I187" s="64" t="b">
        <v>0</v>
      </c>
      <c r="J187" s="64">
        <v>0</v>
      </c>
      <c r="K187" s="64">
        <v>0.56621349999999993</v>
      </c>
      <c r="L187" s="64">
        <v>0.58089349999999995</v>
      </c>
      <c r="M187" s="64">
        <v>0.54927700000000002</v>
      </c>
      <c r="N187" s="64">
        <v>0</v>
      </c>
      <c r="O187" s="64" t="s">
        <v>8501</v>
      </c>
      <c r="P187" s="64" t="s">
        <v>8503</v>
      </c>
    </row>
    <row r="188" spans="1:16">
      <c r="A188" s="64">
        <v>1121</v>
      </c>
      <c r="B188" s="64" t="s">
        <v>5612</v>
      </c>
      <c r="C188" s="64" t="s">
        <v>127</v>
      </c>
      <c r="D188" s="64" t="s">
        <v>623</v>
      </c>
      <c r="E188" s="64" t="s">
        <v>103</v>
      </c>
      <c r="F188" s="64">
        <v>0.45</v>
      </c>
      <c r="H188" s="64" t="b">
        <v>1</v>
      </c>
      <c r="I188" s="64" t="b">
        <v>0</v>
      </c>
      <c r="J188" s="64">
        <v>0</v>
      </c>
      <c r="K188" s="64">
        <v>0.21</v>
      </c>
      <c r="L188" s="64">
        <v>0.93784999999999996</v>
      </c>
      <c r="M188" s="64">
        <v>0.29468</v>
      </c>
      <c r="N188" s="64">
        <v>0.29599999999999999</v>
      </c>
      <c r="O188" s="64" t="s">
        <v>8504</v>
      </c>
      <c r="P188" s="64" t="s">
        <v>308</v>
      </c>
    </row>
    <row r="189" spans="1:16">
      <c r="A189" s="64">
        <v>1122</v>
      </c>
      <c r="B189" s="64" t="s">
        <v>5613</v>
      </c>
      <c r="C189" s="64" t="s">
        <v>5422</v>
      </c>
      <c r="D189" s="64" t="s">
        <v>623</v>
      </c>
      <c r="E189" s="64" t="s">
        <v>103</v>
      </c>
      <c r="F189" s="64">
        <v>13.5</v>
      </c>
      <c r="H189" s="64" t="b">
        <v>1</v>
      </c>
      <c r="I189" s="64" t="b">
        <v>0</v>
      </c>
      <c r="J189" s="64">
        <v>86.912000000000006</v>
      </c>
      <c r="K189" s="64">
        <v>74.459999999999994</v>
      </c>
      <c r="L189" s="64">
        <v>28.588000000000001</v>
      </c>
      <c r="M189" s="64">
        <v>27.007999999999999</v>
      </c>
      <c r="N189" s="64">
        <v>52.338000000000001</v>
      </c>
      <c r="O189" s="64" t="s">
        <v>8506</v>
      </c>
      <c r="P189" s="64" t="s">
        <v>317</v>
      </c>
    </row>
    <row r="190" spans="1:16">
      <c r="A190" s="64">
        <v>1123</v>
      </c>
      <c r="B190" s="64" t="s">
        <v>30</v>
      </c>
      <c r="C190" s="64" t="s">
        <v>38</v>
      </c>
      <c r="D190" s="64" t="s">
        <v>623</v>
      </c>
      <c r="E190" s="64" t="s">
        <v>103</v>
      </c>
      <c r="F190" s="64">
        <v>8.4</v>
      </c>
      <c r="H190" s="64" t="b">
        <v>1</v>
      </c>
      <c r="I190" s="64" t="b">
        <v>0</v>
      </c>
      <c r="J190" s="64">
        <v>51.64</v>
      </c>
      <c r="K190" s="64">
        <v>45.954000000000001</v>
      </c>
      <c r="L190" s="64">
        <v>9.0239999999999991</v>
      </c>
      <c r="M190" s="64">
        <v>22.177</v>
      </c>
      <c r="N190" s="64">
        <v>40.023000000000003</v>
      </c>
      <c r="O190" s="64" t="s">
        <v>8507</v>
      </c>
      <c r="P190" s="64" t="s">
        <v>318</v>
      </c>
    </row>
    <row r="191" spans="1:16">
      <c r="A191" s="64">
        <v>1124</v>
      </c>
      <c r="B191" s="64" t="s">
        <v>5614</v>
      </c>
      <c r="C191" s="64" t="s">
        <v>15</v>
      </c>
      <c r="D191" s="64" t="s">
        <v>623</v>
      </c>
      <c r="E191" s="64" t="s">
        <v>103</v>
      </c>
      <c r="F191" s="64">
        <v>0.52</v>
      </c>
      <c r="H191" s="64" t="b">
        <v>1</v>
      </c>
      <c r="I191" s="64" t="b">
        <v>0</v>
      </c>
      <c r="J191" s="64">
        <v>0</v>
      </c>
      <c r="K191" s="64">
        <v>2.761106523</v>
      </c>
      <c r="L191" s="64">
        <v>1.112633993</v>
      </c>
      <c r="M191" s="64">
        <v>1.5934889999999999</v>
      </c>
      <c r="N191" s="64">
        <v>0</v>
      </c>
      <c r="O191" s="64" t="s">
        <v>8509</v>
      </c>
      <c r="P191" s="64" t="s">
        <v>8511</v>
      </c>
    </row>
    <row r="192" spans="1:16">
      <c r="A192" s="64">
        <v>1125</v>
      </c>
      <c r="B192" s="64" t="s">
        <v>490</v>
      </c>
      <c r="C192" s="64" t="s">
        <v>5615</v>
      </c>
      <c r="D192" s="64" t="s">
        <v>623</v>
      </c>
      <c r="E192" s="64" t="s">
        <v>103</v>
      </c>
      <c r="F192" s="64">
        <v>0.17799999999999999</v>
      </c>
      <c r="H192" s="64" t="b">
        <v>1</v>
      </c>
      <c r="I192" s="64" t="b">
        <v>0</v>
      </c>
      <c r="J192" s="64">
        <v>8.8390250000000004E-2</v>
      </c>
      <c r="K192" s="64">
        <v>0.214</v>
      </c>
      <c r="L192" s="64">
        <v>0.13956099999999999</v>
      </c>
      <c r="M192" s="64">
        <v>0</v>
      </c>
      <c r="N192" s="64">
        <v>0</v>
      </c>
      <c r="O192" s="64" t="s">
        <v>15</v>
      </c>
      <c r="P192" s="64" t="s">
        <v>489</v>
      </c>
    </row>
    <row r="193" spans="1:16">
      <c r="A193" s="64">
        <v>1126</v>
      </c>
      <c r="B193" s="64" t="s">
        <v>5616</v>
      </c>
      <c r="C193" s="64" t="s">
        <v>5617</v>
      </c>
      <c r="D193" s="64" t="s">
        <v>623</v>
      </c>
      <c r="E193" s="64" t="s">
        <v>103</v>
      </c>
      <c r="F193" s="64">
        <v>1.05</v>
      </c>
      <c r="H193" s="64" t="b">
        <v>1</v>
      </c>
      <c r="I193" s="64" t="b">
        <v>0</v>
      </c>
      <c r="J193" s="64">
        <v>0.377</v>
      </c>
      <c r="K193" s="64">
        <v>1.4950000000000001</v>
      </c>
      <c r="L193" s="64">
        <v>1.0000000000000001E-5</v>
      </c>
      <c r="M193" s="64">
        <v>1.0000000000000001E-5</v>
      </c>
      <c r="N193" s="64">
        <v>0</v>
      </c>
      <c r="O193" s="64" t="s">
        <v>8513</v>
      </c>
      <c r="P193" s="64" t="s">
        <v>8514</v>
      </c>
    </row>
    <row r="194" spans="1:16">
      <c r="A194" s="64">
        <v>1127</v>
      </c>
      <c r="B194" s="64" t="s">
        <v>5618</v>
      </c>
      <c r="C194" s="64" t="s">
        <v>41</v>
      </c>
      <c r="D194" s="64" t="s">
        <v>623</v>
      </c>
      <c r="E194" s="64" t="s">
        <v>103</v>
      </c>
      <c r="F194" s="64">
        <v>6.4</v>
      </c>
      <c r="H194" s="64" t="b">
        <v>1</v>
      </c>
      <c r="I194" s="64" t="b">
        <v>0</v>
      </c>
      <c r="J194" s="64">
        <v>21.678009999999698</v>
      </c>
      <c r="K194" s="64">
        <v>0.68201000000000001</v>
      </c>
      <c r="L194" s="64">
        <v>0</v>
      </c>
      <c r="M194" s="64">
        <v>0</v>
      </c>
      <c r="N194" s="64">
        <v>0.64600000000000002</v>
      </c>
      <c r="O194" s="64" t="s">
        <v>8515</v>
      </c>
      <c r="P194" s="64" t="s">
        <v>8516</v>
      </c>
    </row>
    <row r="195" spans="1:16">
      <c r="A195" s="64">
        <v>1130</v>
      </c>
      <c r="B195" s="64" t="s">
        <v>31</v>
      </c>
      <c r="C195" s="64" t="s">
        <v>4683</v>
      </c>
      <c r="D195" s="64" t="s">
        <v>623</v>
      </c>
      <c r="E195" s="64" t="s">
        <v>103</v>
      </c>
      <c r="F195" s="64">
        <v>4.9800000000000004</v>
      </c>
      <c r="H195" s="64" t="b">
        <v>1</v>
      </c>
      <c r="I195" s="64" t="b">
        <v>0</v>
      </c>
      <c r="J195" s="64">
        <v>10.0119997558593</v>
      </c>
      <c r="K195" s="64">
        <v>0.85499999999999998</v>
      </c>
      <c r="L195" s="64">
        <v>0.185</v>
      </c>
      <c r="M195" s="64">
        <v>0.61</v>
      </c>
      <c r="N195" s="64">
        <v>0.45800000000000002</v>
      </c>
      <c r="O195" s="64" t="s">
        <v>8521</v>
      </c>
      <c r="P195" s="64" t="s">
        <v>8523</v>
      </c>
    </row>
    <row r="196" spans="1:16">
      <c r="A196" s="64">
        <v>1131</v>
      </c>
      <c r="B196" s="64" t="s">
        <v>5621</v>
      </c>
      <c r="C196" s="64" t="s">
        <v>5162</v>
      </c>
      <c r="D196" s="64" t="s">
        <v>623</v>
      </c>
      <c r="E196" s="64" t="s">
        <v>103</v>
      </c>
      <c r="F196" s="64">
        <v>0.43</v>
      </c>
      <c r="H196" s="64" t="b">
        <v>1</v>
      </c>
      <c r="I196" s="64" t="b">
        <v>0</v>
      </c>
      <c r="J196" s="64">
        <v>9.9999997764825801E-6</v>
      </c>
      <c r="K196" s="64">
        <v>0.65900000000000003</v>
      </c>
      <c r="L196" s="64">
        <v>1.0000000000000001E-5</v>
      </c>
      <c r="M196" s="64">
        <v>8.2000000000000003E-2</v>
      </c>
      <c r="N196" s="64">
        <v>0.32600000000000001</v>
      </c>
      <c r="O196" s="64" t="s">
        <v>8524</v>
      </c>
      <c r="P196" s="64" t="s">
        <v>8526</v>
      </c>
    </row>
    <row r="197" spans="1:16">
      <c r="A197" s="64">
        <v>1132</v>
      </c>
      <c r="B197" s="64" t="s">
        <v>5622</v>
      </c>
      <c r="C197" s="64" t="s">
        <v>5162</v>
      </c>
      <c r="D197" s="64" t="s">
        <v>623</v>
      </c>
      <c r="E197" s="64" t="s">
        <v>103</v>
      </c>
      <c r="F197" s="64">
        <v>3.2</v>
      </c>
      <c r="H197" s="64" t="b">
        <v>1</v>
      </c>
      <c r="I197" s="64" t="b">
        <v>0</v>
      </c>
      <c r="J197" s="64">
        <v>6.7229999999999999</v>
      </c>
      <c r="K197" s="64">
        <v>3.3889999999999998</v>
      </c>
      <c r="L197" s="64">
        <v>1.0000000000000001E-5</v>
      </c>
      <c r="M197" s="64">
        <v>0.91300000000000003</v>
      </c>
      <c r="N197" s="64">
        <v>2.556</v>
      </c>
      <c r="O197" s="64" t="s">
        <v>8527</v>
      </c>
      <c r="P197" s="64" t="s">
        <v>8529</v>
      </c>
    </row>
    <row r="198" spans="1:16">
      <c r="A198" s="64">
        <v>1133</v>
      </c>
      <c r="B198" s="64" t="s">
        <v>5623</v>
      </c>
      <c r="C198" s="64" t="s">
        <v>5162</v>
      </c>
      <c r="D198" s="64" t="s">
        <v>623</v>
      </c>
      <c r="E198" s="64" t="s">
        <v>103</v>
      </c>
      <c r="F198" s="64">
        <v>4</v>
      </c>
      <c r="H198" s="64" t="b">
        <v>1</v>
      </c>
      <c r="I198" s="64" t="b">
        <v>0</v>
      </c>
      <c r="J198" s="64">
        <v>1.1559999999999999</v>
      </c>
      <c r="K198" s="64">
        <v>0.48</v>
      </c>
      <c r="L198" s="64">
        <v>1.0000000000000001E-5</v>
      </c>
      <c r="M198" s="64">
        <v>1.1850000000000001</v>
      </c>
      <c r="N198" s="64">
        <v>3.3940000000000001</v>
      </c>
      <c r="O198" s="64" t="s">
        <v>8530</v>
      </c>
      <c r="P198" s="64" t="s">
        <v>8532</v>
      </c>
    </row>
    <row r="199" spans="1:16">
      <c r="A199" s="64">
        <v>1134</v>
      </c>
      <c r="B199" s="64" t="s">
        <v>5624</v>
      </c>
      <c r="C199" s="64" t="s">
        <v>15</v>
      </c>
      <c r="D199" s="64" t="s">
        <v>623</v>
      </c>
      <c r="E199" s="64" t="s">
        <v>103</v>
      </c>
      <c r="F199" s="64">
        <v>0.6</v>
      </c>
      <c r="H199" s="64" t="b">
        <v>1</v>
      </c>
      <c r="I199" s="64" t="b">
        <v>0</v>
      </c>
      <c r="J199" s="64">
        <v>0</v>
      </c>
      <c r="K199" s="64">
        <v>1.4609133179999998</v>
      </c>
      <c r="L199" s="64">
        <v>0</v>
      </c>
      <c r="M199" s="64">
        <v>1.6653450000000001</v>
      </c>
      <c r="N199" s="64">
        <v>0</v>
      </c>
      <c r="O199" s="64" t="s">
        <v>8533</v>
      </c>
      <c r="P199" s="64" t="s">
        <v>8535</v>
      </c>
    </row>
    <row r="200" spans="1:16">
      <c r="A200" s="64">
        <v>1135</v>
      </c>
      <c r="B200" s="64" t="s">
        <v>5625</v>
      </c>
      <c r="C200" s="64" t="s">
        <v>5407</v>
      </c>
      <c r="D200" s="64" t="s">
        <v>623</v>
      </c>
      <c r="E200" s="64" t="s">
        <v>103</v>
      </c>
      <c r="F200" s="64">
        <v>16.2</v>
      </c>
      <c r="H200" s="64" t="b">
        <v>1</v>
      </c>
      <c r="I200" s="64" t="b">
        <v>0</v>
      </c>
      <c r="J200" s="64">
        <v>126.13500000000001</v>
      </c>
      <c r="K200" s="64">
        <v>95.010999999999996</v>
      </c>
      <c r="L200" s="64">
        <v>28.329049999999999</v>
      </c>
      <c r="M200" s="64">
        <v>20.033999999999999</v>
      </c>
      <c r="N200" s="64">
        <v>54.771999999999998</v>
      </c>
      <c r="O200" s="64" t="s">
        <v>8536</v>
      </c>
      <c r="P200" s="64" t="s">
        <v>319</v>
      </c>
    </row>
    <row r="201" spans="1:16">
      <c r="A201" s="64">
        <v>1136</v>
      </c>
      <c r="B201" s="64" t="s">
        <v>5626</v>
      </c>
      <c r="C201" s="64" t="s">
        <v>38</v>
      </c>
      <c r="D201" s="64" t="s">
        <v>623</v>
      </c>
      <c r="E201" s="64" t="s">
        <v>103</v>
      </c>
      <c r="F201" s="64">
        <v>3.2</v>
      </c>
      <c r="H201" s="64" t="b">
        <v>1</v>
      </c>
      <c r="I201" s="64" t="b">
        <v>0</v>
      </c>
      <c r="J201" s="64">
        <v>5.593</v>
      </c>
      <c r="K201" s="64">
        <v>0.876</v>
      </c>
      <c r="L201" s="64">
        <v>0.28299999999999997</v>
      </c>
      <c r="M201" s="64">
        <v>0.51300000000000001</v>
      </c>
      <c r="N201" s="64">
        <v>2.1360000000000001</v>
      </c>
      <c r="O201" s="64" t="s">
        <v>8538</v>
      </c>
      <c r="P201" s="64" t="s">
        <v>320</v>
      </c>
    </row>
    <row r="202" spans="1:16">
      <c r="A202" s="64">
        <v>1137</v>
      </c>
      <c r="B202" s="64" t="s">
        <v>5627</v>
      </c>
      <c r="C202" s="64" t="s">
        <v>38</v>
      </c>
      <c r="D202" s="64" t="s">
        <v>623</v>
      </c>
      <c r="E202" s="64" t="s">
        <v>103</v>
      </c>
      <c r="F202" s="64">
        <v>3.1</v>
      </c>
      <c r="H202" s="64" t="b">
        <v>1</v>
      </c>
      <c r="I202" s="64" t="b">
        <v>0</v>
      </c>
      <c r="J202" s="64">
        <v>9.0419999999999998</v>
      </c>
      <c r="K202" s="64">
        <v>2.6989999999999998</v>
      </c>
      <c r="L202" s="64">
        <v>2.9750000000000001</v>
      </c>
      <c r="M202" s="64">
        <v>1.7769999999999999</v>
      </c>
      <c r="N202" s="64">
        <v>3.7370000000000001</v>
      </c>
      <c r="O202" s="64" t="s">
        <v>8540</v>
      </c>
      <c r="P202" s="64" t="s">
        <v>321</v>
      </c>
    </row>
    <row r="203" spans="1:16">
      <c r="A203" s="64">
        <v>1138</v>
      </c>
      <c r="B203" s="64" t="s">
        <v>5628</v>
      </c>
      <c r="C203" s="64" t="s">
        <v>15</v>
      </c>
      <c r="D203" s="64" t="s">
        <v>623</v>
      </c>
      <c r="E203" s="64" t="s">
        <v>103</v>
      </c>
      <c r="F203" s="64">
        <v>0.8</v>
      </c>
      <c r="H203" s="64" t="b">
        <v>1</v>
      </c>
      <c r="I203" s="64" t="b">
        <v>0</v>
      </c>
      <c r="J203" s="64">
        <v>0</v>
      </c>
      <c r="K203" s="64">
        <v>1.4309274999999999</v>
      </c>
      <c r="L203" s="64">
        <v>0</v>
      </c>
      <c r="M203" s="64">
        <v>0.120756</v>
      </c>
      <c r="N203" s="64">
        <v>0</v>
      </c>
      <c r="O203" s="64" t="s">
        <v>8542</v>
      </c>
      <c r="P203" s="64" t="s">
        <v>8544</v>
      </c>
    </row>
    <row r="204" spans="1:16">
      <c r="A204" s="64">
        <v>1139</v>
      </c>
      <c r="B204" s="64" t="s">
        <v>5629</v>
      </c>
      <c r="C204" s="64" t="s">
        <v>5630</v>
      </c>
      <c r="D204" s="64" t="s">
        <v>623</v>
      </c>
      <c r="E204" s="64" t="s">
        <v>103</v>
      </c>
      <c r="F204" s="64">
        <v>0.25</v>
      </c>
      <c r="H204" s="64" t="b">
        <v>1</v>
      </c>
      <c r="I204" s="64" t="b">
        <v>0</v>
      </c>
      <c r="J204" s="64">
        <v>8.5615999999999998E-2</v>
      </c>
      <c r="K204" s="64">
        <v>0.108</v>
      </c>
      <c r="L204" s="64">
        <v>0.23446400000000001</v>
      </c>
      <c r="M204" s="64">
        <v>0</v>
      </c>
      <c r="N204" s="64">
        <v>0</v>
      </c>
      <c r="O204" s="64" t="s">
        <v>15</v>
      </c>
      <c r="P204" s="64" t="s">
        <v>8546</v>
      </c>
    </row>
    <row r="205" spans="1:16">
      <c r="A205" s="64">
        <v>1140</v>
      </c>
      <c r="B205" s="64" t="s">
        <v>5631</v>
      </c>
      <c r="C205" s="64" t="s">
        <v>41</v>
      </c>
      <c r="D205" s="64" t="s">
        <v>623</v>
      </c>
      <c r="E205" s="64" t="s">
        <v>103</v>
      </c>
      <c r="F205" s="64">
        <v>0.64</v>
      </c>
      <c r="H205" s="64" t="b">
        <v>1</v>
      </c>
      <c r="I205" s="64" t="b">
        <v>0</v>
      </c>
      <c r="J205" s="64">
        <v>9.9999997764825801E-6</v>
      </c>
      <c r="K205" s="64">
        <v>0</v>
      </c>
      <c r="L205" s="64">
        <v>0</v>
      </c>
      <c r="M205" s="64">
        <v>2.3919999999999999</v>
      </c>
      <c r="N205" s="64">
        <v>3.7759999999999998</v>
      </c>
      <c r="O205" s="64" t="s">
        <v>8547</v>
      </c>
      <c r="P205" s="64" t="s">
        <v>8548</v>
      </c>
    </row>
    <row r="206" spans="1:16">
      <c r="A206" s="64">
        <v>1141</v>
      </c>
      <c r="B206" s="64" t="s">
        <v>5632</v>
      </c>
      <c r="C206" s="64" t="s">
        <v>15</v>
      </c>
      <c r="D206" s="64" t="s">
        <v>623</v>
      </c>
      <c r="E206" s="64" t="s">
        <v>103</v>
      </c>
      <c r="H206" s="64" t="b">
        <v>1</v>
      </c>
      <c r="I206" s="64" t="b">
        <v>0</v>
      </c>
      <c r="J206" s="64">
        <v>0.13625000000000001</v>
      </c>
      <c r="K206" s="64">
        <v>0.54500000000000004</v>
      </c>
      <c r="L206" s="64">
        <v>0</v>
      </c>
      <c r="M206" s="64">
        <v>0</v>
      </c>
      <c r="N206" s="64">
        <v>0</v>
      </c>
      <c r="O206" s="64" t="s">
        <v>15</v>
      </c>
      <c r="P206" s="64" t="s">
        <v>8550</v>
      </c>
    </row>
    <row r="207" spans="1:16">
      <c r="A207" s="64">
        <v>1142</v>
      </c>
      <c r="B207" s="64" t="s">
        <v>5633</v>
      </c>
      <c r="C207" s="64" t="s">
        <v>5422</v>
      </c>
      <c r="D207" s="64" t="s">
        <v>623</v>
      </c>
      <c r="E207" s="64" t="s">
        <v>103</v>
      </c>
      <c r="F207" s="64">
        <v>0.86</v>
      </c>
      <c r="H207" s="64" t="b">
        <v>1</v>
      </c>
      <c r="I207" s="64" t="b">
        <v>0</v>
      </c>
      <c r="J207" s="64">
        <v>0</v>
      </c>
      <c r="K207" s="64">
        <v>3.8995600000000001</v>
      </c>
      <c r="L207" s="64">
        <v>3.4630000000000001</v>
      </c>
      <c r="M207" s="64">
        <v>2.8845529999999999</v>
      </c>
      <c r="N207" s="64">
        <v>0</v>
      </c>
      <c r="O207" s="64" t="s">
        <v>8551</v>
      </c>
      <c r="P207" s="64" t="s">
        <v>8553</v>
      </c>
    </row>
    <row r="208" spans="1:16">
      <c r="A208" s="64">
        <v>1143</v>
      </c>
      <c r="B208" s="64" t="s">
        <v>5634</v>
      </c>
      <c r="C208" s="64" t="s">
        <v>58</v>
      </c>
      <c r="D208" s="64" t="s">
        <v>623</v>
      </c>
      <c r="E208" s="64" t="s">
        <v>103</v>
      </c>
      <c r="F208" s="64">
        <v>8.5399999999999991</v>
      </c>
      <c r="H208" s="64" t="b">
        <v>1</v>
      </c>
      <c r="I208" s="64" t="b">
        <v>0</v>
      </c>
      <c r="J208" s="64">
        <v>21.77</v>
      </c>
      <c r="K208" s="64">
        <v>4.3120000000000003</v>
      </c>
      <c r="L208" s="64">
        <v>0</v>
      </c>
      <c r="M208" s="64">
        <v>1.0000000000000001E-5</v>
      </c>
      <c r="N208" s="64">
        <v>0</v>
      </c>
      <c r="O208" s="64" t="s">
        <v>8554</v>
      </c>
      <c r="P208" s="64" t="s">
        <v>8555</v>
      </c>
    </row>
    <row r="209" spans="1:16">
      <c r="A209" s="64">
        <v>1144</v>
      </c>
      <c r="B209" s="64" t="s">
        <v>5635</v>
      </c>
      <c r="C209" s="64" t="s">
        <v>5636</v>
      </c>
      <c r="D209" s="64" t="s">
        <v>623</v>
      </c>
      <c r="E209" s="64" t="s">
        <v>103</v>
      </c>
      <c r="H209" s="64" t="b">
        <v>1</v>
      </c>
      <c r="I209" s="64" t="b">
        <v>0</v>
      </c>
      <c r="J209" s="64">
        <v>2.6749999999999999E-2</v>
      </c>
      <c r="K209" s="64">
        <v>0.107</v>
      </c>
      <c r="L209" s="64">
        <v>0</v>
      </c>
      <c r="M209" s="64">
        <v>0</v>
      </c>
      <c r="N209" s="64">
        <v>0</v>
      </c>
      <c r="O209" s="64" t="s">
        <v>15</v>
      </c>
      <c r="P209" s="64" t="s">
        <v>8557</v>
      </c>
    </row>
    <row r="210" spans="1:16">
      <c r="A210" s="64">
        <v>1145</v>
      </c>
      <c r="B210" s="64" t="s">
        <v>32</v>
      </c>
      <c r="C210" s="64" t="s">
        <v>38</v>
      </c>
      <c r="D210" s="64" t="s">
        <v>623</v>
      </c>
      <c r="E210" s="64" t="s">
        <v>103</v>
      </c>
      <c r="F210" s="64">
        <v>0.48</v>
      </c>
      <c r="H210" s="64" t="b">
        <v>1</v>
      </c>
      <c r="I210" s="64" t="b">
        <v>0</v>
      </c>
      <c r="J210" s="64">
        <v>3.82</v>
      </c>
      <c r="K210" s="64">
        <v>0.80500000000000005</v>
      </c>
      <c r="L210" s="64">
        <v>0.29699999999999999</v>
      </c>
      <c r="M210" s="64">
        <v>0.44800000000000001</v>
      </c>
      <c r="N210" s="64">
        <v>0.80600000000000005</v>
      </c>
      <c r="O210" s="64" t="s">
        <v>8558</v>
      </c>
      <c r="P210" s="64" t="s">
        <v>322</v>
      </c>
    </row>
    <row r="211" spans="1:16">
      <c r="A211" s="64">
        <v>1146</v>
      </c>
      <c r="B211" s="64" t="s">
        <v>5637</v>
      </c>
      <c r="C211" s="64" t="s">
        <v>5512</v>
      </c>
      <c r="D211" s="64" t="s">
        <v>623</v>
      </c>
      <c r="E211" s="64" t="s">
        <v>103</v>
      </c>
      <c r="F211" s="64">
        <v>0.6</v>
      </c>
      <c r="H211" s="64" t="b">
        <v>1</v>
      </c>
      <c r="I211" s="64" t="b">
        <v>0</v>
      </c>
      <c r="J211" s="64">
        <v>0</v>
      </c>
      <c r="K211" s="64">
        <v>1.51288</v>
      </c>
      <c r="L211" s="64">
        <v>1.2607865</v>
      </c>
      <c r="M211" s="64">
        <v>1.3639949999999998</v>
      </c>
      <c r="N211" s="64">
        <v>0</v>
      </c>
      <c r="O211" s="64" t="s">
        <v>8560</v>
      </c>
      <c r="P211" s="64" t="s">
        <v>8562</v>
      </c>
    </row>
    <row r="212" spans="1:16">
      <c r="A212" s="64">
        <v>1147</v>
      </c>
      <c r="B212" s="64" t="s">
        <v>69</v>
      </c>
      <c r="C212" s="64" t="s">
        <v>5638</v>
      </c>
      <c r="D212" s="64" t="s">
        <v>623</v>
      </c>
      <c r="E212" s="64" t="s">
        <v>103</v>
      </c>
      <c r="F212" s="64">
        <v>4.4000000000000004</v>
      </c>
      <c r="H212" s="64" t="b">
        <v>1</v>
      </c>
      <c r="I212" s="64" t="b">
        <v>0</v>
      </c>
      <c r="J212" s="64">
        <v>0</v>
      </c>
      <c r="K212" s="64">
        <v>18.058</v>
      </c>
      <c r="L212" s="64">
        <v>0</v>
      </c>
      <c r="M212" s="64">
        <v>0</v>
      </c>
      <c r="N212" s="64">
        <v>0</v>
      </c>
      <c r="O212" s="64" t="s">
        <v>8563</v>
      </c>
      <c r="P212" s="64" t="s">
        <v>323</v>
      </c>
    </row>
    <row r="213" spans="1:16">
      <c r="A213" s="64">
        <v>1148</v>
      </c>
      <c r="B213" s="64" t="s">
        <v>5639</v>
      </c>
      <c r="C213" s="64" t="s">
        <v>12</v>
      </c>
      <c r="D213" s="64" t="s">
        <v>623</v>
      </c>
      <c r="E213" s="64" t="s">
        <v>103</v>
      </c>
      <c r="F213" s="64">
        <v>0.48</v>
      </c>
      <c r="H213" s="64" t="b">
        <v>1</v>
      </c>
      <c r="I213" s="64" t="b">
        <v>0</v>
      </c>
      <c r="J213" s="64">
        <v>4.1000000000000002E-2</v>
      </c>
      <c r="K213" s="64">
        <v>1.9850000000000001</v>
      </c>
      <c r="L213" s="64">
        <v>2.4180000000000001</v>
      </c>
      <c r="M213" s="64">
        <v>2.3010000000000002</v>
      </c>
      <c r="N213" s="64">
        <v>3.0459999999999998</v>
      </c>
      <c r="O213" s="64" t="s">
        <v>8564</v>
      </c>
      <c r="P213" s="64" t="s">
        <v>8565</v>
      </c>
    </row>
    <row r="214" spans="1:16">
      <c r="A214" s="64">
        <v>1149</v>
      </c>
      <c r="B214" s="64" t="s">
        <v>5640</v>
      </c>
      <c r="C214" s="64" t="s">
        <v>5403</v>
      </c>
      <c r="D214" s="64" t="s">
        <v>623</v>
      </c>
      <c r="E214" s="64" t="s">
        <v>103</v>
      </c>
      <c r="F214" s="64">
        <v>4.2</v>
      </c>
      <c r="H214" s="64" t="b">
        <v>1</v>
      </c>
      <c r="I214" s="64" t="b">
        <v>0</v>
      </c>
      <c r="J214" s="64">
        <v>9.09</v>
      </c>
      <c r="K214" s="64">
        <v>10.531000000000001</v>
      </c>
      <c r="L214" s="64">
        <v>3.2850000000000001</v>
      </c>
      <c r="M214" s="64">
        <v>4.3769999999999998</v>
      </c>
      <c r="N214" s="64">
        <v>5.4829999999999997</v>
      </c>
      <c r="O214" s="64" t="s">
        <v>8566</v>
      </c>
      <c r="P214" s="64" t="s">
        <v>324</v>
      </c>
    </row>
    <row r="215" spans="1:16">
      <c r="A215" s="64">
        <v>1150</v>
      </c>
      <c r="B215" s="64" t="s">
        <v>5641</v>
      </c>
      <c r="C215" s="64" t="s">
        <v>5537</v>
      </c>
      <c r="D215" s="64" t="s">
        <v>623</v>
      </c>
      <c r="E215" s="64" t="s">
        <v>103</v>
      </c>
      <c r="F215" s="64">
        <v>12.1</v>
      </c>
      <c r="H215" s="64" t="b">
        <v>1</v>
      </c>
      <c r="I215" s="64" t="b">
        <v>0</v>
      </c>
      <c r="J215" s="64">
        <v>39.220999999999997</v>
      </c>
      <c r="K215" s="64">
        <v>34.917000000000002</v>
      </c>
      <c r="L215" s="64">
        <v>15.091010000000001</v>
      </c>
      <c r="M215" s="64">
        <v>13.087</v>
      </c>
      <c r="N215" s="64">
        <v>18.32</v>
      </c>
      <c r="O215" s="64" t="s">
        <v>8567</v>
      </c>
      <c r="P215" s="64" t="s">
        <v>325</v>
      </c>
    </row>
    <row r="216" spans="1:16">
      <c r="A216" s="64">
        <v>1151</v>
      </c>
      <c r="B216" s="64" t="s">
        <v>5642</v>
      </c>
      <c r="C216" s="64" t="s">
        <v>59</v>
      </c>
      <c r="D216" s="64" t="s">
        <v>623</v>
      </c>
      <c r="E216" s="64" t="s">
        <v>103</v>
      </c>
      <c r="F216" s="64">
        <v>0.36099999999999999</v>
      </c>
      <c r="H216" s="64" t="b">
        <v>1</v>
      </c>
      <c r="I216" s="64" t="b">
        <v>0</v>
      </c>
      <c r="J216" s="64">
        <v>0</v>
      </c>
      <c r="K216" s="64">
        <v>0.45300000000000001</v>
      </c>
      <c r="L216" s="64">
        <v>0.371421</v>
      </c>
      <c r="M216" s="64">
        <v>0</v>
      </c>
      <c r="N216" s="64">
        <v>0</v>
      </c>
      <c r="O216" s="64" t="s">
        <v>8568</v>
      </c>
      <c r="P216" s="64" t="s">
        <v>491</v>
      </c>
    </row>
    <row r="217" spans="1:16">
      <c r="A217" s="64">
        <v>1152</v>
      </c>
      <c r="B217" s="64" t="s">
        <v>5643</v>
      </c>
      <c r="C217" s="64" t="s">
        <v>5162</v>
      </c>
      <c r="D217" s="64" t="s">
        <v>623</v>
      </c>
      <c r="E217" s="64" t="s">
        <v>103</v>
      </c>
      <c r="F217" s="64">
        <v>7</v>
      </c>
      <c r="H217" s="64" t="b">
        <v>1</v>
      </c>
      <c r="I217" s="64" t="b">
        <v>0</v>
      </c>
      <c r="J217" s="64">
        <v>14.132</v>
      </c>
      <c r="K217" s="64">
        <v>20.388999999999999</v>
      </c>
      <c r="L217" s="64">
        <v>19.895</v>
      </c>
      <c r="M217" s="64">
        <v>30.053999999999998</v>
      </c>
      <c r="N217" s="64">
        <v>38.305</v>
      </c>
      <c r="O217" s="64" t="s">
        <v>8570</v>
      </c>
      <c r="P217" s="64" t="s">
        <v>8572</v>
      </c>
    </row>
    <row r="218" spans="1:16">
      <c r="A218" s="64">
        <v>1153</v>
      </c>
      <c r="B218" s="64" t="s">
        <v>5644</v>
      </c>
      <c r="C218" s="64" t="s">
        <v>5162</v>
      </c>
      <c r="D218" s="64" t="s">
        <v>623</v>
      </c>
      <c r="E218" s="64" t="s">
        <v>103</v>
      </c>
      <c r="F218" s="64">
        <v>7</v>
      </c>
      <c r="H218" s="64" t="b">
        <v>1</v>
      </c>
      <c r="I218" s="64" t="b">
        <v>0</v>
      </c>
      <c r="J218" s="64">
        <v>42.817</v>
      </c>
      <c r="K218" s="64">
        <v>15.926</v>
      </c>
      <c r="L218" s="64">
        <v>18.66</v>
      </c>
      <c r="M218" s="64">
        <v>18.588999999999999</v>
      </c>
      <c r="N218" s="64">
        <v>20.420000000000002</v>
      </c>
      <c r="O218" s="64" t="s">
        <v>8573</v>
      </c>
      <c r="P218" s="64" t="s">
        <v>8575</v>
      </c>
    </row>
    <row r="219" spans="1:16">
      <c r="A219" s="64">
        <v>1154</v>
      </c>
      <c r="B219" s="64" t="s">
        <v>5645</v>
      </c>
      <c r="C219" s="64" t="s">
        <v>5162</v>
      </c>
      <c r="D219" s="64" t="s">
        <v>623</v>
      </c>
      <c r="E219" s="64" t="s">
        <v>103</v>
      </c>
      <c r="F219" s="64">
        <v>4.4000000000000004</v>
      </c>
      <c r="H219" s="64" t="b">
        <v>1</v>
      </c>
      <c r="I219" s="64" t="b">
        <v>0</v>
      </c>
      <c r="J219" s="64">
        <v>10.295</v>
      </c>
      <c r="K219" s="64">
        <v>1.6639999999999999</v>
      </c>
      <c r="L219" s="64">
        <v>8.9779999999999998</v>
      </c>
      <c r="M219" s="64">
        <v>8.3260000000000005</v>
      </c>
      <c r="N219" s="64">
        <v>8.1739999999999995</v>
      </c>
      <c r="O219" s="64" t="s">
        <v>8576</v>
      </c>
      <c r="P219" s="64" t="s">
        <v>8578</v>
      </c>
    </row>
    <row r="220" spans="1:16">
      <c r="A220" s="64">
        <v>1155</v>
      </c>
      <c r="B220" s="64" t="s">
        <v>5646</v>
      </c>
      <c r="C220" s="64" t="s">
        <v>5162</v>
      </c>
      <c r="D220" s="64" t="s">
        <v>623</v>
      </c>
      <c r="E220" s="64" t="s">
        <v>103</v>
      </c>
      <c r="F220" s="64">
        <v>5.8</v>
      </c>
      <c r="H220" s="64" t="b">
        <v>1</v>
      </c>
      <c r="I220" s="64" t="b">
        <v>0</v>
      </c>
      <c r="J220" s="64">
        <v>26.096</v>
      </c>
      <c r="K220" s="64">
        <v>17.350999999999999</v>
      </c>
      <c r="L220" s="64">
        <v>16.870999999999999</v>
      </c>
      <c r="M220" s="64">
        <v>3.45</v>
      </c>
      <c r="N220" s="64">
        <v>24.335000000000001</v>
      </c>
      <c r="O220" s="64" t="s">
        <v>8579</v>
      </c>
      <c r="P220" s="64" t="s">
        <v>8581</v>
      </c>
    </row>
    <row r="221" spans="1:16">
      <c r="A221" s="64">
        <v>1156</v>
      </c>
      <c r="B221" s="64" t="s">
        <v>5647</v>
      </c>
      <c r="C221" s="64" t="s">
        <v>5648</v>
      </c>
      <c r="D221" s="64" t="s">
        <v>623</v>
      </c>
      <c r="E221" s="64" t="s">
        <v>103</v>
      </c>
      <c r="F221" s="64">
        <v>6</v>
      </c>
      <c r="H221" s="64" t="b">
        <v>1</v>
      </c>
      <c r="I221" s="64" t="b">
        <v>0</v>
      </c>
      <c r="J221" s="64">
        <v>35.375</v>
      </c>
      <c r="K221" s="64">
        <v>11.467000000000001</v>
      </c>
      <c r="L221" s="64">
        <v>2.15</v>
      </c>
      <c r="M221" s="64">
        <v>8.85</v>
      </c>
      <c r="N221" s="64">
        <v>12.613</v>
      </c>
      <c r="O221" s="64" t="s">
        <v>8582</v>
      </c>
      <c r="P221" s="64" t="s">
        <v>326</v>
      </c>
    </row>
    <row r="222" spans="1:16">
      <c r="A222" s="64">
        <v>1157</v>
      </c>
      <c r="B222" s="64" t="s">
        <v>5649</v>
      </c>
      <c r="C222" s="64" t="s">
        <v>5162</v>
      </c>
      <c r="D222" s="64" t="s">
        <v>623</v>
      </c>
      <c r="E222" s="64" t="s">
        <v>103</v>
      </c>
      <c r="F222" s="64">
        <v>7</v>
      </c>
      <c r="H222" s="64" t="b">
        <v>1</v>
      </c>
      <c r="I222" s="64" t="b">
        <v>0</v>
      </c>
      <c r="J222" s="64">
        <v>29.673999999999999</v>
      </c>
      <c r="K222" s="64">
        <v>34.813000000000002</v>
      </c>
      <c r="L222" s="64">
        <v>25.131</v>
      </c>
      <c r="M222" s="64">
        <v>13.936999999999999</v>
      </c>
      <c r="N222" s="64">
        <v>30.617999999999999</v>
      </c>
      <c r="O222" s="64" t="s">
        <v>8583</v>
      </c>
      <c r="P222" s="64" t="s">
        <v>8585</v>
      </c>
    </row>
    <row r="223" spans="1:16">
      <c r="A223" s="64">
        <v>1158</v>
      </c>
      <c r="B223" s="64" t="s">
        <v>5650</v>
      </c>
      <c r="C223" s="64" t="s">
        <v>57</v>
      </c>
      <c r="D223" s="64" t="s">
        <v>623</v>
      </c>
      <c r="E223" s="64" t="s">
        <v>103</v>
      </c>
      <c r="F223" s="64">
        <v>1</v>
      </c>
      <c r="H223" s="64" t="b">
        <v>1</v>
      </c>
      <c r="I223" s="64" t="b">
        <v>0</v>
      </c>
      <c r="J223" s="64">
        <v>1.4850000000000001</v>
      </c>
      <c r="K223" s="64">
        <v>1.167</v>
      </c>
      <c r="L223" s="64">
        <v>0.74299999999999999</v>
      </c>
      <c r="M223" s="64">
        <v>2.157</v>
      </c>
      <c r="N223" s="64">
        <v>2.9319999999999999</v>
      </c>
      <c r="O223" s="64" t="s">
        <v>8586</v>
      </c>
      <c r="P223" s="64" t="s">
        <v>8588</v>
      </c>
    </row>
    <row r="224" spans="1:16">
      <c r="A224" s="64">
        <v>1159</v>
      </c>
      <c r="B224" s="64" t="s">
        <v>5651</v>
      </c>
      <c r="C224" s="64" t="s">
        <v>5548</v>
      </c>
      <c r="D224" s="64" t="s">
        <v>623</v>
      </c>
      <c r="E224" s="64" t="s">
        <v>103</v>
      </c>
      <c r="F224" s="64">
        <v>3.65</v>
      </c>
      <c r="H224" s="64" t="b">
        <v>1</v>
      </c>
      <c r="I224" s="64" t="b">
        <v>0</v>
      </c>
      <c r="J224" s="64">
        <v>13.538</v>
      </c>
      <c r="K224" s="64">
        <v>4.9927398679999992</v>
      </c>
      <c r="L224" s="64">
        <v>1.478</v>
      </c>
      <c r="M224" s="64">
        <v>9.5419999999999998</v>
      </c>
      <c r="N224" s="64">
        <v>13.2</v>
      </c>
      <c r="O224" s="64" t="s">
        <v>8589</v>
      </c>
      <c r="P224" s="64" t="s">
        <v>327</v>
      </c>
    </row>
    <row r="225" spans="1:16">
      <c r="A225" s="64">
        <v>1160</v>
      </c>
      <c r="B225" s="64" t="s">
        <v>143</v>
      </c>
      <c r="C225" s="64" t="s">
        <v>42</v>
      </c>
      <c r="D225" s="64" t="s">
        <v>623</v>
      </c>
      <c r="E225" s="64" t="s">
        <v>103</v>
      </c>
      <c r="F225" s="64">
        <v>0.25</v>
      </c>
      <c r="H225" s="64" t="b">
        <v>1</v>
      </c>
      <c r="I225" s="64" t="b">
        <v>0</v>
      </c>
      <c r="J225" s="64">
        <v>0</v>
      </c>
      <c r="K225" s="64">
        <v>0.36299999999999999</v>
      </c>
      <c r="L225" s="64">
        <v>0</v>
      </c>
      <c r="M225" s="64">
        <v>0.14019999999999999</v>
      </c>
      <c r="N225" s="64">
        <v>0</v>
      </c>
      <c r="O225" s="64" t="s">
        <v>8590</v>
      </c>
      <c r="P225" s="64" t="s">
        <v>8591</v>
      </c>
    </row>
    <row r="226" spans="1:16">
      <c r="A226" s="64">
        <v>1161</v>
      </c>
      <c r="B226" s="64" t="s">
        <v>5652</v>
      </c>
      <c r="C226" s="64" t="s">
        <v>40</v>
      </c>
      <c r="D226" s="64" t="s">
        <v>623</v>
      </c>
      <c r="E226" s="64" t="s">
        <v>103</v>
      </c>
      <c r="F226" s="64">
        <v>5</v>
      </c>
      <c r="H226" s="64" t="b">
        <v>1</v>
      </c>
      <c r="I226" s="64" t="b">
        <v>0</v>
      </c>
      <c r="J226" s="64">
        <v>13.331</v>
      </c>
      <c r="K226" s="64">
        <v>8.7289999999999992</v>
      </c>
      <c r="L226" s="64">
        <v>5.8410000000000002</v>
      </c>
      <c r="M226" s="64">
        <v>5.2880099999999999</v>
      </c>
      <c r="N226" s="64">
        <v>7.843</v>
      </c>
      <c r="O226" s="64" t="s">
        <v>8592</v>
      </c>
      <c r="P226" s="64" t="s">
        <v>8593</v>
      </c>
    </row>
    <row r="227" spans="1:16">
      <c r="A227" s="64">
        <v>1162</v>
      </c>
      <c r="B227" s="64" t="s">
        <v>5653</v>
      </c>
      <c r="C227" s="64" t="s">
        <v>5654</v>
      </c>
      <c r="D227" s="64" t="s">
        <v>623</v>
      </c>
      <c r="E227" s="64" t="s">
        <v>103</v>
      </c>
      <c r="F227" s="64">
        <v>0.13</v>
      </c>
      <c r="H227" s="64" t="b">
        <v>1</v>
      </c>
      <c r="I227" s="64" t="b">
        <v>0</v>
      </c>
      <c r="J227" s="64">
        <v>0.15024999999999999</v>
      </c>
      <c r="K227" s="64">
        <v>0.60099999999999998</v>
      </c>
      <c r="L227" s="64">
        <v>0</v>
      </c>
      <c r="M227" s="64">
        <v>0</v>
      </c>
      <c r="N227" s="64">
        <v>0</v>
      </c>
      <c r="O227" s="64" t="s">
        <v>15</v>
      </c>
      <c r="P227" s="64" t="s">
        <v>8595</v>
      </c>
    </row>
    <row r="228" spans="1:16">
      <c r="A228" s="64">
        <v>1163</v>
      </c>
      <c r="B228" s="64" t="s">
        <v>5655</v>
      </c>
      <c r="C228" s="64" t="s">
        <v>5656</v>
      </c>
      <c r="D228" s="64" t="s">
        <v>623</v>
      </c>
      <c r="E228" s="64" t="s">
        <v>103</v>
      </c>
      <c r="H228" s="64" t="b">
        <v>1</v>
      </c>
      <c r="I228" s="64" t="b">
        <v>0</v>
      </c>
      <c r="J228" s="64">
        <v>4.3499999999999997E-2</v>
      </c>
      <c r="K228" s="64">
        <v>0.17399999999999999</v>
      </c>
      <c r="L228" s="64">
        <v>0</v>
      </c>
      <c r="M228" s="64">
        <v>0</v>
      </c>
      <c r="N228" s="64">
        <v>0</v>
      </c>
      <c r="O228" s="64" t="s">
        <v>15</v>
      </c>
      <c r="P228" s="64" t="s">
        <v>8597</v>
      </c>
    </row>
    <row r="229" spans="1:16">
      <c r="A229" s="64">
        <v>1164</v>
      </c>
      <c r="B229" s="64" t="s">
        <v>5657</v>
      </c>
      <c r="C229" s="64" t="s">
        <v>58</v>
      </c>
      <c r="D229" s="64" t="s">
        <v>623</v>
      </c>
      <c r="E229" s="64" t="s">
        <v>103</v>
      </c>
      <c r="F229" s="64">
        <v>2.85</v>
      </c>
      <c r="H229" s="64" t="b">
        <v>1</v>
      </c>
      <c r="I229" s="64" t="b">
        <v>0</v>
      </c>
      <c r="J229" s="64">
        <v>1.1539999999999999</v>
      </c>
      <c r="K229" s="64">
        <v>16.277999999999999</v>
      </c>
      <c r="L229" s="64">
        <v>20.972999999999999</v>
      </c>
      <c r="M229" s="64">
        <v>16.143999999999998</v>
      </c>
      <c r="N229" s="64">
        <v>17.713000000000001</v>
      </c>
      <c r="O229" s="64" t="s">
        <v>8598</v>
      </c>
      <c r="P229" s="64" t="s">
        <v>8599</v>
      </c>
    </row>
    <row r="230" spans="1:16">
      <c r="A230" s="64">
        <v>1165</v>
      </c>
      <c r="B230" s="64" t="s">
        <v>5658</v>
      </c>
      <c r="C230" s="64" t="s">
        <v>5659</v>
      </c>
      <c r="D230" s="64" t="s">
        <v>623</v>
      </c>
      <c r="E230" s="64" t="s">
        <v>103</v>
      </c>
      <c r="F230" s="64">
        <v>0.125</v>
      </c>
      <c r="H230" s="64" t="b">
        <v>1</v>
      </c>
      <c r="I230" s="64" t="b">
        <v>0</v>
      </c>
      <c r="J230" s="64">
        <v>0</v>
      </c>
      <c r="K230" s="64">
        <v>9.4770873249999998E-2</v>
      </c>
      <c r="L230" s="64">
        <v>0</v>
      </c>
      <c r="M230" s="64">
        <v>0.40698600000000001</v>
      </c>
      <c r="N230" s="64">
        <v>0</v>
      </c>
      <c r="O230" s="64" t="s">
        <v>8600</v>
      </c>
      <c r="P230" s="64" t="s">
        <v>8602</v>
      </c>
    </row>
    <row r="231" spans="1:16">
      <c r="A231" s="64">
        <v>1166</v>
      </c>
      <c r="B231" s="64" t="s">
        <v>5660</v>
      </c>
      <c r="C231" s="64" t="s">
        <v>60</v>
      </c>
      <c r="D231" s="64" t="s">
        <v>623</v>
      </c>
      <c r="E231" s="64" t="s">
        <v>103</v>
      </c>
      <c r="F231" s="64">
        <v>20</v>
      </c>
      <c r="H231" s="64" t="b">
        <v>1</v>
      </c>
      <c r="I231" s="64" t="b">
        <v>0</v>
      </c>
      <c r="J231" s="64">
        <v>72.700999999999993</v>
      </c>
      <c r="K231" s="64">
        <v>29.957999999999998</v>
      </c>
      <c r="L231" s="64">
        <v>9.6200899999999994</v>
      </c>
      <c r="M231" s="64">
        <v>5.5811000000000002</v>
      </c>
      <c r="N231" s="64">
        <v>24.768000000000001</v>
      </c>
      <c r="O231" s="64" t="s">
        <v>8603</v>
      </c>
      <c r="P231" s="64" t="s">
        <v>328</v>
      </c>
    </row>
    <row r="232" spans="1:16">
      <c r="A232" s="64">
        <v>1167</v>
      </c>
      <c r="B232" s="64" t="s">
        <v>5661</v>
      </c>
      <c r="C232" s="64" t="s">
        <v>5662</v>
      </c>
      <c r="D232" s="64" t="s">
        <v>623</v>
      </c>
      <c r="E232" s="64" t="s">
        <v>103</v>
      </c>
      <c r="F232" s="64">
        <v>1.3</v>
      </c>
      <c r="H232" s="64" t="b">
        <v>1</v>
      </c>
      <c r="I232" s="64" t="b">
        <v>0</v>
      </c>
      <c r="J232" s="64">
        <v>7.7030000000000003</v>
      </c>
      <c r="K232" s="64">
        <v>7.7030000000000003</v>
      </c>
      <c r="L232" s="64">
        <v>4.2229999999999999</v>
      </c>
      <c r="M232" s="64">
        <v>4.9939999999999998</v>
      </c>
      <c r="N232" s="64">
        <v>4.181</v>
      </c>
      <c r="O232" s="64" t="s">
        <v>8605</v>
      </c>
      <c r="P232" s="64" t="s">
        <v>329</v>
      </c>
    </row>
    <row r="233" spans="1:16">
      <c r="A233" s="64">
        <v>1168</v>
      </c>
      <c r="B233" s="64" t="s">
        <v>5663</v>
      </c>
      <c r="C233" s="64" t="s">
        <v>15</v>
      </c>
      <c r="D233" s="64" t="s">
        <v>623</v>
      </c>
      <c r="E233" s="64" t="s">
        <v>103</v>
      </c>
      <c r="F233" s="64">
        <v>0.55000000000000004</v>
      </c>
      <c r="H233" s="64" t="b">
        <v>1</v>
      </c>
      <c r="I233" s="64" t="b">
        <v>0</v>
      </c>
      <c r="J233" s="64">
        <v>0</v>
      </c>
      <c r="K233" s="64">
        <v>0.191</v>
      </c>
      <c r="L233" s="64">
        <v>0.53588199999999997</v>
      </c>
      <c r="M233" s="64">
        <v>1.499506</v>
      </c>
      <c r="N233" s="64">
        <v>0</v>
      </c>
      <c r="O233" s="64" t="s">
        <v>8607</v>
      </c>
      <c r="P233" s="64" t="s">
        <v>8609</v>
      </c>
    </row>
    <row r="234" spans="1:16">
      <c r="A234" s="64">
        <v>1169</v>
      </c>
      <c r="B234" s="64" t="s">
        <v>5664</v>
      </c>
      <c r="C234" s="64" t="s">
        <v>5162</v>
      </c>
      <c r="D234" s="64" t="s">
        <v>623</v>
      </c>
      <c r="E234" s="64" t="s">
        <v>103</v>
      </c>
      <c r="F234" s="64">
        <v>1.3</v>
      </c>
      <c r="H234" s="64" t="b">
        <v>1</v>
      </c>
      <c r="I234" s="64" t="b">
        <v>0</v>
      </c>
      <c r="J234" s="64">
        <v>3.2669999999999999</v>
      </c>
      <c r="K234" s="64">
        <v>3.202</v>
      </c>
      <c r="L234" s="64">
        <v>1.875</v>
      </c>
      <c r="M234" s="64">
        <v>1.542</v>
      </c>
      <c r="N234" s="64">
        <v>3.903</v>
      </c>
      <c r="O234" s="64" t="s">
        <v>8610</v>
      </c>
      <c r="P234" s="64" t="s">
        <v>8612</v>
      </c>
    </row>
    <row r="235" spans="1:16">
      <c r="A235" s="64">
        <v>1170</v>
      </c>
      <c r="B235" s="64" t="s">
        <v>5665</v>
      </c>
      <c r="C235" s="64" t="s">
        <v>15</v>
      </c>
      <c r="D235" s="64" t="s">
        <v>623</v>
      </c>
      <c r="E235" s="64" t="s">
        <v>103</v>
      </c>
      <c r="H235" s="64" t="b">
        <v>1</v>
      </c>
      <c r="I235" s="64" t="b">
        <v>0</v>
      </c>
      <c r="J235" s="64">
        <v>1.6750000000000001E-2</v>
      </c>
      <c r="K235" s="64">
        <v>6.7000000000000004E-2</v>
      </c>
      <c r="L235" s="64">
        <v>0</v>
      </c>
      <c r="M235" s="64">
        <v>0</v>
      </c>
      <c r="N235" s="64">
        <v>0</v>
      </c>
      <c r="O235" s="64" t="s">
        <v>15</v>
      </c>
      <c r="P235" s="64" t="s">
        <v>8614</v>
      </c>
    </row>
    <row r="236" spans="1:16">
      <c r="A236" s="64">
        <v>1171</v>
      </c>
      <c r="B236" s="64" t="s">
        <v>5666</v>
      </c>
      <c r="C236" s="64" t="s">
        <v>5667</v>
      </c>
      <c r="D236" s="64" t="s">
        <v>623</v>
      </c>
      <c r="E236" s="64" t="s">
        <v>103</v>
      </c>
      <c r="F236" s="64">
        <v>1.4</v>
      </c>
      <c r="H236" s="64" t="b">
        <v>1</v>
      </c>
      <c r="I236" s="64" t="b">
        <v>0</v>
      </c>
      <c r="J236" s="64">
        <v>4.9950000000000001</v>
      </c>
      <c r="K236" s="64">
        <v>2.5999999999999999E-2</v>
      </c>
      <c r="L236" s="64">
        <v>1.0000000000000001E-5</v>
      </c>
      <c r="M236" s="64">
        <v>3.0000000000000001E-3</v>
      </c>
      <c r="N236" s="64">
        <v>1.2E-2</v>
      </c>
      <c r="O236" s="64" t="s">
        <v>8615</v>
      </c>
      <c r="P236" s="64" t="s">
        <v>330</v>
      </c>
    </row>
    <row r="237" spans="1:16">
      <c r="A237" s="64">
        <v>1172</v>
      </c>
      <c r="B237" s="64" t="s">
        <v>34</v>
      </c>
      <c r="C237" s="64" t="s">
        <v>5162</v>
      </c>
      <c r="D237" s="64" t="s">
        <v>623</v>
      </c>
      <c r="E237" s="64" t="s">
        <v>103</v>
      </c>
      <c r="F237" s="64">
        <v>6.4</v>
      </c>
      <c r="H237" s="64" t="b">
        <v>1</v>
      </c>
      <c r="I237" s="64" t="b">
        <v>0</v>
      </c>
      <c r="J237" s="64">
        <v>-2.4469900000002198</v>
      </c>
      <c r="K237" s="64">
        <v>14.824</v>
      </c>
      <c r="L237" s="64">
        <v>0</v>
      </c>
      <c r="M237" s="64">
        <v>3.3050000000000002</v>
      </c>
      <c r="N237" s="64">
        <v>6.7590000000000003</v>
      </c>
      <c r="O237" s="64" t="s">
        <v>8617</v>
      </c>
      <c r="P237" s="64" t="s">
        <v>8619</v>
      </c>
    </row>
    <row r="238" spans="1:16">
      <c r="A238" s="64">
        <v>1173</v>
      </c>
      <c r="B238" s="64" t="s">
        <v>5668</v>
      </c>
      <c r="C238" s="64" t="s">
        <v>38</v>
      </c>
      <c r="D238" s="64" t="s">
        <v>623</v>
      </c>
      <c r="E238" s="64" t="s">
        <v>103</v>
      </c>
      <c r="F238" s="64">
        <v>2.52</v>
      </c>
      <c r="H238" s="64" t="b">
        <v>1</v>
      </c>
      <c r="I238" s="64" t="b">
        <v>0</v>
      </c>
      <c r="J238" s="64">
        <v>5.6230000000000002</v>
      </c>
      <c r="K238" s="64">
        <v>10.54</v>
      </c>
      <c r="L238" s="64">
        <v>2.9594999999999998</v>
      </c>
      <c r="M238" s="64">
        <v>6.6929999999999996</v>
      </c>
      <c r="N238" s="64">
        <v>6.0670000000000002</v>
      </c>
      <c r="O238" s="64" t="s">
        <v>8620</v>
      </c>
      <c r="P238" s="64" t="s">
        <v>331</v>
      </c>
    </row>
    <row r="239" spans="1:16">
      <c r="A239" s="64">
        <v>1174</v>
      </c>
      <c r="B239" s="64" t="s">
        <v>5669</v>
      </c>
      <c r="C239" s="64" t="s">
        <v>5407</v>
      </c>
      <c r="D239" s="64" t="s">
        <v>623</v>
      </c>
      <c r="E239" s="64" t="s">
        <v>103</v>
      </c>
      <c r="F239" s="64">
        <v>17.100000000000001</v>
      </c>
      <c r="H239" s="64" t="b">
        <v>1</v>
      </c>
      <c r="I239" s="64" t="b">
        <v>0</v>
      </c>
      <c r="J239" s="64">
        <v>139.57389843749999</v>
      </c>
      <c r="K239" s="64">
        <v>85.311999999999998</v>
      </c>
      <c r="L239" s="64">
        <v>23.097999999999999</v>
      </c>
      <c r="M239" s="64">
        <v>91.456620000000001</v>
      </c>
      <c r="N239" s="64">
        <v>107.52</v>
      </c>
      <c r="O239" s="64" t="s">
        <v>8622</v>
      </c>
      <c r="P239" s="64" t="s">
        <v>8623</v>
      </c>
    </row>
    <row r="240" spans="1:16">
      <c r="A240" s="64">
        <v>1175</v>
      </c>
      <c r="B240" s="64" t="s">
        <v>5670</v>
      </c>
      <c r="C240" s="64" t="s">
        <v>15</v>
      </c>
      <c r="D240" s="64" t="s">
        <v>623</v>
      </c>
      <c r="E240" s="64" t="s">
        <v>103</v>
      </c>
      <c r="F240" s="64">
        <v>0.6</v>
      </c>
      <c r="H240" s="64" t="b">
        <v>1</v>
      </c>
      <c r="I240" s="64" t="b">
        <v>0</v>
      </c>
      <c r="J240" s="64">
        <v>0</v>
      </c>
      <c r="K240" s="64">
        <v>2.463381</v>
      </c>
      <c r="L240" s="64">
        <v>1.258038</v>
      </c>
      <c r="M240" s="64">
        <v>1.8412850000000001</v>
      </c>
      <c r="N240" s="64">
        <v>0</v>
      </c>
      <c r="O240" s="64" t="s">
        <v>8624</v>
      </c>
      <c r="P240" s="64" t="s">
        <v>8626</v>
      </c>
    </row>
    <row r="241" spans="1:16">
      <c r="A241" s="64">
        <v>1176</v>
      </c>
      <c r="B241" s="64" t="s">
        <v>35</v>
      </c>
      <c r="C241" s="64" t="s">
        <v>5516</v>
      </c>
      <c r="D241" s="64" t="s">
        <v>623</v>
      </c>
      <c r="E241" s="64" t="s">
        <v>103</v>
      </c>
      <c r="F241" s="64">
        <v>3.3</v>
      </c>
      <c r="H241" s="64" t="b">
        <v>1</v>
      </c>
      <c r="I241" s="64" t="b">
        <v>0</v>
      </c>
      <c r="J241" s="64">
        <v>5.1539999999999999</v>
      </c>
      <c r="K241" s="64">
        <v>7.1999999999999995E-2</v>
      </c>
      <c r="L241" s="64">
        <v>1.0000000000000001E-5</v>
      </c>
      <c r="M241" s="64">
        <v>0</v>
      </c>
      <c r="N241" s="64">
        <v>7.5119999999999996</v>
      </c>
      <c r="O241" s="64" t="s">
        <v>8627</v>
      </c>
      <c r="P241" s="64" t="s">
        <v>332</v>
      </c>
    </row>
    <row r="242" spans="1:16">
      <c r="A242" s="64">
        <v>1177</v>
      </c>
      <c r="B242" s="64" t="s">
        <v>5671</v>
      </c>
      <c r="C242" s="64" t="s">
        <v>54</v>
      </c>
      <c r="D242" s="64" t="s">
        <v>623</v>
      </c>
      <c r="E242" s="64" t="s">
        <v>103</v>
      </c>
      <c r="F242" s="64">
        <v>0.42</v>
      </c>
      <c r="H242" s="64" t="b">
        <v>1</v>
      </c>
      <c r="I242" s="64" t="b">
        <v>0</v>
      </c>
      <c r="J242" s="64">
        <v>0</v>
      </c>
      <c r="K242" s="64">
        <v>0</v>
      </c>
      <c r="L242" s="64">
        <v>0</v>
      </c>
      <c r="M242" s="64">
        <v>0</v>
      </c>
      <c r="N242" s="64">
        <v>0</v>
      </c>
      <c r="O242" s="64" t="s">
        <v>8628</v>
      </c>
      <c r="P242" s="64" t="s">
        <v>8629</v>
      </c>
    </row>
    <row r="243" spans="1:16">
      <c r="A243" s="64">
        <v>1178</v>
      </c>
      <c r="B243" s="64" t="s">
        <v>5672</v>
      </c>
      <c r="C243" s="64" t="s">
        <v>15</v>
      </c>
      <c r="D243" s="64" t="s">
        <v>623</v>
      </c>
      <c r="E243" s="64" t="s">
        <v>103</v>
      </c>
      <c r="F243" s="64">
        <v>0.52</v>
      </c>
      <c r="H243" s="64" t="b">
        <v>1</v>
      </c>
      <c r="I243" s="64" t="b">
        <v>0</v>
      </c>
      <c r="J243" s="64">
        <v>0</v>
      </c>
      <c r="K243" s="64">
        <v>1.801166</v>
      </c>
      <c r="L243" s="64">
        <v>0.70235199999999998</v>
      </c>
      <c r="M243" s="64">
        <v>0.93799999999999994</v>
      </c>
      <c r="N243" s="64">
        <v>1.0660000000000001</v>
      </c>
      <c r="O243" s="64" t="s">
        <v>8630</v>
      </c>
      <c r="P243" s="64" t="s">
        <v>8632</v>
      </c>
    </row>
    <row r="244" spans="1:16">
      <c r="A244" s="64">
        <v>1179</v>
      </c>
      <c r="B244" s="64" t="s">
        <v>5673</v>
      </c>
      <c r="C244" s="64" t="s">
        <v>5516</v>
      </c>
      <c r="D244" s="64" t="s">
        <v>623</v>
      </c>
      <c r="E244" s="64" t="s">
        <v>103</v>
      </c>
      <c r="F244" s="64">
        <v>4.4000000000000004</v>
      </c>
      <c r="H244" s="64" t="b">
        <v>1</v>
      </c>
      <c r="I244" s="64" t="b">
        <v>0</v>
      </c>
      <c r="J244" s="64">
        <v>10.772</v>
      </c>
      <c r="K244" s="64">
        <v>7.6539999999999999</v>
      </c>
      <c r="L244" s="64">
        <v>6.093</v>
      </c>
      <c r="M244" s="64">
        <v>6.86</v>
      </c>
      <c r="N244" s="64">
        <v>10.151999999999999</v>
      </c>
      <c r="O244" s="64" t="s">
        <v>8633</v>
      </c>
      <c r="P244" s="64" t="s">
        <v>150</v>
      </c>
    </row>
    <row r="245" spans="1:16">
      <c r="A245" s="62">
        <v>1181</v>
      </c>
      <c r="B245" s="61" t="s">
        <v>135</v>
      </c>
      <c r="C245" s="61" t="s">
        <v>15</v>
      </c>
      <c r="D245" s="61" t="s">
        <v>623</v>
      </c>
      <c r="E245" s="61" t="s">
        <v>103</v>
      </c>
      <c r="F245" s="62">
        <v>0.26</v>
      </c>
      <c r="G245" s="97"/>
      <c r="H245" s="62" t="b">
        <v>1</v>
      </c>
      <c r="I245" s="62" t="b">
        <v>0</v>
      </c>
      <c r="J245" s="64">
        <v>0.12475</v>
      </c>
      <c r="K245" s="64">
        <v>0.499</v>
      </c>
      <c r="L245" s="64">
        <v>0</v>
      </c>
      <c r="M245" s="64">
        <v>0</v>
      </c>
      <c r="N245" s="64">
        <v>0</v>
      </c>
      <c r="O245" s="64" t="s">
        <v>15</v>
      </c>
      <c r="P245" s="64" t="s">
        <v>8636</v>
      </c>
    </row>
    <row r="246" spans="1:16">
      <c r="A246" s="62">
        <v>1182</v>
      </c>
      <c r="B246" s="61" t="s">
        <v>5675</v>
      </c>
      <c r="C246" s="61" t="s">
        <v>58</v>
      </c>
      <c r="D246" s="61" t="s">
        <v>623</v>
      </c>
      <c r="E246" s="61" t="s">
        <v>103</v>
      </c>
      <c r="F246" s="62">
        <v>4.0999999999999996</v>
      </c>
      <c r="G246" s="97"/>
      <c r="H246" s="62" t="b">
        <v>1</v>
      </c>
      <c r="I246" s="62" t="b">
        <v>0</v>
      </c>
      <c r="J246" s="64">
        <v>9.9999997764825801E-6</v>
      </c>
      <c r="K246" s="64">
        <v>11.779</v>
      </c>
      <c r="L246" s="64">
        <v>11.728999999999999</v>
      </c>
      <c r="M246" s="64">
        <v>20.471</v>
      </c>
      <c r="N246" s="64">
        <v>8.3710000000000004</v>
      </c>
      <c r="O246" s="64" t="s">
        <v>8637</v>
      </c>
      <c r="P246" s="64" t="s">
        <v>8638</v>
      </c>
    </row>
    <row r="247" spans="1:16">
      <c r="A247" s="62">
        <v>1183</v>
      </c>
      <c r="B247" s="61" t="s">
        <v>5676</v>
      </c>
      <c r="C247" s="61" t="s">
        <v>483</v>
      </c>
      <c r="D247" s="61" t="s">
        <v>623</v>
      </c>
      <c r="E247" s="61" t="s">
        <v>103</v>
      </c>
      <c r="F247" s="62">
        <v>0.25</v>
      </c>
      <c r="G247" s="97"/>
      <c r="H247" s="62" t="b">
        <v>1</v>
      </c>
      <c r="I247" s="62" t="b">
        <v>0</v>
      </c>
      <c r="J247" s="64">
        <v>0</v>
      </c>
      <c r="K247" s="64">
        <v>0</v>
      </c>
      <c r="L247" s="64">
        <v>0</v>
      </c>
      <c r="M247" s="64">
        <v>0</v>
      </c>
      <c r="N247" s="64">
        <v>0</v>
      </c>
      <c r="O247" s="64" t="s">
        <v>15</v>
      </c>
      <c r="P247" s="64" t="s">
        <v>8640</v>
      </c>
    </row>
    <row r="248" spans="1:16">
      <c r="A248" s="62">
        <v>1184</v>
      </c>
      <c r="B248" s="61" t="s">
        <v>5677</v>
      </c>
      <c r="C248" s="61" t="s">
        <v>5678</v>
      </c>
      <c r="D248" s="61" t="s">
        <v>623</v>
      </c>
      <c r="E248" s="61" t="s">
        <v>103</v>
      </c>
      <c r="F248" s="62">
        <v>0.39500000000000002</v>
      </c>
      <c r="G248" s="97"/>
      <c r="H248" s="62" t="b">
        <v>1</v>
      </c>
      <c r="I248" s="62" t="b">
        <v>0</v>
      </c>
      <c r="J248" s="64">
        <v>0</v>
      </c>
      <c r="K248" s="64">
        <v>0.156</v>
      </c>
      <c r="L248" s="64">
        <v>6.8390999999999993E-2</v>
      </c>
      <c r="M248" s="64">
        <v>0.14302899999999999</v>
      </c>
      <c r="N248" s="64">
        <v>0</v>
      </c>
      <c r="O248" s="64" t="s">
        <v>8641</v>
      </c>
      <c r="P248" s="64" t="s">
        <v>8643</v>
      </c>
    </row>
    <row r="249" spans="1:16">
      <c r="A249" s="62">
        <v>1185</v>
      </c>
      <c r="B249" s="61" t="s">
        <v>5679</v>
      </c>
      <c r="C249" s="61" t="s">
        <v>58</v>
      </c>
      <c r="D249" s="61" t="s">
        <v>623</v>
      </c>
      <c r="E249" s="61" t="s">
        <v>103</v>
      </c>
      <c r="F249" s="62">
        <v>10.119999999999999</v>
      </c>
      <c r="G249" s="97"/>
      <c r="H249" s="62" t="b">
        <v>1</v>
      </c>
      <c r="I249" s="62" t="b">
        <v>0</v>
      </c>
      <c r="J249" s="64">
        <v>2.2250900878906199</v>
      </c>
      <c r="K249" s="64">
        <v>1.19999997E-4</v>
      </c>
      <c r="L249" s="64">
        <v>1.1999999999999999E-4</v>
      </c>
      <c r="M249" s="64">
        <v>1.1999999999999999E-4</v>
      </c>
      <c r="N249" s="64">
        <v>0</v>
      </c>
      <c r="O249" s="64" t="s">
        <v>8644</v>
      </c>
      <c r="P249" s="64" t="s">
        <v>8646</v>
      </c>
    </row>
    <row r="250" spans="1:16">
      <c r="A250" s="62">
        <v>1186</v>
      </c>
      <c r="B250" s="61" t="s">
        <v>5680</v>
      </c>
      <c r="C250" s="61" t="s">
        <v>5681</v>
      </c>
      <c r="D250" s="61" t="s">
        <v>623</v>
      </c>
      <c r="E250" s="61" t="s">
        <v>103</v>
      </c>
      <c r="F250" s="62">
        <v>0.995</v>
      </c>
      <c r="G250" s="97"/>
      <c r="H250" s="62" t="b">
        <v>1</v>
      </c>
      <c r="I250" s="62" t="b">
        <v>0</v>
      </c>
      <c r="J250" s="64">
        <v>0</v>
      </c>
      <c r="K250" s="64">
        <v>2.215404124</v>
      </c>
      <c r="L250" s="64">
        <v>1.0162361609999999</v>
      </c>
      <c r="M250" s="64">
        <v>1.3569559999999998</v>
      </c>
      <c r="N250" s="64">
        <v>0</v>
      </c>
      <c r="O250" s="64" t="s">
        <v>8647</v>
      </c>
      <c r="P250" s="64" t="s">
        <v>8649</v>
      </c>
    </row>
    <row r="251" spans="1:16">
      <c r="A251" s="62">
        <v>1187</v>
      </c>
      <c r="B251" s="61" t="s">
        <v>5682</v>
      </c>
      <c r="C251" s="61" t="s">
        <v>5162</v>
      </c>
      <c r="D251" s="61" t="s">
        <v>623</v>
      </c>
      <c r="E251" s="61" t="s">
        <v>103</v>
      </c>
      <c r="F251" s="62">
        <v>9</v>
      </c>
      <c r="G251" s="97"/>
      <c r="H251" s="62" t="b">
        <v>1</v>
      </c>
      <c r="I251" s="62" t="b">
        <v>0</v>
      </c>
      <c r="J251" s="64">
        <v>54.334000000000003</v>
      </c>
      <c r="K251" s="64">
        <v>43.593000000000004</v>
      </c>
      <c r="L251" s="64">
        <v>23.484999999999999</v>
      </c>
      <c r="M251" s="64">
        <v>25.463000000000001</v>
      </c>
      <c r="N251" s="64">
        <v>0</v>
      </c>
      <c r="O251" s="64" t="s">
        <v>8650</v>
      </c>
      <c r="P251" s="64" t="s">
        <v>8652</v>
      </c>
    </row>
    <row r="252" spans="1:16">
      <c r="A252" s="62">
        <v>1188</v>
      </c>
      <c r="B252" s="61" t="s">
        <v>5683</v>
      </c>
      <c r="C252" s="61" t="s">
        <v>5162</v>
      </c>
      <c r="D252" s="61" t="s">
        <v>623</v>
      </c>
      <c r="E252" s="61" t="s">
        <v>103</v>
      </c>
      <c r="F252" s="62">
        <v>1</v>
      </c>
      <c r="G252" s="97"/>
      <c r="H252" s="62" t="b">
        <v>1</v>
      </c>
      <c r="I252" s="62" t="b">
        <v>0</v>
      </c>
      <c r="J252" s="64">
        <v>5.7889999999999997</v>
      </c>
      <c r="K252" s="64">
        <v>4.7830000000000004</v>
      </c>
      <c r="L252" s="64">
        <v>2.7589999999999999</v>
      </c>
      <c r="M252" s="64">
        <v>3.363</v>
      </c>
      <c r="N252" s="64">
        <v>38.828000000000003</v>
      </c>
      <c r="O252" s="64" t="s">
        <v>8653</v>
      </c>
      <c r="P252" s="64" t="s">
        <v>8655</v>
      </c>
    </row>
    <row r="253" spans="1:16">
      <c r="A253" s="62">
        <v>1189</v>
      </c>
      <c r="B253" s="61" t="s">
        <v>5684</v>
      </c>
      <c r="C253" s="61" t="s">
        <v>5685</v>
      </c>
      <c r="D253" s="61" t="s">
        <v>623</v>
      </c>
      <c r="E253" s="61" t="s">
        <v>103</v>
      </c>
      <c r="F253" s="62">
        <v>2.79</v>
      </c>
      <c r="G253" s="97"/>
      <c r="H253" s="62" t="b">
        <v>1</v>
      </c>
      <c r="I253" s="62" t="b">
        <v>0</v>
      </c>
      <c r="J253" s="64">
        <v>3.3559999999999999</v>
      </c>
      <c r="K253" s="64">
        <v>8.9510000000000005</v>
      </c>
      <c r="L253" s="64">
        <v>10.266999999999999</v>
      </c>
      <c r="M253" s="64">
        <v>9.4749999999999996</v>
      </c>
      <c r="N253" s="64">
        <v>13.182</v>
      </c>
      <c r="O253" s="64" t="s">
        <v>8656</v>
      </c>
      <c r="P253" s="64" t="s">
        <v>333</v>
      </c>
    </row>
    <row r="254" spans="1:16">
      <c r="A254" s="62">
        <v>1190</v>
      </c>
      <c r="B254" s="61" t="s">
        <v>5686</v>
      </c>
      <c r="C254" s="61" t="s">
        <v>15</v>
      </c>
      <c r="D254" s="61" t="s">
        <v>623</v>
      </c>
      <c r="E254" s="61" t="s">
        <v>103</v>
      </c>
      <c r="F254" s="62">
        <v>0.97499999999999998</v>
      </c>
      <c r="G254" s="97"/>
      <c r="H254" s="62" t="b">
        <v>1</v>
      </c>
      <c r="I254" s="62" t="b">
        <v>0</v>
      </c>
      <c r="J254" s="64">
        <v>0</v>
      </c>
      <c r="K254" s="64">
        <v>3.3838873810000001</v>
      </c>
      <c r="L254" s="64">
        <v>0.65683899999999995</v>
      </c>
      <c r="M254" s="64">
        <v>1.979808</v>
      </c>
      <c r="N254" s="64">
        <v>0</v>
      </c>
      <c r="O254" s="64" t="s">
        <v>8657</v>
      </c>
      <c r="P254" s="64" t="s">
        <v>8659</v>
      </c>
    </row>
    <row r="255" spans="1:16" ht="30">
      <c r="A255" s="62">
        <v>879</v>
      </c>
      <c r="B255" s="61" t="s">
        <v>5687</v>
      </c>
      <c r="C255" s="61" t="s">
        <v>5688</v>
      </c>
      <c r="D255" s="61" t="s">
        <v>623</v>
      </c>
      <c r="E255" s="61" t="s">
        <v>103</v>
      </c>
      <c r="F255" s="62">
        <v>1</v>
      </c>
      <c r="G255" s="98">
        <v>42856</v>
      </c>
      <c r="H255" s="62" t="b">
        <v>1</v>
      </c>
      <c r="I255" s="62" t="b">
        <v>0</v>
      </c>
      <c r="J255" s="64">
        <v>0</v>
      </c>
      <c r="K255" s="64">
        <v>0</v>
      </c>
      <c r="L255" s="64">
        <v>0</v>
      </c>
      <c r="M255" s="64">
        <v>0</v>
      </c>
      <c r="N255" s="64">
        <v>0</v>
      </c>
      <c r="O255" s="64" t="s">
        <v>15</v>
      </c>
      <c r="P255" s="64" t="s">
        <v>8053</v>
      </c>
    </row>
    <row r="256" spans="1:16">
      <c r="A256" s="62">
        <v>1191</v>
      </c>
      <c r="B256" s="61" t="s">
        <v>5689</v>
      </c>
      <c r="C256" s="61" t="s">
        <v>5162</v>
      </c>
      <c r="D256" s="61" t="s">
        <v>623</v>
      </c>
      <c r="E256" s="61" t="s">
        <v>103</v>
      </c>
      <c r="F256" s="62">
        <v>14</v>
      </c>
      <c r="G256" s="97"/>
      <c r="H256" s="62" t="b">
        <v>1</v>
      </c>
      <c r="I256" s="62" t="b">
        <v>0</v>
      </c>
      <c r="J256" s="64">
        <v>87.947000000000003</v>
      </c>
      <c r="K256" s="64">
        <v>78.864999999999995</v>
      </c>
      <c r="L256" s="64">
        <v>37.963999999999999</v>
      </c>
      <c r="M256" s="64">
        <v>52.173999999999999</v>
      </c>
      <c r="N256" s="64">
        <v>72.156999999999996</v>
      </c>
      <c r="O256" s="64" t="s">
        <v>8660</v>
      </c>
      <c r="P256" s="64" t="s">
        <v>8662</v>
      </c>
    </row>
    <row r="257" spans="1:16">
      <c r="A257" s="62">
        <v>1192</v>
      </c>
      <c r="B257" s="61" t="s">
        <v>5690</v>
      </c>
      <c r="C257" s="61" t="s">
        <v>62</v>
      </c>
      <c r="D257" s="61" t="s">
        <v>623</v>
      </c>
      <c r="E257" s="61" t="s">
        <v>103</v>
      </c>
      <c r="F257" s="62">
        <v>3.5</v>
      </c>
      <c r="G257" s="97"/>
      <c r="H257" s="62" t="b">
        <v>1</v>
      </c>
      <c r="I257" s="62" t="b">
        <v>0</v>
      </c>
      <c r="J257" s="64">
        <v>26.475000000000001</v>
      </c>
      <c r="K257" s="64">
        <v>24.277999999999999</v>
      </c>
      <c r="L257" s="64">
        <v>27.405999999999999</v>
      </c>
      <c r="M257" s="64">
        <v>23.565999999999999</v>
      </c>
      <c r="N257" s="64">
        <v>27.161999999999999</v>
      </c>
      <c r="O257" s="64" t="s">
        <v>8663</v>
      </c>
      <c r="P257" s="64" t="s">
        <v>8665</v>
      </c>
    </row>
    <row r="258" spans="1:16">
      <c r="A258" s="62">
        <v>1193</v>
      </c>
      <c r="B258" s="61" t="s">
        <v>596</v>
      </c>
      <c r="C258" s="61" t="s">
        <v>15</v>
      </c>
      <c r="D258" s="61" t="s">
        <v>623</v>
      </c>
      <c r="E258" s="61" t="s">
        <v>103</v>
      </c>
      <c r="F258" s="62">
        <v>2.9000000000000001E-2</v>
      </c>
      <c r="G258" s="97"/>
      <c r="H258" s="62" t="b">
        <v>1</v>
      </c>
      <c r="I258" s="62" t="b">
        <v>0</v>
      </c>
      <c r="J258" s="64">
        <v>0.41275000000000001</v>
      </c>
      <c r="K258" s="64">
        <v>1.651</v>
      </c>
      <c r="L258" s="64">
        <v>0</v>
      </c>
      <c r="M258" s="64">
        <v>0</v>
      </c>
      <c r="N258" s="64">
        <v>0</v>
      </c>
      <c r="O258" s="64" t="s">
        <v>15</v>
      </c>
      <c r="P258" s="64" t="s">
        <v>8666</v>
      </c>
    </row>
    <row r="259" spans="1:16">
      <c r="A259" s="62">
        <v>1194</v>
      </c>
      <c r="B259" s="61" t="s">
        <v>5691</v>
      </c>
      <c r="C259" s="61" t="s">
        <v>59</v>
      </c>
      <c r="D259" s="61" t="s">
        <v>623</v>
      </c>
      <c r="E259" s="61" t="s">
        <v>103</v>
      </c>
      <c r="F259" s="62">
        <v>1</v>
      </c>
      <c r="G259" s="97"/>
      <c r="H259" s="62" t="b">
        <v>1</v>
      </c>
      <c r="I259" s="62" t="b">
        <v>0</v>
      </c>
      <c r="J259" s="64">
        <v>7.173</v>
      </c>
      <c r="K259" s="64">
        <v>1.9</v>
      </c>
      <c r="L259" s="64">
        <v>0</v>
      </c>
      <c r="M259" s="64">
        <v>1.0000000000000001E-5</v>
      </c>
      <c r="N259" s="64">
        <v>0.13400000000000001</v>
      </c>
      <c r="O259" s="64" t="s">
        <v>8667</v>
      </c>
      <c r="P259" s="64" t="s">
        <v>8669</v>
      </c>
    </row>
    <row r="260" spans="1:16">
      <c r="A260" s="62">
        <v>1195</v>
      </c>
      <c r="B260" s="61" t="s">
        <v>5692</v>
      </c>
      <c r="C260" s="61" t="s">
        <v>5162</v>
      </c>
      <c r="D260" s="61" t="s">
        <v>623</v>
      </c>
      <c r="E260" s="61" t="s">
        <v>103</v>
      </c>
      <c r="F260" s="62">
        <v>14</v>
      </c>
      <c r="G260" s="97"/>
      <c r="H260" s="62" t="b">
        <v>1</v>
      </c>
      <c r="I260" s="62" t="b">
        <v>0</v>
      </c>
      <c r="J260" s="64">
        <v>59.064999999999998</v>
      </c>
      <c r="K260" s="64">
        <v>67.721009999999993</v>
      </c>
      <c r="L260" s="64">
        <v>36.244999999999997</v>
      </c>
      <c r="M260" s="64">
        <v>40.816000000000003</v>
      </c>
      <c r="N260" s="64">
        <v>68.221999999999994</v>
      </c>
      <c r="O260" s="64" t="s">
        <v>8670</v>
      </c>
      <c r="P260" s="64" t="s">
        <v>8672</v>
      </c>
    </row>
    <row r="261" spans="1:16">
      <c r="A261" s="62">
        <v>1196</v>
      </c>
      <c r="B261" s="61" t="s">
        <v>5693</v>
      </c>
      <c r="C261" s="61" t="s">
        <v>5162</v>
      </c>
      <c r="D261" s="61" t="s">
        <v>623</v>
      </c>
      <c r="E261" s="61" t="s">
        <v>103</v>
      </c>
      <c r="F261" s="62">
        <v>18</v>
      </c>
      <c r="G261" s="97"/>
      <c r="H261" s="62" t="b">
        <v>1</v>
      </c>
      <c r="I261" s="62" t="b">
        <v>0</v>
      </c>
      <c r="J261" s="64">
        <v>34.8071899414062</v>
      </c>
      <c r="K261" s="64">
        <v>34.098129880000002</v>
      </c>
      <c r="L261" s="64">
        <v>0.10309</v>
      </c>
      <c r="M261" s="64">
        <v>6.5621700000000001</v>
      </c>
      <c r="N261" s="64">
        <v>21.248000000000001</v>
      </c>
      <c r="O261" s="64" t="s">
        <v>8673</v>
      </c>
      <c r="P261" s="64" t="s">
        <v>8675</v>
      </c>
    </row>
    <row r="262" spans="1:16">
      <c r="A262" s="62">
        <v>1197</v>
      </c>
      <c r="B262" s="61" t="s">
        <v>5694</v>
      </c>
      <c r="C262" s="61" t="s">
        <v>5695</v>
      </c>
      <c r="D262" s="61" t="s">
        <v>623</v>
      </c>
      <c r="E262" s="61" t="s">
        <v>103</v>
      </c>
      <c r="F262" s="62">
        <v>0.98</v>
      </c>
      <c r="G262" s="97"/>
      <c r="H262" s="62" t="b">
        <v>1</v>
      </c>
      <c r="I262" s="62" t="b">
        <v>0</v>
      </c>
      <c r="J262" s="64">
        <v>0</v>
      </c>
      <c r="K262" s="64">
        <v>1.1020000000000001</v>
      </c>
      <c r="L262" s="64">
        <v>0</v>
      </c>
      <c r="M262" s="64">
        <v>0.15634500000000001</v>
      </c>
      <c r="N262" s="64">
        <v>0</v>
      </c>
      <c r="O262" s="64" t="s">
        <v>8676</v>
      </c>
      <c r="P262" s="64" t="s">
        <v>8678</v>
      </c>
    </row>
    <row r="263" spans="1:16">
      <c r="A263" s="62">
        <v>1198</v>
      </c>
      <c r="B263" s="61" t="s">
        <v>5696</v>
      </c>
      <c r="C263" s="61" t="s">
        <v>4969</v>
      </c>
      <c r="D263" s="61" t="s">
        <v>623</v>
      </c>
      <c r="E263" s="61" t="s">
        <v>103</v>
      </c>
      <c r="F263" s="62">
        <v>2.85</v>
      </c>
      <c r="G263" s="97"/>
      <c r="H263" s="62" t="b">
        <v>1</v>
      </c>
      <c r="I263" s="62" t="b">
        <v>0</v>
      </c>
      <c r="J263" s="64">
        <v>3.0659999999999998</v>
      </c>
      <c r="K263" s="64">
        <v>2.359</v>
      </c>
      <c r="L263" s="64">
        <v>1.454</v>
      </c>
      <c r="M263" s="64">
        <v>3.5950000000000002</v>
      </c>
      <c r="N263" s="64">
        <v>4.9429999999999996</v>
      </c>
      <c r="O263" s="64" t="s">
        <v>8679</v>
      </c>
      <c r="P263" s="64" t="s">
        <v>8680</v>
      </c>
    </row>
    <row r="264" spans="1:16">
      <c r="A264" s="62">
        <v>1199</v>
      </c>
      <c r="B264" s="61" t="s">
        <v>5697</v>
      </c>
      <c r="C264" s="61" t="s">
        <v>5698</v>
      </c>
      <c r="D264" s="61" t="s">
        <v>623</v>
      </c>
      <c r="E264" s="61" t="s">
        <v>103</v>
      </c>
      <c r="F264" s="62">
        <v>7</v>
      </c>
      <c r="G264" s="97"/>
      <c r="H264" s="62" t="b">
        <v>1</v>
      </c>
      <c r="I264" s="62" t="b">
        <v>0</v>
      </c>
      <c r="J264" s="64">
        <v>0</v>
      </c>
      <c r="K264" s="64">
        <v>0</v>
      </c>
      <c r="L264" s="64">
        <v>0</v>
      </c>
      <c r="M264" s="64">
        <v>0</v>
      </c>
      <c r="N264" s="64">
        <v>0</v>
      </c>
      <c r="O264" s="64" t="s">
        <v>15</v>
      </c>
      <c r="P264" s="64" t="s">
        <v>8682</v>
      </c>
    </row>
    <row r="265" spans="1:16">
      <c r="A265" s="176">
        <v>972</v>
      </c>
      <c r="B265" s="185" t="s">
        <v>5445</v>
      </c>
      <c r="C265" s="185" t="s">
        <v>41</v>
      </c>
      <c r="D265" s="185" t="s">
        <v>623</v>
      </c>
      <c r="E265" s="185" t="s">
        <v>103</v>
      </c>
      <c r="F265" s="176">
        <v>37.5</v>
      </c>
      <c r="G265" s="97"/>
      <c r="H265" s="176" t="b">
        <v>1</v>
      </c>
      <c r="I265" s="176" t="b">
        <v>0</v>
      </c>
      <c r="J265" s="64">
        <v>111.16200000000001</v>
      </c>
      <c r="K265" s="64">
        <v>36.731000000000002</v>
      </c>
      <c r="L265" s="64">
        <v>9.18</v>
      </c>
      <c r="M265" s="64">
        <v>3.0440800000000001</v>
      </c>
      <c r="N265" s="64">
        <v>3.2370000000000001</v>
      </c>
      <c r="O265" s="64" t="s">
        <v>8182</v>
      </c>
      <c r="P265" s="64" t="s">
        <v>8183</v>
      </c>
    </row>
    <row r="266" spans="1:16" ht="45">
      <c r="A266" s="176">
        <v>1059</v>
      </c>
      <c r="B266" s="185" t="s">
        <v>5543</v>
      </c>
      <c r="C266" s="185" t="s">
        <v>5544</v>
      </c>
      <c r="D266" s="185" t="s">
        <v>623</v>
      </c>
      <c r="E266" s="185" t="s">
        <v>103</v>
      </c>
      <c r="F266" s="176">
        <v>118.22</v>
      </c>
      <c r="G266" s="97"/>
      <c r="H266" s="176" t="b">
        <v>1</v>
      </c>
      <c r="I266" s="176" t="b">
        <v>0</v>
      </c>
      <c r="J266" s="64">
        <v>524.26900000000001</v>
      </c>
      <c r="K266" s="64">
        <v>570.70500000000004</v>
      </c>
      <c r="L266" s="64">
        <v>85.802000000000007</v>
      </c>
      <c r="M266" s="64">
        <v>312.93599999999998</v>
      </c>
      <c r="N266" s="64">
        <v>435.44600000000003</v>
      </c>
      <c r="O266" s="64" t="s">
        <v>8374</v>
      </c>
      <c r="P266" s="64" t="s">
        <v>17442</v>
      </c>
    </row>
    <row r="267" spans="1:16">
      <c r="A267" s="176">
        <v>1077</v>
      </c>
      <c r="B267" s="185" t="s">
        <v>5562</v>
      </c>
      <c r="C267" s="185" t="s">
        <v>41</v>
      </c>
      <c r="D267" s="185" t="s">
        <v>623</v>
      </c>
      <c r="E267" s="185" t="s">
        <v>103</v>
      </c>
      <c r="F267" s="176">
        <v>37.5</v>
      </c>
      <c r="G267" s="97"/>
      <c r="H267" s="176" t="b">
        <v>1</v>
      </c>
      <c r="I267" s="176" t="b">
        <v>0</v>
      </c>
      <c r="J267" s="64">
        <v>141.739</v>
      </c>
      <c r="K267" s="64">
        <v>20.965</v>
      </c>
      <c r="L267" s="64">
        <v>0.27800000000000002</v>
      </c>
      <c r="M267" s="64">
        <v>22.147099999999998</v>
      </c>
      <c r="N267" s="64">
        <v>37.344000000000001</v>
      </c>
      <c r="O267" s="64" t="s">
        <v>8412</v>
      </c>
      <c r="P267" s="64" t="s">
        <v>8413</v>
      </c>
    </row>
    <row r="268" spans="1:16">
      <c r="A268" s="176">
        <v>1119</v>
      </c>
      <c r="B268" s="185" t="s">
        <v>5610</v>
      </c>
      <c r="C268" s="185" t="s">
        <v>4623</v>
      </c>
      <c r="D268" s="185" t="s">
        <v>623</v>
      </c>
      <c r="E268" s="185" t="s">
        <v>103</v>
      </c>
      <c r="F268" s="176">
        <v>112</v>
      </c>
      <c r="G268" s="97"/>
      <c r="H268" s="176" t="b">
        <v>1</v>
      </c>
      <c r="I268" s="176" t="b">
        <v>0</v>
      </c>
      <c r="J268" s="64">
        <f>550.898*0.086</f>
        <v>47.377227999999995</v>
      </c>
      <c r="K268" s="64">
        <v>343.26900000000001</v>
      </c>
      <c r="L268" s="64">
        <v>60.693059999999996</v>
      </c>
      <c r="M268" s="64">
        <v>0</v>
      </c>
      <c r="N268" s="64">
        <v>0</v>
      </c>
      <c r="O268" s="64" t="s">
        <v>8499</v>
      </c>
      <c r="P268" s="64" t="s">
        <v>8500</v>
      </c>
    </row>
    <row r="269" spans="1:16">
      <c r="A269" s="176">
        <v>1128</v>
      </c>
      <c r="B269" s="185" t="s">
        <v>5619</v>
      </c>
      <c r="C269" s="185" t="s">
        <v>41</v>
      </c>
      <c r="D269" s="185" t="s">
        <v>623</v>
      </c>
      <c r="E269" s="185" t="s">
        <v>103</v>
      </c>
      <c r="F269" s="176">
        <v>69.38</v>
      </c>
      <c r="G269" s="97"/>
      <c r="H269" s="176" t="b">
        <v>1</v>
      </c>
      <c r="I269" s="176" t="b">
        <v>0</v>
      </c>
      <c r="J269" s="64">
        <v>276.745</v>
      </c>
      <c r="K269" s="64">
        <v>67.431090030000007</v>
      </c>
      <c r="L269" s="64">
        <v>0</v>
      </c>
      <c r="M269" s="64">
        <v>39.737070000000003</v>
      </c>
      <c r="N269" s="64">
        <v>47.258000000000003</v>
      </c>
      <c r="O269" s="64" t="s">
        <v>8517</v>
      </c>
      <c r="P269" s="64" t="s">
        <v>8518</v>
      </c>
    </row>
    <row r="270" spans="1:16">
      <c r="A270" s="176">
        <v>1129</v>
      </c>
      <c r="B270" s="185" t="s">
        <v>5620</v>
      </c>
      <c r="C270" s="185" t="s">
        <v>41</v>
      </c>
      <c r="D270" s="185" t="s">
        <v>623</v>
      </c>
      <c r="E270" s="185" t="s">
        <v>103</v>
      </c>
      <c r="F270" s="176">
        <v>46</v>
      </c>
      <c r="G270" s="97"/>
      <c r="H270" s="176" t="b">
        <v>1</v>
      </c>
      <c r="I270" s="176" t="b">
        <v>0</v>
      </c>
      <c r="J270" s="64">
        <v>93.787119999997302</v>
      </c>
      <c r="K270" s="64">
        <v>0.8551700029999999</v>
      </c>
      <c r="L270" s="64">
        <v>1.1999999999999999E-4</v>
      </c>
      <c r="M270" s="64">
        <v>3.31501</v>
      </c>
      <c r="N270" s="64">
        <v>1.657</v>
      </c>
      <c r="O270" s="64" t="s">
        <v>8519</v>
      </c>
      <c r="P270" s="64" t="s">
        <v>8520</v>
      </c>
    </row>
    <row r="271" spans="1:16">
      <c r="A271" s="176">
        <v>1180</v>
      </c>
      <c r="B271" s="185" t="s">
        <v>5674</v>
      </c>
      <c r="C271" s="185" t="s">
        <v>41</v>
      </c>
      <c r="D271" s="185" t="s">
        <v>623</v>
      </c>
      <c r="E271" s="185" t="s">
        <v>103</v>
      </c>
      <c r="F271" s="176">
        <v>37.5</v>
      </c>
      <c r="G271" s="97"/>
      <c r="H271" s="176" t="b">
        <v>1</v>
      </c>
      <c r="I271" s="176" t="b">
        <v>0</v>
      </c>
      <c r="J271" s="64">
        <v>134.27699999999999</v>
      </c>
      <c r="K271" s="64">
        <v>30.934999999999999</v>
      </c>
      <c r="L271" s="64">
        <v>0.23799999999999999</v>
      </c>
      <c r="M271" s="64">
        <v>27.396999999999998</v>
      </c>
      <c r="N271" s="64">
        <v>43.524999999999999</v>
      </c>
      <c r="O271" s="64" t="s">
        <v>8634</v>
      </c>
      <c r="P271" s="64" t="s">
        <v>8635</v>
      </c>
    </row>
    <row r="272" spans="1:16">
      <c r="A272" s="176">
        <v>1016</v>
      </c>
      <c r="B272" s="185" t="s">
        <v>5494</v>
      </c>
      <c r="C272" s="185" t="s">
        <v>5495</v>
      </c>
      <c r="D272" s="185" t="s">
        <v>623</v>
      </c>
      <c r="E272" s="185" t="s">
        <v>103</v>
      </c>
      <c r="F272" s="176">
        <v>30.57</v>
      </c>
      <c r="G272" s="97"/>
      <c r="H272" s="176" t="b">
        <v>1</v>
      </c>
      <c r="I272" s="176" t="b">
        <v>0</v>
      </c>
      <c r="J272" s="64">
        <v>133.47100976562501</v>
      </c>
      <c r="K272" s="64">
        <v>38.389240000000001</v>
      </c>
      <c r="L272" s="64">
        <v>1.1999999999999999E-4</v>
      </c>
      <c r="M272" s="64">
        <v>13.562200000000001</v>
      </c>
      <c r="N272" s="64">
        <v>60.850999999999999</v>
      </c>
      <c r="O272" s="64" t="s">
        <v>8277</v>
      </c>
      <c r="P272" s="64" t="s">
        <v>8278</v>
      </c>
    </row>
    <row r="273" spans="1:16">
      <c r="A273" s="176">
        <v>1105</v>
      </c>
      <c r="B273" s="185" t="s">
        <v>5592</v>
      </c>
      <c r="C273" s="185" t="s">
        <v>54</v>
      </c>
      <c r="D273" s="185" t="s">
        <v>623</v>
      </c>
      <c r="E273" s="185" t="s">
        <v>103</v>
      </c>
      <c r="F273" s="176">
        <v>33</v>
      </c>
      <c r="G273" s="97"/>
      <c r="H273" s="176" t="b">
        <v>1</v>
      </c>
      <c r="I273" s="176" t="b">
        <v>0</v>
      </c>
      <c r="J273" s="64">
        <v>25.5790900000035</v>
      </c>
      <c r="K273" s="64">
        <v>23.6840498</v>
      </c>
      <c r="L273" s="64">
        <v>15.863</v>
      </c>
      <c r="M273" s="64">
        <v>22.14902</v>
      </c>
      <c r="N273" s="64">
        <v>20.832000000000001</v>
      </c>
      <c r="O273" s="64" t="s">
        <v>8466</v>
      </c>
      <c r="P273" s="64" t="s">
        <v>8467</v>
      </c>
    </row>
    <row r="275" spans="1:16" s="116" customFormat="1">
      <c r="B275" s="117" t="s">
        <v>6004</v>
      </c>
      <c r="G275" s="118"/>
      <c r="J275" s="116">
        <f>SUM(J3:J273)</f>
        <v>6210.2833829083729</v>
      </c>
      <c r="K275" s="116">
        <f t="shared" ref="K275:P275" si="0">SUM(K3:K264)</f>
        <v>3649.7512901480441</v>
      </c>
      <c r="L275" s="116">
        <f t="shared" si="0"/>
        <v>1680.7721950405232</v>
      </c>
      <c r="M275" s="116">
        <f t="shared" si="0"/>
        <v>2237.9581929999999</v>
      </c>
      <c r="N275" s="116">
        <f t="shared" si="0"/>
        <v>2937.9781700000003</v>
      </c>
      <c r="O275" s="116">
        <f t="shared" si="0"/>
        <v>0</v>
      </c>
      <c r="P275" s="116">
        <f t="shared" si="0"/>
        <v>0</v>
      </c>
    </row>
    <row r="277" spans="1:16">
      <c r="B277" s="64" t="s">
        <v>8827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2"/>
  <sheetViews>
    <sheetView workbookViewId="0">
      <pane xSplit="2" ySplit="2" topLeftCell="C3" activePane="bottomRight" state="frozen"/>
      <selection pane="topRight" activeCell="C1" sqref="C1"/>
      <selection pane="bottomLeft" activeCell="A2" sqref="A2"/>
      <selection pane="bottomRight" activeCell="O5" sqref="O5"/>
    </sheetView>
  </sheetViews>
  <sheetFormatPr defaultRowHeight="15"/>
  <cols>
    <col min="1" max="1" width="9" bestFit="1" customWidth="1"/>
    <col min="2" max="2" width="81.42578125" customWidth="1"/>
    <col min="3" max="3" width="30.7109375" customWidth="1"/>
    <col min="4" max="4" width="5.5703125" bestFit="1" customWidth="1"/>
    <col min="5" max="5" width="13.5703125" bestFit="1" customWidth="1"/>
    <col min="6" max="6" width="16.28515625" bestFit="1" customWidth="1"/>
    <col min="7" max="7" width="22.140625" style="1" bestFit="1" customWidth="1"/>
    <col min="8" max="8" width="11.5703125" bestFit="1" customWidth="1"/>
    <col min="9" max="9" width="8" bestFit="1" customWidth="1"/>
    <col min="10" max="10" width="24" style="1" bestFit="1" customWidth="1"/>
    <col min="11" max="11" width="10.140625" style="103" bestFit="1" customWidth="1"/>
    <col min="12" max="12" width="10.140625" style="103" customWidth="1"/>
    <col min="13" max="13" width="16.7109375" style="148" customWidth="1"/>
  </cols>
  <sheetData>
    <row r="1" spans="1:13" s="19" customFormat="1">
      <c r="A1" s="194" t="s">
        <v>8823</v>
      </c>
      <c r="B1" s="194"/>
      <c r="C1" s="194"/>
      <c r="D1" s="194"/>
      <c r="E1" s="194"/>
      <c r="F1" s="194"/>
      <c r="G1" s="194"/>
      <c r="H1" s="194"/>
      <c r="I1" s="194"/>
      <c r="J1" s="194"/>
      <c r="K1" s="103"/>
      <c r="L1" s="103"/>
      <c r="M1" s="148"/>
    </row>
    <row r="2" spans="1:13">
      <c r="A2" s="72" t="s">
        <v>5718</v>
      </c>
      <c r="B2" s="72" t="s">
        <v>4320</v>
      </c>
      <c r="C2" s="72" t="s">
        <v>4321</v>
      </c>
      <c r="D2" s="72" t="s">
        <v>4322</v>
      </c>
      <c r="E2" s="72" t="s">
        <v>4323</v>
      </c>
      <c r="F2" s="72" t="s">
        <v>4324</v>
      </c>
      <c r="G2" s="100" t="s">
        <v>4325</v>
      </c>
      <c r="H2" s="72" t="s">
        <v>4326</v>
      </c>
      <c r="I2" s="72" t="s">
        <v>4327</v>
      </c>
      <c r="J2" s="100" t="s">
        <v>5951</v>
      </c>
      <c r="K2" s="141" t="s">
        <v>6013</v>
      </c>
      <c r="L2" s="141" t="s">
        <v>8795</v>
      </c>
      <c r="M2" s="141">
        <v>2017</v>
      </c>
    </row>
    <row r="3" spans="1:13">
      <c r="A3" s="73">
        <v>1201</v>
      </c>
      <c r="B3" s="74" t="s">
        <v>5719</v>
      </c>
      <c r="C3" s="74" t="s">
        <v>5720</v>
      </c>
      <c r="D3" s="74" t="s">
        <v>52</v>
      </c>
      <c r="E3" s="74" t="s">
        <v>73</v>
      </c>
      <c r="F3" s="73">
        <v>290</v>
      </c>
      <c r="G3" s="101">
        <v>41730</v>
      </c>
      <c r="H3" s="73" t="b">
        <v>1</v>
      </c>
      <c r="I3" s="73" t="b">
        <v>0</v>
      </c>
      <c r="J3" s="101">
        <v>50943</v>
      </c>
      <c r="K3" s="142" t="str">
        <f>VLOOKUP(A3,'All IDs'!$A$2:$K$1353,11,FALSE)</f>
        <v/>
      </c>
      <c r="L3" s="142" t="str">
        <f>VLOOKUP(A3,'All IDs'!$A$2:$D$1353,4,FALSE)</f>
        <v>S0242</v>
      </c>
      <c r="M3" s="145">
        <v>709.92899999999997</v>
      </c>
    </row>
    <row r="4" spans="1:13">
      <c r="A4" s="73">
        <v>1202</v>
      </c>
      <c r="B4" s="74" t="s">
        <v>5721</v>
      </c>
      <c r="C4" s="74" t="s">
        <v>4506</v>
      </c>
      <c r="D4" s="74" t="s">
        <v>52</v>
      </c>
      <c r="E4" s="74" t="s">
        <v>73</v>
      </c>
      <c r="F4" s="73">
        <v>125</v>
      </c>
      <c r="G4" s="101">
        <v>41628</v>
      </c>
      <c r="H4" s="73" t="b">
        <v>1</v>
      </c>
      <c r="I4" s="73" t="b">
        <v>0</v>
      </c>
      <c r="J4" s="101">
        <v>50713</v>
      </c>
      <c r="K4" s="172" t="s">
        <v>4271</v>
      </c>
      <c r="L4" s="142" t="str">
        <f>VLOOKUP(A4,'All IDs'!$A$2:$D$1353,4,FALSE)</f>
        <v>S0292</v>
      </c>
      <c r="M4" s="145">
        <v>357.98700000000002</v>
      </c>
    </row>
    <row r="5" spans="1:13">
      <c r="A5" s="73">
        <v>1203</v>
      </c>
      <c r="B5" s="74" t="s">
        <v>462</v>
      </c>
      <c r="C5" s="74" t="s">
        <v>15</v>
      </c>
      <c r="D5" s="74" t="s">
        <v>5</v>
      </c>
      <c r="E5" s="74" t="s">
        <v>103</v>
      </c>
      <c r="F5" s="73">
        <v>0.5</v>
      </c>
      <c r="G5" s="102"/>
      <c r="H5" s="73" t="b">
        <v>1</v>
      </c>
      <c r="I5" s="73" t="b">
        <v>0</v>
      </c>
      <c r="J5" s="101">
        <v>47118</v>
      </c>
      <c r="K5" s="172" t="s">
        <v>4042</v>
      </c>
      <c r="L5" s="142" t="str">
        <f>VLOOKUP(A5,'All IDs'!$A$2:$D$1353,4,FALSE)</f>
        <v/>
      </c>
      <c r="M5" s="146">
        <v>0.56267729529730814</v>
      </c>
    </row>
    <row r="6" spans="1:13">
      <c r="A6" s="73">
        <v>1204</v>
      </c>
      <c r="B6" s="74" t="s">
        <v>557</v>
      </c>
      <c r="C6" s="74" t="s">
        <v>15</v>
      </c>
      <c r="D6" s="74" t="s">
        <v>6</v>
      </c>
      <c r="E6" s="74" t="s">
        <v>103</v>
      </c>
      <c r="F6" s="75"/>
      <c r="G6" s="102"/>
      <c r="H6" s="73" t="b">
        <v>1</v>
      </c>
      <c r="I6" s="73" t="b">
        <v>0</v>
      </c>
      <c r="J6" s="101">
        <v>47848</v>
      </c>
      <c r="K6" s="142" t="str">
        <f>VLOOKUP(A6,'All IDs'!$A$2:$K$1353,11,FALSE)</f>
        <v/>
      </c>
      <c r="L6" s="142" t="str">
        <f>VLOOKUP(A6,'All IDs'!$A$2:$D$1353,4,FALSE)</f>
        <v/>
      </c>
      <c r="M6" s="146">
        <v>3.5030908843754503E-2</v>
      </c>
    </row>
    <row r="7" spans="1:13">
      <c r="A7" s="73">
        <v>1205</v>
      </c>
      <c r="B7" s="74" t="s">
        <v>5722</v>
      </c>
      <c r="C7" s="74" t="s">
        <v>15</v>
      </c>
      <c r="D7" s="74" t="s">
        <v>5</v>
      </c>
      <c r="E7" s="74" t="s">
        <v>4</v>
      </c>
      <c r="F7" s="73">
        <v>21</v>
      </c>
      <c r="G7" s="102"/>
      <c r="H7" s="73" t="b">
        <v>1</v>
      </c>
      <c r="I7" s="73" t="b">
        <v>0</v>
      </c>
      <c r="J7" s="101">
        <v>47118</v>
      </c>
      <c r="K7" s="142" t="str">
        <f>VLOOKUP(A7,'All IDs'!$A$2:$K$1353,11,FALSE)</f>
        <v/>
      </c>
      <c r="L7" s="142" t="str">
        <f>VLOOKUP(A7,'All IDs'!$A$2:$D$1353,4,FALSE)</f>
        <v/>
      </c>
      <c r="M7" s="145">
        <v>0</v>
      </c>
    </row>
    <row r="8" spans="1:13">
      <c r="A8" s="73">
        <v>1206</v>
      </c>
      <c r="B8" s="74" t="s">
        <v>463</v>
      </c>
      <c r="C8" s="74" t="s">
        <v>15</v>
      </c>
      <c r="D8" s="74" t="s">
        <v>6</v>
      </c>
      <c r="E8" s="74" t="s">
        <v>103</v>
      </c>
      <c r="F8" s="73">
        <v>0.42</v>
      </c>
      <c r="G8" s="102"/>
      <c r="H8" s="73" t="b">
        <v>1</v>
      </c>
      <c r="I8" s="73" t="b">
        <v>0</v>
      </c>
      <c r="J8" s="101">
        <v>47848</v>
      </c>
      <c r="K8" s="172" t="s">
        <v>4045</v>
      </c>
      <c r="L8" s="142" t="str">
        <f>VLOOKUP(A8,'All IDs'!$A$2:$D$1353,4,FALSE)</f>
        <v/>
      </c>
      <c r="M8" s="146">
        <v>0.32736727754771361</v>
      </c>
    </row>
    <row r="9" spans="1:13">
      <c r="A9" s="73">
        <v>1207</v>
      </c>
      <c r="B9" s="74" t="s">
        <v>5723</v>
      </c>
      <c r="C9" s="74" t="s">
        <v>5724</v>
      </c>
      <c r="D9" s="74" t="s">
        <v>1</v>
      </c>
      <c r="E9" s="74" t="s">
        <v>4</v>
      </c>
      <c r="F9" s="75"/>
      <c r="G9" s="101">
        <v>38991</v>
      </c>
      <c r="H9" s="73" t="b">
        <v>1</v>
      </c>
      <c r="I9" s="73" t="b">
        <v>0</v>
      </c>
      <c r="J9" s="101">
        <v>46295</v>
      </c>
      <c r="K9" s="142" t="str">
        <f>VLOOKUP(A9,'All IDs'!$A$2:$K$1353,11,FALSE)</f>
        <v>W240</v>
      </c>
      <c r="L9" s="142" t="str">
        <f>VLOOKUP(A9,'All IDs'!$A$2:$D$1353,4,FALSE)</f>
        <v/>
      </c>
      <c r="M9" s="146">
        <v>410.75700000000001</v>
      </c>
    </row>
    <row r="10" spans="1:13">
      <c r="A10" s="73">
        <v>1208</v>
      </c>
      <c r="B10" s="74" t="s">
        <v>5725</v>
      </c>
      <c r="C10" s="74" t="s">
        <v>5724</v>
      </c>
      <c r="D10" s="74" t="s">
        <v>1</v>
      </c>
      <c r="E10" s="74" t="s">
        <v>4</v>
      </c>
      <c r="F10" s="73">
        <v>249</v>
      </c>
      <c r="G10" s="101">
        <v>40483</v>
      </c>
      <c r="H10" s="73" t="b">
        <v>1</v>
      </c>
      <c r="I10" s="73" t="b">
        <v>0</v>
      </c>
      <c r="J10" s="101">
        <v>49979</v>
      </c>
      <c r="K10" s="142" t="str">
        <f>VLOOKUP(A10,'All IDs'!$A$2:$K$1353,11,FALSE)</f>
        <v>W1688</v>
      </c>
      <c r="L10" s="142" t="str">
        <f>VLOOKUP(A10,'All IDs'!$A$2:$D$1353,4,FALSE)</f>
        <v/>
      </c>
      <c r="M10" s="146">
        <v>41.572000000000003</v>
      </c>
    </row>
    <row r="11" spans="1:13">
      <c r="A11" s="73">
        <v>1209</v>
      </c>
      <c r="B11" s="74" t="s">
        <v>5726</v>
      </c>
      <c r="C11" s="74" t="s">
        <v>15</v>
      </c>
      <c r="D11" s="74" t="s">
        <v>5727</v>
      </c>
      <c r="E11" s="74" t="s">
        <v>4</v>
      </c>
      <c r="F11" s="73">
        <v>150</v>
      </c>
      <c r="G11" s="101">
        <v>41771</v>
      </c>
      <c r="H11" s="73" t="b">
        <v>1</v>
      </c>
      <c r="I11" s="73" t="b">
        <v>0</v>
      </c>
      <c r="J11" s="101">
        <v>49075</v>
      </c>
      <c r="K11" s="142" t="str">
        <f>VLOOKUP(A11,'All IDs'!$A$2:$K$1353,11,FALSE)</f>
        <v>W3978</v>
      </c>
      <c r="L11" s="142" t="str">
        <f>VLOOKUP(A11,'All IDs'!$A$2:$D$1353,4,FALSE)</f>
        <v/>
      </c>
      <c r="M11" s="145">
        <v>0</v>
      </c>
    </row>
    <row r="12" spans="1:13">
      <c r="A12" s="73">
        <v>1210</v>
      </c>
      <c r="B12" s="74" t="s">
        <v>5728</v>
      </c>
      <c r="C12" s="74" t="s">
        <v>15</v>
      </c>
      <c r="D12" s="74" t="s">
        <v>5727</v>
      </c>
      <c r="E12" s="74" t="s">
        <v>4</v>
      </c>
      <c r="F12" s="73">
        <v>150</v>
      </c>
      <c r="G12" s="101">
        <v>41771</v>
      </c>
      <c r="H12" s="73" t="b">
        <v>1</v>
      </c>
      <c r="I12" s="73" t="b">
        <v>0</v>
      </c>
      <c r="J12" s="101">
        <v>49075</v>
      </c>
      <c r="K12" s="142" t="str">
        <f>VLOOKUP(A12,'All IDs'!$A$2:$K$1353,11,FALSE)</f>
        <v>W3979</v>
      </c>
      <c r="L12" s="142" t="str">
        <f>VLOOKUP(A12,'All IDs'!$A$2:$D$1353,4,FALSE)</f>
        <v/>
      </c>
      <c r="M12" s="145">
        <v>0</v>
      </c>
    </row>
    <row r="13" spans="1:13">
      <c r="A13" s="73">
        <v>1211</v>
      </c>
      <c r="B13" s="74" t="s">
        <v>464</v>
      </c>
      <c r="C13" s="74" t="s">
        <v>15</v>
      </c>
      <c r="D13" s="74" t="s">
        <v>51</v>
      </c>
      <c r="E13" s="74" t="s">
        <v>3</v>
      </c>
      <c r="F13" s="73">
        <v>3</v>
      </c>
      <c r="G13" s="102"/>
      <c r="H13" s="73" t="b">
        <v>1</v>
      </c>
      <c r="I13" s="73" t="b">
        <v>0</v>
      </c>
      <c r="J13" s="101">
        <v>47848</v>
      </c>
      <c r="K13" s="172" t="s">
        <v>4233</v>
      </c>
      <c r="L13" s="142" t="str">
        <f>VLOOKUP(A13,'All IDs'!$A$2:$D$1353,4,FALSE)</f>
        <v/>
      </c>
      <c r="M13" s="146">
        <v>3.8012428418678494</v>
      </c>
    </row>
    <row r="14" spans="1:13">
      <c r="A14" s="73">
        <v>1306</v>
      </c>
      <c r="B14" s="74" t="s">
        <v>480</v>
      </c>
      <c r="C14" s="74" t="s">
        <v>15</v>
      </c>
      <c r="D14" s="74" t="s">
        <v>481</v>
      </c>
      <c r="E14" s="74" t="s">
        <v>4</v>
      </c>
      <c r="F14" s="73">
        <v>182</v>
      </c>
      <c r="G14" s="101">
        <v>42795</v>
      </c>
      <c r="H14" s="73" t="b">
        <v>1</v>
      </c>
      <c r="I14" s="73" t="b">
        <v>0</v>
      </c>
      <c r="J14" s="101">
        <v>50041</v>
      </c>
      <c r="K14" s="172" t="s">
        <v>4288</v>
      </c>
      <c r="L14" s="142" t="str">
        <f>VLOOKUP(A14,'All IDs'!$A$2:$D$1353,4,FALSE)</f>
        <v/>
      </c>
      <c r="M14" s="145">
        <v>481.214</v>
      </c>
    </row>
    <row r="15" spans="1:13">
      <c r="A15" s="73">
        <v>1314</v>
      </c>
      <c r="B15" s="74" t="s">
        <v>482</v>
      </c>
      <c r="C15" s="74" t="s">
        <v>15</v>
      </c>
      <c r="D15" s="74" t="s">
        <v>481</v>
      </c>
      <c r="E15" s="74" t="s">
        <v>4</v>
      </c>
      <c r="F15" s="73">
        <v>143</v>
      </c>
      <c r="G15" s="101">
        <v>42795</v>
      </c>
      <c r="H15" s="73" t="b">
        <v>1</v>
      </c>
      <c r="I15" s="73" t="b">
        <v>0</v>
      </c>
      <c r="J15" s="101">
        <v>50041</v>
      </c>
      <c r="K15" s="172" t="s">
        <v>4290</v>
      </c>
      <c r="L15" s="142" t="str">
        <f>VLOOKUP(A15,'All IDs'!$A$2:$D$1353,4,FALSE)</f>
        <v/>
      </c>
      <c r="M15" s="145">
        <v>390.755</v>
      </c>
    </row>
    <row r="16" spans="1:13">
      <c r="A16" s="73">
        <v>1212</v>
      </c>
      <c r="B16" s="74" t="s">
        <v>5729</v>
      </c>
      <c r="C16" s="74" t="s">
        <v>15</v>
      </c>
      <c r="D16" s="74" t="s">
        <v>459</v>
      </c>
      <c r="E16" s="74" t="s">
        <v>4</v>
      </c>
      <c r="F16" s="75"/>
      <c r="G16" s="102"/>
      <c r="H16" s="73" t="b">
        <v>1</v>
      </c>
      <c r="I16" s="73" t="b">
        <v>0</v>
      </c>
      <c r="J16" s="101">
        <v>46022</v>
      </c>
      <c r="K16" s="172" t="s">
        <v>4098</v>
      </c>
      <c r="L16" s="142" t="str">
        <f>VLOOKUP(A16,'All IDs'!$A$2:$D$1353,4,FALSE)</f>
        <v/>
      </c>
      <c r="M16" s="145">
        <v>339.40300000000002</v>
      </c>
    </row>
    <row r="17" spans="1:13">
      <c r="A17" s="73">
        <v>1213</v>
      </c>
      <c r="B17" s="74" t="s">
        <v>8802</v>
      </c>
      <c r="C17" s="74" t="s">
        <v>15</v>
      </c>
      <c r="D17" s="74" t="s">
        <v>6</v>
      </c>
      <c r="E17" s="74" t="s">
        <v>103</v>
      </c>
      <c r="F17" s="73">
        <v>1.2</v>
      </c>
      <c r="G17" s="102"/>
      <c r="H17" s="73" t="b">
        <v>1</v>
      </c>
      <c r="I17" s="73" t="b">
        <v>0</v>
      </c>
      <c r="J17" s="101">
        <v>47848</v>
      </c>
      <c r="K17" s="172" t="s">
        <v>8801</v>
      </c>
      <c r="L17" s="142" t="str">
        <f>VLOOKUP(A17,'All IDs'!$A$2:$D$1353,4,FALSE)</f>
        <v/>
      </c>
      <c r="M17" s="146">
        <v>40.5</v>
      </c>
    </row>
    <row r="18" spans="1:13">
      <c r="A18" s="73">
        <v>1214</v>
      </c>
      <c r="B18" s="74" t="s">
        <v>5731</v>
      </c>
      <c r="C18" s="74" t="s">
        <v>5732</v>
      </c>
      <c r="D18" s="74" t="s">
        <v>50</v>
      </c>
      <c r="E18" s="74" t="s">
        <v>73</v>
      </c>
      <c r="F18" s="73">
        <v>48</v>
      </c>
      <c r="G18" s="101">
        <v>41088</v>
      </c>
      <c r="H18" s="73" t="b">
        <v>1</v>
      </c>
      <c r="I18" s="73" t="b">
        <v>0</v>
      </c>
      <c r="J18" s="101">
        <v>47879</v>
      </c>
      <c r="K18" s="142" t="str">
        <f>VLOOKUP(A18,'All IDs'!$A$2:$K$1353,11,FALSE)</f>
        <v/>
      </c>
      <c r="L18" s="142" t="str">
        <f>VLOOKUP(A18,'All IDs'!$A$2:$D$1353,4,FALSE)</f>
        <v>S0243</v>
      </c>
      <c r="M18" s="146">
        <v>19.321000000000002</v>
      </c>
    </row>
    <row r="19" spans="1:13">
      <c r="A19" s="73">
        <v>1215</v>
      </c>
      <c r="B19" s="74" t="s">
        <v>5733</v>
      </c>
      <c r="C19" s="74" t="s">
        <v>5732</v>
      </c>
      <c r="D19" s="74" t="s">
        <v>50</v>
      </c>
      <c r="E19" s="74" t="s">
        <v>73</v>
      </c>
      <c r="F19" s="73">
        <v>10</v>
      </c>
      <c r="G19" s="101">
        <v>41088</v>
      </c>
      <c r="H19" s="73" t="b">
        <v>1</v>
      </c>
      <c r="I19" s="73" t="b">
        <v>0</v>
      </c>
      <c r="J19" s="101">
        <v>47118</v>
      </c>
      <c r="K19" s="142" t="str">
        <f>VLOOKUP(A19,'All IDs'!$A$2:$K$1353,11,FALSE)</f>
        <v/>
      </c>
      <c r="L19" s="142" t="str">
        <f>VLOOKUP(A19,'All IDs'!$A$2:$D$1353,4,FALSE)</f>
        <v>S0243</v>
      </c>
      <c r="M19" s="145">
        <v>19.321000000000002</v>
      </c>
    </row>
    <row r="20" spans="1:13">
      <c r="A20" s="73">
        <v>1216</v>
      </c>
      <c r="B20" s="74" t="s">
        <v>5734</v>
      </c>
      <c r="C20" s="74" t="s">
        <v>5735</v>
      </c>
      <c r="D20" s="74" t="s">
        <v>50</v>
      </c>
      <c r="E20" s="74" t="s">
        <v>73</v>
      </c>
      <c r="F20" s="73">
        <v>150</v>
      </c>
      <c r="G20" s="101">
        <v>41096</v>
      </c>
      <c r="H20" s="73" t="b">
        <v>1</v>
      </c>
      <c r="I20" s="73" t="b">
        <v>0</v>
      </c>
      <c r="J20" s="101">
        <v>51268</v>
      </c>
      <c r="K20" s="142" t="str">
        <f>VLOOKUP(A20,'All IDs'!$A$2:$K$1353,11,FALSE)</f>
        <v/>
      </c>
      <c r="L20" s="142" t="str">
        <f>VLOOKUP(A20,'All IDs'!$A$2:$D$1353,4,FALSE)</f>
        <v>S0244</v>
      </c>
      <c r="M20" s="145">
        <v>366.36099999999999</v>
      </c>
    </row>
    <row r="21" spans="1:13">
      <c r="A21" s="73">
        <v>1217</v>
      </c>
      <c r="B21" s="74" t="s">
        <v>5736</v>
      </c>
      <c r="C21" s="74" t="s">
        <v>5735</v>
      </c>
      <c r="D21" s="74" t="s">
        <v>50</v>
      </c>
      <c r="E21" s="74" t="s">
        <v>73</v>
      </c>
      <c r="F21" s="73">
        <v>250</v>
      </c>
      <c r="G21" s="101">
        <v>41773</v>
      </c>
      <c r="H21" s="73" t="b">
        <v>1</v>
      </c>
      <c r="I21" s="73" t="b">
        <v>0</v>
      </c>
      <c r="J21" s="101">
        <v>49406</v>
      </c>
      <c r="K21" s="172" t="s">
        <v>3967</v>
      </c>
      <c r="L21" s="142" t="str">
        <f>VLOOKUP(A21,'All IDs'!$A$2:$D$1353,4,FALSE)</f>
        <v>S0295</v>
      </c>
      <c r="M21" s="146">
        <v>607.76099999999997</v>
      </c>
    </row>
    <row r="22" spans="1:13">
      <c r="A22" s="73">
        <v>1218</v>
      </c>
      <c r="B22" s="74" t="s">
        <v>5737</v>
      </c>
      <c r="C22" s="74" t="s">
        <v>15</v>
      </c>
      <c r="D22" s="74" t="s">
        <v>50</v>
      </c>
      <c r="E22" s="74" t="s">
        <v>73</v>
      </c>
      <c r="F22" s="73">
        <v>93.6</v>
      </c>
      <c r="G22" s="101">
        <v>42644</v>
      </c>
      <c r="H22" s="73" t="b">
        <v>1</v>
      </c>
      <c r="I22" s="73" t="b">
        <v>0</v>
      </c>
      <c r="J22" s="101">
        <v>50041</v>
      </c>
      <c r="K22" s="172" t="s">
        <v>3968</v>
      </c>
      <c r="L22" s="142" t="str">
        <f>VLOOKUP(A22,'All IDs'!$A$2:$D$1353,4,FALSE)</f>
        <v>S0540</v>
      </c>
      <c r="M22" s="146">
        <v>249.01499999999999</v>
      </c>
    </row>
    <row r="23" spans="1:13">
      <c r="A23" s="73">
        <v>1219</v>
      </c>
      <c r="B23" s="74" t="s">
        <v>5738</v>
      </c>
      <c r="C23" s="74" t="s">
        <v>15</v>
      </c>
      <c r="D23" s="74" t="s">
        <v>52</v>
      </c>
      <c r="E23" s="74" t="s">
        <v>0</v>
      </c>
      <c r="F23" s="73">
        <v>0.6</v>
      </c>
      <c r="G23" s="102"/>
      <c r="H23" s="73" t="b">
        <v>1</v>
      </c>
      <c r="I23" s="73" t="b">
        <v>0</v>
      </c>
      <c r="J23" s="101">
        <v>45809</v>
      </c>
      <c r="K23" s="142" t="str">
        <f>VLOOKUP(A23,'All IDs'!$A$2:$K$1353,11,FALSE)</f>
        <v/>
      </c>
      <c r="L23" s="142" t="str">
        <f>VLOOKUP(A23,'All IDs'!$A$2:$D$1353,4,FALSE)</f>
        <v/>
      </c>
      <c r="M23" s="145">
        <v>0</v>
      </c>
    </row>
    <row r="24" spans="1:13">
      <c r="A24" s="73">
        <v>1220</v>
      </c>
      <c r="B24" s="74" t="s">
        <v>5739</v>
      </c>
      <c r="C24" s="74" t="s">
        <v>15</v>
      </c>
      <c r="D24" s="74" t="s">
        <v>459</v>
      </c>
      <c r="E24" s="74" t="s">
        <v>4</v>
      </c>
      <c r="F24" s="75"/>
      <c r="G24" s="102"/>
      <c r="H24" s="73" t="b">
        <v>1</v>
      </c>
      <c r="I24" s="73" t="b">
        <v>0</v>
      </c>
      <c r="J24" s="101">
        <v>43830</v>
      </c>
      <c r="K24" s="172" t="s">
        <v>4101</v>
      </c>
      <c r="L24" s="142" t="str">
        <f>VLOOKUP(A24,'All IDs'!$A$2:$D$1353,4,FALSE)</f>
        <v/>
      </c>
      <c r="M24" s="145">
        <v>337.71899999999999</v>
      </c>
    </row>
    <row r="25" spans="1:13">
      <c r="A25" s="73">
        <v>1221</v>
      </c>
      <c r="B25" s="74" t="s">
        <v>5740</v>
      </c>
      <c r="C25" s="74" t="s">
        <v>15</v>
      </c>
      <c r="D25" s="74" t="s">
        <v>50</v>
      </c>
      <c r="E25" s="74" t="s">
        <v>3</v>
      </c>
      <c r="F25" s="73">
        <v>16</v>
      </c>
      <c r="G25" s="101">
        <v>41614</v>
      </c>
      <c r="H25" s="73" t="b">
        <v>1</v>
      </c>
      <c r="I25" s="73" t="b">
        <v>0</v>
      </c>
      <c r="J25" s="101">
        <v>48944</v>
      </c>
      <c r="K25" s="172" t="s">
        <v>2442</v>
      </c>
      <c r="L25" s="142" t="str">
        <f>VLOOKUP(A25,'All IDs'!$A$2:$D$1353,4,FALSE)</f>
        <v/>
      </c>
      <c r="M25" s="145">
        <v>167.691</v>
      </c>
    </row>
    <row r="26" spans="1:13">
      <c r="A26" s="73">
        <v>1223</v>
      </c>
      <c r="B26" s="74" t="s">
        <v>5741</v>
      </c>
      <c r="C26" s="74" t="s">
        <v>15</v>
      </c>
      <c r="D26" s="74" t="s">
        <v>5</v>
      </c>
      <c r="E26" s="74" t="s">
        <v>0</v>
      </c>
      <c r="F26" s="75"/>
      <c r="G26" s="102"/>
      <c r="H26" s="73" t="b">
        <v>1</v>
      </c>
      <c r="I26" s="73" t="b">
        <v>0</v>
      </c>
      <c r="J26" s="101">
        <v>44926</v>
      </c>
      <c r="K26" s="142" t="str">
        <f>VLOOKUP(A26,'All IDs'!$A$2:$K$1353,11,FALSE)</f>
        <v/>
      </c>
      <c r="L26" s="142" t="str">
        <f>VLOOKUP(A26,'All IDs'!$A$2:$D$1353,4,FALSE)</f>
        <v/>
      </c>
      <c r="M26" s="145">
        <v>0</v>
      </c>
    </row>
    <row r="27" spans="1:13">
      <c r="A27" s="73">
        <v>1226</v>
      </c>
      <c r="B27" s="74" t="s">
        <v>5742</v>
      </c>
      <c r="C27" s="74" t="s">
        <v>15</v>
      </c>
      <c r="D27" s="74" t="s">
        <v>5743</v>
      </c>
      <c r="E27" s="74" t="s">
        <v>4</v>
      </c>
      <c r="F27" s="73">
        <v>100</v>
      </c>
      <c r="G27" s="101">
        <v>42160</v>
      </c>
      <c r="H27" s="73" t="b">
        <v>1</v>
      </c>
      <c r="I27" s="73" t="b">
        <v>0</v>
      </c>
      <c r="J27" s="101">
        <v>49466</v>
      </c>
      <c r="K27" s="172" t="s">
        <v>3979</v>
      </c>
      <c r="L27" s="142" t="str">
        <f>VLOOKUP(A27,'All IDs'!$A$2:$D$1353,4,FALSE)</f>
        <v>W0460</v>
      </c>
      <c r="M27" s="146">
        <v>443.38200000000001</v>
      </c>
    </row>
    <row r="28" spans="1:13">
      <c r="A28" s="73">
        <v>1228</v>
      </c>
      <c r="B28" s="74" t="s">
        <v>465</v>
      </c>
      <c r="C28" s="74" t="s">
        <v>15</v>
      </c>
      <c r="D28" s="74" t="s">
        <v>6</v>
      </c>
      <c r="E28" s="74" t="s">
        <v>103</v>
      </c>
      <c r="F28" s="73">
        <v>0.6</v>
      </c>
      <c r="G28" s="102"/>
      <c r="H28" s="73" t="b">
        <v>1</v>
      </c>
      <c r="I28" s="73" t="b">
        <v>0</v>
      </c>
      <c r="J28" s="101">
        <v>47848</v>
      </c>
      <c r="K28" s="142" t="str">
        <f>VLOOKUP(A28,'All IDs'!$A$2:$K$1353,11,FALSE)</f>
        <v/>
      </c>
      <c r="L28" s="142" t="str">
        <f>VLOOKUP(A28,'All IDs'!$A$2:$D$1353,4,FALSE)</f>
        <v/>
      </c>
      <c r="M28" s="145">
        <v>0</v>
      </c>
    </row>
    <row r="29" spans="1:13">
      <c r="A29" s="73">
        <v>1229</v>
      </c>
      <c r="B29" s="157" t="s">
        <v>8803</v>
      </c>
      <c r="C29" s="74" t="s">
        <v>15</v>
      </c>
      <c r="D29" s="74" t="s">
        <v>466</v>
      </c>
      <c r="E29" s="74" t="s">
        <v>103</v>
      </c>
      <c r="F29" s="73">
        <v>1.3</v>
      </c>
      <c r="G29" s="102"/>
      <c r="H29" s="73" t="b">
        <v>1</v>
      </c>
      <c r="I29" s="73" t="b">
        <v>0</v>
      </c>
      <c r="J29" s="101">
        <v>47483</v>
      </c>
      <c r="K29" s="142" t="str">
        <f>VLOOKUP(A29,'All IDs'!$A$2:$K$1353,11,FALSE)</f>
        <v/>
      </c>
      <c r="L29" s="142" t="str">
        <f>VLOOKUP(A29,'All IDs'!$A$2:$D$1353,4,FALSE)</f>
        <v/>
      </c>
      <c r="M29" s="145">
        <v>2.0830000000000002</v>
      </c>
    </row>
    <row r="30" spans="1:13">
      <c r="A30" s="73">
        <v>1232</v>
      </c>
      <c r="B30" s="74" t="s">
        <v>48</v>
      </c>
      <c r="C30" s="74" t="s">
        <v>5745</v>
      </c>
      <c r="D30" s="74" t="s">
        <v>5</v>
      </c>
      <c r="E30" s="74" t="s">
        <v>4</v>
      </c>
      <c r="F30" s="73">
        <v>124.5</v>
      </c>
      <c r="G30" s="101">
        <v>40486</v>
      </c>
      <c r="H30" s="73" t="b">
        <v>1</v>
      </c>
      <c r="I30" s="73" t="b">
        <v>0</v>
      </c>
      <c r="J30" s="101">
        <v>47938</v>
      </c>
      <c r="K30" s="142" t="str">
        <f>VLOOKUP(A30,'All IDs'!$A$2:$K$1353,11,FALSE)</f>
        <v>W1740</v>
      </c>
      <c r="L30" s="142" t="str">
        <f>VLOOKUP(A30,'All IDs'!$A$2:$D$1353,4,FALSE)</f>
        <v/>
      </c>
      <c r="M30" s="145">
        <v>382.30599999999998</v>
      </c>
    </row>
    <row r="31" spans="1:13">
      <c r="A31" s="73">
        <v>1313</v>
      </c>
      <c r="B31" s="74" t="s">
        <v>5746</v>
      </c>
      <c r="C31" s="74" t="s">
        <v>15</v>
      </c>
      <c r="D31" s="74" t="s">
        <v>481</v>
      </c>
      <c r="E31" s="74" t="s">
        <v>4</v>
      </c>
      <c r="F31" s="73">
        <v>220.8</v>
      </c>
      <c r="G31" s="101">
        <v>43070</v>
      </c>
      <c r="H31" s="73" t="b">
        <v>1</v>
      </c>
      <c r="I31" s="73" t="b">
        <v>0</v>
      </c>
      <c r="J31" s="101">
        <v>52231</v>
      </c>
      <c r="K31" s="142" t="str">
        <f>VLOOKUP(A31,'All IDs'!$A$2:$K$1353,11,FALSE)</f>
        <v/>
      </c>
      <c r="L31" s="142" t="str">
        <f>VLOOKUP(A31,'All IDs'!$A$2:$D$1353,4,FALSE)</f>
        <v/>
      </c>
      <c r="M31" s="145">
        <v>0</v>
      </c>
    </row>
    <row r="32" spans="1:13">
      <c r="A32" s="73">
        <v>1234</v>
      </c>
      <c r="B32" s="74" t="s">
        <v>5747</v>
      </c>
      <c r="C32" s="74" t="s">
        <v>15</v>
      </c>
      <c r="D32" s="74" t="s">
        <v>1</v>
      </c>
      <c r="E32" s="74" t="s">
        <v>243</v>
      </c>
      <c r="F32" s="73">
        <v>26</v>
      </c>
      <c r="G32" s="101">
        <v>41275</v>
      </c>
      <c r="H32" s="73" t="b">
        <v>1</v>
      </c>
      <c r="I32" s="73" t="b">
        <v>0</v>
      </c>
      <c r="J32" s="101">
        <v>44926</v>
      </c>
      <c r="K32" s="172" t="s">
        <v>2135</v>
      </c>
      <c r="L32" s="142" t="str">
        <f>VLOOKUP(A32,'All IDs'!$A$2:$D$1353,4,FALSE)</f>
        <v/>
      </c>
      <c r="M32" s="145">
        <v>117.851</v>
      </c>
    </row>
    <row r="33" spans="1:13">
      <c r="A33" s="73">
        <v>1235</v>
      </c>
      <c r="B33" s="74" t="s">
        <v>5748</v>
      </c>
      <c r="C33" s="74" t="s">
        <v>5749</v>
      </c>
      <c r="D33" s="74" t="s">
        <v>5727</v>
      </c>
      <c r="E33" s="74" t="s">
        <v>4</v>
      </c>
      <c r="F33" s="73">
        <v>150</v>
      </c>
      <c r="G33" s="101">
        <v>41214</v>
      </c>
      <c r="H33" s="73" t="b">
        <v>1</v>
      </c>
      <c r="I33" s="73" t="b">
        <v>0</v>
      </c>
      <c r="J33" s="101">
        <v>48566</v>
      </c>
      <c r="K33" s="142" t="str">
        <f>VLOOKUP(A33,'All IDs'!$A$2:$K$1353,11,FALSE)</f>
        <v>W2900</v>
      </c>
      <c r="L33" s="142" t="str">
        <f>VLOOKUP(A33,'All IDs'!$A$2:$D$1353,4,FALSE)</f>
        <v/>
      </c>
      <c r="M33" s="145">
        <v>0</v>
      </c>
    </row>
    <row r="34" spans="1:13">
      <c r="A34" s="73">
        <v>1237</v>
      </c>
      <c r="B34" s="74" t="s">
        <v>147</v>
      </c>
      <c r="C34" s="74" t="s">
        <v>5750</v>
      </c>
      <c r="D34" s="74" t="s">
        <v>5</v>
      </c>
      <c r="E34" s="74" t="s">
        <v>4</v>
      </c>
      <c r="F34" s="73">
        <v>57.6</v>
      </c>
      <c r="G34" s="101">
        <v>41136</v>
      </c>
      <c r="H34" s="73" t="b">
        <v>1</v>
      </c>
      <c r="I34" s="73" t="b">
        <v>0</v>
      </c>
      <c r="J34" s="101">
        <v>49674</v>
      </c>
      <c r="K34" s="172" t="s">
        <v>3965</v>
      </c>
      <c r="L34" s="142" t="str">
        <f>VLOOKUP(A34,'All IDs'!$A$2:$D$1353,4,FALSE)</f>
        <v/>
      </c>
      <c r="M34" s="146">
        <v>45.025433000000007</v>
      </c>
    </row>
    <row r="35" spans="1:13">
      <c r="A35" s="73">
        <v>1238</v>
      </c>
      <c r="B35" s="74" t="s">
        <v>5751</v>
      </c>
      <c r="C35" s="74" t="s">
        <v>15</v>
      </c>
      <c r="D35" s="74" t="s">
        <v>5752</v>
      </c>
      <c r="E35" s="74" t="s">
        <v>4</v>
      </c>
      <c r="F35" s="75"/>
      <c r="G35" s="102"/>
      <c r="H35" s="73" t="b">
        <v>1</v>
      </c>
      <c r="I35" s="73" t="b">
        <v>0</v>
      </c>
      <c r="J35" s="101">
        <v>47118</v>
      </c>
      <c r="K35" s="142" t="str">
        <f>VLOOKUP(A35,'All IDs'!$A$2:$K$1353,11,FALSE)</f>
        <v/>
      </c>
      <c r="L35" s="142" t="str">
        <f>VLOOKUP(A35,'All IDs'!$A$2:$D$1353,4,FALSE)</f>
        <v/>
      </c>
      <c r="M35" s="145">
        <v>0</v>
      </c>
    </row>
    <row r="36" spans="1:13" ht="30">
      <c r="A36" s="73">
        <v>1320</v>
      </c>
      <c r="B36" s="74" t="s">
        <v>2</v>
      </c>
      <c r="C36" s="74" t="s">
        <v>5753</v>
      </c>
      <c r="D36" s="74" t="s">
        <v>1</v>
      </c>
      <c r="E36" s="74" t="s">
        <v>0</v>
      </c>
      <c r="F36" s="73">
        <v>34</v>
      </c>
      <c r="G36" s="101">
        <v>39995</v>
      </c>
      <c r="H36" s="73" t="b">
        <v>1</v>
      </c>
      <c r="I36" s="73" t="b">
        <v>0</v>
      </c>
      <c r="J36" s="101">
        <v>44409</v>
      </c>
      <c r="K36" s="142" t="str">
        <f>VLOOKUP(A36,'All IDs'!$A$2:$K$1353,11,FALSE)</f>
        <v>W1228</v>
      </c>
      <c r="L36" s="142" t="str">
        <f>VLOOKUP(A36,'All IDs'!$A$2:$D$1353,4,FALSE)</f>
        <v/>
      </c>
      <c r="M36" s="145">
        <v>430.12</v>
      </c>
    </row>
    <row r="37" spans="1:13">
      <c r="A37" s="73">
        <v>1239</v>
      </c>
      <c r="B37" s="74" t="s">
        <v>5754</v>
      </c>
      <c r="C37" s="74" t="s">
        <v>15</v>
      </c>
      <c r="D37" s="74" t="s">
        <v>1</v>
      </c>
      <c r="E37" s="74" t="s">
        <v>4967</v>
      </c>
      <c r="F37" s="73">
        <v>151.19999999999999</v>
      </c>
      <c r="G37" s="101">
        <v>40618</v>
      </c>
      <c r="H37" s="73" t="b">
        <v>1</v>
      </c>
      <c r="I37" s="73" t="b">
        <v>0</v>
      </c>
      <c r="J37" s="101">
        <v>45657</v>
      </c>
      <c r="K37" s="142" t="str">
        <f>VLOOKUP(A37,'All IDs'!$A$2:$K$1353,11,FALSE)</f>
        <v>W1690</v>
      </c>
      <c r="L37" s="142" t="str">
        <f>VLOOKUP(A37,'All IDs'!$A$2:$D$1353,4,FALSE)</f>
        <v/>
      </c>
      <c r="M37" s="146">
        <v>259.64</v>
      </c>
    </row>
    <row r="38" spans="1:13">
      <c r="A38" s="73">
        <v>1240</v>
      </c>
      <c r="B38" s="144" t="s">
        <v>8804</v>
      </c>
      <c r="C38" s="74" t="s">
        <v>15</v>
      </c>
      <c r="D38" s="74" t="s">
        <v>1</v>
      </c>
      <c r="E38" s="74" t="s">
        <v>0</v>
      </c>
      <c r="F38" s="75"/>
      <c r="G38" s="102"/>
      <c r="H38" s="73" t="b">
        <v>1</v>
      </c>
      <c r="I38" s="73" t="b">
        <v>0</v>
      </c>
      <c r="J38" s="101">
        <v>43556</v>
      </c>
      <c r="K38" s="172" t="s">
        <v>8805</v>
      </c>
      <c r="L38" s="142" t="str">
        <f>VLOOKUP(A38,'All IDs'!$A$2:$D$1353,4,FALSE)</f>
        <v/>
      </c>
      <c r="M38" s="145">
        <v>169.047</v>
      </c>
    </row>
    <row r="39" spans="1:13">
      <c r="A39" s="73">
        <v>1241</v>
      </c>
      <c r="B39" s="74" t="s">
        <v>5756</v>
      </c>
      <c r="C39" s="74" t="s">
        <v>15</v>
      </c>
      <c r="D39" s="74" t="s">
        <v>1</v>
      </c>
      <c r="E39" s="74" t="s">
        <v>4</v>
      </c>
      <c r="F39" s="75"/>
      <c r="G39" s="102"/>
      <c r="H39" s="73" t="b">
        <v>1</v>
      </c>
      <c r="I39" s="73" t="b">
        <v>0</v>
      </c>
      <c r="J39" s="101">
        <v>43465</v>
      </c>
      <c r="K39" s="172" t="s">
        <v>4134</v>
      </c>
      <c r="L39" s="142" t="str">
        <f>VLOOKUP(A39,'All IDs'!$A$2:$D$1353,4,FALSE)</f>
        <v/>
      </c>
      <c r="M39" s="146">
        <v>211.46100000000001</v>
      </c>
    </row>
    <row r="40" spans="1:13">
      <c r="A40" s="73">
        <v>1244</v>
      </c>
      <c r="B40" s="74" t="s">
        <v>5757</v>
      </c>
      <c r="C40" s="74" t="s">
        <v>15</v>
      </c>
      <c r="D40" s="74" t="s">
        <v>51</v>
      </c>
      <c r="E40" s="74" t="s">
        <v>4</v>
      </c>
      <c r="F40" s="73">
        <v>2.2999999999999998</v>
      </c>
      <c r="G40" s="102"/>
      <c r="H40" s="73" t="b">
        <v>1</v>
      </c>
      <c r="I40" s="73" t="b">
        <v>0</v>
      </c>
      <c r="J40" s="101">
        <v>48213</v>
      </c>
      <c r="K40" s="172" t="s">
        <v>4298</v>
      </c>
      <c r="L40" s="142" t="str">
        <f>VLOOKUP(A40,'All IDs'!$A$2:$D$1353,4,FALSE)</f>
        <v/>
      </c>
      <c r="M40" s="146">
        <v>2.3606558637171471</v>
      </c>
    </row>
    <row r="41" spans="1:13">
      <c r="A41" s="73">
        <v>1245</v>
      </c>
      <c r="B41" s="74" t="s">
        <v>5758</v>
      </c>
      <c r="C41" s="74" t="s">
        <v>15</v>
      </c>
      <c r="D41" s="74" t="s">
        <v>6</v>
      </c>
      <c r="E41" s="74" t="s">
        <v>4</v>
      </c>
      <c r="F41" s="73">
        <v>100.5</v>
      </c>
      <c r="G41" s="101">
        <v>38974</v>
      </c>
      <c r="H41" s="73" t="b">
        <v>1</v>
      </c>
      <c r="I41" s="73" t="b">
        <v>0</v>
      </c>
      <c r="J41" s="101">
        <v>45657</v>
      </c>
      <c r="K41" s="172" t="s">
        <v>4137</v>
      </c>
      <c r="L41" s="142" t="str">
        <f>VLOOKUP(A41,'All IDs'!$A$2:$D$1353,4,FALSE)</f>
        <v/>
      </c>
      <c r="M41" s="146">
        <v>2.3763777966622741</v>
      </c>
    </row>
    <row r="42" spans="1:13">
      <c r="A42" s="73">
        <v>1246</v>
      </c>
      <c r="B42" s="74" t="s">
        <v>5759</v>
      </c>
      <c r="C42" s="74" t="s">
        <v>15</v>
      </c>
      <c r="D42" s="74" t="s">
        <v>6</v>
      </c>
      <c r="E42" s="74" t="s">
        <v>4</v>
      </c>
      <c r="F42" s="73">
        <v>201.3</v>
      </c>
      <c r="G42" s="101">
        <v>40703</v>
      </c>
      <c r="H42" s="73" t="b">
        <v>1</v>
      </c>
      <c r="I42" s="73" t="b">
        <v>0</v>
      </c>
      <c r="J42" s="101">
        <v>45657</v>
      </c>
      <c r="K42" s="172" t="s">
        <v>4086</v>
      </c>
      <c r="L42" s="142" t="str">
        <f>VLOOKUP(A42,'All IDs'!$A$2:$D$1353,4,FALSE)</f>
        <v/>
      </c>
      <c r="M42" s="145">
        <v>206.18199999999999</v>
      </c>
    </row>
    <row r="43" spans="1:13">
      <c r="A43" s="73">
        <v>1251</v>
      </c>
      <c r="B43" s="74" t="s">
        <v>5760</v>
      </c>
      <c r="C43" s="74" t="s">
        <v>5761</v>
      </c>
      <c r="D43" s="74" t="s">
        <v>52</v>
      </c>
      <c r="E43" s="74" t="s">
        <v>73</v>
      </c>
      <c r="F43" s="73">
        <v>150</v>
      </c>
      <c r="G43" s="101">
        <v>41640</v>
      </c>
      <c r="H43" s="73" t="b">
        <v>1</v>
      </c>
      <c r="I43" s="73" t="b">
        <v>0</v>
      </c>
      <c r="J43" s="101">
        <v>48645</v>
      </c>
      <c r="K43" s="142" t="str">
        <f>VLOOKUP(A43,'All IDs'!$A$2:$K$1353,11,FALSE)</f>
        <v/>
      </c>
      <c r="L43" s="142" t="str">
        <f>VLOOKUP(A43,'All IDs'!$A$2:$D$1353,4,FALSE)</f>
        <v>S0254</v>
      </c>
      <c r="M43" s="145">
        <v>413.72899999999998</v>
      </c>
    </row>
    <row r="44" spans="1:13">
      <c r="A44" s="73">
        <v>1252</v>
      </c>
      <c r="B44" s="74" t="s">
        <v>5762</v>
      </c>
      <c r="C44" s="74" t="s">
        <v>15</v>
      </c>
      <c r="D44" s="74" t="s">
        <v>52</v>
      </c>
      <c r="E44" s="74" t="s">
        <v>73</v>
      </c>
      <c r="F44" s="73">
        <v>165</v>
      </c>
      <c r="G44" s="101">
        <v>42675</v>
      </c>
      <c r="H44" s="73" t="b">
        <v>1</v>
      </c>
      <c r="I44" s="73" t="b">
        <v>0</v>
      </c>
      <c r="J44" s="101">
        <v>50041</v>
      </c>
      <c r="K44" s="142" t="str">
        <f>VLOOKUP(A44,'All IDs'!$A$2:$K$1353,11,FALSE)</f>
        <v/>
      </c>
      <c r="L44" s="142" t="str">
        <f>VLOOKUP(A44,'All IDs'!$A$2:$D$1353,4,FALSE)</f>
        <v>S0561</v>
      </c>
      <c r="M44" s="145">
        <v>290.90800000000002</v>
      </c>
    </row>
    <row r="45" spans="1:13">
      <c r="A45" s="73">
        <v>1254</v>
      </c>
      <c r="B45" s="74" t="s">
        <v>5763</v>
      </c>
      <c r="C45" s="74" t="s">
        <v>5764</v>
      </c>
      <c r="D45" s="74" t="s">
        <v>51</v>
      </c>
      <c r="E45" s="74" t="s">
        <v>4</v>
      </c>
      <c r="F45" s="73">
        <v>203.5</v>
      </c>
      <c r="G45" s="101">
        <v>40133</v>
      </c>
      <c r="H45" s="73" t="b">
        <v>1</v>
      </c>
      <c r="I45" s="73" t="b">
        <v>0</v>
      </c>
      <c r="J45" s="101">
        <v>47437</v>
      </c>
      <c r="K45" s="172" t="s">
        <v>3975</v>
      </c>
      <c r="L45" s="142" t="str">
        <f>VLOOKUP(A45,'All IDs'!$A$2:$D$1353,4,FALSE)</f>
        <v>W0417</v>
      </c>
      <c r="M45" s="145">
        <v>442.50099999999998</v>
      </c>
    </row>
    <row r="46" spans="1:13">
      <c r="A46" s="73">
        <v>1255</v>
      </c>
      <c r="B46" s="74" t="s">
        <v>5765</v>
      </c>
      <c r="C46" s="74" t="s">
        <v>5764</v>
      </c>
      <c r="D46" s="74" t="s">
        <v>51</v>
      </c>
      <c r="E46" s="74" t="s">
        <v>4</v>
      </c>
      <c r="F46" s="73">
        <v>100.5</v>
      </c>
      <c r="G46" s="101">
        <v>40339</v>
      </c>
      <c r="H46" s="73" t="b">
        <v>1</v>
      </c>
      <c r="I46" s="73" t="b">
        <v>0</v>
      </c>
      <c r="J46" s="101">
        <v>48029</v>
      </c>
      <c r="K46" s="172" t="s">
        <v>3976</v>
      </c>
      <c r="L46" s="142" t="str">
        <f>VLOOKUP(A46,'All IDs'!$A$2:$D$1353,4,FALSE)</f>
        <v>W0418</v>
      </c>
      <c r="M46" s="146">
        <v>246.02500000000001</v>
      </c>
    </row>
    <row r="47" spans="1:13">
      <c r="A47" s="73">
        <v>1321</v>
      </c>
      <c r="B47" s="74" t="s">
        <v>5766</v>
      </c>
      <c r="C47" s="74" t="s">
        <v>5764</v>
      </c>
      <c r="D47" s="74" t="s">
        <v>51</v>
      </c>
      <c r="E47" s="74" t="s">
        <v>4</v>
      </c>
      <c r="F47" s="73">
        <v>203.5</v>
      </c>
      <c r="G47" s="101">
        <v>40133</v>
      </c>
      <c r="H47" s="73" t="b">
        <v>1</v>
      </c>
      <c r="I47" s="73" t="b">
        <v>0</v>
      </c>
      <c r="J47" s="101">
        <v>47437</v>
      </c>
      <c r="K47" s="173"/>
      <c r="L47" s="142" t="str">
        <f>VLOOKUP(A47,'All IDs'!$A$2:$D$1353,4,FALSE)</f>
        <v/>
      </c>
      <c r="M47" s="145">
        <v>0</v>
      </c>
    </row>
    <row r="48" spans="1:13">
      <c r="A48" s="73">
        <v>1257</v>
      </c>
      <c r="B48" s="74" t="s">
        <v>5767</v>
      </c>
      <c r="C48" s="74" t="s">
        <v>5768</v>
      </c>
      <c r="D48" s="74" t="s">
        <v>7</v>
      </c>
      <c r="E48" s="74" t="s">
        <v>4</v>
      </c>
      <c r="F48" s="73">
        <v>106.5</v>
      </c>
      <c r="G48" s="102"/>
      <c r="H48" s="73" t="b">
        <v>1</v>
      </c>
      <c r="I48" s="73" t="b">
        <v>0</v>
      </c>
      <c r="J48" s="101">
        <v>45288</v>
      </c>
      <c r="K48" s="142" t="str">
        <f>VLOOKUP(A48,'All IDs'!$A$2:$K$1353,11,FALSE)</f>
        <v>W818</v>
      </c>
      <c r="L48" s="142" t="str">
        <f>VLOOKUP(A48,'All IDs'!$A$2:$D$1353,4,FALSE)</f>
        <v/>
      </c>
      <c r="M48" s="146">
        <v>287.99599999999998</v>
      </c>
    </row>
    <row r="49" spans="1:13">
      <c r="A49" s="73">
        <v>1258</v>
      </c>
      <c r="B49" s="74" t="s">
        <v>5769</v>
      </c>
      <c r="C49" s="74" t="s">
        <v>5768</v>
      </c>
      <c r="D49" s="74" t="s">
        <v>7</v>
      </c>
      <c r="E49" s="74" t="s">
        <v>4</v>
      </c>
      <c r="F49" s="73">
        <v>103.5</v>
      </c>
      <c r="G49" s="101">
        <v>40107</v>
      </c>
      <c r="H49" s="73" t="b">
        <v>1</v>
      </c>
      <c r="I49" s="73" t="b">
        <v>0</v>
      </c>
      <c r="J49" s="101">
        <v>45580</v>
      </c>
      <c r="K49" s="142" t="str">
        <f>VLOOKUP(A49,'All IDs'!$A$2:$K$1353,11,FALSE)</f>
        <v>W1318</v>
      </c>
      <c r="L49" s="142" t="str">
        <f>VLOOKUP(A49,'All IDs'!$A$2:$D$1353,4,FALSE)</f>
        <v/>
      </c>
      <c r="M49" s="146">
        <v>286.81</v>
      </c>
    </row>
    <row r="50" spans="1:13">
      <c r="A50" s="73">
        <v>1259</v>
      </c>
      <c r="B50" s="74" t="s">
        <v>5770</v>
      </c>
      <c r="C50" s="74" t="s">
        <v>15</v>
      </c>
      <c r="D50" s="74" t="s">
        <v>1</v>
      </c>
      <c r="E50" s="74" t="s">
        <v>0</v>
      </c>
      <c r="F50" s="75"/>
      <c r="G50" s="102"/>
      <c r="H50" s="73" t="b">
        <v>1</v>
      </c>
      <c r="I50" s="73" t="b">
        <v>0</v>
      </c>
      <c r="J50" s="101">
        <v>46022</v>
      </c>
      <c r="K50" s="142" t="str">
        <f>VLOOKUP(A50,'All IDs'!$A$2:$K$1353,11,FALSE)</f>
        <v/>
      </c>
      <c r="L50" s="142" t="str">
        <f>VLOOKUP(A50,'All IDs'!$A$2:$D$1353,4,FALSE)</f>
        <v/>
      </c>
      <c r="M50" s="145">
        <v>0</v>
      </c>
    </row>
    <row r="51" spans="1:13">
      <c r="A51" s="73">
        <v>1261</v>
      </c>
      <c r="B51" s="74" t="s">
        <v>467</v>
      </c>
      <c r="C51" s="74" t="s">
        <v>15</v>
      </c>
      <c r="D51" s="74" t="s">
        <v>5</v>
      </c>
      <c r="E51" s="74" t="s">
        <v>103</v>
      </c>
      <c r="F51" s="73">
        <v>0.36</v>
      </c>
      <c r="G51" s="102"/>
      <c r="H51" s="73" t="b">
        <v>1</v>
      </c>
      <c r="I51" s="73" t="b">
        <v>0</v>
      </c>
      <c r="J51" s="101">
        <v>47848</v>
      </c>
      <c r="K51" s="142" t="str">
        <f>VLOOKUP(A51,'All IDs'!$A$2:$K$1353,11,FALSE)</f>
        <v/>
      </c>
      <c r="L51" s="142" t="str">
        <f>VLOOKUP(A51,'All IDs'!$A$2:$D$1353,4,FALSE)</f>
        <v/>
      </c>
      <c r="M51" s="145">
        <v>0</v>
      </c>
    </row>
    <row r="52" spans="1:13">
      <c r="A52" s="82">
        <v>1322</v>
      </c>
      <c r="B52" s="83" t="s">
        <v>5771</v>
      </c>
      <c r="C52" s="83" t="s">
        <v>15</v>
      </c>
      <c r="D52" s="83" t="s">
        <v>1</v>
      </c>
      <c r="E52" s="83" t="s">
        <v>4</v>
      </c>
      <c r="F52" s="84"/>
      <c r="G52" s="88">
        <v>41791</v>
      </c>
      <c r="H52" s="82" t="b">
        <v>1</v>
      </c>
      <c r="I52" s="82" t="b">
        <v>0</v>
      </c>
      <c r="J52" s="88">
        <v>42735</v>
      </c>
      <c r="K52" s="142" t="str">
        <f>VLOOKUP(A52,'All IDs'!$A$2:$K$1353,11,FALSE)</f>
        <v>W2906</v>
      </c>
      <c r="L52" s="142" t="str">
        <f>VLOOKUP(A52,'All IDs'!$A$2:$D$1353,4,FALSE)</f>
        <v/>
      </c>
      <c r="M52" s="147">
        <v>21.632999999999999</v>
      </c>
    </row>
    <row r="53" spans="1:13">
      <c r="A53" s="73">
        <v>1263</v>
      </c>
      <c r="B53" s="74" t="s">
        <v>5772</v>
      </c>
      <c r="C53" s="74" t="s">
        <v>5773</v>
      </c>
      <c r="D53" s="74" t="s">
        <v>50</v>
      </c>
      <c r="E53" s="74" t="s">
        <v>3</v>
      </c>
      <c r="F53" s="73">
        <v>48</v>
      </c>
      <c r="G53" s="101">
        <v>41636</v>
      </c>
      <c r="H53" s="73" t="b">
        <v>1</v>
      </c>
      <c r="I53" s="73" t="b">
        <v>0</v>
      </c>
      <c r="J53" s="101">
        <v>48944</v>
      </c>
      <c r="K53" s="142" t="str">
        <f>VLOOKUP(A53,'All IDs'!$A$2:$K$1353,11,FALSE)</f>
        <v>W3922</v>
      </c>
      <c r="L53" s="142" t="str">
        <f>VLOOKUP(A53,'All IDs'!$A$2:$D$1353,4,FALSE)</f>
        <v/>
      </c>
      <c r="M53" s="146">
        <v>3.8759999999999999</v>
      </c>
    </row>
    <row r="54" spans="1:13">
      <c r="A54" s="73">
        <v>1264</v>
      </c>
      <c r="B54" s="74" t="s">
        <v>5774</v>
      </c>
      <c r="C54" s="74" t="s">
        <v>15</v>
      </c>
      <c r="D54" s="74" t="s">
        <v>51</v>
      </c>
      <c r="E54" s="74" t="s">
        <v>73</v>
      </c>
      <c r="F54" s="73">
        <v>1.9</v>
      </c>
      <c r="G54" s="101">
        <v>42736</v>
      </c>
      <c r="H54" s="73" t="b">
        <v>1</v>
      </c>
      <c r="I54" s="73" t="b">
        <v>0</v>
      </c>
      <c r="J54" s="101">
        <v>50041</v>
      </c>
      <c r="K54" s="142" t="str">
        <f>VLOOKUP(A54,'All IDs'!$A$2:$K$1353,11,FALSE)</f>
        <v/>
      </c>
      <c r="L54" s="142" t="str">
        <f>VLOOKUP(A54,'All IDs'!$A$2:$D$1353,4,FALSE)</f>
        <v/>
      </c>
      <c r="M54" s="145">
        <v>3.62</v>
      </c>
    </row>
    <row r="55" spans="1:13">
      <c r="A55" s="73">
        <v>1265</v>
      </c>
      <c r="B55" s="74" t="s">
        <v>37</v>
      </c>
      <c r="C55" s="74" t="s">
        <v>5724</v>
      </c>
      <c r="D55" s="74" t="s">
        <v>6</v>
      </c>
      <c r="E55" s="74" t="s">
        <v>4</v>
      </c>
      <c r="F55" s="73">
        <v>98.7</v>
      </c>
      <c r="G55" s="101">
        <v>39903</v>
      </c>
      <c r="H55" s="73" t="b">
        <v>1</v>
      </c>
      <c r="I55" s="73" t="b">
        <v>0</v>
      </c>
      <c r="J55" s="101">
        <v>46416</v>
      </c>
      <c r="K55" s="142" t="str">
        <f>VLOOKUP(A55,'All IDs'!$A$2:$K$1353,11,FALSE)</f>
        <v>W979</v>
      </c>
      <c r="L55" s="142" t="str">
        <f>VLOOKUP(A55,'All IDs'!$A$2:$D$1353,4,FALSE)</f>
        <v/>
      </c>
      <c r="M55" s="145">
        <v>183.697</v>
      </c>
    </row>
    <row r="56" spans="1:13">
      <c r="A56" s="73">
        <v>1266</v>
      </c>
      <c r="B56" s="74" t="s">
        <v>5775</v>
      </c>
      <c r="C56" s="74" t="s">
        <v>15</v>
      </c>
      <c r="D56" s="74" t="s">
        <v>5</v>
      </c>
      <c r="E56" s="74" t="s">
        <v>247</v>
      </c>
      <c r="F56" s="73">
        <v>10.5</v>
      </c>
      <c r="G56" s="101">
        <v>2013</v>
      </c>
      <c r="H56" s="73" t="b">
        <v>1</v>
      </c>
      <c r="I56" s="73" t="b">
        <v>0</v>
      </c>
      <c r="J56" s="101">
        <v>44926</v>
      </c>
      <c r="K56" s="142" t="str">
        <f>VLOOKUP(A56,'All IDs'!$A$2:$K$1353,11,FALSE)</f>
        <v/>
      </c>
      <c r="L56" s="142" t="str">
        <f>VLOOKUP(A56,'All IDs'!$A$2:$D$1353,4,FALSE)</f>
        <v/>
      </c>
      <c r="M56" s="145">
        <v>0</v>
      </c>
    </row>
    <row r="57" spans="1:13">
      <c r="A57" s="73">
        <v>1267</v>
      </c>
      <c r="B57" s="74" t="s">
        <v>468</v>
      </c>
      <c r="C57" s="74" t="s">
        <v>15</v>
      </c>
      <c r="D57" s="74" t="s">
        <v>51</v>
      </c>
      <c r="E57" s="74" t="s">
        <v>103</v>
      </c>
      <c r="F57" s="73">
        <v>0.2</v>
      </c>
      <c r="G57" s="102"/>
      <c r="H57" s="73" t="b">
        <v>1</v>
      </c>
      <c r="I57" s="73" t="b">
        <v>0</v>
      </c>
      <c r="J57" s="101">
        <v>47848</v>
      </c>
      <c r="K57" s="142" t="str">
        <f>VLOOKUP(A57,'All IDs'!$A$2:$K$1353,11,FALSE)</f>
        <v/>
      </c>
      <c r="L57" s="142" t="str">
        <f>VLOOKUP(A57,'All IDs'!$A$2:$D$1353,4,FALSE)</f>
        <v/>
      </c>
      <c r="M57" s="146">
        <v>0.41417371702241162</v>
      </c>
    </row>
    <row r="58" spans="1:13">
      <c r="A58" s="73">
        <v>1268</v>
      </c>
      <c r="B58" s="74" t="s">
        <v>5776</v>
      </c>
      <c r="C58" s="74" t="s">
        <v>15</v>
      </c>
      <c r="D58" s="74" t="s">
        <v>466</v>
      </c>
      <c r="E58" s="74" t="s">
        <v>4</v>
      </c>
      <c r="F58" s="73">
        <v>4</v>
      </c>
      <c r="G58" s="102"/>
      <c r="H58" s="73" t="b">
        <v>1</v>
      </c>
      <c r="I58" s="73" t="b">
        <v>0</v>
      </c>
      <c r="J58" s="101">
        <v>47848</v>
      </c>
      <c r="K58" s="142" t="str">
        <f>VLOOKUP(A58,'All IDs'!$A$2:$K$1353,11,FALSE)</f>
        <v/>
      </c>
      <c r="L58" s="142" t="str">
        <f>VLOOKUP(A58,'All IDs'!$A$2:$D$1353,4,FALSE)</f>
        <v/>
      </c>
      <c r="M58" s="146">
        <v>4.1160325730594618</v>
      </c>
    </row>
    <row r="59" spans="1:13">
      <c r="A59" s="73">
        <v>1269</v>
      </c>
      <c r="B59" s="74" t="s">
        <v>5777</v>
      </c>
      <c r="C59" s="74" t="s">
        <v>5724</v>
      </c>
      <c r="D59" s="74" t="s">
        <v>466</v>
      </c>
      <c r="E59" s="74" t="s">
        <v>4</v>
      </c>
      <c r="F59" s="73">
        <v>127.4</v>
      </c>
      <c r="G59" s="101">
        <v>2009</v>
      </c>
      <c r="H59" s="73" t="b">
        <v>1</v>
      </c>
      <c r="I59" s="73" t="b">
        <v>0</v>
      </c>
      <c r="J59" s="101">
        <v>44926</v>
      </c>
      <c r="K59" s="142" t="str">
        <f>VLOOKUP(A59,'All IDs'!$A$2:$K$1353,11,FALSE)</f>
        <v>W236</v>
      </c>
      <c r="L59" s="142" t="str">
        <f>VLOOKUP(A59,'All IDs'!$A$2:$D$1353,4,FALSE)</f>
        <v/>
      </c>
      <c r="M59" s="145">
        <v>312.19900000000001</v>
      </c>
    </row>
    <row r="60" spans="1:13">
      <c r="A60" s="73">
        <v>1273</v>
      </c>
      <c r="B60" s="74" t="s">
        <v>506</v>
      </c>
      <c r="C60" s="74" t="s">
        <v>15</v>
      </c>
      <c r="D60" s="74" t="s">
        <v>459</v>
      </c>
      <c r="E60" s="74" t="s">
        <v>4</v>
      </c>
      <c r="F60" s="75"/>
      <c r="G60" s="102"/>
      <c r="H60" s="73" t="b">
        <v>1</v>
      </c>
      <c r="I60" s="73" t="b">
        <v>0</v>
      </c>
      <c r="J60" s="101">
        <v>46022</v>
      </c>
      <c r="K60" s="172" t="s">
        <v>4173</v>
      </c>
      <c r="L60" s="142" t="str">
        <f>VLOOKUP(A60,'All IDs'!$A$2:$D$1353,4,FALSE)</f>
        <v/>
      </c>
      <c r="M60" s="145">
        <v>418.17099999999999</v>
      </c>
    </row>
    <row r="61" spans="1:13" ht="30">
      <c r="A61" s="73">
        <v>1274</v>
      </c>
      <c r="B61" s="74" t="s">
        <v>5778</v>
      </c>
      <c r="C61" s="74" t="s">
        <v>5779</v>
      </c>
      <c r="D61" s="74" t="s">
        <v>6</v>
      </c>
      <c r="E61" s="74" t="s">
        <v>4</v>
      </c>
      <c r="F61" s="73">
        <v>102.9</v>
      </c>
      <c r="G61" s="101">
        <v>39808</v>
      </c>
      <c r="H61" s="73" t="b">
        <v>1</v>
      </c>
      <c r="I61" s="73" t="b">
        <v>0</v>
      </c>
      <c r="J61" s="101">
        <v>45295</v>
      </c>
      <c r="K61" s="142" t="str">
        <f>VLOOKUP(A61,'All IDs'!$A$2:$K$1353,11,FALSE)</f>
        <v>W805</v>
      </c>
      <c r="L61" s="142" t="str">
        <f>VLOOKUP(A61,'All IDs'!$A$2:$D$1353,4,FALSE)</f>
        <v/>
      </c>
      <c r="M61" s="145">
        <v>0</v>
      </c>
    </row>
    <row r="62" spans="1:13">
      <c r="A62" s="73">
        <v>1275</v>
      </c>
      <c r="B62" s="74" t="s">
        <v>5780</v>
      </c>
      <c r="C62" s="74" t="s">
        <v>5768</v>
      </c>
      <c r="D62" s="74" t="s">
        <v>7</v>
      </c>
      <c r="E62" s="74" t="s">
        <v>4</v>
      </c>
      <c r="F62" s="73">
        <v>189</v>
      </c>
      <c r="G62" s="101">
        <v>41271</v>
      </c>
      <c r="H62" s="73" t="b">
        <v>1</v>
      </c>
      <c r="I62" s="73" t="b">
        <v>0</v>
      </c>
      <c r="J62" s="101">
        <v>48866</v>
      </c>
      <c r="K62" s="142" t="str">
        <f>VLOOKUP(A62,'All IDs'!$A$2:$K$1353,11,FALSE)</f>
        <v>W2898</v>
      </c>
      <c r="L62" s="142" t="str">
        <f>VLOOKUP(A62,'All IDs'!$A$2:$D$1353,4,FALSE)</f>
        <v/>
      </c>
      <c r="M62" s="145">
        <v>0</v>
      </c>
    </row>
    <row r="63" spans="1:13">
      <c r="A63" s="73">
        <v>1276</v>
      </c>
      <c r="B63" s="74" t="s">
        <v>5781</v>
      </c>
      <c r="C63" s="74" t="s">
        <v>15</v>
      </c>
      <c r="D63" s="74" t="s">
        <v>466</v>
      </c>
      <c r="E63" s="74" t="s">
        <v>4</v>
      </c>
      <c r="F63" s="73">
        <v>2.2000000000000002</v>
      </c>
      <c r="G63" s="102"/>
      <c r="H63" s="73" t="b">
        <v>1</v>
      </c>
      <c r="I63" s="73" t="b">
        <v>0</v>
      </c>
      <c r="J63" s="101">
        <v>44561</v>
      </c>
      <c r="K63" s="142" t="str">
        <f>VLOOKUP(A63,'All IDs'!$A$2:$K$1353,11,FALSE)</f>
        <v/>
      </c>
      <c r="L63" s="142" t="str">
        <f>VLOOKUP(A63,'All IDs'!$A$2:$D$1353,4,FALSE)</f>
        <v/>
      </c>
      <c r="M63" s="146">
        <v>2.2533193273383749</v>
      </c>
    </row>
    <row r="64" spans="1:13">
      <c r="A64" s="73">
        <v>1278</v>
      </c>
      <c r="B64" s="74" t="s">
        <v>5782</v>
      </c>
      <c r="C64" s="74" t="s">
        <v>15</v>
      </c>
      <c r="D64" s="74" t="s">
        <v>1</v>
      </c>
      <c r="E64" s="74" t="s">
        <v>0</v>
      </c>
      <c r="F64" s="75"/>
      <c r="G64" s="102"/>
      <c r="H64" s="73" t="b">
        <v>1</v>
      </c>
      <c r="I64" s="73" t="b">
        <v>0</v>
      </c>
      <c r="J64" s="101">
        <v>44985</v>
      </c>
      <c r="K64" s="142" t="str">
        <f>VLOOKUP(A64,'All IDs'!$A$2:$K$1353,11,FALSE)</f>
        <v/>
      </c>
      <c r="L64" s="142" t="str">
        <f>VLOOKUP(A64,'All IDs'!$A$2:$D$1353,4,FALSE)</f>
        <v/>
      </c>
      <c r="M64" s="145">
        <v>0</v>
      </c>
    </row>
    <row r="65" spans="1:13">
      <c r="A65" s="73">
        <v>1279</v>
      </c>
      <c r="B65" s="74" t="s">
        <v>5783</v>
      </c>
      <c r="C65" s="74" t="s">
        <v>15</v>
      </c>
      <c r="D65" s="74" t="s">
        <v>51</v>
      </c>
      <c r="E65" s="74" t="s">
        <v>0</v>
      </c>
      <c r="F65" s="73">
        <v>3.2</v>
      </c>
      <c r="G65" s="101">
        <v>38899</v>
      </c>
      <c r="H65" s="73" t="b">
        <v>1</v>
      </c>
      <c r="I65" s="73" t="b">
        <v>0</v>
      </c>
      <c r="J65" s="101">
        <v>45291</v>
      </c>
      <c r="K65" s="142" t="str">
        <f>VLOOKUP(A65,'All IDs'!$A$2:$K$1353,11,FALSE)</f>
        <v/>
      </c>
      <c r="L65" s="142" t="str">
        <f>VLOOKUP(A65,'All IDs'!$A$2:$D$1353,4,FALSE)</f>
        <v/>
      </c>
      <c r="M65" s="145">
        <v>0</v>
      </c>
    </row>
    <row r="66" spans="1:13">
      <c r="A66" s="73">
        <v>1282</v>
      </c>
      <c r="B66" s="143" t="s">
        <v>4196</v>
      </c>
      <c r="C66" s="74" t="s">
        <v>5785</v>
      </c>
      <c r="D66" s="74" t="s">
        <v>6</v>
      </c>
      <c r="E66" s="74" t="s">
        <v>4</v>
      </c>
      <c r="F66" s="73">
        <v>265</v>
      </c>
      <c r="G66" s="101">
        <v>40878</v>
      </c>
      <c r="H66" s="73" t="b">
        <v>1</v>
      </c>
      <c r="I66" s="73" t="b">
        <v>0</v>
      </c>
      <c r="J66" s="101">
        <v>48479</v>
      </c>
      <c r="K66" s="142" t="str">
        <f>VLOOKUP(A66,'All IDs'!$A$2:$K$1353,11,FALSE)</f>
        <v>W2065</v>
      </c>
      <c r="L66" s="142" t="str">
        <f>VLOOKUP(A66,'All IDs'!$A$2:$D$1353,4,FALSE)</f>
        <v/>
      </c>
      <c r="M66" s="145">
        <v>458.68400000000003</v>
      </c>
    </row>
    <row r="67" spans="1:13">
      <c r="A67" s="73">
        <v>1283</v>
      </c>
      <c r="B67" s="143" t="s">
        <v>4193</v>
      </c>
      <c r="C67" s="74" t="s">
        <v>5787</v>
      </c>
      <c r="D67" s="74" t="s">
        <v>6</v>
      </c>
      <c r="E67" s="74" t="s">
        <v>4</v>
      </c>
      <c r="F67" s="73">
        <v>290</v>
      </c>
      <c r="G67" s="101">
        <v>41091</v>
      </c>
      <c r="H67" s="73" t="b">
        <v>1</v>
      </c>
      <c r="I67" s="73" t="b">
        <v>0</v>
      </c>
      <c r="J67" s="101">
        <v>48665</v>
      </c>
      <c r="K67" s="142" t="str">
        <f>VLOOKUP(A67,'All IDs'!$A$2:$K$1353,11,FALSE)</f>
        <v>W2066</v>
      </c>
      <c r="L67" s="142" t="str">
        <f>VLOOKUP(A67,'All IDs'!$A$2:$D$1353,4,FALSE)</f>
        <v/>
      </c>
      <c r="M67" s="145">
        <v>492.99700000000001</v>
      </c>
    </row>
    <row r="68" spans="1:13">
      <c r="A68" s="73">
        <v>1284</v>
      </c>
      <c r="B68" s="143" t="s">
        <v>4198</v>
      </c>
      <c r="C68" s="74" t="s">
        <v>5789</v>
      </c>
      <c r="D68" s="74" t="s">
        <v>6</v>
      </c>
      <c r="E68" s="74" t="s">
        <v>4</v>
      </c>
      <c r="F68" s="73">
        <v>290</v>
      </c>
      <c r="G68" s="101">
        <v>40959</v>
      </c>
      <c r="H68" s="73" t="b">
        <v>1</v>
      </c>
      <c r="I68" s="73" t="b">
        <v>0</v>
      </c>
      <c r="J68" s="101">
        <v>48584</v>
      </c>
      <c r="K68" s="142" t="str">
        <f>VLOOKUP(A68,'All IDs'!$A$2:$K$1353,11,FALSE)</f>
        <v>W2067</v>
      </c>
      <c r="L68" s="142" t="str">
        <f>VLOOKUP(A68,'All IDs'!$A$2:$D$1353,4,FALSE)</f>
        <v/>
      </c>
      <c r="M68" s="145">
        <v>517.053</v>
      </c>
    </row>
    <row r="69" spans="1:13">
      <c r="A69" s="73">
        <v>1285</v>
      </c>
      <c r="B69" s="74" t="s">
        <v>5790</v>
      </c>
      <c r="C69" s="74" t="s">
        <v>15</v>
      </c>
      <c r="D69" s="74" t="s">
        <v>50</v>
      </c>
      <c r="E69" s="74" t="s">
        <v>73</v>
      </c>
      <c r="F69" s="73">
        <v>250</v>
      </c>
      <c r="G69" s="101">
        <v>42005</v>
      </c>
      <c r="H69" s="73" t="b">
        <v>1</v>
      </c>
      <c r="I69" s="73" t="b">
        <v>0</v>
      </c>
      <c r="J69" s="101">
        <v>49584</v>
      </c>
      <c r="K69" s="142" t="str">
        <f>VLOOKUP(A69,'All IDs'!$A$2:$K$1353,11,FALSE)</f>
        <v/>
      </c>
      <c r="L69" s="142" t="str">
        <f>VLOOKUP(A69,'All IDs'!$A$2:$D$1353,4,FALSE)</f>
        <v>S0436</v>
      </c>
      <c r="M69" s="145">
        <v>711.15899999999999</v>
      </c>
    </row>
    <row r="70" spans="1:13" ht="30">
      <c r="A70" s="73">
        <v>1286</v>
      </c>
      <c r="B70" s="74" t="s">
        <v>5791</v>
      </c>
      <c r="C70" s="74" t="s">
        <v>5753</v>
      </c>
      <c r="D70" s="74" t="s">
        <v>1</v>
      </c>
      <c r="E70" s="74" t="s">
        <v>0</v>
      </c>
      <c r="F70" s="73">
        <v>34</v>
      </c>
      <c r="G70" s="101">
        <v>39995</v>
      </c>
      <c r="H70" s="73" t="b">
        <v>1</v>
      </c>
      <c r="I70" s="73" t="b">
        <v>0</v>
      </c>
      <c r="J70" s="101">
        <v>44409</v>
      </c>
      <c r="K70" s="142" t="str">
        <f>VLOOKUP(A70,'All IDs'!$A$2:$K$1353,11,FALSE)</f>
        <v>W1228</v>
      </c>
      <c r="L70" s="142" t="str">
        <f>VLOOKUP(A70,'All IDs'!$A$2:$D$1353,4,FALSE)</f>
        <v/>
      </c>
      <c r="M70" s="145">
        <v>0</v>
      </c>
    </row>
    <row r="71" spans="1:13">
      <c r="A71" s="73">
        <v>1287</v>
      </c>
      <c r="B71" s="74" t="s">
        <v>469</v>
      </c>
      <c r="C71" s="74" t="s">
        <v>15</v>
      </c>
      <c r="D71" s="74" t="s">
        <v>6</v>
      </c>
      <c r="E71" s="74" t="s">
        <v>103</v>
      </c>
      <c r="F71" s="73">
        <v>1.3</v>
      </c>
      <c r="G71" s="102"/>
      <c r="H71" s="73" t="b">
        <v>1</v>
      </c>
      <c r="I71" s="73" t="b">
        <v>0</v>
      </c>
      <c r="J71" s="101">
        <v>48213</v>
      </c>
      <c r="K71" s="142" t="str">
        <f>VLOOKUP(A71,'All IDs'!$A$2:$K$1353,11,FALSE)</f>
        <v/>
      </c>
      <c r="L71" s="142" t="str">
        <f>VLOOKUP(A71,'All IDs'!$A$2:$D$1353,4,FALSE)</f>
        <v/>
      </c>
      <c r="M71" s="145">
        <v>0</v>
      </c>
    </row>
    <row r="72" spans="1:13">
      <c r="A72" s="73">
        <v>1289</v>
      </c>
      <c r="B72" s="74" t="s">
        <v>470</v>
      </c>
      <c r="C72" s="74" t="s">
        <v>15</v>
      </c>
      <c r="D72" s="74" t="s">
        <v>51</v>
      </c>
      <c r="E72" s="74" t="s">
        <v>103</v>
      </c>
      <c r="F72" s="73">
        <v>0.8</v>
      </c>
      <c r="G72" s="102"/>
      <c r="H72" s="73" t="b">
        <v>1</v>
      </c>
      <c r="I72" s="73" t="b">
        <v>0</v>
      </c>
      <c r="J72" s="101">
        <v>48213</v>
      </c>
      <c r="K72" s="142" t="str">
        <f>VLOOKUP(A72,'All IDs'!$A$2:$K$1353,11,FALSE)</f>
        <v/>
      </c>
      <c r="L72" s="142" t="str">
        <f>VLOOKUP(A72,'All IDs'!$A$2:$D$1353,4,FALSE)</f>
        <v/>
      </c>
      <c r="M72" s="145">
        <v>0</v>
      </c>
    </row>
    <row r="73" spans="1:13">
      <c r="A73" s="73">
        <v>1292</v>
      </c>
      <c r="B73" s="74" t="s">
        <v>5793</v>
      </c>
      <c r="C73" s="74" t="s">
        <v>5724</v>
      </c>
      <c r="D73" s="74" t="s">
        <v>6</v>
      </c>
      <c r="E73" s="74" t="s">
        <v>4</v>
      </c>
      <c r="F73" s="73">
        <v>98.7</v>
      </c>
      <c r="G73" s="101">
        <v>40235</v>
      </c>
      <c r="H73" s="73" t="b">
        <v>1</v>
      </c>
      <c r="I73" s="73" t="b">
        <v>0</v>
      </c>
      <c r="J73" s="101">
        <v>47664</v>
      </c>
      <c r="K73" s="142" t="str">
        <f>VLOOKUP(A73,'All IDs'!$A$2:$K$1353,11,FALSE)</f>
        <v>W1393</v>
      </c>
      <c r="L73" s="142" t="str">
        <f>VLOOKUP(A73,'All IDs'!$A$2:$D$1353,4,FALSE)</f>
        <v/>
      </c>
      <c r="M73" s="145">
        <v>0</v>
      </c>
    </row>
    <row r="74" spans="1:13">
      <c r="A74" s="73">
        <v>1293</v>
      </c>
      <c r="B74" s="74" t="s">
        <v>5794</v>
      </c>
      <c r="C74" s="74" t="s">
        <v>15</v>
      </c>
      <c r="D74" s="74" t="s">
        <v>52</v>
      </c>
      <c r="E74" s="74" t="s">
        <v>0</v>
      </c>
      <c r="F74" s="73">
        <v>0.6</v>
      </c>
      <c r="G74" s="102"/>
      <c r="H74" s="73" t="b">
        <v>1</v>
      </c>
      <c r="I74" s="73" t="b">
        <v>0</v>
      </c>
      <c r="J74" s="101">
        <v>45809</v>
      </c>
      <c r="K74" s="172" t="s">
        <v>4220</v>
      </c>
      <c r="L74" s="142" t="str">
        <f>VLOOKUP(A74,'All IDs'!$A$2:$D$1353,4,FALSE)</f>
        <v/>
      </c>
      <c r="M74" s="146">
        <v>3.5390000000000001</v>
      </c>
    </row>
    <row r="75" spans="1:13">
      <c r="A75" s="73">
        <v>1294</v>
      </c>
      <c r="B75" s="74" t="s">
        <v>5795</v>
      </c>
      <c r="C75" s="74" t="s">
        <v>5796</v>
      </c>
      <c r="D75" s="74" t="s">
        <v>50</v>
      </c>
      <c r="E75" s="74" t="s">
        <v>3</v>
      </c>
      <c r="F75" s="73">
        <v>64.7</v>
      </c>
      <c r="G75" s="101">
        <v>31963</v>
      </c>
      <c r="H75" s="73" t="b">
        <v>1</v>
      </c>
      <c r="I75" s="73" t="b">
        <v>0</v>
      </c>
      <c r="J75" s="101">
        <v>50590</v>
      </c>
      <c r="K75" s="142" t="str">
        <f>VLOOKUP(A75,'All IDs'!$A$2:$K$1353,11,FALSE)</f>
        <v/>
      </c>
      <c r="L75" s="142" t="str">
        <f>VLOOKUP(A75,'All IDs'!$A$2:$D$1353,4,FALSE)</f>
        <v>T0077</v>
      </c>
      <c r="M75" s="145">
        <v>488.98500000000001</v>
      </c>
    </row>
    <row r="76" spans="1:13" ht="30">
      <c r="A76" s="73">
        <v>1295</v>
      </c>
      <c r="B76" s="74" t="s">
        <v>5797</v>
      </c>
      <c r="C76" s="74" t="s">
        <v>5798</v>
      </c>
      <c r="D76" s="74" t="s">
        <v>51</v>
      </c>
      <c r="E76" s="74" t="s">
        <v>3</v>
      </c>
      <c r="F76" s="73">
        <v>15</v>
      </c>
      <c r="G76" s="101">
        <v>39836</v>
      </c>
      <c r="H76" s="73" t="b">
        <v>1</v>
      </c>
      <c r="I76" s="73" t="b">
        <v>0</v>
      </c>
      <c r="J76" s="101">
        <v>48846</v>
      </c>
      <c r="K76" s="142" t="str">
        <f>VLOOKUP(A76,'All IDs'!$A$2:$K$1353,11,FALSE)</f>
        <v>W1312</v>
      </c>
      <c r="L76" s="142" t="str">
        <f>VLOOKUP(A76,'All IDs'!$A$2:$D$1353,4,FALSE)</f>
        <v/>
      </c>
      <c r="M76" s="146">
        <v>63.593000000000004</v>
      </c>
    </row>
    <row r="77" spans="1:13">
      <c r="A77" s="73">
        <v>1297</v>
      </c>
      <c r="B77" s="74" t="s">
        <v>5799</v>
      </c>
      <c r="C77" s="74" t="s">
        <v>5800</v>
      </c>
      <c r="D77" s="74" t="s">
        <v>51</v>
      </c>
      <c r="E77" s="74" t="s">
        <v>46</v>
      </c>
      <c r="F77" s="73">
        <v>4.8</v>
      </c>
      <c r="G77" s="101">
        <v>39904</v>
      </c>
      <c r="H77" s="73" t="b">
        <v>1</v>
      </c>
      <c r="I77" s="73" t="b">
        <v>0</v>
      </c>
      <c r="J77" s="101">
        <v>45291</v>
      </c>
      <c r="K77" s="142" t="str">
        <f>VLOOKUP(A77,'All IDs'!$A$2:$K$1353,11,FALSE)</f>
        <v>W1405</v>
      </c>
      <c r="L77" s="142" t="str">
        <f>VLOOKUP(A77,'All IDs'!$A$2:$D$1353,4,FALSE)</f>
        <v/>
      </c>
      <c r="M77" s="146">
        <v>23.171645000000002</v>
      </c>
    </row>
    <row r="78" spans="1:13">
      <c r="A78" s="73">
        <v>1299</v>
      </c>
      <c r="B78" s="74" t="s">
        <v>5801</v>
      </c>
      <c r="C78" s="74" t="s">
        <v>5802</v>
      </c>
      <c r="D78" s="74" t="s">
        <v>1</v>
      </c>
      <c r="E78" s="74" t="s">
        <v>4</v>
      </c>
      <c r="F78" s="73">
        <v>90</v>
      </c>
      <c r="G78" s="101">
        <v>40428</v>
      </c>
      <c r="H78" s="73" t="b">
        <v>1</v>
      </c>
      <c r="I78" s="73" t="b">
        <v>0</v>
      </c>
      <c r="J78" s="101">
        <v>45933</v>
      </c>
      <c r="K78" s="142" t="str">
        <f>VLOOKUP(A78,'All IDs'!$A$2:$K$1353,11,FALSE)</f>
        <v>W2046</v>
      </c>
      <c r="L78" s="142" t="str">
        <f>VLOOKUP(A78,'All IDs'!$A$2:$D$1353,4,FALSE)</f>
        <v/>
      </c>
      <c r="M78" s="145">
        <v>0</v>
      </c>
    </row>
    <row r="79" spans="1:13">
      <c r="A79" s="73">
        <v>1303</v>
      </c>
      <c r="B79" s="74" t="s">
        <v>5803</v>
      </c>
      <c r="C79" s="74" t="s">
        <v>5804</v>
      </c>
      <c r="D79" s="74" t="s">
        <v>6</v>
      </c>
      <c r="E79" s="74" t="s">
        <v>4</v>
      </c>
      <c r="F79" s="73">
        <v>72</v>
      </c>
      <c r="G79" s="101">
        <v>39813</v>
      </c>
      <c r="H79" s="73" t="b">
        <v>1</v>
      </c>
      <c r="I79" s="73" t="b">
        <v>0</v>
      </c>
      <c r="J79" s="101">
        <v>45260</v>
      </c>
      <c r="K79" s="142" t="str">
        <f>VLOOKUP(A79,'All IDs'!$A$2:$K$1353,11,FALSE)</f>
        <v>W897</v>
      </c>
      <c r="L79" s="142" t="str">
        <f>VLOOKUP(A79,'All IDs'!$A$2:$D$1353,4,FALSE)</f>
        <v/>
      </c>
      <c r="M79" s="146">
        <v>139.036</v>
      </c>
    </row>
    <row r="80" spans="1:13">
      <c r="A80" s="73">
        <v>1304</v>
      </c>
      <c r="B80" s="74" t="s">
        <v>5805</v>
      </c>
      <c r="C80" s="74" t="s">
        <v>15</v>
      </c>
      <c r="D80" s="74" t="s">
        <v>1</v>
      </c>
      <c r="E80" s="74" t="s">
        <v>4</v>
      </c>
      <c r="F80" s="73">
        <v>262</v>
      </c>
      <c r="G80" s="101">
        <v>40112</v>
      </c>
      <c r="H80" s="73" t="b">
        <v>1</v>
      </c>
      <c r="I80" s="73" t="b">
        <v>0</v>
      </c>
      <c r="J80" s="101">
        <v>47417</v>
      </c>
      <c r="K80" s="172" t="s">
        <v>4216</v>
      </c>
      <c r="L80" s="142" t="str">
        <f>VLOOKUP(A80,'All IDs'!$A$2:$D$1353,4,FALSE)</f>
        <v/>
      </c>
      <c r="M80" s="146">
        <v>569.03700000000003</v>
      </c>
    </row>
    <row r="81" spans="1:13">
      <c r="A81" s="73">
        <v>1305</v>
      </c>
      <c r="B81" s="74" t="s">
        <v>5806</v>
      </c>
      <c r="C81" s="74" t="s">
        <v>15</v>
      </c>
      <c r="D81" s="74" t="s">
        <v>5</v>
      </c>
      <c r="E81" s="74" t="s">
        <v>4</v>
      </c>
      <c r="F81" s="73">
        <v>2.7</v>
      </c>
      <c r="G81" s="102"/>
      <c r="H81" s="73" t="b">
        <v>1</v>
      </c>
      <c r="I81" s="73" t="b">
        <v>0</v>
      </c>
      <c r="J81" s="101">
        <v>46022</v>
      </c>
      <c r="K81" s="172" t="s">
        <v>2226</v>
      </c>
      <c r="L81" s="142" t="str">
        <f>VLOOKUP(A81,'All IDs'!$A$2:$D$1353,4,FALSE)</f>
        <v/>
      </c>
      <c r="M81" s="145">
        <v>19.120999999999999</v>
      </c>
    </row>
    <row r="82" spans="1:13">
      <c r="A82" s="76"/>
      <c r="B82" s="77"/>
      <c r="C82" s="77"/>
      <c r="D82" s="77"/>
      <c r="E82" s="77"/>
      <c r="F82" s="76"/>
      <c r="G82" s="80"/>
      <c r="H82" s="76"/>
      <c r="I82" s="76"/>
      <c r="K82" s="173"/>
      <c r="L82" s="142"/>
    </row>
    <row r="83" spans="1:13">
      <c r="A83" s="119"/>
      <c r="B83" s="120" t="s">
        <v>6004</v>
      </c>
      <c r="C83" s="120"/>
      <c r="D83" s="120"/>
      <c r="E83" s="120"/>
      <c r="F83" s="119"/>
      <c r="G83" s="121"/>
      <c r="H83" s="119"/>
      <c r="I83" s="119"/>
      <c r="J83" s="110"/>
      <c r="K83" s="111"/>
      <c r="L83" s="142"/>
      <c r="M83" s="149">
        <f>SUM(M3:M81)</f>
        <v>13220.190955601356</v>
      </c>
    </row>
    <row r="84" spans="1:13">
      <c r="A84" s="76"/>
      <c r="B84" s="77"/>
      <c r="C84" s="77"/>
      <c r="D84" s="77"/>
      <c r="E84" s="77"/>
      <c r="F84" s="78"/>
      <c r="G84" s="80"/>
      <c r="H84" s="76"/>
      <c r="I84" s="76"/>
    </row>
    <row r="85" spans="1:13">
      <c r="A85" s="76"/>
      <c r="B85" s="77"/>
      <c r="C85" s="77"/>
      <c r="D85" s="77"/>
      <c r="E85" s="77"/>
      <c r="F85" s="78"/>
      <c r="G85" s="80"/>
      <c r="H85" s="76"/>
      <c r="I85" s="76"/>
    </row>
    <row r="86" spans="1:13">
      <c r="A86" s="76"/>
      <c r="B86" s="77"/>
      <c r="C86" s="77"/>
      <c r="D86" s="77"/>
      <c r="E86" s="77"/>
      <c r="F86" s="78"/>
      <c r="G86" s="80"/>
      <c r="H86" s="76"/>
      <c r="I86" s="76"/>
    </row>
    <row r="87" spans="1:13">
      <c r="A87" s="76"/>
      <c r="B87" s="77"/>
      <c r="C87" s="77"/>
      <c r="D87" s="77"/>
      <c r="E87" s="77"/>
      <c r="F87" s="78"/>
      <c r="G87" s="80"/>
      <c r="H87" s="76"/>
      <c r="I87" s="76"/>
    </row>
    <row r="88" spans="1:13">
      <c r="A88" s="76"/>
      <c r="B88" s="77"/>
      <c r="C88" s="77"/>
      <c r="D88" s="77"/>
      <c r="E88" s="77"/>
      <c r="F88" s="76"/>
      <c r="G88" s="79"/>
      <c r="H88" s="76"/>
      <c r="I88" s="76"/>
    </row>
    <row r="89" spans="1:13">
      <c r="A89" s="76"/>
      <c r="B89" s="77"/>
      <c r="C89" s="77"/>
      <c r="D89" s="77"/>
      <c r="E89" s="77"/>
      <c r="F89" s="76"/>
      <c r="G89" s="79"/>
      <c r="H89" s="76"/>
      <c r="I89" s="76"/>
    </row>
    <row r="90" spans="1:13">
      <c r="A90" s="76"/>
      <c r="B90" s="77"/>
      <c r="C90" s="77"/>
      <c r="D90" s="77"/>
      <c r="E90" s="77"/>
      <c r="F90" s="76"/>
      <c r="G90" s="80"/>
      <c r="H90" s="76"/>
      <c r="I90" s="76"/>
    </row>
    <row r="91" spans="1:13">
      <c r="A91" s="76"/>
      <c r="B91" s="77"/>
      <c r="C91" s="77"/>
      <c r="D91" s="77"/>
      <c r="E91" s="77"/>
      <c r="F91" s="78"/>
      <c r="G91" s="80"/>
      <c r="H91" s="76"/>
      <c r="I91" s="76"/>
    </row>
    <row r="92" spans="1:13">
      <c r="A92" s="76"/>
      <c r="B92" s="77"/>
      <c r="C92" s="77"/>
      <c r="D92" s="77"/>
      <c r="E92" s="77"/>
      <c r="F92" s="78"/>
      <c r="G92" s="80"/>
      <c r="H92" s="76"/>
      <c r="I92" s="76"/>
    </row>
    <row r="93" spans="1:13">
      <c r="A93" s="76"/>
      <c r="B93" s="77"/>
      <c r="C93" s="77"/>
      <c r="D93" s="77"/>
      <c r="E93" s="77"/>
      <c r="F93" s="76"/>
      <c r="G93" s="79"/>
      <c r="H93" s="76"/>
      <c r="I93" s="76"/>
    </row>
    <row r="94" spans="1:13">
      <c r="A94" s="76"/>
      <c r="B94" s="77"/>
      <c r="C94" s="77"/>
      <c r="D94" s="77"/>
      <c r="E94" s="77"/>
      <c r="F94" s="78"/>
      <c r="G94" s="80"/>
      <c r="H94" s="76"/>
      <c r="I94" s="76"/>
    </row>
    <row r="95" spans="1:13">
      <c r="A95" s="76"/>
      <c r="B95" s="77"/>
      <c r="C95" s="77"/>
      <c r="D95" s="77"/>
      <c r="E95" s="77"/>
      <c r="F95" s="78"/>
      <c r="G95" s="80"/>
      <c r="H95" s="76"/>
      <c r="I95" s="76"/>
    </row>
    <row r="96" spans="1:13">
      <c r="A96" s="76"/>
      <c r="B96" s="77"/>
      <c r="C96" s="77"/>
      <c r="D96" s="77"/>
      <c r="E96" s="77"/>
      <c r="F96" s="76"/>
      <c r="G96" s="79"/>
      <c r="H96" s="76"/>
      <c r="I96" s="76"/>
    </row>
    <row r="97" spans="1:9">
      <c r="A97" s="76"/>
      <c r="B97" s="77"/>
      <c r="C97" s="77"/>
      <c r="D97" s="77"/>
      <c r="E97" s="77"/>
      <c r="F97" s="76"/>
      <c r="G97" s="79"/>
      <c r="H97" s="76"/>
      <c r="I97" s="76"/>
    </row>
    <row r="98" spans="1:9">
      <c r="A98" s="76"/>
      <c r="B98" s="77"/>
      <c r="C98" s="77"/>
      <c r="D98" s="77"/>
      <c r="E98" s="77"/>
      <c r="F98" s="76"/>
      <c r="G98" s="79"/>
      <c r="H98" s="76"/>
      <c r="I98" s="76"/>
    </row>
    <row r="99" spans="1:9">
      <c r="A99" s="76"/>
      <c r="B99" s="77"/>
      <c r="C99" s="77"/>
      <c r="D99" s="77"/>
      <c r="E99" s="77"/>
      <c r="F99" s="76"/>
      <c r="G99" s="79"/>
      <c r="H99" s="76"/>
      <c r="I99" s="76"/>
    </row>
    <row r="100" spans="1:9">
      <c r="A100" s="76"/>
      <c r="B100" s="77"/>
      <c r="C100" s="77"/>
      <c r="D100" s="77"/>
      <c r="E100" s="77"/>
      <c r="F100" s="76"/>
      <c r="G100" s="80"/>
      <c r="H100" s="76"/>
      <c r="I100" s="76"/>
    </row>
    <row r="101" spans="1:9">
      <c r="A101" s="76"/>
      <c r="B101" s="77"/>
      <c r="C101" s="77"/>
      <c r="D101" s="77"/>
      <c r="E101" s="77"/>
      <c r="F101" s="76"/>
      <c r="G101" s="79"/>
      <c r="H101" s="76"/>
      <c r="I101" s="76"/>
    </row>
    <row r="102" spans="1:9">
      <c r="A102" s="76"/>
      <c r="B102" s="77"/>
      <c r="C102" s="77"/>
      <c r="D102" s="77"/>
      <c r="E102" s="77"/>
      <c r="F102" s="76"/>
      <c r="G102" s="80"/>
      <c r="H102" s="76"/>
      <c r="I102" s="76"/>
    </row>
    <row r="103" spans="1:9">
      <c r="A103" s="76"/>
      <c r="B103" s="77"/>
      <c r="C103" s="77"/>
      <c r="D103" s="77"/>
      <c r="E103" s="77"/>
      <c r="F103" s="78"/>
      <c r="G103" s="80"/>
      <c r="H103" s="76"/>
      <c r="I103" s="76"/>
    </row>
    <row r="104" spans="1:9">
      <c r="A104" s="76"/>
      <c r="B104" s="77"/>
      <c r="C104" s="77"/>
      <c r="D104" s="77"/>
      <c r="E104" s="77"/>
      <c r="F104" s="76"/>
      <c r="G104" s="80"/>
      <c r="H104" s="76"/>
      <c r="I104" s="76"/>
    </row>
    <row r="105" spans="1:9">
      <c r="A105" s="76"/>
      <c r="B105" s="77"/>
      <c r="C105" s="77"/>
      <c r="D105" s="77"/>
      <c r="E105" s="77"/>
      <c r="F105" s="78"/>
      <c r="G105" s="80"/>
      <c r="H105" s="76"/>
      <c r="I105" s="76"/>
    </row>
    <row r="106" spans="1:9">
      <c r="A106" s="76"/>
      <c r="B106" s="77"/>
      <c r="C106" s="77"/>
      <c r="D106" s="77"/>
      <c r="E106" s="77"/>
      <c r="F106" s="78"/>
      <c r="G106" s="80"/>
      <c r="H106" s="76"/>
      <c r="I106" s="76"/>
    </row>
    <row r="107" spans="1:9">
      <c r="A107" s="76"/>
      <c r="B107" s="77"/>
      <c r="C107" s="77"/>
      <c r="D107" s="77"/>
      <c r="E107" s="77"/>
      <c r="F107" s="78"/>
      <c r="G107" s="80"/>
      <c r="H107" s="76"/>
      <c r="I107" s="76"/>
    </row>
    <row r="108" spans="1:9">
      <c r="A108" s="76"/>
      <c r="B108" s="77"/>
      <c r="C108" s="77"/>
      <c r="D108" s="77"/>
      <c r="E108" s="77"/>
      <c r="F108" s="76"/>
      <c r="G108" s="79"/>
      <c r="H108" s="76"/>
      <c r="I108" s="76"/>
    </row>
    <row r="109" spans="1:9">
      <c r="A109" s="76"/>
      <c r="B109" s="77"/>
      <c r="C109" s="77"/>
      <c r="D109" s="77"/>
      <c r="E109" s="77"/>
      <c r="F109" s="76"/>
      <c r="G109" s="80"/>
      <c r="H109" s="76"/>
      <c r="I109" s="76"/>
    </row>
    <row r="110" spans="1:9">
      <c r="A110" s="76"/>
      <c r="B110" s="77"/>
      <c r="C110" s="77"/>
      <c r="D110" s="77"/>
      <c r="E110" s="77"/>
      <c r="F110" s="76"/>
      <c r="G110" s="79"/>
      <c r="H110" s="76"/>
      <c r="I110" s="76"/>
    </row>
    <row r="111" spans="1:9">
      <c r="A111" s="76"/>
      <c r="B111" s="77"/>
      <c r="C111" s="77"/>
      <c r="D111" s="77"/>
      <c r="E111" s="77"/>
      <c r="F111" s="76"/>
      <c r="G111" s="79"/>
      <c r="H111" s="76"/>
      <c r="I111" s="76"/>
    </row>
    <row r="112" spans="1:9">
      <c r="A112" s="76"/>
      <c r="B112" s="77"/>
      <c r="C112" s="77"/>
      <c r="D112" s="77"/>
      <c r="E112" s="77"/>
      <c r="F112" s="76"/>
      <c r="G112" s="80"/>
      <c r="H112" s="76"/>
      <c r="I112" s="76"/>
    </row>
    <row r="113" spans="1:9">
      <c r="A113" s="76"/>
      <c r="B113" s="77"/>
      <c r="C113" s="77"/>
      <c r="D113" s="77"/>
      <c r="E113" s="77"/>
      <c r="F113" s="76"/>
      <c r="G113" s="79"/>
      <c r="H113" s="76"/>
      <c r="I113" s="76"/>
    </row>
    <row r="114" spans="1:9">
      <c r="A114" s="76"/>
      <c r="B114" s="77"/>
      <c r="C114" s="77"/>
      <c r="D114" s="77"/>
      <c r="E114" s="77"/>
      <c r="F114" s="76"/>
      <c r="G114" s="79"/>
      <c r="H114" s="76"/>
      <c r="I114" s="76"/>
    </row>
    <row r="115" spans="1:9">
      <c r="A115" s="76"/>
      <c r="B115" s="77"/>
      <c r="C115" s="77"/>
      <c r="D115" s="77"/>
      <c r="E115" s="77"/>
      <c r="F115" s="76"/>
      <c r="G115" s="79"/>
      <c r="H115" s="76"/>
      <c r="I115" s="76"/>
    </row>
    <row r="116" spans="1:9">
      <c r="A116" s="76"/>
      <c r="B116" s="77"/>
      <c r="C116" s="77"/>
      <c r="D116" s="77"/>
      <c r="E116" s="77"/>
      <c r="F116" s="76"/>
      <c r="G116" s="79"/>
      <c r="H116" s="76"/>
      <c r="I116" s="76"/>
    </row>
    <row r="117" spans="1:9">
      <c r="A117" s="76"/>
      <c r="B117" s="77"/>
      <c r="C117" s="77"/>
      <c r="D117" s="77"/>
      <c r="E117" s="77"/>
      <c r="F117" s="78"/>
      <c r="G117" s="80"/>
      <c r="H117" s="76"/>
      <c r="I117" s="76"/>
    </row>
    <row r="118" spans="1:9">
      <c r="A118" s="76"/>
      <c r="B118" s="77"/>
      <c r="C118" s="77"/>
      <c r="D118" s="77"/>
      <c r="E118" s="77"/>
      <c r="F118" s="78"/>
      <c r="G118" s="80"/>
      <c r="H118" s="76"/>
      <c r="I118" s="76"/>
    </row>
    <row r="119" spans="1:9">
      <c r="A119" s="76"/>
      <c r="B119" s="77"/>
      <c r="C119" s="77"/>
      <c r="D119" s="77"/>
      <c r="E119" s="77"/>
      <c r="F119" s="78"/>
      <c r="G119" s="80"/>
      <c r="H119" s="76"/>
      <c r="I119" s="76"/>
    </row>
    <row r="120" spans="1:9">
      <c r="A120" s="76"/>
      <c r="B120" s="77"/>
      <c r="C120" s="77"/>
      <c r="D120" s="77"/>
      <c r="E120" s="77"/>
      <c r="F120" s="76"/>
      <c r="G120" s="79"/>
      <c r="H120" s="76"/>
      <c r="I120" s="76"/>
    </row>
    <row r="121" spans="1:9">
      <c r="A121" s="76"/>
      <c r="B121" s="77"/>
      <c r="C121" s="77"/>
      <c r="D121" s="77"/>
      <c r="E121" s="77"/>
      <c r="F121" s="76"/>
      <c r="G121" s="79"/>
      <c r="H121" s="76"/>
      <c r="I121" s="76"/>
    </row>
    <row r="122" spans="1:9">
      <c r="A122" s="76"/>
      <c r="B122" s="77"/>
      <c r="C122" s="77"/>
      <c r="D122" s="77"/>
      <c r="E122" s="77"/>
      <c r="F122" s="76"/>
      <c r="G122" s="80"/>
      <c r="H122" s="76"/>
      <c r="I122" s="76"/>
    </row>
  </sheetData>
  <mergeCells count="1">
    <mergeCell ref="A1:J1"/>
  </mergeCells>
  <conditionalFormatting sqref="I52">
    <cfRule type="cellIs" dxfId="6" priority="2" operator="equal">
      <formula>TRUE</formula>
    </cfRule>
  </conditionalFormatting>
  <conditionalFormatting sqref="H52">
    <cfRule type="cellIs" dxfId="5" priority="1" operator="equal">
      <formula>FALSE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595"/>
  <sheetViews>
    <sheetView workbookViewId="0">
      <selection activeCell="E2" sqref="E2"/>
    </sheetView>
  </sheetViews>
  <sheetFormatPr defaultColWidth="9.140625" defaultRowHeight="15"/>
  <cols>
    <col min="1" max="2" width="42.5703125" style="19" customWidth="1"/>
    <col min="3" max="3" width="7.140625" style="51" bestFit="1" customWidth="1"/>
    <col min="4" max="4" width="12" style="51" customWidth="1"/>
    <col min="5" max="6" width="19.85546875" style="51" customWidth="1"/>
    <col min="7" max="7" width="13.28515625" style="51" bestFit="1" customWidth="1"/>
    <col min="8" max="8" width="14.7109375" style="51" customWidth="1"/>
    <col min="9" max="12" width="9.5703125" style="51" customWidth="1"/>
    <col min="13" max="13" width="10.42578125" style="51" bestFit="1" customWidth="1"/>
    <col min="14" max="16" width="10.85546875" style="53" customWidth="1"/>
    <col min="17" max="16384" width="9.140625" style="19"/>
  </cols>
  <sheetData>
    <row r="1" spans="1:16">
      <c r="A1" s="19" t="s">
        <v>8821</v>
      </c>
    </row>
    <row r="2" spans="1:16" s="54" customFormat="1" ht="60">
      <c r="A2" s="56" t="s">
        <v>617</v>
      </c>
      <c r="B2" s="56" t="s">
        <v>618</v>
      </c>
      <c r="C2" s="56" t="s">
        <v>4319</v>
      </c>
      <c r="D2" s="56" t="s">
        <v>4318</v>
      </c>
      <c r="E2" s="56" t="s">
        <v>4317</v>
      </c>
      <c r="F2" s="56" t="s">
        <v>4316</v>
      </c>
      <c r="G2" s="56" t="s">
        <v>4315</v>
      </c>
      <c r="H2" s="56" t="s">
        <v>4314</v>
      </c>
      <c r="I2" s="56" t="s">
        <v>4313</v>
      </c>
      <c r="J2" s="56" t="s">
        <v>4312</v>
      </c>
      <c r="K2" s="56" t="s">
        <v>4311</v>
      </c>
      <c r="L2" s="56" t="s">
        <v>403</v>
      </c>
      <c r="M2" s="56" t="s">
        <v>4310</v>
      </c>
      <c r="N2" s="55" t="s">
        <v>619</v>
      </c>
      <c r="O2" s="55" t="s">
        <v>620</v>
      </c>
      <c r="P2" s="55" t="s">
        <v>621</v>
      </c>
    </row>
    <row r="3" spans="1:16" hidden="1">
      <c r="A3" s="19" t="s">
        <v>631</v>
      </c>
      <c r="B3" s="19" t="s">
        <v>2612</v>
      </c>
      <c r="D3" s="51" t="s">
        <v>1879</v>
      </c>
      <c r="E3" s="51" t="s">
        <v>0</v>
      </c>
      <c r="F3" s="51" t="s">
        <v>0</v>
      </c>
      <c r="H3" s="51" t="s">
        <v>5</v>
      </c>
      <c r="J3" s="51" t="s">
        <v>2610</v>
      </c>
      <c r="K3" s="51" t="s">
        <v>2542</v>
      </c>
      <c r="N3" s="53">
        <v>7384</v>
      </c>
      <c r="P3" s="53">
        <v>7384</v>
      </c>
    </row>
    <row r="4" spans="1:16" s="138" customFormat="1" hidden="1">
      <c r="A4" s="138" t="s">
        <v>502</v>
      </c>
      <c r="B4" s="138" t="s">
        <v>4085</v>
      </c>
      <c r="C4" s="140" t="s">
        <v>681</v>
      </c>
      <c r="D4" s="140" t="s">
        <v>3982</v>
      </c>
      <c r="E4" s="140" t="s">
        <v>4</v>
      </c>
      <c r="F4" s="140" t="s">
        <v>4</v>
      </c>
      <c r="G4" s="140"/>
      <c r="H4" s="140" t="s">
        <v>1</v>
      </c>
      <c r="I4" s="140"/>
      <c r="J4" s="140">
        <v>61202</v>
      </c>
      <c r="K4" s="140" t="s">
        <v>277</v>
      </c>
      <c r="L4" s="140">
        <v>57320</v>
      </c>
      <c r="M4" s="140"/>
      <c r="N4" s="139">
        <v>31385</v>
      </c>
      <c r="O4" s="139"/>
      <c r="P4" s="139">
        <v>31385</v>
      </c>
    </row>
    <row r="5" spans="1:16" s="138" customFormat="1" hidden="1">
      <c r="A5" s="138" t="s">
        <v>502</v>
      </c>
      <c r="B5" s="138" t="s">
        <v>4087</v>
      </c>
      <c r="C5" s="140" t="s">
        <v>681</v>
      </c>
      <c r="D5" s="140" t="s">
        <v>3982</v>
      </c>
      <c r="E5" s="140" t="s">
        <v>4</v>
      </c>
      <c r="F5" s="140" t="s">
        <v>4</v>
      </c>
      <c r="G5" s="140"/>
      <c r="H5" s="140" t="s">
        <v>6</v>
      </c>
      <c r="I5" s="140"/>
      <c r="J5" s="140">
        <v>61200</v>
      </c>
      <c r="K5" s="140" t="s">
        <v>4086</v>
      </c>
      <c r="L5" s="140">
        <v>57333</v>
      </c>
      <c r="M5" s="140"/>
      <c r="N5" s="139">
        <v>30811</v>
      </c>
      <c r="O5" s="139"/>
      <c r="P5" s="139">
        <v>30811</v>
      </c>
    </row>
    <row r="6" spans="1:16" s="135" customFormat="1">
      <c r="A6" s="135" t="s">
        <v>2019</v>
      </c>
      <c r="B6" s="135" t="s">
        <v>4284</v>
      </c>
      <c r="C6" s="137" t="s">
        <v>629</v>
      </c>
      <c r="D6" s="137" t="s">
        <v>3982</v>
      </c>
      <c r="E6" s="137" t="s">
        <v>4</v>
      </c>
      <c r="F6" s="137" t="s">
        <v>4</v>
      </c>
      <c r="G6" s="137" t="s">
        <v>4</v>
      </c>
      <c r="H6" s="137" t="s">
        <v>796</v>
      </c>
      <c r="I6" s="137"/>
      <c r="J6" s="137" t="s">
        <v>4283</v>
      </c>
      <c r="K6" s="137" t="s">
        <v>4282</v>
      </c>
      <c r="L6" s="137">
        <v>58126</v>
      </c>
      <c r="M6" s="137"/>
      <c r="N6" s="136">
        <v>56634</v>
      </c>
      <c r="O6" s="136">
        <v>0</v>
      </c>
      <c r="P6" s="136">
        <v>56634</v>
      </c>
    </row>
    <row r="7" spans="1:16" s="135" customFormat="1">
      <c r="A7" s="135" t="s">
        <v>2123</v>
      </c>
      <c r="B7" s="135" t="s">
        <v>4287</v>
      </c>
      <c r="C7" s="137" t="s">
        <v>629</v>
      </c>
      <c r="D7" s="137" t="s">
        <v>3982</v>
      </c>
      <c r="E7" s="137" t="s">
        <v>4</v>
      </c>
      <c r="F7" s="137" t="s">
        <v>4</v>
      </c>
      <c r="G7" s="137" t="s">
        <v>4</v>
      </c>
      <c r="H7" s="137" t="s">
        <v>796</v>
      </c>
      <c r="I7" s="137"/>
      <c r="J7" s="137" t="s">
        <v>4286</v>
      </c>
      <c r="K7" s="137" t="s">
        <v>4285</v>
      </c>
      <c r="L7" s="137">
        <v>59083</v>
      </c>
      <c r="M7" s="137"/>
      <c r="N7" s="136">
        <v>12572</v>
      </c>
      <c r="O7" s="136">
        <v>0</v>
      </c>
      <c r="P7" s="136">
        <v>12572</v>
      </c>
    </row>
    <row r="8" spans="1:16" s="135" customFormat="1">
      <c r="A8" s="135" t="s">
        <v>2019</v>
      </c>
      <c r="B8" s="135" t="s">
        <v>4287</v>
      </c>
      <c r="C8" s="137" t="s">
        <v>629</v>
      </c>
      <c r="D8" s="137" t="s">
        <v>3982</v>
      </c>
      <c r="E8" s="137" t="s">
        <v>4</v>
      </c>
      <c r="F8" s="137" t="s">
        <v>4</v>
      </c>
      <c r="G8" s="137" t="s">
        <v>4</v>
      </c>
      <c r="H8" s="137" t="s">
        <v>796</v>
      </c>
      <c r="I8" s="137"/>
      <c r="J8" s="137" t="s">
        <v>4286</v>
      </c>
      <c r="K8" s="137" t="s">
        <v>4285</v>
      </c>
      <c r="L8" s="137">
        <v>59083</v>
      </c>
      <c r="M8" s="137"/>
      <c r="N8" s="136">
        <v>76394</v>
      </c>
      <c r="O8" s="136">
        <v>0</v>
      </c>
      <c r="P8" s="136">
        <v>76394</v>
      </c>
    </row>
    <row r="9" spans="1:16" hidden="1">
      <c r="A9" s="19" t="s">
        <v>624</v>
      </c>
      <c r="B9" s="19" t="s">
        <v>2237</v>
      </c>
      <c r="D9" s="51" t="s">
        <v>1879</v>
      </c>
      <c r="E9" s="51" t="s">
        <v>0</v>
      </c>
      <c r="F9" s="51" t="s">
        <v>578</v>
      </c>
      <c r="G9" s="51" t="s">
        <v>0</v>
      </c>
      <c r="H9" s="51" t="s">
        <v>1878</v>
      </c>
      <c r="J9" s="51">
        <v>60107</v>
      </c>
      <c r="K9" s="51" t="s">
        <v>2236</v>
      </c>
      <c r="L9" s="51">
        <v>12869</v>
      </c>
      <c r="N9" s="53">
        <v>2697</v>
      </c>
      <c r="P9" s="53">
        <v>2697</v>
      </c>
    </row>
    <row r="10" spans="1:16" hidden="1">
      <c r="A10" s="19" t="s">
        <v>624</v>
      </c>
      <c r="B10" s="19" t="s">
        <v>2235</v>
      </c>
      <c r="D10" s="51" t="s">
        <v>1879</v>
      </c>
      <c r="E10" s="51" t="s">
        <v>0</v>
      </c>
      <c r="F10" s="51" t="s">
        <v>578</v>
      </c>
      <c r="G10" s="51" t="s">
        <v>0</v>
      </c>
      <c r="H10" s="51" t="s">
        <v>1878</v>
      </c>
      <c r="J10" s="51">
        <v>60107</v>
      </c>
      <c r="K10" s="51" t="s">
        <v>2234</v>
      </c>
      <c r="L10" s="51">
        <v>12869</v>
      </c>
      <c r="N10" s="53">
        <v>2697</v>
      </c>
      <c r="P10" s="53">
        <v>2697</v>
      </c>
    </row>
    <row r="11" spans="1:16" hidden="1">
      <c r="A11" s="19" t="s">
        <v>624</v>
      </c>
      <c r="B11" s="19" t="s">
        <v>2239</v>
      </c>
      <c r="D11" s="51" t="s">
        <v>1879</v>
      </c>
      <c r="E11" s="51" t="s">
        <v>0</v>
      </c>
      <c r="F11" s="51" t="s">
        <v>578</v>
      </c>
      <c r="G11" s="51" t="s">
        <v>0</v>
      </c>
      <c r="H11" s="51" t="s">
        <v>1878</v>
      </c>
      <c r="J11" s="51">
        <v>60107</v>
      </c>
      <c r="K11" s="51" t="s">
        <v>2238</v>
      </c>
      <c r="L11" s="51">
        <v>12869</v>
      </c>
      <c r="N11" s="53">
        <v>3844</v>
      </c>
      <c r="P11" s="53">
        <v>3844</v>
      </c>
    </row>
    <row r="12" spans="1:16" hidden="1">
      <c r="A12" s="19" t="s">
        <v>1986</v>
      </c>
      <c r="B12" s="19" t="s">
        <v>2997</v>
      </c>
      <c r="D12" s="51" t="s">
        <v>1879</v>
      </c>
      <c r="E12" s="51" t="s">
        <v>460</v>
      </c>
      <c r="F12" s="51" t="s">
        <v>460</v>
      </c>
      <c r="H12" s="51" t="s">
        <v>623</v>
      </c>
      <c r="J12" s="51" t="s">
        <v>113</v>
      </c>
      <c r="K12" s="51" t="s">
        <v>2996</v>
      </c>
      <c r="L12" s="51" t="s">
        <v>2995</v>
      </c>
      <c r="N12" s="53">
        <v>0</v>
      </c>
      <c r="P12" s="53">
        <v>0</v>
      </c>
    </row>
    <row r="13" spans="1:16" hidden="1">
      <c r="A13" s="19" t="s">
        <v>1985</v>
      </c>
      <c r="B13" s="19" t="s">
        <v>2997</v>
      </c>
      <c r="D13" s="51" t="s">
        <v>1879</v>
      </c>
      <c r="E13" s="51" t="s">
        <v>460</v>
      </c>
      <c r="F13" s="51" t="s">
        <v>460</v>
      </c>
      <c r="H13" s="51" t="s">
        <v>623</v>
      </c>
      <c r="J13" s="51" t="s">
        <v>113</v>
      </c>
      <c r="K13" s="51" t="s">
        <v>2996</v>
      </c>
      <c r="L13" s="51" t="s">
        <v>2995</v>
      </c>
      <c r="N13" s="53">
        <v>0.29963599449362754</v>
      </c>
      <c r="P13" s="53">
        <v>0.29963599449362754</v>
      </c>
    </row>
    <row r="14" spans="1:16" hidden="1">
      <c r="A14" s="19" t="s">
        <v>1984</v>
      </c>
      <c r="B14" s="19" t="s">
        <v>2997</v>
      </c>
      <c r="D14" s="51" t="s">
        <v>1879</v>
      </c>
      <c r="E14" s="51" t="s">
        <v>460</v>
      </c>
      <c r="F14" s="51" t="s">
        <v>460</v>
      </c>
      <c r="H14" s="51" t="s">
        <v>623</v>
      </c>
      <c r="J14" s="51" t="s">
        <v>113</v>
      </c>
      <c r="K14" s="51" t="s">
        <v>2996</v>
      </c>
      <c r="L14" s="51" t="s">
        <v>2995</v>
      </c>
      <c r="N14" s="53">
        <v>40719.455364005502</v>
      </c>
      <c r="P14" s="53">
        <v>40719.455364005502</v>
      </c>
    </row>
    <row r="15" spans="1:16" hidden="1">
      <c r="A15" s="19" t="s">
        <v>624</v>
      </c>
      <c r="B15" s="19" t="s">
        <v>625</v>
      </c>
      <c r="D15" s="51" t="s">
        <v>1879</v>
      </c>
      <c r="E15" s="51" t="s">
        <v>4</v>
      </c>
      <c r="F15" s="51" t="s">
        <v>4</v>
      </c>
      <c r="G15" s="51" t="s">
        <v>4</v>
      </c>
      <c r="H15" s="51" t="s">
        <v>1878</v>
      </c>
      <c r="J15" s="51">
        <v>60385</v>
      </c>
      <c r="K15" s="51" t="s">
        <v>2163</v>
      </c>
      <c r="N15" s="53">
        <v>16522</v>
      </c>
      <c r="O15" s="53">
        <v>6211</v>
      </c>
      <c r="P15" s="53">
        <v>10311</v>
      </c>
    </row>
    <row r="16" spans="1:16" hidden="1">
      <c r="A16" s="19" t="s">
        <v>2121</v>
      </c>
      <c r="B16" s="19" t="s">
        <v>171</v>
      </c>
      <c r="D16" s="51" t="s">
        <v>1879</v>
      </c>
      <c r="E16" s="51" t="s">
        <v>4</v>
      </c>
      <c r="F16" s="51" t="s">
        <v>4</v>
      </c>
      <c r="G16" s="51" t="s">
        <v>4</v>
      </c>
      <c r="H16" s="51" t="s">
        <v>1878</v>
      </c>
      <c r="J16" s="51" t="s">
        <v>2164</v>
      </c>
      <c r="K16" s="51" t="s">
        <v>2163</v>
      </c>
      <c r="L16" s="51">
        <v>10191</v>
      </c>
      <c r="N16" s="53">
        <v>6211</v>
      </c>
      <c r="O16" s="53">
        <v>0</v>
      </c>
      <c r="P16" s="53">
        <v>6211</v>
      </c>
    </row>
    <row r="17" spans="1:16" hidden="1">
      <c r="A17" s="19" t="s">
        <v>624</v>
      </c>
      <c r="B17" s="19" t="s">
        <v>172</v>
      </c>
      <c r="D17" s="51" t="s">
        <v>1879</v>
      </c>
      <c r="E17" s="51" t="s">
        <v>4</v>
      </c>
      <c r="F17" s="51" t="s">
        <v>4</v>
      </c>
      <c r="G17" s="51" t="s">
        <v>4</v>
      </c>
      <c r="H17" s="51" t="s">
        <v>1878</v>
      </c>
      <c r="J17" s="51">
        <v>60386</v>
      </c>
      <c r="K17" s="51" t="s">
        <v>2161</v>
      </c>
      <c r="N17" s="53">
        <v>19691</v>
      </c>
      <c r="O17" s="53">
        <v>7789</v>
      </c>
      <c r="P17" s="53">
        <v>11902</v>
      </c>
    </row>
    <row r="18" spans="1:16" hidden="1">
      <c r="A18" s="19" t="s">
        <v>2121</v>
      </c>
      <c r="B18" s="19" t="s">
        <v>172</v>
      </c>
      <c r="D18" s="51" t="s">
        <v>1879</v>
      </c>
      <c r="E18" s="51" t="s">
        <v>4</v>
      </c>
      <c r="F18" s="51" t="s">
        <v>4</v>
      </c>
      <c r="G18" s="51" t="s">
        <v>4</v>
      </c>
      <c r="H18" s="51" t="s">
        <v>1878</v>
      </c>
      <c r="J18" s="51" t="s">
        <v>2162</v>
      </c>
      <c r="K18" s="51" t="s">
        <v>2161</v>
      </c>
      <c r="L18" s="51">
        <v>10191</v>
      </c>
      <c r="N18" s="53">
        <v>7789</v>
      </c>
      <c r="O18" s="53">
        <v>0</v>
      </c>
      <c r="P18" s="53">
        <v>7789</v>
      </c>
    </row>
    <row r="19" spans="1:16" hidden="1">
      <c r="A19" s="19" t="s">
        <v>54</v>
      </c>
      <c r="B19" s="19" t="s">
        <v>1913</v>
      </c>
      <c r="D19" s="51" t="s">
        <v>1879</v>
      </c>
      <c r="E19" s="51" t="s">
        <v>460</v>
      </c>
      <c r="F19" s="51" t="s">
        <v>460</v>
      </c>
      <c r="H19" s="51" t="s">
        <v>842</v>
      </c>
      <c r="J19" s="51" t="s">
        <v>1912</v>
      </c>
      <c r="K19" s="51" t="s">
        <v>1911</v>
      </c>
      <c r="N19" s="53">
        <v>71792</v>
      </c>
      <c r="P19" s="53">
        <v>71792</v>
      </c>
    </row>
    <row r="20" spans="1:16" hidden="1">
      <c r="A20" s="19" t="s">
        <v>1986</v>
      </c>
      <c r="B20" s="19" t="s">
        <v>626</v>
      </c>
      <c r="D20" s="51" t="s">
        <v>1879</v>
      </c>
      <c r="E20" s="51" t="s">
        <v>460</v>
      </c>
      <c r="F20" s="51" t="s">
        <v>460</v>
      </c>
      <c r="H20" s="51" t="s">
        <v>623</v>
      </c>
      <c r="J20" s="51" t="s">
        <v>3000</v>
      </c>
      <c r="K20" s="51" t="s">
        <v>2999</v>
      </c>
      <c r="L20" s="51" t="s">
        <v>2998</v>
      </c>
      <c r="N20" s="53">
        <v>0</v>
      </c>
      <c r="P20" s="53">
        <v>0</v>
      </c>
    </row>
    <row r="21" spans="1:16" hidden="1">
      <c r="A21" s="19" t="s">
        <v>1985</v>
      </c>
      <c r="B21" s="19" t="s">
        <v>626</v>
      </c>
      <c r="D21" s="51" t="s">
        <v>1879</v>
      </c>
      <c r="E21" s="51" t="s">
        <v>460</v>
      </c>
      <c r="F21" s="51" t="s">
        <v>460</v>
      </c>
      <c r="H21" s="51" t="s">
        <v>623</v>
      </c>
      <c r="J21" s="51" t="s">
        <v>3000</v>
      </c>
      <c r="K21" s="51" t="s">
        <v>2999</v>
      </c>
      <c r="L21" s="51" t="s">
        <v>2998</v>
      </c>
      <c r="N21" s="53">
        <v>0.13226707015541525</v>
      </c>
      <c r="P21" s="53">
        <v>0.13226707015541525</v>
      </c>
    </row>
    <row r="22" spans="1:16" hidden="1">
      <c r="A22" s="19" t="s">
        <v>1984</v>
      </c>
      <c r="B22" s="19" t="s">
        <v>626</v>
      </c>
      <c r="D22" s="51" t="s">
        <v>1879</v>
      </c>
      <c r="E22" s="51" t="s">
        <v>460</v>
      </c>
      <c r="F22" s="51" t="s">
        <v>460</v>
      </c>
      <c r="H22" s="51" t="s">
        <v>623</v>
      </c>
      <c r="J22" s="51" t="s">
        <v>3000</v>
      </c>
      <c r="K22" s="51" t="s">
        <v>2999</v>
      </c>
      <c r="L22" s="51" t="s">
        <v>2998</v>
      </c>
      <c r="N22" s="53">
        <v>17974.619732929845</v>
      </c>
      <c r="P22" s="53">
        <v>17974.619732929845</v>
      </c>
    </row>
    <row r="23" spans="1:16" hidden="1">
      <c r="A23" s="19" t="s">
        <v>1986</v>
      </c>
      <c r="B23" s="19" t="s">
        <v>433</v>
      </c>
      <c r="D23" s="51" t="s">
        <v>1879</v>
      </c>
      <c r="E23" s="51" t="s">
        <v>460</v>
      </c>
      <c r="F23" s="51" t="s">
        <v>460</v>
      </c>
      <c r="H23" s="51" t="s">
        <v>623</v>
      </c>
      <c r="J23" s="51" t="e">
        <v>#N/A</v>
      </c>
      <c r="K23" s="51" t="s">
        <v>2762</v>
      </c>
      <c r="L23" s="51" t="s">
        <v>2761</v>
      </c>
      <c r="N23" s="53">
        <v>0</v>
      </c>
      <c r="P23" s="53">
        <v>0</v>
      </c>
    </row>
    <row r="24" spans="1:16" hidden="1">
      <c r="A24" s="19" t="s">
        <v>1985</v>
      </c>
      <c r="B24" s="19" t="s">
        <v>433</v>
      </c>
      <c r="D24" s="51" t="s">
        <v>1879</v>
      </c>
      <c r="E24" s="51" t="s">
        <v>460</v>
      </c>
      <c r="F24" s="51" t="s">
        <v>460</v>
      </c>
      <c r="H24" s="51" t="s">
        <v>623</v>
      </c>
      <c r="J24" s="51" t="e">
        <v>#N/A</v>
      </c>
      <c r="K24" s="51" t="s">
        <v>2762</v>
      </c>
      <c r="L24" s="51" t="s">
        <v>2761</v>
      </c>
      <c r="N24" s="53">
        <v>0.43043399321556564</v>
      </c>
      <c r="P24" s="53">
        <v>0.43043399321556564</v>
      </c>
    </row>
    <row r="25" spans="1:16" hidden="1">
      <c r="A25" s="19" t="s">
        <v>1984</v>
      </c>
      <c r="B25" s="19" t="s">
        <v>433</v>
      </c>
      <c r="D25" s="51" t="s">
        <v>1879</v>
      </c>
      <c r="E25" s="51" t="s">
        <v>460</v>
      </c>
      <c r="F25" s="51" t="s">
        <v>460</v>
      </c>
      <c r="H25" s="51" t="s">
        <v>623</v>
      </c>
      <c r="J25" s="51" t="e">
        <v>#N/A</v>
      </c>
      <c r="K25" s="51" t="s">
        <v>2762</v>
      </c>
      <c r="L25" s="51" t="s">
        <v>2761</v>
      </c>
      <c r="N25" s="53">
        <v>58494.433566006788</v>
      </c>
      <c r="P25" s="53">
        <v>58494.433566006788</v>
      </c>
    </row>
    <row r="26" spans="1:16" hidden="1">
      <c r="A26" s="19" t="s">
        <v>1986</v>
      </c>
      <c r="B26" s="19" t="s">
        <v>627</v>
      </c>
      <c r="D26" s="51" t="s">
        <v>1879</v>
      </c>
      <c r="E26" s="51" t="s">
        <v>460</v>
      </c>
      <c r="F26" s="51" t="s">
        <v>460</v>
      </c>
      <c r="H26" s="51" t="s">
        <v>623</v>
      </c>
      <c r="J26" s="51" t="s">
        <v>439</v>
      </c>
      <c r="K26" s="51" t="s">
        <v>3296</v>
      </c>
      <c r="N26" s="53">
        <v>0</v>
      </c>
      <c r="P26" s="53">
        <v>0</v>
      </c>
    </row>
    <row r="27" spans="1:16" hidden="1">
      <c r="A27" s="19" t="s">
        <v>1985</v>
      </c>
      <c r="B27" s="19" t="s">
        <v>627</v>
      </c>
      <c r="D27" s="51" t="s">
        <v>1879</v>
      </c>
      <c r="E27" s="51" t="s">
        <v>460</v>
      </c>
      <c r="F27" s="51" t="s">
        <v>460</v>
      </c>
      <c r="H27" s="51" t="s">
        <v>623</v>
      </c>
      <c r="J27" s="51" t="s">
        <v>439</v>
      </c>
      <c r="K27" s="51" t="s">
        <v>3296</v>
      </c>
      <c r="N27" s="53">
        <v>0.29103714027661515</v>
      </c>
      <c r="P27" s="53">
        <v>0.29103714027661515</v>
      </c>
    </row>
    <row r="28" spans="1:16" hidden="1">
      <c r="A28" s="19" t="s">
        <v>1984</v>
      </c>
      <c r="B28" s="19" t="s">
        <v>627</v>
      </c>
      <c r="D28" s="51" t="s">
        <v>1879</v>
      </c>
      <c r="E28" s="51" t="s">
        <v>460</v>
      </c>
      <c r="F28" s="51" t="s">
        <v>460</v>
      </c>
      <c r="H28" s="51" t="s">
        <v>623</v>
      </c>
      <c r="J28" s="51" t="s">
        <v>439</v>
      </c>
      <c r="K28" s="51" t="s">
        <v>3296</v>
      </c>
      <c r="N28" s="53">
        <v>39550.901962859723</v>
      </c>
      <c r="P28" s="53">
        <v>39550.901962859723</v>
      </c>
    </row>
    <row r="29" spans="1:16" hidden="1">
      <c r="A29" s="19" t="s">
        <v>1986</v>
      </c>
      <c r="B29" s="19" t="s">
        <v>628</v>
      </c>
      <c r="D29" s="51" t="s">
        <v>1879</v>
      </c>
      <c r="E29" s="51" t="s">
        <v>460</v>
      </c>
      <c r="F29" s="51" t="s">
        <v>460</v>
      </c>
      <c r="H29" s="51" t="s">
        <v>623</v>
      </c>
      <c r="J29" s="51" t="s">
        <v>198</v>
      </c>
      <c r="K29" s="51" t="s">
        <v>3290</v>
      </c>
      <c r="N29" s="53">
        <v>0</v>
      </c>
      <c r="P29" s="53">
        <v>0</v>
      </c>
    </row>
    <row r="30" spans="1:16" hidden="1">
      <c r="A30" s="19" t="s">
        <v>1985</v>
      </c>
      <c r="B30" s="19" t="s">
        <v>628</v>
      </c>
      <c r="D30" s="51" t="s">
        <v>1879</v>
      </c>
      <c r="E30" s="51" t="s">
        <v>460</v>
      </c>
      <c r="F30" s="51" t="s">
        <v>460</v>
      </c>
      <c r="H30" s="51" t="s">
        <v>623</v>
      </c>
      <c r="J30" s="51" t="s">
        <v>198</v>
      </c>
      <c r="K30" s="51" t="s">
        <v>3290</v>
      </c>
      <c r="N30" s="53">
        <v>0.36509876622617105</v>
      </c>
      <c r="P30" s="53">
        <v>0.36509876622617105</v>
      </c>
    </row>
    <row r="31" spans="1:16" hidden="1">
      <c r="A31" s="19" t="s">
        <v>1984</v>
      </c>
      <c r="B31" s="19" t="s">
        <v>628</v>
      </c>
      <c r="D31" s="51" t="s">
        <v>1879</v>
      </c>
      <c r="E31" s="51" t="s">
        <v>460</v>
      </c>
      <c r="F31" s="51" t="s">
        <v>460</v>
      </c>
      <c r="H31" s="51" t="s">
        <v>623</v>
      </c>
      <c r="J31" s="51" t="s">
        <v>198</v>
      </c>
      <c r="K31" s="51" t="s">
        <v>3290</v>
      </c>
      <c r="N31" s="53">
        <v>49615.610901233777</v>
      </c>
      <c r="P31" s="53">
        <v>49615.610901233777</v>
      </c>
    </row>
    <row r="32" spans="1:16" hidden="1">
      <c r="A32" s="19" t="s">
        <v>39</v>
      </c>
      <c r="B32" s="19" t="s">
        <v>630</v>
      </c>
      <c r="D32" s="51" t="s">
        <v>1879</v>
      </c>
      <c r="E32" s="51" t="s">
        <v>460</v>
      </c>
      <c r="F32" s="51" t="s">
        <v>460</v>
      </c>
      <c r="H32" s="51" t="s">
        <v>623</v>
      </c>
      <c r="N32" s="53">
        <v>9.2010000000000005</v>
      </c>
      <c r="P32" s="53">
        <v>9.2010000000000005</v>
      </c>
    </row>
    <row r="33" spans="1:16" hidden="1">
      <c r="A33" s="19" t="s">
        <v>631</v>
      </c>
      <c r="B33" s="19" t="s">
        <v>632</v>
      </c>
      <c r="D33" s="51" t="s">
        <v>1879</v>
      </c>
      <c r="E33" s="51" t="s">
        <v>622</v>
      </c>
      <c r="F33" s="51" t="s">
        <v>633</v>
      </c>
      <c r="H33" s="51" t="s">
        <v>623</v>
      </c>
      <c r="L33" s="51">
        <v>55951</v>
      </c>
      <c r="N33" s="53">
        <v>11649</v>
      </c>
      <c r="O33" s="53">
        <v>11649</v>
      </c>
      <c r="P33" s="53">
        <v>0</v>
      </c>
    </row>
    <row r="34" spans="1:16" hidden="1">
      <c r="A34" s="19" t="s">
        <v>40</v>
      </c>
      <c r="B34" s="19" t="s">
        <v>611</v>
      </c>
      <c r="D34" s="51" t="s">
        <v>1879</v>
      </c>
      <c r="E34" s="51" t="s">
        <v>622</v>
      </c>
      <c r="F34" s="51" t="s">
        <v>622</v>
      </c>
      <c r="H34" s="51" t="s">
        <v>623</v>
      </c>
      <c r="J34" s="51" t="s">
        <v>2009</v>
      </c>
      <c r="N34" s="53">
        <v>5514</v>
      </c>
      <c r="O34" s="53">
        <v>5514</v>
      </c>
      <c r="P34" s="53">
        <v>0</v>
      </c>
    </row>
    <row r="35" spans="1:16" hidden="1">
      <c r="A35" s="19" t="s">
        <v>611</v>
      </c>
      <c r="B35" s="19" t="s">
        <v>634</v>
      </c>
      <c r="D35" s="51" t="s">
        <v>1879</v>
      </c>
      <c r="E35" s="51" t="s">
        <v>622</v>
      </c>
      <c r="F35" s="51" t="s">
        <v>622</v>
      </c>
      <c r="H35" s="51" t="s">
        <v>635</v>
      </c>
      <c r="L35" s="51">
        <v>7450</v>
      </c>
      <c r="N35" s="53">
        <v>1522.58</v>
      </c>
      <c r="P35" s="53">
        <v>1522.58</v>
      </c>
    </row>
    <row r="36" spans="1:16" hidden="1">
      <c r="A36" s="19" t="s">
        <v>636</v>
      </c>
      <c r="B36" s="19" t="s">
        <v>634</v>
      </c>
      <c r="D36" s="51" t="s">
        <v>1879</v>
      </c>
      <c r="E36" s="51" t="s">
        <v>622</v>
      </c>
      <c r="F36" s="51" t="s">
        <v>622</v>
      </c>
      <c r="H36" s="51" t="s">
        <v>635</v>
      </c>
      <c r="L36" s="51">
        <v>7450</v>
      </c>
      <c r="N36" s="53">
        <v>13.76</v>
      </c>
      <c r="P36" s="53">
        <v>13.76</v>
      </c>
    </row>
    <row r="37" spans="1:16" hidden="1">
      <c r="A37" s="19" t="s">
        <v>507</v>
      </c>
      <c r="B37" s="19" t="s">
        <v>634</v>
      </c>
      <c r="D37" s="51" t="s">
        <v>1879</v>
      </c>
      <c r="E37" s="51" t="s">
        <v>622</v>
      </c>
      <c r="F37" s="51" t="s">
        <v>622</v>
      </c>
      <c r="H37" s="51" t="s">
        <v>635</v>
      </c>
      <c r="L37" s="51">
        <v>7450</v>
      </c>
      <c r="N37" s="53">
        <v>24.42</v>
      </c>
      <c r="P37" s="53">
        <v>24.42</v>
      </c>
    </row>
    <row r="38" spans="1:16" hidden="1">
      <c r="A38" s="19" t="s">
        <v>637</v>
      </c>
      <c r="B38" s="19" t="s">
        <v>634</v>
      </c>
      <c r="D38" s="51" t="s">
        <v>1879</v>
      </c>
      <c r="E38" s="51" t="s">
        <v>622</v>
      </c>
      <c r="F38" s="51" t="s">
        <v>622</v>
      </c>
      <c r="H38" s="51" t="s">
        <v>635</v>
      </c>
      <c r="L38" s="51">
        <v>7450</v>
      </c>
      <c r="N38" s="53">
        <v>407.01</v>
      </c>
      <c r="P38" s="53">
        <v>407.01</v>
      </c>
    </row>
    <row r="39" spans="1:16" hidden="1">
      <c r="A39" s="19" t="s">
        <v>638</v>
      </c>
      <c r="B39" s="19" t="s">
        <v>634</v>
      </c>
      <c r="D39" s="51" t="s">
        <v>1879</v>
      </c>
      <c r="E39" s="51" t="s">
        <v>622</v>
      </c>
      <c r="F39" s="51" t="s">
        <v>622</v>
      </c>
      <c r="H39" s="51" t="s">
        <v>635</v>
      </c>
      <c r="L39" s="51">
        <v>7450</v>
      </c>
      <c r="N39" s="53">
        <v>934.56</v>
      </c>
      <c r="P39" s="53">
        <v>934.56</v>
      </c>
    </row>
    <row r="40" spans="1:16" hidden="1">
      <c r="A40" s="19" t="s">
        <v>639</v>
      </c>
      <c r="B40" s="19" t="s">
        <v>634</v>
      </c>
      <c r="D40" s="51" t="s">
        <v>1879</v>
      </c>
      <c r="E40" s="51" t="s">
        <v>622</v>
      </c>
      <c r="F40" s="51" t="s">
        <v>622</v>
      </c>
      <c r="H40" s="51" t="s">
        <v>635</v>
      </c>
      <c r="L40" s="51">
        <v>7450</v>
      </c>
      <c r="N40" s="53">
        <v>407.01</v>
      </c>
      <c r="P40" s="53">
        <v>407.01</v>
      </c>
    </row>
    <row r="41" spans="1:16" hidden="1">
      <c r="A41" s="19" t="s">
        <v>1894</v>
      </c>
      <c r="B41" s="19" t="s">
        <v>634</v>
      </c>
      <c r="D41" s="51" t="s">
        <v>1879</v>
      </c>
      <c r="E41" s="51" t="s">
        <v>622</v>
      </c>
      <c r="F41" s="51" t="s">
        <v>622</v>
      </c>
      <c r="H41" s="51" t="s">
        <v>635</v>
      </c>
      <c r="L41" s="51">
        <v>7450</v>
      </c>
      <c r="N41" s="53">
        <v>126.79</v>
      </c>
      <c r="P41" s="53">
        <v>126.79</v>
      </c>
    </row>
    <row r="42" spans="1:16" hidden="1">
      <c r="A42" s="19" t="s">
        <v>640</v>
      </c>
      <c r="B42" s="19" t="s">
        <v>634</v>
      </c>
      <c r="D42" s="51" t="s">
        <v>1879</v>
      </c>
      <c r="E42" s="51" t="s">
        <v>622</v>
      </c>
      <c r="F42" s="51" t="s">
        <v>622</v>
      </c>
      <c r="H42" s="51" t="s">
        <v>635</v>
      </c>
      <c r="L42" s="51">
        <v>7450</v>
      </c>
      <c r="N42" s="53">
        <v>634.28</v>
      </c>
      <c r="P42" s="53">
        <v>634.28</v>
      </c>
    </row>
    <row r="43" spans="1:16" hidden="1">
      <c r="A43" s="19" t="s">
        <v>434</v>
      </c>
      <c r="B43" s="19" t="s">
        <v>634</v>
      </c>
      <c r="D43" s="51" t="s">
        <v>1879</v>
      </c>
      <c r="E43" s="51" t="s">
        <v>622</v>
      </c>
      <c r="F43" s="51" t="s">
        <v>622</v>
      </c>
      <c r="G43" s="51" t="s">
        <v>622</v>
      </c>
      <c r="H43" s="51" t="s">
        <v>1878</v>
      </c>
      <c r="L43" s="51">
        <v>7450</v>
      </c>
      <c r="N43" s="53">
        <v>0</v>
      </c>
      <c r="P43" s="53">
        <v>0</v>
      </c>
    </row>
    <row r="44" spans="1:16" hidden="1">
      <c r="A44" s="19" t="s">
        <v>611</v>
      </c>
      <c r="B44" s="19" t="s">
        <v>641</v>
      </c>
      <c r="D44" s="51" t="s">
        <v>1879</v>
      </c>
      <c r="E44" s="51" t="s">
        <v>622</v>
      </c>
      <c r="F44" s="51" t="s">
        <v>622</v>
      </c>
      <c r="H44" s="51" t="s">
        <v>635</v>
      </c>
      <c r="L44" s="51">
        <v>7450</v>
      </c>
      <c r="N44" s="53">
        <v>1346.62</v>
      </c>
      <c r="P44" s="53">
        <v>1346.62</v>
      </c>
    </row>
    <row r="45" spans="1:16" hidden="1">
      <c r="A45" s="19" t="s">
        <v>636</v>
      </c>
      <c r="B45" s="19" t="s">
        <v>641</v>
      </c>
      <c r="D45" s="51" t="s">
        <v>1879</v>
      </c>
      <c r="E45" s="51" t="s">
        <v>622</v>
      </c>
      <c r="F45" s="51" t="s">
        <v>622</v>
      </c>
      <c r="H45" s="51" t="s">
        <v>635</v>
      </c>
      <c r="L45" s="51">
        <v>7450</v>
      </c>
      <c r="N45" s="53">
        <v>12.16</v>
      </c>
      <c r="P45" s="53">
        <v>12.16</v>
      </c>
    </row>
    <row r="46" spans="1:16" hidden="1">
      <c r="A46" s="19" t="s">
        <v>507</v>
      </c>
      <c r="B46" s="19" t="s">
        <v>641</v>
      </c>
      <c r="D46" s="51" t="s">
        <v>1879</v>
      </c>
      <c r="E46" s="51" t="s">
        <v>622</v>
      </c>
      <c r="F46" s="51" t="s">
        <v>622</v>
      </c>
      <c r="H46" s="51" t="s">
        <v>635</v>
      </c>
      <c r="L46" s="51">
        <v>7450</v>
      </c>
      <c r="N46" s="53">
        <v>21.6</v>
      </c>
      <c r="P46" s="53">
        <v>21.6</v>
      </c>
    </row>
    <row r="47" spans="1:16" hidden="1">
      <c r="A47" s="19" t="s">
        <v>637</v>
      </c>
      <c r="B47" s="19" t="s">
        <v>641</v>
      </c>
      <c r="D47" s="51" t="s">
        <v>1879</v>
      </c>
      <c r="E47" s="51" t="s">
        <v>622</v>
      </c>
      <c r="F47" s="51" t="s">
        <v>622</v>
      </c>
      <c r="H47" s="51" t="s">
        <v>635</v>
      </c>
      <c r="L47" s="51">
        <v>7450</v>
      </c>
      <c r="N47" s="53">
        <v>359.98</v>
      </c>
      <c r="P47" s="53">
        <v>359.98</v>
      </c>
    </row>
    <row r="48" spans="1:16" hidden="1">
      <c r="A48" s="19" t="s">
        <v>638</v>
      </c>
      <c r="B48" s="19" t="s">
        <v>641</v>
      </c>
      <c r="D48" s="51" t="s">
        <v>1879</v>
      </c>
      <c r="E48" s="51" t="s">
        <v>622</v>
      </c>
      <c r="F48" s="51" t="s">
        <v>622</v>
      </c>
      <c r="H48" s="51" t="s">
        <v>635</v>
      </c>
      <c r="L48" s="51">
        <v>7450</v>
      </c>
      <c r="N48" s="53">
        <v>826.55</v>
      </c>
      <c r="P48" s="53">
        <v>826.55</v>
      </c>
    </row>
    <row r="49" spans="1:16" hidden="1">
      <c r="A49" s="19" t="s">
        <v>639</v>
      </c>
      <c r="B49" s="19" t="s">
        <v>641</v>
      </c>
      <c r="D49" s="51" t="s">
        <v>1879</v>
      </c>
      <c r="E49" s="51" t="s">
        <v>622</v>
      </c>
      <c r="F49" s="51" t="s">
        <v>622</v>
      </c>
      <c r="H49" s="51" t="s">
        <v>635</v>
      </c>
      <c r="L49" s="51">
        <v>7450</v>
      </c>
      <c r="N49" s="53">
        <v>359.98</v>
      </c>
      <c r="P49" s="53">
        <v>359.98</v>
      </c>
    </row>
    <row r="50" spans="1:16" hidden="1">
      <c r="A50" s="19" t="s">
        <v>1894</v>
      </c>
      <c r="B50" s="19" t="s">
        <v>641</v>
      </c>
      <c r="D50" s="51" t="s">
        <v>1879</v>
      </c>
      <c r="E50" s="51" t="s">
        <v>622</v>
      </c>
      <c r="F50" s="51" t="s">
        <v>622</v>
      </c>
      <c r="H50" s="51" t="s">
        <v>635</v>
      </c>
      <c r="L50" s="51">
        <v>7450</v>
      </c>
      <c r="N50" s="53">
        <v>112.12</v>
      </c>
      <c r="P50" s="53">
        <v>112.12</v>
      </c>
    </row>
    <row r="51" spans="1:16" hidden="1">
      <c r="A51" s="19" t="s">
        <v>640</v>
      </c>
      <c r="B51" s="19" t="s">
        <v>641</v>
      </c>
      <c r="D51" s="51" t="s">
        <v>1879</v>
      </c>
      <c r="E51" s="51" t="s">
        <v>622</v>
      </c>
      <c r="F51" s="51" t="s">
        <v>622</v>
      </c>
      <c r="H51" s="51" t="s">
        <v>635</v>
      </c>
      <c r="L51" s="51">
        <v>7450</v>
      </c>
      <c r="N51" s="53">
        <v>561</v>
      </c>
      <c r="P51" s="53">
        <v>561</v>
      </c>
    </row>
    <row r="52" spans="1:16" hidden="1">
      <c r="A52" s="19" t="s">
        <v>434</v>
      </c>
      <c r="B52" s="19" t="s">
        <v>641</v>
      </c>
      <c r="D52" s="51" t="s">
        <v>1879</v>
      </c>
      <c r="E52" s="51" t="s">
        <v>622</v>
      </c>
      <c r="F52" s="51" t="s">
        <v>622</v>
      </c>
      <c r="G52" s="51" t="s">
        <v>622</v>
      </c>
      <c r="H52" s="51" t="s">
        <v>1878</v>
      </c>
      <c r="L52" s="51">
        <v>7450</v>
      </c>
      <c r="N52" s="53">
        <v>0</v>
      </c>
      <c r="P52" s="53">
        <v>0</v>
      </c>
    </row>
    <row r="53" spans="1:16" hidden="1">
      <c r="A53" s="19" t="s">
        <v>1986</v>
      </c>
      <c r="B53" s="19" t="s">
        <v>2854</v>
      </c>
      <c r="D53" s="51" t="s">
        <v>1879</v>
      </c>
      <c r="E53" s="51" t="s">
        <v>622</v>
      </c>
      <c r="F53" s="51" t="s">
        <v>622</v>
      </c>
      <c r="H53" s="51" t="s">
        <v>623</v>
      </c>
      <c r="J53" s="51" t="s">
        <v>44</v>
      </c>
      <c r="K53" s="51" t="s">
        <v>44</v>
      </c>
      <c r="L53" s="51" t="s">
        <v>2848</v>
      </c>
      <c r="N53" s="53">
        <v>0</v>
      </c>
      <c r="P53" s="53">
        <v>0</v>
      </c>
    </row>
    <row r="54" spans="1:16" hidden="1">
      <c r="A54" s="19" t="s">
        <v>1985</v>
      </c>
      <c r="B54" s="19" t="s">
        <v>2854</v>
      </c>
      <c r="D54" s="51" t="s">
        <v>1879</v>
      </c>
      <c r="E54" s="51" t="s">
        <v>622</v>
      </c>
      <c r="F54" s="51" t="s">
        <v>622</v>
      </c>
      <c r="H54" s="51" t="s">
        <v>623</v>
      </c>
      <c r="J54" s="51" t="s">
        <v>44</v>
      </c>
      <c r="K54" s="51" t="s">
        <v>44</v>
      </c>
      <c r="L54" s="51" t="s">
        <v>2848</v>
      </c>
      <c r="N54" s="53">
        <v>0.30186754845768088</v>
      </c>
      <c r="P54" s="53">
        <v>0.30186754845768088</v>
      </c>
    </row>
    <row r="55" spans="1:16" hidden="1">
      <c r="A55" s="19" t="s">
        <v>1984</v>
      </c>
      <c r="B55" s="19" t="s">
        <v>2854</v>
      </c>
      <c r="D55" s="51" t="s">
        <v>1879</v>
      </c>
      <c r="E55" s="51" t="s">
        <v>622</v>
      </c>
      <c r="F55" s="51" t="s">
        <v>622</v>
      </c>
      <c r="H55" s="51" t="s">
        <v>623</v>
      </c>
      <c r="J55" s="51" t="s">
        <v>44</v>
      </c>
      <c r="K55" s="51" t="s">
        <v>44</v>
      </c>
      <c r="L55" s="51" t="s">
        <v>2848</v>
      </c>
      <c r="N55" s="53">
        <v>41022.715532014365</v>
      </c>
      <c r="P55" s="53">
        <v>41022.715532014365</v>
      </c>
    </row>
    <row r="56" spans="1:16" hidden="1">
      <c r="A56" s="19" t="s">
        <v>1986</v>
      </c>
      <c r="B56" s="19" t="s">
        <v>2853</v>
      </c>
      <c r="D56" s="51" t="s">
        <v>1879</v>
      </c>
      <c r="E56" s="51" t="s">
        <v>622</v>
      </c>
      <c r="F56" s="51" t="s">
        <v>622</v>
      </c>
      <c r="H56" s="51" t="s">
        <v>623</v>
      </c>
      <c r="J56" s="51" t="s">
        <v>44</v>
      </c>
      <c r="K56" s="51" t="s">
        <v>44</v>
      </c>
      <c r="L56" s="51" t="s">
        <v>2848</v>
      </c>
      <c r="N56" s="53">
        <v>0</v>
      </c>
      <c r="P56" s="53">
        <v>0</v>
      </c>
    </row>
    <row r="57" spans="1:16" hidden="1">
      <c r="A57" s="19" t="s">
        <v>1985</v>
      </c>
      <c r="B57" s="19" t="s">
        <v>2853</v>
      </c>
      <c r="D57" s="51" t="s">
        <v>1879</v>
      </c>
      <c r="E57" s="51" t="s">
        <v>622</v>
      </c>
      <c r="F57" s="51" t="s">
        <v>622</v>
      </c>
      <c r="H57" s="51" t="s">
        <v>623</v>
      </c>
      <c r="J57" s="51" t="s">
        <v>44</v>
      </c>
      <c r="K57" s="51" t="s">
        <v>44</v>
      </c>
      <c r="L57" s="51" t="s">
        <v>2848</v>
      </c>
      <c r="N57" s="53">
        <v>0.46751017894675129</v>
      </c>
      <c r="P57" s="53">
        <v>0.46751017894675129</v>
      </c>
    </row>
    <row r="58" spans="1:16" hidden="1">
      <c r="A58" s="19" t="s">
        <v>1984</v>
      </c>
      <c r="B58" s="19" t="s">
        <v>2853</v>
      </c>
      <c r="D58" s="51" t="s">
        <v>1879</v>
      </c>
      <c r="E58" s="51" t="s">
        <v>622</v>
      </c>
      <c r="F58" s="51" t="s">
        <v>622</v>
      </c>
      <c r="H58" s="51" t="s">
        <v>623</v>
      </c>
      <c r="J58" s="51" t="s">
        <v>44</v>
      </c>
      <c r="K58" s="51" t="s">
        <v>44</v>
      </c>
      <c r="L58" s="51" t="s">
        <v>2848</v>
      </c>
      <c r="N58" s="53">
        <v>63532.954029811408</v>
      </c>
      <c r="P58" s="53">
        <v>63532.954029811408</v>
      </c>
    </row>
    <row r="59" spans="1:16" hidden="1">
      <c r="A59" s="19" t="s">
        <v>1986</v>
      </c>
      <c r="B59" s="19" t="s">
        <v>2852</v>
      </c>
      <c r="D59" s="51" t="s">
        <v>1879</v>
      </c>
      <c r="E59" s="51" t="s">
        <v>622</v>
      </c>
      <c r="F59" s="51" t="s">
        <v>622</v>
      </c>
      <c r="H59" s="51" t="s">
        <v>623</v>
      </c>
      <c r="J59" s="51" t="s">
        <v>44</v>
      </c>
      <c r="K59" s="51" t="s">
        <v>44</v>
      </c>
      <c r="L59" s="51" t="s">
        <v>2848</v>
      </c>
      <c r="N59" s="53">
        <v>0</v>
      </c>
      <c r="P59" s="53">
        <v>0</v>
      </c>
    </row>
    <row r="60" spans="1:16" hidden="1">
      <c r="A60" s="19" t="s">
        <v>1985</v>
      </c>
      <c r="B60" s="19" t="s">
        <v>2852</v>
      </c>
      <c r="D60" s="51" t="s">
        <v>1879</v>
      </c>
      <c r="E60" s="51" t="s">
        <v>622</v>
      </c>
      <c r="F60" s="51" t="s">
        <v>622</v>
      </c>
      <c r="H60" s="51" t="s">
        <v>623</v>
      </c>
      <c r="J60" s="51" t="s">
        <v>44</v>
      </c>
      <c r="K60" s="51" t="s">
        <v>44</v>
      </c>
      <c r="L60" s="51" t="s">
        <v>2848</v>
      </c>
      <c r="N60" s="53">
        <v>1.3912055687800158</v>
      </c>
      <c r="P60" s="53">
        <v>1.3912055687800158</v>
      </c>
    </row>
    <row r="61" spans="1:16" hidden="1">
      <c r="A61" s="19" t="s">
        <v>1984</v>
      </c>
      <c r="B61" s="19" t="s">
        <v>2852</v>
      </c>
      <c r="D61" s="51" t="s">
        <v>1879</v>
      </c>
      <c r="E61" s="51" t="s">
        <v>622</v>
      </c>
      <c r="F61" s="51" t="s">
        <v>622</v>
      </c>
      <c r="H61" s="51" t="s">
        <v>623</v>
      </c>
      <c r="J61" s="51" t="s">
        <v>44</v>
      </c>
      <c r="K61" s="51" t="s">
        <v>44</v>
      </c>
      <c r="L61" s="51" t="s">
        <v>2848</v>
      </c>
      <c r="N61" s="53">
        <v>189059.83960915121</v>
      </c>
      <c r="P61" s="53">
        <v>189059.83960915121</v>
      </c>
    </row>
    <row r="62" spans="1:16" hidden="1">
      <c r="A62" s="19" t="s">
        <v>1986</v>
      </c>
      <c r="B62" s="19" t="s">
        <v>2851</v>
      </c>
      <c r="D62" s="51" t="s">
        <v>1879</v>
      </c>
      <c r="E62" s="51" t="s">
        <v>622</v>
      </c>
      <c r="F62" s="51" t="s">
        <v>622</v>
      </c>
      <c r="H62" s="51" t="s">
        <v>623</v>
      </c>
      <c r="J62" s="51" t="s">
        <v>44</v>
      </c>
      <c r="K62" s="51" t="s">
        <v>44</v>
      </c>
      <c r="L62" s="51" t="s">
        <v>2848</v>
      </c>
      <c r="N62" s="53">
        <v>0</v>
      </c>
      <c r="P62" s="53">
        <v>0</v>
      </c>
    </row>
    <row r="63" spans="1:16" hidden="1">
      <c r="A63" s="19" t="s">
        <v>1985</v>
      </c>
      <c r="B63" s="19" t="s">
        <v>2851</v>
      </c>
      <c r="D63" s="51" t="s">
        <v>1879</v>
      </c>
      <c r="E63" s="51" t="s">
        <v>622</v>
      </c>
      <c r="F63" s="51" t="s">
        <v>622</v>
      </c>
      <c r="H63" s="51" t="s">
        <v>623</v>
      </c>
      <c r="J63" s="51" t="s">
        <v>44</v>
      </c>
      <c r="K63" s="51" t="s">
        <v>44</v>
      </c>
      <c r="L63" s="51" t="s">
        <v>2848</v>
      </c>
      <c r="N63" s="53">
        <v>1.827895522459037</v>
      </c>
      <c r="P63" s="53">
        <v>1.827895522459037</v>
      </c>
    </row>
    <row r="64" spans="1:16" hidden="1">
      <c r="A64" s="19" t="s">
        <v>1984</v>
      </c>
      <c r="B64" s="19" t="s">
        <v>2851</v>
      </c>
      <c r="D64" s="51" t="s">
        <v>1879</v>
      </c>
      <c r="E64" s="51" t="s">
        <v>622</v>
      </c>
      <c r="F64" s="51" t="s">
        <v>622</v>
      </c>
      <c r="H64" s="51" t="s">
        <v>623</v>
      </c>
      <c r="J64" s="51" t="s">
        <v>44</v>
      </c>
      <c r="K64" s="51" t="s">
        <v>44</v>
      </c>
      <c r="L64" s="51" t="s">
        <v>2848</v>
      </c>
      <c r="N64" s="53">
        <v>248404.43573083211</v>
      </c>
      <c r="P64" s="53">
        <v>248404.43573083211</v>
      </c>
    </row>
    <row r="65" spans="1:16" hidden="1">
      <c r="A65" s="19" t="s">
        <v>1986</v>
      </c>
      <c r="B65" s="19" t="s">
        <v>2850</v>
      </c>
      <c r="D65" s="51" t="s">
        <v>1879</v>
      </c>
      <c r="E65" s="51" t="s">
        <v>622</v>
      </c>
      <c r="F65" s="51" t="s">
        <v>622</v>
      </c>
      <c r="H65" s="51" t="s">
        <v>623</v>
      </c>
      <c r="J65" s="51" t="s">
        <v>44</v>
      </c>
      <c r="K65" s="51" t="s">
        <v>44</v>
      </c>
      <c r="L65" s="51" t="s">
        <v>2848</v>
      </c>
      <c r="N65" s="53">
        <v>0</v>
      </c>
      <c r="P65" s="53">
        <v>0</v>
      </c>
    </row>
    <row r="66" spans="1:16" hidden="1">
      <c r="A66" s="19" t="s">
        <v>1985</v>
      </c>
      <c r="B66" s="19" t="s">
        <v>2850</v>
      </c>
      <c r="D66" s="51" t="s">
        <v>1879</v>
      </c>
      <c r="E66" s="51" t="s">
        <v>622</v>
      </c>
      <c r="F66" s="51" t="s">
        <v>622</v>
      </c>
      <c r="H66" s="51" t="s">
        <v>623</v>
      </c>
      <c r="J66" s="51" t="s">
        <v>44</v>
      </c>
      <c r="K66" s="51" t="s">
        <v>44</v>
      </c>
      <c r="L66" s="51" t="s">
        <v>2848</v>
      </c>
      <c r="N66" s="53">
        <v>0.95280638511476745</v>
      </c>
      <c r="P66" s="53">
        <v>0.95280638511476745</v>
      </c>
    </row>
    <row r="67" spans="1:16" hidden="1">
      <c r="A67" s="19" t="s">
        <v>1984</v>
      </c>
      <c r="B67" s="19" t="s">
        <v>2850</v>
      </c>
      <c r="D67" s="51" t="s">
        <v>1879</v>
      </c>
      <c r="E67" s="51" t="s">
        <v>622</v>
      </c>
      <c r="F67" s="51" t="s">
        <v>622</v>
      </c>
      <c r="H67" s="51" t="s">
        <v>623</v>
      </c>
      <c r="J67" s="51" t="s">
        <v>44</v>
      </c>
      <c r="K67" s="51" t="s">
        <v>44</v>
      </c>
      <c r="L67" s="51" t="s">
        <v>2848</v>
      </c>
      <c r="N67" s="53">
        <v>129482.96527186867</v>
      </c>
      <c r="P67" s="53">
        <v>129482.96527186867</v>
      </c>
    </row>
    <row r="68" spans="1:16" hidden="1">
      <c r="A68" s="19" t="s">
        <v>1986</v>
      </c>
      <c r="B68" s="19" t="s">
        <v>2849</v>
      </c>
      <c r="D68" s="51" t="s">
        <v>1879</v>
      </c>
      <c r="E68" s="51" t="s">
        <v>622</v>
      </c>
      <c r="F68" s="51" t="s">
        <v>622</v>
      </c>
      <c r="H68" s="51" t="s">
        <v>623</v>
      </c>
      <c r="J68" s="51" t="s">
        <v>44</v>
      </c>
      <c r="K68" s="51" t="s">
        <v>44</v>
      </c>
      <c r="L68" s="51" t="s">
        <v>2848</v>
      </c>
      <c r="N68" s="53">
        <v>0</v>
      </c>
      <c r="P68" s="53">
        <v>0</v>
      </c>
    </row>
    <row r="69" spans="1:16" hidden="1">
      <c r="A69" s="19" t="s">
        <v>1985</v>
      </c>
      <c r="B69" s="19" t="s">
        <v>2849</v>
      </c>
      <c r="D69" s="51" t="s">
        <v>1879</v>
      </c>
      <c r="E69" s="51" t="s">
        <v>622</v>
      </c>
      <c r="F69" s="51" t="s">
        <v>622</v>
      </c>
      <c r="H69" s="51" t="s">
        <v>623</v>
      </c>
      <c r="J69" s="51" t="s">
        <v>44</v>
      </c>
      <c r="K69" s="51" t="s">
        <v>44</v>
      </c>
      <c r="L69" s="51" t="s">
        <v>2848</v>
      </c>
      <c r="N69" s="53">
        <v>1.3141890978918687</v>
      </c>
      <c r="P69" s="53">
        <v>1.3141890978918687</v>
      </c>
    </row>
    <row r="70" spans="1:16" hidden="1">
      <c r="A70" s="19" t="s">
        <v>1984</v>
      </c>
      <c r="B70" s="19" t="s">
        <v>2849</v>
      </c>
      <c r="D70" s="51" t="s">
        <v>1879</v>
      </c>
      <c r="E70" s="51" t="s">
        <v>622</v>
      </c>
      <c r="F70" s="51" t="s">
        <v>622</v>
      </c>
      <c r="H70" s="51" t="s">
        <v>623</v>
      </c>
      <c r="J70" s="51" t="s">
        <v>44</v>
      </c>
      <c r="K70" s="51" t="s">
        <v>44</v>
      </c>
      <c r="L70" s="51" t="s">
        <v>2848</v>
      </c>
      <c r="N70" s="53">
        <v>178593.57785737814</v>
      </c>
      <c r="P70" s="53">
        <v>178593.57785737814</v>
      </c>
    </row>
    <row r="71" spans="1:16" hidden="1">
      <c r="A71" s="19" t="s">
        <v>1986</v>
      </c>
      <c r="B71" s="19" t="s">
        <v>432</v>
      </c>
      <c r="D71" s="51" t="s">
        <v>1879</v>
      </c>
      <c r="E71" s="51" t="s">
        <v>460</v>
      </c>
      <c r="F71" s="51" t="s">
        <v>460</v>
      </c>
      <c r="H71" s="51" t="s">
        <v>623</v>
      </c>
      <c r="J71" s="51" t="s">
        <v>2939</v>
      </c>
      <c r="K71" s="51" t="s">
        <v>2938</v>
      </c>
      <c r="L71" s="51">
        <v>60242</v>
      </c>
      <c r="N71" s="53">
        <v>0</v>
      </c>
      <c r="P71" s="53">
        <v>0</v>
      </c>
    </row>
    <row r="72" spans="1:16" hidden="1">
      <c r="A72" s="19" t="s">
        <v>1985</v>
      </c>
      <c r="B72" s="19" t="s">
        <v>432</v>
      </c>
      <c r="D72" s="51" t="s">
        <v>1879</v>
      </c>
      <c r="E72" s="51" t="s">
        <v>460</v>
      </c>
      <c r="F72" s="51" t="s">
        <v>460</v>
      </c>
      <c r="H72" s="51" t="s">
        <v>623</v>
      </c>
      <c r="J72" s="51" t="s">
        <v>2939</v>
      </c>
      <c r="K72" s="51" t="s">
        <v>2938</v>
      </c>
      <c r="L72" s="51">
        <v>60242</v>
      </c>
      <c r="N72" s="53">
        <v>0.16363440866636075</v>
      </c>
      <c r="P72" s="53">
        <v>0.16363440866636075</v>
      </c>
    </row>
    <row r="73" spans="1:16" hidden="1">
      <c r="A73" s="19" t="s">
        <v>1984</v>
      </c>
      <c r="B73" s="19" t="s">
        <v>432</v>
      </c>
      <c r="D73" s="51" t="s">
        <v>1879</v>
      </c>
      <c r="E73" s="51" t="s">
        <v>460</v>
      </c>
      <c r="F73" s="51" t="s">
        <v>460</v>
      </c>
      <c r="H73" s="51" t="s">
        <v>623</v>
      </c>
      <c r="J73" s="51" t="s">
        <v>2939</v>
      </c>
      <c r="K73" s="51" t="s">
        <v>2938</v>
      </c>
      <c r="L73" s="51">
        <v>60242</v>
      </c>
      <c r="N73" s="53">
        <v>22237.328365591333</v>
      </c>
      <c r="P73" s="53">
        <v>22237.328365591333</v>
      </c>
    </row>
    <row r="74" spans="1:16" hidden="1">
      <c r="A74" s="19" t="s">
        <v>2024</v>
      </c>
      <c r="B74" s="19" t="s">
        <v>2072</v>
      </c>
      <c r="D74" s="51" t="s">
        <v>1879</v>
      </c>
      <c r="E74" s="51" t="s">
        <v>4</v>
      </c>
      <c r="F74" s="51" t="s">
        <v>4</v>
      </c>
      <c r="G74" s="51" t="s">
        <v>4</v>
      </c>
      <c r="H74" s="51" t="s">
        <v>1878</v>
      </c>
      <c r="K74" s="51" t="s">
        <v>2071</v>
      </c>
      <c r="N74" s="53">
        <v>17387</v>
      </c>
      <c r="P74" s="53">
        <v>17387</v>
      </c>
    </row>
    <row r="75" spans="1:16" hidden="1">
      <c r="A75" s="19" t="s">
        <v>2654</v>
      </c>
      <c r="B75" s="19" t="s">
        <v>642</v>
      </c>
      <c r="D75" s="51" t="s">
        <v>1879</v>
      </c>
      <c r="E75" s="51" t="s">
        <v>622</v>
      </c>
      <c r="F75" s="51" t="s">
        <v>622</v>
      </c>
      <c r="H75" s="51" t="s">
        <v>623</v>
      </c>
      <c r="N75" s="53">
        <v>189694.20199999999</v>
      </c>
      <c r="O75" s="53">
        <v>117676</v>
      </c>
      <c r="P75" s="53">
        <v>72018.20199999999</v>
      </c>
    </row>
    <row r="76" spans="1:16" hidden="1">
      <c r="A76" s="19" t="s">
        <v>1980</v>
      </c>
      <c r="B76" s="19" t="s">
        <v>642</v>
      </c>
      <c r="D76" s="51" t="s">
        <v>1879</v>
      </c>
      <c r="E76" s="51" t="s">
        <v>622</v>
      </c>
      <c r="F76" s="51" t="s">
        <v>622</v>
      </c>
      <c r="H76" s="51" t="s">
        <v>623</v>
      </c>
      <c r="N76" s="53">
        <v>4.7865891943902881</v>
      </c>
      <c r="O76" s="53">
        <v>2.9321817090578834</v>
      </c>
      <c r="P76" s="53">
        <v>1.8544074853324046</v>
      </c>
    </row>
    <row r="77" spans="1:16" hidden="1">
      <c r="A77" s="19" t="s">
        <v>1994</v>
      </c>
      <c r="B77" s="19" t="s">
        <v>3468</v>
      </c>
      <c r="D77" s="51" t="s">
        <v>1879</v>
      </c>
      <c r="E77" s="51" t="s">
        <v>460</v>
      </c>
      <c r="F77" s="51" t="s">
        <v>460</v>
      </c>
      <c r="H77" s="51" t="s">
        <v>623</v>
      </c>
      <c r="I77" s="51" t="s">
        <v>154</v>
      </c>
      <c r="J77" s="51" t="s">
        <v>3467</v>
      </c>
      <c r="N77" s="53">
        <v>380</v>
      </c>
      <c r="P77" s="53">
        <v>380</v>
      </c>
    </row>
    <row r="78" spans="1:16" hidden="1">
      <c r="A78" s="19" t="s">
        <v>3126</v>
      </c>
      <c r="B78" s="19" t="s">
        <v>3468</v>
      </c>
      <c r="D78" s="51" t="s">
        <v>1879</v>
      </c>
      <c r="E78" s="51" t="s">
        <v>460</v>
      </c>
      <c r="F78" s="51" t="s">
        <v>460</v>
      </c>
      <c r="H78" s="51" t="s">
        <v>623</v>
      </c>
      <c r="J78" s="51" t="s">
        <v>154</v>
      </c>
      <c r="K78" s="51" t="s">
        <v>3467</v>
      </c>
      <c r="L78" s="51" t="s">
        <v>3466</v>
      </c>
      <c r="N78" s="53">
        <v>38138</v>
      </c>
      <c r="O78" s="53">
        <v>0</v>
      </c>
      <c r="P78" s="53">
        <v>38138</v>
      </c>
    </row>
    <row r="79" spans="1:16" hidden="1">
      <c r="A79" s="19" t="s">
        <v>1986</v>
      </c>
      <c r="B79" s="19" t="s">
        <v>643</v>
      </c>
      <c r="D79" s="51" t="s">
        <v>1879</v>
      </c>
      <c r="E79" s="51" t="s">
        <v>4</v>
      </c>
      <c r="F79" s="51" t="s">
        <v>4</v>
      </c>
      <c r="H79" s="51" t="s">
        <v>623</v>
      </c>
      <c r="J79" s="51" t="s">
        <v>173</v>
      </c>
      <c r="K79" s="51" t="s">
        <v>3603</v>
      </c>
      <c r="L79" s="51" t="s">
        <v>15</v>
      </c>
      <c r="N79" s="53">
        <v>0</v>
      </c>
      <c r="P79" s="53">
        <v>0</v>
      </c>
    </row>
    <row r="80" spans="1:16" hidden="1">
      <c r="A80" s="19" t="s">
        <v>1985</v>
      </c>
      <c r="B80" s="19" t="s">
        <v>643</v>
      </c>
      <c r="D80" s="51" t="s">
        <v>1879</v>
      </c>
      <c r="E80" s="51" t="s">
        <v>4</v>
      </c>
      <c r="F80" s="51" t="s">
        <v>4</v>
      </c>
      <c r="H80" s="51" t="s">
        <v>623</v>
      </c>
      <c r="J80" s="51" t="s">
        <v>173</v>
      </c>
      <c r="K80" s="51" t="s">
        <v>3603</v>
      </c>
      <c r="L80" s="51" t="s">
        <v>15</v>
      </c>
      <c r="N80" s="53">
        <v>7.0873051521787703E-2</v>
      </c>
      <c r="P80" s="53">
        <v>7.0873051521787703E-2</v>
      </c>
    </row>
    <row r="81" spans="1:16" hidden="1">
      <c r="A81" s="19" t="s">
        <v>1984</v>
      </c>
      <c r="B81" s="19" t="s">
        <v>643</v>
      </c>
      <c r="D81" s="51" t="s">
        <v>1879</v>
      </c>
      <c r="E81" s="51" t="s">
        <v>4</v>
      </c>
      <c r="F81" s="51" t="s">
        <v>4</v>
      </c>
      <c r="H81" s="51" t="s">
        <v>623</v>
      </c>
      <c r="J81" s="51" t="s">
        <v>173</v>
      </c>
      <c r="K81" s="51" t="s">
        <v>3603</v>
      </c>
      <c r="L81" s="51" t="s">
        <v>15</v>
      </c>
      <c r="N81" s="53">
        <v>9631.3931269484783</v>
      </c>
      <c r="P81" s="53">
        <v>9631.3931269484783</v>
      </c>
    </row>
    <row r="82" spans="1:16" hidden="1">
      <c r="A82" s="19" t="s">
        <v>1986</v>
      </c>
      <c r="B82" s="19" t="s">
        <v>644</v>
      </c>
      <c r="D82" s="51" t="s">
        <v>1879</v>
      </c>
      <c r="E82" s="51" t="s">
        <v>4</v>
      </c>
      <c r="F82" s="51" t="s">
        <v>4</v>
      </c>
      <c r="H82" s="51" t="s">
        <v>623</v>
      </c>
      <c r="J82" s="51" t="s">
        <v>355</v>
      </c>
      <c r="K82" s="51" t="s">
        <v>3330</v>
      </c>
      <c r="L82" s="51">
        <v>57835</v>
      </c>
      <c r="N82" s="53">
        <v>0</v>
      </c>
      <c r="P82" s="53">
        <v>0</v>
      </c>
    </row>
    <row r="83" spans="1:16" hidden="1">
      <c r="A83" s="19" t="s">
        <v>1985</v>
      </c>
      <c r="B83" s="19" t="s">
        <v>644</v>
      </c>
      <c r="D83" s="51" t="s">
        <v>1879</v>
      </c>
      <c r="E83" s="51" t="s">
        <v>4</v>
      </c>
      <c r="F83" s="51" t="s">
        <v>4</v>
      </c>
      <c r="H83" s="51" t="s">
        <v>623</v>
      </c>
      <c r="J83" s="51" t="s">
        <v>355</v>
      </c>
      <c r="K83" s="51" t="s">
        <v>3330</v>
      </c>
      <c r="L83" s="51">
        <v>57835</v>
      </c>
      <c r="N83" s="53">
        <v>1.8552516319530896</v>
      </c>
      <c r="P83" s="53">
        <v>1.8552516319530896</v>
      </c>
    </row>
    <row r="84" spans="1:16" hidden="1">
      <c r="A84" s="19" t="s">
        <v>1984</v>
      </c>
      <c r="B84" s="19" t="s">
        <v>644</v>
      </c>
      <c r="D84" s="51" t="s">
        <v>1879</v>
      </c>
      <c r="E84" s="51" t="s">
        <v>4</v>
      </c>
      <c r="F84" s="51" t="s">
        <v>4</v>
      </c>
      <c r="H84" s="51" t="s">
        <v>623</v>
      </c>
      <c r="J84" s="51" t="s">
        <v>355</v>
      </c>
      <c r="K84" s="51" t="s">
        <v>3330</v>
      </c>
      <c r="L84" s="51">
        <v>57835</v>
      </c>
      <c r="N84" s="53">
        <v>252122.03274836804</v>
      </c>
      <c r="P84" s="53">
        <v>252122.03274836804</v>
      </c>
    </row>
    <row r="85" spans="1:16" hidden="1">
      <c r="A85" s="19" t="s">
        <v>1986</v>
      </c>
      <c r="B85" s="19" t="s">
        <v>645</v>
      </c>
      <c r="D85" s="51" t="s">
        <v>1879</v>
      </c>
      <c r="E85" s="51" t="s">
        <v>4</v>
      </c>
      <c r="F85" s="51" t="s">
        <v>4</v>
      </c>
      <c r="H85" s="51" t="s">
        <v>623</v>
      </c>
      <c r="J85" s="51" t="s">
        <v>350</v>
      </c>
      <c r="K85" s="51" t="s">
        <v>3459</v>
      </c>
      <c r="L85" s="51">
        <v>57282</v>
      </c>
      <c r="N85" s="53">
        <v>0</v>
      </c>
      <c r="P85" s="53">
        <v>0</v>
      </c>
    </row>
    <row r="86" spans="1:16" hidden="1">
      <c r="A86" s="19" t="s">
        <v>1985</v>
      </c>
      <c r="B86" s="19" t="s">
        <v>645</v>
      </c>
      <c r="D86" s="51" t="s">
        <v>1879</v>
      </c>
      <c r="E86" s="51" t="s">
        <v>4</v>
      </c>
      <c r="F86" s="51" t="s">
        <v>4</v>
      </c>
      <c r="H86" s="51" t="s">
        <v>623</v>
      </c>
      <c r="J86" s="51" t="s">
        <v>350</v>
      </c>
      <c r="K86" s="51" t="s">
        <v>3459</v>
      </c>
      <c r="L86" s="51">
        <v>57282</v>
      </c>
      <c r="N86" s="53">
        <v>2.7298723604510822</v>
      </c>
      <c r="P86" s="53">
        <v>2.7298723604510822</v>
      </c>
    </row>
    <row r="87" spans="1:16" hidden="1">
      <c r="A87" s="19" t="s">
        <v>1984</v>
      </c>
      <c r="B87" s="19" t="s">
        <v>645</v>
      </c>
      <c r="D87" s="51" t="s">
        <v>1879</v>
      </c>
      <c r="E87" s="51" t="s">
        <v>4</v>
      </c>
      <c r="F87" s="51" t="s">
        <v>4</v>
      </c>
      <c r="H87" s="51" t="s">
        <v>623</v>
      </c>
      <c r="J87" s="51" t="s">
        <v>350</v>
      </c>
      <c r="K87" s="51" t="s">
        <v>3459</v>
      </c>
      <c r="L87" s="51">
        <v>57282</v>
      </c>
      <c r="N87" s="53">
        <v>370979.8481276395</v>
      </c>
      <c r="P87" s="53">
        <v>370979.8481276395</v>
      </c>
    </row>
    <row r="88" spans="1:16" hidden="1">
      <c r="A88" s="19" t="s">
        <v>1986</v>
      </c>
      <c r="B88" s="19" t="s">
        <v>646</v>
      </c>
      <c r="D88" s="51" t="s">
        <v>1879</v>
      </c>
      <c r="E88" s="51" t="s">
        <v>4</v>
      </c>
      <c r="F88" s="51" t="s">
        <v>4</v>
      </c>
      <c r="H88" s="51" t="s">
        <v>623</v>
      </c>
      <c r="J88" s="51" t="s">
        <v>351</v>
      </c>
      <c r="K88" s="51" t="s">
        <v>3458</v>
      </c>
      <c r="L88" s="51">
        <v>57291</v>
      </c>
      <c r="N88" s="53">
        <v>0</v>
      </c>
      <c r="P88" s="53">
        <v>0</v>
      </c>
    </row>
    <row r="89" spans="1:16" hidden="1">
      <c r="A89" s="19" t="s">
        <v>1985</v>
      </c>
      <c r="B89" s="19" t="s">
        <v>646</v>
      </c>
      <c r="D89" s="51" t="s">
        <v>1879</v>
      </c>
      <c r="E89" s="51" t="s">
        <v>4</v>
      </c>
      <c r="F89" s="51" t="s">
        <v>4</v>
      </c>
      <c r="H89" s="51" t="s">
        <v>623</v>
      </c>
      <c r="J89" s="51" t="s">
        <v>351</v>
      </c>
      <c r="K89" s="51" t="s">
        <v>3458</v>
      </c>
      <c r="L89" s="51">
        <v>57291</v>
      </c>
      <c r="N89" s="53">
        <v>2.4139275707246717</v>
      </c>
      <c r="P89" s="53">
        <v>2.4139275707246717</v>
      </c>
    </row>
    <row r="90" spans="1:16" hidden="1">
      <c r="A90" s="19" t="s">
        <v>1984</v>
      </c>
      <c r="B90" s="19" t="s">
        <v>646</v>
      </c>
      <c r="D90" s="51" t="s">
        <v>1879</v>
      </c>
      <c r="E90" s="51" t="s">
        <v>4</v>
      </c>
      <c r="F90" s="51" t="s">
        <v>4</v>
      </c>
      <c r="H90" s="51" t="s">
        <v>623</v>
      </c>
      <c r="J90" s="51" t="s">
        <v>351</v>
      </c>
      <c r="K90" s="51" t="s">
        <v>3458</v>
      </c>
      <c r="L90" s="51">
        <v>57291</v>
      </c>
      <c r="N90" s="53">
        <v>328044.08607242926</v>
      </c>
      <c r="P90" s="53">
        <v>328044.08607242926</v>
      </c>
    </row>
    <row r="91" spans="1:16" hidden="1">
      <c r="A91" s="19" t="s">
        <v>1986</v>
      </c>
      <c r="B91" s="19" t="s">
        <v>647</v>
      </c>
      <c r="D91" s="51" t="s">
        <v>1879</v>
      </c>
      <c r="E91" s="51" t="s">
        <v>4</v>
      </c>
      <c r="F91" s="51" t="s">
        <v>4</v>
      </c>
      <c r="H91" s="51" t="s">
        <v>623</v>
      </c>
      <c r="J91" s="51" t="s">
        <v>352</v>
      </c>
      <c r="K91" s="51" t="s">
        <v>3376</v>
      </c>
      <c r="L91" s="51">
        <v>57292</v>
      </c>
      <c r="N91" s="53">
        <v>0</v>
      </c>
      <c r="P91" s="53">
        <v>0</v>
      </c>
    </row>
    <row r="92" spans="1:16" hidden="1">
      <c r="A92" s="19" t="s">
        <v>1985</v>
      </c>
      <c r="B92" s="19" t="s">
        <v>647</v>
      </c>
      <c r="D92" s="51" t="s">
        <v>1879</v>
      </c>
      <c r="E92" s="51" t="s">
        <v>4</v>
      </c>
      <c r="F92" s="51" t="s">
        <v>4</v>
      </c>
      <c r="H92" s="51" t="s">
        <v>623</v>
      </c>
      <c r="J92" s="51" t="s">
        <v>352</v>
      </c>
      <c r="K92" s="51" t="s">
        <v>3376</v>
      </c>
      <c r="L92" s="51">
        <v>57292</v>
      </c>
      <c r="N92" s="53">
        <v>2.5963012183300043</v>
      </c>
      <c r="P92" s="53">
        <v>2.5963012183300043</v>
      </c>
    </row>
    <row r="93" spans="1:16" hidden="1">
      <c r="A93" s="19" t="s">
        <v>1984</v>
      </c>
      <c r="B93" s="19" t="s">
        <v>647</v>
      </c>
      <c r="D93" s="51" t="s">
        <v>1879</v>
      </c>
      <c r="E93" s="51" t="s">
        <v>4</v>
      </c>
      <c r="F93" s="51" t="s">
        <v>4</v>
      </c>
      <c r="H93" s="51" t="s">
        <v>623</v>
      </c>
      <c r="J93" s="51" t="s">
        <v>352</v>
      </c>
      <c r="K93" s="51" t="s">
        <v>3376</v>
      </c>
      <c r="L93" s="51">
        <v>57292</v>
      </c>
      <c r="N93" s="53">
        <v>352828.00969878171</v>
      </c>
      <c r="P93" s="53">
        <v>352828.00969878171</v>
      </c>
    </row>
    <row r="94" spans="1:16" hidden="1">
      <c r="A94" s="19" t="s">
        <v>1986</v>
      </c>
      <c r="B94" s="19" t="s">
        <v>648</v>
      </c>
      <c r="D94" s="51" t="s">
        <v>1879</v>
      </c>
      <c r="E94" s="51" t="s">
        <v>4</v>
      </c>
      <c r="F94" s="51" t="s">
        <v>4</v>
      </c>
      <c r="H94" s="51" t="s">
        <v>623</v>
      </c>
      <c r="J94" s="51" t="s">
        <v>353</v>
      </c>
      <c r="K94" s="51" t="s">
        <v>3375</v>
      </c>
      <c r="L94" s="51">
        <v>57293</v>
      </c>
      <c r="N94" s="53">
        <v>0</v>
      </c>
      <c r="P94" s="53">
        <v>0</v>
      </c>
    </row>
    <row r="95" spans="1:16" hidden="1">
      <c r="A95" s="19" t="s">
        <v>1985</v>
      </c>
      <c r="B95" s="19" t="s">
        <v>648</v>
      </c>
      <c r="D95" s="51" t="s">
        <v>1879</v>
      </c>
      <c r="E95" s="51" t="s">
        <v>4</v>
      </c>
      <c r="F95" s="51" t="s">
        <v>4</v>
      </c>
      <c r="H95" s="51" t="s">
        <v>623</v>
      </c>
      <c r="J95" s="51" t="s">
        <v>353</v>
      </c>
      <c r="K95" s="51" t="s">
        <v>3375</v>
      </c>
      <c r="L95" s="51">
        <v>57293</v>
      </c>
      <c r="N95" s="53">
        <v>1.2160896106308603</v>
      </c>
      <c r="P95" s="53">
        <v>1.2160896106308603</v>
      </c>
    </row>
    <row r="96" spans="1:16" hidden="1">
      <c r="A96" s="19" t="s">
        <v>1984</v>
      </c>
      <c r="B96" s="19" t="s">
        <v>648</v>
      </c>
      <c r="D96" s="51" t="s">
        <v>1879</v>
      </c>
      <c r="E96" s="51" t="s">
        <v>4</v>
      </c>
      <c r="F96" s="51" t="s">
        <v>4</v>
      </c>
      <c r="H96" s="51" t="s">
        <v>623</v>
      </c>
      <c r="J96" s="51" t="s">
        <v>353</v>
      </c>
      <c r="K96" s="51" t="s">
        <v>3375</v>
      </c>
      <c r="L96" s="51">
        <v>57293</v>
      </c>
      <c r="N96" s="53">
        <v>165262.20991038939</v>
      </c>
      <c r="P96" s="53">
        <v>165262.20991038939</v>
      </c>
    </row>
    <row r="97" spans="1:16" hidden="1">
      <c r="A97" s="19" t="s">
        <v>1986</v>
      </c>
      <c r="B97" s="19" t="s">
        <v>649</v>
      </c>
      <c r="D97" s="51" t="s">
        <v>1879</v>
      </c>
      <c r="E97" s="51" t="s">
        <v>4</v>
      </c>
      <c r="F97" s="51" t="s">
        <v>4</v>
      </c>
      <c r="H97" s="51" t="s">
        <v>623</v>
      </c>
      <c r="J97" s="51" t="s">
        <v>354</v>
      </c>
      <c r="K97" s="51" t="s">
        <v>3374</v>
      </c>
      <c r="L97" s="51">
        <v>57294</v>
      </c>
      <c r="N97" s="53">
        <v>0</v>
      </c>
      <c r="P97" s="53">
        <v>0</v>
      </c>
    </row>
    <row r="98" spans="1:16" hidden="1">
      <c r="A98" s="19" t="s">
        <v>1985</v>
      </c>
      <c r="B98" s="19" t="s">
        <v>649</v>
      </c>
      <c r="D98" s="51" t="s">
        <v>1879</v>
      </c>
      <c r="E98" s="51" t="s">
        <v>4</v>
      </c>
      <c r="F98" s="51" t="s">
        <v>4</v>
      </c>
      <c r="H98" s="51" t="s">
        <v>623</v>
      </c>
      <c r="J98" s="51" t="s">
        <v>354</v>
      </c>
      <c r="K98" s="51" t="s">
        <v>3374</v>
      </c>
      <c r="L98" s="51">
        <v>57294</v>
      </c>
      <c r="N98" s="53">
        <v>1.9669615109097607</v>
      </c>
      <c r="P98" s="53">
        <v>1.9669615109097607</v>
      </c>
    </row>
    <row r="99" spans="1:16" hidden="1">
      <c r="A99" s="19" t="s">
        <v>1984</v>
      </c>
      <c r="B99" s="19" t="s">
        <v>649</v>
      </c>
      <c r="D99" s="51" t="s">
        <v>1879</v>
      </c>
      <c r="E99" s="51" t="s">
        <v>4</v>
      </c>
      <c r="F99" s="51" t="s">
        <v>4</v>
      </c>
      <c r="H99" s="51" t="s">
        <v>623</v>
      </c>
      <c r="J99" s="51" t="s">
        <v>354</v>
      </c>
      <c r="K99" s="51" t="s">
        <v>3374</v>
      </c>
      <c r="L99" s="51">
        <v>57294</v>
      </c>
      <c r="N99" s="53">
        <v>267303.00403848913</v>
      </c>
      <c r="P99" s="53">
        <v>267303.00403848913</v>
      </c>
    </row>
    <row r="100" spans="1:16" hidden="1">
      <c r="A100" s="19" t="s">
        <v>1986</v>
      </c>
      <c r="B100" s="19" t="s">
        <v>650</v>
      </c>
      <c r="D100" s="51" t="s">
        <v>1879</v>
      </c>
      <c r="E100" s="51" t="s">
        <v>4</v>
      </c>
      <c r="F100" s="51" t="s">
        <v>4</v>
      </c>
      <c r="H100" s="51" t="s">
        <v>623</v>
      </c>
      <c r="J100" s="51" t="s">
        <v>3085</v>
      </c>
      <c r="K100" s="51" t="s">
        <v>3084</v>
      </c>
      <c r="N100" s="53">
        <v>0</v>
      </c>
      <c r="P100" s="53">
        <v>0</v>
      </c>
    </row>
    <row r="101" spans="1:16" hidden="1">
      <c r="A101" s="19" t="s">
        <v>1985</v>
      </c>
      <c r="B101" s="19" t="s">
        <v>650</v>
      </c>
      <c r="D101" s="51" t="s">
        <v>1879</v>
      </c>
      <c r="E101" s="51" t="s">
        <v>4</v>
      </c>
      <c r="F101" s="51" t="s">
        <v>4</v>
      </c>
      <c r="H101" s="51" t="s">
        <v>623</v>
      </c>
      <c r="J101" s="51" t="s">
        <v>3085</v>
      </c>
      <c r="K101" s="51" t="s">
        <v>3084</v>
      </c>
      <c r="N101" s="53">
        <v>2.5441338804572915</v>
      </c>
      <c r="P101" s="53">
        <v>2.5441338804572915</v>
      </c>
    </row>
    <row r="102" spans="1:16" hidden="1">
      <c r="A102" s="19" t="s">
        <v>1984</v>
      </c>
      <c r="B102" s="19" t="s">
        <v>650</v>
      </c>
      <c r="D102" s="51" t="s">
        <v>1879</v>
      </c>
      <c r="E102" s="51" t="s">
        <v>4</v>
      </c>
      <c r="F102" s="51" t="s">
        <v>4</v>
      </c>
      <c r="H102" s="51" t="s">
        <v>623</v>
      </c>
      <c r="J102" s="51" t="s">
        <v>3085</v>
      </c>
      <c r="K102" s="51" t="s">
        <v>3084</v>
      </c>
      <c r="N102" s="53">
        <v>345738.65586611954</v>
      </c>
      <c r="P102" s="53">
        <v>345738.65586611954</v>
      </c>
    </row>
    <row r="103" spans="1:16" hidden="1">
      <c r="A103" s="19" t="s">
        <v>1986</v>
      </c>
      <c r="B103" s="19" t="s">
        <v>651</v>
      </c>
      <c r="D103" s="51" t="s">
        <v>1879</v>
      </c>
      <c r="E103" s="51" t="s">
        <v>4</v>
      </c>
      <c r="F103" s="51" t="s">
        <v>4</v>
      </c>
      <c r="H103" s="51" t="s">
        <v>623</v>
      </c>
      <c r="J103" s="51" t="s">
        <v>3083</v>
      </c>
      <c r="K103" s="51" t="s">
        <v>3082</v>
      </c>
      <c r="N103" s="53">
        <v>0</v>
      </c>
      <c r="P103" s="53">
        <v>0</v>
      </c>
    </row>
    <row r="104" spans="1:16" hidden="1">
      <c r="A104" s="19" t="s">
        <v>1985</v>
      </c>
      <c r="B104" s="19" t="s">
        <v>651</v>
      </c>
      <c r="D104" s="51" t="s">
        <v>1879</v>
      </c>
      <c r="E104" s="51" t="s">
        <v>4</v>
      </c>
      <c r="F104" s="51" t="s">
        <v>4</v>
      </c>
      <c r="H104" s="51" t="s">
        <v>623</v>
      </c>
      <c r="J104" s="51" t="s">
        <v>3083</v>
      </c>
      <c r="K104" s="51" t="s">
        <v>3082</v>
      </c>
      <c r="N104" s="53">
        <v>1.8544216308394061</v>
      </c>
      <c r="P104" s="53">
        <v>1.8544216308394061</v>
      </c>
    </row>
    <row r="105" spans="1:16" hidden="1">
      <c r="A105" s="19" t="s">
        <v>1984</v>
      </c>
      <c r="B105" s="19" t="s">
        <v>651</v>
      </c>
      <c r="D105" s="51" t="s">
        <v>1879</v>
      </c>
      <c r="E105" s="51" t="s">
        <v>4</v>
      </c>
      <c r="F105" s="51" t="s">
        <v>4</v>
      </c>
      <c r="H105" s="51" t="s">
        <v>623</v>
      </c>
      <c r="J105" s="51" t="s">
        <v>3083</v>
      </c>
      <c r="K105" s="51" t="s">
        <v>3082</v>
      </c>
      <c r="N105" s="53">
        <v>252009.23857836914</v>
      </c>
      <c r="P105" s="53">
        <v>252009.23857836914</v>
      </c>
    </row>
    <row r="106" spans="1:16" hidden="1">
      <c r="A106" s="19" t="s">
        <v>1983</v>
      </c>
      <c r="B106" s="19" t="s">
        <v>3605</v>
      </c>
      <c r="D106" s="51" t="s">
        <v>1879</v>
      </c>
      <c r="E106" s="51" t="s">
        <v>4</v>
      </c>
      <c r="F106" s="51" t="s">
        <v>4</v>
      </c>
      <c r="H106" s="51" t="s">
        <v>623</v>
      </c>
      <c r="J106" s="51" t="s">
        <v>3604</v>
      </c>
      <c r="K106" s="51" t="s">
        <v>2027</v>
      </c>
      <c r="N106" s="53">
        <v>5710</v>
      </c>
      <c r="P106" s="53">
        <v>5710</v>
      </c>
    </row>
    <row r="107" spans="1:16" hidden="1">
      <c r="A107" s="19" t="s">
        <v>1994</v>
      </c>
      <c r="B107" s="19" t="s">
        <v>653</v>
      </c>
      <c r="D107" s="51" t="s">
        <v>1879</v>
      </c>
      <c r="E107" s="51" t="s">
        <v>4</v>
      </c>
      <c r="F107" s="51" t="s">
        <v>4</v>
      </c>
      <c r="H107" s="51" t="s">
        <v>623</v>
      </c>
      <c r="I107" s="51" t="s">
        <v>3606</v>
      </c>
      <c r="J107" s="51" t="s">
        <v>2027</v>
      </c>
      <c r="N107" s="53">
        <v>115</v>
      </c>
      <c r="P107" s="53">
        <v>115</v>
      </c>
    </row>
    <row r="108" spans="1:16" hidden="1">
      <c r="A108" s="19" t="s">
        <v>2745</v>
      </c>
      <c r="B108" s="19" t="s">
        <v>653</v>
      </c>
      <c r="D108" s="51" t="s">
        <v>1879</v>
      </c>
      <c r="E108" s="51" t="s">
        <v>4</v>
      </c>
      <c r="F108" s="51" t="s">
        <v>4</v>
      </c>
      <c r="H108" s="51" t="s">
        <v>623</v>
      </c>
      <c r="J108" s="51" t="s">
        <v>2027</v>
      </c>
      <c r="N108" s="53">
        <v>6641</v>
      </c>
      <c r="P108" s="53">
        <v>6641</v>
      </c>
    </row>
    <row r="109" spans="1:16" hidden="1">
      <c r="A109" s="19" t="s">
        <v>2024</v>
      </c>
      <c r="B109" s="19" t="s">
        <v>653</v>
      </c>
      <c r="D109" s="51" t="s">
        <v>1879</v>
      </c>
      <c r="E109" s="51" t="s">
        <v>4</v>
      </c>
      <c r="F109" s="51" t="s">
        <v>4</v>
      </c>
      <c r="G109" s="51" t="s">
        <v>4</v>
      </c>
      <c r="H109" s="51" t="s">
        <v>1878</v>
      </c>
      <c r="K109" s="51" t="s">
        <v>2027</v>
      </c>
      <c r="N109" s="53">
        <v>6031</v>
      </c>
      <c r="P109" s="53">
        <v>6031</v>
      </c>
    </row>
    <row r="110" spans="1:16" hidden="1">
      <c r="A110" s="19" t="s">
        <v>1993</v>
      </c>
      <c r="B110" s="19" t="s">
        <v>3941</v>
      </c>
      <c r="D110" s="51" t="s">
        <v>1879</v>
      </c>
      <c r="E110" s="51" t="s">
        <v>4</v>
      </c>
      <c r="F110" s="51" t="s">
        <v>4</v>
      </c>
      <c r="H110" s="51" t="s">
        <v>623</v>
      </c>
      <c r="I110" s="51" t="s">
        <v>3606</v>
      </c>
      <c r="J110" s="51" t="s">
        <v>2027</v>
      </c>
      <c r="N110" s="53">
        <v>10</v>
      </c>
      <c r="O110" s="53">
        <v>0</v>
      </c>
      <c r="P110" s="53">
        <v>10</v>
      </c>
    </row>
    <row r="111" spans="1:16" hidden="1">
      <c r="A111" s="19" t="s">
        <v>1983</v>
      </c>
      <c r="B111" s="19" t="s">
        <v>3608</v>
      </c>
      <c r="D111" s="51" t="s">
        <v>1879</v>
      </c>
      <c r="E111" s="51" t="s">
        <v>4</v>
      </c>
      <c r="F111" s="51" t="s">
        <v>4</v>
      </c>
      <c r="H111" s="51" t="s">
        <v>623</v>
      </c>
      <c r="J111" s="51" t="s">
        <v>3606</v>
      </c>
      <c r="K111" s="51" t="s">
        <v>2028</v>
      </c>
      <c r="N111" s="53">
        <v>8226</v>
      </c>
      <c r="P111" s="53">
        <v>8226</v>
      </c>
    </row>
    <row r="112" spans="1:16" hidden="1">
      <c r="A112" s="19" t="s">
        <v>1994</v>
      </c>
      <c r="B112" s="19" t="s">
        <v>654</v>
      </c>
      <c r="D112" s="51" t="s">
        <v>1879</v>
      </c>
      <c r="E112" s="51" t="s">
        <v>4</v>
      </c>
      <c r="F112" s="51" t="s">
        <v>4</v>
      </c>
      <c r="H112" s="51" t="s">
        <v>623</v>
      </c>
      <c r="I112" s="51" t="s">
        <v>3606</v>
      </c>
      <c r="J112" s="51" t="s">
        <v>2028</v>
      </c>
      <c r="N112" s="53">
        <v>814</v>
      </c>
      <c r="P112" s="53">
        <v>814</v>
      </c>
    </row>
    <row r="113" spans="1:16" hidden="1">
      <c r="A113" s="19" t="s">
        <v>2745</v>
      </c>
      <c r="B113" s="19" t="s">
        <v>654</v>
      </c>
      <c r="D113" s="51" t="s">
        <v>1879</v>
      </c>
      <c r="E113" s="51" t="s">
        <v>4</v>
      </c>
      <c r="F113" s="51" t="s">
        <v>4</v>
      </c>
      <c r="H113" s="51" t="s">
        <v>623</v>
      </c>
      <c r="J113" s="51" t="s">
        <v>2028</v>
      </c>
      <c r="N113" s="53">
        <v>9964</v>
      </c>
      <c r="P113" s="53">
        <v>9964</v>
      </c>
    </row>
    <row r="114" spans="1:16" hidden="1">
      <c r="A114" s="19" t="s">
        <v>2024</v>
      </c>
      <c r="B114" s="19" t="s">
        <v>654</v>
      </c>
      <c r="D114" s="51" t="s">
        <v>1879</v>
      </c>
      <c r="E114" s="51" t="s">
        <v>4</v>
      </c>
      <c r="F114" s="51" t="s">
        <v>4</v>
      </c>
      <c r="G114" s="51" t="s">
        <v>4</v>
      </c>
      <c r="H114" s="51" t="s">
        <v>1878</v>
      </c>
      <c r="K114" s="51" t="s">
        <v>2028</v>
      </c>
      <c r="N114" s="53">
        <v>7643</v>
      </c>
      <c r="P114" s="53">
        <v>7643</v>
      </c>
    </row>
    <row r="115" spans="1:16" hidden="1">
      <c r="A115" s="19" t="s">
        <v>1983</v>
      </c>
      <c r="B115" s="19" t="s">
        <v>3607</v>
      </c>
      <c r="D115" s="51" t="s">
        <v>1879</v>
      </c>
      <c r="E115" s="51" t="s">
        <v>4</v>
      </c>
      <c r="F115" s="51" t="s">
        <v>4</v>
      </c>
      <c r="H115" s="51" t="s">
        <v>623</v>
      </c>
      <c r="J115" s="51" t="s">
        <v>3606</v>
      </c>
      <c r="K115" s="51" t="s">
        <v>2023</v>
      </c>
      <c r="N115" s="53">
        <v>1288</v>
      </c>
      <c r="P115" s="53">
        <v>1288</v>
      </c>
    </row>
    <row r="116" spans="1:16" hidden="1">
      <c r="A116" s="19" t="s">
        <v>1994</v>
      </c>
      <c r="B116" s="19" t="s">
        <v>655</v>
      </c>
      <c r="D116" s="51" t="s">
        <v>1879</v>
      </c>
      <c r="E116" s="51" t="s">
        <v>4</v>
      </c>
      <c r="F116" s="51" t="s">
        <v>4</v>
      </c>
      <c r="H116" s="51" t="s">
        <v>623</v>
      </c>
      <c r="I116" s="51" t="s">
        <v>3606</v>
      </c>
      <c r="J116" s="51" t="s">
        <v>2023</v>
      </c>
      <c r="N116" s="53">
        <v>127</v>
      </c>
      <c r="P116" s="53">
        <v>127</v>
      </c>
    </row>
    <row r="117" spans="1:16" hidden="1">
      <c r="A117" s="19" t="s">
        <v>2745</v>
      </c>
      <c r="B117" s="19" t="s">
        <v>655</v>
      </c>
      <c r="D117" s="51" t="s">
        <v>1879</v>
      </c>
      <c r="E117" s="51" t="s">
        <v>4</v>
      </c>
      <c r="F117" s="51" t="s">
        <v>4</v>
      </c>
      <c r="H117" s="51" t="s">
        <v>623</v>
      </c>
      <c r="J117" s="51" t="s">
        <v>2023</v>
      </c>
      <c r="N117" s="53">
        <v>1108</v>
      </c>
      <c r="P117" s="53">
        <v>1108</v>
      </c>
    </row>
    <row r="118" spans="1:16" hidden="1">
      <c r="A118" s="19" t="s">
        <v>2024</v>
      </c>
      <c r="B118" s="19" t="s">
        <v>655</v>
      </c>
      <c r="D118" s="51" t="s">
        <v>1879</v>
      </c>
      <c r="E118" s="51" t="s">
        <v>4</v>
      </c>
      <c r="F118" s="51" t="s">
        <v>4</v>
      </c>
      <c r="G118" s="51" t="s">
        <v>4</v>
      </c>
      <c r="H118" s="51" t="s">
        <v>1878</v>
      </c>
      <c r="K118" s="51" t="s">
        <v>2023</v>
      </c>
      <c r="N118" s="53">
        <v>1450</v>
      </c>
      <c r="P118" s="53">
        <v>1450</v>
      </c>
    </row>
    <row r="119" spans="1:16" hidden="1">
      <c r="A119" s="19" t="s">
        <v>2663</v>
      </c>
      <c r="B119" s="19" t="s">
        <v>656</v>
      </c>
      <c r="D119" s="51" t="s">
        <v>1879</v>
      </c>
      <c r="E119" s="51" t="s">
        <v>460</v>
      </c>
      <c r="F119" s="51" t="s">
        <v>2662</v>
      </c>
      <c r="H119" s="51" t="s">
        <v>623</v>
      </c>
      <c r="J119" s="51" t="s">
        <v>530</v>
      </c>
      <c r="K119" s="51" t="s">
        <v>3071</v>
      </c>
      <c r="N119" s="53">
        <v>71.455839999999995</v>
      </c>
      <c r="O119" s="53">
        <v>71.455839999999995</v>
      </c>
      <c r="P119" s="53">
        <v>0</v>
      </c>
    </row>
    <row r="120" spans="1:16" hidden="1">
      <c r="A120" s="19" t="s">
        <v>652</v>
      </c>
      <c r="B120" s="19" t="s">
        <v>657</v>
      </c>
      <c r="D120" s="51" t="s">
        <v>1879</v>
      </c>
      <c r="E120" s="51" t="s">
        <v>0</v>
      </c>
      <c r="F120" s="51" t="s">
        <v>243</v>
      </c>
      <c r="G120" s="51" t="s">
        <v>1878</v>
      </c>
      <c r="H120" s="51" t="s">
        <v>1885</v>
      </c>
      <c r="N120" s="53">
        <v>8006.8802629000002</v>
      </c>
      <c r="P120" s="53">
        <v>8006.8802629000002</v>
      </c>
    </row>
    <row r="121" spans="1:16" hidden="1">
      <c r="A121" s="19" t="s">
        <v>40</v>
      </c>
      <c r="B121" s="19" t="s">
        <v>658</v>
      </c>
      <c r="D121" s="51" t="s">
        <v>1879</v>
      </c>
      <c r="E121" s="51" t="s">
        <v>0</v>
      </c>
      <c r="F121" s="51" t="s">
        <v>110</v>
      </c>
      <c r="H121" s="51" t="s">
        <v>623</v>
      </c>
      <c r="J121" s="51">
        <v>62389</v>
      </c>
      <c r="K121" s="51" t="s">
        <v>3836</v>
      </c>
      <c r="N121" s="53">
        <v>32578.560000000001</v>
      </c>
      <c r="P121" s="53">
        <v>32578.560000000001</v>
      </c>
    </row>
    <row r="122" spans="1:16" hidden="1">
      <c r="A122" s="19" t="s">
        <v>40</v>
      </c>
      <c r="B122" s="19" t="s">
        <v>145</v>
      </c>
      <c r="D122" s="51" t="s">
        <v>1879</v>
      </c>
      <c r="E122" s="51" t="s">
        <v>0</v>
      </c>
      <c r="F122" s="51" t="s">
        <v>110</v>
      </c>
      <c r="H122" s="51" t="s">
        <v>623</v>
      </c>
      <c r="J122" s="51">
        <v>62413</v>
      </c>
      <c r="K122" s="51" t="s">
        <v>3835</v>
      </c>
      <c r="N122" s="53">
        <v>2149.73</v>
      </c>
      <c r="P122" s="53">
        <v>2149.73</v>
      </c>
    </row>
    <row r="123" spans="1:16" hidden="1">
      <c r="A123" s="19" t="s">
        <v>40</v>
      </c>
      <c r="B123" s="19" t="s">
        <v>659</v>
      </c>
      <c r="D123" s="51" t="s">
        <v>1879</v>
      </c>
      <c r="E123" s="51" t="s">
        <v>0</v>
      </c>
      <c r="F123" s="51" t="s">
        <v>110</v>
      </c>
      <c r="H123" s="51" t="s">
        <v>623</v>
      </c>
      <c r="J123" s="51">
        <v>61300</v>
      </c>
      <c r="K123" s="51" t="s">
        <v>3888</v>
      </c>
      <c r="N123" s="53">
        <v>33130.42</v>
      </c>
      <c r="P123" s="53">
        <v>33130.42</v>
      </c>
    </row>
    <row r="124" spans="1:16" hidden="1">
      <c r="A124" s="19" t="s">
        <v>1986</v>
      </c>
      <c r="B124" s="19" t="s">
        <v>3672</v>
      </c>
      <c r="D124" s="51" t="s">
        <v>1879</v>
      </c>
      <c r="E124" s="51" t="s">
        <v>103</v>
      </c>
      <c r="F124" s="51" t="s">
        <v>103</v>
      </c>
      <c r="H124" s="51" t="s">
        <v>623</v>
      </c>
      <c r="J124" s="51" t="s">
        <v>174</v>
      </c>
      <c r="K124" s="51" t="s">
        <v>3671</v>
      </c>
      <c r="L124" s="51" t="s">
        <v>15</v>
      </c>
      <c r="N124" s="53">
        <v>0</v>
      </c>
      <c r="P124" s="53">
        <v>0</v>
      </c>
    </row>
    <row r="125" spans="1:16" hidden="1">
      <c r="A125" s="19" t="s">
        <v>1985</v>
      </c>
      <c r="B125" s="19" t="s">
        <v>3672</v>
      </c>
      <c r="D125" s="51" t="s">
        <v>1879</v>
      </c>
      <c r="E125" s="51" t="s">
        <v>103</v>
      </c>
      <c r="F125" s="51" t="s">
        <v>103</v>
      </c>
      <c r="H125" s="51" t="s">
        <v>623</v>
      </c>
      <c r="J125" s="51" t="s">
        <v>174</v>
      </c>
      <c r="K125" s="51" t="s">
        <v>3671</v>
      </c>
      <c r="L125" s="51" t="s">
        <v>15</v>
      </c>
      <c r="N125" s="53">
        <v>0</v>
      </c>
      <c r="P125" s="53">
        <v>0</v>
      </c>
    </row>
    <row r="126" spans="1:16" hidden="1">
      <c r="A126" s="19" t="s">
        <v>1984</v>
      </c>
      <c r="B126" s="19" t="s">
        <v>3672</v>
      </c>
      <c r="D126" s="51" t="s">
        <v>1879</v>
      </c>
      <c r="E126" s="51" t="s">
        <v>103</v>
      </c>
      <c r="F126" s="51" t="s">
        <v>103</v>
      </c>
      <c r="H126" s="51" t="s">
        <v>623</v>
      </c>
      <c r="J126" s="51" t="s">
        <v>174</v>
      </c>
      <c r="K126" s="51" t="s">
        <v>3671</v>
      </c>
      <c r="L126" s="51" t="s">
        <v>15</v>
      </c>
      <c r="N126" s="53">
        <v>0</v>
      </c>
      <c r="P126" s="53">
        <v>0</v>
      </c>
    </row>
    <row r="127" spans="1:16" hidden="1">
      <c r="A127" s="19" t="s">
        <v>1986</v>
      </c>
      <c r="B127" s="19" t="s">
        <v>2770</v>
      </c>
      <c r="D127" s="51" t="s">
        <v>1879</v>
      </c>
      <c r="E127" s="51" t="s">
        <v>460</v>
      </c>
      <c r="F127" s="51" t="s">
        <v>460</v>
      </c>
      <c r="H127" s="51" t="s">
        <v>623</v>
      </c>
      <c r="J127" s="51" t="e">
        <v>#N/A</v>
      </c>
      <c r="K127" s="51" t="s">
        <v>2769</v>
      </c>
      <c r="L127" s="51" t="s">
        <v>2768</v>
      </c>
      <c r="N127" s="53">
        <v>0</v>
      </c>
      <c r="P127" s="53">
        <v>0</v>
      </c>
    </row>
    <row r="128" spans="1:16" hidden="1">
      <c r="A128" s="19" t="s">
        <v>1985</v>
      </c>
      <c r="B128" s="19" t="s">
        <v>2770</v>
      </c>
      <c r="D128" s="51" t="s">
        <v>1879</v>
      </c>
      <c r="E128" s="51" t="s">
        <v>460</v>
      </c>
      <c r="F128" s="51" t="s">
        <v>460</v>
      </c>
      <c r="H128" s="51" t="s">
        <v>623</v>
      </c>
      <c r="J128" s="51" t="e">
        <v>#N/A</v>
      </c>
      <c r="K128" s="51" t="s">
        <v>2769</v>
      </c>
      <c r="L128" s="51" t="s">
        <v>2768</v>
      </c>
      <c r="N128" s="53">
        <v>0.11592781812393056</v>
      </c>
      <c r="P128" s="53">
        <v>0.11592781812393056</v>
      </c>
    </row>
    <row r="129" spans="1:16" hidden="1">
      <c r="A129" s="19" t="s">
        <v>1984</v>
      </c>
      <c r="B129" s="19" t="s">
        <v>2770</v>
      </c>
      <c r="D129" s="51" t="s">
        <v>1879</v>
      </c>
      <c r="E129" s="51" t="s">
        <v>460</v>
      </c>
      <c r="F129" s="51" t="s">
        <v>460</v>
      </c>
      <c r="H129" s="51" t="s">
        <v>623</v>
      </c>
      <c r="J129" s="51" t="e">
        <v>#N/A</v>
      </c>
      <c r="K129" s="51" t="s">
        <v>2769</v>
      </c>
      <c r="L129" s="51" t="s">
        <v>2768</v>
      </c>
      <c r="N129" s="53">
        <v>15754.174072181877</v>
      </c>
      <c r="P129" s="53">
        <v>15754.174072181877</v>
      </c>
    </row>
    <row r="130" spans="1:16" hidden="1">
      <c r="A130" s="19" t="s">
        <v>39</v>
      </c>
      <c r="B130" s="19" t="s">
        <v>531</v>
      </c>
      <c r="D130" s="51" t="s">
        <v>1879</v>
      </c>
      <c r="E130" s="51" t="s">
        <v>460</v>
      </c>
      <c r="F130" s="51" t="s">
        <v>460</v>
      </c>
      <c r="H130" s="51" t="s">
        <v>623</v>
      </c>
      <c r="J130" s="51" t="s">
        <v>532</v>
      </c>
      <c r="K130" s="51" t="s">
        <v>3341</v>
      </c>
      <c r="N130" s="53">
        <v>0</v>
      </c>
      <c r="P130" s="53">
        <v>0</v>
      </c>
    </row>
    <row r="131" spans="1:16" hidden="1">
      <c r="A131" s="19" t="s">
        <v>660</v>
      </c>
      <c r="B131" s="19" t="s">
        <v>2949</v>
      </c>
      <c r="D131" s="51" t="s">
        <v>1879</v>
      </c>
      <c r="E131" s="51" t="s">
        <v>460</v>
      </c>
      <c r="F131" s="51" t="s">
        <v>460</v>
      </c>
      <c r="H131" s="51" t="s">
        <v>623</v>
      </c>
      <c r="J131" s="51" t="s">
        <v>118</v>
      </c>
      <c r="K131" s="51" t="s">
        <v>2948</v>
      </c>
      <c r="L131" s="51">
        <v>59416</v>
      </c>
      <c r="N131" s="53">
        <v>827</v>
      </c>
      <c r="P131" s="53">
        <v>827</v>
      </c>
    </row>
    <row r="132" spans="1:16" hidden="1">
      <c r="A132" s="19" t="s">
        <v>660</v>
      </c>
      <c r="B132" s="19" t="s">
        <v>661</v>
      </c>
      <c r="D132" s="51" t="s">
        <v>1879</v>
      </c>
      <c r="E132" s="51" t="s">
        <v>622</v>
      </c>
      <c r="F132" s="51" t="s">
        <v>622</v>
      </c>
      <c r="H132" s="51" t="s">
        <v>623</v>
      </c>
      <c r="L132" s="51">
        <v>7693</v>
      </c>
      <c r="N132" s="53">
        <v>76334</v>
      </c>
      <c r="O132" s="53">
        <v>27920</v>
      </c>
      <c r="P132" s="53">
        <v>48414</v>
      </c>
    </row>
    <row r="133" spans="1:16" hidden="1">
      <c r="A133" s="19" t="s">
        <v>2024</v>
      </c>
      <c r="B133" s="19" t="s">
        <v>662</v>
      </c>
      <c r="D133" s="51" t="s">
        <v>1879</v>
      </c>
      <c r="E133" s="51" t="s">
        <v>103</v>
      </c>
      <c r="F133" s="51" t="s">
        <v>103</v>
      </c>
      <c r="G133" s="51" t="s">
        <v>103</v>
      </c>
      <c r="H133" s="51" t="s">
        <v>1878</v>
      </c>
      <c r="J133" s="51" t="s">
        <v>278</v>
      </c>
      <c r="K133" s="51" t="s">
        <v>2158</v>
      </c>
      <c r="L133" s="51">
        <v>215</v>
      </c>
      <c r="N133" s="53">
        <v>4506</v>
      </c>
      <c r="P133" s="53">
        <v>4506</v>
      </c>
    </row>
    <row r="134" spans="1:16" hidden="1">
      <c r="A134" s="19" t="s">
        <v>1988</v>
      </c>
      <c r="B134" s="19" t="s">
        <v>663</v>
      </c>
      <c r="D134" s="51" t="s">
        <v>1879</v>
      </c>
      <c r="E134" s="51" t="s">
        <v>460</v>
      </c>
      <c r="F134" s="51" t="s">
        <v>460</v>
      </c>
      <c r="H134" s="51" t="s">
        <v>623</v>
      </c>
      <c r="K134" s="51" t="s">
        <v>2698</v>
      </c>
      <c r="N134" s="53">
        <v>454</v>
      </c>
      <c r="P134" s="53">
        <v>454</v>
      </c>
    </row>
    <row r="135" spans="1:16" hidden="1">
      <c r="A135" s="19" t="s">
        <v>128</v>
      </c>
      <c r="B135" s="19" t="s">
        <v>664</v>
      </c>
      <c r="D135" s="51" t="s">
        <v>1879</v>
      </c>
      <c r="E135" s="51" t="s">
        <v>460</v>
      </c>
      <c r="F135" s="51" t="s">
        <v>460</v>
      </c>
      <c r="H135" s="51" t="s">
        <v>623</v>
      </c>
      <c r="J135" s="51">
        <v>61481</v>
      </c>
      <c r="K135" s="51" t="s">
        <v>2697</v>
      </c>
      <c r="N135" s="53">
        <v>28342.579999999998</v>
      </c>
      <c r="P135" s="53">
        <v>28342.579999999998</v>
      </c>
    </row>
    <row r="136" spans="1:16" hidden="1">
      <c r="A136" s="19" t="s">
        <v>509</v>
      </c>
      <c r="B136" s="19" t="s">
        <v>665</v>
      </c>
      <c r="D136" s="51" t="s">
        <v>1879</v>
      </c>
      <c r="E136" s="51" t="s">
        <v>460</v>
      </c>
      <c r="F136" s="51" t="s">
        <v>460</v>
      </c>
      <c r="H136" s="51" t="s">
        <v>612</v>
      </c>
      <c r="K136" s="51" t="s">
        <v>1956</v>
      </c>
      <c r="N136" s="53">
        <v>66061</v>
      </c>
      <c r="P136" s="53">
        <v>66061</v>
      </c>
    </row>
    <row r="137" spans="1:16" hidden="1">
      <c r="A137" s="19" t="s">
        <v>631</v>
      </c>
      <c r="B137" s="19" t="s">
        <v>666</v>
      </c>
      <c r="D137" s="51" t="s">
        <v>1879</v>
      </c>
      <c r="E137" s="51" t="s">
        <v>460</v>
      </c>
      <c r="F137" s="51" t="s">
        <v>36</v>
      </c>
      <c r="H137" s="51" t="s">
        <v>623</v>
      </c>
      <c r="J137" s="51" t="s">
        <v>444</v>
      </c>
      <c r="K137" s="51" t="s">
        <v>2695</v>
      </c>
      <c r="N137" s="53">
        <v>5760</v>
      </c>
      <c r="P137" s="53">
        <v>5760</v>
      </c>
    </row>
    <row r="138" spans="1:16" hidden="1">
      <c r="A138" s="19" t="s">
        <v>1986</v>
      </c>
      <c r="B138" s="19" t="s">
        <v>667</v>
      </c>
      <c r="D138" s="51" t="s">
        <v>1879</v>
      </c>
      <c r="E138" s="51" t="s">
        <v>460</v>
      </c>
      <c r="F138" s="51" t="s">
        <v>460</v>
      </c>
      <c r="H138" s="51" t="s">
        <v>623</v>
      </c>
      <c r="J138" s="51" t="s">
        <v>356</v>
      </c>
      <c r="K138" s="51" t="s">
        <v>3419</v>
      </c>
      <c r="L138" s="51">
        <v>58149</v>
      </c>
      <c r="N138" s="53">
        <v>0</v>
      </c>
      <c r="P138" s="53">
        <v>0</v>
      </c>
    </row>
    <row r="139" spans="1:16" hidden="1">
      <c r="A139" s="19" t="s">
        <v>1985</v>
      </c>
      <c r="B139" s="19" t="s">
        <v>667</v>
      </c>
      <c r="D139" s="51" t="s">
        <v>1879</v>
      </c>
      <c r="E139" s="51" t="s">
        <v>460</v>
      </c>
      <c r="F139" s="51" t="s">
        <v>460</v>
      </c>
      <c r="H139" s="51" t="s">
        <v>623</v>
      </c>
      <c r="J139" s="51" t="s">
        <v>356</v>
      </c>
      <c r="K139" s="51" t="s">
        <v>3419</v>
      </c>
      <c r="L139" s="51">
        <v>58149</v>
      </c>
      <c r="N139" s="53">
        <v>0.40048521008999738</v>
      </c>
      <c r="P139" s="53">
        <v>0.40048521008999738</v>
      </c>
    </row>
    <row r="140" spans="1:16" hidden="1">
      <c r="A140" s="19" t="s">
        <v>1984</v>
      </c>
      <c r="B140" s="19" t="s">
        <v>667</v>
      </c>
      <c r="D140" s="51" t="s">
        <v>1879</v>
      </c>
      <c r="E140" s="51" t="s">
        <v>460</v>
      </c>
      <c r="F140" s="51" t="s">
        <v>460</v>
      </c>
      <c r="H140" s="51" t="s">
        <v>623</v>
      </c>
      <c r="J140" s="51" t="s">
        <v>356</v>
      </c>
      <c r="K140" s="51" t="s">
        <v>3419</v>
      </c>
      <c r="L140" s="51">
        <v>58149</v>
      </c>
      <c r="N140" s="53">
        <v>54424.50151478991</v>
      </c>
      <c r="P140" s="53">
        <v>54424.50151478991</v>
      </c>
    </row>
    <row r="141" spans="1:16" hidden="1">
      <c r="A141" s="19" t="s">
        <v>1986</v>
      </c>
      <c r="B141" s="19" t="s">
        <v>2868</v>
      </c>
      <c r="D141" s="51" t="s">
        <v>1879</v>
      </c>
      <c r="E141" s="51" t="s">
        <v>460</v>
      </c>
      <c r="F141" s="51" t="s">
        <v>460</v>
      </c>
      <c r="H141" s="51" t="s">
        <v>623</v>
      </c>
      <c r="J141" s="51" t="s">
        <v>2867</v>
      </c>
      <c r="K141" s="51" t="s">
        <v>2866</v>
      </c>
      <c r="N141" s="53">
        <v>0</v>
      </c>
      <c r="P141" s="53">
        <v>0</v>
      </c>
    </row>
    <row r="142" spans="1:16" hidden="1">
      <c r="A142" s="19" t="s">
        <v>1985</v>
      </c>
      <c r="B142" s="19" t="s">
        <v>2868</v>
      </c>
      <c r="D142" s="51" t="s">
        <v>1879</v>
      </c>
      <c r="E142" s="51" t="s">
        <v>460</v>
      </c>
      <c r="F142" s="51" t="s">
        <v>460</v>
      </c>
      <c r="H142" s="51" t="s">
        <v>623</v>
      </c>
      <c r="J142" s="51" t="s">
        <v>2867</v>
      </c>
      <c r="K142" s="51" t="s">
        <v>2866</v>
      </c>
      <c r="N142" s="53">
        <v>3.155952760697972E-2</v>
      </c>
      <c r="P142" s="53">
        <v>3.155952760697972E-2</v>
      </c>
    </row>
    <row r="143" spans="1:16" hidden="1">
      <c r="A143" s="19" t="s">
        <v>1984</v>
      </c>
      <c r="B143" s="19" t="s">
        <v>2868</v>
      </c>
      <c r="D143" s="51" t="s">
        <v>1879</v>
      </c>
      <c r="E143" s="51" t="s">
        <v>460</v>
      </c>
      <c r="F143" s="51" t="s">
        <v>460</v>
      </c>
      <c r="H143" s="51" t="s">
        <v>623</v>
      </c>
      <c r="J143" s="51" t="s">
        <v>2867</v>
      </c>
      <c r="K143" s="51" t="s">
        <v>2866</v>
      </c>
      <c r="N143" s="53">
        <v>4288.8264404723932</v>
      </c>
      <c r="P143" s="53">
        <v>4288.8264404723932</v>
      </c>
    </row>
    <row r="144" spans="1:16" hidden="1">
      <c r="A144" s="19" t="s">
        <v>128</v>
      </c>
      <c r="B144" s="19" t="s">
        <v>668</v>
      </c>
      <c r="D144" s="51" t="s">
        <v>1879</v>
      </c>
      <c r="E144" s="51" t="s">
        <v>460</v>
      </c>
      <c r="F144" s="51" t="s">
        <v>460</v>
      </c>
      <c r="H144" s="51" t="s">
        <v>623</v>
      </c>
      <c r="J144" s="51">
        <v>61846</v>
      </c>
      <c r="K144" s="51" t="s">
        <v>3855</v>
      </c>
      <c r="N144" s="53">
        <v>41995.199999999997</v>
      </c>
      <c r="P144" s="53">
        <v>41995.199999999997</v>
      </c>
    </row>
    <row r="145" spans="1:16" hidden="1">
      <c r="A145" s="19" t="s">
        <v>41</v>
      </c>
      <c r="B145" s="19" t="s">
        <v>669</v>
      </c>
      <c r="C145" s="51" t="s">
        <v>629</v>
      </c>
      <c r="D145" s="51" t="s">
        <v>3982</v>
      </c>
      <c r="E145" s="51" t="s">
        <v>622</v>
      </c>
      <c r="F145" s="51" t="s">
        <v>622</v>
      </c>
      <c r="H145" s="51" t="s">
        <v>50</v>
      </c>
      <c r="L145" s="51">
        <v>55514</v>
      </c>
      <c r="N145" s="53">
        <v>3076859</v>
      </c>
      <c r="O145" s="53">
        <v>767836.55183289584</v>
      </c>
      <c r="P145" s="53">
        <v>2309022.4481671043</v>
      </c>
    </row>
    <row r="146" spans="1:16" hidden="1">
      <c r="A146" s="19" t="s">
        <v>2149</v>
      </c>
      <c r="B146" s="19" t="s">
        <v>670</v>
      </c>
      <c r="D146" s="51" t="s">
        <v>1879</v>
      </c>
      <c r="E146" s="51" t="s">
        <v>672</v>
      </c>
      <c r="F146" s="51" t="s">
        <v>672</v>
      </c>
      <c r="G146" s="51" t="s">
        <v>671</v>
      </c>
      <c r="H146" s="51" t="s">
        <v>6</v>
      </c>
      <c r="L146" s="51" t="s">
        <v>2374</v>
      </c>
      <c r="N146" s="53">
        <v>88.815964789182075</v>
      </c>
      <c r="O146" s="53">
        <v>0</v>
      </c>
      <c r="P146" s="53">
        <v>88.815964789182075</v>
      </c>
    </row>
    <row r="147" spans="1:16" hidden="1">
      <c r="A147" s="19" t="s">
        <v>2149</v>
      </c>
      <c r="B147" s="19" t="s">
        <v>673</v>
      </c>
      <c r="D147" s="51" t="s">
        <v>1879</v>
      </c>
      <c r="E147" s="51" t="s">
        <v>672</v>
      </c>
      <c r="F147" s="51" t="s">
        <v>672</v>
      </c>
      <c r="G147" s="51" t="s">
        <v>671</v>
      </c>
      <c r="H147" s="51" t="s">
        <v>671</v>
      </c>
      <c r="L147" s="51" t="s">
        <v>15</v>
      </c>
      <c r="N147" s="53">
        <v>289.28667120126079</v>
      </c>
      <c r="O147" s="53">
        <v>0</v>
      </c>
      <c r="P147" s="53">
        <v>289.28667120126079</v>
      </c>
    </row>
    <row r="148" spans="1:16" hidden="1">
      <c r="A148" s="19" t="s">
        <v>1962</v>
      </c>
      <c r="B148" s="19" t="s">
        <v>1961</v>
      </c>
      <c r="D148" s="51" t="s">
        <v>1879</v>
      </c>
      <c r="E148" s="51" t="s">
        <v>460</v>
      </c>
      <c r="F148" s="51" t="s">
        <v>460</v>
      </c>
      <c r="H148" s="51" t="s">
        <v>612</v>
      </c>
      <c r="J148" s="51">
        <v>63454</v>
      </c>
      <c r="K148" s="51" t="s">
        <v>1960</v>
      </c>
      <c r="N148" s="53">
        <v>1082</v>
      </c>
      <c r="P148" s="53">
        <v>1082</v>
      </c>
    </row>
    <row r="149" spans="1:16" hidden="1">
      <c r="A149" s="19" t="s">
        <v>1962</v>
      </c>
      <c r="B149" s="19" t="s">
        <v>4239</v>
      </c>
      <c r="C149" s="51" t="s">
        <v>629</v>
      </c>
      <c r="D149" s="51" t="s">
        <v>3982</v>
      </c>
      <c r="E149" s="51" t="s">
        <v>676</v>
      </c>
      <c r="F149" s="51" t="s">
        <v>63</v>
      </c>
      <c r="H149" s="51" t="s">
        <v>675</v>
      </c>
      <c r="N149" s="53">
        <v>568</v>
      </c>
      <c r="P149" s="53">
        <v>568</v>
      </c>
    </row>
    <row r="150" spans="1:16" s="135" customFormat="1">
      <c r="A150" s="135" t="s">
        <v>1962</v>
      </c>
      <c r="B150" s="135" t="s">
        <v>4270</v>
      </c>
      <c r="C150" s="137" t="s">
        <v>629</v>
      </c>
      <c r="D150" s="137" t="s">
        <v>3982</v>
      </c>
      <c r="E150" s="137" t="s">
        <v>460</v>
      </c>
      <c r="F150" s="137" t="s">
        <v>460</v>
      </c>
      <c r="G150" s="137"/>
      <c r="H150" s="137" t="s">
        <v>675</v>
      </c>
      <c r="I150" s="137"/>
      <c r="J150" s="137">
        <v>63420</v>
      </c>
      <c r="K150" s="137" t="s">
        <v>4269</v>
      </c>
      <c r="L150" s="137"/>
      <c r="M150" s="137"/>
      <c r="N150" s="136">
        <v>1298</v>
      </c>
      <c r="O150" s="136"/>
      <c r="P150" s="136">
        <v>1298</v>
      </c>
    </row>
    <row r="151" spans="1:16" hidden="1">
      <c r="A151" s="19" t="s">
        <v>1962</v>
      </c>
      <c r="B151" s="19" t="s">
        <v>4227</v>
      </c>
      <c r="C151" s="51" t="s">
        <v>629</v>
      </c>
      <c r="D151" s="51" t="s">
        <v>3982</v>
      </c>
      <c r="E151" s="51" t="s">
        <v>622</v>
      </c>
      <c r="F151" s="51" t="s">
        <v>1174</v>
      </c>
      <c r="H151" s="51" t="s">
        <v>675</v>
      </c>
      <c r="N151" s="53">
        <v>1452</v>
      </c>
      <c r="P151" s="53">
        <v>1452</v>
      </c>
    </row>
    <row r="152" spans="1:16" hidden="1">
      <c r="A152" s="19" t="s">
        <v>1962</v>
      </c>
      <c r="B152" s="19" t="s">
        <v>4227</v>
      </c>
      <c r="C152" s="51" t="s">
        <v>629</v>
      </c>
      <c r="D152" s="51" t="s">
        <v>3982</v>
      </c>
      <c r="E152" s="51" t="s">
        <v>674</v>
      </c>
      <c r="F152" s="51" t="s">
        <v>674</v>
      </c>
      <c r="H152" s="51" t="s">
        <v>675</v>
      </c>
      <c r="N152" s="53">
        <v>17116</v>
      </c>
      <c r="P152" s="53">
        <v>17116</v>
      </c>
    </row>
    <row r="153" spans="1:16" hidden="1">
      <c r="A153" s="19" t="s">
        <v>1962</v>
      </c>
      <c r="B153" s="19" t="s">
        <v>2650</v>
      </c>
      <c r="C153" s="51" t="s">
        <v>629</v>
      </c>
      <c r="D153" s="51" t="s">
        <v>3982</v>
      </c>
      <c r="E153" s="51" t="s">
        <v>622</v>
      </c>
      <c r="F153" s="51" t="s">
        <v>677</v>
      </c>
      <c r="H153" s="51" t="s">
        <v>675</v>
      </c>
      <c r="N153" s="53">
        <v>324</v>
      </c>
      <c r="P153" s="53">
        <v>324</v>
      </c>
    </row>
    <row r="154" spans="1:16" hidden="1">
      <c r="A154" s="19" t="s">
        <v>1962</v>
      </c>
      <c r="B154" s="19" t="s">
        <v>2650</v>
      </c>
      <c r="C154" s="51" t="s">
        <v>629</v>
      </c>
      <c r="D154" s="51" t="s">
        <v>1879</v>
      </c>
      <c r="E154" s="51" t="s">
        <v>672</v>
      </c>
      <c r="F154" s="51" t="s">
        <v>63</v>
      </c>
      <c r="H154" s="51" t="s">
        <v>675</v>
      </c>
      <c r="N154" s="53">
        <v>1349</v>
      </c>
      <c r="P154" s="53">
        <v>1349</v>
      </c>
    </row>
    <row r="155" spans="1:16" hidden="1">
      <c r="A155" s="19" t="s">
        <v>1962</v>
      </c>
      <c r="B155" s="19" t="s">
        <v>2650</v>
      </c>
      <c r="C155" s="51" t="s">
        <v>629</v>
      </c>
      <c r="D155" s="51" t="s">
        <v>1879</v>
      </c>
      <c r="E155" s="51" t="s">
        <v>672</v>
      </c>
      <c r="F155" s="51" t="s">
        <v>678</v>
      </c>
      <c r="H155" s="51" t="s">
        <v>675</v>
      </c>
      <c r="N155" s="53">
        <v>4347</v>
      </c>
      <c r="P155" s="53">
        <v>4347</v>
      </c>
    </row>
    <row r="156" spans="1:16" hidden="1">
      <c r="A156" s="19" t="s">
        <v>1962</v>
      </c>
      <c r="B156" s="19" t="s">
        <v>2650</v>
      </c>
      <c r="D156" s="51" t="s">
        <v>1879</v>
      </c>
      <c r="E156" s="51" t="s">
        <v>672</v>
      </c>
      <c r="F156" s="51" t="s">
        <v>678</v>
      </c>
      <c r="H156" s="51" t="s">
        <v>612</v>
      </c>
      <c r="N156" s="53">
        <v>39221</v>
      </c>
      <c r="P156" s="53">
        <v>39221</v>
      </c>
    </row>
    <row r="157" spans="1:16" hidden="1">
      <c r="A157" s="19" t="s">
        <v>2149</v>
      </c>
      <c r="B157" s="19" t="s">
        <v>679</v>
      </c>
      <c r="D157" s="51" t="s">
        <v>1879</v>
      </c>
      <c r="E157" s="51" t="s">
        <v>672</v>
      </c>
      <c r="F157" s="51" t="s">
        <v>672</v>
      </c>
      <c r="G157" s="51" t="s">
        <v>671</v>
      </c>
      <c r="H157" s="51" t="s">
        <v>671</v>
      </c>
      <c r="L157" s="51" t="s">
        <v>15</v>
      </c>
      <c r="N157" s="53">
        <v>1536.0866975924644</v>
      </c>
      <c r="O157" s="53">
        <v>0</v>
      </c>
      <c r="P157" s="53">
        <v>1536.0866975924644</v>
      </c>
    </row>
    <row r="158" spans="1:16" hidden="1">
      <c r="A158" s="19" t="s">
        <v>2149</v>
      </c>
      <c r="B158" s="19" t="s">
        <v>680</v>
      </c>
      <c r="D158" s="51" t="s">
        <v>1879</v>
      </c>
      <c r="E158" s="51" t="s">
        <v>672</v>
      </c>
      <c r="F158" s="51" t="s">
        <v>672</v>
      </c>
      <c r="G158" s="51" t="s">
        <v>671</v>
      </c>
      <c r="H158" s="51" t="s">
        <v>671</v>
      </c>
      <c r="L158" s="51" t="s">
        <v>15</v>
      </c>
      <c r="N158" s="53">
        <v>1299.4737281366126</v>
      </c>
      <c r="O158" s="53">
        <v>0</v>
      </c>
      <c r="P158" s="53">
        <v>1299.4737281366126</v>
      </c>
    </row>
    <row r="159" spans="1:16" s="138" customFormat="1" hidden="1">
      <c r="A159" s="138" t="s">
        <v>39</v>
      </c>
      <c r="B159" s="138" t="s">
        <v>4273</v>
      </c>
      <c r="C159" s="140" t="s">
        <v>629</v>
      </c>
      <c r="D159" s="140" t="s">
        <v>3982</v>
      </c>
      <c r="E159" s="140" t="s">
        <v>460</v>
      </c>
      <c r="F159" s="140" t="s">
        <v>460</v>
      </c>
      <c r="G159" s="140"/>
      <c r="H159" s="140" t="s">
        <v>52</v>
      </c>
      <c r="I159" s="140"/>
      <c r="J159" s="140" t="s">
        <v>4272</v>
      </c>
      <c r="K159" s="140" t="s">
        <v>4271</v>
      </c>
      <c r="L159" s="140">
        <v>57680</v>
      </c>
      <c r="M159" s="140"/>
      <c r="N159" s="139">
        <v>357984.56000000006</v>
      </c>
      <c r="O159" s="139"/>
      <c r="P159" s="139">
        <v>357984.56000000006</v>
      </c>
    </row>
    <row r="160" spans="1:16" hidden="1">
      <c r="A160" s="19" t="s">
        <v>1986</v>
      </c>
      <c r="B160" s="19" t="s">
        <v>682</v>
      </c>
      <c r="D160" s="51" t="s">
        <v>1879</v>
      </c>
      <c r="E160" s="51" t="s">
        <v>460</v>
      </c>
      <c r="F160" s="51" t="s">
        <v>460</v>
      </c>
      <c r="H160" s="51" t="s">
        <v>623</v>
      </c>
      <c r="J160" s="51" t="s">
        <v>3175</v>
      </c>
      <c r="K160" s="51" t="s">
        <v>3174</v>
      </c>
      <c r="L160" s="51" t="s">
        <v>2374</v>
      </c>
      <c r="N160" s="53">
        <v>0</v>
      </c>
      <c r="P160" s="53">
        <v>0</v>
      </c>
    </row>
    <row r="161" spans="1:16" hidden="1">
      <c r="A161" s="19" t="s">
        <v>1985</v>
      </c>
      <c r="B161" s="19" t="s">
        <v>682</v>
      </c>
      <c r="D161" s="51" t="s">
        <v>1879</v>
      </c>
      <c r="E161" s="51" t="s">
        <v>460</v>
      </c>
      <c r="F161" s="51" t="s">
        <v>460</v>
      </c>
      <c r="H161" s="51" t="s">
        <v>623</v>
      </c>
      <c r="J161" s="51" t="s">
        <v>3175</v>
      </c>
      <c r="K161" s="51" t="s">
        <v>3174</v>
      </c>
      <c r="L161" s="51" t="s">
        <v>2374</v>
      </c>
      <c r="N161" s="53">
        <v>2.0291012464888361E-2</v>
      </c>
      <c r="P161" s="53">
        <v>2.0291012464888361E-2</v>
      </c>
    </row>
    <row r="162" spans="1:16" hidden="1">
      <c r="A162" s="19" t="s">
        <v>1984</v>
      </c>
      <c r="B162" s="19" t="s">
        <v>682</v>
      </c>
      <c r="D162" s="51" t="s">
        <v>1879</v>
      </c>
      <c r="E162" s="51" t="s">
        <v>460</v>
      </c>
      <c r="F162" s="51" t="s">
        <v>460</v>
      </c>
      <c r="H162" s="51" t="s">
        <v>623</v>
      </c>
      <c r="J162" s="51" t="s">
        <v>3175</v>
      </c>
      <c r="K162" s="51" t="s">
        <v>3174</v>
      </c>
      <c r="L162" s="51" t="s">
        <v>2374</v>
      </c>
      <c r="N162" s="53">
        <v>2757.4757089875352</v>
      </c>
      <c r="P162" s="53">
        <v>2757.4757089875352</v>
      </c>
    </row>
    <row r="163" spans="1:16" hidden="1">
      <c r="A163" s="19" t="s">
        <v>1986</v>
      </c>
      <c r="B163" s="19" t="s">
        <v>683</v>
      </c>
      <c r="D163" s="51" t="s">
        <v>1879</v>
      </c>
      <c r="E163" s="51" t="s">
        <v>460</v>
      </c>
      <c r="F163" s="51" t="s">
        <v>460</v>
      </c>
      <c r="H163" s="51" t="s">
        <v>623</v>
      </c>
      <c r="J163" s="51" t="s">
        <v>3173</v>
      </c>
      <c r="K163" s="51" t="s">
        <v>3172</v>
      </c>
      <c r="L163" s="51" t="s">
        <v>2374</v>
      </c>
      <c r="N163" s="53">
        <v>0</v>
      </c>
      <c r="P163" s="53">
        <v>0</v>
      </c>
    </row>
    <row r="164" spans="1:16" hidden="1">
      <c r="A164" s="19" t="s">
        <v>1985</v>
      </c>
      <c r="B164" s="19" t="s">
        <v>683</v>
      </c>
      <c r="D164" s="51" t="s">
        <v>1879</v>
      </c>
      <c r="E164" s="51" t="s">
        <v>460</v>
      </c>
      <c r="F164" s="51" t="s">
        <v>460</v>
      </c>
      <c r="H164" s="51" t="s">
        <v>623</v>
      </c>
      <c r="J164" s="51" t="s">
        <v>3173</v>
      </c>
      <c r="K164" s="51" t="s">
        <v>3172</v>
      </c>
      <c r="L164" s="51" t="s">
        <v>2374</v>
      </c>
      <c r="N164" s="53">
        <v>1.9557694578588285E-2</v>
      </c>
      <c r="P164" s="53">
        <v>1.9557694578588285E-2</v>
      </c>
    </row>
    <row r="165" spans="1:16" hidden="1">
      <c r="A165" s="19" t="s">
        <v>1984</v>
      </c>
      <c r="B165" s="19" t="s">
        <v>683</v>
      </c>
      <c r="D165" s="51" t="s">
        <v>1879</v>
      </c>
      <c r="E165" s="51" t="s">
        <v>460</v>
      </c>
      <c r="F165" s="51" t="s">
        <v>460</v>
      </c>
      <c r="H165" s="51" t="s">
        <v>623</v>
      </c>
      <c r="J165" s="51" t="s">
        <v>3173</v>
      </c>
      <c r="K165" s="51" t="s">
        <v>3172</v>
      </c>
      <c r="L165" s="51" t="s">
        <v>2374</v>
      </c>
      <c r="N165" s="53">
        <v>2657.8204423054217</v>
      </c>
      <c r="P165" s="53">
        <v>2657.8204423054217</v>
      </c>
    </row>
    <row r="166" spans="1:16" hidden="1">
      <c r="A166" s="19" t="s">
        <v>1986</v>
      </c>
      <c r="B166" s="19" t="s">
        <v>175</v>
      </c>
      <c r="D166" s="51" t="s">
        <v>1879</v>
      </c>
      <c r="E166" s="51" t="s">
        <v>460</v>
      </c>
      <c r="F166" s="51" t="s">
        <v>460</v>
      </c>
      <c r="H166" s="51" t="s">
        <v>623</v>
      </c>
      <c r="J166" s="51" t="s">
        <v>176</v>
      </c>
      <c r="K166" s="51" t="s">
        <v>3171</v>
      </c>
      <c r="L166" s="51" t="s">
        <v>3170</v>
      </c>
      <c r="N166" s="53">
        <v>0</v>
      </c>
      <c r="P166" s="53">
        <v>0</v>
      </c>
    </row>
    <row r="167" spans="1:16" hidden="1">
      <c r="A167" s="19" t="s">
        <v>1985</v>
      </c>
      <c r="B167" s="19" t="s">
        <v>175</v>
      </c>
      <c r="D167" s="51" t="s">
        <v>1879</v>
      </c>
      <c r="E167" s="51" t="s">
        <v>460</v>
      </c>
      <c r="F167" s="51" t="s">
        <v>460</v>
      </c>
      <c r="H167" s="51" t="s">
        <v>623</v>
      </c>
      <c r="J167" s="51" t="s">
        <v>176</v>
      </c>
      <c r="K167" s="51" t="s">
        <v>3171</v>
      </c>
      <c r="L167" s="51" t="s">
        <v>3170</v>
      </c>
      <c r="N167" s="53">
        <v>3.1717308394067771E-2</v>
      </c>
      <c r="P167" s="53">
        <v>3.1717308394067771E-2</v>
      </c>
    </row>
    <row r="168" spans="1:16" hidden="1">
      <c r="A168" s="19" t="s">
        <v>1984</v>
      </c>
      <c r="B168" s="19" t="s">
        <v>175</v>
      </c>
      <c r="D168" s="51" t="s">
        <v>1879</v>
      </c>
      <c r="E168" s="51" t="s">
        <v>460</v>
      </c>
      <c r="F168" s="51" t="s">
        <v>460</v>
      </c>
      <c r="H168" s="51" t="s">
        <v>623</v>
      </c>
      <c r="J168" s="51" t="s">
        <v>176</v>
      </c>
      <c r="K168" s="51" t="s">
        <v>3171</v>
      </c>
      <c r="L168" s="51" t="s">
        <v>3170</v>
      </c>
      <c r="N168" s="53">
        <v>4310.2682826916061</v>
      </c>
      <c r="P168" s="53">
        <v>4310.2682826916061</v>
      </c>
    </row>
    <row r="169" spans="1:16" hidden="1">
      <c r="A169" s="19" t="s">
        <v>1986</v>
      </c>
      <c r="B169" s="19" t="s">
        <v>514</v>
      </c>
      <c r="D169" s="51" t="s">
        <v>1879</v>
      </c>
      <c r="E169" s="51" t="s">
        <v>460</v>
      </c>
      <c r="F169" s="51" t="s">
        <v>460</v>
      </c>
      <c r="H169" s="51" t="s">
        <v>623</v>
      </c>
      <c r="J169" s="51" t="s">
        <v>517</v>
      </c>
      <c r="K169" s="51" t="s">
        <v>3169</v>
      </c>
      <c r="L169" s="51" t="s">
        <v>3166</v>
      </c>
      <c r="N169" s="53">
        <v>0</v>
      </c>
      <c r="P169" s="53">
        <v>0</v>
      </c>
    </row>
    <row r="170" spans="1:16" hidden="1">
      <c r="A170" s="19" t="s">
        <v>1985</v>
      </c>
      <c r="B170" s="19" t="s">
        <v>514</v>
      </c>
      <c r="D170" s="51" t="s">
        <v>1879</v>
      </c>
      <c r="E170" s="51" t="s">
        <v>460</v>
      </c>
      <c r="F170" s="51" t="s">
        <v>460</v>
      </c>
      <c r="H170" s="51" t="s">
        <v>623</v>
      </c>
      <c r="J170" s="51" t="s">
        <v>517</v>
      </c>
      <c r="K170" s="51" t="s">
        <v>3169</v>
      </c>
      <c r="L170" s="51" t="s">
        <v>3166</v>
      </c>
      <c r="N170" s="53">
        <v>2.1570565934954863E-2</v>
      </c>
      <c r="P170" s="53">
        <v>2.1570565934954863E-2</v>
      </c>
    </row>
    <row r="171" spans="1:16" hidden="1">
      <c r="A171" s="19" t="s">
        <v>1984</v>
      </c>
      <c r="B171" s="19" t="s">
        <v>514</v>
      </c>
      <c r="D171" s="51" t="s">
        <v>1879</v>
      </c>
      <c r="E171" s="51" t="s">
        <v>460</v>
      </c>
      <c r="F171" s="51" t="s">
        <v>460</v>
      </c>
      <c r="H171" s="51" t="s">
        <v>623</v>
      </c>
      <c r="J171" s="51" t="s">
        <v>517</v>
      </c>
      <c r="K171" s="51" t="s">
        <v>3169</v>
      </c>
      <c r="L171" s="51" t="s">
        <v>3166</v>
      </c>
      <c r="N171" s="53">
        <v>2931.3624294340652</v>
      </c>
      <c r="P171" s="53">
        <v>2931.3624294340652</v>
      </c>
    </row>
    <row r="172" spans="1:16" hidden="1">
      <c r="A172" s="19" t="s">
        <v>1986</v>
      </c>
      <c r="B172" s="19" t="s">
        <v>515</v>
      </c>
      <c r="D172" s="51" t="s">
        <v>1879</v>
      </c>
      <c r="E172" s="51" t="s">
        <v>460</v>
      </c>
      <c r="F172" s="51" t="s">
        <v>460</v>
      </c>
      <c r="H172" s="51" t="s">
        <v>623</v>
      </c>
      <c r="J172" s="51" t="s">
        <v>518</v>
      </c>
      <c r="K172" s="51" t="s">
        <v>3168</v>
      </c>
      <c r="L172" s="51" t="s">
        <v>3166</v>
      </c>
      <c r="N172" s="53">
        <v>0</v>
      </c>
      <c r="P172" s="53">
        <v>0</v>
      </c>
    </row>
    <row r="173" spans="1:16" hidden="1">
      <c r="A173" s="19" t="s">
        <v>1985</v>
      </c>
      <c r="B173" s="19" t="s">
        <v>515</v>
      </c>
      <c r="D173" s="51" t="s">
        <v>1879</v>
      </c>
      <c r="E173" s="51" t="s">
        <v>460</v>
      </c>
      <c r="F173" s="51" t="s">
        <v>460</v>
      </c>
      <c r="H173" s="51" t="s">
        <v>623</v>
      </c>
      <c r="J173" s="51" t="s">
        <v>518</v>
      </c>
      <c r="K173" s="51" t="s">
        <v>3168</v>
      </c>
      <c r="L173" s="51" t="s">
        <v>3166</v>
      </c>
      <c r="N173" s="53">
        <v>2.1165024719676608E-2</v>
      </c>
      <c r="P173" s="53">
        <v>2.1165024719676608E-2</v>
      </c>
    </row>
    <row r="174" spans="1:16" hidden="1">
      <c r="A174" s="19" t="s">
        <v>1984</v>
      </c>
      <c r="B174" s="19" t="s">
        <v>515</v>
      </c>
      <c r="D174" s="51" t="s">
        <v>1879</v>
      </c>
      <c r="E174" s="51" t="s">
        <v>460</v>
      </c>
      <c r="F174" s="51" t="s">
        <v>460</v>
      </c>
      <c r="H174" s="51" t="s">
        <v>623</v>
      </c>
      <c r="J174" s="51" t="s">
        <v>518</v>
      </c>
      <c r="K174" s="51" t="s">
        <v>3168</v>
      </c>
      <c r="L174" s="51" t="s">
        <v>3166</v>
      </c>
      <c r="N174" s="53">
        <v>2876.2508349752802</v>
      </c>
      <c r="P174" s="53">
        <v>2876.2508349752802</v>
      </c>
    </row>
    <row r="175" spans="1:16" hidden="1">
      <c r="A175" s="19" t="s">
        <v>1986</v>
      </c>
      <c r="B175" s="19" t="s">
        <v>516</v>
      </c>
      <c r="D175" s="51" t="s">
        <v>1879</v>
      </c>
      <c r="E175" s="51" t="s">
        <v>460</v>
      </c>
      <c r="F175" s="51" t="s">
        <v>460</v>
      </c>
      <c r="H175" s="51" t="s">
        <v>623</v>
      </c>
      <c r="J175" s="51" t="s">
        <v>519</v>
      </c>
      <c r="K175" s="51" t="s">
        <v>3167</v>
      </c>
      <c r="L175" s="51" t="s">
        <v>3166</v>
      </c>
      <c r="N175" s="53">
        <v>0</v>
      </c>
      <c r="P175" s="53">
        <v>0</v>
      </c>
    </row>
    <row r="176" spans="1:16" hidden="1">
      <c r="A176" s="19" t="s">
        <v>1985</v>
      </c>
      <c r="B176" s="19" t="s">
        <v>516</v>
      </c>
      <c r="D176" s="51" t="s">
        <v>1879</v>
      </c>
      <c r="E176" s="51" t="s">
        <v>460</v>
      </c>
      <c r="F176" s="51" t="s">
        <v>460</v>
      </c>
      <c r="H176" s="51" t="s">
        <v>623</v>
      </c>
      <c r="J176" s="51" t="s">
        <v>519</v>
      </c>
      <c r="K176" s="51" t="s">
        <v>3167</v>
      </c>
      <c r="L176" s="51" t="s">
        <v>3166</v>
      </c>
      <c r="N176" s="53">
        <v>1.5116174988099508E-2</v>
      </c>
      <c r="P176" s="53">
        <v>1.5116174988099508E-2</v>
      </c>
    </row>
    <row r="177" spans="1:16" hidden="1">
      <c r="A177" s="19" t="s">
        <v>1984</v>
      </c>
      <c r="B177" s="19" t="s">
        <v>516</v>
      </c>
      <c r="D177" s="51" t="s">
        <v>1879</v>
      </c>
      <c r="E177" s="51" t="s">
        <v>460</v>
      </c>
      <c r="F177" s="51" t="s">
        <v>460</v>
      </c>
      <c r="H177" s="51" t="s">
        <v>623</v>
      </c>
      <c r="J177" s="51" t="s">
        <v>519</v>
      </c>
      <c r="K177" s="51" t="s">
        <v>3167</v>
      </c>
      <c r="L177" s="51" t="s">
        <v>3166</v>
      </c>
      <c r="N177" s="53">
        <v>2054.2338838250116</v>
      </c>
      <c r="P177" s="53">
        <v>2054.2338838250116</v>
      </c>
    </row>
    <row r="178" spans="1:16" hidden="1">
      <c r="A178" s="19" t="s">
        <v>1994</v>
      </c>
      <c r="B178" s="19" t="s">
        <v>2634</v>
      </c>
      <c r="D178" s="51" t="s">
        <v>1879</v>
      </c>
      <c r="E178" s="51" t="s">
        <v>103</v>
      </c>
      <c r="F178" s="51" t="s">
        <v>690</v>
      </c>
      <c r="H178" s="51" t="s">
        <v>5</v>
      </c>
      <c r="I178" s="51" t="s">
        <v>2633</v>
      </c>
      <c r="J178" s="51" t="s">
        <v>2632</v>
      </c>
      <c r="N178" s="53">
        <v>50000</v>
      </c>
      <c r="P178" s="53">
        <v>50000</v>
      </c>
    </row>
    <row r="179" spans="1:16" s="138" customFormat="1" hidden="1">
      <c r="A179" s="138" t="s">
        <v>2149</v>
      </c>
      <c r="B179" s="138" t="s">
        <v>462</v>
      </c>
      <c r="C179" s="140" t="s">
        <v>681</v>
      </c>
      <c r="D179" s="140" t="s">
        <v>3982</v>
      </c>
      <c r="E179" s="140" t="s">
        <v>103</v>
      </c>
      <c r="F179" s="140" t="s">
        <v>1888</v>
      </c>
      <c r="G179" s="140" t="s">
        <v>103</v>
      </c>
      <c r="H179" s="140" t="s">
        <v>5</v>
      </c>
      <c r="I179" s="140"/>
      <c r="J179" s="140" t="s">
        <v>4043</v>
      </c>
      <c r="K179" s="140" t="s">
        <v>4042</v>
      </c>
      <c r="L179" s="140">
        <v>825</v>
      </c>
      <c r="M179" s="140"/>
      <c r="N179" s="139">
        <v>562.67729529730809</v>
      </c>
      <c r="O179" s="139">
        <v>0</v>
      </c>
      <c r="P179" s="139">
        <v>562.67729529730809</v>
      </c>
    </row>
    <row r="180" spans="1:16" hidden="1">
      <c r="A180" s="19" t="s">
        <v>631</v>
      </c>
      <c r="B180" s="19" t="s">
        <v>685</v>
      </c>
      <c r="D180" s="51" t="s">
        <v>1879</v>
      </c>
      <c r="E180" s="51" t="s">
        <v>460</v>
      </c>
      <c r="F180" s="51" t="s">
        <v>36</v>
      </c>
      <c r="H180" s="51" t="s">
        <v>623</v>
      </c>
      <c r="J180" s="51" t="s">
        <v>589</v>
      </c>
      <c r="K180" s="51" t="s">
        <v>1958</v>
      </c>
      <c r="N180" s="53">
        <v>14092</v>
      </c>
      <c r="P180" s="53">
        <v>14092</v>
      </c>
    </row>
    <row r="181" spans="1:16" hidden="1">
      <c r="A181" s="19" t="s">
        <v>16</v>
      </c>
      <c r="B181" s="19" t="s">
        <v>685</v>
      </c>
      <c r="D181" s="51" t="s">
        <v>1879</v>
      </c>
      <c r="E181" s="51" t="s">
        <v>460</v>
      </c>
      <c r="F181" s="51" t="s">
        <v>73</v>
      </c>
      <c r="H181" s="51" t="s">
        <v>623</v>
      </c>
      <c r="K181" s="51" t="s">
        <v>1958</v>
      </c>
      <c r="N181" s="53">
        <v>5638</v>
      </c>
      <c r="P181" s="53">
        <v>5638</v>
      </c>
    </row>
    <row r="182" spans="1:16" hidden="1">
      <c r="A182" s="19" t="s">
        <v>509</v>
      </c>
      <c r="B182" s="19" t="s">
        <v>685</v>
      </c>
      <c r="D182" s="51" t="s">
        <v>1879</v>
      </c>
      <c r="E182" s="51" t="s">
        <v>460</v>
      </c>
      <c r="F182" s="51" t="s">
        <v>460</v>
      </c>
      <c r="H182" s="51" t="s">
        <v>612</v>
      </c>
      <c r="K182" s="51" t="s">
        <v>1958</v>
      </c>
      <c r="N182" s="53">
        <v>56368</v>
      </c>
      <c r="P182" s="53">
        <v>56368</v>
      </c>
    </row>
    <row r="183" spans="1:16" hidden="1">
      <c r="A183" s="19" t="s">
        <v>2658</v>
      </c>
      <c r="B183" s="19" t="s">
        <v>3078</v>
      </c>
      <c r="D183" s="51" t="s">
        <v>1879</v>
      </c>
      <c r="E183" s="51" t="s">
        <v>460</v>
      </c>
      <c r="F183" s="51" t="s">
        <v>2880</v>
      </c>
      <c r="H183" s="51" t="s">
        <v>623</v>
      </c>
      <c r="J183" s="51" t="s">
        <v>3077</v>
      </c>
      <c r="N183" s="53">
        <v>28184</v>
      </c>
      <c r="O183" s="53">
        <v>0</v>
      </c>
      <c r="P183" s="53">
        <v>28184</v>
      </c>
    </row>
    <row r="184" spans="1:16" hidden="1">
      <c r="A184" s="19" t="s">
        <v>1989</v>
      </c>
      <c r="B184" s="19" t="s">
        <v>3413</v>
      </c>
      <c r="D184" s="51" t="s">
        <v>1879</v>
      </c>
      <c r="E184" s="51" t="s">
        <v>460</v>
      </c>
      <c r="F184" s="51" t="s">
        <v>460</v>
      </c>
      <c r="H184" s="51" t="s">
        <v>623</v>
      </c>
      <c r="J184" s="51" t="s">
        <v>357</v>
      </c>
      <c r="K184" s="51" t="s">
        <v>3412</v>
      </c>
      <c r="L184" s="51" t="s">
        <v>3411</v>
      </c>
      <c r="N184" s="53">
        <v>8311</v>
      </c>
      <c r="O184" s="53">
        <v>0</v>
      </c>
      <c r="P184" s="53">
        <v>8311</v>
      </c>
    </row>
    <row r="185" spans="1:16" hidden="1">
      <c r="A185" s="19" t="s">
        <v>756</v>
      </c>
      <c r="B185" s="19" t="s">
        <v>3928</v>
      </c>
      <c r="D185" s="51" t="s">
        <v>1879</v>
      </c>
      <c r="E185" s="51" t="s">
        <v>460</v>
      </c>
      <c r="F185" s="51" t="s">
        <v>460</v>
      </c>
      <c r="H185" s="51" t="s">
        <v>623</v>
      </c>
      <c r="I185" s="51">
        <v>60790</v>
      </c>
      <c r="J185" s="51" t="s">
        <v>3927</v>
      </c>
      <c r="N185" s="53">
        <v>4810</v>
      </c>
      <c r="P185" s="53">
        <v>4810</v>
      </c>
    </row>
    <row r="186" spans="1:16" hidden="1">
      <c r="A186" s="19" t="s">
        <v>1994</v>
      </c>
      <c r="B186" s="19" t="s">
        <v>3928</v>
      </c>
      <c r="D186" s="51" t="s">
        <v>1879</v>
      </c>
      <c r="E186" s="51" t="s">
        <v>460</v>
      </c>
      <c r="F186" s="51" t="s">
        <v>460</v>
      </c>
      <c r="H186" s="51" t="s">
        <v>623</v>
      </c>
      <c r="I186" s="51" t="s">
        <v>155</v>
      </c>
      <c r="J186" s="51" t="s">
        <v>3927</v>
      </c>
      <c r="N186" s="53">
        <v>17886</v>
      </c>
      <c r="P186" s="53">
        <v>17886</v>
      </c>
    </row>
    <row r="187" spans="1:16" hidden="1">
      <c r="A187" s="19" t="s">
        <v>756</v>
      </c>
      <c r="B187" s="19" t="s">
        <v>3926</v>
      </c>
      <c r="D187" s="51" t="s">
        <v>1879</v>
      </c>
      <c r="E187" s="51" t="s">
        <v>460</v>
      </c>
      <c r="F187" s="51" t="s">
        <v>460</v>
      </c>
      <c r="H187" s="51" t="s">
        <v>623</v>
      </c>
      <c r="I187" s="51">
        <v>60790</v>
      </c>
      <c r="J187" s="51" t="s">
        <v>3925</v>
      </c>
      <c r="N187" s="53">
        <v>31775</v>
      </c>
      <c r="P187" s="53">
        <v>31775</v>
      </c>
    </row>
    <row r="188" spans="1:16" hidden="1">
      <c r="A188" s="19" t="s">
        <v>1994</v>
      </c>
      <c r="B188" s="19" t="s">
        <v>3926</v>
      </c>
      <c r="D188" s="51" t="s">
        <v>1879</v>
      </c>
      <c r="E188" s="51" t="s">
        <v>460</v>
      </c>
      <c r="F188" s="51" t="s">
        <v>460</v>
      </c>
      <c r="H188" s="51" t="s">
        <v>623</v>
      </c>
      <c r="I188" s="51" t="s">
        <v>155</v>
      </c>
      <c r="J188" s="51" t="s">
        <v>3925</v>
      </c>
      <c r="N188" s="53">
        <v>17856</v>
      </c>
      <c r="P188" s="53">
        <v>17856</v>
      </c>
    </row>
    <row r="189" spans="1:16" hidden="1">
      <c r="A189" s="19" t="s">
        <v>756</v>
      </c>
      <c r="B189" s="19" t="s">
        <v>3924</v>
      </c>
      <c r="D189" s="51" t="s">
        <v>1879</v>
      </c>
      <c r="E189" s="51" t="s">
        <v>460</v>
      </c>
      <c r="F189" s="51" t="s">
        <v>460</v>
      </c>
      <c r="H189" s="51" t="s">
        <v>623</v>
      </c>
      <c r="I189" s="51">
        <v>60790</v>
      </c>
      <c r="J189" s="51" t="s">
        <v>3923</v>
      </c>
      <c r="N189" s="53">
        <v>14884</v>
      </c>
      <c r="P189" s="53">
        <v>14884</v>
      </c>
    </row>
    <row r="190" spans="1:16" hidden="1">
      <c r="A190" s="19" t="s">
        <v>1994</v>
      </c>
      <c r="B190" s="19" t="s">
        <v>3924</v>
      </c>
      <c r="D190" s="51" t="s">
        <v>1879</v>
      </c>
      <c r="E190" s="51" t="s">
        <v>460</v>
      </c>
      <c r="F190" s="51" t="s">
        <v>460</v>
      </c>
      <c r="H190" s="51" t="s">
        <v>623</v>
      </c>
      <c r="I190" s="51" t="s">
        <v>155</v>
      </c>
      <c r="J190" s="51" t="s">
        <v>3923</v>
      </c>
      <c r="N190" s="53">
        <v>14611</v>
      </c>
      <c r="P190" s="53">
        <v>14611</v>
      </c>
    </row>
    <row r="191" spans="1:16" hidden="1">
      <c r="A191" s="19" t="s">
        <v>756</v>
      </c>
      <c r="B191" s="19" t="s">
        <v>3922</v>
      </c>
      <c r="D191" s="51" t="s">
        <v>1879</v>
      </c>
      <c r="E191" s="51" t="s">
        <v>460</v>
      </c>
      <c r="F191" s="51" t="s">
        <v>460</v>
      </c>
      <c r="H191" s="51" t="s">
        <v>623</v>
      </c>
      <c r="I191" s="51">
        <v>60790</v>
      </c>
      <c r="J191" s="51" t="s">
        <v>3921</v>
      </c>
      <c r="N191" s="53">
        <v>13236</v>
      </c>
      <c r="P191" s="53">
        <v>13236</v>
      </c>
    </row>
    <row r="192" spans="1:16" hidden="1">
      <c r="A192" s="19" t="s">
        <v>1994</v>
      </c>
      <c r="B192" s="19" t="s">
        <v>3922</v>
      </c>
      <c r="D192" s="51" t="s">
        <v>1879</v>
      </c>
      <c r="E192" s="51" t="s">
        <v>460</v>
      </c>
      <c r="F192" s="51" t="s">
        <v>460</v>
      </c>
      <c r="H192" s="51" t="s">
        <v>623</v>
      </c>
      <c r="I192" s="51" t="s">
        <v>155</v>
      </c>
      <c r="J192" s="51" t="s">
        <v>3921</v>
      </c>
      <c r="N192" s="53">
        <v>19338</v>
      </c>
      <c r="P192" s="53">
        <v>19338</v>
      </c>
    </row>
    <row r="193" spans="1:16" hidden="1">
      <c r="A193" s="19" t="s">
        <v>756</v>
      </c>
      <c r="B193" s="19" t="s">
        <v>3920</v>
      </c>
      <c r="D193" s="51" t="s">
        <v>1879</v>
      </c>
      <c r="E193" s="51" t="s">
        <v>460</v>
      </c>
      <c r="F193" s="51" t="s">
        <v>460</v>
      </c>
      <c r="H193" s="51" t="s">
        <v>623</v>
      </c>
      <c r="I193" s="51">
        <v>60790</v>
      </c>
      <c r="J193" s="51" t="s">
        <v>3919</v>
      </c>
      <c r="N193" s="53">
        <v>5163</v>
      </c>
      <c r="P193" s="53">
        <v>5163</v>
      </c>
    </row>
    <row r="194" spans="1:16" hidden="1">
      <c r="A194" s="19" t="s">
        <v>1994</v>
      </c>
      <c r="B194" s="19" t="s">
        <v>3920</v>
      </c>
      <c r="D194" s="51" t="s">
        <v>1879</v>
      </c>
      <c r="E194" s="51" t="s">
        <v>460</v>
      </c>
      <c r="F194" s="51" t="s">
        <v>460</v>
      </c>
      <c r="H194" s="51" t="s">
        <v>623</v>
      </c>
      <c r="I194" s="51" t="s">
        <v>155</v>
      </c>
      <c r="J194" s="51" t="s">
        <v>3919</v>
      </c>
      <c r="N194" s="53">
        <v>10270</v>
      </c>
      <c r="P194" s="53">
        <v>10270</v>
      </c>
    </row>
    <row r="195" spans="1:16" hidden="1">
      <c r="A195" s="19" t="s">
        <v>756</v>
      </c>
      <c r="B195" s="19" t="s">
        <v>3918</v>
      </c>
      <c r="D195" s="51" t="s">
        <v>1879</v>
      </c>
      <c r="E195" s="51" t="s">
        <v>460</v>
      </c>
      <c r="F195" s="51" t="s">
        <v>460</v>
      </c>
      <c r="H195" s="51" t="s">
        <v>623</v>
      </c>
      <c r="I195" s="51">
        <v>60790</v>
      </c>
      <c r="J195" s="51" t="s">
        <v>3917</v>
      </c>
      <c r="N195" s="53">
        <v>4252</v>
      </c>
      <c r="P195" s="53">
        <v>4252</v>
      </c>
    </row>
    <row r="196" spans="1:16" hidden="1">
      <c r="A196" s="19" t="s">
        <v>1994</v>
      </c>
      <c r="B196" s="19" t="s">
        <v>3918</v>
      </c>
      <c r="D196" s="51" t="s">
        <v>1879</v>
      </c>
      <c r="E196" s="51" t="s">
        <v>460</v>
      </c>
      <c r="F196" s="51" t="s">
        <v>460</v>
      </c>
      <c r="H196" s="51" t="s">
        <v>623</v>
      </c>
      <c r="I196" s="51" t="s">
        <v>155</v>
      </c>
      <c r="J196" s="51" t="s">
        <v>3917</v>
      </c>
      <c r="N196" s="53">
        <v>8458</v>
      </c>
      <c r="P196" s="53">
        <v>8458</v>
      </c>
    </row>
    <row r="197" spans="1:16" hidden="1">
      <c r="A197" s="19" t="s">
        <v>1994</v>
      </c>
      <c r="B197" s="19" t="s">
        <v>3461</v>
      </c>
      <c r="D197" s="51" t="s">
        <v>1879</v>
      </c>
      <c r="E197" s="51" t="s">
        <v>460</v>
      </c>
      <c r="F197" s="51" t="s">
        <v>460</v>
      </c>
      <c r="H197" s="51" t="s">
        <v>623</v>
      </c>
      <c r="I197" s="51" t="s">
        <v>155</v>
      </c>
      <c r="J197" s="51" t="s">
        <v>3460</v>
      </c>
      <c r="N197" s="53">
        <v>33868</v>
      </c>
      <c r="P197" s="53">
        <v>33868</v>
      </c>
    </row>
    <row r="198" spans="1:16" hidden="1">
      <c r="A198" s="19" t="s">
        <v>1989</v>
      </c>
      <c r="B198" s="19" t="s">
        <v>3461</v>
      </c>
      <c r="D198" s="51" t="s">
        <v>1879</v>
      </c>
      <c r="E198" s="51" t="s">
        <v>460</v>
      </c>
      <c r="F198" s="51" t="s">
        <v>460</v>
      </c>
      <c r="H198" s="51" t="s">
        <v>623</v>
      </c>
      <c r="J198" s="51" t="s">
        <v>155</v>
      </c>
      <c r="K198" s="51" t="s">
        <v>3460</v>
      </c>
      <c r="L198" s="51">
        <v>57378</v>
      </c>
      <c r="N198" s="53">
        <v>7157</v>
      </c>
      <c r="O198" s="53">
        <v>0</v>
      </c>
      <c r="P198" s="53">
        <v>7157</v>
      </c>
    </row>
    <row r="199" spans="1:16" hidden="1">
      <c r="A199" s="19" t="s">
        <v>39</v>
      </c>
      <c r="B199" s="19" t="s">
        <v>3573</v>
      </c>
      <c r="D199" s="51" t="s">
        <v>1879</v>
      </c>
      <c r="E199" s="51" t="s">
        <v>4</v>
      </c>
      <c r="F199" s="51" t="s">
        <v>4</v>
      </c>
      <c r="H199" s="51" t="s">
        <v>623</v>
      </c>
      <c r="J199" s="51" t="s">
        <v>394</v>
      </c>
      <c r="K199" s="51" t="s">
        <v>3572</v>
      </c>
      <c r="L199" s="51">
        <v>56112</v>
      </c>
      <c r="N199" s="53">
        <v>57811.586000000003</v>
      </c>
      <c r="P199" s="53">
        <v>57811.586000000003</v>
      </c>
    </row>
    <row r="200" spans="1:16" hidden="1">
      <c r="A200" s="19" t="s">
        <v>39</v>
      </c>
      <c r="B200" s="19" t="s">
        <v>3552</v>
      </c>
      <c r="D200" s="51" t="s">
        <v>1879</v>
      </c>
      <c r="E200" s="51" t="s">
        <v>4</v>
      </c>
      <c r="F200" s="51" t="s">
        <v>4</v>
      </c>
      <c r="H200" s="51" t="s">
        <v>623</v>
      </c>
      <c r="J200" s="51" t="s">
        <v>3551</v>
      </c>
      <c r="K200" s="51" t="s">
        <v>3550</v>
      </c>
      <c r="L200" s="51">
        <v>55339</v>
      </c>
      <c r="N200" s="53">
        <v>0</v>
      </c>
      <c r="P200" s="53">
        <v>0</v>
      </c>
    </row>
    <row r="201" spans="1:16" hidden="1">
      <c r="A201" s="19" t="s">
        <v>2149</v>
      </c>
      <c r="B201" s="19" t="s">
        <v>686</v>
      </c>
      <c r="D201" s="51" t="s">
        <v>1879</v>
      </c>
      <c r="E201" s="51" t="s">
        <v>672</v>
      </c>
      <c r="F201" s="51" t="s">
        <v>672</v>
      </c>
      <c r="G201" s="51" t="s">
        <v>671</v>
      </c>
      <c r="H201" s="51" t="s">
        <v>671</v>
      </c>
      <c r="L201" s="51" t="s">
        <v>15</v>
      </c>
      <c r="N201" s="53">
        <v>25929.183433349815</v>
      </c>
      <c r="O201" s="53">
        <v>0</v>
      </c>
      <c r="P201" s="53">
        <v>25929.183433349815</v>
      </c>
    </row>
    <row r="202" spans="1:16" hidden="1">
      <c r="A202" s="19" t="s">
        <v>1989</v>
      </c>
      <c r="B202" s="19" t="s">
        <v>3432</v>
      </c>
      <c r="D202" s="51" t="s">
        <v>1879</v>
      </c>
      <c r="E202" s="51" t="s">
        <v>460</v>
      </c>
      <c r="F202" s="51" t="s">
        <v>460</v>
      </c>
      <c r="H202" s="51" t="s">
        <v>623</v>
      </c>
      <c r="J202" s="51" t="s">
        <v>358</v>
      </c>
      <c r="K202" s="51" t="s">
        <v>3431</v>
      </c>
      <c r="L202" s="51" t="s">
        <v>3430</v>
      </c>
      <c r="N202" s="53">
        <v>2110</v>
      </c>
      <c r="O202" s="53">
        <v>0</v>
      </c>
      <c r="P202" s="53">
        <v>2110</v>
      </c>
    </row>
    <row r="203" spans="1:16" hidden="1">
      <c r="A203" s="19" t="s">
        <v>2149</v>
      </c>
      <c r="B203" s="19" t="s">
        <v>687</v>
      </c>
      <c r="D203" s="51" t="s">
        <v>1879</v>
      </c>
      <c r="E203" s="51" t="s">
        <v>672</v>
      </c>
      <c r="F203" s="51" t="s">
        <v>672</v>
      </c>
      <c r="G203" s="51" t="s">
        <v>671</v>
      </c>
      <c r="H203" s="51" t="s">
        <v>671</v>
      </c>
      <c r="L203" s="51" t="s">
        <v>15</v>
      </c>
      <c r="N203" s="53">
        <v>2803.8346499854956</v>
      </c>
      <c r="O203" s="53">
        <v>0</v>
      </c>
      <c r="P203" s="53">
        <v>2803.8346499854956</v>
      </c>
    </row>
    <row r="204" spans="1:16" hidden="1">
      <c r="A204" s="19" t="s">
        <v>39</v>
      </c>
      <c r="B204" s="19" t="s">
        <v>111</v>
      </c>
      <c r="D204" s="51" t="s">
        <v>1879</v>
      </c>
      <c r="E204" s="51" t="s">
        <v>103</v>
      </c>
      <c r="F204" s="51" t="s">
        <v>688</v>
      </c>
      <c r="H204" s="51" t="s">
        <v>623</v>
      </c>
      <c r="J204" s="51" t="s">
        <v>165</v>
      </c>
      <c r="K204" s="51" t="s">
        <v>3563</v>
      </c>
      <c r="L204" s="51">
        <v>50147</v>
      </c>
      <c r="P204" s="53">
        <v>0</v>
      </c>
    </row>
    <row r="205" spans="1:16" hidden="1">
      <c r="A205" s="19" t="s">
        <v>624</v>
      </c>
      <c r="B205" s="19" t="s">
        <v>689</v>
      </c>
      <c r="D205" s="51" t="s">
        <v>1879</v>
      </c>
      <c r="E205" s="51" t="s">
        <v>103</v>
      </c>
      <c r="F205" s="51" t="s">
        <v>690</v>
      </c>
      <c r="G205" s="51" t="s">
        <v>676</v>
      </c>
      <c r="H205" s="51" t="s">
        <v>1878</v>
      </c>
      <c r="J205" s="51">
        <v>60195</v>
      </c>
      <c r="K205" s="51" t="s">
        <v>2233</v>
      </c>
      <c r="N205" s="53">
        <v>3286</v>
      </c>
      <c r="P205" s="53">
        <v>3286</v>
      </c>
    </row>
    <row r="206" spans="1:16" hidden="1">
      <c r="A206" s="19" t="s">
        <v>2149</v>
      </c>
      <c r="B206" s="19" t="s">
        <v>691</v>
      </c>
      <c r="D206" s="51" t="s">
        <v>1879</v>
      </c>
      <c r="E206" s="51" t="s">
        <v>672</v>
      </c>
      <c r="F206" s="51" t="s">
        <v>672</v>
      </c>
      <c r="G206" s="51" t="s">
        <v>671</v>
      </c>
      <c r="H206" s="51" t="s">
        <v>51</v>
      </c>
      <c r="J206" s="51" t="s">
        <v>2332</v>
      </c>
      <c r="L206" s="51" t="s">
        <v>15</v>
      </c>
      <c r="N206" s="53">
        <v>4.1328596754090201</v>
      </c>
      <c r="O206" s="53">
        <v>0</v>
      </c>
      <c r="P206" s="53">
        <v>4.1328596754090201</v>
      </c>
    </row>
    <row r="207" spans="1:16" hidden="1">
      <c r="A207" s="19" t="s">
        <v>692</v>
      </c>
      <c r="B207" s="19" t="s">
        <v>693</v>
      </c>
      <c r="D207" s="51" t="s">
        <v>1879</v>
      </c>
      <c r="E207" s="51" t="s">
        <v>103</v>
      </c>
      <c r="F207" s="51" t="s">
        <v>103</v>
      </c>
      <c r="H207" s="51" t="s">
        <v>612</v>
      </c>
      <c r="J207" s="51" t="s">
        <v>1968</v>
      </c>
      <c r="K207" s="51" t="s">
        <v>1967</v>
      </c>
      <c r="N207" s="53">
        <v>416.52</v>
      </c>
      <c r="O207" s="53">
        <v>0</v>
      </c>
      <c r="P207" s="53">
        <v>416.52</v>
      </c>
    </row>
    <row r="208" spans="1:16" hidden="1">
      <c r="A208" s="19" t="s">
        <v>1986</v>
      </c>
      <c r="B208" s="19" t="s">
        <v>694</v>
      </c>
      <c r="D208" s="51" t="s">
        <v>1879</v>
      </c>
      <c r="E208" s="51" t="s">
        <v>622</v>
      </c>
      <c r="F208" s="51" t="s">
        <v>622</v>
      </c>
      <c r="H208" s="51" t="s">
        <v>623</v>
      </c>
      <c r="J208" s="51" t="s">
        <v>44</v>
      </c>
      <c r="K208" s="51" t="s">
        <v>44</v>
      </c>
      <c r="L208" s="51">
        <v>56474</v>
      </c>
      <c r="N208" s="53">
        <v>0</v>
      </c>
      <c r="O208" s="53">
        <v>0</v>
      </c>
      <c r="P208" s="53">
        <v>0</v>
      </c>
    </row>
    <row r="209" spans="1:16" hidden="1">
      <c r="A209" s="19" t="s">
        <v>1985</v>
      </c>
      <c r="B209" s="19" t="s">
        <v>694</v>
      </c>
      <c r="D209" s="51" t="s">
        <v>1879</v>
      </c>
      <c r="E209" s="51" t="s">
        <v>622</v>
      </c>
      <c r="F209" s="51" t="s">
        <v>622</v>
      </c>
      <c r="H209" s="51" t="s">
        <v>623</v>
      </c>
      <c r="J209" s="51" t="s">
        <v>44</v>
      </c>
      <c r="K209" s="51" t="s">
        <v>44</v>
      </c>
      <c r="L209" s="51">
        <v>56474</v>
      </c>
      <c r="N209" s="53">
        <v>0.24735190943469809</v>
      </c>
      <c r="O209" s="53">
        <v>3.5529333270500722E-3</v>
      </c>
      <c r="P209" s="53">
        <v>0.24379897610764803</v>
      </c>
    </row>
    <row r="210" spans="1:16" hidden="1">
      <c r="A210" s="19" t="s">
        <v>1984</v>
      </c>
      <c r="B210" s="19" t="s">
        <v>694</v>
      </c>
      <c r="D210" s="51" t="s">
        <v>1879</v>
      </c>
      <c r="E210" s="51" t="s">
        <v>622</v>
      </c>
      <c r="F210" s="51" t="s">
        <v>622</v>
      </c>
      <c r="H210" s="51" t="s">
        <v>623</v>
      </c>
      <c r="J210" s="51" t="s">
        <v>44</v>
      </c>
      <c r="K210" s="51" t="s">
        <v>44</v>
      </c>
      <c r="L210" s="51">
        <v>56474</v>
      </c>
      <c r="N210" s="53">
        <v>33614.236008090564</v>
      </c>
      <c r="O210" s="53">
        <v>482.83087706667294</v>
      </c>
      <c r="P210" s="53">
        <v>33131.405131023894</v>
      </c>
    </row>
    <row r="211" spans="1:16" hidden="1">
      <c r="A211" s="19" t="s">
        <v>2149</v>
      </c>
      <c r="B211" s="19" t="s">
        <v>695</v>
      </c>
      <c r="D211" s="51" t="s">
        <v>1879</v>
      </c>
      <c r="E211" s="51" t="s">
        <v>672</v>
      </c>
      <c r="F211" s="51" t="s">
        <v>672</v>
      </c>
      <c r="G211" s="51" t="s">
        <v>671</v>
      </c>
      <c r="H211" s="51" t="s">
        <v>671</v>
      </c>
      <c r="L211" s="51" t="s">
        <v>15</v>
      </c>
      <c r="N211" s="53">
        <v>3354.450412230839</v>
      </c>
      <c r="O211" s="53">
        <v>0</v>
      </c>
      <c r="P211" s="53">
        <v>3354.450412230839</v>
      </c>
    </row>
    <row r="212" spans="1:16" hidden="1">
      <c r="A212" s="19" t="s">
        <v>2149</v>
      </c>
      <c r="B212" s="19" t="s">
        <v>696</v>
      </c>
      <c r="D212" s="51" t="s">
        <v>1879</v>
      </c>
      <c r="E212" s="51" t="s">
        <v>672</v>
      </c>
      <c r="F212" s="51" t="s">
        <v>672</v>
      </c>
      <c r="G212" s="51" t="s">
        <v>671</v>
      </c>
      <c r="H212" s="51" t="s">
        <v>6</v>
      </c>
      <c r="J212" s="51" t="s">
        <v>2385</v>
      </c>
      <c r="L212" s="51" t="s">
        <v>15</v>
      </c>
      <c r="N212" s="53">
        <v>241.85332747565138</v>
      </c>
      <c r="O212" s="53">
        <v>0</v>
      </c>
      <c r="P212" s="53">
        <v>241.85332747565138</v>
      </c>
    </row>
    <row r="213" spans="1:16" hidden="1">
      <c r="A213" s="19" t="s">
        <v>54</v>
      </c>
      <c r="B213" s="19" t="s">
        <v>4242</v>
      </c>
      <c r="C213" s="51" t="s">
        <v>629</v>
      </c>
      <c r="D213" s="51" t="s">
        <v>3982</v>
      </c>
      <c r="E213" s="51" t="s">
        <v>676</v>
      </c>
      <c r="F213" s="51" t="s">
        <v>676</v>
      </c>
      <c r="H213" s="51" t="s">
        <v>4241</v>
      </c>
      <c r="L213" s="51" t="s">
        <v>4240</v>
      </c>
      <c r="N213" s="53">
        <v>2129</v>
      </c>
      <c r="P213" s="53">
        <v>2129</v>
      </c>
    </row>
    <row r="214" spans="1:16" hidden="1">
      <c r="A214" s="19" t="s">
        <v>41</v>
      </c>
      <c r="B214" s="19" t="s">
        <v>3830</v>
      </c>
      <c r="D214" s="51" t="s">
        <v>1879</v>
      </c>
      <c r="E214" s="51" t="s">
        <v>460</v>
      </c>
      <c r="F214" s="51" t="s">
        <v>460</v>
      </c>
      <c r="H214" s="51" t="s">
        <v>623</v>
      </c>
      <c r="J214" s="51">
        <v>62870</v>
      </c>
      <c r="K214" s="51" t="s">
        <v>3829</v>
      </c>
      <c r="N214" s="53">
        <v>119503</v>
      </c>
      <c r="P214" s="53">
        <v>119503</v>
      </c>
    </row>
    <row r="215" spans="1:16" hidden="1">
      <c r="A215" s="19" t="s">
        <v>41</v>
      </c>
      <c r="B215" s="19" t="s">
        <v>3823</v>
      </c>
      <c r="D215" s="51" t="s">
        <v>1879</v>
      </c>
      <c r="E215" s="51" t="s">
        <v>460</v>
      </c>
      <c r="F215" s="51" t="s">
        <v>460</v>
      </c>
      <c r="H215" s="51" t="s">
        <v>623</v>
      </c>
      <c r="J215" s="51">
        <v>63153</v>
      </c>
      <c r="K215" s="51" t="s">
        <v>3822</v>
      </c>
      <c r="N215" s="53">
        <v>13710</v>
      </c>
      <c r="P215" s="53">
        <v>13710</v>
      </c>
    </row>
    <row r="216" spans="1:16" hidden="1">
      <c r="A216" s="19" t="s">
        <v>41</v>
      </c>
      <c r="B216" s="19" t="s">
        <v>697</v>
      </c>
      <c r="D216" s="51" t="s">
        <v>1879</v>
      </c>
      <c r="E216" s="51" t="s">
        <v>460</v>
      </c>
      <c r="F216" s="51" t="s">
        <v>460</v>
      </c>
      <c r="H216" s="51" t="s">
        <v>623</v>
      </c>
      <c r="J216" s="51">
        <v>62871</v>
      </c>
      <c r="K216" s="51" t="s">
        <v>3828</v>
      </c>
      <c r="N216" s="53">
        <v>136761</v>
      </c>
      <c r="P216" s="53">
        <v>136761</v>
      </c>
    </row>
    <row r="217" spans="1:16" hidden="1">
      <c r="A217" s="19" t="s">
        <v>41</v>
      </c>
      <c r="B217" s="19" t="s">
        <v>698</v>
      </c>
      <c r="D217" s="51" t="s">
        <v>1879</v>
      </c>
      <c r="E217" s="51" t="s">
        <v>460</v>
      </c>
      <c r="F217" s="51" t="s">
        <v>460</v>
      </c>
      <c r="H217" s="51" t="s">
        <v>623</v>
      </c>
      <c r="J217" s="51">
        <v>62872</v>
      </c>
      <c r="K217" s="51" t="s">
        <v>3827</v>
      </c>
      <c r="N217" s="53">
        <v>121564</v>
      </c>
      <c r="P217" s="53">
        <v>121564</v>
      </c>
    </row>
    <row r="218" spans="1:16" hidden="1">
      <c r="A218" s="19" t="s">
        <v>41</v>
      </c>
      <c r="B218" s="19" t="s">
        <v>3825</v>
      </c>
      <c r="D218" s="51" t="s">
        <v>1879</v>
      </c>
      <c r="E218" s="51" t="s">
        <v>460</v>
      </c>
      <c r="F218" s="51" t="s">
        <v>460</v>
      </c>
      <c r="H218" s="51" t="s">
        <v>623</v>
      </c>
      <c r="J218" s="51">
        <v>63152</v>
      </c>
      <c r="K218" s="51" t="s">
        <v>3824</v>
      </c>
      <c r="N218" s="53">
        <v>12641</v>
      </c>
      <c r="P218" s="53">
        <v>12641</v>
      </c>
    </row>
    <row r="219" spans="1:16" hidden="1">
      <c r="A219" s="19" t="s">
        <v>2149</v>
      </c>
      <c r="B219" s="19" t="s">
        <v>699</v>
      </c>
      <c r="D219" s="51" t="s">
        <v>1879</v>
      </c>
      <c r="E219" s="51" t="s">
        <v>672</v>
      </c>
      <c r="F219" s="51" t="s">
        <v>672</v>
      </c>
      <c r="G219" s="51" t="s">
        <v>671</v>
      </c>
      <c r="H219" s="51" t="s">
        <v>671</v>
      </c>
      <c r="L219" s="51" t="s">
        <v>15</v>
      </c>
      <c r="N219" s="53">
        <v>0.40518232111853136</v>
      </c>
      <c r="O219" s="53">
        <v>0</v>
      </c>
      <c r="P219" s="53">
        <v>0.40518232111853136</v>
      </c>
    </row>
    <row r="220" spans="1:16" hidden="1">
      <c r="A220" s="19" t="s">
        <v>2149</v>
      </c>
      <c r="B220" s="19" t="s">
        <v>700</v>
      </c>
      <c r="D220" s="51" t="s">
        <v>1879</v>
      </c>
      <c r="E220" s="51" t="s">
        <v>672</v>
      </c>
      <c r="F220" s="51" t="s">
        <v>672</v>
      </c>
      <c r="G220" s="51" t="s">
        <v>671</v>
      </c>
      <c r="H220" s="51" t="s">
        <v>5</v>
      </c>
      <c r="L220" s="51" t="s">
        <v>15</v>
      </c>
      <c r="N220" s="53">
        <v>11.115501676018377</v>
      </c>
      <c r="O220" s="53">
        <v>0</v>
      </c>
      <c r="P220" s="53">
        <v>11.115501676018377</v>
      </c>
    </row>
    <row r="221" spans="1:16" s="138" customFormat="1" hidden="1">
      <c r="A221" s="138" t="s">
        <v>2149</v>
      </c>
      <c r="B221" s="138" t="s">
        <v>557</v>
      </c>
      <c r="C221" s="140" t="s">
        <v>681</v>
      </c>
      <c r="D221" s="140" t="s">
        <v>3982</v>
      </c>
      <c r="E221" s="140" t="s">
        <v>103</v>
      </c>
      <c r="F221" s="140" t="s">
        <v>1888</v>
      </c>
      <c r="G221" s="140" t="s">
        <v>103</v>
      </c>
      <c r="H221" s="140" t="s">
        <v>6</v>
      </c>
      <c r="I221" s="140"/>
      <c r="J221" s="140" t="s">
        <v>4044</v>
      </c>
      <c r="K221" s="140"/>
      <c r="L221" s="140">
        <v>6484</v>
      </c>
      <c r="M221" s="140"/>
      <c r="N221" s="139">
        <v>35.030908843754503</v>
      </c>
      <c r="O221" s="139">
        <v>0</v>
      </c>
      <c r="P221" s="139">
        <v>35.030908843754503</v>
      </c>
    </row>
    <row r="222" spans="1:16" hidden="1">
      <c r="A222" s="19" t="s">
        <v>1986</v>
      </c>
      <c r="B222" s="19" t="s">
        <v>701</v>
      </c>
      <c r="D222" s="51" t="s">
        <v>1879</v>
      </c>
      <c r="E222" s="51" t="s">
        <v>622</v>
      </c>
      <c r="F222" s="51" t="s">
        <v>622</v>
      </c>
      <c r="H222" s="51" t="s">
        <v>623</v>
      </c>
      <c r="J222" s="51" t="s">
        <v>44</v>
      </c>
      <c r="K222" s="51" t="s">
        <v>44</v>
      </c>
      <c r="L222" s="51" t="s">
        <v>2847</v>
      </c>
      <c r="N222" s="53">
        <v>0</v>
      </c>
      <c r="P222" s="53">
        <v>0</v>
      </c>
    </row>
    <row r="223" spans="1:16" hidden="1">
      <c r="A223" s="19" t="s">
        <v>1985</v>
      </c>
      <c r="B223" s="19" t="s">
        <v>701</v>
      </c>
      <c r="D223" s="51" t="s">
        <v>1879</v>
      </c>
      <c r="E223" s="51" t="s">
        <v>622</v>
      </c>
      <c r="F223" s="51" t="s">
        <v>622</v>
      </c>
      <c r="H223" s="51" t="s">
        <v>623</v>
      </c>
      <c r="J223" s="51" t="s">
        <v>44</v>
      </c>
      <c r="K223" s="51" t="s">
        <v>44</v>
      </c>
      <c r="L223" s="51" t="s">
        <v>2847</v>
      </c>
      <c r="N223" s="53">
        <v>2.241728583697387</v>
      </c>
      <c r="P223" s="53">
        <v>2.241728583697387</v>
      </c>
    </row>
    <row r="224" spans="1:16" hidden="1">
      <c r="A224" s="19" t="s">
        <v>1984</v>
      </c>
      <c r="B224" s="19" t="s">
        <v>701</v>
      </c>
      <c r="D224" s="51" t="s">
        <v>1879</v>
      </c>
      <c r="E224" s="51" t="s">
        <v>622</v>
      </c>
      <c r="F224" s="51" t="s">
        <v>622</v>
      </c>
      <c r="H224" s="51" t="s">
        <v>623</v>
      </c>
      <c r="J224" s="51" t="s">
        <v>44</v>
      </c>
      <c r="K224" s="51" t="s">
        <v>44</v>
      </c>
      <c r="L224" s="51" t="s">
        <v>2847</v>
      </c>
      <c r="N224" s="53">
        <v>304642.86227141629</v>
      </c>
      <c r="P224" s="53">
        <v>304642.86227141629</v>
      </c>
    </row>
    <row r="225" spans="1:16" hidden="1">
      <c r="A225" s="19" t="s">
        <v>1986</v>
      </c>
      <c r="B225" s="19" t="s">
        <v>702</v>
      </c>
      <c r="D225" s="51" t="s">
        <v>1879</v>
      </c>
      <c r="E225" s="51" t="s">
        <v>622</v>
      </c>
      <c r="F225" s="51" t="s">
        <v>622</v>
      </c>
      <c r="H225" s="51" t="s">
        <v>623</v>
      </c>
      <c r="J225" s="51" t="s">
        <v>44</v>
      </c>
      <c r="K225" s="51" t="s">
        <v>44</v>
      </c>
      <c r="L225" s="51" t="s">
        <v>2846</v>
      </c>
      <c r="N225" s="53">
        <v>0</v>
      </c>
      <c r="P225" s="53">
        <v>0</v>
      </c>
    </row>
    <row r="226" spans="1:16" hidden="1">
      <c r="A226" s="19" t="s">
        <v>1985</v>
      </c>
      <c r="B226" s="19" t="s">
        <v>702</v>
      </c>
      <c r="D226" s="51" t="s">
        <v>1879</v>
      </c>
      <c r="E226" s="51" t="s">
        <v>622</v>
      </c>
      <c r="F226" s="51" t="s">
        <v>622</v>
      </c>
      <c r="H226" s="51" t="s">
        <v>623</v>
      </c>
      <c r="J226" s="51" t="s">
        <v>44</v>
      </c>
      <c r="K226" s="51" t="s">
        <v>44</v>
      </c>
      <c r="L226" s="51" t="s">
        <v>2846</v>
      </c>
      <c r="N226" s="53">
        <v>1.8537770269335712</v>
      </c>
      <c r="P226" s="53">
        <v>1.8537770269335712</v>
      </c>
    </row>
    <row r="227" spans="1:16" hidden="1">
      <c r="A227" s="19" t="s">
        <v>1984</v>
      </c>
      <c r="B227" s="19" t="s">
        <v>702</v>
      </c>
      <c r="D227" s="51" t="s">
        <v>1879</v>
      </c>
      <c r="E227" s="51" t="s">
        <v>622</v>
      </c>
      <c r="F227" s="51" t="s">
        <v>622</v>
      </c>
      <c r="H227" s="51" t="s">
        <v>623</v>
      </c>
      <c r="J227" s="51" t="s">
        <v>44</v>
      </c>
      <c r="K227" s="51" t="s">
        <v>44</v>
      </c>
      <c r="L227" s="51" t="s">
        <v>2846</v>
      </c>
      <c r="N227" s="53">
        <v>251921.63922297306</v>
      </c>
      <c r="P227" s="53">
        <v>251921.63922297306</v>
      </c>
    </row>
    <row r="228" spans="1:16" hidden="1">
      <c r="A228" s="19" t="s">
        <v>2149</v>
      </c>
      <c r="B228" s="19" t="s">
        <v>703</v>
      </c>
      <c r="D228" s="51" t="s">
        <v>1879</v>
      </c>
      <c r="E228" s="51" t="s">
        <v>672</v>
      </c>
      <c r="F228" s="51" t="s">
        <v>672</v>
      </c>
      <c r="G228" s="51" t="s">
        <v>671</v>
      </c>
      <c r="H228" s="51" t="s">
        <v>51</v>
      </c>
      <c r="L228" s="51">
        <v>58598</v>
      </c>
      <c r="N228" s="53">
        <v>72.203489623322298</v>
      </c>
      <c r="O228" s="53">
        <v>0</v>
      </c>
      <c r="P228" s="53">
        <v>72.203489623322298</v>
      </c>
    </row>
    <row r="229" spans="1:16" hidden="1">
      <c r="A229" s="19" t="s">
        <v>1986</v>
      </c>
      <c r="B229" s="19" t="s">
        <v>704</v>
      </c>
      <c r="D229" s="51" t="s">
        <v>1879</v>
      </c>
      <c r="E229" s="51" t="s">
        <v>676</v>
      </c>
      <c r="F229" s="51" t="s">
        <v>676</v>
      </c>
      <c r="H229" s="51" t="s">
        <v>623</v>
      </c>
      <c r="J229" s="51" t="s">
        <v>44</v>
      </c>
      <c r="K229" s="51" t="s">
        <v>44</v>
      </c>
      <c r="L229" s="51" t="s">
        <v>2863</v>
      </c>
      <c r="N229" s="53">
        <v>0</v>
      </c>
      <c r="O229" s="53">
        <v>0</v>
      </c>
      <c r="P229" s="53">
        <v>0</v>
      </c>
    </row>
    <row r="230" spans="1:16" hidden="1">
      <c r="A230" s="19" t="s">
        <v>1985</v>
      </c>
      <c r="B230" s="19" t="s">
        <v>704</v>
      </c>
      <c r="D230" s="51" t="s">
        <v>1879</v>
      </c>
      <c r="E230" s="51" t="s">
        <v>676</v>
      </c>
      <c r="F230" s="51" t="s">
        <v>676</v>
      </c>
      <c r="H230" s="51" t="s">
        <v>623</v>
      </c>
      <c r="J230" s="51" t="s">
        <v>44</v>
      </c>
      <c r="K230" s="51" t="s">
        <v>44</v>
      </c>
      <c r="L230" s="51" t="s">
        <v>2863</v>
      </c>
      <c r="N230" s="53">
        <v>3.6769610822226171</v>
      </c>
      <c r="O230" s="53">
        <v>1.3934776443831319E-5</v>
      </c>
      <c r="P230" s="53">
        <v>3.6769471474461732</v>
      </c>
    </row>
    <row r="231" spans="1:16" hidden="1">
      <c r="A231" s="19" t="s">
        <v>1984</v>
      </c>
      <c r="B231" s="19" t="s">
        <v>704</v>
      </c>
      <c r="D231" s="51" t="s">
        <v>1879</v>
      </c>
      <c r="E231" s="51" t="s">
        <v>676</v>
      </c>
      <c r="F231" s="51" t="s">
        <v>676</v>
      </c>
      <c r="H231" s="51" t="s">
        <v>623</v>
      </c>
      <c r="J231" s="51" t="s">
        <v>44</v>
      </c>
      <c r="K231" s="51" t="s">
        <v>44</v>
      </c>
      <c r="L231" s="51" t="s">
        <v>2863</v>
      </c>
      <c r="N231" s="53">
        <v>499685.80348891777</v>
      </c>
      <c r="O231" s="53">
        <v>1.8936860652235563</v>
      </c>
      <c r="P231" s="53">
        <v>499683.90980285255</v>
      </c>
    </row>
    <row r="232" spans="1:16" hidden="1">
      <c r="A232" s="19" t="s">
        <v>1986</v>
      </c>
      <c r="B232" s="19" t="s">
        <v>705</v>
      </c>
      <c r="D232" s="51" t="s">
        <v>1879</v>
      </c>
      <c r="E232" s="51" t="s">
        <v>676</v>
      </c>
      <c r="F232" s="51" t="s">
        <v>676</v>
      </c>
      <c r="H232" s="51" t="s">
        <v>623</v>
      </c>
      <c r="J232" s="51" t="s">
        <v>44</v>
      </c>
      <c r="K232" s="51" t="s">
        <v>44</v>
      </c>
      <c r="L232" s="51" t="s">
        <v>2862</v>
      </c>
      <c r="N232" s="53">
        <v>0</v>
      </c>
      <c r="O232" s="53">
        <v>0</v>
      </c>
      <c r="P232" s="53">
        <v>0</v>
      </c>
    </row>
    <row r="233" spans="1:16" hidden="1">
      <c r="A233" s="19" t="s">
        <v>1985</v>
      </c>
      <c r="B233" s="19" t="s">
        <v>705</v>
      </c>
      <c r="D233" s="51" t="s">
        <v>1879</v>
      </c>
      <c r="E233" s="51" t="s">
        <v>676</v>
      </c>
      <c r="F233" s="51" t="s">
        <v>676</v>
      </c>
      <c r="H233" s="51" t="s">
        <v>623</v>
      </c>
      <c r="J233" s="51" t="s">
        <v>44</v>
      </c>
      <c r="K233" s="51" t="s">
        <v>44</v>
      </c>
      <c r="L233" s="51" t="s">
        <v>2862</v>
      </c>
      <c r="N233" s="53">
        <v>4.6887821725391063</v>
      </c>
      <c r="O233" s="53">
        <v>2.3282268927645505E-5</v>
      </c>
      <c r="P233" s="53">
        <v>4.6887588902701784</v>
      </c>
    </row>
    <row r="234" spans="1:16" hidden="1">
      <c r="A234" s="19" t="s">
        <v>1984</v>
      </c>
      <c r="B234" s="19" t="s">
        <v>705</v>
      </c>
      <c r="D234" s="51" t="s">
        <v>1879</v>
      </c>
      <c r="E234" s="51" t="s">
        <v>676</v>
      </c>
      <c r="F234" s="51" t="s">
        <v>676</v>
      </c>
      <c r="H234" s="51" t="s">
        <v>623</v>
      </c>
      <c r="J234" s="51" t="s">
        <v>44</v>
      </c>
      <c r="K234" s="51" t="s">
        <v>44</v>
      </c>
      <c r="L234" s="51" t="s">
        <v>2862</v>
      </c>
      <c r="N234" s="53">
        <v>637188.65521782753</v>
      </c>
      <c r="O234" s="53">
        <v>3.1639767177310727</v>
      </c>
      <c r="P234" s="53">
        <v>637185.49124110979</v>
      </c>
    </row>
    <row r="235" spans="1:16" hidden="1">
      <c r="A235" s="19" t="s">
        <v>1986</v>
      </c>
      <c r="B235" s="19" t="s">
        <v>706</v>
      </c>
      <c r="D235" s="51" t="s">
        <v>1879</v>
      </c>
      <c r="E235" s="51" t="s">
        <v>676</v>
      </c>
      <c r="F235" s="51" t="s">
        <v>676</v>
      </c>
      <c r="H235" s="51" t="s">
        <v>623</v>
      </c>
      <c r="J235" s="51" t="s">
        <v>44</v>
      </c>
      <c r="K235" s="51" t="s">
        <v>44</v>
      </c>
      <c r="L235" s="51">
        <v>322</v>
      </c>
      <c r="N235" s="53">
        <v>0</v>
      </c>
      <c r="O235" s="53">
        <v>0</v>
      </c>
      <c r="P235" s="53">
        <v>0</v>
      </c>
    </row>
    <row r="236" spans="1:16" hidden="1">
      <c r="A236" s="19" t="s">
        <v>1985</v>
      </c>
      <c r="B236" s="19" t="s">
        <v>706</v>
      </c>
      <c r="D236" s="51" t="s">
        <v>1879</v>
      </c>
      <c r="E236" s="51" t="s">
        <v>676</v>
      </c>
      <c r="F236" s="51" t="s">
        <v>676</v>
      </c>
      <c r="H236" s="51" t="s">
        <v>623</v>
      </c>
      <c r="J236" s="51" t="s">
        <v>44</v>
      </c>
      <c r="K236" s="51" t="s">
        <v>44</v>
      </c>
      <c r="L236" s="51">
        <v>322</v>
      </c>
      <c r="N236" s="53">
        <v>3.2291666314792589</v>
      </c>
      <c r="O236" s="53">
        <v>6.9758504878027613E-7</v>
      </c>
      <c r="P236" s="53">
        <v>3.22916593389421</v>
      </c>
    </row>
    <row r="237" spans="1:16" hidden="1">
      <c r="A237" s="19" t="s">
        <v>1984</v>
      </c>
      <c r="B237" s="19" t="s">
        <v>706</v>
      </c>
      <c r="D237" s="51" t="s">
        <v>1879</v>
      </c>
      <c r="E237" s="51" t="s">
        <v>676</v>
      </c>
      <c r="F237" s="51" t="s">
        <v>676</v>
      </c>
      <c r="H237" s="51" t="s">
        <v>623</v>
      </c>
      <c r="J237" s="51" t="s">
        <v>44</v>
      </c>
      <c r="K237" s="51" t="s">
        <v>44</v>
      </c>
      <c r="L237" s="51">
        <v>322</v>
      </c>
      <c r="N237" s="53">
        <v>438832.14610336855</v>
      </c>
      <c r="O237" s="53">
        <v>9.4799302414951214E-2</v>
      </c>
      <c r="P237" s="53">
        <v>438832.05130406615</v>
      </c>
    </row>
    <row r="238" spans="1:16" hidden="1">
      <c r="A238" s="19" t="s">
        <v>1986</v>
      </c>
      <c r="B238" s="19" t="s">
        <v>707</v>
      </c>
      <c r="D238" s="51" t="s">
        <v>1879</v>
      </c>
      <c r="E238" s="51" t="s">
        <v>676</v>
      </c>
      <c r="F238" s="51" t="s">
        <v>676</v>
      </c>
      <c r="H238" s="51" t="s">
        <v>623</v>
      </c>
      <c r="J238" s="51" t="s">
        <v>44</v>
      </c>
      <c r="K238" s="51" t="s">
        <v>44</v>
      </c>
      <c r="L238" s="51" t="s">
        <v>2861</v>
      </c>
      <c r="N238" s="53">
        <v>0</v>
      </c>
      <c r="O238" s="53">
        <v>0</v>
      </c>
      <c r="P238" s="53">
        <v>0</v>
      </c>
    </row>
    <row r="239" spans="1:16" hidden="1">
      <c r="A239" s="19" t="s">
        <v>1985</v>
      </c>
      <c r="B239" s="19" t="s">
        <v>707</v>
      </c>
      <c r="D239" s="51" t="s">
        <v>1879</v>
      </c>
      <c r="E239" s="51" t="s">
        <v>676</v>
      </c>
      <c r="F239" s="51" t="s">
        <v>676</v>
      </c>
      <c r="H239" s="51" t="s">
        <v>623</v>
      </c>
      <c r="J239" s="51" t="s">
        <v>44</v>
      </c>
      <c r="K239" s="51" t="s">
        <v>44</v>
      </c>
      <c r="L239" s="51" t="s">
        <v>2861</v>
      </c>
      <c r="N239" s="53">
        <v>7.8847434633435336</v>
      </c>
      <c r="O239" s="53">
        <v>7.4984873874822883E-4</v>
      </c>
      <c r="P239" s="53">
        <v>7.8839936146047851</v>
      </c>
    </row>
    <row r="240" spans="1:16" hidden="1">
      <c r="A240" s="19" t="s">
        <v>1984</v>
      </c>
      <c r="B240" s="19" t="s">
        <v>707</v>
      </c>
      <c r="D240" s="51" t="s">
        <v>1879</v>
      </c>
      <c r="E240" s="51" t="s">
        <v>676</v>
      </c>
      <c r="F240" s="51" t="s">
        <v>676</v>
      </c>
      <c r="H240" s="51" t="s">
        <v>623</v>
      </c>
      <c r="J240" s="51" t="s">
        <v>44</v>
      </c>
      <c r="K240" s="51" t="s">
        <v>44</v>
      </c>
      <c r="L240" s="51" t="s">
        <v>2861</v>
      </c>
      <c r="N240" s="53">
        <v>1071508.3147965367</v>
      </c>
      <c r="O240" s="53">
        <v>101.90175015126125</v>
      </c>
      <c r="P240" s="53">
        <v>1071406.4130463854</v>
      </c>
    </row>
    <row r="241" spans="1:16" hidden="1">
      <c r="A241" s="19" t="s">
        <v>1986</v>
      </c>
      <c r="B241" s="19" t="s">
        <v>708</v>
      </c>
      <c r="D241" s="51" t="s">
        <v>1879</v>
      </c>
      <c r="E241" s="51" t="s">
        <v>676</v>
      </c>
      <c r="F241" s="51" t="s">
        <v>676</v>
      </c>
      <c r="H241" s="51" t="s">
        <v>623</v>
      </c>
      <c r="J241" s="51" t="s">
        <v>44</v>
      </c>
      <c r="K241" s="51" t="s">
        <v>44</v>
      </c>
      <c r="L241" s="51" t="s">
        <v>2860</v>
      </c>
      <c r="N241" s="53">
        <v>0</v>
      </c>
      <c r="O241" s="53">
        <v>0</v>
      </c>
      <c r="P241" s="53">
        <v>0</v>
      </c>
    </row>
    <row r="242" spans="1:16" hidden="1">
      <c r="A242" s="19" t="s">
        <v>1985</v>
      </c>
      <c r="B242" s="19" t="s">
        <v>708</v>
      </c>
      <c r="D242" s="51" t="s">
        <v>1879</v>
      </c>
      <c r="E242" s="51" t="s">
        <v>676</v>
      </c>
      <c r="F242" s="51" t="s">
        <v>676</v>
      </c>
      <c r="H242" s="51" t="s">
        <v>623</v>
      </c>
      <c r="J242" s="51" t="s">
        <v>44</v>
      </c>
      <c r="K242" s="51" t="s">
        <v>44</v>
      </c>
      <c r="L242" s="51" t="s">
        <v>2860</v>
      </c>
      <c r="N242" s="53">
        <v>4.6467151360631487</v>
      </c>
      <c r="O242" s="53">
        <v>6.5426126442006229E-4</v>
      </c>
      <c r="P242" s="53">
        <v>4.6460608747987289</v>
      </c>
    </row>
    <row r="243" spans="1:16" hidden="1">
      <c r="A243" s="19" t="s">
        <v>1984</v>
      </c>
      <c r="B243" s="19" t="s">
        <v>708</v>
      </c>
      <c r="D243" s="51" t="s">
        <v>1879</v>
      </c>
      <c r="E243" s="51" t="s">
        <v>676</v>
      </c>
      <c r="F243" s="51" t="s">
        <v>676</v>
      </c>
      <c r="H243" s="51" t="s">
        <v>623</v>
      </c>
      <c r="J243" s="51" t="s">
        <v>44</v>
      </c>
      <c r="K243" s="51" t="s">
        <v>44</v>
      </c>
      <c r="L243" s="51" t="s">
        <v>2860</v>
      </c>
      <c r="N243" s="53">
        <v>631471.89606486401</v>
      </c>
      <c r="O243" s="53">
        <v>88.911755738735579</v>
      </c>
      <c r="P243" s="53">
        <v>631382.98430912523</v>
      </c>
    </row>
    <row r="244" spans="1:16" hidden="1">
      <c r="A244" s="19" t="s">
        <v>1986</v>
      </c>
      <c r="B244" s="19" t="s">
        <v>709</v>
      </c>
      <c r="D244" s="51" t="s">
        <v>1879</v>
      </c>
      <c r="E244" s="51" t="s">
        <v>676</v>
      </c>
      <c r="F244" s="51" t="s">
        <v>676</v>
      </c>
      <c r="H244" s="51" t="s">
        <v>623</v>
      </c>
      <c r="J244" s="51" t="s">
        <v>44</v>
      </c>
      <c r="K244" s="51" t="s">
        <v>44</v>
      </c>
      <c r="L244" s="51" t="s">
        <v>2859</v>
      </c>
      <c r="N244" s="53">
        <v>0</v>
      </c>
      <c r="O244" s="53">
        <v>0</v>
      </c>
      <c r="P244" s="53">
        <v>0</v>
      </c>
    </row>
    <row r="245" spans="1:16" hidden="1">
      <c r="A245" s="19" t="s">
        <v>1985</v>
      </c>
      <c r="B245" s="19" t="s">
        <v>709</v>
      </c>
      <c r="D245" s="51" t="s">
        <v>1879</v>
      </c>
      <c r="E245" s="51" t="s">
        <v>676</v>
      </c>
      <c r="F245" s="51" t="s">
        <v>676</v>
      </c>
      <c r="H245" s="51" t="s">
        <v>623</v>
      </c>
      <c r="J245" s="51" t="s">
        <v>44</v>
      </c>
      <c r="K245" s="51" t="s">
        <v>44</v>
      </c>
      <c r="L245" s="51" t="s">
        <v>2859</v>
      </c>
      <c r="N245" s="53">
        <v>2.7190892040878145</v>
      </c>
      <c r="O245" s="53">
        <v>6.0137276488995853E-5</v>
      </c>
      <c r="P245" s="53">
        <v>2.7190290668113257</v>
      </c>
    </row>
    <row r="246" spans="1:16" hidden="1">
      <c r="A246" s="19" t="s">
        <v>1984</v>
      </c>
      <c r="B246" s="19" t="s">
        <v>709</v>
      </c>
      <c r="D246" s="51" t="s">
        <v>1879</v>
      </c>
      <c r="E246" s="51" t="s">
        <v>676</v>
      </c>
      <c r="F246" s="51" t="s">
        <v>676</v>
      </c>
      <c r="H246" s="51" t="s">
        <v>623</v>
      </c>
      <c r="J246" s="51" t="s">
        <v>44</v>
      </c>
      <c r="K246" s="51" t="s">
        <v>44</v>
      </c>
      <c r="L246" s="51" t="s">
        <v>2859</v>
      </c>
      <c r="N246" s="53">
        <v>369514.45591079589</v>
      </c>
      <c r="O246" s="53">
        <v>8.1724398627235111</v>
      </c>
      <c r="P246" s="53">
        <v>369506.28347093315</v>
      </c>
    </row>
    <row r="247" spans="1:16" s="138" customFormat="1" hidden="1">
      <c r="A247" s="138" t="s">
        <v>2149</v>
      </c>
      <c r="B247" s="138" t="s">
        <v>463</v>
      </c>
      <c r="C247" s="140" t="s">
        <v>681</v>
      </c>
      <c r="D247" s="140" t="s">
        <v>3982</v>
      </c>
      <c r="E247" s="140" t="s">
        <v>103</v>
      </c>
      <c r="F247" s="140" t="s">
        <v>1888</v>
      </c>
      <c r="G247" s="140" t="s">
        <v>103</v>
      </c>
      <c r="H247" s="140" t="s">
        <v>7</v>
      </c>
      <c r="I247" s="140"/>
      <c r="J247" s="140" t="s">
        <v>4046</v>
      </c>
      <c r="K247" s="140" t="s">
        <v>4045</v>
      </c>
      <c r="L247" s="140">
        <v>6459</v>
      </c>
      <c r="M247" s="140"/>
      <c r="N247" s="139">
        <v>327.36727754771363</v>
      </c>
      <c r="O247" s="139">
        <v>0</v>
      </c>
      <c r="P247" s="139">
        <v>327.36727754771363</v>
      </c>
    </row>
    <row r="248" spans="1:16" s="138" customFormat="1" hidden="1">
      <c r="A248" s="138" t="s">
        <v>40</v>
      </c>
      <c r="B248" s="138" t="s">
        <v>710</v>
      </c>
      <c r="C248" s="140" t="s">
        <v>681</v>
      </c>
      <c r="D248" s="140" t="s">
        <v>3982</v>
      </c>
      <c r="E248" s="140" t="s">
        <v>4</v>
      </c>
      <c r="F248" s="140" t="s">
        <v>4</v>
      </c>
      <c r="G248" s="140"/>
      <c r="H248" s="140" t="s">
        <v>1</v>
      </c>
      <c r="I248" s="140"/>
      <c r="J248" s="140">
        <v>60776</v>
      </c>
      <c r="K248" s="140" t="s">
        <v>144</v>
      </c>
      <c r="L248" s="140"/>
      <c r="M248" s="140"/>
      <c r="N248" s="139">
        <v>246454</v>
      </c>
      <c r="O248" s="139"/>
      <c r="P248" s="139">
        <v>246454</v>
      </c>
    </row>
    <row r="249" spans="1:16" s="138" customFormat="1" hidden="1">
      <c r="A249" s="138" t="s">
        <v>529</v>
      </c>
      <c r="B249" s="138" t="s">
        <v>711</v>
      </c>
      <c r="C249" s="140" t="s">
        <v>681</v>
      </c>
      <c r="D249" s="140" t="s">
        <v>3982</v>
      </c>
      <c r="E249" s="140" t="s">
        <v>4</v>
      </c>
      <c r="F249" s="140" t="s">
        <v>4</v>
      </c>
      <c r="G249" s="140"/>
      <c r="H249" s="140" t="s">
        <v>1</v>
      </c>
      <c r="I249" s="140"/>
      <c r="J249" s="140" t="s">
        <v>4088</v>
      </c>
      <c r="K249" s="140" t="s">
        <v>144</v>
      </c>
      <c r="L249" s="140">
        <v>56361</v>
      </c>
      <c r="M249" s="140"/>
      <c r="N249" s="139">
        <v>164303</v>
      </c>
      <c r="O249" s="139"/>
      <c r="P249" s="139">
        <v>164303</v>
      </c>
    </row>
    <row r="250" spans="1:16" s="138" customFormat="1" hidden="1">
      <c r="A250" s="138" t="s">
        <v>40</v>
      </c>
      <c r="B250" s="138" t="s">
        <v>712</v>
      </c>
      <c r="C250" s="140" t="s">
        <v>681</v>
      </c>
      <c r="D250" s="140" t="s">
        <v>3982</v>
      </c>
      <c r="E250" s="140" t="s">
        <v>4</v>
      </c>
      <c r="F250" s="140" t="s">
        <v>4</v>
      </c>
      <c r="G250" s="140"/>
      <c r="H250" s="140" t="s">
        <v>1</v>
      </c>
      <c r="I250" s="140"/>
      <c r="J250" s="140">
        <v>61201</v>
      </c>
      <c r="K250" s="140" t="s">
        <v>272</v>
      </c>
      <c r="L250" s="140"/>
      <c r="M250" s="140"/>
      <c r="N250" s="139">
        <v>41572</v>
      </c>
      <c r="O250" s="139"/>
      <c r="P250" s="139">
        <v>41572</v>
      </c>
    </row>
    <row r="251" spans="1:16" hidden="1">
      <c r="A251" s="19" t="s">
        <v>41</v>
      </c>
      <c r="B251" s="19" t="s">
        <v>713</v>
      </c>
      <c r="D251" s="51" t="s">
        <v>1879</v>
      </c>
      <c r="E251" s="51" t="s">
        <v>103</v>
      </c>
      <c r="F251" s="51" t="s">
        <v>103</v>
      </c>
      <c r="H251" s="51" t="s">
        <v>623</v>
      </c>
      <c r="J251" s="51">
        <v>61689</v>
      </c>
      <c r="K251" s="51" t="s">
        <v>3876</v>
      </c>
      <c r="L251" s="51">
        <v>391</v>
      </c>
      <c r="N251" s="53">
        <v>12960</v>
      </c>
      <c r="P251" s="53">
        <v>12960</v>
      </c>
    </row>
    <row r="252" spans="1:16" hidden="1">
      <c r="A252" s="19" t="s">
        <v>16</v>
      </c>
      <c r="B252" s="19" t="s">
        <v>714</v>
      </c>
      <c r="D252" s="51" t="s">
        <v>1879</v>
      </c>
      <c r="E252" s="51" t="s">
        <v>460</v>
      </c>
      <c r="F252" s="51" t="s">
        <v>73</v>
      </c>
      <c r="H252" s="51" t="s">
        <v>623</v>
      </c>
      <c r="K252" s="51" t="s">
        <v>2697</v>
      </c>
      <c r="N252" s="53">
        <v>9920</v>
      </c>
      <c r="P252" s="53">
        <v>9920</v>
      </c>
    </row>
    <row r="253" spans="1:16" hidden="1">
      <c r="A253" s="19" t="s">
        <v>16</v>
      </c>
      <c r="B253" s="19" t="s">
        <v>715</v>
      </c>
      <c r="D253" s="51" t="s">
        <v>1879</v>
      </c>
      <c r="E253" s="51" t="s">
        <v>460</v>
      </c>
      <c r="F253" s="51" t="s">
        <v>73</v>
      </c>
      <c r="H253" s="51" t="s">
        <v>623</v>
      </c>
      <c r="K253" s="51" t="s">
        <v>2701</v>
      </c>
      <c r="N253" s="53">
        <v>9851</v>
      </c>
      <c r="P253" s="53">
        <v>9851</v>
      </c>
    </row>
    <row r="254" spans="1:16" s="135" customFormat="1">
      <c r="A254" s="135" t="s">
        <v>2024</v>
      </c>
      <c r="B254" s="135" t="s">
        <v>4090</v>
      </c>
      <c r="C254" s="137" t="s">
        <v>681</v>
      </c>
      <c r="D254" s="137" t="s">
        <v>3982</v>
      </c>
      <c r="E254" s="137" t="s">
        <v>4</v>
      </c>
      <c r="F254" s="137" t="s">
        <v>4</v>
      </c>
      <c r="G254" s="137" t="s">
        <v>4</v>
      </c>
      <c r="H254" s="137" t="s">
        <v>6</v>
      </c>
      <c r="I254" s="137"/>
      <c r="J254" s="137"/>
      <c r="K254" s="137" t="s">
        <v>4089</v>
      </c>
      <c r="L254" s="137"/>
      <c r="M254" s="137"/>
      <c r="N254" s="136">
        <v>621</v>
      </c>
      <c r="O254" s="136"/>
      <c r="P254" s="136">
        <v>621</v>
      </c>
    </row>
    <row r="255" spans="1:16" hidden="1">
      <c r="A255" s="19" t="s">
        <v>2149</v>
      </c>
      <c r="B255" s="19" t="s">
        <v>716</v>
      </c>
      <c r="D255" s="51" t="s">
        <v>1879</v>
      </c>
      <c r="E255" s="51" t="s">
        <v>672</v>
      </c>
      <c r="F255" s="51" t="s">
        <v>672</v>
      </c>
      <c r="G255" s="51" t="s">
        <v>671</v>
      </c>
      <c r="H255" s="51" t="s">
        <v>6</v>
      </c>
      <c r="J255" s="51" t="s">
        <v>2407</v>
      </c>
      <c r="L255" s="51">
        <v>56968</v>
      </c>
      <c r="N255" s="53">
        <v>41.15301774827217</v>
      </c>
      <c r="O255" s="53">
        <v>0</v>
      </c>
      <c r="P255" s="53">
        <v>41.15301774827217</v>
      </c>
    </row>
    <row r="256" spans="1:16" hidden="1">
      <c r="A256" s="19" t="s">
        <v>1986</v>
      </c>
      <c r="B256" s="19" t="s">
        <v>717</v>
      </c>
      <c r="D256" s="51" t="s">
        <v>1879</v>
      </c>
      <c r="E256" s="51" t="s">
        <v>460</v>
      </c>
      <c r="F256" s="51" t="s">
        <v>460</v>
      </c>
      <c r="H256" s="51" t="s">
        <v>623</v>
      </c>
      <c r="J256" s="51" t="s">
        <v>3405</v>
      </c>
      <c r="K256" s="51" t="s">
        <v>3404</v>
      </c>
      <c r="N256" s="53">
        <v>0</v>
      </c>
      <c r="P256" s="53">
        <v>0</v>
      </c>
    </row>
    <row r="257" spans="1:16" hidden="1">
      <c r="A257" s="19" t="s">
        <v>1985</v>
      </c>
      <c r="B257" s="19" t="s">
        <v>717</v>
      </c>
      <c r="D257" s="51" t="s">
        <v>1879</v>
      </c>
      <c r="E257" s="51" t="s">
        <v>460</v>
      </c>
      <c r="F257" s="51" t="s">
        <v>460</v>
      </c>
      <c r="H257" s="51" t="s">
        <v>623</v>
      </c>
      <c r="J257" s="51" t="s">
        <v>3405</v>
      </c>
      <c r="K257" s="51" t="s">
        <v>3404</v>
      </c>
      <c r="N257" s="53">
        <v>2.4680603176798627E-3</v>
      </c>
      <c r="P257" s="53">
        <v>2.4680603176798627E-3</v>
      </c>
    </row>
    <row r="258" spans="1:16" hidden="1">
      <c r="A258" s="19" t="s">
        <v>1984</v>
      </c>
      <c r="B258" s="19" t="s">
        <v>717</v>
      </c>
      <c r="D258" s="51" t="s">
        <v>1879</v>
      </c>
      <c r="E258" s="51" t="s">
        <v>460</v>
      </c>
      <c r="F258" s="51" t="s">
        <v>460</v>
      </c>
      <c r="H258" s="51" t="s">
        <v>623</v>
      </c>
      <c r="J258" s="51" t="s">
        <v>3405</v>
      </c>
      <c r="K258" s="51" t="s">
        <v>3404</v>
      </c>
      <c r="N258" s="53">
        <v>335.40053193968237</v>
      </c>
      <c r="P258" s="53">
        <v>335.40053193968237</v>
      </c>
    </row>
    <row r="259" spans="1:16" s="135" customFormat="1">
      <c r="A259" s="135" t="s">
        <v>1994</v>
      </c>
      <c r="B259" s="135" t="s">
        <v>718</v>
      </c>
      <c r="C259" s="137" t="s">
        <v>681</v>
      </c>
      <c r="D259" s="137" t="s">
        <v>3982</v>
      </c>
      <c r="E259" s="137" t="s">
        <v>4</v>
      </c>
      <c r="F259" s="137" t="s">
        <v>4</v>
      </c>
      <c r="G259" s="137"/>
      <c r="H259" s="137" t="s">
        <v>6</v>
      </c>
      <c r="I259" s="137" t="s">
        <v>4091</v>
      </c>
      <c r="J259" s="137" t="s">
        <v>2312</v>
      </c>
      <c r="K259" s="137"/>
      <c r="L259" s="137"/>
      <c r="M259" s="137"/>
      <c r="N259" s="136">
        <v>106681</v>
      </c>
      <c r="O259" s="136"/>
      <c r="P259" s="136">
        <v>106681</v>
      </c>
    </row>
    <row r="260" spans="1:16" s="135" customFormat="1">
      <c r="A260" s="135" t="s">
        <v>2189</v>
      </c>
      <c r="B260" s="135" t="s">
        <v>718</v>
      </c>
      <c r="C260" s="137" t="s">
        <v>681</v>
      </c>
      <c r="D260" s="137" t="s">
        <v>3982</v>
      </c>
      <c r="E260" s="137" t="s">
        <v>4</v>
      </c>
      <c r="F260" s="137" t="s">
        <v>4</v>
      </c>
      <c r="G260" s="137" t="s">
        <v>4</v>
      </c>
      <c r="H260" s="137" t="s">
        <v>6</v>
      </c>
      <c r="I260" s="137"/>
      <c r="J260" s="137">
        <v>63056</v>
      </c>
      <c r="K260" s="137" t="s">
        <v>2312</v>
      </c>
      <c r="L260" s="137"/>
      <c r="M260" s="137"/>
      <c r="N260" s="136">
        <v>42867</v>
      </c>
      <c r="O260" s="136"/>
      <c r="P260" s="136">
        <v>42867</v>
      </c>
    </row>
    <row r="261" spans="1:16" s="135" customFormat="1">
      <c r="A261" s="135" t="s">
        <v>1982</v>
      </c>
      <c r="B261" s="135" t="s">
        <v>718</v>
      </c>
      <c r="C261" s="137" t="s">
        <v>681</v>
      </c>
      <c r="D261" s="137" t="s">
        <v>3982</v>
      </c>
      <c r="E261" s="137" t="s">
        <v>4</v>
      </c>
      <c r="F261" s="137" t="s">
        <v>4</v>
      </c>
      <c r="G261" s="137"/>
      <c r="H261" s="137" t="s">
        <v>6</v>
      </c>
      <c r="I261" s="137"/>
      <c r="J261" s="137">
        <v>63056</v>
      </c>
      <c r="K261" s="137" t="s">
        <v>2312</v>
      </c>
      <c r="L261" s="137"/>
      <c r="M261" s="137"/>
      <c r="N261" s="136">
        <v>42867</v>
      </c>
      <c r="O261" s="136"/>
      <c r="P261" s="136">
        <v>42867</v>
      </c>
    </row>
    <row r="262" spans="1:16" s="135" customFormat="1">
      <c r="A262" s="135" t="s">
        <v>2024</v>
      </c>
      <c r="B262" s="135" t="s">
        <v>718</v>
      </c>
      <c r="C262" s="137" t="s">
        <v>681</v>
      </c>
      <c r="D262" s="137" t="s">
        <v>3982</v>
      </c>
      <c r="E262" s="137" t="s">
        <v>4</v>
      </c>
      <c r="F262" s="137" t="s">
        <v>4</v>
      </c>
      <c r="G262" s="137" t="s">
        <v>4</v>
      </c>
      <c r="H262" s="137" t="s">
        <v>6</v>
      </c>
      <c r="I262" s="137"/>
      <c r="J262" s="137"/>
      <c r="K262" s="137" t="s">
        <v>2312</v>
      </c>
      <c r="L262" s="137"/>
      <c r="M262" s="137"/>
      <c r="N262" s="136">
        <v>43432</v>
      </c>
      <c r="O262" s="136"/>
      <c r="P262" s="136">
        <v>43432</v>
      </c>
    </row>
    <row r="263" spans="1:16" hidden="1">
      <c r="A263" s="19" t="s">
        <v>652</v>
      </c>
      <c r="B263" s="19" t="s">
        <v>2313</v>
      </c>
      <c r="D263" s="51" t="s">
        <v>1879</v>
      </c>
      <c r="E263" s="51" t="s">
        <v>4</v>
      </c>
      <c r="F263" s="51" t="s">
        <v>4</v>
      </c>
      <c r="G263" s="51" t="s">
        <v>6</v>
      </c>
      <c r="H263" s="51" t="s">
        <v>2312</v>
      </c>
      <c r="N263" s="53">
        <v>531</v>
      </c>
      <c r="P263" s="53">
        <v>531</v>
      </c>
    </row>
    <row r="264" spans="1:16" s="135" customFormat="1">
      <c r="A264" s="135" t="s">
        <v>1994</v>
      </c>
      <c r="B264" s="135" t="s">
        <v>720</v>
      </c>
      <c r="C264" s="137" t="s">
        <v>681</v>
      </c>
      <c r="D264" s="137" t="s">
        <v>3982</v>
      </c>
      <c r="E264" s="137" t="s">
        <v>4</v>
      </c>
      <c r="F264" s="137" t="s">
        <v>4</v>
      </c>
      <c r="G264" s="137"/>
      <c r="H264" s="137" t="s">
        <v>6</v>
      </c>
      <c r="I264" s="137" t="s">
        <v>4092</v>
      </c>
      <c r="J264" s="137" t="s">
        <v>2316</v>
      </c>
      <c r="K264" s="137"/>
      <c r="L264" s="137"/>
      <c r="M264" s="137"/>
      <c r="N264" s="136">
        <v>161538</v>
      </c>
      <c r="O264" s="136"/>
      <c r="P264" s="136">
        <v>161538</v>
      </c>
    </row>
    <row r="265" spans="1:16" s="135" customFormat="1">
      <c r="A265" s="135" t="s">
        <v>2189</v>
      </c>
      <c r="B265" s="135" t="s">
        <v>720</v>
      </c>
      <c r="C265" s="137" t="s">
        <v>681</v>
      </c>
      <c r="D265" s="137" t="s">
        <v>3982</v>
      </c>
      <c r="E265" s="137" t="s">
        <v>4</v>
      </c>
      <c r="F265" s="137" t="s">
        <v>4</v>
      </c>
      <c r="G265" s="137" t="s">
        <v>4</v>
      </c>
      <c r="H265" s="137" t="s">
        <v>6</v>
      </c>
      <c r="I265" s="137"/>
      <c r="J265" s="137">
        <v>63055</v>
      </c>
      <c r="K265" s="137" t="s">
        <v>2316</v>
      </c>
      <c r="L265" s="137"/>
      <c r="M265" s="137"/>
      <c r="N265" s="136">
        <v>55794</v>
      </c>
      <c r="O265" s="136"/>
      <c r="P265" s="136">
        <v>55794</v>
      </c>
    </row>
    <row r="266" spans="1:16" s="135" customFormat="1">
      <c r="A266" s="135" t="s">
        <v>1982</v>
      </c>
      <c r="B266" s="135" t="s">
        <v>720</v>
      </c>
      <c r="C266" s="137" t="s">
        <v>681</v>
      </c>
      <c r="D266" s="137" t="s">
        <v>3982</v>
      </c>
      <c r="E266" s="137" t="s">
        <v>4</v>
      </c>
      <c r="F266" s="137" t="s">
        <v>4</v>
      </c>
      <c r="G266" s="137"/>
      <c r="H266" s="137" t="s">
        <v>6</v>
      </c>
      <c r="I266" s="137"/>
      <c r="J266" s="137">
        <v>63055</v>
      </c>
      <c r="K266" s="137" t="s">
        <v>2316</v>
      </c>
      <c r="L266" s="137"/>
      <c r="M266" s="137"/>
      <c r="N266" s="136">
        <v>55794</v>
      </c>
      <c r="O266" s="136"/>
      <c r="P266" s="136">
        <v>55794</v>
      </c>
    </row>
    <row r="267" spans="1:16" s="135" customFormat="1">
      <c r="A267" s="135" t="s">
        <v>2268</v>
      </c>
      <c r="B267" s="135" t="s">
        <v>720</v>
      </c>
      <c r="C267" s="137" t="s">
        <v>681</v>
      </c>
      <c r="D267" s="137" t="s">
        <v>3982</v>
      </c>
      <c r="E267" s="137" t="s">
        <v>4</v>
      </c>
      <c r="F267" s="137" t="s">
        <v>4</v>
      </c>
      <c r="G267" s="137"/>
      <c r="H267" s="137" t="s">
        <v>6</v>
      </c>
      <c r="I267" s="137"/>
      <c r="J267" s="137" t="s">
        <v>4092</v>
      </c>
      <c r="K267" s="137" t="s">
        <v>2316</v>
      </c>
      <c r="L267" s="137">
        <v>56485</v>
      </c>
      <c r="M267" s="137"/>
      <c r="N267" s="136">
        <v>11908</v>
      </c>
      <c r="O267" s="136">
        <v>0</v>
      </c>
      <c r="P267" s="136">
        <v>11908</v>
      </c>
    </row>
    <row r="268" spans="1:16" s="135" customFormat="1">
      <c r="A268" s="135" t="s">
        <v>2024</v>
      </c>
      <c r="B268" s="135" t="s">
        <v>720</v>
      </c>
      <c r="C268" s="137" t="s">
        <v>681</v>
      </c>
      <c r="D268" s="137" t="s">
        <v>3982</v>
      </c>
      <c r="E268" s="137" t="s">
        <v>4</v>
      </c>
      <c r="F268" s="137" t="s">
        <v>4</v>
      </c>
      <c r="G268" s="137" t="s">
        <v>4</v>
      </c>
      <c r="H268" s="137" t="s">
        <v>6</v>
      </c>
      <c r="I268" s="137"/>
      <c r="J268" s="137"/>
      <c r="K268" s="137" t="s">
        <v>2316</v>
      </c>
      <c r="L268" s="137"/>
      <c r="M268" s="137"/>
      <c r="N268" s="136">
        <v>34215</v>
      </c>
      <c r="O268" s="136"/>
      <c r="P268" s="136">
        <v>34215</v>
      </c>
    </row>
    <row r="269" spans="1:16" hidden="1">
      <c r="A269" s="19" t="s">
        <v>652</v>
      </c>
      <c r="B269" s="19" t="s">
        <v>2317</v>
      </c>
      <c r="D269" s="51" t="s">
        <v>1879</v>
      </c>
      <c r="E269" s="51" t="s">
        <v>4</v>
      </c>
      <c r="F269" s="51" t="s">
        <v>4</v>
      </c>
      <c r="G269" s="51" t="s">
        <v>6</v>
      </c>
      <c r="H269" s="51" t="s">
        <v>2316</v>
      </c>
      <c r="N269" s="53">
        <v>6548</v>
      </c>
      <c r="P269" s="53">
        <v>6548</v>
      </c>
    </row>
    <row r="270" spans="1:16" s="135" customFormat="1">
      <c r="A270" s="135" t="s">
        <v>509</v>
      </c>
      <c r="B270" s="135" t="s">
        <v>578</v>
      </c>
      <c r="C270" s="137" t="s">
        <v>681</v>
      </c>
      <c r="D270" s="137" t="s">
        <v>3982</v>
      </c>
      <c r="E270" s="137" t="s">
        <v>0</v>
      </c>
      <c r="F270" s="137" t="s">
        <v>578</v>
      </c>
      <c r="G270" s="137"/>
      <c r="H270" s="137" t="s">
        <v>1382</v>
      </c>
      <c r="I270" s="137"/>
      <c r="J270" s="137"/>
      <c r="K270" s="137" t="s">
        <v>2135</v>
      </c>
      <c r="L270" s="137"/>
      <c r="M270" s="137"/>
      <c r="N270" s="136">
        <v>1918</v>
      </c>
      <c r="O270" s="136"/>
      <c r="P270" s="136">
        <v>1918</v>
      </c>
    </row>
    <row r="271" spans="1:16" hidden="1">
      <c r="A271" s="19" t="s">
        <v>1889</v>
      </c>
      <c r="B271" s="19" t="s">
        <v>721</v>
      </c>
      <c r="D271" s="51" t="s">
        <v>1879</v>
      </c>
      <c r="E271" s="51" t="s">
        <v>0</v>
      </c>
      <c r="F271" s="51" t="s">
        <v>1896</v>
      </c>
      <c r="H271" s="51" t="s">
        <v>914</v>
      </c>
      <c r="J271" s="51" t="s">
        <v>67</v>
      </c>
      <c r="K271" s="51" t="s">
        <v>1895</v>
      </c>
      <c r="L271" s="51" t="s">
        <v>67</v>
      </c>
      <c r="N271" s="53">
        <v>877</v>
      </c>
      <c r="P271" s="53">
        <v>877</v>
      </c>
    </row>
    <row r="272" spans="1:16" hidden="1">
      <c r="A272" s="19" t="s">
        <v>40</v>
      </c>
      <c r="B272" s="19" t="s">
        <v>2429</v>
      </c>
      <c r="D272" s="51" t="s">
        <v>1879</v>
      </c>
      <c r="E272" s="51" t="s">
        <v>0</v>
      </c>
      <c r="F272" s="51" t="s">
        <v>0</v>
      </c>
      <c r="H272" s="51" t="s">
        <v>6</v>
      </c>
      <c r="J272" s="51" t="s">
        <v>2397</v>
      </c>
      <c r="K272" s="51" t="s">
        <v>2428</v>
      </c>
      <c r="N272" s="53">
        <v>40000</v>
      </c>
      <c r="P272" s="53">
        <v>40000</v>
      </c>
    </row>
    <row r="273" spans="1:16" hidden="1">
      <c r="A273" s="19" t="s">
        <v>2149</v>
      </c>
      <c r="B273" s="19" t="s">
        <v>723</v>
      </c>
      <c r="D273" s="51" t="s">
        <v>1879</v>
      </c>
      <c r="E273" s="51" t="s">
        <v>672</v>
      </c>
      <c r="F273" s="51" t="s">
        <v>672</v>
      </c>
      <c r="G273" s="51" t="s">
        <v>671</v>
      </c>
      <c r="H273" s="51" t="s">
        <v>6</v>
      </c>
      <c r="J273" s="51" t="s">
        <v>2397</v>
      </c>
      <c r="L273" s="51">
        <v>10869</v>
      </c>
      <c r="N273" s="53">
        <v>1610.464665672456</v>
      </c>
      <c r="O273" s="53">
        <v>0</v>
      </c>
      <c r="P273" s="53">
        <v>1610.464665672456</v>
      </c>
    </row>
    <row r="274" spans="1:16" hidden="1">
      <c r="A274" s="19" t="s">
        <v>40</v>
      </c>
      <c r="B274" s="19" t="s">
        <v>2609</v>
      </c>
      <c r="D274" s="51" t="s">
        <v>1879</v>
      </c>
      <c r="E274" s="51" t="s">
        <v>103</v>
      </c>
      <c r="F274" s="51" t="s">
        <v>725</v>
      </c>
      <c r="H274" s="51" t="s">
        <v>5</v>
      </c>
      <c r="J274" s="51" t="s">
        <v>2601</v>
      </c>
      <c r="K274" s="51" t="s">
        <v>2608</v>
      </c>
      <c r="N274" s="53">
        <v>2260</v>
      </c>
      <c r="P274" s="53">
        <v>2260</v>
      </c>
    </row>
    <row r="275" spans="1:16" hidden="1">
      <c r="A275" s="19" t="s">
        <v>2149</v>
      </c>
      <c r="B275" s="19" t="s">
        <v>726</v>
      </c>
      <c r="D275" s="51" t="s">
        <v>1879</v>
      </c>
      <c r="E275" s="51" t="s">
        <v>672</v>
      </c>
      <c r="F275" s="51" t="s">
        <v>672</v>
      </c>
      <c r="G275" s="51" t="s">
        <v>671</v>
      </c>
      <c r="H275" s="51" t="s">
        <v>5</v>
      </c>
      <c r="J275" s="51" t="s">
        <v>2601</v>
      </c>
      <c r="L275" s="51">
        <v>10140</v>
      </c>
      <c r="N275" s="53">
        <v>125.74158032045091</v>
      </c>
      <c r="O275" s="53">
        <v>0</v>
      </c>
      <c r="P275" s="53">
        <v>125.74158032045091</v>
      </c>
    </row>
    <row r="276" spans="1:16" hidden="1">
      <c r="A276" s="19" t="s">
        <v>1986</v>
      </c>
      <c r="B276" s="19" t="s">
        <v>727</v>
      </c>
      <c r="D276" s="51" t="s">
        <v>1879</v>
      </c>
      <c r="E276" s="51" t="s">
        <v>103</v>
      </c>
      <c r="F276" s="51" t="s">
        <v>103</v>
      </c>
      <c r="H276" s="51" t="s">
        <v>623</v>
      </c>
      <c r="J276" s="51" t="s">
        <v>280</v>
      </c>
      <c r="K276" s="51" t="s">
        <v>3554</v>
      </c>
      <c r="L276" s="51" t="s">
        <v>3553</v>
      </c>
      <c r="N276" s="53">
        <v>0</v>
      </c>
      <c r="O276" s="53">
        <v>0</v>
      </c>
      <c r="P276" s="53">
        <v>0</v>
      </c>
    </row>
    <row r="277" spans="1:16" hidden="1">
      <c r="A277" s="19" t="s">
        <v>1985</v>
      </c>
      <c r="B277" s="19" t="s">
        <v>727</v>
      </c>
      <c r="D277" s="51" t="s">
        <v>1879</v>
      </c>
      <c r="E277" s="51" t="s">
        <v>103</v>
      </c>
      <c r="F277" s="51" t="s">
        <v>103</v>
      </c>
      <c r="H277" s="51" t="s">
        <v>623</v>
      </c>
      <c r="J277" s="51" t="s">
        <v>280</v>
      </c>
      <c r="K277" s="51" t="s">
        <v>3554</v>
      </c>
      <c r="L277" s="51" t="s">
        <v>3553</v>
      </c>
      <c r="N277" s="53">
        <v>0.32590260842034813</v>
      </c>
      <c r="O277" s="53">
        <v>7.0659920157305932E-6</v>
      </c>
      <c r="P277" s="53">
        <v>0.32589554242833241</v>
      </c>
    </row>
    <row r="278" spans="1:16" hidden="1">
      <c r="A278" s="19" t="s">
        <v>1984</v>
      </c>
      <c r="B278" s="19" t="s">
        <v>727</v>
      </c>
      <c r="D278" s="51" t="s">
        <v>1879</v>
      </c>
      <c r="E278" s="51" t="s">
        <v>103</v>
      </c>
      <c r="F278" s="51" t="s">
        <v>103</v>
      </c>
      <c r="H278" s="51" t="s">
        <v>623</v>
      </c>
      <c r="J278" s="51" t="s">
        <v>280</v>
      </c>
      <c r="K278" s="51" t="s">
        <v>3554</v>
      </c>
      <c r="L278" s="51" t="s">
        <v>3553</v>
      </c>
      <c r="N278" s="53">
        <v>44288.993847391583</v>
      </c>
      <c r="O278" s="53">
        <v>0.96024293400798433</v>
      </c>
      <c r="P278" s="53">
        <v>44288.033604457574</v>
      </c>
    </row>
    <row r="279" spans="1:16" hidden="1">
      <c r="A279" s="19" t="s">
        <v>1986</v>
      </c>
      <c r="B279" s="19" t="s">
        <v>728</v>
      </c>
      <c r="D279" s="51" t="s">
        <v>1879</v>
      </c>
      <c r="E279" s="51" t="s">
        <v>103</v>
      </c>
      <c r="F279" s="51" t="s">
        <v>103</v>
      </c>
      <c r="H279" s="51" t="s">
        <v>623</v>
      </c>
      <c r="J279" s="51" t="s">
        <v>281</v>
      </c>
      <c r="K279" s="51" t="s">
        <v>3549</v>
      </c>
      <c r="L279" s="51" t="s">
        <v>3548</v>
      </c>
      <c r="N279" s="53">
        <v>0</v>
      </c>
      <c r="O279" s="53">
        <v>0</v>
      </c>
      <c r="P279" s="53">
        <v>0</v>
      </c>
    </row>
    <row r="280" spans="1:16" hidden="1">
      <c r="A280" s="19" t="s">
        <v>1985</v>
      </c>
      <c r="B280" s="19" t="s">
        <v>728</v>
      </c>
      <c r="D280" s="51" t="s">
        <v>1879</v>
      </c>
      <c r="E280" s="51" t="s">
        <v>103</v>
      </c>
      <c r="F280" s="51" t="s">
        <v>103</v>
      </c>
      <c r="H280" s="51" t="s">
        <v>623</v>
      </c>
      <c r="J280" s="51" t="s">
        <v>281</v>
      </c>
      <c r="K280" s="51" t="s">
        <v>3549</v>
      </c>
      <c r="L280" s="51" t="s">
        <v>3548</v>
      </c>
      <c r="N280" s="53">
        <v>0.32421143054318924</v>
      </c>
      <c r="O280" s="53">
        <v>2.6689250758713728E-6</v>
      </c>
      <c r="P280" s="53">
        <v>0.32420876161811335</v>
      </c>
    </row>
    <row r="281" spans="1:16" hidden="1">
      <c r="A281" s="19" t="s">
        <v>1984</v>
      </c>
      <c r="B281" s="19" t="s">
        <v>728</v>
      </c>
      <c r="D281" s="51" t="s">
        <v>1879</v>
      </c>
      <c r="E281" s="51" t="s">
        <v>103</v>
      </c>
      <c r="F281" s="51" t="s">
        <v>103</v>
      </c>
      <c r="H281" s="51" t="s">
        <v>623</v>
      </c>
      <c r="J281" s="51" t="s">
        <v>281</v>
      </c>
      <c r="K281" s="51" t="s">
        <v>3549</v>
      </c>
      <c r="L281" s="51" t="s">
        <v>3548</v>
      </c>
      <c r="N281" s="53">
        <v>44059.168848569454</v>
      </c>
      <c r="O281" s="53">
        <v>0.36269733107492408</v>
      </c>
      <c r="P281" s="53">
        <v>44058.806151238379</v>
      </c>
    </row>
    <row r="282" spans="1:16" hidden="1">
      <c r="A282" s="19" t="s">
        <v>1986</v>
      </c>
      <c r="B282" s="19" t="s">
        <v>729</v>
      </c>
      <c r="D282" s="51" t="s">
        <v>1879</v>
      </c>
      <c r="E282" s="51" t="s">
        <v>103</v>
      </c>
      <c r="F282" s="51" t="s">
        <v>103</v>
      </c>
      <c r="H282" s="51" t="s">
        <v>623</v>
      </c>
      <c r="J282" s="51" t="s">
        <v>282</v>
      </c>
      <c r="K282" s="51" t="s">
        <v>3547</v>
      </c>
      <c r="L282" s="51" t="s">
        <v>3546</v>
      </c>
      <c r="N282" s="53">
        <v>0</v>
      </c>
      <c r="O282" s="53">
        <v>0</v>
      </c>
      <c r="P282" s="53">
        <v>0</v>
      </c>
    </row>
    <row r="283" spans="1:16" hidden="1">
      <c r="A283" s="19" t="s">
        <v>1985</v>
      </c>
      <c r="B283" s="19" t="s">
        <v>729</v>
      </c>
      <c r="D283" s="51" t="s">
        <v>1879</v>
      </c>
      <c r="E283" s="51" t="s">
        <v>103</v>
      </c>
      <c r="F283" s="51" t="s">
        <v>103</v>
      </c>
      <c r="H283" s="51" t="s">
        <v>623</v>
      </c>
      <c r="J283" s="51" t="s">
        <v>282</v>
      </c>
      <c r="K283" s="51" t="s">
        <v>3547</v>
      </c>
      <c r="L283" s="51" t="s">
        <v>3546</v>
      </c>
      <c r="N283" s="53">
        <v>0.22712565398120885</v>
      </c>
      <c r="O283" s="53">
        <v>3.4062459818606523E-6</v>
      </c>
      <c r="P283" s="53">
        <v>0.22712224773522699</v>
      </c>
    </row>
    <row r="284" spans="1:16" hidden="1">
      <c r="A284" s="19" t="s">
        <v>1984</v>
      </c>
      <c r="B284" s="19" t="s">
        <v>729</v>
      </c>
      <c r="D284" s="51" t="s">
        <v>1879</v>
      </c>
      <c r="E284" s="51" t="s">
        <v>103</v>
      </c>
      <c r="F284" s="51" t="s">
        <v>103</v>
      </c>
      <c r="H284" s="51" t="s">
        <v>623</v>
      </c>
      <c r="J284" s="51" t="s">
        <v>282</v>
      </c>
      <c r="K284" s="51" t="s">
        <v>3547</v>
      </c>
      <c r="L284" s="51" t="s">
        <v>3546</v>
      </c>
      <c r="N284" s="53">
        <v>30865.560544346019</v>
      </c>
      <c r="O284" s="53">
        <v>0.46289659375401809</v>
      </c>
      <c r="P284" s="53">
        <v>30865.097647752264</v>
      </c>
    </row>
    <row r="285" spans="1:16" hidden="1">
      <c r="A285" s="19" t="s">
        <v>1986</v>
      </c>
      <c r="B285" s="19" t="s">
        <v>730</v>
      </c>
      <c r="D285" s="51" t="s">
        <v>1879</v>
      </c>
      <c r="E285" s="51" t="s">
        <v>103</v>
      </c>
      <c r="F285" s="51" t="s">
        <v>103</v>
      </c>
      <c r="H285" s="51" t="s">
        <v>623</v>
      </c>
      <c r="J285" s="51" t="s">
        <v>283</v>
      </c>
      <c r="K285" s="51" t="s">
        <v>3545</v>
      </c>
      <c r="L285" s="51" t="s">
        <v>3544</v>
      </c>
      <c r="N285" s="53">
        <v>0</v>
      </c>
      <c r="O285" s="53">
        <v>0</v>
      </c>
      <c r="P285" s="53">
        <v>0</v>
      </c>
    </row>
    <row r="286" spans="1:16" hidden="1">
      <c r="A286" s="19" t="s">
        <v>1985</v>
      </c>
      <c r="B286" s="19" t="s">
        <v>730</v>
      </c>
      <c r="D286" s="51" t="s">
        <v>1879</v>
      </c>
      <c r="E286" s="51" t="s">
        <v>103</v>
      </c>
      <c r="F286" s="51" t="s">
        <v>103</v>
      </c>
      <c r="H286" s="51" t="s">
        <v>623</v>
      </c>
      <c r="J286" s="51" t="s">
        <v>283</v>
      </c>
      <c r="K286" s="51" t="s">
        <v>3545</v>
      </c>
      <c r="L286" s="51" t="s">
        <v>3544</v>
      </c>
      <c r="N286" s="53">
        <v>0.14673846551688907</v>
      </c>
      <c r="O286" s="53">
        <v>2.5043891930577973E-5</v>
      </c>
      <c r="P286" s="53">
        <v>0.14671342162495848</v>
      </c>
    </row>
    <row r="287" spans="1:16" hidden="1">
      <c r="A287" s="19" t="s">
        <v>1984</v>
      </c>
      <c r="B287" s="19" t="s">
        <v>730</v>
      </c>
      <c r="D287" s="51" t="s">
        <v>1879</v>
      </c>
      <c r="E287" s="51" t="s">
        <v>103</v>
      </c>
      <c r="F287" s="51" t="s">
        <v>103</v>
      </c>
      <c r="H287" s="51" t="s">
        <v>623</v>
      </c>
      <c r="J287" s="51" t="s">
        <v>283</v>
      </c>
      <c r="K287" s="51" t="s">
        <v>3545</v>
      </c>
      <c r="L287" s="51" t="s">
        <v>3544</v>
      </c>
      <c r="N287" s="53">
        <v>19941.230381534486</v>
      </c>
      <c r="O287" s="53">
        <v>3.4033749561080695</v>
      </c>
      <c r="P287" s="53">
        <v>19937.827006578376</v>
      </c>
    </row>
    <row r="288" spans="1:16" hidden="1">
      <c r="A288" s="19" t="s">
        <v>1986</v>
      </c>
      <c r="B288" s="19" t="s">
        <v>731</v>
      </c>
      <c r="D288" s="51" t="s">
        <v>1879</v>
      </c>
      <c r="E288" s="51" t="s">
        <v>103</v>
      </c>
      <c r="F288" s="51" t="s">
        <v>103</v>
      </c>
      <c r="H288" s="51" t="s">
        <v>623</v>
      </c>
      <c r="J288" s="51" t="s">
        <v>284</v>
      </c>
      <c r="K288" s="51" t="s">
        <v>3543</v>
      </c>
      <c r="L288" s="51" t="s">
        <v>3542</v>
      </c>
      <c r="N288" s="53">
        <v>0</v>
      </c>
      <c r="O288" s="53">
        <v>0</v>
      </c>
      <c r="P288" s="53">
        <v>0</v>
      </c>
    </row>
    <row r="289" spans="1:16" hidden="1">
      <c r="A289" s="19" t="s">
        <v>1985</v>
      </c>
      <c r="B289" s="19" t="s">
        <v>731</v>
      </c>
      <c r="D289" s="51" t="s">
        <v>1879</v>
      </c>
      <c r="E289" s="51" t="s">
        <v>103</v>
      </c>
      <c r="F289" s="51" t="s">
        <v>103</v>
      </c>
      <c r="H289" s="51" t="s">
        <v>623</v>
      </c>
      <c r="J289" s="51" t="s">
        <v>284</v>
      </c>
      <c r="K289" s="51" t="s">
        <v>3543</v>
      </c>
      <c r="L289" s="51" t="s">
        <v>3542</v>
      </c>
      <c r="N289" s="53">
        <v>9.1499657730999773E-2</v>
      </c>
      <c r="O289" s="53">
        <v>5.2523665492988596E-5</v>
      </c>
      <c r="P289" s="53">
        <v>9.144713406550678E-2</v>
      </c>
    </row>
    <row r="290" spans="1:16" hidden="1">
      <c r="A290" s="19" t="s">
        <v>1984</v>
      </c>
      <c r="B290" s="19" t="s">
        <v>731</v>
      </c>
      <c r="D290" s="51" t="s">
        <v>1879</v>
      </c>
      <c r="E290" s="51" t="s">
        <v>103</v>
      </c>
      <c r="F290" s="51" t="s">
        <v>103</v>
      </c>
      <c r="H290" s="51" t="s">
        <v>623</v>
      </c>
      <c r="J290" s="51" t="s">
        <v>284</v>
      </c>
      <c r="K290" s="51" t="s">
        <v>3543</v>
      </c>
      <c r="L290" s="51" t="s">
        <v>3542</v>
      </c>
      <c r="N290" s="53">
        <v>12434.47482034227</v>
      </c>
      <c r="O290" s="53">
        <v>7.1377774763345068</v>
      </c>
      <c r="P290" s="53">
        <v>12427.337042865935</v>
      </c>
    </row>
    <row r="291" spans="1:16" hidden="1">
      <c r="A291" s="19" t="s">
        <v>40</v>
      </c>
      <c r="B291" s="19" t="s">
        <v>732</v>
      </c>
      <c r="D291" s="51" t="s">
        <v>1879</v>
      </c>
      <c r="E291" s="51" t="s">
        <v>103</v>
      </c>
      <c r="F291" s="51" t="s">
        <v>103</v>
      </c>
      <c r="H291" s="51" t="s">
        <v>623</v>
      </c>
      <c r="J291" s="51">
        <v>61751</v>
      </c>
      <c r="K291" s="51" t="s">
        <v>3859</v>
      </c>
      <c r="L291" s="51">
        <v>7229</v>
      </c>
      <c r="N291" s="53">
        <v>17818.310000000001</v>
      </c>
      <c r="P291" s="53">
        <v>17818.310000000001</v>
      </c>
    </row>
    <row r="292" spans="1:16" s="135" customFormat="1">
      <c r="A292" s="135" t="s">
        <v>2149</v>
      </c>
      <c r="B292" s="135" t="s">
        <v>4074</v>
      </c>
      <c r="C292" s="137" t="s">
        <v>681</v>
      </c>
      <c r="D292" s="137" t="s">
        <v>3982</v>
      </c>
      <c r="E292" s="137" t="s">
        <v>460</v>
      </c>
      <c r="F292" s="137" t="s">
        <v>4073</v>
      </c>
      <c r="G292" s="137" t="s">
        <v>460</v>
      </c>
      <c r="H292" s="137" t="s">
        <v>6</v>
      </c>
      <c r="I292" s="137"/>
      <c r="J292" s="137"/>
      <c r="K292" s="137" t="s">
        <v>4072</v>
      </c>
      <c r="L292" s="137">
        <v>58150</v>
      </c>
      <c r="M292" s="137"/>
      <c r="N292" s="136">
        <v>0</v>
      </c>
      <c r="O292" s="136">
        <v>0</v>
      </c>
      <c r="P292" s="136">
        <v>0</v>
      </c>
    </row>
    <row r="293" spans="1:16" s="135" customFormat="1">
      <c r="A293" s="135" t="s">
        <v>2149</v>
      </c>
      <c r="B293" s="135" t="s">
        <v>4075</v>
      </c>
      <c r="C293" s="137" t="s">
        <v>681</v>
      </c>
      <c r="D293" s="137" t="s">
        <v>3982</v>
      </c>
      <c r="E293" s="137" t="s">
        <v>460</v>
      </c>
      <c r="F293" s="137" t="s">
        <v>4073</v>
      </c>
      <c r="G293" s="137" t="s">
        <v>460</v>
      </c>
      <c r="H293" s="137" t="s">
        <v>6</v>
      </c>
      <c r="I293" s="137"/>
      <c r="J293" s="137"/>
      <c r="K293" s="137"/>
      <c r="L293" s="137" t="s">
        <v>15</v>
      </c>
      <c r="M293" s="137"/>
      <c r="N293" s="136">
        <v>0</v>
      </c>
      <c r="O293" s="136">
        <v>0</v>
      </c>
      <c r="P293" s="136">
        <v>0</v>
      </c>
    </row>
    <row r="294" spans="1:16" hidden="1">
      <c r="A294" s="19" t="s">
        <v>2149</v>
      </c>
      <c r="B294" s="19" t="s">
        <v>733</v>
      </c>
      <c r="D294" s="51" t="s">
        <v>1879</v>
      </c>
      <c r="E294" s="51" t="s">
        <v>672</v>
      </c>
      <c r="F294" s="51" t="s">
        <v>672</v>
      </c>
      <c r="G294" s="51" t="s">
        <v>671</v>
      </c>
      <c r="H294" s="51" t="s">
        <v>671</v>
      </c>
      <c r="L294" s="51" t="s">
        <v>15</v>
      </c>
      <c r="N294" s="53">
        <v>41.868839848914909</v>
      </c>
      <c r="O294" s="53">
        <v>0</v>
      </c>
      <c r="P294" s="53">
        <v>41.868839848914909</v>
      </c>
    </row>
    <row r="295" spans="1:16" hidden="1">
      <c r="A295" s="19" t="s">
        <v>502</v>
      </c>
      <c r="B295" s="19" t="s">
        <v>106</v>
      </c>
      <c r="D295" s="51" t="s">
        <v>1879</v>
      </c>
      <c r="E295" s="51" t="s">
        <v>460</v>
      </c>
      <c r="F295" s="51" t="s">
        <v>36</v>
      </c>
      <c r="H295" s="51" t="s">
        <v>623</v>
      </c>
      <c r="J295" s="51">
        <v>61892</v>
      </c>
      <c r="K295" s="51" t="s">
        <v>3854</v>
      </c>
      <c r="L295" s="51" t="s">
        <v>3853</v>
      </c>
      <c r="N295" s="53">
        <v>33527.561000000002</v>
      </c>
      <c r="P295" s="53">
        <v>33527.561000000002</v>
      </c>
    </row>
    <row r="296" spans="1:16" s="138" customFormat="1" hidden="1">
      <c r="A296" s="138" t="s">
        <v>2149</v>
      </c>
      <c r="B296" s="138" t="s">
        <v>464</v>
      </c>
      <c r="C296" s="140" t="s">
        <v>629</v>
      </c>
      <c r="D296" s="140" t="s">
        <v>3982</v>
      </c>
      <c r="E296" s="140" t="s">
        <v>3</v>
      </c>
      <c r="F296" s="140" t="s">
        <v>4007</v>
      </c>
      <c r="G296" s="140" t="s">
        <v>3</v>
      </c>
      <c r="H296" s="140" t="s">
        <v>51</v>
      </c>
      <c r="I296" s="140"/>
      <c r="J296" s="140" t="s">
        <v>4234</v>
      </c>
      <c r="K296" s="140" t="s">
        <v>4233</v>
      </c>
      <c r="L296" s="140">
        <v>299</v>
      </c>
      <c r="M296" s="140"/>
      <c r="N296" s="139">
        <v>3801.2428418678496</v>
      </c>
      <c r="O296" s="139">
        <v>0</v>
      </c>
      <c r="P296" s="139">
        <v>3801.2428418678496</v>
      </c>
    </row>
    <row r="297" spans="1:16" hidden="1">
      <c r="A297" s="19" t="s">
        <v>1986</v>
      </c>
      <c r="B297" s="19" t="s">
        <v>734</v>
      </c>
      <c r="D297" s="51" t="s">
        <v>1879</v>
      </c>
      <c r="E297" s="51" t="s">
        <v>622</v>
      </c>
      <c r="F297" s="51" t="s">
        <v>622</v>
      </c>
      <c r="H297" s="51" t="s">
        <v>623</v>
      </c>
      <c r="J297" s="51" t="s">
        <v>44</v>
      </c>
      <c r="K297" s="51" t="s">
        <v>44</v>
      </c>
      <c r="L297" s="51">
        <v>55295</v>
      </c>
      <c r="N297" s="53">
        <v>0</v>
      </c>
      <c r="P297" s="53">
        <v>0</v>
      </c>
    </row>
    <row r="298" spans="1:16" hidden="1">
      <c r="A298" s="19" t="s">
        <v>1985</v>
      </c>
      <c r="B298" s="19" t="s">
        <v>734</v>
      </c>
      <c r="D298" s="51" t="s">
        <v>1879</v>
      </c>
      <c r="E298" s="51" t="s">
        <v>622</v>
      </c>
      <c r="F298" s="51" t="s">
        <v>622</v>
      </c>
      <c r="H298" s="51" t="s">
        <v>623</v>
      </c>
      <c r="J298" s="51" t="s">
        <v>44</v>
      </c>
      <c r="K298" s="51" t="s">
        <v>44</v>
      </c>
      <c r="L298" s="51">
        <v>55295</v>
      </c>
      <c r="N298" s="53">
        <v>12.482433659069246</v>
      </c>
      <c r="P298" s="53">
        <v>12.482433659069246</v>
      </c>
    </row>
    <row r="299" spans="1:16" hidden="1">
      <c r="A299" s="19" t="s">
        <v>1984</v>
      </c>
      <c r="B299" s="19" t="s">
        <v>734</v>
      </c>
      <c r="D299" s="51" t="s">
        <v>1879</v>
      </c>
      <c r="E299" s="51" t="s">
        <v>622</v>
      </c>
      <c r="F299" s="51" t="s">
        <v>622</v>
      </c>
      <c r="H299" s="51" t="s">
        <v>623</v>
      </c>
      <c r="J299" s="51" t="s">
        <v>44</v>
      </c>
      <c r="K299" s="51" t="s">
        <v>44</v>
      </c>
      <c r="L299" s="51">
        <v>55295</v>
      </c>
      <c r="N299" s="53">
        <v>1696317.8975663411</v>
      </c>
      <c r="P299" s="53">
        <v>1696317.8975663411</v>
      </c>
    </row>
    <row r="300" spans="1:16" hidden="1">
      <c r="A300" s="19" t="s">
        <v>1994</v>
      </c>
      <c r="B300" s="19" t="s">
        <v>2146</v>
      </c>
      <c r="D300" s="51" t="s">
        <v>1879</v>
      </c>
      <c r="E300" s="51" t="s">
        <v>460</v>
      </c>
      <c r="F300" s="51" t="s">
        <v>460</v>
      </c>
      <c r="H300" s="51" t="s">
        <v>623</v>
      </c>
      <c r="I300" s="51" t="s">
        <v>435</v>
      </c>
      <c r="J300" s="51" t="s">
        <v>2145</v>
      </c>
      <c r="N300" s="53">
        <v>3439</v>
      </c>
      <c r="P300" s="53">
        <v>3439</v>
      </c>
    </row>
    <row r="301" spans="1:16" hidden="1">
      <c r="A301" s="19" t="s">
        <v>2268</v>
      </c>
      <c r="B301" s="19" t="s">
        <v>2146</v>
      </c>
      <c r="D301" s="51" t="s">
        <v>1879</v>
      </c>
      <c r="E301" s="51" t="s">
        <v>460</v>
      </c>
      <c r="F301" s="51" t="s">
        <v>460</v>
      </c>
      <c r="H301" s="51" t="s">
        <v>623</v>
      </c>
      <c r="J301" s="51" t="s">
        <v>435</v>
      </c>
      <c r="K301" s="51" t="s">
        <v>2145</v>
      </c>
      <c r="L301" s="51">
        <v>60093</v>
      </c>
      <c r="N301" s="53">
        <v>76323</v>
      </c>
      <c r="O301" s="53">
        <v>3439</v>
      </c>
      <c r="P301" s="53">
        <v>72884</v>
      </c>
    </row>
    <row r="302" spans="1:16" hidden="1">
      <c r="A302" s="19" t="s">
        <v>2019</v>
      </c>
      <c r="B302" s="19" t="s">
        <v>2146</v>
      </c>
      <c r="D302" s="51" t="s">
        <v>1879</v>
      </c>
      <c r="E302" s="51" t="s">
        <v>460</v>
      </c>
      <c r="F302" s="51" t="s">
        <v>460</v>
      </c>
      <c r="G302" s="51" t="s">
        <v>460</v>
      </c>
      <c r="H302" s="51" t="s">
        <v>1878</v>
      </c>
      <c r="J302" s="51" t="s">
        <v>435</v>
      </c>
      <c r="K302" s="51" t="s">
        <v>2145</v>
      </c>
      <c r="L302" s="51">
        <v>60093</v>
      </c>
      <c r="N302" s="53">
        <v>20927</v>
      </c>
      <c r="O302" s="53">
        <v>0</v>
      </c>
      <c r="P302" s="53">
        <v>20927</v>
      </c>
    </row>
    <row r="303" spans="1:16" hidden="1">
      <c r="A303" s="19" t="s">
        <v>2268</v>
      </c>
      <c r="B303" s="19" t="s">
        <v>2144</v>
      </c>
      <c r="D303" s="51" t="s">
        <v>1879</v>
      </c>
      <c r="E303" s="51" t="s">
        <v>460</v>
      </c>
      <c r="F303" s="51" t="s">
        <v>460</v>
      </c>
      <c r="H303" s="51" t="s">
        <v>623</v>
      </c>
      <c r="J303" s="51" t="s">
        <v>435</v>
      </c>
      <c r="K303" s="51" t="s">
        <v>2143</v>
      </c>
      <c r="L303" s="51">
        <v>60093</v>
      </c>
      <c r="N303" s="53">
        <v>69109</v>
      </c>
      <c r="O303" s="53">
        <v>0</v>
      </c>
      <c r="P303" s="53">
        <v>69109</v>
      </c>
    </row>
    <row r="304" spans="1:16" hidden="1">
      <c r="A304" s="19" t="s">
        <v>2019</v>
      </c>
      <c r="B304" s="19" t="s">
        <v>2144</v>
      </c>
      <c r="D304" s="51" t="s">
        <v>1879</v>
      </c>
      <c r="E304" s="51" t="s">
        <v>460</v>
      </c>
      <c r="F304" s="51" t="s">
        <v>460</v>
      </c>
      <c r="G304" s="51" t="s">
        <v>460</v>
      </c>
      <c r="H304" s="51" t="s">
        <v>1878</v>
      </c>
      <c r="J304" s="51" t="s">
        <v>435</v>
      </c>
      <c r="K304" s="51" t="s">
        <v>2143</v>
      </c>
      <c r="L304" s="51">
        <v>60093</v>
      </c>
      <c r="N304" s="53">
        <v>19850</v>
      </c>
      <c r="O304" s="53">
        <v>0</v>
      </c>
      <c r="P304" s="53">
        <v>19850</v>
      </c>
    </row>
    <row r="305" spans="1:16" hidden="1">
      <c r="A305" s="19" t="s">
        <v>2268</v>
      </c>
      <c r="B305" s="19" t="s">
        <v>2142</v>
      </c>
      <c r="D305" s="51" t="s">
        <v>1879</v>
      </c>
      <c r="E305" s="51" t="s">
        <v>460</v>
      </c>
      <c r="F305" s="51" t="s">
        <v>460</v>
      </c>
      <c r="H305" s="51" t="s">
        <v>623</v>
      </c>
      <c r="J305" s="51" t="s">
        <v>435</v>
      </c>
      <c r="K305" s="51" t="s">
        <v>2141</v>
      </c>
      <c r="L305" s="51">
        <v>60093</v>
      </c>
      <c r="N305" s="53">
        <v>54568</v>
      </c>
      <c r="O305" s="53">
        <v>0</v>
      </c>
      <c r="P305" s="53">
        <v>54568</v>
      </c>
    </row>
    <row r="306" spans="1:16" hidden="1">
      <c r="A306" s="19" t="s">
        <v>2019</v>
      </c>
      <c r="B306" s="19" t="s">
        <v>2142</v>
      </c>
      <c r="D306" s="51" t="s">
        <v>1879</v>
      </c>
      <c r="E306" s="51" t="s">
        <v>460</v>
      </c>
      <c r="F306" s="51" t="s">
        <v>460</v>
      </c>
      <c r="G306" s="51" t="s">
        <v>460</v>
      </c>
      <c r="H306" s="51" t="s">
        <v>1878</v>
      </c>
      <c r="J306" s="51" t="s">
        <v>435</v>
      </c>
      <c r="K306" s="51" t="s">
        <v>2141</v>
      </c>
      <c r="L306" s="51">
        <v>60093</v>
      </c>
      <c r="N306" s="53">
        <v>17732</v>
      </c>
      <c r="O306" s="53">
        <v>0</v>
      </c>
      <c r="P306" s="53">
        <v>17732</v>
      </c>
    </row>
    <row r="307" spans="1:16" hidden="1">
      <c r="A307" s="19" t="s">
        <v>1986</v>
      </c>
      <c r="B307" s="19" t="s">
        <v>736</v>
      </c>
      <c r="D307" s="51" t="s">
        <v>1879</v>
      </c>
      <c r="E307" s="51" t="s">
        <v>460</v>
      </c>
      <c r="F307" s="51" t="s">
        <v>460</v>
      </c>
      <c r="H307" s="51" t="s">
        <v>623</v>
      </c>
      <c r="J307" s="51" t="e">
        <v>#N/A</v>
      </c>
      <c r="K307" s="51" t="s">
        <v>2756</v>
      </c>
      <c r="L307" s="51">
        <v>60092</v>
      </c>
      <c r="N307" s="53">
        <v>0</v>
      </c>
      <c r="P307" s="53">
        <v>0</v>
      </c>
    </row>
    <row r="308" spans="1:16" hidden="1">
      <c r="A308" s="19" t="s">
        <v>1985</v>
      </c>
      <c r="B308" s="19" t="s">
        <v>736</v>
      </c>
      <c r="D308" s="51" t="s">
        <v>1879</v>
      </c>
      <c r="E308" s="51" t="s">
        <v>460</v>
      </c>
      <c r="F308" s="51" t="s">
        <v>460</v>
      </c>
      <c r="H308" s="51" t="s">
        <v>623</v>
      </c>
      <c r="J308" s="51" t="e">
        <v>#N/A</v>
      </c>
      <c r="K308" s="51" t="s">
        <v>2756</v>
      </c>
      <c r="L308" s="51">
        <v>60092</v>
      </c>
      <c r="N308" s="53">
        <v>2.579216536334263</v>
      </c>
      <c r="P308" s="53">
        <v>2.579216536334263</v>
      </c>
    </row>
    <row r="309" spans="1:16" hidden="1">
      <c r="A309" s="19" t="s">
        <v>1984</v>
      </c>
      <c r="B309" s="19" t="s">
        <v>736</v>
      </c>
      <c r="D309" s="51" t="s">
        <v>1879</v>
      </c>
      <c r="E309" s="51" t="s">
        <v>460</v>
      </c>
      <c r="F309" s="51" t="s">
        <v>460</v>
      </c>
      <c r="H309" s="51" t="s">
        <v>623</v>
      </c>
      <c r="J309" s="51" t="e">
        <v>#N/A</v>
      </c>
      <c r="K309" s="51" t="s">
        <v>2756</v>
      </c>
      <c r="L309" s="51">
        <v>60092</v>
      </c>
      <c r="N309" s="53">
        <v>350506.2627834637</v>
      </c>
      <c r="P309" s="53">
        <v>350506.2627834637</v>
      </c>
    </row>
    <row r="310" spans="1:16" hidden="1">
      <c r="A310" s="19" t="s">
        <v>2654</v>
      </c>
      <c r="B310" s="19" t="s">
        <v>737</v>
      </c>
      <c r="C310" s="51" t="s">
        <v>681</v>
      </c>
      <c r="D310" s="51" t="s">
        <v>3982</v>
      </c>
      <c r="E310" s="51" t="s">
        <v>674</v>
      </c>
      <c r="F310" s="51" t="s">
        <v>674</v>
      </c>
      <c r="H310" s="51" t="s">
        <v>6</v>
      </c>
      <c r="N310" s="53">
        <v>87832</v>
      </c>
      <c r="P310" s="53">
        <v>87832</v>
      </c>
    </row>
    <row r="311" spans="1:16" hidden="1">
      <c r="A311" s="19" t="s">
        <v>1980</v>
      </c>
      <c r="B311" s="19" t="s">
        <v>737</v>
      </c>
      <c r="C311" s="51" t="s">
        <v>681</v>
      </c>
      <c r="D311" s="51" t="s">
        <v>3982</v>
      </c>
      <c r="E311" s="51" t="s">
        <v>674</v>
      </c>
      <c r="F311" s="51" t="s">
        <v>674</v>
      </c>
      <c r="H311" s="51" t="s">
        <v>6</v>
      </c>
      <c r="N311" s="53">
        <v>2.2162812447039757</v>
      </c>
      <c r="P311" s="53">
        <v>2.2162812447039757</v>
      </c>
    </row>
    <row r="312" spans="1:16" hidden="1">
      <c r="A312" s="19" t="s">
        <v>45</v>
      </c>
      <c r="B312" s="19" t="s">
        <v>2003</v>
      </c>
      <c r="D312" s="51" t="s">
        <v>1879</v>
      </c>
      <c r="E312" s="51" t="s">
        <v>671</v>
      </c>
      <c r="F312" s="51" t="s">
        <v>2001</v>
      </c>
      <c r="N312" s="53">
        <v>51570</v>
      </c>
      <c r="O312" s="53">
        <v>0</v>
      </c>
      <c r="P312" s="53">
        <v>51570</v>
      </c>
    </row>
    <row r="313" spans="1:16" hidden="1">
      <c r="A313" s="19" t="s">
        <v>2149</v>
      </c>
      <c r="B313" s="19" t="s">
        <v>2352</v>
      </c>
      <c r="D313" s="51" t="s">
        <v>1879</v>
      </c>
      <c r="E313" s="51" t="s">
        <v>672</v>
      </c>
      <c r="F313" s="51" t="s">
        <v>672</v>
      </c>
      <c r="G313" s="51" t="s">
        <v>671</v>
      </c>
      <c r="H313" s="51" t="s">
        <v>671</v>
      </c>
      <c r="L313" s="51" t="s">
        <v>15</v>
      </c>
      <c r="N313" s="53">
        <v>0</v>
      </c>
      <c r="O313" s="53">
        <v>0</v>
      </c>
      <c r="P313" s="53">
        <v>0</v>
      </c>
    </row>
    <row r="314" spans="1:16" hidden="1">
      <c r="A314" s="19" t="s">
        <v>2149</v>
      </c>
      <c r="B314" s="19" t="s">
        <v>738</v>
      </c>
      <c r="D314" s="51" t="s">
        <v>1879</v>
      </c>
      <c r="E314" s="51" t="s">
        <v>672</v>
      </c>
      <c r="F314" s="51" t="s">
        <v>672</v>
      </c>
      <c r="G314" s="51" t="s">
        <v>671</v>
      </c>
      <c r="H314" s="51" t="s">
        <v>671</v>
      </c>
      <c r="L314" s="51" t="s">
        <v>15</v>
      </c>
      <c r="N314" s="53">
        <v>9404.7138676369741</v>
      </c>
      <c r="O314" s="53">
        <v>0</v>
      </c>
      <c r="P314" s="53">
        <v>9404.7138676369741</v>
      </c>
    </row>
    <row r="315" spans="1:16" hidden="1">
      <c r="A315" s="19" t="s">
        <v>2268</v>
      </c>
      <c r="B315" s="19" t="s">
        <v>2269</v>
      </c>
      <c r="D315" s="51" t="s">
        <v>1879</v>
      </c>
      <c r="E315" s="51" t="s">
        <v>672</v>
      </c>
      <c r="F315" s="51" t="s">
        <v>2266</v>
      </c>
      <c r="H315" s="51" t="s">
        <v>1</v>
      </c>
      <c r="J315" s="51" t="s">
        <v>249</v>
      </c>
      <c r="K315" s="51" t="s">
        <v>249</v>
      </c>
      <c r="L315" s="51" t="s">
        <v>249</v>
      </c>
      <c r="N315" s="53">
        <v>18284</v>
      </c>
      <c r="O315" s="53">
        <v>0</v>
      </c>
      <c r="P315" s="53">
        <v>18284</v>
      </c>
    </row>
    <row r="316" spans="1:16" hidden="1">
      <c r="A316" s="19" t="s">
        <v>2149</v>
      </c>
      <c r="B316" s="19" t="s">
        <v>739</v>
      </c>
      <c r="D316" s="51" t="s">
        <v>1879</v>
      </c>
      <c r="E316" s="51" t="s">
        <v>672</v>
      </c>
      <c r="F316" s="51" t="s">
        <v>672</v>
      </c>
      <c r="G316" s="51" t="s">
        <v>671</v>
      </c>
      <c r="H316" s="51" t="s">
        <v>671</v>
      </c>
      <c r="N316" s="53">
        <v>-94098.650855461266</v>
      </c>
      <c r="O316" s="53">
        <v>0</v>
      </c>
      <c r="P316" s="53">
        <v>-94098.650855461266</v>
      </c>
    </row>
    <row r="317" spans="1:16" hidden="1">
      <c r="A317" s="19" t="s">
        <v>1986</v>
      </c>
      <c r="B317" s="19" t="s">
        <v>17</v>
      </c>
      <c r="D317" s="51" t="s">
        <v>1879</v>
      </c>
      <c r="E317" s="51" t="s">
        <v>103</v>
      </c>
      <c r="F317" s="51" t="s">
        <v>103</v>
      </c>
      <c r="H317" s="51" t="s">
        <v>623</v>
      </c>
      <c r="J317" s="51" t="s">
        <v>285</v>
      </c>
      <c r="K317" s="51" t="s">
        <v>3541</v>
      </c>
      <c r="L317" s="51" t="s">
        <v>3540</v>
      </c>
      <c r="N317" s="53">
        <v>0</v>
      </c>
      <c r="O317" s="53">
        <v>0</v>
      </c>
      <c r="P317" s="53">
        <v>0</v>
      </c>
    </row>
    <row r="318" spans="1:16" hidden="1">
      <c r="A318" s="19" t="s">
        <v>1985</v>
      </c>
      <c r="B318" s="19" t="s">
        <v>17</v>
      </c>
      <c r="D318" s="51" t="s">
        <v>1879</v>
      </c>
      <c r="E318" s="51" t="s">
        <v>103</v>
      </c>
      <c r="F318" s="51" t="s">
        <v>103</v>
      </c>
      <c r="H318" s="51" t="s">
        <v>623</v>
      </c>
      <c r="J318" s="51" t="s">
        <v>285</v>
      </c>
      <c r="K318" s="51" t="s">
        <v>3541</v>
      </c>
      <c r="L318" s="51" t="s">
        <v>3540</v>
      </c>
      <c r="N318" s="53">
        <v>0</v>
      </c>
      <c r="O318" s="53">
        <v>0</v>
      </c>
      <c r="P318" s="53">
        <v>0</v>
      </c>
    </row>
    <row r="319" spans="1:16" hidden="1">
      <c r="A319" s="19" t="s">
        <v>1984</v>
      </c>
      <c r="B319" s="19" t="s">
        <v>17</v>
      </c>
      <c r="D319" s="51" t="s">
        <v>1879</v>
      </c>
      <c r="E319" s="51" t="s">
        <v>103</v>
      </c>
      <c r="F319" s="51" t="s">
        <v>103</v>
      </c>
      <c r="H319" s="51" t="s">
        <v>623</v>
      </c>
      <c r="J319" s="51" t="s">
        <v>285</v>
      </c>
      <c r="K319" s="51" t="s">
        <v>3541</v>
      </c>
      <c r="L319" s="51" t="s">
        <v>3540</v>
      </c>
      <c r="N319" s="53">
        <v>0</v>
      </c>
      <c r="O319" s="53">
        <v>0</v>
      </c>
      <c r="P319" s="53">
        <v>0</v>
      </c>
    </row>
    <row r="320" spans="1:16" hidden="1">
      <c r="A320" s="19" t="s">
        <v>1197</v>
      </c>
      <c r="B320" s="19" t="s">
        <v>4243</v>
      </c>
      <c r="C320" s="51" t="s">
        <v>629</v>
      </c>
      <c r="D320" s="51" t="s">
        <v>3982</v>
      </c>
      <c r="E320" s="51" t="s">
        <v>676</v>
      </c>
      <c r="F320" s="51" t="s">
        <v>725</v>
      </c>
      <c r="H320" s="51" t="s">
        <v>50</v>
      </c>
      <c r="L320" s="51">
        <v>154</v>
      </c>
      <c r="N320" s="53">
        <v>1064</v>
      </c>
      <c r="P320" s="53">
        <v>1064</v>
      </c>
    </row>
    <row r="321" spans="1:16" hidden="1">
      <c r="A321" s="19" t="s">
        <v>19</v>
      </c>
      <c r="B321" s="19" t="s">
        <v>4243</v>
      </c>
      <c r="C321" s="51" t="s">
        <v>629</v>
      </c>
      <c r="D321" s="51" t="s">
        <v>3982</v>
      </c>
      <c r="E321" s="51" t="s">
        <v>676</v>
      </c>
      <c r="F321" s="51" t="s">
        <v>725</v>
      </c>
      <c r="H321" s="51" t="s">
        <v>50</v>
      </c>
      <c r="L321" s="51">
        <v>154</v>
      </c>
      <c r="N321" s="53">
        <v>1986</v>
      </c>
      <c r="P321" s="53">
        <v>1986</v>
      </c>
    </row>
    <row r="322" spans="1:16" hidden="1">
      <c r="A322" s="19" t="s">
        <v>1988</v>
      </c>
      <c r="B322" s="19" t="s">
        <v>4244</v>
      </c>
      <c r="C322" s="51" t="s">
        <v>629</v>
      </c>
      <c r="D322" s="51" t="s">
        <v>3982</v>
      </c>
      <c r="E322" s="51" t="s">
        <v>676</v>
      </c>
      <c r="F322" s="51" t="s">
        <v>676</v>
      </c>
      <c r="H322" s="51" t="s">
        <v>50</v>
      </c>
      <c r="L322" s="51">
        <v>466</v>
      </c>
      <c r="N322" s="53">
        <v>1060</v>
      </c>
      <c r="P322" s="53">
        <v>1060</v>
      </c>
    </row>
    <row r="323" spans="1:16" hidden="1">
      <c r="A323" s="19" t="s">
        <v>2019</v>
      </c>
      <c r="B323" s="19" t="s">
        <v>2675</v>
      </c>
      <c r="C323" s="51" t="s">
        <v>681</v>
      </c>
      <c r="D323" s="51" t="s">
        <v>3982</v>
      </c>
      <c r="E323" s="51" t="s">
        <v>676</v>
      </c>
      <c r="F323" s="51" t="s">
        <v>962</v>
      </c>
      <c r="G323" s="51" t="s">
        <v>676</v>
      </c>
      <c r="H323" s="51" t="s">
        <v>1</v>
      </c>
      <c r="L323" s="51">
        <v>6433</v>
      </c>
      <c r="N323" s="53">
        <v>1200</v>
      </c>
      <c r="O323" s="53">
        <v>0</v>
      </c>
      <c r="P323" s="53">
        <v>1200</v>
      </c>
    </row>
    <row r="324" spans="1:16" hidden="1">
      <c r="A324" s="19" t="s">
        <v>1989</v>
      </c>
      <c r="B324" s="19" t="s">
        <v>2675</v>
      </c>
      <c r="D324" s="51" t="s">
        <v>1879</v>
      </c>
      <c r="E324" s="51" t="s">
        <v>676</v>
      </c>
      <c r="F324" s="51" t="s">
        <v>962</v>
      </c>
      <c r="H324" s="51" t="s">
        <v>623</v>
      </c>
      <c r="L324" s="51">
        <v>6433</v>
      </c>
      <c r="N324" s="53">
        <v>27465</v>
      </c>
      <c r="O324" s="53">
        <v>0</v>
      </c>
      <c r="P324" s="53">
        <v>27465</v>
      </c>
    </row>
    <row r="325" spans="1:16" hidden="1">
      <c r="A325" s="19" t="s">
        <v>2268</v>
      </c>
      <c r="B325" s="19" t="s">
        <v>4009</v>
      </c>
      <c r="C325" s="51" t="s">
        <v>681</v>
      </c>
      <c r="D325" s="51" t="s">
        <v>3982</v>
      </c>
      <c r="E325" s="51" t="s">
        <v>676</v>
      </c>
      <c r="F325" s="51" t="s">
        <v>962</v>
      </c>
      <c r="H325" s="51" t="s">
        <v>1</v>
      </c>
      <c r="J325" s="51" t="s">
        <v>249</v>
      </c>
      <c r="K325" s="51" t="s">
        <v>249</v>
      </c>
      <c r="L325" s="51">
        <v>6433</v>
      </c>
      <c r="N325" s="53">
        <v>4111</v>
      </c>
      <c r="O325" s="53">
        <v>0</v>
      </c>
      <c r="P325" s="53">
        <v>4111</v>
      </c>
    </row>
    <row r="326" spans="1:16" hidden="1">
      <c r="A326" s="19" t="s">
        <v>45</v>
      </c>
      <c r="B326" s="19" t="s">
        <v>4008</v>
      </c>
      <c r="C326" s="51" t="s">
        <v>681</v>
      </c>
      <c r="D326" s="51" t="s">
        <v>3982</v>
      </c>
      <c r="E326" s="51" t="s">
        <v>676</v>
      </c>
      <c r="F326" s="51" t="s">
        <v>676</v>
      </c>
      <c r="H326" s="51" t="s">
        <v>1</v>
      </c>
      <c r="N326" s="53">
        <v>400</v>
      </c>
      <c r="O326" s="53">
        <v>0</v>
      </c>
      <c r="P326" s="53">
        <v>400</v>
      </c>
    </row>
    <row r="327" spans="1:16" s="135" customFormat="1">
      <c r="A327" s="135" t="s">
        <v>2149</v>
      </c>
      <c r="B327" s="135" t="s">
        <v>4076</v>
      </c>
      <c r="C327" s="137" t="s">
        <v>681</v>
      </c>
      <c r="D327" s="137" t="s">
        <v>3982</v>
      </c>
      <c r="E327" s="137" t="s">
        <v>460</v>
      </c>
      <c r="F327" s="137" t="s">
        <v>4073</v>
      </c>
      <c r="G327" s="137" t="s">
        <v>460</v>
      </c>
      <c r="H327" s="137" t="s">
        <v>6</v>
      </c>
      <c r="I327" s="137"/>
      <c r="J327" s="137"/>
      <c r="K327" s="137"/>
      <c r="L327" s="137" t="s">
        <v>15</v>
      </c>
      <c r="M327" s="137"/>
      <c r="N327" s="136">
        <v>0</v>
      </c>
      <c r="O327" s="136">
        <v>0</v>
      </c>
      <c r="P327" s="136">
        <v>0</v>
      </c>
    </row>
    <row r="328" spans="1:16" hidden="1">
      <c r="A328" s="19" t="s">
        <v>660</v>
      </c>
      <c r="B328" s="19" t="s">
        <v>740</v>
      </c>
      <c r="D328" s="51" t="s">
        <v>1879</v>
      </c>
      <c r="E328" s="51" t="s">
        <v>0</v>
      </c>
      <c r="F328" s="51" t="s">
        <v>578</v>
      </c>
      <c r="H328" s="51" t="s">
        <v>623</v>
      </c>
      <c r="J328" s="51" t="s">
        <v>436</v>
      </c>
      <c r="K328" s="51" t="s">
        <v>3418</v>
      </c>
      <c r="L328" s="51">
        <v>59461</v>
      </c>
      <c r="N328" s="53">
        <v>153014</v>
      </c>
      <c r="P328" s="53">
        <v>153014</v>
      </c>
    </row>
    <row r="329" spans="1:16" hidden="1">
      <c r="A329" s="19" t="s">
        <v>2149</v>
      </c>
      <c r="B329" s="19" t="s">
        <v>741</v>
      </c>
      <c r="D329" s="51" t="s">
        <v>1879</v>
      </c>
      <c r="E329" s="51" t="s">
        <v>103</v>
      </c>
      <c r="F329" s="51" t="s">
        <v>1888</v>
      </c>
      <c r="G329" s="51" t="s">
        <v>103</v>
      </c>
      <c r="H329" s="51" t="s">
        <v>1878</v>
      </c>
      <c r="J329" s="51" t="s">
        <v>246</v>
      </c>
      <c r="L329" s="51">
        <v>50179</v>
      </c>
      <c r="N329" s="53">
        <v>386.08793389713566</v>
      </c>
      <c r="O329" s="53">
        <v>0</v>
      </c>
      <c r="P329" s="53">
        <v>386.08793389713566</v>
      </c>
    </row>
    <row r="330" spans="1:16" hidden="1">
      <c r="A330" s="19" t="s">
        <v>2149</v>
      </c>
      <c r="B330" s="19" t="s">
        <v>742</v>
      </c>
      <c r="D330" s="51" t="s">
        <v>1879</v>
      </c>
      <c r="E330" s="51" t="s">
        <v>672</v>
      </c>
      <c r="F330" s="51" t="s">
        <v>672</v>
      </c>
      <c r="G330" s="51" t="s">
        <v>671</v>
      </c>
      <c r="H330" s="51" t="s">
        <v>671</v>
      </c>
      <c r="L330" s="51" t="s">
        <v>15</v>
      </c>
      <c r="N330" s="53">
        <v>10570.463923727099</v>
      </c>
      <c r="O330" s="53">
        <v>0</v>
      </c>
      <c r="P330" s="53">
        <v>10570.463923727099</v>
      </c>
    </row>
    <row r="331" spans="1:16" hidden="1">
      <c r="A331" s="19" t="s">
        <v>660</v>
      </c>
      <c r="B331" s="19" t="s">
        <v>3437</v>
      </c>
      <c r="D331" s="51" t="s">
        <v>1879</v>
      </c>
      <c r="E331" s="51" t="s">
        <v>0</v>
      </c>
      <c r="F331" s="51" t="s">
        <v>578</v>
      </c>
      <c r="H331" s="51" t="s">
        <v>623</v>
      </c>
      <c r="J331" s="51" t="s">
        <v>200</v>
      </c>
      <c r="K331" s="51" t="s">
        <v>3436</v>
      </c>
      <c r="L331" s="51">
        <v>58007</v>
      </c>
      <c r="N331" s="53">
        <v>218703</v>
      </c>
      <c r="P331" s="53">
        <v>218703</v>
      </c>
    </row>
    <row r="332" spans="1:16" hidden="1">
      <c r="A332" s="19" t="s">
        <v>2149</v>
      </c>
      <c r="B332" s="19" t="s">
        <v>743</v>
      </c>
      <c r="C332" s="51" t="s">
        <v>681</v>
      </c>
      <c r="D332" s="51" t="s">
        <v>3982</v>
      </c>
      <c r="E332" s="51" t="s">
        <v>622</v>
      </c>
      <c r="F332" s="51" t="s">
        <v>622</v>
      </c>
      <c r="G332" s="51" t="s">
        <v>622</v>
      </c>
      <c r="H332" s="51" t="s">
        <v>5</v>
      </c>
      <c r="L332" s="51">
        <v>59496</v>
      </c>
      <c r="N332" s="53">
        <v>532.40956994975022</v>
      </c>
      <c r="O332" s="53">
        <v>0</v>
      </c>
      <c r="P332" s="53">
        <v>532.40956994975022</v>
      </c>
    </row>
    <row r="333" spans="1:16" hidden="1">
      <c r="A333" s="19" t="s">
        <v>2149</v>
      </c>
      <c r="B333" s="19" t="s">
        <v>2351</v>
      </c>
      <c r="D333" s="51" t="s">
        <v>1879</v>
      </c>
      <c r="E333" s="51" t="s">
        <v>672</v>
      </c>
      <c r="F333" s="51" t="s">
        <v>672</v>
      </c>
      <c r="G333" s="51" t="s">
        <v>671</v>
      </c>
      <c r="H333" s="51" t="s">
        <v>671</v>
      </c>
      <c r="L333" s="51" t="s">
        <v>15</v>
      </c>
      <c r="N333" s="53">
        <v>0.18908508318864797</v>
      </c>
      <c r="O333" s="53">
        <v>0</v>
      </c>
      <c r="P333" s="53">
        <v>0.18908508318864797</v>
      </c>
    </row>
    <row r="334" spans="1:16" s="138" customFormat="1" hidden="1">
      <c r="A334" s="138" t="s">
        <v>1986</v>
      </c>
      <c r="B334" s="138" t="s">
        <v>480</v>
      </c>
      <c r="C334" s="140" t="s">
        <v>629</v>
      </c>
      <c r="D334" s="140" t="s">
        <v>3982</v>
      </c>
      <c r="E334" s="140" t="s">
        <v>4</v>
      </c>
      <c r="F334" s="140" t="s">
        <v>4</v>
      </c>
      <c r="G334" s="140"/>
      <c r="H334" s="140" t="s">
        <v>481</v>
      </c>
      <c r="I334" s="140"/>
      <c r="J334" s="140" t="s">
        <v>4289</v>
      </c>
      <c r="K334" s="140" t="s">
        <v>4288</v>
      </c>
      <c r="L334" s="140"/>
      <c r="M334" s="140"/>
      <c r="N334" s="139">
        <v>0</v>
      </c>
      <c r="O334" s="139"/>
      <c r="P334" s="139">
        <v>0</v>
      </c>
    </row>
    <row r="335" spans="1:16" s="138" customFormat="1" hidden="1">
      <c r="A335" s="138" t="s">
        <v>1985</v>
      </c>
      <c r="B335" s="138" t="s">
        <v>480</v>
      </c>
      <c r="C335" s="140" t="s">
        <v>629</v>
      </c>
      <c r="D335" s="140" t="s">
        <v>3982</v>
      </c>
      <c r="E335" s="140" t="s">
        <v>4</v>
      </c>
      <c r="F335" s="140" t="s">
        <v>4</v>
      </c>
      <c r="G335" s="140"/>
      <c r="H335" s="140" t="s">
        <v>481</v>
      </c>
      <c r="I335" s="140"/>
      <c r="J335" s="140" t="s">
        <v>4289</v>
      </c>
      <c r="K335" s="140" t="s">
        <v>4288</v>
      </c>
      <c r="L335" s="140"/>
      <c r="M335" s="140"/>
      <c r="N335" s="139">
        <v>2.6678093077179286</v>
      </c>
      <c r="O335" s="139"/>
      <c r="P335" s="139">
        <v>2.6678093077179286</v>
      </c>
    </row>
    <row r="336" spans="1:16" s="138" customFormat="1" hidden="1">
      <c r="A336" s="138" t="s">
        <v>1984</v>
      </c>
      <c r="B336" s="138" t="s">
        <v>480</v>
      </c>
      <c r="C336" s="140" t="s">
        <v>629</v>
      </c>
      <c r="D336" s="140" t="s">
        <v>3982</v>
      </c>
      <c r="E336" s="140" t="s">
        <v>4</v>
      </c>
      <c r="F336" s="140" t="s">
        <v>4</v>
      </c>
      <c r="G336" s="140"/>
      <c r="H336" s="140" t="s">
        <v>481</v>
      </c>
      <c r="I336" s="140"/>
      <c r="J336" s="140" t="s">
        <v>4289</v>
      </c>
      <c r="K336" s="140" t="s">
        <v>4288</v>
      </c>
      <c r="L336" s="140"/>
      <c r="M336" s="140"/>
      <c r="N336" s="139">
        <v>362545.7021906923</v>
      </c>
      <c r="O336" s="139"/>
      <c r="P336" s="139">
        <v>362545.7021906923</v>
      </c>
    </row>
    <row r="337" spans="1:16" s="138" customFormat="1" hidden="1">
      <c r="A337" s="138" t="s">
        <v>1986</v>
      </c>
      <c r="B337" s="138" t="s">
        <v>482</v>
      </c>
      <c r="C337" s="140" t="s">
        <v>629</v>
      </c>
      <c r="D337" s="140" t="s">
        <v>3982</v>
      </c>
      <c r="E337" s="140" t="s">
        <v>4</v>
      </c>
      <c r="F337" s="140" t="s">
        <v>4</v>
      </c>
      <c r="G337" s="140"/>
      <c r="H337" s="140" t="s">
        <v>481</v>
      </c>
      <c r="I337" s="140"/>
      <c r="J337" s="140" t="s">
        <v>4291</v>
      </c>
      <c r="K337" s="140" t="s">
        <v>4290</v>
      </c>
      <c r="L337" s="140"/>
      <c r="M337" s="140"/>
      <c r="N337" s="139">
        <v>0</v>
      </c>
      <c r="O337" s="139"/>
      <c r="P337" s="139">
        <v>0</v>
      </c>
    </row>
    <row r="338" spans="1:16" s="138" customFormat="1" hidden="1">
      <c r="A338" s="138" t="s">
        <v>1985</v>
      </c>
      <c r="B338" s="138" t="s">
        <v>482</v>
      </c>
      <c r="C338" s="140" t="s">
        <v>629</v>
      </c>
      <c r="D338" s="140" t="s">
        <v>3982</v>
      </c>
      <c r="E338" s="140" t="s">
        <v>4</v>
      </c>
      <c r="F338" s="140" t="s">
        <v>4</v>
      </c>
      <c r="G338" s="140"/>
      <c r="H338" s="140" t="s">
        <v>481</v>
      </c>
      <c r="I338" s="140"/>
      <c r="J338" s="140" t="s">
        <v>4291</v>
      </c>
      <c r="K338" s="140" t="s">
        <v>4290</v>
      </c>
      <c r="L338" s="140"/>
      <c r="M338" s="140"/>
      <c r="N338" s="139">
        <v>2.3355143091653323</v>
      </c>
      <c r="O338" s="139"/>
      <c r="P338" s="139">
        <v>2.3355143091653323</v>
      </c>
    </row>
    <row r="339" spans="1:16" s="138" customFormat="1" hidden="1">
      <c r="A339" s="138" t="s">
        <v>1984</v>
      </c>
      <c r="B339" s="138" t="s">
        <v>482</v>
      </c>
      <c r="C339" s="140" t="s">
        <v>629</v>
      </c>
      <c r="D339" s="140" t="s">
        <v>3982</v>
      </c>
      <c r="E339" s="140" t="s">
        <v>4</v>
      </c>
      <c r="F339" s="140" t="s">
        <v>4</v>
      </c>
      <c r="G339" s="140"/>
      <c r="H339" s="140" t="s">
        <v>481</v>
      </c>
      <c r="I339" s="140"/>
      <c r="J339" s="140" t="s">
        <v>4291</v>
      </c>
      <c r="K339" s="140" t="s">
        <v>4290</v>
      </c>
      <c r="L339" s="140"/>
      <c r="M339" s="140"/>
      <c r="N339" s="139">
        <v>317388.00548569084</v>
      </c>
      <c r="O339" s="139"/>
      <c r="P339" s="139">
        <v>317388.00548569084</v>
      </c>
    </row>
    <row r="340" spans="1:16" s="138" customFormat="1" hidden="1">
      <c r="A340" s="138" t="s">
        <v>2024</v>
      </c>
      <c r="B340" s="138" t="s">
        <v>4292</v>
      </c>
      <c r="C340" s="140" t="s">
        <v>629</v>
      </c>
      <c r="D340" s="140" t="s">
        <v>3982</v>
      </c>
      <c r="E340" s="140" t="s">
        <v>4</v>
      </c>
      <c r="F340" s="140" t="s">
        <v>4</v>
      </c>
      <c r="G340" s="140" t="s">
        <v>4</v>
      </c>
      <c r="H340" s="140" t="s">
        <v>481</v>
      </c>
      <c r="I340" s="140"/>
      <c r="J340" s="140"/>
      <c r="K340" s="140" t="s">
        <v>4290</v>
      </c>
      <c r="L340" s="140"/>
      <c r="M340" s="140"/>
      <c r="N340" s="139">
        <v>73365</v>
      </c>
      <c r="O340" s="139"/>
      <c r="P340" s="139">
        <v>73365</v>
      </c>
    </row>
    <row r="341" spans="1:16" s="138" customFormat="1" hidden="1">
      <c r="A341" s="138" t="s">
        <v>2024</v>
      </c>
      <c r="B341" s="138" t="s">
        <v>4293</v>
      </c>
      <c r="C341" s="140" t="s">
        <v>629</v>
      </c>
      <c r="D341" s="140" t="s">
        <v>3982</v>
      </c>
      <c r="E341" s="140" t="s">
        <v>4</v>
      </c>
      <c r="F341" s="140" t="s">
        <v>4</v>
      </c>
      <c r="G341" s="140" t="s">
        <v>4</v>
      </c>
      <c r="H341" s="140" t="s">
        <v>481</v>
      </c>
      <c r="I341" s="140"/>
      <c r="J341" s="140"/>
      <c r="K341" s="140" t="s">
        <v>4288</v>
      </c>
      <c r="L341" s="140"/>
      <c r="M341" s="140"/>
      <c r="N341" s="139">
        <v>118666</v>
      </c>
      <c r="O341" s="139"/>
      <c r="P341" s="139">
        <v>118666</v>
      </c>
    </row>
    <row r="342" spans="1:16" hidden="1">
      <c r="A342" s="19" t="s">
        <v>2149</v>
      </c>
      <c r="B342" s="19" t="s">
        <v>744</v>
      </c>
      <c r="D342" s="51" t="s">
        <v>1879</v>
      </c>
      <c r="E342" s="51" t="s">
        <v>672</v>
      </c>
      <c r="F342" s="51" t="s">
        <v>672</v>
      </c>
      <c r="G342" s="51" t="s">
        <v>671</v>
      </c>
      <c r="H342" s="51" t="s">
        <v>671</v>
      </c>
      <c r="L342" s="51" t="s">
        <v>15</v>
      </c>
      <c r="N342" s="53">
        <v>84.791153732737996</v>
      </c>
      <c r="O342" s="53">
        <v>0</v>
      </c>
      <c r="P342" s="53">
        <v>84.791153732737996</v>
      </c>
    </row>
    <row r="343" spans="1:16" hidden="1">
      <c r="A343" s="19" t="s">
        <v>2149</v>
      </c>
      <c r="B343" s="19" t="s">
        <v>745</v>
      </c>
      <c r="D343" s="51" t="s">
        <v>1879</v>
      </c>
      <c r="E343" s="51" t="s">
        <v>672</v>
      </c>
      <c r="F343" s="51" t="s">
        <v>672</v>
      </c>
      <c r="G343" s="51" t="s">
        <v>671</v>
      </c>
      <c r="H343" s="51" t="s">
        <v>51</v>
      </c>
      <c r="L343" s="51">
        <v>58600</v>
      </c>
      <c r="N343" s="53">
        <v>72.365562551769699</v>
      </c>
      <c r="O343" s="53">
        <v>0</v>
      </c>
      <c r="P343" s="53">
        <v>72.365562551769699</v>
      </c>
    </row>
    <row r="344" spans="1:16" hidden="1">
      <c r="A344" s="19" t="s">
        <v>3126</v>
      </c>
      <c r="B344" s="19" t="s">
        <v>3790</v>
      </c>
      <c r="D344" s="51" t="s">
        <v>1879</v>
      </c>
      <c r="E344" s="51" t="s">
        <v>4</v>
      </c>
      <c r="F344" s="51" t="s">
        <v>4</v>
      </c>
      <c r="H344" s="51" t="s">
        <v>623</v>
      </c>
      <c r="J344" s="51" t="s">
        <v>362</v>
      </c>
      <c r="K344" s="51" t="s">
        <v>3789</v>
      </c>
      <c r="N344" s="53">
        <v>41632</v>
      </c>
      <c r="O344" s="53">
        <v>0</v>
      </c>
      <c r="P344" s="53">
        <v>41632</v>
      </c>
    </row>
    <row r="345" spans="1:16" hidden="1">
      <c r="A345" s="19" t="s">
        <v>1989</v>
      </c>
      <c r="B345" s="19" t="s">
        <v>3790</v>
      </c>
      <c r="D345" s="51" t="s">
        <v>1879</v>
      </c>
      <c r="E345" s="51" t="s">
        <v>4</v>
      </c>
      <c r="F345" s="51" t="s">
        <v>4</v>
      </c>
      <c r="H345" s="51" t="s">
        <v>623</v>
      </c>
      <c r="J345" s="51" t="s">
        <v>362</v>
      </c>
      <c r="K345" s="51" t="s">
        <v>3789</v>
      </c>
      <c r="N345" s="53">
        <v>22485</v>
      </c>
      <c r="O345" s="53">
        <v>0</v>
      </c>
      <c r="P345" s="53">
        <v>22485</v>
      </c>
    </row>
    <row r="346" spans="1:16" hidden="1">
      <c r="A346" s="19" t="s">
        <v>1986</v>
      </c>
      <c r="B346" s="19" t="s">
        <v>746</v>
      </c>
      <c r="D346" s="51" t="s">
        <v>1879</v>
      </c>
      <c r="E346" s="51" t="s">
        <v>460</v>
      </c>
      <c r="F346" s="51" t="s">
        <v>460</v>
      </c>
      <c r="H346" s="51" t="s">
        <v>623</v>
      </c>
      <c r="J346" s="51" t="s">
        <v>378</v>
      </c>
      <c r="K346" s="51" t="s">
        <v>3240</v>
      </c>
      <c r="L346" s="51">
        <v>57796</v>
      </c>
      <c r="N346" s="53">
        <v>0</v>
      </c>
      <c r="P346" s="53">
        <v>0</v>
      </c>
    </row>
    <row r="347" spans="1:16" hidden="1">
      <c r="A347" s="19" t="s">
        <v>1985</v>
      </c>
      <c r="B347" s="19" t="s">
        <v>746</v>
      </c>
      <c r="D347" s="51" t="s">
        <v>1879</v>
      </c>
      <c r="E347" s="51" t="s">
        <v>460</v>
      </c>
      <c r="F347" s="51" t="s">
        <v>460</v>
      </c>
      <c r="H347" s="51" t="s">
        <v>623</v>
      </c>
      <c r="J347" s="51" t="s">
        <v>378</v>
      </c>
      <c r="K347" s="51" t="s">
        <v>3240</v>
      </c>
      <c r="L347" s="51">
        <v>57796</v>
      </c>
      <c r="N347" s="53">
        <v>1.3649480347562753E-2</v>
      </c>
      <c r="P347" s="53">
        <v>1.3649480347562753E-2</v>
      </c>
    </row>
    <row r="348" spans="1:16" hidden="1">
      <c r="A348" s="19" t="s">
        <v>1984</v>
      </c>
      <c r="B348" s="19" t="s">
        <v>746</v>
      </c>
      <c r="D348" s="51" t="s">
        <v>1879</v>
      </c>
      <c r="E348" s="51" t="s">
        <v>460</v>
      </c>
      <c r="F348" s="51" t="s">
        <v>460</v>
      </c>
      <c r="H348" s="51" t="s">
        <v>623</v>
      </c>
      <c r="J348" s="51" t="s">
        <v>378</v>
      </c>
      <c r="K348" s="51" t="s">
        <v>3240</v>
      </c>
      <c r="L348" s="51">
        <v>57796</v>
      </c>
      <c r="N348" s="53">
        <v>1854.9153505196525</v>
      </c>
      <c r="P348" s="53">
        <v>1854.9153505196525</v>
      </c>
    </row>
    <row r="349" spans="1:16" hidden="1">
      <c r="A349" s="19" t="s">
        <v>1986</v>
      </c>
      <c r="B349" s="19" t="s">
        <v>747</v>
      </c>
      <c r="D349" s="51" t="s">
        <v>1879</v>
      </c>
      <c r="E349" s="51" t="s">
        <v>460</v>
      </c>
      <c r="F349" s="51" t="s">
        <v>460</v>
      </c>
      <c r="H349" s="51" t="s">
        <v>623</v>
      </c>
      <c r="J349" s="51" t="s">
        <v>379</v>
      </c>
      <c r="K349" s="51" t="s">
        <v>3239</v>
      </c>
      <c r="L349" s="51">
        <v>57797</v>
      </c>
      <c r="N349" s="53">
        <v>0</v>
      </c>
      <c r="P349" s="53">
        <v>0</v>
      </c>
    </row>
    <row r="350" spans="1:16" hidden="1">
      <c r="A350" s="19" t="s">
        <v>1985</v>
      </c>
      <c r="B350" s="19" t="s">
        <v>747</v>
      </c>
      <c r="D350" s="51" t="s">
        <v>1879</v>
      </c>
      <c r="E350" s="51" t="s">
        <v>460</v>
      </c>
      <c r="F350" s="51" t="s">
        <v>460</v>
      </c>
      <c r="H350" s="51" t="s">
        <v>623</v>
      </c>
      <c r="J350" s="51" t="s">
        <v>379</v>
      </c>
      <c r="K350" s="51" t="s">
        <v>3239</v>
      </c>
      <c r="L350" s="51">
        <v>57797</v>
      </c>
      <c r="N350" s="53">
        <v>1.4832240212864957E-2</v>
      </c>
      <c r="P350" s="53">
        <v>1.4832240212864957E-2</v>
      </c>
    </row>
    <row r="351" spans="1:16" hidden="1">
      <c r="A351" s="19" t="s">
        <v>1984</v>
      </c>
      <c r="B351" s="19" t="s">
        <v>747</v>
      </c>
      <c r="D351" s="51" t="s">
        <v>1879</v>
      </c>
      <c r="E351" s="51" t="s">
        <v>460</v>
      </c>
      <c r="F351" s="51" t="s">
        <v>460</v>
      </c>
      <c r="H351" s="51" t="s">
        <v>623</v>
      </c>
      <c r="J351" s="51" t="s">
        <v>379</v>
      </c>
      <c r="K351" s="51" t="s">
        <v>3239</v>
      </c>
      <c r="L351" s="51">
        <v>57797</v>
      </c>
      <c r="N351" s="53">
        <v>2015.6481677597872</v>
      </c>
      <c r="P351" s="53">
        <v>2015.6481677597872</v>
      </c>
    </row>
    <row r="352" spans="1:16" hidden="1">
      <c r="A352" s="19" t="s">
        <v>652</v>
      </c>
      <c r="B352" s="19" t="s">
        <v>1883</v>
      </c>
      <c r="D352" s="51" t="s">
        <v>1879</v>
      </c>
      <c r="E352" s="51" t="s">
        <v>0</v>
      </c>
      <c r="F352" s="51" t="s">
        <v>243</v>
      </c>
      <c r="G352" s="51" t="s">
        <v>1878</v>
      </c>
      <c r="H352" s="51" t="s">
        <v>1882</v>
      </c>
      <c r="N352" s="53">
        <v>0</v>
      </c>
      <c r="P352" s="53">
        <v>0</v>
      </c>
    </row>
    <row r="353" spans="1:16" hidden="1">
      <c r="A353" s="19" t="s">
        <v>39</v>
      </c>
      <c r="B353" s="19" t="s">
        <v>748</v>
      </c>
      <c r="D353" s="51" t="s">
        <v>1879</v>
      </c>
      <c r="E353" s="51" t="s">
        <v>460</v>
      </c>
      <c r="F353" s="51" t="s">
        <v>460</v>
      </c>
      <c r="H353" s="51" t="s">
        <v>623</v>
      </c>
      <c r="N353" s="53">
        <v>257.80900000000003</v>
      </c>
      <c r="P353" s="53">
        <v>257.80900000000003</v>
      </c>
    </row>
    <row r="354" spans="1:16" hidden="1">
      <c r="A354" s="19" t="s">
        <v>434</v>
      </c>
      <c r="B354" s="19" t="s">
        <v>749</v>
      </c>
      <c r="D354" s="51" t="s">
        <v>1879</v>
      </c>
      <c r="E354" s="51" t="s">
        <v>0</v>
      </c>
      <c r="F354" s="51" t="s">
        <v>243</v>
      </c>
      <c r="G354" s="51" t="s">
        <v>0</v>
      </c>
      <c r="H354" s="51" t="s">
        <v>1878</v>
      </c>
      <c r="K354" s="51" t="s">
        <v>1903</v>
      </c>
      <c r="L354" s="51">
        <v>57771</v>
      </c>
      <c r="N354" s="53">
        <v>0</v>
      </c>
      <c r="P354" s="53">
        <v>0</v>
      </c>
    </row>
    <row r="355" spans="1:16" hidden="1">
      <c r="A355" s="19" t="s">
        <v>611</v>
      </c>
      <c r="B355" s="19" t="s">
        <v>749</v>
      </c>
      <c r="D355" s="51" t="s">
        <v>1879</v>
      </c>
      <c r="E355" s="51" t="s">
        <v>0</v>
      </c>
      <c r="F355" s="51" t="s">
        <v>243</v>
      </c>
      <c r="H355" s="51" t="s">
        <v>750</v>
      </c>
      <c r="J355" s="51" t="s">
        <v>133</v>
      </c>
      <c r="K355" s="51" t="s">
        <v>1903</v>
      </c>
      <c r="L355" s="51">
        <v>57771</v>
      </c>
      <c r="N355" s="53">
        <v>16116.11</v>
      </c>
      <c r="P355" s="53">
        <v>16116.11</v>
      </c>
    </row>
    <row r="356" spans="1:16" hidden="1">
      <c r="A356" s="19" t="s">
        <v>636</v>
      </c>
      <c r="B356" s="19" t="s">
        <v>749</v>
      </c>
      <c r="D356" s="51" t="s">
        <v>1879</v>
      </c>
      <c r="E356" s="51" t="s">
        <v>0</v>
      </c>
      <c r="F356" s="51" t="s">
        <v>243</v>
      </c>
      <c r="H356" s="51" t="s">
        <v>750</v>
      </c>
      <c r="K356" s="51" t="s">
        <v>1903</v>
      </c>
      <c r="L356" s="51">
        <v>57771</v>
      </c>
      <c r="N356" s="53">
        <v>0</v>
      </c>
      <c r="P356" s="53">
        <v>0</v>
      </c>
    </row>
    <row r="357" spans="1:16" hidden="1">
      <c r="A357" s="19" t="s">
        <v>507</v>
      </c>
      <c r="B357" s="19" t="s">
        <v>749</v>
      </c>
      <c r="D357" s="51" t="s">
        <v>1879</v>
      </c>
      <c r="E357" s="51" t="s">
        <v>0</v>
      </c>
      <c r="F357" s="51" t="s">
        <v>243</v>
      </c>
      <c r="H357" s="51" t="s">
        <v>750</v>
      </c>
      <c r="K357" s="51" t="s">
        <v>1903</v>
      </c>
      <c r="L357" s="51">
        <v>57771</v>
      </c>
      <c r="N357" s="53">
        <v>0</v>
      </c>
      <c r="P357" s="53">
        <v>0</v>
      </c>
    </row>
    <row r="358" spans="1:16" hidden="1">
      <c r="A358" s="19" t="s">
        <v>637</v>
      </c>
      <c r="B358" s="19" t="s">
        <v>749</v>
      </c>
      <c r="D358" s="51" t="s">
        <v>1879</v>
      </c>
      <c r="E358" s="51" t="s">
        <v>0</v>
      </c>
      <c r="F358" s="51" t="s">
        <v>243</v>
      </c>
      <c r="H358" s="51" t="s">
        <v>750</v>
      </c>
      <c r="K358" s="51" t="s">
        <v>1903</v>
      </c>
      <c r="L358" s="51">
        <v>57771</v>
      </c>
      <c r="N358" s="53">
        <v>0</v>
      </c>
      <c r="P358" s="53">
        <v>0</v>
      </c>
    </row>
    <row r="359" spans="1:16" hidden="1">
      <c r="A359" s="19" t="s">
        <v>639</v>
      </c>
      <c r="B359" s="19" t="s">
        <v>749</v>
      </c>
      <c r="D359" s="51" t="s">
        <v>1879</v>
      </c>
      <c r="E359" s="51" t="s">
        <v>0</v>
      </c>
      <c r="F359" s="51" t="s">
        <v>243</v>
      </c>
      <c r="H359" s="51" t="s">
        <v>750</v>
      </c>
      <c r="K359" s="51" t="s">
        <v>1903</v>
      </c>
      <c r="L359" s="51">
        <v>57771</v>
      </c>
      <c r="N359" s="53">
        <v>0</v>
      </c>
      <c r="P359" s="53">
        <v>0</v>
      </c>
    </row>
    <row r="360" spans="1:16" hidden="1">
      <c r="A360" s="19" t="s">
        <v>1894</v>
      </c>
      <c r="B360" s="19" t="s">
        <v>749</v>
      </c>
      <c r="D360" s="51" t="s">
        <v>1879</v>
      </c>
      <c r="E360" s="51" t="s">
        <v>0</v>
      </c>
      <c r="F360" s="51" t="s">
        <v>243</v>
      </c>
      <c r="H360" s="51" t="s">
        <v>750</v>
      </c>
      <c r="K360" s="51" t="s">
        <v>1903</v>
      </c>
      <c r="L360" s="51">
        <v>57771</v>
      </c>
      <c r="N360" s="53">
        <v>0</v>
      </c>
      <c r="P360" s="53">
        <v>0</v>
      </c>
    </row>
    <row r="361" spans="1:16" hidden="1">
      <c r="A361" s="19" t="s">
        <v>640</v>
      </c>
      <c r="B361" s="19" t="s">
        <v>749</v>
      </c>
      <c r="D361" s="51" t="s">
        <v>1879</v>
      </c>
      <c r="E361" s="51" t="s">
        <v>0</v>
      </c>
      <c r="F361" s="51" t="s">
        <v>243</v>
      </c>
      <c r="H361" s="51" t="s">
        <v>750</v>
      </c>
      <c r="K361" s="51" t="s">
        <v>1903</v>
      </c>
      <c r="L361" s="51">
        <v>57771</v>
      </c>
      <c r="N361" s="53">
        <v>0</v>
      </c>
      <c r="P361" s="53">
        <v>0</v>
      </c>
    </row>
    <row r="362" spans="1:16" s="135" customFormat="1">
      <c r="A362" s="135" t="s">
        <v>2024</v>
      </c>
      <c r="B362" s="135" t="s">
        <v>4094</v>
      </c>
      <c r="C362" s="137" t="s">
        <v>681</v>
      </c>
      <c r="D362" s="137" t="s">
        <v>3982</v>
      </c>
      <c r="E362" s="137" t="s">
        <v>4</v>
      </c>
      <c r="F362" s="137" t="s">
        <v>4</v>
      </c>
      <c r="G362" s="137" t="s">
        <v>4</v>
      </c>
      <c r="H362" s="137" t="s">
        <v>6</v>
      </c>
      <c r="I362" s="137"/>
      <c r="J362" s="137"/>
      <c r="K362" s="137" t="s">
        <v>4093</v>
      </c>
      <c r="L362" s="137"/>
      <c r="M362" s="137"/>
      <c r="N362" s="136">
        <v>2168</v>
      </c>
      <c r="O362" s="136"/>
      <c r="P362" s="136">
        <v>2168</v>
      </c>
    </row>
    <row r="363" spans="1:16" hidden="1">
      <c r="A363" s="19" t="s">
        <v>2149</v>
      </c>
      <c r="B363" s="19" t="s">
        <v>751</v>
      </c>
      <c r="D363" s="51" t="s">
        <v>1879</v>
      </c>
      <c r="E363" s="51" t="s">
        <v>672</v>
      </c>
      <c r="F363" s="51" t="s">
        <v>672</v>
      </c>
      <c r="G363" s="51" t="s">
        <v>671</v>
      </c>
      <c r="H363" s="51" t="s">
        <v>6</v>
      </c>
      <c r="J363" s="51" t="s">
        <v>2399</v>
      </c>
      <c r="K363" s="51" t="s">
        <v>2398</v>
      </c>
      <c r="L363" s="51">
        <v>56967</v>
      </c>
      <c r="N363" s="53">
        <v>138.66689636413207</v>
      </c>
      <c r="O363" s="53">
        <v>0</v>
      </c>
      <c r="P363" s="53">
        <v>138.66689636413207</v>
      </c>
    </row>
    <row r="364" spans="1:16" hidden="1">
      <c r="A364" s="19" t="s">
        <v>2149</v>
      </c>
      <c r="B364" s="19" t="s">
        <v>752</v>
      </c>
      <c r="D364" s="51" t="s">
        <v>1879</v>
      </c>
      <c r="E364" s="51" t="s">
        <v>672</v>
      </c>
      <c r="F364" s="51" t="s">
        <v>672</v>
      </c>
      <c r="G364" s="51" t="s">
        <v>671</v>
      </c>
      <c r="H364" s="51" t="s">
        <v>6</v>
      </c>
      <c r="L364" s="51">
        <v>58470</v>
      </c>
      <c r="N364" s="53">
        <v>31.482666350909884</v>
      </c>
      <c r="O364" s="53">
        <v>0</v>
      </c>
      <c r="P364" s="53">
        <v>31.482666350909884</v>
      </c>
    </row>
    <row r="365" spans="1:16" hidden="1">
      <c r="A365" s="19" t="s">
        <v>624</v>
      </c>
      <c r="B365" s="19" t="s">
        <v>2191</v>
      </c>
      <c r="D365" s="51" t="s">
        <v>1879</v>
      </c>
      <c r="E365" s="51" t="s">
        <v>460</v>
      </c>
      <c r="F365" s="51" t="s">
        <v>460</v>
      </c>
      <c r="G365" s="51" t="s">
        <v>460</v>
      </c>
      <c r="H365" s="51" t="s">
        <v>1878</v>
      </c>
      <c r="J365" s="51">
        <v>62873</v>
      </c>
      <c r="K365" s="51" t="s">
        <v>2190</v>
      </c>
      <c r="N365" s="53">
        <v>46048</v>
      </c>
      <c r="P365" s="53">
        <v>46048</v>
      </c>
    </row>
    <row r="366" spans="1:16" hidden="1">
      <c r="A366" s="19" t="s">
        <v>128</v>
      </c>
      <c r="B366" s="19" t="s">
        <v>753</v>
      </c>
      <c r="D366" s="51" t="s">
        <v>1879</v>
      </c>
      <c r="E366" s="51" t="s">
        <v>4</v>
      </c>
      <c r="F366" s="51" t="s">
        <v>4</v>
      </c>
      <c r="H366" s="51" t="s">
        <v>623</v>
      </c>
      <c r="J366" s="51">
        <v>60368</v>
      </c>
      <c r="K366" s="51" t="s">
        <v>3904</v>
      </c>
      <c r="N366" s="53">
        <v>58744.12</v>
      </c>
      <c r="P366" s="53">
        <v>58744.12</v>
      </c>
    </row>
    <row r="367" spans="1:16" hidden="1">
      <c r="A367" s="19" t="s">
        <v>1983</v>
      </c>
      <c r="B367" s="19" t="s">
        <v>754</v>
      </c>
      <c r="D367" s="51" t="s">
        <v>1879</v>
      </c>
      <c r="E367" s="51" t="s">
        <v>4</v>
      </c>
      <c r="F367" s="51" t="s">
        <v>4</v>
      </c>
      <c r="H367" s="51" t="s">
        <v>623</v>
      </c>
      <c r="J367" s="51" t="s">
        <v>3470</v>
      </c>
      <c r="K367" s="51" t="s">
        <v>3469</v>
      </c>
      <c r="N367" s="53">
        <v>54449</v>
      </c>
      <c r="P367" s="53">
        <v>54449</v>
      </c>
    </row>
    <row r="368" spans="1:16" hidden="1">
      <c r="A368" s="19" t="s">
        <v>1993</v>
      </c>
      <c r="B368" s="19" t="s">
        <v>3959</v>
      </c>
      <c r="D368" s="51" t="s">
        <v>1879</v>
      </c>
      <c r="E368" s="51" t="s">
        <v>460</v>
      </c>
      <c r="F368" s="51" t="s">
        <v>460</v>
      </c>
      <c r="H368" s="51" t="s">
        <v>623</v>
      </c>
      <c r="I368" s="51" t="s">
        <v>1938</v>
      </c>
      <c r="J368" s="51" t="s">
        <v>3958</v>
      </c>
      <c r="N368" s="53">
        <v>322</v>
      </c>
      <c r="O368" s="53">
        <v>0</v>
      </c>
      <c r="P368" s="53">
        <v>322</v>
      </c>
    </row>
    <row r="369" spans="1:16" hidden="1">
      <c r="A369" s="19" t="s">
        <v>509</v>
      </c>
      <c r="B369" s="19" t="s">
        <v>755</v>
      </c>
      <c r="D369" s="51" t="s">
        <v>1879</v>
      </c>
      <c r="E369" s="51" t="s">
        <v>672</v>
      </c>
      <c r="F369" s="51" t="s">
        <v>671</v>
      </c>
      <c r="H369" s="51" t="s">
        <v>612</v>
      </c>
      <c r="N369" s="53">
        <v>372806.89706135495</v>
      </c>
      <c r="O369" s="53">
        <v>74053.441186112992</v>
      </c>
      <c r="P369" s="53">
        <v>298753.45587524195</v>
      </c>
    </row>
    <row r="370" spans="1:16" hidden="1">
      <c r="A370" s="19" t="s">
        <v>624</v>
      </c>
      <c r="B370" s="19" t="s">
        <v>755</v>
      </c>
      <c r="D370" s="51" t="s">
        <v>1879</v>
      </c>
      <c r="E370" s="51" t="s">
        <v>672</v>
      </c>
      <c r="F370" s="51" t="s">
        <v>672</v>
      </c>
      <c r="G370" s="51" t="s">
        <v>671</v>
      </c>
      <c r="H370" s="51" t="s">
        <v>671</v>
      </c>
      <c r="N370" s="53">
        <v>428580</v>
      </c>
      <c r="P370" s="53">
        <v>428580</v>
      </c>
    </row>
    <row r="371" spans="1:16" hidden="1">
      <c r="A371" s="19" t="s">
        <v>2447</v>
      </c>
      <c r="B371" s="19" t="s">
        <v>757</v>
      </c>
      <c r="D371" s="51" t="s">
        <v>1879</v>
      </c>
      <c r="E371" s="51" t="s">
        <v>672</v>
      </c>
      <c r="F371" s="51" t="s">
        <v>671</v>
      </c>
      <c r="H371" s="51" t="s">
        <v>44</v>
      </c>
      <c r="J371" s="51" t="s">
        <v>44</v>
      </c>
      <c r="K371" s="51" t="s">
        <v>44</v>
      </c>
      <c r="L371" s="51" t="s">
        <v>44</v>
      </c>
      <c r="N371" s="53">
        <v>5151.3940000000002</v>
      </c>
      <c r="P371" s="53">
        <v>5151.3940000000002</v>
      </c>
    </row>
    <row r="372" spans="1:16" hidden="1">
      <c r="A372" s="19" t="s">
        <v>756</v>
      </c>
      <c r="B372" s="19" t="s">
        <v>757</v>
      </c>
      <c r="D372" s="51" t="s">
        <v>1879</v>
      </c>
      <c r="E372" s="51" t="s">
        <v>672</v>
      </c>
      <c r="F372" s="51" t="s">
        <v>671</v>
      </c>
      <c r="G372" s="51" t="s">
        <v>2004</v>
      </c>
      <c r="H372" s="51" t="s">
        <v>44</v>
      </c>
      <c r="I372" s="51" t="s">
        <v>44</v>
      </c>
      <c r="N372" s="53">
        <v>821509</v>
      </c>
      <c r="P372" s="53">
        <v>821509</v>
      </c>
    </row>
    <row r="373" spans="1:16" hidden="1">
      <c r="A373" s="19" t="s">
        <v>631</v>
      </c>
      <c r="B373" s="19" t="s">
        <v>758</v>
      </c>
      <c r="D373" s="51" t="s">
        <v>1879</v>
      </c>
      <c r="E373" s="51" t="s">
        <v>672</v>
      </c>
      <c r="F373" s="51" t="s">
        <v>671</v>
      </c>
      <c r="H373" s="51" t="s">
        <v>623</v>
      </c>
      <c r="N373" s="53">
        <v>20914</v>
      </c>
      <c r="O373" s="53">
        <v>39114</v>
      </c>
      <c r="P373" s="53">
        <v>-18200</v>
      </c>
    </row>
    <row r="374" spans="1:16" hidden="1">
      <c r="A374" s="19" t="s">
        <v>735</v>
      </c>
      <c r="B374" s="19" t="s">
        <v>758</v>
      </c>
      <c r="D374" s="51" t="s">
        <v>1879</v>
      </c>
      <c r="E374" s="51" t="s">
        <v>672</v>
      </c>
      <c r="F374" s="51" t="s">
        <v>671</v>
      </c>
      <c r="G374" s="51" t="s">
        <v>671</v>
      </c>
      <c r="H374" s="51" t="s">
        <v>671</v>
      </c>
      <c r="N374" s="53">
        <v>280496</v>
      </c>
      <c r="O374" s="53">
        <v>212355</v>
      </c>
      <c r="P374" s="53">
        <v>68141</v>
      </c>
    </row>
    <row r="375" spans="1:16" hidden="1">
      <c r="A375" s="19" t="s">
        <v>39</v>
      </c>
      <c r="B375" s="19" t="s">
        <v>759</v>
      </c>
      <c r="D375" s="51" t="s">
        <v>1879</v>
      </c>
      <c r="E375" s="51" t="s">
        <v>672</v>
      </c>
      <c r="F375" s="51" t="s">
        <v>672</v>
      </c>
      <c r="H375" s="51" t="s">
        <v>44</v>
      </c>
      <c r="N375" s="53">
        <v>15816459.617611561</v>
      </c>
      <c r="O375" s="53">
        <v>12441987.095915113</v>
      </c>
      <c r="P375" s="53">
        <v>3374472.5216964483</v>
      </c>
    </row>
    <row r="376" spans="1:16" hidden="1">
      <c r="A376" s="19" t="s">
        <v>637</v>
      </c>
      <c r="B376" s="19" t="s">
        <v>1992</v>
      </c>
      <c r="D376" s="51" t="s">
        <v>1879</v>
      </c>
      <c r="E376" s="51" t="s">
        <v>672</v>
      </c>
      <c r="F376" s="51" t="s">
        <v>672</v>
      </c>
      <c r="N376" s="53">
        <v>202</v>
      </c>
      <c r="P376" s="53">
        <v>202</v>
      </c>
    </row>
    <row r="377" spans="1:16" hidden="1">
      <c r="A377" s="19" t="s">
        <v>639</v>
      </c>
      <c r="B377" s="19" t="s">
        <v>1990</v>
      </c>
      <c r="D377" s="51" t="s">
        <v>1879</v>
      </c>
      <c r="E377" s="51" t="s">
        <v>672</v>
      </c>
      <c r="F377" s="51" t="s">
        <v>672</v>
      </c>
      <c r="N377" s="53">
        <v>15317</v>
      </c>
      <c r="P377" s="53">
        <v>15317</v>
      </c>
    </row>
    <row r="378" spans="1:16" hidden="1">
      <c r="A378" s="19" t="s">
        <v>1986</v>
      </c>
      <c r="B378" s="19" t="s">
        <v>760</v>
      </c>
      <c r="D378" s="51" t="s">
        <v>1879</v>
      </c>
      <c r="E378" s="51" t="s">
        <v>4</v>
      </c>
      <c r="F378" s="51" t="s">
        <v>4</v>
      </c>
      <c r="H378" s="51" t="s">
        <v>623</v>
      </c>
      <c r="J378" s="51" t="s">
        <v>3588</v>
      </c>
      <c r="K378" s="51" t="s">
        <v>3587</v>
      </c>
      <c r="N378" s="53">
        <v>0</v>
      </c>
      <c r="P378" s="53">
        <v>0</v>
      </c>
    </row>
    <row r="379" spans="1:16" hidden="1">
      <c r="A379" s="19" t="s">
        <v>1985</v>
      </c>
      <c r="B379" s="19" t="s">
        <v>760</v>
      </c>
      <c r="D379" s="51" t="s">
        <v>1879</v>
      </c>
      <c r="E379" s="51" t="s">
        <v>4</v>
      </c>
      <c r="F379" s="51" t="s">
        <v>4</v>
      </c>
      <c r="H379" s="51" t="s">
        <v>623</v>
      </c>
      <c r="J379" s="51" t="s">
        <v>3588</v>
      </c>
      <c r="K379" s="51" t="s">
        <v>3587</v>
      </c>
      <c r="N379" s="53">
        <v>6.4432075105986419E-2</v>
      </c>
      <c r="P379" s="53">
        <v>6.4432075105986419E-2</v>
      </c>
    </row>
    <row r="380" spans="1:16" hidden="1">
      <c r="A380" s="19" t="s">
        <v>1984</v>
      </c>
      <c r="B380" s="19" t="s">
        <v>760</v>
      </c>
      <c r="D380" s="51" t="s">
        <v>1879</v>
      </c>
      <c r="E380" s="51" t="s">
        <v>4</v>
      </c>
      <c r="F380" s="51" t="s">
        <v>4</v>
      </c>
      <c r="H380" s="51" t="s">
        <v>623</v>
      </c>
      <c r="J380" s="51" t="s">
        <v>3588</v>
      </c>
      <c r="K380" s="51" t="s">
        <v>3587</v>
      </c>
      <c r="N380" s="53">
        <v>8756.0875679248948</v>
      </c>
      <c r="P380" s="53">
        <v>8756.0875679248948</v>
      </c>
    </row>
    <row r="381" spans="1:16" hidden="1">
      <c r="A381" s="19" t="s">
        <v>1986</v>
      </c>
      <c r="B381" s="19" t="s">
        <v>761</v>
      </c>
      <c r="D381" s="51" t="s">
        <v>1879</v>
      </c>
      <c r="E381" s="51" t="s">
        <v>4</v>
      </c>
      <c r="F381" s="51" t="s">
        <v>4</v>
      </c>
      <c r="H381" s="51" t="s">
        <v>623</v>
      </c>
      <c r="J381" s="51" t="s">
        <v>3586</v>
      </c>
      <c r="K381" s="51" t="s">
        <v>3585</v>
      </c>
      <c r="N381" s="53">
        <v>0</v>
      </c>
      <c r="P381" s="53">
        <v>0</v>
      </c>
    </row>
    <row r="382" spans="1:16" hidden="1">
      <c r="A382" s="19" t="s">
        <v>1985</v>
      </c>
      <c r="B382" s="19" t="s">
        <v>761</v>
      </c>
      <c r="D382" s="51" t="s">
        <v>1879</v>
      </c>
      <c r="E382" s="51" t="s">
        <v>4</v>
      </c>
      <c r="F382" s="51" t="s">
        <v>4</v>
      </c>
      <c r="H382" s="51" t="s">
        <v>623</v>
      </c>
      <c r="J382" s="51" t="s">
        <v>3586</v>
      </c>
      <c r="K382" s="51" t="s">
        <v>3585</v>
      </c>
      <c r="N382" s="53">
        <v>4.5147586621186259E-2</v>
      </c>
      <c r="P382" s="53">
        <v>4.5147586621186259E-2</v>
      </c>
    </row>
    <row r="383" spans="1:16" hidden="1">
      <c r="A383" s="19" t="s">
        <v>1984</v>
      </c>
      <c r="B383" s="19" t="s">
        <v>761</v>
      </c>
      <c r="D383" s="51" t="s">
        <v>1879</v>
      </c>
      <c r="E383" s="51" t="s">
        <v>4</v>
      </c>
      <c r="F383" s="51" t="s">
        <v>4</v>
      </c>
      <c r="H383" s="51" t="s">
        <v>623</v>
      </c>
      <c r="J383" s="51" t="s">
        <v>3586</v>
      </c>
      <c r="K383" s="51" t="s">
        <v>3585</v>
      </c>
      <c r="N383" s="53">
        <v>6135.3948524133784</v>
      </c>
      <c r="P383" s="53">
        <v>6135.3948524133784</v>
      </c>
    </row>
    <row r="384" spans="1:16" hidden="1">
      <c r="A384" s="19" t="s">
        <v>1986</v>
      </c>
      <c r="B384" s="19" t="s">
        <v>762</v>
      </c>
      <c r="D384" s="51" t="s">
        <v>1879</v>
      </c>
      <c r="E384" s="51" t="s">
        <v>4</v>
      </c>
      <c r="F384" s="51" t="s">
        <v>4</v>
      </c>
      <c r="H384" s="51" t="s">
        <v>623</v>
      </c>
      <c r="J384" s="51" t="s">
        <v>3584</v>
      </c>
      <c r="K384" s="51" t="s">
        <v>3583</v>
      </c>
      <c r="N384" s="53">
        <v>0</v>
      </c>
      <c r="P384" s="53">
        <v>0</v>
      </c>
    </row>
    <row r="385" spans="1:16" hidden="1">
      <c r="A385" s="19" t="s">
        <v>1985</v>
      </c>
      <c r="B385" s="19" t="s">
        <v>762</v>
      </c>
      <c r="D385" s="51" t="s">
        <v>1879</v>
      </c>
      <c r="E385" s="51" t="s">
        <v>4</v>
      </c>
      <c r="F385" s="51" t="s">
        <v>4</v>
      </c>
      <c r="H385" s="51" t="s">
        <v>623</v>
      </c>
      <c r="J385" s="51" t="s">
        <v>3584</v>
      </c>
      <c r="K385" s="51" t="s">
        <v>3583</v>
      </c>
      <c r="N385" s="53">
        <v>6.4617921181851334E-2</v>
      </c>
      <c r="P385" s="53">
        <v>6.4617921181851334E-2</v>
      </c>
    </row>
    <row r="386" spans="1:16" hidden="1">
      <c r="A386" s="19" t="s">
        <v>1984</v>
      </c>
      <c r="B386" s="19" t="s">
        <v>762</v>
      </c>
      <c r="D386" s="51" t="s">
        <v>1879</v>
      </c>
      <c r="E386" s="51" t="s">
        <v>4</v>
      </c>
      <c r="F386" s="51" t="s">
        <v>4</v>
      </c>
      <c r="H386" s="51" t="s">
        <v>623</v>
      </c>
      <c r="J386" s="51" t="s">
        <v>3584</v>
      </c>
      <c r="K386" s="51" t="s">
        <v>3583</v>
      </c>
      <c r="N386" s="53">
        <v>8781.3433820788177</v>
      </c>
      <c r="P386" s="53">
        <v>8781.3433820788177</v>
      </c>
    </row>
    <row r="387" spans="1:16" hidden="1">
      <c r="A387" s="19" t="s">
        <v>1986</v>
      </c>
      <c r="B387" s="19" t="s">
        <v>763</v>
      </c>
      <c r="D387" s="51" t="s">
        <v>1879</v>
      </c>
      <c r="E387" s="51" t="s">
        <v>4</v>
      </c>
      <c r="F387" s="51" t="s">
        <v>4</v>
      </c>
      <c r="H387" s="51" t="s">
        <v>623</v>
      </c>
      <c r="J387" s="51" t="s">
        <v>3582</v>
      </c>
      <c r="K387" s="51" t="s">
        <v>3581</v>
      </c>
      <c r="N387" s="53">
        <v>0</v>
      </c>
      <c r="P387" s="53">
        <v>0</v>
      </c>
    </row>
    <row r="388" spans="1:16" hidden="1">
      <c r="A388" s="19" t="s">
        <v>1985</v>
      </c>
      <c r="B388" s="19" t="s">
        <v>763</v>
      </c>
      <c r="D388" s="51" t="s">
        <v>1879</v>
      </c>
      <c r="E388" s="51" t="s">
        <v>4</v>
      </c>
      <c r="F388" s="51" t="s">
        <v>4</v>
      </c>
      <c r="H388" s="51" t="s">
        <v>623</v>
      </c>
      <c r="J388" s="51" t="s">
        <v>3582</v>
      </c>
      <c r="K388" s="51" t="s">
        <v>3581</v>
      </c>
      <c r="N388" s="53">
        <v>4.8868157950554277E-2</v>
      </c>
      <c r="P388" s="53">
        <v>4.8868157950554277E-2</v>
      </c>
    </row>
    <row r="389" spans="1:16" hidden="1">
      <c r="A389" s="19" t="s">
        <v>1984</v>
      </c>
      <c r="B389" s="19" t="s">
        <v>763</v>
      </c>
      <c r="D389" s="51" t="s">
        <v>1879</v>
      </c>
      <c r="E389" s="51" t="s">
        <v>4</v>
      </c>
      <c r="F389" s="51" t="s">
        <v>4</v>
      </c>
      <c r="H389" s="51" t="s">
        <v>623</v>
      </c>
      <c r="J389" s="51" t="s">
        <v>3582</v>
      </c>
      <c r="K389" s="51" t="s">
        <v>3581</v>
      </c>
      <c r="N389" s="53">
        <v>6641.0071318420487</v>
      </c>
      <c r="P389" s="53">
        <v>6641.0071318420487</v>
      </c>
    </row>
    <row r="390" spans="1:16" hidden="1">
      <c r="A390" s="19" t="s">
        <v>2015</v>
      </c>
      <c r="B390" s="19" t="s">
        <v>764</v>
      </c>
      <c r="D390" s="51" t="s">
        <v>1879</v>
      </c>
      <c r="E390" s="51" t="s">
        <v>460</v>
      </c>
      <c r="F390" s="51" t="s">
        <v>460</v>
      </c>
      <c r="G390" s="51" t="s">
        <v>460</v>
      </c>
      <c r="H390" s="51" t="s">
        <v>1878</v>
      </c>
      <c r="K390" s="51" t="s">
        <v>2021</v>
      </c>
      <c r="N390" s="53">
        <v>204</v>
      </c>
      <c r="P390" s="53">
        <v>204</v>
      </c>
    </row>
    <row r="391" spans="1:16" hidden="1">
      <c r="A391" s="19" t="s">
        <v>2024</v>
      </c>
      <c r="B391" s="19" t="s">
        <v>765</v>
      </c>
      <c r="D391" s="51" t="s">
        <v>1879</v>
      </c>
      <c r="E391" s="51" t="s">
        <v>0</v>
      </c>
      <c r="F391" s="51" t="s">
        <v>578</v>
      </c>
      <c r="G391" s="51" t="s">
        <v>0</v>
      </c>
      <c r="H391" s="51" t="s">
        <v>1878</v>
      </c>
      <c r="J391" s="51" t="s">
        <v>201</v>
      </c>
      <c r="K391" s="51" t="s">
        <v>2147</v>
      </c>
      <c r="L391" s="51">
        <v>57163</v>
      </c>
      <c r="N391" s="53">
        <v>36364</v>
      </c>
      <c r="P391" s="53">
        <v>36364</v>
      </c>
    </row>
    <row r="392" spans="1:16" hidden="1">
      <c r="A392" s="19" t="s">
        <v>2015</v>
      </c>
      <c r="B392" s="19" t="s">
        <v>2046</v>
      </c>
      <c r="D392" s="51" t="s">
        <v>1879</v>
      </c>
      <c r="E392" s="51" t="s">
        <v>3</v>
      </c>
      <c r="F392" s="51" t="s">
        <v>3</v>
      </c>
      <c r="G392" s="51" t="s">
        <v>3</v>
      </c>
      <c r="H392" s="51" t="s">
        <v>1878</v>
      </c>
      <c r="K392" s="51" t="s">
        <v>2045</v>
      </c>
      <c r="N392" s="53">
        <v>36227</v>
      </c>
      <c r="P392" s="53">
        <v>36227</v>
      </c>
    </row>
    <row r="393" spans="1:16" hidden="1">
      <c r="A393" s="19" t="s">
        <v>2015</v>
      </c>
      <c r="B393" s="19" t="s">
        <v>2049</v>
      </c>
      <c r="D393" s="51" t="s">
        <v>1879</v>
      </c>
      <c r="E393" s="51" t="s">
        <v>3</v>
      </c>
      <c r="F393" s="51" t="s">
        <v>3</v>
      </c>
      <c r="G393" s="51" t="s">
        <v>3</v>
      </c>
      <c r="H393" s="51" t="s">
        <v>1878</v>
      </c>
      <c r="K393" s="51" t="s">
        <v>2048</v>
      </c>
      <c r="N393" s="53">
        <v>1862</v>
      </c>
      <c r="P393" s="53">
        <v>1862</v>
      </c>
    </row>
    <row r="394" spans="1:16" hidden="1">
      <c r="A394" s="19" t="s">
        <v>128</v>
      </c>
      <c r="B394" s="19" t="s">
        <v>766</v>
      </c>
      <c r="D394" s="51" t="s">
        <v>1879</v>
      </c>
      <c r="E394" s="51" t="s">
        <v>3</v>
      </c>
      <c r="F394" s="51" t="s">
        <v>3</v>
      </c>
      <c r="H394" s="51" t="s">
        <v>623</v>
      </c>
      <c r="J394" s="51">
        <v>60773</v>
      </c>
      <c r="K394" s="51" t="s">
        <v>3899</v>
      </c>
      <c r="N394" s="53">
        <v>334287</v>
      </c>
      <c r="P394" s="53">
        <v>334287</v>
      </c>
    </row>
    <row r="395" spans="1:16" hidden="1">
      <c r="A395" s="19" t="s">
        <v>128</v>
      </c>
      <c r="B395" s="19" t="s">
        <v>767</v>
      </c>
      <c r="D395" s="51" t="s">
        <v>1879</v>
      </c>
      <c r="E395" s="51" t="s">
        <v>3</v>
      </c>
      <c r="F395" s="51" t="s">
        <v>3</v>
      </c>
      <c r="H395" s="51" t="s">
        <v>623</v>
      </c>
      <c r="J395" s="51">
        <v>60308</v>
      </c>
      <c r="K395" s="51" t="s">
        <v>2048</v>
      </c>
      <c r="N395" s="53">
        <v>132245</v>
      </c>
      <c r="P395" s="53">
        <v>132245</v>
      </c>
    </row>
    <row r="396" spans="1:16" hidden="1">
      <c r="A396" s="19" t="s">
        <v>2149</v>
      </c>
      <c r="B396" s="19" t="s">
        <v>768</v>
      </c>
      <c r="D396" s="51" t="s">
        <v>1879</v>
      </c>
      <c r="E396" s="51" t="s">
        <v>672</v>
      </c>
      <c r="F396" s="51" t="s">
        <v>672</v>
      </c>
      <c r="G396" s="51" t="s">
        <v>671</v>
      </c>
      <c r="H396" s="51" t="s">
        <v>671</v>
      </c>
      <c r="L396" s="51" t="s">
        <v>15</v>
      </c>
      <c r="N396" s="53">
        <v>40.167074100217079</v>
      </c>
      <c r="O396" s="53">
        <v>0</v>
      </c>
      <c r="P396" s="53">
        <v>40.167074100217079</v>
      </c>
    </row>
    <row r="397" spans="1:16" hidden="1">
      <c r="A397" s="19" t="s">
        <v>1986</v>
      </c>
      <c r="B397" s="19" t="s">
        <v>591</v>
      </c>
      <c r="D397" s="51" t="s">
        <v>1879</v>
      </c>
      <c r="E397" s="51" t="s">
        <v>460</v>
      </c>
      <c r="F397" s="51" t="s">
        <v>460</v>
      </c>
      <c r="H397" s="51" t="s">
        <v>623</v>
      </c>
      <c r="J397" s="51" t="s">
        <v>3074</v>
      </c>
      <c r="K397" s="51" t="s">
        <v>3073</v>
      </c>
      <c r="L397" s="51" t="s">
        <v>3072</v>
      </c>
      <c r="N397" s="53">
        <v>0</v>
      </c>
      <c r="P397" s="53">
        <v>0</v>
      </c>
    </row>
    <row r="398" spans="1:16" hidden="1">
      <c r="A398" s="19" t="s">
        <v>1985</v>
      </c>
      <c r="B398" s="19" t="s">
        <v>591</v>
      </c>
      <c r="D398" s="51" t="s">
        <v>1879</v>
      </c>
      <c r="E398" s="51" t="s">
        <v>460</v>
      </c>
      <c r="F398" s="51" t="s">
        <v>460</v>
      </c>
      <c r="H398" s="51" t="s">
        <v>623</v>
      </c>
      <c r="J398" s="51" t="s">
        <v>3074</v>
      </c>
      <c r="K398" s="51" t="s">
        <v>3073</v>
      </c>
      <c r="L398" s="51" t="s">
        <v>3072</v>
      </c>
      <c r="N398" s="53">
        <v>1.528845936306884E-2</v>
      </c>
      <c r="P398" s="53">
        <v>1.528845936306884E-2</v>
      </c>
    </row>
    <row r="399" spans="1:16" hidden="1">
      <c r="A399" s="19" t="s">
        <v>1984</v>
      </c>
      <c r="B399" s="19" t="s">
        <v>591</v>
      </c>
      <c r="D399" s="51" t="s">
        <v>1879</v>
      </c>
      <c r="E399" s="51" t="s">
        <v>460</v>
      </c>
      <c r="F399" s="51" t="s">
        <v>460</v>
      </c>
      <c r="H399" s="51" t="s">
        <v>623</v>
      </c>
      <c r="J399" s="51" t="s">
        <v>3074</v>
      </c>
      <c r="K399" s="51" t="s">
        <v>3073</v>
      </c>
      <c r="L399" s="51" t="s">
        <v>3072</v>
      </c>
      <c r="N399" s="53">
        <v>2077.6467115406367</v>
      </c>
      <c r="P399" s="53">
        <v>2077.6467115406367</v>
      </c>
    </row>
    <row r="400" spans="1:16" hidden="1">
      <c r="A400" s="19" t="s">
        <v>1986</v>
      </c>
      <c r="B400" s="19" t="s">
        <v>592</v>
      </c>
      <c r="D400" s="51" t="s">
        <v>1879</v>
      </c>
      <c r="E400" s="51" t="s">
        <v>460</v>
      </c>
      <c r="F400" s="51" t="s">
        <v>460</v>
      </c>
      <c r="H400" s="51" t="s">
        <v>623</v>
      </c>
      <c r="J400" s="51" t="s">
        <v>186</v>
      </c>
      <c r="K400" s="51" t="s">
        <v>3076</v>
      </c>
      <c r="L400" s="51" t="s">
        <v>3075</v>
      </c>
      <c r="N400" s="53">
        <v>0</v>
      </c>
      <c r="P400" s="53">
        <v>0</v>
      </c>
    </row>
    <row r="401" spans="1:16" hidden="1">
      <c r="A401" s="19" t="s">
        <v>1985</v>
      </c>
      <c r="B401" s="19" t="s">
        <v>592</v>
      </c>
      <c r="D401" s="51" t="s">
        <v>1879</v>
      </c>
      <c r="E401" s="51" t="s">
        <v>460</v>
      </c>
      <c r="F401" s="51" t="s">
        <v>460</v>
      </c>
      <c r="H401" s="51" t="s">
        <v>623</v>
      </c>
      <c r="J401" s="51" t="s">
        <v>186</v>
      </c>
      <c r="K401" s="51" t="s">
        <v>3076</v>
      </c>
      <c r="L401" s="51" t="s">
        <v>3075</v>
      </c>
      <c r="N401" s="53">
        <v>2.3824692812516698E-2</v>
      </c>
      <c r="P401" s="53">
        <v>2.3824692812516698E-2</v>
      </c>
    </row>
    <row r="402" spans="1:16" hidden="1">
      <c r="A402" s="19" t="s">
        <v>1984</v>
      </c>
      <c r="B402" s="19" t="s">
        <v>592</v>
      </c>
      <c r="D402" s="51" t="s">
        <v>1879</v>
      </c>
      <c r="E402" s="51" t="s">
        <v>460</v>
      </c>
      <c r="F402" s="51" t="s">
        <v>460</v>
      </c>
      <c r="H402" s="51" t="s">
        <v>623</v>
      </c>
      <c r="J402" s="51" t="s">
        <v>186</v>
      </c>
      <c r="K402" s="51" t="s">
        <v>3076</v>
      </c>
      <c r="L402" s="51" t="s">
        <v>3075</v>
      </c>
      <c r="N402" s="53">
        <v>3237.6901753071875</v>
      </c>
      <c r="P402" s="53">
        <v>3237.6901753071875</v>
      </c>
    </row>
    <row r="403" spans="1:16" hidden="1">
      <c r="A403" s="19" t="s">
        <v>1986</v>
      </c>
      <c r="B403" s="19" t="s">
        <v>105</v>
      </c>
      <c r="D403" s="51" t="s">
        <v>1879</v>
      </c>
      <c r="E403" s="51" t="s">
        <v>103</v>
      </c>
      <c r="F403" s="51" t="s">
        <v>103</v>
      </c>
      <c r="H403" s="51" t="s">
        <v>623</v>
      </c>
      <c r="J403" s="51" t="e">
        <v>#N/A</v>
      </c>
      <c r="K403" s="51" t="s">
        <v>2758</v>
      </c>
      <c r="N403" s="53">
        <v>0</v>
      </c>
      <c r="P403" s="53">
        <v>0</v>
      </c>
    </row>
    <row r="404" spans="1:16" hidden="1">
      <c r="A404" s="19" t="s">
        <v>1985</v>
      </c>
      <c r="B404" s="19" t="s">
        <v>105</v>
      </c>
      <c r="D404" s="51" t="s">
        <v>1879</v>
      </c>
      <c r="E404" s="51" t="s">
        <v>103</v>
      </c>
      <c r="F404" s="51" t="s">
        <v>103</v>
      </c>
      <c r="H404" s="51" t="s">
        <v>623</v>
      </c>
      <c r="J404" s="51" t="e">
        <v>#N/A</v>
      </c>
      <c r="K404" s="51" t="s">
        <v>2758</v>
      </c>
      <c r="N404" s="53">
        <v>1.8097548995998935E-3</v>
      </c>
      <c r="P404" s="53">
        <v>1.8097548995998935E-3</v>
      </c>
    </row>
    <row r="405" spans="1:16" hidden="1">
      <c r="A405" s="19" t="s">
        <v>1984</v>
      </c>
      <c r="B405" s="19" t="s">
        <v>105</v>
      </c>
      <c r="D405" s="51" t="s">
        <v>1879</v>
      </c>
      <c r="E405" s="51" t="s">
        <v>103</v>
      </c>
      <c r="F405" s="51" t="s">
        <v>103</v>
      </c>
      <c r="H405" s="51" t="s">
        <v>623</v>
      </c>
      <c r="J405" s="51" t="e">
        <v>#N/A</v>
      </c>
      <c r="K405" s="51" t="s">
        <v>2758</v>
      </c>
      <c r="N405" s="53">
        <v>245.93919024510041</v>
      </c>
      <c r="P405" s="53">
        <v>245.93919024510041</v>
      </c>
    </row>
    <row r="406" spans="1:16" hidden="1">
      <c r="A406" s="19" t="s">
        <v>39</v>
      </c>
      <c r="B406" s="19" t="s">
        <v>769</v>
      </c>
      <c r="D406" s="51" t="s">
        <v>1879</v>
      </c>
      <c r="E406" s="51" t="s">
        <v>460</v>
      </c>
      <c r="F406" s="51" t="s">
        <v>460</v>
      </c>
      <c r="H406" s="51" t="s">
        <v>623</v>
      </c>
      <c r="J406" s="51" t="s">
        <v>437</v>
      </c>
      <c r="K406" s="51" t="s">
        <v>2931</v>
      </c>
      <c r="L406" s="51">
        <v>59088</v>
      </c>
      <c r="N406" s="53">
        <v>44580</v>
      </c>
      <c r="P406" s="53">
        <v>44580</v>
      </c>
    </row>
    <row r="407" spans="1:16" hidden="1">
      <c r="A407" s="19" t="s">
        <v>2932</v>
      </c>
      <c r="B407" s="19" t="s">
        <v>769</v>
      </c>
      <c r="D407" s="51" t="s">
        <v>1879</v>
      </c>
      <c r="E407" s="51" t="s">
        <v>460</v>
      </c>
      <c r="F407" s="51" t="s">
        <v>460</v>
      </c>
      <c r="H407" s="51" t="s">
        <v>623</v>
      </c>
      <c r="J407" s="51" t="s">
        <v>437</v>
      </c>
      <c r="K407" s="51" t="s">
        <v>2931</v>
      </c>
      <c r="L407" s="51">
        <v>59088</v>
      </c>
      <c r="N407" s="53">
        <v>819</v>
      </c>
      <c r="P407" s="53">
        <v>819</v>
      </c>
    </row>
    <row r="408" spans="1:16" hidden="1">
      <c r="A408" s="19" t="s">
        <v>1986</v>
      </c>
      <c r="B408" s="19" t="s">
        <v>57</v>
      </c>
      <c r="D408" s="51" t="s">
        <v>1879</v>
      </c>
      <c r="E408" s="51" t="s">
        <v>103</v>
      </c>
      <c r="F408" s="51" t="s">
        <v>103</v>
      </c>
      <c r="H408" s="51" t="s">
        <v>623</v>
      </c>
      <c r="J408" s="51" t="e">
        <v>#N/A</v>
      </c>
      <c r="K408" s="51" t="s">
        <v>2776</v>
      </c>
      <c r="L408" s="51">
        <v>56125</v>
      </c>
      <c r="N408" s="53">
        <v>0</v>
      </c>
      <c r="P408" s="53">
        <v>0</v>
      </c>
    </row>
    <row r="409" spans="1:16" hidden="1">
      <c r="A409" s="19" t="s">
        <v>1985</v>
      </c>
      <c r="B409" s="19" t="s">
        <v>57</v>
      </c>
      <c r="D409" s="51" t="s">
        <v>1879</v>
      </c>
      <c r="E409" s="51" t="s">
        <v>103</v>
      </c>
      <c r="F409" s="51" t="s">
        <v>103</v>
      </c>
      <c r="H409" s="51" t="s">
        <v>623</v>
      </c>
      <c r="J409" s="51" t="e">
        <v>#N/A</v>
      </c>
      <c r="K409" s="51" t="s">
        <v>2776</v>
      </c>
      <c r="L409" s="51">
        <v>56125</v>
      </c>
      <c r="N409" s="53">
        <v>1.0611894818696739E-2</v>
      </c>
      <c r="P409" s="53">
        <v>1.0611894818696739E-2</v>
      </c>
    </row>
    <row r="410" spans="1:16" hidden="1">
      <c r="A410" s="19" t="s">
        <v>1984</v>
      </c>
      <c r="B410" s="19" t="s">
        <v>57</v>
      </c>
      <c r="D410" s="51" t="s">
        <v>1879</v>
      </c>
      <c r="E410" s="51" t="s">
        <v>103</v>
      </c>
      <c r="F410" s="51" t="s">
        <v>103</v>
      </c>
      <c r="H410" s="51" t="s">
        <v>623</v>
      </c>
      <c r="J410" s="51" t="e">
        <v>#N/A</v>
      </c>
      <c r="K410" s="51" t="s">
        <v>2776</v>
      </c>
      <c r="L410" s="51">
        <v>56125</v>
      </c>
      <c r="N410" s="53">
        <v>1442.1183881051811</v>
      </c>
      <c r="P410" s="53">
        <v>1442.1183881051811</v>
      </c>
    </row>
    <row r="411" spans="1:16" hidden="1">
      <c r="A411" s="19" t="s">
        <v>1986</v>
      </c>
      <c r="B411" s="19" t="s">
        <v>3708</v>
      </c>
      <c r="D411" s="51" t="s">
        <v>1879</v>
      </c>
      <c r="E411" s="51" t="s">
        <v>103</v>
      </c>
      <c r="F411" s="51" t="s">
        <v>103</v>
      </c>
      <c r="H411" s="51" t="s">
        <v>623</v>
      </c>
      <c r="J411" s="51" t="s">
        <v>290</v>
      </c>
      <c r="K411" s="51" t="s">
        <v>3707</v>
      </c>
      <c r="N411" s="53">
        <v>0</v>
      </c>
      <c r="P411" s="53">
        <v>0</v>
      </c>
    </row>
    <row r="412" spans="1:16" hidden="1">
      <c r="A412" s="19" t="s">
        <v>1985</v>
      </c>
      <c r="B412" s="19" t="s">
        <v>3708</v>
      </c>
      <c r="D412" s="51" t="s">
        <v>1879</v>
      </c>
      <c r="E412" s="51" t="s">
        <v>103</v>
      </c>
      <c r="F412" s="51" t="s">
        <v>103</v>
      </c>
      <c r="H412" s="51" t="s">
        <v>623</v>
      </c>
      <c r="J412" s="51" t="s">
        <v>290</v>
      </c>
      <c r="K412" s="51" t="s">
        <v>3707</v>
      </c>
      <c r="N412" s="53">
        <v>4.3376765503159116E-2</v>
      </c>
      <c r="P412" s="53">
        <v>4.3376765503159116E-2</v>
      </c>
    </row>
    <row r="413" spans="1:16" hidden="1">
      <c r="A413" s="19" t="s">
        <v>1984</v>
      </c>
      <c r="B413" s="19" t="s">
        <v>3708</v>
      </c>
      <c r="D413" s="51" t="s">
        <v>1879</v>
      </c>
      <c r="E413" s="51" t="s">
        <v>103</v>
      </c>
      <c r="F413" s="51" t="s">
        <v>103</v>
      </c>
      <c r="H413" s="51" t="s">
        <v>623</v>
      </c>
      <c r="J413" s="51" t="s">
        <v>290</v>
      </c>
      <c r="K413" s="51" t="s">
        <v>3707</v>
      </c>
      <c r="N413" s="53">
        <v>5894.7466232344968</v>
      </c>
      <c r="P413" s="53">
        <v>5894.7466232344968</v>
      </c>
    </row>
    <row r="414" spans="1:16" hidden="1">
      <c r="A414" s="19" t="s">
        <v>1986</v>
      </c>
      <c r="B414" s="19" t="s">
        <v>770</v>
      </c>
      <c r="D414" s="51" t="s">
        <v>1879</v>
      </c>
      <c r="E414" s="51" t="s">
        <v>103</v>
      </c>
      <c r="F414" s="51" t="s">
        <v>103</v>
      </c>
      <c r="H414" s="51" t="s">
        <v>623</v>
      </c>
      <c r="J414" s="51" t="e">
        <v>#N/A</v>
      </c>
      <c r="K414" s="51" t="s">
        <v>2777</v>
      </c>
      <c r="L414" s="51" t="s">
        <v>15</v>
      </c>
      <c r="N414" s="53">
        <v>0</v>
      </c>
      <c r="P414" s="53">
        <v>0</v>
      </c>
    </row>
    <row r="415" spans="1:16" hidden="1">
      <c r="A415" s="19" t="s">
        <v>1985</v>
      </c>
      <c r="B415" s="19" t="s">
        <v>770</v>
      </c>
      <c r="D415" s="51" t="s">
        <v>1879</v>
      </c>
      <c r="E415" s="51" t="s">
        <v>103</v>
      </c>
      <c r="F415" s="51" t="s">
        <v>103</v>
      </c>
      <c r="H415" s="51" t="s">
        <v>623</v>
      </c>
      <c r="J415" s="51" t="e">
        <v>#N/A</v>
      </c>
      <c r="K415" s="51" t="s">
        <v>2777</v>
      </c>
      <c r="L415" s="51" t="s">
        <v>15</v>
      </c>
      <c r="N415" s="53">
        <v>2.5680327910208838E-3</v>
      </c>
      <c r="P415" s="53">
        <v>2.5680327910208838E-3</v>
      </c>
    </row>
    <row r="416" spans="1:16" hidden="1">
      <c r="A416" s="19" t="s">
        <v>1984</v>
      </c>
      <c r="B416" s="19" t="s">
        <v>770</v>
      </c>
      <c r="D416" s="51" t="s">
        <v>1879</v>
      </c>
      <c r="E416" s="51" t="s">
        <v>103</v>
      </c>
      <c r="F416" s="51" t="s">
        <v>103</v>
      </c>
      <c r="H416" s="51" t="s">
        <v>623</v>
      </c>
      <c r="J416" s="51" t="e">
        <v>#N/A</v>
      </c>
      <c r="K416" s="51" t="s">
        <v>2777</v>
      </c>
      <c r="L416" s="51" t="s">
        <v>15</v>
      </c>
      <c r="N416" s="53">
        <v>348.98643196720894</v>
      </c>
      <c r="P416" s="53">
        <v>348.98643196720894</v>
      </c>
    </row>
    <row r="417" spans="1:16" hidden="1">
      <c r="A417" s="19" t="s">
        <v>2149</v>
      </c>
      <c r="B417" s="19" t="s">
        <v>771</v>
      </c>
      <c r="D417" s="51" t="s">
        <v>1879</v>
      </c>
      <c r="E417" s="51" t="s">
        <v>672</v>
      </c>
      <c r="F417" s="51" t="s">
        <v>672</v>
      </c>
      <c r="G417" s="51" t="s">
        <v>671</v>
      </c>
      <c r="H417" s="51" t="s">
        <v>671</v>
      </c>
      <c r="L417" s="51" t="s">
        <v>15</v>
      </c>
      <c r="N417" s="53">
        <v>1783.1803830879153</v>
      </c>
      <c r="O417" s="53">
        <v>0</v>
      </c>
      <c r="P417" s="53">
        <v>1783.1803830879153</v>
      </c>
    </row>
    <row r="418" spans="1:16" hidden="1">
      <c r="A418" s="19" t="s">
        <v>1986</v>
      </c>
      <c r="B418" s="19" t="s">
        <v>3820</v>
      </c>
      <c r="D418" s="51" t="s">
        <v>1879</v>
      </c>
      <c r="E418" s="51" t="s">
        <v>3</v>
      </c>
      <c r="F418" s="51" t="s">
        <v>3</v>
      </c>
      <c r="H418" s="51" t="s">
        <v>623</v>
      </c>
      <c r="J418" s="51" t="s">
        <v>3819</v>
      </c>
      <c r="K418" s="51" t="s">
        <v>3818</v>
      </c>
      <c r="L418" s="51" t="s">
        <v>3817</v>
      </c>
      <c r="N418" s="53">
        <v>0</v>
      </c>
      <c r="P418" s="53">
        <v>0</v>
      </c>
    </row>
    <row r="419" spans="1:16" hidden="1">
      <c r="A419" s="19" t="s">
        <v>1986</v>
      </c>
      <c r="B419" s="19" t="s">
        <v>3820</v>
      </c>
      <c r="D419" s="51" t="s">
        <v>1879</v>
      </c>
      <c r="E419" s="51" t="s">
        <v>3</v>
      </c>
      <c r="F419" s="51" t="s">
        <v>3</v>
      </c>
      <c r="H419" s="51" t="s">
        <v>623</v>
      </c>
      <c r="J419" s="51" t="s">
        <v>3819</v>
      </c>
      <c r="K419" s="51" t="s">
        <v>3818</v>
      </c>
      <c r="L419" s="51" t="s">
        <v>3817</v>
      </c>
      <c r="N419" s="53">
        <v>0</v>
      </c>
      <c r="P419" s="53">
        <v>0</v>
      </c>
    </row>
    <row r="420" spans="1:16" hidden="1">
      <c r="A420" s="19" t="s">
        <v>1985</v>
      </c>
      <c r="B420" s="19" t="s">
        <v>3820</v>
      </c>
      <c r="D420" s="51" t="s">
        <v>1879</v>
      </c>
      <c r="E420" s="51" t="s">
        <v>3</v>
      </c>
      <c r="F420" s="51" t="s">
        <v>3</v>
      </c>
      <c r="H420" s="51" t="s">
        <v>623</v>
      </c>
      <c r="J420" s="51" t="s">
        <v>3819</v>
      </c>
      <c r="K420" s="51" t="s">
        <v>3818</v>
      </c>
      <c r="L420" s="51" t="s">
        <v>3817</v>
      </c>
      <c r="N420" s="53">
        <v>5.3060467489913918</v>
      </c>
      <c r="P420" s="53">
        <v>5.3060467489913918</v>
      </c>
    </row>
    <row r="421" spans="1:16" hidden="1">
      <c r="A421" s="19" t="s">
        <v>1985</v>
      </c>
      <c r="B421" s="19" t="s">
        <v>3820</v>
      </c>
      <c r="D421" s="51" t="s">
        <v>1879</v>
      </c>
      <c r="E421" s="51" t="s">
        <v>3</v>
      </c>
      <c r="F421" s="51" t="s">
        <v>3</v>
      </c>
      <c r="H421" s="51" t="s">
        <v>623</v>
      </c>
      <c r="J421" s="51" t="s">
        <v>3819</v>
      </c>
      <c r="K421" s="51" t="s">
        <v>3818</v>
      </c>
      <c r="L421" s="51" t="s">
        <v>3817</v>
      </c>
      <c r="N421" s="53">
        <v>7.1193852342321717</v>
      </c>
      <c r="P421" s="53">
        <v>7.1193852342321717</v>
      </c>
    </row>
    <row r="422" spans="1:16" hidden="1">
      <c r="A422" s="19" t="s">
        <v>1984</v>
      </c>
      <c r="B422" s="19" t="s">
        <v>3820</v>
      </c>
      <c r="D422" s="51" t="s">
        <v>1879</v>
      </c>
      <c r="E422" s="51" t="s">
        <v>3</v>
      </c>
      <c r="F422" s="51" t="s">
        <v>3</v>
      </c>
      <c r="H422" s="51" t="s">
        <v>623</v>
      </c>
      <c r="J422" s="51" t="s">
        <v>3819</v>
      </c>
      <c r="K422" s="51" t="s">
        <v>3818</v>
      </c>
      <c r="L422" s="51" t="s">
        <v>3817</v>
      </c>
      <c r="N422" s="53">
        <v>721072.693953251</v>
      </c>
      <c r="P422" s="53">
        <v>721072.693953251</v>
      </c>
    </row>
    <row r="423" spans="1:16" hidden="1">
      <c r="A423" s="19" t="s">
        <v>1984</v>
      </c>
      <c r="B423" s="19" t="s">
        <v>3820</v>
      </c>
      <c r="D423" s="51" t="s">
        <v>1879</v>
      </c>
      <c r="E423" s="51" t="s">
        <v>3</v>
      </c>
      <c r="F423" s="51" t="s">
        <v>3</v>
      </c>
      <c r="H423" s="51" t="s">
        <v>623</v>
      </c>
      <c r="J423" s="51" t="s">
        <v>3819</v>
      </c>
      <c r="K423" s="51" t="s">
        <v>3818</v>
      </c>
      <c r="L423" s="51" t="s">
        <v>3817</v>
      </c>
      <c r="N423" s="53">
        <v>967498.8806147658</v>
      </c>
      <c r="P423" s="53">
        <v>967498.8806147658</v>
      </c>
    </row>
    <row r="424" spans="1:16" hidden="1">
      <c r="A424" s="19" t="s">
        <v>2268</v>
      </c>
      <c r="B424" s="19" t="s">
        <v>3816</v>
      </c>
      <c r="D424" s="51" t="s">
        <v>1879</v>
      </c>
      <c r="E424" s="51" t="s">
        <v>3</v>
      </c>
      <c r="F424" s="51" t="s">
        <v>3</v>
      </c>
      <c r="H424" s="51" t="s">
        <v>623</v>
      </c>
      <c r="J424" s="51" t="s">
        <v>389</v>
      </c>
      <c r="K424" s="51" t="s">
        <v>2244</v>
      </c>
      <c r="L424" s="51">
        <v>286</v>
      </c>
      <c r="N424" s="53">
        <v>44160</v>
      </c>
      <c r="O424" s="53">
        <v>20286</v>
      </c>
      <c r="P424" s="53">
        <v>23874</v>
      </c>
    </row>
    <row r="425" spans="1:16" hidden="1">
      <c r="A425" s="19" t="s">
        <v>2268</v>
      </c>
      <c r="B425" s="19" t="s">
        <v>3815</v>
      </c>
      <c r="D425" s="51" t="s">
        <v>1879</v>
      </c>
      <c r="E425" s="51" t="s">
        <v>3</v>
      </c>
      <c r="F425" s="51" t="s">
        <v>3</v>
      </c>
      <c r="H425" s="51" t="s">
        <v>623</v>
      </c>
      <c r="J425" s="51" t="s">
        <v>3814</v>
      </c>
      <c r="K425" s="51" t="s">
        <v>2732</v>
      </c>
      <c r="L425" s="51">
        <v>286</v>
      </c>
      <c r="N425" s="53">
        <v>36000</v>
      </c>
      <c r="O425" s="53">
        <v>0</v>
      </c>
      <c r="P425" s="53">
        <v>36000</v>
      </c>
    </row>
    <row r="426" spans="1:16" hidden="1">
      <c r="A426" s="19" t="s">
        <v>2268</v>
      </c>
      <c r="B426" s="19" t="s">
        <v>3813</v>
      </c>
      <c r="D426" s="51" t="s">
        <v>1879</v>
      </c>
      <c r="E426" s="51" t="s">
        <v>3</v>
      </c>
      <c r="F426" s="51" t="s">
        <v>3</v>
      </c>
      <c r="H426" s="51" t="s">
        <v>623</v>
      </c>
      <c r="J426" s="51" t="s">
        <v>380</v>
      </c>
      <c r="K426" s="51" t="s">
        <v>2730</v>
      </c>
      <c r="L426" s="51">
        <v>286</v>
      </c>
      <c r="N426" s="53">
        <v>7440</v>
      </c>
      <c r="O426" s="53">
        <v>0</v>
      </c>
      <c r="P426" s="53">
        <v>7440</v>
      </c>
    </row>
    <row r="427" spans="1:16" hidden="1">
      <c r="A427" s="19" t="s">
        <v>39</v>
      </c>
      <c r="B427" s="19" t="s">
        <v>772</v>
      </c>
      <c r="D427" s="51" t="s">
        <v>1879</v>
      </c>
      <c r="E427" s="51" t="s">
        <v>460</v>
      </c>
      <c r="F427" s="51" t="s">
        <v>460</v>
      </c>
      <c r="H427" s="51" t="s">
        <v>623</v>
      </c>
      <c r="N427" s="53">
        <v>13.372</v>
      </c>
      <c r="P427" s="53">
        <v>13.372</v>
      </c>
    </row>
    <row r="428" spans="1:16" hidden="1">
      <c r="A428" s="19" t="s">
        <v>1993</v>
      </c>
      <c r="B428" s="19" t="s">
        <v>2519</v>
      </c>
      <c r="D428" s="51" t="s">
        <v>1879</v>
      </c>
      <c r="E428" s="51" t="s">
        <v>460</v>
      </c>
      <c r="F428" s="51" t="s">
        <v>460</v>
      </c>
      <c r="G428" s="51" t="s">
        <v>623</v>
      </c>
      <c r="H428" s="51" t="s">
        <v>44</v>
      </c>
      <c r="I428" s="51" t="s">
        <v>2518</v>
      </c>
      <c r="N428" s="53">
        <v>61</v>
      </c>
      <c r="O428" s="53">
        <v>0</v>
      </c>
      <c r="P428" s="53">
        <v>61</v>
      </c>
    </row>
    <row r="429" spans="1:16" hidden="1">
      <c r="A429" s="19" t="s">
        <v>2268</v>
      </c>
      <c r="B429" s="19" t="s">
        <v>773</v>
      </c>
      <c r="D429" s="51" t="s">
        <v>1879</v>
      </c>
      <c r="E429" s="51" t="s">
        <v>103</v>
      </c>
      <c r="F429" s="51" t="s">
        <v>688</v>
      </c>
      <c r="H429" s="51" t="s">
        <v>623</v>
      </c>
      <c r="J429" s="51" t="s">
        <v>286</v>
      </c>
      <c r="K429" s="51" t="s">
        <v>3496</v>
      </c>
      <c r="L429" s="51">
        <v>537</v>
      </c>
      <c r="N429" s="53">
        <v>58365</v>
      </c>
      <c r="O429" s="53">
        <v>0</v>
      </c>
      <c r="P429" s="53">
        <v>58365</v>
      </c>
    </row>
    <row r="430" spans="1:16" hidden="1">
      <c r="A430" s="19" t="s">
        <v>1986</v>
      </c>
      <c r="B430" s="19" t="s">
        <v>774</v>
      </c>
      <c r="D430" s="51" t="s">
        <v>1879</v>
      </c>
      <c r="E430" s="51" t="s">
        <v>4</v>
      </c>
      <c r="F430" s="51" t="s">
        <v>4</v>
      </c>
      <c r="H430" s="51" t="s">
        <v>623</v>
      </c>
      <c r="J430" s="51" t="s">
        <v>3602</v>
      </c>
      <c r="K430" s="51" t="s">
        <v>3601</v>
      </c>
      <c r="N430" s="53">
        <v>0</v>
      </c>
      <c r="P430" s="53">
        <v>0</v>
      </c>
    </row>
    <row r="431" spans="1:16" hidden="1">
      <c r="A431" s="19" t="s">
        <v>1985</v>
      </c>
      <c r="B431" s="19" t="s">
        <v>774</v>
      </c>
      <c r="D431" s="51" t="s">
        <v>1879</v>
      </c>
      <c r="E431" s="51" t="s">
        <v>4</v>
      </c>
      <c r="F431" s="51" t="s">
        <v>4</v>
      </c>
      <c r="H431" s="51" t="s">
        <v>623</v>
      </c>
      <c r="J431" s="51" t="s">
        <v>3602</v>
      </c>
      <c r="K431" s="51" t="s">
        <v>3601</v>
      </c>
      <c r="N431" s="53">
        <v>0.24857975213189121</v>
      </c>
      <c r="P431" s="53">
        <v>0.24857975213189121</v>
      </c>
    </row>
    <row r="432" spans="1:16" hidden="1">
      <c r="A432" s="19" t="s">
        <v>1984</v>
      </c>
      <c r="B432" s="19" t="s">
        <v>774</v>
      </c>
      <c r="D432" s="51" t="s">
        <v>1879</v>
      </c>
      <c r="E432" s="51" t="s">
        <v>4</v>
      </c>
      <c r="F432" s="51" t="s">
        <v>4</v>
      </c>
      <c r="H432" s="51" t="s">
        <v>623</v>
      </c>
      <c r="J432" s="51" t="s">
        <v>3602</v>
      </c>
      <c r="K432" s="51" t="s">
        <v>3601</v>
      </c>
      <c r="N432" s="53">
        <v>33781.095420247868</v>
      </c>
      <c r="P432" s="53">
        <v>33781.095420247868</v>
      </c>
    </row>
    <row r="433" spans="1:16" hidden="1">
      <c r="A433" s="19" t="s">
        <v>2019</v>
      </c>
      <c r="B433" s="19" t="s">
        <v>2160</v>
      </c>
      <c r="D433" s="51" t="s">
        <v>1879</v>
      </c>
      <c r="E433" s="51" t="s">
        <v>4</v>
      </c>
      <c r="F433" s="51" t="s">
        <v>4</v>
      </c>
      <c r="G433" s="51" t="s">
        <v>4</v>
      </c>
      <c r="H433" s="51" t="s">
        <v>1878</v>
      </c>
      <c r="J433" s="51" t="s">
        <v>2159</v>
      </c>
      <c r="K433" s="51" t="s">
        <v>2054</v>
      </c>
      <c r="L433" s="51">
        <v>10586</v>
      </c>
      <c r="N433" s="53">
        <v>54871</v>
      </c>
      <c r="O433" s="53">
        <v>0</v>
      </c>
      <c r="P433" s="53">
        <v>54871</v>
      </c>
    </row>
    <row r="434" spans="1:16" hidden="1">
      <c r="A434" s="19" t="s">
        <v>1993</v>
      </c>
      <c r="B434" s="19" t="s">
        <v>3626</v>
      </c>
      <c r="D434" s="51" t="s">
        <v>1879</v>
      </c>
      <c r="E434" s="51" t="s">
        <v>4</v>
      </c>
      <c r="F434" s="51" t="s">
        <v>4</v>
      </c>
      <c r="H434" s="51" t="s">
        <v>623</v>
      </c>
      <c r="I434" s="51" t="s">
        <v>2159</v>
      </c>
      <c r="J434" s="51" t="s">
        <v>2054</v>
      </c>
      <c r="N434" s="53">
        <v>15258</v>
      </c>
      <c r="O434" s="53">
        <v>11950</v>
      </c>
      <c r="P434" s="53">
        <v>3308</v>
      </c>
    </row>
    <row r="435" spans="1:16" hidden="1">
      <c r="A435" s="19" t="s">
        <v>1983</v>
      </c>
      <c r="B435" s="19" t="s">
        <v>3626</v>
      </c>
      <c r="D435" s="51" t="s">
        <v>1879</v>
      </c>
      <c r="E435" s="51" t="s">
        <v>4</v>
      </c>
      <c r="F435" s="51" t="s">
        <v>4</v>
      </c>
      <c r="H435" s="51" t="s">
        <v>623</v>
      </c>
      <c r="J435" s="51" t="s">
        <v>2159</v>
      </c>
      <c r="K435" s="51" t="s">
        <v>2054</v>
      </c>
      <c r="N435" s="53">
        <v>24089</v>
      </c>
      <c r="P435" s="53">
        <v>24089</v>
      </c>
    </row>
    <row r="436" spans="1:16" hidden="1">
      <c r="A436" s="19" t="s">
        <v>1981</v>
      </c>
      <c r="B436" s="19" t="s">
        <v>3626</v>
      </c>
      <c r="D436" s="51" t="s">
        <v>1879</v>
      </c>
      <c r="E436" s="51" t="s">
        <v>4</v>
      </c>
      <c r="F436" s="51" t="s">
        <v>4</v>
      </c>
      <c r="H436" s="51" t="s">
        <v>623</v>
      </c>
      <c r="J436" s="51" t="s">
        <v>2159</v>
      </c>
      <c r="K436" s="51" t="s">
        <v>2054</v>
      </c>
      <c r="N436" s="53">
        <v>2903</v>
      </c>
      <c r="P436" s="53">
        <v>2903</v>
      </c>
    </row>
    <row r="437" spans="1:16" hidden="1">
      <c r="A437" s="19" t="s">
        <v>1989</v>
      </c>
      <c r="B437" s="19" t="s">
        <v>775</v>
      </c>
      <c r="D437" s="51" t="s">
        <v>1879</v>
      </c>
      <c r="E437" s="51" t="s">
        <v>4</v>
      </c>
      <c r="F437" s="51" t="s">
        <v>4</v>
      </c>
      <c r="H437" s="51" t="s">
        <v>623</v>
      </c>
      <c r="J437" s="51" t="s">
        <v>394</v>
      </c>
      <c r="K437" s="51" t="s">
        <v>2054</v>
      </c>
      <c r="L437" s="51">
        <v>10586</v>
      </c>
      <c r="N437" s="53">
        <v>11950</v>
      </c>
      <c r="O437" s="53">
        <v>0</v>
      </c>
      <c r="P437" s="53">
        <v>11950</v>
      </c>
    </row>
    <row r="438" spans="1:16" hidden="1">
      <c r="A438" s="19" t="s">
        <v>2745</v>
      </c>
      <c r="B438" s="19" t="s">
        <v>775</v>
      </c>
      <c r="D438" s="51" t="s">
        <v>1879</v>
      </c>
      <c r="E438" s="51" t="s">
        <v>4</v>
      </c>
      <c r="F438" s="51" t="s">
        <v>4</v>
      </c>
      <c r="H438" s="51" t="s">
        <v>623</v>
      </c>
      <c r="J438" s="51" t="s">
        <v>2054</v>
      </c>
      <c r="N438" s="53">
        <v>7390</v>
      </c>
      <c r="P438" s="53">
        <v>7390</v>
      </c>
    </row>
    <row r="439" spans="1:16" hidden="1">
      <c r="A439" s="19" t="s">
        <v>2024</v>
      </c>
      <c r="B439" s="19" t="s">
        <v>775</v>
      </c>
      <c r="D439" s="51" t="s">
        <v>1879</v>
      </c>
      <c r="E439" s="51" t="s">
        <v>4</v>
      </c>
      <c r="F439" s="51" t="s">
        <v>4</v>
      </c>
      <c r="G439" s="51" t="s">
        <v>4</v>
      </c>
      <c r="H439" s="51" t="s">
        <v>1878</v>
      </c>
      <c r="K439" s="51" t="s">
        <v>2054</v>
      </c>
      <c r="N439" s="53">
        <v>27291</v>
      </c>
      <c r="P439" s="53">
        <v>27291</v>
      </c>
    </row>
    <row r="440" spans="1:16" hidden="1">
      <c r="A440" s="19" t="s">
        <v>1993</v>
      </c>
      <c r="B440" s="19" t="s">
        <v>3942</v>
      </c>
      <c r="D440" s="51" t="s">
        <v>1879</v>
      </c>
      <c r="E440" s="51" t="s">
        <v>4</v>
      </c>
      <c r="F440" s="51" t="s">
        <v>4</v>
      </c>
      <c r="H440" s="51" t="s">
        <v>623</v>
      </c>
      <c r="I440" s="51" t="s">
        <v>2159</v>
      </c>
      <c r="J440" s="51" t="s">
        <v>2054</v>
      </c>
      <c r="N440" s="53">
        <v>77</v>
      </c>
      <c r="O440" s="53">
        <v>0</v>
      </c>
      <c r="P440" s="53">
        <v>77</v>
      </c>
    </row>
    <row r="441" spans="1:16" hidden="1">
      <c r="A441" s="19" t="s">
        <v>2015</v>
      </c>
      <c r="B441" s="19" t="s">
        <v>776</v>
      </c>
      <c r="D441" s="51" t="s">
        <v>1879</v>
      </c>
      <c r="E441" s="51" t="s">
        <v>676</v>
      </c>
      <c r="F441" s="51" t="s">
        <v>777</v>
      </c>
      <c r="G441" s="51" t="s">
        <v>676</v>
      </c>
      <c r="H441" s="51" t="s">
        <v>1878</v>
      </c>
      <c r="N441" s="53">
        <v>479593</v>
      </c>
      <c r="P441" s="53">
        <v>479593</v>
      </c>
    </row>
    <row r="442" spans="1:16" hidden="1">
      <c r="A442" s="19" t="s">
        <v>2015</v>
      </c>
      <c r="B442" s="19" t="s">
        <v>18</v>
      </c>
      <c r="D442" s="51" t="s">
        <v>1879</v>
      </c>
      <c r="E442" s="51" t="s">
        <v>103</v>
      </c>
      <c r="F442" s="51" t="s">
        <v>684</v>
      </c>
      <c r="G442" s="51" t="s">
        <v>103</v>
      </c>
      <c r="H442" s="51" t="s">
        <v>1878</v>
      </c>
      <c r="K442" s="51" t="s">
        <v>2064</v>
      </c>
      <c r="L442" s="51">
        <v>531</v>
      </c>
      <c r="N442" s="53">
        <v>40874.519999999997</v>
      </c>
      <c r="P442" s="53">
        <v>40874.519999999997</v>
      </c>
    </row>
    <row r="443" spans="1:16" s="135" customFormat="1">
      <c r="A443" s="135" t="s">
        <v>1994</v>
      </c>
      <c r="B443" s="135" t="s">
        <v>4096</v>
      </c>
      <c r="C443" s="137" t="s">
        <v>681</v>
      </c>
      <c r="D443" s="137" t="s">
        <v>3982</v>
      </c>
      <c r="E443" s="137" t="s">
        <v>4</v>
      </c>
      <c r="F443" s="137" t="s">
        <v>4</v>
      </c>
      <c r="G443" s="137"/>
      <c r="H443" s="137" t="s">
        <v>466</v>
      </c>
      <c r="I443" s="137" t="s">
        <v>4095</v>
      </c>
      <c r="J443" s="137" t="s">
        <v>2206</v>
      </c>
      <c r="K443" s="137"/>
      <c r="L443" s="137"/>
      <c r="M443" s="137"/>
      <c r="N443" s="136">
        <v>11411</v>
      </c>
      <c r="O443" s="136"/>
      <c r="P443" s="136">
        <v>11411</v>
      </c>
    </row>
    <row r="444" spans="1:16" s="135" customFormat="1">
      <c r="A444" s="135" t="s">
        <v>1994</v>
      </c>
      <c r="B444" s="135" t="s">
        <v>4096</v>
      </c>
      <c r="C444" s="137" t="s">
        <v>681</v>
      </c>
      <c r="D444" s="137" t="s">
        <v>3982</v>
      </c>
      <c r="E444" s="137" t="s">
        <v>4</v>
      </c>
      <c r="F444" s="137" t="s">
        <v>4</v>
      </c>
      <c r="G444" s="137"/>
      <c r="H444" s="137" t="s">
        <v>466</v>
      </c>
      <c r="I444" s="137" t="s">
        <v>4095</v>
      </c>
      <c r="J444" s="137" t="s">
        <v>2206</v>
      </c>
      <c r="K444" s="137"/>
      <c r="L444" s="137"/>
      <c r="M444" s="137"/>
      <c r="N444" s="136">
        <v>2289</v>
      </c>
      <c r="O444" s="136"/>
      <c r="P444" s="136">
        <v>2289</v>
      </c>
    </row>
    <row r="445" spans="1:16" s="135" customFormat="1">
      <c r="A445" s="135" t="s">
        <v>1989</v>
      </c>
      <c r="B445" s="135" t="s">
        <v>4096</v>
      </c>
      <c r="C445" s="137" t="s">
        <v>681</v>
      </c>
      <c r="D445" s="137" t="s">
        <v>3982</v>
      </c>
      <c r="E445" s="137" t="s">
        <v>4</v>
      </c>
      <c r="F445" s="137" t="s">
        <v>4</v>
      </c>
      <c r="G445" s="137"/>
      <c r="H445" s="137" t="s">
        <v>466</v>
      </c>
      <c r="I445" s="137"/>
      <c r="J445" s="137" t="s">
        <v>4095</v>
      </c>
      <c r="K445" s="137" t="s">
        <v>2206</v>
      </c>
      <c r="L445" s="137"/>
      <c r="M445" s="137"/>
      <c r="N445" s="136">
        <v>13458</v>
      </c>
      <c r="O445" s="136">
        <v>0</v>
      </c>
      <c r="P445" s="136">
        <v>13458</v>
      </c>
    </row>
    <row r="446" spans="1:16" hidden="1">
      <c r="A446" s="19" t="s">
        <v>2066</v>
      </c>
      <c r="B446" s="19" t="s">
        <v>2207</v>
      </c>
      <c r="D446" s="51" t="s">
        <v>1879</v>
      </c>
      <c r="E446" s="51" t="s">
        <v>4</v>
      </c>
      <c r="F446" s="51" t="s">
        <v>4</v>
      </c>
      <c r="G446" s="51" t="s">
        <v>4</v>
      </c>
      <c r="H446" s="51" t="s">
        <v>1878</v>
      </c>
      <c r="J446" s="51">
        <v>61017</v>
      </c>
      <c r="K446" s="51" t="s">
        <v>2206</v>
      </c>
      <c r="N446" s="53">
        <v>20000</v>
      </c>
      <c r="P446" s="53">
        <v>20000</v>
      </c>
    </row>
    <row r="447" spans="1:16" s="135" customFormat="1">
      <c r="A447" s="135" t="s">
        <v>2017</v>
      </c>
      <c r="B447" s="135" t="s">
        <v>4097</v>
      </c>
      <c r="C447" s="137" t="s">
        <v>681</v>
      </c>
      <c r="D447" s="137" t="s">
        <v>3982</v>
      </c>
      <c r="E447" s="137" t="s">
        <v>4</v>
      </c>
      <c r="F447" s="137" t="s">
        <v>4</v>
      </c>
      <c r="G447" s="137" t="s">
        <v>4</v>
      </c>
      <c r="H447" s="137" t="s">
        <v>466</v>
      </c>
      <c r="I447" s="137"/>
      <c r="J447" s="137"/>
      <c r="K447" s="137" t="s">
        <v>2206</v>
      </c>
      <c r="L447" s="137"/>
      <c r="M447" s="137"/>
      <c r="N447" s="136">
        <v>6000</v>
      </c>
      <c r="O447" s="136"/>
      <c r="P447" s="136">
        <v>6000</v>
      </c>
    </row>
    <row r="448" spans="1:16" hidden="1">
      <c r="A448" s="19" t="s">
        <v>2015</v>
      </c>
      <c r="B448" s="19" t="s">
        <v>778</v>
      </c>
      <c r="D448" s="51" t="s">
        <v>1879</v>
      </c>
      <c r="E448" s="51" t="s">
        <v>622</v>
      </c>
      <c r="F448" s="51" t="s">
        <v>622</v>
      </c>
      <c r="G448" s="51" t="s">
        <v>622</v>
      </c>
      <c r="H448" s="51" t="s">
        <v>1878</v>
      </c>
      <c r="N448" s="53">
        <v>540887</v>
      </c>
      <c r="O448" s="53">
        <v>14710.621999999999</v>
      </c>
      <c r="P448" s="53">
        <v>526176.37800000003</v>
      </c>
    </row>
    <row r="449" spans="1:16" hidden="1">
      <c r="A449" s="19" t="s">
        <v>39</v>
      </c>
      <c r="B449" s="19" t="s">
        <v>3475</v>
      </c>
      <c r="D449" s="51" t="s">
        <v>1879</v>
      </c>
      <c r="E449" s="51" t="s">
        <v>460</v>
      </c>
      <c r="F449" s="51" t="s">
        <v>460</v>
      </c>
      <c r="H449" s="51" t="s">
        <v>623</v>
      </c>
      <c r="J449" s="51" t="s">
        <v>202</v>
      </c>
      <c r="K449" s="51" t="s">
        <v>3474</v>
      </c>
      <c r="L449" s="51">
        <v>58467</v>
      </c>
      <c r="N449" s="53">
        <v>351441.44999999995</v>
      </c>
      <c r="P449" s="53">
        <v>351441.44999999995</v>
      </c>
    </row>
    <row r="450" spans="1:16" hidden="1">
      <c r="A450" s="19" t="s">
        <v>39</v>
      </c>
      <c r="B450" s="19" t="s">
        <v>779</v>
      </c>
      <c r="D450" s="51" t="s">
        <v>1879</v>
      </c>
      <c r="E450" s="51" t="s">
        <v>460</v>
      </c>
      <c r="F450" s="51" t="s">
        <v>460</v>
      </c>
      <c r="H450" s="51" t="s">
        <v>623</v>
      </c>
      <c r="N450" s="53">
        <v>377.60500000000002</v>
      </c>
      <c r="P450" s="53">
        <v>377.60500000000002</v>
      </c>
    </row>
    <row r="451" spans="1:16" hidden="1">
      <c r="A451" s="19" t="s">
        <v>1986</v>
      </c>
      <c r="B451" s="19" t="s">
        <v>3677</v>
      </c>
      <c r="D451" s="51" t="s">
        <v>1879</v>
      </c>
      <c r="E451" s="51" t="s">
        <v>103</v>
      </c>
      <c r="F451" s="51" t="s">
        <v>103</v>
      </c>
      <c r="H451" s="51" t="s">
        <v>623</v>
      </c>
      <c r="J451" s="51" t="s">
        <v>3676</v>
      </c>
      <c r="K451" s="51" t="s">
        <v>3675</v>
      </c>
      <c r="L451" s="51" t="s">
        <v>15</v>
      </c>
      <c r="N451" s="53">
        <v>0</v>
      </c>
      <c r="P451" s="53">
        <v>0</v>
      </c>
    </row>
    <row r="452" spans="1:16" hidden="1">
      <c r="A452" s="19" t="s">
        <v>1985</v>
      </c>
      <c r="B452" s="19" t="s">
        <v>3677</v>
      </c>
      <c r="D452" s="51" t="s">
        <v>1879</v>
      </c>
      <c r="E452" s="51" t="s">
        <v>103</v>
      </c>
      <c r="F452" s="51" t="s">
        <v>103</v>
      </c>
      <c r="H452" s="51" t="s">
        <v>623</v>
      </c>
      <c r="J452" s="51" t="s">
        <v>3676</v>
      </c>
      <c r="K452" s="51" t="s">
        <v>3675</v>
      </c>
      <c r="L452" s="51" t="s">
        <v>15</v>
      </c>
      <c r="N452" s="53">
        <v>0</v>
      </c>
      <c r="P452" s="53">
        <v>0</v>
      </c>
    </row>
    <row r="453" spans="1:16" hidden="1">
      <c r="A453" s="19" t="s">
        <v>1984</v>
      </c>
      <c r="B453" s="19" t="s">
        <v>3677</v>
      </c>
      <c r="D453" s="51" t="s">
        <v>1879</v>
      </c>
      <c r="E453" s="51" t="s">
        <v>103</v>
      </c>
      <c r="F453" s="51" t="s">
        <v>103</v>
      </c>
      <c r="H453" s="51" t="s">
        <v>623</v>
      </c>
      <c r="J453" s="51" t="s">
        <v>3676</v>
      </c>
      <c r="K453" s="51" t="s">
        <v>3675</v>
      </c>
      <c r="L453" s="51" t="s">
        <v>15</v>
      </c>
      <c r="N453" s="53">
        <v>0</v>
      </c>
      <c r="P453" s="53">
        <v>0</v>
      </c>
    </row>
    <row r="454" spans="1:16" hidden="1">
      <c r="A454" s="19" t="s">
        <v>660</v>
      </c>
      <c r="B454" s="19" t="s">
        <v>780</v>
      </c>
      <c r="D454" s="51" t="s">
        <v>1879</v>
      </c>
      <c r="E454" s="51" t="s">
        <v>622</v>
      </c>
      <c r="F454" s="51" t="s">
        <v>622</v>
      </c>
      <c r="H454" s="51" t="s">
        <v>623</v>
      </c>
      <c r="L454" s="51">
        <v>57027</v>
      </c>
      <c r="N454" s="53">
        <v>159290</v>
      </c>
      <c r="O454" s="53">
        <v>58261</v>
      </c>
      <c r="P454" s="53">
        <v>101029</v>
      </c>
    </row>
    <row r="455" spans="1:16" s="138" customFormat="1" hidden="1">
      <c r="A455" s="138" t="s">
        <v>2268</v>
      </c>
      <c r="B455" s="138" t="s">
        <v>781</v>
      </c>
      <c r="C455" s="140" t="s">
        <v>681</v>
      </c>
      <c r="D455" s="140" t="s">
        <v>3982</v>
      </c>
      <c r="E455" s="140" t="s">
        <v>4</v>
      </c>
      <c r="F455" s="140" t="s">
        <v>4</v>
      </c>
      <c r="G455" s="140"/>
      <c r="H455" s="140" t="s">
        <v>4099</v>
      </c>
      <c r="I455" s="140"/>
      <c r="J455" s="140" t="s">
        <v>504</v>
      </c>
      <c r="K455" s="140" t="s">
        <v>4098</v>
      </c>
      <c r="L455" s="140" t="s">
        <v>249</v>
      </c>
      <c r="M455" s="140"/>
      <c r="N455" s="139">
        <v>22967</v>
      </c>
      <c r="O455" s="139">
        <v>9909</v>
      </c>
      <c r="P455" s="139">
        <v>13058</v>
      </c>
    </row>
    <row r="456" spans="1:16" s="138" customFormat="1" hidden="1">
      <c r="A456" s="138" t="s">
        <v>1993</v>
      </c>
      <c r="B456" s="138" t="s">
        <v>781</v>
      </c>
      <c r="C456" s="140" t="s">
        <v>681</v>
      </c>
      <c r="D456" s="140" t="s">
        <v>3982</v>
      </c>
      <c r="E456" s="140" t="s">
        <v>4</v>
      </c>
      <c r="F456" s="140" t="s">
        <v>4</v>
      </c>
      <c r="G456" s="140"/>
      <c r="H456" s="140" t="s">
        <v>459</v>
      </c>
      <c r="I456" s="140" t="s">
        <v>504</v>
      </c>
      <c r="J456" s="140" t="s">
        <v>4098</v>
      </c>
      <c r="K456" s="140"/>
      <c r="L456" s="140"/>
      <c r="M456" s="140"/>
      <c r="N456" s="139">
        <v>95662</v>
      </c>
      <c r="O456" s="139">
        <v>41293</v>
      </c>
      <c r="P456" s="139">
        <v>54369</v>
      </c>
    </row>
    <row r="457" spans="1:16" s="138" customFormat="1" hidden="1">
      <c r="A457" s="138" t="s">
        <v>502</v>
      </c>
      <c r="B457" s="138" t="s">
        <v>781</v>
      </c>
      <c r="C457" s="140" t="s">
        <v>681</v>
      </c>
      <c r="D457" s="140" t="s">
        <v>3982</v>
      </c>
      <c r="E457" s="140" t="s">
        <v>4</v>
      </c>
      <c r="F457" s="140" t="s">
        <v>4</v>
      </c>
      <c r="G457" s="140"/>
      <c r="H457" s="140" t="s">
        <v>459</v>
      </c>
      <c r="I457" s="140"/>
      <c r="J457" s="140">
        <v>60600</v>
      </c>
      <c r="K457" s="140" t="s">
        <v>4098</v>
      </c>
      <c r="L457" s="140"/>
      <c r="M457" s="140"/>
      <c r="N457" s="139">
        <v>25412</v>
      </c>
      <c r="O457" s="139"/>
      <c r="P457" s="139">
        <v>25412</v>
      </c>
    </row>
    <row r="458" spans="1:16" s="138" customFormat="1" hidden="1">
      <c r="A458" s="138" t="s">
        <v>2121</v>
      </c>
      <c r="B458" s="138" t="s">
        <v>781</v>
      </c>
      <c r="C458" s="140" t="s">
        <v>681</v>
      </c>
      <c r="D458" s="140" t="s">
        <v>3982</v>
      </c>
      <c r="E458" s="140" t="s">
        <v>4</v>
      </c>
      <c r="F458" s="140" t="s">
        <v>4</v>
      </c>
      <c r="G458" s="140" t="s">
        <v>4</v>
      </c>
      <c r="H458" s="140" t="s">
        <v>459</v>
      </c>
      <c r="I458" s="140"/>
      <c r="J458" s="140" t="s">
        <v>504</v>
      </c>
      <c r="K458" s="140" t="s">
        <v>4098</v>
      </c>
      <c r="L458" s="140"/>
      <c r="M458" s="140"/>
      <c r="N458" s="139">
        <v>41293</v>
      </c>
      <c r="O458" s="139">
        <v>0</v>
      </c>
      <c r="P458" s="139">
        <v>41293</v>
      </c>
    </row>
    <row r="459" spans="1:16" s="138" customFormat="1" hidden="1">
      <c r="A459" s="138" t="s">
        <v>2019</v>
      </c>
      <c r="B459" s="138" t="s">
        <v>781</v>
      </c>
      <c r="C459" s="140" t="s">
        <v>681</v>
      </c>
      <c r="D459" s="140" t="s">
        <v>3982</v>
      </c>
      <c r="E459" s="140" t="s">
        <v>4</v>
      </c>
      <c r="F459" s="140" t="s">
        <v>4</v>
      </c>
      <c r="G459" s="140" t="s">
        <v>4</v>
      </c>
      <c r="H459" s="140" t="s">
        <v>459</v>
      </c>
      <c r="I459" s="140"/>
      <c r="J459" s="140" t="s">
        <v>504</v>
      </c>
      <c r="K459" s="140" t="s">
        <v>4098</v>
      </c>
      <c r="L459" s="140"/>
      <c r="M459" s="140"/>
      <c r="N459" s="139">
        <v>41511</v>
      </c>
      <c r="O459" s="139">
        <v>0</v>
      </c>
      <c r="P459" s="139">
        <v>41511</v>
      </c>
    </row>
    <row r="460" spans="1:16" s="138" customFormat="1" hidden="1">
      <c r="A460" s="138" t="s">
        <v>1983</v>
      </c>
      <c r="B460" s="138" t="s">
        <v>781</v>
      </c>
      <c r="C460" s="140" t="s">
        <v>681</v>
      </c>
      <c r="D460" s="140" t="s">
        <v>3982</v>
      </c>
      <c r="E460" s="140" t="s">
        <v>4</v>
      </c>
      <c r="F460" s="140" t="s">
        <v>4</v>
      </c>
      <c r="G460" s="140"/>
      <c r="H460" s="140" t="s">
        <v>459</v>
      </c>
      <c r="I460" s="140"/>
      <c r="J460" s="140" t="s">
        <v>504</v>
      </c>
      <c r="K460" s="140" t="s">
        <v>4098</v>
      </c>
      <c r="L460" s="140"/>
      <c r="M460" s="140"/>
      <c r="N460" s="139">
        <v>26089</v>
      </c>
      <c r="O460" s="139"/>
      <c r="P460" s="139">
        <v>26089</v>
      </c>
    </row>
    <row r="461" spans="1:16" s="138" customFormat="1" hidden="1">
      <c r="A461" s="138" t="s">
        <v>1988</v>
      </c>
      <c r="B461" s="138" t="s">
        <v>781</v>
      </c>
      <c r="C461" s="140" t="s">
        <v>681</v>
      </c>
      <c r="D461" s="140" t="s">
        <v>3982</v>
      </c>
      <c r="E461" s="140" t="s">
        <v>4</v>
      </c>
      <c r="F461" s="140" t="s">
        <v>4</v>
      </c>
      <c r="G461" s="140"/>
      <c r="H461" s="140" t="s">
        <v>459</v>
      </c>
      <c r="I461" s="140"/>
      <c r="J461" s="140"/>
      <c r="K461" s="140" t="s">
        <v>4098</v>
      </c>
      <c r="L461" s="140"/>
      <c r="M461" s="140"/>
      <c r="N461" s="139">
        <v>2823</v>
      </c>
      <c r="O461" s="139"/>
      <c r="P461" s="139">
        <v>2823</v>
      </c>
    </row>
    <row r="462" spans="1:16" s="138" customFormat="1" hidden="1">
      <c r="A462" s="138" t="s">
        <v>1994</v>
      </c>
      <c r="B462" s="138" t="s">
        <v>782</v>
      </c>
      <c r="C462" s="140" t="s">
        <v>681</v>
      </c>
      <c r="D462" s="140" t="s">
        <v>3982</v>
      </c>
      <c r="E462" s="140" t="s">
        <v>4</v>
      </c>
      <c r="F462" s="140" t="s">
        <v>4</v>
      </c>
      <c r="G462" s="140"/>
      <c r="H462" s="140" t="s">
        <v>459</v>
      </c>
      <c r="I462" s="140" t="s">
        <v>504</v>
      </c>
      <c r="J462" s="140" t="s">
        <v>4098</v>
      </c>
      <c r="K462" s="140"/>
      <c r="L462" s="140"/>
      <c r="M462" s="140"/>
      <c r="N462" s="139">
        <v>9909</v>
      </c>
      <c r="O462" s="139"/>
      <c r="P462" s="139">
        <v>9909</v>
      </c>
    </row>
    <row r="463" spans="1:16" s="138" customFormat="1" hidden="1">
      <c r="A463" s="138" t="s">
        <v>624</v>
      </c>
      <c r="B463" s="138" t="s">
        <v>782</v>
      </c>
      <c r="C463" s="140" t="s">
        <v>681</v>
      </c>
      <c r="D463" s="140" t="s">
        <v>3982</v>
      </c>
      <c r="E463" s="140" t="s">
        <v>4</v>
      </c>
      <c r="F463" s="140" t="s">
        <v>4</v>
      </c>
      <c r="G463" s="140" t="s">
        <v>4</v>
      </c>
      <c r="H463" s="140" t="s">
        <v>459</v>
      </c>
      <c r="I463" s="140"/>
      <c r="J463" s="140">
        <v>60600</v>
      </c>
      <c r="K463" s="140" t="s">
        <v>4098</v>
      </c>
      <c r="L463" s="140"/>
      <c r="M463" s="140"/>
      <c r="N463" s="139">
        <v>9236</v>
      </c>
      <c r="O463" s="139">
        <v>8142</v>
      </c>
      <c r="P463" s="139">
        <v>1094</v>
      </c>
    </row>
    <row r="464" spans="1:16" s="138" customFormat="1" hidden="1">
      <c r="A464" s="138" t="s">
        <v>2189</v>
      </c>
      <c r="B464" s="138" t="s">
        <v>782</v>
      </c>
      <c r="C464" s="140" t="s">
        <v>681</v>
      </c>
      <c r="D464" s="140" t="s">
        <v>3982</v>
      </c>
      <c r="E464" s="140" t="s">
        <v>4</v>
      </c>
      <c r="F464" s="140" t="s">
        <v>4</v>
      </c>
      <c r="G464" s="140" t="s">
        <v>4</v>
      </c>
      <c r="H464" s="140" t="s">
        <v>459</v>
      </c>
      <c r="I464" s="140"/>
      <c r="J464" s="140">
        <v>60600</v>
      </c>
      <c r="K464" s="140" t="s">
        <v>4098</v>
      </c>
      <c r="L464" s="140"/>
      <c r="M464" s="140"/>
      <c r="N464" s="139">
        <v>55620</v>
      </c>
      <c r="O464" s="139"/>
      <c r="P464" s="139">
        <v>55620</v>
      </c>
    </row>
    <row r="465" spans="1:16" s="138" customFormat="1" hidden="1">
      <c r="A465" s="138" t="s">
        <v>1982</v>
      </c>
      <c r="B465" s="138" t="s">
        <v>782</v>
      </c>
      <c r="C465" s="140" t="s">
        <v>681</v>
      </c>
      <c r="D465" s="140" t="s">
        <v>3982</v>
      </c>
      <c r="E465" s="140" t="s">
        <v>4</v>
      </c>
      <c r="F465" s="140" t="s">
        <v>4</v>
      </c>
      <c r="G465" s="140"/>
      <c r="H465" s="140" t="s">
        <v>459</v>
      </c>
      <c r="I465" s="140"/>
      <c r="J465" s="140">
        <v>60600</v>
      </c>
      <c r="K465" s="140" t="s">
        <v>4098</v>
      </c>
      <c r="L465" s="140"/>
      <c r="M465" s="140"/>
      <c r="N465" s="139">
        <v>55620</v>
      </c>
      <c r="O465" s="139"/>
      <c r="P465" s="139">
        <v>55620</v>
      </c>
    </row>
    <row r="466" spans="1:16" s="138" customFormat="1" hidden="1">
      <c r="A466" s="138" t="s">
        <v>2024</v>
      </c>
      <c r="B466" s="138" t="s">
        <v>782</v>
      </c>
      <c r="C466" s="140" t="s">
        <v>681</v>
      </c>
      <c r="D466" s="140" t="s">
        <v>3982</v>
      </c>
      <c r="E466" s="140" t="s">
        <v>4</v>
      </c>
      <c r="F466" s="140" t="s">
        <v>4</v>
      </c>
      <c r="G466" s="140" t="s">
        <v>4</v>
      </c>
      <c r="H466" s="140" t="s">
        <v>459</v>
      </c>
      <c r="I466" s="140"/>
      <c r="J466" s="140" t="s">
        <v>504</v>
      </c>
      <c r="K466" s="140" t="s">
        <v>4098</v>
      </c>
      <c r="L466" s="140"/>
      <c r="M466" s="140"/>
      <c r="N466" s="139">
        <v>6541</v>
      </c>
      <c r="O466" s="139"/>
      <c r="P466" s="139">
        <v>6541</v>
      </c>
    </row>
    <row r="467" spans="1:16" s="138" customFormat="1" hidden="1">
      <c r="A467" s="138" t="s">
        <v>1989</v>
      </c>
      <c r="B467" s="138" t="s">
        <v>782</v>
      </c>
      <c r="C467" s="140" t="s">
        <v>681</v>
      </c>
      <c r="D467" s="140" t="s">
        <v>3982</v>
      </c>
      <c r="E467" s="140" t="s">
        <v>4</v>
      </c>
      <c r="F467" s="140" t="s">
        <v>4</v>
      </c>
      <c r="G467" s="140"/>
      <c r="H467" s="140" t="s">
        <v>459</v>
      </c>
      <c r="I467" s="140"/>
      <c r="J467" s="140"/>
      <c r="K467" s="140" t="s">
        <v>4098</v>
      </c>
      <c r="L467" s="140"/>
      <c r="M467" s="140"/>
      <c r="N467" s="139">
        <v>6064</v>
      </c>
      <c r="O467" s="139">
        <v>0</v>
      </c>
      <c r="P467" s="139">
        <v>6064</v>
      </c>
    </row>
    <row r="468" spans="1:16" hidden="1">
      <c r="A468" s="19" t="s">
        <v>2149</v>
      </c>
      <c r="B468" s="19" t="s">
        <v>783</v>
      </c>
      <c r="D468" s="51" t="s">
        <v>1879</v>
      </c>
      <c r="E468" s="51" t="s">
        <v>672</v>
      </c>
      <c r="F468" s="51" t="s">
        <v>672</v>
      </c>
      <c r="G468" s="51" t="s">
        <v>671</v>
      </c>
      <c r="H468" s="51" t="s">
        <v>671</v>
      </c>
      <c r="L468" s="51" t="s">
        <v>15</v>
      </c>
      <c r="N468" s="53">
        <v>1962.027859629635</v>
      </c>
      <c r="O468" s="53">
        <v>0</v>
      </c>
      <c r="P468" s="53">
        <v>1962.027859629635</v>
      </c>
    </row>
    <row r="469" spans="1:16" hidden="1">
      <c r="A469" s="19" t="s">
        <v>1986</v>
      </c>
      <c r="B469" s="19" t="s">
        <v>784</v>
      </c>
      <c r="D469" s="51" t="s">
        <v>1879</v>
      </c>
      <c r="E469" s="51" t="s">
        <v>622</v>
      </c>
      <c r="F469" s="51" t="s">
        <v>622</v>
      </c>
      <c r="H469" s="51" t="s">
        <v>623</v>
      </c>
      <c r="J469" s="51" t="s">
        <v>44</v>
      </c>
      <c r="K469" s="51" t="s">
        <v>44</v>
      </c>
      <c r="L469" s="51" t="s">
        <v>2845</v>
      </c>
      <c r="N469" s="53">
        <v>0</v>
      </c>
      <c r="P469" s="53">
        <v>0</v>
      </c>
    </row>
    <row r="470" spans="1:16" hidden="1">
      <c r="A470" s="19" t="s">
        <v>1985</v>
      </c>
      <c r="B470" s="19" t="s">
        <v>784</v>
      </c>
      <c r="D470" s="51" t="s">
        <v>1879</v>
      </c>
      <c r="E470" s="51" t="s">
        <v>622</v>
      </c>
      <c r="F470" s="51" t="s">
        <v>622</v>
      </c>
      <c r="H470" s="51" t="s">
        <v>623</v>
      </c>
      <c r="J470" s="51" t="s">
        <v>44</v>
      </c>
      <c r="K470" s="51" t="s">
        <v>44</v>
      </c>
      <c r="L470" s="51" t="s">
        <v>2845</v>
      </c>
      <c r="N470" s="53">
        <v>3.0851871681347665E-2</v>
      </c>
      <c r="P470" s="53">
        <v>3.0851871681347665E-2</v>
      </c>
    </row>
    <row r="471" spans="1:16" hidden="1">
      <c r="A471" s="19" t="s">
        <v>1984</v>
      </c>
      <c r="B471" s="19" t="s">
        <v>784</v>
      </c>
      <c r="D471" s="51" t="s">
        <v>1879</v>
      </c>
      <c r="E471" s="51" t="s">
        <v>622</v>
      </c>
      <c r="F471" s="51" t="s">
        <v>622</v>
      </c>
      <c r="H471" s="51" t="s">
        <v>623</v>
      </c>
      <c r="J471" s="51" t="s">
        <v>44</v>
      </c>
      <c r="K471" s="51" t="s">
        <v>44</v>
      </c>
      <c r="L471" s="51" t="s">
        <v>2845</v>
      </c>
      <c r="N471" s="53">
        <v>4192.6585420677129</v>
      </c>
      <c r="P471" s="53">
        <v>4192.6585420677129</v>
      </c>
    </row>
    <row r="472" spans="1:16" hidden="1">
      <c r="A472" s="19" t="s">
        <v>2015</v>
      </c>
      <c r="B472" s="19" t="s">
        <v>785</v>
      </c>
      <c r="D472" s="51" t="s">
        <v>1879</v>
      </c>
      <c r="E472" s="51" t="s">
        <v>622</v>
      </c>
      <c r="F472" s="51" t="s">
        <v>622</v>
      </c>
      <c r="G472" s="51" t="s">
        <v>622</v>
      </c>
      <c r="H472" s="51" t="s">
        <v>1878</v>
      </c>
      <c r="N472" s="53">
        <v>303576</v>
      </c>
      <c r="O472" s="53">
        <v>16130.183999999999</v>
      </c>
      <c r="P472" s="53">
        <v>287445.81599999999</v>
      </c>
    </row>
    <row r="473" spans="1:16" hidden="1">
      <c r="A473" s="19" t="s">
        <v>39</v>
      </c>
      <c r="B473" s="19" t="s">
        <v>96</v>
      </c>
      <c r="D473" s="51" t="s">
        <v>1879</v>
      </c>
      <c r="E473" s="51" t="s">
        <v>460</v>
      </c>
      <c r="F473" s="51" t="s">
        <v>460</v>
      </c>
      <c r="H473" s="51" t="s">
        <v>623</v>
      </c>
      <c r="J473" s="51" t="s">
        <v>203</v>
      </c>
      <c r="K473" s="51" t="s">
        <v>3446</v>
      </c>
      <c r="L473" s="51">
        <v>58590</v>
      </c>
      <c r="N473" s="53">
        <v>54219</v>
      </c>
      <c r="P473" s="53">
        <v>54219</v>
      </c>
    </row>
    <row r="474" spans="1:16" hidden="1">
      <c r="A474" s="19" t="s">
        <v>2932</v>
      </c>
      <c r="B474" s="19" t="s">
        <v>786</v>
      </c>
      <c r="D474" s="51" t="s">
        <v>1879</v>
      </c>
      <c r="E474" s="51" t="s">
        <v>460</v>
      </c>
      <c r="F474" s="51" t="s">
        <v>460</v>
      </c>
      <c r="H474" s="51" t="s">
        <v>623</v>
      </c>
      <c r="J474" s="51" t="s">
        <v>203</v>
      </c>
      <c r="K474" s="51" t="s">
        <v>3446</v>
      </c>
      <c r="L474" s="51">
        <v>58590</v>
      </c>
      <c r="N474" s="53">
        <v>869</v>
      </c>
      <c r="P474" s="53">
        <v>869</v>
      </c>
    </row>
    <row r="475" spans="1:16" hidden="1">
      <c r="A475" s="19" t="s">
        <v>1993</v>
      </c>
      <c r="B475" s="19" t="s">
        <v>2578</v>
      </c>
      <c r="D475" s="51" t="s">
        <v>1879</v>
      </c>
      <c r="E475" s="51" t="s">
        <v>4</v>
      </c>
      <c r="F475" s="51" t="s">
        <v>4</v>
      </c>
      <c r="G475" s="51" t="s">
        <v>5</v>
      </c>
      <c r="H475" s="51" t="s">
        <v>44</v>
      </c>
      <c r="I475" s="51" t="s">
        <v>2577</v>
      </c>
      <c r="N475" s="53">
        <v>4714</v>
      </c>
      <c r="O475" s="53">
        <v>0</v>
      </c>
      <c r="P475" s="53">
        <v>4714</v>
      </c>
    </row>
    <row r="476" spans="1:16" hidden="1">
      <c r="A476" s="19" t="s">
        <v>756</v>
      </c>
      <c r="B476" s="19" t="s">
        <v>2640</v>
      </c>
      <c r="D476" s="51" t="s">
        <v>1879</v>
      </c>
      <c r="E476" s="51" t="s">
        <v>4</v>
      </c>
      <c r="F476" s="51" t="s">
        <v>4</v>
      </c>
      <c r="H476" s="51" t="s">
        <v>5</v>
      </c>
      <c r="I476" s="51">
        <v>60942</v>
      </c>
      <c r="J476" s="51" t="s">
        <v>2577</v>
      </c>
      <c r="N476" s="53">
        <v>6140</v>
      </c>
      <c r="P476" s="53">
        <v>6140</v>
      </c>
    </row>
    <row r="477" spans="1:16" hidden="1">
      <c r="A477" s="19" t="s">
        <v>1993</v>
      </c>
      <c r="B477" s="19" t="s">
        <v>2584</v>
      </c>
      <c r="D477" s="51" t="s">
        <v>1879</v>
      </c>
      <c r="E477" s="51" t="s">
        <v>4</v>
      </c>
      <c r="F477" s="51" t="s">
        <v>4</v>
      </c>
      <c r="G477" s="51" t="s">
        <v>5</v>
      </c>
      <c r="H477" s="51" t="s">
        <v>44</v>
      </c>
      <c r="I477" s="51" t="s">
        <v>2583</v>
      </c>
      <c r="N477" s="53">
        <v>2067</v>
      </c>
      <c r="O477" s="53">
        <v>0</v>
      </c>
      <c r="P477" s="53">
        <v>2067</v>
      </c>
    </row>
    <row r="478" spans="1:16" hidden="1">
      <c r="A478" s="19" t="s">
        <v>756</v>
      </c>
      <c r="B478" s="19" t="s">
        <v>2639</v>
      </c>
      <c r="D478" s="51" t="s">
        <v>1879</v>
      </c>
      <c r="E478" s="51" t="s">
        <v>4</v>
      </c>
      <c r="F478" s="51" t="s">
        <v>4</v>
      </c>
      <c r="H478" s="51" t="s">
        <v>5</v>
      </c>
      <c r="I478" s="51">
        <v>60943</v>
      </c>
      <c r="J478" s="51" t="s">
        <v>2583</v>
      </c>
      <c r="N478" s="53">
        <v>4330</v>
      </c>
      <c r="P478" s="53">
        <v>4330</v>
      </c>
    </row>
    <row r="479" spans="1:16" hidden="1">
      <c r="A479" s="19" t="s">
        <v>41</v>
      </c>
      <c r="B479" s="19" t="s">
        <v>787</v>
      </c>
      <c r="D479" s="51" t="s">
        <v>1879</v>
      </c>
      <c r="E479" s="51" t="s">
        <v>676</v>
      </c>
      <c r="F479" s="51" t="s">
        <v>676</v>
      </c>
      <c r="H479" s="51" t="s">
        <v>623</v>
      </c>
      <c r="L479" s="51">
        <v>392</v>
      </c>
      <c r="N479" s="53">
        <v>565568</v>
      </c>
      <c r="O479" s="53">
        <v>141138.66867055892</v>
      </c>
      <c r="P479" s="53">
        <v>424429.33132944105</v>
      </c>
    </row>
    <row r="480" spans="1:16" hidden="1">
      <c r="A480" s="19" t="s">
        <v>1986</v>
      </c>
      <c r="B480" s="19" t="s">
        <v>100</v>
      </c>
      <c r="D480" s="51" t="s">
        <v>1879</v>
      </c>
      <c r="E480" s="51" t="s">
        <v>460</v>
      </c>
      <c r="F480" s="51" t="s">
        <v>460</v>
      </c>
      <c r="H480" s="51" t="s">
        <v>623</v>
      </c>
      <c r="J480" s="51" t="s">
        <v>119</v>
      </c>
      <c r="K480" s="51" t="s">
        <v>3035</v>
      </c>
      <c r="L480" s="51">
        <v>59334</v>
      </c>
      <c r="N480" s="53">
        <v>0</v>
      </c>
      <c r="P480" s="53">
        <v>0</v>
      </c>
    </row>
    <row r="481" spans="1:16" hidden="1">
      <c r="A481" s="19" t="s">
        <v>1985</v>
      </c>
      <c r="B481" s="19" t="s">
        <v>100</v>
      </c>
      <c r="D481" s="51" t="s">
        <v>1879</v>
      </c>
      <c r="E481" s="51" t="s">
        <v>460</v>
      </c>
      <c r="F481" s="51" t="s">
        <v>460</v>
      </c>
      <c r="H481" s="51" t="s">
        <v>623</v>
      </c>
      <c r="J481" s="51" t="s">
        <v>119</v>
      </c>
      <c r="K481" s="51" t="s">
        <v>3035</v>
      </c>
      <c r="L481" s="51">
        <v>59334</v>
      </c>
      <c r="N481" s="53">
        <v>0.411913765076244</v>
      </c>
      <c r="P481" s="53">
        <v>0.411913765076244</v>
      </c>
    </row>
    <row r="482" spans="1:16" hidden="1">
      <c r="A482" s="19" t="s">
        <v>1984</v>
      </c>
      <c r="B482" s="19" t="s">
        <v>100</v>
      </c>
      <c r="D482" s="51" t="s">
        <v>1879</v>
      </c>
      <c r="E482" s="51" t="s">
        <v>460</v>
      </c>
      <c r="F482" s="51" t="s">
        <v>460</v>
      </c>
      <c r="H482" s="51" t="s">
        <v>623</v>
      </c>
      <c r="J482" s="51" t="s">
        <v>119</v>
      </c>
      <c r="K482" s="51" t="s">
        <v>3035</v>
      </c>
      <c r="L482" s="51">
        <v>59334</v>
      </c>
      <c r="N482" s="53">
        <v>55977.601086234921</v>
      </c>
      <c r="P482" s="53">
        <v>55977.601086234921</v>
      </c>
    </row>
    <row r="483" spans="1:16" hidden="1">
      <c r="A483" s="19" t="s">
        <v>39</v>
      </c>
      <c r="B483" s="19" t="s">
        <v>3253</v>
      </c>
      <c r="D483" s="51" t="s">
        <v>1879</v>
      </c>
      <c r="E483" s="51" t="s">
        <v>460</v>
      </c>
      <c r="F483" s="51" t="s">
        <v>460</v>
      </c>
      <c r="H483" s="51" t="s">
        <v>623</v>
      </c>
      <c r="J483" s="51" t="s">
        <v>364</v>
      </c>
      <c r="K483" s="51" t="s">
        <v>3252</v>
      </c>
      <c r="L483" s="51">
        <v>57708</v>
      </c>
      <c r="N483" s="53">
        <v>269219.09000000003</v>
      </c>
      <c r="P483" s="53">
        <v>269219.09000000003</v>
      </c>
    </row>
    <row r="484" spans="1:16" hidden="1">
      <c r="A484" s="19" t="s">
        <v>2149</v>
      </c>
      <c r="B484" s="19" t="s">
        <v>788</v>
      </c>
      <c r="D484" s="51" t="s">
        <v>1879</v>
      </c>
      <c r="E484" s="51" t="s">
        <v>672</v>
      </c>
      <c r="F484" s="51" t="s">
        <v>672</v>
      </c>
      <c r="G484" s="51" t="s">
        <v>671</v>
      </c>
      <c r="H484" s="51" t="s">
        <v>5</v>
      </c>
      <c r="L484" s="51">
        <v>10028</v>
      </c>
      <c r="N484" s="53">
        <v>487.69094777563498</v>
      </c>
      <c r="O484" s="53">
        <v>0</v>
      </c>
      <c r="P484" s="53">
        <v>487.69094777563498</v>
      </c>
    </row>
    <row r="485" spans="1:16" hidden="1">
      <c r="A485" s="19" t="s">
        <v>2663</v>
      </c>
      <c r="B485" s="19" t="s">
        <v>789</v>
      </c>
      <c r="D485" s="51" t="s">
        <v>1879</v>
      </c>
      <c r="E485" s="51" t="s">
        <v>460</v>
      </c>
      <c r="F485" s="51" t="s">
        <v>2662</v>
      </c>
      <c r="H485" s="51" t="s">
        <v>623</v>
      </c>
      <c r="J485" s="51" t="s">
        <v>2914</v>
      </c>
      <c r="K485" s="51" t="s">
        <v>2913</v>
      </c>
      <c r="N485" s="53">
        <v>69.046929999999989</v>
      </c>
      <c r="O485" s="53">
        <v>69.046929999999989</v>
      </c>
      <c r="P485" s="53">
        <v>0</v>
      </c>
    </row>
    <row r="486" spans="1:16" hidden="1">
      <c r="A486" s="19" t="s">
        <v>1986</v>
      </c>
      <c r="B486" s="19" t="s">
        <v>790</v>
      </c>
      <c r="D486" s="51" t="s">
        <v>1879</v>
      </c>
      <c r="E486" s="51" t="s">
        <v>460</v>
      </c>
      <c r="F486" s="51" t="s">
        <v>460</v>
      </c>
      <c r="H486" s="51" t="s">
        <v>623</v>
      </c>
      <c r="J486" s="51" t="s">
        <v>336</v>
      </c>
      <c r="K486" s="51" t="s">
        <v>3026</v>
      </c>
      <c r="L486" s="51" t="s">
        <v>3025</v>
      </c>
      <c r="N486" s="53">
        <v>0</v>
      </c>
      <c r="P486" s="53">
        <v>0</v>
      </c>
    </row>
    <row r="487" spans="1:16" hidden="1">
      <c r="A487" s="19" t="s">
        <v>1985</v>
      </c>
      <c r="B487" s="19" t="s">
        <v>790</v>
      </c>
      <c r="D487" s="51" t="s">
        <v>1879</v>
      </c>
      <c r="E487" s="51" t="s">
        <v>460</v>
      </c>
      <c r="F487" s="51" t="s">
        <v>460</v>
      </c>
      <c r="H487" s="51" t="s">
        <v>623</v>
      </c>
      <c r="J487" s="51" t="s">
        <v>336</v>
      </c>
      <c r="K487" s="51" t="s">
        <v>3026</v>
      </c>
      <c r="L487" s="51" t="s">
        <v>3025</v>
      </c>
      <c r="N487" s="53">
        <v>0.40995567033488928</v>
      </c>
      <c r="P487" s="53">
        <v>0.40995567033488928</v>
      </c>
    </row>
    <row r="488" spans="1:16" hidden="1">
      <c r="A488" s="19" t="s">
        <v>1984</v>
      </c>
      <c r="B488" s="19" t="s">
        <v>790</v>
      </c>
      <c r="D488" s="51" t="s">
        <v>1879</v>
      </c>
      <c r="E488" s="51" t="s">
        <v>460</v>
      </c>
      <c r="F488" s="51" t="s">
        <v>460</v>
      </c>
      <c r="H488" s="51" t="s">
        <v>623</v>
      </c>
      <c r="J488" s="51" t="s">
        <v>336</v>
      </c>
      <c r="K488" s="51" t="s">
        <v>3026</v>
      </c>
      <c r="L488" s="51" t="s">
        <v>3025</v>
      </c>
      <c r="N488" s="53">
        <v>55711.503044329664</v>
      </c>
      <c r="P488" s="53">
        <v>55711.503044329664</v>
      </c>
    </row>
    <row r="489" spans="1:16" hidden="1">
      <c r="A489" s="19" t="s">
        <v>1989</v>
      </c>
      <c r="B489" s="19" t="s">
        <v>3410</v>
      </c>
      <c r="D489" s="51" t="s">
        <v>1879</v>
      </c>
      <c r="E489" s="51" t="s">
        <v>460</v>
      </c>
      <c r="F489" s="51" t="s">
        <v>460</v>
      </c>
      <c r="H489" s="51" t="s">
        <v>623</v>
      </c>
      <c r="J489" s="51" t="s">
        <v>156</v>
      </c>
      <c r="K489" s="51" t="s">
        <v>3409</v>
      </c>
      <c r="L489" s="51">
        <v>58374</v>
      </c>
      <c r="N489" s="53">
        <v>11501</v>
      </c>
      <c r="O489" s="53">
        <v>0</v>
      </c>
      <c r="P489" s="53">
        <v>11501</v>
      </c>
    </row>
    <row r="490" spans="1:16" hidden="1">
      <c r="A490" s="19" t="s">
        <v>1986</v>
      </c>
      <c r="B490" s="19" t="s">
        <v>791</v>
      </c>
      <c r="D490" s="51" t="s">
        <v>1879</v>
      </c>
      <c r="E490" s="51" t="s">
        <v>460</v>
      </c>
      <c r="F490" s="51" t="s">
        <v>460</v>
      </c>
      <c r="H490" s="51" t="s">
        <v>623</v>
      </c>
      <c r="J490" s="51" t="s">
        <v>235</v>
      </c>
      <c r="K490" s="51" t="s">
        <v>3135</v>
      </c>
      <c r="L490" s="51" t="s">
        <v>3134</v>
      </c>
      <c r="N490" s="53">
        <v>0</v>
      </c>
      <c r="P490" s="53">
        <v>0</v>
      </c>
    </row>
    <row r="491" spans="1:16" hidden="1">
      <c r="A491" s="19" t="s">
        <v>1985</v>
      </c>
      <c r="B491" s="19" t="s">
        <v>791</v>
      </c>
      <c r="D491" s="51" t="s">
        <v>1879</v>
      </c>
      <c r="E491" s="51" t="s">
        <v>460</v>
      </c>
      <c r="F491" s="51" t="s">
        <v>460</v>
      </c>
      <c r="H491" s="51" t="s">
        <v>623</v>
      </c>
      <c r="J491" s="51" t="s">
        <v>235</v>
      </c>
      <c r="K491" s="51" t="s">
        <v>3135</v>
      </c>
      <c r="L491" s="51" t="s">
        <v>3134</v>
      </c>
      <c r="N491" s="53">
        <v>0.36979129133985539</v>
      </c>
      <c r="P491" s="53">
        <v>0.36979129133985539</v>
      </c>
    </row>
    <row r="492" spans="1:16" hidden="1">
      <c r="A492" s="19" t="s">
        <v>1984</v>
      </c>
      <c r="B492" s="19" t="s">
        <v>791</v>
      </c>
      <c r="D492" s="51" t="s">
        <v>1879</v>
      </c>
      <c r="E492" s="51" t="s">
        <v>460</v>
      </c>
      <c r="F492" s="51" t="s">
        <v>460</v>
      </c>
      <c r="H492" s="51" t="s">
        <v>623</v>
      </c>
      <c r="J492" s="51" t="s">
        <v>235</v>
      </c>
      <c r="K492" s="51" t="s">
        <v>3135</v>
      </c>
      <c r="L492" s="51" t="s">
        <v>3134</v>
      </c>
      <c r="N492" s="53">
        <v>50253.308208708659</v>
      </c>
      <c r="P492" s="53">
        <v>50253.308208708659</v>
      </c>
    </row>
    <row r="493" spans="1:16" hidden="1">
      <c r="A493" s="19" t="s">
        <v>1986</v>
      </c>
      <c r="B493" s="19" t="s">
        <v>792</v>
      </c>
      <c r="D493" s="51" t="s">
        <v>1879</v>
      </c>
      <c r="E493" s="51" t="s">
        <v>460</v>
      </c>
      <c r="F493" s="51" t="s">
        <v>460</v>
      </c>
      <c r="H493" s="51" t="s">
        <v>623</v>
      </c>
      <c r="J493" s="51" t="e">
        <v>#N/A</v>
      </c>
      <c r="K493" s="51" t="s">
        <v>2753</v>
      </c>
      <c r="L493" s="51">
        <v>60078</v>
      </c>
      <c r="N493" s="53">
        <v>0</v>
      </c>
      <c r="P493" s="53">
        <v>0</v>
      </c>
    </row>
    <row r="494" spans="1:16" hidden="1">
      <c r="A494" s="19" t="s">
        <v>1985</v>
      </c>
      <c r="B494" s="19" t="s">
        <v>792</v>
      </c>
      <c r="D494" s="51" t="s">
        <v>1879</v>
      </c>
      <c r="E494" s="51" t="s">
        <v>460</v>
      </c>
      <c r="F494" s="51" t="s">
        <v>460</v>
      </c>
      <c r="H494" s="51" t="s">
        <v>623</v>
      </c>
      <c r="J494" s="51" t="e">
        <v>#N/A</v>
      </c>
      <c r="K494" s="51" t="s">
        <v>2753</v>
      </c>
      <c r="L494" s="51">
        <v>60078</v>
      </c>
      <c r="N494" s="53">
        <v>0.38984299828394858</v>
      </c>
      <c r="P494" s="53">
        <v>0.38984299828394858</v>
      </c>
    </row>
    <row r="495" spans="1:16" hidden="1">
      <c r="A495" s="19" t="s">
        <v>1984</v>
      </c>
      <c r="B495" s="19" t="s">
        <v>792</v>
      </c>
      <c r="D495" s="51" t="s">
        <v>1879</v>
      </c>
      <c r="E495" s="51" t="s">
        <v>460</v>
      </c>
      <c r="F495" s="51" t="s">
        <v>460</v>
      </c>
      <c r="H495" s="51" t="s">
        <v>623</v>
      </c>
      <c r="J495" s="51" t="e">
        <v>#N/A</v>
      </c>
      <c r="K495" s="51" t="s">
        <v>2753</v>
      </c>
      <c r="L495" s="51">
        <v>60078</v>
      </c>
      <c r="N495" s="53">
        <v>52978.263157001711</v>
      </c>
      <c r="P495" s="53">
        <v>52978.263157001711</v>
      </c>
    </row>
    <row r="496" spans="1:16" hidden="1">
      <c r="A496" s="19" t="s">
        <v>1986</v>
      </c>
      <c r="B496" s="19" t="s">
        <v>793</v>
      </c>
      <c r="D496" s="51" t="s">
        <v>1879</v>
      </c>
      <c r="E496" s="51" t="s">
        <v>460</v>
      </c>
      <c r="F496" s="51" t="s">
        <v>460</v>
      </c>
      <c r="H496" s="51" t="s">
        <v>623</v>
      </c>
      <c r="J496" s="51" t="e">
        <v>#N/A</v>
      </c>
      <c r="K496" s="51" t="s">
        <v>2752</v>
      </c>
      <c r="L496" s="51">
        <v>60079</v>
      </c>
      <c r="N496" s="53">
        <v>0</v>
      </c>
      <c r="P496" s="53">
        <v>0</v>
      </c>
    </row>
    <row r="497" spans="1:16" hidden="1">
      <c r="A497" s="19" t="s">
        <v>1985</v>
      </c>
      <c r="B497" s="19" t="s">
        <v>793</v>
      </c>
      <c r="D497" s="51" t="s">
        <v>1879</v>
      </c>
      <c r="E497" s="51" t="s">
        <v>460</v>
      </c>
      <c r="F497" s="51" t="s">
        <v>460</v>
      </c>
      <c r="H497" s="51" t="s">
        <v>623</v>
      </c>
      <c r="J497" s="51" t="e">
        <v>#N/A</v>
      </c>
      <c r="K497" s="51" t="s">
        <v>2752</v>
      </c>
      <c r="L497" s="51">
        <v>60079</v>
      </c>
      <c r="N497" s="53">
        <v>0.38756216008015176</v>
      </c>
      <c r="P497" s="53">
        <v>0.38756216008015176</v>
      </c>
    </row>
    <row r="498" spans="1:16" hidden="1">
      <c r="A498" s="19" t="s">
        <v>1984</v>
      </c>
      <c r="B498" s="19" t="s">
        <v>793</v>
      </c>
      <c r="D498" s="51" t="s">
        <v>1879</v>
      </c>
      <c r="E498" s="51" t="s">
        <v>460</v>
      </c>
      <c r="F498" s="51" t="s">
        <v>460</v>
      </c>
      <c r="H498" s="51" t="s">
        <v>623</v>
      </c>
      <c r="J498" s="51" t="e">
        <v>#N/A</v>
      </c>
      <c r="K498" s="51" t="s">
        <v>2752</v>
      </c>
      <c r="L498" s="51">
        <v>60079</v>
      </c>
      <c r="N498" s="53">
        <v>52668.305437839917</v>
      </c>
      <c r="P498" s="53">
        <v>52668.305437839917</v>
      </c>
    </row>
    <row r="499" spans="1:16" hidden="1">
      <c r="A499" s="19" t="s">
        <v>1986</v>
      </c>
      <c r="B499" s="19" t="s">
        <v>794</v>
      </c>
      <c r="D499" s="51" t="s">
        <v>1879</v>
      </c>
      <c r="E499" s="51" t="s">
        <v>460</v>
      </c>
      <c r="F499" s="51" t="s">
        <v>460</v>
      </c>
      <c r="H499" s="51" t="s">
        <v>623</v>
      </c>
      <c r="J499" s="51" t="e">
        <v>#N/A</v>
      </c>
      <c r="K499" s="51" t="s">
        <v>2750</v>
      </c>
      <c r="L499" s="51">
        <v>60080</v>
      </c>
      <c r="N499" s="53">
        <v>0</v>
      </c>
      <c r="P499" s="53">
        <v>0</v>
      </c>
    </row>
    <row r="500" spans="1:16" hidden="1">
      <c r="A500" s="19" t="s">
        <v>1985</v>
      </c>
      <c r="B500" s="19" t="s">
        <v>794</v>
      </c>
      <c r="D500" s="51" t="s">
        <v>1879</v>
      </c>
      <c r="E500" s="51" t="s">
        <v>460</v>
      </c>
      <c r="F500" s="51" t="s">
        <v>460</v>
      </c>
      <c r="H500" s="51" t="s">
        <v>623</v>
      </c>
      <c r="J500" s="51" t="e">
        <v>#N/A</v>
      </c>
      <c r="K500" s="51" t="s">
        <v>2750</v>
      </c>
      <c r="L500" s="51">
        <v>60080</v>
      </c>
      <c r="N500" s="53">
        <v>0.28785275283083811</v>
      </c>
      <c r="P500" s="53">
        <v>0.28785275283083811</v>
      </c>
    </row>
    <row r="501" spans="1:16" hidden="1">
      <c r="A501" s="19" t="s">
        <v>1984</v>
      </c>
      <c r="B501" s="19" t="s">
        <v>794</v>
      </c>
      <c r="D501" s="51" t="s">
        <v>1879</v>
      </c>
      <c r="E501" s="51" t="s">
        <v>460</v>
      </c>
      <c r="F501" s="51" t="s">
        <v>460</v>
      </c>
      <c r="H501" s="51" t="s">
        <v>623</v>
      </c>
      <c r="J501" s="51" t="e">
        <v>#N/A</v>
      </c>
      <c r="K501" s="51" t="s">
        <v>2750</v>
      </c>
      <c r="L501" s="51">
        <v>60080</v>
      </c>
      <c r="N501" s="53">
        <v>39118.155147247169</v>
      </c>
      <c r="P501" s="53">
        <v>39118.155147247169</v>
      </c>
    </row>
    <row r="502" spans="1:16" hidden="1">
      <c r="A502" s="19" t="s">
        <v>1986</v>
      </c>
      <c r="B502" s="19" t="s">
        <v>795</v>
      </c>
      <c r="D502" s="51" t="s">
        <v>1879</v>
      </c>
      <c r="E502" s="51" t="s">
        <v>460</v>
      </c>
      <c r="F502" s="51" t="s">
        <v>460</v>
      </c>
      <c r="H502" s="51" t="s">
        <v>623</v>
      </c>
      <c r="J502" s="51" t="e">
        <v>#N/A</v>
      </c>
      <c r="K502" s="51" t="s">
        <v>2751</v>
      </c>
      <c r="L502" s="51">
        <v>60081</v>
      </c>
      <c r="N502" s="53">
        <v>0</v>
      </c>
      <c r="P502" s="53">
        <v>0</v>
      </c>
    </row>
    <row r="503" spans="1:16" hidden="1">
      <c r="A503" s="19" t="s">
        <v>1985</v>
      </c>
      <c r="B503" s="19" t="s">
        <v>795</v>
      </c>
      <c r="D503" s="51" t="s">
        <v>1879</v>
      </c>
      <c r="E503" s="51" t="s">
        <v>460</v>
      </c>
      <c r="F503" s="51" t="s">
        <v>460</v>
      </c>
      <c r="H503" s="51" t="s">
        <v>623</v>
      </c>
      <c r="J503" s="51" t="e">
        <v>#N/A</v>
      </c>
      <c r="K503" s="51" t="s">
        <v>2751</v>
      </c>
      <c r="L503" s="51">
        <v>60081</v>
      </c>
      <c r="N503" s="53">
        <v>0.38869037144369656</v>
      </c>
      <c r="P503" s="53">
        <v>0.38869037144369656</v>
      </c>
    </row>
    <row r="504" spans="1:16" hidden="1">
      <c r="A504" s="19" t="s">
        <v>1984</v>
      </c>
      <c r="B504" s="19" t="s">
        <v>795</v>
      </c>
      <c r="D504" s="51" t="s">
        <v>1879</v>
      </c>
      <c r="E504" s="51" t="s">
        <v>460</v>
      </c>
      <c r="F504" s="51" t="s">
        <v>460</v>
      </c>
      <c r="H504" s="51" t="s">
        <v>623</v>
      </c>
      <c r="J504" s="51" t="e">
        <v>#N/A</v>
      </c>
      <c r="K504" s="51" t="s">
        <v>2751</v>
      </c>
      <c r="L504" s="51">
        <v>60081</v>
      </c>
      <c r="N504" s="53">
        <v>52821.625309628558</v>
      </c>
      <c r="P504" s="53">
        <v>52821.625309628558</v>
      </c>
    </row>
    <row r="505" spans="1:16" hidden="1">
      <c r="A505" s="19" t="s">
        <v>1989</v>
      </c>
      <c r="B505" s="19" t="s">
        <v>3408</v>
      </c>
      <c r="D505" s="51" t="s">
        <v>1879</v>
      </c>
      <c r="E505" s="51" t="s">
        <v>460</v>
      </c>
      <c r="F505" s="51" t="s">
        <v>460</v>
      </c>
      <c r="H505" s="51" t="s">
        <v>623</v>
      </c>
      <c r="J505" s="51" t="s">
        <v>365</v>
      </c>
      <c r="K505" s="51" t="s">
        <v>3407</v>
      </c>
      <c r="L505" s="51" t="s">
        <v>3406</v>
      </c>
      <c r="N505" s="53">
        <v>11595</v>
      </c>
      <c r="O505" s="53">
        <v>0</v>
      </c>
      <c r="P505" s="53">
        <v>11595</v>
      </c>
    </row>
    <row r="506" spans="1:16" s="135" customFormat="1">
      <c r="A506" s="135" t="s">
        <v>1994</v>
      </c>
      <c r="B506" s="135" t="s">
        <v>797</v>
      </c>
      <c r="C506" s="137" t="s">
        <v>629</v>
      </c>
      <c r="D506" s="137" t="s">
        <v>3982</v>
      </c>
      <c r="E506" s="137" t="s">
        <v>4</v>
      </c>
      <c r="F506" s="137" t="s">
        <v>4</v>
      </c>
      <c r="G506" s="137"/>
      <c r="H506" s="137" t="s">
        <v>796</v>
      </c>
      <c r="I506" s="137" t="s">
        <v>4295</v>
      </c>
      <c r="J506" s="137" t="s">
        <v>4294</v>
      </c>
      <c r="K506" s="137"/>
      <c r="L506" s="137"/>
      <c r="M506" s="137"/>
      <c r="N506" s="136">
        <v>103989</v>
      </c>
      <c r="O506" s="136"/>
      <c r="P506" s="136">
        <v>103989</v>
      </c>
    </row>
    <row r="507" spans="1:16" s="135" customFormat="1">
      <c r="A507" s="135" t="s">
        <v>624</v>
      </c>
      <c r="B507" s="135" t="s">
        <v>797</v>
      </c>
      <c r="C507" s="137" t="s">
        <v>629</v>
      </c>
      <c r="D507" s="137" t="s">
        <v>3982</v>
      </c>
      <c r="E507" s="137" t="s">
        <v>4</v>
      </c>
      <c r="F507" s="137" t="s">
        <v>4</v>
      </c>
      <c r="G507" s="137" t="s">
        <v>4</v>
      </c>
      <c r="H507" s="137" t="s">
        <v>796</v>
      </c>
      <c r="I507" s="137"/>
      <c r="J507" s="137">
        <v>60822</v>
      </c>
      <c r="K507" s="137" t="s">
        <v>4294</v>
      </c>
      <c r="L507" s="137">
        <v>56371</v>
      </c>
      <c r="M507" s="137"/>
      <c r="N507" s="136">
        <v>203776</v>
      </c>
      <c r="O507" s="136">
        <v>175168</v>
      </c>
      <c r="P507" s="136">
        <v>28608</v>
      </c>
    </row>
    <row r="508" spans="1:16" s="135" customFormat="1">
      <c r="A508" s="135" t="s">
        <v>2189</v>
      </c>
      <c r="B508" s="135" t="s">
        <v>797</v>
      </c>
      <c r="C508" s="137" t="s">
        <v>629</v>
      </c>
      <c r="D508" s="137" t="s">
        <v>3982</v>
      </c>
      <c r="E508" s="137" t="s">
        <v>4</v>
      </c>
      <c r="F508" s="137" t="s">
        <v>4</v>
      </c>
      <c r="G508" s="137" t="s">
        <v>4</v>
      </c>
      <c r="H508" s="137" t="s">
        <v>796</v>
      </c>
      <c r="I508" s="137"/>
      <c r="J508" s="137">
        <v>60822</v>
      </c>
      <c r="K508" s="137" t="s">
        <v>4294</v>
      </c>
      <c r="L508" s="137"/>
      <c r="M508" s="137"/>
      <c r="N508" s="136">
        <v>49266</v>
      </c>
      <c r="O508" s="136"/>
      <c r="P508" s="136">
        <v>49266</v>
      </c>
    </row>
    <row r="509" spans="1:16" s="135" customFormat="1">
      <c r="A509" s="135" t="s">
        <v>1982</v>
      </c>
      <c r="B509" s="135" t="s">
        <v>797</v>
      </c>
      <c r="C509" s="137" t="s">
        <v>629</v>
      </c>
      <c r="D509" s="137" t="s">
        <v>3982</v>
      </c>
      <c r="E509" s="137" t="s">
        <v>4</v>
      </c>
      <c r="F509" s="137" t="s">
        <v>4</v>
      </c>
      <c r="G509" s="137"/>
      <c r="H509" s="137" t="s">
        <v>796</v>
      </c>
      <c r="I509" s="137"/>
      <c r="J509" s="137">
        <v>60822</v>
      </c>
      <c r="K509" s="137" t="s">
        <v>4294</v>
      </c>
      <c r="L509" s="137"/>
      <c r="M509" s="137"/>
      <c r="N509" s="136">
        <v>49266</v>
      </c>
      <c r="O509" s="136"/>
      <c r="P509" s="136">
        <v>49266</v>
      </c>
    </row>
    <row r="510" spans="1:16" s="135" customFormat="1">
      <c r="A510" s="135" t="s">
        <v>2019</v>
      </c>
      <c r="B510" s="135" t="s">
        <v>797</v>
      </c>
      <c r="C510" s="137" t="s">
        <v>629</v>
      </c>
      <c r="D510" s="137" t="s">
        <v>3982</v>
      </c>
      <c r="E510" s="137" t="s">
        <v>4</v>
      </c>
      <c r="F510" s="137" t="s">
        <v>4</v>
      </c>
      <c r="G510" s="137" t="s">
        <v>4</v>
      </c>
      <c r="H510" s="137" t="s">
        <v>796</v>
      </c>
      <c r="I510" s="137"/>
      <c r="J510" s="137" t="s">
        <v>4295</v>
      </c>
      <c r="K510" s="137" t="s">
        <v>4294</v>
      </c>
      <c r="L510" s="137">
        <v>56371</v>
      </c>
      <c r="M510" s="137"/>
      <c r="N510" s="136">
        <v>4259</v>
      </c>
      <c r="O510" s="136">
        <v>0</v>
      </c>
      <c r="P510" s="136">
        <v>4259</v>
      </c>
    </row>
    <row r="511" spans="1:16" s="135" customFormat="1">
      <c r="A511" s="135" t="s">
        <v>2268</v>
      </c>
      <c r="B511" s="135" t="s">
        <v>797</v>
      </c>
      <c r="C511" s="137" t="s">
        <v>629</v>
      </c>
      <c r="D511" s="137" t="s">
        <v>3982</v>
      </c>
      <c r="E511" s="137" t="s">
        <v>4</v>
      </c>
      <c r="F511" s="137" t="s">
        <v>4</v>
      </c>
      <c r="G511" s="137"/>
      <c r="H511" s="137" t="s">
        <v>796</v>
      </c>
      <c r="I511" s="137"/>
      <c r="J511" s="137" t="s">
        <v>4295</v>
      </c>
      <c r="K511" s="137" t="s">
        <v>4294</v>
      </c>
      <c r="L511" s="137">
        <v>56371</v>
      </c>
      <c r="M511" s="137"/>
      <c r="N511" s="136">
        <v>121643</v>
      </c>
      <c r="O511" s="136">
        <v>0</v>
      </c>
      <c r="P511" s="136">
        <v>121643</v>
      </c>
    </row>
    <row r="512" spans="1:16" s="135" customFormat="1">
      <c r="A512" s="135" t="s">
        <v>1994</v>
      </c>
      <c r="B512" s="135" t="s">
        <v>798</v>
      </c>
      <c r="C512" s="137" t="s">
        <v>629</v>
      </c>
      <c r="D512" s="137" t="s">
        <v>3982</v>
      </c>
      <c r="E512" s="137" t="s">
        <v>4</v>
      </c>
      <c r="F512" s="137" t="s">
        <v>4</v>
      </c>
      <c r="G512" s="137"/>
      <c r="H512" s="137" t="s">
        <v>796</v>
      </c>
      <c r="I512" s="137" t="s">
        <v>4296</v>
      </c>
      <c r="J512" s="137" t="s">
        <v>2196</v>
      </c>
      <c r="K512" s="137"/>
      <c r="L512" s="137"/>
      <c r="M512" s="137"/>
      <c r="N512" s="136">
        <v>40000</v>
      </c>
      <c r="O512" s="136"/>
      <c r="P512" s="136">
        <v>40000</v>
      </c>
    </row>
    <row r="513" spans="1:16" s="135" customFormat="1">
      <c r="A513" s="135" t="s">
        <v>2189</v>
      </c>
      <c r="B513" s="135" t="s">
        <v>798</v>
      </c>
      <c r="C513" s="137" t="s">
        <v>629</v>
      </c>
      <c r="D513" s="137" t="s">
        <v>3982</v>
      </c>
      <c r="E513" s="137" t="s">
        <v>4</v>
      </c>
      <c r="F513" s="137" t="s">
        <v>4</v>
      </c>
      <c r="G513" s="137" t="s">
        <v>4</v>
      </c>
      <c r="H513" s="137" t="s">
        <v>796</v>
      </c>
      <c r="I513" s="137"/>
      <c r="J513" s="137">
        <v>61384</v>
      </c>
      <c r="K513" s="137" t="s">
        <v>2196</v>
      </c>
      <c r="L513" s="137"/>
      <c r="M513" s="137"/>
      <c r="N513" s="136">
        <v>55734</v>
      </c>
      <c r="O513" s="136"/>
      <c r="P513" s="136">
        <v>55734</v>
      </c>
    </row>
    <row r="514" spans="1:16" s="135" customFormat="1">
      <c r="A514" s="135" t="s">
        <v>1982</v>
      </c>
      <c r="B514" s="135" t="s">
        <v>798</v>
      </c>
      <c r="C514" s="137" t="s">
        <v>629</v>
      </c>
      <c r="D514" s="137" t="s">
        <v>3982</v>
      </c>
      <c r="E514" s="137" t="s">
        <v>4</v>
      </c>
      <c r="F514" s="137" t="s">
        <v>4</v>
      </c>
      <c r="G514" s="137"/>
      <c r="H514" s="137" t="s">
        <v>796</v>
      </c>
      <c r="I514" s="137"/>
      <c r="J514" s="137">
        <v>61384</v>
      </c>
      <c r="K514" s="137" t="s">
        <v>2196</v>
      </c>
      <c r="L514" s="137"/>
      <c r="M514" s="137"/>
      <c r="N514" s="136">
        <v>55734</v>
      </c>
      <c r="O514" s="136"/>
      <c r="P514" s="136">
        <v>55734</v>
      </c>
    </row>
    <row r="515" spans="1:16" s="135" customFormat="1">
      <c r="A515" s="135" t="s">
        <v>2019</v>
      </c>
      <c r="B515" s="135" t="s">
        <v>798</v>
      </c>
      <c r="C515" s="137" t="s">
        <v>629</v>
      </c>
      <c r="D515" s="137" t="s">
        <v>3982</v>
      </c>
      <c r="E515" s="137" t="s">
        <v>4</v>
      </c>
      <c r="F515" s="137" t="s">
        <v>4</v>
      </c>
      <c r="G515" s="137" t="s">
        <v>4</v>
      </c>
      <c r="H515" s="137" t="s">
        <v>796</v>
      </c>
      <c r="I515" s="137"/>
      <c r="J515" s="137" t="s">
        <v>4296</v>
      </c>
      <c r="K515" s="137" t="s">
        <v>2196</v>
      </c>
      <c r="L515" s="137">
        <v>57210</v>
      </c>
      <c r="M515" s="137"/>
      <c r="N515" s="136">
        <v>65812</v>
      </c>
      <c r="O515" s="136">
        <v>0</v>
      </c>
      <c r="P515" s="136">
        <v>65812</v>
      </c>
    </row>
    <row r="516" spans="1:16" s="135" customFormat="1">
      <c r="A516" s="135" t="s">
        <v>2268</v>
      </c>
      <c r="B516" s="135" t="s">
        <v>798</v>
      </c>
      <c r="C516" s="137" t="s">
        <v>629</v>
      </c>
      <c r="D516" s="137" t="s">
        <v>3982</v>
      </c>
      <c r="E516" s="137" t="s">
        <v>4</v>
      </c>
      <c r="F516" s="137" t="s">
        <v>4</v>
      </c>
      <c r="G516" s="137"/>
      <c r="H516" s="137" t="s">
        <v>796</v>
      </c>
      <c r="I516" s="137"/>
      <c r="J516" s="137" t="s">
        <v>4296</v>
      </c>
      <c r="K516" s="137" t="s">
        <v>2196</v>
      </c>
      <c r="L516" s="137">
        <v>57210</v>
      </c>
      <c r="M516" s="137"/>
      <c r="N516" s="136">
        <v>118184</v>
      </c>
      <c r="O516" s="136">
        <v>0</v>
      </c>
      <c r="P516" s="136">
        <v>118184</v>
      </c>
    </row>
    <row r="517" spans="1:16" s="135" customFormat="1">
      <c r="A517" s="135" t="s">
        <v>624</v>
      </c>
      <c r="B517" s="135" t="s">
        <v>799</v>
      </c>
      <c r="C517" s="137" t="s">
        <v>629</v>
      </c>
      <c r="D517" s="137" t="s">
        <v>3982</v>
      </c>
      <c r="E517" s="137" t="s">
        <v>4</v>
      </c>
      <c r="F517" s="137" t="s">
        <v>4</v>
      </c>
      <c r="G517" s="137" t="s">
        <v>4</v>
      </c>
      <c r="H517" s="137" t="s">
        <v>796</v>
      </c>
      <c r="I517" s="137"/>
      <c r="J517" s="137">
        <v>61384</v>
      </c>
      <c r="K517" s="137" t="s">
        <v>2196</v>
      </c>
      <c r="L517" s="137">
        <v>57210</v>
      </c>
      <c r="M517" s="137"/>
      <c r="N517" s="136">
        <v>268228</v>
      </c>
      <c r="O517" s="136">
        <v>239730</v>
      </c>
      <c r="P517" s="136">
        <v>28498</v>
      </c>
    </row>
    <row r="518" spans="1:16" hidden="1">
      <c r="A518" s="19" t="s">
        <v>624</v>
      </c>
      <c r="B518" s="19" t="s">
        <v>2648</v>
      </c>
      <c r="D518" s="51" t="s">
        <v>1879</v>
      </c>
      <c r="E518" s="51" t="s">
        <v>4</v>
      </c>
      <c r="F518" s="51" t="s">
        <v>4</v>
      </c>
      <c r="G518" s="51" t="s">
        <v>4</v>
      </c>
      <c r="H518" s="51" t="s">
        <v>796</v>
      </c>
      <c r="J518" s="51">
        <v>61384</v>
      </c>
      <c r="K518" s="51" t="s">
        <v>2196</v>
      </c>
      <c r="L518" s="51">
        <v>57210</v>
      </c>
      <c r="N518" s="53">
        <v>103</v>
      </c>
      <c r="P518" s="53">
        <v>103</v>
      </c>
    </row>
    <row r="519" spans="1:16" hidden="1">
      <c r="A519" s="19" t="s">
        <v>2066</v>
      </c>
      <c r="B519" s="19" t="s">
        <v>2197</v>
      </c>
      <c r="D519" s="51" t="s">
        <v>1879</v>
      </c>
      <c r="E519" s="51" t="s">
        <v>4</v>
      </c>
      <c r="F519" s="51" t="s">
        <v>4</v>
      </c>
      <c r="G519" s="51" t="s">
        <v>4</v>
      </c>
      <c r="H519" s="51" t="s">
        <v>1878</v>
      </c>
      <c r="J519" s="51">
        <v>61384</v>
      </c>
      <c r="K519" s="51" t="s">
        <v>2196</v>
      </c>
      <c r="N519" s="53">
        <v>50000</v>
      </c>
      <c r="P519" s="53">
        <v>50000</v>
      </c>
    </row>
    <row r="520" spans="1:16" hidden="1">
      <c r="A520" s="19" t="s">
        <v>2149</v>
      </c>
      <c r="B520" s="19" t="s">
        <v>800</v>
      </c>
      <c r="D520" s="51" t="s">
        <v>1879</v>
      </c>
      <c r="E520" s="51" t="s">
        <v>672</v>
      </c>
      <c r="F520" s="51" t="s">
        <v>672</v>
      </c>
      <c r="G520" s="51" t="s">
        <v>671</v>
      </c>
      <c r="H520" s="51" t="s">
        <v>51</v>
      </c>
      <c r="L520" s="51">
        <v>58599</v>
      </c>
      <c r="N520" s="53">
        <v>76.660495155626137</v>
      </c>
      <c r="O520" s="53">
        <v>0</v>
      </c>
      <c r="P520" s="53">
        <v>76.660495155626137</v>
      </c>
    </row>
    <row r="521" spans="1:16" hidden="1">
      <c r="A521" s="19" t="s">
        <v>1986</v>
      </c>
      <c r="B521" s="19" t="s">
        <v>801</v>
      </c>
      <c r="D521" s="51" t="s">
        <v>1879</v>
      </c>
      <c r="E521" s="51" t="s">
        <v>622</v>
      </c>
      <c r="F521" s="51" t="s">
        <v>622</v>
      </c>
      <c r="H521" s="51" t="s">
        <v>623</v>
      </c>
      <c r="J521" s="51" t="s">
        <v>44</v>
      </c>
      <c r="K521" s="51" t="s">
        <v>44</v>
      </c>
      <c r="L521" s="51">
        <v>56475</v>
      </c>
      <c r="N521" s="53">
        <v>0</v>
      </c>
      <c r="O521" s="53">
        <v>0</v>
      </c>
      <c r="P521" s="53">
        <v>0</v>
      </c>
    </row>
    <row r="522" spans="1:16" hidden="1">
      <c r="A522" s="19" t="s">
        <v>1985</v>
      </c>
      <c r="B522" s="19" t="s">
        <v>801</v>
      </c>
      <c r="D522" s="51" t="s">
        <v>1879</v>
      </c>
      <c r="E522" s="51" t="s">
        <v>622</v>
      </c>
      <c r="F522" s="51" t="s">
        <v>622</v>
      </c>
      <c r="H522" s="51" t="s">
        <v>623</v>
      </c>
      <c r="J522" s="51" t="s">
        <v>44</v>
      </c>
      <c r="K522" s="51" t="s">
        <v>44</v>
      </c>
      <c r="L522" s="51">
        <v>56475</v>
      </c>
      <c r="N522" s="53">
        <v>0.17444943193616627</v>
      </c>
      <c r="O522" s="53">
        <v>7.4204474884523794E-3</v>
      </c>
      <c r="P522" s="53">
        <v>0.16702898444771389</v>
      </c>
    </row>
    <row r="523" spans="1:16" hidden="1">
      <c r="A523" s="19" t="s">
        <v>1984</v>
      </c>
      <c r="B523" s="19" t="s">
        <v>801</v>
      </c>
      <c r="D523" s="51" t="s">
        <v>1879</v>
      </c>
      <c r="E523" s="51" t="s">
        <v>622</v>
      </c>
      <c r="F523" s="51" t="s">
        <v>622</v>
      </c>
      <c r="H523" s="51" t="s">
        <v>623</v>
      </c>
      <c r="J523" s="51" t="s">
        <v>44</v>
      </c>
      <c r="K523" s="51" t="s">
        <v>44</v>
      </c>
      <c r="L523" s="51">
        <v>56475</v>
      </c>
      <c r="N523" s="53">
        <v>23707.051180568062</v>
      </c>
      <c r="O523" s="53">
        <v>1008.4121595525115</v>
      </c>
      <c r="P523" s="53">
        <v>22698.639021015551</v>
      </c>
    </row>
    <row r="524" spans="1:16" hidden="1">
      <c r="A524" s="19" t="s">
        <v>39</v>
      </c>
      <c r="B524" s="19" t="s">
        <v>3450</v>
      </c>
      <c r="D524" s="51" t="s">
        <v>1879</v>
      </c>
      <c r="E524" s="51" t="s">
        <v>460</v>
      </c>
      <c r="F524" s="51" t="s">
        <v>460</v>
      </c>
      <c r="H524" s="51" t="s">
        <v>623</v>
      </c>
      <c r="J524" s="51" t="s">
        <v>366</v>
      </c>
      <c r="K524" s="51" t="s">
        <v>3449</v>
      </c>
      <c r="N524" s="53">
        <v>123315.04999999999</v>
      </c>
      <c r="P524" s="53">
        <v>123315.04999999999</v>
      </c>
    </row>
    <row r="525" spans="1:16" hidden="1">
      <c r="A525" s="19" t="s">
        <v>39</v>
      </c>
      <c r="B525" s="19" t="s">
        <v>3452</v>
      </c>
      <c r="D525" s="51" t="s">
        <v>1879</v>
      </c>
      <c r="E525" s="51" t="s">
        <v>460</v>
      </c>
      <c r="F525" s="51" t="s">
        <v>460</v>
      </c>
      <c r="H525" s="51" t="s">
        <v>623</v>
      </c>
      <c r="J525" s="51" t="s">
        <v>366</v>
      </c>
      <c r="K525" s="51" t="s">
        <v>3451</v>
      </c>
      <c r="L525" s="51">
        <v>58430</v>
      </c>
      <c r="N525" s="53">
        <v>344265.82000000007</v>
      </c>
      <c r="P525" s="53">
        <v>344265.82000000007</v>
      </c>
    </row>
    <row r="526" spans="1:16" hidden="1">
      <c r="A526" s="19" t="s">
        <v>1986</v>
      </c>
      <c r="B526" s="19" t="s">
        <v>582</v>
      </c>
      <c r="D526" s="51" t="s">
        <v>1879</v>
      </c>
      <c r="E526" s="51" t="s">
        <v>460</v>
      </c>
      <c r="F526" s="51" t="s">
        <v>460</v>
      </c>
      <c r="H526" s="51" t="s">
        <v>623</v>
      </c>
      <c r="J526" s="51" t="e">
        <v>#N/A</v>
      </c>
      <c r="K526" s="51" t="s">
        <v>2746</v>
      </c>
      <c r="N526" s="53">
        <v>0</v>
      </c>
      <c r="P526" s="53">
        <v>0</v>
      </c>
    </row>
    <row r="527" spans="1:16" hidden="1">
      <c r="A527" s="19" t="s">
        <v>1985</v>
      </c>
      <c r="B527" s="19" t="s">
        <v>582</v>
      </c>
      <c r="D527" s="51" t="s">
        <v>1879</v>
      </c>
      <c r="E527" s="51" t="s">
        <v>460</v>
      </c>
      <c r="F527" s="51" t="s">
        <v>460</v>
      </c>
      <c r="H527" s="51" t="s">
        <v>623</v>
      </c>
      <c r="J527" s="51" t="e">
        <v>#N/A</v>
      </c>
      <c r="K527" s="51" t="s">
        <v>2746</v>
      </c>
      <c r="N527" s="53">
        <v>1.8379180563213783E-2</v>
      </c>
      <c r="P527" s="53">
        <v>1.8379180563213783E-2</v>
      </c>
    </row>
    <row r="528" spans="1:16" hidden="1">
      <c r="A528" s="19" t="s">
        <v>1984</v>
      </c>
      <c r="B528" s="19" t="s">
        <v>582</v>
      </c>
      <c r="D528" s="51" t="s">
        <v>1879</v>
      </c>
      <c r="E528" s="51" t="s">
        <v>460</v>
      </c>
      <c r="F528" s="51" t="s">
        <v>460</v>
      </c>
      <c r="H528" s="51" t="s">
        <v>623</v>
      </c>
      <c r="J528" s="51" t="e">
        <v>#N/A</v>
      </c>
      <c r="K528" s="51" t="s">
        <v>2746</v>
      </c>
      <c r="N528" s="53">
        <v>2497.664620819437</v>
      </c>
      <c r="P528" s="53">
        <v>2497.664620819437</v>
      </c>
    </row>
    <row r="529" spans="1:16" hidden="1">
      <c r="A529" s="19" t="s">
        <v>1986</v>
      </c>
      <c r="B529" s="19" t="s">
        <v>802</v>
      </c>
      <c r="D529" s="51" t="s">
        <v>1879</v>
      </c>
      <c r="E529" s="51" t="s">
        <v>460</v>
      </c>
      <c r="F529" s="51" t="s">
        <v>460</v>
      </c>
      <c r="H529" s="51" t="s">
        <v>623</v>
      </c>
      <c r="J529" s="51" t="s">
        <v>438</v>
      </c>
      <c r="K529" s="51" t="s">
        <v>3314</v>
      </c>
      <c r="N529" s="53">
        <v>0</v>
      </c>
      <c r="P529" s="53">
        <v>0</v>
      </c>
    </row>
    <row r="530" spans="1:16" hidden="1">
      <c r="A530" s="19" t="s">
        <v>1985</v>
      </c>
      <c r="B530" s="19" t="s">
        <v>802</v>
      </c>
      <c r="D530" s="51" t="s">
        <v>1879</v>
      </c>
      <c r="E530" s="51" t="s">
        <v>460</v>
      </c>
      <c r="F530" s="51" t="s">
        <v>460</v>
      </c>
      <c r="H530" s="51" t="s">
        <v>623</v>
      </c>
      <c r="J530" s="51" t="s">
        <v>438</v>
      </c>
      <c r="K530" s="51" t="s">
        <v>3314</v>
      </c>
      <c r="N530" s="53">
        <v>0.27515170852691767</v>
      </c>
      <c r="P530" s="53">
        <v>0.27515170852691767</v>
      </c>
    </row>
    <row r="531" spans="1:16" hidden="1">
      <c r="A531" s="19" t="s">
        <v>1984</v>
      </c>
      <c r="B531" s="19" t="s">
        <v>802</v>
      </c>
      <c r="D531" s="51" t="s">
        <v>1879</v>
      </c>
      <c r="E531" s="51" t="s">
        <v>460</v>
      </c>
      <c r="F531" s="51" t="s">
        <v>460</v>
      </c>
      <c r="H531" s="51" t="s">
        <v>623</v>
      </c>
      <c r="J531" s="51" t="s">
        <v>438</v>
      </c>
      <c r="K531" s="51" t="s">
        <v>3314</v>
      </c>
      <c r="N531" s="53">
        <v>37392.128848291475</v>
      </c>
      <c r="P531" s="53">
        <v>37392.128848291475</v>
      </c>
    </row>
    <row r="532" spans="1:16" hidden="1">
      <c r="A532" s="19" t="s">
        <v>2149</v>
      </c>
      <c r="B532" s="19" t="s">
        <v>803</v>
      </c>
      <c r="D532" s="51" t="s">
        <v>1879</v>
      </c>
      <c r="E532" s="51" t="s">
        <v>672</v>
      </c>
      <c r="F532" s="51" t="s">
        <v>672</v>
      </c>
      <c r="G532" s="51" t="s">
        <v>671</v>
      </c>
      <c r="H532" s="51" t="s">
        <v>6</v>
      </c>
      <c r="J532" s="51" t="s">
        <v>2396</v>
      </c>
      <c r="K532" s="51" t="s">
        <v>2395</v>
      </c>
      <c r="L532" s="51">
        <v>50980</v>
      </c>
      <c r="N532" s="53">
        <v>531.1129865221709</v>
      </c>
      <c r="O532" s="53">
        <v>0</v>
      </c>
      <c r="P532" s="53">
        <v>531.1129865221709</v>
      </c>
    </row>
    <row r="533" spans="1:16" hidden="1">
      <c r="A533" s="19" t="s">
        <v>1993</v>
      </c>
      <c r="B533" s="19" t="s">
        <v>2436</v>
      </c>
      <c r="D533" s="51" t="s">
        <v>1879</v>
      </c>
      <c r="E533" s="51" t="s">
        <v>103</v>
      </c>
      <c r="F533" s="51" t="s">
        <v>690</v>
      </c>
      <c r="H533" s="51" t="s">
        <v>6</v>
      </c>
      <c r="I533" s="51" t="s">
        <v>2435</v>
      </c>
      <c r="J533" s="51" t="s">
        <v>2434</v>
      </c>
      <c r="N533" s="53">
        <v>10856</v>
      </c>
      <c r="O533" s="53">
        <v>0</v>
      </c>
      <c r="P533" s="53">
        <v>10856</v>
      </c>
    </row>
    <row r="534" spans="1:16" hidden="1">
      <c r="A534" s="19" t="s">
        <v>805</v>
      </c>
      <c r="B534" s="19" t="s">
        <v>2677</v>
      </c>
      <c r="D534" s="51" t="s">
        <v>1879</v>
      </c>
      <c r="E534" s="51" t="s">
        <v>676</v>
      </c>
      <c r="F534" s="51" t="s">
        <v>2676</v>
      </c>
      <c r="H534" s="51" t="s">
        <v>623</v>
      </c>
      <c r="N534" s="53">
        <v>16256</v>
      </c>
      <c r="O534" s="53">
        <v>20</v>
      </c>
      <c r="P534" s="53">
        <v>16236</v>
      </c>
    </row>
    <row r="535" spans="1:16" hidden="1">
      <c r="A535" s="19" t="s">
        <v>2658</v>
      </c>
      <c r="B535" s="19" t="s">
        <v>2681</v>
      </c>
      <c r="D535" s="51" t="s">
        <v>1879</v>
      </c>
      <c r="E535" s="51" t="s">
        <v>676</v>
      </c>
      <c r="F535" s="51" t="s">
        <v>2680</v>
      </c>
      <c r="H535" s="51" t="s">
        <v>623</v>
      </c>
      <c r="N535" s="53">
        <v>233947</v>
      </c>
      <c r="O535" s="53">
        <v>0</v>
      </c>
      <c r="P535" s="53">
        <v>233947</v>
      </c>
    </row>
    <row r="536" spans="1:16" hidden="1">
      <c r="A536" s="19" t="s">
        <v>2682</v>
      </c>
      <c r="B536" s="19" t="s">
        <v>2681</v>
      </c>
      <c r="D536" s="51" t="s">
        <v>1879</v>
      </c>
      <c r="E536" s="51" t="s">
        <v>676</v>
      </c>
      <c r="F536" s="51" t="s">
        <v>2680</v>
      </c>
      <c r="H536" s="51" t="s">
        <v>623</v>
      </c>
      <c r="N536" s="53">
        <v>48167</v>
      </c>
      <c r="O536" s="53">
        <v>0</v>
      </c>
      <c r="P536" s="53">
        <v>48167</v>
      </c>
    </row>
    <row r="537" spans="1:16" hidden="1">
      <c r="A537" s="19" t="s">
        <v>2654</v>
      </c>
      <c r="B537" s="19" t="s">
        <v>804</v>
      </c>
      <c r="D537" s="51" t="s">
        <v>1879</v>
      </c>
      <c r="E537" s="51" t="s">
        <v>676</v>
      </c>
      <c r="F537" s="51" t="s">
        <v>676</v>
      </c>
      <c r="H537" s="51" t="s">
        <v>623</v>
      </c>
      <c r="N537" s="53">
        <v>27307</v>
      </c>
      <c r="P537" s="53">
        <v>27307</v>
      </c>
    </row>
    <row r="538" spans="1:16" hidden="1">
      <c r="A538" s="19" t="s">
        <v>1980</v>
      </c>
      <c r="B538" s="19" t="s">
        <v>804</v>
      </c>
      <c r="D538" s="51" t="s">
        <v>1879</v>
      </c>
      <c r="E538" s="51" t="s">
        <v>676</v>
      </c>
      <c r="F538" s="51" t="s">
        <v>676</v>
      </c>
      <c r="H538" s="51" t="s">
        <v>623</v>
      </c>
      <c r="N538" s="53">
        <v>0.68904262625388846</v>
      </c>
      <c r="P538" s="53">
        <v>0.68904262625388846</v>
      </c>
    </row>
    <row r="539" spans="1:16" hidden="1">
      <c r="A539" s="19" t="s">
        <v>1986</v>
      </c>
      <c r="B539" s="19" t="s">
        <v>593</v>
      </c>
      <c r="D539" s="51" t="s">
        <v>1879</v>
      </c>
      <c r="E539" s="51" t="s">
        <v>460</v>
      </c>
      <c r="F539" s="51" t="s">
        <v>460</v>
      </c>
      <c r="H539" s="51" t="s">
        <v>623</v>
      </c>
      <c r="J539" s="51" t="e">
        <v>#N/A</v>
      </c>
      <c r="K539" s="51" t="s">
        <v>2772</v>
      </c>
      <c r="L539" s="51">
        <v>59536</v>
      </c>
      <c r="N539" s="53">
        <v>0</v>
      </c>
      <c r="P539" s="53">
        <v>0</v>
      </c>
    </row>
    <row r="540" spans="1:16" hidden="1">
      <c r="A540" s="19" t="s">
        <v>1985</v>
      </c>
      <c r="B540" s="19" t="s">
        <v>593</v>
      </c>
      <c r="D540" s="51" t="s">
        <v>1879</v>
      </c>
      <c r="E540" s="51" t="s">
        <v>460</v>
      </c>
      <c r="F540" s="51" t="s">
        <v>460</v>
      </c>
      <c r="H540" s="51" t="s">
        <v>623</v>
      </c>
      <c r="J540" s="51" t="e">
        <v>#N/A</v>
      </c>
      <c r="K540" s="51" t="s">
        <v>2772</v>
      </c>
      <c r="L540" s="51">
        <v>59536</v>
      </c>
      <c r="N540" s="53">
        <v>2.4517156350812259E-2</v>
      </c>
      <c r="P540" s="53">
        <v>2.4517156350812259E-2</v>
      </c>
    </row>
    <row r="541" spans="1:16" hidden="1">
      <c r="A541" s="19" t="s">
        <v>1984</v>
      </c>
      <c r="B541" s="19" t="s">
        <v>593</v>
      </c>
      <c r="D541" s="51" t="s">
        <v>1879</v>
      </c>
      <c r="E541" s="51" t="s">
        <v>460</v>
      </c>
      <c r="F541" s="51" t="s">
        <v>460</v>
      </c>
      <c r="H541" s="51" t="s">
        <v>623</v>
      </c>
      <c r="J541" s="51" t="e">
        <v>#N/A</v>
      </c>
      <c r="K541" s="51" t="s">
        <v>2772</v>
      </c>
      <c r="L541" s="51">
        <v>59536</v>
      </c>
      <c r="N541" s="53">
        <v>3331.7934828436496</v>
      </c>
      <c r="P541" s="53">
        <v>3331.7934828436496</v>
      </c>
    </row>
    <row r="542" spans="1:16" hidden="1">
      <c r="A542" s="19" t="s">
        <v>1986</v>
      </c>
      <c r="B542" s="19" t="s">
        <v>806</v>
      </c>
      <c r="D542" s="51" t="s">
        <v>1879</v>
      </c>
      <c r="E542" s="51" t="s">
        <v>460</v>
      </c>
      <c r="F542" s="51" t="s">
        <v>460</v>
      </c>
      <c r="H542" s="51" t="s">
        <v>623</v>
      </c>
      <c r="J542" s="51" t="e">
        <v>#N/A</v>
      </c>
      <c r="K542" s="51" t="s">
        <v>2771</v>
      </c>
      <c r="L542" s="51">
        <v>59537</v>
      </c>
      <c r="N542" s="53">
        <v>0</v>
      </c>
      <c r="P542" s="53">
        <v>0</v>
      </c>
    </row>
    <row r="543" spans="1:16" hidden="1">
      <c r="A543" s="19" t="s">
        <v>1985</v>
      </c>
      <c r="B543" s="19" t="s">
        <v>806</v>
      </c>
      <c r="D543" s="51" t="s">
        <v>1879</v>
      </c>
      <c r="E543" s="51" t="s">
        <v>460</v>
      </c>
      <c r="F543" s="51" t="s">
        <v>460</v>
      </c>
      <c r="H543" s="51" t="s">
        <v>623</v>
      </c>
      <c r="J543" s="51" t="e">
        <v>#N/A</v>
      </c>
      <c r="K543" s="51" t="s">
        <v>2771</v>
      </c>
      <c r="L543" s="51">
        <v>59537</v>
      </c>
      <c r="N543" s="53">
        <v>1.8108145224588E-2</v>
      </c>
      <c r="P543" s="53">
        <v>1.8108145224588E-2</v>
      </c>
    </row>
    <row r="544" spans="1:16" hidden="1">
      <c r="A544" s="19" t="s">
        <v>1984</v>
      </c>
      <c r="B544" s="19" t="s">
        <v>806</v>
      </c>
      <c r="D544" s="51" t="s">
        <v>1879</v>
      </c>
      <c r="E544" s="51" t="s">
        <v>460</v>
      </c>
      <c r="F544" s="51" t="s">
        <v>460</v>
      </c>
      <c r="H544" s="51" t="s">
        <v>623</v>
      </c>
      <c r="J544" s="51" t="e">
        <v>#N/A</v>
      </c>
      <c r="K544" s="51" t="s">
        <v>2771</v>
      </c>
      <c r="L544" s="51">
        <v>59537</v>
      </c>
      <c r="N544" s="53">
        <v>2460.8318918547752</v>
      </c>
      <c r="P544" s="53">
        <v>2460.8318918547752</v>
      </c>
    </row>
    <row r="545" spans="1:16" hidden="1">
      <c r="A545" s="19" t="s">
        <v>2268</v>
      </c>
      <c r="B545" s="19" t="s">
        <v>807</v>
      </c>
      <c r="D545" s="51" t="s">
        <v>1879</v>
      </c>
      <c r="E545" s="51" t="s">
        <v>0</v>
      </c>
      <c r="F545" s="51" t="s">
        <v>578</v>
      </c>
      <c r="H545" s="51" t="s">
        <v>623</v>
      </c>
      <c r="J545" s="51" t="s">
        <v>201</v>
      </c>
      <c r="K545" s="51" t="s">
        <v>2147</v>
      </c>
      <c r="L545" s="51">
        <v>57163</v>
      </c>
      <c r="N545" s="53">
        <v>687</v>
      </c>
      <c r="O545" s="53">
        <v>0</v>
      </c>
      <c r="P545" s="53">
        <v>687</v>
      </c>
    </row>
    <row r="546" spans="1:16" hidden="1">
      <c r="A546" s="19" t="s">
        <v>45</v>
      </c>
      <c r="B546" s="19" t="s">
        <v>808</v>
      </c>
      <c r="D546" s="51" t="s">
        <v>1879</v>
      </c>
      <c r="E546" s="51" t="s">
        <v>460</v>
      </c>
      <c r="F546" s="51" t="s">
        <v>36</v>
      </c>
      <c r="H546" s="51" t="s">
        <v>623</v>
      </c>
      <c r="K546" s="51" t="s">
        <v>2713</v>
      </c>
      <c r="N546" s="53">
        <v>342</v>
      </c>
      <c r="O546" s="53">
        <v>0</v>
      </c>
      <c r="P546" s="53">
        <v>342</v>
      </c>
    </row>
    <row r="547" spans="1:16" hidden="1">
      <c r="A547" s="19" t="s">
        <v>2149</v>
      </c>
      <c r="B547" s="19" t="s">
        <v>809</v>
      </c>
      <c r="C547" s="51" t="s">
        <v>681</v>
      </c>
      <c r="D547" s="51" t="s">
        <v>3982</v>
      </c>
      <c r="E547" s="51" t="s">
        <v>622</v>
      </c>
      <c r="F547" s="51" t="s">
        <v>622</v>
      </c>
      <c r="G547" s="51" t="s">
        <v>622</v>
      </c>
      <c r="H547" s="51" t="s">
        <v>1</v>
      </c>
      <c r="L547" s="51">
        <v>55662</v>
      </c>
      <c r="N547" s="53">
        <v>23754.475373365061</v>
      </c>
      <c r="O547" s="53">
        <v>748.15564986799757</v>
      </c>
      <c r="P547" s="53">
        <v>23006.319723497065</v>
      </c>
    </row>
    <row r="548" spans="1:16" hidden="1">
      <c r="A548" s="19" t="s">
        <v>1989</v>
      </c>
      <c r="B548" s="19" t="s">
        <v>4011</v>
      </c>
      <c r="C548" s="51" t="s">
        <v>681</v>
      </c>
      <c r="D548" s="51" t="s">
        <v>3982</v>
      </c>
      <c r="E548" s="51" t="s">
        <v>676</v>
      </c>
      <c r="F548" s="51" t="s">
        <v>962</v>
      </c>
      <c r="H548" s="51" t="s">
        <v>1</v>
      </c>
      <c r="L548" s="51" t="s">
        <v>4010</v>
      </c>
      <c r="N548" s="53">
        <v>143930</v>
      </c>
      <c r="O548" s="53">
        <v>0</v>
      </c>
      <c r="P548" s="53">
        <v>143930</v>
      </c>
    </row>
    <row r="549" spans="1:16" hidden="1">
      <c r="A549" s="19" t="s">
        <v>1989</v>
      </c>
      <c r="B549" s="19" t="s">
        <v>4012</v>
      </c>
      <c r="C549" s="51" t="s">
        <v>681</v>
      </c>
      <c r="D549" s="51" t="s">
        <v>3982</v>
      </c>
      <c r="E549" s="51" t="s">
        <v>676</v>
      </c>
      <c r="F549" s="51" t="s">
        <v>962</v>
      </c>
      <c r="H549" s="51" t="s">
        <v>1</v>
      </c>
      <c r="L549" s="51">
        <v>6424</v>
      </c>
      <c r="N549" s="53">
        <v>25870</v>
      </c>
      <c r="O549" s="53">
        <v>0</v>
      </c>
      <c r="P549" s="53">
        <v>25870</v>
      </c>
    </row>
    <row r="550" spans="1:16" hidden="1">
      <c r="A550" s="19" t="s">
        <v>1989</v>
      </c>
      <c r="B550" s="19" t="s">
        <v>4013</v>
      </c>
      <c r="C550" s="51" t="s">
        <v>681</v>
      </c>
      <c r="D550" s="51" t="s">
        <v>3982</v>
      </c>
      <c r="E550" s="51" t="s">
        <v>676</v>
      </c>
      <c r="F550" s="51" t="s">
        <v>962</v>
      </c>
      <c r="H550" s="51" t="s">
        <v>1</v>
      </c>
      <c r="L550" s="51">
        <v>6200</v>
      </c>
      <c r="N550" s="53">
        <v>60981</v>
      </c>
      <c r="O550" s="53">
        <v>0</v>
      </c>
      <c r="P550" s="53">
        <v>60981</v>
      </c>
    </row>
    <row r="551" spans="1:16" hidden="1">
      <c r="A551" s="19" t="s">
        <v>1989</v>
      </c>
      <c r="B551" s="19" t="s">
        <v>4014</v>
      </c>
      <c r="C551" s="51" t="s">
        <v>681</v>
      </c>
      <c r="D551" s="51" t="s">
        <v>3982</v>
      </c>
      <c r="E551" s="51" t="s">
        <v>676</v>
      </c>
      <c r="F551" s="51" t="s">
        <v>962</v>
      </c>
      <c r="H551" s="51" t="s">
        <v>1</v>
      </c>
      <c r="L551" s="51">
        <v>3883</v>
      </c>
      <c r="N551" s="53">
        <v>122425</v>
      </c>
      <c r="O551" s="53">
        <v>0</v>
      </c>
      <c r="P551" s="53">
        <v>122425</v>
      </c>
    </row>
    <row r="552" spans="1:16" hidden="1">
      <c r="A552" s="19" t="s">
        <v>2066</v>
      </c>
      <c r="B552" s="19" t="s">
        <v>2209</v>
      </c>
      <c r="D552" s="51" t="s">
        <v>1879</v>
      </c>
      <c r="E552" s="51" t="s">
        <v>4</v>
      </c>
      <c r="F552" s="51" t="s">
        <v>4</v>
      </c>
      <c r="G552" s="51" t="s">
        <v>4</v>
      </c>
      <c r="H552" s="51" t="s">
        <v>1878</v>
      </c>
      <c r="J552" s="51">
        <v>60975</v>
      </c>
      <c r="K552" s="51" t="s">
        <v>2208</v>
      </c>
      <c r="N552" s="53">
        <v>500</v>
      </c>
      <c r="P552" s="53">
        <v>500</v>
      </c>
    </row>
    <row r="553" spans="1:16" s="135" customFormat="1">
      <c r="A553" s="135" t="s">
        <v>2149</v>
      </c>
      <c r="B553" s="135" t="s">
        <v>810</v>
      </c>
      <c r="C553" s="137" t="s">
        <v>681</v>
      </c>
      <c r="D553" s="137" t="s">
        <v>3982</v>
      </c>
      <c r="E553" s="137" t="s">
        <v>4</v>
      </c>
      <c r="F553" s="137" t="s">
        <v>2010</v>
      </c>
      <c r="G553" s="137" t="s">
        <v>4</v>
      </c>
      <c r="H553" s="137" t="s">
        <v>466</v>
      </c>
      <c r="I553" s="137"/>
      <c r="J553" s="137" t="s">
        <v>4100</v>
      </c>
      <c r="K553" s="137" t="s">
        <v>2208</v>
      </c>
      <c r="L553" s="137">
        <v>57093</v>
      </c>
      <c r="M553" s="137"/>
      <c r="N553" s="136">
        <v>627.82410093789383</v>
      </c>
      <c r="O553" s="136">
        <v>0</v>
      </c>
      <c r="P553" s="136">
        <v>627.82410093789383</v>
      </c>
    </row>
    <row r="554" spans="1:16" hidden="1">
      <c r="A554" s="19" t="s">
        <v>1986</v>
      </c>
      <c r="B554" s="19" t="s">
        <v>811</v>
      </c>
      <c r="D554" s="51" t="s">
        <v>1879</v>
      </c>
      <c r="E554" s="51" t="s">
        <v>622</v>
      </c>
      <c r="F554" s="51" t="s">
        <v>622</v>
      </c>
      <c r="H554" s="51" t="s">
        <v>623</v>
      </c>
      <c r="J554" s="51" t="s">
        <v>44</v>
      </c>
      <c r="K554" s="51" t="s">
        <v>44</v>
      </c>
      <c r="L554" s="51" t="s">
        <v>2844</v>
      </c>
      <c r="N554" s="53">
        <v>0</v>
      </c>
      <c r="P554" s="53">
        <v>0</v>
      </c>
    </row>
    <row r="555" spans="1:16" hidden="1">
      <c r="A555" s="19" t="s">
        <v>1985</v>
      </c>
      <c r="B555" s="19" t="s">
        <v>811</v>
      </c>
      <c r="D555" s="51" t="s">
        <v>1879</v>
      </c>
      <c r="E555" s="51" t="s">
        <v>622</v>
      </c>
      <c r="F555" s="51" t="s">
        <v>622</v>
      </c>
      <c r="H555" s="51" t="s">
        <v>623</v>
      </c>
      <c r="J555" s="51" t="s">
        <v>44</v>
      </c>
      <c r="K555" s="51" t="s">
        <v>44</v>
      </c>
      <c r="L555" s="51" t="s">
        <v>2844</v>
      </c>
      <c r="N555" s="53">
        <v>0.60092483876032399</v>
      </c>
      <c r="P555" s="53">
        <v>0.60092483876032399</v>
      </c>
    </row>
    <row r="556" spans="1:16" hidden="1">
      <c r="A556" s="19" t="s">
        <v>1984</v>
      </c>
      <c r="B556" s="19" t="s">
        <v>811</v>
      </c>
      <c r="D556" s="51" t="s">
        <v>1879</v>
      </c>
      <c r="E556" s="51" t="s">
        <v>622</v>
      </c>
      <c r="F556" s="51" t="s">
        <v>622</v>
      </c>
      <c r="H556" s="51" t="s">
        <v>623</v>
      </c>
      <c r="J556" s="51" t="s">
        <v>44</v>
      </c>
      <c r="K556" s="51" t="s">
        <v>44</v>
      </c>
      <c r="L556" s="51" t="s">
        <v>2844</v>
      </c>
      <c r="N556" s="53">
        <v>81663.527075161241</v>
      </c>
      <c r="P556" s="53">
        <v>81663.527075161241</v>
      </c>
    </row>
    <row r="557" spans="1:16" hidden="1">
      <c r="A557" s="19" t="s">
        <v>1993</v>
      </c>
      <c r="B557" s="19" t="s">
        <v>2487</v>
      </c>
      <c r="D557" s="51" t="s">
        <v>1879</v>
      </c>
      <c r="E557" s="51" t="s">
        <v>460</v>
      </c>
      <c r="F557" s="51" t="s">
        <v>460</v>
      </c>
      <c r="G557" s="51" t="s">
        <v>623</v>
      </c>
      <c r="H557" s="51" t="s">
        <v>44</v>
      </c>
      <c r="I557" s="51" t="s">
        <v>2486</v>
      </c>
      <c r="N557" s="53">
        <v>107</v>
      </c>
      <c r="O557" s="53">
        <v>0</v>
      </c>
      <c r="P557" s="53">
        <v>107</v>
      </c>
    </row>
    <row r="558" spans="1:16" hidden="1">
      <c r="A558" s="19" t="s">
        <v>1993</v>
      </c>
      <c r="B558" s="19" t="s">
        <v>2529</v>
      </c>
      <c r="D558" s="51" t="s">
        <v>1879</v>
      </c>
      <c r="E558" s="51" t="s">
        <v>460</v>
      </c>
      <c r="F558" s="51" t="s">
        <v>460</v>
      </c>
      <c r="G558" s="51" t="s">
        <v>623</v>
      </c>
      <c r="H558" s="51" t="s">
        <v>44</v>
      </c>
      <c r="I558" s="51" t="s">
        <v>2528</v>
      </c>
      <c r="N558" s="53">
        <v>469</v>
      </c>
      <c r="O558" s="53">
        <v>0</v>
      </c>
      <c r="P558" s="53">
        <v>469</v>
      </c>
    </row>
    <row r="559" spans="1:16" hidden="1">
      <c r="A559" s="19" t="s">
        <v>1993</v>
      </c>
      <c r="B559" s="19" t="s">
        <v>2479</v>
      </c>
      <c r="D559" s="51" t="s">
        <v>1879</v>
      </c>
      <c r="E559" s="51" t="s">
        <v>460</v>
      </c>
      <c r="F559" s="51" t="s">
        <v>460</v>
      </c>
      <c r="G559" s="51" t="s">
        <v>623</v>
      </c>
      <c r="H559" s="51" t="s">
        <v>44</v>
      </c>
      <c r="I559" s="51" t="s">
        <v>2478</v>
      </c>
      <c r="N559" s="53">
        <v>503</v>
      </c>
      <c r="O559" s="53">
        <v>0</v>
      </c>
      <c r="P559" s="53">
        <v>503</v>
      </c>
    </row>
    <row r="560" spans="1:16" hidden="1">
      <c r="A560" s="19" t="s">
        <v>1993</v>
      </c>
      <c r="B560" s="19" t="s">
        <v>2509</v>
      </c>
      <c r="D560" s="51" t="s">
        <v>1879</v>
      </c>
      <c r="E560" s="51" t="s">
        <v>460</v>
      </c>
      <c r="F560" s="51" t="s">
        <v>460</v>
      </c>
      <c r="G560" s="51" t="s">
        <v>623</v>
      </c>
      <c r="H560" s="51" t="s">
        <v>44</v>
      </c>
      <c r="I560" s="51" t="s">
        <v>2508</v>
      </c>
      <c r="N560" s="53">
        <v>76</v>
      </c>
      <c r="O560" s="53">
        <v>0</v>
      </c>
      <c r="P560" s="53">
        <v>76</v>
      </c>
    </row>
    <row r="561" spans="1:16" hidden="1">
      <c r="A561" s="19" t="s">
        <v>1993</v>
      </c>
      <c r="B561" s="19" t="s">
        <v>2505</v>
      </c>
      <c r="D561" s="51" t="s">
        <v>1879</v>
      </c>
      <c r="E561" s="51" t="s">
        <v>460</v>
      </c>
      <c r="F561" s="51" t="s">
        <v>460</v>
      </c>
      <c r="G561" s="51" t="s">
        <v>623</v>
      </c>
      <c r="H561" s="51" t="s">
        <v>44</v>
      </c>
      <c r="I561" s="51" t="s">
        <v>2504</v>
      </c>
      <c r="N561" s="53">
        <v>235</v>
      </c>
      <c r="O561" s="53">
        <v>0</v>
      </c>
      <c r="P561" s="53">
        <v>235</v>
      </c>
    </row>
    <row r="562" spans="1:16" hidden="1">
      <c r="A562" s="19" t="s">
        <v>2663</v>
      </c>
      <c r="B562" s="19" t="s">
        <v>812</v>
      </c>
      <c r="D562" s="51" t="s">
        <v>1879</v>
      </c>
      <c r="E562" s="51" t="s">
        <v>460</v>
      </c>
      <c r="F562" s="51" t="s">
        <v>2662</v>
      </c>
      <c r="H562" s="51" t="s">
        <v>623</v>
      </c>
      <c r="J562" s="51" t="s">
        <v>528</v>
      </c>
      <c r="K562" s="51" t="s">
        <v>3114</v>
      </c>
      <c r="N562" s="53">
        <v>29.408480000000001</v>
      </c>
      <c r="O562" s="53">
        <v>29.408480000000001</v>
      </c>
      <c r="P562" s="53">
        <v>0</v>
      </c>
    </row>
    <row r="563" spans="1:16" hidden="1">
      <c r="A563" s="19" t="s">
        <v>2663</v>
      </c>
      <c r="B563" s="19" t="s">
        <v>813</v>
      </c>
      <c r="D563" s="51" t="s">
        <v>1879</v>
      </c>
      <c r="E563" s="51" t="s">
        <v>460</v>
      </c>
      <c r="F563" s="51" t="s">
        <v>2662</v>
      </c>
      <c r="H563" s="51" t="s">
        <v>623</v>
      </c>
      <c r="J563" s="51" t="s">
        <v>533</v>
      </c>
      <c r="K563" s="51" t="s">
        <v>3090</v>
      </c>
      <c r="N563" s="53">
        <v>0.68796000000000002</v>
      </c>
      <c r="O563" s="53">
        <v>0.68796000000000002</v>
      </c>
      <c r="P563" s="53">
        <v>0</v>
      </c>
    </row>
    <row r="564" spans="1:16" hidden="1">
      <c r="A564" s="19" t="s">
        <v>2149</v>
      </c>
      <c r="B564" s="19" t="s">
        <v>814</v>
      </c>
      <c r="C564" s="51" t="s">
        <v>629</v>
      </c>
      <c r="D564" s="51" t="s">
        <v>3982</v>
      </c>
      <c r="E564" s="51" t="s">
        <v>674</v>
      </c>
      <c r="F564" s="51" t="s">
        <v>674</v>
      </c>
      <c r="G564" s="51" t="s">
        <v>674</v>
      </c>
      <c r="H564" s="51" t="s">
        <v>52</v>
      </c>
      <c r="L564" s="51">
        <v>113</v>
      </c>
      <c r="N564" s="53">
        <v>26459.567091693971</v>
      </c>
      <c r="O564" s="53">
        <v>0</v>
      </c>
      <c r="P564" s="53">
        <v>26459.567091693971</v>
      </c>
    </row>
    <row r="565" spans="1:16" hidden="1">
      <c r="A565" s="19" t="s">
        <v>2149</v>
      </c>
      <c r="B565" s="19" t="s">
        <v>815</v>
      </c>
      <c r="D565" s="51" t="s">
        <v>1879</v>
      </c>
      <c r="E565" s="51" t="s">
        <v>672</v>
      </c>
      <c r="F565" s="51" t="s">
        <v>672</v>
      </c>
      <c r="G565" s="51" t="s">
        <v>671</v>
      </c>
      <c r="H565" s="51" t="s">
        <v>6</v>
      </c>
      <c r="L565" s="51">
        <v>59076</v>
      </c>
      <c r="N565" s="53">
        <v>352.41407683152795</v>
      </c>
      <c r="O565" s="53">
        <v>0</v>
      </c>
      <c r="P565" s="53">
        <v>352.41407683152795</v>
      </c>
    </row>
    <row r="566" spans="1:16" hidden="1">
      <c r="A566" s="19" t="s">
        <v>1989</v>
      </c>
      <c r="B566" s="19" t="s">
        <v>2686</v>
      </c>
      <c r="D566" s="51" t="s">
        <v>1879</v>
      </c>
      <c r="E566" s="51" t="s">
        <v>0</v>
      </c>
      <c r="F566" s="51" t="s">
        <v>722</v>
      </c>
      <c r="H566" s="51" t="s">
        <v>623</v>
      </c>
      <c r="K566" s="51" t="s">
        <v>2685</v>
      </c>
      <c r="N566" s="53">
        <v>16307</v>
      </c>
      <c r="O566" s="53">
        <v>0</v>
      </c>
      <c r="P566" s="53">
        <v>16307</v>
      </c>
    </row>
    <row r="567" spans="1:16" hidden="1">
      <c r="A567" s="19" t="s">
        <v>2019</v>
      </c>
      <c r="B567" s="19" t="s">
        <v>4015</v>
      </c>
      <c r="C567" s="51" t="s">
        <v>681</v>
      </c>
      <c r="D567" s="51" t="s">
        <v>3982</v>
      </c>
      <c r="E567" s="51" t="s">
        <v>676</v>
      </c>
      <c r="F567" s="51" t="s">
        <v>962</v>
      </c>
      <c r="G567" s="51" t="s">
        <v>676</v>
      </c>
      <c r="H567" s="51" t="s">
        <v>1</v>
      </c>
      <c r="L567" s="51">
        <v>6424</v>
      </c>
      <c r="N567" s="53">
        <v>27532</v>
      </c>
      <c r="O567" s="53">
        <v>0</v>
      </c>
      <c r="P567" s="53">
        <v>27532</v>
      </c>
    </row>
    <row r="568" spans="1:16" hidden="1">
      <c r="A568" s="19" t="s">
        <v>735</v>
      </c>
      <c r="B568" s="19" t="s">
        <v>4016</v>
      </c>
      <c r="C568" s="51" t="s">
        <v>681</v>
      </c>
      <c r="D568" s="51" t="s">
        <v>3982</v>
      </c>
      <c r="E568" s="51" t="s">
        <v>676</v>
      </c>
      <c r="F568" s="51" t="s">
        <v>676</v>
      </c>
      <c r="G568" s="51" t="s">
        <v>676</v>
      </c>
      <c r="H568" s="51" t="s">
        <v>1</v>
      </c>
      <c r="L568" s="51">
        <v>6200</v>
      </c>
      <c r="N568" s="53">
        <v>11990</v>
      </c>
      <c r="P568" s="53">
        <v>11990</v>
      </c>
    </row>
    <row r="569" spans="1:16" hidden="1">
      <c r="A569" s="19" t="s">
        <v>2019</v>
      </c>
      <c r="B569" s="19" t="s">
        <v>4016</v>
      </c>
      <c r="C569" s="51" t="s">
        <v>681</v>
      </c>
      <c r="D569" s="51" t="s">
        <v>3982</v>
      </c>
      <c r="E569" s="51" t="s">
        <v>676</v>
      </c>
      <c r="F569" s="51" t="s">
        <v>962</v>
      </c>
      <c r="G569" s="51" t="s">
        <v>676</v>
      </c>
      <c r="H569" s="51" t="s">
        <v>1</v>
      </c>
      <c r="L569" s="51">
        <v>6200</v>
      </c>
      <c r="N569" s="53">
        <v>60300</v>
      </c>
      <c r="O569" s="53">
        <v>0</v>
      </c>
      <c r="P569" s="53">
        <v>60300</v>
      </c>
    </row>
    <row r="570" spans="1:16" hidden="1">
      <c r="A570" s="19" t="s">
        <v>735</v>
      </c>
      <c r="B570" s="19" t="s">
        <v>4017</v>
      </c>
      <c r="C570" s="51" t="s">
        <v>681</v>
      </c>
      <c r="D570" s="51" t="s">
        <v>3982</v>
      </c>
      <c r="E570" s="51" t="s">
        <v>676</v>
      </c>
      <c r="F570" s="51" t="s">
        <v>676</v>
      </c>
      <c r="G570" s="51" t="s">
        <v>676</v>
      </c>
      <c r="H570" s="51" t="s">
        <v>1</v>
      </c>
      <c r="L570" s="51">
        <v>3883</v>
      </c>
      <c r="N570" s="53">
        <v>41507</v>
      </c>
      <c r="P570" s="53">
        <v>41507</v>
      </c>
    </row>
    <row r="571" spans="1:16" hidden="1">
      <c r="A571" s="19" t="s">
        <v>2019</v>
      </c>
      <c r="B571" s="19" t="s">
        <v>4017</v>
      </c>
      <c r="C571" s="51" t="s">
        <v>681</v>
      </c>
      <c r="D571" s="51" t="s">
        <v>3982</v>
      </c>
      <c r="E571" s="51" t="s">
        <v>676</v>
      </c>
      <c r="F571" s="51" t="s">
        <v>962</v>
      </c>
      <c r="G571" s="51" t="s">
        <v>676</v>
      </c>
      <c r="H571" s="51" t="s">
        <v>1</v>
      </c>
      <c r="L571" s="51">
        <v>3883</v>
      </c>
      <c r="N571" s="53">
        <v>270963</v>
      </c>
      <c r="O571" s="53">
        <v>0</v>
      </c>
      <c r="P571" s="53">
        <v>270963</v>
      </c>
    </row>
    <row r="572" spans="1:16" hidden="1">
      <c r="A572" s="19" t="s">
        <v>1986</v>
      </c>
      <c r="B572" s="19" t="s">
        <v>816</v>
      </c>
      <c r="D572" s="51" t="s">
        <v>1879</v>
      </c>
      <c r="E572" s="51" t="s">
        <v>460</v>
      </c>
      <c r="F572" s="51" t="s">
        <v>460</v>
      </c>
      <c r="H572" s="51" t="s">
        <v>623</v>
      </c>
      <c r="J572" s="51" t="s">
        <v>527</v>
      </c>
      <c r="K572" s="51" t="s">
        <v>3279</v>
      </c>
      <c r="L572" s="51" t="s">
        <v>3278</v>
      </c>
      <c r="N572" s="53">
        <v>0</v>
      </c>
      <c r="P572" s="53">
        <v>0</v>
      </c>
    </row>
    <row r="573" spans="1:16" hidden="1">
      <c r="A573" s="19" t="s">
        <v>1985</v>
      </c>
      <c r="B573" s="19" t="s">
        <v>816</v>
      </c>
      <c r="D573" s="51" t="s">
        <v>1879</v>
      </c>
      <c r="E573" s="51" t="s">
        <v>460</v>
      </c>
      <c r="F573" s="51" t="s">
        <v>460</v>
      </c>
      <c r="H573" s="51" t="s">
        <v>623</v>
      </c>
      <c r="J573" s="51" t="s">
        <v>527</v>
      </c>
      <c r="K573" s="51" t="s">
        <v>3279</v>
      </c>
      <c r="L573" s="51" t="s">
        <v>3278</v>
      </c>
      <c r="N573" s="53">
        <v>8.6687113256842585E-2</v>
      </c>
      <c r="P573" s="53">
        <v>8.6687113256842585E-2</v>
      </c>
    </row>
    <row r="574" spans="1:16" hidden="1">
      <c r="A574" s="19" t="s">
        <v>1984</v>
      </c>
      <c r="B574" s="19" t="s">
        <v>816</v>
      </c>
      <c r="D574" s="51" t="s">
        <v>1879</v>
      </c>
      <c r="E574" s="51" t="s">
        <v>460</v>
      </c>
      <c r="F574" s="51" t="s">
        <v>460</v>
      </c>
      <c r="H574" s="51" t="s">
        <v>623</v>
      </c>
      <c r="J574" s="51" t="s">
        <v>527</v>
      </c>
      <c r="K574" s="51" t="s">
        <v>3279</v>
      </c>
      <c r="L574" s="51" t="s">
        <v>3278</v>
      </c>
      <c r="N574" s="53">
        <v>11780.467312886743</v>
      </c>
      <c r="P574" s="53">
        <v>11780.467312886743</v>
      </c>
    </row>
    <row r="575" spans="1:16" hidden="1">
      <c r="A575" s="19" t="s">
        <v>2663</v>
      </c>
      <c r="B575" s="19" t="s">
        <v>534</v>
      </c>
      <c r="D575" s="51" t="s">
        <v>1879</v>
      </c>
      <c r="E575" s="51" t="s">
        <v>460</v>
      </c>
      <c r="F575" s="51" t="s">
        <v>2662</v>
      </c>
      <c r="H575" s="51" t="s">
        <v>623</v>
      </c>
      <c r="J575" s="51" t="s">
        <v>535</v>
      </c>
      <c r="K575" s="51" t="s">
        <v>3097</v>
      </c>
      <c r="N575" s="53">
        <v>86.634609999999995</v>
      </c>
      <c r="O575" s="53">
        <v>86.634609999999995</v>
      </c>
      <c r="P575" s="53">
        <v>0</v>
      </c>
    </row>
    <row r="576" spans="1:16" hidden="1">
      <c r="A576" s="19" t="s">
        <v>2663</v>
      </c>
      <c r="B576" s="19" t="s">
        <v>817</v>
      </c>
      <c r="D576" s="51" t="s">
        <v>1879</v>
      </c>
      <c r="E576" s="51" t="s">
        <v>460</v>
      </c>
      <c r="F576" s="51" t="s">
        <v>2662</v>
      </c>
      <c r="H576" s="51" t="s">
        <v>623</v>
      </c>
      <c r="J576" s="51" t="s">
        <v>2898</v>
      </c>
      <c r="K576" s="51" t="s">
        <v>2897</v>
      </c>
      <c r="N576" s="53">
        <v>113.75753</v>
      </c>
      <c r="O576" s="53">
        <v>113.75753</v>
      </c>
      <c r="P576" s="53">
        <v>0</v>
      </c>
    </row>
    <row r="577" spans="1:16" hidden="1">
      <c r="A577" s="19" t="s">
        <v>1988</v>
      </c>
      <c r="B577" s="19" t="s">
        <v>818</v>
      </c>
      <c r="D577" s="51" t="s">
        <v>1879</v>
      </c>
      <c r="E577" s="51" t="s">
        <v>460</v>
      </c>
      <c r="F577" s="51" t="s">
        <v>460</v>
      </c>
      <c r="H577" s="51" t="s">
        <v>623</v>
      </c>
      <c r="K577" s="51" t="s">
        <v>2702</v>
      </c>
      <c r="N577" s="53">
        <v>176</v>
      </c>
      <c r="P577" s="53">
        <v>176</v>
      </c>
    </row>
    <row r="578" spans="1:16" hidden="1">
      <c r="A578" s="19" t="s">
        <v>2149</v>
      </c>
      <c r="B578" s="19" t="s">
        <v>819</v>
      </c>
      <c r="D578" s="51" t="s">
        <v>1879</v>
      </c>
      <c r="E578" s="51" t="s">
        <v>672</v>
      </c>
      <c r="F578" s="51" t="s">
        <v>672</v>
      </c>
      <c r="G578" s="51" t="s">
        <v>671</v>
      </c>
      <c r="H578" s="51" t="s">
        <v>6</v>
      </c>
      <c r="K578" s="51" t="s">
        <v>2375</v>
      </c>
      <c r="L578" s="51" t="s">
        <v>15</v>
      </c>
      <c r="N578" s="53">
        <v>12.938822121051768</v>
      </c>
      <c r="O578" s="53">
        <v>0</v>
      </c>
      <c r="P578" s="53">
        <v>12.938822121051768</v>
      </c>
    </row>
    <row r="579" spans="1:16" hidden="1">
      <c r="A579" s="19" t="s">
        <v>2149</v>
      </c>
      <c r="B579" s="19" t="s">
        <v>2358</v>
      </c>
      <c r="D579" s="51" t="s">
        <v>1879</v>
      </c>
      <c r="E579" s="51" t="s">
        <v>672</v>
      </c>
      <c r="F579" s="51" t="s">
        <v>672</v>
      </c>
      <c r="G579" s="51" t="s">
        <v>671</v>
      </c>
      <c r="H579" s="51" t="s">
        <v>671</v>
      </c>
      <c r="K579" s="51" t="s">
        <v>2357</v>
      </c>
      <c r="L579" s="51" t="s">
        <v>15</v>
      </c>
      <c r="N579" s="53">
        <v>0.14856685107679482</v>
      </c>
      <c r="O579" s="53">
        <v>0</v>
      </c>
      <c r="P579" s="53">
        <v>0.14856685107679482</v>
      </c>
    </row>
    <row r="580" spans="1:16" hidden="1">
      <c r="A580" s="19" t="s">
        <v>2149</v>
      </c>
      <c r="B580" s="19" t="s">
        <v>2373</v>
      </c>
      <c r="D580" s="51" t="s">
        <v>1879</v>
      </c>
      <c r="E580" s="51" t="s">
        <v>672</v>
      </c>
      <c r="F580" s="51" t="s">
        <v>672</v>
      </c>
      <c r="G580" s="51" t="s">
        <v>671</v>
      </c>
      <c r="H580" s="51" t="s">
        <v>6</v>
      </c>
      <c r="L580" s="51" t="s">
        <v>15</v>
      </c>
      <c r="N580" s="53">
        <v>0.39167624374791365</v>
      </c>
      <c r="O580" s="53">
        <v>0</v>
      </c>
      <c r="P580" s="53">
        <v>0.39167624374791365</v>
      </c>
    </row>
    <row r="581" spans="1:16" hidden="1">
      <c r="A581" s="19" t="s">
        <v>2149</v>
      </c>
      <c r="B581" s="19" t="s">
        <v>820</v>
      </c>
      <c r="C581" s="51" t="s">
        <v>681</v>
      </c>
      <c r="D581" s="51" t="s">
        <v>1879</v>
      </c>
      <c r="E581" s="51" t="s">
        <v>672</v>
      </c>
      <c r="F581" s="51" t="s">
        <v>672</v>
      </c>
      <c r="G581" s="51" t="s">
        <v>671</v>
      </c>
      <c r="H581" s="51" t="s">
        <v>466</v>
      </c>
      <c r="L581" s="51" t="s">
        <v>15</v>
      </c>
      <c r="N581" s="53">
        <v>18.624880694081824</v>
      </c>
      <c r="O581" s="53">
        <v>0</v>
      </c>
      <c r="P581" s="53">
        <v>18.624880694081824</v>
      </c>
    </row>
    <row r="582" spans="1:16" hidden="1">
      <c r="A582" s="19" t="s">
        <v>2149</v>
      </c>
      <c r="B582" s="19" t="s">
        <v>821</v>
      </c>
      <c r="D582" s="51" t="s">
        <v>1879</v>
      </c>
      <c r="E582" s="51" t="s">
        <v>672</v>
      </c>
      <c r="F582" s="51" t="s">
        <v>672</v>
      </c>
      <c r="G582" s="51" t="s">
        <v>671</v>
      </c>
      <c r="H582" s="51" t="s">
        <v>671</v>
      </c>
      <c r="L582" s="51" t="s">
        <v>15</v>
      </c>
      <c r="N582" s="53">
        <v>331.92535746030086</v>
      </c>
      <c r="O582" s="53">
        <v>0</v>
      </c>
      <c r="P582" s="53">
        <v>331.92535746030086</v>
      </c>
    </row>
    <row r="583" spans="1:16" hidden="1">
      <c r="A583" s="19" t="s">
        <v>2959</v>
      </c>
      <c r="B583" s="19" t="s">
        <v>822</v>
      </c>
      <c r="D583" s="51" t="s">
        <v>1879</v>
      </c>
      <c r="E583" s="51" t="s">
        <v>460</v>
      </c>
      <c r="F583" s="51" t="s">
        <v>460</v>
      </c>
      <c r="H583" s="51" t="s">
        <v>623</v>
      </c>
      <c r="J583" s="51" t="s">
        <v>3062</v>
      </c>
      <c r="K583" s="51" t="s">
        <v>3061</v>
      </c>
      <c r="L583" s="51">
        <v>58374</v>
      </c>
      <c r="N583" s="53">
        <v>20000</v>
      </c>
      <c r="O583" s="53">
        <v>0</v>
      </c>
      <c r="P583" s="53">
        <v>20000</v>
      </c>
    </row>
    <row r="584" spans="1:16" hidden="1">
      <c r="A584" s="19" t="s">
        <v>2268</v>
      </c>
      <c r="B584" s="19" t="s">
        <v>822</v>
      </c>
      <c r="D584" s="51" t="s">
        <v>1879</v>
      </c>
      <c r="E584" s="51" t="s">
        <v>460</v>
      </c>
      <c r="F584" s="51" t="s">
        <v>460</v>
      </c>
      <c r="H584" s="51" t="s">
        <v>623</v>
      </c>
      <c r="J584" s="51" t="s">
        <v>3062</v>
      </c>
      <c r="K584" s="51" t="s">
        <v>3061</v>
      </c>
      <c r="L584" s="51">
        <v>58374</v>
      </c>
      <c r="N584" s="53">
        <v>7679</v>
      </c>
      <c r="O584" s="53">
        <v>7322</v>
      </c>
      <c r="P584" s="53">
        <v>357</v>
      </c>
    </row>
    <row r="585" spans="1:16" hidden="1">
      <c r="A585" s="19" t="s">
        <v>1994</v>
      </c>
      <c r="B585" s="19" t="s">
        <v>3915</v>
      </c>
      <c r="D585" s="51" t="s">
        <v>1879</v>
      </c>
      <c r="E585" s="51" t="s">
        <v>460</v>
      </c>
      <c r="F585" s="51" t="s">
        <v>460</v>
      </c>
      <c r="H585" s="51" t="s">
        <v>623</v>
      </c>
      <c r="I585" s="51" t="s">
        <v>3062</v>
      </c>
      <c r="J585" s="51" t="s">
        <v>3061</v>
      </c>
      <c r="N585" s="53">
        <v>7322</v>
      </c>
      <c r="P585" s="53">
        <v>7322</v>
      </c>
    </row>
    <row r="586" spans="1:16" hidden="1">
      <c r="A586" s="19" t="s">
        <v>39</v>
      </c>
      <c r="B586" s="19" t="s">
        <v>3562</v>
      </c>
      <c r="D586" s="51" t="s">
        <v>1879</v>
      </c>
      <c r="E586" s="51" t="s">
        <v>103</v>
      </c>
      <c r="F586" s="51" t="s">
        <v>688</v>
      </c>
      <c r="H586" s="51" t="s">
        <v>623</v>
      </c>
      <c r="J586" s="51" t="s">
        <v>279</v>
      </c>
      <c r="K586" s="51" t="s">
        <v>3561</v>
      </c>
      <c r="L586" s="51">
        <v>457</v>
      </c>
      <c r="N586" s="53">
        <v>2545.3519999999999</v>
      </c>
      <c r="P586" s="53">
        <v>2545.3519999999999</v>
      </c>
    </row>
    <row r="587" spans="1:16" hidden="1">
      <c r="A587" s="19" t="s">
        <v>2149</v>
      </c>
      <c r="B587" s="19" t="s">
        <v>823</v>
      </c>
      <c r="D587" s="51" t="s">
        <v>1879</v>
      </c>
      <c r="E587" s="51" t="s">
        <v>672</v>
      </c>
      <c r="F587" s="51" t="s">
        <v>672</v>
      </c>
      <c r="G587" s="51" t="s">
        <v>671</v>
      </c>
      <c r="H587" s="51" t="s">
        <v>671</v>
      </c>
      <c r="L587" s="51" t="s">
        <v>15</v>
      </c>
      <c r="N587" s="53">
        <v>29.267669662128586</v>
      </c>
      <c r="O587" s="53">
        <v>0</v>
      </c>
      <c r="P587" s="53">
        <v>29.267669662128586</v>
      </c>
    </row>
    <row r="588" spans="1:16" hidden="1">
      <c r="A588" s="19" t="s">
        <v>1993</v>
      </c>
      <c r="B588" s="19" t="s">
        <v>2517</v>
      </c>
      <c r="D588" s="51" t="s">
        <v>1879</v>
      </c>
      <c r="E588" s="51" t="s">
        <v>460</v>
      </c>
      <c r="F588" s="51" t="s">
        <v>460</v>
      </c>
      <c r="G588" s="51" t="s">
        <v>623</v>
      </c>
      <c r="H588" s="51" t="s">
        <v>44</v>
      </c>
      <c r="I588" s="51" t="s">
        <v>2516</v>
      </c>
      <c r="N588" s="53">
        <v>148</v>
      </c>
      <c r="O588" s="53">
        <v>0</v>
      </c>
      <c r="P588" s="53">
        <v>148</v>
      </c>
    </row>
    <row r="589" spans="1:16" hidden="1">
      <c r="A589" s="19" t="s">
        <v>1993</v>
      </c>
      <c r="B589" s="19" t="s">
        <v>2499</v>
      </c>
      <c r="D589" s="51" t="s">
        <v>1879</v>
      </c>
      <c r="E589" s="51" t="s">
        <v>460</v>
      </c>
      <c r="F589" s="51" t="s">
        <v>460</v>
      </c>
      <c r="G589" s="51" t="s">
        <v>623</v>
      </c>
      <c r="H589" s="51" t="s">
        <v>44</v>
      </c>
      <c r="I589" s="51" t="s">
        <v>2498</v>
      </c>
      <c r="N589" s="53">
        <v>293</v>
      </c>
      <c r="O589" s="53">
        <v>0</v>
      </c>
      <c r="P589" s="53">
        <v>293</v>
      </c>
    </row>
    <row r="590" spans="1:16" hidden="1">
      <c r="A590" s="19" t="s">
        <v>1993</v>
      </c>
      <c r="B590" s="19" t="s">
        <v>2463</v>
      </c>
      <c r="D590" s="51" t="s">
        <v>1879</v>
      </c>
      <c r="E590" s="51" t="s">
        <v>460</v>
      </c>
      <c r="F590" s="51" t="s">
        <v>460</v>
      </c>
      <c r="G590" s="51" t="s">
        <v>623</v>
      </c>
      <c r="H590" s="51" t="s">
        <v>44</v>
      </c>
      <c r="I590" s="51" t="s">
        <v>2462</v>
      </c>
      <c r="N590" s="53">
        <v>288</v>
      </c>
      <c r="O590" s="53">
        <v>0</v>
      </c>
      <c r="P590" s="53">
        <v>288</v>
      </c>
    </row>
    <row r="591" spans="1:16" hidden="1">
      <c r="A591" s="19" t="s">
        <v>1993</v>
      </c>
      <c r="B591" s="19" t="s">
        <v>2525</v>
      </c>
      <c r="D591" s="51" t="s">
        <v>1879</v>
      </c>
      <c r="E591" s="51" t="s">
        <v>460</v>
      </c>
      <c r="F591" s="51" t="s">
        <v>460</v>
      </c>
      <c r="G591" s="51" t="s">
        <v>623</v>
      </c>
      <c r="H591" s="51" t="s">
        <v>44</v>
      </c>
      <c r="I591" s="51" t="s">
        <v>2524</v>
      </c>
      <c r="N591" s="53">
        <v>201</v>
      </c>
      <c r="O591" s="53">
        <v>0</v>
      </c>
      <c r="P591" s="53">
        <v>201</v>
      </c>
    </row>
    <row r="592" spans="1:16" hidden="1">
      <c r="A592" s="19" t="s">
        <v>2149</v>
      </c>
      <c r="B592" s="19" t="s">
        <v>2350</v>
      </c>
      <c r="D592" s="51" t="s">
        <v>1879</v>
      </c>
      <c r="E592" s="51" t="s">
        <v>672</v>
      </c>
      <c r="F592" s="51" t="s">
        <v>672</v>
      </c>
      <c r="G592" s="51" t="s">
        <v>671</v>
      </c>
      <c r="H592" s="51" t="s">
        <v>671</v>
      </c>
      <c r="L592" s="51" t="s">
        <v>15</v>
      </c>
      <c r="N592" s="53">
        <v>2.7012154741235424E-2</v>
      </c>
      <c r="O592" s="53">
        <v>0</v>
      </c>
      <c r="P592" s="53">
        <v>2.7012154741235424E-2</v>
      </c>
    </row>
    <row r="593" spans="1:16" hidden="1">
      <c r="A593" s="19" t="s">
        <v>1986</v>
      </c>
      <c r="B593" s="19" t="s">
        <v>824</v>
      </c>
      <c r="D593" s="51" t="s">
        <v>1879</v>
      </c>
      <c r="E593" s="51" t="s">
        <v>672</v>
      </c>
      <c r="F593" s="51" t="s">
        <v>1353</v>
      </c>
      <c r="H593" s="51" t="s">
        <v>623</v>
      </c>
      <c r="J593" s="51" t="s">
        <v>44</v>
      </c>
      <c r="K593" s="51" t="s">
        <v>44</v>
      </c>
      <c r="L593" s="51" t="s">
        <v>2812</v>
      </c>
      <c r="N593" s="53">
        <v>0</v>
      </c>
      <c r="P593" s="53">
        <v>0</v>
      </c>
    </row>
    <row r="594" spans="1:16" hidden="1">
      <c r="A594" s="19" t="s">
        <v>1985</v>
      </c>
      <c r="B594" s="19" t="s">
        <v>824</v>
      </c>
      <c r="D594" s="51" t="s">
        <v>1879</v>
      </c>
      <c r="E594" s="51" t="s">
        <v>672</v>
      </c>
      <c r="F594" s="51" t="s">
        <v>1353</v>
      </c>
      <c r="H594" s="51" t="s">
        <v>623</v>
      </c>
      <c r="J594" s="51" t="s">
        <v>44</v>
      </c>
      <c r="K594" s="51" t="s">
        <v>44</v>
      </c>
      <c r="L594" s="51" t="s">
        <v>2812</v>
      </c>
      <c r="N594" s="53">
        <v>1.3561771242775478</v>
      </c>
      <c r="P594" s="53">
        <v>1.3561771242775478</v>
      </c>
    </row>
    <row r="595" spans="1:16" hidden="1">
      <c r="A595" s="19" t="s">
        <v>1984</v>
      </c>
      <c r="B595" s="19" t="s">
        <v>824</v>
      </c>
      <c r="D595" s="51" t="s">
        <v>1879</v>
      </c>
      <c r="E595" s="51" t="s">
        <v>672</v>
      </c>
      <c r="F595" s="51" t="s">
        <v>1353</v>
      </c>
      <c r="H595" s="51" t="s">
        <v>623</v>
      </c>
      <c r="J595" s="51" t="s">
        <v>44</v>
      </c>
      <c r="K595" s="51" t="s">
        <v>44</v>
      </c>
      <c r="L595" s="51" t="s">
        <v>2812</v>
      </c>
      <c r="N595" s="53">
        <v>184299.59982287572</v>
      </c>
      <c r="P595" s="53">
        <v>184299.59982287572</v>
      </c>
    </row>
    <row r="596" spans="1:16" hidden="1">
      <c r="A596" s="19" t="s">
        <v>39</v>
      </c>
      <c r="B596" s="19" t="s">
        <v>3559</v>
      </c>
      <c r="D596" s="51" t="s">
        <v>1879</v>
      </c>
      <c r="E596" s="51" t="s">
        <v>103</v>
      </c>
      <c r="F596" s="51" t="s">
        <v>688</v>
      </c>
      <c r="H596" s="51" t="s">
        <v>623</v>
      </c>
      <c r="J596" s="51" t="s">
        <v>3558</v>
      </c>
      <c r="K596" s="51" t="s">
        <v>3557</v>
      </c>
      <c r="N596" s="53">
        <v>422.39399999999995</v>
      </c>
      <c r="P596" s="53">
        <v>422.39399999999995</v>
      </c>
    </row>
    <row r="597" spans="1:16" hidden="1">
      <c r="A597" s="19" t="s">
        <v>1986</v>
      </c>
      <c r="B597" s="19" t="s">
        <v>2843</v>
      </c>
      <c r="D597" s="51" t="s">
        <v>1879</v>
      </c>
      <c r="E597" s="51" t="s">
        <v>622</v>
      </c>
      <c r="F597" s="51" t="s">
        <v>622</v>
      </c>
      <c r="H597" s="51" t="s">
        <v>623</v>
      </c>
      <c r="J597" s="51" t="s">
        <v>44</v>
      </c>
      <c r="K597" s="51" t="s">
        <v>44</v>
      </c>
      <c r="L597" s="51" t="s">
        <v>2842</v>
      </c>
      <c r="N597" s="53">
        <v>0</v>
      </c>
      <c r="P597" s="53">
        <v>0</v>
      </c>
    </row>
    <row r="598" spans="1:16" hidden="1">
      <c r="A598" s="19" t="s">
        <v>1985</v>
      </c>
      <c r="B598" s="19" t="s">
        <v>2843</v>
      </c>
      <c r="D598" s="51" t="s">
        <v>1879</v>
      </c>
      <c r="E598" s="51" t="s">
        <v>622</v>
      </c>
      <c r="F598" s="51" t="s">
        <v>622</v>
      </c>
      <c r="H598" s="51" t="s">
        <v>623</v>
      </c>
      <c r="J598" s="51" t="s">
        <v>44</v>
      </c>
      <c r="K598" s="51" t="s">
        <v>44</v>
      </c>
      <c r="L598" s="51" t="s">
        <v>2842</v>
      </c>
      <c r="N598" s="53">
        <v>0</v>
      </c>
      <c r="P598" s="53">
        <v>0</v>
      </c>
    </row>
    <row r="599" spans="1:16" hidden="1">
      <c r="A599" s="19" t="s">
        <v>1984</v>
      </c>
      <c r="B599" s="19" t="s">
        <v>2843</v>
      </c>
      <c r="D599" s="51" t="s">
        <v>1879</v>
      </c>
      <c r="E599" s="51" t="s">
        <v>622</v>
      </c>
      <c r="F599" s="51" t="s">
        <v>622</v>
      </c>
      <c r="H599" s="51" t="s">
        <v>623</v>
      </c>
      <c r="J599" s="51" t="s">
        <v>44</v>
      </c>
      <c r="K599" s="51" t="s">
        <v>44</v>
      </c>
      <c r="L599" s="51" t="s">
        <v>2842</v>
      </c>
      <c r="N599" s="53">
        <v>0</v>
      </c>
      <c r="P599" s="53">
        <v>0</v>
      </c>
    </row>
    <row r="600" spans="1:16" hidden="1">
      <c r="A600" s="19" t="s">
        <v>2149</v>
      </c>
      <c r="B600" s="19" t="s">
        <v>825</v>
      </c>
      <c r="D600" s="51" t="s">
        <v>1879</v>
      </c>
      <c r="E600" s="51" t="s">
        <v>672</v>
      </c>
      <c r="F600" s="51" t="s">
        <v>672</v>
      </c>
      <c r="G600" s="51" t="s">
        <v>671</v>
      </c>
      <c r="H600" s="51" t="s">
        <v>6</v>
      </c>
      <c r="L600" s="51" t="s">
        <v>15</v>
      </c>
      <c r="N600" s="53">
        <v>1.9988994508514213</v>
      </c>
      <c r="O600" s="53">
        <v>0</v>
      </c>
      <c r="P600" s="53">
        <v>1.9988994508514213</v>
      </c>
    </row>
    <row r="601" spans="1:16" hidden="1">
      <c r="A601" s="19" t="s">
        <v>2149</v>
      </c>
      <c r="B601" s="19" t="s">
        <v>826</v>
      </c>
      <c r="D601" s="51" t="s">
        <v>1879</v>
      </c>
      <c r="E601" s="51" t="s">
        <v>672</v>
      </c>
      <c r="F601" s="51" t="s">
        <v>672</v>
      </c>
      <c r="G601" s="51" t="s">
        <v>671</v>
      </c>
      <c r="H601" s="51" t="s">
        <v>5</v>
      </c>
      <c r="L601" s="51" t="s">
        <v>15</v>
      </c>
      <c r="N601" s="53">
        <v>28.335750323555956</v>
      </c>
      <c r="O601" s="53">
        <v>0</v>
      </c>
      <c r="P601" s="53">
        <v>28.335750323555956</v>
      </c>
    </row>
    <row r="602" spans="1:16" hidden="1">
      <c r="A602" s="19" t="s">
        <v>447</v>
      </c>
      <c r="B602" s="19" t="s">
        <v>827</v>
      </c>
      <c r="D602" s="51" t="s">
        <v>1879</v>
      </c>
      <c r="E602" s="51" t="s">
        <v>622</v>
      </c>
      <c r="F602" s="51" t="s">
        <v>622</v>
      </c>
      <c r="H602" s="51" t="s">
        <v>623</v>
      </c>
      <c r="N602" s="53">
        <v>17535</v>
      </c>
      <c r="P602" s="53">
        <v>17535</v>
      </c>
    </row>
    <row r="603" spans="1:16" hidden="1">
      <c r="A603" s="19" t="s">
        <v>447</v>
      </c>
      <c r="B603" s="19" t="s">
        <v>827</v>
      </c>
      <c r="D603" s="51" t="s">
        <v>1879</v>
      </c>
      <c r="E603" s="51" t="s">
        <v>672</v>
      </c>
      <c r="F603" s="51" t="s">
        <v>671</v>
      </c>
      <c r="H603" s="51" t="s">
        <v>623</v>
      </c>
      <c r="N603" s="53">
        <v>1488</v>
      </c>
      <c r="P603" s="53">
        <v>1488</v>
      </c>
    </row>
    <row r="604" spans="1:16" hidden="1">
      <c r="A604" s="19" t="s">
        <v>2149</v>
      </c>
      <c r="B604" s="19" t="s">
        <v>829</v>
      </c>
      <c r="D604" s="51" t="s">
        <v>1879</v>
      </c>
      <c r="E604" s="51" t="s">
        <v>672</v>
      </c>
      <c r="F604" s="51" t="s">
        <v>672</v>
      </c>
      <c r="G604" s="51" t="s">
        <v>671</v>
      </c>
      <c r="H604" s="51" t="s">
        <v>671</v>
      </c>
      <c r="L604" s="51" t="s">
        <v>15</v>
      </c>
      <c r="N604" s="53">
        <v>1.1480165765025054</v>
      </c>
      <c r="O604" s="53">
        <v>0</v>
      </c>
      <c r="P604" s="53">
        <v>1.1480165765025054</v>
      </c>
    </row>
    <row r="605" spans="1:16" hidden="1">
      <c r="A605" s="19" t="s">
        <v>39</v>
      </c>
      <c r="B605" s="19" t="s">
        <v>830</v>
      </c>
      <c r="D605" s="51" t="s">
        <v>1879</v>
      </c>
      <c r="E605" s="51" t="s">
        <v>0</v>
      </c>
      <c r="F605" s="51" t="s">
        <v>831</v>
      </c>
      <c r="H605" s="51" t="s">
        <v>623</v>
      </c>
      <c r="J605" s="51" t="s">
        <v>205</v>
      </c>
      <c r="K605" s="51" t="s">
        <v>3489</v>
      </c>
      <c r="L605" s="51">
        <v>50492</v>
      </c>
      <c r="N605" s="53">
        <v>21343.950659999999</v>
      </c>
      <c r="P605" s="53">
        <v>21343.950659999999</v>
      </c>
    </row>
    <row r="606" spans="1:16" hidden="1">
      <c r="A606" s="19" t="s">
        <v>1993</v>
      </c>
      <c r="B606" s="19" t="s">
        <v>2461</v>
      </c>
      <c r="D606" s="51" t="s">
        <v>1879</v>
      </c>
      <c r="E606" s="51" t="s">
        <v>460</v>
      </c>
      <c r="F606" s="51" t="s">
        <v>460</v>
      </c>
      <c r="G606" s="51" t="s">
        <v>623</v>
      </c>
      <c r="H606" s="51" t="s">
        <v>44</v>
      </c>
      <c r="I606" s="51" t="s">
        <v>2460</v>
      </c>
      <c r="N606" s="53">
        <v>17</v>
      </c>
      <c r="O606" s="53">
        <v>0</v>
      </c>
      <c r="P606" s="53">
        <v>17</v>
      </c>
    </row>
    <row r="607" spans="1:16" hidden="1">
      <c r="A607" s="19" t="s">
        <v>1993</v>
      </c>
      <c r="B607" s="19" t="s">
        <v>2457</v>
      </c>
      <c r="D607" s="51" t="s">
        <v>1879</v>
      </c>
      <c r="E607" s="51" t="s">
        <v>460</v>
      </c>
      <c r="F607" s="51" t="s">
        <v>460</v>
      </c>
      <c r="G607" s="51" t="s">
        <v>623</v>
      </c>
      <c r="H607" s="51" t="s">
        <v>44</v>
      </c>
      <c r="I607" s="51" t="s">
        <v>2456</v>
      </c>
      <c r="N607" s="53">
        <v>16</v>
      </c>
      <c r="O607" s="53">
        <v>0</v>
      </c>
      <c r="P607" s="53">
        <v>16</v>
      </c>
    </row>
    <row r="608" spans="1:16" hidden="1">
      <c r="A608" s="19" t="s">
        <v>1986</v>
      </c>
      <c r="B608" s="19" t="s">
        <v>832</v>
      </c>
      <c r="D608" s="51" t="s">
        <v>1879</v>
      </c>
      <c r="E608" s="51" t="s">
        <v>103</v>
      </c>
      <c r="F608" s="51" t="s">
        <v>103</v>
      </c>
      <c r="H608" s="51" t="s">
        <v>623</v>
      </c>
      <c r="J608" s="51" t="s">
        <v>3685</v>
      </c>
      <c r="K608" s="51" t="s">
        <v>3684</v>
      </c>
      <c r="L608" s="51" t="s">
        <v>15</v>
      </c>
      <c r="N608" s="53">
        <v>0</v>
      </c>
      <c r="P608" s="53">
        <v>0</v>
      </c>
    </row>
    <row r="609" spans="1:16" hidden="1">
      <c r="A609" s="19" t="s">
        <v>1985</v>
      </c>
      <c r="B609" s="19" t="s">
        <v>832</v>
      </c>
      <c r="D609" s="51" t="s">
        <v>1879</v>
      </c>
      <c r="E609" s="51" t="s">
        <v>103</v>
      </c>
      <c r="F609" s="51" t="s">
        <v>103</v>
      </c>
      <c r="H609" s="51" t="s">
        <v>623</v>
      </c>
      <c r="J609" s="51" t="s">
        <v>3685</v>
      </c>
      <c r="K609" s="51" t="s">
        <v>3684</v>
      </c>
      <c r="L609" s="51" t="s">
        <v>15</v>
      </c>
      <c r="N609" s="53">
        <v>1.317464421240724E-4</v>
      </c>
      <c r="P609" s="53">
        <v>1.317464421240724E-4</v>
      </c>
    </row>
    <row r="610" spans="1:16" hidden="1">
      <c r="A610" s="19" t="s">
        <v>1984</v>
      </c>
      <c r="B610" s="19" t="s">
        <v>832</v>
      </c>
      <c r="D610" s="51" t="s">
        <v>1879</v>
      </c>
      <c r="E610" s="51" t="s">
        <v>103</v>
      </c>
      <c r="F610" s="51" t="s">
        <v>103</v>
      </c>
      <c r="H610" s="51" t="s">
        <v>623</v>
      </c>
      <c r="J610" s="51" t="s">
        <v>3685</v>
      </c>
      <c r="K610" s="51" t="s">
        <v>3684</v>
      </c>
      <c r="L610" s="51" t="s">
        <v>15</v>
      </c>
      <c r="N610" s="53">
        <v>17.903868253557874</v>
      </c>
      <c r="P610" s="53">
        <v>17.903868253557874</v>
      </c>
    </row>
    <row r="611" spans="1:16" hidden="1">
      <c r="A611" s="19" t="s">
        <v>1986</v>
      </c>
      <c r="B611" s="19" t="s">
        <v>496</v>
      </c>
      <c r="D611" s="51" t="s">
        <v>1879</v>
      </c>
      <c r="E611" s="51" t="s">
        <v>103</v>
      </c>
      <c r="F611" s="51" t="s">
        <v>103</v>
      </c>
      <c r="H611" s="51" t="s">
        <v>623</v>
      </c>
      <c r="J611" s="51" t="e">
        <v>#N/A</v>
      </c>
      <c r="K611" s="51" t="s">
        <v>2773</v>
      </c>
      <c r="N611" s="53">
        <v>0</v>
      </c>
      <c r="P611" s="53">
        <v>0</v>
      </c>
    </row>
    <row r="612" spans="1:16" hidden="1">
      <c r="A612" s="19" t="s">
        <v>1985</v>
      </c>
      <c r="B612" s="19" t="s">
        <v>496</v>
      </c>
      <c r="D612" s="51" t="s">
        <v>1879</v>
      </c>
      <c r="E612" s="51" t="s">
        <v>103</v>
      </c>
      <c r="F612" s="51" t="s">
        <v>103</v>
      </c>
      <c r="H612" s="51" t="s">
        <v>623</v>
      </c>
      <c r="J612" s="51" t="e">
        <v>#N/A</v>
      </c>
      <c r="K612" s="51" t="s">
        <v>2773</v>
      </c>
      <c r="N612" s="53">
        <v>1.4254090848966037E-2</v>
      </c>
      <c r="P612" s="53">
        <v>1.4254090848966037E-2</v>
      </c>
    </row>
    <row r="613" spans="1:16" hidden="1">
      <c r="A613" s="19" t="s">
        <v>1984</v>
      </c>
      <c r="B613" s="19" t="s">
        <v>496</v>
      </c>
      <c r="D613" s="51" t="s">
        <v>1879</v>
      </c>
      <c r="E613" s="51" t="s">
        <v>103</v>
      </c>
      <c r="F613" s="51" t="s">
        <v>103</v>
      </c>
      <c r="H613" s="51" t="s">
        <v>623</v>
      </c>
      <c r="J613" s="51" t="e">
        <v>#N/A</v>
      </c>
      <c r="K613" s="51" t="s">
        <v>2773</v>
      </c>
      <c r="N613" s="53">
        <v>1937.0797459091511</v>
      </c>
      <c r="P613" s="53">
        <v>1937.0797459091511</v>
      </c>
    </row>
    <row r="614" spans="1:16" hidden="1">
      <c r="A614" s="19" t="s">
        <v>2017</v>
      </c>
      <c r="B614" s="19" t="s">
        <v>2016</v>
      </c>
      <c r="D614" s="51" t="s">
        <v>1879</v>
      </c>
      <c r="E614" s="51" t="s">
        <v>460</v>
      </c>
      <c r="F614" s="51" t="s">
        <v>460</v>
      </c>
      <c r="G614" s="51" t="s">
        <v>460</v>
      </c>
      <c r="H614" s="51" t="s">
        <v>1878</v>
      </c>
      <c r="N614" s="53">
        <v>169</v>
      </c>
      <c r="P614" s="53">
        <v>169</v>
      </c>
    </row>
    <row r="615" spans="1:16" hidden="1">
      <c r="A615" s="19" t="s">
        <v>39</v>
      </c>
      <c r="B615" s="19" t="s">
        <v>833</v>
      </c>
      <c r="D615" s="51" t="s">
        <v>1879</v>
      </c>
      <c r="E615" s="51" t="s">
        <v>460</v>
      </c>
      <c r="F615" s="51" t="s">
        <v>460</v>
      </c>
      <c r="H615" s="51" t="s">
        <v>623</v>
      </c>
      <c r="N615" s="53">
        <v>55.49</v>
      </c>
      <c r="P615" s="53">
        <v>55.49</v>
      </c>
    </row>
    <row r="616" spans="1:16" hidden="1">
      <c r="A616" s="19" t="s">
        <v>1986</v>
      </c>
      <c r="B616" s="19" t="s">
        <v>2841</v>
      </c>
      <c r="D616" s="51" t="s">
        <v>1879</v>
      </c>
      <c r="E616" s="51" t="s">
        <v>622</v>
      </c>
      <c r="F616" s="51" t="s">
        <v>622</v>
      </c>
      <c r="H616" s="51" t="s">
        <v>623</v>
      </c>
      <c r="J616" s="51" t="s">
        <v>44</v>
      </c>
      <c r="K616" s="51" t="s">
        <v>44</v>
      </c>
      <c r="N616" s="53">
        <v>0</v>
      </c>
      <c r="P616" s="53">
        <v>0</v>
      </c>
    </row>
    <row r="617" spans="1:16" hidden="1">
      <c r="A617" s="19" t="s">
        <v>1985</v>
      </c>
      <c r="B617" s="19" t="s">
        <v>2841</v>
      </c>
      <c r="D617" s="51" t="s">
        <v>1879</v>
      </c>
      <c r="E617" s="51" t="s">
        <v>622</v>
      </c>
      <c r="F617" s="51" t="s">
        <v>622</v>
      </c>
      <c r="H617" s="51" t="s">
        <v>623</v>
      </c>
      <c r="J617" s="51" t="s">
        <v>44</v>
      </c>
      <c r="K617" s="51" t="s">
        <v>44</v>
      </c>
      <c r="N617" s="53">
        <v>0</v>
      </c>
      <c r="P617" s="53">
        <v>0</v>
      </c>
    </row>
    <row r="618" spans="1:16" hidden="1">
      <c r="A618" s="19" t="s">
        <v>1984</v>
      </c>
      <c r="B618" s="19" t="s">
        <v>2841</v>
      </c>
      <c r="D618" s="51" t="s">
        <v>1879</v>
      </c>
      <c r="E618" s="51" t="s">
        <v>622</v>
      </c>
      <c r="F618" s="51" t="s">
        <v>622</v>
      </c>
      <c r="H618" s="51" t="s">
        <v>623</v>
      </c>
      <c r="J618" s="51" t="s">
        <v>44</v>
      </c>
      <c r="K618" s="51" t="s">
        <v>44</v>
      </c>
      <c r="N618" s="53">
        <v>0</v>
      </c>
      <c r="P618" s="53">
        <v>0</v>
      </c>
    </row>
    <row r="619" spans="1:16" hidden="1">
      <c r="A619" s="19" t="s">
        <v>2149</v>
      </c>
      <c r="B619" s="19" t="s">
        <v>834</v>
      </c>
      <c r="D619" s="51" t="s">
        <v>1879</v>
      </c>
      <c r="E619" s="51" t="s">
        <v>672</v>
      </c>
      <c r="F619" s="51" t="s">
        <v>672</v>
      </c>
      <c r="G619" s="51" t="s">
        <v>671</v>
      </c>
      <c r="H619" s="51" t="s">
        <v>671</v>
      </c>
      <c r="K619" s="51" t="s">
        <v>2362</v>
      </c>
      <c r="L619" s="51" t="s">
        <v>15</v>
      </c>
      <c r="N619" s="53">
        <v>11.439647532913202</v>
      </c>
      <c r="O619" s="53">
        <v>0</v>
      </c>
      <c r="P619" s="53">
        <v>11.439647532913202</v>
      </c>
    </row>
    <row r="620" spans="1:16" hidden="1">
      <c r="A620" s="19" t="s">
        <v>128</v>
      </c>
      <c r="B620" s="19" t="s">
        <v>835</v>
      </c>
      <c r="D620" s="51" t="s">
        <v>1879</v>
      </c>
      <c r="E620" s="51" t="s">
        <v>622</v>
      </c>
      <c r="F620" s="51" t="s">
        <v>622</v>
      </c>
      <c r="H620" s="51" t="s">
        <v>623</v>
      </c>
      <c r="L620" s="51">
        <v>56356</v>
      </c>
      <c r="N620" s="53">
        <v>26210.306756210994</v>
      </c>
      <c r="P620" s="53">
        <v>26210.306756210994</v>
      </c>
    </row>
    <row r="621" spans="1:16" hidden="1">
      <c r="A621" s="19" t="s">
        <v>2149</v>
      </c>
      <c r="B621" s="19" t="s">
        <v>836</v>
      </c>
      <c r="C621" s="51" t="s">
        <v>681</v>
      </c>
      <c r="D621" s="51" t="s">
        <v>3982</v>
      </c>
      <c r="E621" s="51" t="s">
        <v>676</v>
      </c>
      <c r="F621" s="51" t="s">
        <v>777</v>
      </c>
      <c r="G621" s="51" t="s">
        <v>676</v>
      </c>
      <c r="H621" s="51" t="s">
        <v>6</v>
      </c>
      <c r="J621" s="51" t="s">
        <v>4019</v>
      </c>
      <c r="K621" s="51" t="s">
        <v>4018</v>
      </c>
      <c r="L621" s="51">
        <v>3020</v>
      </c>
      <c r="N621" s="53">
        <v>667.09217348955008</v>
      </c>
      <c r="O621" s="53">
        <v>0</v>
      </c>
      <c r="P621" s="53">
        <v>667.09217348955008</v>
      </c>
    </row>
    <row r="622" spans="1:16" hidden="1">
      <c r="A622" s="19" t="s">
        <v>2149</v>
      </c>
      <c r="B622" s="19" t="s">
        <v>837</v>
      </c>
      <c r="C622" s="51" t="s">
        <v>681</v>
      </c>
      <c r="D622" s="51" t="s">
        <v>3982</v>
      </c>
      <c r="E622" s="51" t="s">
        <v>676</v>
      </c>
      <c r="F622" s="51" t="s">
        <v>777</v>
      </c>
      <c r="G622" s="51" t="s">
        <v>676</v>
      </c>
      <c r="H622" s="51" t="s">
        <v>6</v>
      </c>
      <c r="J622" s="51" t="s">
        <v>4020</v>
      </c>
      <c r="L622" s="51">
        <v>3021</v>
      </c>
      <c r="N622" s="53">
        <v>914.61805346086078</v>
      </c>
      <c r="O622" s="53">
        <v>0</v>
      </c>
      <c r="P622" s="53">
        <v>914.61805346086078</v>
      </c>
    </row>
    <row r="623" spans="1:16" hidden="1">
      <c r="A623" s="19" t="s">
        <v>1993</v>
      </c>
      <c r="B623" s="19" t="s">
        <v>2543</v>
      </c>
      <c r="D623" s="51" t="s">
        <v>1879</v>
      </c>
      <c r="E623" s="51" t="s">
        <v>0</v>
      </c>
      <c r="F623" s="51" t="s">
        <v>0</v>
      </c>
      <c r="G623" s="51" t="s">
        <v>839</v>
      </c>
      <c r="H623" s="51" t="s">
        <v>44</v>
      </c>
      <c r="I623" s="51" t="s">
        <v>2542</v>
      </c>
      <c r="N623" s="53">
        <v>48074</v>
      </c>
      <c r="O623" s="53">
        <v>0</v>
      </c>
      <c r="P623" s="53">
        <v>48074</v>
      </c>
    </row>
    <row r="624" spans="1:16" s="138" customFormat="1" hidden="1">
      <c r="A624" s="138" t="s">
        <v>2126</v>
      </c>
      <c r="B624" s="138" t="s">
        <v>3983</v>
      </c>
      <c r="C624" s="140" t="s">
        <v>681</v>
      </c>
      <c r="D624" s="140" t="s">
        <v>3982</v>
      </c>
      <c r="E624" s="140" t="s">
        <v>0</v>
      </c>
      <c r="F624" s="140" t="s">
        <v>0</v>
      </c>
      <c r="G624" s="140" t="s">
        <v>0</v>
      </c>
      <c r="H624" s="140" t="s">
        <v>5</v>
      </c>
      <c r="I624" s="140"/>
      <c r="J624" s="140" t="s">
        <v>2610</v>
      </c>
      <c r="K624" s="140" t="s">
        <v>2564</v>
      </c>
      <c r="L624" s="140"/>
      <c r="M624" s="140"/>
      <c r="N624" s="139">
        <v>11930</v>
      </c>
      <c r="O624" s="139">
        <v>0</v>
      </c>
      <c r="P624" s="139">
        <v>11930</v>
      </c>
    </row>
    <row r="625" spans="1:16" hidden="1">
      <c r="A625" s="19" t="s">
        <v>660</v>
      </c>
      <c r="B625" s="19" t="s">
        <v>838</v>
      </c>
      <c r="D625" s="51" t="s">
        <v>1879</v>
      </c>
      <c r="E625" s="51" t="s">
        <v>0</v>
      </c>
      <c r="F625" s="51" t="s">
        <v>0</v>
      </c>
      <c r="H625" s="51" t="s">
        <v>5</v>
      </c>
      <c r="J625" s="51" t="s">
        <v>2610</v>
      </c>
      <c r="K625" s="51" t="s">
        <v>2564</v>
      </c>
      <c r="L625" s="51">
        <v>50637</v>
      </c>
      <c r="N625" s="53">
        <v>15366</v>
      </c>
      <c r="P625" s="53">
        <v>15366</v>
      </c>
    </row>
    <row r="626" spans="1:16" hidden="1">
      <c r="A626" s="19" t="s">
        <v>2019</v>
      </c>
      <c r="B626" s="19" t="s">
        <v>838</v>
      </c>
      <c r="D626" s="51" t="s">
        <v>1879</v>
      </c>
      <c r="E626" s="51" t="s">
        <v>0</v>
      </c>
      <c r="F626" s="51" t="s">
        <v>0</v>
      </c>
      <c r="G626" s="51" t="s">
        <v>0</v>
      </c>
      <c r="H626" s="51" t="s">
        <v>5</v>
      </c>
      <c r="J626" s="51" t="s">
        <v>2610</v>
      </c>
      <c r="K626" s="51" t="s">
        <v>2564</v>
      </c>
      <c r="L626" s="51">
        <v>50637</v>
      </c>
      <c r="N626" s="53">
        <v>50697</v>
      </c>
      <c r="O626" s="53">
        <v>0</v>
      </c>
      <c r="P626" s="53">
        <v>50697</v>
      </c>
    </row>
    <row r="627" spans="1:16" s="138" customFormat="1" hidden="1">
      <c r="A627" s="138" t="s">
        <v>2126</v>
      </c>
      <c r="B627" s="138" t="s">
        <v>3984</v>
      </c>
      <c r="C627" s="140" t="s">
        <v>681</v>
      </c>
      <c r="D627" s="140" t="s">
        <v>3982</v>
      </c>
      <c r="E627" s="140" t="s">
        <v>0</v>
      </c>
      <c r="F627" s="140" t="s">
        <v>0</v>
      </c>
      <c r="G627" s="140" t="s">
        <v>0</v>
      </c>
      <c r="H627" s="140" t="s">
        <v>5</v>
      </c>
      <c r="I627" s="140"/>
      <c r="J627" s="140" t="s">
        <v>2610</v>
      </c>
      <c r="K627" s="140" t="s">
        <v>2542</v>
      </c>
      <c r="L627" s="140"/>
      <c r="M627" s="140"/>
      <c r="N627" s="139">
        <v>28570</v>
      </c>
      <c r="O627" s="139">
        <v>0</v>
      </c>
      <c r="P627" s="139">
        <v>28570</v>
      </c>
    </row>
    <row r="628" spans="1:16" hidden="1">
      <c r="A628" s="19" t="s">
        <v>624</v>
      </c>
      <c r="B628" s="19" t="s">
        <v>2626</v>
      </c>
      <c r="D628" s="51" t="s">
        <v>1879</v>
      </c>
      <c r="E628" s="51" t="s">
        <v>103</v>
      </c>
      <c r="F628" s="51" t="s">
        <v>690</v>
      </c>
      <c r="G628" s="51" t="s">
        <v>676</v>
      </c>
      <c r="H628" s="51" t="s">
        <v>5</v>
      </c>
      <c r="J628" s="51">
        <v>60533</v>
      </c>
      <c r="K628" s="51" t="s">
        <v>2542</v>
      </c>
      <c r="N628" s="53">
        <v>350</v>
      </c>
      <c r="P628" s="53">
        <v>350</v>
      </c>
    </row>
    <row r="629" spans="1:16" hidden="1">
      <c r="A629" s="19" t="s">
        <v>660</v>
      </c>
      <c r="B629" s="19" t="s">
        <v>2611</v>
      </c>
      <c r="D629" s="51" t="s">
        <v>1879</v>
      </c>
      <c r="E629" s="51" t="s">
        <v>0</v>
      </c>
      <c r="F629" s="51" t="s">
        <v>0</v>
      </c>
      <c r="H629" s="51" t="s">
        <v>5</v>
      </c>
      <c r="J629" s="51" t="s">
        <v>2610</v>
      </c>
      <c r="K629" s="51" t="s">
        <v>2542</v>
      </c>
      <c r="L629" s="51">
        <v>50637</v>
      </c>
      <c r="N629" s="53">
        <v>13634</v>
      </c>
      <c r="P629" s="53">
        <v>13634</v>
      </c>
    </row>
    <row r="630" spans="1:16" hidden="1">
      <c r="A630" s="19" t="s">
        <v>2019</v>
      </c>
      <c r="B630" s="19" t="s">
        <v>2611</v>
      </c>
      <c r="D630" s="51" t="s">
        <v>1879</v>
      </c>
      <c r="E630" s="51" t="s">
        <v>0</v>
      </c>
      <c r="F630" s="51" t="s">
        <v>0</v>
      </c>
      <c r="G630" s="51" t="s">
        <v>0</v>
      </c>
      <c r="H630" s="51" t="s">
        <v>5</v>
      </c>
      <c r="J630" s="51" t="s">
        <v>2610</v>
      </c>
      <c r="K630" s="51" t="s">
        <v>2542</v>
      </c>
      <c r="L630" s="51">
        <v>50637</v>
      </c>
      <c r="N630" s="53">
        <v>24303</v>
      </c>
      <c r="O630" s="53">
        <v>0</v>
      </c>
      <c r="P630" s="53">
        <v>24303</v>
      </c>
    </row>
    <row r="631" spans="1:16" hidden="1">
      <c r="A631" s="19" t="s">
        <v>1993</v>
      </c>
      <c r="B631" s="19" t="s">
        <v>2565</v>
      </c>
      <c r="D631" s="51" t="s">
        <v>1879</v>
      </c>
      <c r="E631" s="51" t="s">
        <v>0</v>
      </c>
      <c r="F631" s="51" t="s">
        <v>0</v>
      </c>
      <c r="G631" s="51" t="s">
        <v>5</v>
      </c>
      <c r="H631" s="51" t="s">
        <v>44</v>
      </c>
      <c r="I631" s="51" t="s">
        <v>2564</v>
      </c>
      <c r="N631" s="53">
        <v>6700</v>
      </c>
      <c r="O631" s="53">
        <v>0</v>
      </c>
      <c r="P631" s="53">
        <v>6700</v>
      </c>
    </row>
    <row r="632" spans="1:16" hidden="1">
      <c r="A632" s="19" t="s">
        <v>1986</v>
      </c>
      <c r="B632" s="19" t="s">
        <v>840</v>
      </c>
      <c r="D632" s="51" t="s">
        <v>1879</v>
      </c>
      <c r="E632" s="51" t="s">
        <v>622</v>
      </c>
      <c r="F632" s="51" t="s">
        <v>622</v>
      </c>
      <c r="H632" s="51" t="s">
        <v>623</v>
      </c>
      <c r="J632" s="51" t="s">
        <v>44</v>
      </c>
      <c r="K632" s="51" t="s">
        <v>44</v>
      </c>
      <c r="L632" s="51" t="s">
        <v>2840</v>
      </c>
      <c r="N632" s="53">
        <v>0</v>
      </c>
      <c r="P632" s="53">
        <v>0</v>
      </c>
    </row>
    <row r="633" spans="1:16" hidden="1">
      <c r="A633" s="19" t="s">
        <v>1985</v>
      </c>
      <c r="B633" s="19" t="s">
        <v>840</v>
      </c>
      <c r="D633" s="51" t="s">
        <v>1879</v>
      </c>
      <c r="E633" s="51" t="s">
        <v>622</v>
      </c>
      <c r="F633" s="51" t="s">
        <v>622</v>
      </c>
      <c r="H633" s="51" t="s">
        <v>623</v>
      </c>
      <c r="J633" s="51" t="s">
        <v>44</v>
      </c>
      <c r="K633" s="51" t="s">
        <v>44</v>
      </c>
      <c r="L633" s="51" t="s">
        <v>2840</v>
      </c>
      <c r="N633" s="53">
        <v>1.2091380284499234</v>
      </c>
      <c r="P633" s="53">
        <v>1.2091380284499234</v>
      </c>
    </row>
    <row r="634" spans="1:16" hidden="1">
      <c r="A634" s="19" t="s">
        <v>1984</v>
      </c>
      <c r="B634" s="19" t="s">
        <v>840</v>
      </c>
      <c r="D634" s="51" t="s">
        <v>1879</v>
      </c>
      <c r="E634" s="51" t="s">
        <v>622</v>
      </c>
      <c r="F634" s="51" t="s">
        <v>622</v>
      </c>
      <c r="H634" s="51" t="s">
        <v>623</v>
      </c>
      <c r="J634" s="51" t="s">
        <v>44</v>
      </c>
      <c r="K634" s="51" t="s">
        <v>44</v>
      </c>
      <c r="L634" s="51" t="s">
        <v>2840</v>
      </c>
      <c r="N634" s="53">
        <v>164317.51486197155</v>
      </c>
      <c r="P634" s="53">
        <v>164317.51486197155</v>
      </c>
    </row>
    <row r="635" spans="1:16" hidden="1">
      <c r="A635" s="19" t="s">
        <v>54</v>
      </c>
      <c r="B635" s="19" t="s">
        <v>841</v>
      </c>
      <c r="D635" s="51" t="s">
        <v>1879</v>
      </c>
      <c r="E635" s="51" t="s">
        <v>622</v>
      </c>
      <c r="F635" s="51" t="s">
        <v>622</v>
      </c>
      <c r="H635" s="51" t="s">
        <v>842</v>
      </c>
      <c r="L635" s="51">
        <v>6060</v>
      </c>
      <c r="N635" s="53">
        <v>2079</v>
      </c>
      <c r="P635" s="53">
        <v>2079</v>
      </c>
    </row>
    <row r="636" spans="1:16" hidden="1">
      <c r="A636" s="19" t="s">
        <v>2019</v>
      </c>
      <c r="B636" s="19" t="s">
        <v>2020</v>
      </c>
      <c r="D636" s="51" t="s">
        <v>1879</v>
      </c>
      <c r="E636" s="51" t="s">
        <v>676</v>
      </c>
      <c r="F636" s="51" t="s">
        <v>962</v>
      </c>
      <c r="G636" s="51" t="s">
        <v>676</v>
      </c>
      <c r="H636" s="51" t="s">
        <v>1878</v>
      </c>
      <c r="L636" s="51">
        <v>454</v>
      </c>
      <c r="N636" s="53">
        <v>11873.751398300001</v>
      </c>
      <c r="O636" s="53">
        <v>0</v>
      </c>
      <c r="P636" s="53">
        <v>11873.751398300001</v>
      </c>
    </row>
    <row r="637" spans="1:16" hidden="1">
      <c r="A637" s="19" t="s">
        <v>2019</v>
      </c>
      <c r="B637" s="19" t="s">
        <v>2020</v>
      </c>
      <c r="D637" s="51" t="s">
        <v>1879</v>
      </c>
      <c r="E637" s="51" t="s">
        <v>676</v>
      </c>
      <c r="F637" s="51" t="s">
        <v>962</v>
      </c>
      <c r="G637" s="51" t="s">
        <v>676</v>
      </c>
      <c r="H637" s="51" t="s">
        <v>1878</v>
      </c>
      <c r="L637" s="51">
        <v>454</v>
      </c>
      <c r="N637" s="53">
        <v>14505.545663999997</v>
      </c>
      <c r="O637" s="53">
        <v>0</v>
      </c>
      <c r="P637" s="53">
        <v>14505.545663999997</v>
      </c>
    </row>
    <row r="638" spans="1:16" hidden="1">
      <c r="A638" s="19" t="s">
        <v>2268</v>
      </c>
      <c r="B638" s="19" t="s">
        <v>2809</v>
      </c>
      <c r="D638" s="51" t="s">
        <v>1879</v>
      </c>
      <c r="E638" s="51" t="s">
        <v>676</v>
      </c>
      <c r="F638" s="51" t="s">
        <v>962</v>
      </c>
      <c r="H638" s="51" t="s">
        <v>623</v>
      </c>
      <c r="J638" s="51" t="s">
        <v>249</v>
      </c>
      <c r="K638" s="51" t="s">
        <v>249</v>
      </c>
      <c r="L638" s="51">
        <v>454</v>
      </c>
      <c r="N638" s="53">
        <v>100022.33462199999</v>
      </c>
      <c r="O638" s="53">
        <v>0</v>
      </c>
      <c r="P638" s="53">
        <v>100022.33462199999</v>
      </c>
    </row>
    <row r="639" spans="1:16" hidden="1">
      <c r="A639" s="19" t="s">
        <v>502</v>
      </c>
      <c r="B639" s="19" t="s">
        <v>845</v>
      </c>
      <c r="D639" s="51" t="s">
        <v>1879</v>
      </c>
      <c r="E639" s="51" t="s">
        <v>676</v>
      </c>
      <c r="F639" s="51" t="s">
        <v>676</v>
      </c>
      <c r="H639" s="51" t="s">
        <v>623</v>
      </c>
      <c r="L639" s="51">
        <v>54555</v>
      </c>
      <c r="N639" s="53">
        <v>126109.07448699301</v>
      </c>
      <c r="P639" s="53">
        <v>126109.07448699301</v>
      </c>
    </row>
    <row r="640" spans="1:16" hidden="1">
      <c r="A640" s="19" t="s">
        <v>434</v>
      </c>
      <c r="B640" s="19" t="s">
        <v>843</v>
      </c>
      <c r="D640" s="51" t="s">
        <v>1879</v>
      </c>
      <c r="E640" s="51" t="s">
        <v>676</v>
      </c>
      <c r="F640" s="51" t="s">
        <v>676</v>
      </c>
      <c r="G640" s="51" t="s">
        <v>676</v>
      </c>
      <c r="H640" s="51" t="s">
        <v>1878</v>
      </c>
      <c r="K640" s="51" t="s">
        <v>1905</v>
      </c>
      <c r="L640" s="51">
        <v>54554</v>
      </c>
      <c r="N640" s="53">
        <v>233235</v>
      </c>
      <c r="P640" s="53">
        <v>233235</v>
      </c>
    </row>
    <row r="641" spans="1:16" hidden="1">
      <c r="A641" s="19" t="s">
        <v>611</v>
      </c>
      <c r="B641" s="19" t="s">
        <v>843</v>
      </c>
      <c r="D641" s="51" t="s">
        <v>1879</v>
      </c>
      <c r="E641" s="51" t="s">
        <v>676</v>
      </c>
      <c r="F641" s="51" t="s">
        <v>676</v>
      </c>
      <c r="H641" s="51" t="s">
        <v>844</v>
      </c>
      <c r="K641" s="51" t="s">
        <v>1905</v>
      </c>
      <c r="L641" s="51">
        <v>54554</v>
      </c>
      <c r="N641" s="53">
        <v>101767.90712724999</v>
      </c>
      <c r="P641" s="53">
        <v>101767.90712724999</v>
      </c>
    </row>
    <row r="642" spans="1:16" hidden="1">
      <c r="A642" s="19" t="s">
        <v>636</v>
      </c>
      <c r="B642" s="19" t="s">
        <v>843</v>
      </c>
      <c r="D642" s="51" t="s">
        <v>1879</v>
      </c>
      <c r="E642" s="51" t="s">
        <v>676</v>
      </c>
      <c r="F642" s="51" t="s">
        <v>676</v>
      </c>
      <c r="H642" s="51" t="s">
        <v>844</v>
      </c>
      <c r="K642" s="51" t="s">
        <v>1905</v>
      </c>
      <c r="L642" s="51">
        <v>54554</v>
      </c>
      <c r="N642" s="53">
        <v>0</v>
      </c>
      <c r="P642" s="53">
        <v>0</v>
      </c>
    </row>
    <row r="643" spans="1:16" hidden="1">
      <c r="A643" s="19" t="s">
        <v>507</v>
      </c>
      <c r="B643" s="19" t="s">
        <v>843</v>
      </c>
      <c r="D643" s="51" t="s">
        <v>1879</v>
      </c>
      <c r="E643" s="51" t="s">
        <v>676</v>
      </c>
      <c r="F643" s="51" t="s">
        <v>676</v>
      </c>
      <c r="H643" s="51" t="s">
        <v>844</v>
      </c>
      <c r="K643" s="51" t="s">
        <v>1905</v>
      </c>
      <c r="L643" s="51">
        <v>54554</v>
      </c>
      <c r="N643" s="53">
        <v>0</v>
      </c>
      <c r="P643" s="53">
        <v>0</v>
      </c>
    </row>
    <row r="644" spans="1:16" hidden="1">
      <c r="A644" s="19" t="s">
        <v>637</v>
      </c>
      <c r="B644" s="19" t="s">
        <v>843</v>
      </c>
      <c r="D644" s="51" t="s">
        <v>1879</v>
      </c>
      <c r="E644" s="51" t="s">
        <v>676</v>
      </c>
      <c r="F644" s="51" t="s">
        <v>676</v>
      </c>
      <c r="H644" s="51" t="s">
        <v>844</v>
      </c>
      <c r="K644" s="51" t="s">
        <v>1905</v>
      </c>
      <c r="L644" s="51">
        <v>54554</v>
      </c>
      <c r="N644" s="53">
        <v>16893.41</v>
      </c>
      <c r="P644" s="53">
        <v>16893.41</v>
      </c>
    </row>
    <row r="645" spans="1:16" hidden="1">
      <c r="A645" s="19" t="s">
        <v>638</v>
      </c>
      <c r="B645" s="19" t="s">
        <v>843</v>
      </c>
      <c r="D645" s="51" t="s">
        <v>1879</v>
      </c>
      <c r="E645" s="51" t="s">
        <v>676</v>
      </c>
      <c r="F645" s="51" t="s">
        <v>676</v>
      </c>
      <c r="H645" s="51" t="s">
        <v>844</v>
      </c>
      <c r="K645" s="51" t="s">
        <v>1905</v>
      </c>
      <c r="L645" s="51">
        <v>54554</v>
      </c>
      <c r="N645" s="53">
        <v>105461</v>
      </c>
      <c r="P645" s="53">
        <v>105461</v>
      </c>
    </row>
    <row r="646" spans="1:16" hidden="1">
      <c r="A646" s="19" t="s">
        <v>639</v>
      </c>
      <c r="B646" s="19" t="s">
        <v>843</v>
      </c>
      <c r="D646" s="51" t="s">
        <v>1879</v>
      </c>
      <c r="E646" s="51" t="s">
        <v>676</v>
      </c>
      <c r="F646" s="51" t="s">
        <v>676</v>
      </c>
      <c r="H646" s="51" t="s">
        <v>844</v>
      </c>
      <c r="K646" s="51" t="s">
        <v>1905</v>
      </c>
      <c r="L646" s="51">
        <v>54554</v>
      </c>
      <c r="N646" s="53">
        <v>23406.54</v>
      </c>
      <c r="P646" s="53">
        <v>23406.54</v>
      </c>
    </row>
    <row r="647" spans="1:16" hidden="1">
      <c r="A647" s="19" t="s">
        <v>1894</v>
      </c>
      <c r="B647" s="19" t="s">
        <v>843</v>
      </c>
      <c r="D647" s="51" t="s">
        <v>1879</v>
      </c>
      <c r="E647" s="51" t="s">
        <v>676</v>
      </c>
      <c r="F647" s="51" t="s">
        <v>676</v>
      </c>
      <c r="H647" s="51" t="s">
        <v>844</v>
      </c>
      <c r="K647" s="51" t="s">
        <v>1905</v>
      </c>
      <c r="L647" s="51">
        <v>54554</v>
      </c>
      <c r="N647" s="53">
        <v>17198.7</v>
      </c>
      <c r="P647" s="53">
        <v>17198.7</v>
      </c>
    </row>
    <row r="648" spans="1:16" hidden="1">
      <c r="A648" s="19" t="s">
        <v>640</v>
      </c>
      <c r="B648" s="19" t="s">
        <v>843</v>
      </c>
      <c r="D648" s="51" t="s">
        <v>1879</v>
      </c>
      <c r="E648" s="51" t="s">
        <v>676</v>
      </c>
      <c r="F648" s="51" t="s">
        <v>676</v>
      </c>
      <c r="H648" s="51" t="s">
        <v>844</v>
      </c>
      <c r="K648" s="51" t="s">
        <v>1905</v>
      </c>
      <c r="L648" s="51">
        <v>54554</v>
      </c>
      <c r="N648" s="53">
        <v>20760.59</v>
      </c>
      <c r="P648" s="53">
        <v>20760.59</v>
      </c>
    </row>
    <row r="649" spans="1:16" hidden="1">
      <c r="A649" s="19" t="s">
        <v>1989</v>
      </c>
      <c r="B649" s="19" t="s">
        <v>2674</v>
      </c>
      <c r="D649" s="51" t="s">
        <v>1879</v>
      </c>
      <c r="E649" s="51" t="s">
        <v>676</v>
      </c>
      <c r="F649" s="51" t="s">
        <v>962</v>
      </c>
      <c r="H649" s="51" t="s">
        <v>623</v>
      </c>
      <c r="L649" s="51">
        <v>54555</v>
      </c>
      <c r="N649" s="53">
        <v>11816.674999999999</v>
      </c>
      <c r="O649" s="53">
        <v>0</v>
      </c>
      <c r="P649" s="53">
        <v>11816.674999999999</v>
      </c>
    </row>
    <row r="650" spans="1:16" hidden="1">
      <c r="A650" s="19" t="s">
        <v>2066</v>
      </c>
      <c r="B650" s="19" t="s">
        <v>2112</v>
      </c>
      <c r="D650" s="51" t="s">
        <v>1879</v>
      </c>
      <c r="E650" s="51" t="s">
        <v>4</v>
      </c>
      <c r="F650" s="51" t="s">
        <v>4</v>
      </c>
      <c r="G650" s="51" t="s">
        <v>4</v>
      </c>
      <c r="H650" s="51" t="s">
        <v>1878</v>
      </c>
      <c r="J650" s="51" t="s">
        <v>2111</v>
      </c>
      <c r="K650" s="51" t="s">
        <v>2110</v>
      </c>
      <c r="N650" s="53">
        <v>3203</v>
      </c>
      <c r="P650" s="53">
        <v>3203</v>
      </c>
    </row>
    <row r="651" spans="1:16" hidden="1">
      <c r="A651" s="19" t="s">
        <v>2149</v>
      </c>
      <c r="B651" s="19" t="s">
        <v>846</v>
      </c>
      <c r="C651" s="51" t="s">
        <v>681</v>
      </c>
      <c r="D651" s="51" t="s">
        <v>3982</v>
      </c>
      <c r="E651" s="51" t="s">
        <v>674</v>
      </c>
      <c r="F651" s="51" t="s">
        <v>674</v>
      </c>
      <c r="G651" s="51" t="s">
        <v>674</v>
      </c>
      <c r="H651" s="51" t="s">
        <v>7</v>
      </c>
      <c r="L651" s="51">
        <v>6076</v>
      </c>
      <c r="N651" s="53">
        <v>13664.11198193131</v>
      </c>
      <c r="O651" s="53">
        <v>0</v>
      </c>
      <c r="P651" s="53">
        <v>13664.11198193131</v>
      </c>
    </row>
    <row r="652" spans="1:16" hidden="1">
      <c r="A652" s="19" t="s">
        <v>631</v>
      </c>
      <c r="B652" s="19" t="s">
        <v>847</v>
      </c>
      <c r="D652" s="51" t="s">
        <v>1879</v>
      </c>
      <c r="E652" s="51" t="s">
        <v>460</v>
      </c>
      <c r="F652" s="51" t="s">
        <v>36</v>
      </c>
      <c r="H652" s="51" t="s">
        <v>623</v>
      </c>
      <c r="J652" s="51" t="s">
        <v>221</v>
      </c>
      <c r="K652" s="51" t="s">
        <v>2933</v>
      </c>
      <c r="N652" s="53">
        <v>4451</v>
      </c>
      <c r="P652" s="53">
        <v>4451</v>
      </c>
    </row>
    <row r="653" spans="1:16" hidden="1">
      <c r="A653" s="19" t="s">
        <v>631</v>
      </c>
      <c r="B653" s="19" t="s">
        <v>848</v>
      </c>
      <c r="D653" s="51" t="s">
        <v>1879</v>
      </c>
      <c r="E653" s="51" t="s">
        <v>460</v>
      </c>
      <c r="F653" s="51" t="s">
        <v>36</v>
      </c>
      <c r="H653" s="51" t="s">
        <v>623</v>
      </c>
      <c r="J653" s="51" t="s">
        <v>222</v>
      </c>
      <c r="K653" s="51" t="s">
        <v>2940</v>
      </c>
      <c r="N653" s="53">
        <v>1997</v>
      </c>
      <c r="P653" s="53">
        <v>1997</v>
      </c>
    </row>
    <row r="654" spans="1:16" hidden="1">
      <c r="A654" s="19" t="s">
        <v>16</v>
      </c>
      <c r="B654" s="19" t="s">
        <v>849</v>
      </c>
      <c r="D654" s="51" t="s">
        <v>1879</v>
      </c>
      <c r="E654" s="51" t="s">
        <v>460</v>
      </c>
      <c r="F654" s="51" t="s">
        <v>73</v>
      </c>
      <c r="H654" s="51" t="s">
        <v>623</v>
      </c>
      <c r="K654" s="51" t="s">
        <v>2706</v>
      </c>
      <c r="N654" s="53">
        <v>3606</v>
      </c>
      <c r="P654" s="53">
        <v>3606</v>
      </c>
    </row>
    <row r="655" spans="1:16" hidden="1">
      <c r="A655" s="19" t="s">
        <v>128</v>
      </c>
      <c r="B655" s="19" t="s">
        <v>850</v>
      </c>
      <c r="D655" s="51" t="s">
        <v>1879</v>
      </c>
      <c r="E655" s="51" t="s">
        <v>460</v>
      </c>
      <c r="F655" s="51" t="s">
        <v>460</v>
      </c>
      <c r="H655" s="51" t="s">
        <v>623</v>
      </c>
      <c r="J655" s="51">
        <v>60852</v>
      </c>
      <c r="K655" s="51" t="s">
        <v>2706</v>
      </c>
      <c r="N655" s="53">
        <v>31250.76</v>
      </c>
      <c r="P655" s="53">
        <v>31250.76</v>
      </c>
    </row>
    <row r="656" spans="1:16" hidden="1">
      <c r="A656" s="19" t="s">
        <v>2149</v>
      </c>
      <c r="B656" s="19" t="s">
        <v>851</v>
      </c>
      <c r="D656" s="51" t="s">
        <v>1879</v>
      </c>
      <c r="E656" s="51" t="s">
        <v>672</v>
      </c>
      <c r="F656" s="51" t="s">
        <v>672</v>
      </c>
      <c r="G656" s="51" t="s">
        <v>671</v>
      </c>
      <c r="H656" s="51" t="s">
        <v>5</v>
      </c>
      <c r="L656" s="51" t="s">
        <v>15</v>
      </c>
      <c r="N656" s="53">
        <v>34.075833206068488</v>
      </c>
      <c r="O656" s="53">
        <v>0</v>
      </c>
      <c r="P656" s="53">
        <v>34.075833206068488</v>
      </c>
    </row>
    <row r="657" spans="1:16" hidden="1">
      <c r="A657" s="19" t="s">
        <v>54</v>
      </c>
      <c r="B657" s="19" t="s">
        <v>852</v>
      </c>
      <c r="D657" s="51" t="s">
        <v>1879</v>
      </c>
      <c r="E657" s="51" t="s">
        <v>460</v>
      </c>
      <c r="F657" s="51" t="s">
        <v>460</v>
      </c>
      <c r="H657" s="51" t="s">
        <v>842</v>
      </c>
      <c r="J657" s="51" t="s">
        <v>140</v>
      </c>
      <c r="K657" s="51" t="s">
        <v>1915</v>
      </c>
      <c r="N657" s="53">
        <v>13644</v>
      </c>
      <c r="P657" s="53">
        <v>13644</v>
      </c>
    </row>
    <row r="658" spans="1:16" hidden="1">
      <c r="A658" s="19" t="s">
        <v>1986</v>
      </c>
      <c r="B658" s="19" t="s">
        <v>178</v>
      </c>
      <c r="D658" s="51" t="s">
        <v>1879</v>
      </c>
      <c r="E658" s="51" t="s">
        <v>103</v>
      </c>
      <c r="F658" s="51" t="s">
        <v>103</v>
      </c>
      <c r="H658" s="51" t="s">
        <v>623</v>
      </c>
      <c r="J658" s="51" t="s">
        <v>179</v>
      </c>
      <c r="K658" s="51" t="s">
        <v>3710</v>
      </c>
      <c r="N658" s="53">
        <v>0</v>
      </c>
      <c r="P658" s="53">
        <v>0</v>
      </c>
    </row>
    <row r="659" spans="1:16" hidden="1">
      <c r="A659" s="19" t="s">
        <v>1985</v>
      </c>
      <c r="B659" s="19" t="s">
        <v>178</v>
      </c>
      <c r="D659" s="51" t="s">
        <v>1879</v>
      </c>
      <c r="E659" s="51" t="s">
        <v>103</v>
      </c>
      <c r="F659" s="51" t="s">
        <v>103</v>
      </c>
      <c r="H659" s="51" t="s">
        <v>623</v>
      </c>
      <c r="J659" s="51" t="s">
        <v>179</v>
      </c>
      <c r="K659" s="51" t="s">
        <v>3710</v>
      </c>
      <c r="N659" s="53">
        <v>1.3824987742061257E-3</v>
      </c>
      <c r="P659" s="53">
        <v>1.3824987742061257E-3</v>
      </c>
    </row>
    <row r="660" spans="1:16" hidden="1">
      <c r="A660" s="19" t="s">
        <v>1984</v>
      </c>
      <c r="B660" s="19" t="s">
        <v>178</v>
      </c>
      <c r="D660" s="51" t="s">
        <v>1879</v>
      </c>
      <c r="E660" s="51" t="s">
        <v>103</v>
      </c>
      <c r="F660" s="51" t="s">
        <v>103</v>
      </c>
      <c r="H660" s="51" t="s">
        <v>623</v>
      </c>
      <c r="J660" s="51" t="s">
        <v>179</v>
      </c>
      <c r="K660" s="51" t="s">
        <v>3710</v>
      </c>
      <c r="N660" s="53">
        <v>187.87661750122578</v>
      </c>
      <c r="P660" s="53">
        <v>187.87661750122578</v>
      </c>
    </row>
    <row r="661" spans="1:16" hidden="1">
      <c r="A661" s="19" t="s">
        <v>2149</v>
      </c>
      <c r="B661" s="19" t="s">
        <v>853</v>
      </c>
      <c r="D661" s="51" t="s">
        <v>1879</v>
      </c>
      <c r="E661" s="51" t="s">
        <v>672</v>
      </c>
      <c r="F661" s="51" t="s">
        <v>672</v>
      </c>
      <c r="G661" s="51" t="s">
        <v>671</v>
      </c>
      <c r="H661" s="51" t="s">
        <v>671</v>
      </c>
      <c r="L661" s="51" t="s">
        <v>15</v>
      </c>
      <c r="N661" s="53">
        <v>91.841326120200435</v>
      </c>
      <c r="O661" s="53">
        <v>0</v>
      </c>
      <c r="P661" s="53">
        <v>91.841326120200435</v>
      </c>
    </row>
    <row r="662" spans="1:16" hidden="1">
      <c r="A662" s="19" t="s">
        <v>2149</v>
      </c>
      <c r="B662" s="19" t="s">
        <v>854</v>
      </c>
      <c r="D662" s="51" t="s">
        <v>1879</v>
      </c>
      <c r="E662" s="51" t="s">
        <v>672</v>
      </c>
      <c r="F662" s="51" t="s">
        <v>672</v>
      </c>
      <c r="G662" s="51" t="s">
        <v>671</v>
      </c>
      <c r="H662" s="51" t="s">
        <v>5</v>
      </c>
      <c r="K662" s="51" t="s">
        <v>2591</v>
      </c>
      <c r="L662" s="51" t="s">
        <v>15</v>
      </c>
      <c r="N662" s="53">
        <v>30.658795631302208</v>
      </c>
      <c r="O662" s="53">
        <v>0</v>
      </c>
      <c r="P662" s="53">
        <v>30.658795631302208</v>
      </c>
    </row>
    <row r="663" spans="1:16" hidden="1">
      <c r="A663" s="19" t="s">
        <v>41</v>
      </c>
      <c r="B663" s="19" t="s">
        <v>855</v>
      </c>
      <c r="D663" s="51" t="s">
        <v>1879</v>
      </c>
      <c r="E663" s="51" t="s">
        <v>103</v>
      </c>
      <c r="F663" s="51" t="s">
        <v>103</v>
      </c>
      <c r="H663" s="51" t="s">
        <v>623</v>
      </c>
      <c r="J663" s="51">
        <v>62001</v>
      </c>
      <c r="K663" s="51" t="s">
        <v>3844</v>
      </c>
      <c r="L663" s="51">
        <v>393</v>
      </c>
      <c r="N663" s="53">
        <v>111770</v>
      </c>
      <c r="P663" s="53">
        <v>111770</v>
      </c>
    </row>
    <row r="664" spans="1:16" hidden="1">
      <c r="A664" s="19" t="s">
        <v>2149</v>
      </c>
      <c r="B664" s="19" t="s">
        <v>856</v>
      </c>
      <c r="D664" s="51" t="s">
        <v>1879</v>
      </c>
      <c r="E664" s="51" t="s">
        <v>676</v>
      </c>
      <c r="F664" s="51" t="s">
        <v>777</v>
      </c>
      <c r="G664" s="51" t="s">
        <v>676</v>
      </c>
      <c r="H664" s="51" t="s">
        <v>1878</v>
      </c>
      <c r="J664" s="51" t="s">
        <v>287</v>
      </c>
      <c r="L664" s="51">
        <v>294</v>
      </c>
      <c r="N664" s="53">
        <v>1454.9016665176812</v>
      </c>
      <c r="O664" s="53">
        <v>0</v>
      </c>
      <c r="P664" s="53">
        <v>1454.9016665176812</v>
      </c>
    </row>
    <row r="665" spans="1:16" hidden="1">
      <c r="A665" s="19" t="s">
        <v>2149</v>
      </c>
      <c r="B665" s="19" t="s">
        <v>857</v>
      </c>
      <c r="D665" s="51" t="s">
        <v>1879</v>
      </c>
      <c r="E665" s="51" t="s">
        <v>676</v>
      </c>
      <c r="F665" s="51" t="s">
        <v>777</v>
      </c>
      <c r="G665" s="51" t="s">
        <v>676</v>
      </c>
      <c r="H665" s="51" t="s">
        <v>1878</v>
      </c>
      <c r="J665" s="51" t="s">
        <v>288</v>
      </c>
      <c r="L665" s="51">
        <v>295</v>
      </c>
      <c r="N665" s="53">
        <v>1867.7554395827233</v>
      </c>
      <c r="O665" s="53">
        <v>0</v>
      </c>
      <c r="P665" s="53">
        <v>1867.7554395827233</v>
      </c>
    </row>
    <row r="666" spans="1:16" s="138" customFormat="1" hidden="1">
      <c r="A666" s="138" t="s">
        <v>652</v>
      </c>
      <c r="B666" s="138" t="s">
        <v>858</v>
      </c>
      <c r="C666" s="140" t="s">
        <v>629</v>
      </c>
      <c r="D666" s="140" t="s">
        <v>1879</v>
      </c>
      <c r="E666" s="140" t="s">
        <v>460</v>
      </c>
      <c r="F666" s="140" t="s">
        <v>460</v>
      </c>
      <c r="G666" s="140" t="s">
        <v>50</v>
      </c>
      <c r="H666" s="140" t="s">
        <v>50</v>
      </c>
      <c r="I666" s="140" t="s">
        <v>3967</v>
      </c>
      <c r="J666" s="140"/>
      <c r="K666" s="140"/>
      <c r="L666" s="140"/>
      <c r="M666" s="140"/>
      <c r="N666" s="139">
        <v>99630</v>
      </c>
      <c r="O666" s="139"/>
      <c r="P666" s="139">
        <v>99630</v>
      </c>
    </row>
    <row r="667" spans="1:16" s="138" customFormat="1" hidden="1">
      <c r="A667" s="138" t="s">
        <v>41</v>
      </c>
      <c r="B667" s="138" t="s">
        <v>860</v>
      </c>
      <c r="C667" s="140" t="s">
        <v>629</v>
      </c>
      <c r="D667" s="140" t="s">
        <v>1879</v>
      </c>
      <c r="E667" s="140" t="s">
        <v>460</v>
      </c>
      <c r="F667" s="140" t="s">
        <v>460</v>
      </c>
      <c r="G667" s="140"/>
      <c r="H667" s="140" t="s">
        <v>50</v>
      </c>
      <c r="I667" s="140"/>
      <c r="J667" s="140">
        <v>61397</v>
      </c>
      <c r="K667" s="140" t="s">
        <v>3967</v>
      </c>
      <c r="L667" s="140">
        <v>58915</v>
      </c>
      <c r="M667" s="140"/>
      <c r="N667" s="139">
        <v>510522</v>
      </c>
      <c r="O667" s="139"/>
      <c r="P667" s="139">
        <v>510522</v>
      </c>
    </row>
    <row r="668" spans="1:16" s="138" customFormat="1" hidden="1">
      <c r="A668" s="138" t="s">
        <v>2024</v>
      </c>
      <c r="B668" s="138" t="s">
        <v>861</v>
      </c>
      <c r="C668" s="140" t="s">
        <v>629</v>
      </c>
      <c r="D668" s="140" t="s">
        <v>1879</v>
      </c>
      <c r="E668" s="140" t="s">
        <v>460</v>
      </c>
      <c r="F668" s="140" t="s">
        <v>460</v>
      </c>
      <c r="G668" s="140" t="s">
        <v>460</v>
      </c>
      <c r="H668" s="140" t="s">
        <v>50</v>
      </c>
      <c r="I668" s="140"/>
      <c r="J668" s="140"/>
      <c r="K668" s="140" t="s">
        <v>3968</v>
      </c>
      <c r="L668" s="140"/>
      <c r="M668" s="140"/>
      <c r="N668" s="139">
        <v>251302</v>
      </c>
      <c r="O668" s="139"/>
      <c r="P668" s="139">
        <v>251302</v>
      </c>
    </row>
    <row r="669" spans="1:16" hidden="1">
      <c r="A669" s="19" t="s">
        <v>39</v>
      </c>
      <c r="B669" s="19" t="s">
        <v>595</v>
      </c>
      <c r="D669" s="51" t="s">
        <v>1879</v>
      </c>
      <c r="E669" s="51" t="s">
        <v>4</v>
      </c>
      <c r="F669" s="51" t="s">
        <v>4</v>
      </c>
      <c r="H669" s="51" t="s">
        <v>623</v>
      </c>
      <c r="J669" s="51" t="s">
        <v>166</v>
      </c>
      <c r="K669" s="51" t="s">
        <v>3809</v>
      </c>
      <c r="L669" s="51">
        <v>54298</v>
      </c>
      <c r="N669" s="53">
        <v>25885.178499999998</v>
      </c>
      <c r="P669" s="53">
        <v>25885.178499999998</v>
      </c>
    </row>
    <row r="670" spans="1:16" hidden="1">
      <c r="A670" s="19" t="s">
        <v>1986</v>
      </c>
      <c r="B670" s="19" t="s">
        <v>595</v>
      </c>
      <c r="D670" s="51" t="s">
        <v>1879</v>
      </c>
      <c r="E670" s="51" t="s">
        <v>4</v>
      </c>
      <c r="F670" s="51" t="s">
        <v>4</v>
      </c>
      <c r="H670" s="51" t="s">
        <v>623</v>
      </c>
      <c r="J670" s="51" t="e">
        <v>#N/A</v>
      </c>
      <c r="K670" s="51" t="s">
        <v>2774</v>
      </c>
      <c r="N670" s="53">
        <v>0</v>
      </c>
      <c r="P670" s="53">
        <v>0</v>
      </c>
    </row>
    <row r="671" spans="1:16" hidden="1">
      <c r="A671" s="19" t="s">
        <v>1985</v>
      </c>
      <c r="B671" s="19" t="s">
        <v>595</v>
      </c>
      <c r="D671" s="51" t="s">
        <v>1879</v>
      </c>
      <c r="E671" s="51" t="s">
        <v>4</v>
      </c>
      <c r="F671" s="51" t="s">
        <v>4</v>
      </c>
      <c r="H671" s="51" t="s">
        <v>623</v>
      </c>
      <c r="J671" s="51" t="e">
        <v>#N/A</v>
      </c>
      <c r="K671" s="51" t="s">
        <v>2774</v>
      </c>
      <c r="N671" s="53">
        <v>7.3882064025923608E-2</v>
      </c>
      <c r="P671" s="53">
        <v>7.3882064025923608E-2</v>
      </c>
    </row>
    <row r="672" spans="1:16" hidden="1">
      <c r="A672" s="19" t="s">
        <v>1984</v>
      </c>
      <c r="B672" s="19" t="s">
        <v>595</v>
      </c>
      <c r="D672" s="51" t="s">
        <v>1879</v>
      </c>
      <c r="E672" s="51" t="s">
        <v>4</v>
      </c>
      <c r="F672" s="51" t="s">
        <v>4</v>
      </c>
      <c r="H672" s="51" t="s">
        <v>623</v>
      </c>
      <c r="J672" s="51" t="e">
        <v>#N/A</v>
      </c>
      <c r="K672" s="51" t="s">
        <v>2774</v>
      </c>
      <c r="N672" s="53">
        <v>10040.307117935974</v>
      </c>
      <c r="P672" s="53">
        <v>10040.307117935974</v>
      </c>
    </row>
    <row r="673" spans="1:16" hidden="1">
      <c r="A673" s="19" t="s">
        <v>1993</v>
      </c>
      <c r="B673" s="19" t="s">
        <v>3912</v>
      </c>
      <c r="D673" s="51" t="s">
        <v>1879</v>
      </c>
      <c r="E673" s="51" t="s">
        <v>4</v>
      </c>
      <c r="F673" s="51" t="s">
        <v>4</v>
      </c>
      <c r="H673" s="51" t="s">
        <v>623</v>
      </c>
      <c r="I673" s="51" t="s">
        <v>2906</v>
      </c>
      <c r="J673" s="51" t="s">
        <v>2905</v>
      </c>
      <c r="N673" s="53">
        <v>10416</v>
      </c>
      <c r="O673" s="53">
        <v>4024</v>
      </c>
      <c r="P673" s="53">
        <v>6392</v>
      </c>
    </row>
    <row r="674" spans="1:16" hidden="1">
      <c r="A674" s="19" t="s">
        <v>2279</v>
      </c>
      <c r="B674" s="19" t="s">
        <v>2907</v>
      </c>
      <c r="D674" s="51" t="s">
        <v>1879</v>
      </c>
      <c r="E674" s="51" t="s">
        <v>4</v>
      </c>
      <c r="F674" s="51" t="s">
        <v>4</v>
      </c>
      <c r="H674" s="51" t="s">
        <v>623</v>
      </c>
      <c r="J674" s="51" t="s">
        <v>2906</v>
      </c>
      <c r="K674" s="51" t="s">
        <v>2905</v>
      </c>
      <c r="L674" s="51">
        <v>54299</v>
      </c>
      <c r="N674" s="53">
        <v>926</v>
      </c>
      <c r="O674" s="53">
        <v>0</v>
      </c>
      <c r="P674" s="53">
        <v>926</v>
      </c>
    </row>
    <row r="675" spans="1:16" hidden="1">
      <c r="A675" s="19" t="s">
        <v>1989</v>
      </c>
      <c r="B675" s="19" t="s">
        <v>2908</v>
      </c>
      <c r="D675" s="51" t="s">
        <v>1879</v>
      </c>
      <c r="E675" s="51" t="s">
        <v>4</v>
      </c>
      <c r="F675" s="51" t="s">
        <v>4</v>
      </c>
      <c r="H675" s="51" t="s">
        <v>623</v>
      </c>
      <c r="J675" s="51" t="s">
        <v>2906</v>
      </c>
      <c r="K675" s="51" t="s">
        <v>2905</v>
      </c>
      <c r="N675" s="53">
        <v>3098</v>
      </c>
      <c r="O675" s="53">
        <v>0</v>
      </c>
      <c r="P675" s="53">
        <v>3098</v>
      </c>
    </row>
    <row r="676" spans="1:16" hidden="1">
      <c r="A676" s="19" t="s">
        <v>1993</v>
      </c>
      <c r="B676" s="19" t="s">
        <v>862</v>
      </c>
      <c r="D676" s="51" t="s">
        <v>1879</v>
      </c>
      <c r="E676" s="51" t="s">
        <v>4</v>
      </c>
      <c r="F676" s="51" t="s">
        <v>4</v>
      </c>
      <c r="H676" s="51" t="s">
        <v>623</v>
      </c>
      <c r="I676" s="51" t="s">
        <v>2901</v>
      </c>
      <c r="J676" s="51" t="s">
        <v>2903</v>
      </c>
      <c r="N676" s="53">
        <v>13220</v>
      </c>
      <c r="O676" s="53">
        <v>7245</v>
      </c>
      <c r="P676" s="53">
        <v>5975</v>
      </c>
    </row>
    <row r="677" spans="1:16" hidden="1">
      <c r="A677" s="19" t="s">
        <v>1989</v>
      </c>
      <c r="B677" s="19" t="s">
        <v>2902</v>
      </c>
      <c r="D677" s="51" t="s">
        <v>1879</v>
      </c>
      <c r="E677" s="51" t="s">
        <v>4</v>
      </c>
      <c r="F677" s="51" t="s">
        <v>4</v>
      </c>
      <c r="H677" s="51" t="s">
        <v>623</v>
      </c>
      <c r="J677" s="51" t="s">
        <v>2901</v>
      </c>
      <c r="N677" s="53">
        <v>5611</v>
      </c>
      <c r="O677" s="53">
        <v>0</v>
      </c>
      <c r="P677" s="53">
        <v>5611</v>
      </c>
    </row>
    <row r="678" spans="1:16" hidden="1">
      <c r="A678" s="19" t="s">
        <v>2279</v>
      </c>
      <c r="B678" s="19" t="s">
        <v>2904</v>
      </c>
      <c r="D678" s="51" t="s">
        <v>1879</v>
      </c>
      <c r="E678" s="51" t="s">
        <v>4</v>
      </c>
      <c r="F678" s="51" t="s">
        <v>4</v>
      </c>
      <c r="H678" s="51" t="s">
        <v>623</v>
      </c>
      <c r="J678" s="51" t="s">
        <v>2901</v>
      </c>
      <c r="K678" s="51" t="s">
        <v>2903</v>
      </c>
      <c r="L678" s="51">
        <v>54750</v>
      </c>
      <c r="N678" s="53">
        <v>1634</v>
      </c>
      <c r="O678" s="53">
        <v>0</v>
      </c>
      <c r="P678" s="53">
        <v>1634</v>
      </c>
    </row>
    <row r="679" spans="1:16" hidden="1">
      <c r="A679" s="19" t="s">
        <v>1986</v>
      </c>
      <c r="B679" s="19" t="s">
        <v>863</v>
      </c>
      <c r="D679" s="51" t="s">
        <v>1879</v>
      </c>
      <c r="E679" s="51" t="s">
        <v>622</v>
      </c>
      <c r="F679" s="51" t="s">
        <v>622</v>
      </c>
      <c r="H679" s="51" t="s">
        <v>623</v>
      </c>
      <c r="J679" s="51" t="s">
        <v>44</v>
      </c>
      <c r="K679" s="51" t="s">
        <v>44</v>
      </c>
      <c r="L679" s="51" t="s">
        <v>2839</v>
      </c>
      <c r="N679" s="53">
        <v>0</v>
      </c>
      <c r="P679" s="53">
        <v>0</v>
      </c>
    </row>
    <row r="680" spans="1:16" hidden="1">
      <c r="A680" s="19" t="s">
        <v>1985</v>
      </c>
      <c r="B680" s="19" t="s">
        <v>863</v>
      </c>
      <c r="D680" s="51" t="s">
        <v>1879</v>
      </c>
      <c r="E680" s="51" t="s">
        <v>622</v>
      </c>
      <c r="F680" s="51" t="s">
        <v>622</v>
      </c>
      <c r="H680" s="51" t="s">
        <v>623</v>
      </c>
      <c r="J680" s="51" t="s">
        <v>44</v>
      </c>
      <c r="K680" s="51" t="s">
        <v>44</v>
      </c>
      <c r="L680" s="51" t="s">
        <v>2839</v>
      </c>
      <c r="N680" s="53">
        <v>0.67592865339374986</v>
      </c>
      <c r="P680" s="53">
        <v>0.67592865339374986</v>
      </c>
    </row>
    <row r="681" spans="1:16" hidden="1">
      <c r="A681" s="19" t="s">
        <v>1984</v>
      </c>
      <c r="B681" s="19" t="s">
        <v>863</v>
      </c>
      <c r="D681" s="51" t="s">
        <v>1879</v>
      </c>
      <c r="E681" s="51" t="s">
        <v>622</v>
      </c>
      <c r="F681" s="51" t="s">
        <v>622</v>
      </c>
      <c r="H681" s="51" t="s">
        <v>623</v>
      </c>
      <c r="J681" s="51" t="s">
        <v>44</v>
      </c>
      <c r="K681" s="51" t="s">
        <v>44</v>
      </c>
      <c r="L681" s="51" t="s">
        <v>2839</v>
      </c>
      <c r="N681" s="53">
        <v>91856.276071346612</v>
      </c>
      <c r="P681" s="53">
        <v>91856.276071346612</v>
      </c>
    </row>
    <row r="682" spans="1:16" hidden="1">
      <c r="A682" s="19" t="s">
        <v>1986</v>
      </c>
      <c r="B682" s="19" t="s">
        <v>99</v>
      </c>
      <c r="D682" s="51" t="s">
        <v>1879</v>
      </c>
      <c r="E682" s="51" t="s">
        <v>460</v>
      </c>
      <c r="F682" s="51" t="s">
        <v>460</v>
      </c>
      <c r="H682" s="51" t="s">
        <v>623</v>
      </c>
      <c r="J682" s="51" t="s">
        <v>228</v>
      </c>
      <c r="K682" s="51" t="s">
        <v>3089</v>
      </c>
      <c r="L682" s="51" t="s">
        <v>3088</v>
      </c>
      <c r="N682" s="53">
        <v>0</v>
      </c>
      <c r="P682" s="53">
        <v>0</v>
      </c>
    </row>
    <row r="683" spans="1:16" hidden="1">
      <c r="A683" s="19" t="s">
        <v>1985</v>
      </c>
      <c r="B683" s="19" t="s">
        <v>99</v>
      </c>
      <c r="D683" s="51" t="s">
        <v>1879</v>
      </c>
      <c r="E683" s="51" t="s">
        <v>460</v>
      </c>
      <c r="F683" s="51" t="s">
        <v>460</v>
      </c>
      <c r="H683" s="51" t="s">
        <v>623</v>
      </c>
      <c r="J683" s="51" t="s">
        <v>228</v>
      </c>
      <c r="K683" s="51" t="s">
        <v>3089</v>
      </c>
      <c r="L683" s="51" t="s">
        <v>3088</v>
      </c>
      <c r="N683" s="53">
        <v>0.38332569958833768</v>
      </c>
      <c r="P683" s="53">
        <v>0.38332569958833768</v>
      </c>
    </row>
    <row r="684" spans="1:16" hidden="1">
      <c r="A684" s="19" t="s">
        <v>1984</v>
      </c>
      <c r="B684" s="19" t="s">
        <v>99</v>
      </c>
      <c r="D684" s="51" t="s">
        <v>1879</v>
      </c>
      <c r="E684" s="51" t="s">
        <v>460</v>
      </c>
      <c r="F684" s="51" t="s">
        <v>460</v>
      </c>
      <c r="H684" s="51" t="s">
        <v>623</v>
      </c>
      <c r="J684" s="51" t="s">
        <v>228</v>
      </c>
      <c r="K684" s="51" t="s">
        <v>3089</v>
      </c>
      <c r="L684" s="51" t="s">
        <v>3088</v>
      </c>
      <c r="N684" s="53">
        <v>52092.585674300411</v>
      </c>
      <c r="P684" s="53">
        <v>52092.585674300411</v>
      </c>
    </row>
    <row r="685" spans="1:16" hidden="1">
      <c r="A685" s="19" t="s">
        <v>1986</v>
      </c>
      <c r="B685" s="19" t="s">
        <v>13</v>
      </c>
      <c r="D685" s="51" t="s">
        <v>1879</v>
      </c>
      <c r="E685" s="51" t="s">
        <v>3</v>
      </c>
      <c r="F685" s="51" t="s">
        <v>3</v>
      </c>
      <c r="H685" s="51" t="s">
        <v>623</v>
      </c>
      <c r="J685" s="51" t="s">
        <v>369</v>
      </c>
      <c r="K685" s="51" t="s">
        <v>3721</v>
      </c>
      <c r="L685" s="51" t="s">
        <v>3720</v>
      </c>
      <c r="N685" s="53">
        <v>0</v>
      </c>
      <c r="P685" s="53">
        <v>0</v>
      </c>
    </row>
    <row r="686" spans="1:16" hidden="1">
      <c r="A686" s="19" t="s">
        <v>1985</v>
      </c>
      <c r="B686" s="19" t="s">
        <v>13</v>
      </c>
      <c r="D686" s="51" t="s">
        <v>1879</v>
      </c>
      <c r="E686" s="51" t="s">
        <v>3</v>
      </c>
      <c r="F686" s="51" t="s">
        <v>3</v>
      </c>
      <c r="H686" s="51" t="s">
        <v>623</v>
      </c>
      <c r="J686" s="51" t="s">
        <v>369</v>
      </c>
      <c r="K686" s="51" t="s">
        <v>3721</v>
      </c>
      <c r="L686" s="51" t="s">
        <v>3720</v>
      </c>
      <c r="N686" s="53">
        <v>1.999869106906524</v>
      </c>
      <c r="P686" s="53">
        <v>1.999869106906524</v>
      </c>
    </row>
    <row r="687" spans="1:16" hidden="1">
      <c r="A687" s="19" t="s">
        <v>1984</v>
      </c>
      <c r="B687" s="19" t="s">
        <v>13</v>
      </c>
      <c r="D687" s="51" t="s">
        <v>1879</v>
      </c>
      <c r="E687" s="51" t="s">
        <v>3</v>
      </c>
      <c r="F687" s="51" t="s">
        <v>3</v>
      </c>
      <c r="H687" s="51" t="s">
        <v>623</v>
      </c>
      <c r="J687" s="51" t="s">
        <v>369</v>
      </c>
      <c r="K687" s="51" t="s">
        <v>3721</v>
      </c>
      <c r="L687" s="51" t="s">
        <v>3720</v>
      </c>
      <c r="N687" s="53">
        <v>271775.02813089307</v>
      </c>
      <c r="P687" s="53">
        <v>271775.02813089307</v>
      </c>
    </row>
    <row r="688" spans="1:16" hidden="1">
      <c r="A688" s="19" t="s">
        <v>1986</v>
      </c>
      <c r="B688" s="19" t="s">
        <v>864</v>
      </c>
      <c r="D688" s="51" t="s">
        <v>1879</v>
      </c>
      <c r="E688" s="51" t="s">
        <v>3</v>
      </c>
      <c r="F688" s="51" t="s">
        <v>3</v>
      </c>
      <c r="H688" s="51" t="s">
        <v>623</v>
      </c>
      <c r="J688" s="51" t="s">
        <v>367</v>
      </c>
      <c r="K688" s="51" t="s">
        <v>3744</v>
      </c>
      <c r="L688" s="51" t="s">
        <v>3743</v>
      </c>
      <c r="N688" s="53">
        <v>0</v>
      </c>
      <c r="P688" s="53">
        <v>0</v>
      </c>
    </row>
    <row r="689" spans="1:16" hidden="1">
      <c r="A689" s="19" t="s">
        <v>1985</v>
      </c>
      <c r="B689" s="19" t="s">
        <v>864</v>
      </c>
      <c r="D689" s="51" t="s">
        <v>1879</v>
      </c>
      <c r="E689" s="51" t="s">
        <v>3</v>
      </c>
      <c r="F689" s="51" t="s">
        <v>3</v>
      </c>
      <c r="H689" s="51" t="s">
        <v>623</v>
      </c>
      <c r="J689" s="51" t="s">
        <v>367</v>
      </c>
      <c r="K689" s="51" t="s">
        <v>3744</v>
      </c>
      <c r="L689" s="51" t="s">
        <v>3743</v>
      </c>
      <c r="N689" s="53">
        <v>3.4771868492454101</v>
      </c>
      <c r="P689" s="53">
        <v>3.4771868492454101</v>
      </c>
    </row>
    <row r="690" spans="1:16" hidden="1">
      <c r="A690" s="19" t="s">
        <v>1984</v>
      </c>
      <c r="B690" s="19" t="s">
        <v>864</v>
      </c>
      <c r="D690" s="51" t="s">
        <v>1879</v>
      </c>
      <c r="E690" s="51" t="s">
        <v>3</v>
      </c>
      <c r="F690" s="51" t="s">
        <v>3</v>
      </c>
      <c r="H690" s="51" t="s">
        <v>623</v>
      </c>
      <c r="J690" s="51" t="s">
        <v>367</v>
      </c>
      <c r="K690" s="51" t="s">
        <v>3744</v>
      </c>
      <c r="L690" s="51" t="s">
        <v>3743</v>
      </c>
      <c r="N690" s="53">
        <v>472537.20281315077</v>
      </c>
      <c r="P690" s="53">
        <v>472537.20281315077</v>
      </c>
    </row>
    <row r="691" spans="1:16" hidden="1">
      <c r="A691" s="19" t="s">
        <v>1986</v>
      </c>
      <c r="B691" s="19" t="s">
        <v>14</v>
      </c>
      <c r="D691" s="51" t="s">
        <v>1879</v>
      </c>
      <c r="E691" s="51" t="s">
        <v>3</v>
      </c>
      <c r="F691" s="51" t="s">
        <v>3</v>
      </c>
      <c r="H691" s="51" t="s">
        <v>623</v>
      </c>
      <c r="J691" s="51" t="s">
        <v>368</v>
      </c>
      <c r="K691" s="51" t="s">
        <v>3723</v>
      </c>
      <c r="L691" s="51" t="s">
        <v>3722</v>
      </c>
      <c r="N691" s="53">
        <v>0</v>
      </c>
      <c r="P691" s="53">
        <v>0</v>
      </c>
    </row>
    <row r="692" spans="1:16" hidden="1">
      <c r="A692" s="19" t="s">
        <v>1985</v>
      </c>
      <c r="B692" s="19" t="s">
        <v>14</v>
      </c>
      <c r="D692" s="51" t="s">
        <v>1879</v>
      </c>
      <c r="E692" s="51" t="s">
        <v>3</v>
      </c>
      <c r="F692" s="51" t="s">
        <v>3</v>
      </c>
      <c r="H692" s="51" t="s">
        <v>623</v>
      </c>
      <c r="J692" s="51" t="s">
        <v>368</v>
      </c>
      <c r="K692" s="51" t="s">
        <v>3723</v>
      </c>
      <c r="L692" s="51" t="s">
        <v>3722</v>
      </c>
      <c r="N692" s="53">
        <v>2.9743384358899356</v>
      </c>
      <c r="P692" s="53">
        <v>2.9743384358899356</v>
      </c>
    </row>
    <row r="693" spans="1:16" hidden="1">
      <c r="A693" s="19" t="s">
        <v>1984</v>
      </c>
      <c r="B693" s="19" t="s">
        <v>14</v>
      </c>
      <c r="D693" s="51" t="s">
        <v>1879</v>
      </c>
      <c r="E693" s="51" t="s">
        <v>3</v>
      </c>
      <c r="F693" s="51" t="s">
        <v>3</v>
      </c>
      <c r="H693" s="51" t="s">
        <v>623</v>
      </c>
      <c r="J693" s="51" t="s">
        <v>368</v>
      </c>
      <c r="K693" s="51" t="s">
        <v>3723</v>
      </c>
      <c r="L693" s="51" t="s">
        <v>3722</v>
      </c>
      <c r="N693" s="53">
        <v>404201.9096615641</v>
      </c>
      <c r="P693" s="53">
        <v>404201.9096615641</v>
      </c>
    </row>
    <row r="694" spans="1:16" hidden="1">
      <c r="A694" s="19" t="s">
        <v>2959</v>
      </c>
      <c r="B694" s="19" t="s">
        <v>594</v>
      </c>
      <c r="D694" s="51" t="s">
        <v>1879</v>
      </c>
      <c r="E694" s="51" t="s">
        <v>460</v>
      </c>
      <c r="F694" s="51" t="s">
        <v>460</v>
      </c>
      <c r="H694" s="51" t="s">
        <v>623</v>
      </c>
      <c r="J694" s="51" t="s">
        <v>2958</v>
      </c>
      <c r="K694" s="51" t="s">
        <v>2957</v>
      </c>
      <c r="L694" s="51" t="s">
        <v>249</v>
      </c>
      <c r="N694" s="53">
        <v>525</v>
      </c>
      <c r="O694" s="53">
        <v>0</v>
      </c>
      <c r="P694" s="53">
        <v>525</v>
      </c>
    </row>
    <row r="695" spans="1:16" hidden="1">
      <c r="A695" s="19" t="s">
        <v>2015</v>
      </c>
      <c r="B695" s="19" t="s">
        <v>866</v>
      </c>
      <c r="D695" s="51" t="s">
        <v>1879</v>
      </c>
      <c r="E695" s="51" t="s">
        <v>622</v>
      </c>
      <c r="F695" s="51" t="s">
        <v>622</v>
      </c>
      <c r="G695" s="51" t="s">
        <v>622</v>
      </c>
      <c r="H695" s="51" t="s">
        <v>1878</v>
      </c>
      <c r="N695" s="53">
        <v>2998643</v>
      </c>
      <c r="O695" s="53">
        <v>77617.933000000005</v>
      </c>
      <c r="P695" s="53">
        <v>2921025.0669999998</v>
      </c>
    </row>
    <row r="696" spans="1:16" hidden="1">
      <c r="A696" s="19" t="s">
        <v>2149</v>
      </c>
      <c r="B696" s="19" t="s">
        <v>867</v>
      </c>
      <c r="D696" s="51" t="s">
        <v>1879</v>
      </c>
      <c r="E696" s="51" t="s">
        <v>672</v>
      </c>
      <c r="F696" s="51" t="s">
        <v>672</v>
      </c>
      <c r="G696" s="51" t="s">
        <v>671</v>
      </c>
      <c r="H696" s="51" t="s">
        <v>51</v>
      </c>
      <c r="L696" s="51">
        <v>6537</v>
      </c>
      <c r="N696" s="53">
        <v>46.893100630784701</v>
      </c>
      <c r="O696" s="53">
        <v>0</v>
      </c>
      <c r="P696" s="53">
        <v>46.893100630784701</v>
      </c>
    </row>
    <row r="697" spans="1:16" hidden="1">
      <c r="A697" s="19" t="s">
        <v>41</v>
      </c>
      <c r="B697" s="19" t="s">
        <v>868</v>
      </c>
      <c r="D697" s="51" t="s">
        <v>1879</v>
      </c>
      <c r="E697" s="51" t="s">
        <v>103</v>
      </c>
      <c r="F697" s="51" t="s">
        <v>103</v>
      </c>
      <c r="H697" s="51" t="s">
        <v>623</v>
      </c>
      <c r="J697" s="51">
        <v>61690</v>
      </c>
      <c r="K697" s="51" t="s">
        <v>3875</v>
      </c>
      <c r="L697" s="51">
        <v>394</v>
      </c>
      <c r="N697" s="53">
        <v>3679</v>
      </c>
      <c r="P697" s="53">
        <v>3679</v>
      </c>
    </row>
    <row r="698" spans="1:16" hidden="1">
      <c r="A698" s="19" t="s">
        <v>41</v>
      </c>
      <c r="B698" s="19" t="s">
        <v>868</v>
      </c>
      <c r="D698" s="51" t="s">
        <v>1879</v>
      </c>
      <c r="E698" s="51" t="s">
        <v>103</v>
      </c>
      <c r="F698" s="51" t="s">
        <v>103</v>
      </c>
      <c r="H698" s="51" t="s">
        <v>623</v>
      </c>
      <c r="J698" s="51">
        <v>61690</v>
      </c>
      <c r="K698" s="51" t="s">
        <v>3874</v>
      </c>
      <c r="N698" s="53">
        <v>238</v>
      </c>
      <c r="P698" s="53">
        <v>238</v>
      </c>
    </row>
    <row r="699" spans="1:16" hidden="1">
      <c r="A699" s="19" t="s">
        <v>39</v>
      </c>
      <c r="B699" s="19" t="s">
        <v>869</v>
      </c>
      <c r="D699" s="51" t="s">
        <v>1879</v>
      </c>
      <c r="E699" s="51" t="s">
        <v>460</v>
      </c>
      <c r="F699" s="51" t="s">
        <v>460</v>
      </c>
      <c r="H699" s="51" t="s">
        <v>623</v>
      </c>
      <c r="N699" s="53">
        <v>272.13900000000001</v>
      </c>
      <c r="P699" s="53">
        <v>272.13900000000001</v>
      </c>
    </row>
    <row r="700" spans="1:16" hidden="1">
      <c r="A700" s="19" t="s">
        <v>39</v>
      </c>
      <c r="B700" s="19" t="s">
        <v>870</v>
      </c>
      <c r="D700" s="51" t="s">
        <v>1879</v>
      </c>
      <c r="E700" s="51" t="s">
        <v>622</v>
      </c>
      <c r="F700" s="51" t="s">
        <v>622</v>
      </c>
      <c r="H700" s="51" t="s">
        <v>623</v>
      </c>
      <c r="J700" s="51" t="s">
        <v>2009</v>
      </c>
      <c r="K700" s="51" t="s">
        <v>2009</v>
      </c>
      <c r="L700" s="51">
        <v>52147</v>
      </c>
      <c r="N700" s="53">
        <v>13382.518</v>
      </c>
      <c r="P700" s="53">
        <v>13382.518</v>
      </c>
    </row>
    <row r="701" spans="1:16" hidden="1">
      <c r="A701" s="19" t="s">
        <v>2015</v>
      </c>
      <c r="B701" s="19" t="s">
        <v>871</v>
      </c>
      <c r="D701" s="51" t="s">
        <v>1879</v>
      </c>
      <c r="E701" s="51" t="s">
        <v>0</v>
      </c>
      <c r="F701" s="51" t="s">
        <v>722</v>
      </c>
      <c r="G701" s="51" t="s">
        <v>0</v>
      </c>
      <c r="H701" s="51" t="s">
        <v>1878</v>
      </c>
      <c r="K701" s="51" t="s">
        <v>2073</v>
      </c>
      <c r="L701" s="51">
        <v>55970</v>
      </c>
      <c r="N701" s="53">
        <v>275265</v>
      </c>
      <c r="P701" s="53">
        <v>275265</v>
      </c>
    </row>
    <row r="702" spans="1:16" hidden="1">
      <c r="A702" s="19" t="s">
        <v>1986</v>
      </c>
      <c r="B702" s="19" t="s">
        <v>872</v>
      </c>
      <c r="D702" s="51" t="s">
        <v>1879</v>
      </c>
      <c r="E702" s="51" t="s">
        <v>622</v>
      </c>
      <c r="F702" s="51" t="s">
        <v>622</v>
      </c>
      <c r="H702" s="51" t="s">
        <v>623</v>
      </c>
      <c r="J702" s="51" t="s">
        <v>44</v>
      </c>
      <c r="K702" s="51" t="s">
        <v>44</v>
      </c>
      <c r="L702" s="51">
        <v>57482</v>
      </c>
      <c r="N702" s="53">
        <v>0</v>
      </c>
      <c r="P702" s="53">
        <v>0</v>
      </c>
    </row>
    <row r="703" spans="1:16" hidden="1">
      <c r="A703" s="19" t="s">
        <v>1986</v>
      </c>
      <c r="B703" s="19" t="s">
        <v>872</v>
      </c>
      <c r="D703" s="51" t="s">
        <v>1879</v>
      </c>
      <c r="E703" s="51" t="s">
        <v>622</v>
      </c>
      <c r="F703" s="51" t="s">
        <v>622</v>
      </c>
      <c r="H703" s="51" t="s">
        <v>623</v>
      </c>
      <c r="J703" s="51" t="s">
        <v>44</v>
      </c>
      <c r="K703" s="51" t="s">
        <v>44</v>
      </c>
      <c r="L703" s="51">
        <v>57482</v>
      </c>
      <c r="N703" s="53">
        <v>0</v>
      </c>
      <c r="P703" s="53">
        <v>0</v>
      </c>
    </row>
    <row r="704" spans="1:16" hidden="1">
      <c r="A704" s="19" t="s">
        <v>1986</v>
      </c>
      <c r="B704" s="19" t="s">
        <v>872</v>
      </c>
      <c r="D704" s="51" t="s">
        <v>1879</v>
      </c>
      <c r="E704" s="51" t="s">
        <v>622</v>
      </c>
      <c r="F704" s="51" t="s">
        <v>622</v>
      </c>
      <c r="H704" s="51" t="s">
        <v>623</v>
      </c>
      <c r="J704" s="51" t="s">
        <v>44</v>
      </c>
      <c r="K704" s="51" t="s">
        <v>44</v>
      </c>
      <c r="L704" s="51">
        <v>57482</v>
      </c>
      <c r="N704" s="53">
        <v>0</v>
      </c>
      <c r="P704" s="53">
        <v>0</v>
      </c>
    </row>
    <row r="705" spans="1:16" hidden="1">
      <c r="A705" s="19" t="s">
        <v>1986</v>
      </c>
      <c r="B705" s="19" t="s">
        <v>872</v>
      </c>
      <c r="D705" s="51" t="s">
        <v>1879</v>
      </c>
      <c r="E705" s="51" t="s">
        <v>622</v>
      </c>
      <c r="F705" s="51" t="s">
        <v>622</v>
      </c>
      <c r="H705" s="51" t="s">
        <v>623</v>
      </c>
      <c r="J705" s="51" t="s">
        <v>44</v>
      </c>
      <c r="K705" s="51" t="s">
        <v>44</v>
      </c>
      <c r="L705" s="51">
        <v>57482</v>
      </c>
      <c r="N705" s="53">
        <v>0</v>
      </c>
      <c r="P705" s="53">
        <v>0</v>
      </c>
    </row>
    <row r="706" spans="1:16" hidden="1">
      <c r="A706" s="19" t="s">
        <v>1986</v>
      </c>
      <c r="B706" s="19" t="s">
        <v>872</v>
      </c>
      <c r="D706" s="51" t="s">
        <v>1879</v>
      </c>
      <c r="E706" s="51" t="s">
        <v>622</v>
      </c>
      <c r="F706" s="51" t="s">
        <v>622</v>
      </c>
      <c r="H706" s="51" t="s">
        <v>623</v>
      </c>
      <c r="J706" s="51" t="s">
        <v>44</v>
      </c>
      <c r="K706" s="51" t="s">
        <v>44</v>
      </c>
      <c r="L706" s="51">
        <v>57482</v>
      </c>
      <c r="N706" s="53">
        <v>0</v>
      </c>
      <c r="P706" s="53">
        <v>0</v>
      </c>
    </row>
    <row r="707" spans="1:16" hidden="1">
      <c r="A707" s="19" t="s">
        <v>1986</v>
      </c>
      <c r="B707" s="19" t="s">
        <v>872</v>
      </c>
      <c r="D707" s="51" t="s">
        <v>1879</v>
      </c>
      <c r="E707" s="51" t="s">
        <v>622</v>
      </c>
      <c r="F707" s="51" t="s">
        <v>622</v>
      </c>
      <c r="H707" s="51" t="s">
        <v>623</v>
      </c>
      <c r="J707" s="51" t="s">
        <v>44</v>
      </c>
      <c r="K707" s="51" t="s">
        <v>44</v>
      </c>
      <c r="L707" s="51">
        <v>57482</v>
      </c>
      <c r="N707" s="53">
        <v>0</v>
      </c>
      <c r="P707" s="53">
        <v>0</v>
      </c>
    </row>
    <row r="708" spans="1:16" hidden="1">
      <c r="A708" s="19" t="s">
        <v>1986</v>
      </c>
      <c r="B708" s="19" t="s">
        <v>872</v>
      </c>
      <c r="D708" s="51" t="s">
        <v>1879</v>
      </c>
      <c r="E708" s="51" t="s">
        <v>622</v>
      </c>
      <c r="F708" s="51" t="s">
        <v>622</v>
      </c>
      <c r="H708" s="51" t="s">
        <v>623</v>
      </c>
      <c r="J708" s="51" t="s">
        <v>44</v>
      </c>
      <c r="K708" s="51" t="s">
        <v>44</v>
      </c>
      <c r="L708" s="51">
        <v>57482</v>
      </c>
      <c r="N708" s="53">
        <v>0</v>
      </c>
      <c r="P708" s="53">
        <v>0</v>
      </c>
    </row>
    <row r="709" spans="1:16" hidden="1">
      <c r="A709" s="19" t="s">
        <v>1986</v>
      </c>
      <c r="B709" s="19" t="s">
        <v>872</v>
      </c>
      <c r="D709" s="51" t="s">
        <v>1879</v>
      </c>
      <c r="E709" s="51" t="s">
        <v>622</v>
      </c>
      <c r="F709" s="51" t="s">
        <v>622</v>
      </c>
      <c r="H709" s="51" t="s">
        <v>623</v>
      </c>
      <c r="J709" s="51" t="s">
        <v>44</v>
      </c>
      <c r="K709" s="51" t="s">
        <v>44</v>
      </c>
      <c r="L709" s="51">
        <v>57482</v>
      </c>
      <c r="N709" s="53">
        <v>0</v>
      </c>
      <c r="P709" s="53">
        <v>0</v>
      </c>
    </row>
    <row r="710" spans="1:16" hidden="1">
      <c r="A710" s="19" t="s">
        <v>1985</v>
      </c>
      <c r="B710" s="19" t="s">
        <v>872</v>
      </c>
      <c r="D710" s="51" t="s">
        <v>1879</v>
      </c>
      <c r="E710" s="51" t="s">
        <v>622</v>
      </c>
      <c r="F710" s="51" t="s">
        <v>622</v>
      </c>
      <c r="H710" s="51" t="s">
        <v>623</v>
      </c>
      <c r="J710" s="51" t="s">
        <v>44</v>
      </c>
      <c r="K710" s="51" t="s">
        <v>44</v>
      </c>
      <c r="L710" s="51">
        <v>57482</v>
      </c>
      <c r="N710" s="53">
        <v>0.44292073615476429</v>
      </c>
      <c r="P710" s="53">
        <v>0.44292073615476429</v>
      </c>
    </row>
    <row r="711" spans="1:16" hidden="1">
      <c r="A711" s="19" t="s">
        <v>1985</v>
      </c>
      <c r="B711" s="19" t="s">
        <v>872</v>
      </c>
      <c r="D711" s="51" t="s">
        <v>1879</v>
      </c>
      <c r="E711" s="51" t="s">
        <v>622</v>
      </c>
      <c r="F711" s="51" t="s">
        <v>622</v>
      </c>
      <c r="H711" s="51" t="s">
        <v>623</v>
      </c>
      <c r="J711" s="51" t="s">
        <v>44</v>
      </c>
      <c r="K711" s="51" t="s">
        <v>44</v>
      </c>
      <c r="L711" s="51">
        <v>57482</v>
      </c>
      <c r="N711" s="53">
        <v>0.4821684309994626</v>
      </c>
      <c r="P711" s="53">
        <v>0.4821684309994626</v>
      </c>
    </row>
    <row r="712" spans="1:16" hidden="1">
      <c r="A712" s="19" t="s">
        <v>1985</v>
      </c>
      <c r="B712" s="19" t="s">
        <v>872</v>
      </c>
      <c r="D712" s="51" t="s">
        <v>1879</v>
      </c>
      <c r="E712" s="51" t="s">
        <v>622</v>
      </c>
      <c r="F712" s="51" t="s">
        <v>622</v>
      </c>
      <c r="H712" s="51" t="s">
        <v>623</v>
      </c>
      <c r="J712" s="51" t="s">
        <v>44</v>
      </c>
      <c r="K712" s="51" t="s">
        <v>44</v>
      </c>
      <c r="L712" s="51">
        <v>57482</v>
      </c>
      <c r="N712" s="53">
        <v>0.44085506025926213</v>
      </c>
      <c r="P712" s="53">
        <v>0.44085506025926213</v>
      </c>
    </row>
    <row r="713" spans="1:16" hidden="1">
      <c r="A713" s="19" t="s">
        <v>1985</v>
      </c>
      <c r="B713" s="19" t="s">
        <v>872</v>
      </c>
      <c r="D713" s="51" t="s">
        <v>1879</v>
      </c>
      <c r="E713" s="51" t="s">
        <v>622</v>
      </c>
      <c r="F713" s="51" t="s">
        <v>622</v>
      </c>
      <c r="H713" s="51" t="s">
        <v>623</v>
      </c>
      <c r="J713" s="51" t="s">
        <v>44</v>
      </c>
      <c r="K713" s="51" t="s">
        <v>44</v>
      </c>
      <c r="L713" s="51">
        <v>57482</v>
      </c>
      <c r="N713" s="53">
        <v>0.40489852458035985</v>
      </c>
      <c r="P713" s="53">
        <v>0.40489852458035985</v>
      </c>
    </row>
    <row r="714" spans="1:16" hidden="1">
      <c r="A714" s="19" t="s">
        <v>1985</v>
      </c>
      <c r="B714" s="19" t="s">
        <v>872</v>
      </c>
      <c r="D714" s="51" t="s">
        <v>1879</v>
      </c>
      <c r="E714" s="51" t="s">
        <v>622</v>
      </c>
      <c r="F714" s="51" t="s">
        <v>622</v>
      </c>
      <c r="H714" s="51" t="s">
        <v>623</v>
      </c>
      <c r="J714" s="51" t="s">
        <v>44</v>
      </c>
      <c r="K714" s="51" t="s">
        <v>44</v>
      </c>
      <c r="L714" s="51">
        <v>57482</v>
      </c>
      <c r="N714" s="53">
        <v>0.47578596931264772</v>
      </c>
      <c r="P714" s="53">
        <v>0.47578596931264772</v>
      </c>
    </row>
    <row r="715" spans="1:16" hidden="1">
      <c r="A715" s="19" t="s">
        <v>1985</v>
      </c>
      <c r="B715" s="19" t="s">
        <v>872</v>
      </c>
      <c r="D715" s="51" t="s">
        <v>1879</v>
      </c>
      <c r="E715" s="51" t="s">
        <v>622</v>
      </c>
      <c r="F715" s="51" t="s">
        <v>622</v>
      </c>
      <c r="H715" s="51" t="s">
        <v>623</v>
      </c>
      <c r="J715" s="51" t="s">
        <v>44</v>
      </c>
      <c r="K715" s="51" t="s">
        <v>44</v>
      </c>
      <c r="L715" s="51">
        <v>57482</v>
      </c>
      <c r="N715" s="53">
        <v>0.39227304463156515</v>
      </c>
      <c r="P715" s="53">
        <v>0.39227304463156515</v>
      </c>
    </row>
    <row r="716" spans="1:16" hidden="1">
      <c r="A716" s="19" t="s">
        <v>1985</v>
      </c>
      <c r="B716" s="19" t="s">
        <v>872</v>
      </c>
      <c r="D716" s="51" t="s">
        <v>1879</v>
      </c>
      <c r="E716" s="51" t="s">
        <v>622</v>
      </c>
      <c r="F716" s="51" t="s">
        <v>622</v>
      </c>
      <c r="H716" s="51" t="s">
        <v>623</v>
      </c>
      <c r="J716" s="51" t="s">
        <v>44</v>
      </c>
      <c r="K716" s="51" t="s">
        <v>44</v>
      </c>
      <c r="L716" s="51">
        <v>57482</v>
      </c>
      <c r="N716" s="53">
        <v>0.48505170894950039</v>
      </c>
      <c r="P716" s="53">
        <v>0.48505170894950039</v>
      </c>
    </row>
    <row r="717" spans="1:16" hidden="1">
      <c r="A717" s="19" t="s">
        <v>1985</v>
      </c>
      <c r="B717" s="19" t="s">
        <v>872</v>
      </c>
      <c r="D717" s="51" t="s">
        <v>1879</v>
      </c>
      <c r="E717" s="51" t="s">
        <v>622</v>
      </c>
      <c r="F717" s="51" t="s">
        <v>622</v>
      </c>
      <c r="H717" s="51" t="s">
        <v>623</v>
      </c>
      <c r="J717" s="51" t="s">
        <v>44</v>
      </c>
      <c r="K717" s="51" t="s">
        <v>44</v>
      </c>
      <c r="L717" s="51">
        <v>57482</v>
      </c>
      <c r="N717" s="53">
        <v>0.38425155241979952</v>
      </c>
      <c r="P717" s="53">
        <v>0.38425155241979952</v>
      </c>
    </row>
    <row r="718" spans="1:16" hidden="1">
      <c r="A718" s="19" t="s">
        <v>1984</v>
      </c>
      <c r="B718" s="19" t="s">
        <v>872</v>
      </c>
      <c r="D718" s="51" t="s">
        <v>1879</v>
      </c>
      <c r="E718" s="51" t="s">
        <v>622</v>
      </c>
      <c r="F718" s="51" t="s">
        <v>622</v>
      </c>
      <c r="H718" s="51" t="s">
        <v>623</v>
      </c>
      <c r="J718" s="51" t="s">
        <v>44</v>
      </c>
      <c r="K718" s="51" t="s">
        <v>44</v>
      </c>
      <c r="L718" s="51">
        <v>57482</v>
      </c>
      <c r="N718" s="53">
        <v>60191.337079263853</v>
      </c>
      <c r="P718" s="53">
        <v>60191.337079263853</v>
      </c>
    </row>
    <row r="719" spans="1:16" hidden="1">
      <c r="A719" s="19" t="s">
        <v>1984</v>
      </c>
      <c r="B719" s="19" t="s">
        <v>872</v>
      </c>
      <c r="D719" s="51" t="s">
        <v>1879</v>
      </c>
      <c r="E719" s="51" t="s">
        <v>622</v>
      </c>
      <c r="F719" s="51" t="s">
        <v>622</v>
      </c>
      <c r="H719" s="51" t="s">
        <v>623</v>
      </c>
      <c r="J719" s="51" t="s">
        <v>44</v>
      </c>
      <c r="K719" s="51" t="s">
        <v>44</v>
      </c>
      <c r="L719" s="51">
        <v>57482</v>
      </c>
      <c r="N719" s="53">
        <v>65524.957831568994</v>
      </c>
      <c r="P719" s="53">
        <v>65524.957831568994</v>
      </c>
    </row>
    <row r="720" spans="1:16" hidden="1">
      <c r="A720" s="19" t="s">
        <v>1984</v>
      </c>
      <c r="B720" s="19" t="s">
        <v>872</v>
      </c>
      <c r="D720" s="51" t="s">
        <v>1879</v>
      </c>
      <c r="E720" s="51" t="s">
        <v>622</v>
      </c>
      <c r="F720" s="51" t="s">
        <v>622</v>
      </c>
      <c r="H720" s="51" t="s">
        <v>623</v>
      </c>
      <c r="J720" s="51" t="s">
        <v>44</v>
      </c>
      <c r="K720" s="51" t="s">
        <v>44</v>
      </c>
      <c r="L720" s="51">
        <v>57482</v>
      </c>
      <c r="N720" s="53">
        <v>59910.619144939737</v>
      </c>
      <c r="P720" s="53">
        <v>59910.619144939737</v>
      </c>
    </row>
    <row r="721" spans="1:16" hidden="1">
      <c r="A721" s="19" t="s">
        <v>1984</v>
      </c>
      <c r="B721" s="19" t="s">
        <v>872</v>
      </c>
      <c r="D721" s="51" t="s">
        <v>1879</v>
      </c>
      <c r="E721" s="51" t="s">
        <v>622</v>
      </c>
      <c r="F721" s="51" t="s">
        <v>622</v>
      </c>
      <c r="H721" s="51" t="s">
        <v>623</v>
      </c>
      <c r="J721" s="51" t="s">
        <v>44</v>
      </c>
      <c r="K721" s="51" t="s">
        <v>44</v>
      </c>
      <c r="L721" s="51">
        <v>57482</v>
      </c>
      <c r="N721" s="53">
        <v>55024.255101475421</v>
      </c>
      <c r="P721" s="53">
        <v>55024.255101475421</v>
      </c>
    </row>
    <row r="722" spans="1:16" hidden="1">
      <c r="A722" s="19" t="s">
        <v>1984</v>
      </c>
      <c r="B722" s="19" t="s">
        <v>872</v>
      </c>
      <c r="D722" s="51" t="s">
        <v>1879</v>
      </c>
      <c r="E722" s="51" t="s">
        <v>622</v>
      </c>
      <c r="F722" s="51" t="s">
        <v>622</v>
      </c>
      <c r="H722" s="51" t="s">
        <v>623</v>
      </c>
      <c r="J722" s="51" t="s">
        <v>44</v>
      </c>
      <c r="K722" s="51" t="s">
        <v>44</v>
      </c>
      <c r="L722" s="51">
        <v>57482</v>
      </c>
      <c r="N722" s="53">
        <v>64657.604214030696</v>
      </c>
      <c r="P722" s="53">
        <v>64657.604214030696</v>
      </c>
    </row>
    <row r="723" spans="1:16" hidden="1">
      <c r="A723" s="19" t="s">
        <v>1984</v>
      </c>
      <c r="B723" s="19" t="s">
        <v>872</v>
      </c>
      <c r="D723" s="51" t="s">
        <v>1879</v>
      </c>
      <c r="E723" s="51" t="s">
        <v>622</v>
      </c>
      <c r="F723" s="51" t="s">
        <v>622</v>
      </c>
      <c r="H723" s="51" t="s">
        <v>623</v>
      </c>
      <c r="J723" s="51" t="s">
        <v>44</v>
      </c>
      <c r="K723" s="51" t="s">
        <v>44</v>
      </c>
      <c r="L723" s="51">
        <v>57482</v>
      </c>
      <c r="N723" s="53">
        <v>53308.497726955371</v>
      </c>
      <c r="P723" s="53">
        <v>53308.497726955371</v>
      </c>
    </row>
    <row r="724" spans="1:16" hidden="1">
      <c r="A724" s="19" t="s">
        <v>1984</v>
      </c>
      <c r="B724" s="19" t="s">
        <v>872</v>
      </c>
      <c r="D724" s="51" t="s">
        <v>1879</v>
      </c>
      <c r="E724" s="51" t="s">
        <v>622</v>
      </c>
      <c r="F724" s="51" t="s">
        <v>622</v>
      </c>
      <c r="H724" s="51" t="s">
        <v>623</v>
      </c>
      <c r="J724" s="51" t="s">
        <v>44</v>
      </c>
      <c r="K724" s="51" t="s">
        <v>44</v>
      </c>
      <c r="L724" s="51">
        <v>57482</v>
      </c>
      <c r="N724" s="53">
        <v>65916.784948291053</v>
      </c>
      <c r="P724" s="53">
        <v>65916.784948291053</v>
      </c>
    </row>
    <row r="725" spans="1:16" hidden="1">
      <c r="A725" s="19" t="s">
        <v>1984</v>
      </c>
      <c r="B725" s="19" t="s">
        <v>872</v>
      </c>
      <c r="D725" s="51" t="s">
        <v>1879</v>
      </c>
      <c r="E725" s="51" t="s">
        <v>622</v>
      </c>
      <c r="F725" s="51" t="s">
        <v>622</v>
      </c>
      <c r="H725" s="51" t="s">
        <v>623</v>
      </c>
      <c r="J725" s="51" t="s">
        <v>44</v>
      </c>
      <c r="K725" s="51" t="s">
        <v>44</v>
      </c>
      <c r="L725" s="51">
        <v>57482</v>
      </c>
      <c r="N725" s="53">
        <v>52218.405748447571</v>
      </c>
      <c r="P725" s="53">
        <v>52218.405748447571</v>
      </c>
    </row>
    <row r="726" spans="1:16" hidden="1">
      <c r="A726" s="19" t="s">
        <v>2149</v>
      </c>
      <c r="B726" s="19" t="s">
        <v>873</v>
      </c>
      <c r="C726" s="51" t="s">
        <v>629</v>
      </c>
      <c r="D726" s="51" t="s">
        <v>3982</v>
      </c>
      <c r="E726" s="51" t="s">
        <v>674</v>
      </c>
      <c r="F726" s="51" t="s">
        <v>674</v>
      </c>
      <c r="G726" s="51" t="s">
        <v>674</v>
      </c>
      <c r="H726" s="51" t="s">
        <v>796</v>
      </c>
      <c r="K726" s="51" t="s">
        <v>4228</v>
      </c>
      <c r="L726" s="51">
        <v>6021</v>
      </c>
      <c r="N726" s="53">
        <v>14044.888821241137</v>
      </c>
      <c r="O726" s="53">
        <v>0</v>
      </c>
      <c r="P726" s="53">
        <v>14044.888821241137</v>
      </c>
    </row>
    <row r="727" spans="1:16" s="135" customFormat="1">
      <c r="A727" s="135" t="s">
        <v>2149</v>
      </c>
      <c r="B727" s="135" t="s">
        <v>4077</v>
      </c>
      <c r="C727" s="137" t="s">
        <v>681</v>
      </c>
      <c r="D727" s="137" t="s">
        <v>3982</v>
      </c>
      <c r="E727" s="137" t="s">
        <v>460</v>
      </c>
      <c r="F727" s="137" t="s">
        <v>4073</v>
      </c>
      <c r="G727" s="137" t="s">
        <v>460</v>
      </c>
      <c r="H727" s="137" t="s">
        <v>6</v>
      </c>
      <c r="I727" s="137"/>
      <c r="J727" s="137"/>
      <c r="K727" s="137"/>
      <c r="L727" s="137" t="s">
        <v>15</v>
      </c>
      <c r="M727" s="137"/>
      <c r="N727" s="136">
        <v>0</v>
      </c>
      <c r="O727" s="136">
        <v>0</v>
      </c>
      <c r="P727" s="136">
        <v>0</v>
      </c>
    </row>
    <row r="728" spans="1:16" hidden="1">
      <c r="A728" s="19" t="s">
        <v>434</v>
      </c>
      <c r="B728" s="19" t="s">
        <v>2075</v>
      </c>
      <c r="D728" s="51" t="s">
        <v>1879</v>
      </c>
      <c r="E728" s="51" t="s">
        <v>460</v>
      </c>
      <c r="F728" s="51" t="s">
        <v>460</v>
      </c>
      <c r="G728" s="51" t="s">
        <v>460</v>
      </c>
      <c r="H728" s="51" t="s">
        <v>1878</v>
      </c>
      <c r="K728" s="51" t="s">
        <v>2074</v>
      </c>
      <c r="N728" s="53">
        <v>51623</v>
      </c>
      <c r="P728" s="53">
        <v>51623</v>
      </c>
    </row>
    <row r="729" spans="1:16" hidden="1">
      <c r="A729" s="19" t="s">
        <v>39</v>
      </c>
      <c r="B729" s="19" t="s">
        <v>3224</v>
      </c>
      <c r="D729" s="51" t="s">
        <v>1879</v>
      </c>
      <c r="E729" s="51" t="s">
        <v>460</v>
      </c>
      <c r="F729" s="51" t="s">
        <v>460</v>
      </c>
      <c r="H729" s="51" t="s">
        <v>623</v>
      </c>
      <c r="J729" s="51" t="s">
        <v>270</v>
      </c>
      <c r="K729" s="51" t="s">
        <v>3223</v>
      </c>
      <c r="L729" s="51">
        <v>57490</v>
      </c>
      <c r="N729" s="53">
        <v>280649.44</v>
      </c>
      <c r="P729" s="53">
        <v>280649.44</v>
      </c>
    </row>
    <row r="730" spans="1:16" hidden="1">
      <c r="A730" s="19" t="s">
        <v>39</v>
      </c>
      <c r="B730" s="19" t="s">
        <v>3080</v>
      </c>
      <c r="D730" s="51" t="s">
        <v>1879</v>
      </c>
      <c r="E730" s="51" t="s">
        <v>460</v>
      </c>
      <c r="F730" s="51" t="s">
        <v>460</v>
      </c>
      <c r="H730" s="51" t="s">
        <v>623</v>
      </c>
      <c r="J730" s="51" t="s">
        <v>271</v>
      </c>
      <c r="K730" s="51" t="s">
        <v>3079</v>
      </c>
      <c r="L730" s="51">
        <v>57491</v>
      </c>
      <c r="N730" s="53">
        <v>390615.37</v>
      </c>
      <c r="P730" s="53">
        <v>390615.37</v>
      </c>
    </row>
    <row r="731" spans="1:16" hidden="1">
      <c r="A731" s="19" t="s">
        <v>1986</v>
      </c>
      <c r="B731" s="19" t="s">
        <v>874</v>
      </c>
      <c r="D731" s="51" t="s">
        <v>1879</v>
      </c>
      <c r="E731" s="51" t="s">
        <v>622</v>
      </c>
      <c r="F731" s="51" t="s">
        <v>622</v>
      </c>
      <c r="H731" s="51" t="s">
        <v>623</v>
      </c>
      <c r="J731" s="51" t="s">
        <v>44</v>
      </c>
      <c r="K731" s="51" t="s">
        <v>44</v>
      </c>
      <c r="L731" s="51" t="s">
        <v>2838</v>
      </c>
      <c r="N731" s="53">
        <v>0</v>
      </c>
      <c r="P731" s="53">
        <v>0</v>
      </c>
    </row>
    <row r="732" spans="1:16" hidden="1">
      <c r="A732" s="19" t="s">
        <v>1985</v>
      </c>
      <c r="B732" s="19" t="s">
        <v>874</v>
      </c>
      <c r="D732" s="51" t="s">
        <v>1879</v>
      </c>
      <c r="E732" s="51" t="s">
        <v>622</v>
      </c>
      <c r="F732" s="51" t="s">
        <v>622</v>
      </c>
      <c r="H732" s="51" t="s">
        <v>623</v>
      </c>
      <c r="J732" s="51" t="s">
        <v>44</v>
      </c>
      <c r="K732" s="51" t="s">
        <v>44</v>
      </c>
      <c r="L732" s="51" t="s">
        <v>2838</v>
      </c>
      <c r="N732" s="53">
        <v>1.2043861497391561</v>
      </c>
      <c r="P732" s="53">
        <v>1.2043861497391561</v>
      </c>
    </row>
    <row r="733" spans="1:16" hidden="1">
      <c r="A733" s="19" t="s">
        <v>1984</v>
      </c>
      <c r="B733" s="19" t="s">
        <v>874</v>
      </c>
      <c r="D733" s="51" t="s">
        <v>1879</v>
      </c>
      <c r="E733" s="51" t="s">
        <v>622</v>
      </c>
      <c r="F733" s="51" t="s">
        <v>622</v>
      </c>
      <c r="H733" s="51" t="s">
        <v>623</v>
      </c>
      <c r="J733" s="51" t="s">
        <v>44</v>
      </c>
      <c r="K733" s="51" t="s">
        <v>44</v>
      </c>
      <c r="L733" s="51" t="s">
        <v>2838</v>
      </c>
      <c r="N733" s="53">
        <v>163671.75161385027</v>
      </c>
      <c r="P733" s="53">
        <v>163671.75161385027</v>
      </c>
    </row>
    <row r="734" spans="1:16" hidden="1">
      <c r="A734" s="19" t="s">
        <v>39</v>
      </c>
      <c r="B734" s="19" t="s">
        <v>875</v>
      </c>
      <c r="D734" s="51" t="s">
        <v>1879</v>
      </c>
      <c r="E734" s="51" t="s">
        <v>460</v>
      </c>
      <c r="F734" s="51" t="s">
        <v>460</v>
      </c>
      <c r="H734" s="51" t="s">
        <v>623</v>
      </c>
      <c r="N734" s="53">
        <v>65.846000000000004</v>
      </c>
      <c r="P734" s="53">
        <v>65.846000000000004</v>
      </c>
    </row>
    <row r="735" spans="1:16" hidden="1">
      <c r="A735" s="19" t="s">
        <v>2149</v>
      </c>
      <c r="B735" s="19" t="s">
        <v>876</v>
      </c>
      <c r="C735" s="51" t="s">
        <v>629</v>
      </c>
      <c r="D735" s="51" t="s">
        <v>3982</v>
      </c>
      <c r="E735" s="51" t="s">
        <v>622</v>
      </c>
      <c r="F735" s="51" t="s">
        <v>622</v>
      </c>
      <c r="G735" s="51" t="s">
        <v>622</v>
      </c>
      <c r="H735" s="51" t="s">
        <v>51</v>
      </c>
      <c r="K735" s="51" t="s">
        <v>4252</v>
      </c>
      <c r="L735" s="51">
        <v>56102</v>
      </c>
      <c r="N735" s="53">
        <v>16116.018773870623</v>
      </c>
      <c r="O735" s="53">
        <v>411.82731118487527</v>
      </c>
      <c r="P735" s="53">
        <v>15704.191462685747</v>
      </c>
    </row>
    <row r="736" spans="1:16" hidden="1">
      <c r="A736" s="19" t="s">
        <v>652</v>
      </c>
      <c r="B736" s="19" t="s">
        <v>877</v>
      </c>
      <c r="D736" s="51" t="s">
        <v>1879</v>
      </c>
      <c r="E736" s="51" t="s">
        <v>460</v>
      </c>
      <c r="F736" s="51" t="s">
        <v>460</v>
      </c>
      <c r="G736" s="51" t="s">
        <v>1878</v>
      </c>
      <c r="H736" s="51" t="s">
        <v>1880</v>
      </c>
      <c r="N736" s="53">
        <v>2621.2340000000004</v>
      </c>
      <c r="P736" s="53">
        <v>2621.2340000000004</v>
      </c>
    </row>
    <row r="737" spans="1:16" hidden="1">
      <c r="A737" s="19" t="s">
        <v>2149</v>
      </c>
      <c r="B737" s="19" t="s">
        <v>878</v>
      </c>
      <c r="C737" s="51" t="s">
        <v>629</v>
      </c>
      <c r="D737" s="51" t="s">
        <v>3982</v>
      </c>
      <c r="E737" s="51" t="s">
        <v>676</v>
      </c>
      <c r="F737" s="51" t="s">
        <v>777</v>
      </c>
      <c r="G737" s="51" t="s">
        <v>676</v>
      </c>
      <c r="H737" s="51" t="s">
        <v>51</v>
      </c>
      <c r="J737" s="51" t="s">
        <v>4245</v>
      </c>
      <c r="L737" s="51">
        <v>3646</v>
      </c>
      <c r="N737" s="53">
        <v>1993.6185745995101</v>
      </c>
      <c r="O737" s="53">
        <v>0</v>
      </c>
      <c r="P737" s="53">
        <v>1993.6185745995101</v>
      </c>
    </row>
    <row r="738" spans="1:16" hidden="1">
      <c r="A738" s="19" t="s">
        <v>3126</v>
      </c>
      <c r="B738" s="19" t="s">
        <v>3125</v>
      </c>
      <c r="D738" s="51" t="s">
        <v>1879</v>
      </c>
      <c r="E738" s="51" t="s">
        <v>460</v>
      </c>
      <c r="F738" s="51" t="s">
        <v>460</v>
      </c>
      <c r="H738" s="51" t="s">
        <v>623</v>
      </c>
      <c r="J738" s="51" t="s">
        <v>586</v>
      </c>
      <c r="K738" s="51" t="s">
        <v>3124</v>
      </c>
      <c r="N738" s="53">
        <v>3495</v>
      </c>
      <c r="O738" s="53">
        <v>0</v>
      </c>
      <c r="P738" s="53">
        <v>3495</v>
      </c>
    </row>
    <row r="739" spans="1:16" hidden="1">
      <c r="A739" s="19" t="s">
        <v>1989</v>
      </c>
      <c r="B739" s="19" t="s">
        <v>3125</v>
      </c>
      <c r="D739" s="51" t="s">
        <v>1879</v>
      </c>
      <c r="E739" s="51" t="s">
        <v>460</v>
      </c>
      <c r="F739" s="51" t="s">
        <v>460</v>
      </c>
      <c r="H739" s="51" t="s">
        <v>623</v>
      </c>
      <c r="J739" s="51" t="s">
        <v>586</v>
      </c>
      <c r="K739" s="51" t="s">
        <v>3124</v>
      </c>
      <c r="N739" s="53">
        <v>2610</v>
      </c>
      <c r="O739" s="53">
        <v>0</v>
      </c>
      <c r="P739" s="53">
        <v>2610</v>
      </c>
    </row>
    <row r="740" spans="1:16" hidden="1">
      <c r="A740" s="19" t="s">
        <v>39</v>
      </c>
      <c r="B740" s="19" t="s">
        <v>2815</v>
      </c>
      <c r="D740" s="51" t="s">
        <v>1879</v>
      </c>
      <c r="E740" s="51" t="s">
        <v>622</v>
      </c>
      <c r="F740" s="51" t="s">
        <v>622</v>
      </c>
      <c r="H740" s="51" t="s">
        <v>623</v>
      </c>
      <c r="J740" s="51" t="s">
        <v>2009</v>
      </c>
      <c r="K740" s="51" t="s">
        <v>2009</v>
      </c>
      <c r="L740" s="51">
        <v>55512</v>
      </c>
      <c r="N740" s="53">
        <v>8535.7318269999996</v>
      </c>
      <c r="P740" s="53">
        <v>8535.7318269999996</v>
      </c>
    </row>
    <row r="741" spans="1:16" hidden="1">
      <c r="A741" s="19" t="s">
        <v>2658</v>
      </c>
      <c r="B741" s="19" t="s">
        <v>3388</v>
      </c>
      <c r="D741" s="51" t="s">
        <v>1879</v>
      </c>
      <c r="E741" s="51" t="s">
        <v>103</v>
      </c>
      <c r="F741" s="51" t="s">
        <v>3384</v>
      </c>
      <c r="H741" s="51" t="s">
        <v>623</v>
      </c>
      <c r="J741" s="51" t="s">
        <v>300</v>
      </c>
      <c r="K741" s="51" t="s">
        <v>1966</v>
      </c>
      <c r="N741" s="53">
        <v>312</v>
      </c>
      <c r="O741" s="53">
        <v>0</v>
      </c>
      <c r="P741" s="53">
        <v>312</v>
      </c>
    </row>
    <row r="742" spans="1:16" hidden="1">
      <c r="A742" s="19" t="s">
        <v>2658</v>
      </c>
      <c r="B742" s="19" t="s">
        <v>3387</v>
      </c>
      <c r="D742" s="51" t="s">
        <v>1879</v>
      </c>
      <c r="E742" s="51" t="s">
        <v>103</v>
      </c>
      <c r="F742" s="51" t="s">
        <v>3384</v>
      </c>
      <c r="H742" s="51" t="s">
        <v>623</v>
      </c>
      <c r="J742" s="51" t="s">
        <v>307</v>
      </c>
      <c r="K742" s="51" t="s">
        <v>1965</v>
      </c>
      <c r="N742" s="53">
        <v>5832</v>
      </c>
      <c r="O742" s="53">
        <v>0</v>
      </c>
      <c r="P742" s="53">
        <v>5832</v>
      </c>
    </row>
    <row r="743" spans="1:16" hidden="1">
      <c r="A743" s="19" t="s">
        <v>2658</v>
      </c>
      <c r="B743" s="19" t="s">
        <v>3385</v>
      </c>
      <c r="D743" s="51" t="s">
        <v>1879</v>
      </c>
      <c r="E743" s="51" t="s">
        <v>103</v>
      </c>
      <c r="F743" s="51" t="s">
        <v>3384</v>
      </c>
      <c r="H743" s="51" t="s">
        <v>623</v>
      </c>
      <c r="J743" s="51" t="s">
        <v>327</v>
      </c>
      <c r="K743" s="51" t="s">
        <v>1963</v>
      </c>
      <c r="N743" s="53">
        <v>631</v>
      </c>
      <c r="O743" s="53">
        <v>0</v>
      </c>
      <c r="P743" s="53">
        <v>631</v>
      </c>
    </row>
    <row r="744" spans="1:16" hidden="1">
      <c r="A744" s="19" t="s">
        <v>879</v>
      </c>
      <c r="B744" s="19" t="s">
        <v>880</v>
      </c>
      <c r="D744" s="51" t="s">
        <v>1879</v>
      </c>
      <c r="E744" s="51" t="s">
        <v>3</v>
      </c>
      <c r="F744" s="51" t="s">
        <v>3</v>
      </c>
      <c r="G744" s="51" t="s">
        <v>3</v>
      </c>
      <c r="H744" s="51" t="s">
        <v>1878</v>
      </c>
      <c r="K744" s="51" t="s">
        <v>2014</v>
      </c>
      <c r="N744" s="53">
        <v>1404</v>
      </c>
      <c r="O744" s="53">
        <v>2</v>
      </c>
      <c r="P744" s="53">
        <v>1402</v>
      </c>
    </row>
    <row r="745" spans="1:16" hidden="1">
      <c r="A745" s="19" t="s">
        <v>879</v>
      </c>
      <c r="B745" s="19" t="s">
        <v>880</v>
      </c>
      <c r="D745" s="51" t="s">
        <v>1879</v>
      </c>
      <c r="E745" s="51" t="s">
        <v>3</v>
      </c>
      <c r="F745" s="51" t="s">
        <v>3</v>
      </c>
      <c r="G745" s="51" t="s">
        <v>1878</v>
      </c>
      <c r="H745" s="51" t="s">
        <v>1878</v>
      </c>
      <c r="I745" s="51" t="s">
        <v>2014</v>
      </c>
      <c r="N745" s="53">
        <v>1404</v>
      </c>
      <c r="O745" s="53">
        <v>2</v>
      </c>
      <c r="P745" s="53">
        <v>1402</v>
      </c>
    </row>
    <row r="746" spans="1:16" hidden="1">
      <c r="A746" s="19" t="s">
        <v>1986</v>
      </c>
      <c r="B746" s="19" t="s">
        <v>493</v>
      </c>
      <c r="D746" s="51" t="s">
        <v>1879</v>
      </c>
      <c r="E746" s="51" t="s">
        <v>103</v>
      </c>
      <c r="F746" s="51" t="s">
        <v>103</v>
      </c>
      <c r="H746" s="51" t="s">
        <v>623</v>
      </c>
      <c r="J746" s="51" t="s">
        <v>492</v>
      </c>
      <c r="K746" s="51" t="s">
        <v>3701</v>
      </c>
      <c r="L746" s="51" t="s">
        <v>15</v>
      </c>
      <c r="N746" s="53">
        <v>0</v>
      </c>
      <c r="P746" s="53">
        <v>0</v>
      </c>
    </row>
    <row r="747" spans="1:16" hidden="1">
      <c r="A747" s="19" t="s">
        <v>1985</v>
      </c>
      <c r="B747" s="19" t="s">
        <v>493</v>
      </c>
      <c r="D747" s="51" t="s">
        <v>1879</v>
      </c>
      <c r="E747" s="51" t="s">
        <v>103</v>
      </c>
      <c r="F747" s="51" t="s">
        <v>103</v>
      </c>
      <c r="H747" s="51" t="s">
        <v>623</v>
      </c>
      <c r="J747" s="51" t="s">
        <v>492</v>
      </c>
      <c r="K747" s="51" t="s">
        <v>3701</v>
      </c>
      <c r="L747" s="51" t="s">
        <v>15</v>
      </c>
      <c r="N747" s="53">
        <v>1.2267209686610976E-2</v>
      </c>
      <c r="P747" s="53">
        <v>1.2267209686610976E-2</v>
      </c>
    </row>
    <row r="748" spans="1:16" hidden="1">
      <c r="A748" s="19" t="s">
        <v>1984</v>
      </c>
      <c r="B748" s="19" t="s">
        <v>493</v>
      </c>
      <c r="D748" s="51" t="s">
        <v>1879</v>
      </c>
      <c r="E748" s="51" t="s">
        <v>103</v>
      </c>
      <c r="F748" s="51" t="s">
        <v>103</v>
      </c>
      <c r="H748" s="51" t="s">
        <v>623</v>
      </c>
      <c r="J748" s="51" t="s">
        <v>492</v>
      </c>
      <c r="K748" s="51" t="s">
        <v>3701</v>
      </c>
      <c r="L748" s="51" t="s">
        <v>15</v>
      </c>
      <c r="N748" s="53">
        <v>1667.0697327903135</v>
      </c>
      <c r="P748" s="53">
        <v>1667.0697327903135</v>
      </c>
    </row>
    <row r="749" spans="1:16" hidden="1">
      <c r="A749" s="19" t="s">
        <v>2149</v>
      </c>
      <c r="B749" s="19" t="s">
        <v>881</v>
      </c>
      <c r="C749" s="51" t="s">
        <v>681</v>
      </c>
      <c r="D749" s="51" t="s">
        <v>3982</v>
      </c>
      <c r="E749" s="51" t="s">
        <v>674</v>
      </c>
      <c r="F749" s="51" t="s">
        <v>674</v>
      </c>
      <c r="G749" s="51" t="s">
        <v>674</v>
      </c>
      <c r="H749" s="51" t="s">
        <v>466</v>
      </c>
      <c r="L749" s="51">
        <v>4158</v>
      </c>
      <c r="N749" s="53">
        <v>61046.227156073961</v>
      </c>
      <c r="O749" s="53">
        <v>0</v>
      </c>
      <c r="P749" s="53">
        <v>61046.227156073961</v>
      </c>
    </row>
    <row r="750" spans="1:16" hidden="1">
      <c r="A750" s="19" t="s">
        <v>2663</v>
      </c>
      <c r="B750" s="19" t="s">
        <v>2954</v>
      </c>
      <c r="D750" s="51" t="s">
        <v>1879</v>
      </c>
      <c r="E750" s="51" t="s">
        <v>460</v>
      </c>
      <c r="F750" s="51" t="s">
        <v>2662</v>
      </c>
      <c r="H750" s="51" t="s">
        <v>623</v>
      </c>
      <c r="J750" s="51" t="s">
        <v>536</v>
      </c>
      <c r="K750" s="51" t="s">
        <v>2953</v>
      </c>
      <c r="N750" s="53">
        <v>223.00092999999998</v>
      </c>
      <c r="O750" s="53">
        <v>223.00092999999998</v>
      </c>
      <c r="P750" s="53">
        <v>0</v>
      </c>
    </row>
    <row r="751" spans="1:16" hidden="1">
      <c r="A751" s="19" t="s">
        <v>1993</v>
      </c>
      <c r="B751" s="19" t="s">
        <v>2497</v>
      </c>
      <c r="D751" s="51" t="s">
        <v>1879</v>
      </c>
      <c r="E751" s="51" t="s">
        <v>460</v>
      </c>
      <c r="F751" s="51" t="s">
        <v>460</v>
      </c>
      <c r="G751" s="51" t="s">
        <v>623</v>
      </c>
      <c r="H751" s="51" t="s">
        <v>44</v>
      </c>
      <c r="I751" s="51" t="s">
        <v>2496</v>
      </c>
      <c r="N751" s="53">
        <v>276</v>
      </c>
      <c r="O751" s="53">
        <v>0</v>
      </c>
      <c r="P751" s="53">
        <v>276</v>
      </c>
    </row>
    <row r="752" spans="1:16" hidden="1">
      <c r="A752" s="19" t="s">
        <v>2654</v>
      </c>
      <c r="B752" s="19" t="s">
        <v>882</v>
      </c>
      <c r="D752" s="51" t="s">
        <v>1879</v>
      </c>
      <c r="E752" s="51" t="s">
        <v>103</v>
      </c>
      <c r="F752" s="51" t="s">
        <v>103</v>
      </c>
      <c r="H752" s="51" t="s">
        <v>623</v>
      </c>
      <c r="J752" s="51" t="s">
        <v>150</v>
      </c>
      <c r="K752" s="51" t="s">
        <v>3336</v>
      </c>
      <c r="L752" s="51">
        <v>489</v>
      </c>
      <c r="N752" s="53">
        <v>10920.362999999999</v>
      </c>
      <c r="O752" s="53">
        <v>152.6</v>
      </c>
      <c r="P752" s="53">
        <v>10767.762999999999</v>
      </c>
    </row>
    <row r="753" spans="1:16" hidden="1">
      <c r="A753" s="19" t="s">
        <v>1980</v>
      </c>
      <c r="B753" s="19" t="s">
        <v>882</v>
      </c>
      <c r="D753" s="51" t="s">
        <v>1879</v>
      </c>
      <c r="E753" s="51" t="s">
        <v>103</v>
      </c>
      <c r="F753" s="51" t="s">
        <v>103</v>
      </c>
      <c r="H753" s="51" t="s">
        <v>623</v>
      </c>
      <c r="J753" s="51" t="s">
        <v>150</v>
      </c>
      <c r="K753" s="51" t="s">
        <v>3336</v>
      </c>
      <c r="L753" s="51">
        <v>489</v>
      </c>
      <c r="N753" s="53">
        <v>0.27555555722583186</v>
      </c>
      <c r="O753" s="53">
        <v>3.8505842738617707E-3</v>
      </c>
      <c r="P753" s="53">
        <v>0.2717049729519701</v>
      </c>
    </row>
    <row r="754" spans="1:16" hidden="1">
      <c r="A754" s="19" t="s">
        <v>1986</v>
      </c>
      <c r="B754" s="19" t="s">
        <v>3680</v>
      </c>
      <c r="D754" s="51" t="s">
        <v>1879</v>
      </c>
      <c r="E754" s="51" t="s">
        <v>103</v>
      </c>
      <c r="F754" s="51" t="s">
        <v>103</v>
      </c>
      <c r="H754" s="51" t="s">
        <v>623</v>
      </c>
      <c r="J754" s="51" t="s">
        <v>3679</v>
      </c>
      <c r="K754" s="51" t="s">
        <v>3678</v>
      </c>
      <c r="L754" s="51" t="s">
        <v>15</v>
      </c>
      <c r="N754" s="53">
        <v>0</v>
      </c>
      <c r="P754" s="53">
        <v>0</v>
      </c>
    </row>
    <row r="755" spans="1:16" hidden="1">
      <c r="A755" s="19" t="s">
        <v>1985</v>
      </c>
      <c r="B755" s="19" t="s">
        <v>3680</v>
      </c>
      <c r="D755" s="51" t="s">
        <v>1879</v>
      </c>
      <c r="E755" s="51" t="s">
        <v>103</v>
      </c>
      <c r="F755" s="51" t="s">
        <v>103</v>
      </c>
      <c r="H755" s="51" t="s">
        <v>623</v>
      </c>
      <c r="J755" s="51" t="s">
        <v>3679</v>
      </c>
      <c r="K755" s="51" t="s">
        <v>3678</v>
      </c>
      <c r="L755" s="51" t="s">
        <v>15</v>
      </c>
      <c r="N755" s="53">
        <v>3.7812347380404294E-4</v>
      </c>
      <c r="P755" s="53">
        <v>3.7812347380404294E-4</v>
      </c>
    </row>
    <row r="756" spans="1:16" hidden="1">
      <c r="A756" s="19" t="s">
        <v>1984</v>
      </c>
      <c r="B756" s="19" t="s">
        <v>3680</v>
      </c>
      <c r="D756" s="51" t="s">
        <v>1879</v>
      </c>
      <c r="E756" s="51" t="s">
        <v>103</v>
      </c>
      <c r="F756" s="51" t="s">
        <v>103</v>
      </c>
      <c r="H756" s="51" t="s">
        <v>623</v>
      </c>
      <c r="J756" s="51" t="s">
        <v>3679</v>
      </c>
      <c r="K756" s="51" t="s">
        <v>3678</v>
      </c>
      <c r="L756" s="51" t="s">
        <v>15</v>
      </c>
      <c r="N756" s="53">
        <v>51.385621876526201</v>
      </c>
      <c r="P756" s="53">
        <v>51.385621876526201</v>
      </c>
    </row>
    <row r="757" spans="1:16" hidden="1">
      <c r="A757" s="19" t="s">
        <v>39</v>
      </c>
      <c r="B757" s="19" t="s">
        <v>883</v>
      </c>
      <c r="D757" s="51" t="s">
        <v>1879</v>
      </c>
      <c r="E757" s="51" t="s">
        <v>460</v>
      </c>
      <c r="F757" s="51" t="s">
        <v>460</v>
      </c>
      <c r="H757" s="51" t="s">
        <v>623</v>
      </c>
      <c r="N757" s="53">
        <v>273.39600000000002</v>
      </c>
      <c r="P757" s="53">
        <v>273.39600000000002</v>
      </c>
    </row>
    <row r="758" spans="1:16" hidden="1">
      <c r="A758" s="19" t="s">
        <v>1986</v>
      </c>
      <c r="B758" s="19" t="s">
        <v>884</v>
      </c>
      <c r="D758" s="51" t="s">
        <v>1879</v>
      </c>
      <c r="E758" s="51" t="s">
        <v>3</v>
      </c>
      <c r="F758" s="51" t="s">
        <v>3</v>
      </c>
      <c r="H758" s="51" t="s">
        <v>623</v>
      </c>
      <c r="J758" s="51" t="s">
        <v>370</v>
      </c>
      <c r="K758" s="51" t="s">
        <v>3745</v>
      </c>
      <c r="L758" s="51">
        <v>10632</v>
      </c>
      <c r="N758" s="53">
        <v>0</v>
      </c>
      <c r="P758" s="53">
        <v>0</v>
      </c>
    </row>
    <row r="759" spans="1:16" hidden="1">
      <c r="A759" s="19" t="s">
        <v>1985</v>
      </c>
      <c r="B759" s="19" t="s">
        <v>884</v>
      </c>
      <c r="D759" s="51" t="s">
        <v>1879</v>
      </c>
      <c r="E759" s="51" t="s">
        <v>3</v>
      </c>
      <c r="F759" s="51" t="s">
        <v>3</v>
      </c>
      <c r="H759" s="51" t="s">
        <v>623</v>
      </c>
      <c r="J759" s="51" t="s">
        <v>370</v>
      </c>
      <c r="K759" s="51" t="s">
        <v>3745</v>
      </c>
      <c r="L759" s="51">
        <v>10632</v>
      </c>
      <c r="N759" s="53">
        <v>2.2171357378970837</v>
      </c>
      <c r="P759" s="53">
        <v>2.2171357378970837</v>
      </c>
    </row>
    <row r="760" spans="1:16" hidden="1">
      <c r="A760" s="19" t="s">
        <v>1984</v>
      </c>
      <c r="B760" s="19" t="s">
        <v>884</v>
      </c>
      <c r="D760" s="51" t="s">
        <v>1879</v>
      </c>
      <c r="E760" s="51" t="s">
        <v>3</v>
      </c>
      <c r="F760" s="51" t="s">
        <v>3</v>
      </c>
      <c r="H760" s="51" t="s">
        <v>623</v>
      </c>
      <c r="J760" s="51" t="s">
        <v>370</v>
      </c>
      <c r="K760" s="51" t="s">
        <v>3745</v>
      </c>
      <c r="L760" s="51">
        <v>10632</v>
      </c>
      <c r="N760" s="53">
        <v>301300.78286426212</v>
      </c>
      <c r="P760" s="53">
        <v>301300.78286426212</v>
      </c>
    </row>
    <row r="761" spans="1:16" hidden="1">
      <c r="A761" s="19" t="s">
        <v>39</v>
      </c>
      <c r="B761" s="19" t="s">
        <v>445</v>
      </c>
      <c r="D761" s="51" t="s">
        <v>1879</v>
      </c>
      <c r="E761" s="51" t="s">
        <v>460</v>
      </c>
      <c r="F761" s="51" t="s">
        <v>460</v>
      </c>
      <c r="H761" s="51" t="s">
        <v>623</v>
      </c>
      <c r="J761" s="51" t="s">
        <v>511</v>
      </c>
      <c r="K761" s="51" t="s">
        <v>3462</v>
      </c>
      <c r="N761" s="53">
        <v>75.325999999999993</v>
      </c>
      <c r="P761" s="53">
        <v>75.325999999999993</v>
      </c>
    </row>
    <row r="762" spans="1:16" hidden="1">
      <c r="A762" s="19" t="s">
        <v>1986</v>
      </c>
      <c r="B762" s="19" t="s">
        <v>2837</v>
      </c>
      <c r="D762" s="51" t="s">
        <v>1879</v>
      </c>
      <c r="E762" s="51" t="s">
        <v>622</v>
      </c>
      <c r="F762" s="51" t="s">
        <v>622</v>
      </c>
      <c r="H762" s="51" t="s">
        <v>623</v>
      </c>
      <c r="J762" s="51" t="s">
        <v>44</v>
      </c>
      <c r="K762" s="51" t="s">
        <v>44</v>
      </c>
      <c r="L762" s="51">
        <v>58122</v>
      </c>
      <c r="N762" s="53">
        <v>0</v>
      </c>
      <c r="P762" s="53">
        <v>0</v>
      </c>
    </row>
    <row r="763" spans="1:16" hidden="1">
      <c r="A763" s="19" t="s">
        <v>1985</v>
      </c>
      <c r="B763" s="19" t="s">
        <v>2837</v>
      </c>
      <c r="D763" s="51" t="s">
        <v>1879</v>
      </c>
      <c r="E763" s="51" t="s">
        <v>622</v>
      </c>
      <c r="F763" s="51" t="s">
        <v>622</v>
      </c>
      <c r="H763" s="51" t="s">
        <v>623</v>
      </c>
      <c r="J763" s="51" t="s">
        <v>44</v>
      </c>
      <c r="K763" s="51" t="s">
        <v>44</v>
      </c>
      <c r="L763" s="51">
        <v>58122</v>
      </c>
      <c r="N763" s="53">
        <v>0.12441642741266422</v>
      </c>
      <c r="P763" s="53">
        <v>0.12441642741266422</v>
      </c>
    </row>
    <row r="764" spans="1:16" hidden="1">
      <c r="A764" s="19" t="s">
        <v>1984</v>
      </c>
      <c r="B764" s="19" t="s">
        <v>2837</v>
      </c>
      <c r="D764" s="51" t="s">
        <v>1879</v>
      </c>
      <c r="E764" s="51" t="s">
        <v>622</v>
      </c>
      <c r="F764" s="51" t="s">
        <v>622</v>
      </c>
      <c r="H764" s="51" t="s">
        <v>623</v>
      </c>
      <c r="J764" s="51" t="s">
        <v>44</v>
      </c>
      <c r="K764" s="51" t="s">
        <v>44</v>
      </c>
      <c r="L764" s="51">
        <v>58122</v>
      </c>
      <c r="N764" s="53">
        <v>16907.745583572585</v>
      </c>
      <c r="P764" s="53">
        <v>16907.745583572585</v>
      </c>
    </row>
    <row r="765" spans="1:16" hidden="1">
      <c r="A765" s="19" t="s">
        <v>2149</v>
      </c>
      <c r="B765" s="19" t="s">
        <v>885</v>
      </c>
      <c r="D765" s="51" t="s">
        <v>1879</v>
      </c>
      <c r="E765" s="51" t="s">
        <v>672</v>
      </c>
      <c r="F765" s="51" t="s">
        <v>672</v>
      </c>
      <c r="G765" s="51" t="s">
        <v>671</v>
      </c>
      <c r="H765" s="51" t="s">
        <v>6</v>
      </c>
      <c r="J765" s="51" t="s">
        <v>2390</v>
      </c>
      <c r="L765" s="51">
        <v>54251</v>
      </c>
      <c r="N765" s="53">
        <v>433.35599851363992</v>
      </c>
      <c r="O765" s="53">
        <v>0</v>
      </c>
      <c r="P765" s="53">
        <v>433.35599851363992</v>
      </c>
    </row>
    <row r="766" spans="1:16" hidden="1">
      <c r="A766" s="19" t="s">
        <v>2149</v>
      </c>
      <c r="B766" s="19" t="s">
        <v>886</v>
      </c>
      <c r="C766" s="51" t="s">
        <v>629</v>
      </c>
      <c r="D766" s="51" t="s">
        <v>3982</v>
      </c>
      <c r="E766" s="51" t="s">
        <v>674</v>
      </c>
      <c r="F766" s="51" t="s">
        <v>674</v>
      </c>
      <c r="G766" s="51" t="s">
        <v>674</v>
      </c>
      <c r="H766" s="51" t="s">
        <v>51</v>
      </c>
      <c r="L766" s="51">
        <v>7790</v>
      </c>
      <c r="N766" s="53">
        <v>5761.854679233963</v>
      </c>
      <c r="O766" s="53">
        <v>0</v>
      </c>
      <c r="P766" s="53">
        <v>5761.854679233963</v>
      </c>
    </row>
    <row r="767" spans="1:16" hidden="1">
      <c r="A767" s="19" t="s">
        <v>39</v>
      </c>
      <c r="B767" s="19" t="s">
        <v>887</v>
      </c>
      <c r="D767" s="51" t="s">
        <v>1879</v>
      </c>
      <c r="E767" s="51" t="s">
        <v>460</v>
      </c>
      <c r="F767" s="51" t="s">
        <v>460</v>
      </c>
      <c r="H767" s="51" t="s">
        <v>623</v>
      </c>
      <c r="J767" s="51" t="s">
        <v>204</v>
      </c>
      <c r="K767" s="51" t="s">
        <v>3115</v>
      </c>
      <c r="L767" s="51">
        <v>57959</v>
      </c>
      <c r="N767" s="53">
        <v>13080</v>
      </c>
      <c r="P767" s="53">
        <v>13080</v>
      </c>
    </row>
    <row r="768" spans="1:16" hidden="1">
      <c r="A768" s="19" t="s">
        <v>2932</v>
      </c>
      <c r="B768" s="19" t="s">
        <v>887</v>
      </c>
      <c r="D768" s="51" t="s">
        <v>1879</v>
      </c>
      <c r="E768" s="51" t="s">
        <v>460</v>
      </c>
      <c r="F768" s="51" t="s">
        <v>460</v>
      </c>
      <c r="H768" s="51" t="s">
        <v>623</v>
      </c>
      <c r="J768" s="51" t="s">
        <v>204</v>
      </c>
      <c r="K768" s="51" t="s">
        <v>3115</v>
      </c>
      <c r="L768" s="51">
        <v>57959</v>
      </c>
      <c r="N768" s="53">
        <v>357</v>
      </c>
      <c r="P768" s="53">
        <v>357</v>
      </c>
    </row>
    <row r="769" spans="1:16" hidden="1">
      <c r="A769" s="19" t="s">
        <v>1986</v>
      </c>
      <c r="B769" s="19" t="s">
        <v>424</v>
      </c>
      <c r="D769" s="51" t="s">
        <v>1879</v>
      </c>
      <c r="E769" s="51" t="s">
        <v>460</v>
      </c>
      <c r="F769" s="51" t="s">
        <v>460</v>
      </c>
      <c r="H769" s="51" t="s">
        <v>623</v>
      </c>
      <c r="J769" s="51" t="s">
        <v>425</v>
      </c>
      <c r="K769" s="51" t="s">
        <v>3029</v>
      </c>
      <c r="L769" s="51" t="s">
        <v>3028</v>
      </c>
      <c r="N769" s="53">
        <v>0</v>
      </c>
      <c r="P769" s="53">
        <v>0</v>
      </c>
    </row>
    <row r="770" spans="1:16" hidden="1">
      <c r="A770" s="19" t="s">
        <v>1985</v>
      </c>
      <c r="B770" s="19" t="s">
        <v>424</v>
      </c>
      <c r="D770" s="51" t="s">
        <v>1879</v>
      </c>
      <c r="E770" s="51" t="s">
        <v>460</v>
      </c>
      <c r="F770" s="51" t="s">
        <v>460</v>
      </c>
      <c r="H770" s="51" t="s">
        <v>623</v>
      </c>
      <c r="J770" s="51" t="s">
        <v>425</v>
      </c>
      <c r="K770" s="51" t="s">
        <v>3029</v>
      </c>
      <c r="L770" s="51" t="s">
        <v>3028</v>
      </c>
      <c r="N770" s="53">
        <v>1.7964345572443866E-2</v>
      </c>
      <c r="P770" s="53">
        <v>1.7964345572443866E-2</v>
      </c>
    </row>
    <row r="771" spans="1:16" hidden="1">
      <c r="A771" s="19" t="s">
        <v>1984</v>
      </c>
      <c r="B771" s="19" t="s">
        <v>424</v>
      </c>
      <c r="D771" s="51" t="s">
        <v>1879</v>
      </c>
      <c r="E771" s="51" t="s">
        <v>460</v>
      </c>
      <c r="F771" s="51" t="s">
        <v>460</v>
      </c>
      <c r="H771" s="51" t="s">
        <v>623</v>
      </c>
      <c r="J771" s="51" t="s">
        <v>425</v>
      </c>
      <c r="K771" s="51" t="s">
        <v>3029</v>
      </c>
      <c r="L771" s="51" t="s">
        <v>3028</v>
      </c>
      <c r="N771" s="53">
        <v>2441.2900356544274</v>
      </c>
      <c r="P771" s="53">
        <v>2441.2900356544274</v>
      </c>
    </row>
    <row r="772" spans="1:16" hidden="1">
      <c r="A772" s="19" t="s">
        <v>1986</v>
      </c>
      <c r="B772" s="19" t="s">
        <v>424</v>
      </c>
      <c r="D772" s="51" t="s">
        <v>1879</v>
      </c>
      <c r="E772" s="51" t="s">
        <v>460</v>
      </c>
      <c r="F772" s="51" t="s">
        <v>460</v>
      </c>
      <c r="H772" s="51" t="s">
        <v>623</v>
      </c>
      <c r="J772" s="51" t="s">
        <v>425</v>
      </c>
      <c r="K772" s="51" t="s">
        <v>3027</v>
      </c>
      <c r="L772" s="51">
        <v>58514</v>
      </c>
      <c r="N772" s="53">
        <v>0</v>
      </c>
      <c r="P772" s="53">
        <v>0</v>
      </c>
    </row>
    <row r="773" spans="1:16" hidden="1">
      <c r="A773" s="19" t="s">
        <v>1985</v>
      </c>
      <c r="B773" s="19" t="s">
        <v>424</v>
      </c>
      <c r="D773" s="51" t="s">
        <v>1879</v>
      </c>
      <c r="E773" s="51" t="s">
        <v>460</v>
      </c>
      <c r="F773" s="51" t="s">
        <v>460</v>
      </c>
      <c r="H773" s="51" t="s">
        <v>623</v>
      </c>
      <c r="J773" s="51" t="s">
        <v>425</v>
      </c>
      <c r="K773" s="51" t="s">
        <v>3027</v>
      </c>
      <c r="L773" s="51">
        <v>58514</v>
      </c>
      <c r="N773" s="53">
        <v>2.6691399438399845E-2</v>
      </c>
      <c r="P773" s="53">
        <v>2.6691399438399845E-2</v>
      </c>
    </row>
    <row r="774" spans="1:16" hidden="1">
      <c r="A774" s="19" t="s">
        <v>1984</v>
      </c>
      <c r="B774" s="19" t="s">
        <v>424</v>
      </c>
      <c r="D774" s="51" t="s">
        <v>1879</v>
      </c>
      <c r="E774" s="51" t="s">
        <v>460</v>
      </c>
      <c r="F774" s="51" t="s">
        <v>460</v>
      </c>
      <c r="H774" s="51" t="s">
        <v>623</v>
      </c>
      <c r="J774" s="51" t="s">
        <v>425</v>
      </c>
      <c r="K774" s="51" t="s">
        <v>3027</v>
      </c>
      <c r="L774" s="51">
        <v>58514</v>
      </c>
      <c r="N774" s="53">
        <v>3627.2653086005616</v>
      </c>
      <c r="P774" s="53">
        <v>3627.2653086005616</v>
      </c>
    </row>
    <row r="775" spans="1:16" hidden="1">
      <c r="A775" s="19" t="s">
        <v>1986</v>
      </c>
      <c r="B775" s="19" t="s">
        <v>180</v>
      </c>
      <c r="D775" s="51" t="s">
        <v>1879</v>
      </c>
      <c r="E775" s="51" t="s">
        <v>103</v>
      </c>
      <c r="F775" s="51" t="s">
        <v>103</v>
      </c>
      <c r="H775" s="51" t="s">
        <v>623</v>
      </c>
      <c r="J775" s="51" t="s">
        <v>181</v>
      </c>
      <c r="K775" s="51" t="s">
        <v>3711</v>
      </c>
      <c r="L775" s="51" t="s">
        <v>15</v>
      </c>
      <c r="N775" s="53">
        <v>0</v>
      </c>
      <c r="P775" s="53">
        <v>0</v>
      </c>
    </row>
    <row r="776" spans="1:16" hidden="1">
      <c r="A776" s="19" t="s">
        <v>1985</v>
      </c>
      <c r="B776" s="19" t="s">
        <v>180</v>
      </c>
      <c r="D776" s="51" t="s">
        <v>1879</v>
      </c>
      <c r="E776" s="51" t="s">
        <v>103</v>
      </c>
      <c r="F776" s="51" t="s">
        <v>103</v>
      </c>
      <c r="H776" s="51" t="s">
        <v>623</v>
      </c>
      <c r="J776" s="51" t="s">
        <v>181</v>
      </c>
      <c r="K776" s="51" t="s">
        <v>3711</v>
      </c>
      <c r="L776" s="51" t="s">
        <v>15</v>
      </c>
      <c r="N776" s="53">
        <v>1.9159622232766904E-2</v>
      </c>
      <c r="P776" s="53">
        <v>1.9159622232766904E-2</v>
      </c>
    </row>
    <row r="777" spans="1:16" hidden="1">
      <c r="A777" s="19" t="s">
        <v>1984</v>
      </c>
      <c r="B777" s="19" t="s">
        <v>180</v>
      </c>
      <c r="D777" s="51" t="s">
        <v>1879</v>
      </c>
      <c r="E777" s="51" t="s">
        <v>103</v>
      </c>
      <c r="F777" s="51" t="s">
        <v>103</v>
      </c>
      <c r="H777" s="51" t="s">
        <v>623</v>
      </c>
      <c r="J777" s="51" t="s">
        <v>181</v>
      </c>
      <c r="K777" s="51" t="s">
        <v>3711</v>
      </c>
      <c r="L777" s="51" t="s">
        <v>15</v>
      </c>
      <c r="N777" s="53">
        <v>2603.7238403777674</v>
      </c>
      <c r="P777" s="53">
        <v>2603.7238403777674</v>
      </c>
    </row>
    <row r="778" spans="1:16" hidden="1">
      <c r="A778" s="19" t="s">
        <v>39</v>
      </c>
      <c r="B778" s="19" t="s">
        <v>3969</v>
      </c>
      <c r="C778" s="51" t="s">
        <v>629</v>
      </c>
      <c r="D778" s="51" t="s">
        <v>1879</v>
      </c>
      <c r="E778" s="51" t="s">
        <v>622</v>
      </c>
      <c r="F778" s="51" t="s">
        <v>622</v>
      </c>
      <c r="H778" s="51" t="s">
        <v>50</v>
      </c>
      <c r="J778" s="51" t="s">
        <v>2009</v>
      </c>
      <c r="K778" s="51" t="s">
        <v>2009</v>
      </c>
      <c r="L778" s="51">
        <v>55077</v>
      </c>
      <c r="N778" s="53">
        <v>1053166.1579999998</v>
      </c>
      <c r="P778" s="53">
        <v>1053166.1579999998</v>
      </c>
    </row>
    <row r="779" spans="1:16" hidden="1">
      <c r="A779" s="19" t="s">
        <v>1986</v>
      </c>
      <c r="B779" s="19" t="s">
        <v>888</v>
      </c>
      <c r="D779" s="51" t="s">
        <v>1879</v>
      </c>
      <c r="E779" s="51" t="s">
        <v>460</v>
      </c>
      <c r="F779" s="51" t="s">
        <v>460</v>
      </c>
      <c r="H779" s="51" t="s">
        <v>623</v>
      </c>
      <c r="J779" s="51" t="s">
        <v>453</v>
      </c>
      <c r="K779" s="51" t="s">
        <v>3420</v>
      </c>
      <c r="N779" s="53">
        <v>0</v>
      </c>
      <c r="P779" s="53">
        <v>0</v>
      </c>
    </row>
    <row r="780" spans="1:16" hidden="1">
      <c r="A780" s="19" t="s">
        <v>1985</v>
      </c>
      <c r="B780" s="19" t="s">
        <v>888</v>
      </c>
      <c r="D780" s="51" t="s">
        <v>1879</v>
      </c>
      <c r="E780" s="51" t="s">
        <v>460</v>
      </c>
      <c r="F780" s="51" t="s">
        <v>460</v>
      </c>
      <c r="H780" s="51" t="s">
        <v>623</v>
      </c>
      <c r="J780" s="51" t="s">
        <v>453</v>
      </c>
      <c r="K780" s="51" t="s">
        <v>3420</v>
      </c>
      <c r="N780" s="53">
        <v>4.8546684858184221</v>
      </c>
      <c r="P780" s="53">
        <v>4.8546684858184221</v>
      </c>
    </row>
    <row r="781" spans="1:16" hidden="1">
      <c r="A781" s="19" t="s">
        <v>1984</v>
      </c>
      <c r="B781" s="19" t="s">
        <v>888</v>
      </c>
      <c r="D781" s="51" t="s">
        <v>1879</v>
      </c>
      <c r="E781" s="51" t="s">
        <v>460</v>
      </c>
      <c r="F781" s="51" t="s">
        <v>460</v>
      </c>
      <c r="H781" s="51" t="s">
        <v>623</v>
      </c>
      <c r="J781" s="51" t="s">
        <v>453</v>
      </c>
      <c r="K781" s="51" t="s">
        <v>3420</v>
      </c>
      <c r="N781" s="53">
        <v>659732.00933151413</v>
      </c>
      <c r="P781" s="53">
        <v>659732.00933151413</v>
      </c>
    </row>
    <row r="782" spans="1:16" hidden="1">
      <c r="A782" s="19" t="s">
        <v>1986</v>
      </c>
      <c r="B782" s="19" t="s">
        <v>889</v>
      </c>
      <c r="D782" s="51" t="s">
        <v>1879</v>
      </c>
      <c r="E782" s="51" t="s">
        <v>460</v>
      </c>
      <c r="F782" s="51" t="s">
        <v>460</v>
      </c>
      <c r="H782" s="51" t="s">
        <v>623</v>
      </c>
      <c r="J782" s="51" t="s">
        <v>371</v>
      </c>
      <c r="K782" s="51" t="s">
        <v>3417</v>
      </c>
      <c r="L782" s="51">
        <v>58542</v>
      </c>
      <c r="N782" s="53">
        <v>0</v>
      </c>
      <c r="P782" s="53">
        <v>0</v>
      </c>
    </row>
    <row r="783" spans="1:16" hidden="1">
      <c r="A783" s="19" t="s">
        <v>1985</v>
      </c>
      <c r="B783" s="19" t="s">
        <v>889</v>
      </c>
      <c r="D783" s="51" t="s">
        <v>1879</v>
      </c>
      <c r="E783" s="51" t="s">
        <v>460</v>
      </c>
      <c r="F783" s="51" t="s">
        <v>460</v>
      </c>
      <c r="H783" s="51" t="s">
        <v>623</v>
      </c>
      <c r="J783" s="51" t="s">
        <v>371</v>
      </c>
      <c r="K783" s="51" t="s">
        <v>3417</v>
      </c>
      <c r="L783" s="51">
        <v>58542</v>
      </c>
      <c r="N783" s="53">
        <v>4.5773188251424486</v>
      </c>
      <c r="P783" s="53">
        <v>4.5773188251424486</v>
      </c>
    </row>
    <row r="784" spans="1:16" hidden="1">
      <c r="A784" s="19" t="s">
        <v>1984</v>
      </c>
      <c r="B784" s="19" t="s">
        <v>889</v>
      </c>
      <c r="D784" s="51" t="s">
        <v>1879</v>
      </c>
      <c r="E784" s="51" t="s">
        <v>460</v>
      </c>
      <c r="F784" s="51" t="s">
        <v>460</v>
      </c>
      <c r="H784" s="51" t="s">
        <v>623</v>
      </c>
      <c r="J784" s="51" t="s">
        <v>371</v>
      </c>
      <c r="K784" s="51" t="s">
        <v>3417</v>
      </c>
      <c r="L784" s="51">
        <v>58542</v>
      </c>
      <c r="N784" s="53">
        <v>622041.18668117479</v>
      </c>
      <c r="P784" s="53">
        <v>622041.18668117479</v>
      </c>
    </row>
    <row r="785" spans="1:16" hidden="1">
      <c r="A785" s="19" t="s">
        <v>54</v>
      </c>
      <c r="B785" s="19" t="s">
        <v>890</v>
      </c>
      <c r="D785" s="51" t="s">
        <v>1879</v>
      </c>
      <c r="E785" s="51" t="s">
        <v>0</v>
      </c>
      <c r="F785" s="51" t="s">
        <v>0</v>
      </c>
      <c r="H785" s="51" t="s">
        <v>842</v>
      </c>
      <c r="J785" s="51">
        <v>60692</v>
      </c>
      <c r="K785" s="51" t="s">
        <v>1936</v>
      </c>
      <c r="L785" s="51" t="s">
        <v>1935</v>
      </c>
      <c r="N785" s="53">
        <v>345748</v>
      </c>
      <c r="P785" s="53">
        <v>345748</v>
      </c>
    </row>
    <row r="786" spans="1:16" hidden="1">
      <c r="A786" s="19" t="s">
        <v>2019</v>
      </c>
      <c r="B786" s="19" t="s">
        <v>2172</v>
      </c>
      <c r="D786" s="51" t="s">
        <v>1879</v>
      </c>
      <c r="E786" s="51" t="s">
        <v>0</v>
      </c>
      <c r="F786" s="51" t="s">
        <v>0</v>
      </c>
      <c r="G786" s="51" t="s">
        <v>0</v>
      </c>
      <c r="H786" s="51" t="s">
        <v>1878</v>
      </c>
      <c r="J786" s="51" t="s">
        <v>2171</v>
      </c>
      <c r="K786" s="51" t="s">
        <v>2170</v>
      </c>
      <c r="L786" s="51">
        <v>10300</v>
      </c>
      <c r="N786" s="53">
        <v>18770</v>
      </c>
      <c r="O786" s="53">
        <v>0</v>
      </c>
      <c r="P786" s="53">
        <v>18770</v>
      </c>
    </row>
    <row r="787" spans="1:16" hidden="1">
      <c r="A787" s="19" t="s">
        <v>1986</v>
      </c>
      <c r="B787" s="19" t="s">
        <v>59</v>
      </c>
      <c r="D787" s="51" t="s">
        <v>1879</v>
      </c>
      <c r="E787" s="51" t="s">
        <v>103</v>
      </c>
      <c r="F787" s="51" t="s">
        <v>103</v>
      </c>
      <c r="H787" s="51" t="s">
        <v>623</v>
      </c>
      <c r="J787" s="51" t="e">
        <v>#N/A</v>
      </c>
      <c r="K787" s="51" t="s">
        <v>2754</v>
      </c>
      <c r="L787" s="51">
        <v>10162</v>
      </c>
      <c r="N787" s="53">
        <v>0</v>
      </c>
      <c r="P787" s="53">
        <v>0</v>
      </c>
    </row>
    <row r="788" spans="1:16" hidden="1">
      <c r="A788" s="19" t="s">
        <v>1985</v>
      </c>
      <c r="B788" s="19" t="s">
        <v>59</v>
      </c>
      <c r="D788" s="51" t="s">
        <v>1879</v>
      </c>
      <c r="E788" s="51" t="s">
        <v>103</v>
      </c>
      <c r="F788" s="51" t="s">
        <v>103</v>
      </c>
      <c r="H788" s="51" t="s">
        <v>623</v>
      </c>
      <c r="J788" s="51" t="e">
        <v>#N/A</v>
      </c>
      <c r="K788" s="51" t="s">
        <v>2754</v>
      </c>
      <c r="L788" s="51">
        <v>10162</v>
      </c>
      <c r="N788" s="53">
        <v>5.0907858369029016E-2</v>
      </c>
      <c r="P788" s="53">
        <v>5.0907858369029016E-2</v>
      </c>
    </row>
    <row r="789" spans="1:16" hidden="1">
      <c r="A789" s="19" t="s">
        <v>1984</v>
      </c>
      <c r="B789" s="19" t="s">
        <v>59</v>
      </c>
      <c r="D789" s="51" t="s">
        <v>1879</v>
      </c>
      <c r="E789" s="51" t="s">
        <v>103</v>
      </c>
      <c r="F789" s="51" t="s">
        <v>103</v>
      </c>
      <c r="H789" s="51" t="s">
        <v>623</v>
      </c>
      <c r="J789" s="51" t="e">
        <v>#N/A</v>
      </c>
      <c r="K789" s="51" t="s">
        <v>2754</v>
      </c>
      <c r="L789" s="51">
        <v>10162</v>
      </c>
      <c r="N789" s="53">
        <v>6918.195092141631</v>
      </c>
      <c r="P789" s="53">
        <v>6918.195092141631</v>
      </c>
    </row>
    <row r="790" spans="1:16" hidden="1">
      <c r="A790" s="19" t="s">
        <v>1986</v>
      </c>
      <c r="B790" s="19" t="s">
        <v>891</v>
      </c>
      <c r="D790" s="51" t="s">
        <v>1879</v>
      </c>
      <c r="E790" s="51" t="s">
        <v>4</v>
      </c>
      <c r="F790" s="51" t="s">
        <v>4</v>
      </c>
      <c r="H790" s="51" t="s">
        <v>623</v>
      </c>
      <c r="J790" s="51" t="s">
        <v>3578</v>
      </c>
      <c r="K790" s="51" t="s">
        <v>3577</v>
      </c>
      <c r="L790" s="51" t="s">
        <v>15</v>
      </c>
      <c r="N790" s="53">
        <v>0</v>
      </c>
      <c r="P790" s="53">
        <v>0</v>
      </c>
    </row>
    <row r="791" spans="1:16" hidden="1">
      <c r="A791" s="19" t="s">
        <v>1985</v>
      </c>
      <c r="B791" s="19" t="s">
        <v>891</v>
      </c>
      <c r="D791" s="51" t="s">
        <v>1879</v>
      </c>
      <c r="E791" s="51" t="s">
        <v>4</v>
      </c>
      <c r="F791" s="51" t="s">
        <v>4</v>
      </c>
      <c r="H791" s="51" t="s">
        <v>623</v>
      </c>
      <c r="J791" s="51" t="s">
        <v>3578</v>
      </c>
      <c r="K791" s="51" t="s">
        <v>3577</v>
      </c>
      <c r="L791" s="51" t="s">
        <v>15</v>
      </c>
      <c r="N791" s="53">
        <v>0.36422257585772838</v>
      </c>
      <c r="P791" s="53">
        <v>0.36422257585772838</v>
      </c>
    </row>
    <row r="792" spans="1:16" hidden="1">
      <c r="A792" s="19" t="s">
        <v>1984</v>
      </c>
      <c r="B792" s="19" t="s">
        <v>891</v>
      </c>
      <c r="D792" s="51" t="s">
        <v>1879</v>
      </c>
      <c r="E792" s="51" t="s">
        <v>4</v>
      </c>
      <c r="F792" s="51" t="s">
        <v>4</v>
      </c>
      <c r="H792" s="51" t="s">
        <v>623</v>
      </c>
      <c r="J792" s="51" t="s">
        <v>3578</v>
      </c>
      <c r="K792" s="51" t="s">
        <v>3577</v>
      </c>
      <c r="L792" s="51" t="s">
        <v>15</v>
      </c>
      <c r="N792" s="53">
        <v>49496.539777424143</v>
      </c>
      <c r="P792" s="53">
        <v>49496.539777424143</v>
      </c>
    </row>
    <row r="793" spans="1:16" hidden="1">
      <c r="A793" s="19" t="s">
        <v>1986</v>
      </c>
      <c r="B793" s="19" t="s">
        <v>892</v>
      </c>
      <c r="D793" s="51" t="s">
        <v>1879</v>
      </c>
      <c r="E793" s="51" t="s">
        <v>4</v>
      </c>
      <c r="F793" s="51" t="s">
        <v>4</v>
      </c>
      <c r="H793" s="51" t="s">
        <v>623</v>
      </c>
      <c r="J793" s="51" t="s">
        <v>3618</v>
      </c>
      <c r="K793" s="51" t="s">
        <v>3617</v>
      </c>
      <c r="L793" s="51" t="s">
        <v>15</v>
      </c>
      <c r="N793" s="53">
        <v>0</v>
      </c>
      <c r="P793" s="53">
        <v>0</v>
      </c>
    </row>
    <row r="794" spans="1:16" hidden="1">
      <c r="A794" s="19" t="s">
        <v>1985</v>
      </c>
      <c r="B794" s="19" t="s">
        <v>892</v>
      </c>
      <c r="D794" s="51" t="s">
        <v>1879</v>
      </c>
      <c r="E794" s="51" t="s">
        <v>4</v>
      </c>
      <c r="F794" s="51" t="s">
        <v>4</v>
      </c>
      <c r="H794" s="51" t="s">
        <v>623</v>
      </c>
      <c r="J794" s="51" t="s">
        <v>3618</v>
      </c>
      <c r="K794" s="51" t="s">
        <v>3617</v>
      </c>
      <c r="L794" s="51" t="s">
        <v>15</v>
      </c>
      <c r="N794" s="53">
        <v>0.40906316618951472</v>
      </c>
      <c r="P794" s="53">
        <v>0.40906316618951472</v>
      </c>
    </row>
    <row r="795" spans="1:16" hidden="1">
      <c r="A795" s="19" t="s">
        <v>1984</v>
      </c>
      <c r="B795" s="19" t="s">
        <v>892</v>
      </c>
      <c r="D795" s="51" t="s">
        <v>1879</v>
      </c>
      <c r="E795" s="51" t="s">
        <v>4</v>
      </c>
      <c r="F795" s="51" t="s">
        <v>4</v>
      </c>
      <c r="H795" s="51" t="s">
        <v>623</v>
      </c>
      <c r="J795" s="51" t="s">
        <v>3618</v>
      </c>
      <c r="K795" s="51" t="s">
        <v>3617</v>
      </c>
      <c r="L795" s="51" t="s">
        <v>15</v>
      </c>
      <c r="N795" s="53">
        <v>55590.214936833814</v>
      </c>
      <c r="P795" s="53">
        <v>55590.214936833814</v>
      </c>
    </row>
    <row r="796" spans="1:16" hidden="1">
      <c r="A796" s="19" t="s">
        <v>1986</v>
      </c>
      <c r="B796" s="19" t="s">
        <v>893</v>
      </c>
      <c r="D796" s="51" t="s">
        <v>1879</v>
      </c>
      <c r="E796" s="51" t="s">
        <v>4</v>
      </c>
      <c r="F796" s="51" t="s">
        <v>4</v>
      </c>
      <c r="H796" s="51" t="s">
        <v>623</v>
      </c>
      <c r="J796" s="51" t="s">
        <v>3580</v>
      </c>
      <c r="K796" s="51" t="s">
        <v>3579</v>
      </c>
      <c r="L796" s="51" t="s">
        <v>15</v>
      </c>
      <c r="N796" s="53">
        <v>0</v>
      </c>
      <c r="P796" s="53">
        <v>0</v>
      </c>
    </row>
    <row r="797" spans="1:16" hidden="1">
      <c r="A797" s="19" t="s">
        <v>1985</v>
      </c>
      <c r="B797" s="19" t="s">
        <v>893</v>
      </c>
      <c r="D797" s="51" t="s">
        <v>1879</v>
      </c>
      <c r="E797" s="51" t="s">
        <v>4</v>
      </c>
      <c r="F797" s="51" t="s">
        <v>4</v>
      </c>
      <c r="H797" s="51" t="s">
        <v>623</v>
      </c>
      <c r="J797" s="51" t="s">
        <v>3580</v>
      </c>
      <c r="K797" s="51" t="s">
        <v>3579</v>
      </c>
      <c r="L797" s="51" t="s">
        <v>15</v>
      </c>
      <c r="N797" s="53">
        <v>1.3530423625023296</v>
      </c>
      <c r="P797" s="53">
        <v>1.3530423625023296</v>
      </c>
    </row>
    <row r="798" spans="1:16" hidden="1">
      <c r="A798" s="19" t="s">
        <v>1984</v>
      </c>
      <c r="B798" s="19" t="s">
        <v>893</v>
      </c>
      <c r="D798" s="51" t="s">
        <v>1879</v>
      </c>
      <c r="E798" s="51" t="s">
        <v>4</v>
      </c>
      <c r="F798" s="51" t="s">
        <v>4</v>
      </c>
      <c r="H798" s="51" t="s">
        <v>623</v>
      </c>
      <c r="J798" s="51" t="s">
        <v>3580</v>
      </c>
      <c r="K798" s="51" t="s">
        <v>3579</v>
      </c>
      <c r="L798" s="51" t="s">
        <v>15</v>
      </c>
      <c r="N798" s="53">
        <v>183873.59695763752</v>
      </c>
      <c r="P798" s="53">
        <v>183873.59695763752</v>
      </c>
    </row>
    <row r="799" spans="1:16" hidden="1">
      <c r="A799" s="19" t="s">
        <v>1986</v>
      </c>
      <c r="B799" s="19" t="s">
        <v>894</v>
      </c>
      <c r="D799" s="51" t="s">
        <v>1879</v>
      </c>
      <c r="E799" s="51" t="s">
        <v>460</v>
      </c>
      <c r="F799" s="51" t="s">
        <v>460</v>
      </c>
      <c r="H799" s="51" t="s">
        <v>623</v>
      </c>
      <c r="J799" s="51" t="e">
        <v>#N/A</v>
      </c>
      <c r="K799" s="51" t="s">
        <v>2757</v>
      </c>
      <c r="N799" s="53">
        <v>0</v>
      </c>
      <c r="P799" s="53">
        <v>0</v>
      </c>
    </row>
    <row r="800" spans="1:16" hidden="1">
      <c r="A800" s="19" t="s">
        <v>1985</v>
      </c>
      <c r="B800" s="19" t="s">
        <v>894</v>
      </c>
      <c r="D800" s="51" t="s">
        <v>1879</v>
      </c>
      <c r="E800" s="51" t="s">
        <v>460</v>
      </c>
      <c r="F800" s="51" t="s">
        <v>460</v>
      </c>
      <c r="H800" s="51" t="s">
        <v>623</v>
      </c>
      <c r="J800" s="51" t="e">
        <v>#N/A</v>
      </c>
      <c r="K800" s="51" t="s">
        <v>2757</v>
      </c>
      <c r="N800" s="53">
        <v>1.3978220981046495E-2</v>
      </c>
      <c r="P800" s="53">
        <v>1.3978220981046495E-2</v>
      </c>
    </row>
    <row r="801" spans="1:16" hidden="1">
      <c r="A801" s="19" t="s">
        <v>1984</v>
      </c>
      <c r="B801" s="19" t="s">
        <v>894</v>
      </c>
      <c r="D801" s="51" t="s">
        <v>1879</v>
      </c>
      <c r="E801" s="51" t="s">
        <v>460</v>
      </c>
      <c r="F801" s="51" t="s">
        <v>460</v>
      </c>
      <c r="H801" s="51" t="s">
        <v>623</v>
      </c>
      <c r="J801" s="51" t="e">
        <v>#N/A</v>
      </c>
      <c r="K801" s="51" t="s">
        <v>2757</v>
      </c>
      <c r="N801" s="53">
        <v>1899.590021779019</v>
      </c>
      <c r="P801" s="53">
        <v>1899.590021779019</v>
      </c>
    </row>
    <row r="802" spans="1:16" hidden="1">
      <c r="A802" s="19" t="s">
        <v>1986</v>
      </c>
      <c r="B802" s="19" t="s">
        <v>895</v>
      </c>
      <c r="D802" s="51" t="s">
        <v>1879</v>
      </c>
      <c r="E802" s="51" t="s">
        <v>460</v>
      </c>
      <c r="F802" s="51" t="s">
        <v>460</v>
      </c>
      <c r="H802" s="51" t="s">
        <v>623</v>
      </c>
      <c r="J802" s="51" t="s">
        <v>443</v>
      </c>
      <c r="K802" s="51" t="s">
        <v>2969</v>
      </c>
      <c r="N802" s="53">
        <v>0</v>
      </c>
      <c r="P802" s="53">
        <v>0</v>
      </c>
    </row>
    <row r="803" spans="1:16" hidden="1">
      <c r="A803" s="19" t="s">
        <v>1985</v>
      </c>
      <c r="B803" s="19" t="s">
        <v>895</v>
      </c>
      <c r="D803" s="51" t="s">
        <v>1879</v>
      </c>
      <c r="E803" s="51" t="s">
        <v>460</v>
      </c>
      <c r="F803" s="51" t="s">
        <v>460</v>
      </c>
      <c r="H803" s="51" t="s">
        <v>623</v>
      </c>
      <c r="J803" s="51" t="s">
        <v>443</v>
      </c>
      <c r="K803" s="51" t="s">
        <v>2969</v>
      </c>
      <c r="N803" s="53">
        <v>1.1378789504338422E-2</v>
      </c>
      <c r="P803" s="53">
        <v>1.1378789504338422E-2</v>
      </c>
    </row>
    <row r="804" spans="1:16" hidden="1">
      <c r="A804" s="19" t="s">
        <v>1984</v>
      </c>
      <c r="B804" s="19" t="s">
        <v>895</v>
      </c>
      <c r="D804" s="51" t="s">
        <v>1879</v>
      </c>
      <c r="E804" s="51" t="s">
        <v>460</v>
      </c>
      <c r="F804" s="51" t="s">
        <v>460</v>
      </c>
      <c r="H804" s="51" t="s">
        <v>623</v>
      </c>
      <c r="J804" s="51" t="s">
        <v>443</v>
      </c>
      <c r="K804" s="51" t="s">
        <v>2969</v>
      </c>
      <c r="N804" s="53">
        <v>1546.3366212104957</v>
      </c>
      <c r="P804" s="53">
        <v>1546.3366212104957</v>
      </c>
    </row>
    <row r="805" spans="1:16" hidden="1">
      <c r="A805" s="19" t="s">
        <v>1986</v>
      </c>
      <c r="B805" s="19" t="s">
        <v>896</v>
      </c>
      <c r="D805" s="51" t="s">
        <v>1879</v>
      </c>
      <c r="E805" s="51" t="s">
        <v>460</v>
      </c>
      <c r="F805" s="51" t="s">
        <v>460</v>
      </c>
      <c r="H805" s="51" t="s">
        <v>623</v>
      </c>
      <c r="J805" s="51" t="s">
        <v>209</v>
      </c>
      <c r="K805" s="51" t="s">
        <v>3087</v>
      </c>
      <c r="N805" s="53">
        <v>0</v>
      </c>
      <c r="P805" s="53">
        <v>0</v>
      </c>
    </row>
    <row r="806" spans="1:16" hidden="1">
      <c r="A806" s="19" t="s">
        <v>1985</v>
      </c>
      <c r="B806" s="19" t="s">
        <v>896</v>
      </c>
      <c r="D806" s="51" t="s">
        <v>1879</v>
      </c>
      <c r="E806" s="51" t="s">
        <v>460</v>
      </c>
      <c r="F806" s="51" t="s">
        <v>460</v>
      </c>
      <c r="H806" s="51" t="s">
        <v>623</v>
      </c>
      <c r="J806" s="51" t="s">
        <v>209</v>
      </c>
      <c r="K806" s="51" t="s">
        <v>3087</v>
      </c>
      <c r="N806" s="53">
        <v>2.336780403953392E-2</v>
      </c>
      <c r="P806" s="53">
        <v>2.336780403953392E-2</v>
      </c>
    </row>
    <row r="807" spans="1:16" hidden="1">
      <c r="A807" s="19" t="s">
        <v>1984</v>
      </c>
      <c r="B807" s="19" t="s">
        <v>896</v>
      </c>
      <c r="D807" s="51" t="s">
        <v>1879</v>
      </c>
      <c r="E807" s="51" t="s">
        <v>460</v>
      </c>
      <c r="F807" s="51" t="s">
        <v>460</v>
      </c>
      <c r="H807" s="51" t="s">
        <v>623</v>
      </c>
      <c r="J807" s="51" t="s">
        <v>209</v>
      </c>
      <c r="K807" s="51" t="s">
        <v>3087</v>
      </c>
      <c r="N807" s="53">
        <v>3175.6006321959603</v>
      </c>
      <c r="P807" s="53">
        <v>3175.6006321959603</v>
      </c>
    </row>
    <row r="808" spans="1:16" hidden="1">
      <c r="A808" s="19" t="s">
        <v>1986</v>
      </c>
      <c r="B808" s="19" t="s">
        <v>897</v>
      </c>
      <c r="D808" s="51" t="s">
        <v>1879</v>
      </c>
      <c r="E808" s="51" t="s">
        <v>460</v>
      </c>
      <c r="F808" s="51" t="s">
        <v>460</v>
      </c>
      <c r="H808" s="51" t="s">
        <v>623</v>
      </c>
      <c r="J808" s="51" t="s">
        <v>404</v>
      </c>
      <c r="K808" s="51" t="s">
        <v>2986</v>
      </c>
      <c r="L808" s="51" t="s">
        <v>2985</v>
      </c>
      <c r="N808" s="53">
        <v>0</v>
      </c>
      <c r="P808" s="53">
        <v>0</v>
      </c>
    </row>
    <row r="809" spans="1:16" hidden="1">
      <c r="A809" s="19" t="s">
        <v>1985</v>
      </c>
      <c r="B809" s="19" t="s">
        <v>897</v>
      </c>
      <c r="D809" s="51" t="s">
        <v>1879</v>
      </c>
      <c r="E809" s="51" t="s">
        <v>460</v>
      </c>
      <c r="F809" s="51" t="s">
        <v>460</v>
      </c>
      <c r="H809" s="51" t="s">
        <v>623</v>
      </c>
      <c r="J809" s="51" t="s">
        <v>404</v>
      </c>
      <c r="K809" s="51" t="s">
        <v>2986</v>
      </c>
      <c r="L809" s="51" t="s">
        <v>2985</v>
      </c>
      <c r="N809" s="53">
        <v>2.7037263282943837E-2</v>
      </c>
      <c r="P809" s="53">
        <v>2.7037263282943837E-2</v>
      </c>
    </row>
    <row r="810" spans="1:16" hidden="1">
      <c r="A810" s="19" t="s">
        <v>1984</v>
      </c>
      <c r="B810" s="19" t="s">
        <v>897</v>
      </c>
      <c r="D810" s="51" t="s">
        <v>1879</v>
      </c>
      <c r="E810" s="51" t="s">
        <v>460</v>
      </c>
      <c r="F810" s="51" t="s">
        <v>460</v>
      </c>
      <c r="H810" s="51" t="s">
        <v>623</v>
      </c>
      <c r="J810" s="51" t="s">
        <v>404</v>
      </c>
      <c r="K810" s="51" t="s">
        <v>2986</v>
      </c>
      <c r="L810" s="51" t="s">
        <v>2985</v>
      </c>
      <c r="N810" s="53">
        <v>3674.2669627367168</v>
      </c>
      <c r="P810" s="53">
        <v>3674.2669627367168</v>
      </c>
    </row>
    <row r="811" spans="1:16" hidden="1">
      <c r="A811" s="19" t="s">
        <v>1986</v>
      </c>
      <c r="B811" s="19" t="s">
        <v>898</v>
      </c>
      <c r="D811" s="51" t="s">
        <v>1879</v>
      </c>
      <c r="E811" s="51" t="s">
        <v>460</v>
      </c>
      <c r="F811" s="51" t="s">
        <v>460</v>
      </c>
      <c r="H811" s="51" t="s">
        <v>623</v>
      </c>
      <c r="J811" s="51" t="s">
        <v>405</v>
      </c>
      <c r="K811" s="51" t="s">
        <v>2988</v>
      </c>
      <c r="L811" s="51" t="s">
        <v>2987</v>
      </c>
      <c r="N811" s="53">
        <v>0</v>
      </c>
      <c r="P811" s="53">
        <v>0</v>
      </c>
    </row>
    <row r="812" spans="1:16" hidden="1">
      <c r="A812" s="19" t="s">
        <v>1985</v>
      </c>
      <c r="B812" s="19" t="s">
        <v>898</v>
      </c>
      <c r="D812" s="51" t="s">
        <v>1879</v>
      </c>
      <c r="E812" s="51" t="s">
        <v>460</v>
      </c>
      <c r="F812" s="51" t="s">
        <v>460</v>
      </c>
      <c r="H812" s="51" t="s">
        <v>623</v>
      </c>
      <c r="J812" s="51" t="s">
        <v>405</v>
      </c>
      <c r="K812" s="51" t="s">
        <v>2988</v>
      </c>
      <c r="L812" s="51" t="s">
        <v>2987</v>
      </c>
      <c r="N812" s="53">
        <v>1.8812014425600959E-2</v>
      </c>
      <c r="P812" s="53">
        <v>1.8812014425600959E-2</v>
      </c>
    </row>
    <row r="813" spans="1:16" hidden="1">
      <c r="A813" s="19" t="s">
        <v>1984</v>
      </c>
      <c r="B813" s="19" t="s">
        <v>898</v>
      </c>
      <c r="D813" s="51" t="s">
        <v>1879</v>
      </c>
      <c r="E813" s="51" t="s">
        <v>460</v>
      </c>
      <c r="F813" s="51" t="s">
        <v>460</v>
      </c>
      <c r="H813" s="51" t="s">
        <v>623</v>
      </c>
      <c r="J813" s="51" t="s">
        <v>405</v>
      </c>
      <c r="K813" s="51" t="s">
        <v>2988</v>
      </c>
      <c r="L813" s="51" t="s">
        <v>2987</v>
      </c>
      <c r="N813" s="53">
        <v>2556.4851879855742</v>
      </c>
      <c r="P813" s="53">
        <v>2556.4851879855742</v>
      </c>
    </row>
    <row r="814" spans="1:16" hidden="1">
      <c r="A814" s="19" t="s">
        <v>1986</v>
      </c>
      <c r="B814" s="19" t="s">
        <v>899</v>
      </c>
      <c r="D814" s="51" t="s">
        <v>1879</v>
      </c>
      <c r="E814" s="51" t="s">
        <v>460</v>
      </c>
      <c r="F814" s="51" t="s">
        <v>460</v>
      </c>
      <c r="H814" s="51" t="s">
        <v>623</v>
      </c>
      <c r="J814" s="51" t="s">
        <v>236</v>
      </c>
      <c r="K814" s="51" t="s">
        <v>2990</v>
      </c>
      <c r="L814" s="51" t="s">
        <v>2989</v>
      </c>
      <c r="N814" s="53">
        <v>0</v>
      </c>
      <c r="P814" s="53">
        <v>0</v>
      </c>
    </row>
    <row r="815" spans="1:16" hidden="1">
      <c r="A815" s="19" t="s">
        <v>1985</v>
      </c>
      <c r="B815" s="19" t="s">
        <v>899</v>
      </c>
      <c r="D815" s="51" t="s">
        <v>1879</v>
      </c>
      <c r="E815" s="51" t="s">
        <v>460</v>
      </c>
      <c r="F815" s="51" t="s">
        <v>460</v>
      </c>
      <c r="H815" s="51" t="s">
        <v>623</v>
      </c>
      <c r="J815" s="51" t="s">
        <v>236</v>
      </c>
      <c r="K815" s="51" t="s">
        <v>2990</v>
      </c>
      <c r="L815" s="51" t="s">
        <v>2989</v>
      </c>
      <c r="N815" s="53">
        <v>2.8620457570023735E-2</v>
      </c>
      <c r="P815" s="53">
        <v>2.8620457570023735E-2</v>
      </c>
    </row>
    <row r="816" spans="1:16" hidden="1">
      <c r="A816" s="19" t="s">
        <v>1984</v>
      </c>
      <c r="B816" s="19" t="s">
        <v>899</v>
      </c>
      <c r="D816" s="51" t="s">
        <v>1879</v>
      </c>
      <c r="E816" s="51" t="s">
        <v>460</v>
      </c>
      <c r="F816" s="51" t="s">
        <v>460</v>
      </c>
      <c r="H816" s="51" t="s">
        <v>623</v>
      </c>
      <c r="J816" s="51" t="s">
        <v>236</v>
      </c>
      <c r="K816" s="51" t="s">
        <v>2990</v>
      </c>
      <c r="L816" s="51" t="s">
        <v>2989</v>
      </c>
      <c r="N816" s="53">
        <v>3889.4173795424299</v>
      </c>
      <c r="P816" s="53">
        <v>3889.4173795424299</v>
      </c>
    </row>
    <row r="817" spans="1:16" hidden="1">
      <c r="A817" s="19" t="s">
        <v>1986</v>
      </c>
      <c r="B817" s="19" t="s">
        <v>900</v>
      </c>
      <c r="D817" s="51" t="s">
        <v>1879</v>
      </c>
      <c r="E817" s="51" t="s">
        <v>460</v>
      </c>
      <c r="F817" s="51" t="s">
        <v>460</v>
      </c>
      <c r="H817" s="51" t="s">
        <v>623</v>
      </c>
      <c r="J817" s="51" t="s">
        <v>237</v>
      </c>
      <c r="K817" s="51" t="s">
        <v>2992</v>
      </c>
      <c r="L817" s="51" t="s">
        <v>2991</v>
      </c>
      <c r="N817" s="53">
        <v>0</v>
      </c>
      <c r="P817" s="53">
        <v>0</v>
      </c>
    </row>
    <row r="818" spans="1:16" hidden="1">
      <c r="A818" s="19" t="s">
        <v>1985</v>
      </c>
      <c r="B818" s="19" t="s">
        <v>900</v>
      </c>
      <c r="D818" s="51" t="s">
        <v>1879</v>
      </c>
      <c r="E818" s="51" t="s">
        <v>460</v>
      </c>
      <c r="F818" s="51" t="s">
        <v>460</v>
      </c>
      <c r="H818" s="51" t="s">
        <v>623</v>
      </c>
      <c r="J818" s="51" t="s">
        <v>237</v>
      </c>
      <c r="K818" s="51" t="s">
        <v>2992</v>
      </c>
      <c r="L818" s="51" t="s">
        <v>2991</v>
      </c>
      <c r="N818" s="53">
        <v>2.8505400187927441E-2</v>
      </c>
      <c r="P818" s="53">
        <v>2.8505400187927441E-2</v>
      </c>
    </row>
    <row r="819" spans="1:16" hidden="1">
      <c r="A819" s="19" t="s">
        <v>1984</v>
      </c>
      <c r="B819" s="19" t="s">
        <v>900</v>
      </c>
      <c r="D819" s="51" t="s">
        <v>1879</v>
      </c>
      <c r="E819" s="51" t="s">
        <v>460</v>
      </c>
      <c r="F819" s="51" t="s">
        <v>460</v>
      </c>
      <c r="H819" s="51" t="s">
        <v>623</v>
      </c>
      <c r="J819" s="51" t="s">
        <v>237</v>
      </c>
      <c r="K819" s="51" t="s">
        <v>2992</v>
      </c>
      <c r="L819" s="51" t="s">
        <v>2991</v>
      </c>
      <c r="N819" s="53">
        <v>3873.781494599812</v>
      </c>
      <c r="P819" s="53">
        <v>3873.781494599812</v>
      </c>
    </row>
    <row r="820" spans="1:16" hidden="1">
      <c r="A820" s="19" t="s">
        <v>1986</v>
      </c>
      <c r="B820" s="19" t="s">
        <v>901</v>
      </c>
      <c r="D820" s="51" t="s">
        <v>1879</v>
      </c>
      <c r="E820" s="51" t="s">
        <v>460</v>
      </c>
      <c r="F820" s="51" t="s">
        <v>460</v>
      </c>
      <c r="H820" s="51" t="s">
        <v>623</v>
      </c>
      <c r="J820" s="51" t="s">
        <v>238</v>
      </c>
      <c r="K820" s="51" t="s">
        <v>2994</v>
      </c>
      <c r="L820" s="51" t="s">
        <v>2993</v>
      </c>
      <c r="N820" s="53">
        <v>0</v>
      </c>
      <c r="P820" s="53">
        <v>0</v>
      </c>
    </row>
    <row r="821" spans="1:16" hidden="1">
      <c r="A821" s="19" t="s">
        <v>1985</v>
      </c>
      <c r="B821" s="19" t="s">
        <v>901</v>
      </c>
      <c r="D821" s="51" t="s">
        <v>1879</v>
      </c>
      <c r="E821" s="51" t="s">
        <v>460</v>
      </c>
      <c r="F821" s="51" t="s">
        <v>460</v>
      </c>
      <c r="H821" s="51" t="s">
        <v>623</v>
      </c>
      <c r="J821" s="51" t="s">
        <v>238</v>
      </c>
      <c r="K821" s="51" t="s">
        <v>2994</v>
      </c>
      <c r="L821" s="51" t="s">
        <v>2993</v>
      </c>
      <c r="N821" s="53">
        <v>2.8601502094436623E-2</v>
      </c>
      <c r="P821" s="53">
        <v>2.8601502094436623E-2</v>
      </c>
    </row>
    <row r="822" spans="1:16" hidden="1">
      <c r="A822" s="19" t="s">
        <v>1984</v>
      </c>
      <c r="B822" s="19" t="s">
        <v>901</v>
      </c>
      <c r="D822" s="51" t="s">
        <v>1879</v>
      </c>
      <c r="E822" s="51" t="s">
        <v>460</v>
      </c>
      <c r="F822" s="51" t="s">
        <v>460</v>
      </c>
      <c r="H822" s="51" t="s">
        <v>623</v>
      </c>
      <c r="J822" s="51" t="s">
        <v>238</v>
      </c>
      <c r="K822" s="51" t="s">
        <v>2994</v>
      </c>
      <c r="L822" s="51" t="s">
        <v>2993</v>
      </c>
      <c r="N822" s="53">
        <v>3886.8413984979056</v>
      </c>
      <c r="P822" s="53">
        <v>3886.8413984979056</v>
      </c>
    </row>
    <row r="823" spans="1:16" hidden="1">
      <c r="A823" s="19" t="s">
        <v>1986</v>
      </c>
      <c r="B823" s="19" t="s">
        <v>579</v>
      </c>
      <c r="D823" s="51" t="s">
        <v>1879</v>
      </c>
      <c r="E823" s="51" t="s">
        <v>460</v>
      </c>
      <c r="F823" s="51" t="s">
        <v>460</v>
      </c>
      <c r="H823" s="51" t="s">
        <v>623</v>
      </c>
      <c r="J823" s="51" t="e">
        <v>#N/A</v>
      </c>
      <c r="K823" s="51" t="s">
        <v>2767</v>
      </c>
      <c r="L823" s="51" t="s">
        <v>2766</v>
      </c>
      <c r="N823" s="53">
        <v>0</v>
      </c>
      <c r="P823" s="53">
        <v>0</v>
      </c>
    </row>
    <row r="824" spans="1:16" hidden="1">
      <c r="A824" s="19" t="s">
        <v>1985</v>
      </c>
      <c r="B824" s="19" t="s">
        <v>579</v>
      </c>
      <c r="D824" s="51" t="s">
        <v>1879</v>
      </c>
      <c r="E824" s="51" t="s">
        <v>460</v>
      </c>
      <c r="F824" s="51" t="s">
        <v>460</v>
      </c>
      <c r="H824" s="51" t="s">
        <v>623</v>
      </c>
      <c r="J824" s="51" t="e">
        <v>#N/A</v>
      </c>
      <c r="K824" s="51" t="s">
        <v>2767</v>
      </c>
      <c r="L824" s="51" t="s">
        <v>2766</v>
      </c>
      <c r="N824" s="53">
        <v>1.5911591189026766E-2</v>
      </c>
      <c r="P824" s="53">
        <v>1.5911591189026766E-2</v>
      </c>
    </row>
    <row r="825" spans="1:16" hidden="1">
      <c r="A825" s="19" t="s">
        <v>1984</v>
      </c>
      <c r="B825" s="19" t="s">
        <v>579</v>
      </c>
      <c r="D825" s="51" t="s">
        <v>1879</v>
      </c>
      <c r="E825" s="51" t="s">
        <v>460</v>
      </c>
      <c r="F825" s="51" t="s">
        <v>460</v>
      </c>
      <c r="H825" s="51" t="s">
        <v>623</v>
      </c>
      <c r="J825" s="51" t="e">
        <v>#N/A</v>
      </c>
      <c r="K825" s="51" t="s">
        <v>2767</v>
      </c>
      <c r="L825" s="51" t="s">
        <v>2766</v>
      </c>
      <c r="N825" s="53">
        <v>2162.3280884088108</v>
      </c>
      <c r="P825" s="53">
        <v>2162.3280884088108</v>
      </c>
    </row>
    <row r="826" spans="1:16" hidden="1">
      <c r="A826" s="19" t="s">
        <v>1986</v>
      </c>
      <c r="B826" s="19" t="s">
        <v>903</v>
      </c>
      <c r="D826" s="51" t="s">
        <v>1879</v>
      </c>
      <c r="E826" s="51" t="s">
        <v>4</v>
      </c>
      <c r="F826" s="51" t="s">
        <v>4</v>
      </c>
      <c r="H826" s="51" t="s">
        <v>623</v>
      </c>
      <c r="J826" s="51" t="s">
        <v>372</v>
      </c>
      <c r="K826" s="51" t="s">
        <v>3628</v>
      </c>
      <c r="L826" s="51">
        <v>54685</v>
      </c>
      <c r="N826" s="53">
        <v>0</v>
      </c>
      <c r="P826" s="53">
        <v>0</v>
      </c>
    </row>
    <row r="827" spans="1:16" hidden="1">
      <c r="A827" s="19" t="s">
        <v>1985</v>
      </c>
      <c r="B827" s="19" t="s">
        <v>903</v>
      </c>
      <c r="D827" s="51" t="s">
        <v>1879</v>
      </c>
      <c r="E827" s="51" t="s">
        <v>4</v>
      </c>
      <c r="F827" s="51" t="s">
        <v>4</v>
      </c>
      <c r="H827" s="51" t="s">
        <v>623</v>
      </c>
      <c r="J827" s="51" t="s">
        <v>372</v>
      </c>
      <c r="K827" s="51" t="s">
        <v>3628</v>
      </c>
      <c r="L827" s="51">
        <v>54685</v>
      </c>
      <c r="N827" s="53">
        <v>6.7601377643008206E-2</v>
      </c>
      <c r="P827" s="53">
        <v>6.7601377643008206E-2</v>
      </c>
    </row>
    <row r="828" spans="1:16" hidden="1">
      <c r="A828" s="19" t="s">
        <v>1984</v>
      </c>
      <c r="B828" s="19" t="s">
        <v>903</v>
      </c>
      <c r="D828" s="51" t="s">
        <v>1879</v>
      </c>
      <c r="E828" s="51" t="s">
        <v>4</v>
      </c>
      <c r="F828" s="51" t="s">
        <v>4</v>
      </c>
      <c r="H828" s="51" t="s">
        <v>623</v>
      </c>
      <c r="J828" s="51" t="s">
        <v>372</v>
      </c>
      <c r="K828" s="51" t="s">
        <v>3628</v>
      </c>
      <c r="L828" s="51">
        <v>54685</v>
      </c>
      <c r="N828" s="53">
        <v>9186.7843986223579</v>
      </c>
      <c r="P828" s="53">
        <v>9186.7843986223579</v>
      </c>
    </row>
    <row r="829" spans="1:16" hidden="1">
      <c r="A829" s="19" t="s">
        <v>1986</v>
      </c>
      <c r="B829" s="19" t="s">
        <v>904</v>
      </c>
      <c r="D829" s="51" t="s">
        <v>1879</v>
      </c>
      <c r="E829" s="51" t="s">
        <v>4</v>
      </c>
      <c r="F829" s="51" t="s">
        <v>4</v>
      </c>
      <c r="H829" s="51" t="s">
        <v>623</v>
      </c>
      <c r="J829" s="51" t="s">
        <v>373</v>
      </c>
      <c r="K829" s="51" t="s">
        <v>3492</v>
      </c>
      <c r="L829" s="51">
        <v>56791</v>
      </c>
      <c r="N829" s="53">
        <v>0</v>
      </c>
      <c r="P829" s="53">
        <v>0</v>
      </c>
    </row>
    <row r="830" spans="1:16" hidden="1">
      <c r="A830" s="19" t="s">
        <v>1985</v>
      </c>
      <c r="B830" s="19" t="s">
        <v>904</v>
      </c>
      <c r="D830" s="51" t="s">
        <v>1879</v>
      </c>
      <c r="E830" s="51" t="s">
        <v>4</v>
      </c>
      <c r="F830" s="51" t="s">
        <v>4</v>
      </c>
      <c r="H830" s="51" t="s">
        <v>623</v>
      </c>
      <c r="J830" s="51" t="s">
        <v>373</v>
      </c>
      <c r="K830" s="51" t="s">
        <v>3492</v>
      </c>
      <c r="L830" s="51">
        <v>56791</v>
      </c>
      <c r="N830" s="53">
        <v>0.92688915733484234</v>
      </c>
      <c r="P830" s="53">
        <v>0.92688915733484234</v>
      </c>
    </row>
    <row r="831" spans="1:16" hidden="1">
      <c r="A831" s="19" t="s">
        <v>1984</v>
      </c>
      <c r="B831" s="19" t="s">
        <v>904</v>
      </c>
      <c r="D831" s="51" t="s">
        <v>1879</v>
      </c>
      <c r="E831" s="51" t="s">
        <v>4</v>
      </c>
      <c r="F831" s="51" t="s">
        <v>4</v>
      </c>
      <c r="H831" s="51" t="s">
        <v>623</v>
      </c>
      <c r="J831" s="51" t="s">
        <v>373</v>
      </c>
      <c r="K831" s="51" t="s">
        <v>3492</v>
      </c>
      <c r="L831" s="51">
        <v>56791</v>
      </c>
      <c r="N831" s="53">
        <v>125960.90711084267</v>
      </c>
      <c r="P831" s="53">
        <v>125960.90711084267</v>
      </c>
    </row>
    <row r="832" spans="1:16" hidden="1">
      <c r="A832" s="19" t="s">
        <v>2015</v>
      </c>
      <c r="B832" s="19" t="s">
        <v>905</v>
      </c>
      <c r="D832" s="51" t="s">
        <v>1879</v>
      </c>
      <c r="E832" s="51" t="s">
        <v>672</v>
      </c>
      <c r="F832" s="51" t="s">
        <v>672</v>
      </c>
      <c r="G832" s="51" t="s">
        <v>671</v>
      </c>
      <c r="H832" s="51" t="s">
        <v>1878</v>
      </c>
      <c r="O832" s="53">
        <v>17552</v>
      </c>
      <c r="P832" s="53">
        <v>-17552</v>
      </c>
    </row>
    <row r="833" spans="1:16" hidden="1">
      <c r="A833" s="19" t="s">
        <v>1986</v>
      </c>
      <c r="B833" s="19" t="s">
        <v>406</v>
      </c>
      <c r="D833" s="51" t="s">
        <v>1879</v>
      </c>
      <c r="E833" s="51" t="s">
        <v>460</v>
      </c>
      <c r="F833" s="51" t="s">
        <v>460</v>
      </c>
      <c r="H833" s="51" t="s">
        <v>623</v>
      </c>
      <c r="J833" s="51" t="s">
        <v>411</v>
      </c>
      <c r="K833" s="51" t="s">
        <v>3057</v>
      </c>
      <c r="L833" s="51" t="s">
        <v>3056</v>
      </c>
      <c r="N833" s="53">
        <v>0</v>
      </c>
      <c r="P833" s="53">
        <v>0</v>
      </c>
    </row>
    <row r="834" spans="1:16" hidden="1">
      <c r="A834" s="19" t="s">
        <v>1985</v>
      </c>
      <c r="B834" s="19" t="s">
        <v>406</v>
      </c>
      <c r="D834" s="51" t="s">
        <v>1879</v>
      </c>
      <c r="E834" s="51" t="s">
        <v>460</v>
      </c>
      <c r="F834" s="51" t="s">
        <v>460</v>
      </c>
      <c r="H834" s="51" t="s">
        <v>623</v>
      </c>
      <c r="J834" s="51" t="s">
        <v>411</v>
      </c>
      <c r="K834" s="51" t="s">
        <v>3057</v>
      </c>
      <c r="L834" s="51" t="s">
        <v>3056</v>
      </c>
      <c r="N834" s="53">
        <v>2.2564300855815424E-2</v>
      </c>
      <c r="P834" s="53">
        <v>2.2564300855815424E-2</v>
      </c>
    </row>
    <row r="835" spans="1:16" hidden="1">
      <c r="A835" s="19" t="s">
        <v>1984</v>
      </c>
      <c r="B835" s="19" t="s">
        <v>406</v>
      </c>
      <c r="D835" s="51" t="s">
        <v>1879</v>
      </c>
      <c r="E835" s="51" t="s">
        <v>460</v>
      </c>
      <c r="F835" s="51" t="s">
        <v>460</v>
      </c>
      <c r="H835" s="51" t="s">
        <v>623</v>
      </c>
      <c r="J835" s="51" t="s">
        <v>411</v>
      </c>
      <c r="K835" s="51" t="s">
        <v>3057</v>
      </c>
      <c r="L835" s="51" t="s">
        <v>3056</v>
      </c>
      <c r="N835" s="53">
        <v>3066.4074356991441</v>
      </c>
      <c r="P835" s="53">
        <v>3066.4074356991441</v>
      </c>
    </row>
    <row r="836" spans="1:16" hidden="1">
      <c r="A836" s="19" t="s">
        <v>1986</v>
      </c>
      <c r="B836" s="19" t="s">
        <v>407</v>
      </c>
      <c r="D836" s="51" t="s">
        <v>1879</v>
      </c>
      <c r="E836" s="51" t="s">
        <v>460</v>
      </c>
      <c r="F836" s="51" t="s">
        <v>460</v>
      </c>
      <c r="H836" s="51" t="s">
        <v>623</v>
      </c>
      <c r="J836" s="51" t="s">
        <v>409</v>
      </c>
      <c r="K836" s="51" t="s">
        <v>3055</v>
      </c>
      <c r="L836" s="51">
        <v>59095</v>
      </c>
      <c r="N836" s="53">
        <v>0</v>
      </c>
      <c r="P836" s="53">
        <v>0</v>
      </c>
    </row>
    <row r="837" spans="1:16" hidden="1">
      <c r="A837" s="19" t="s">
        <v>1985</v>
      </c>
      <c r="B837" s="19" t="s">
        <v>407</v>
      </c>
      <c r="D837" s="51" t="s">
        <v>1879</v>
      </c>
      <c r="E837" s="51" t="s">
        <v>460</v>
      </c>
      <c r="F837" s="51" t="s">
        <v>460</v>
      </c>
      <c r="H837" s="51" t="s">
        <v>623</v>
      </c>
      <c r="J837" s="51" t="s">
        <v>409</v>
      </c>
      <c r="K837" s="51" t="s">
        <v>3055</v>
      </c>
      <c r="L837" s="51">
        <v>59095</v>
      </c>
      <c r="N837" s="53">
        <v>1.4082682134553718E-2</v>
      </c>
      <c r="P837" s="53">
        <v>1.4082682134553718E-2</v>
      </c>
    </row>
    <row r="838" spans="1:16" hidden="1">
      <c r="A838" s="19" t="s">
        <v>1984</v>
      </c>
      <c r="B838" s="19" t="s">
        <v>407</v>
      </c>
      <c r="D838" s="51" t="s">
        <v>1879</v>
      </c>
      <c r="E838" s="51" t="s">
        <v>460</v>
      </c>
      <c r="F838" s="51" t="s">
        <v>460</v>
      </c>
      <c r="H838" s="51" t="s">
        <v>623</v>
      </c>
      <c r="J838" s="51" t="s">
        <v>409</v>
      </c>
      <c r="K838" s="51" t="s">
        <v>3055</v>
      </c>
      <c r="L838" s="51">
        <v>59095</v>
      </c>
      <c r="N838" s="53">
        <v>1913.7859173178654</v>
      </c>
      <c r="P838" s="53">
        <v>1913.7859173178654</v>
      </c>
    </row>
    <row r="839" spans="1:16" hidden="1">
      <c r="A839" s="19" t="s">
        <v>1986</v>
      </c>
      <c r="B839" s="19" t="s">
        <v>408</v>
      </c>
      <c r="D839" s="51" t="s">
        <v>1879</v>
      </c>
      <c r="E839" s="51" t="s">
        <v>460</v>
      </c>
      <c r="F839" s="51" t="s">
        <v>460</v>
      </c>
      <c r="H839" s="51" t="s">
        <v>623</v>
      </c>
      <c r="J839" s="51" t="s">
        <v>410</v>
      </c>
      <c r="K839" s="51" t="s">
        <v>3054</v>
      </c>
      <c r="L839" s="51">
        <v>59096</v>
      </c>
      <c r="N839" s="53">
        <v>0</v>
      </c>
      <c r="P839" s="53">
        <v>0</v>
      </c>
    </row>
    <row r="840" spans="1:16" hidden="1">
      <c r="A840" s="19" t="s">
        <v>1985</v>
      </c>
      <c r="B840" s="19" t="s">
        <v>408</v>
      </c>
      <c r="D840" s="51" t="s">
        <v>1879</v>
      </c>
      <c r="E840" s="51" t="s">
        <v>460</v>
      </c>
      <c r="F840" s="51" t="s">
        <v>460</v>
      </c>
      <c r="H840" s="51" t="s">
        <v>623</v>
      </c>
      <c r="J840" s="51" t="s">
        <v>410</v>
      </c>
      <c r="K840" s="51" t="s">
        <v>3054</v>
      </c>
      <c r="L840" s="51">
        <v>59096</v>
      </c>
      <c r="N840" s="53">
        <v>1.4575980726327264E-2</v>
      </c>
      <c r="P840" s="53">
        <v>1.4575980726327264E-2</v>
      </c>
    </row>
    <row r="841" spans="1:16" hidden="1">
      <c r="A841" s="19" t="s">
        <v>1984</v>
      </c>
      <c r="B841" s="19" t="s">
        <v>408</v>
      </c>
      <c r="D841" s="51" t="s">
        <v>1879</v>
      </c>
      <c r="E841" s="51" t="s">
        <v>460</v>
      </c>
      <c r="F841" s="51" t="s">
        <v>460</v>
      </c>
      <c r="H841" s="51" t="s">
        <v>623</v>
      </c>
      <c r="J841" s="51" t="s">
        <v>410</v>
      </c>
      <c r="K841" s="51" t="s">
        <v>3054</v>
      </c>
      <c r="L841" s="51">
        <v>59096</v>
      </c>
      <c r="N841" s="53">
        <v>1980.8234240192737</v>
      </c>
      <c r="P841" s="53">
        <v>1980.8234240192737</v>
      </c>
    </row>
    <row r="842" spans="1:16" hidden="1">
      <c r="A842" s="19" t="s">
        <v>41</v>
      </c>
      <c r="B842" s="19" t="s">
        <v>3873</v>
      </c>
      <c r="D842" s="51" t="s">
        <v>1879</v>
      </c>
      <c r="E842" s="51" t="s">
        <v>103</v>
      </c>
      <c r="F842" s="51" t="s">
        <v>103</v>
      </c>
      <c r="H842" s="51" t="s">
        <v>623</v>
      </c>
      <c r="J842" s="51">
        <v>61691</v>
      </c>
      <c r="K842" s="51" t="s">
        <v>3872</v>
      </c>
      <c r="N842" s="53">
        <v>0</v>
      </c>
      <c r="P842" s="53">
        <v>0</v>
      </c>
    </row>
    <row r="843" spans="1:16" s="138" customFormat="1" hidden="1">
      <c r="A843" s="138" t="s">
        <v>502</v>
      </c>
      <c r="B843" s="138" t="s">
        <v>906</v>
      </c>
      <c r="C843" s="140" t="s">
        <v>681</v>
      </c>
      <c r="D843" s="140" t="s">
        <v>3982</v>
      </c>
      <c r="E843" s="140" t="s">
        <v>4</v>
      </c>
      <c r="F843" s="140" t="s">
        <v>4</v>
      </c>
      <c r="G843" s="140"/>
      <c r="H843" s="140" t="s">
        <v>459</v>
      </c>
      <c r="I843" s="140"/>
      <c r="J843" s="140">
        <v>61360</v>
      </c>
      <c r="K843" s="140" t="s">
        <v>4101</v>
      </c>
      <c r="L843" s="140"/>
      <c r="M843" s="140"/>
      <c r="N843" s="139">
        <v>12802</v>
      </c>
      <c r="O843" s="139"/>
      <c r="P843" s="139">
        <v>12802</v>
      </c>
    </row>
    <row r="844" spans="1:16" s="138" customFormat="1" hidden="1">
      <c r="A844" s="138" t="s">
        <v>1983</v>
      </c>
      <c r="B844" s="138" t="s">
        <v>906</v>
      </c>
      <c r="C844" s="140" t="s">
        <v>681</v>
      </c>
      <c r="D844" s="140" t="s">
        <v>3982</v>
      </c>
      <c r="E844" s="140" t="s">
        <v>4</v>
      </c>
      <c r="F844" s="140" t="s">
        <v>4</v>
      </c>
      <c r="G844" s="140"/>
      <c r="H844" s="140" t="s">
        <v>459</v>
      </c>
      <c r="I844" s="140"/>
      <c r="J844" s="140" t="s">
        <v>503</v>
      </c>
      <c r="K844" s="140" t="s">
        <v>4101</v>
      </c>
      <c r="L844" s="140"/>
      <c r="M844" s="140"/>
      <c r="N844" s="139">
        <v>35589</v>
      </c>
      <c r="O844" s="139"/>
      <c r="P844" s="139">
        <v>35589</v>
      </c>
    </row>
    <row r="845" spans="1:16" s="138" customFormat="1" hidden="1">
      <c r="A845" s="138" t="s">
        <v>1988</v>
      </c>
      <c r="B845" s="138" t="s">
        <v>906</v>
      </c>
      <c r="C845" s="140" t="s">
        <v>681</v>
      </c>
      <c r="D845" s="140" t="s">
        <v>3982</v>
      </c>
      <c r="E845" s="140" t="s">
        <v>4</v>
      </c>
      <c r="F845" s="140" t="s">
        <v>4</v>
      </c>
      <c r="G845" s="140"/>
      <c r="H845" s="140" t="s">
        <v>459</v>
      </c>
      <c r="I845" s="140"/>
      <c r="J845" s="140"/>
      <c r="K845" s="140" t="s">
        <v>4101</v>
      </c>
      <c r="L845" s="140"/>
      <c r="M845" s="140"/>
      <c r="N845" s="139">
        <v>631</v>
      </c>
      <c r="O845" s="139"/>
      <c r="P845" s="139">
        <v>631</v>
      </c>
    </row>
    <row r="846" spans="1:16" s="138" customFormat="1" hidden="1">
      <c r="A846" s="138" t="s">
        <v>1993</v>
      </c>
      <c r="B846" s="138" t="s">
        <v>4102</v>
      </c>
      <c r="C846" s="140" t="s">
        <v>681</v>
      </c>
      <c r="D846" s="140" t="s">
        <v>3982</v>
      </c>
      <c r="E846" s="140" t="s">
        <v>4</v>
      </c>
      <c r="F846" s="140" t="s">
        <v>4</v>
      </c>
      <c r="G846" s="140"/>
      <c r="H846" s="140" t="s">
        <v>459</v>
      </c>
      <c r="I846" s="140" t="s">
        <v>503</v>
      </c>
      <c r="J846" s="140" t="s">
        <v>4101</v>
      </c>
      <c r="K846" s="140"/>
      <c r="L846" s="140"/>
      <c r="M846" s="140"/>
      <c r="N846" s="139">
        <v>97600</v>
      </c>
      <c r="O846" s="139">
        <v>36843</v>
      </c>
      <c r="P846" s="139">
        <v>60757</v>
      </c>
    </row>
    <row r="847" spans="1:16" s="138" customFormat="1" hidden="1">
      <c r="A847" s="138" t="s">
        <v>2268</v>
      </c>
      <c r="B847" s="138" t="s">
        <v>907</v>
      </c>
      <c r="C847" s="140" t="s">
        <v>681</v>
      </c>
      <c r="D847" s="140" t="s">
        <v>3982</v>
      </c>
      <c r="E847" s="140" t="s">
        <v>4</v>
      </c>
      <c r="F847" s="140" t="s">
        <v>4</v>
      </c>
      <c r="G847" s="140"/>
      <c r="H847" s="140" t="s">
        <v>4099</v>
      </c>
      <c r="I847" s="140"/>
      <c r="J847" s="140" t="s">
        <v>503</v>
      </c>
      <c r="K847" s="140" t="s">
        <v>4101</v>
      </c>
      <c r="L847" s="140" t="s">
        <v>249</v>
      </c>
      <c r="M847" s="140"/>
      <c r="N847" s="139">
        <v>33239</v>
      </c>
      <c r="O847" s="139">
        <v>13610</v>
      </c>
      <c r="P847" s="139">
        <v>19629</v>
      </c>
    </row>
    <row r="848" spans="1:16" s="138" customFormat="1" hidden="1">
      <c r="A848" s="138" t="s">
        <v>1994</v>
      </c>
      <c r="B848" s="138" t="s">
        <v>907</v>
      </c>
      <c r="C848" s="140" t="s">
        <v>681</v>
      </c>
      <c r="D848" s="140" t="s">
        <v>3982</v>
      </c>
      <c r="E848" s="140" t="s">
        <v>4</v>
      </c>
      <c r="F848" s="140" t="s">
        <v>4</v>
      </c>
      <c r="G848" s="140"/>
      <c r="H848" s="140" t="s">
        <v>459</v>
      </c>
      <c r="I848" s="140" t="s">
        <v>503</v>
      </c>
      <c r="J848" s="140" t="s">
        <v>4101</v>
      </c>
      <c r="K848" s="140"/>
      <c r="L848" s="140"/>
      <c r="M848" s="140"/>
      <c r="N848" s="139">
        <v>13610</v>
      </c>
      <c r="O848" s="139"/>
      <c r="P848" s="139">
        <v>13610</v>
      </c>
    </row>
    <row r="849" spans="1:16" s="138" customFormat="1" hidden="1">
      <c r="A849" s="138" t="s">
        <v>624</v>
      </c>
      <c r="B849" s="138" t="s">
        <v>907</v>
      </c>
      <c r="C849" s="140" t="s">
        <v>681</v>
      </c>
      <c r="D849" s="140" t="s">
        <v>3982</v>
      </c>
      <c r="E849" s="140" t="s">
        <v>4</v>
      </c>
      <c r="F849" s="140" t="s">
        <v>4</v>
      </c>
      <c r="G849" s="140" t="s">
        <v>4</v>
      </c>
      <c r="H849" s="140" t="s">
        <v>459</v>
      </c>
      <c r="I849" s="140"/>
      <c r="J849" s="140">
        <v>61360</v>
      </c>
      <c r="K849" s="140" t="s">
        <v>4101</v>
      </c>
      <c r="L849" s="140"/>
      <c r="M849" s="140"/>
      <c r="N849" s="139">
        <v>6000</v>
      </c>
      <c r="O849" s="139">
        <v>5987</v>
      </c>
      <c r="P849" s="139">
        <v>13</v>
      </c>
    </row>
    <row r="850" spans="1:16" s="138" customFormat="1" hidden="1">
      <c r="A850" s="138" t="s">
        <v>2189</v>
      </c>
      <c r="B850" s="138" t="s">
        <v>907</v>
      </c>
      <c r="C850" s="140" t="s">
        <v>681</v>
      </c>
      <c r="D850" s="140" t="s">
        <v>3982</v>
      </c>
      <c r="E850" s="140" t="s">
        <v>4</v>
      </c>
      <c r="F850" s="140" t="s">
        <v>4</v>
      </c>
      <c r="G850" s="140" t="s">
        <v>4</v>
      </c>
      <c r="H850" s="140" t="s">
        <v>459</v>
      </c>
      <c r="I850" s="140"/>
      <c r="J850" s="140">
        <v>61360</v>
      </c>
      <c r="K850" s="140" t="s">
        <v>4101</v>
      </c>
      <c r="L850" s="140"/>
      <c r="M850" s="140"/>
      <c r="N850" s="139">
        <v>39749</v>
      </c>
      <c r="O850" s="139"/>
      <c r="P850" s="139">
        <v>39749</v>
      </c>
    </row>
    <row r="851" spans="1:16" s="138" customFormat="1" hidden="1">
      <c r="A851" s="138" t="s">
        <v>1982</v>
      </c>
      <c r="B851" s="138" t="s">
        <v>907</v>
      </c>
      <c r="C851" s="140" t="s">
        <v>681</v>
      </c>
      <c r="D851" s="140" t="s">
        <v>3982</v>
      </c>
      <c r="E851" s="140" t="s">
        <v>4</v>
      </c>
      <c r="F851" s="140" t="s">
        <v>4</v>
      </c>
      <c r="G851" s="140"/>
      <c r="H851" s="140" t="s">
        <v>459</v>
      </c>
      <c r="I851" s="140"/>
      <c r="J851" s="140">
        <v>61360</v>
      </c>
      <c r="K851" s="140" t="s">
        <v>4101</v>
      </c>
      <c r="L851" s="140"/>
      <c r="M851" s="140"/>
      <c r="N851" s="139">
        <v>39749</v>
      </c>
      <c r="O851" s="139"/>
      <c r="P851" s="139">
        <v>39749</v>
      </c>
    </row>
    <row r="852" spans="1:16" s="138" customFormat="1" hidden="1">
      <c r="A852" s="138" t="s">
        <v>2024</v>
      </c>
      <c r="B852" s="138" t="s">
        <v>907</v>
      </c>
      <c r="C852" s="140" t="s">
        <v>681</v>
      </c>
      <c r="D852" s="140" t="s">
        <v>3982</v>
      </c>
      <c r="E852" s="140" t="s">
        <v>4</v>
      </c>
      <c r="F852" s="140" t="s">
        <v>4</v>
      </c>
      <c r="G852" s="140" t="s">
        <v>4</v>
      </c>
      <c r="H852" s="140" t="s">
        <v>459</v>
      </c>
      <c r="I852" s="140"/>
      <c r="J852" s="140" t="s">
        <v>503</v>
      </c>
      <c r="K852" s="140" t="s">
        <v>4101</v>
      </c>
      <c r="L852" s="140"/>
      <c r="M852" s="140"/>
      <c r="N852" s="139">
        <v>19306</v>
      </c>
      <c r="O852" s="139"/>
      <c r="P852" s="139">
        <v>19306</v>
      </c>
    </row>
    <row r="853" spans="1:16" s="138" customFormat="1" hidden="1">
      <c r="A853" s="138" t="s">
        <v>2121</v>
      </c>
      <c r="B853" s="138" t="s">
        <v>907</v>
      </c>
      <c r="C853" s="140" t="s">
        <v>681</v>
      </c>
      <c r="D853" s="140" t="s">
        <v>3982</v>
      </c>
      <c r="E853" s="140" t="s">
        <v>4</v>
      </c>
      <c r="F853" s="140" t="s">
        <v>4</v>
      </c>
      <c r="G853" s="140" t="s">
        <v>4</v>
      </c>
      <c r="H853" s="140" t="s">
        <v>459</v>
      </c>
      <c r="I853" s="140"/>
      <c r="J853" s="140" t="s">
        <v>503</v>
      </c>
      <c r="K853" s="140" t="s">
        <v>4101</v>
      </c>
      <c r="L853" s="140"/>
      <c r="M853" s="140"/>
      <c r="N853" s="139">
        <v>21709</v>
      </c>
      <c r="O853" s="139">
        <v>0</v>
      </c>
      <c r="P853" s="139">
        <v>21709</v>
      </c>
    </row>
    <row r="854" spans="1:16" s="138" customFormat="1" hidden="1">
      <c r="A854" s="138" t="s">
        <v>2019</v>
      </c>
      <c r="B854" s="138" t="s">
        <v>907</v>
      </c>
      <c r="C854" s="140" t="s">
        <v>681</v>
      </c>
      <c r="D854" s="140" t="s">
        <v>3982</v>
      </c>
      <c r="E854" s="140" t="s">
        <v>4</v>
      </c>
      <c r="F854" s="140" t="s">
        <v>4</v>
      </c>
      <c r="G854" s="140" t="s">
        <v>4</v>
      </c>
      <c r="H854" s="140" t="s">
        <v>459</v>
      </c>
      <c r="I854" s="140"/>
      <c r="J854" s="140" t="s">
        <v>503</v>
      </c>
      <c r="K854" s="140" t="s">
        <v>4101</v>
      </c>
      <c r="L854" s="140"/>
      <c r="M854" s="140"/>
      <c r="N854" s="139">
        <v>50214</v>
      </c>
      <c r="O854" s="139">
        <v>0</v>
      </c>
      <c r="P854" s="139">
        <v>50214</v>
      </c>
    </row>
    <row r="855" spans="1:16" s="138" customFormat="1" hidden="1">
      <c r="A855" s="138" t="s">
        <v>1989</v>
      </c>
      <c r="B855" s="138" t="s">
        <v>907</v>
      </c>
      <c r="C855" s="140" t="s">
        <v>681</v>
      </c>
      <c r="D855" s="140" t="s">
        <v>3982</v>
      </c>
      <c r="E855" s="140" t="s">
        <v>4</v>
      </c>
      <c r="F855" s="140" t="s">
        <v>4</v>
      </c>
      <c r="G855" s="140"/>
      <c r="H855" s="140" t="s">
        <v>459</v>
      </c>
      <c r="I855" s="140"/>
      <c r="J855" s="140" t="s">
        <v>503</v>
      </c>
      <c r="K855" s="140" t="s">
        <v>4101</v>
      </c>
      <c r="L855" s="140"/>
      <c r="M855" s="140"/>
      <c r="N855" s="139">
        <v>23961</v>
      </c>
      <c r="O855" s="139">
        <v>0</v>
      </c>
      <c r="P855" s="139">
        <v>23961</v>
      </c>
    </row>
    <row r="856" spans="1:16" s="138" customFormat="1" hidden="1">
      <c r="A856" s="138" t="s">
        <v>41</v>
      </c>
      <c r="B856" s="138" t="s">
        <v>908</v>
      </c>
      <c r="C856" s="140" t="s">
        <v>629</v>
      </c>
      <c r="D856" s="140" t="s">
        <v>3982</v>
      </c>
      <c r="E856" s="140" t="s">
        <v>3</v>
      </c>
      <c r="F856" s="140" t="s">
        <v>3</v>
      </c>
      <c r="G856" s="140"/>
      <c r="H856" s="140" t="s">
        <v>50</v>
      </c>
      <c r="I856" s="140"/>
      <c r="J856" s="140">
        <v>61938</v>
      </c>
      <c r="K856" s="140" t="s">
        <v>2442</v>
      </c>
      <c r="L856" s="140">
        <v>58533</v>
      </c>
      <c r="M856" s="140"/>
      <c r="N856" s="139">
        <v>140301</v>
      </c>
      <c r="O856" s="139"/>
      <c r="P856" s="139">
        <v>140301</v>
      </c>
    </row>
    <row r="857" spans="1:16" hidden="1">
      <c r="A857" s="19" t="s">
        <v>41</v>
      </c>
      <c r="B857" s="19" t="s">
        <v>909</v>
      </c>
      <c r="D857" s="51" t="s">
        <v>1879</v>
      </c>
      <c r="E857" s="51" t="s">
        <v>3</v>
      </c>
      <c r="F857" s="51" t="s">
        <v>3</v>
      </c>
      <c r="H857" s="51" t="s">
        <v>50</v>
      </c>
      <c r="J857" s="51">
        <v>61938</v>
      </c>
      <c r="K857" s="51" t="s">
        <v>2442</v>
      </c>
      <c r="L857" s="51">
        <v>58533</v>
      </c>
      <c r="N857" s="53">
        <v>2145</v>
      </c>
      <c r="P857" s="53">
        <v>2145</v>
      </c>
    </row>
    <row r="858" spans="1:16" s="135" customFormat="1">
      <c r="A858" s="135" t="s">
        <v>41</v>
      </c>
      <c r="B858" s="135" t="s">
        <v>910</v>
      </c>
      <c r="C858" s="137" t="s">
        <v>629</v>
      </c>
      <c r="D858" s="137" t="s">
        <v>3982</v>
      </c>
      <c r="E858" s="137" t="s">
        <v>3</v>
      </c>
      <c r="F858" s="137" t="s">
        <v>3</v>
      </c>
      <c r="G858" s="137"/>
      <c r="H858" s="137" t="s">
        <v>50</v>
      </c>
      <c r="I858" s="137"/>
      <c r="J858" s="137">
        <v>62889</v>
      </c>
      <c r="K858" s="137" t="s">
        <v>2441</v>
      </c>
      <c r="L858" s="137">
        <v>58533</v>
      </c>
      <c r="M858" s="137"/>
      <c r="N858" s="136">
        <v>163537</v>
      </c>
      <c r="O858" s="136"/>
      <c r="P858" s="136">
        <v>163537</v>
      </c>
    </row>
    <row r="859" spans="1:16" hidden="1">
      <c r="A859" s="19" t="s">
        <v>41</v>
      </c>
      <c r="B859" s="19" t="s">
        <v>911</v>
      </c>
      <c r="D859" s="51" t="s">
        <v>1879</v>
      </c>
      <c r="E859" s="51" t="s">
        <v>3</v>
      </c>
      <c r="F859" s="51" t="s">
        <v>3</v>
      </c>
      <c r="H859" s="51" t="s">
        <v>50</v>
      </c>
      <c r="J859" s="51">
        <v>62889</v>
      </c>
      <c r="K859" s="51" t="s">
        <v>2441</v>
      </c>
      <c r="L859" s="51">
        <v>58533</v>
      </c>
      <c r="N859" s="53">
        <v>1880</v>
      </c>
      <c r="P859" s="53">
        <v>1880</v>
      </c>
    </row>
    <row r="860" spans="1:16" s="138" customFormat="1" hidden="1">
      <c r="A860" s="138" t="s">
        <v>652</v>
      </c>
      <c r="B860" s="138" t="s">
        <v>912</v>
      </c>
      <c r="C860" s="140" t="s">
        <v>629</v>
      </c>
      <c r="D860" s="140" t="s">
        <v>3982</v>
      </c>
      <c r="E860" s="140" t="s">
        <v>3</v>
      </c>
      <c r="F860" s="140" t="s">
        <v>3</v>
      </c>
      <c r="G860" s="140" t="s">
        <v>50</v>
      </c>
      <c r="H860" s="140" t="s">
        <v>50</v>
      </c>
      <c r="I860" s="140" t="s">
        <v>2442</v>
      </c>
      <c r="J860" s="140"/>
      <c r="K860" s="140"/>
      <c r="L860" s="140"/>
      <c r="M860" s="140"/>
      <c r="N860" s="139">
        <v>27390</v>
      </c>
      <c r="O860" s="139"/>
      <c r="P860" s="139">
        <v>27390</v>
      </c>
    </row>
    <row r="861" spans="1:16" hidden="1">
      <c r="A861" s="19" t="s">
        <v>1889</v>
      </c>
      <c r="B861" s="19" t="s">
        <v>913</v>
      </c>
      <c r="D861" s="51" t="s">
        <v>1879</v>
      </c>
      <c r="E861" s="51" t="s">
        <v>676</v>
      </c>
      <c r="F861" s="51" t="s">
        <v>777</v>
      </c>
      <c r="H861" s="51" t="s">
        <v>1892</v>
      </c>
      <c r="J861" s="51" t="s">
        <v>67</v>
      </c>
      <c r="K861" s="51" t="s">
        <v>67</v>
      </c>
      <c r="L861" s="51">
        <v>439</v>
      </c>
      <c r="N861" s="53">
        <v>277065</v>
      </c>
      <c r="P861" s="53">
        <v>277065</v>
      </c>
    </row>
    <row r="862" spans="1:16" hidden="1">
      <c r="A862" s="19" t="s">
        <v>2654</v>
      </c>
      <c r="B862" s="19" t="s">
        <v>915</v>
      </c>
      <c r="D862" s="51" t="s">
        <v>1879</v>
      </c>
      <c r="E862" s="51" t="s">
        <v>676</v>
      </c>
      <c r="F862" s="51" t="s">
        <v>676</v>
      </c>
      <c r="H862" s="51" t="s">
        <v>623</v>
      </c>
      <c r="L862" s="51">
        <v>439</v>
      </c>
      <c r="N862" s="53">
        <v>563804.36</v>
      </c>
      <c r="O862" s="53">
        <v>452.7</v>
      </c>
      <c r="P862" s="53">
        <v>563351.66</v>
      </c>
    </row>
    <row r="863" spans="1:16" hidden="1">
      <c r="A863" s="19" t="s">
        <v>1980</v>
      </c>
      <c r="B863" s="19" t="s">
        <v>915</v>
      </c>
      <c r="D863" s="51" t="s">
        <v>1879</v>
      </c>
      <c r="E863" s="51" t="s">
        <v>676</v>
      </c>
      <c r="F863" s="51" t="s">
        <v>676</v>
      </c>
      <c r="H863" s="51" t="s">
        <v>623</v>
      </c>
      <c r="L863" s="51">
        <v>439</v>
      </c>
      <c r="N863" s="53">
        <v>14.226580616977067</v>
      </c>
      <c r="O863" s="53">
        <v>1.14230635699687E-2</v>
      </c>
      <c r="P863" s="53">
        <v>14.215157553407098</v>
      </c>
    </row>
    <row r="864" spans="1:16" hidden="1">
      <c r="A864" s="19" t="s">
        <v>1989</v>
      </c>
      <c r="B864" s="19" t="s">
        <v>2673</v>
      </c>
      <c r="D864" s="51" t="s">
        <v>1879</v>
      </c>
      <c r="E864" s="51" t="s">
        <v>676</v>
      </c>
      <c r="F864" s="51" t="s">
        <v>962</v>
      </c>
      <c r="H864" s="51" t="s">
        <v>623</v>
      </c>
      <c r="L864" s="51">
        <v>415</v>
      </c>
      <c r="N864" s="53">
        <v>25824.606</v>
      </c>
      <c r="O864" s="53">
        <v>0</v>
      </c>
      <c r="P864" s="53">
        <v>25824.606</v>
      </c>
    </row>
    <row r="865" spans="1:16" hidden="1">
      <c r="A865" s="19" t="s">
        <v>2149</v>
      </c>
      <c r="B865" s="19" t="s">
        <v>916</v>
      </c>
      <c r="D865" s="51" t="s">
        <v>1879</v>
      </c>
      <c r="E865" s="51" t="s">
        <v>672</v>
      </c>
      <c r="F865" s="51" t="s">
        <v>672</v>
      </c>
      <c r="G865" s="51" t="s">
        <v>671</v>
      </c>
      <c r="H865" s="51" t="s">
        <v>6</v>
      </c>
      <c r="J865" s="51" t="s">
        <v>2388</v>
      </c>
      <c r="L865" s="51">
        <v>59357</v>
      </c>
      <c r="N865" s="53">
        <v>201.4701561375044</v>
      </c>
      <c r="O865" s="53">
        <v>0</v>
      </c>
      <c r="P865" s="53">
        <v>201.4701561375044</v>
      </c>
    </row>
    <row r="866" spans="1:16" hidden="1">
      <c r="A866" s="19" t="s">
        <v>2149</v>
      </c>
      <c r="B866" s="19" t="s">
        <v>917</v>
      </c>
      <c r="D866" s="51" t="s">
        <v>1879</v>
      </c>
      <c r="E866" s="51" t="s">
        <v>672</v>
      </c>
      <c r="F866" s="51" t="s">
        <v>672</v>
      </c>
      <c r="G866" s="51" t="s">
        <v>671</v>
      </c>
      <c r="H866" s="51" t="s">
        <v>6</v>
      </c>
      <c r="L866" s="51">
        <v>50938</v>
      </c>
      <c r="N866" s="53">
        <v>102.99734602833068</v>
      </c>
      <c r="O866" s="53">
        <v>0</v>
      </c>
      <c r="P866" s="53">
        <v>102.99734602833068</v>
      </c>
    </row>
    <row r="867" spans="1:16" hidden="1">
      <c r="A867" s="19" t="s">
        <v>2149</v>
      </c>
      <c r="B867" s="19" t="s">
        <v>918</v>
      </c>
      <c r="D867" s="51" t="s">
        <v>1879</v>
      </c>
      <c r="E867" s="51" t="s">
        <v>672</v>
      </c>
      <c r="F867" s="51" t="s">
        <v>672</v>
      </c>
      <c r="G867" s="51" t="s">
        <v>671</v>
      </c>
      <c r="H867" s="51" t="s">
        <v>6</v>
      </c>
      <c r="J867" s="51" t="s">
        <v>2387</v>
      </c>
      <c r="L867" s="51" t="s">
        <v>15</v>
      </c>
      <c r="N867" s="53">
        <v>65.855633259131963</v>
      </c>
      <c r="O867" s="53">
        <v>0</v>
      </c>
      <c r="P867" s="53">
        <v>65.855633259131963</v>
      </c>
    </row>
    <row r="868" spans="1:16" hidden="1">
      <c r="A868" s="19" t="s">
        <v>2663</v>
      </c>
      <c r="B868" s="19" t="s">
        <v>537</v>
      </c>
      <c r="D868" s="51" t="s">
        <v>1879</v>
      </c>
      <c r="E868" s="51" t="s">
        <v>460</v>
      </c>
      <c r="F868" s="51" t="s">
        <v>2662</v>
      </c>
      <c r="H868" s="51" t="s">
        <v>623</v>
      </c>
      <c r="J868" s="51" t="s">
        <v>538</v>
      </c>
      <c r="K868" s="51" t="s">
        <v>2912</v>
      </c>
      <c r="N868" s="53">
        <v>69.81586999999999</v>
      </c>
      <c r="O868" s="53">
        <v>69.81586999999999</v>
      </c>
      <c r="P868" s="53">
        <v>0</v>
      </c>
    </row>
    <row r="869" spans="1:16" hidden="1">
      <c r="A869" s="19" t="s">
        <v>2149</v>
      </c>
      <c r="B869" s="19" t="s">
        <v>919</v>
      </c>
      <c r="D869" s="51" t="s">
        <v>1879</v>
      </c>
      <c r="E869" s="51" t="s">
        <v>672</v>
      </c>
      <c r="F869" s="51" t="s">
        <v>672</v>
      </c>
      <c r="G869" s="51" t="s">
        <v>671</v>
      </c>
      <c r="H869" s="51" t="s">
        <v>51</v>
      </c>
      <c r="J869" s="51" t="s">
        <v>2331</v>
      </c>
      <c r="L869" s="51" t="s">
        <v>15</v>
      </c>
      <c r="N869" s="53">
        <v>7.4013303990985069</v>
      </c>
      <c r="O869" s="53">
        <v>0</v>
      </c>
      <c r="P869" s="53">
        <v>7.4013303990985069</v>
      </c>
    </row>
    <row r="870" spans="1:16" hidden="1">
      <c r="A870" s="19" t="s">
        <v>2268</v>
      </c>
      <c r="B870" s="19" t="s">
        <v>2983</v>
      </c>
      <c r="D870" s="51" t="s">
        <v>1879</v>
      </c>
      <c r="E870" s="51" t="s">
        <v>460</v>
      </c>
      <c r="F870" s="51" t="s">
        <v>460</v>
      </c>
      <c r="H870" s="51" t="s">
        <v>623</v>
      </c>
      <c r="J870" s="51" t="s">
        <v>2982</v>
      </c>
      <c r="K870" s="51" t="s">
        <v>2981</v>
      </c>
      <c r="L870" s="51" t="s">
        <v>249</v>
      </c>
      <c r="N870" s="53">
        <v>517</v>
      </c>
      <c r="O870" s="53">
        <v>0</v>
      </c>
      <c r="P870" s="53">
        <v>517</v>
      </c>
    </row>
    <row r="871" spans="1:16" hidden="1">
      <c r="A871" s="19" t="s">
        <v>2984</v>
      </c>
      <c r="B871" s="19" t="s">
        <v>2983</v>
      </c>
      <c r="D871" s="51" t="s">
        <v>1879</v>
      </c>
      <c r="E871" s="51" t="s">
        <v>460</v>
      </c>
      <c r="F871" s="51" t="s">
        <v>460</v>
      </c>
      <c r="H871" s="51" t="s">
        <v>623</v>
      </c>
      <c r="J871" s="51" t="s">
        <v>2982</v>
      </c>
      <c r="K871" s="51" t="s">
        <v>2981</v>
      </c>
      <c r="L871" s="51" t="s">
        <v>249</v>
      </c>
      <c r="N871" s="53">
        <v>352</v>
      </c>
      <c r="O871" s="53">
        <v>0</v>
      </c>
      <c r="P871" s="53">
        <v>352</v>
      </c>
    </row>
    <row r="872" spans="1:16" hidden="1">
      <c r="A872" s="19" t="s">
        <v>2149</v>
      </c>
      <c r="B872" s="19" t="s">
        <v>920</v>
      </c>
      <c r="D872" s="51" t="s">
        <v>1879</v>
      </c>
      <c r="E872" s="51" t="s">
        <v>672</v>
      </c>
      <c r="F872" s="51" t="s">
        <v>672</v>
      </c>
      <c r="G872" s="51" t="s">
        <v>671</v>
      </c>
      <c r="H872" s="51" t="s">
        <v>5</v>
      </c>
      <c r="J872" s="51" t="s">
        <v>2599</v>
      </c>
      <c r="K872" s="51" t="s">
        <v>2202</v>
      </c>
      <c r="L872" s="51">
        <v>54394</v>
      </c>
      <c r="N872" s="53">
        <v>207.41283018057621</v>
      </c>
      <c r="O872" s="53">
        <v>0</v>
      </c>
      <c r="P872" s="53">
        <v>207.41283018057621</v>
      </c>
    </row>
    <row r="873" spans="1:16" hidden="1">
      <c r="A873" s="19" t="s">
        <v>40</v>
      </c>
      <c r="B873" s="19" t="s">
        <v>2605</v>
      </c>
      <c r="D873" s="51" t="s">
        <v>1879</v>
      </c>
      <c r="E873" s="51" t="s">
        <v>103</v>
      </c>
      <c r="F873" s="51" t="s">
        <v>725</v>
      </c>
      <c r="H873" s="51" t="s">
        <v>5</v>
      </c>
      <c r="J873" s="51" t="s">
        <v>2599</v>
      </c>
      <c r="K873" s="51" t="s">
        <v>2604</v>
      </c>
      <c r="N873" s="53">
        <v>3636</v>
      </c>
      <c r="P873" s="53">
        <v>3636</v>
      </c>
    </row>
    <row r="874" spans="1:16" hidden="1">
      <c r="A874" s="19" t="s">
        <v>128</v>
      </c>
      <c r="B874" s="19" t="s">
        <v>921</v>
      </c>
      <c r="D874" s="51" t="s">
        <v>1879</v>
      </c>
      <c r="E874" s="51" t="s">
        <v>460</v>
      </c>
      <c r="F874" s="51" t="s">
        <v>460</v>
      </c>
      <c r="H874" s="51" t="s">
        <v>623</v>
      </c>
      <c r="J874" s="51">
        <v>63125</v>
      </c>
      <c r="K874" s="51" t="s">
        <v>1956</v>
      </c>
      <c r="N874" s="53">
        <v>66060.709999999992</v>
      </c>
      <c r="P874" s="53">
        <v>66060.709999999992</v>
      </c>
    </row>
    <row r="875" spans="1:16" hidden="1">
      <c r="A875" s="19" t="s">
        <v>16</v>
      </c>
      <c r="B875" s="19" t="s">
        <v>922</v>
      </c>
      <c r="D875" s="51" t="s">
        <v>1879</v>
      </c>
      <c r="E875" s="51" t="s">
        <v>460</v>
      </c>
      <c r="F875" s="51" t="s">
        <v>73</v>
      </c>
      <c r="H875" s="51" t="s">
        <v>623</v>
      </c>
      <c r="K875" s="51" t="s">
        <v>2695</v>
      </c>
      <c r="N875" s="53">
        <v>8639</v>
      </c>
      <c r="P875" s="53">
        <v>8639</v>
      </c>
    </row>
    <row r="876" spans="1:16" hidden="1">
      <c r="A876" s="19" t="s">
        <v>2149</v>
      </c>
      <c r="B876" s="19" t="s">
        <v>2349</v>
      </c>
      <c r="D876" s="51" t="s">
        <v>1879</v>
      </c>
      <c r="E876" s="51" t="s">
        <v>672</v>
      </c>
      <c r="F876" s="51" t="s">
        <v>672</v>
      </c>
      <c r="G876" s="51" t="s">
        <v>671</v>
      </c>
      <c r="H876" s="51" t="s">
        <v>671</v>
      </c>
      <c r="L876" s="51" t="s">
        <v>15</v>
      </c>
      <c r="N876" s="53">
        <v>-0.1215546963355594</v>
      </c>
      <c r="O876" s="53">
        <v>0</v>
      </c>
      <c r="P876" s="53">
        <v>-0.1215546963355594</v>
      </c>
    </row>
    <row r="877" spans="1:16" s="135" customFormat="1">
      <c r="A877" s="135" t="s">
        <v>2149</v>
      </c>
      <c r="B877" s="135" t="s">
        <v>923</v>
      </c>
      <c r="C877" s="137" t="s">
        <v>681</v>
      </c>
      <c r="D877" s="137" t="s">
        <v>3982</v>
      </c>
      <c r="E877" s="137" t="s">
        <v>4</v>
      </c>
      <c r="F877" s="137" t="s">
        <v>2010</v>
      </c>
      <c r="G877" s="137" t="s">
        <v>4</v>
      </c>
      <c r="H877" s="137" t="s">
        <v>466</v>
      </c>
      <c r="I877" s="137"/>
      <c r="J877" s="137" t="s">
        <v>4103</v>
      </c>
      <c r="K877" s="137"/>
      <c r="L877" s="137">
        <v>57299</v>
      </c>
      <c r="M877" s="137"/>
      <c r="N877" s="136">
        <v>5361.6523186780169</v>
      </c>
      <c r="O877" s="136">
        <v>0</v>
      </c>
      <c r="P877" s="136">
        <v>5361.6523186780169</v>
      </c>
    </row>
    <row r="878" spans="1:16" s="135" customFormat="1">
      <c r="A878" s="135" t="s">
        <v>1994</v>
      </c>
      <c r="B878" s="135" t="s">
        <v>4104</v>
      </c>
      <c r="C878" s="137" t="s">
        <v>681</v>
      </c>
      <c r="D878" s="137" t="s">
        <v>3982</v>
      </c>
      <c r="E878" s="137" t="s">
        <v>4</v>
      </c>
      <c r="F878" s="137" t="s">
        <v>4</v>
      </c>
      <c r="G878" s="137"/>
      <c r="H878" s="137" t="s">
        <v>466</v>
      </c>
      <c r="I878" s="137" t="s">
        <v>4103</v>
      </c>
      <c r="J878" s="137" t="s">
        <v>2202</v>
      </c>
      <c r="K878" s="137"/>
      <c r="L878" s="137"/>
      <c r="M878" s="137"/>
      <c r="N878" s="136">
        <v>14000</v>
      </c>
      <c r="O878" s="136"/>
      <c r="P878" s="136">
        <v>14000</v>
      </c>
    </row>
    <row r="879" spans="1:16" s="135" customFormat="1">
      <c r="A879" s="135" t="s">
        <v>1989</v>
      </c>
      <c r="B879" s="135" t="s">
        <v>4104</v>
      </c>
      <c r="C879" s="137" t="s">
        <v>681</v>
      </c>
      <c r="D879" s="137" t="s">
        <v>3982</v>
      </c>
      <c r="E879" s="137" t="s">
        <v>4</v>
      </c>
      <c r="F879" s="137" t="s">
        <v>4</v>
      </c>
      <c r="G879" s="137"/>
      <c r="H879" s="137" t="s">
        <v>466</v>
      </c>
      <c r="I879" s="137"/>
      <c r="J879" s="137" t="s">
        <v>4103</v>
      </c>
      <c r="K879" s="137" t="s">
        <v>2202</v>
      </c>
      <c r="L879" s="137"/>
      <c r="M879" s="137"/>
      <c r="N879" s="136">
        <v>13454</v>
      </c>
      <c r="O879" s="136">
        <v>0</v>
      </c>
      <c r="P879" s="136">
        <v>13454</v>
      </c>
    </row>
    <row r="880" spans="1:16" hidden="1">
      <c r="A880" s="19" t="s">
        <v>2066</v>
      </c>
      <c r="B880" s="19" t="s">
        <v>2203</v>
      </c>
      <c r="D880" s="51" t="s">
        <v>1879</v>
      </c>
      <c r="E880" s="51" t="s">
        <v>4</v>
      </c>
      <c r="F880" s="51" t="s">
        <v>4</v>
      </c>
      <c r="G880" s="51" t="s">
        <v>4</v>
      </c>
      <c r="H880" s="51" t="s">
        <v>1878</v>
      </c>
      <c r="J880" s="51">
        <v>61188</v>
      </c>
      <c r="K880" s="51" t="s">
        <v>2202</v>
      </c>
      <c r="N880" s="53">
        <v>9282</v>
      </c>
      <c r="P880" s="53">
        <v>9282</v>
      </c>
    </row>
    <row r="881" spans="1:16" s="135" customFormat="1">
      <c r="A881" s="135" t="s">
        <v>2017</v>
      </c>
      <c r="B881" s="135" t="s">
        <v>4105</v>
      </c>
      <c r="C881" s="137" t="s">
        <v>681</v>
      </c>
      <c r="D881" s="137" t="s">
        <v>3982</v>
      </c>
      <c r="E881" s="137" t="s">
        <v>4</v>
      </c>
      <c r="F881" s="137" t="s">
        <v>4</v>
      </c>
      <c r="G881" s="137" t="s">
        <v>4</v>
      </c>
      <c r="H881" s="137" t="s">
        <v>466</v>
      </c>
      <c r="I881" s="137"/>
      <c r="J881" s="137"/>
      <c r="K881" s="137" t="s">
        <v>2202</v>
      </c>
      <c r="L881" s="137"/>
      <c r="M881" s="137"/>
      <c r="N881" s="136">
        <v>3000</v>
      </c>
      <c r="O881" s="136"/>
      <c r="P881" s="136">
        <v>3000</v>
      </c>
    </row>
    <row r="882" spans="1:16" hidden="1">
      <c r="A882" s="19" t="s">
        <v>1986</v>
      </c>
      <c r="B882" s="19" t="s">
        <v>924</v>
      </c>
      <c r="D882" s="51" t="s">
        <v>1879</v>
      </c>
      <c r="E882" s="51" t="s">
        <v>4</v>
      </c>
      <c r="F882" s="51" t="s">
        <v>4</v>
      </c>
      <c r="H882" s="51" t="s">
        <v>623</v>
      </c>
      <c r="J882" s="51" t="s">
        <v>374</v>
      </c>
      <c r="K882" s="51" t="s">
        <v>3598</v>
      </c>
      <c r="L882" s="51" t="s">
        <v>15</v>
      </c>
      <c r="N882" s="53">
        <v>0</v>
      </c>
      <c r="P882" s="53">
        <v>0</v>
      </c>
    </row>
    <row r="883" spans="1:16" hidden="1">
      <c r="A883" s="19" t="s">
        <v>1985</v>
      </c>
      <c r="B883" s="19" t="s">
        <v>924</v>
      </c>
      <c r="D883" s="51" t="s">
        <v>1879</v>
      </c>
      <c r="E883" s="51" t="s">
        <v>4</v>
      </c>
      <c r="F883" s="51" t="s">
        <v>4</v>
      </c>
      <c r="H883" s="51" t="s">
        <v>623</v>
      </c>
      <c r="J883" s="51" t="s">
        <v>374</v>
      </c>
      <c r="K883" s="51" t="s">
        <v>3598</v>
      </c>
      <c r="L883" s="51" t="s">
        <v>15</v>
      </c>
      <c r="N883" s="53">
        <v>0.12339551022207587</v>
      </c>
      <c r="P883" s="53">
        <v>0.12339551022207587</v>
      </c>
    </row>
    <row r="884" spans="1:16" hidden="1">
      <c r="A884" s="19" t="s">
        <v>1984</v>
      </c>
      <c r="B884" s="19" t="s">
        <v>924</v>
      </c>
      <c r="D884" s="51" t="s">
        <v>1879</v>
      </c>
      <c r="E884" s="51" t="s">
        <v>4</v>
      </c>
      <c r="F884" s="51" t="s">
        <v>4</v>
      </c>
      <c r="H884" s="51" t="s">
        <v>623</v>
      </c>
      <c r="J884" s="51" t="s">
        <v>374</v>
      </c>
      <c r="K884" s="51" t="s">
        <v>3598</v>
      </c>
      <c r="L884" s="51" t="s">
        <v>15</v>
      </c>
      <c r="N884" s="53">
        <v>16769.006604489779</v>
      </c>
      <c r="P884" s="53">
        <v>16769.006604489779</v>
      </c>
    </row>
    <row r="885" spans="1:16" hidden="1">
      <c r="A885" s="19" t="s">
        <v>1989</v>
      </c>
      <c r="B885" s="19" t="s">
        <v>3770</v>
      </c>
      <c r="D885" s="51" t="s">
        <v>1879</v>
      </c>
      <c r="E885" s="51" t="s">
        <v>103</v>
      </c>
      <c r="F885" s="51" t="s">
        <v>688</v>
      </c>
      <c r="H885" s="51" t="s">
        <v>623</v>
      </c>
      <c r="J885" s="51" t="s">
        <v>289</v>
      </c>
      <c r="K885" s="51" t="s">
        <v>2905</v>
      </c>
      <c r="N885" s="53">
        <v>35354</v>
      </c>
      <c r="O885" s="53">
        <v>0</v>
      </c>
      <c r="P885" s="53">
        <v>35354</v>
      </c>
    </row>
    <row r="886" spans="1:16" hidden="1">
      <c r="A886" s="19" t="s">
        <v>1986</v>
      </c>
      <c r="B886" s="19" t="s">
        <v>925</v>
      </c>
      <c r="D886" s="51" t="s">
        <v>1879</v>
      </c>
      <c r="E886" s="51" t="s">
        <v>622</v>
      </c>
      <c r="F886" s="51" t="s">
        <v>622</v>
      </c>
      <c r="H886" s="51" t="s">
        <v>623</v>
      </c>
      <c r="J886" s="51" t="s">
        <v>44</v>
      </c>
      <c r="K886" s="51" t="s">
        <v>44</v>
      </c>
      <c r="L886" s="51">
        <v>10776</v>
      </c>
      <c r="N886" s="53">
        <v>0</v>
      </c>
      <c r="P886" s="53">
        <v>0</v>
      </c>
    </row>
    <row r="887" spans="1:16" hidden="1">
      <c r="A887" s="19" t="s">
        <v>1985</v>
      </c>
      <c r="B887" s="19" t="s">
        <v>925</v>
      </c>
      <c r="D887" s="51" t="s">
        <v>1879</v>
      </c>
      <c r="E887" s="51" t="s">
        <v>622</v>
      </c>
      <c r="F887" s="51" t="s">
        <v>622</v>
      </c>
      <c r="H887" s="51" t="s">
        <v>623</v>
      </c>
      <c r="J887" s="51" t="s">
        <v>44</v>
      </c>
      <c r="K887" s="51" t="s">
        <v>44</v>
      </c>
      <c r="L887" s="51">
        <v>10776</v>
      </c>
      <c r="N887" s="53">
        <v>1.2050375970426215</v>
      </c>
      <c r="P887" s="53">
        <v>1.2050375970426215</v>
      </c>
    </row>
    <row r="888" spans="1:16" hidden="1">
      <c r="A888" s="19" t="s">
        <v>1984</v>
      </c>
      <c r="B888" s="19" t="s">
        <v>925</v>
      </c>
      <c r="D888" s="51" t="s">
        <v>1879</v>
      </c>
      <c r="E888" s="51" t="s">
        <v>622</v>
      </c>
      <c r="F888" s="51" t="s">
        <v>622</v>
      </c>
      <c r="H888" s="51" t="s">
        <v>623</v>
      </c>
      <c r="J888" s="51" t="s">
        <v>44</v>
      </c>
      <c r="K888" s="51" t="s">
        <v>44</v>
      </c>
      <c r="L888" s="51">
        <v>10776</v>
      </c>
      <c r="N888" s="53">
        <v>163760.28096240296</v>
      </c>
      <c r="P888" s="53">
        <v>163760.28096240296</v>
      </c>
    </row>
    <row r="889" spans="1:16" s="135" customFormat="1">
      <c r="A889" s="135" t="s">
        <v>2149</v>
      </c>
      <c r="B889" s="135" t="s">
        <v>560</v>
      </c>
      <c r="C889" s="137" t="s">
        <v>681</v>
      </c>
      <c r="D889" s="137" t="s">
        <v>3982</v>
      </c>
      <c r="E889" s="137" t="s">
        <v>103</v>
      </c>
      <c r="F889" s="137" t="s">
        <v>1888</v>
      </c>
      <c r="G889" s="137" t="s">
        <v>103</v>
      </c>
      <c r="H889" s="137" t="s">
        <v>6</v>
      </c>
      <c r="I889" s="137"/>
      <c r="J889" s="137" t="s">
        <v>4047</v>
      </c>
      <c r="K889" s="137"/>
      <c r="L889" s="137">
        <v>3024</v>
      </c>
      <c r="M889" s="137"/>
      <c r="N889" s="136">
        <v>280.41517488828492</v>
      </c>
      <c r="O889" s="136">
        <v>0</v>
      </c>
      <c r="P889" s="136">
        <v>280.41517488828492</v>
      </c>
    </row>
    <row r="890" spans="1:16" hidden="1">
      <c r="A890" s="19" t="s">
        <v>1993</v>
      </c>
      <c r="B890" s="19" t="s">
        <v>2483</v>
      </c>
      <c r="D890" s="51" t="s">
        <v>1879</v>
      </c>
      <c r="E890" s="51" t="s">
        <v>460</v>
      </c>
      <c r="F890" s="51" t="s">
        <v>460</v>
      </c>
      <c r="G890" s="51" t="s">
        <v>623</v>
      </c>
      <c r="H890" s="51" t="s">
        <v>44</v>
      </c>
      <c r="I890" s="51" t="s">
        <v>2482</v>
      </c>
      <c r="N890" s="53">
        <v>471</v>
      </c>
      <c r="O890" s="53">
        <v>0</v>
      </c>
      <c r="P890" s="53">
        <v>471</v>
      </c>
    </row>
    <row r="891" spans="1:16" hidden="1">
      <c r="A891" s="19" t="s">
        <v>1993</v>
      </c>
      <c r="B891" s="19" t="s">
        <v>2533</v>
      </c>
      <c r="D891" s="51" t="s">
        <v>1879</v>
      </c>
      <c r="E891" s="51" t="s">
        <v>460</v>
      </c>
      <c r="F891" s="51" t="s">
        <v>460</v>
      </c>
      <c r="G891" s="51" t="s">
        <v>623</v>
      </c>
      <c r="H891" s="51" t="s">
        <v>44</v>
      </c>
      <c r="I891" s="51" t="s">
        <v>2532</v>
      </c>
      <c r="N891" s="53">
        <v>171</v>
      </c>
      <c r="O891" s="53">
        <v>0</v>
      </c>
      <c r="P891" s="53">
        <v>171</v>
      </c>
    </row>
    <row r="892" spans="1:16" hidden="1">
      <c r="A892" s="19" t="s">
        <v>434</v>
      </c>
      <c r="B892" s="19" t="s">
        <v>926</v>
      </c>
      <c r="D892" s="51" t="s">
        <v>1879</v>
      </c>
      <c r="E892" s="51" t="s">
        <v>0</v>
      </c>
      <c r="F892" s="51" t="s">
        <v>243</v>
      </c>
      <c r="G892" s="51" t="s">
        <v>0</v>
      </c>
      <c r="H892" s="51" t="s">
        <v>1878</v>
      </c>
      <c r="L892" s="51">
        <v>56036</v>
      </c>
      <c r="N892" s="53">
        <v>0</v>
      </c>
      <c r="P892" s="53">
        <v>0</v>
      </c>
    </row>
    <row r="893" spans="1:16" hidden="1">
      <c r="A893" s="19" t="s">
        <v>640</v>
      </c>
      <c r="B893" s="19" t="s">
        <v>926</v>
      </c>
      <c r="D893" s="51" t="s">
        <v>1879</v>
      </c>
      <c r="E893" s="51" t="s">
        <v>0</v>
      </c>
      <c r="F893" s="51" t="s">
        <v>243</v>
      </c>
      <c r="H893" s="51" t="s">
        <v>927</v>
      </c>
      <c r="L893" s="51">
        <v>56036</v>
      </c>
      <c r="N893" s="53">
        <v>0</v>
      </c>
      <c r="P893" s="53">
        <v>0</v>
      </c>
    </row>
    <row r="894" spans="1:16" s="135" customFormat="1">
      <c r="A894" s="135" t="s">
        <v>2149</v>
      </c>
      <c r="B894" s="135" t="s">
        <v>4049</v>
      </c>
      <c r="C894" s="137" t="s">
        <v>681</v>
      </c>
      <c r="D894" s="137" t="s">
        <v>3982</v>
      </c>
      <c r="E894" s="137" t="s">
        <v>103</v>
      </c>
      <c r="F894" s="137" t="s">
        <v>1888</v>
      </c>
      <c r="G894" s="137" t="s">
        <v>103</v>
      </c>
      <c r="H894" s="137" t="s">
        <v>6</v>
      </c>
      <c r="I894" s="137"/>
      <c r="J894" s="137" t="s">
        <v>4048</v>
      </c>
      <c r="K894" s="137"/>
      <c r="L894" s="137">
        <v>3025</v>
      </c>
      <c r="M894" s="137"/>
      <c r="N894" s="136">
        <v>0</v>
      </c>
      <c r="O894" s="136">
        <v>0</v>
      </c>
      <c r="P894" s="136">
        <v>0</v>
      </c>
    </row>
    <row r="895" spans="1:16" hidden="1">
      <c r="A895" s="19" t="s">
        <v>1993</v>
      </c>
      <c r="B895" s="19" t="s">
        <v>2493</v>
      </c>
      <c r="D895" s="51" t="s">
        <v>1879</v>
      </c>
      <c r="E895" s="51" t="s">
        <v>460</v>
      </c>
      <c r="F895" s="51" t="s">
        <v>460</v>
      </c>
      <c r="G895" s="51" t="s">
        <v>623</v>
      </c>
      <c r="H895" s="51" t="s">
        <v>44</v>
      </c>
      <c r="I895" s="51" t="s">
        <v>2492</v>
      </c>
      <c r="N895" s="53">
        <v>59</v>
      </c>
      <c r="O895" s="53">
        <v>0</v>
      </c>
      <c r="P895" s="53">
        <v>59</v>
      </c>
    </row>
    <row r="896" spans="1:16" hidden="1">
      <c r="A896" s="19" t="s">
        <v>1986</v>
      </c>
      <c r="B896" s="19" t="s">
        <v>928</v>
      </c>
      <c r="D896" s="51" t="s">
        <v>1879</v>
      </c>
      <c r="E896" s="51" t="s">
        <v>676</v>
      </c>
      <c r="F896" s="51" t="s">
        <v>676</v>
      </c>
      <c r="H896" s="51" t="s">
        <v>623</v>
      </c>
      <c r="J896" s="51" t="s">
        <v>44</v>
      </c>
      <c r="K896" s="51" t="s">
        <v>44</v>
      </c>
      <c r="L896" s="51" t="s">
        <v>2858</v>
      </c>
      <c r="N896" s="53">
        <v>0</v>
      </c>
      <c r="O896" s="53">
        <v>0</v>
      </c>
      <c r="P896" s="53">
        <v>0</v>
      </c>
    </row>
    <row r="897" spans="1:16" hidden="1">
      <c r="A897" s="19" t="s">
        <v>1985</v>
      </c>
      <c r="B897" s="19" t="s">
        <v>928</v>
      </c>
      <c r="D897" s="51" t="s">
        <v>1879</v>
      </c>
      <c r="E897" s="51" t="s">
        <v>676</v>
      </c>
      <c r="F897" s="51" t="s">
        <v>676</v>
      </c>
      <c r="H897" s="51" t="s">
        <v>623</v>
      </c>
      <c r="J897" s="51" t="s">
        <v>44</v>
      </c>
      <c r="K897" s="51" t="s">
        <v>44</v>
      </c>
      <c r="L897" s="51" t="s">
        <v>2858</v>
      </c>
      <c r="N897" s="53">
        <v>3.2699594384277524</v>
      </c>
      <c r="O897" s="53">
        <v>0.14156397300620871</v>
      </c>
      <c r="P897" s="53">
        <v>3.1283954654215438</v>
      </c>
    </row>
    <row r="898" spans="1:16" hidden="1">
      <c r="A898" s="19" t="s">
        <v>1984</v>
      </c>
      <c r="B898" s="19" t="s">
        <v>928</v>
      </c>
      <c r="D898" s="51" t="s">
        <v>1879</v>
      </c>
      <c r="E898" s="51" t="s">
        <v>676</v>
      </c>
      <c r="F898" s="51" t="s">
        <v>676</v>
      </c>
      <c r="H898" s="51" t="s">
        <v>623</v>
      </c>
      <c r="J898" s="51" t="s">
        <v>44</v>
      </c>
      <c r="K898" s="51" t="s">
        <v>44</v>
      </c>
      <c r="L898" s="51" t="s">
        <v>2858</v>
      </c>
      <c r="N898" s="53">
        <v>444375.74204056157</v>
      </c>
      <c r="O898" s="53">
        <v>19238.035436026992</v>
      </c>
      <c r="P898" s="53">
        <v>425137.70660453459</v>
      </c>
    </row>
    <row r="899" spans="1:16" hidden="1">
      <c r="A899" s="19" t="s">
        <v>2149</v>
      </c>
      <c r="B899" s="19" t="s">
        <v>929</v>
      </c>
      <c r="D899" s="51" t="s">
        <v>1879</v>
      </c>
      <c r="E899" s="51" t="s">
        <v>672</v>
      </c>
      <c r="F899" s="51" t="s">
        <v>672</v>
      </c>
      <c r="G899" s="51" t="s">
        <v>671</v>
      </c>
      <c r="H899" s="51" t="s">
        <v>51</v>
      </c>
      <c r="L899" s="51">
        <v>59281</v>
      </c>
      <c r="N899" s="53">
        <v>3.7681955864023418</v>
      </c>
      <c r="O899" s="53">
        <v>0</v>
      </c>
      <c r="P899" s="53">
        <v>3.7681955864023418</v>
      </c>
    </row>
    <row r="900" spans="1:16" hidden="1">
      <c r="A900" s="19" t="s">
        <v>54</v>
      </c>
      <c r="B900" s="19" t="s">
        <v>930</v>
      </c>
      <c r="D900" s="51" t="s">
        <v>1879</v>
      </c>
      <c r="E900" s="51" t="s">
        <v>460</v>
      </c>
      <c r="F900" s="51" t="s">
        <v>460</v>
      </c>
      <c r="H900" s="51" t="s">
        <v>842</v>
      </c>
      <c r="J900" s="51" t="s">
        <v>139</v>
      </c>
      <c r="K900" s="51" t="s">
        <v>1914</v>
      </c>
      <c r="N900" s="53">
        <v>49024</v>
      </c>
      <c r="P900" s="53">
        <v>49024</v>
      </c>
    </row>
    <row r="901" spans="1:16" hidden="1">
      <c r="A901" s="19" t="s">
        <v>611</v>
      </c>
      <c r="B901" s="19" t="s">
        <v>931</v>
      </c>
      <c r="D901" s="51" t="s">
        <v>1879</v>
      </c>
      <c r="E901" s="51" t="s">
        <v>672</v>
      </c>
      <c r="F901" s="51" t="s">
        <v>672</v>
      </c>
      <c r="N901" s="53">
        <v>985.7</v>
      </c>
      <c r="P901" s="53">
        <v>985.7</v>
      </c>
    </row>
    <row r="902" spans="1:16" hidden="1">
      <c r="A902" s="19" t="s">
        <v>636</v>
      </c>
      <c r="B902" s="19" t="s">
        <v>931</v>
      </c>
      <c r="D902" s="51" t="s">
        <v>1879</v>
      </c>
      <c r="E902" s="51" t="s">
        <v>672</v>
      </c>
      <c r="F902" s="51" t="s">
        <v>672</v>
      </c>
      <c r="N902" s="53">
        <v>450.56</v>
      </c>
      <c r="P902" s="53">
        <v>450.56</v>
      </c>
    </row>
    <row r="903" spans="1:16" hidden="1">
      <c r="A903" s="19" t="s">
        <v>507</v>
      </c>
      <c r="B903" s="19" t="s">
        <v>931</v>
      </c>
      <c r="D903" s="51" t="s">
        <v>1879</v>
      </c>
      <c r="E903" s="51" t="s">
        <v>672</v>
      </c>
      <c r="F903" s="51" t="s">
        <v>672</v>
      </c>
      <c r="N903" s="53">
        <v>172.8</v>
      </c>
      <c r="P903" s="53">
        <v>172.8</v>
      </c>
    </row>
    <row r="904" spans="1:16" hidden="1">
      <c r="A904" s="19" t="s">
        <v>637</v>
      </c>
      <c r="B904" s="19" t="s">
        <v>931</v>
      </c>
      <c r="D904" s="51" t="s">
        <v>1879</v>
      </c>
      <c r="E904" s="51" t="s">
        <v>672</v>
      </c>
      <c r="F904" s="51" t="s">
        <v>672</v>
      </c>
      <c r="N904" s="53">
        <v>516</v>
      </c>
      <c r="P904" s="53">
        <v>516</v>
      </c>
    </row>
    <row r="905" spans="1:16" hidden="1">
      <c r="A905" s="19" t="s">
        <v>639</v>
      </c>
      <c r="B905" s="19" t="s">
        <v>931</v>
      </c>
      <c r="D905" s="51" t="s">
        <v>1879</v>
      </c>
      <c r="E905" s="51" t="s">
        <v>672</v>
      </c>
      <c r="F905" s="51" t="s">
        <v>672</v>
      </c>
      <c r="N905" s="53">
        <v>627.84</v>
      </c>
      <c r="P905" s="53">
        <v>627.84</v>
      </c>
    </row>
    <row r="906" spans="1:16" hidden="1">
      <c r="A906" s="19" t="s">
        <v>640</v>
      </c>
      <c r="B906" s="19" t="s">
        <v>931</v>
      </c>
      <c r="D906" s="51" t="s">
        <v>1879</v>
      </c>
      <c r="E906" s="51" t="s">
        <v>672</v>
      </c>
      <c r="F906" s="51" t="s">
        <v>672</v>
      </c>
      <c r="N906" s="53">
        <v>1996.16</v>
      </c>
      <c r="P906" s="53">
        <v>1996.16</v>
      </c>
    </row>
    <row r="907" spans="1:16" hidden="1">
      <c r="A907" s="19" t="s">
        <v>611</v>
      </c>
      <c r="B907" s="19" t="s">
        <v>1999</v>
      </c>
      <c r="D907" s="51" t="s">
        <v>1879</v>
      </c>
      <c r="E907" s="51" t="s">
        <v>672</v>
      </c>
      <c r="F907" s="51" t="s">
        <v>672</v>
      </c>
      <c r="O907" s="53">
        <v>1897.4</v>
      </c>
      <c r="P907" s="53">
        <v>-1897.4</v>
      </c>
    </row>
    <row r="908" spans="1:16" hidden="1">
      <c r="A908" s="19" t="s">
        <v>2149</v>
      </c>
      <c r="B908" s="19" t="s">
        <v>932</v>
      </c>
      <c r="D908" s="51" t="s">
        <v>1879</v>
      </c>
      <c r="E908" s="51" t="s">
        <v>672</v>
      </c>
      <c r="F908" s="51" t="s">
        <v>672</v>
      </c>
      <c r="G908" s="51" t="s">
        <v>671</v>
      </c>
      <c r="H908" s="51" t="s">
        <v>671</v>
      </c>
      <c r="L908" s="51" t="s">
        <v>15</v>
      </c>
      <c r="N908" s="53">
        <v>27777.071433120356</v>
      </c>
      <c r="O908" s="53">
        <v>0</v>
      </c>
      <c r="P908" s="53">
        <v>27777.071433120356</v>
      </c>
    </row>
    <row r="909" spans="1:16" hidden="1">
      <c r="A909" s="19" t="s">
        <v>1986</v>
      </c>
      <c r="B909" s="19" t="s">
        <v>126</v>
      </c>
      <c r="D909" s="51" t="s">
        <v>1879</v>
      </c>
      <c r="E909" s="51" t="s">
        <v>4</v>
      </c>
      <c r="F909" s="51" t="s">
        <v>4</v>
      </c>
      <c r="H909" s="51" t="s">
        <v>623</v>
      </c>
      <c r="J909" s="51" t="s">
        <v>375</v>
      </c>
      <c r="K909" s="51" t="s">
        <v>3627</v>
      </c>
      <c r="L909" s="51">
        <v>50553</v>
      </c>
      <c r="N909" s="53">
        <v>0</v>
      </c>
      <c r="P909" s="53">
        <v>0</v>
      </c>
    </row>
    <row r="910" spans="1:16" hidden="1">
      <c r="A910" s="19" t="s">
        <v>1985</v>
      </c>
      <c r="B910" s="19" t="s">
        <v>126</v>
      </c>
      <c r="D910" s="51" t="s">
        <v>1879</v>
      </c>
      <c r="E910" s="51" t="s">
        <v>4</v>
      </c>
      <c r="F910" s="51" t="s">
        <v>4</v>
      </c>
      <c r="H910" s="51" t="s">
        <v>623</v>
      </c>
      <c r="J910" s="51" t="s">
        <v>375</v>
      </c>
      <c r="K910" s="51" t="s">
        <v>3627</v>
      </c>
      <c r="L910" s="51">
        <v>50553</v>
      </c>
      <c r="N910" s="53">
        <v>0.31142081087372125</v>
      </c>
      <c r="P910" s="53">
        <v>0.31142081087372125</v>
      </c>
    </row>
    <row r="911" spans="1:16" hidden="1">
      <c r="A911" s="19" t="s">
        <v>1984</v>
      </c>
      <c r="B911" s="19" t="s">
        <v>126</v>
      </c>
      <c r="D911" s="51" t="s">
        <v>1879</v>
      </c>
      <c r="E911" s="51" t="s">
        <v>4</v>
      </c>
      <c r="F911" s="51" t="s">
        <v>4</v>
      </c>
      <c r="H911" s="51" t="s">
        <v>623</v>
      </c>
      <c r="J911" s="51" t="s">
        <v>375</v>
      </c>
      <c r="K911" s="51" t="s">
        <v>3627</v>
      </c>
      <c r="L911" s="51">
        <v>50553</v>
      </c>
      <c r="N911" s="53">
        <v>42320.969579189128</v>
      </c>
      <c r="P911" s="53">
        <v>42320.969579189128</v>
      </c>
    </row>
    <row r="912" spans="1:16" hidden="1">
      <c r="A912" s="19" t="s">
        <v>434</v>
      </c>
      <c r="B912" s="19" t="s">
        <v>2082</v>
      </c>
      <c r="D912" s="51" t="s">
        <v>1879</v>
      </c>
      <c r="E912" s="51" t="s">
        <v>460</v>
      </c>
      <c r="F912" s="51" t="s">
        <v>460</v>
      </c>
      <c r="G912" s="51" t="s">
        <v>460</v>
      </c>
      <c r="H912" s="51" t="s">
        <v>1878</v>
      </c>
      <c r="K912" s="51" t="s">
        <v>2081</v>
      </c>
      <c r="N912" s="53">
        <v>51364</v>
      </c>
      <c r="P912" s="53">
        <v>51364</v>
      </c>
    </row>
    <row r="913" spans="1:16" hidden="1">
      <c r="A913" s="19" t="s">
        <v>39</v>
      </c>
      <c r="B913" s="19" t="s">
        <v>933</v>
      </c>
      <c r="D913" s="51" t="s">
        <v>1879</v>
      </c>
      <c r="E913" s="51" t="s">
        <v>460</v>
      </c>
      <c r="F913" s="51" t="s">
        <v>460</v>
      </c>
      <c r="H913" s="51" t="s">
        <v>623</v>
      </c>
      <c r="N913" s="53">
        <v>86.08</v>
      </c>
      <c r="P913" s="53">
        <v>86.08</v>
      </c>
    </row>
    <row r="914" spans="1:16" hidden="1">
      <c r="A914" s="19" t="s">
        <v>39</v>
      </c>
      <c r="B914" s="19" t="s">
        <v>934</v>
      </c>
      <c r="D914" s="51" t="s">
        <v>1879</v>
      </c>
      <c r="E914" s="51" t="s">
        <v>460</v>
      </c>
      <c r="F914" s="51" t="s">
        <v>460</v>
      </c>
      <c r="H914" s="51" t="s">
        <v>623</v>
      </c>
      <c r="N914" s="53">
        <v>105.291</v>
      </c>
      <c r="P914" s="53">
        <v>105.291</v>
      </c>
    </row>
    <row r="915" spans="1:16" s="135" customFormat="1">
      <c r="A915" s="135" t="s">
        <v>1986</v>
      </c>
      <c r="B915" s="135" t="s">
        <v>4297</v>
      </c>
      <c r="C915" s="137" t="s">
        <v>629</v>
      </c>
      <c r="D915" s="137" t="s">
        <v>3982</v>
      </c>
      <c r="E915" s="137" t="s">
        <v>4</v>
      </c>
      <c r="F915" s="137" t="s">
        <v>4</v>
      </c>
      <c r="G915" s="137"/>
      <c r="H915" s="137" t="s">
        <v>481</v>
      </c>
      <c r="I915" s="137"/>
      <c r="J915" s="137" t="s">
        <v>2445</v>
      </c>
      <c r="K915" s="137" t="s">
        <v>2444</v>
      </c>
      <c r="L915" s="137"/>
      <c r="M915" s="137"/>
      <c r="N915" s="136">
        <v>0</v>
      </c>
      <c r="O915" s="136"/>
      <c r="P915" s="136">
        <v>0</v>
      </c>
    </row>
    <row r="916" spans="1:16" s="135" customFormat="1">
      <c r="A916" s="135" t="s">
        <v>1985</v>
      </c>
      <c r="B916" s="135" t="s">
        <v>4297</v>
      </c>
      <c r="C916" s="137" t="s">
        <v>629</v>
      </c>
      <c r="D916" s="137" t="s">
        <v>3982</v>
      </c>
      <c r="E916" s="137" t="s">
        <v>4</v>
      </c>
      <c r="F916" s="137" t="s">
        <v>4</v>
      </c>
      <c r="G916" s="137"/>
      <c r="H916" s="137" t="s">
        <v>481</v>
      </c>
      <c r="I916" s="137"/>
      <c r="J916" s="137" t="s">
        <v>2445</v>
      </c>
      <c r="K916" s="137" t="s">
        <v>2444</v>
      </c>
      <c r="L916" s="137"/>
      <c r="M916" s="137"/>
      <c r="N916" s="136">
        <v>0.39321960425972813</v>
      </c>
      <c r="O916" s="136"/>
      <c r="P916" s="136">
        <v>0.39321960425972813</v>
      </c>
    </row>
    <row r="917" spans="1:16" s="135" customFormat="1">
      <c r="A917" s="135" t="s">
        <v>1984</v>
      </c>
      <c r="B917" s="135" t="s">
        <v>4297</v>
      </c>
      <c r="C917" s="137" t="s">
        <v>629</v>
      </c>
      <c r="D917" s="137" t="s">
        <v>3982</v>
      </c>
      <c r="E917" s="137" t="s">
        <v>4</v>
      </c>
      <c r="F917" s="137" t="s">
        <v>4</v>
      </c>
      <c r="G917" s="137"/>
      <c r="H917" s="137" t="s">
        <v>481</v>
      </c>
      <c r="I917" s="137"/>
      <c r="J917" s="137" t="s">
        <v>2445</v>
      </c>
      <c r="K917" s="137" t="s">
        <v>2444</v>
      </c>
      <c r="L917" s="137"/>
      <c r="M917" s="137"/>
      <c r="N917" s="136">
        <v>53437.131780395743</v>
      </c>
      <c r="O917" s="136"/>
      <c r="P917" s="136">
        <v>53437.131780395743</v>
      </c>
    </row>
    <row r="918" spans="1:16" hidden="1">
      <c r="A918" s="19" t="s">
        <v>1986</v>
      </c>
      <c r="B918" s="19" t="s">
        <v>2446</v>
      </c>
      <c r="D918" s="51" t="s">
        <v>1879</v>
      </c>
      <c r="E918" s="51" t="s">
        <v>4</v>
      </c>
      <c r="F918" s="51" t="s">
        <v>4</v>
      </c>
      <c r="H918" s="51" t="s">
        <v>481</v>
      </c>
      <c r="J918" s="51" t="s">
        <v>2445</v>
      </c>
      <c r="K918" s="51" t="s">
        <v>2444</v>
      </c>
      <c r="N918" s="53">
        <v>0</v>
      </c>
      <c r="P918" s="53">
        <v>0</v>
      </c>
    </row>
    <row r="919" spans="1:16" hidden="1">
      <c r="A919" s="19" t="s">
        <v>1985</v>
      </c>
      <c r="B919" s="19" t="s">
        <v>2446</v>
      </c>
      <c r="D919" s="51" t="s">
        <v>1879</v>
      </c>
      <c r="E919" s="51" t="s">
        <v>4</v>
      </c>
      <c r="F919" s="51" t="s">
        <v>4</v>
      </c>
      <c r="H919" s="51" t="s">
        <v>481</v>
      </c>
      <c r="J919" s="51" t="s">
        <v>2445</v>
      </c>
      <c r="K919" s="51" t="s">
        <v>2444</v>
      </c>
      <c r="N919" s="53">
        <v>0.48956192006351618</v>
      </c>
      <c r="P919" s="53">
        <v>0.48956192006351618</v>
      </c>
    </row>
    <row r="920" spans="1:16" hidden="1">
      <c r="A920" s="19" t="s">
        <v>1984</v>
      </c>
      <c r="B920" s="19" t="s">
        <v>2446</v>
      </c>
      <c r="D920" s="51" t="s">
        <v>1879</v>
      </c>
      <c r="E920" s="51" t="s">
        <v>4</v>
      </c>
      <c r="F920" s="51" t="s">
        <v>4</v>
      </c>
      <c r="H920" s="51" t="s">
        <v>481</v>
      </c>
      <c r="J920" s="51" t="s">
        <v>2445</v>
      </c>
      <c r="K920" s="51" t="s">
        <v>2444</v>
      </c>
      <c r="N920" s="53">
        <v>66529.706438079927</v>
      </c>
      <c r="P920" s="53">
        <v>66529.706438079927</v>
      </c>
    </row>
    <row r="921" spans="1:16" hidden="1">
      <c r="A921" s="19" t="s">
        <v>39</v>
      </c>
      <c r="B921" s="19" t="s">
        <v>935</v>
      </c>
      <c r="D921" s="51" t="s">
        <v>1879</v>
      </c>
      <c r="E921" s="51" t="s">
        <v>622</v>
      </c>
      <c r="F921" s="51" t="s">
        <v>622</v>
      </c>
      <c r="H921" s="51" t="s">
        <v>623</v>
      </c>
      <c r="J921" s="51" t="s">
        <v>2009</v>
      </c>
      <c r="K921" s="51" t="s">
        <v>2009</v>
      </c>
      <c r="L921" s="51">
        <v>57001</v>
      </c>
      <c r="N921" s="53">
        <v>13391.881121</v>
      </c>
      <c r="P921" s="53">
        <v>13391.881121</v>
      </c>
    </row>
    <row r="922" spans="1:16" hidden="1">
      <c r="A922" s="19" t="s">
        <v>54</v>
      </c>
      <c r="B922" s="19" t="s">
        <v>936</v>
      </c>
      <c r="D922" s="51" t="s">
        <v>1879</v>
      </c>
      <c r="E922" s="51" t="s">
        <v>622</v>
      </c>
      <c r="F922" s="51" t="s">
        <v>622</v>
      </c>
      <c r="H922" s="51" t="s">
        <v>842</v>
      </c>
      <c r="J922" s="51" t="s">
        <v>1923</v>
      </c>
      <c r="K922" s="51" t="s">
        <v>1922</v>
      </c>
      <c r="L922" s="51">
        <v>389</v>
      </c>
      <c r="N922" s="53">
        <v>1050637</v>
      </c>
      <c r="P922" s="53">
        <v>1050637</v>
      </c>
    </row>
    <row r="923" spans="1:16" hidden="1">
      <c r="A923" s="19" t="s">
        <v>1989</v>
      </c>
      <c r="B923" s="19" t="s">
        <v>3484</v>
      </c>
      <c r="D923" s="51" t="s">
        <v>1879</v>
      </c>
      <c r="E923" s="51" t="s">
        <v>103</v>
      </c>
      <c r="F923" s="51" t="s">
        <v>688</v>
      </c>
      <c r="H923" s="51" t="s">
        <v>623</v>
      </c>
      <c r="J923" s="51" t="s">
        <v>158</v>
      </c>
      <c r="K923" s="51" t="s">
        <v>3483</v>
      </c>
      <c r="L923" s="51">
        <v>238</v>
      </c>
      <c r="N923" s="53">
        <v>6315</v>
      </c>
      <c r="O923" s="53">
        <v>0</v>
      </c>
      <c r="P923" s="53">
        <v>6315</v>
      </c>
    </row>
    <row r="924" spans="1:16" hidden="1">
      <c r="A924" s="19" t="s">
        <v>1989</v>
      </c>
      <c r="B924" s="19" t="s">
        <v>3482</v>
      </c>
      <c r="D924" s="51" t="s">
        <v>1879</v>
      </c>
      <c r="E924" s="51" t="s">
        <v>103</v>
      </c>
      <c r="F924" s="51" t="s">
        <v>688</v>
      </c>
      <c r="H924" s="51" t="s">
        <v>623</v>
      </c>
      <c r="J924" s="51" t="s">
        <v>158</v>
      </c>
      <c r="K924" s="51" t="s">
        <v>3481</v>
      </c>
      <c r="L924" s="51">
        <v>238</v>
      </c>
      <c r="N924" s="53">
        <v>6581</v>
      </c>
      <c r="O924" s="53">
        <v>0</v>
      </c>
      <c r="P924" s="53">
        <v>6581</v>
      </c>
    </row>
    <row r="925" spans="1:16" hidden="1">
      <c r="A925" s="19" t="s">
        <v>1989</v>
      </c>
      <c r="B925" s="19" t="s">
        <v>3513</v>
      </c>
      <c r="D925" s="51" t="s">
        <v>1879</v>
      </c>
      <c r="E925" s="51" t="s">
        <v>0</v>
      </c>
      <c r="F925" s="51" t="s">
        <v>722</v>
      </c>
      <c r="H925" s="51" t="s">
        <v>623</v>
      </c>
      <c r="J925" s="51" t="s">
        <v>376</v>
      </c>
      <c r="K925" s="51" t="s">
        <v>3512</v>
      </c>
      <c r="L925" s="51">
        <v>56707</v>
      </c>
      <c r="N925" s="53">
        <v>18319</v>
      </c>
      <c r="O925" s="53">
        <v>0</v>
      </c>
      <c r="P925" s="53">
        <v>18319</v>
      </c>
    </row>
    <row r="926" spans="1:16" hidden="1">
      <c r="A926" s="19" t="s">
        <v>2149</v>
      </c>
      <c r="B926" s="19" t="s">
        <v>937</v>
      </c>
      <c r="D926" s="51" t="s">
        <v>1879</v>
      </c>
      <c r="E926" s="51" t="s">
        <v>672</v>
      </c>
      <c r="F926" s="51" t="s">
        <v>672</v>
      </c>
      <c r="G926" s="51" t="s">
        <v>671</v>
      </c>
      <c r="H926" s="51" t="s">
        <v>671</v>
      </c>
      <c r="L926" s="51" t="s">
        <v>15</v>
      </c>
      <c r="N926" s="53">
        <v>250.05151643961634</v>
      </c>
      <c r="O926" s="53">
        <v>0</v>
      </c>
      <c r="P926" s="53">
        <v>250.05151643961634</v>
      </c>
    </row>
    <row r="927" spans="1:16" hidden="1">
      <c r="A927" s="19" t="s">
        <v>1986</v>
      </c>
      <c r="B927" s="19" t="s">
        <v>938</v>
      </c>
      <c r="D927" s="51" t="s">
        <v>1879</v>
      </c>
      <c r="E927" s="51" t="s">
        <v>622</v>
      </c>
      <c r="F927" s="51" t="s">
        <v>622</v>
      </c>
      <c r="H927" s="51" t="s">
        <v>623</v>
      </c>
      <c r="J927" s="51" t="s">
        <v>44</v>
      </c>
      <c r="K927" s="51" t="s">
        <v>44</v>
      </c>
      <c r="L927" s="51">
        <v>57901</v>
      </c>
      <c r="N927" s="53">
        <v>0</v>
      </c>
      <c r="P927" s="53">
        <v>0</v>
      </c>
    </row>
    <row r="928" spans="1:16" hidden="1">
      <c r="A928" s="19" t="s">
        <v>1986</v>
      </c>
      <c r="B928" s="19" t="s">
        <v>938</v>
      </c>
      <c r="D928" s="51" t="s">
        <v>1879</v>
      </c>
      <c r="E928" s="51" t="s">
        <v>622</v>
      </c>
      <c r="F928" s="51" t="s">
        <v>622</v>
      </c>
      <c r="H928" s="51" t="s">
        <v>623</v>
      </c>
      <c r="J928" s="51" t="s">
        <v>44</v>
      </c>
      <c r="K928" s="51" t="s">
        <v>44</v>
      </c>
      <c r="L928" s="51">
        <v>57901</v>
      </c>
      <c r="N928" s="53">
        <v>0</v>
      </c>
      <c r="P928" s="53">
        <v>0</v>
      </c>
    </row>
    <row r="929" spans="1:16" hidden="1">
      <c r="A929" s="19" t="s">
        <v>1985</v>
      </c>
      <c r="B929" s="19" t="s">
        <v>938</v>
      </c>
      <c r="D929" s="51" t="s">
        <v>1879</v>
      </c>
      <c r="E929" s="51" t="s">
        <v>622</v>
      </c>
      <c r="F929" s="51" t="s">
        <v>622</v>
      </c>
      <c r="H929" s="51" t="s">
        <v>623</v>
      </c>
      <c r="J929" s="51" t="s">
        <v>44</v>
      </c>
      <c r="K929" s="51" t="s">
        <v>44</v>
      </c>
      <c r="L929" s="51">
        <v>57901</v>
      </c>
      <c r="N929" s="53">
        <v>4.7390002458609564</v>
      </c>
      <c r="P929" s="53">
        <v>4.7390002458609564</v>
      </c>
    </row>
    <row r="930" spans="1:16" hidden="1">
      <c r="A930" s="19" t="s">
        <v>1985</v>
      </c>
      <c r="B930" s="19" t="s">
        <v>938</v>
      </c>
      <c r="D930" s="51" t="s">
        <v>1879</v>
      </c>
      <c r="E930" s="51" t="s">
        <v>622</v>
      </c>
      <c r="F930" s="51" t="s">
        <v>622</v>
      </c>
      <c r="H930" s="51" t="s">
        <v>623</v>
      </c>
      <c r="J930" s="51" t="s">
        <v>44</v>
      </c>
      <c r="K930" s="51" t="s">
        <v>44</v>
      </c>
      <c r="L930" s="51">
        <v>57901</v>
      </c>
      <c r="N930" s="53">
        <v>4.6518084430666065</v>
      </c>
      <c r="P930" s="53">
        <v>4.6518084430666065</v>
      </c>
    </row>
    <row r="931" spans="1:16" hidden="1">
      <c r="A931" s="19" t="s">
        <v>1984</v>
      </c>
      <c r="B931" s="19" t="s">
        <v>938</v>
      </c>
      <c r="D931" s="51" t="s">
        <v>1879</v>
      </c>
      <c r="E931" s="51" t="s">
        <v>622</v>
      </c>
      <c r="F931" s="51" t="s">
        <v>622</v>
      </c>
      <c r="H931" s="51" t="s">
        <v>623</v>
      </c>
      <c r="J931" s="51" t="s">
        <v>44</v>
      </c>
      <c r="K931" s="51" t="s">
        <v>44</v>
      </c>
      <c r="L931" s="51">
        <v>57901</v>
      </c>
      <c r="N931" s="53">
        <v>644013.11099975428</v>
      </c>
      <c r="P931" s="53">
        <v>644013.11099975428</v>
      </c>
    </row>
    <row r="932" spans="1:16" hidden="1">
      <c r="A932" s="19" t="s">
        <v>1984</v>
      </c>
      <c r="B932" s="19" t="s">
        <v>938</v>
      </c>
      <c r="D932" s="51" t="s">
        <v>1879</v>
      </c>
      <c r="E932" s="51" t="s">
        <v>622</v>
      </c>
      <c r="F932" s="51" t="s">
        <v>622</v>
      </c>
      <c r="H932" s="51" t="s">
        <v>623</v>
      </c>
      <c r="J932" s="51" t="s">
        <v>44</v>
      </c>
      <c r="K932" s="51" t="s">
        <v>44</v>
      </c>
      <c r="L932" s="51">
        <v>57901</v>
      </c>
      <c r="N932" s="53">
        <v>632164.05819155707</v>
      </c>
      <c r="P932" s="53">
        <v>632164.05819155707</v>
      </c>
    </row>
    <row r="933" spans="1:16" hidden="1">
      <c r="A933" s="19" t="s">
        <v>434</v>
      </c>
      <c r="B933" s="19" t="s">
        <v>587</v>
      </c>
      <c r="D933" s="51" t="s">
        <v>1879</v>
      </c>
      <c r="E933" s="51" t="s">
        <v>460</v>
      </c>
      <c r="F933" s="51" t="s">
        <v>460</v>
      </c>
      <c r="G933" s="51" t="s">
        <v>460</v>
      </c>
      <c r="H933" s="51" t="s">
        <v>1878</v>
      </c>
      <c r="K933" s="51" t="s">
        <v>2078</v>
      </c>
      <c r="N933" s="53">
        <v>110659</v>
      </c>
      <c r="P933" s="53">
        <v>110659</v>
      </c>
    </row>
    <row r="934" spans="1:16" hidden="1">
      <c r="A934" s="19" t="s">
        <v>2015</v>
      </c>
      <c r="B934" s="19" t="s">
        <v>939</v>
      </c>
      <c r="C934" s="51" t="s">
        <v>681</v>
      </c>
      <c r="D934" s="51" t="s">
        <v>3982</v>
      </c>
      <c r="E934" s="51" t="s">
        <v>622</v>
      </c>
      <c r="F934" s="51" t="s">
        <v>622</v>
      </c>
      <c r="G934" s="51" t="s">
        <v>622</v>
      </c>
      <c r="H934" s="51" t="s">
        <v>940</v>
      </c>
      <c r="N934" s="53">
        <v>2446</v>
      </c>
      <c r="P934" s="53">
        <v>2446</v>
      </c>
    </row>
    <row r="935" spans="1:16" hidden="1">
      <c r="A935" s="19" t="s">
        <v>1986</v>
      </c>
      <c r="B935" s="19" t="s">
        <v>941</v>
      </c>
      <c r="D935" s="51" t="s">
        <v>1879</v>
      </c>
      <c r="E935" s="51" t="s">
        <v>622</v>
      </c>
      <c r="F935" s="51" t="s">
        <v>622</v>
      </c>
      <c r="H935" s="51" t="s">
        <v>623</v>
      </c>
      <c r="J935" s="51" t="s">
        <v>44</v>
      </c>
      <c r="K935" s="51" t="s">
        <v>44</v>
      </c>
      <c r="L935" s="51" t="s">
        <v>2836</v>
      </c>
      <c r="N935" s="53">
        <v>0</v>
      </c>
      <c r="P935" s="53">
        <v>0</v>
      </c>
    </row>
    <row r="936" spans="1:16" hidden="1">
      <c r="A936" s="19" t="s">
        <v>1985</v>
      </c>
      <c r="B936" s="19" t="s">
        <v>941</v>
      </c>
      <c r="D936" s="51" t="s">
        <v>1879</v>
      </c>
      <c r="E936" s="51" t="s">
        <v>622</v>
      </c>
      <c r="F936" s="51" t="s">
        <v>622</v>
      </c>
      <c r="H936" s="51" t="s">
        <v>623</v>
      </c>
      <c r="J936" s="51" t="s">
        <v>44</v>
      </c>
      <c r="K936" s="51" t="s">
        <v>44</v>
      </c>
      <c r="L936" s="51" t="s">
        <v>2836</v>
      </c>
      <c r="N936" s="53">
        <v>9.6896770823203084</v>
      </c>
      <c r="P936" s="53">
        <v>9.6896770823203084</v>
      </c>
    </row>
    <row r="937" spans="1:16" hidden="1">
      <c r="A937" s="19" t="s">
        <v>1984</v>
      </c>
      <c r="B937" s="19" t="s">
        <v>941</v>
      </c>
      <c r="D937" s="51" t="s">
        <v>1879</v>
      </c>
      <c r="E937" s="51" t="s">
        <v>622</v>
      </c>
      <c r="F937" s="51" t="s">
        <v>622</v>
      </c>
      <c r="H937" s="51" t="s">
        <v>623</v>
      </c>
      <c r="J937" s="51" t="s">
        <v>44</v>
      </c>
      <c r="K937" s="51" t="s">
        <v>44</v>
      </c>
      <c r="L937" s="51" t="s">
        <v>2836</v>
      </c>
      <c r="N937" s="53">
        <v>1316792.3103229178</v>
      </c>
      <c r="P937" s="53">
        <v>1316792.3103229178</v>
      </c>
    </row>
    <row r="938" spans="1:16" s="135" customFormat="1">
      <c r="A938" s="135" t="s">
        <v>1993</v>
      </c>
      <c r="B938" s="135" t="s">
        <v>4108</v>
      </c>
      <c r="C938" s="137" t="s">
        <v>681</v>
      </c>
      <c r="D938" s="137" t="s">
        <v>3982</v>
      </c>
      <c r="E938" s="137" t="s">
        <v>4</v>
      </c>
      <c r="F938" s="137" t="s">
        <v>4</v>
      </c>
      <c r="G938" s="137"/>
      <c r="H938" s="137" t="s">
        <v>6</v>
      </c>
      <c r="I938" s="137" t="s">
        <v>4107</v>
      </c>
      <c r="J938" s="137" t="s">
        <v>4106</v>
      </c>
      <c r="K938" s="137"/>
      <c r="L938" s="137"/>
      <c r="M938" s="137"/>
      <c r="N938" s="136">
        <v>51694</v>
      </c>
      <c r="O938" s="136">
        <v>0</v>
      </c>
      <c r="P938" s="136">
        <v>51694</v>
      </c>
    </row>
    <row r="939" spans="1:16" s="135" customFormat="1">
      <c r="A939" s="135" t="s">
        <v>660</v>
      </c>
      <c r="B939" s="135" t="s">
        <v>4108</v>
      </c>
      <c r="C939" s="137" t="s">
        <v>681</v>
      </c>
      <c r="D939" s="137" t="s">
        <v>3982</v>
      </c>
      <c r="E939" s="137" t="s">
        <v>4</v>
      </c>
      <c r="F939" s="137" t="s">
        <v>4</v>
      </c>
      <c r="G939" s="137"/>
      <c r="H939" s="137" t="s">
        <v>6</v>
      </c>
      <c r="I939" s="137"/>
      <c r="J939" s="137" t="s">
        <v>4107</v>
      </c>
      <c r="K939" s="137" t="s">
        <v>4106</v>
      </c>
      <c r="L939" s="137">
        <v>56623</v>
      </c>
      <c r="M939" s="137"/>
      <c r="N939" s="136">
        <v>53943</v>
      </c>
      <c r="O939" s="136"/>
      <c r="P939" s="136">
        <v>53943</v>
      </c>
    </row>
    <row r="940" spans="1:16" s="135" customFormat="1">
      <c r="A940" s="135" t="s">
        <v>624</v>
      </c>
      <c r="B940" s="135" t="s">
        <v>942</v>
      </c>
      <c r="C940" s="137" t="s">
        <v>681</v>
      </c>
      <c r="D940" s="137" t="s">
        <v>3982</v>
      </c>
      <c r="E940" s="137" t="s">
        <v>4</v>
      </c>
      <c r="F940" s="137" t="s">
        <v>4</v>
      </c>
      <c r="G940" s="137" t="s">
        <v>4</v>
      </c>
      <c r="H940" s="137" t="s">
        <v>6</v>
      </c>
      <c r="I940" s="137"/>
      <c r="J940" s="137">
        <v>61034</v>
      </c>
      <c r="K940" s="137" t="s">
        <v>4106</v>
      </c>
      <c r="L940" s="137"/>
      <c r="M940" s="137"/>
      <c r="N940" s="136">
        <v>54219</v>
      </c>
      <c r="O940" s="136">
        <v>53092</v>
      </c>
      <c r="P940" s="136">
        <v>1127</v>
      </c>
    </row>
    <row r="941" spans="1:16" s="135" customFormat="1">
      <c r="A941" s="135" t="s">
        <v>2019</v>
      </c>
      <c r="B941" s="135" t="s">
        <v>942</v>
      </c>
      <c r="C941" s="137" t="s">
        <v>681</v>
      </c>
      <c r="D941" s="137" t="s">
        <v>3982</v>
      </c>
      <c r="E941" s="137" t="s">
        <v>4</v>
      </c>
      <c r="F941" s="137" t="s">
        <v>4</v>
      </c>
      <c r="G941" s="137" t="s">
        <v>4</v>
      </c>
      <c r="H941" s="137" t="s">
        <v>6</v>
      </c>
      <c r="I941" s="137"/>
      <c r="J941" s="137" t="s">
        <v>4107</v>
      </c>
      <c r="K941" s="137" t="s">
        <v>4106</v>
      </c>
      <c r="L941" s="137">
        <v>56623</v>
      </c>
      <c r="M941" s="137"/>
      <c r="N941" s="136">
        <v>25000</v>
      </c>
      <c r="O941" s="136">
        <v>0</v>
      </c>
      <c r="P941" s="136">
        <v>25000</v>
      </c>
    </row>
    <row r="942" spans="1:16" s="135" customFormat="1">
      <c r="A942" s="135" t="s">
        <v>2268</v>
      </c>
      <c r="B942" s="135" t="s">
        <v>942</v>
      </c>
      <c r="C942" s="137" t="s">
        <v>681</v>
      </c>
      <c r="D942" s="137" t="s">
        <v>3982</v>
      </c>
      <c r="E942" s="137" t="s">
        <v>4</v>
      </c>
      <c r="F942" s="137" t="s">
        <v>4</v>
      </c>
      <c r="G942" s="137"/>
      <c r="H942" s="137" t="s">
        <v>6</v>
      </c>
      <c r="I942" s="137"/>
      <c r="J942" s="137" t="s">
        <v>4107</v>
      </c>
      <c r="K942" s="137" t="s">
        <v>4106</v>
      </c>
      <c r="L942" s="137">
        <v>56623</v>
      </c>
      <c r="M942" s="137"/>
      <c r="N942" s="136">
        <v>53092</v>
      </c>
      <c r="O942" s="136">
        <v>0</v>
      </c>
      <c r="P942" s="136">
        <v>53092</v>
      </c>
    </row>
    <row r="943" spans="1:16" hidden="1">
      <c r="A943" s="19" t="s">
        <v>1986</v>
      </c>
      <c r="B943" s="19" t="s">
        <v>943</v>
      </c>
      <c r="D943" s="51" t="s">
        <v>1879</v>
      </c>
      <c r="E943" s="51" t="s">
        <v>3</v>
      </c>
      <c r="F943" s="51" t="s">
        <v>3</v>
      </c>
      <c r="H943" s="51" t="s">
        <v>623</v>
      </c>
      <c r="J943" s="51" t="s">
        <v>384</v>
      </c>
      <c r="K943" s="51" t="s">
        <v>3742</v>
      </c>
      <c r="L943" s="51" t="s">
        <v>3741</v>
      </c>
      <c r="N943" s="53">
        <v>0</v>
      </c>
      <c r="P943" s="53">
        <v>0</v>
      </c>
    </row>
    <row r="944" spans="1:16" hidden="1">
      <c r="A944" s="19" t="s">
        <v>1985</v>
      </c>
      <c r="B944" s="19" t="s">
        <v>943</v>
      </c>
      <c r="D944" s="51" t="s">
        <v>1879</v>
      </c>
      <c r="E944" s="51" t="s">
        <v>3</v>
      </c>
      <c r="F944" s="51" t="s">
        <v>3</v>
      </c>
      <c r="H944" s="51" t="s">
        <v>623</v>
      </c>
      <c r="J944" s="51" t="s">
        <v>384</v>
      </c>
      <c r="K944" s="51" t="s">
        <v>3742</v>
      </c>
      <c r="L944" s="51" t="s">
        <v>3741</v>
      </c>
      <c r="N944" s="53">
        <v>2.124433454726895</v>
      </c>
      <c r="P944" s="53">
        <v>2.124433454726895</v>
      </c>
    </row>
    <row r="945" spans="1:16" hidden="1">
      <c r="A945" s="19" t="s">
        <v>1984</v>
      </c>
      <c r="B945" s="19" t="s">
        <v>943</v>
      </c>
      <c r="D945" s="51" t="s">
        <v>1879</v>
      </c>
      <c r="E945" s="51" t="s">
        <v>3</v>
      </c>
      <c r="F945" s="51" t="s">
        <v>3</v>
      </c>
      <c r="H945" s="51" t="s">
        <v>623</v>
      </c>
      <c r="J945" s="51" t="s">
        <v>384</v>
      </c>
      <c r="K945" s="51" t="s">
        <v>3742</v>
      </c>
      <c r="L945" s="51" t="s">
        <v>3741</v>
      </c>
      <c r="N945" s="53">
        <v>288702.87556654529</v>
      </c>
      <c r="P945" s="53">
        <v>288702.87556654529</v>
      </c>
    </row>
    <row r="946" spans="1:16" s="138" customFormat="1" hidden="1">
      <c r="A946" s="138" t="s">
        <v>39</v>
      </c>
      <c r="B946" s="138" t="s">
        <v>3981</v>
      </c>
      <c r="C946" s="140" t="s">
        <v>629</v>
      </c>
      <c r="D946" s="140" t="s">
        <v>1879</v>
      </c>
      <c r="E946" s="140" t="s">
        <v>4</v>
      </c>
      <c r="F946" s="140" t="s">
        <v>4</v>
      </c>
      <c r="G946" s="140"/>
      <c r="H946" s="140" t="s">
        <v>944</v>
      </c>
      <c r="I946" s="140"/>
      <c r="J946" s="140" t="s">
        <v>3980</v>
      </c>
      <c r="K946" s="140" t="s">
        <v>3979</v>
      </c>
      <c r="L946" s="140"/>
      <c r="M946" s="140"/>
      <c r="N946" s="139">
        <v>443379.58999999997</v>
      </c>
      <c r="O946" s="139"/>
      <c r="P946" s="139">
        <v>443379.58999999997</v>
      </c>
    </row>
    <row r="947" spans="1:16" hidden="1">
      <c r="A947" s="19" t="s">
        <v>1986</v>
      </c>
      <c r="B947" s="19" t="s">
        <v>3620</v>
      </c>
      <c r="D947" s="51" t="s">
        <v>1879</v>
      </c>
      <c r="E947" s="51" t="s">
        <v>4</v>
      </c>
      <c r="F947" s="51" t="s">
        <v>4</v>
      </c>
      <c r="H947" s="51" t="s">
        <v>623</v>
      </c>
      <c r="J947" s="51" t="s">
        <v>386</v>
      </c>
      <c r="K947" s="51" t="s">
        <v>3619</v>
      </c>
      <c r="L947" s="51">
        <v>10718</v>
      </c>
      <c r="N947" s="53">
        <v>0</v>
      </c>
      <c r="P947" s="53">
        <v>0</v>
      </c>
    </row>
    <row r="948" spans="1:16" hidden="1">
      <c r="A948" s="19" t="s">
        <v>1985</v>
      </c>
      <c r="B948" s="19" t="s">
        <v>3620</v>
      </c>
      <c r="D948" s="51" t="s">
        <v>1879</v>
      </c>
      <c r="E948" s="51" t="s">
        <v>4</v>
      </c>
      <c r="F948" s="51" t="s">
        <v>4</v>
      </c>
      <c r="H948" s="51" t="s">
        <v>623</v>
      </c>
      <c r="J948" s="51" t="s">
        <v>386</v>
      </c>
      <c r="K948" s="51" t="s">
        <v>3619</v>
      </c>
      <c r="L948" s="51">
        <v>10718</v>
      </c>
      <c r="N948" s="53">
        <v>0.11535990442250899</v>
      </c>
      <c r="P948" s="53">
        <v>0.11535990442250899</v>
      </c>
    </row>
    <row r="949" spans="1:16" hidden="1">
      <c r="A949" s="19" t="s">
        <v>1984</v>
      </c>
      <c r="B949" s="19" t="s">
        <v>3620</v>
      </c>
      <c r="D949" s="51" t="s">
        <v>1879</v>
      </c>
      <c r="E949" s="51" t="s">
        <v>4</v>
      </c>
      <c r="F949" s="51" t="s">
        <v>4</v>
      </c>
      <c r="H949" s="51" t="s">
        <v>623</v>
      </c>
      <c r="J949" s="51" t="s">
        <v>386</v>
      </c>
      <c r="K949" s="51" t="s">
        <v>3619</v>
      </c>
      <c r="L949" s="51">
        <v>10718</v>
      </c>
      <c r="N949" s="53">
        <v>15676.996640095576</v>
      </c>
      <c r="P949" s="53">
        <v>15676.996640095576</v>
      </c>
    </row>
    <row r="950" spans="1:16" hidden="1">
      <c r="A950" s="19" t="s">
        <v>39</v>
      </c>
      <c r="B950" s="19" t="s">
        <v>2657</v>
      </c>
      <c r="D950" s="51" t="s">
        <v>1879</v>
      </c>
      <c r="E950" s="51" t="s">
        <v>672</v>
      </c>
      <c r="F950" s="51" t="s">
        <v>672</v>
      </c>
      <c r="H950" s="51" t="s">
        <v>623</v>
      </c>
      <c r="N950" s="53">
        <v>-5045.4077711507007</v>
      </c>
      <c r="P950" s="53">
        <v>-5045.4077711507007</v>
      </c>
    </row>
    <row r="951" spans="1:16" s="135" customFormat="1">
      <c r="A951" s="135" t="s">
        <v>2149</v>
      </c>
      <c r="B951" s="135" t="s">
        <v>945</v>
      </c>
      <c r="C951" s="137" t="s">
        <v>629</v>
      </c>
      <c r="D951" s="137" t="s">
        <v>3982</v>
      </c>
      <c r="E951" s="137" t="s">
        <v>460</v>
      </c>
      <c r="F951" s="137" t="s">
        <v>4073</v>
      </c>
      <c r="G951" s="137" t="s">
        <v>460</v>
      </c>
      <c r="H951" s="137" t="s">
        <v>51</v>
      </c>
      <c r="I951" s="137"/>
      <c r="J951" s="137" t="s">
        <v>455</v>
      </c>
      <c r="K951" s="137" t="s">
        <v>4274</v>
      </c>
      <c r="L951" s="137">
        <v>59386</v>
      </c>
      <c r="M951" s="137"/>
      <c r="N951" s="136">
        <v>3423.2143066066624</v>
      </c>
      <c r="O951" s="136">
        <v>0</v>
      </c>
      <c r="P951" s="136">
        <v>3423.2143066066624</v>
      </c>
    </row>
    <row r="952" spans="1:16" hidden="1">
      <c r="A952" s="19" t="s">
        <v>2015</v>
      </c>
      <c r="B952" s="19" t="s">
        <v>946</v>
      </c>
      <c r="D952" s="51" t="s">
        <v>1879</v>
      </c>
      <c r="E952" s="51" t="s">
        <v>460</v>
      </c>
      <c r="F952" s="51" t="s">
        <v>460</v>
      </c>
      <c r="G952" s="51" t="s">
        <v>460</v>
      </c>
      <c r="H952" s="51" t="s">
        <v>1878</v>
      </c>
      <c r="K952" s="51" t="s">
        <v>2022</v>
      </c>
      <c r="L952" s="51">
        <v>56875</v>
      </c>
      <c r="N952" s="53">
        <v>1709.424</v>
      </c>
      <c r="P952" s="53">
        <v>1709.424</v>
      </c>
    </row>
    <row r="953" spans="1:16" hidden="1">
      <c r="A953" s="19" t="s">
        <v>2121</v>
      </c>
      <c r="B953" s="19" t="s">
        <v>2338</v>
      </c>
      <c r="D953" s="51" t="s">
        <v>1879</v>
      </c>
      <c r="E953" s="51" t="s">
        <v>460</v>
      </c>
      <c r="F953" s="51" t="s">
        <v>460</v>
      </c>
      <c r="G953" s="51" t="s">
        <v>460</v>
      </c>
      <c r="H953" s="51" t="s">
        <v>51</v>
      </c>
      <c r="J953" s="51" t="s">
        <v>2337</v>
      </c>
      <c r="K953" s="51" t="s">
        <v>2179</v>
      </c>
      <c r="L953" s="51">
        <v>59387</v>
      </c>
      <c r="N953" s="53">
        <v>18014</v>
      </c>
      <c r="O953" s="53">
        <v>0</v>
      </c>
      <c r="P953" s="53">
        <v>18014</v>
      </c>
    </row>
    <row r="954" spans="1:16" hidden="1">
      <c r="A954" s="19" t="s">
        <v>1993</v>
      </c>
      <c r="B954" s="19" t="s">
        <v>2180</v>
      </c>
      <c r="D954" s="51" t="s">
        <v>1879</v>
      </c>
      <c r="E954" s="51" t="s">
        <v>460</v>
      </c>
      <c r="F954" s="51" t="s">
        <v>460</v>
      </c>
      <c r="G954" s="51" t="s">
        <v>51</v>
      </c>
      <c r="H954" s="51" t="s">
        <v>44</v>
      </c>
      <c r="I954" s="51" t="s">
        <v>2179</v>
      </c>
      <c r="N954" s="53">
        <v>18014</v>
      </c>
      <c r="O954" s="53">
        <v>0</v>
      </c>
      <c r="P954" s="53">
        <v>18014</v>
      </c>
    </row>
    <row r="955" spans="1:16" hidden="1">
      <c r="A955" s="19" t="s">
        <v>2066</v>
      </c>
      <c r="B955" s="19" t="s">
        <v>2180</v>
      </c>
      <c r="D955" s="51" t="s">
        <v>1879</v>
      </c>
      <c r="E955" s="51" t="s">
        <v>460</v>
      </c>
      <c r="F955" s="51" t="s">
        <v>460</v>
      </c>
      <c r="G955" s="51" t="s">
        <v>460</v>
      </c>
      <c r="H955" s="51" t="s">
        <v>1878</v>
      </c>
      <c r="J955" s="51">
        <v>63622</v>
      </c>
      <c r="K955" s="51" t="s">
        <v>2179</v>
      </c>
      <c r="N955" s="53">
        <v>36715</v>
      </c>
      <c r="P955" s="53">
        <v>36715</v>
      </c>
    </row>
    <row r="956" spans="1:16" hidden="1">
      <c r="A956" s="19" t="s">
        <v>2121</v>
      </c>
      <c r="B956" s="19" t="s">
        <v>2336</v>
      </c>
      <c r="D956" s="51" t="s">
        <v>1879</v>
      </c>
      <c r="E956" s="51" t="s">
        <v>460</v>
      </c>
      <c r="F956" s="51" t="s">
        <v>460</v>
      </c>
      <c r="G956" s="51" t="s">
        <v>460</v>
      </c>
      <c r="H956" s="51" t="s">
        <v>51</v>
      </c>
      <c r="J956" s="51" t="s">
        <v>2335</v>
      </c>
      <c r="K956" s="51" t="s">
        <v>2334</v>
      </c>
      <c r="L956" s="51">
        <v>59388</v>
      </c>
      <c r="N956" s="53">
        <v>125</v>
      </c>
      <c r="O956" s="53">
        <v>0</v>
      </c>
      <c r="P956" s="53">
        <v>125</v>
      </c>
    </row>
    <row r="957" spans="1:16" hidden="1">
      <c r="A957" s="19" t="s">
        <v>1993</v>
      </c>
      <c r="B957" s="19" t="s">
        <v>2575</v>
      </c>
      <c r="D957" s="51" t="s">
        <v>1879</v>
      </c>
      <c r="E957" s="51" t="s">
        <v>460</v>
      </c>
      <c r="F957" s="51" t="s">
        <v>460</v>
      </c>
      <c r="G957" s="51" t="s">
        <v>51</v>
      </c>
      <c r="H957" s="51" t="s">
        <v>44</v>
      </c>
      <c r="I957" s="51" t="s">
        <v>2334</v>
      </c>
      <c r="N957" s="53">
        <v>125</v>
      </c>
      <c r="O957" s="53">
        <v>0</v>
      </c>
      <c r="P957" s="53">
        <v>125</v>
      </c>
    </row>
    <row r="958" spans="1:16" hidden="1">
      <c r="A958" s="19" t="s">
        <v>2066</v>
      </c>
      <c r="B958" s="19" t="s">
        <v>2178</v>
      </c>
      <c r="D958" s="51" t="s">
        <v>1879</v>
      </c>
      <c r="E958" s="51" t="s">
        <v>460</v>
      </c>
      <c r="F958" s="51" t="s">
        <v>460</v>
      </c>
      <c r="G958" s="51" t="s">
        <v>460</v>
      </c>
      <c r="H958" s="51" t="s">
        <v>1878</v>
      </c>
      <c r="J958" s="51">
        <v>63669</v>
      </c>
      <c r="K958" s="51" t="s">
        <v>2177</v>
      </c>
      <c r="N958" s="53">
        <v>12738</v>
      </c>
      <c r="P958" s="53">
        <v>12738</v>
      </c>
    </row>
    <row r="959" spans="1:16" hidden="1">
      <c r="A959" s="19" t="s">
        <v>39</v>
      </c>
      <c r="B959" s="19" t="s">
        <v>947</v>
      </c>
      <c r="D959" s="51" t="s">
        <v>1879</v>
      </c>
      <c r="E959" s="51" t="s">
        <v>622</v>
      </c>
      <c r="F959" s="51" t="s">
        <v>622</v>
      </c>
      <c r="H959" s="51" t="s">
        <v>623</v>
      </c>
      <c r="J959" s="51" t="s">
        <v>2009</v>
      </c>
      <c r="K959" s="51" t="s">
        <v>2009</v>
      </c>
      <c r="L959" s="51">
        <v>55538</v>
      </c>
      <c r="N959" s="53">
        <v>43861.735960999998</v>
      </c>
      <c r="P959" s="53">
        <v>43861.735960999998</v>
      </c>
    </row>
    <row r="960" spans="1:16" hidden="1">
      <c r="A960" s="19" t="s">
        <v>2149</v>
      </c>
      <c r="B960" s="19" t="s">
        <v>948</v>
      </c>
      <c r="D960" s="51" t="s">
        <v>1879</v>
      </c>
      <c r="E960" s="51" t="s">
        <v>672</v>
      </c>
      <c r="F960" s="51" t="s">
        <v>672</v>
      </c>
      <c r="G960" s="51" t="s">
        <v>671</v>
      </c>
      <c r="H960" s="51" t="s">
        <v>671</v>
      </c>
      <c r="L960" s="51" t="s">
        <v>15</v>
      </c>
      <c r="N960" s="53">
        <v>153.59111185866462</v>
      </c>
      <c r="O960" s="53">
        <v>0</v>
      </c>
      <c r="P960" s="53">
        <v>153.59111185866462</v>
      </c>
    </row>
    <row r="961" spans="1:16" hidden="1">
      <c r="A961" s="19" t="s">
        <v>2019</v>
      </c>
      <c r="B961" s="19" t="s">
        <v>2166</v>
      </c>
      <c r="D961" s="51" t="s">
        <v>1879</v>
      </c>
      <c r="E961" s="51" t="s">
        <v>4</v>
      </c>
      <c r="F961" s="51" t="s">
        <v>4</v>
      </c>
      <c r="G961" s="51" t="s">
        <v>4</v>
      </c>
      <c r="H961" s="51" t="s">
        <v>1878</v>
      </c>
      <c r="J961" s="51" t="s">
        <v>377</v>
      </c>
      <c r="K961" s="51" t="s">
        <v>2165</v>
      </c>
      <c r="L961" s="51">
        <v>10027</v>
      </c>
      <c r="N961" s="53">
        <v>6234</v>
      </c>
      <c r="O961" s="53">
        <v>0</v>
      </c>
      <c r="P961" s="53">
        <v>6234</v>
      </c>
    </row>
    <row r="962" spans="1:16" hidden="1">
      <c r="A962" s="19" t="s">
        <v>2121</v>
      </c>
      <c r="B962" s="19" t="s">
        <v>2167</v>
      </c>
      <c r="D962" s="51" t="s">
        <v>1879</v>
      </c>
      <c r="E962" s="51" t="s">
        <v>4</v>
      </c>
      <c r="F962" s="51" t="s">
        <v>4</v>
      </c>
      <c r="G962" s="51" t="s">
        <v>4</v>
      </c>
      <c r="H962" s="51" t="s">
        <v>1878</v>
      </c>
      <c r="J962" s="51" t="s">
        <v>377</v>
      </c>
      <c r="K962" s="51" t="s">
        <v>2165</v>
      </c>
      <c r="L962" s="51">
        <v>10027</v>
      </c>
      <c r="N962" s="53">
        <v>804</v>
      </c>
      <c r="O962" s="53">
        <v>0</v>
      </c>
      <c r="P962" s="53">
        <v>804</v>
      </c>
    </row>
    <row r="963" spans="1:16" hidden="1">
      <c r="A963" s="19" t="s">
        <v>2019</v>
      </c>
      <c r="B963" s="19" t="s">
        <v>2119</v>
      </c>
      <c r="D963" s="51" t="s">
        <v>1879</v>
      </c>
      <c r="E963" s="51" t="s">
        <v>4</v>
      </c>
      <c r="F963" s="51" t="s">
        <v>4</v>
      </c>
      <c r="G963" s="51" t="s">
        <v>4</v>
      </c>
      <c r="H963" s="51" t="s">
        <v>1878</v>
      </c>
      <c r="J963" s="51" t="s">
        <v>2118</v>
      </c>
      <c r="K963" s="51" t="s">
        <v>2117</v>
      </c>
      <c r="L963" s="51">
        <v>60321</v>
      </c>
      <c r="N963" s="53">
        <v>10830</v>
      </c>
      <c r="O963" s="53">
        <v>0</v>
      </c>
      <c r="P963" s="53">
        <v>10830</v>
      </c>
    </row>
    <row r="964" spans="1:16" hidden="1">
      <c r="A964" s="19" t="s">
        <v>2121</v>
      </c>
      <c r="B964" s="19" t="s">
        <v>2120</v>
      </c>
      <c r="D964" s="51" t="s">
        <v>1879</v>
      </c>
      <c r="E964" s="51" t="s">
        <v>4</v>
      </c>
      <c r="F964" s="51" t="s">
        <v>4</v>
      </c>
      <c r="G964" s="51" t="s">
        <v>4</v>
      </c>
      <c r="H964" s="51" t="s">
        <v>1878</v>
      </c>
      <c r="J964" s="51" t="s">
        <v>2118</v>
      </c>
      <c r="K964" s="51" t="s">
        <v>2117</v>
      </c>
      <c r="L964" s="51">
        <v>60321</v>
      </c>
      <c r="N964" s="53">
        <v>1687</v>
      </c>
      <c r="O964" s="53">
        <v>0</v>
      </c>
      <c r="P964" s="53">
        <v>1687</v>
      </c>
    </row>
    <row r="965" spans="1:16" hidden="1">
      <c r="A965" s="19" t="s">
        <v>1993</v>
      </c>
      <c r="B965" s="19" t="s">
        <v>2576</v>
      </c>
      <c r="D965" s="51" t="s">
        <v>1879</v>
      </c>
      <c r="E965" s="51" t="s">
        <v>4</v>
      </c>
      <c r="F965" s="51" t="s">
        <v>4</v>
      </c>
      <c r="G965" s="51" t="s">
        <v>623</v>
      </c>
      <c r="H965" s="51" t="s">
        <v>44</v>
      </c>
      <c r="I965" s="51" t="s">
        <v>2165</v>
      </c>
      <c r="N965" s="53">
        <v>1645</v>
      </c>
      <c r="O965" s="53">
        <v>804</v>
      </c>
      <c r="P965" s="53">
        <v>841</v>
      </c>
    </row>
    <row r="966" spans="1:16" hidden="1">
      <c r="A966" s="19" t="s">
        <v>1993</v>
      </c>
      <c r="B966" s="19" t="s">
        <v>2574</v>
      </c>
      <c r="D966" s="51" t="s">
        <v>1879</v>
      </c>
      <c r="E966" s="51" t="s">
        <v>4</v>
      </c>
      <c r="F966" s="51" t="s">
        <v>4</v>
      </c>
      <c r="G966" s="51" t="s">
        <v>623</v>
      </c>
      <c r="H966" s="51" t="s">
        <v>44</v>
      </c>
      <c r="I966" s="51" t="s">
        <v>2117</v>
      </c>
      <c r="N966" s="53">
        <v>2921</v>
      </c>
      <c r="O966" s="53">
        <v>1687</v>
      </c>
      <c r="P966" s="53">
        <v>1234</v>
      </c>
    </row>
    <row r="967" spans="1:16" s="135" customFormat="1">
      <c r="A967" s="135" t="s">
        <v>2149</v>
      </c>
      <c r="B967" s="135" t="s">
        <v>4110</v>
      </c>
      <c r="C967" s="137" t="s">
        <v>681</v>
      </c>
      <c r="D967" s="137" t="s">
        <v>3982</v>
      </c>
      <c r="E967" s="137" t="s">
        <v>4</v>
      </c>
      <c r="F967" s="137" t="s">
        <v>2010</v>
      </c>
      <c r="G967" s="137" t="s">
        <v>4</v>
      </c>
      <c r="H967" s="137" t="s">
        <v>1</v>
      </c>
      <c r="I967" s="137"/>
      <c r="J967" s="137" t="s">
        <v>4109</v>
      </c>
      <c r="K967" s="137"/>
      <c r="L967" s="137">
        <v>56195</v>
      </c>
      <c r="M967" s="137"/>
      <c r="N967" s="136">
        <v>0</v>
      </c>
      <c r="O967" s="136">
        <v>0</v>
      </c>
      <c r="P967" s="136">
        <v>0</v>
      </c>
    </row>
    <row r="968" spans="1:16" hidden="1">
      <c r="A968" s="19" t="s">
        <v>2149</v>
      </c>
      <c r="B968" s="19" t="s">
        <v>949</v>
      </c>
      <c r="D968" s="51" t="s">
        <v>1879</v>
      </c>
      <c r="E968" s="51" t="s">
        <v>672</v>
      </c>
      <c r="F968" s="51" t="s">
        <v>672</v>
      </c>
      <c r="G968" s="51" t="s">
        <v>671</v>
      </c>
      <c r="H968" s="51" t="s">
        <v>6</v>
      </c>
      <c r="J968" s="51" t="s">
        <v>2409</v>
      </c>
      <c r="L968" s="51">
        <v>56781</v>
      </c>
      <c r="N968" s="53">
        <v>726.0191890575552</v>
      </c>
      <c r="O968" s="53">
        <v>0</v>
      </c>
      <c r="P968" s="53">
        <v>726.0191890575552</v>
      </c>
    </row>
    <row r="969" spans="1:16" hidden="1">
      <c r="A969" s="19" t="s">
        <v>1894</v>
      </c>
      <c r="B969" s="19" t="s">
        <v>950</v>
      </c>
      <c r="D969" s="51" t="s">
        <v>1879</v>
      </c>
      <c r="E969" s="51" t="s">
        <v>672</v>
      </c>
      <c r="F969" s="51" t="s">
        <v>672</v>
      </c>
      <c r="N969" s="53">
        <v>22090</v>
      </c>
      <c r="P969" s="53">
        <v>22090</v>
      </c>
    </row>
    <row r="970" spans="1:16" hidden="1">
      <c r="A970" s="19" t="s">
        <v>2149</v>
      </c>
      <c r="B970" s="19" t="s">
        <v>951</v>
      </c>
      <c r="D970" s="51" t="s">
        <v>1879</v>
      </c>
      <c r="E970" s="51" t="s">
        <v>672</v>
      </c>
      <c r="F970" s="51" t="s">
        <v>672</v>
      </c>
      <c r="G970" s="51" t="s">
        <v>671</v>
      </c>
      <c r="H970" s="51" t="s">
        <v>671</v>
      </c>
      <c r="L970" s="51" t="s">
        <v>15</v>
      </c>
      <c r="N970" s="53">
        <v>8556.5997391490346</v>
      </c>
      <c r="O970" s="53">
        <v>0</v>
      </c>
      <c r="P970" s="53">
        <v>8556.5997391490346</v>
      </c>
    </row>
    <row r="971" spans="1:16" hidden="1">
      <c r="A971" s="19" t="s">
        <v>1986</v>
      </c>
      <c r="B971" s="19" t="s">
        <v>952</v>
      </c>
      <c r="D971" s="51" t="s">
        <v>1879</v>
      </c>
      <c r="E971" s="51" t="s">
        <v>460</v>
      </c>
      <c r="F971" s="51" t="s">
        <v>460</v>
      </c>
      <c r="H971" s="51" t="s">
        <v>623</v>
      </c>
      <c r="J971" s="51" t="s">
        <v>120</v>
      </c>
      <c r="K971" s="51" t="s">
        <v>3262</v>
      </c>
      <c r="L971" s="51" t="s">
        <v>3261</v>
      </c>
      <c r="N971" s="53">
        <v>0</v>
      </c>
      <c r="P971" s="53">
        <v>0</v>
      </c>
    </row>
    <row r="972" spans="1:16" hidden="1">
      <c r="A972" s="19" t="s">
        <v>1985</v>
      </c>
      <c r="B972" s="19" t="s">
        <v>952</v>
      </c>
      <c r="D972" s="51" t="s">
        <v>1879</v>
      </c>
      <c r="E972" s="51" t="s">
        <v>460</v>
      </c>
      <c r="F972" s="51" t="s">
        <v>460</v>
      </c>
      <c r="H972" s="51" t="s">
        <v>623</v>
      </c>
      <c r="J972" s="51" t="s">
        <v>120</v>
      </c>
      <c r="K972" s="51" t="s">
        <v>3262</v>
      </c>
      <c r="L972" s="51" t="s">
        <v>3261</v>
      </c>
      <c r="N972" s="53">
        <v>2.6026456660467559E-2</v>
      </c>
      <c r="P972" s="53">
        <v>2.6026456660467559E-2</v>
      </c>
    </row>
    <row r="973" spans="1:16" hidden="1">
      <c r="A973" s="19" t="s">
        <v>1984</v>
      </c>
      <c r="B973" s="19" t="s">
        <v>952</v>
      </c>
      <c r="D973" s="51" t="s">
        <v>1879</v>
      </c>
      <c r="E973" s="51" t="s">
        <v>460</v>
      </c>
      <c r="F973" s="51" t="s">
        <v>460</v>
      </c>
      <c r="H973" s="51" t="s">
        <v>623</v>
      </c>
      <c r="J973" s="51" t="s">
        <v>120</v>
      </c>
      <c r="K973" s="51" t="s">
        <v>3262</v>
      </c>
      <c r="L973" s="51" t="s">
        <v>3261</v>
      </c>
      <c r="N973" s="53">
        <v>3536.9019735433394</v>
      </c>
      <c r="P973" s="53">
        <v>3536.9019735433394</v>
      </c>
    </row>
    <row r="974" spans="1:16" hidden="1">
      <c r="A974" s="19" t="s">
        <v>1986</v>
      </c>
      <c r="B974" s="19" t="s">
        <v>2835</v>
      </c>
      <c r="D974" s="51" t="s">
        <v>1879</v>
      </c>
      <c r="E974" s="51" t="s">
        <v>622</v>
      </c>
      <c r="F974" s="51" t="s">
        <v>622</v>
      </c>
      <c r="H974" s="51" t="s">
        <v>623</v>
      </c>
      <c r="J974" s="51" t="s">
        <v>44</v>
      </c>
      <c r="K974" s="51" t="s">
        <v>44</v>
      </c>
      <c r="L974" s="51">
        <v>50270</v>
      </c>
      <c r="N974" s="53">
        <v>0</v>
      </c>
      <c r="P974" s="53">
        <v>0</v>
      </c>
    </row>
    <row r="975" spans="1:16" hidden="1">
      <c r="A975" s="19" t="s">
        <v>1985</v>
      </c>
      <c r="B975" s="19" t="s">
        <v>2835</v>
      </c>
      <c r="D975" s="51" t="s">
        <v>1879</v>
      </c>
      <c r="E975" s="51" t="s">
        <v>622</v>
      </c>
      <c r="F975" s="51" t="s">
        <v>622</v>
      </c>
      <c r="H975" s="51" t="s">
        <v>623</v>
      </c>
      <c r="J975" s="51" t="s">
        <v>44</v>
      </c>
      <c r="K975" s="51" t="s">
        <v>44</v>
      </c>
      <c r="L975" s="51">
        <v>50270</v>
      </c>
      <c r="N975" s="53">
        <v>0</v>
      </c>
      <c r="P975" s="53">
        <v>0</v>
      </c>
    </row>
    <row r="976" spans="1:16" hidden="1">
      <c r="A976" s="19" t="s">
        <v>1984</v>
      </c>
      <c r="B976" s="19" t="s">
        <v>2835</v>
      </c>
      <c r="D976" s="51" t="s">
        <v>1879</v>
      </c>
      <c r="E976" s="51" t="s">
        <v>622</v>
      </c>
      <c r="F976" s="51" t="s">
        <v>622</v>
      </c>
      <c r="H976" s="51" t="s">
        <v>623</v>
      </c>
      <c r="J976" s="51" t="s">
        <v>44</v>
      </c>
      <c r="K976" s="51" t="s">
        <v>44</v>
      </c>
      <c r="L976" s="51">
        <v>50270</v>
      </c>
      <c r="N976" s="53">
        <v>0</v>
      </c>
      <c r="P976" s="53">
        <v>0</v>
      </c>
    </row>
    <row r="977" spans="1:16" hidden="1">
      <c r="A977" s="19" t="s">
        <v>2149</v>
      </c>
      <c r="B977" s="19" t="s">
        <v>953</v>
      </c>
      <c r="C977" s="51" t="s">
        <v>681</v>
      </c>
      <c r="D977" s="51" t="s">
        <v>3982</v>
      </c>
      <c r="E977" s="51" t="s">
        <v>622</v>
      </c>
      <c r="F977" s="51" t="s">
        <v>622</v>
      </c>
      <c r="G977" s="51" t="s">
        <v>622</v>
      </c>
      <c r="H977" s="51" t="s">
        <v>466</v>
      </c>
      <c r="L977" s="51">
        <v>56312</v>
      </c>
      <c r="N977" s="53">
        <v>41.004450897195376</v>
      </c>
      <c r="O977" s="53">
        <v>0</v>
      </c>
      <c r="P977" s="53">
        <v>41.004450897195376</v>
      </c>
    </row>
    <row r="978" spans="1:16" hidden="1">
      <c r="A978" s="19" t="s">
        <v>39</v>
      </c>
      <c r="B978" s="19" t="s">
        <v>446</v>
      </c>
      <c r="D978" s="51" t="s">
        <v>1879</v>
      </c>
      <c r="E978" s="51" t="s">
        <v>460</v>
      </c>
      <c r="F978" s="51" t="s">
        <v>460</v>
      </c>
      <c r="H978" s="51" t="s">
        <v>623</v>
      </c>
      <c r="J978" s="51" t="s">
        <v>512</v>
      </c>
      <c r="K978" s="51" t="s">
        <v>3123</v>
      </c>
      <c r="N978" s="53">
        <v>109.319</v>
      </c>
      <c r="P978" s="53">
        <v>109.319</v>
      </c>
    </row>
    <row r="979" spans="1:16" hidden="1">
      <c r="A979" s="19" t="s">
        <v>2654</v>
      </c>
      <c r="B979" s="19" t="s">
        <v>3772</v>
      </c>
      <c r="D979" s="51" t="s">
        <v>1879</v>
      </c>
      <c r="E979" s="51" t="s">
        <v>103</v>
      </c>
      <c r="F979" s="51" t="s">
        <v>103</v>
      </c>
      <c r="H979" s="51" t="s">
        <v>623</v>
      </c>
      <c r="J979" s="51" t="s">
        <v>151</v>
      </c>
      <c r="K979" s="51" t="s">
        <v>3771</v>
      </c>
      <c r="N979" s="53">
        <v>1096.165</v>
      </c>
      <c r="P979" s="53">
        <v>1096.165</v>
      </c>
    </row>
    <row r="980" spans="1:16" hidden="1">
      <c r="A980" s="19" t="s">
        <v>1980</v>
      </c>
      <c r="B980" s="19" t="s">
        <v>3772</v>
      </c>
      <c r="D980" s="51" t="s">
        <v>1879</v>
      </c>
      <c r="E980" s="51" t="s">
        <v>103</v>
      </c>
      <c r="F980" s="51" t="s">
        <v>103</v>
      </c>
      <c r="H980" s="51" t="s">
        <v>623</v>
      </c>
      <c r="J980" s="51" t="s">
        <v>151</v>
      </c>
      <c r="K980" s="51" t="s">
        <v>3771</v>
      </c>
      <c r="N980" s="53">
        <v>2.7659735980063486E-2</v>
      </c>
      <c r="P980" s="53">
        <v>2.7659735980063486E-2</v>
      </c>
    </row>
    <row r="981" spans="1:16" hidden="1">
      <c r="A981" s="19" t="s">
        <v>2149</v>
      </c>
      <c r="B981" s="19" t="s">
        <v>20</v>
      </c>
      <c r="D981" s="51" t="s">
        <v>1879</v>
      </c>
      <c r="E981" s="51" t="s">
        <v>103</v>
      </c>
      <c r="F981" s="51" t="s">
        <v>1888</v>
      </c>
      <c r="G981" s="51" t="s">
        <v>103</v>
      </c>
      <c r="H981" s="51" t="s">
        <v>1878</v>
      </c>
      <c r="J981" s="51" t="s">
        <v>291</v>
      </c>
      <c r="L981" s="51">
        <v>296</v>
      </c>
      <c r="N981" s="53">
        <v>120.15830693596315</v>
      </c>
      <c r="O981" s="53">
        <v>0</v>
      </c>
      <c r="P981" s="53">
        <v>120.15830693596315</v>
      </c>
    </row>
    <row r="982" spans="1:16" hidden="1">
      <c r="A982" s="19" t="s">
        <v>2149</v>
      </c>
      <c r="B982" s="19" t="s">
        <v>954</v>
      </c>
      <c r="D982" s="51" t="s">
        <v>1879</v>
      </c>
      <c r="E982" s="51" t="s">
        <v>672</v>
      </c>
      <c r="F982" s="51" t="s">
        <v>672</v>
      </c>
      <c r="G982" s="51" t="s">
        <v>671</v>
      </c>
      <c r="H982" s="51" t="s">
        <v>6</v>
      </c>
      <c r="J982" s="51" t="s">
        <v>2393</v>
      </c>
      <c r="K982" s="51" t="s">
        <v>2392</v>
      </c>
      <c r="L982" s="51">
        <v>52187</v>
      </c>
      <c r="N982" s="53">
        <v>243.48756283749611</v>
      </c>
      <c r="O982" s="53">
        <v>0</v>
      </c>
      <c r="P982" s="53">
        <v>243.48756283749611</v>
      </c>
    </row>
    <row r="983" spans="1:16" hidden="1">
      <c r="A983" s="19" t="s">
        <v>40</v>
      </c>
      <c r="B983" s="19" t="s">
        <v>2427</v>
      </c>
      <c r="D983" s="51" t="s">
        <v>1879</v>
      </c>
      <c r="E983" s="51" t="s">
        <v>103</v>
      </c>
      <c r="F983" s="51" t="s">
        <v>725</v>
      </c>
      <c r="H983" s="51" t="s">
        <v>6</v>
      </c>
      <c r="J983" s="51" t="s">
        <v>2393</v>
      </c>
      <c r="K983" s="51" t="s">
        <v>2426</v>
      </c>
      <c r="N983" s="53">
        <v>2936</v>
      </c>
      <c r="P983" s="53">
        <v>2936</v>
      </c>
    </row>
    <row r="984" spans="1:16" hidden="1">
      <c r="A984" s="19" t="s">
        <v>1993</v>
      </c>
      <c r="B984" s="19" t="s">
        <v>2433</v>
      </c>
      <c r="D984" s="51" t="s">
        <v>1879</v>
      </c>
      <c r="E984" s="51" t="s">
        <v>103</v>
      </c>
      <c r="F984" s="51" t="s">
        <v>690</v>
      </c>
      <c r="H984" s="51" t="s">
        <v>6</v>
      </c>
      <c r="I984" s="51" t="s">
        <v>2393</v>
      </c>
      <c r="J984" s="51" t="s">
        <v>2426</v>
      </c>
      <c r="N984" s="53">
        <v>5428</v>
      </c>
      <c r="O984" s="53">
        <v>0</v>
      </c>
      <c r="P984" s="53">
        <v>5428</v>
      </c>
    </row>
    <row r="985" spans="1:16" hidden="1">
      <c r="A985" s="19" t="s">
        <v>2005</v>
      </c>
      <c r="B985" s="19" t="s">
        <v>458</v>
      </c>
      <c r="C985" s="51" t="s">
        <v>681</v>
      </c>
      <c r="D985" s="51" t="s">
        <v>3982</v>
      </c>
      <c r="E985" s="51" t="s">
        <v>103</v>
      </c>
      <c r="F985" s="51" t="s">
        <v>63</v>
      </c>
      <c r="H985" s="51" t="s">
        <v>6</v>
      </c>
      <c r="I985" s="51" t="s">
        <v>2393</v>
      </c>
      <c r="J985" s="51" t="s">
        <v>2426</v>
      </c>
      <c r="P985" s="53">
        <v>2000</v>
      </c>
    </row>
    <row r="986" spans="1:16" hidden="1">
      <c r="A986" s="19" t="s">
        <v>2005</v>
      </c>
      <c r="B986" s="19" t="s">
        <v>458</v>
      </c>
      <c r="C986" s="51" t="s">
        <v>681</v>
      </c>
      <c r="D986" s="51" t="s">
        <v>3982</v>
      </c>
      <c r="E986" s="51" t="s">
        <v>103</v>
      </c>
      <c r="F986" s="51" t="s">
        <v>63</v>
      </c>
      <c r="H986" s="51" t="s">
        <v>6</v>
      </c>
      <c r="I986" s="51" t="s">
        <v>2393</v>
      </c>
      <c r="J986" s="51" t="s">
        <v>2426</v>
      </c>
      <c r="P986" s="53">
        <v>3300</v>
      </c>
    </row>
    <row r="987" spans="1:16" hidden="1">
      <c r="A987" s="19" t="s">
        <v>2149</v>
      </c>
      <c r="B987" s="19" t="s">
        <v>955</v>
      </c>
      <c r="D987" s="51" t="s">
        <v>1879</v>
      </c>
      <c r="E987" s="51" t="s">
        <v>672</v>
      </c>
      <c r="F987" s="51" t="s">
        <v>672</v>
      </c>
      <c r="G987" s="51" t="s">
        <v>671</v>
      </c>
      <c r="H987" s="51" t="s">
        <v>6</v>
      </c>
      <c r="K987" s="51" t="s">
        <v>2376</v>
      </c>
      <c r="L987" s="51" t="s">
        <v>15</v>
      </c>
      <c r="N987" s="53">
        <v>42.652192336410735</v>
      </c>
      <c r="O987" s="53">
        <v>0</v>
      </c>
      <c r="P987" s="53">
        <v>42.652192336410735</v>
      </c>
    </row>
    <row r="988" spans="1:16" hidden="1">
      <c r="A988" s="19" t="s">
        <v>2149</v>
      </c>
      <c r="B988" s="19" t="s">
        <v>956</v>
      </c>
      <c r="D988" s="51" t="s">
        <v>1879</v>
      </c>
      <c r="E988" s="51" t="s">
        <v>672</v>
      </c>
      <c r="F988" s="51" t="s">
        <v>672</v>
      </c>
      <c r="G988" s="51" t="s">
        <v>671</v>
      </c>
      <c r="H988" s="51" t="s">
        <v>6</v>
      </c>
      <c r="J988" s="51" t="s">
        <v>2394</v>
      </c>
      <c r="L988" s="51">
        <v>10323</v>
      </c>
      <c r="N988" s="53">
        <v>338.15165912815564</v>
      </c>
      <c r="O988" s="53">
        <v>0</v>
      </c>
      <c r="P988" s="53">
        <v>338.15165912815564</v>
      </c>
    </row>
    <row r="989" spans="1:16" hidden="1">
      <c r="A989" s="19" t="s">
        <v>2149</v>
      </c>
      <c r="B989" s="19" t="s">
        <v>957</v>
      </c>
      <c r="D989" s="51" t="s">
        <v>1879</v>
      </c>
      <c r="E989" s="51" t="s">
        <v>672</v>
      </c>
      <c r="F989" s="51" t="s">
        <v>672</v>
      </c>
      <c r="G989" s="51" t="s">
        <v>671</v>
      </c>
      <c r="H989" s="51" t="s">
        <v>671</v>
      </c>
      <c r="L989" s="51" t="s">
        <v>15</v>
      </c>
      <c r="N989" s="53">
        <v>2.4581060814524234</v>
      </c>
      <c r="O989" s="53">
        <v>0</v>
      </c>
      <c r="P989" s="53">
        <v>2.4581060814524234</v>
      </c>
    </row>
    <row r="990" spans="1:16" hidden="1">
      <c r="A990" s="19" t="s">
        <v>2149</v>
      </c>
      <c r="B990" s="19" t="s">
        <v>958</v>
      </c>
      <c r="D990" s="51" t="s">
        <v>1879</v>
      </c>
      <c r="E990" s="51" t="s">
        <v>672</v>
      </c>
      <c r="F990" s="51" t="s">
        <v>672</v>
      </c>
      <c r="G990" s="51" t="s">
        <v>671</v>
      </c>
      <c r="H990" s="51" t="s">
        <v>6</v>
      </c>
      <c r="J990" s="51" t="s">
        <v>2411</v>
      </c>
      <c r="K990" s="51" t="s">
        <v>2410</v>
      </c>
      <c r="L990" s="51">
        <v>58687</v>
      </c>
      <c r="N990" s="53">
        <v>380.79034538719577</v>
      </c>
      <c r="O990" s="53">
        <v>0</v>
      </c>
      <c r="P990" s="53">
        <v>380.79034538719577</v>
      </c>
    </row>
    <row r="991" spans="1:16" hidden="1">
      <c r="A991" s="19" t="s">
        <v>2149</v>
      </c>
      <c r="B991" s="19" t="s">
        <v>465</v>
      </c>
      <c r="C991" s="51" t="s">
        <v>681</v>
      </c>
      <c r="D991" s="51" t="s">
        <v>3982</v>
      </c>
      <c r="E991" s="51" t="s">
        <v>676</v>
      </c>
      <c r="F991" s="51" t="s">
        <v>777</v>
      </c>
      <c r="G991" s="51" t="s">
        <v>676</v>
      </c>
      <c r="H991" s="51" t="s">
        <v>6</v>
      </c>
      <c r="J991" s="51" t="s">
        <v>4021</v>
      </c>
      <c r="L991" s="51">
        <v>3026</v>
      </c>
      <c r="N991" s="53">
        <v>571.36109708661172</v>
      </c>
      <c r="O991" s="53">
        <v>0</v>
      </c>
      <c r="P991" s="53">
        <v>571.36109708661172</v>
      </c>
    </row>
    <row r="992" spans="1:16" hidden="1">
      <c r="A992" s="19" t="s">
        <v>735</v>
      </c>
      <c r="B992" s="19" t="s">
        <v>959</v>
      </c>
      <c r="D992" s="51" t="s">
        <v>1879</v>
      </c>
      <c r="E992" s="51" t="s">
        <v>460</v>
      </c>
      <c r="F992" s="51" t="s">
        <v>460</v>
      </c>
      <c r="G992" s="51" t="s">
        <v>460</v>
      </c>
      <c r="H992" s="51" t="s">
        <v>1878</v>
      </c>
      <c r="K992" s="51" t="s">
        <v>1957</v>
      </c>
      <c r="N992" s="53">
        <v>149901</v>
      </c>
      <c r="O992" s="53">
        <v>48103</v>
      </c>
      <c r="P992" s="53">
        <v>101798</v>
      </c>
    </row>
    <row r="993" spans="1:16" hidden="1">
      <c r="A993" s="19" t="s">
        <v>2149</v>
      </c>
      <c r="B993" s="19" t="s">
        <v>960</v>
      </c>
      <c r="D993" s="51" t="s">
        <v>1879</v>
      </c>
      <c r="E993" s="51" t="s">
        <v>672</v>
      </c>
      <c r="F993" s="51" t="s">
        <v>672</v>
      </c>
      <c r="G993" s="51" t="s">
        <v>671</v>
      </c>
      <c r="H993" s="51" t="s">
        <v>671</v>
      </c>
      <c r="K993" s="51" t="s">
        <v>2359</v>
      </c>
      <c r="L993" s="51" t="s">
        <v>15</v>
      </c>
      <c r="N993" s="53">
        <v>3.9977989017028426</v>
      </c>
      <c r="O993" s="53">
        <v>0</v>
      </c>
      <c r="P993" s="53">
        <v>3.9977989017028426</v>
      </c>
    </row>
    <row r="994" spans="1:16" hidden="1">
      <c r="A994" s="19" t="s">
        <v>2268</v>
      </c>
      <c r="B994" s="19" t="s">
        <v>961</v>
      </c>
      <c r="D994" s="51" t="s">
        <v>1879</v>
      </c>
      <c r="E994" s="51" t="s">
        <v>676</v>
      </c>
      <c r="F994" s="51" t="s">
        <v>962</v>
      </c>
      <c r="H994" s="51" t="s">
        <v>623</v>
      </c>
      <c r="J994" s="51" t="s">
        <v>249</v>
      </c>
      <c r="K994" s="51" t="s">
        <v>2805</v>
      </c>
      <c r="L994" s="51">
        <v>441</v>
      </c>
      <c r="N994" s="53">
        <v>1977</v>
      </c>
      <c r="O994" s="53">
        <v>0</v>
      </c>
      <c r="P994" s="53">
        <v>1977</v>
      </c>
    </row>
    <row r="995" spans="1:16" hidden="1">
      <c r="A995" s="19" t="s">
        <v>2268</v>
      </c>
      <c r="B995" s="19" t="s">
        <v>963</v>
      </c>
      <c r="D995" s="51" t="s">
        <v>1879</v>
      </c>
      <c r="E995" s="51" t="s">
        <v>676</v>
      </c>
      <c r="F995" s="51" t="s">
        <v>962</v>
      </c>
      <c r="H995" s="51" t="s">
        <v>623</v>
      </c>
      <c r="J995" s="51" t="s">
        <v>249</v>
      </c>
      <c r="K995" s="51" t="s">
        <v>2804</v>
      </c>
      <c r="L995" s="51">
        <v>441</v>
      </c>
      <c r="N995" s="53">
        <v>2036</v>
      </c>
      <c r="O995" s="53">
        <v>0</v>
      </c>
      <c r="P995" s="53">
        <v>2036</v>
      </c>
    </row>
    <row r="996" spans="1:16" hidden="1">
      <c r="A996" s="19" t="s">
        <v>2268</v>
      </c>
      <c r="B996" s="19" t="s">
        <v>964</v>
      </c>
      <c r="D996" s="51" t="s">
        <v>1879</v>
      </c>
      <c r="E996" s="51" t="s">
        <v>676</v>
      </c>
      <c r="F996" s="51" t="s">
        <v>962</v>
      </c>
      <c r="H996" s="51" t="s">
        <v>623</v>
      </c>
      <c r="J996" s="51" t="s">
        <v>249</v>
      </c>
      <c r="K996" s="51" t="s">
        <v>2803</v>
      </c>
      <c r="L996" s="51">
        <v>441</v>
      </c>
      <c r="N996" s="53">
        <v>1349</v>
      </c>
      <c r="O996" s="53">
        <v>0</v>
      </c>
      <c r="P996" s="53">
        <v>1349</v>
      </c>
    </row>
    <row r="997" spans="1:16" hidden="1">
      <c r="A997" s="19" t="s">
        <v>1986</v>
      </c>
      <c r="B997" s="19" t="s">
        <v>21</v>
      </c>
      <c r="D997" s="51" t="s">
        <v>1879</v>
      </c>
      <c r="E997" s="51" t="s">
        <v>103</v>
      </c>
      <c r="F997" s="51" t="s">
        <v>103</v>
      </c>
      <c r="H997" s="51" t="s">
        <v>623</v>
      </c>
      <c r="J997" s="51" t="s">
        <v>292</v>
      </c>
      <c r="K997" s="51" t="s">
        <v>3539</v>
      </c>
      <c r="L997" s="51">
        <v>332</v>
      </c>
      <c r="N997" s="53">
        <v>0</v>
      </c>
      <c r="O997" s="53">
        <v>0</v>
      </c>
      <c r="P997" s="53">
        <v>0</v>
      </c>
    </row>
    <row r="998" spans="1:16" hidden="1">
      <c r="A998" s="19" t="s">
        <v>1985</v>
      </c>
      <c r="B998" s="19" t="s">
        <v>21</v>
      </c>
      <c r="D998" s="51" t="s">
        <v>1879</v>
      </c>
      <c r="E998" s="51" t="s">
        <v>103</v>
      </c>
      <c r="F998" s="51" t="s">
        <v>103</v>
      </c>
      <c r="H998" s="51" t="s">
        <v>623</v>
      </c>
      <c r="J998" s="51" t="s">
        <v>292</v>
      </c>
      <c r="K998" s="51" t="s">
        <v>3539</v>
      </c>
      <c r="L998" s="51">
        <v>332</v>
      </c>
      <c r="N998" s="53">
        <v>2.5735152796928677E-2</v>
      </c>
      <c r="O998" s="53">
        <v>3.4465705184357146E-5</v>
      </c>
      <c r="P998" s="53">
        <v>2.570068709174432E-2</v>
      </c>
    </row>
    <row r="999" spans="1:16" hidden="1">
      <c r="A999" s="19" t="s">
        <v>1984</v>
      </c>
      <c r="B999" s="19" t="s">
        <v>21</v>
      </c>
      <c r="D999" s="51" t="s">
        <v>1879</v>
      </c>
      <c r="E999" s="51" t="s">
        <v>103</v>
      </c>
      <c r="F999" s="51" t="s">
        <v>103</v>
      </c>
      <c r="H999" s="51" t="s">
        <v>623</v>
      </c>
      <c r="J999" s="51" t="s">
        <v>292</v>
      </c>
      <c r="K999" s="51" t="s">
        <v>3539</v>
      </c>
      <c r="L999" s="51">
        <v>332</v>
      </c>
      <c r="N999" s="53">
        <v>3497.314824847203</v>
      </c>
      <c r="O999" s="53">
        <v>4.6837655342948157</v>
      </c>
      <c r="P999" s="53">
        <v>3492.6310593129083</v>
      </c>
    </row>
    <row r="1000" spans="1:16" s="138" customFormat="1" hidden="1">
      <c r="A1000" s="138" t="s">
        <v>2149</v>
      </c>
      <c r="B1000" s="138" t="s">
        <v>965</v>
      </c>
      <c r="C1000" s="140" t="s">
        <v>681</v>
      </c>
      <c r="D1000" s="140" t="s">
        <v>3982</v>
      </c>
      <c r="E1000" s="140" t="s">
        <v>4</v>
      </c>
      <c r="F1000" s="140" t="s">
        <v>2010</v>
      </c>
      <c r="G1000" s="140" t="s">
        <v>4</v>
      </c>
      <c r="H1000" s="140" t="s">
        <v>466</v>
      </c>
      <c r="I1000" s="140"/>
      <c r="J1000" s="140" t="s">
        <v>4112</v>
      </c>
      <c r="K1000" s="140" t="s">
        <v>4111</v>
      </c>
      <c r="L1000" s="140">
        <v>55607</v>
      </c>
      <c r="M1000" s="140"/>
      <c r="N1000" s="139">
        <v>1521.89837310089</v>
      </c>
      <c r="O1000" s="139">
        <v>532.76072796138624</v>
      </c>
      <c r="P1000" s="139">
        <v>989.13764513950377</v>
      </c>
    </row>
    <row r="1001" spans="1:16" s="138" customFormat="1" hidden="1">
      <c r="A1001" s="138" t="s">
        <v>2149</v>
      </c>
      <c r="B1001" s="138" t="s">
        <v>966</v>
      </c>
      <c r="C1001" s="140" t="s">
        <v>681</v>
      </c>
      <c r="D1001" s="140" t="s">
        <v>3982</v>
      </c>
      <c r="E1001" s="140" t="s">
        <v>4</v>
      </c>
      <c r="F1001" s="140" t="s">
        <v>2010</v>
      </c>
      <c r="G1001" s="140" t="s">
        <v>4</v>
      </c>
      <c r="H1001" s="140" t="s">
        <v>466</v>
      </c>
      <c r="I1001" s="140"/>
      <c r="J1001" s="140" t="s">
        <v>4114</v>
      </c>
      <c r="K1001" s="140" t="s">
        <v>4113</v>
      </c>
      <c r="L1001" s="140">
        <v>55608</v>
      </c>
      <c r="M1001" s="140"/>
      <c r="N1001" s="139">
        <v>82.883588244700192</v>
      </c>
      <c r="O1001" s="139">
        <v>0</v>
      </c>
      <c r="P1001" s="139">
        <v>82.883588244700192</v>
      </c>
    </row>
    <row r="1002" spans="1:16" s="138" customFormat="1" hidden="1">
      <c r="A1002" s="138" t="s">
        <v>2149</v>
      </c>
      <c r="B1002" s="138" t="s">
        <v>967</v>
      </c>
      <c r="C1002" s="140" t="s">
        <v>681</v>
      </c>
      <c r="D1002" s="140" t="s">
        <v>3982</v>
      </c>
      <c r="E1002" s="140" t="s">
        <v>4</v>
      </c>
      <c r="F1002" s="140" t="s">
        <v>2010</v>
      </c>
      <c r="G1002" s="140" t="s">
        <v>4</v>
      </c>
      <c r="H1002" s="140" t="s">
        <v>466</v>
      </c>
      <c r="I1002" s="140"/>
      <c r="J1002" s="140" t="s">
        <v>4115</v>
      </c>
      <c r="K1002" s="140"/>
      <c r="L1002" s="140">
        <v>55609</v>
      </c>
      <c r="M1002" s="140"/>
      <c r="N1002" s="139">
        <v>1011.2255686230466</v>
      </c>
      <c r="O1002" s="139">
        <v>0</v>
      </c>
      <c r="P1002" s="139">
        <v>1011.2255686230466</v>
      </c>
    </row>
    <row r="1003" spans="1:16" hidden="1">
      <c r="A1003" s="19" t="s">
        <v>41</v>
      </c>
      <c r="B1003" s="19" t="s">
        <v>968</v>
      </c>
      <c r="D1003" s="51" t="s">
        <v>1879</v>
      </c>
      <c r="E1003" s="51" t="s">
        <v>103</v>
      </c>
      <c r="F1003" s="51" t="s">
        <v>103</v>
      </c>
      <c r="H1003" s="51" t="s">
        <v>623</v>
      </c>
      <c r="J1003" s="51">
        <v>61692</v>
      </c>
      <c r="K1003" s="51" t="s">
        <v>3871</v>
      </c>
      <c r="L1003" s="51">
        <v>396</v>
      </c>
      <c r="N1003" s="53">
        <v>42694</v>
      </c>
      <c r="P1003" s="53">
        <v>42694</v>
      </c>
    </row>
    <row r="1004" spans="1:16" hidden="1">
      <c r="A1004" s="19" t="s">
        <v>2149</v>
      </c>
      <c r="B1004" s="19" t="s">
        <v>969</v>
      </c>
      <c r="D1004" s="51" t="s">
        <v>1879</v>
      </c>
      <c r="E1004" s="51" t="s">
        <v>672</v>
      </c>
      <c r="F1004" s="51" t="s">
        <v>672</v>
      </c>
      <c r="G1004" s="51" t="s">
        <v>671</v>
      </c>
      <c r="H1004" s="51" t="s">
        <v>51</v>
      </c>
      <c r="J1004" s="51" t="s">
        <v>2325</v>
      </c>
      <c r="L1004" s="51" t="s">
        <v>2324</v>
      </c>
      <c r="N1004" s="53">
        <v>8428.1029190449772</v>
      </c>
      <c r="O1004" s="53">
        <v>0</v>
      </c>
      <c r="P1004" s="53">
        <v>8428.1029190449772</v>
      </c>
    </row>
    <row r="1005" spans="1:16" s="135" customFormat="1">
      <c r="A1005" s="135" t="s">
        <v>2024</v>
      </c>
      <c r="B1005" s="135" t="s">
        <v>4117</v>
      </c>
      <c r="C1005" s="137" t="s">
        <v>681</v>
      </c>
      <c r="D1005" s="137" t="s">
        <v>3982</v>
      </c>
      <c r="E1005" s="137" t="s">
        <v>4</v>
      </c>
      <c r="F1005" s="137" t="s">
        <v>4</v>
      </c>
      <c r="G1005" s="137" t="s">
        <v>4</v>
      </c>
      <c r="H1005" s="137" t="s">
        <v>6</v>
      </c>
      <c r="I1005" s="137"/>
      <c r="J1005" s="137"/>
      <c r="K1005" s="137" t="s">
        <v>4116</v>
      </c>
      <c r="L1005" s="137"/>
      <c r="M1005" s="137"/>
      <c r="N1005" s="136">
        <v>4693</v>
      </c>
      <c r="O1005" s="136"/>
      <c r="P1005" s="136">
        <v>4693</v>
      </c>
    </row>
    <row r="1006" spans="1:16" hidden="1">
      <c r="A1006" s="19" t="s">
        <v>2149</v>
      </c>
      <c r="B1006" s="19" t="s">
        <v>970</v>
      </c>
      <c r="D1006" s="51" t="s">
        <v>1879</v>
      </c>
      <c r="E1006" s="51" t="s">
        <v>672</v>
      </c>
      <c r="F1006" s="51" t="s">
        <v>672</v>
      </c>
      <c r="G1006" s="51" t="s">
        <v>671</v>
      </c>
      <c r="H1006" s="51" t="s">
        <v>6</v>
      </c>
      <c r="J1006" s="51" t="s">
        <v>2403</v>
      </c>
      <c r="L1006" s="51">
        <v>56969</v>
      </c>
      <c r="N1006" s="53">
        <v>321.47165357544276</v>
      </c>
      <c r="O1006" s="53">
        <v>0</v>
      </c>
      <c r="P1006" s="53">
        <v>321.47165357544276</v>
      </c>
    </row>
    <row r="1007" spans="1:16" s="135" customFormat="1">
      <c r="A1007" s="135" t="s">
        <v>2024</v>
      </c>
      <c r="B1007" s="135" t="s">
        <v>4119</v>
      </c>
      <c r="C1007" s="137" t="s">
        <v>681</v>
      </c>
      <c r="D1007" s="137" t="s">
        <v>3982</v>
      </c>
      <c r="E1007" s="137" t="s">
        <v>4</v>
      </c>
      <c r="F1007" s="137" t="s">
        <v>4</v>
      </c>
      <c r="G1007" s="137" t="s">
        <v>4</v>
      </c>
      <c r="H1007" s="137" t="s">
        <v>6</v>
      </c>
      <c r="I1007" s="137"/>
      <c r="J1007" s="137"/>
      <c r="K1007" s="137" t="s">
        <v>4118</v>
      </c>
      <c r="L1007" s="137"/>
      <c r="M1007" s="137"/>
      <c r="N1007" s="136">
        <v>4274</v>
      </c>
      <c r="O1007" s="136"/>
      <c r="P1007" s="136">
        <v>4274</v>
      </c>
    </row>
    <row r="1008" spans="1:16" hidden="1">
      <c r="A1008" s="19" t="s">
        <v>2149</v>
      </c>
      <c r="B1008" s="19" t="s">
        <v>971</v>
      </c>
      <c r="D1008" s="51" t="s">
        <v>1879</v>
      </c>
      <c r="E1008" s="51" t="s">
        <v>672</v>
      </c>
      <c r="F1008" s="51" t="s">
        <v>672</v>
      </c>
      <c r="G1008" s="51" t="s">
        <v>671</v>
      </c>
      <c r="H1008" s="51" t="s">
        <v>6</v>
      </c>
      <c r="J1008" s="51" t="s">
        <v>2404</v>
      </c>
      <c r="L1008" s="51">
        <v>56970</v>
      </c>
      <c r="N1008" s="53">
        <v>293.31148225770488</v>
      </c>
      <c r="O1008" s="53">
        <v>0</v>
      </c>
      <c r="P1008" s="53">
        <v>293.31148225770488</v>
      </c>
    </row>
    <row r="1009" spans="1:16" hidden="1">
      <c r="A1009" s="19" t="s">
        <v>39</v>
      </c>
      <c r="B1009" s="19" t="s">
        <v>3556</v>
      </c>
      <c r="D1009" s="51" t="s">
        <v>1879</v>
      </c>
      <c r="E1009" s="51" t="s">
        <v>4</v>
      </c>
      <c r="F1009" s="51" t="s">
        <v>4</v>
      </c>
      <c r="H1009" s="51" t="s">
        <v>623</v>
      </c>
      <c r="J1009" s="51" t="s">
        <v>381</v>
      </c>
      <c r="K1009" s="51" t="s">
        <v>3555</v>
      </c>
      <c r="L1009" s="51">
        <v>55396</v>
      </c>
      <c r="N1009" s="53">
        <v>23741.5363</v>
      </c>
      <c r="P1009" s="53">
        <v>23741.5363</v>
      </c>
    </row>
    <row r="1010" spans="1:16" hidden="1">
      <c r="A1010" s="19" t="s">
        <v>1989</v>
      </c>
      <c r="B1010" s="19" t="s">
        <v>3491</v>
      </c>
      <c r="D1010" s="51" t="s">
        <v>1879</v>
      </c>
      <c r="E1010" s="51" t="s">
        <v>4</v>
      </c>
      <c r="F1010" s="51" t="s">
        <v>4</v>
      </c>
      <c r="H1010" s="51" t="s">
        <v>623</v>
      </c>
      <c r="J1010" s="51" t="s">
        <v>164</v>
      </c>
      <c r="K1010" s="51" t="s">
        <v>3490</v>
      </c>
      <c r="L1010" s="51">
        <v>57201</v>
      </c>
      <c r="N1010" s="53">
        <v>32700</v>
      </c>
      <c r="O1010" s="53">
        <v>0</v>
      </c>
      <c r="P1010" s="53">
        <v>32700</v>
      </c>
    </row>
    <row r="1011" spans="1:16" hidden="1">
      <c r="A1011" s="19" t="s">
        <v>1993</v>
      </c>
      <c r="B1011" s="19" t="s">
        <v>2515</v>
      </c>
      <c r="D1011" s="51" t="s">
        <v>1879</v>
      </c>
      <c r="E1011" s="51" t="s">
        <v>460</v>
      </c>
      <c r="F1011" s="51" t="s">
        <v>460</v>
      </c>
      <c r="G1011" s="51" t="s">
        <v>623</v>
      </c>
      <c r="H1011" s="51" t="s">
        <v>44</v>
      </c>
      <c r="I1011" s="51" t="s">
        <v>2514</v>
      </c>
      <c r="N1011" s="53">
        <v>294</v>
      </c>
      <c r="O1011" s="53">
        <v>0</v>
      </c>
      <c r="P1011" s="53">
        <v>294</v>
      </c>
    </row>
    <row r="1012" spans="1:16" hidden="1">
      <c r="A1012" s="19" t="s">
        <v>2654</v>
      </c>
      <c r="B1012" s="19" t="s">
        <v>972</v>
      </c>
      <c r="D1012" s="51" t="s">
        <v>1879</v>
      </c>
      <c r="E1012" s="51" t="s">
        <v>103</v>
      </c>
      <c r="F1012" s="51" t="s">
        <v>103</v>
      </c>
      <c r="H1012" s="51" t="s">
        <v>623</v>
      </c>
      <c r="K1012" s="51" t="s">
        <v>2689</v>
      </c>
      <c r="L1012" s="51">
        <v>50219</v>
      </c>
      <c r="N1012" s="53">
        <v>10160.437</v>
      </c>
      <c r="P1012" s="53">
        <v>10160.437</v>
      </c>
    </row>
    <row r="1013" spans="1:16" hidden="1">
      <c r="A1013" s="19" t="s">
        <v>1980</v>
      </c>
      <c r="B1013" s="19" t="s">
        <v>972</v>
      </c>
      <c r="D1013" s="51" t="s">
        <v>1879</v>
      </c>
      <c r="E1013" s="51" t="s">
        <v>103</v>
      </c>
      <c r="F1013" s="51" t="s">
        <v>103</v>
      </c>
      <c r="H1013" s="51" t="s">
        <v>623</v>
      </c>
      <c r="K1013" s="51" t="s">
        <v>2689</v>
      </c>
      <c r="L1013" s="51">
        <v>50219</v>
      </c>
      <c r="N1013" s="53">
        <v>0.25638020267210532</v>
      </c>
      <c r="P1013" s="53">
        <v>0.25638020267210532</v>
      </c>
    </row>
    <row r="1014" spans="1:16" hidden="1">
      <c r="A1014" s="19" t="s">
        <v>41</v>
      </c>
      <c r="B1014" s="19" t="s">
        <v>3870</v>
      </c>
      <c r="D1014" s="51" t="s">
        <v>1879</v>
      </c>
      <c r="E1014" s="51" t="s">
        <v>103</v>
      </c>
      <c r="F1014" s="51" t="s">
        <v>103</v>
      </c>
      <c r="H1014" s="51" t="s">
        <v>623</v>
      </c>
      <c r="J1014" s="51">
        <v>61693</v>
      </c>
      <c r="K1014" s="51" t="s">
        <v>3869</v>
      </c>
      <c r="L1014" s="51">
        <v>397</v>
      </c>
      <c r="N1014" s="53">
        <v>0</v>
      </c>
      <c r="P1014" s="53">
        <v>0</v>
      </c>
    </row>
    <row r="1015" spans="1:16" hidden="1">
      <c r="A1015" s="19" t="s">
        <v>2268</v>
      </c>
      <c r="B1015" s="19" t="s">
        <v>973</v>
      </c>
      <c r="D1015" s="51" t="s">
        <v>1879</v>
      </c>
      <c r="E1015" s="51" t="s">
        <v>460</v>
      </c>
      <c r="F1015" s="51" t="s">
        <v>460</v>
      </c>
      <c r="H1015" s="51" t="s">
        <v>623</v>
      </c>
      <c r="J1015" s="51" t="s">
        <v>2927</v>
      </c>
      <c r="K1015" s="51" t="s">
        <v>2926</v>
      </c>
      <c r="L1015" s="51" t="s">
        <v>249</v>
      </c>
      <c r="N1015" s="53">
        <v>1821</v>
      </c>
      <c r="O1015" s="53">
        <v>0</v>
      </c>
      <c r="P1015" s="53">
        <v>1821</v>
      </c>
    </row>
    <row r="1016" spans="1:16" hidden="1">
      <c r="A1016" s="19" t="s">
        <v>2268</v>
      </c>
      <c r="B1016" s="19" t="s">
        <v>974</v>
      </c>
      <c r="D1016" s="51" t="s">
        <v>1879</v>
      </c>
      <c r="E1016" s="51" t="s">
        <v>460</v>
      </c>
      <c r="F1016" s="51" t="s">
        <v>460</v>
      </c>
      <c r="H1016" s="51" t="s">
        <v>623</v>
      </c>
      <c r="J1016" s="51" t="s">
        <v>2925</v>
      </c>
      <c r="K1016" s="51" t="s">
        <v>2924</v>
      </c>
      <c r="L1016" s="51" t="s">
        <v>249</v>
      </c>
      <c r="N1016" s="53">
        <v>1827</v>
      </c>
      <c r="O1016" s="53">
        <v>0</v>
      </c>
      <c r="P1016" s="53">
        <v>1827</v>
      </c>
    </row>
    <row r="1017" spans="1:16" hidden="1">
      <c r="A1017" s="19" t="s">
        <v>1986</v>
      </c>
      <c r="B1017" s="19" t="s">
        <v>501</v>
      </c>
      <c r="D1017" s="51" t="s">
        <v>1879</v>
      </c>
      <c r="E1017" s="51" t="s">
        <v>460</v>
      </c>
      <c r="F1017" s="51" t="s">
        <v>460</v>
      </c>
      <c r="H1017" s="51" t="s">
        <v>623</v>
      </c>
      <c r="J1017" s="51" t="s">
        <v>583</v>
      </c>
      <c r="K1017" s="51" t="s">
        <v>2928</v>
      </c>
      <c r="L1017" s="51">
        <v>60183</v>
      </c>
      <c r="N1017" s="53">
        <v>0</v>
      </c>
      <c r="P1017" s="53">
        <v>0</v>
      </c>
    </row>
    <row r="1018" spans="1:16" hidden="1">
      <c r="A1018" s="19" t="s">
        <v>1985</v>
      </c>
      <c r="B1018" s="19" t="s">
        <v>501</v>
      </c>
      <c r="D1018" s="51" t="s">
        <v>1879</v>
      </c>
      <c r="E1018" s="51" t="s">
        <v>460</v>
      </c>
      <c r="F1018" s="51" t="s">
        <v>460</v>
      </c>
      <c r="H1018" s="51" t="s">
        <v>623</v>
      </c>
      <c r="J1018" s="51" t="s">
        <v>583</v>
      </c>
      <c r="K1018" s="51" t="s">
        <v>2928</v>
      </c>
      <c r="L1018" s="51">
        <v>60183</v>
      </c>
      <c r="N1018" s="53">
        <v>2.3955776990353953E-2</v>
      </c>
      <c r="P1018" s="53">
        <v>2.3955776990353953E-2</v>
      </c>
    </row>
    <row r="1019" spans="1:16" hidden="1">
      <c r="A1019" s="19" t="s">
        <v>1984</v>
      </c>
      <c r="B1019" s="19" t="s">
        <v>501</v>
      </c>
      <c r="D1019" s="51" t="s">
        <v>1879</v>
      </c>
      <c r="E1019" s="51" t="s">
        <v>460</v>
      </c>
      <c r="F1019" s="51" t="s">
        <v>460</v>
      </c>
      <c r="H1019" s="51" t="s">
        <v>623</v>
      </c>
      <c r="J1019" s="51" t="s">
        <v>583</v>
      </c>
      <c r="K1019" s="51" t="s">
        <v>2928</v>
      </c>
      <c r="L1019" s="51">
        <v>60183</v>
      </c>
      <c r="N1019" s="53">
        <v>3255.5040442230093</v>
      </c>
      <c r="P1019" s="53">
        <v>3255.5040442230093</v>
      </c>
    </row>
    <row r="1020" spans="1:16" hidden="1">
      <c r="A1020" s="19" t="s">
        <v>1993</v>
      </c>
      <c r="B1020" s="19" t="s">
        <v>3954</v>
      </c>
      <c r="D1020" s="51" t="s">
        <v>1879</v>
      </c>
      <c r="E1020" s="51" t="s">
        <v>103</v>
      </c>
      <c r="F1020" s="51" t="s">
        <v>690</v>
      </c>
      <c r="H1020" s="51" t="s">
        <v>623</v>
      </c>
      <c r="I1020" s="51" t="s">
        <v>293</v>
      </c>
      <c r="J1020" s="51" t="s">
        <v>3764</v>
      </c>
      <c r="N1020" s="53">
        <v>31406</v>
      </c>
      <c r="O1020" s="53">
        <v>31406</v>
      </c>
      <c r="P1020" s="53">
        <v>0</v>
      </c>
    </row>
    <row r="1021" spans="1:16" hidden="1">
      <c r="A1021" s="19" t="s">
        <v>1989</v>
      </c>
      <c r="B1021" s="19" t="s">
        <v>975</v>
      </c>
      <c r="D1021" s="51" t="s">
        <v>1879</v>
      </c>
      <c r="E1021" s="51" t="s">
        <v>103</v>
      </c>
      <c r="F1021" s="51" t="s">
        <v>688</v>
      </c>
      <c r="H1021" s="51" t="s">
        <v>623</v>
      </c>
      <c r="J1021" s="51" t="s">
        <v>293</v>
      </c>
      <c r="K1021" s="51" t="s">
        <v>3764</v>
      </c>
      <c r="L1021" s="51">
        <v>424</v>
      </c>
      <c r="N1021" s="53">
        <v>31406</v>
      </c>
      <c r="O1021" s="53">
        <v>0</v>
      </c>
      <c r="P1021" s="53">
        <v>31406</v>
      </c>
    </row>
    <row r="1022" spans="1:16" hidden="1">
      <c r="A1022" s="19" t="s">
        <v>40</v>
      </c>
      <c r="B1022" s="19" t="s">
        <v>976</v>
      </c>
      <c r="D1022" s="51" t="s">
        <v>1879</v>
      </c>
      <c r="E1022" s="51" t="s">
        <v>103</v>
      </c>
      <c r="F1022" s="51" t="s">
        <v>103</v>
      </c>
      <c r="H1022" s="51" t="s">
        <v>623</v>
      </c>
      <c r="J1022" s="51">
        <v>60156</v>
      </c>
      <c r="K1022" s="51" t="s">
        <v>3907</v>
      </c>
      <c r="L1022" s="51">
        <v>50393</v>
      </c>
      <c r="N1022" s="53">
        <v>78200</v>
      </c>
      <c r="P1022" s="53">
        <v>78200</v>
      </c>
    </row>
    <row r="1023" spans="1:16" hidden="1">
      <c r="A1023" s="19" t="s">
        <v>40</v>
      </c>
      <c r="B1023" s="19" t="s">
        <v>976</v>
      </c>
      <c r="D1023" s="51" t="s">
        <v>1879</v>
      </c>
      <c r="E1023" s="51" t="s">
        <v>103</v>
      </c>
      <c r="F1023" s="51" t="s">
        <v>103</v>
      </c>
      <c r="H1023" s="51" t="s">
        <v>623</v>
      </c>
      <c r="J1023" s="51">
        <v>62380</v>
      </c>
      <c r="K1023" s="51" t="s">
        <v>3838</v>
      </c>
      <c r="L1023" s="51">
        <v>50393</v>
      </c>
      <c r="N1023" s="53">
        <v>41649</v>
      </c>
      <c r="P1023" s="53">
        <v>41649</v>
      </c>
    </row>
    <row r="1024" spans="1:16" hidden="1">
      <c r="A1024" s="19" t="s">
        <v>40</v>
      </c>
      <c r="B1024" s="19" t="s">
        <v>976</v>
      </c>
      <c r="D1024" s="51" t="s">
        <v>1879</v>
      </c>
      <c r="E1024" s="51" t="s">
        <v>103</v>
      </c>
      <c r="F1024" s="51" t="s">
        <v>103</v>
      </c>
      <c r="H1024" s="51" t="s">
        <v>623</v>
      </c>
      <c r="J1024" s="51">
        <v>62381</v>
      </c>
      <c r="K1024" s="51" t="s">
        <v>3837</v>
      </c>
      <c r="L1024" s="51">
        <v>50393</v>
      </c>
      <c r="N1024" s="53">
        <v>10945</v>
      </c>
      <c r="P1024" s="53">
        <v>10945</v>
      </c>
    </row>
    <row r="1025" spans="1:16" hidden="1">
      <c r="A1025" s="19" t="s">
        <v>40</v>
      </c>
      <c r="B1025" s="19" t="s">
        <v>3885</v>
      </c>
      <c r="D1025" s="51" t="s">
        <v>1879</v>
      </c>
      <c r="E1025" s="51" t="s">
        <v>103</v>
      </c>
      <c r="F1025" s="51" t="s">
        <v>103</v>
      </c>
      <c r="H1025" s="51" t="s">
        <v>623</v>
      </c>
      <c r="J1025" s="51">
        <v>61594</v>
      </c>
      <c r="K1025" s="51" t="s">
        <v>3884</v>
      </c>
      <c r="N1025" s="53">
        <v>31454.37</v>
      </c>
      <c r="P1025" s="53">
        <v>31454.37</v>
      </c>
    </row>
    <row r="1026" spans="1:16" hidden="1">
      <c r="A1026" s="19" t="s">
        <v>1986</v>
      </c>
      <c r="B1026" s="19" t="s">
        <v>262</v>
      </c>
      <c r="D1026" s="51" t="s">
        <v>1879</v>
      </c>
      <c r="E1026" s="51" t="s">
        <v>460</v>
      </c>
      <c r="F1026" s="51" t="s">
        <v>460</v>
      </c>
      <c r="H1026" s="51" t="s">
        <v>623</v>
      </c>
      <c r="J1026" s="51" t="s">
        <v>124</v>
      </c>
      <c r="K1026" s="51" t="s">
        <v>3266</v>
      </c>
      <c r="L1026" s="51" t="s">
        <v>3265</v>
      </c>
      <c r="N1026" s="53">
        <v>0</v>
      </c>
      <c r="P1026" s="53">
        <v>0</v>
      </c>
    </row>
    <row r="1027" spans="1:16" hidden="1">
      <c r="A1027" s="19" t="s">
        <v>1985</v>
      </c>
      <c r="B1027" s="19" t="s">
        <v>262</v>
      </c>
      <c r="D1027" s="51" t="s">
        <v>1879</v>
      </c>
      <c r="E1027" s="51" t="s">
        <v>460</v>
      </c>
      <c r="F1027" s="51" t="s">
        <v>460</v>
      </c>
      <c r="H1027" s="51" t="s">
        <v>623</v>
      </c>
      <c r="J1027" s="51" t="s">
        <v>124</v>
      </c>
      <c r="K1027" s="51" t="s">
        <v>3266</v>
      </c>
      <c r="L1027" s="51" t="s">
        <v>3265</v>
      </c>
      <c r="N1027" s="53">
        <v>2.7942446110164932E-2</v>
      </c>
      <c r="P1027" s="53">
        <v>2.7942446110164932E-2</v>
      </c>
    </row>
    <row r="1028" spans="1:16" hidden="1">
      <c r="A1028" s="19" t="s">
        <v>1984</v>
      </c>
      <c r="B1028" s="19" t="s">
        <v>262</v>
      </c>
      <c r="D1028" s="51" t="s">
        <v>1879</v>
      </c>
      <c r="E1028" s="51" t="s">
        <v>460</v>
      </c>
      <c r="F1028" s="51" t="s">
        <v>460</v>
      </c>
      <c r="H1028" s="51" t="s">
        <v>623</v>
      </c>
      <c r="J1028" s="51" t="s">
        <v>124</v>
      </c>
      <c r="K1028" s="51" t="s">
        <v>3266</v>
      </c>
      <c r="L1028" s="51" t="s">
        <v>3265</v>
      </c>
      <c r="N1028" s="53">
        <v>3797.27805755389</v>
      </c>
      <c r="P1028" s="53">
        <v>3797.27805755389</v>
      </c>
    </row>
    <row r="1029" spans="1:16" hidden="1">
      <c r="A1029" s="19" t="s">
        <v>1986</v>
      </c>
      <c r="B1029" s="19" t="s">
        <v>263</v>
      </c>
      <c r="D1029" s="51" t="s">
        <v>1879</v>
      </c>
      <c r="E1029" s="51" t="s">
        <v>460</v>
      </c>
      <c r="F1029" s="51" t="s">
        <v>460</v>
      </c>
      <c r="H1029" s="51" t="s">
        <v>623</v>
      </c>
      <c r="J1029" s="51" t="s">
        <v>125</v>
      </c>
      <c r="K1029" s="51" t="s">
        <v>3264</v>
      </c>
      <c r="L1029" s="51" t="s">
        <v>3263</v>
      </c>
      <c r="N1029" s="53">
        <v>0</v>
      </c>
      <c r="P1029" s="53">
        <v>0</v>
      </c>
    </row>
    <row r="1030" spans="1:16" hidden="1">
      <c r="A1030" s="19" t="s">
        <v>1985</v>
      </c>
      <c r="B1030" s="19" t="s">
        <v>263</v>
      </c>
      <c r="D1030" s="51" t="s">
        <v>1879</v>
      </c>
      <c r="E1030" s="51" t="s">
        <v>460</v>
      </c>
      <c r="F1030" s="51" t="s">
        <v>460</v>
      </c>
      <c r="H1030" s="51" t="s">
        <v>623</v>
      </c>
      <c r="J1030" s="51" t="s">
        <v>125</v>
      </c>
      <c r="K1030" s="51" t="s">
        <v>3264</v>
      </c>
      <c r="L1030" s="51" t="s">
        <v>3263</v>
      </c>
      <c r="N1030" s="53">
        <v>2.7891186854365316E-2</v>
      </c>
      <c r="P1030" s="53">
        <v>2.7891186854365316E-2</v>
      </c>
    </row>
    <row r="1031" spans="1:16" hidden="1">
      <c r="A1031" s="19" t="s">
        <v>1984</v>
      </c>
      <c r="B1031" s="19" t="s">
        <v>263</v>
      </c>
      <c r="D1031" s="51" t="s">
        <v>1879</v>
      </c>
      <c r="E1031" s="51" t="s">
        <v>460</v>
      </c>
      <c r="F1031" s="51" t="s">
        <v>460</v>
      </c>
      <c r="H1031" s="51" t="s">
        <v>623</v>
      </c>
      <c r="J1031" s="51" t="s">
        <v>125</v>
      </c>
      <c r="K1031" s="51" t="s">
        <v>3264</v>
      </c>
      <c r="L1031" s="51" t="s">
        <v>3263</v>
      </c>
      <c r="N1031" s="53">
        <v>3790.3121088131456</v>
      </c>
      <c r="P1031" s="53">
        <v>3790.3121088131456</v>
      </c>
    </row>
    <row r="1032" spans="1:16" hidden="1">
      <c r="A1032" s="19" t="s">
        <v>1986</v>
      </c>
      <c r="B1032" s="19" t="s">
        <v>977</v>
      </c>
      <c r="D1032" s="51" t="s">
        <v>1879</v>
      </c>
      <c r="E1032" s="51" t="s">
        <v>460</v>
      </c>
      <c r="F1032" s="51" t="s">
        <v>460</v>
      </c>
      <c r="H1032" s="51" t="s">
        <v>623</v>
      </c>
      <c r="J1032" s="51" t="s">
        <v>265</v>
      </c>
      <c r="K1032" s="51" t="s">
        <v>3318</v>
      </c>
      <c r="L1032" s="51" t="s">
        <v>3317</v>
      </c>
      <c r="N1032" s="53">
        <v>0</v>
      </c>
      <c r="P1032" s="53">
        <v>0</v>
      </c>
    </row>
    <row r="1033" spans="1:16" hidden="1">
      <c r="A1033" s="19" t="s">
        <v>1985</v>
      </c>
      <c r="B1033" s="19" t="s">
        <v>977</v>
      </c>
      <c r="D1033" s="51" t="s">
        <v>1879</v>
      </c>
      <c r="E1033" s="51" t="s">
        <v>460</v>
      </c>
      <c r="F1033" s="51" t="s">
        <v>460</v>
      </c>
      <c r="H1033" s="51" t="s">
        <v>623</v>
      </c>
      <c r="J1033" s="51" t="s">
        <v>265</v>
      </c>
      <c r="K1033" s="51" t="s">
        <v>3318</v>
      </c>
      <c r="L1033" s="51" t="s">
        <v>3317</v>
      </c>
      <c r="N1033" s="53">
        <v>3.5740637521400088E-2</v>
      </c>
      <c r="P1033" s="53">
        <v>3.5740637521400088E-2</v>
      </c>
    </row>
    <row r="1034" spans="1:16" hidden="1">
      <c r="A1034" s="19" t="s">
        <v>1984</v>
      </c>
      <c r="B1034" s="19" t="s">
        <v>977</v>
      </c>
      <c r="D1034" s="51" t="s">
        <v>1879</v>
      </c>
      <c r="E1034" s="51" t="s">
        <v>460</v>
      </c>
      <c r="F1034" s="51" t="s">
        <v>460</v>
      </c>
      <c r="H1034" s="51" t="s">
        <v>623</v>
      </c>
      <c r="J1034" s="51" t="s">
        <v>265</v>
      </c>
      <c r="K1034" s="51" t="s">
        <v>3318</v>
      </c>
      <c r="L1034" s="51" t="s">
        <v>3317</v>
      </c>
      <c r="N1034" s="53">
        <v>4857.0242593624789</v>
      </c>
      <c r="P1034" s="53">
        <v>4857.0242593624789</v>
      </c>
    </row>
    <row r="1035" spans="1:16" hidden="1">
      <c r="A1035" s="19" t="s">
        <v>1986</v>
      </c>
      <c r="B1035" s="19" t="s">
        <v>978</v>
      </c>
      <c r="D1035" s="51" t="s">
        <v>1879</v>
      </c>
      <c r="E1035" s="51" t="s">
        <v>460</v>
      </c>
      <c r="F1035" s="51" t="s">
        <v>460</v>
      </c>
      <c r="H1035" s="51" t="s">
        <v>623</v>
      </c>
      <c r="J1035" s="51" t="s">
        <v>266</v>
      </c>
      <c r="K1035" s="51" t="s">
        <v>3316</v>
      </c>
      <c r="L1035" s="51" t="s">
        <v>3315</v>
      </c>
      <c r="N1035" s="53">
        <v>0</v>
      </c>
      <c r="P1035" s="53">
        <v>0</v>
      </c>
    </row>
    <row r="1036" spans="1:16" hidden="1">
      <c r="A1036" s="19" t="s">
        <v>1985</v>
      </c>
      <c r="B1036" s="19" t="s">
        <v>978</v>
      </c>
      <c r="D1036" s="51" t="s">
        <v>1879</v>
      </c>
      <c r="E1036" s="51" t="s">
        <v>460</v>
      </c>
      <c r="F1036" s="51" t="s">
        <v>460</v>
      </c>
      <c r="H1036" s="51" t="s">
        <v>623</v>
      </c>
      <c r="J1036" s="51" t="s">
        <v>266</v>
      </c>
      <c r="K1036" s="51" t="s">
        <v>3316</v>
      </c>
      <c r="L1036" s="51" t="s">
        <v>3315</v>
      </c>
      <c r="N1036" s="53">
        <v>3.1739501606168202E-2</v>
      </c>
      <c r="P1036" s="53">
        <v>3.1739501606168202E-2</v>
      </c>
    </row>
    <row r="1037" spans="1:16" hidden="1">
      <c r="A1037" s="19" t="s">
        <v>1984</v>
      </c>
      <c r="B1037" s="19" t="s">
        <v>978</v>
      </c>
      <c r="D1037" s="51" t="s">
        <v>1879</v>
      </c>
      <c r="E1037" s="51" t="s">
        <v>460</v>
      </c>
      <c r="F1037" s="51" t="s">
        <v>460</v>
      </c>
      <c r="H1037" s="51" t="s">
        <v>623</v>
      </c>
      <c r="J1037" s="51" t="s">
        <v>266</v>
      </c>
      <c r="K1037" s="51" t="s">
        <v>3316</v>
      </c>
      <c r="L1037" s="51" t="s">
        <v>3315</v>
      </c>
      <c r="N1037" s="53">
        <v>4313.2842604983935</v>
      </c>
      <c r="P1037" s="53">
        <v>4313.2842604983935</v>
      </c>
    </row>
    <row r="1038" spans="1:16" hidden="1">
      <c r="A1038" s="19" t="s">
        <v>1986</v>
      </c>
      <c r="B1038" s="19" t="s">
        <v>979</v>
      </c>
      <c r="D1038" s="51" t="s">
        <v>1879</v>
      </c>
      <c r="E1038" s="51" t="s">
        <v>460</v>
      </c>
      <c r="F1038" s="51" t="s">
        <v>460</v>
      </c>
      <c r="H1038" s="51" t="s">
        <v>623</v>
      </c>
      <c r="J1038" s="51" t="s">
        <v>3321</v>
      </c>
      <c r="K1038" s="51" t="s">
        <v>3320</v>
      </c>
      <c r="L1038" s="51" t="s">
        <v>3319</v>
      </c>
      <c r="N1038" s="53">
        <v>0</v>
      </c>
      <c r="P1038" s="53">
        <v>0</v>
      </c>
    </row>
    <row r="1039" spans="1:16" hidden="1">
      <c r="A1039" s="19" t="s">
        <v>1985</v>
      </c>
      <c r="B1039" s="19" t="s">
        <v>979</v>
      </c>
      <c r="D1039" s="51" t="s">
        <v>1879</v>
      </c>
      <c r="E1039" s="51" t="s">
        <v>460</v>
      </c>
      <c r="F1039" s="51" t="s">
        <v>460</v>
      </c>
      <c r="H1039" s="51" t="s">
        <v>623</v>
      </c>
      <c r="J1039" s="51" t="s">
        <v>3321</v>
      </c>
      <c r="K1039" s="51" t="s">
        <v>3320</v>
      </c>
      <c r="L1039" s="51" t="s">
        <v>3319</v>
      </c>
      <c r="N1039" s="53">
        <v>9.4905886641158815E-2</v>
      </c>
      <c r="P1039" s="53">
        <v>9.4905886641158815E-2</v>
      </c>
    </row>
    <row r="1040" spans="1:16" hidden="1">
      <c r="A1040" s="19" t="s">
        <v>1984</v>
      </c>
      <c r="B1040" s="19" t="s">
        <v>979</v>
      </c>
      <c r="D1040" s="51" t="s">
        <v>1879</v>
      </c>
      <c r="E1040" s="51" t="s">
        <v>460</v>
      </c>
      <c r="F1040" s="51" t="s">
        <v>460</v>
      </c>
      <c r="H1040" s="51" t="s">
        <v>623</v>
      </c>
      <c r="J1040" s="51" t="s">
        <v>3321</v>
      </c>
      <c r="K1040" s="51" t="s">
        <v>3320</v>
      </c>
      <c r="L1040" s="51" t="s">
        <v>3319</v>
      </c>
      <c r="N1040" s="53">
        <v>12897.369094113359</v>
      </c>
      <c r="P1040" s="53">
        <v>12897.369094113359</v>
      </c>
    </row>
    <row r="1041" spans="1:16" hidden="1">
      <c r="A1041" s="19" t="s">
        <v>1986</v>
      </c>
      <c r="B1041" s="19" t="s">
        <v>980</v>
      </c>
      <c r="D1041" s="51" t="s">
        <v>1879</v>
      </c>
      <c r="E1041" s="51" t="s">
        <v>460</v>
      </c>
      <c r="F1041" s="51" t="s">
        <v>460</v>
      </c>
      <c r="H1041" s="51" t="s">
        <v>623</v>
      </c>
      <c r="J1041" s="51" t="s">
        <v>552</v>
      </c>
      <c r="K1041" s="51" t="s">
        <v>3325</v>
      </c>
      <c r="L1041" s="51">
        <v>59730</v>
      </c>
      <c r="N1041" s="53">
        <v>0</v>
      </c>
      <c r="P1041" s="53">
        <v>0</v>
      </c>
    </row>
    <row r="1042" spans="1:16" hidden="1">
      <c r="A1042" s="19" t="s">
        <v>1985</v>
      </c>
      <c r="B1042" s="19" t="s">
        <v>980</v>
      </c>
      <c r="D1042" s="51" t="s">
        <v>1879</v>
      </c>
      <c r="E1042" s="51" t="s">
        <v>460</v>
      </c>
      <c r="F1042" s="51" t="s">
        <v>460</v>
      </c>
      <c r="H1042" s="51" t="s">
        <v>623</v>
      </c>
      <c r="J1042" s="51" t="s">
        <v>552</v>
      </c>
      <c r="K1042" s="51" t="s">
        <v>3325</v>
      </c>
      <c r="L1042" s="51">
        <v>59730</v>
      </c>
      <c r="N1042" s="53">
        <v>4.2432273611269417E-2</v>
      </c>
      <c r="P1042" s="53">
        <v>4.2432273611269417E-2</v>
      </c>
    </row>
    <row r="1043" spans="1:16" hidden="1">
      <c r="A1043" s="19" t="s">
        <v>1984</v>
      </c>
      <c r="B1043" s="19" t="s">
        <v>980</v>
      </c>
      <c r="D1043" s="51" t="s">
        <v>1879</v>
      </c>
      <c r="E1043" s="51" t="s">
        <v>460</v>
      </c>
      <c r="F1043" s="51" t="s">
        <v>460</v>
      </c>
      <c r="H1043" s="51" t="s">
        <v>623</v>
      </c>
      <c r="J1043" s="51" t="s">
        <v>552</v>
      </c>
      <c r="K1043" s="51" t="s">
        <v>3325</v>
      </c>
      <c r="L1043" s="51">
        <v>59730</v>
      </c>
      <c r="N1043" s="53">
        <v>5766.393567726388</v>
      </c>
      <c r="P1043" s="53">
        <v>5766.393567726388</v>
      </c>
    </row>
    <row r="1044" spans="1:16" hidden="1">
      <c r="A1044" s="19" t="s">
        <v>40</v>
      </c>
      <c r="B1044" s="19" t="s">
        <v>981</v>
      </c>
      <c r="D1044" s="51" t="s">
        <v>1879</v>
      </c>
      <c r="E1044" s="51" t="s">
        <v>0</v>
      </c>
      <c r="F1044" s="51" t="s">
        <v>110</v>
      </c>
      <c r="H1044" s="51" t="s">
        <v>623</v>
      </c>
      <c r="J1044" s="51">
        <v>61206</v>
      </c>
      <c r="K1044" s="51" t="s">
        <v>3890</v>
      </c>
      <c r="L1044" s="51">
        <v>57133</v>
      </c>
      <c r="N1044" s="53">
        <v>11049</v>
      </c>
      <c r="P1044" s="53">
        <v>11049</v>
      </c>
    </row>
    <row r="1045" spans="1:16" hidden="1">
      <c r="A1045" s="19" t="s">
        <v>2268</v>
      </c>
      <c r="B1045" s="19" t="s">
        <v>982</v>
      </c>
      <c r="D1045" s="51" t="s">
        <v>1879</v>
      </c>
      <c r="E1045" s="51" t="s">
        <v>0</v>
      </c>
      <c r="F1045" s="51" t="s">
        <v>578</v>
      </c>
      <c r="H1045" s="51" t="s">
        <v>623</v>
      </c>
      <c r="J1045" s="51" t="s">
        <v>207</v>
      </c>
      <c r="K1045" s="51" t="s">
        <v>3359</v>
      </c>
      <c r="L1045" s="51">
        <v>58320</v>
      </c>
      <c r="N1045" s="53">
        <v>11386</v>
      </c>
      <c r="O1045" s="53">
        <v>0</v>
      </c>
      <c r="P1045" s="53">
        <v>11386</v>
      </c>
    </row>
    <row r="1046" spans="1:16" hidden="1">
      <c r="A1046" s="19" t="s">
        <v>2268</v>
      </c>
      <c r="B1046" s="19" t="s">
        <v>983</v>
      </c>
      <c r="D1046" s="51" t="s">
        <v>1879</v>
      </c>
      <c r="E1046" s="51" t="s">
        <v>0</v>
      </c>
      <c r="F1046" s="51" t="s">
        <v>578</v>
      </c>
      <c r="H1046" s="51" t="s">
        <v>623</v>
      </c>
      <c r="J1046" s="51" t="s">
        <v>146</v>
      </c>
      <c r="K1046" s="51" t="s">
        <v>3358</v>
      </c>
      <c r="L1046" s="51">
        <v>57133</v>
      </c>
      <c r="N1046" s="53">
        <v>12199</v>
      </c>
      <c r="O1046" s="53">
        <v>0</v>
      </c>
      <c r="P1046" s="53">
        <v>12199</v>
      </c>
    </row>
    <row r="1047" spans="1:16" hidden="1">
      <c r="A1047" s="19" t="s">
        <v>2268</v>
      </c>
      <c r="B1047" s="19" t="s">
        <v>984</v>
      </c>
      <c r="D1047" s="51" t="s">
        <v>1879</v>
      </c>
      <c r="E1047" s="51" t="s">
        <v>0</v>
      </c>
      <c r="F1047" s="51" t="s">
        <v>578</v>
      </c>
      <c r="H1047" s="51" t="s">
        <v>623</v>
      </c>
      <c r="J1047" s="51" t="s">
        <v>146</v>
      </c>
      <c r="K1047" s="51" t="s">
        <v>3357</v>
      </c>
      <c r="L1047" s="51">
        <v>57133</v>
      </c>
      <c r="N1047" s="53">
        <v>1396</v>
      </c>
      <c r="O1047" s="53">
        <v>0</v>
      </c>
      <c r="P1047" s="53">
        <v>1396</v>
      </c>
    </row>
    <row r="1048" spans="1:16" hidden="1">
      <c r="A1048" s="19" t="s">
        <v>2149</v>
      </c>
      <c r="B1048" s="19" t="s">
        <v>985</v>
      </c>
      <c r="C1048" s="51" t="s">
        <v>629</v>
      </c>
      <c r="D1048" s="51" t="s">
        <v>3982</v>
      </c>
      <c r="E1048" s="51" t="s">
        <v>622</v>
      </c>
      <c r="F1048" s="51" t="s">
        <v>622</v>
      </c>
      <c r="G1048" s="51" t="s">
        <v>622</v>
      </c>
      <c r="H1048" s="51" t="s">
        <v>51</v>
      </c>
      <c r="L1048" s="51">
        <v>3648</v>
      </c>
      <c r="N1048" s="53">
        <v>866.54992409883243</v>
      </c>
      <c r="O1048" s="53">
        <v>0</v>
      </c>
      <c r="P1048" s="53">
        <v>866.54992409883243</v>
      </c>
    </row>
    <row r="1049" spans="1:16" hidden="1">
      <c r="A1049" s="19" t="s">
        <v>2149</v>
      </c>
      <c r="B1049" s="19" t="s">
        <v>986</v>
      </c>
      <c r="C1049" s="51" t="s">
        <v>629</v>
      </c>
      <c r="D1049" s="51" t="s">
        <v>3982</v>
      </c>
      <c r="E1049" s="51" t="s">
        <v>622</v>
      </c>
      <c r="F1049" s="51" t="s">
        <v>622</v>
      </c>
      <c r="G1049" s="51" t="s">
        <v>622</v>
      </c>
      <c r="H1049" s="51" t="s">
        <v>51</v>
      </c>
      <c r="L1049" s="51">
        <v>3648</v>
      </c>
      <c r="N1049" s="53">
        <v>387.00314097767989</v>
      </c>
      <c r="O1049" s="53">
        <v>0</v>
      </c>
      <c r="P1049" s="53">
        <v>387.00314097767989</v>
      </c>
    </row>
    <row r="1050" spans="1:16" hidden="1">
      <c r="A1050" s="19" t="s">
        <v>16</v>
      </c>
      <c r="B1050" s="19" t="s">
        <v>987</v>
      </c>
      <c r="D1050" s="51" t="s">
        <v>1879</v>
      </c>
      <c r="E1050" s="51" t="s">
        <v>4</v>
      </c>
      <c r="F1050" s="51" t="s">
        <v>4</v>
      </c>
      <c r="H1050" s="51" t="s">
        <v>623</v>
      </c>
      <c r="K1050" s="51" t="s">
        <v>2727</v>
      </c>
      <c r="N1050" s="53">
        <v>17387</v>
      </c>
      <c r="P1050" s="53">
        <v>17387</v>
      </c>
    </row>
    <row r="1051" spans="1:16" hidden="1">
      <c r="A1051" s="19" t="s">
        <v>1986</v>
      </c>
      <c r="B1051" s="19" t="s">
        <v>988</v>
      </c>
      <c r="D1051" s="51" t="s">
        <v>1879</v>
      </c>
      <c r="E1051" s="51" t="s">
        <v>460</v>
      </c>
      <c r="F1051" s="51" t="s">
        <v>460</v>
      </c>
      <c r="H1051" s="51" t="s">
        <v>623</v>
      </c>
      <c r="J1051" s="51" t="s">
        <v>3365</v>
      </c>
      <c r="K1051" s="51" t="s">
        <v>3364</v>
      </c>
      <c r="N1051" s="53">
        <v>0</v>
      </c>
      <c r="P1051" s="53">
        <v>0</v>
      </c>
    </row>
    <row r="1052" spans="1:16" hidden="1">
      <c r="A1052" s="19" t="s">
        <v>1985</v>
      </c>
      <c r="B1052" s="19" t="s">
        <v>988</v>
      </c>
      <c r="D1052" s="51" t="s">
        <v>1879</v>
      </c>
      <c r="E1052" s="51" t="s">
        <v>460</v>
      </c>
      <c r="F1052" s="51" t="s">
        <v>460</v>
      </c>
      <c r="H1052" s="51" t="s">
        <v>623</v>
      </c>
      <c r="J1052" s="51" t="s">
        <v>3365</v>
      </c>
      <c r="K1052" s="51" t="s">
        <v>3364</v>
      </c>
      <c r="N1052" s="53">
        <v>6.4927375207604568E-2</v>
      </c>
      <c r="P1052" s="53">
        <v>6.4927375207604568E-2</v>
      </c>
    </row>
    <row r="1053" spans="1:16" hidden="1">
      <c r="A1053" s="19" t="s">
        <v>1984</v>
      </c>
      <c r="B1053" s="19" t="s">
        <v>988</v>
      </c>
      <c r="D1053" s="51" t="s">
        <v>1879</v>
      </c>
      <c r="E1053" s="51" t="s">
        <v>460</v>
      </c>
      <c r="F1053" s="51" t="s">
        <v>460</v>
      </c>
      <c r="H1053" s="51" t="s">
        <v>623</v>
      </c>
      <c r="J1053" s="51" t="s">
        <v>3365</v>
      </c>
      <c r="K1053" s="51" t="s">
        <v>3364</v>
      </c>
      <c r="N1053" s="53">
        <v>8823.3970726247917</v>
      </c>
      <c r="P1053" s="53">
        <v>8823.3970726247917</v>
      </c>
    </row>
    <row r="1054" spans="1:16" hidden="1">
      <c r="A1054" s="19" t="s">
        <v>2015</v>
      </c>
      <c r="B1054" s="19" t="s">
        <v>989</v>
      </c>
      <c r="D1054" s="51" t="s">
        <v>1879</v>
      </c>
      <c r="E1054" s="51" t="s">
        <v>0</v>
      </c>
      <c r="F1054" s="51" t="s">
        <v>722</v>
      </c>
      <c r="G1054" s="51" t="s">
        <v>0</v>
      </c>
      <c r="H1054" s="51" t="s">
        <v>1878</v>
      </c>
      <c r="K1054" s="51" t="s">
        <v>2069</v>
      </c>
      <c r="L1054" s="51">
        <v>56428</v>
      </c>
      <c r="N1054" s="53">
        <v>10256.427</v>
      </c>
      <c r="P1054" s="53">
        <v>10256.427</v>
      </c>
    </row>
    <row r="1055" spans="1:16" hidden="1">
      <c r="A1055" s="19" t="s">
        <v>735</v>
      </c>
      <c r="B1055" s="19" t="s">
        <v>4022</v>
      </c>
      <c r="C1055" s="51" t="s">
        <v>681</v>
      </c>
      <c r="D1055" s="51" t="s">
        <v>3982</v>
      </c>
      <c r="E1055" s="51" t="s">
        <v>676</v>
      </c>
      <c r="F1055" s="51" t="s">
        <v>676</v>
      </c>
      <c r="G1055" s="51" t="s">
        <v>676</v>
      </c>
      <c r="H1055" s="51" t="s">
        <v>1</v>
      </c>
      <c r="L1055" s="51" t="s">
        <v>2671</v>
      </c>
      <c r="N1055" s="53">
        <v>31642</v>
      </c>
      <c r="P1055" s="53">
        <v>31642</v>
      </c>
    </row>
    <row r="1056" spans="1:16" hidden="1">
      <c r="A1056" s="19" t="s">
        <v>2268</v>
      </c>
      <c r="B1056" s="19" t="s">
        <v>990</v>
      </c>
      <c r="C1056" s="51" t="s">
        <v>681</v>
      </c>
      <c r="D1056" s="51" t="s">
        <v>3982</v>
      </c>
      <c r="E1056" s="51" t="s">
        <v>676</v>
      </c>
      <c r="F1056" s="51" t="s">
        <v>962</v>
      </c>
      <c r="H1056" s="51" t="s">
        <v>1</v>
      </c>
      <c r="J1056" s="51" t="s">
        <v>249</v>
      </c>
      <c r="K1056" s="51" t="s">
        <v>249</v>
      </c>
      <c r="L1056" s="51" t="s">
        <v>4023</v>
      </c>
      <c r="N1056" s="53">
        <v>339518</v>
      </c>
      <c r="O1056" s="53">
        <v>0</v>
      </c>
      <c r="P1056" s="53">
        <v>339518</v>
      </c>
    </row>
    <row r="1057" spans="1:16" hidden="1">
      <c r="A1057" s="19" t="s">
        <v>2019</v>
      </c>
      <c r="B1057" s="19" t="s">
        <v>990</v>
      </c>
      <c r="C1057" s="51" t="s">
        <v>681</v>
      </c>
      <c r="D1057" s="51" t="s">
        <v>3982</v>
      </c>
      <c r="E1057" s="51" t="s">
        <v>676</v>
      </c>
      <c r="F1057" s="51" t="s">
        <v>962</v>
      </c>
      <c r="G1057" s="51" t="s">
        <v>676</v>
      </c>
      <c r="H1057" s="51" t="s">
        <v>1</v>
      </c>
      <c r="L1057" s="51" t="s">
        <v>4023</v>
      </c>
      <c r="N1057" s="53">
        <v>746309</v>
      </c>
      <c r="O1057" s="53">
        <v>0</v>
      </c>
      <c r="P1057" s="53">
        <v>746309</v>
      </c>
    </row>
    <row r="1058" spans="1:16" hidden="1">
      <c r="A1058" s="19" t="s">
        <v>2126</v>
      </c>
      <c r="B1058" s="19" t="s">
        <v>2341</v>
      </c>
      <c r="D1058" s="51" t="s">
        <v>1879</v>
      </c>
      <c r="E1058" s="51" t="s">
        <v>672</v>
      </c>
      <c r="F1058" s="51" t="s">
        <v>672</v>
      </c>
      <c r="G1058" s="51" t="s">
        <v>671</v>
      </c>
      <c r="H1058" s="51" t="s">
        <v>671</v>
      </c>
      <c r="N1058" s="53">
        <v>1140772</v>
      </c>
      <c r="O1058" s="53">
        <v>0</v>
      </c>
      <c r="P1058" s="53">
        <v>1140772</v>
      </c>
    </row>
    <row r="1059" spans="1:16" hidden="1">
      <c r="A1059" s="19" t="s">
        <v>2005</v>
      </c>
      <c r="B1059" s="19" t="s">
        <v>991</v>
      </c>
      <c r="D1059" s="51" t="s">
        <v>1879</v>
      </c>
      <c r="E1059" s="51" t="s">
        <v>672</v>
      </c>
      <c r="F1059" s="51" t="s">
        <v>671</v>
      </c>
      <c r="G1059" s="51" t="s">
        <v>2004</v>
      </c>
      <c r="P1059" s="53">
        <v>228383</v>
      </c>
    </row>
    <row r="1060" spans="1:16" hidden="1">
      <c r="A1060" s="19" t="s">
        <v>692</v>
      </c>
      <c r="B1060" s="19" t="s">
        <v>991</v>
      </c>
      <c r="D1060" s="51" t="s">
        <v>1879</v>
      </c>
      <c r="E1060" s="51" t="s">
        <v>672</v>
      </c>
      <c r="F1060" s="51" t="s">
        <v>672</v>
      </c>
      <c r="N1060" s="53">
        <v>1776.6</v>
      </c>
      <c r="P1060" s="53">
        <v>1776.6</v>
      </c>
    </row>
    <row r="1061" spans="1:16" hidden="1">
      <c r="A1061" s="19" t="s">
        <v>45</v>
      </c>
      <c r="B1061" s="19" t="s">
        <v>992</v>
      </c>
      <c r="D1061" s="51" t="s">
        <v>1879</v>
      </c>
      <c r="E1061" s="51" t="s">
        <v>672</v>
      </c>
      <c r="F1061" s="51" t="s">
        <v>672</v>
      </c>
      <c r="N1061" s="53">
        <v>279657</v>
      </c>
      <c r="O1061" s="53">
        <v>215328</v>
      </c>
      <c r="P1061" s="53">
        <v>64329</v>
      </c>
    </row>
    <row r="1062" spans="1:16" hidden="1">
      <c r="A1062" s="19" t="s">
        <v>41</v>
      </c>
      <c r="B1062" s="19" t="s">
        <v>991</v>
      </c>
      <c r="D1062" s="51" t="s">
        <v>1879</v>
      </c>
      <c r="E1062" s="51" t="s">
        <v>672</v>
      </c>
      <c r="F1062" s="51" t="s">
        <v>672</v>
      </c>
      <c r="N1062" s="53">
        <v>2116123.6169999996</v>
      </c>
      <c r="O1062" s="53">
        <v>528083.04226142156</v>
      </c>
      <c r="P1062" s="53">
        <v>1588040.5747385779</v>
      </c>
    </row>
    <row r="1063" spans="1:16" hidden="1">
      <c r="A1063" s="19" t="s">
        <v>724</v>
      </c>
      <c r="B1063" s="19" t="s">
        <v>991</v>
      </c>
      <c r="D1063" s="51" t="s">
        <v>1879</v>
      </c>
      <c r="E1063" s="51" t="s">
        <v>672</v>
      </c>
      <c r="F1063" s="51" t="s">
        <v>672</v>
      </c>
      <c r="N1063" s="53">
        <v>168806</v>
      </c>
      <c r="P1063" s="53">
        <v>168806</v>
      </c>
    </row>
    <row r="1064" spans="1:16" hidden="1">
      <c r="A1064" s="19" t="s">
        <v>993</v>
      </c>
      <c r="B1064" s="19" t="s">
        <v>991</v>
      </c>
      <c r="D1064" s="51" t="s">
        <v>1879</v>
      </c>
      <c r="E1064" s="51" t="s">
        <v>672</v>
      </c>
      <c r="F1064" s="51" t="s">
        <v>672</v>
      </c>
      <c r="N1064" s="53">
        <v>21711</v>
      </c>
      <c r="P1064" s="53">
        <v>21711</v>
      </c>
    </row>
    <row r="1065" spans="1:16" hidden="1">
      <c r="A1065" s="19" t="s">
        <v>2654</v>
      </c>
      <c r="B1065" s="19" t="s">
        <v>994</v>
      </c>
      <c r="D1065" s="51" t="s">
        <v>1879</v>
      </c>
      <c r="E1065" s="51" t="s">
        <v>672</v>
      </c>
      <c r="F1065" s="51" t="s">
        <v>672</v>
      </c>
      <c r="H1065" s="51" t="s">
        <v>996</v>
      </c>
      <c r="N1065" s="53">
        <v>761500.0032466799</v>
      </c>
      <c r="O1065" s="53">
        <v>472394</v>
      </c>
      <c r="P1065" s="53">
        <v>289106.0032466799</v>
      </c>
    </row>
    <row r="1066" spans="1:16" hidden="1">
      <c r="A1066" s="19" t="s">
        <v>1980</v>
      </c>
      <c r="B1066" s="19" t="s">
        <v>994</v>
      </c>
      <c r="D1066" s="51" t="s">
        <v>1879</v>
      </c>
      <c r="E1066" s="51" t="s">
        <v>672</v>
      </c>
      <c r="F1066" s="51" t="s">
        <v>672</v>
      </c>
      <c r="H1066" s="51" t="s">
        <v>996</v>
      </c>
      <c r="N1066" s="53">
        <v>19.215071671345694</v>
      </c>
      <c r="O1066" s="53">
        <v>11.770820391059891</v>
      </c>
      <c r="P1066" s="53">
        <v>7.444251280285803</v>
      </c>
    </row>
    <row r="1067" spans="1:16" hidden="1">
      <c r="A1067" s="19" t="s">
        <v>2189</v>
      </c>
      <c r="B1067" s="19" t="s">
        <v>994</v>
      </c>
      <c r="D1067" s="51" t="s">
        <v>1879</v>
      </c>
      <c r="E1067" s="51" t="s">
        <v>672</v>
      </c>
      <c r="F1067" s="51" t="s">
        <v>672</v>
      </c>
      <c r="G1067" s="51" t="s">
        <v>671</v>
      </c>
      <c r="H1067" s="51" t="s">
        <v>671</v>
      </c>
      <c r="N1067" s="53">
        <v>307042.8899999999</v>
      </c>
      <c r="P1067" s="53">
        <v>307042.8899999999</v>
      </c>
    </row>
    <row r="1068" spans="1:16" hidden="1">
      <c r="A1068" s="19" t="s">
        <v>54</v>
      </c>
      <c r="B1068" s="19" t="s">
        <v>994</v>
      </c>
      <c r="D1068" s="51" t="s">
        <v>1879</v>
      </c>
      <c r="E1068" s="51" t="s">
        <v>672</v>
      </c>
      <c r="F1068" s="51" t="s">
        <v>672</v>
      </c>
      <c r="H1068" s="51" t="s">
        <v>671</v>
      </c>
      <c r="N1068" s="53">
        <v>686388</v>
      </c>
      <c r="P1068" s="53">
        <v>686388</v>
      </c>
    </row>
    <row r="1069" spans="1:16" hidden="1">
      <c r="A1069" s="19" t="s">
        <v>502</v>
      </c>
      <c r="B1069" s="19" t="s">
        <v>995</v>
      </c>
      <c r="D1069" s="51" t="s">
        <v>1879</v>
      </c>
      <c r="E1069" s="51" t="s">
        <v>672</v>
      </c>
      <c r="F1069" s="51" t="s">
        <v>672</v>
      </c>
      <c r="N1069" s="53">
        <v>475786.29696965078</v>
      </c>
      <c r="P1069" s="53">
        <v>475786.29696965078</v>
      </c>
    </row>
    <row r="1070" spans="1:16" hidden="1">
      <c r="A1070" s="19" t="s">
        <v>1986</v>
      </c>
      <c r="B1070" s="19" t="s">
        <v>994</v>
      </c>
      <c r="D1070" s="51" t="s">
        <v>1879</v>
      </c>
      <c r="E1070" s="51" t="s">
        <v>672</v>
      </c>
      <c r="F1070" s="51" t="s">
        <v>672</v>
      </c>
      <c r="N1070" s="53">
        <v>0</v>
      </c>
      <c r="P1070" s="53">
        <v>0</v>
      </c>
    </row>
    <row r="1071" spans="1:16" hidden="1">
      <c r="A1071" s="19" t="s">
        <v>1985</v>
      </c>
      <c r="B1071" s="19" t="s">
        <v>994</v>
      </c>
      <c r="D1071" s="51" t="s">
        <v>1879</v>
      </c>
      <c r="E1071" s="51" t="s">
        <v>672</v>
      </c>
      <c r="F1071" s="51" t="s">
        <v>672</v>
      </c>
      <c r="N1071" s="53">
        <v>206.92298567377338</v>
      </c>
      <c r="P1071" s="53">
        <v>206.92298567377338</v>
      </c>
    </row>
    <row r="1072" spans="1:16" hidden="1">
      <c r="A1072" s="19" t="s">
        <v>1984</v>
      </c>
      <c r="B1072" s="19" t="s">
        <v>994</v>
      </c>
      <c r="D1072" s="51" t="s">
        <v>1879</v>
      </c>
      <c r="E1072" s="51" t="s">
        <v>672</v>
      </c>
      <c r="F1072" s="51" t="s">
        <v>672</v>
      </c>
      <c r="N1072" s="53">
        <v>28120090.489025541</v>
      </c>
      <c r="P1072" s="53">
        <v>28120090.489025541</v>
      </c>
    </row>
    <row r="1073" spans="1:16" hidden="1">
      <c r="A1073" s="19" t="s">
        <v>1982</v>
      </c>
      <c r="B1073" s="19" t="s">
        <v>994</v>
      </c>
      <c r="D1073" s="51" t="s">
        <v>1879</v>
      </c>
      <c r="E1073" s="51" t="s">
        <v>672</v>
      </c>
      <c r="F1073" s="51" t="s">
        <v>672</v>
      </c>
      <c r="N1073" s="53">
        <v>307042.88599999994</v>
      </c>
      <c r="P1073" s="53">
        <v>307042.88599999994</v>
      </c>
    </row>
    <row r="1074" spans="1:16" hidden="1">
      <c r="A1074" s="19" t="s">
        <v>1994</v>
      </c>
      <c r="B1074" s="19" t="s">
        <v>3480</v>
      </c>
      <c r="D1074" s="51" t="s">
        <v>1879</v>
      </c>
      <c r="E1074" s="51" t="s">
        <v>460</v>
      </c>
      <c r="F1074" s="51" t="s">
        <v>460</v>
      </c>
      <c r="H1074" s="51" t="s">
        <v>623</v>
      </c>
      <c r="I1074" s="51" t="s">
        <v>268</v>
      </c>
      <c r="J1074" s="51" t="s">
        <v>3479</v>
      </c>
      <c r="N1074" s="53">
        <v>107114</v>
      </c>
      <c r="P1074" s="53">
        <v>107114</v>
      </c>
    </row>
    <row r="1075" spans="1:16" hidden="1">
      <c r="A1075" s="19" t="s">
        <v>1989</v>
      </c>
      <c r="B1075" s="19" t="s">
        <v>3480</v>
      </c>
      <c r="D1075" s="51" t="s">
        <v>1879</v>
      </c>
      <c r="E1075" s="51" t="s">
        <v>460</v>
      </c>
      <c r="F1075" s="51" t="s">
        <v>460</v>
      </c>
      <c r="H1075" s="51" t="s">
        <v>623</v>
      </c>
      <c r="J1075" s="51" t="s">
        <v>268</v>
      </c>
      <c r="K1075" s="51" t="s">
        <v>3479</v>
      </c>
      <c r="L1075" s="51">
        <v>57394</v>
      </c>
      <c r="N1075" s="53">
        <v>31173</v>
      </c>
      <c r="O1075" s="53">
        <v>0</v>
      </c>
      <c r="P1075" s="53">
        <v>31173</v>
      </c>
    </row>
    <row r="1076" spans="1:16" hidden="1">
      <c r="A1076" s="19" t="s">
        <v>1994</v>
      </c>
      <c r="B1076" s="19" t="s">
        <v>3478</v>
      </c>
      <c r="D1076" s="51" t="s">
        <v>1879</v>
      </c>
      <c r="E1076" s="51" t="s">
        <v>460</v>
      </c>
      <c r="F1076" s="51" t="s">
        <v>460</v>
      </c>
      <c r="H1076" s="51" t="s">
        <v>623</v>
      </c>
      <c r="I1076" s="51" t="s">
        <v>268</v>
      </c>
      <c r="J1076" s="51" t="s">
        <v>3477</v>
      </c>
      <c r="N1076" s="53">
        <v>68368</v>
      </c>
      <c r="P1076" s="53">
        <v>68368</v>
      </c>
    </row>
    <row r="1077" spans="1:16" hidden="1">
      <c r="A1077" s="19" t="s">
        <v>1989</v>
      </c>
      <c r="B1077" s="19" t="s">
        <v>3478</v>
      </c>
      <c r="D1077" s="51" t="s">
        <v>1879</v>
      </c>
      <c r="E1077" s="51" t="s">
        <v>460</v>
      </c>
      <c r="F1077" s="51" t="s">
        <v>460</v>
      </c>
      <c r="H1077" s="51" t="s">
        <v>623</v>
      </c>
      <c r="J1077" s="51" t="s">
        <v>268</v>
      </c>
      <c r="K1077" s="51" t="s">
        <v>3477</v>
      </c>
      <c r="L1077" s="51">
        <v>57394</v>
      </c>
      <c r="N1077" s="53">
        <v>31173</v>
      </c>
      <c r="O1077" s="53">
        <v>0</v>
      </c>
      <c r="P1077" s="53">
        <v>31173</v>
      </c>
    </row>
    <row r="1078" spans="1:16" hidden="1">
      <c r="A1078" s="19" t="s">
        <v>611</v>
      </c>
      <c r="B1078" s="19" t="s">
        <v>2641</v>
      </c>
      <c r="D1078" s="51" t="s">
        <v>1879</v>
      </c>
      <c r="E1078" s="51" t="s">
        <v>3</v>
      </c>
      <c r="F1078" s="51" t="s">
        <v>3</v>
      </c>
      <c r="H1078" s="51" t="s">
        <v>998</v>
      </c>
      <c r="K1078" s="51" t="s">
        <v>1943</v>
      </c>
      <c r="N1078" s="53">
        <v>2380</v>
      </c>
      <c r="P1078" s="53">
        <v>2380</v>
      </c>
    </row>
    <row r="1079" spans="1:16" hidden="1">
      <c r="A1079" s="19" t="s">
        <v>434</v>
      </c>
      <c r="B1079" s="19" t="s">
        <v>997</v>
      </c>
      <c r="D1079" s="51" t="s">
        <v>1879</v>
      </c>
      <c r="E1079" s="51" t="s">
        <v>3</v>
      </c>
      <c r="F1079" s="51" t="s">
        <v>3</v>
      </c>
      <c r="G1079" s="51" t="s">
        <v>3</v>
      </c>
      <c r="H1079" s="51" t="s">
        <v>1878</v>
      </c>
      <c r="K1079" s="51" t="s">
        <v>1943</v>
      </c>
      <c r="N1079" s="53">
        <v>0</v>
      </c>
      <c r="P1079" s="53">
        <v>0</v>
      </c>
    </row>
    <row r="1080" spans="1:16" hidden="1">
      <c r="A1080" s="19" t="s">
        <v>636</v>
      </c>
      <c r="B1080" s="19" t="s">
        <v>997</v>
      </c>
      <c r="D1080" s="51" t="s">
        <v>1879</v>
      </c>
      <c r="E1080" s="51" t="s">
        <v>3</v>
      </c>
      <c r="F1080" s="51" t="s">
        <v>3</v>
      </c>
      <c r="H1080" s="51" t="s">
        <v>998</v>
      </c>
      <c r="K1080" s="51" t="s">
        <v>1943</v>
      </c>
      <c r="N1080" s="53">
        <v>28</v>
      </c>
      <c r="P1080" s="53">
        <v>28</v>
      </c>
    </row>
    <row r="1081" spans="1:16" hidden="1">
      <c r="A1081" s="19" t="s">
        <v>507</v>
      </c>
      <c r="B1081" s="19" t="s">
        <v>997</v>
      </c>
      <c r="D1081" s="51" t="s">
        <v>1879</v>
      </c>
      <c r="E1081" s="51" t="s">
        <v>3</v>
      </c>
      <c r="F1081" s="51" t="s">
        <v>3</v>
      </c>
      <c r="H1081" s="51" t="s">
        <v>998</v>
      </c>
      <c r="K1081" s="51" t="s">
        <v>1943</v>
      </c>
      <c r="N1081" s="53">
        <v>44</v>
      </c>
      <c r="P1081" s="53">
        <v>44</v>
      </c>
    </row>
    <row r="1082" spans="1:16" hidden="1">
      <c r="A1082" s="19" t="s">
        <v>637</v>
      </c>
      <c r="B1082" s="19" t="s">
        <v>997</v>
      </c>
      <c r="D1082" s="51" t="s">
        <v>1879</v>
      </c>
      <c r="E1082" s="51" t="s">
        <v>3</v>
      </c>
      <c r="F1082" s="51" t="s">
        <v>3</v>
      </c>
      <c r="H1082" s="51" t="s">
        <v>998</v>
      </c>
      <c r="K1082" s="51" t="s">
        <v>1943</v>
      </c>
      <c r="N1082" s="53">
        <v>515</v>
      </c>
      <c r="P1082" s="53">
        <v>515</v>
      </c>
    </row>
    <row r="1083" spans="1:16" hidden="1">
      <c r="A1083" s="19" t="s">
        <v>638</v>
      </c>
      <c r="B1083" s="19" t="s">
        <v>997</v>
      </c>
      <c r="D1083" s="51" t="s">
        <v>1879</v>
      </c>
      <c r="E1083" s="51" t="s">
        <v>3</v>
      </c>
      <c r="F1083" s="51" t="s">
        <v>3</v>
      </c>
      <c r="H1083" s="51" t="s">
        <v>998</v>
      </c>
      <c r="K1083" s="51" t="s">
        <v>1943</v>
      </c>
      <c r="N1083" s="53">
        <v>1446</v>
      </c>
      <c r="P1083" s="53">
        <v>1446</v>
      </c>
    </row>
    <row r="1084" spans="1:16" hidden="1">
      <c r="A1084" s="19" t="s">
        <v>639</v>
      </c>
      <c r="B1084" s="19" t="s">
        <v>997</v>
      </c>
      <c r="D1084" s="51" t="s">
        <v>1879</v>
      </c>
      <c r="E1084" s="51" t="s">
        <v>3</v>
      </c>
      <c r="F1084" s="51" t="s">
        <v>3</v>
      </c>
      <c r="H1084" s="51" t="s">
        <v>998</v>
      </c>
      <c r="K1084" s="51" t="s">
        <v>1943</v>
      </c>
      <c r="N1084" s="53">
        <v>517</v>
      </c>
      <c r="P1084" s="53">
        <v>517</v>
      </c>
    </row>
    <row r="1085" spans="1:16" hidden="1">
      <c r="A1085" s="19" t="s">
        <v>1894</v>
      </c>
      <c r="B1085" s="19" t="s">
        <v>997</v>
      </c>
      <c r="D1085" s="51" t="s">
        <v>1879</v>
      </c>
      <c r="E1085" s="51" t="s">
        <v>3</v>
      </c>
      <c r="F1085" s="51" t="s">
        <v>3</v>
      </c>
      <c r="H1085" s="51" t="s">
        <v>998</v>
      </c>
      <c r="K1085" s="51" t="s">
        <v>1943</v>
      </c>
      <c r="N1085" s="53">
        <v>96</v>
      </c>
      <c r="P1085" s="53">
        <v>96</v>
      </c>
    </row>
    <row r="1086" spans="1:16" hidden="1">
      <c r="A1086" s="19" t="s">
        <v>640</v>
      </c>
      <c r="B1086" s="19" t="s">
        <v>997</v>
      </c>
      <c r="D1086" s="51" t="s">
        <v>1879</v>
      </c>
      <c r="E1086" s="51" t="s">
        <v>3</v>
      </c>
      <c r="F1086" s="51" t="s">
        <v>3</v>
      </c>
      <c r="H1086" s="51" t="s">
        <v>998</v>
      </c>
      <c r="K1086" s="51" t="s">
        <v>1943</v>
      </c>
      <c r="N1086" s="53">
        <v>788</v>
      </c>
      <c r="P1086" s="53">
        <v>788</v>
      </c>
    </row>
    <row r="1087" spans="1:16" hidden="1">
      <c r="A1087" s="19" t="s">
        <v>434</v>
      </c>
      <c r="B1087" s="19" t="s">
        <v>999</v>
      </c>
      <c r="D1087" s="51" t="s">
        <v>1879</v>
      </c>
      <c r="E1087" s="51" t="s">
        <v>3</v>
      </c>
      <c r="F1087" s="51" t="s">
        <v>3</v>
      </c>
      <c r="G1087" s="51" t="s">
        <v>3</v>
      </c>
      <c r="H1087" s="51" t="s">
        <v>1878</v>
      </c>
      <c r="K1087" s="51" t="s">
        <v>1943</v>
      </c>
      <c r="N1087" s="53">
        <v>0</v>
      </c>
      <c r="P1087" s="53">
        <v>0</v>
      </c>
    </row>
    <row r="1088" spans="1:16" hidden="1">
      <c r="A1088" s="19" t="s">
        <v>611</v>
      </c>
      <c r="B1088" s="19" t="s">
        <v>999</v>
      </c>
      <c r="D1088" s="51" t="s">
        <v>1879</v>
      </c>
      <c r="E1088" s="51" t="s">
        <v>3</v>
      </c>
      <c r="F1088" s="51" t="s">
        <v>3</v>
      </c>
      <c r="H1088" s="51" t="s">
        <v>998</v>
      </c>
      <c r="K1088" s="51" t="s">
        <v>1943</v>
      </c>
      <c r="N1088" s="53">
        <v>2380</v>
      </c>
      <c r="O1088" s="53">
        <v>2380</v>
      </c>
      <c r="P1088" s="53">
        <v>0</v>
      </c>
    </row>
    <row r="1089" spans="1:16" hidden="1">
      <c r="A1089" s="19" t="s">
        <v>636</v>
      </c>
      <c r="B1089" s="19" t="s">
        <v>999</v>
      </c>
      <c r="D1089" s="51" t="s">
        <v>1879</v>
      </c>
      <c r="E1089" s="51" t="s">
        <v>3</v>
      </c>
      <c r="F1089" s="51" t="s">
        <v>3</v>
      </c>
      <c r="H1089" s="51" t="s">
        <v>998</v>
      </c>
      <c r="K1089" s="51" t="s">
        <v>1943</v>
      </c>
      <c r="N1089" s="53">
        <v>28</v>
      </c>
      <c r="O1089" s="53">
        <v>28</v>
      </c>
      <c r="P1089" s="53">
        <v>0</v>
      </c>
    </row>
    <row r="1090" spans="1:16" hidden="1">
      <c r="A1090" s="19" t="s">
        <v>507</v>
      </c>
      <c r="B1090" s="19" t="s">
        <v>999</v>
      </c>
      <c r="D1090" s="51" t="s">
        <v>1879</v>
      </c>
      <c r="E1090" s="51" t="s">
        <v>3</v>
      </c>
      <c r="F1090" s="51" t="s">
        <v>3</v>
      </c>
      <c r="H1090" s="51" t="s">
        <v>998</v>
      </c>
      <c r="K1090" s="51" t="s">
        <v>1943</v>
      </c>
      <c r="N1090" s="53">
        <v>44</v>
      </c>
      <c r="O1090" s="53">
        <v>44</v>
      </c>
      <c r="P1090" s="53">
        <v>0</v>
      </c>
    </row>
    <row r="1091" spans="1:16" hidden="1">
      <c r="A1091" s="19" t="s">
        <v>637</v>
      </c>
      <c r="B1091" s="19" t="s">
        <v>999</v>
      </c>
      <c r="D1091" s="51" t="s">
        <v>1879</v>
      </c>
      <c r="E1091" s="51" t="s">
        <v>3</v>
      </c>
      <c r="F1091" s="51" t="s">
        <v>3</v>
      </c>
      <c r="H1091" s="51" t="s">
        <v>998</v>
      </c>
      <c r="K1091" s="51" t="s">
        <v>1943</v>
      </c>
      <c r="N1091" s="53">
        <v>515</v>
      </c>
      <c r="O1091" s="53">
        <v>515</v>
      </c>
      <c r="P1091" s="53">
        <v>0</v>
      </c>
    </row>
    <row r="1092" spans="1:16" hidden="1">
      <c r="A1092" s="19" t="s">
        <v>638</v>
      </c>
      <c r="B1092" s="19" t="s">
        <v>999</v>
      </c>
      <c r="D1092" s="51" t="s">
        <v>1879</v>
      </c>
      <c r="E1092" s="51" t="s">
        <v>3</v>
      </c>
      <c r="F1092" s="51" t="s">
        <v>3</v>
      </c>
      <c r="H1092" s="51" t="s">
        <v>998</v>
      </c>
      <c r="K1092" s="51" t="s">
        <v>1943</v>
      </c>
      <c r="N1092" s="53">
        <v>1446</v>
      </c>
      <c r="O1092" s="53">
        <v>1446</v>
      </c>
      <c r="P1092" s="53">
        <v>0</v>
      </c>
    </row>
    <row r="1093" spans="1:16" hidden="1">
      <c r="A1093" s="19" t="s">
        <v>639</v>
      </c>
      <c r="B1093" s="19" t="s">
        <v>999</v>
      </c>
      <c r="D1093" s="51" t="s">
        <v>1879</v>
      </c>
      <c r="E1093" s="51" t="s">
        <v>3</v>
      </c>
      <c r="F1093" s="51" t="s">
        <v>3</v>
      </c>
      <c r="H1093" s="51" t="s">
        <v>998</v>
      </c>
      <c r="K1093" s="51" t="s">
        <v>1943</v>
      </c>
      <c r="N1093" s="53">
        <v>517</v>
      </c>
      <c r="O1093" s="53">
        <v>517</v>
      </c>
      <c r="P1093" s="53">
        <v>0</v>
      </c>
    </row>
    <row r="1094" spans="1:16" hidden="1">
      <c r="A1094" s="19" t="s">
        <v>1894</v>
      </c>
      <c r="B1094" s="19" t="s">
        <v>999</v>
      </c>
      <c r="D1094" s="51" t="s">
        <v>1879</v>
      </c>
      <c r="E1094" s="51" t="s">
        <v>3</v>
      </c>
      <c r="F1094" s="51" t="s">
        <v>3</v>
      </c>
      <c r="H1094" s="51" t="s">
        <v>998</v>
      </c>
      <c r="K1094" s="51" t="s">
        <v>1943</v>
      </c>
      <c r="N1094" s="53">
        <v>96</v>
      </c>
      <c r="O1094" s="53">
        <v>96</v>
      </c>
      <c r="P1094" s="53">
        <v>0</v>
      </c>
    </row>
    <row r="1095" spans="1:16" hidden="1">
      <c r="A1095" s="19" t="s">
        <v>640</v>
      </c>
      <c r="B1095" s="19" t="s">
        <v>999</v>
      </c>
      <c r="D1095" s="51" t="s">
        <v>1879</v>
      </c>
      <c r="E1095" s="51" t="s">
        <v>3</v>
      </c>
      <c r="F1095" s="51" t="s">
        <v>3</v>
      </c>
      <c r="H1095" s="51" t="s">
        <v>998</v>
      </c>
      <c r="K1095" s="51" t="s">
        <v>1943</v>
      </c>
      <c r="N1095" s="53">
        <v>788</v>
      </c>
      <c r="O1095" s="53">
        <v>788</v>
      </c>
      <c r="P1095" s="53">
        <v>0</v>
      </c>
    </row>
    <row r="1096" spans="1:16" hidden="1">
      <c r="A1096" s="19" t="s">
        <v>611</v>
      </c>
      <c r="B1096" s="19" t="s">
        <v>2643</v>
      </c>
      <c r="D1096" s="51" t="s">
        <v>1879</v>
      </c>
      <c r="E1096" s="51" t="s">
        <v>460</v>
      </c>
      <c r="F1096" s="51" t="s">
        <v>460</v>
      </c>
      <c r="H1096" s="51" t="s">
        <v>998</v>
      </c>
      <c r="J1096" s="51" t="s">
        <v>129</v>
      </c>
      <c r="K1096" s="51" t="s">
        <v>1942</v>
      </c>
      <c r="N1096" s="53">
        <v>155</v>
      </c>
      <c r="P1096" s="53">
        <v>155</v>
      </c>
    </row>
    <row r="1097" spans="1:16" hidden="1">
      <c r="A1097" s="19" t="s">
        <v>434</v>
      </c>
      <c r="B1097" s="19" t="s">
        <v>1000</v>
      </c>
      <c r="D1097" s="51" t="s">
        <v>1879</v>
      </c>
      <c r="E1097" s="51" t="s">
        <v>460</v>
      </c>
      <c r="F1097" s="51" t="s">
        <v>460</v>
      </c>
      <c r="G1097" s="51" t="s">
        <v>460</v>
      </c>
      <c r="H1097" s="51" t="s">
        <v>1878</v>
      </c>
      <c r="K1097" s="51" t="s">
        <v>1942</v>
      </c>
      <c r="N1097" s="53">
        <v>0</v>
      </c>
      <c r="P1097" s="53">
        <v>0</v>
      </c>
    </row>
    <row r="1098" spans="1:16" hidden="1">
      <c r="A1098" s="19" t="s">
        <v>636</v>
      </c>
      <c r="B1098" s="19" t="s">
        <v>1000</v>
      </c>
      <c r="D1098" s="51" t="s">
        <v>1879</v>
      </c>
      <c r="E1098" s="51" t="s">
        <v>460</v>
      </c>
      <c r="F1098" s="51" t="s">
        <v>460</v>
      </c>
      <c r="H1098" s="51" t="s">
        <v>998</v>
      </c>
      <c r="K1098" s="51" t="s">
        <v>1942</v>
      </c>
      <c r="N1098" s="53">
        <v>3</v>
      </c>
      <c r="P1098" s="53">
        <v>3</v>
      </c>
    </row>
    <row r="1099" spans="1:16" hidden="1">
      <c r="A1099" s="19" t="s">
        <v>507</v>
      </c>
      <c r="B1099" s="19" t="s">
        <v>1000</v>
      </c>
      <c r="D1099" s="51" t="s">
        <v>1879</v>
      </c>
      <c r="E1099" s="51" t="s">
        <v>460</v>
      </c>
      <c r="F1099" s="51" t="s">
        <v>460</v>
      </c>
      <c r="H1099" s="51" t="s">
        <v>998</v>
      </c>
      <c r="K1099" s="51" t="s">
        <v>1942</v>
      </c>
      <c r="N1099" s="53">
        <v>3</v>
      </c>
      <c r="P1099" s="53">
        <v>3</v>
      </c>
    </row>
    <row r="1100" spans="1:16" hidden="1">
      <c r="A1100" s="19" t="s">
        <v>637</v>
      </c>
      <c r="B1100" s="19" t="s">
        <v>1000</v>
      </c>
      <c r="D1100" s="51" t="s">
        <v>1879</v>
      </c>
      <c r="E1100" s="51" t="s">
        <v>460</v>
      </c>
      <c r="F1100" s="51" t="s">
        <v>460</v>
      </c>
      <c r="H1100" s="51" t="s">
        <v>998</v>
      </c>
      <c r="K1100" s="51" t="s">
        <v>1942</v>
      </c>
      <c r="N1100" s="53">
        <v>34</v>
      </c>
      <c r="P1100" s="53">
        <v>34</v>
      </c>
    </row>
    <row r="1101" spans="1:16" hidden="1">
      <c r="A1101" s="19" t="s">
        <v>638</v>
      </c>
      <c r="B1101" s="19" t="s">
        <v>1000</v>
      </c>
      <c r="D1101" s="51" t="s">
        <v>1879</v>
      </c>
      <c r="E1101" s="51" t="s">
        <v>460</v>
      </c>
      <c r="F1101" s="51" t="s">
        <v>460</v>
      </c>
      <c r="H1101" s="51" t="s">
        <v>998</v>
      </c>
      <c r="K1101" s="51" t="s">
        <v>1942</v>
      </c>
      <c r="N1101" s="53">
        <v>94</v>
      </c>
      <c r="P1101" s="53">
        <v>94</v>
      </c>
    </row>
    <row r="1102" spans="1:16" hidden="1">
      <c r="A1102" s="19" t="s">
        <v>639</v>
      </c>
      <c r="B1102" s="19" t="s">
        <v>1000</v>
      </c>
      <c r="D1102" s="51" t="s">
        <v>1879</v>
      </c>
      <c r="E1102" s="51" t="s">
        <v>460</v>
      </c>
      <c r="F1102" s="51" t="s">
        <v>460</v>
      </c>
      <c r="H1102" s="51" t="s">
        <v>998</v>
      </c>
      <c r="K1102" s="51" t="s">
        <v>1942</v>
      </c>
      <c r="N1102" s="53">
        <v>33</v>
      </c>
      <c r="P1102" s="53">
        <v>33</v>
      </c>
    </row>
    <row r="1103" spans="1:16" hidden="1">
      <c r="A1103" s="19" t="s">
        <v>1894</v>
      </c>
      <c r="B1103" s="19" t="s">
        <v>1000</v>
      </c>
      <c r="D1103" s="51" t="s">
        <v>1879</v>
      </c>
      <c r="E1103" s="51" t="s">
        <v>460</v>
      </c>
      <c r="F1103" s="51" t="s">
        <v>460</v>
      </c>
      <c r="H1103" s="51" t="s">
        <v>998</v>
      </c>
      <c r="K1103" s="51" t="s">
        <v>1942</v>
      </c>
      <c r="N1103" s="53">
        <v>7</v>
      </c>
      <c r="P1103" s="53">
        <v>7</v>
      </c>
    </row>
    <row r="1104" spans="1:16" hidden="1">
      <c r="A1104" s="19" t="s">
        <v>640</v>
      </c>
      <c r="B1104" s="19" t="s">
        <v>1000</v>
      </c>
      <c r="D1104" s="51" t="s">
        <v>1879</v>
      </c>
      <c r="E1104" s="51" t="s">
        <v>460</v>
      </c>
      <c r="F1104" s="51" t="s">
        <v>460</v>
      </c>
      <c r="H1104" s="51" t="s">
        <v>998</v>
      </c>
      <c r="K1104" s="51" t="s">
        <v>1942</v>
      </c>
      <c r="N1104" s="53">
        <v>51</v>
      </c>
      <c r="P1104" s="53">
        <v>51</v>
      </c>
    </row>
    <row r="1105" spans="1:16" hidden="1">
      <c r="A1105" s="19" t="s">
        <v>434</v>
      </c>
      <c r="B1105" s="19" t="s">
        <v>1001</v>
      </c>
      <c r="D1105" s="51" t="s">
        <v>1879</v>
      </c>
      <c r="E1105" s="51" t="s">
        <v>460</v>
      </c>
      <c r="F1105" s="51" t="s">
        <v>460</v>
      </c>
      <c r="G1105" s="51" t="s">
        <v>460</v>
      </c>
      <c r="H1105" s="51" t="s">
        <v>1878</v>
      </c>
      <c r="K1105" s="51" t="s">
        <v>1942</v>
      </c>
      <c r="N1105" s="53">
        <v>0</v>
      </c>
      <c r="P1105" s="53">
        <v>0</v>
      </c>
    </row>
    <row r="1106" spans="1:16" hidden="1">
      <c r="A1106" s="19" t="s">
        <v>611</v>
      </c>
      <c r="B1106" s="19" t="s">
        <v>1001</v>
      </c>
      <c r="D1106" s="51" t="s">
        <v>1879</v>
      </c>
      <c r="E1106" s="51" t="s">
        <v>460</v>
      </c>
      <c r="F1106" s="51" t="s">
        <v>460</v>
      </c>
      <c r="H1106" s="51" t="s">
        <v>998</v>
      </c>
      <c r="J1106" s="51" t="s">
        <v>129</v>
      </c>
      <c r="K1106" s="51" t="s">
        <v>1942</v>
      </c>
      <c r="N1106" s="53">
        <v>155</v>
      </c>
      <c r="O1106" s="53">
        <v>155</v>
      </c>
      <c r="P1106" s="53">
        <v>0</v>
      </c>
    </row>
    <row r="1107" spans="1:16" hidden="1">
      <c r="A1107" s="19" t="s">
        <v>636</v>
      </c>
      <c r="B1107" s="19" t="s">
        <v>1001</v>
      </c>
      <c r="D1107" s="51" t="s">
        <v>1879</v>
      </c>
      <c r="E1107" s="51" t="s">
        <v>460</v>
      </c>
      <c r="F1107" s="51" t="s">
        <v>460</v>
      </c>
      <c r="H1107" s="51" t="s">
        <v>998</v>
      </c>
      <c r="K1107" s="51" t="s">
        <v>1942</v>
      </c>
      <c r="N1107" s="53">
        <v>3</v>
      </c>
      <c r="O1107" s="53">
        <v>3</v>
      </c>
      <c r="P1107" s="53">
        <v>0</v>
      </c>
    </row>
    <row r="1108" spans="1:16" hidden="1">
      <c r="A1108" s="19" t="s">
        <v>507</v>
      </c>
      <c r="B1108" s="19" t="s">
        <v>1001</v>
      </c>
      <c r="D1108" s="51" t="s">
        <v>1879</v>
      </c>
      <c r="E1108" s="51" t="s">
        <v>460</v>
      </c>
      <c r="F1108" s="51" t="s">
        <v>460</v>
      </c>
      <c r="H1108" s="51" t="s">
        <v>998</v>
      </c>
      <c r="K1108" s="51" t="s">
        <v>1942</v>
      </c>
      <c r="N1108" s="53">
        <v>3</v>
      </c>
      <c r="O1108" s="53">
        <v>3</v>
      </c>
      <c r="P1108" s="53">
        <v>0</v>
      </c>
    </row>
    <row r="1109" spans="1:16" hidden="1">
      <c r="A1109" s="19" t="s">
        <v>637</v>
      </c>
      <c r="B1109" s="19" t="s">
        <v>1001</v>
      </c>
      <c r="D1109" s="51" t="s">
        <v>1879</v>
      </c>
      <c r="E1109" s="51" t="s">
        <v>460</v>
      </c>
      <c r="F1109" s="51" t="s">
        <v>460</v>
      </c>
      <c r="H1109" s="51" t="s">
        <v>998</v>
      </c>
      <c r="K1109" s="51" t="s">
        <v>1942</v>
      </c>
      <c r="N1109" s="53">
        <v>34</v>
      </c>
      <c r="O1109" s="53">
        <v>34</v>
      </c>
      <c r="P1109" s="53">
        <v>0</v>
      </c>
    </row>
    <row r="1110" spans="1:16" hidden="1">
      <c r="A1110" s="19" t="s">
        <v>638</v>
      </c>
      <c r="B1110" s="19" t="s">
        <v>1001</v>
      </c>
      <c r="D1110" s="51" t="s">
        <v>1879</v>
      </c>
      <c r="E1110" s="51" t="s">
        <v>460</v>
      </c>
      <c r="F1110" s="51" t="s">
        <v>460</v>
      </c>
      <c r="H1110" s="51" t="s">
        <v>998</v>
      </c>
      <c r="K1110" s="51" t="s">
        <v>1942</v>
      </c>
      <c r="N1110" s="53">
        <v>94</v>
      </c>
      <c r="O1110" s="53">
        <v>94</v>
      </c>
      <c r="P1110" s="53">
        <v>0</v>
      </c>
    </row>
    <row r="1111" spans="1:16" hidden="1">
      <c r="A1111" s="19" t="s">
        <v>639</v>
      </c>
      <c r="B1111" s="19" t="s">
        <v>1001</v>
      </c>
      <c r="D1111" s="51" t="s">
        <v>1879</v>
      </c>
      <c r="E1111" s="51" t="s">
        <v>460</v>
      </c>
      <c r="F1111" s="51" t="s">
        <v>460</v>
      </c>
      <c r="H1111" s="51" t="s">
        <v>998</v>
      </c>
      <c r="K1111" s="51" t="s">
        <v>1942</v>
      </c>
      <c r="N1111" s="53">
        <v>33</v>
      </c>
      <c r="O1111" s="53">
        <v>33</v>
      </c>
      <c r="P1111" s="53">
        <v>0</v>
      </c>
    </row>
    <row r="1112" spans="1:16" hidden="1">
      <c r="A1112" s="19" t="s">
        <v>1894</v>
      </c>
      <c r="B1112" s="19" t="s">
        <v>1001</v>
      </c>
      <c r="D1112" s="51" t="s">
        <v>1879</v>
      </c>
      <c r="E1112" s="51" t="s">
        <v>460</v>
      </c>
      <c r="F1112" s="51" t="s">
        <v>460</v>
      </c>
      <c r="H1112" s="51" t="s">
        <v>998</v>
      </c>
      <c r="K1112" s="51" t="s">
        <v>1942</v>
      </c>
      <c r="N1112" s="53">
        <v>7</v>
      </c>
      <c r="O1112" s="53">
        <v>7</v>
      </c>
      <c r="P1112" s="53">
        <v>0</v>
      </c>
    </row>
    <row r="1113" spans="1:16" hidden="1">
      <c r="A1113" s="19" t="s">
        <v>640</v>
      </c>
      <c r="B1113" s="19" t="s">
        <v>1001</v>
      </c>
      <c r="D1113" s="51" t="s">
        <v>1879</v>
      </c>
      <c r="E1113" s="51" t="s">
        <v>460</v>
      </c>
      <c r="F1113" s="51" t="s">
        <v>460</v>
      </c>
      <c r="H1113" s="51" t="s">
        <v>998</v>
      </c>
      <c r="K1113" s="51" t="s">
        <v>1942</v>
      </c>
      <c r="N1113" s="53">
        <v>51</v>
      </c>
      <c r="O1113" s="53">
        <v>51</v>
      </c>
      <c r="P1113" s="53">
        <v>0</v>
      </c>
    </row>
    <row r="1114" spans="1:16" hidden="1">
      <c r="A1114" s="19" t="s">
        <v>611</v>
      </c>
      <c r="B1114" s="19" t="s">
        <v>2642</v>
      </c>
      <c r="D1114" s="51" t="s">
        <v>1879</v>
      </c>
      <c r="E1114" s="51" t="s">
        <v>460</v>
      </c>
      <c r="F1114" s="51" t="s">
        <v>460</v>
      </c>
      <c r="H1114" s="51" t="s">
        <v>998</v>
      </c>
      <c r="J1114" s="51" t="s">
        <v>130</v>
      </c>
      <c r="K1114" s="51" t="s">
        <v>1941</v>
      </c>
      <c r="N1114" s="53">
        <v>350</v>
      </c>
      <c r="P1114" s="53">
        <v>350</v>
      </c>
    </row>
    <row r="1115" spans="1:16" hidden="1">
      <c r="A1115" s="19" t="s">
        <v>434</v>
      </c>
      <c r="B1115" s="19" t="s">
        <v>1002</v>
      </c>
      <c r="D1115" s="51" t="s">
        <v>1879</v>
      </c>
      <c r="E1115" s="51" t="s">
        <v>460</v>
      </c>
      <c r="F1115" s="51" t="s">
        <v>460</v>
      </c>
      <c r="G1115" s="51" t="s">
        <v>460</v>
      </c>
      <c r="H1115" s="51" t="s">
        <v>1878</v>
      </c>
      <c r="K1115" s="51" t="s">
        <v>1941</v>
      </c>
      <c r="N1115" s="53">
        <v>0</v>
      </c>
      <c r="P1115" s="53">
        <v>0</v>
      </c>
    </row>
    <row r="1116" spans="1:16" hidden="1">
      <c r="A1116" s="19" t="s">
        <v>636</v>
      </c>
      <c r="B1116" s="19" t="s">
        <v>1002</v>
      </c>
      <c r="D1116" s="51" t="s">
        <v>1879</v>
      </c>
      <c r="E1116" s="51" t="s">
        <v>460</v>
      </c>
      <c r="F1116" s="51" t="s">
        <v>460</v>
      </c>
      <c r="H1116" s="51" t="s">
        <v>998</v>
      </c>
      <c r="K1116" s="51" t="s">
        <v>1941</v>
      </c>
      <c r="N1116" s="53">
        <v>4</v>
      </c>
      <c r="P1116" s="53">
        <v>4</v>
      </c>
    </row>
    <row r="1117" spans="1:16" hidden="1">
      <c r="A1117" s="19" t="s">
        <v>507</v>
      </c>
      <c r="B1117" s="19" t="s">
        <v>1002</v>
      </c>
      <c r="D1117" s="51" t="s">
        <v>1879</v>
      </c>
      <c r="E1117" s="51" t="s">
        <v>460</v>
      </c>
      <c r="F1117" s="51" t="s">
        <v>460</v>
      </c>
      <c r="H1117" s="51" t="s">
        <v>998</v>
      </c>
      <c r="K1117" s="51" t="s">
        <v>1941</v>
      </c>
      <c r="N1117" s="53">
        <v>7</v>
      </c>
      <c r="P1117" s="53">
        <v>7</v>
      </c>
    </row>
    <row r="1118" spans="1:16" hidden="1">
      <c r="A1118" s="19" t="s">
        <v>637</v>
      </c>
      <c r="B1118" s="19" t="s">
        <v>1002</v>
      </c>
      <c r="D1118" s="51" t="s">
        <v>1879</v>
      </c>
      <c r="E1118" s="51" t="s">
        <v>460</v>
      </c>
      <c r="F1118" s="51" t="s">
        <v>460</v>
      </c>
      <c r="H1118" s="51" t="s">
        <v>998</v>
      </c>
      <c r="K1118" s="51" t="s">
        <v>1941</v>
      </c>
      <c r="N1118" s="53">
        <v>76</v>
      </c>
      <c r="P1118" s="53">
        <v>76</v>
      </c>
    </row>
    <row r="1119" spans="1:16" hidden="1">
      <c r="A1119" s="19" t="s">
        <v>638</v>
      </c>
      <c r="B1119" s="19" t="s">
        <v>1002</v>
      </c>
      <c r="D1119" s="51" t="s">
        <v>1879</v>
      </c>
      <c r="E1119" s="51" t="s">
        <v>460</v>
      </c>
      <c r="F1119" s="51" t="s">
        <v>460</v>
      </c>
      <c r="H1119" s="51" t="s">
        <v>998</v>
      </c>
      <c r="K1119" s="51" t="s">
        <v>1941</v>
      </c>
      <c r="N1119" s="53">
        <v>213</v>
      </c>
      <c r="P1119" s="53">
        <v>213</v>
      </c>
    </row>
    <row r="1120" spans="1:16" hidden="1">
      <c r="A1120" s="19" t="s">
        <v>639</v>
      </c>
      <c r="B1120" s="19" t="s">
        <v>1002</v>
      </c>
      <c r="D1120" s="51" t="s">
        <v>1879</v>
      </c>
      <c r="E1120" s="51" t="s">
        <v>460</v>
      </c>
      <c r="F1120" s="51" t="s">
        <v>460</v>
      </c>
      <c r="H1120" s="51" t="s">
        <v>998</v>
      </c>
      <c r="K1120" s="51" t="s">
        <v>1941</v>
      </c>
      <c r="N1120" s="53">
        <v>77</v>
      </c>
      <c r="P1120" s="53">
        <v>77</v>
      </c>
    </row>
    <row r="1121" spans="1:16" hidden="1">
      <c r="A1121" s="19" t="s">
        <v>1894</v>
      </c>
      <c r="B1121" s="19" t="s">
        <v>1002</v>
      </c>
      <c r="D1121" s="51" t="s">
        <v>1879</v>
      </c>
      <c r="E1121" s="51" t="s">
        <v>460</v>
      </c>
      <c r="F1121" s="51" t="s">
        <v>460</v>
      </c>
      <c r="H1121" s="51" t="s">
        <v>998</v>
      </c>
      <c r="K1121" s="51" t="s">
        <v>1941</v>
      </c>
      <c r="N1121" s="53">
        <v>15</v>
      </c>
      <c r="P1121" s="53">
        <v>15</v>
      </c>
    </row>
    <row r="1122" spans="1:16" hidden="1">
      <c r="A1122" s="19" t="s">
        <v>640</v>
      </c>
      <c r="B1122" s="19" t="s">
        <v>1002</v>
      </c>
      <c r="D1122" s="51" t="s">
        <v>1879</v>
      </c>
      <c r="E1122" s="51" t="s">
        <v>460</v>
      </c>
      <c r="F1122" s="51" t="s">
        <v>460</v>
      </c>
      <c r="H1122" s="51" t="s">
        <v>998</v>
      </c>
      <c r="K1122" s="51" t="s">
        <v>1941</v>
      </c>
      <c r="N1122" s="53">
        <v>116</v>
      </c>
      <c r="P1122" s="53">
        <v>116</v>
      </c>
    </row>
    <row r="1123" spans="1:16" hidden="1">
      <c r="A1123" s="19" t="s">
        <v>434</v>
      </c>
      <c r="B1123" s="19" t="s">
        <v>1003</v>
      </c>
      <c r="D1123" s="51" t="s">
        <v>1879</v>
      </c>
      <c r="E1123" s="51" t="s">
        <v>460</v>
      </c>
      <c r="F1123" s="51" t="s">
        <v>460</v>
      </c>
      <c r="G1123" s="51" t="s">
        <v>460</v>
      </c>
      <c r="H1123" s="51" t="s">
        <v>1878</v>
      </c>
      <c r="K1123" s="51" t="s">
        <v>1941</v>
      </c>
      <c r="N1123" s="53">
        <v>0</v>
      </c>
      <c r="P1123" s="53">
        <v>0</v>
      </c>
    </row>
    <row r="1124" spans="1:16" hidden="1">
      <c r="A1124" s="19" t="s">
        <v>611</v>
      </c>
      <c r="B1124" s="19" t="s">
        <v>1003</v>
      </c>
      <c r="D1124" s="51" t="s">
        <v>1879</v>
      </c>
      <c r="E1124" s="51" t="s">
        <v>460</v>
      </c>
      <c r="F1124" s="51" t="s">
        <v>460</v>
      </c>
      <c r="H1124" s="51" t="s">
        <v>998</v>
      </c>
      <c r="J1124" s="51" t="s">
        <v>130</v>
      </c>
      <c r="K1124" s="51" t="s">
        <v>1941</v>
      </c>
      <c r="N1124" s="53">
        <v>350</v>
      </c>
      <c r="O1124" s="53">
        <v>350</v>
      </c>
      <c r="P1124" s="53">
        <v>0</v>
      </c>
    </row>
    <row r="1125" spans="1:16" hidden="1">
      <c r="A1125" s="19" t="s">
        <v>636</v>
      </c>
      <c r="B1125" s="19" t="s">
        <v>1003</v>
      </c>
      <c r="D1125" s="51" t="s">
        <v>1879</v>
      </c>
      <c r="E1125" s="51" t="s">
        <v>460</v>
      </c>
      <c r="F1125" s="51" t="s">
        <v>460</v>
      </c>
      <c r="H1125" s="51" t="s">
        <v>998</v>
      </c>
      <c r="K1125" s="51" t="s">
        <v>1941</v>
      </c>
      <c r="N1125" s="53">
        <v>4</v>
      </c>
      <c r="O1125" s="53">
        <v>4</v>
      </c>
      <c r="P1125" s="53">
        <v>0</v>
      </c>
    </row>
    <row r="1126" spans="1:16" hidden="1">
      <c r="A1126" s="19" t="s">
        <v>507</v>
      </c>
      <c r="B1126" s="19" t="s">
        <v>1003</v>
      </c>
      <c r="D1126" s="51" t="s">
        <v>1879</v>
      </c>
      <c r="E1126" s="51" t="s">
        <v>460</v>
      </c>
      <c r="F1126" s="51" t="s">
        <v>460</v>
      </c>
      <c r="H1126" s="51" t="s">
        <v>998</v>
      </c>
      <c r="K1126" s="51" t="s">
        <v>1941</v>
      </c>
      <c r="N1126" s="53">
        <v>7</v>
      </c>
      <c r="O1126" s="53">
        <v>7</v>
      </c>
      <c r="P1126" s="53">
        <v>0</v>
      </c>
    </row>
    <row r="1127" spans="1:16" hidden="1">
      <c r="A1127" s="19" t="s">
        <v>637</v>
      </c>
      <c r="B1127" s="19" t="s">
        <v>1003</v>
      </c>
      <c r="D1127" s="51" t="s">
        <v>1879</v>
      </c>
      <c r="E1127" s="51" t="s">
        <v>460</v>
      </c>
      <c r="F1127" s="51" t="s">
        <v>460</v>
      </c>
      <c r="H1127" s="51" t="s">
        <v>998</v>
      </c>
      <c r="K1127" s="51" t="s">
        <v>1941</v>
      </c>
      <c r="N1127" s="53">
        <v>76</v>
      </c>
      <c r="O1127" s="53">
        <v>76</v>
      </c>
      <c r="P1127" s="53">
        <v>0</v>
      </c>
    </row>
    <row r="1128" spans="1:16" hidden="1">
      <c r="A1128" s="19" t="s">
        <v>638</v>
      </c>
      <c r="B1128" s="19" t="s">
        <v>1003</v>
      </c>
      <c r="D1128" s="51" t="s">
        <v>1879</v>
      </c>
      <c r="E1128" s="51" t="s">
        <v>460</v>
      </c>
      <c r="F1128" s="51" t="s">
        <v>460</v>
      </c>
      <c r="H1128" s="51" t="s">
        <v>998</v>
      </c>
      <c r="K1128" s="51" t="s">
        <v>1941</v>
      </c>
      <c r="N1128" s="53">
        <v>213</v>
      </c>
      <c r="O1128" s="53">
        <v>213</v>
      </c>
      <c r="P1128" s="53">
        <v>0</v>
      </c>
    </row>
    <row r="1129" spans="1:16" hidden="1">
      <c r="A1129" s="19" t="s">
        <v>639</v>
      </c>
      <c r="B1129" s="19" t="s">
        <v>1003</v>
      </c>
      <c r="D1129" s="51" t="s">
        <v>1879</v>
      </c>
      <c r="E1129" s="51" t="s">
        <v>460</v>
      </c>
      <c r="F1129" s="51" t="s">
        <v>460</v>
      </c>
      <c r="H1129" s="51" t="s">
        <v>998</v>
      </c>
      <c r="K1129" s="51" t="s">
        <v>1941</v>
      </c>
      <c r="N1129" s="53">
        <v>77</v>
      </c>
      <c r="O1129" s="53">
        <v>77</v>
      </c>
      <c r="P1129" s="53">
        <v>0</v>
      </c>
    </row>
    <row r="1130" spans="1:16" hidden="1">
      <c r="A1130" s="19" t="s">
        <v>1894</v>
      </c>
      <c r="B1130" s="19" t="s">
        <v>1003</v>
      </c>
      <c r="D1130" s="51" t="s">
        <v>1879</v>
      </c>
      <c r="E1130" s="51" t="s">
        <v>460</v>
      </c>
      <c r="F1130" s="51" t="s">
        <v>460</v>
      </c>
      <c r="H1130" s="51" t="s">
        <v>998</v>
      </c>
      <c r="K1130" s="51" t="s">
        <v>1941</v>
      </c>
      <c r="N1130" s="53">
        <v>15</v>
      </c>
      <c r="O1130" s="53">
        <v>15</v>
      </c>
      <c r="P1130" s="53">
        <v>0</v>
      </c>
    </row>
    <row r="1131" spans="1:16" hidden="1">
      <c r="A1131" s="19" t="s">
        <v>640</v>
      </c>
      <c r="B1131" s="19" t="s">
        <v>1003</v>
      </c>
      <c r="D1131" s="51" t="s">
        <v>1879</v>
      </c>
      <c r="E1131" s="51" t="s">
        <v>460</v>
      </c>
      <c r="F1131" s="51" t="s">
        <v>460</v>
      </c>
      <c r="H1131" s="51" t="s">
        <v>998</v>
      </c>
      <c r="K1131" s="51" t="s">
        <v>1941</v>
      </c>
      <c r="N1131" s="53">
        <v>116</v>
      </c>
      <c r="O1131" s="53">
        <v>116</v>
      </c>
      <c r="P1131" s="53">
        <v>0</v>
      </c>
    </row>
    <row r="1132" spans="1:16" hidden="1">
      <c r="A1132" s="19" t="s">
        <v>2149</v>
      </c>
      <c r="B1132" s="19" t="s">
        <v>1004</v>
      </c>
      <c r="D1132" s="51" t="s">
        <v>1879</v>
      </c>
      <c r="E1132" s="51" t="s">
        <v>672</v>
      </c>
      <c r="F1132" s="51" t="s">
        <v>672</v>
      </c>
      <c r="G1132" s="51" t="s">
        <v>671</v>
      </c>
      <c r="H1132" s="51" t="s">
        <v>5</v>
      </c>
      <c r="L1132" s="51" t="s">
        <v>15</v>
      </c>
      <c r="N1132" s="53">
        <v>30.429192316001707</v>
      </c>
      <c r="O1132" s="53">
        <v>0</v>
      </c>
      <c r="P1132" s="53">
        <v>30.429192316001707</v>
      </c>
    </row>
    <row r="1133" spans="1:16" hidden="1">
      <c r="A1133" s="19" t="s">
        <v>502</v>
      </c>
      <c r="B1133" s="19" t="s">
        <v>1005</v>
      </c>
      <c r="D1133" s="51" t="s">
        <v>1879</v>
      </c>
      <c r="E1133" s="51" t="s">
        <v>3</v>
      </c>
      <c r="F1133" s="51" t="s">
        <v>3</v>
      </c>
      <c r="H1133" s="51" t="s">
        <v>623</v>
      </c>
      <c r="J1133" s="51">
        <v>60908</v>
      </c>
      <c r="K1133" s="51" t="s">
        <v>3435</v>
      </c>
      <c r="L1133" s="51">
        <v>7368</v>
      </c>
      <c r="N1133" s="53">
        <v>25584</v>
      </c>
      <c r="P1133" s="53">
        <v>25584</v>
      </c>
    </row>
    <row r="1134" spans="1:16" hidden="1">
      <c r="A1134" s="19" t="s">
        <v>502</v>
      </c>
      <c r="B1134" s="19" t="s">
        <v>1005</v>
      </c>
      <c r="D1134" s="51" t="s">
        <v>1879</v>
      </c>
      <c r="E1134" s="51" t="s">
        <v>3</v>
      </c>
      <c r="F1134" s="51" t="s">
        <v>3</v>
      </c>
      <c r="H1134" s="51" t="s">
        <v>623</v>
      </c>
      <c r="J1134" s="51">
        <v>60908</v>
      </c>
      <c r="K1134" s="51" t="s">
        <v>2139</v>
      </c>
      <c r="L1134" s="51">
        <v>7368</v>
      </c>
      <c r="N1134" s="53">
        <v>31247</v>
      </c>
      <c r="P1134" s="53">
        <v>31247</v>
      </c>
    </row>
    <row r="1135" spans="1:16" hidden="1">
      <c r="A1135" s="19" t="s">
        <v>1996</v>
      </c>
      <c r="B1135" s="19" t="s">
        <v>94</v>
      </c>
      <c r="D1135" s="51" t="s">
        <v>1879</v>
      </c>
      <c r="E1135" s="51" t="s">
        <v>3</v>
      </c>
      <c r="F1135" s="51" t="s">
        <v>3896</v>
      </c>
      <c r="H1135" s="51" t="s">
        <v>623</v>
      </c>
      <c r="J1135" s="51">
        <v>60908</v>
      </c>
      <c r="N1135" s="53">
        <v>4000</v>
      </c>
      <c r="O1135" s="53">
        <v>4000</v>
      </c>
      <c r="P1135" s="53">
        <v>0</v>
      </c>
    </row>
    <row r="1136" spans="1:16" hidden="1">
      <c r="A1136" s="19" t="s">
        <v>2019</v>
      </c>
      <c r="B1136" s="19" t="s">
        <v>2140</v>
      </c>
      <c r="D1136" s="51" t="s">
        <v>1879</v>
      </c>
      <c r="E1136" s="51" t="s">
        <v>3</v>
      </c>
      <c r="F1136" s="51" t="s">
        <v>3</v>
      </c>
      <c r="G1136" s="51" t="s">
        <v>3</v>
      </c>
      <c r="H1136" s="51" t="s">
        <v>1878</v>
      </c>
      <c r="J1136" s="51" t="s">
        <v>1953</v>
      </c>
      <c r="K1136" s="51" t="s">
        <v>2139</v>
      </c>
      <c r="L1136" s="51">
        <v>7368</v>
      </c>
      <c r="N1136" s="53">
        <v>3439</v>
      </c>
      <c r="O1136" s="53">
        <v>0</v>
      </c>
      <c r="P1136" s="53">
        <v>3439</v>
      </c>
    </row>
    <row r="1137" spans="1:16" hidden="1">
      <c r="A1137" s="19" t="s">
        <v>2268</v>
      </c>
      <c r="B1137" s="19" t="s">
        <v>1006</v>
      </c>
      <c r="D1137" s="51" t="s">
        <v>1879</v>
      </c>
      <c r="E1137" s="51" t="s">
        <v>3</v>
      </c>
      <c r="F1137" s="51" t="s">
        <v>3</v>
      </c>
      <c r="H1137" s="51" t="s">
        <v>623</v>
      </c>
      <c r="J1137" s="51" t="s">
        <v>1953</v>
      </c>
      <c r="K1137" s="51" t="s">
        <v>3435</v>
      </c>
      <c r="L1137" s="51">
        <v>510</v>
      </c>
      <c r="N1137" s="53">
        <v>63672</v>
      </c>
      <c r="O1137" s="53">
        <v>0</v>
      </c>
      <c r="P1137" s="53">
        <v>63672</v>
      </c>
    </row>
    <row r="1138" spans="1:16" hidden="1">
      <c r="A1138" s="19" t="s">
        <v>1983</v>
      </c>
      <c r="B1138" s="19" t="s">
        <v>3434</v>
      </c>
      <c r="D1138" s="51" t="s">
        <v>1879</v>
      </c>
      <c r="E1138" s="51" t="s">
        <v>3</v>
      </c>
      <c r="F1138" s="51" t="s">
        <v>865</v>
      </c>
      <c r="H1138" s="51" t="s">
        <v>623</v>
      </c>
      <c r="J1138" s="51" t="s">
        <v>1953</v>
      </c>
      <c r="K1138" s="51" t="s">
        <v>2139</v>
      </c>
      <c r="N1138" s="53">
        <v>3217</v>
      </c>
      <c r="P1138" s="53">
        <v>3217</v>
      </c>
    </row>
    <row r="1139" spans="1:16" hidden="1">
      <c r="A1139" s="19" t="s">
        <v>2268</v>
      </c>
      <c r="B1139" s="19" t="s">
        <v>1007</v>
      </c>
      <c r="D1139" s="51" t="s">
        <v>1879</v>
      </c>
      <c r="E1139" s="51" t="s">
        <v>3</v>
      </c>
      <c r="F1139" s="51" t="s">
        <v>3</v>
      </c>
      <c r="H1139" s="51" t="s">
        <v>623</v>
      </c>
      <c r="J1139" s="51" t="s">
        <v>1953</v>
      </c>
      <c r="K1139" s="51" t="s">
        <v>2139</v>
      </c>
      <c r="L1139" s="51">
        <v>510</v>
      </c>
      <c r="N1139" s="53">
        <v>55413</v>
      </c>
      <c r="O1139" s="53">
        <v>0</v>
      </c>
      <c r="P1139" s="53">
        <v>55413</v>
      </c>
    </row>
    <row r="1140" spans="1:16" hidden="1">
      <c r="A1140" s="19" t="s">
        <v>502</v>
      </c>
      <c r="B1140" s="19" t="s">
        <v>1008</v>
      </c>
      <c r="D1140" s="51" t="s">
        <v>1879</v>
      </c>
      <c r="E1140" s="51" t="s">
        <v>3</v>
      </c>
      <c r="F1140" s="51" t="s">
        <v>3</v>
      </c>
      <c r="H1140" s="51" t="s">
        <v>623</v>
      </c>
      <c r="J1140" s="51">
        <v>60911</v>
      </c>
      <c r="K1140" s="51" t="s">
        <v>2137</v>
      </c>
      <c r="L1140" s="51">
        <v>7369</v>
      </c>
      <c r="N1140" s="53">
        <v>54057</v>
      </c>
      <c r="P1140" s="53">
        <v>54057</v>
      </c>
    </row>
    <row r="1141" spans="1:16" hidden="1">
      <c r="A1141" s="19" t="s">
        <v>1996</v>
      </c>
      <c r="B1141" s="19" t="s">
        <v>95</v>
      </c>
      <c r="D1141" s="51" t="s">
        <v>1879</v>
      </c>
      <c r="E1141" s="51" t="s">
        <v>3</v>
      </c>
      <c r="F1141" s="51" t="s">
        <v>3896</v>
      </c>
      <c r="H1141" s="51" t="s">
        <v>623</v>
      </c>
      <c r="J1141" s="51">
        <v>60911</v>
      </c>
      <c r="N1141" s="53">
        <v>11000</v>
      </c>
      <c r="O1141" s="53">
        <v>11000</v>
      </c>
      <c r="P1141" s="53">
        <v>0</v>
      </c>
    </row>
    <row r="1142" spans="1:16" hidden="1">
      <c r="A1142" s="19" t="s">
        <v>2019</v>
      </c>
      <c r="B1142" s="19" t="s">
        <v>2138</v>
      </c>
      <c r="D1142" s="51" t="s">
        <v>1879</v>
      </c>
      <c r="E1142" s="51" t="s">
        <v>3</v>
      </c>
      <c r="F1142" s="51" t="s">
        <v>3</v>
      </c>
      <c r="G1142" s="51" t="s">
        <v>3</v>
      </c>
      <c r="H1142" s="51" t="s">
        <v>1878</v>
      </c>
      <c r="J1142" s="51" t="s">
        <v>1948</v>
      </c>
      <c r="K1142" s="51" t="s">
        <v>2137</v>
      </c>
      <c r="L1142" s="51">
        <v>7369</v>
      </c>
      <c r="N1142" s="53">
        <v>6471</v>
      </c>
      <c r="O1142" s="53">
        <v>0</v>
      </c>
      <c r="P1142" s="53">
        <v>6471</v>
      </c>
    </row>
    <row r="1143" spans="1:16" hidden="1">
      <c r="A1143" s="19" t="s">
        <v>2268</v>
      </c>
      <c r="B1143" s="19" t="s">
        <v>1009</v>
      </c>
      <c r="D1143" s="51" t="s">
        <v>1879</v>
      </c>
      <c r="E1143" s="51" t="s">
        <v>3</v>
      </c>
      <c r="F1143" s="51" t="s">
        <v>3</v>
      </c>
      <c r="H1143" s="51" t="s">
        <v>623</v>
      </c>
      <c r="J1143" s="51" t="s">
        <v>1948</v>
      </c>
      <c r="K1143" s="51" t="s">
        <v>2137</v>
      </c>
      <c r="L1143" s="51">
        <v>510</v>
      </c>
      <c r="N1143" s="53">
        <v>80915</v>
      </c>
      <c r="O1143" s="53">
        <v>0</v>
      </c>
      <c r="P1143" s="53">
        <v>80915</v>
      </c>
    </row>
    <row r="1144" spans="1:16" hidden="1">
      <c r="A1144" s="19" t="s">
        <v>434</v>
      </c>
      <c r="B1144" s="19" t="s">
        <v>1010</v>
      </c>
      <c r="D1144" s="51" t="s">
        <v>1879</v>
      </c>
      <c r="E1144" s="51" t="s">
        <v>3</v>
      </c>
      <c r="F1144" s="51" t="s">
        <v>3</v>
      </c>
      <c r="G1144" s="51" t="s">
        <v>3</v>
      </c>
      <c r="H1144" s="51" t="s">
        <v>1878</v>
      </c>
      <c r="K1144" s="51" t="s">
        <v>1947</v>
      </c>
      <c r="L1144" s="51">
        <v>7368</v>
      </c>
      <c r="N1144" s="53">
        <v>0</v>
      </c>
      <c r="P1144" s="53">
        <v>0</v>
      </c>
    </row>
    <row r="1145" spans="1:16" hidden="1">
      <c r="A1145" s="19" t="s">
        <v>611</v>
      </c>
      <c r="B1145" s="19" t="s">
        <v>1010</v>
      </c>
      <c r="D1145" s="51" t="s">
        <v>1879</v>
      </c>
      <c r="E1145" s="51" t="s">
        <v>3</v>
      </c>
      <c r="F1145" s="51" t="s">
        <v>3</v>
      </c>
      <c r="H1145" s="51" t="s">
        <v>998</v>
      </c>
      <c r="J1145" s="51" t="s">
        <v>1953</v>
      </c>
      <c r="K1145" s="51" t="s">
        <v>1947</v>
      </c>
      <c r="L1145" s="51">
        <v>7368</v>
      </c>
      <c r="N1145" s="53">
        <v>38004.629999999997</v>
      </c>
      <c r="O1145" s="53">
        <v>38004.629999999997</v>
      </c>
      <c r="P1145" s="53">
        <v>0</v>
      </c>
    </row>
    <row r="1146" spans="1:16" hidden="1">
      <c r="A1146" s="19" t="s">
        <v>636</v>
      </c>
      <c r="B1146" s="19" t="s">
        <v>1010</v>
      </c>
      <c r="D1146" s="51" t="s">
        <v>1879</v>
      </c>
      <c r="E1146" s="51" t="s">
        <v>3</v>
      </c>
      <c r="F1146" s="51" t="s">
        <v>3</v>
      </c>
      <c r="H1146" s="51" t="s">
        <v>998</v>
      </c>
      <c r="K1146" s="51" t="s">
        <v>1947</v>
      </c>
      <c r="L1146" s="51">
        <v>7368</v>
      </c>
      <c r="N1146" s="53">
        <v>511.01</v>
      </c>
      <c r="P1146" s="53">
        <v>511.01</v>
      </c>
    </row>
    <row r="1147" spans="1:16" hidden="1">
      <c r="A1147" s="19" t="s">
        <v>507</v>
      </c>
      <c r="B1147" s="19" t="s">
        <v>1010</v>
      </c>
      <c r="D1147" s="51" t="s">
        <v>1879</v>
      </c>
      <c r="E1147" s="51" t="s">
        <v>3</v>
      </c>
      <c r="F1147" s="51" t="s">
        <v>3</v>
      </c>
      <c r="H1147" s="51" t="s">
        <v>998</v>
      </c>
      <c r="K1147" s="51" t="s">
        <v>1947</v>
      </c>
      <c r="L1147" s="51">
        <v>7368</v>
      </c>
      <c r="N1147" s="53">
        <v>756.36</v>
      </c>
      <c r="P1147" s="53">
        <v>756.36</v>
      </c>
    </row>
    <row r="1148" spans="1:16" hidden="1">
      <c r="A1148" s="19" t="s">
        <v>637</v>
      </c>
      <c r="B1148" s="19" t="s">
        <v>1010</v>
      </c>
      <c r="D1148" s="51" t="s">
        <v>1879</v>
      </c>
      <c r="E1148" s="51" t="s">
        <v>3</v>
      </c>
      <c r="F1148" s="51" t="s">
        <v>3</v>
      </c>
      <c r="H1148" s="51" t="s">
        <v>998</v>
      </c>
      <c r="K1148" s="51" t="s">
        <v>1947</v>
      </c>
      <c r="L1148" s="51">
        <v>7368</v>
      </c>
      <c r="N1148" s="53">
        <v>8270.64</v>
      </c>
      <c r="P1148" s="53">
        <v>8270.64</v>
      </c>
    </row>
    <row r="1149" spans="1:16" hidden="1">
      <c r="A1149" s="19" t="s">
        <v>638</v>
      </c>
      <c r="B1149" s="19" t="s">
        <v>1010</v>
      </c>
      <c r="D1149" s="51" t="s">
        <v>1879</v>
      </c>
      <c r="E1149" s="51" t="s">
        <v>3</v>
      </c>
      <c r="F1149" s="51" t="s">
        <v>3</v>
      </c>
      <c r="H1149" s="51" t="s">
        <v>998</v>
      </c>
      <c r="K1149" s="51" t="s">
        <v>1947</v>
      </c>
      <c r="L1149" s="51">
        <v>7368</v>
      </c>
      <c r="N1149" s="53">
        <v>23141.58</v>
      </c>
      <c r="P1149" s="53">
        <v>23141.58</v>
      </c>
    </row>
    <row r="1150" spans="1:16" hidden="1">
      <c r="A1150" s="19" t="s">
        <v>639</v>
      </c>
      <c r="B1150" s="19" t="s">
        <v>1010</v>
      </c>
      <c r="D1150" s="51" t="s">
        <v>1879</v>
      </c>
      <c r="E1150" s="51" t="s">
        <v>3</v>
      </c>
      <c r="F1150" s="51" t="s">
        <v>3</v>
      </c>
      <c r="H1150" s="51" t="s">
        <v>998</v>
      </c>
      <c r="K1150" s="51" t="s">
        <v>1947</v>
      </c>
      <c r="L1150" s="51">
        <v>7368</v>
      </c>
      <c r="N1150" s="53">
        <v>8286.4</v>
      </c>
      <c r="P1150" s="53">
        <v>8286.4</v>
      </c>
    </row>
    <row r="1151" spans="1:16" hidden="1">
      <c r="A1151" s="19" t="s">
        <v>1894</v>
      </c>
      <c r="B1151" s="19" t="s">
        <v>1010</v>
      </c>
      <c r="D1151" s="51" t="s">
        <v>1879</v>
      </c>
      <c r="E1151" s="51" t="s">
        <v>3</v>
      </c>
      <c r="F1151" s="51" t="s">
        <v>3</v>
      </c>
      <c r="H1151" s="51" t="s">
        <v>998</v>
      </c>
      <c r="K1151" s="51" t="s">
        <v>1947</v>
      </c>
      <c r="L1151" s="51">
        <v>7368</v>
      </c>
      <c r="N1151" s="53">
        <v>1578.03</v>
      </c>
      <c r="P1151" s="53">
        <v>1578.03</v>
      </c>
    </row>
    <row r="1152" spans="1:16" hidden="1">
      <c r="A1152" s="19" t="s">
        <v>640</v>
      </c>
      <c r="B1152" s="19" t="s">
        <v>1010</v>
      </c>
      <c r="D1152" s="51" t="s">
        <v>1879</v>
      </c>
      <c r="E1152" s="51" t="s">
        <v>3</v>
      </c>
      <c r="F1152" s="51" t="s">
        <v>3</v>
      </c>
      <c r="H1152" s="51" t="s">
        <v>998</v>
      </c>
      <c r="K1152" s="51" t="s">
        <v>1947</v>
      </c>
      <c r="L1152" s="51">
        <v>7368</v>
      </c>
      <c r="N1152" s="53">
        <v>12638.95</v>
      </c>
      <c r="P1152" s="53">
        <v>12638.95</v>
      </c>
    </row>
    <row r="1153" spans="1:16" hidden="1">
      <c r="A1153" s="19" t="s">
        <v>434</v>
      </c>
      <c r="B1153" s="19" t="s">
        <v>1011</v>
      </c>
      <c r="D1153" s="51" t="s">
        <v>1879</v>
      </c>
      <c r="E1153" s="51" t="s">
        <v>3</v>
      </c>
      <c r="F1153" s="51" t="s">
        <v>3</v>
      </c>
      <c r="G1153" s="51" t="s">
        <v>3</v>
      </c>
      <c r="H1153" s="51" t="s">
        <v>1878</v>
      </c>
      <c r="K1153" s="51" t="s">
        <v>1946</v>
      </c>
      <c r="L1153" s="51">
        <v>7368</v>
      </c>
      <c r="N1153" s="53">
        <v>0</v>
      </c>
      <c r="P1153" s="53">
        <v>0</v>
      </c>
    </row>
    <row r="1154" spans="1:16" hidden="1">
      <c r="A1154" s="19" t="s">
        <v>611</v>
      </c>
      <c r="B1154" s="19" t="s">
        <v>1011</v>
      </c>
      <c r="D1154" s="51" t="s">
        <v>1879</v>
      </c>
      <c r="E1154" s="51" t="s">
        <v>3</v>
      </c>
      <c r="F1154" s="51" t="s">
        <v>3</v>
      </c>
      <c r="H1154" s="51" t="s">
        <v>998</v>
      </c>
      <c r="J1154" s="51" t="s">
        <v>1952</v>
      </c>
      <c r="K1154" s="51" t="s">
        <v>1946</v>
      </c>
      <c r="L1154" s="51">
        <v>7368</v>
      </c>
      <c r="N1154" s="53">
        <v>32403.78</v>
      </c>
      <c r="O1154" s="53">
        <v>32403.78</v>
      </c>
      <c r="P1154" s="53">
        <v>0</v>
      </c>
    </row>
    <row r="1155" spans="1:16" hidden="1">
      <c r="A1155" s="19" t="s">
        <v>636</v>
      </c>
      <c r="B1155" s="19" t="s">
        <v>1011</v>
      </c>
      <c r="D1155" s="51" t="s">
        <v>1879</v>
      </c>
      <c r="E1155" s="51" t="s">
        <v>3</v>
      </c>
      <c r="F1155" s="51" t="s">
        <v>3</v>
      </c>
      <c r="H1155" s="51" t="s">
        <v>998</v>
      </c>
      <c r="K1155" s="51" t="s">
        <v>1946</v>
      </c>
      <c r="L1155" s="51">
        <v>7368</v>
      </c>
      <c r="N1155" s="53">
        <v>435.71</v>
      </c>
      <c r="P1155" s="53">
        <v>435.71</v>
      </c>
    </row>
    <row r="1156" spans="1:16" hidden="1">
      <c r="A1156" s="19" t="s">
        <v>507</v>
      </c>
      <c r="B1156" s="19" t="s">
        <v>1011</v>
      </c>
      <c r="D1156" s="51" t="s">
        <v>1879</v>
      </c>
      <c r="E1156" s="51" t="s">
        <v>3</v>
      </c>
      <c r="F1156" s="51" t="s">
        <v>3</v>
      </c>
      <c r="H1156" s="51" t="s">
        <v>998</v>
      </c>
      <c r="K1156" s="51" t="s">
        <v>1946</v>
      </c>
      <c r="L1156" s="51">
        <v>7368</v>
      </c>
      <c r="N1156" s="53">
        <v>644.91</v>
      </c>
      <c r="P1156" s="53">
        <v>644.91</v>
      </c>
    </row>
    <row r="1157" spans="1:16" hidden="1">
      <c r="A1157" s="19" t="s">
        <v>637</v>
      </c>
      <c r="B1157" s="19" t="s">
        <v>1011</v>
      </c>
      <c r="D1157" s="51" t="s">
        <v>1879</v>
      </c>
      <c r="E1157" s="51" t="s">
        <v>3</v>
      </c>
      <c r="F1157" s="51" t="s">
        <v>3</v>
      </c>
      <c r="H1157" s="51" t="s">
        <v>998</v>
      </c>
      <c r="K1157" s="51" t="s">
        <v>1946</v>
      </c>
      <c r="L1157" s="51">
        <v>7368</v>
      </c>
      <c r="N1157" s="53">
        <v>7051.78</v>
      </c>
      <c r="P1157" s="53">
        <v>7051.78</v>
      </c>
    </row>
    <row r="1158" spans="1:16" hidden="1">
      <c r="A1158" s="19" t="s">
        <v>638</v>
      </c>
      <c r="B1158" s="19" t="s">
        <v>1011</v>
      </c>
      <c r="D1158" s="51" t="s">
        <v>1879</v>
      </c>
      <c r="E1158" s="51" t="s">
        <v>3</v>
      </c>
      <c r="F1158" s="51" t="s">
        <v>3</v>
      </c>
      <c r="H1158" s="51" t="s">
        <v>998</v>
      </c>
      <c r="K1158" s="51" t="s">
        <v>1946</v>
      </c>
      <c r="L1158" s="51">
        <v>7368</v>
      </c>
      <c r="N1158" s="53">
        <v>19731.14</v>
      </c>
      <c r="P1158" s="53">
        <v>19731.14</v>
      </c>
    </row>
    <row r="1159" spans="1:16" hidden="1">
      <c r="A1159" s="19" t="s">
        <v>639</v>
      </c>
      <c r="B1159" s="19" t="s">
        <v>1011</v>
      </c>
      <c r="D1159" s="51" t="s">
        <v>1879</v>
      </c>
      <c r="E1159" s="51" t="s">
        <v>3</v>
      </c>
      <c r="F1159" s="51" t="s">
        <v>3</v>
      </c>
      <c r="H1159" s="51" t="s">
        <v>998</v>
      </c>
      <c r="K1159" s="51" t="s">
        <v>1946</v>
      </c>
      <c r="L1159" s="51">
        <v>7368</v>
      </c>
      <c r="N1159" s="53">
        <v>7065.22</v>
      </c>
      <c r="P1159" s="53">
        <v>7065.22</v>
      </c>
    </row>
    <row r="1160" spans="1:16" hidden="1">
      <c r="A1160" s="19" t="s">
        <v>1894</v>
      </c>
      <c r="B1160" s="19" t="s">
        <v>1011</v>
      </c>
      <c r="D1160" s="51" t="s">
        <v>1879</v>
      </c>
      <c r="E1160" s="51" t="s">
        <v>3</v>
      </c>
      <c r="F1160" s="51" t="s">
        <v>3</v>
      </c>
      <c r="H1160" s="51" t="s">
        <v>998</v>
      </c>
      <c r="K1160" s="51" t="s">
        <v>1946</v>
      </c>
      <c r="L1160" s="51">
        <v>7368</v>
      </c>
      <c r="N1160" s="53">
        <v>1345.47</v>
      </c>
      <c r="P1160" s="53">
        <v>1345.47</v>
      </c>
    </row>
    <row r="1161" spans="1:16" hidden="1">
      <c r="A1161" s="19" t="s">
        <v>640</v>
      </c>
      <c r="B1161" s="19" t="s">
        <v>1011</v>
      </c>
      <c r="D1161" s="51" t="s">
        <v>1879</v>
      </c>
      <c r="E1161" s="51" t="s">
        <v>3</v>
      </c>
      <c r="F1161" s="51" t="s">
        <v>3</v>
      </c>
      <c r="H1161" s="51" t="s">
        <v>998</v>
      </c>
      <c r="K1161" s="51" t="s">
        <v>1946</v>
      </c>
      <c r="L1161" s="51">
        <v>7368</v>
      </c>
      <c r="N1161" s="53">
        <v>10776.31</v>
      </c>
      <c r="O1161" s="53">
        <v>5085.9399999999987</v>
      </c>
      <c r="P1161" s="53">
        <v>5690.3700000000008</v>
      </c>
    </row>
    <row r="1162" spans="1:16" hidden="1">
      <c r="A1162" s="19" t="s">
        <v>611</v>
      </c>
      <c r="B1162" s="19" t="s">
        <v>1951</v>
      </c>
      <c r="D1162" s="51" t="s">
        <v>1879</v>
      </c>
      <c r="E1162" s="51" t="s">
        <v>3</v>
      </c>
      <c r="F1162" s="51" t="s">
        <v>3</v>
      </c>
      <c r="H1162" s="51" t="s">
        <v>998</v>
      </c>
      <c r="J1162" s="51" t="s">
        <v>1950</v>
      </c>
      <c r="K1162" s="51" t="s">
        <v>1949</v>
      </c>
      <c r="L1162" s="51">
        <v>7369</v>
      </c>
      <c r="N1162" s="53">
        <v>0.47</v>
      </c>
      <c r="O1162" s="53">
        <v>0.47</v>
      </c>
      <c r="P1162" s="53">
        <v>0</v>
      </c>
    </row>
    <row r="1163" spans="1:16" hidden="1">
      <c r="A1163" s="19" t="s">
        <v>434</v>
      </c>
      <c r="B1163" s="19" t="s">
        <v>1012</v>
      </c>
      <c r="D1163" s="51" t="s">
        <v>1879</v>
      </c>
      <c r="E1163" s="51" t="s">
        <v>3</v>
      </c>
      <c r="F1163" s="51" t="s">
        <v>3</v>
      </c>
      <c r="G1163" s="51" t="s">
        <v>3</v>
      </c>
      <c r="H1163" s="51" t="s">
        <v>1878</v>
      </c>
      <c r="K1163" s="51" t="s">
        <v>1944</v>
      </c>
      <c r="L1163" s="51">
        <v>7369</v>
      </c>
      <c r="N1163" s="53">
        <v>0</v>
      </c>
      <c r="P1163" s="53">
        <v>0</v>
      </c>
    </row>
    <row r="1164" spans="1:16" hidden="1">
      <c r="A1164" s="19" t="s">
        <v>611</v>
      </c>
      <c r="B1164" s="19" t="s">
        <v>1012</v>
      </c>
      <c r="D1164" s="51" t="s">
        <v>1879</v>
      </c>
      <c r="E1164" s="51" t="s">
        <v>3</v>
      </c>
      <c r="F1164" s="51" t="s">
        <v>3</v>
      </c>
      <c r="H1164" s="51" t="s">
        <v>998</v>
      </c>
      <c r="J1164" s="51" t="s">
        <v>1948</v>
      </c>
      <c r="K1164" s="51" t="s">
        <v>1944</v>
      </c>
      <c r="L1164" s="51">
        <v>7369</v>
      </c>
      <c r="N1164" s="53">
        <v>59991.71</v>
      </c>
      <c r="O1164" s="53">
        <v>59991.71</v>
      </c>
      <c r="P1164" s="53">
        <v>0</v>
      </c>
    </row>
    <row r="1165" spans="1:16" hidden="1">
      <c r="A1165" s="19" t="s">
        <v>636</v>
      </c>
      <c r="B1165" s="19" t="s">
        <v>1012</v>
      </c>
      <c r="D1165" s="51" t="s">
        <v>1879</v>
      </c>
      <c r="E1165" s="51" t="s">
        <v>3</v>
      </c>
      <c r="F1165" s="51" t="s">
        <v>3</v>
      </c>
      <c r="H1165" s="51" t="s">
        <v>998</v>
      </c>
      <c r="K1165" s="51" t="s">
        <v>1944</v>
      </c>
      <c r="L1165" s="51">
        <v>7369</v>
      </c>
      <c r="N1165" s="53">
        <v>806.64</v>
      </c>
      <c r="P1165" s="53">
        <v>806.64</v>
      </c>
    </row>
    <row r="1166" spans="1:16" hidden="1">
      <c r="A1166" s="19" t="s">
        <v>507</v>
      </c>
      <c r="B1166" s="19" t="s">
        <v>1012</v>
      </c>
      <c r="D1166" s="51" t="s">
        <v>1879</v>
      </c>
      <c r="E1166" s="51" t="s">
        <v>3</v>
      </c>
      <c r="F1166" s="51" t="s">
        <v>3</v>
      </c>
      <c r="H1166" s="51" t="s">
        <v>998</v>
      </c>
      <c r="K1166" s="51" t="s">
        <v>1944</v>
      </c>
      <c r="L1166" s="51">
        <v>7369</v>
      </c>
      <c r="N1166" s="53">
        <v>1193.99</v>
      </c>
      <c r="P1166" s="53">
        <v>1193.99</v>
      </c>
    </row>
    <row r="1167" spans="1:16" hidden="1">
      <c r="A1167" s="19" t="s">
        <v>637</v>
      </c>
      <c r="B1167" s="19" t="s">
        <v>1012</v>
      </c>
      <c r="D1167" s="51" t="s">
        <v>1879</v>
      </c>
      <c r="E1167" s="51" t="s">
        <v>3</v>
      </c>
      <c r="F1167" s="51" t="s">
        <v>3</v>
      </c>
      <c r="H1167" s="51" t="s">
        <v>998</v>
      </c>
      <c r="K1167" s="51" t="s">
        <v>1944</v>
      </c>
      <c r="L1167" s="51">
        <v>7369</v>
      </c>
      <c r="N1167" s="53">
        <v>13055.5</v>
      </c>
      <c r="P1167" s="53">
        <v>13055.5</v>
      </c>
    </row>
    <row r="1168" spans="1:16" hidden="1">
      <c r="A1168" s="19" t="s">
        <v>1945</v>
      </c>
      <c r="B1168" s="19" t="s">
        <v>1012</v>
      </c>
      <c r="D1168" s="51" t="s">
        <v>1879</v>
      </c>
      <c r="E1168" s="51" t="s">
        <v>3</v>
      </c>
      <c r="F1168" s="51" t="s">
        <v>3</v>
      </c>
      <c r="H1168" s="51" t="s">
        <v>998</v>
      </c>
      <c r="K1168" s="51" t="s">
        <v>1944</v>
      </c>
      <c r="L1168" s="51">
        <v>7369</v>
      </c>
      <c r="N1168" s="53">
        <v>3.7</v>
      </c>
      <c r="O1168" s="53">
        <v>0</v>
      </c>
      <c r="P1168" s="53">
        <v>3.7</v>
      </c>
    </row>
    <row r="1169" spans="1:16" hidden="1">
      <c r="A1169" s="19" t="s">
        <v>638</v>
      </c>
      <c r="B1169" s="19" t="s">
        <v>1012</v>
      </c>
      <c r="D1169" s="51" t="s">
        <v>1879</v>
      </c>
      <c r="E1169" s="51" t="s">
        <v>3</v>
      </c>
      <c r="F1169" s="51" t="s">
        <v>3</v>
      </c>
      <c r="H1169" s="51" t="s">
        <v>998</v>
      </c>
      <c r="K1169" s="51" t="s">
        <v>1944</v>
      </c>
      <c r="L1169" s="51">
        <v>7369</v>
      </c>
      <c r="N1169" s="53">
        <v>36529.82</v>
      </c>
      <c r="P1169" s="53">
        <v>36529.82</v>
      </c>
    </row>
    <row r="1170" spans="1:16" hidden="1">
      <c r="A1170" s="19" t="s">
        <v>639</v>
      </c>
      <c r="B1170" s="19" t="s">
        <v>1012</v>
      </c>
      <c r="D1170" s="51" t="s">
        <v>1879</v>
      </c>
      <c r="E1170" s="51" t="s">
        <v>3</v>
      </c>
      <c r="F1170" s="51" t="s">
        <v>3</v>
      </c>
      <c r="H1170" s="51" t="s">
        <v>998</v>
      </c>
      <c r="K1170" s="51" t="s">
        <v>1944</v>
      </c>
      <c r="L1170" s="51">
        <v>7369</v>
      </c>
      <c r="N1170" s="53">
        <v>13080.38</v>
      </c>
      <c r="P1170" s="53">
        <v>13080.38</v>
      </c>
    </row>
    <row r="1171" spans="1:16" hidden="1">
      <c r="A1171" s="19" t="s">
        <v>1894</v>
      </c>
      <c r="B1171" s="19" t="s">
        <v>1012</v>
      </c>
      <c r="D1171" s="51" t="s">
        <v>1879</v>
      </c>
      <c r="E1171" s="51" t="s">
        <v>3</v>
      </c>
      <c r="F1171" s="51" t="s">
        <v>3</v>
      </c>
      <c r="H1171" s="51" t="s">
        <v>998</v>
      </c>
      <c r="K1171" s="51" t="s">
        <v>1944</v>
      </c>
      <c r="L1171" s="51">
        <v>7369</v>
      </c>
      <c r="N1171" s="53">
        <v>2490.9899999999998</v>
      </c>
      <c r="P1171" s="53">
        <v>2490.9899999999998</v>
      </c>
    </row>
    <row r="1172" spans="1:16" hidden="1">
      <c r="A1172" s="19" t="s">
        <v>640</v>
      </c>
      <c r="B1172" s="19" t="s">
        <v>1012</v>
      </c>
      <c r="D1172" s="51" t="s">
        <v>1879</v>
      </c>
      <c r="E1172" s="51" t="s">
        <v>3</v>
      </c>
      <c r="F1172" s="51" t="s">
        <v>3</v>
      </c>
      <c r="H1172" s="51" t="s">
        <v>998</v>
      </c>
      <c r="K1172" s="51" t="s">
        <v>1944</v>
      </c>
      <c r="L1172" s="51">
        <v>7369</v>
      </c>
      <c r="N1172" s="53">
        <v>19951.060000000001</v>
      </c>
      <c r="O1172" s="53">
        <v>19951.060000000001</v>
      </c>
      <c r="P1172" s="53">
        <v>0</v>
      </c>
    </row>
    <row r="1173" spans="1:16" hidden="1">
      <c r="A1173" s="19" t="s">
        <v>502</v>
      </c>
      <c r="B1173" s="19" t="s">
        <v>1013</v>
      </c>
      <c r="D1173" s="51" t="s">
        <v>1879</v>
      </c>
      <c r="E1173" s="51" t="s">
        <v>460</v>
      </c>
      <c r="F1173" s="51" t="s">
        <v>36</v>
      </c>
      <c r="H1173" s="51" t="s">
        <v>623</v>
      </c>
      <c r="J1173" s="51">
        <v>62040</v>
      </c>
      <c r="K1173" s="51" t="s">
        <v>3840</v>
      </c>
      <c r="N1173" s="53">
        <v>72</v>
      </c>
      <c r="P1173" s="53">
        <v>72</v>
      </c>
    </row>
    <row r="1174" spans="1:16" hidden="1">
      <c r="A1174" s="19" t="s">
        <v>502</v>
      </c>
      <c r="B1174" s="19" t="s">
        <v>1013</v>
      </c>
      <c r="D1174" s="51" t="s">
        <v>1879</v>
      </c>
      <c r="E1174" s="51" t="s">
        <v>460</v>
      </c>
      <c r="F1174" s="51" t="s">
        <v>36</v>
      </c>
      <c r="H1174" s="51" t="s">
        <v>623</v>
      </c>
      <c r="J1174" s="51">
        <v>62041</v>
      </c>
      <c r="K1174" s="51" t="s">
        <v>3839</v>
      </c>
      <c r="N1174" s="53">
        <v>163</v>
      </c>
      <c r="P1174" s="53">
        <v>163</v>
      </c>
    </row>
    <row r="1175" spans="1:16" hidden="1">
      <c r="A1175" s="19" t="s">
        <v>40</v>
      </c>
      <c r="B1175" s="19" t="s">
        <v>1014</v>
      </c>
      <c r="D1175" s="51" t="s">
        <v>1879</v>
      </c>
      <c r="E1175" s="51" t="s">
        <v>460</v>
      </c>
      <c r="F1175" s="51" t="s">
        <v>460</v>
      </c>
      <c r="H1175" s="51" t="s">
        <v>623</v>
      </c>
      <c r="J1175" s="51">
        <v>62040</v>
      </c>
      <c r="K1175" s="51" t="s">
        <v>3840</v>
      </c>
      <c r="N1175" s="53">
        <v>408</v>
      </c>
      <c r="P1175" s="53">
        <v>408</v>
      </c>
    </row>
    <row r="1176" spans="1:16" hidden="1">
      <c r="A1176" s="19" t="s">
        <v>40</v>
      </c>
      <c r="B1176" s="19" t="s">
        <v>1015</v>
      </c>
      <c r="D1176" s="51" t="s">
        <v>1879</v>
      </c>
      <c r="E1176" s="51" t="s">
        <v>460</v>
      </c>
      <c r="F1176" s="51" t="s">
        <v>460</v>
      </c>
      <c r="H1176" s="51" t="s">
        <v>623</v>
      </c>
      <c r="J1176" s="51">
        <v>62041</v>
      </c>
      <c r="K1176" s="51" t="s">
        <v>3839</v>
      </c>
      <c r="N1176" s="53">
        <v>919</v>
      </c>
      <c r="P1176" s="53">
        <v>919</v>
      </c>
    </row>
    <row r="1177" spans="1:16" hidden="1">
      <c r="A1177" s="19" t="s">
        <v>40</v>
      </c>
      <c r="B1177" s="19" t="s">
        <v>1016</v>
      </c>
      <c r="D1177" s="51" t="s">
        <v>1879</v>
      </c>
      <c r="E1177" s="51" t="s">
        <v>3</v>
      </c>
      <c r="F1177" s="51" t="s">
        <v>3</v>
      </c>
      <c r="H1177" s="51" t="s">
        <v>623</v>
      </c>
      <c r="J1177" s="51">
        <v>60908</v>
      </c>
      <c r="K1177" s="51" t="s">
        <v>3897</v>
      </c>
      <c r="N1177" s="53">
        <v>6263</v>
      </c>
      <c r="P1177" s="53">
        <v>6263</v>
      </c>
    </row>
    <row r="1178" spans="1:16" hidden="1">
      <c r="A1178" s="19" t="s">
        <v>1993</v>
      </c>
      <c r="B1178" s="19" t="s">
        <v>3962</v>
      </c>
      <c r="D1178" s="51" t="s">
        <v>1879</v>
      </c>
      <c r="E1178" s="51" t="s">
        <v>3</v>
      </c>
      <c r="F1178" s="51" t="s">
        <v>865</v>
      </c>
      <c r="H1178" s="51" t="s">
        <v>623</v>
      </c>
      <c r="I1178" s="51" t="s">
        <v>3960</v>
      </c>
      <c r="J1178" s="51" t="s">
        <v>2246</v>
      </c>
      <c r="N1178" s="53">
        <v>87487</v>
      </c>
      <c r="O1178" s="53">
        <v>45774</v>
      </c>
      <c r="P1178" s="53">
        <v>41713</v>
      </c>
    </row>
    <row r="1179" spans="1:16" hidden="1">
      <c r="A1179" s="19" t="s">
        <v>1993</v>
      </c>
      <c r="B1179" s="19" t="s">
        <v>3962</v>
      </c>
      <c r="D1179" s="51" t="s">
        <v>1879</v>
      </c>
      <c r="E1179" s="51" t="s">
        <v>3</v>
      </c>
      <c r="F1179" s="51" t="s">
        <v>865</v>
      </c>
      <c r="H1179" s="51" t="s">
        <v>623</v>
      </c>
      <c r="I1179" s="51" t="s">
        <v>3960</v>
      </c>
      <c r="J1179" s="51" t="s">
        <v>2736</v>
      </c>
      <c r="N1179" s="53">
        <v>117556</v>
      </c>
      <c r="O1179" s="53">
        <v>7853</v>
      </c>
      <c r="P1179" s="53">
        <v>109703</v>
      </c>
    </row>
    <row r="1180" spans="1:16" hidden="1">
      <c r="A1180" s="19" t="s">
        <v>1993</v>
      </c>
      <c r="B1180" s="19" t="s">
        <v>3962</v>
      </c>
      <c r="D1180" s="51" t="s">
        <v>1879</v>
      </c>
      <c r="E1180" s="51" t="s">
        <v>3</v>
      </c>
      <c r="F1180" s="51" t="s">
        <v>865</v>
      </c>
      <c r="H1180" s="51" t="s">
        <v>623</v>
      </c>
      <c r="I1180" s="51" t="s">
        <v>3960</v>
      </c>
      <c r="J1180" s="51" t="s">
        <v>2241</v>
      </c>
      <c r="N1180" s="53">
        <v>96966</v>
      </c>
      <c r="O1180" s="53">
        <v>50126</v>
      </c>
      <c r="P1180" s="53">
        <v>46840</v>
      </c>
    </row>
    <row r="1181" spans="1:16" hidden="1">
      <c r="A1181" s="19" t="s">
        <v>1993</v>
      </c>
      <c r="B1181" s="19" t="s">
        <v>3962</v>
      </c>
      <c r="D1181" s="51" t="s">
        <v>1879</v>
      </c>
      <c r="E1181" s="51" t="s">
        <v>3</v>
      </c>
      <c r="F1181" s="51" t="s">
        <v>865</v>
      </c>
      <c r="H1181" s="51" t="s">
        <v>623</v>
      </c>
      <c r="I1181" s="51" t="s">
        <v>3960</v>
      </c>
      <c r="J1181" s="51" t="s">
        <v>2734</v>
      </c>
      <c r="N1181" s="53">
        <v>113116</v>
      </c>
      <c r="O1181" s="53">
        <v>16819</v>
      </c>
      <c r="P1181" s="53">
        <v>96297</v>
      </c>
    </row>
    <row r="1182" spans="1:16" hidden="1">
      <c r="A1182" s="19" t="s">
        <v>1993</v>
      </c>
      <c r="B1182" s="19" t="s">
        <v>3962</v>
      </c>
      <c r="D1182" s="51" t="s">
        <v>1879</v>
      </c>
      <c r="E1182" s="51" t="s">
        <v>3</v>
      </c>
      <c r="F1182" s="51" t="s">
        <v>865</v>
      </c>
      <c r="H1182" s="51" t="s">
        <v>623</v>
      </c>
      <c r="I1182" s="51" t="s">
        <v>3960</v>
      </c>
      <c r="J1182" s="51" t="s">
        <v>2244</v>
      </c>
      <c r="N1182" s="53">
        <v>113096</v>
      </c>
      <c r="O1182" s="53">
        <v>18396</v>
      </c>
      <c r="P1182" s="53">
        <v>94700</v>
      </c>
    </row>
    <row r="1183" spans="1:16" hidden="1">
      <c r="A1183" s="19" t="s">
        <v>1993</v>
      </c>
      <c r="B1183" s="19" t="s">
        <v>3962</v>
      </c>
      <c r="D1183" s="51" t="s">
        <v>1879</v>
      </c>
      <c r="E1183" s="51" t="s">
        <v>3</v>
      </c>
      <c r="F1183" s="51" t="s">
        <v>865</v>
      </c>
      <c r="H1183" s="51" t="s">
        <v>623</v>
      </c>
      <c r="I1183" s="51" t="s">
        <v>3960</v>
      </c>
      <c r="J1183" s="51" t="s">
        <v>2732</v>
      </c>
      <c r="N1183" s="53">
        <v>100348</v>
      </c>
      <c r="O1183" s="53">
        <v>17012</v>
      </c>
      <c r="P1183" s="53">
        <v>83336</v>
      </c>
    </row>
    <row r="1184" spans="1:16" hidden="1">
      <c r="A1184" s="19" t="s">
        <v>1993</v>
      </c>
      <c r="B1184" s="19" t="s">
        <v>3962</v>
      </c>
      <c r="D1184" s="51" t="s">
        <v>1879</v>
      </c>
      <c r="E1184" s="51" t="s">
        <v>3</v>
      </c>
      <c r="F1184" s="51" t="s">
        <v>865</v>
      </c>
      <c r="H1184" s="51" t="s">
        <v>623</v>
      </c>
      <c r="I1184" s="51" t="s">
        <v>3960</v>
      </c>
      <c r="J1184" s="51" t="s">
        <v>2730</v>
      </c>
      <c r="N1184" s="53">
        <v>70024</v>
      </c>
      <c r="O1184" s="53">
        <v>13562</v>
      </c>
      <c r="P1184" s="53">
        <v>56462</v>
      </c>
    </row>
    <row r="1185" spans="1:16" hidden="1">
      <c r="A1185" s="19" t="s">
        <v>1993</v>
      </c>
      <c r="B1185" s="19" t="s">
        <v>3962</v>
      </c>
      <c r="D1185" s="51" t="s">
        <v>1879</v>
      </c>
      <c r="E1185" s="51" t="s">
        <v>3</v>
      </c>
      <c r="F1185" s="51" t="s">
        <v>865</v>
      </c>
      <c r="H1185" s="51" t="s">
        <v>623</v>
      </c>
      <c r="I1185" s="51" t="s">
        <v>3960</v>
      </c>
      <c r="J1185" s="51" t="s">
        <v>3956</v>
      </c>
      <c r="N1185" s="53">
        <v>15096</v>
      </c>
      <c r="O1185" s="53">
        <v>0</v>
      </c>
      <c r="P1185" s="53">
        <v>15096</v>
      </c>
    </row>
    <row r="1186" spans="1:16" hidden="1">
      <c r="A1186" s="19" t="s">
        <v>756</v>
      </c>
      <c r="B1186" s="19" t="s">
        <v>3957</v>
      </c>
      <c r="D1186" s="51" t="s">
        <v>1879</v>
      </c>
      <c r="E1186" s="51" t="s">
        <v>3</v>
      </c>
      <c r="F1186" s="51" t="s">
        <v>3</v>
      </c>
      <c r="H1186" s="51" t="s">
        <v>623</v>
      </c>
      <c r="I1186" s="51">
        <v>60117</v>
      </c>
      <c r="J1186" s="51" t="s">
        <v>3956</v>
      </c>
      <c r="N1186" s="53">
        <v>82823</v>
      </c>
      <c r="P1186" s="53">
        <v>82823</v>
      </c>
    </row>
    <row r="1187" spans="1:16" hidden="1">
      <c r="A1187" s="19" t="s">
        <v>1994</v>
      </c>
      <c r="B1187" s="19" t="s">
        <v>3957</v>
      </c>
      <c r="D1187" s="51" t="s">
        <v>1879</v>
      </c>
      <c r="E1187" s="51" t="s">
        <v>3</v>
      </c>
      <c r="F1187" s="51" t="s">
        <v>865</v>
      </c>
      <c r="H1187" s="51" t="s">
        <v>623</v>
      </c>
      <c r="I1187" s="51" t="s">
        <v>363</v>
      </c>
      <c r="J1187" s="51" t="s">
        <v>3956</v>
      </c>
      <c r="N1187" s="53">
        <v>38959</v>
      </c>
      <c r="P1187" s="53">
        <v>38959</v>
      </c>
    </row>
    <row r="1188" spans="1:16" hidden="1">
      <c r="A1188" s="19" t="s">
        <v>1982</v>
      </c>
      <c r="B1188" s="19" t="s">
        <v>1017</v>
      </c>
      <c r="D1188" s="51" t="s">
        <v>1879</v>
      </c>
      <c r="E1188" s="51" t="s">
        <v>3</v>
      </c>
      <c r="F1188" s="51" t="s">
        <v>3</v>
      </c>
      <c r="H1188" s="51" t="s">
        <v>623</v>
      </c>
      <c r="J1188" s="51">
        <v>60025</v>
      </c>
      <c r="K1188" s="51" t="s">
        <v>2243</v>
      </c>
      <c r="N1188" s="53">
        <v>43935</v>
      </c>
      <c r="P1188" s="53">
        <v>43935</v>
      </c>
    </row>
    <row r="1189" spans="1:16" hidden="1">
      <c r="A1189" s="19" t="s">
        <v>2189</v>
      </c>
      <c r="B1189" s="19" t="s">
        <v>1017</v>
      </c>
      <c r="D1189" s="51" t="s">
        <v>1879</v>
      </c>
      <c r="E1189" s="51" t="s">
        <v>3</v>
      </c>
      <c r="F1189" s="51" t="s">
        <v>3</v>
      </c>
      <c r="G1189" s="51" t="s">
        <v>3</v>
      </c>
      <c r="H1189" s="51" t="s">
        <v>1878</v>
      </c>
      <c r="J1189" s="51">
        <v>60025</v>
      </c>
      <c r="K1189" s="51" t="s">
        <v>2243</v>
      </c>
      <c r="N1189" s="53">
        <v>43935</v>
      </c>
      <c r="P1189" s="53">
        <v>43935</v>
      </c>
    </row>
    <row r="1190" spans="1:16" hidden="1">
      <c r="A1190" s="19" t="s">
        <v>1982</v>
      </c>
      <c r="B1190" s="19" t="s">
        <v>2247</v>
      </c>
      <c r="D1190" s="51" t="s">
        <v>1879</v>
      </c>
      <c r="E1190" s="51" t="s">
        <v>3</v>
      </c>
      <c r="F1190" s="51" t="s">
        <v>3</v>
      </c>
      <c r="H1190" s="51" t="s">
        <v>623</v>
      </c>
      <c r="J1190" s="51">
        <v>60004</v>
      </c>
      <c r="K1190" s="51" t="s">
        <v>2246</v>
      </c>
      <c r="N1190" s="53">
        <v>65160</v>
      </c>
      <c r="P1190" s="53">
        <v>65160</v>
      </c>
    </row>
    <row r="1191" spans="1:16" hidden="1">
      <c r="A1191" s="19" t="s">
        <v>1989</v>
      </c>
      <c r="B1191" s="19" t="s">
        <v>2247</v>
      </c>
      <c r="D1191" s="51" t="s">
        <v>1879</v>
      </c>
      <c r="E1191" s="51" t="s">
        <v>3</v>
      </c>
      <c r="F1191" s="51" t="s">
        <v>3</v>
      </c>
      <c r="H1191" s="51" t="s">
        <v>623</v>
      </c>
      <c r="K1191" s="51" t="s">
        <v>2246</v>
      </c>
      <c r="N1191" s="53">
        <v>45774</v>
      </c>
      <c r="O1191" s="53">
        <v>0</v>
      </c>
      <c r="P1191" s="53">
        <v>45774</v>
      </c>
    </row>
    <row r="1192" spans="1:16" hidden="1">
      <c r="A1192" s="19" t="s">
        <v>2189</v>
      </c>
      <c r="B1192" s="19" t="s">
        <v>2247</v>
      </c>
      <c r="D1192" s="51" t="s">
        <v>1879</v>
      </c>
      <c r="E1192" s="51" t="s">
        <v>3</v>
      </c>
      <c r="F1192" s="51" t="s">
        <v>3</v>
      </c>
      <c r="G1192" s="51" t="s">
        <v>3</v>
      </c>
      <c r="H1192" s="51" t="s">
        <v>1878</v>
      </c>
      <c r="J1192" s="51">
        <v>60004</v>
      </c>
      <c r="K1192" s="51" t="s">
        <v>2246</v>
      </c>
      <c r="N1192" s="53">
        <v>65160</v>
      </c>
      <c r="P1192" s="53">
        <v>65160</v>
      </c>
    </row>
    <row r="1193" spans="1:16" hidden="1">
      <c r="A1193" s="19" t="s">
        <v>2283</v>
      </c>
      <c r="B1193" s="19" t="s">
        <v>1018</v>
      </c>
      <c r="D1193" s="51" t="s">
        <v>1879</v>
      </c>
      <c r="E1193" s="51" t="s">
        <v>3</v>
      </c>
      <c r="F1193" s="51" t="s">
        <v>3</v>
      </c>
      <c r="H1193" s="51" t="s">
        <v>623</v>
      </c>
      <c r="J1193" s="51" t="s">
        <v>359</v>
      </c>
      <c r="K1193" s="51" t="s">
        <v>2736</v>
      </c>
      <c r="L1193" s="51">
        <v>286</v>
      </c>
      <c r="N1193" s="53">
        <v>666</v>
      </c>
      <c r="O1193" s="53">
        <v>0</v>
      </c>
      <c r="P1193" s="53">
        <v>666</v>
      </c>
    </row>
    <row r="1194" spans="1:16" hidden="1">
      <c r="A1194" s="19" t="s">
        <v>2279</v>
      </c>
      <c r="B1194" s="19" t="s">
        <v>1018</v>
      </c>
      <c r="D1194" s="51" t="s">
        <v>1879</v>
      </c>
      <c r="E1194" s="51" t="s">
        <v>3</v>
      </c>
      <c r="F1194" s="51" t="s">
        <v>3</v>
      </c>
      <c r="H1194" s="51" t="s">
        <v>623</v>
      </c>
      <c r="J1194" s="51" t="s">
        <v>359</v>
      </c>
      <c r="K1194" s="51" t="s">
        <v>2736</v>
      </c>
      <c r="L1194" s="51">
        <v>286</v>
      </c>
      <c r="N1194" s="53">
        <v>2657</v>
      </c>
      <c r="O1194" s="53">
        <v>0</v>
      </c>
      <c r="P1194" s="53">
        <v>2657</v>
      </c>
    </row>
    <row r="1195" spans="1:16" hidden="1">
      <c r="A1195" s="19" t="s">
        <v>1989</v>
      </c>
      <c r="B1195" s="19" t="s">
        <v>1018</v>
      </c>
      <c r="D1195" s="51" t="s">
        <v>1879</v>
      </c>
      <c r="E1195" s="51" t="s">
        <v>3</v>
      </c>
      <c r="F1195" s="51" t="s">
        <v>3</v>
      </c>
      <c r="H1195" s="51" t="s">
        <v>623</v>
      </c>
      <c r="K1195" s="51" t="s">
        <v>2736</v>
      </c>
      <c r="N1195" s="53">
        <v>4530</v>
      </c>
      <c r="O1195" s="53">
        <v>0</v>
      </c>
      <c r="P1195" s="53">
        <v>4530</v>
      </c>
    </row>
    <row r="1196" spans="1:16" hidden="1">
      <c r="A1196" s="19" t="s">
        <v>1982</v>
      </c>
      <c r="B1196" s="19" t="s">
        <v>2242</v>
      </c>
      <c r="D1196" s="51" t="s">
        <v>1879</v>
      </c>
      <c r="E1196" s="51" t="s">
        <v>3</v>
      </c>
      <c r="F1196" s="51" t="s">
        <v>3</v>
      </c>
      <c r="H1196" s="51" t="s">
        <v>623</v>
      </c>
      <c r="J1196" s="51">
        <v>60026</v>
      </c>
      <c r="K1196" s="51" t="s">
        <v>2241</v>
      </c>
      <c r="N1196" s="53">
        <v>65175</v>
      </c>
      <c r="P1196" s="53">
        <v>65175</v>
      </c>
    </row>
    <row r="1197" spans="1:16" hidden="1">
      <c r="A1197" s="19" t="s">
        <v>1989</v>
      </c>
      <c r="B1197" s="19" t="s">
        <v>2242</v>
      </c>
      <c r="D1197" s="51" t="s">
        <v>1879</v>
      </c>
      <c r="E1197" s="51" t="s">
        <v>3</v>
      </c>
      <c r="F1197" s="51" t="s">
        <v>3</v>
      </c>
      <c r="H1197" s="51" t="s">
        <v>623</v>
      </c>
      <c r="K1197" s="51" t="s">
        <v>2241</v>
      </c>
      <c r="N1197" s="53">
        <v>50126</v>
      </c>
      <c r="O1197" s="53">
        <v>0</v>
      </c>
      <c r="P1197" s="53">
        <v>50126</v>
      </c>
    </row>
    <row r="1198" spans="1:16" hidden="1">
      <c r="A1198" s="19" t="s">
        <v>2189</v>
      </c>
      <c r="B1198" s="19" t="s">
        <v>2242</v>
      </c>
      <c r="D1198" s="51" t="s">
        <v>1879</v>
      </c>
      <c r="E1198" s="51" t="s">
        <v>3</v>
      </c>
      <c r="F1198" s="51" t="s">
        <v>3</v>
      </c>
      <c r="G1198" s="51" t="s">
        <v>3</v>
      </c>
      <c r="H1198" s="51" t="s">
        <v>1878</v>
      </c>
      <c r="J1198" s="51">
        <v>60026</v>
      </c>
      <c r="K1198" s="51" t="s">
        <v>2241</v>
      </c>
      <c r="N1198" s="53">
        <v>65175</v>
      </c>
      <c r="P1198" s="53">
        <v>65175</v>
      </c>
    </row>
    <row r="1199" spans="1:16" hidden="1">
      <c r="A1199" s="19" t="s">
        <v>1989</v>
      </c>
      <c r="B1199" s="19" t="s">
        <v>2735</v>
      </c>
      <c r="D1199" s="51" t="s">
        <v>1879</v>
      </c>
      <c r="E1199" s="51" t="s">
        <v>3</v>
      </c>
      <c r="F1199" s="51" t="s">
        <v>3</v>
      </c>
      <c r="H1199" s="51" t="s">
        <v>623</v>
      </c>
      <c r="K1199" s="51" t="s">
        <v>2734</v>
      </c>
      <c r="N1199" s="53">
        <v>16819</v>
      </c>
      <c r="O1199" s="53">
        <v>0</v>
      </c>
      <c r="P1199" s="53">
        <v>16819</v>
      </c>
    </row>
    <row r="1200" spans="1:16" hidden="1">
      <c r="A1200" s="19" t="s">
        <v>1994</v>
      </c>
      <c r="B1200" s="19" t="s">
        <v>1019</v>
      </c>
      <c r="D1200" s="51" t="s">
        <v>1879</v>
      </c>
      <c r="E1200" s="51" t="s">
        <v>3</v>
      </c>
      <c r="F1200" s="51" t="s">
        <v>865</v>
      </c>
      <c r="H1200" s="51" t="s">
        <v>623</v>
      </c>
      <c r="I1200" s="51" t="s">
        <v>389</v>
      </c>
      <c r="J1200" s="51" t="s">
        <v>2244</v>
      </c>
      <c r="N1200" s="53">
        <v>20286</v>
      </c>
      <c r="P1200" s="53">
        <v>20286</v>
      </c>
    </row>
    <row r="1201" spans="1:16" hidden="1">
      <c r="A1201" s="19" t="s">
        <v>1982</v>
      </c>
      <c r="B1201" s="19" t="s">
        <v>1019</v>
      </c>
      <c r="D1201" s="51" t="s">
        <v>1879</v>
      </c>
      <c r="E1201" s="51" t="s">
        <v>3</v>
      </c>
      <c r="F1201" s="51" t="s">
        <v>3</v>
      </c>
      <c r="H1201" s="51" t="s">
        <v>623</v>
      </c>
      <c r="J1201" s="51">
        <v>60007</v>
      </c>
      <c r="K1201" s="51" t="s">
        <v>2244</v>
      </c>
      <c r="N1201" s="53">
        <v>19267.29</v>
      </c>
      <c r="P1201" s="53">
        <v>19267.29</v>
      </c>
    </row>
    <row r="1202" spans="1:16" hidden="1">
      <c r="A1202" s="19" t="s">
        <v>3910</v>
      </c>
      <c r="B1202" s="19" t="s">
        <v>1019</v>
      </c>
      <c r="D1202" s="51" t="s">
        <v>1879</v>
      </c>
      <c r="E1202" s="51" t="s">
        <v>3</v>
      </c>
      <c r="F1202" s="51" t="s">
        <v>3</v>
      </c>
      <c r="H1202" s="51" t="s">
        <v>623</v>
      </c>
      <c r="J1202" s="51">
        <v>60007</v>
      </c>
      <c r="K1202" s="51" t="s">
        <v>2244</v>
      </c>
      <c r="N1202" s="53">
        <v>13492</v>
      </c>
      <c r="P1202" s="53">
        <v>13492</v>
      </c>
    </row>
    <row r="1203" spans="1:16" hidden="1">
      <c r="A1203" s="19" t="s">
        <v>1989</v>
      </c>
      <c r="B1203" s="19" t="s">
        <v>1019</v>
      </c>
      <c r="D1203" s="51" t="s">
        <v>1879</v>
      </c>
      <c r="E1203" s="51" t="s">
        <v>3</v>
      </c>
      <c r="F1203" s="51" t="s">
        <v>3</v>
      </c>
      <c r="H1203" s="51" t="s">
        <v>623</v>
      </c>
      <c r="K1203" s="51" t="s">
        <v>2244</v>
      </c>
      <c r="N1203" s="53">
        <v>18396</v>
      </c>
      <c r="O1203" s="53">
        <v>0</v>
      </c>
      <c r="P1203" s="53">
        <v>18396</v>
      </c>
    </row>
    <row r="1204" spans="1:16" hidden="1">
      <c r="A1204" s="19" t="s">
        <v>2189</v>
      </c>
      <c r="B1204" s="19" t="s">
        <v>1019</v>
      </c>
      <c r="D1204" s="51" t="s">
        <v>1879</v>
      </c>
      <c r="E1204" s="51" t="s">
        <v>3</v>
      </c>
      <c r="F1204" s="51" t="s">
        <v>3</v>
      </c>
      <c r="G1204" s="51" t="s">
        <v>3</v>
      </c>
      <c r="H1204" s="51" t="s">
        <v>1878</v>
      </c>
      <c r="J1204" s="51">
        <v>60007</v>
      </c>
      <c r="K1204" s="51" t="s">
        <v>2244</v>
      </c>
      <c r="N1204" s="53">
        <v>19272.66</v>
      </c>
      <c r="P1204" s="53">
        <v>19272.66</v>
      </c>
    </row>
    <row r="1205" spans="1:16" hidden="1">
      <c r="A1205" s="19" t="s">
        <v>2245</v>
      </c>
      <c r="B1205" s="19" t="s">
        <v>1019</v>
      </c>
      <c r="D1205" s="51" t="s">
        <v>1879</v>
      </c>
      <c r="E1205" s="51" t="s">
        <v>3</v>
      </c>
      <c r="F1205" s="51" t="s">
        <v>3</v>
      </c>
      <c r="G1205" s="51" t="s">
        <v>3</v>
      </c>
      <c r="H1205" s="51" t="s">
        <v>1878</v>
      </c>
      <c r="J1205" s="51">
        <v>60007</v>
      </c>
      <c r="K1205" s="51" t="s">
        <v>2244</v>
      </c>
      <c r="N1205" s="53">
        <v>13487.34</v>
      </c>
      <c r="P1205" s="53">
        <v>13487.34</v>
      </c>
    </row>
    <row r="1206" spans="1:16" hidden="1">
      <c r="A1206" s="19" t="s">
        <v>756</v>
      </c>
      <c r="B1206" s="19" t="s">
        <v>2733</v>
      </c>
      <c r="D1206" s="51" t="s">
        <v>1879</v>
      </c>
      <c r="E1206" s="51" t="s">
        <v>3</v>
      </c>
      <c r="F1206" s="51" t="s">
        <v>3</v>
      </c>
      <c r="H1206" s="51" t="s">
        <v>623</v>
      </c>
      <c r="I1206" s="51">
        <v>60008</v>
      </c>
      <c r="J1206" s="51" t="s">
        <v>2732</v>
      </c>
      <c r="N1206" s="53">
        <v>1848</v>
      </c>
      <c r="P1206" s="53">
        <v>1848</v>
      </c>
    </row>
    <row r="1207" spans="1:16" hidden="1">
      <c r="A1207" s="19" t="s">
        <v>1989</v>
      </c>
      <c r="B1207" s="19" t="s">
        <v>2733</v>
      </c>
      <c r="D1207" s="51" t="s">
        <v>1879</v>
      </c>
      <c r="E1207" s="51" t="s">
        <v>3</v>
      </c>
      <c r="F1207" s="51" t="s">
        <v>3</v>
      </c>
      <c r="H1207" s="51" t="s">
        <v>623</v>
      </c>
      <c r="K1207" s="51" t="s">
        <v>2732</v>
      </c>
      <c r="N1207" s="53">
        <v>17012</v>
      </c>
      <c r="O1207" s="53">
        <v>0</v>
      </c>
      <c r="P1207" s="53">
        <v>17012</v>
      </c>
    </row>
    <row r="1208" spans="1:16" hidden="1">
      <c r="A1208" s="19" t="s">
        <v>756</v>
      </c>
      <c r="B1208" s="19" t="s">
        <v>2731</v>
      </c>
      <c r="D1208" s="51" t="s">
        <v>1879</v>
      </c>
      <c r="E1208" s="51" t="s">
        <v>3</v>
      </c>
      <c r="F1208" s="51" t="s">
        <v>3</v>
      </c>
      <c r="H1208" s="51" t="s">
        <v>623</v>
      </c>
      <c r="I1208" s="51">
        <v>60009</v>
      </c>
      <c r="J1208" s="51" t="s">
        <v>2730</v>
      </c>
      <c r="N1208" s="53">
        <v>27404</v>
      </c>
      <c r="P1208" s="53">
        <v>27404</v>
      </c>
    </row>
    <row r="1209" spans="1:16" hidden="1">
      <c r="A1209" s="19" t="s">
        <v>1989</v>
      </c>
      <c r="B1209" s="19" t="s">
        <v>2731</v>
      </c>
      <c r="D1209" s="51" t="s">
        <v>1879</v>
      </c>
      <c r="E1209" s="51" t="s">
        <v>3</v>
      </c>
      <c r="F1209" s="51" t="s">
        <v>3</v>
      </c>
      <c r="H1209" s="51" t="s">
        <v>623</v>
      </c>
      <c r="K1209" s="51" t="s">
        <v>2730</v>
      </c>
      <c r="N1209" s="53">
        <v>13562</v>
      </c>
      <c r="O1209" s="53">
        <v>0</v>
      </c>
      <c r="P1209" s="53">
        <v>13562</v>
      </c>
    </row>
    <row r="1210" spans="1:16" hidden="1">
      <c r="A1210" s="19" t="s">
        <v>1982</v>
      </c>
      <c r="B1210" s="19" t="s">
        <v>2251</v>
      </c>
      <c r="D1210" s="51" t="s">
        <v>1879</v>
      </c>
      <c r="E1210" s="51" t="s">
        <v>3</v>
      </c>
      <c r="F1210" s="51" t="s">
        <v>3</v>
      </c>
      <c r="H1210" s="51" t="s">
        <v>623</v>
      </c>
      <c r="J1210" s="51">
        <v>60002</v>
      </c>
      <c r="K1210" s="51" t="s">
        <v>2250</v>
      </c>
      <c r="N1210" s="53">
        <v>22305</v>
      </c>
      <c r="P1210" s="53">
        <v>22305</v>
      </c>
    </row>
    <row r="1211" spans="1:16" hidden="1">
      <c r="A1211" s="19" t="s">
        <v>2189</v>
      </c>
      <c r="B1211" s="19" t="s">
        <v>2251</v>
      </c>
      <c r="D1211" s="51" t="s">
        <v>1879</v>
      </c>
      <c r="E1211" s="51" t="s">
        <v>3</v>
      </c>
      <c r="F1211" s="51" t="s">
        <v>3</v>
      </c>
      <c r="G1211" s="51" t="s">
        <v>3</v>
      </c>
      <c r="H1211" s="51" t="s">
        <v>1878</v>
      </c>
      <c r="J1211" s="51">
        <v>60002</v>
      </c>
      <c r="K1211" s="51" t="s">
        <v>2250</v>
      </c>
      <c r="N1211" s="53">
        <v>22305</v>
      </c>
      <c r="P1211" s="53">
        <v>22305</v>
      </c>
    </row>
    <row r="1212" spans="1:16" hidden="1">
      <c r="A1212" s="19" t="s">
        <v>1982</v>
      </c>
      <c r="B1212" s="19" t="s">
        <v>2249</v>
      </c>
      <c r="D1212" s="51" t="s">
        <v>1879</v>
      </c>
      <c r="E1212" s="51" t="s">
        <v>3</v>
      </c>
      <c r="F1212" s="51" t="s">
        <v>3</v>
      </c>
      <c r="H1212" s="51" t="s">
        <v>623</v>
      </c>
      <c r="J1212" s="51">
        <v>60003</v>
      </c>
      <c r="K1212" s="51" t="s">
        <v>2248</v>
      </c>
      <c r="N1212" s="53">
        <v>33465</v>
      </c>
      <c r="P1212" s="53">
        <v>33465</v>
      </c>
    </row>
    <row r="1213" spans="1:16" hidden="1">
      <c r="A1213" s="19" t="s">
        <v>2189</v>
      </c>
      <c r="B1213" s="19" t="s">
        <v>2249</v>
      </c>
      <c r="D1213" s="51" t="s">
        <v>1879</v>
      </c>
      <c r="E1213" s="51" t="s">
        <v>3</v>
      </c>
      <c r="F1213" s="51" t="s">
        <v>3</v>
      </c>
      <c r="G1213" s="51" t="s">
        <v>3</v>
      </c>
      <c r="H1213" s="51" t="s">
        <v>1878</v>
      </c>
      <c r="J1213" s="51">
        <v>60003</v>
      </c>
      <c r="K1213" s="51" t="s">
        <v>2248</v>
      </c>
      <c r="N1213" s="53">
        <v>33465</v>
      </c>
      <c r="P1213" s="53">
        <v>33465</v>
      </c>
    </row>
    <row r="1214" spans="1:16" hidden="1">
      <c r="A1214" s="19" t="s">
        <v>1993</v>
      </c>
      <c r="B1214" s="19" t="s">
        <v>3961</v>
      </c>
      <c r="D1214" s="51" t="s">
        <v>1879</v>
      </c>
      <c r="E1214" s="51" t="s">
        <v>3</v>
      </c>
      <c r="F1214" s="51" t="s">
        <v>865</v>
      </c>
      <c r="H1214" s="51" t="s">
        <v>623</v>
      </c>
      <c r="I1214" s="51" t="s">
        <v>3960</v>
      </c>
      <c r="J1214" s="51" t="s">
        <v>2728</v>
      </c>
      <c r="N1214" s="53">
        <v>80456</v>
      </c>
      <c r="O1214" s="53">
        <v>13160</v>
      </c>
      <c r="P1214" s="53">
        <v>67296</v>
      </c>
    </row>
    <row r="1215" spans="1:16" hidden="1">
      <c r="A1215" s="19" t="s">
        <v>756</v>
      </c>
      <c r="B1215" s="19" t="s">
        <v>2729</v>
      </c>
      <c r="D1215" s="51" t="s">
        <v>1879</v>
      </c>
      <c r="E1215" s="51" t="s">
        <v>3</v>
      </c>
      <c r="F1215" s="51" t="s">
        <v>3</v>
      </c>
      <c r="H1215" s="51" t="s">
        <v>623</v>
      </c>
      <c r="I1215" s="51">
        <v>60010</v>
      </c>
      <c r="J1215" s="51" t="s">
        <v>2728</v>
      </c>
      <c r="N1215" s="53">
        <v>23805</v>
      </c>
      <c r="P1215" s="53">
        <v>23805</v>
      </c>
    </row>
    <row r="1216" spans="1:16" hidden="1">
      <c r="A1216" s="19" t="s">
        <v>1994</v>
      </c>
      <c r="B1216" s="19" t="s">
        <v>2729</v>
      </c>
      <c r="D1216" s="51" t="s">
        <v>1879</v>
      </c>
      <c r="E1216" s="51" t="s">
        <v>3</v>
      </c>
      <c r="F1216" s="51" t="s">
        <v>865</v>
      </c>
      <c r="H1216" s="51" t="s">
        <v>623</v>
      </c>
      <c r="I1216" s="51" t="s">
        <v>3960</v>
      </c>
      <c r="J1216" s="51" t="s">
        <v>2728</v>
      </c>
      <c r="N1216" s="53">
        <v>20547</v>
      </c>
      <c r="P1216" s="53">
        <v>20547</v>
      </c>
    </row>
    <row r="1217" spans="1:16" hidden="1">
      <c r="A1217" s="19" t="s">
        <v>1989</v>
      </c>
      <c r="B1217" s="19" t="s">
        <v>2729</v>
      </c>
      <c r="D1217" s="51" t="s">
        <v>1879</v>
      </c>
      <c r="E1217" s="51" t="s">
        <v>3</v>
      </c>
      <c r="F1217" s="51" t="s">
        <v>3</v>
      </c>
      <c r="H1217" s="51" t="s">
        <v>623</v>
      </c>
      <c r="K1217" s="51" t="s">
        <v>2728</v>
      </c>
      <c r="N1217" s="53">
        <v>13160</v>
      </c>
      <c r="O1217" s="53">
        <v>0</v>
      </c>
      <c r="P1217" s="53">
        <v>13160</v>
      </c>
    </row>
    <row r="1218" spans="1:16" hidden="1">
      <c r="A1218" s="19" t="s">
        <v>1986</v>
      </c>
      <c r="B1218" s="19" t="s">
        <v>2834</v>
      </c>
      <c r="D1218" s="51" t="s">
        <v>1879</v>
      </c>
      <c r="E1218" s="51" t="s">
        <v>622</v>
      </c>
      <c r="F1218" s="51" t="s">
        <v>622</v>
      </c>
      <c r="H1218" s="51" t="s">
        <v>623</v>
      </c>
      <c r="J1218" s="51" t="s">
        <v>44</v>
      </c>
      <c r="K1218" s="51" t="s">
        <v>44</v>
      </c>
      <c r="N1218" s="53">
        <v>0</v>
      </c>
      <c r="P1218" s="53">
        <v>0</v>
      </c>
    </row>
    <row r="1219" spans="1:16" hidden="1">
      <c r="A1219" s="19" t="s">
        <v>1985</v>
      </c>
      <c r="B1219" s="19" t="s">
        <v>2834</v>
      </c>
      <c r="D1219" s="51" t="s">
        <v>1879</v>
      </c>
      <c r="E1219" s="51" t="s">
        <v>622</v>
      </c>
      <c r="F1219" s="51" t="s">
        <v>622</v>
      </c>
      <c r="H1219" s="51" t="s">
        <v>623</v>
      </c>
      <c r="J1219" s="51" t="s">
        <v>44</v>
      </c>
      <c r="K1219" s="51" t="s">
        <v>44</v>
      </c>
      <c r="N1219" s="53">
        <v>0.27825806652272356</v>
      </c>
      <c r="P1219" s="53">
        <v>0.27825806652272356</v>
      </c>
    </row>
    <row r="1220" spans="1:16" hidden="1">
      <c r="A1220" s="19" t="s">
        <v>1984</v>
      </c>
      <c r="B1220" s="19" t="s">
        <v>2834</v>
      </c>
      <c r="D1220" s="51" t="s">
        <v>1879</v>
      </c>
      <c r="E1220" s="51" t="s">
        <v>622</v>
      </c>
      <c r="F1220" s="51" t="s">
        <v>622</v>
      </c>
      <c r="H1220" s="51" t="s">
        <v>623</v>
      </c>
      <c r="J1220" s="51" t="s">
        <v>44</v>
      </c>
      <c r="K1220" s="51" t="s">
        <v>44</v>
      </c>
      <c r="N1220" s="53">
        <v>37814.27174193348</v>
      </c>
      <c r="P1220" s="53">
        <v>37814.27174193348</v>
      </c>
    </row>
    <row r="1221" spans="1:16" hidden="1">
      <c r="A1221" s="19" t="s">
        <v>2268</v>
      </c>
      <c r="B1221" s="19" t="s">
        <v>1020</v>
      </c>
      <c r="D1221" s="51" t="s">
        <v>1879</v>
      </c>
      <c r="E1221" s="51" t="s">
        <v>676</v>
      </c>
      <c r="F1221" s="51" t="s">
        <v>962</v>
      </c>
      <c r="H1221" s="51" t="s">
        <v>623</v>
      </c>
      <c r="J1221" s="51" t="s">
        <v>249</v>
      </c>
      <c r="K1221" s="51" t="s">
        <v>2787</v>
      </c>
      <c r="L1221" s="51">
        <v>448</v>
      </c>
      <c r="N1221" s="53">
        <v>48</v>
      </c>
      <c r="O1221" s="53">
        <v>0</v>
      </c>
      <c r="P1221" s="53">
        <v>48</v>
      </c>
    </row>
    <row r="1222" spans="1:16" hidden="1">
      <c r="A1222" s="19" t="s">
        <v>2268</v>
      </c>
      <c r="B1222" s="19" t="s">
        <v>2800</v>
      </c>
      <c r="D1222" s="51" t="s">
        <v>1879</v>
      </c>
      <c r="E1222" s="51" t="s">
        <v>676</v>
      </c>
      <c r="F1222" s="51" t="s">
        <v>962</v>
      </c>
      <c r="H1222" s="51" t="s">
        <v>623</v>
      </c>
      <c r="J1222" s="51" t="s">
        <v>249</v>
      </c>
      <c r="K1222" s="51" t="s">
        <v>2799</v>
      </c>
      <c r="L1222" s="51">
        <v>448</v>
      </c>
      <c r="N1222" s="53">
        <v>184</v>
      </c>
      <c r="O1222" s="53">
        <v>0</v>
      </c>
      <c r="P1222" s="53">
        <v>184</v>
      </c>
    </row>
    <row r="1223" spans="1:16" hidden="1">
      <c r="A1223" s="19" t="s">
        <v>40</v>
      </c>
      <c r="B1223" s="19" t="s">
        <v>1021</v>
      </c>
      <c r="D1223" s="51" t="s">
        <v>1879</v>
      </c>
      <c r="E1223" s="51" t="s">
        <v>622</v>
      </c>
      <c r="F1223" s="51" t="s">
        <v>622</v>
      </c>
      <c r="H1223" s="51" t="s">
        <v>623</v>
      </c>
      <c r="J1223" s="51" t="s">
        <v>2009</v>
      </c>
      <c r="L1223" s="51">
        <v>7231</v>
      </c>
      <c r="N1223" s="53">
        <v>5510.49</v>
      </c>
      <c r="O1223" s="53">
        <v>5510.49</v>
      </c>
      <c r="P1223" s="53">
        <v>0</v>
      </c>
    </row>
    <row r="1224" spans="1:16" hidden="1">
      <c r="A1224" s="19" t="s">
        <v>735</v>
      </c>
      <c r="B1224" s="19" t="s">
        <v>2026</v>
      </c>
      <c r="D1224" s="51" t="s">
        <v>1879</v>
      </c>
      <c r="E1224" s="51" t="s">
        <v>460</v>
      </c>
      <c r="F1224" s="51" t="s">
        <v>460</v>
      </c>
      <c r="G1224" s="51" t="s">
        <v>460</v>
      </c>
      <c r="H1224" s="51" t="s">
        <v>1878</v>
      </c>
      <c r="K1224" s="51" t="s">
        <v>1955</v>
      </c>
      <c r="N1224" s="53">
        <v>29511</v>
      </c>
      <c r="O1224" s="53">
        <v>9954</v>
      </c>
      <c r="P1224" s="53">
        <v>19557</v>
      </c>
    </row>
    <row r="1225" spans="1:16" hidden="1">
      <c r="A1225" s="19" t="s">
        <v>631</v>
      </c>
      <c r="B1225" s="19" t="s">
        <v>4253</v>
      </c>
      <c r="C1225" s="51" t="s">
        <v>629</v>
      </c>
      <c r="D1225" s="51" t="s">
        <v>3982</v>
      </c>
      <c r="E1225" s="51" t="s">
        <v>622</v>
      </c>
      <c r="F1225" s="51" t="s">
        <v>633</v>
      </c>
      <c r="H1225" s="51" t="s">
        <v>52</v>
      </c>
      <c r="N1225" s="53">
        <v>1601</v>
      </c>
      <c r="P1225" s="53">
        <v>1601</v>
      </c>
    </row>
    <row r="1226" spans="1:16" s="135" customFormat="1">
      <c r="A1226" s="135" t="s">
        <v>2149</v>
      </c>
      <c r="B1226" s="135" t="s">
        <v>558</v>
      </c>
      <c r="C1226" s="137" t="s">
        <v>681</v>
      </c>
      <c r="D1226" s="137" t="s">
        <v>3982</v>
      </c>
      <c r="E1226" s="137" t="s">
        <v>4</v>
      </c>
      <c r="F1226" s="137" t="s">
        <v>2010</v>
      </c>
      <c r="G1226" s="137" t="s">
        <v>4</v>
      </c>
      <c r="H1226" s="137" t="s">
        <v>466</v>
      </c>
      <c r="I1226" s="137"/>
      <c r="J1226" s="137" t="s">
        <v>4120</v>
      </c>
      <c r="K1226" s="137" t="s">
        <v>2220</v>
      </c>
      <c r="L1226" s="137">
        <v>56841</v>
      </c>
      <c r="M1226" s="137"/>
      <c r="N1226" s="136">
        <v>4094.8613876275276</v>
      </c>
      <c r="O1226" s="136">
        <v>0</v>
      </c>
      <c r="P1226" s="136">
        <v>4094.8613876275276</v>
      </c>
    </row>
    <row r="1227" spans="1:16" s="135" customFormat="1">
      <c r="A1227" s="135" t="s">
        <v>1994</v>
      </c>
      <c r="B1227" s="135" t="s">
        <v>4121</v>
      </c>
      <c r="C1227" s="137" t="s">
        <v>681</v>
      </c>
      <c r="D1227" s="137" t="s">
        <v>3982</v>
      </c>
      <c r="E1227" s="137" t="s">
        <v>4</v>
      </c>
      <c r="F1227" s="137" t="s">
        <v>4</v>
      </c>
      <c r="G1227" s="137"/>
      <c r="H1227" s="137" t="s">
        <v>466</v>
      </c>
      <c r="I1227" s="137" t="s">
        <v>4120</v>
      </c>
      <c r="J1227" s="137" t="s">
        <v>2220</v>
      </c>
      <c r="K1227" s="137"/>
      <c r="L1227" s="137"/>
      <c r="M1227" s="137"/>
      <c r="N1227" s="136">
        <v>8000</v>
      </c>
      <c r="O1227" s="136"/>
      <c r="P1227" s="136">
        <v>8000</v>
      </c>
    </row>
    <row r="1228" spans="1:16" s="135" customFormat="1">
      <c r="A1228" s="135" t="s">
        <v>1989</v>
      </c>
      <c r="B1228" s="135" t="s">
        <v>4121</v>
      </c>
      <c r="C1228" s="137" t="s">
        <v>681</v>
      </c>
      <c r="D1228" s="137" t="s">
        <v>3982</v>
      </c>
      <c r="E1228" s="137" t="s">
        <v>4</v>
      </c>
      <c r="F1228" s="137" t="s">
        <v>4</v>
      </c>
      <c r="G1228" s="137"/>
      <c r="H1228" s="137" t="s">
        <v>466</v>
      </c>
      <c r="I1228" s="137"/>
      <c r="J1228" s="137" t="s">
        <v>4120</v>
      </c>
      <c r="K1228" s="137" t="s">
        <v>2220</v>
      </c>
      <c r="L1228" s="137"/>
      <c r="M1228" s="137"/>
      <c r="N1228" s="136">
        <v>13366</v>
      </c>
      <c r="O1228" s="136">
        <v>0</v>
      </c>
      <c r="P1228" s="136">
        <v>13366</v>
      </c>
    </row>
    <row r="1229" spans="1:16" hidden="1">
      <c r="A1229" s="19" t="s">
        <v>624</v>
      </c>
      <c r="B1229" s="19" t="s">
        <v>2258</v>
      </c>
      <c r="D1229" s="51" t="s">
        <v>1879</v>
      </c>
      <c r="E1229" s="51" t="s">
        <v>4</v>
      </c>
      <c r="F1229" s="51" t="s">
        <v>4</v>
      </c>
      <c r="G1229" s="51" t="s">
        <v>4</v>
      </c>
      <c r="H1229" s="51" t="s">
        <v>466</v>
      </c>
      <c r="J1229" s="51">
        <v>60805</v>
      </c>
      <c r="K1229" s="51" t="s">
        <v>2220</v>
      </c>
      <c r="N1229" s="53">
        <v>5000</v>
      </c>
      <c r="O1229" s="53">
        <v>70</v>
      </c>
      <c r="P1229" s="53">
        <v>4930</v>
      </c>
    </row>
    <row r="1230" spans="1:16" hidden="1">
      <c r="A1230" s="19" t="s">
        <v>2066</v>
      </c>
      <c r="B1230" s="19" t="s">
        <v>2221</v>
      </c>
      <c r="D1230" s="51" t="s">
        <v>1879</v>
      </c>
      <c r="E1230" s="51" t="s">
        <v>4</v>
      </c>
      <c r="F1230" s="51" t="s">
        <v>4</v>
      </c>
      <c r="G1230" s="51" t="s">
        <v>4</v>
      </c>
      <c r="H1230" s="51" t="s">
        <v>1878</v>
      </c>
      <c r="J1230" s="51">
        <v>60805</v>
      </c>
      <c r="K1230" s="51" t="s">
        <v>2220</v>
      </c>
      <c r="N1230" s="53">
        <v>13134</v>
      </c>
      <c r="P1230" s="53">
        <v>13134</v>
      </c>
    </row>
    <row r="1231" spans="1:16" s="135" customFormat="1">
      <c r="A1231" s="135" t="s">
        <v>2017</v>
      </c>
      <c r="B1231" s="135" t="s">
        <v>4122</v>
      </c>
      <c r="C1231" s="137" t="s">
        <v>681</v>
      </c>
      <c r="D1231" s="137" t="s">
        <v>3982</v>
      </c>
      <c r="E1231" s="137" t="s">
        <v>4</v>
      </c>
      <c r="F1231" s="137" t="s">
        <v>4</v>
      </c>
      <c r="G1231" s="137" t="s">
        <v>4</v>
      </c>
      <c r="H1231" s="137" t="s">
        <v>466</v>
      </c>
      <c r="I1231" s="137"/>
      <c r="J1231" s="137"/>
      <c r="K1231" s="137" t="s">
        <v>2220</v>
      </c>
      <c r="L1231" s="137"/>
      <c r="M1231" s="137"/>
      <c r="N1231" s="136">
        <v>4500</v>
      </c>
      <c r="O1231" s="136"/>
      <c r="P1231" s="136">
        <v>4500</v>
      </c>
    </row>
    <row r="1232" spans="1:16" s="135" customFormat="1">
      <c r="A1232" s="135" t="s">
        <v>2149</v>
      </c>
      <c r="B1232" s="135" t="s">
        <v>1022</v>
      </c>
      <c r="C1232" s="137" t="s">
        <v>681</v>
      </c>
      <c r="D1232" s="137" t="s">
        <v>3982</v>
      </c>
      <c r="E1232" s="137" t="s">
        <v>4</v>
      </c>
      <c r="F1232" s="137" t="s">
        <v>2010</v>
      </c>
      <c r="G1232" s="137" t="s">
        <v>4</v>
      </c>
      <c r="H1232" s="137" t="s">
        <v>466</v>
      </c>
      <c r="I1232" s="137"/>
      <c r="J1232" s="137" t="s">
        <v>4123</v>
      </c>
      <c r="K1232" s="137" t="s">
        <v>2222</v>
      </c>
      <c r="L1232" s="137">
        <v>56841</v>
      </c>
      <c r="M1232" s="137"/>
      <c r="N1232" s="136">
        <v>1518.0823699588689</v>
      </c>
      <c r="O1232" s="136">
        <v>0</v>
      </c>
      <c r="P1232" s="136">
        <v>1518.0823699588689</v>
      </c>
    </row>
    <row r="1233" spans="1:16" s="135" customFormat="1">
      <c r="A1233" s="135" t="s">
        <v>1994</v>
      </c>
      <c r="B1233" s="135" t="s">
        <v>4124</v>
      </c>
      <c r="C1233" s="137" t="s">
        <v>681</v>
      </c>
      <c r="D1233" s="137" t="s">
        <v>3982</v>
      </c>
      <c r="E1233" s="137" t="s">
        <v>4</v>
      </c>
      <c r="F1233" s="137" t="s">
        <v>4</v>
      </c>
      <c r="G1233" s="137"/>
      <c r="H1233" s="137" t="s">
        <v>466</v>
      </c>
      <c r="I1233" s="137" t="s">
        <v>4123</v>
      </c>
      <c r="J1233" s="137" t="s">
        <v>2222</v>
      </c>
      <c r="K1233" s="137"/>
      <c r="L1233" s="137"/>
      <c r="M1233" s="137"/>
      <c r="N1233" s="136">
        <v>1900</v>
      </c>
      <c r="O1233" s="136"/>
      <c r="P1233" s="136">
        <v>1900</v>
      </c>
    </row>
    <row r="1234" spans="1:16" s="135" customFormat="1">
      <c r="A1234" s="135" t="s">
        <v>1989</v>
      </c>
      <c r="B1234" s="135" t="s">
        <v>4124</v>
      </c>
      <c r="C1234" s="137" t="s">
        <v>681</v>
      </c>
      <c r="D1234" s="137" t="s">
        <v>3982</v>
      </c>
      <c r="E1234" s="137" t="s">
        <v>4</v>
      </c>
      <c r="F1234" s="137" t="s">
        <v>4</v>
      </c>
      <c r="G1234" s="137"/>
      <c r="H1234" s="137" t="s">
        <v>466</v>
      </c>
      <c r="I1234" s="137"/>
      <c r="J1234" s="137" t="s">
        <v>4123</v>
      </c>
      <c r="K1234" s="137" t="s">
        <v>2222</v>
      </c>
      <c r="L1234" s="137"/>
      <c r="M1234" s="137"/>
      <c r="N1234" s="136">
        <v>5135</v>
      </c>
      <c r="O1234" s="136">
        <v>0</v>
      </c>
      <c r="P1234" s="136">
        <v>5135</v>
      </c>
    </row>
    <row r="1235" spans="1:16" hidden="1">
      <c r="A1235" s="19" t="s">
        <v>624</v>
      </c>
      <c r="B1235" s="19" t="s">
        <v>2259</v>
      </c>
      <c r="D1235" s="51" t="s">
        <v>1879</v>
      </c>
      <c r="E1235" s="51" t="s">
        <v>4</v>
      </c>
      <c r="F1235" s="51" t="s">
        <v>4</v>
      </c>
      <c r="G1235" s="51" t="s">
        <v>4</v>
      </c>
      <c r="H1235" s="51" t="s">
        <v>466</v>
      </c>
      <c r="J1235" s="51">
        <v>60804</v>
      </c>
      <c r="K1235" s="51" t="s">
        <v>2222</v>
      </c>
      <c r="N1235" s="53">
        <v>5000</v>
      </c>
      <c r="P1235" s="53">
        <v>5000</v>
      </c>
    </row>
    <row r="1236" spans="1:16" hidden="1">
      <c r="A1236" s="19" t="s">
        <v>2066</v>
      </c>
      <c r="B1236" s="19" t="s">
        <v>2223</v>
      </c>
      <c r="D1236" s="51" t="s">
        <v>1879</v>
      </c>
      <c r="E1236" s="51" t="s">
        <v>4</v>
      </c>
      <c r="F1236" s="51" t="s">
        <v>4</v>
      </c>
      <c r="G1236" s="51" t="s">
        <v>4</v>
      </c>
      <c r="H1236" s="51" t="s">
        <v>1878</v>
      </c>
      <c r="J1236" s="51">
        <v>60804</v>
      </c>
      <c r="K1236" s="51" t="s">
        <v>2222</v>
      </c>
      <c r="N1236" s="53">
        <v>95</v>
      </c>
      <c r="P1236" s="53">
        <v>95</v>
      </c>
    </row>
    <row r="1237" spans="1:16" s="135" customFormat="1">
      <c r="A1237" s="135" t="s">
        <v>2017</v>
      </c>
      <c r="B1237" s="135" t="s">
        <v>4125</v>
      </c>
      <c r="C1237" s="137" t="s">
        <v>681</v>
      </c>
      <c r="D1237" s="137" t="s">
        <v>3982</v>
      </c>
      <c r="E1237" s="137" t="s">
        <v>4</v>
      </c>
      <c r="F1237" s="137" t="s">
        <v>4</v>
      </c>
      <c r="G1237" s="137" t="s">
        <v>4</v>
      </c>
      <c r="H1237" s="137" t="s">
        <v>466</v>
      </c>
      <c r="I1237" s="137"/>
      <c r="J1237" s="137"/>
      <c r="K1237" s="137" t="s">
        <v>2222</v>
      </c>
      <c r="L1237" s="137"/>
      <c r="M1237" s="137"/>
      <c r="N1237" s="136">
        <v>600</v>
      </c>
      <c r="O1237" s="136"/>
      <c r="P1237" s="136">
        <v>600</v>
      </c>
    </row>
    <row r="1238" spans="1:16" hidden="1">
      <c r="A1238" s="19" t="s">
        <v>39</v>
      </c>
      <c r="B1238" s="19" t="s">
        <v>1023</v>
      </c>
      <c r="D1238" s="51" t="s">
        <v>1879</v>
      </c>
      <c r="E1238" s="51" t="s">
        <v>622</v>
      </c>
      <c r="F1238" s="51" t="s">
        <v>622</v>
      </c>
      <c r="H1238" s="51" t="s">
        <v>623</v>
      </c>
      <c r="J1238" s="51" t="s">
        <v>2009</v>
      </c>
      <c r="K1238" s="51" t="s">
        <v>2009</v>
      </c>
      <c r="L1238" s="51">
        <v>54749</v>
      </c>
      <c r="N1238" s="53">
        <v>22338.829999999998</v>
      </c>
      <c r="P1238" s="53">
        <v>22338.829999999998</v>
      </c>
    </row>
    <row r="1239" spans="1:16" hidden="1">
      <c r="A1239" s="19" t="s">
        <v>2126</v>
      </c>
      <c r="B1239" s="19" t="s">
        <v>2125</v>
      </c>
      <c r="D1239" s="51" t="s">
        <v>1879</v>
      </c>
      <c r="E1239" s="51" t="s">
        <v>4</v>
      </c>
      <c r="F1239" s="51" t="s">
        <v>4</v>
      </c>
      <c r="G1239" s="51" t="s">
        <v>4</v>
      </c>
      <c r="H1239" s="51" t="s">
        <v>1878</v>
      </c>
      <c r="J1239" s="51" t="s">
        <v>2124</v>
      </c>
      <c r="K1239" s="51" t="s">
        <v>2039</v>
      </c>
      <c r="N1239" s="53">
        <v>85000</v>
      </c>
      <c r="O1239" s="53">
        <v>0</v>
      </c>
      <c r="P1239" s="53">
        <v>85000</v>
      </c>
    </row>
    <row r="1240" spans="1:16" hidden="1">
      <c r="A1240" s="19" t="s">
        <v>2745</v>
      </c>
      <c r="B1240" s="19" t="s">
        <v>1024</v>
      </c>
      <c r="D1240" s="51" t="s">
        <v>1879</v>
      </c>
      <c r="E1240" s="51" t="s">
        <v>4</v>
      </c>
      <c r="F1240" s="51" t="s">
        <v>4</v>
      </c>
      <c r="H1240" s="51" t="s">
        <v>623</v>
      </c>
      <c r="J1240" s="51" t="s">
        <v>2039</v>
      </c>
      <c r="N1240" s="53">
        <v>46722</v>
      </c>
      <c r="P1240" s="53">
        <v>46722</v>
      </c>
    </row>
    <row r="1241" spans="1:16" hidden="1">
      <c r="A1241" s="19" t="s">
        <v>2024</v>
      </c>
      <c r="B1241" s="19" t="s">
        <v>1024</v>
      </c>
      <c r="D1241" s="51" t="s">
        <v>1879</v>
      </c>
      <c r="E1241" s="51" t="s">
        <v>4</v>
      </c>
      <c r="F1241" s="51" t="s">
        <v>4</v>
      </c>
      <c r="G1241" s="51" t="s">
        <v>4</v>
      </c>
      <c r="H1241" s="51" t="s">
        <v>1878</v>
      </c>
      <c r="K1241" s="51" t="s">
        <v>2039</v>
      </c>
      <c r="N1241" s="53">
        <v>258</v>
      </c>
      <c r="P1241" s="53">
        <v>258</v>
      </c>
    </row>
    <row r="1242" spans="1:16" hidden="1">
      <c r="A1242" s="19" t="s">
        <v>1982</v>
      </c>
      <c r="B1242" s="19" t="s">
        <v>2188</v>
      </c>
      <c r="D1242" s="51" t="s">
        <v>1879</v>
      </c>
      <c r="E1242" s="51" t="s">
        <v>4</v>
      </c>
      <c r="F1242" s="51" t="s">
        <v>4</v>
      </c>
      <c r="H1242" s="51" t="s">
        <v>623</v>
      </c>
      <c r="J1242" s="51">
        <v>63115</v>
      </c>
      <c r="K1242" s="51" t="s">
        <v>2187</v>
      </c>
      <c r="N1242" s="53">
        <v>6805</v>
      </c>
      <c r="P1242" s="53">
        <v>6805</v>
      </c>
    </row>
    <row r="1243" spans="1:16" hidden="1">
      <c r="A1243" s="19" t="s">
        <v>2189</v>
      </c>
      <c r="B1243" s="19" t="s">
        <v>2188</v>
      </c>
      <c r="D1243" s="51" t="s">
        <v>1879</v>
      </c>
      <c r="E1243" s="51" t="s">
        <v>4</v>
      </c>
      <c r="F1243" s="51" t="s">
        <v>4</v>
      </c>
      <c r="G1243" s="51" t="s">
        <v>4</v>
      </c>
      <c r="H1243" s="51" t="s">
        <v>1878</v>
      </c>
      <c r="J1243" s="51">
        <v>63115</v>
      </c>
      <c r="K1243" s="51" t="s">
        <v>2187</v>
      </c>
      <c r="N1243" s="53">
        <v>6805</v>
      </c>
      <c r="P1243" s="53">
        <v>6805</v>
      </c>
    </row>
    <row r="1244" spans="1:16" hidden="1">
      <c r="A1244" s="19" t="s">
        <v>1986</v>
      </c>
      <c r="B1244" s="19" t="s">
        <v>2930</v>
      </c>
      <c r="D1244" s="51" t="s">
        <v>1879</v>
      </c>
      <c r="E1244" s="51" t="s">
        <v>460</v>
      </c>
      <c r="F1244" s="51" t="s">
        <v>460</v>
      </c>
      <c r="H1244" s="51" t="s">
        <v>623</v>
      </c>
      <c r="J1244" s="51" t="s">
        <v>2929</v>
      </c>
      <c r="K1244" s="51" t="s">
        <v>2756</v>
      </c>
      <c r="L1244" s="51">
        <v>60182</v>
      </c>
      <c r="N1244" s="53">
        <v>0</v>
      </c>
      <c r="P1244" s="53">
        <v>0</v>
      </c>
    </row>
    <row r="1245" spans="1:16" hidden="1">
      <c r="A1245" s="19" t="s">
        <v>1985</v>
      </c>
      <c r="B1245" s="19" t="s">
        <v>2930</v>
      </c>
      <c r="D1245" s="51" t="s">
        <v>1879</v>
      </c>
      <c r="E1245" s="51" t="s">
        <v>460</v>
      </c>
      <c r="F1245" s="51" t="s">
        <v>460</v>
      </c>
      <c r="H1245" s="51" t="s">
        <v>623</v>
      </c>
      <c r="J1245" s="51" t="s">
        <v>2929</v>
      </c>
      <c r="K1245" s="51" t="s">
        <v>2756</v>
      </c>
      <c r="L1245" s="51">
        <v>60182</v>
      </c>
      <c r="N1245" s="53">
        <v>2.2498530653642448E-2</v>
      </c>
      <c r="P1245" s="53">
        <v>2.2498530653642448E-2</v>
      </c>
    </row>
    <row r="1246" spans="1:16" hidden="1">
      <c r="A1246" s="19" t="s">
        <v>1984</v>
      </c>
      <c r="B1246" s="19" t="s">
        <v>2930</v>
      </c>
      <c r="D1246" s="51" t="s">
        <v>1879</v>
      </c>
      <c r="E1246" s="51" t="s">
        <v>460</v>
      </c>
      <c r="F1246" s="51" t="s">
        <v>460</v>
      </c>
      <c r="H1246" s="51" t="s">
        <v>623</v>
      </c>
      <c r="J1246" s="51" t="s">
        <v>2929</v>
      </c>
      <c r="K1246" s="51" t="s">
        <v>2756</v>
      </c>
      <c r="L1246" s="51">
        <v>60182</v>
      </c>
      <c r="N1246" s="53">
        <v>3057.4695014693466</v>
      </c>
      <c r="P1246" s="53">
        <v>3057.4695014693466</v>
      </c>
    </row>
    <row r="1247" spans="1:16" hidden="1">
      <c r="A1247" s="19" t="s">
        <v>1986</v>
      </c>
      <c r="B1247" s="19" t="s">
        <v>1025</v>
      </c>
      <c r="D1247" s="51" t="s">
        <v>1879</v>
      </c>
      <c r="E1247" s="51" t="s">
        <v>460</v>
      </c>
      <c r="F1247" s="51" t="s">
        <v>460</v>
      </c>
      <c r="H1247" s="51" t="s">
        <v>623</v>
      </c>
      <c r="J1247" s="51" t="e">
        <v>#N/A</v>
      </c>
      <c r="K1247" s="51" t="s">
        <v>2749</v>
      </c>
      <c r="N1247" s="53">
        <v>0</v>
      </c>
      <c r="P1247" s="53">
        <v>0</v>
      </c>
    </row>
    <row r="1248" spans="1:16" hidden="1">
      <c r="A1248" s="19" t="s">
        <v>1985</v>
      </c>
      <c r="B1248" s="19" t="s">
        <v>1025</v>
      </c>
      <c r="D1248" s="51" t="s">
        <v>1879</v>
      </c>
      <c r="E1248" s="51" t="s">
        <v>460</v>
      </c>
      <c r="F1248" s="51" t="s">
        <v>460</v>
      </c>
      <c r="H1248" s="51" t="s">
        <v>623</v>
      </c>
      <c r="J1248" s="51" t="e">
        <v>#N/A</v>
      </c>
      <c r="K1248" s="51" t="s">
        <v>2749</v>
      </c>
      <c r="N1248" s="53">
        <v>1.7757984020671778E-2</v>
      </c>
      <c r="P1248" s="53">
        <v>1.7757984020671778E-2</v>
      </c>
    </row>
    <row r="1249" spans="1:16" hidden="1">
      <c r="A1249" s="19" t="s">
        <v>1984</v>
      </c>
      <c r="B1249" s="19" t="s">
        <v>1025</v>
      </c>
      <c r="D1249" s="51" t="s">
        <v>1879</v>
      </c>
      <c r="E1249" s="51" t="s">
        <v>460</v>
      </c>
      <c r="F1249" s="51" t="s">
        <v>460</v>
      </c>
      <c r="H1249" s="51" t="s">
        <v>623</v>
      </c>
      <c r="J1249" s="51" t="e">
        <v>#N/A</v>
      </c>
      <c r="K1249" s="51" t="s">
        <v>2749</v>
      </c>
      <c r="N1249" s="53">
        <v>2413.2462420159795</v>
      </c>
      <c r="P1249" s="53">
        <v>2413.2462420159795</v>
      </c>
    </row>
    <row r="1250" spans="1:16" hidden="1">
      <c r="A1250" s="19" t="s">
        <v>1986</v>
      </c>
      <c r="B1250" s="19" t="s">
        <v>1026</v>
      </c>
      <c r="D1250" s="51" t="s">
        <v>1879</v>
      </c>
      <c r="E1250" s="51" t="s">
        <v>460</v>
      </c>
      <c r="F1250" s="51" t="s">
        <v>460</v>
      </c>
      <c r="H1250" s="51" t="s">
        <v>623</v>
      </c>
      <c r="J1250" s="51" t="s">
        <v>232</v>
      </c>
      <c r="K1250" s="51" t="s">
        <v>2956</v>
      </c>
      <c r="N1250" s="53">
        <v>0</v>
      </c>
      <c r="P1250" s="53">
        <v>0</v>
      </c>
    </row>
    <row r="1251" spans="1:16" hidden="1">
      <c r="A1251" s="19" t="s">
        <v>1985</v>
      </c>
      <c r="B1251" s="19" t="s">
        <v>1026</v>
      </c>
      <c r="D1251" s="51" t="s">
        <v>1879</v>
      </c>
      <c r="E1251" s="51" t="s">
        <v>460</v>
      </c>
      <c r="F1251" s="51" t="s">
        <v>460</v>
      </c>
      <c r="H1251" s="51" t="s">
        <v>623</v>
      </c>
      <c r="J1251" s="51" t="s">
        <v>232</v>
      </c>
      <c r="K1251" s="51" t="s">
        <v>2956</v>
      </c>
      <c r="N1251" s="53">
        <v>1.9922241634512582E-2</v>
      </c>
      <c r="P1251" s="53">
        <v>1.9922241634512582E-2</v>
      </c>
    </row>
    <row r="1252" spans="1:16" hidden="1">
      <c r="A1252" s="19" t="s">
        <v>1984</v>
      </c>
      <c r="B1252" s="19" t="s">
        <v>1026</v>
      </c>
      <c r="D1252" s="51" t="s">
        <v>1879</v>
      </c>
      <c r="E1252" s="51" t="s">
        <v>460</v>
      </c>
      <c r="F1252" s="51" t="s">
        <v>460</v>
      </c>
      <c r="H1252" s="51" t="s">
        <v>623</v>
      </c>
      <c r="J1252" s="51" t="s">
        <v>232</v>
      </c>
      <c r="K1252" s="51" t="s">
        <v>2956</v>
      </c>
      <c r="N1252" s="53">
        <v>2707.3610777583654</v>
      </c>
      <c r="P1252" s="53">
        <v>2707.3610777583654</v>
      </c>
    </row>
    <row r="1253" spans="1:16" hidden="1">
      <c r="A1253" s="19" t="s">
        <v>1986</v>
      </c>
      <c r="B1253" s="19" t="s">
        <v>1027</v>
      </c>
      <c r="D1253" s="51" t="s">
        <v>1879</v>
      </c>
      <c r="E1253" s="51" t="s">
        <v>460</v>
      </c>
      <c r="F1253" s="51" t="s">
        <v>460</v>
      </c>
      <c r="H1253" s="51" t="s">
        <v>623</v>
      </c>
      <c r="J1253" s="51" t="s">
        <v>233</v>
      </c>
      <c r="K1253" s="51" t="s">
        <v>2955</v>
      </c>
      <c r="N1253" s="53">
        <v>0</v>
      </c>
      <c r="P1253" s="53">
        <v>0</v>
      </c>
    </row>
    <row r="1254" spans="1:16" hidden="1">
      <c r="A1254" s="19" t="s">
        <v>1985</v>
      </c>
      <c r="B1254" s="19" t="s">
        <v>1027</v>
      </c>
      <c r="D1254" s="51" t="s">
        <v>1879</v>
      </c>
      <c r="E1254" s="51" t="s">
        <v>460</v>
      </c>
      <c r="F1254" s="51" t="s">
        <v>460</v>
      </c>
      <c r="H1254" s="51" t="s">
        <v>623</v>
      </c>
      <c r="J1254" s="51" t="s">
        <v>233</v>
      </c>
      <c r="K1254" s="51" t="s">
        <v>2955</v>
      </c>
      <c r="N1254" s="53">
        <v>2.2871311862199505E-2</v>
      </c>
      <c r="P1254" s="53">
        <v>2.2871311862199505E-2</v>
      </c>
    </row>
    <row r="1255" spans="1:16" hidden="1">
      <c r="A1255" s="19" t="s">
        <v>1984</v>
      </c>
      <c r="B1255" s="19" t="s">
        <v>1027</v>
      </c>
      <c r="D1255" s="51" t="s">
        <v>1879</v>
      </c>
      <c r="E1255" s="51" t="s">
        <v>460</v>
      </c>
      <c r="F1255" s="51" t="s">
        <v>460</v>
      </c>
      <c r="H1255" s="51" t="s">
        <v>623</v>
      </c>
      <c r="J1255" s="51" t="s">
        <v>233</v>
      </c>
      <c r="K1255" s="51" t="s">
        <v>2955</v>
      </c>
      <c r="N1255" s="53">
        <v>3108.1291286881378</v>
      </c>
      <c r="P1255" s="53">
        <v>3108.1291286881378</v>
      </c>
    </row>
    <row r="1256" spans="1:16" hidden="1">
      <c r="A1256" s="19" t="s">
        <v>1986</v>
      </c>
      <c r="B1256" s="19" t="s">
        <v>177</v>
      </c>
      <c r="D1256" s="51" t="s">
        <v>1879</v>
      </c>
      <c r="E1256" s="51" t="s">
        <v>460</v>
      </c>
      <c r="F1256" s="51" t="s">
        <v>460</v>
      </c>
      <c r="H1256" s="51" t="s">
        <v>623</v>
      </c>
      <c r="J1256" s="51" t="e">
        <v>#N/A</v>
      </c>
      <c r="K1256" s="51" t="s">
        <v>2748</v>
      </c>
      <c r="N1256" s="53">
        <v>0</v>
      </c>
      <c r="P1256" s="53">
        <v>0</v>
      </c>
    </row>
    <row r="1257" spans="1:16" hidden="1">
      <c r="A1257" s="19" t="s">
        <v>1985</v>
      </c>
      <c r="B1257" s="19" t="s">
        <v>177</v>
      </c>
      <c r="D1257" s="51" t="s">
        <v>1879</v>
      </c>
      <c r="E1257" s="51" t="s">
        <v>460</v>
      </c>
      <c r="F1257" s="51" t="s">
        <v>460</v>
      </c>
      <c r="H1257" s="51" t="s">
        <v>623</v>
      </c>
      <c r="J1257" s="51" t="e">
        <v>#N/A</v>
      </c>
      <c r="K1257" s="51" t="s">
        <v>2748</v>
      </c>
      <c r="N1257" s="53">
        <v>1.7681691174830493E-2</v>
      </c>
      <c r="P1257" s="53">
        <v>1.7681691174830493E-2</v>
      </c>
    </row>
    <row r="1258" spans="1:16" hidden="1">
      <c r="A1258" s="19" t="s">
        <v>1984</v>
      </c>
      <c r="B1258" s="19" t="s">
        <v>177</v>
      </c>
      <c r="D1258" s="51" t="s">
        <v>1879</v>
      </c>
      <c r="E1258" s="51" t="s">
        <v>460</v>
      </c>
      <c r="F1258" s="51" t="s">
        <v>460</v>
      </c>
      <c r="H1258" s="51" t="s">
        <v>623</v>
      </c>
      <c r="J1258" s="51" t="e">
        <v>#N/A</v>
      </c>
      <c r="K1258" s="51" t="s">
        <v>2748</v>
      </c>
      <c r="N1258" s="53">
        <v>2402.8783183088253</v>
      </c>
      <c r="P1258" s="53">
        <v>2402.8783183088253</v>
      </c>
    </row>
    <row r="1259" spans="1:16" hidden="1">
      <c r="A1259" s="19" t="s">
        <v>1986</v>
      </c>
      <c r="B1259" s="19" t="s">
        <v>177</v>
      </c>
      <c r="D1259" s="51" t="s">
        <v>1879</v>
      </c>
      <c r="E1259" s="51" t="s">
        <v>460</v>
      </c>
      <c r="F1259" s="51" t="s">
        <v>460</v>
      </c>
      <c r="H1259" s="51" t="s">
        <v>623</v>
      </c>
      <c r="J1259" s="51" t="e">
        <v>#N/A</v>
      </c>
      <c r="K1259" s="51" t="s">
        <v>2747</v>
      </c>
      <c r="N1259" s="53">
        <v>0</v>
      </c>
      <c r="P1259" s="53">
        <v>0</v>
      </c>
    </row>
    <row r="1260" spans="1:16" hidden="1">
      <c r="A1260" s="19" t="s">
        <v>1985</v>
      </c>
      <c r="B1260" s="19" t="s">
        <v>177</v>
      </c>
      <c r="D1260" s="51" t="s">
        <v>1879</v>
      </c>
      <c r="E1260" s="51" t="s">
        <v>460</v>
      </c>
      <c r="F1260" s="51" t="s">
        <v>460</v>
      </c>
      <c r="H1260" s="51" t="s">
        <v>623</v>
      </c>
      <c r="J1260" s="51" t="e">
        <v>#N/A</v>
      </c>
      <c r="K1260" s="51" t="s">
        <v>2747</v>
      </c>
      <c r="N1260" s="53">
        <v>1.2736078084693059E-2</v>
      </c>
      <c r="P1260" s="53">
        <v>1.2736078084693059E-2</v>
      </c>
    </row>
    <row r="1261" spans="1:16" hidden="1">
      <c r="A1261" s="19" t="s">
        <v>1984</v>
      </c>
      <c r="B1261" s="19" t="s">
        <v>177</v>
      </c>
      <c r="D1261" s="51" t="s">
        <v>1879</v>
      </c>
      <c r="E1261" s="51" t="s">
        <v>460</v>
      </c>
      <c r="F1261" s="51" t="s">
        <v>460</v>
      </c>
      <c r="H1261" s="51" t="s">
        <v>623</v>
      </c>
      <c r="J1261" s="51" t="e">
        <v>#N/A</v>
      </c>
      <c r="K1261" s="51" t="s">
        <v>2747</v>
      </c>
      <c r="N1261" s="53">
        <v>1730.7872639219152</v>
      </c>
      <c r="P1261" s="53">
        <v>1730.7872639219152</v>
      </c>
    </row>
    <row r="1262" spans="1:16" hidden="1">
      <c r="A1262" s="19" t="s">
        <v>1986</v>
      </c>
      <c r="B1262" s="19" t="s">
        <v>483</v>
      </c>
      <c r="D1262" s="51" t="s">
        <v>1879</v>
      </c>
      <c r="E1262" s="51" t="s">
        <v>103</v>
      </c>
      <c r="F1262" s="51" t="s">
        <v>103</v>
      </c>
      <c r="H1262" s="51" t="s">
        <v>623</v>
      </c>
      <c r="J1262" s="51" t="e">
        <v>#N/A</v>
      </c>
      <c r="K1262" s="51" t="s">
        <v>2775</v>
      </c>
      <c r="N1262" s="53">
        <v>0</v>
      </c>
      <c r="P1262" s="53">
        <v>0</v>
      </c>
    </row>
    <row r="1263" spans="1:16" hidden="1">
      <c r="A1263" s="19" t="s">
        <v>1985</v>
      </c>
      <c r="B1263" s="19" t="s">
        <v>483</v>
      </c>
      <c r="D1263" s="51" t="s">
        <v>1879</v>
      </c>
      <c r="E1263" s="51" t="s">
        <v>103</v>
      </c>
      <c r="F1263" s="51" t="s">
        <v>103</v>
      </c>
      <c r="H1263" s="51" t="s">
        <v>623</v>
      </c>
      <c r="J1263" s="51" t="e">
        <v>#N/A</v>
      </c>
      <c r="K1263" s="51" t="s">
        <v>2775</v>
      </c>
      <c r="N1263" s="53">
        <v>1.7842209320970712E-3</v>
      </c>
      <c r="P1263" s="53">
        <v>1.7842209320970712E-3</v>
      </c>
    </row>
    <row r="1264" spans="1:16" hidden="1">
      <c r="A1264" s="19" t="s">
        <v>1984</v>
      </c>
      <c r="B1264" s="19" t="s">
        <v>483</v>
      </c>
      <c r="D1264" s="51" t="s">
        <v>1879</v>
      </c>
      <c r="E1264" s="51" t="s">
        <v>103</v>
      </c>
      <c r="F1264" s="51" t="s">
        <v>103</v>
      </c>
      <c r="H1264" s="51" t="s">
        <v>623</v>
      </c>
      <c r="J1264" s="51" t="e">
        <v>#N/A</v>
      </c>
      <c r="K1264" s="51" t="s">
        <v>2775</v>
      </c>
      <c r="N1264" s="53">
        <v>242.46921577906789</v>
      </c>
      <c r="P1264" s="53">
        <v>242.46921577906789</v>
      </c>
    </row>
    <row r="1265" spans="1:16" hidden="1">
      <c r="A1265" s="19" t="s">
        <v>509</v>
      </c>
      <c r="B1265" s="19" t="s">
        <v>1028</v>
      </c>
      <c r="D1265" s="51" t="s">
        <v>1879</v>
      </c>
      <c r="E1265" s="51" t="s">
        <v>622</v>
      </c>
      <c r="F1265" s="51" t="s">
        <v>622</v>
      </c>
      <c r="H1265" s="51" t="s">
        <v>612</v>
      </c>
      <c r="L1265" s="51" t="s">
        <v>1969</v>
      </c>
      <c r="N1265" s="53">
        <v>2271.7770114734999</v>
      </c>
      <c r="P1265" s="53">
        <v>2271.7770114734999</v>
      </c>
    </row>
    <row r="1266" spans="1:16" s="135" customFormat="1">
      <c r="A1266" s="135" t="s">
        <v>2149</v>
      </c>
      <c r="B1266" s="135" t="s">
        <v>559</v>
      </c>
      <c r="C1266" s="137" t="s">
        <v>681</v>
      </c>
      <c r="D1266" s="137" t="s">
        <v>3982</v>
      </c>
      <c r="E1266" s="137" t="s">
        <v>4</v>
      </c>
      <c r="F1266" s="137" t="s">
        <v>2010</v>
      </c>
      <c r="G1266" s="137" t="s">
        <v>4</v>
      </c>
      <c r="H1266" s="137" t="s">
        <v>1</v>
      </c>
      <c r="I1266" s="137"/>
      <c r="J1266" s="137" t="s">
        <v>4127</v>
      </c>
      <c r="K1266" s="137" t="s">
        <v>4126</v>
      </c>
      <c r="L1266" s="137">
        <v>56666</v>
      </c>
      <c r="M1266" s="137"/>
      <c r="N1266" s="136">
        <v>2929.423500029121</v>
      </c>
      <c r="O1266" s="136">
        <v>0</v>
      </c>
      <c r="P1266" s="136">
        <v>2929.423500029121</v>
      </c>
    </row>
    <row r="1267" spans="1:16" hidden="1">
      <c r="A1267" s="19" t="s">
        <v>2268</v>
      </c>
      <c r="B1267" s="19" t="s">
        <v>1029</v>
      </c>
      <c r="D1267" s="51" t="s">
        <v>1879</v>
      </c>
      <c r="E1267" s="51" t="s">
        <v>460</v>
      </c>
      <c r="F1267" s="51" t="s">
        <v>460</v>
      </c>
      <c r="H1267" s="51" t="s">
        <v>623</v>
      </c>
      <c r="J1267" s="51" t="s">
        <v>337</v>
      </c>
      <c r="K1267" s="51" t="s">
        <v>3060</v>
      </c>
      <c r="L1267" s="51">
        <v>59086</v>
      </c>
      <c r="N1267" s="53">
        <v>34854</v>
      </c>
      <c r="O1267" s="53">
        <v>9458</v>
      </c>
      <c r="P1267" s="53">
        <v>25396</v>
      </c>
    </row>
    <row r="1268" spans="1:16" hidden="1">
      <c r="A1268" s="19" t="s">
        <v>1994</v>
      </c>
      <c r="B1268" s="19" t="s">
        <v>3914</v>
      </c>
      <c r="D1268" s="51" t="s">
        <v>1879</v>
      </c>
      <c r="E1268" s="51" t="s">
        <v>460</v>
      </c>
      <c r="F1268" s="51" t="s">
        <v>460</v>
      </c>
      <c r="H1268" s="51" t="s">
        <v>623</v>
      </c>
      <c r="I1268" s="51" t="s">
        <v>337</v>
      </c>
      <c r="J1268" s="51" t="s">
        <v>3060</v>
      </c>
      <c r="N1268" s="53">
        <v>9458</v>
      </c>
      <c r="P1268" s="53">
        <v>9458</v>
      </c>
    </row>
    <row r="1269" spans="1:16" s="138" customFormat="1" hidden="1">
      <c r="A1269" s="138" t="s">
        <v>1986</v>
      </c>
      <c r="B1269" s="138" t="s">
        <v>48</v>
      </c>
      <c r="C1269" s="140" t="s">
        <v>681</v>
      </c>
      <c r="D1269" s="140" t="s">
        <v>3982</v>
      </c>
      <c r="E1269" s="140" t="s">
        <v>4</v>
      </c>
      <c r="F1269" s="140" t="s">
        <v>4</v>
      </c>
      <c r="G1269" s="140"/>
      <c r="H1269" s="140" t="s">
        <v>5</v>
      </c>
      <c r="I1269" s="140"/>
      <c r="J1269" s="140" t="s">
        <v>4128</v>
      </c>
      <c r="K1269" s="140" t="s">
        <v>81</v>
      </c>
      <c r="L1269" s="140">
        <v>57211</v>
      </c>
      <c r="M1269" s="140"/>
      <c r="N1269" s="139">
        <v>0</v>
      </c>
      <c r="O1269" s="139"/>
      <c r="P1269" s="139">
        <v>0</v>
      </c>
    </row>
    <row r="1270" spans="1:16" s="138" customFormat="1" hidden="1">
      <c r="A1270" s="138" t="s">
        <v>1985</v>
      </c>
      <c r="B1270" s="138" t="s">
        <v>48</v>
      </c>
      <c r="C1270" s="140" t="s">
        <v>681</v>
      </c>
      <c r="D1270" s="140" t="s">
        <v>3982</v>
      </c>
      <c r="E1270" s="140" t="s">
        <v>4</v>
      </c>
      <c r="F1270" s="140" t="s">
        <v>4</v>
      </c>
      <c r="G1270" s="140"/>
      <c r="H1270" s="140" t="s">
        <v>5</v>
      </c>
      <c r="I1270" s="140"/>
      <c r="J1270" s="140" t="s">
        <v>4128</v>
      </c>
      <c r="K1270" s="140" t="s">
        <v>81</v>
      </c>
      <c r="L1270" s="140">
        <v>57211</v>
      </c>
      <c r="M1270" s="140"/>
      <c r="N1270" s="139">
        <v>2.8131933167908927</v>
      </c>
      <c r="O1270" s="139"/>
      <c r="P1270" s="139">
        <v>2.8131933167908927</v>
      </c>
    </row>
    <row r="1271" spans="1:16" s="138" customFormat="1" hidden="1">
      <c r="A1271" s="138" t="s">
        <v>1984</v>
      </c>
      <c r="B1271" s="138" t="s">
        <v>48</v>
      </c>
      <c r="C1271" s="140" t="s">
        <v>681</v>
      </c>
      <c r="D1271" s="140" t="s">
        <v>3982</v>
      </c>
      <c r="E1271" s="140" t="s">
        <v>4</v>
      </c>
      <c r="F1271" s="140" t="s">
        <v>4</v>
      </c>
      <c r="G1271" s="140"/>
      <c r="H1271" s="140" t="s">
        <v>5</v>
      </c>
      <c r="I1271" s="140"/>
      <c r="J1271" s="140" t="s">
        <v>4128</v>
      </c>
      <c r="K1271" s="140" t="s">
        <v>81</v>
      </c>
      <c r="L1271" s="140">
        <v>57211</v>
      </c>
      <c r="M1271" s="140"/>
      <c r="N1271" s="139">
        <v>382302.86680668319</v>
      </c>
      <c r="O1271" s="139"/>
      <c r="P1271" s="139">
        <v>382302.86680668319</v>
      </c>
    </row>
    <row r="1272" spans="1:16" hidden="1">
      <c r="A1272" s="19" t="s">
        <v>40</v>
      </c>
      <c r="B1272" s="19" t="s">
        <v>1030</v>
      </c>
      <c r="D1272" s="51" t="s">
        <v>1879</v>
      </c>
      <c r="E1272" s="51" t="s">
        <v>622</v>
      </c>
      <c r="F1272" s="51" t="s">
        <v>622</v>
      </c>
      <c r="H1272" s="51" t="s">
        <v>623</v>
      </c>
      <c r="J1272" s="51" t="s">
        <v>2009</v>
      </c>
      <c r="L1272" s="51">
        <v>54561</v>
      </c>
      <c r="N1272" s="53">
        <v>121512.36</v>
      </c>
      <c r="P1272" s="53">
        <v>121512.36</v>
      </c>
    </row>
    <row r="1273" spans="1:16" hidden="1">
      <c r="A1273" s="19" t="s">
        <v>2149</v>
      </c>
      <c r="B1273" s="19" t="s">
        <v>1031</v>
      </c>
      <c r="C1273" s="51" t="s">
        <v>681</v>
      </c>
      <c r="D1273" s="51" t="s">
        <v>3982</v>
      </c>
      <c r="E1273" s="51" t="s">
        <v>676</v>
      </c>
      <c r="F1273" s="51" t="s">
        <v>777</v>
      </c>
      <c r="G1273" s="51" t="s">
        <v>676</v>
      </c>
      <c r="H1273" s="51" t="s">
        <v>5</v>
      </c>
      <c r="K1273" s="51" t="s">
        <v>4024</v>
      </c>
      <c r="L1273" s="51">
        <v>827</v>
      </c>
      <c r="N1273" s="53">
        <v>2189.7808423303613</v>
      </c>
      <c r="O1273" s="53">
        <v>0</v>
      </c>
      <c r="P1273" s="53">
        <v>2189.7808423303613</v>
      </c>
    </row>
    <row r="1274" spans="1:16" hidden="1">
      <c r="A1274" s="19" t="s">
        <v>611</v>
      </c>
      <c r="B1274" s="19" t="s">
        <v>22</v>
      </c>
      <c r="D1274" s="51" t="s">
        <v>1879</v>
      </c>
      <c r="E1274" s="51" t="s">
        <v>1890</v>
      </c>
      <c r="F1274" s="51" t="s">
        <v>63</v>
      </c>
      <c r="H1274" s="51" t="s">
        <v>1032</v>
      </c>
      <c r="J1274" s="51" t="s">
        <v>132</v>
      </c>
      <c r="K1274" s="51" t="s">
        <v>1940</v>
      </c>
      <c r="N1274" s="53">
        <v>2928.4780000000001</v>
      </c>
      <c r="P1274" s="53">
        <v>2928.4780000000001</v>
      </c>
    </row>
    <row r="1275" spans="1:16" hidden="1">
      <c r="A1275" s="19" t="s">
        <v>636</v>
      </c>
      <c r="B1275" s="19" t="s">
        <v>22</v>
      </c>
      <c r="D1275" s="51" t="s">
        <v>1879</v>
      </c>
      <c r="E1275" s="51" t="s">
        <v>1890</v>
      </c>
      <c r="F1275" s="51" t="s">
        <v>63</v>
      </c>
      <c r="H1275" s="51" t="s">
        <v>1032</v>
      </c>
      <c r="K1275" s="51" t="s">
        <v>1940</v>
      </c>
      <c r="N1275" s="53">
        <v>0</v>
      </c>
      <c r="P1275" s="53">
        <v>0</v>
      </c>
    </row>
    <row r="1276" spans="1:16" hidden="1">
      <c r="A1276" s="19" t="s">
        <v>507</v>
      </c>
      <c r="B1276" s="19" t="s">
        <v>22</v>
      </c>
      <c r="D1276" s="51" t="s">
        <v>1879</v>
      </c>
      <c r="E1276" s="51" t="s">
        <v>1890</v>
      </c>
      <c r="F1276" s="51" t="s">
        <v>63</v>
      </c>
      <c r="H1276" s="51" t="s">
        <v>1032</v>
      </c>
      <c r="K1276" s="51" t="s">
        <v>1940</v>
      </c>
      <c r="N1276" s="53">
        <v>0</v>
      </c>
      <c r="P1276" s="53">
        <v>0</v>
      </c>
    </row>
    <row r="1277" spans="1:16" hidden="1">
      <c r="A1277" s="19" t="s">
        <v>637</v>
      </c>
      <c r="B1277" s="19" t="s">
        <v>22</v>
      </c>
      <c r="D1277" s="51" t="s">
        <v>1879</v>
      </c>
      <c r="E1277" s="51" t="s">
        <v>1890</v>
      </c>
      <c r="F1277" s="51" t="s">
        <v>63</v>
      </c>
      <c r="H1277" s="51" t="s">
        <v>1032</v>
      </c>
      <c r="K1277" s="51" t="s">
        <v>1940</v>
      </c>
      <c r="N1277" s="53">
        <v>0</v>
      </c>
      <c r="P1277" s="53">
        <v>0</v>
      </c>
    </row>
    <row r="1278" spans="1:16" hidden="1">
      <c r="A1278" s="19" t="s">
        <v>639</v>
      </c>
      <c r="B1278" s="19" t="s">
        <v>22</v>
      </c>
      <c r="D1278" s="51" t="s">
        <v>1879</v>
      </c>
      <c r="E1278" s="51" t="s">
        <v>1890</v>
      </c>
      <c r="F1278" s="51" t="s">
        <v>63</v>
      </c>
      <c r="H1278" s="51" t="s">
        <v>1032</v>
      </c>
      <c r="K1278" s="51" t="s">
        <v>1940</v>
      </c>
      <c r="N1278" s="53">
        <v>0</v>
      </c>
      <c r="P1278" s="53">
        <v>0</v>
      </c>
    </row>
    <row r="1279" spans="1:16" hidden="1">
      <c r="A1279" s="19" t="s">
        <v>1894</v>
      </c>
      <c r="B1279" s="19" t="s">
        <v>22</v>
      </c>
      <c r="D1279" s="51" t="s">
        <v>1879</v>
      </c>
      <c r="E1279" s="51" t="s">
        <v>1890</v>
      </c>
      <c r="F1279" s="51" t="s">
        <v>63</v>
      </c>
      <c r="H1279" s="51" t="s">
        <v>1032</v>
      </c>
      <c r="K1279" s="51" t="s">
        <v>1940</v>
      </c>
      <c r="N1279" s="53">
        <v>0</v>
      </c>
      <c r="P1279" s="53">
        <v>0</v>
      </c>
    </row>
    <row r="1280" spans="1:16" hidden="1">
      <c r="A1280" s="19" t="s">
        <v>2149</v>
      </c>
      <c r="B1280" s="19" t="s">
        <v>1033</v>
      </c>
      <c r="D1280" s="51" t="s">
        <v>1879</v>
      </c>
      <c r="E1280" s="51" t="s">
        <v>672</v>
      </c>
      <c r="F1280" s="51" t="s">
        <v>672</v>
      </c>
      <c r="G1280" s="51" t="s">
        <v>671</v>
      </c>
      <c r="H1280" s="51" t="s">
        <v>671</v>
      </c>
      <c r="L1280" s="51" t="s">
        <v>15</v>
      </c>
      <c r="N1280" s="53">
        <v>0.52673701745409085</v>
      </c>
      <c r="O1280" s="53">
        <v>0</v>
      </c>
      <c r="P1280" s="53">
        <v>0.52673701745409085</v>
      </c>
    </row>
    <row r="1281" spans="1:16" s="135" customFormat="1">
      <c r="A1281" s="135" t="s">
        <v>2149</v>
      </c>
      <c r="B1281" s="135" t="s">
        <v>561</v>
      </c>
      <c r="C1281" s="137" t="s">
        <v>629</v>
      </c>
      <c r="D1281" s="137" t="s">
        <v>3982</v>
      </c>
      <c r="E1281" s="137" t="s">
        <v>103</v>
      </c>
      <c r="F1281" s="137" t="s">
        <v>1888</v>
      </c>
      <c r="G1281" s="137" t="s">
        <v>103</v>
      </c>
      <c r="H1281" s="137" t="s">
        <v>51</v>
      </c>
      <c r="I1281" s="137"/>
      <c r="J1281" s="137" t="s">
        <v>4260</v>
      </c>
      <c r="K1281" s="137"/>
      <c r="L1281" s="137">
        <v>3651</v>
      </c>
      <c r="M1281" s="137"/>
      <c r="N1281" s="136">
        <v>114.11375795900159</v>
      </c>
      <c r="O1281" s="136">
        <v>0</v>
      </c>
      <c r="P1281" s="136">
        <v>114.11375795900159</v>
      </c>
    </row>
    <row r="1282" spans="1:16" hidden="1">
      <c r="A1282" s="19" t="s">
        <v>2149</v>
      </c>
      <c r="B1282" s="19" t="s">
        <v>1034</v>
      </c>
      <c r="D1282" s="51" t="s">
        <v>1879</v>
      </c>
      <c r="E1282" s="51" t="s">
        <v>672</v>
      </c>
      <c r="F1282" s="51" t="s">
        <v>672</v>
      </c>
      <c r="G1282" s="51" t="s">
        <v>671</v>
      </c>
      <c r="H1282" s="51" t="s">
        <v>51</v>
      </c>
      <c r="J1282" s="51" t="s">
        <v>2323</v>
      </c>
      <c r="L1282" s="51" t="s">
        <v>2322</v>
      </c>
      <c r="N1282" s="53">
        <v>4546.942501514789</v>
      </c>
      <c r="O1282" s="53">
        <v>0</v>
      </c>
      <c r="P1282" s="53">
        <v>4546.942501514789</v>
      </c>
    </row>
    <row r="1283" spans="1:16" hidden="1">
      <c r="A1283" s="19" t="s">
        <v>624</v>
      </c>
      <c r="B1283" s="19" t="s">
        <v>2625</v>
      </c>
      <c r="D1283" s="51" t="s">
        <v>1879</v>
      </c>
      <c r="E1283" s="51" t="s">
        <v>460</v>
      </c>
      <c r="F1283" s="51" t="s">
        <v>460</v>
      </c>
      <c r="G1283" s="51" t="s">
        <v>460</v>
      </c>
      <c r="H1283" s="51" t="s">
        <v>5</v>
      </c>
      <c r="J1283" s="51">
        <v>63670</v>
      </c>
      <c r="K1283" s="51" t="s">
        <v>2175</v>
      </c>
      <c r="N1283" s="53">
        <v>12090</v>
      </c>
      <c r="P1283" s="53">
        <v>12090</v>
      </c>
    </row>
    <row r="1284" spans="1:16" hidden="1">
      <c r="A1284" s="19" t="s">
        <v>2066</v>
      </c>
      <c r="B1284" s="19" t="s">
        <v>2176</v>
      </c>
      <c r="D1284" s="51" t="s">
        <v>1879</v>
      </c>
      <c r="E1284" s="51" t="s">
        <v>460</v>
      </c>
      <c r="F1284" s="51" t="s">
        <v>460</v>
      </c>
      <c r="G1284" s="51" t="s">
        <v>460</v>
      </c>
      <c r="H1284" s="51" t="s">
        <v>1878</v>
      </c>
      <c r="J1284" s="51">
        <v>63670</v>
      </c>
      <c r="K1284" s="51" t="s">
        <v>2175</v>
      </c>
      <c r="N1284" s="53">
        <v>16009</v>
      </c>
      <c r="P1284" s="53">
        <v>16009</v>
      </c>
    </row>
    <row r="1285" spans="1:16" hidden="1">
      <c r="A1285" s="19" t="s">
        <v>624</v>
      </c>
      <c r="B1285" s="19" t="s">
        <v>2624</v>
      </c>
      <c r="D1285" s="51" t="s">
        <v>1879</v>
      </c>
      <c r="E1285" s="51" t="s">
        <v>460</v>
      </c>
      <c r="F1285" s="51" t="s">
        <v>460</v>
      </c>
      <c r="G1285" s="51" t="s">
        <v>460</v>
      </c>
      <c r="H1285" s="51" t="s">
        <v>5</v>
      </c>
      <c r="J1285" s="51">
        <v>63671</v>
      </c>
      <c r="K1285" s="51" t="s">
        <v>2623</v>
      </c>
      <c r="N1285" s="53">
        <v>4910</v>
      </c>
      <c r="P1285" s="53">
        <v>4910</v>
      </c>
    </row>
    <row r="1286" spans="1:16" hidden="1">
      <c r="A1286" s="19" t="s">
        <v>2149</v>
      </c>
      <c r="B1286" s="19" t="s">
        <v>1035</v>
      </c>
      <c r="D1286" s="51" t="s">
        <v>1879</v>
      </c>
      <c r="E1286" s="51" t="s">
        <v>672</v>
      </c>
      <c r="F1286" s="51" t="s">
        <v>672</v>
      </c>
      <c r="G1286" s="51" t="s">
        <v>671</v>
      </c>
      <c r="H1286" s="51" t="s">
        <v>51</v>
      </c>
      <c r="L1286" s="51">
        <v>58604</v>
      </c>
      <c r="N1286" s="53">
        <v>83.494570305158689</v>
      </c>
      <c r="O1286" s="53">
        <v>0</v>
      </c>
      <c r="P1286" s="53">
        <v>83.494570305158689</v>
      </c>
    </row>
    <row r="1287" spans="1:16" hidden="1">
      <c r="A1287" s="19" t="s">
        <v>1989</v>
      </c>
      <c r="B1287" s="19" t="s">
        <v>2672</v>
      </c>
      <c r="D1287" s="51" t="s">
        <v>1879</v>
      </c>
      <c r="E1287" s="51" t="s">
        <v>676</v>
      </c>
      <c r="F1287" s="51" t="s">
        <v>962</v>
      </c>
      <c r="H1287" s="51" t="s">
        <v>623</v>
      </c>
      <c r="L1287" s="51" t="s">
        <v>2671</v>
      </c>
      <c r="N1287" s="53">
        <v>306046</v>
      </c>
      <c r="O1287" s="53">
        <v>0</v>
      </c>
      <c r="P1287" s="53">
        <v>306046</v>
      </c>
    </row>
    <row r="1288" spans="1:16" hidden="1">
      <c r="A1288" s="19" t="s">
        <v>1983</v>
      </c>
      <c r="B1288" s="19" t="s">
        <v>1036</v>
      </c>
      <c r="C1288" s="51" t="s">
        <v>681</v>
      </c>
      <c r="D1288" s="51" t="s">
        <v>3982</v>
      </c>
      <c r="E1288" s="51" t="s">
        <v>103</v>
      </c>
      <c r="F1288" s="51" t="s">
        <v>690</v>
      </c>
      <c r="H1288" s="51" t="s">
        <v>1</v>
      </c>
      <c r="L1288" s="51" t="s">
        <v>4050</v>
      </c>
      <c r="N1288" s="53">
        <v>835395</v>
      </c>
      <c r="P1288" s="53">
        <v>835395</v>
      </c>
    </row>
    <row r="1289" spans="1:16" hidden="1">
      <c r="A1289" s="19" t="s">
        <v>1986</v>
      </c>
      <c r="B1289" s="19" t="s">
        <v>1037</v>
      </c>
      <c r="D1289" s="51" t="s">
        <v>1879</v>
      </c>
      <c r="E1289" s="51" t="s">
        <v>622</v>
      </c>
      <c r="F1289" s="51" t="s">
        <v>622</v>
      </c>
      <c r="H1289" s="51" t="s">
        <v>623</v>
      </c>
      <c r="J1289" s="51" t="s">
        <v>44</v>
      </c>
      <c r="K1289" s="51" t="s">
        <v>44</v>
      </c>
      <c r="L1289" s="51">
        <v>56472</v>
      </c>
      <c r="N1289" s="53">
        <v>0</v>
      </c>
      <c r="O1289" s="53">
        <v>0</v>
      </c>
      <c r="P1289" s="53">
        <v>0</v>
      </c>
    </row>
    <row r="1290" spans="1:16" hidden="1">
      <c r="A1290" s="19" t="s">
        <v>1985</v>
      </c>
      <c r="B1290" s="19" t="s">
        <v>1037</v>
      </c>
      <c r="D1290" s="51" t="s">
        <v>1879</v>
      </c>
      <c r="E1290" s="51" t="s">
        <v>622</v>
      </c>
      <c r="F1290" s="51" t="s">
        <v>622</v>
      </c>
      <c r="H1290" s="51" t="s">
        <v>623</v>
      </c>
      <c r="J1290" s="51" t="s">
        <v>44</v>
      </c>
      <c r="K1290" s="51" t="s">
        <v>44</v>
      </c>
      <c r="L1290" s="51">
        <v>56472</v>
      </c>
      <c r="N1290" s="53">
        <v>0.17731954304199318</v>
      </c>
      <c r="O1290" s="53">
        <v>8.8099932697646797E-3</v>
      </c>
      <c r="P1290" s="53">
        <v>0.16850954977222851</v>
      </c>
    </row>
    <row r="1291" spans="1:16" hidden="1">
      <c r="A1291" s="19" t="s">
        <v>1984</v>
      </c>
      <c r="B1291" s="19" t="s">
        <v>1037</v>
      </c>
      <c r="D1291" s="51" t="s">
        <v>1879</v>
      </c>
      <c r="E1291" s="51" t="s">
        <v>622</v>
      </c>
      <c r="F1291" s="51" t="s">
        <v>622</v>
      </c>
      <c r="H1291" s="51" t="s">
        <v>623</v>
      </c>
      <c r="J1291" s="51" t="s">
        <v>44</v>
      </c>
      <c r="K1291" s="51" t="s">
        <v>44</v>
      </c>
      <c r="L1291" s="51">
        <v>56472</v>
      </c>
      <c r="N1291" s="53">
        <v>24097.088970456956</v>
      </c>
      <c r="O1291" s="53">
        <v>1197.2464400067302</v>
      </c>
      <c r="P1291" s="53">
        <v>22899.842530450227</v>
      </c>
    </row>
    <row r="1292" spans="1:16" hidden="1">
      <c r="A1292" s="19" t="s">
        <v>45</v>
      </c>
      <c r="B1292" s="19" t="s">
        <v>1038</v>
      </c>
      <c r="D1292" s="51" t="s">
        <v>1879</v>
      </c>
      <c r="E1292" s="51" t="s">
        <v>0</v>
      </c>
      <c r="F1292" s="51" t="s">
        <v>578</v>
      </c>
      <c r="H1292" s="51" t="s">
        <v>623</v>
      </c>
      <c r="K1292" s="51" t="s">
        <v>2722</v>
      </c>
      <c r="N1292" s="53">
        <v>32</v>
      </c>
      <c r="O1292" s="53">
        <v>0</v>
      </c>
      <c r="P1292" s="53">
        <v>32</v>
      </c>
    </row>
    <row r="1293" spans="1:16" hidden="1">
      <c r="A1293" s="19" t="s">
        <v>45</v>
      </c>
      <c r="B1293" s="19" t="s">
        <v>1039</v>
      </c>
      <c r="D1293" s="51" t="s">
        <v>1879</v>
      </c>
      <c r="E1293" s="51" t="s">
        <v>0</v>
      </c>
      <c r="F1293" s="51" t="s">
        <v>578</v>
      </c>
      <c r="H1293" s="51" t="s">
        <v>623</v>
      </c>
      <c r="K1293" s="51" t="s">
        <v>2723</v>
      </c>
      <c r="N1293" s="53">
        <v>16552</v>
      </c>
      <c r="O1293" s="53">
        <v>0</v>
      </c>
      <c r="P1293" s="53">
        <v>16552</v>
      </c>
    </row>
    <row r="1294" spans="1:16" hidden="1">
      <c r="A1294" s="19" t="s">
        <v>45</v>
      </c>
      <c r="B1294" s="19" t="s">
        <v>1040</v>
      </c>
      <c r="D1294" s="51" t="s">
        <v>1879</v>
      </c>
      <c r="E1294" s="51" t="s">
        <v>0</v>
      </c>
      <c r="F1294" s="51" t="s">
        <v>578</v>
      </c>
      <c r="H1294" s="51" t="s">
        <v>623</v>
      </c>
      <c r="K1294" s="51" t="s">
        <v>2724</v>
      </c>
      <c r="N1294" s="53">
        <v>35375</v>
      </c>
      <c r="O1294" s="53">
        <v>0</v>
      </c>
      <c r="P1294" s="53">
        <v>35375</v>
      </c>
    </row>
    <row r="1295" spans="1:16" hidden="1">
      <c r="A1295" s="19" t="s">
        <v>45</v>
      </c>
      <c r="B1295" s="19" t="s">
        <v>1041</v>
      </c>
      <c r="D1295" s="51" t="s">
        <v>1879</v>
      </c>
      <c r="E1295" s="51" t="s">
        <v>622</v>
      </c>
      <c r="F1295" s="51" t="s">
        <v>622</v>
      </c>
      <c r="H1295" s="51" t="s">
        <v>623</v>
      </c>
      <c r="N1295" s="53">
        <v>92396</v>
      </c>
      <c r="O1295" s="53">
        <v>0</v>
      </c>
      <c r="P1295" s="53">
        <v>92396</v>
      </c>
    </row>
    <row r="1296" spans="1:16" hidden="1">
      <c r="A1296" s="19" t="s">
        <v>2015</v>
      </c>
      <c r="B1296" s="19" t="s">
        <v>2184</v>
      </c>
      <c r="D1296" s="51" t="s">
        <v>1879</v>
      </c>
      <c r="E1296" s="51" t="s">
        <v>460</v>
      </c>
      <c r="F1296" s="51" t="s">
        <v>460</v>
      </c>
      <c r="G1296" s="51" t="s">
        <v>460</v>
      </c>
      <c r="H1296" s="51" t="s">
        <v>1878</v>
      </c>
      <c r="J1296" s="51">
        <v>63436</v>
      </c>
      <c r="K1296" s="51" t="s">
        <v>2183</v>
      </c>
      <c r="N1296" s="53">
        <v>865.9</v>
      </c>
      <c r="P1296" s="53">
        <v>865.9</v>
      </c>
    </row>
    <row r="1297" spans="1:16" hidden="1">
      <c r="A1297" s="19" t="s">
        <v>1986</v>
      </c>
      <c r="B1297" s="19" t="s">
        <v>2889</v>
      </c>
      <c r="D1297" s="51" t="s">
        <v>1879</v>
      </c>
      <c r="E1297" s="51" t="s">
        <v>460</v>
      </c>
      <c r="F1297" s="51" t="s">
        <v>460</v>
      </c>
      <c r="H1297" s="51" t="s">
        <v>623</v>
      </c>
      <c r="J1297" s="51" t="s">
        <v>2888</v>
      </c>
      <c r="K1297" s="51" t="s">
        <v>2887</v>
      </c>
      <c r="N1297" s="53">
        <v>0</v>
      </c>
      <c r="P1297" s="53">
        <v>0</v>
      </c>
    </row>
    <row r="1298" spans="1:16" hidden="1">
      <c r="A1298" s="19" t="s">
        <v>1985</v>
      </c>
      <c r="B1298" s="19" t="s">
        <v>2889</v>
      </c>
      <c r="D1298" s="51" t="s">
        <v>1879</v>
      </c>
      <c r="E1298" s="51" t="s">
        <v>460</v>
      </c>
      <c r="F1298" s="51" t="s">
        <v>460</v>
      </c>
      <c r="H1298" s="51" t="s">
        <v>623</v>
      </c>
      <c r="J1298" s="51" t="s">
        <v>2888</v>
      </c>
      <c r="K1298" s="51" t="s">
        <v>2887</v>
      </c>
      <c r="N1298" s="53">
        <v>1.874189535461122E-2</v>
      </c>
      <c r="P1298" s="53">
        <v>1.874189535461122E-2</v>
      </c>
    </row>
    <row r="1299" spans="1:16" hidden="1">
      <c r="A1299" s="19" t="s">
        <v>1984</v>
      </c>
      <c r="B1299" s="19" t="s">
        <v>2889</v>
      </c>
      <c r="D1299" s="51" t="s">
        <v>1879</v>
      </c>
      <c r="E1299" s="51" t="s">
        <v>460</v>
      </c>
      <c r="F1299" s="51" t="s">
        <v>460</v>
      </c>
      <c r="H1299" s="51" t="s">
        <v>623</v>
      </c>
      <c r="J1299" s="51" t="s">
        <v>2888</v>
      </c>
      <c r="K1299" s="51" t="s">
        <v>2887</v>
      </c>
      <c r="N1299" s="53">
        <v>2546.9562581046453</v>
      </c>
      <c r="P1299" s="53">
        <v>2546.9562581046453</v>
      </c>
    </row>
    <row r="1300" spans="1:16" hidden="1">
      <c r="A1300" s="19" t="s">
        <v>2149</v>
      </c>
      <c r="B1300" s="19" t="s">
        <v>1042</v>
      </c>
      <c r="D1300" s="51" t="s">
        <v>1879</v>
      </c>
      <c r="E1300" s="51" t="s">
        <v>672</v>
      </c>
      <c r="F1300" s="51" t="s">
        <v>672</v>
      </c>
      <c r="G1300" s="51" t="s">
        <v>671</v>
      </c>
      <c r="H1300" s="51" t="s">
        <v>51</v>
      </c>
      <c r="L1300" s="51">
        <v>58603</v>
      </c>
      <c r="N1300" s="53">
        <v>45.758590131652809</v>
      </c>
      <c r="O1300" s="53">
        <v>0</v>
      </c>
      <c r="P1300" s="53">
        <v>45.758590131652809</v>
      </c>
    </row>
    <row r="1301" spans="1:16" hidden="1">
      <c r="A1301" s="19" t="s">
        <v>2149</v>
      </c>
      <c r="B1301" s="19" t="s">
        <v>1043</v>
      </c>
      <c r="D1301" s="51" t="s">
        <v>1879</v>
      </c>
      <c r="E1301" s="51" t="s">
        <v>672</v>
      </c>
      <c r="F1301" s="51" t="s">
        <v>672</v>
      </c>
      <c r="G1301" s="51" t="s">
        <v>671</v>
      </c>
      <c r="H1301" s="51" t="s">
        <v>671</v>
      </c>
      <c r="L1301" s="51" t="s">
        <v>15</v>
      </c>
      <c r="N1301" s="53">
        <v>0.51323094008347314</v>
      </c>
      <c r="O1301" s="53">
        <v>0</v>
      </c>
      <c r="P1301" s="53">
        <v>0.51323094008347314</v>
      </c>
    </row>
    <row r="1302" spans="1:16" hidden="1">
      <c r="A1302" s="19" t="s">
        <v>40</v>
      </c>
      <c r="B1302" s="19" t="s">
        <v>1044</v>
      </c>
      <c r="D1302" s="51" t="s">
        <v>1879</v>
      </c>
      <c r="E1302" s="51" t="s">
        <v>103</v>
      </c>
      <c r="F1302" s="51" t="s">
        <v>103</v>
      </c>
      <c r="H1302" s="51" t="s">
        <v>623</v>
      </c>
      <c r="J1302" s="51">
        <v>61935</v>
      </c>
      <c r="K1302" s="51" t="s">
        <v>3850</v>
      </c>
      <c r="L1302" s="51">
        <v>7338</v>
      </c>
      <c r="N1302" s="53">
        <v>91209</v>
      </c>
      <c r="P1302" s="53">
        <v>91209</v>
      </c>
    </row>
    <row r="1303" spans="1:16" hidden="1">
      <c r="A1303" s="19" t="s">
        <v>39</v>
      </c>
      <c r="B1303" s="19" t="s">
        <v>2814</v>
      </c>
      <c r="D1303" s="51" t="s">
        <v>1879</v>
      </c>
      <c r="E1303" s="51" t="s">
        <v>622</v>
      </c>
      <c r="F1303" s="51" t="s">
        <v>622</v>
      </c>
      <c r="H1303" s="51" t="s">
        <v>623</v>
      </c>
      <c r="J1303" s="51" t="s">
        <v>2009</v>
      </c>
      <c r="K1303" s="51" t="s">
        <v>2009</v>
      </c>
      <c r="L1303" s="51">
        <v>10115</v>
      </c>
      <c r="N1303" s="53">
        <v>1554.981</v>
      </c>
      <c r="P1303" s="53">
        <v>1554.981</v>
      </c>
    </row>
    <row r="1304" spans="1:16" s="135" customFormat="1">
      <c r="A1304" s="135" t="s">
        <v>2149</v>
      </c>
      <c r="B1304" s="135" t="s">
        <v>1045</v>
      </c>
      <c r="C1304" s="137" t="s">
        <v>629</v>
      </c>
      <c r="D1304" s="137" t="s">
        <v>3982</v>
      </c>
      <c r="E1304" s="137" t="s">
        <v>103</v>
      </c>
      <c r="F1304" s="137" t="s">
        <v>1888</v>
      </c>
      <c r="G1304" s="137" t="s">
        <v>103</v>
      </c>
      <c r="H1304" s="137" t="s">
        <v>51</v>
      </c>
      <c r="I1304" s="137"/>
      <c r="J1304" s="137" t="s">
        <v>4261</v>
      </c>
      <c r="K1304" s="137"/>
      <c r="L1304" s="137">
        <v>3634</v>
      </c>
      <c r="M1304" s="137"/>
      <c r="N1304" s="136">
        <v>28.14683917554828</v>
      </c>
      <c r="O1304" s="136">
        <v>0</v>
      </c>
      <c r="P1304" s="136">
        <v>28.14683917554828</v>
      </c>
    </row>
    <row r="1305" spans="1:16" hidden="1">
      <c r="A1305" s="19" t="s">
        <v>41</v>
      </c>
      <c r="B1305" s="19" t="s">
        <v>1046</v>
      </c>
      <c r="D1305" s="51" t="s">
        <v>1879</v>
      </c>
      <c r="E1305" s="51" t="s">
        <v>103</v>
      </c>
      <c r="F1305" s="51" t="s">
        <v>103</v>
      </c>
      <c r="H1305" s="51" t="s">
        <v>623</v>
      </c>
      <c r="J1305" s="51">
        <v>61694</v>
      </c>
      <c r="K1305" s="51" t="s">
        <v>3868</v>
      </c>
      <c r="N1305" s="53">
        <v>11465</v>
      </c>
      <c r="P1305" s="53">
        <v>11465</v>
      </c>
    </row>
    <row r="1306" spans="1:16" hidden="1">
      <c r="A1306" s="19" t="s">
        <v>41</v>
      </c>
      <c r="B1306" s="19" t="s">
        <v>1046</v>
      </c>
      <c r="D1306" s="51" t="s">
        <v>1879</v>
      </c>
      <c r="E1306" s="51" t="s">
        <v>103</v>
      </c>
      <c r="F1306" s="51" t="s">
        <v>103</v>
      </c>
      <c r="H1306" s="51" t="s">
        <v>623</v>
      </c>
      <c r="J1306" s="51">
        <v>61694</v>
      </c>
      <c r="K1306" s="51" t="s">
        <v>3867</v>
      </c>
      <c r="N1306" s="53">
        <v>5031</v>
      </c>
      <c r="P1306" s="53">
        <v>5031</v>
      </c>
    </row>
    <row r="1307" spans="1:16" hidden="1">
      <c r="A1307" s="19" t="s">
        <v>434</v>
      </c>
      <c r="B1307" s="19" t="s">
        <v>1047</v>
      </c>
      <c r="D1307" s="51" t="s">
        <v>1879</v>
      </c>
      <c r="E1307" s="51" t="s">
        <v>0</v>
      </c>
      <c r="F1307" s="51" t="s">
        <v>243</v>
      </c>
      <c r="G1307" s="51" t="s">
        <v>0</v>
      </c>
      <c r="H1307" s="51" t="s">
        <v>1878</v>
      </c>
      <c r="K1307" s="51" t="s">
        <v>1937</v>
      </c>
      <c r="L1307" s="51">
        <v>56895</v>
      </c>
      <c r="N1307" s="53">
        <v>41975</v>
      </c>
      <c r="P1307" s="53">
        <v>41975</v>
      </c>
    </row>
    <row r="1308" spans="1:16" hidden="1">
      <c r="A1308" s="19" t="s">
        <v>611</v>
      </c>
      <c r="B1308" s="19" t="s">
        <v>1047</v>
      </c>
      <c r="D1308" s="51" t="s">
        <v>1879</v>
      </c>
      <c r="E1308" s="51" t="s">
        <v>0</v>
      </c>
      <c r="F1308" s="51" t="s">
        <v>243</v>
      </c>
      <c r="H1308" s="51" t="s">
        <v>1048</v>
      </c>
      <c r="J1308" s="51" t="s">
        <v>1938</v>
      </c>
      <c r="K1308" s="51" t="s">
        <v>1937</v>
      </c>
      <c r="L1308" s="51">
        <v>56895</v>
      </c>
      <c r="N1308" s="53">
        <v>41978.43</v>
      </c>
      <c r="O1308" s="53">
        <v>41978.43</v>
      </c>
      <c r="P1308" s="53">
        <v>0</v>
      </c>
    </row>
    <row r="1309" spans="1:16" hidden="1">
      <c r="A1309" s="19" t="s">
        <v>636</v>
      </c>
      <c r="B1309" s="19" t="s">
        <v>1047</v>
      </c>
      <c r="D1309" s="51" t="s">
        <v>1879</v>
      </c>
      <c r="E1309" s="51" t="s">
        <v>0</v>
      </c>
      <c r="F1309" s="51" t="s">
        <v>243</v>
      </c>
      <c r="H1309" s="51" t="s">
        <v>1048</v>
      </c>
      <c r="K1309" s="51" t="s">
        <v>1937</v>
      </c>
      <c r="L1309" s="51">
        <v>56895</v>
      </c>
      <c r="N1309" s="53">
        <v>0</v>
      </c>
      <c r="P1309" s="53">
        <v>0</v>
      </c>
    </row>
    <row r="1310" spans="1:16" hidden="1">
      <c r="A1310" s="19" t="s">
        <v>507</v>
      </c>
      <c r="B1310" s="19" t="s">
        <v>1047</v>
      </c>
      <c r="D1310" s="51" t="s">
        <v>1879</v>
      </c>
      <c r="E1310" s="51" t="s">
        <v>0</v>
      </c>
      <c r="F1310" s="51" t="s">
        <v>243</v>
      </c>
      <c r="H1310" s="51" t="s">
        <v>1048</v>
      </c>
      <c r="K1310" s="51" t="s">
        <v>1937</v>
      </c>
      <c r="L1310" s="51">
        <v>56895</v>
      </c>
      <c r="N1310" s="53">
        <v>0</v>
      </c>
      <c r="P1310" s="53">
        <v>0</v>
      </c>
    </row>
    <row r="1311" spans="1:16" hidden="1">
      <c r="A1311" s="19" t="s">
        <v>637</v>
      </c>
      <c r="B1311" s="19" t="s">
        <v>1047</v>
      </c>
      <c r="D1311" s="51" t="s">
        <v>1879</v>
      </c>
      <c r="E1311" s="51" t="s">
        <v>0</v>
      </c>
      <c r="F1311" s="51" t="s">
        <v>243</v>
      </c>
      <c r="H1311" s="51" t="s">
        <v>1048</v>
      </c>
      <c r="K1311" s="51" t="s">
        <v>1937</v>
      </c>
      <c r="L1311" s="51">
        <v>56895</v>
      </c>
      <c r="N1311" s="53">
        <v>0</v>
      </c>
      <c r="P1311" s="53">
        <v>0</v>
      </c>
    </row>
    <row r="1312" spans="1:16" hidden="1">
      <c r="A1312" s="19" t="s">
        <v>639</v>
      </c>
      <c r="B1312" s="19" t="s">
        <v>1047</v>
      </c>
      <c r="D1312" s="51" t="s">
        <v>1879</v>
      </c>
      <c r="E1312" s="51" t="s">
        <v>0</v>
      </c>
      <c r="F1312" s="51" t="s">
        <v>243</v>
      </c>
      <c r="H1312" s="51" t="s">
        <v>1048</v>
      </c>
      <c r="K1312" s="51" t="s">
        <v>1937</v>
      </c>
      <c r="L1312" s="51">
        <v>56895</v>
      </c>
      <c r="N1312" s="53">
        <v>0</v>
      </c>
      <c r="P1312" s="53">
        <v>0</v>
      </c>
    </row>
    <row r="1313" spans="1:16" hidden="1">
      <c r="A1313" s="19" t="s">
        <v>1894</v>
      </c>
      <c r="B1313" s="19" t="s">
        <v>1047</v>
      </c>
      <c r="D1313" s="51" t="s">
        <v>1879</v>
      </c>
      <c r="E1313" s="51" t="s">
        <v>0</v>
      </c>
      <c r="F1313" s="51" t="s">
        <v>243</v>
      </c>
      <c r="H1313" s="51" t="s">
        <v>1048</v>
      </c>
      <c r="K1313" s="51" t="s">
        <v>1937</v>
      </c>
      <c r="L1313" s="51">
        <v>56895</v>
      </c>
      <c r="N1313" s="53">
        <v>0</v>
      </c>
      <c r="P1313" s="53">
        <v>0</v>
      </c>
    </row>
    <row r="1314" spans="1:16" hidden="1">
      <c r="A1314" s="19" t="s">
        <v>640</v>
      </c>
      <c r="B1314" s="19" t="s">
        <v>1047</v>
      </c>
      <c r="D1314" s="51" t="s">
        <v>1879</v>
      </c>
      <c r="E1314" s="51" t="s">
        <v>0</v>
      </c>
      <c r="F1314" s="51" t="s">
        <v>243</v>
      </c>
      <c r="H1314" s="51" t="s">
        <v>1048</v>
      </c>
      <c r="K1314" s="51" t="s">
        <v>1937</v>
      </c>
      <c r="L1314" s="51">
        <v>56895</v>
      </c>
      <c r="N1314" s="53">
        <v>0</v>
      </c>
      <c r="P1314" s="53">
        <v>0</v>
      </c>
    </row>
    <row r="1315" spans="1:16" s="135" customFormat="1">
      <c r="A1315" s="135" t="s">
        <v>2149</v>
      </c>
      <c r="B1315" s="135" t="s">
        <v>4078</v>
      </c>
      <c r="C1315" s="137" t="s">
        <v>681</v>
      </c>
      <c r="D1315" s="137" t="s">
        <v>3982</v>
      </c>
      <c r="E1315" s="137" t="s">
        <v>460</v>
      </c>
      <c r="F1315" s="137" t="s">
        <v>4073</v>
      </c>
      <c r="G1315" s="137" t="s">
        <v>460</v>
      </c>
      <c r="H1315" s="137" t="s">
        <v>6</v>
      </c>
      <c r="I1315" s="137"/>
      <c r="J1315" s="137"/>
      <c r="K1315" s="137"/>
      <c r="L1315" s="137" t="s">
        <v>15</v>
      </c>
      <c r="M1315" s="137"/>
      <c r="N1315" s="136">
        <v>0</v>
      </c>
      <c r="O1315" s="136">
        <v>0</v>
      </c>
      <c r="P1315" s="136">
        <v>0</v>
      </c>
    </row>
    <row r="1316" spans="1:16" hidden="1">
      <c r="A1316" s="19" t="s">
        <v>39</v>
      </c>
      <c r="B1316" s="19" t="s">
        <v>1049</v>
      </c>
      <c r="D1316" s="51" t="s">
        <v>1879</v>
      </c>
      <c r="E1316" s="51" t="s">
        <v>460</v>
      </c>
      <c r="F1316" s="51" t="s">
        <v>460</v>
      </c>
      <c r="H1316" s="51" t="s">
        <v>623</v>
      </c>
      <c r="N1316" s="53">
        <v>25.797999999999998</v>
      </c>
      <c r="P1316" s="53">
        <v>25.797999999999998</v>
      </c>
    </row>
    <row r="1317" spans="1:16" hidden="1">
      <c r="A1317" s="19" t="s">
        <v>41</v>
      </c>
      <c r="B1317" s="19" t="s">
        <v>1050</v>
      </c>
      <c r="D1317" s="51" t="s">
        <v>1879</v>
      </c>
      <c r="E1317" s="51" t="s">
        <v>622</v>
      </c>
      <c r="F1317" s="51" t="s">
        <v>622</v>
      </c>
      <c r="H1317" s="51" t="s">
        <v>623</v>
      </c>
      <c r="L1317" s="51">
        <v>399</v>
      </c>
      <c r="N1317" s="53">
        <v>97136</v>
      </c>
      <c r="O1317" s="53">
        <v>24240.49048033731</v>
      </c>
      <c r="P1317" s="53">
        <v>72895.509519662693</v>
      </c>
    </row>
    <row r="1318" spans="1:16" hidden="1">
      <c r="A1318" s="19" t="s">
        <v>2149</v>
      </c>
      <c r="B1318" s="19" t="s">
        <v>1051</v>
      </c>
      <c r="D1318" s="51" t="s">
        <v>1879</v>
      </c>
      <c r="E1318" s="51" t="s">
        <v>103</v>
      </c>
      <c r="F1318" s="51" t="s">
        <v>1888</v>
      </c>
      <c r="G1318" s="51" t="s">
        <v>103</v>
      </c>
      <c r="H1318" s="51" t="s">
        <v>1878</v>
      </c>
      <c r="J1318" s="51" t="s">
        <v>2150</v>
      </c>
      <c r="L1318" s="51" t="s">
        <v>15</v>
      </c>
      <c r="N1318" s="53">
        <v>3.6786270289084246</v>
      </c>
      <c r="O1318" s="53">
        <v>0</v>
      </c>
      <c r="P1318" s="53">
        <v>3.6786270289084246</v>
      </c>
    </row>
    <row r="1319" spans="1:16" hidden="1">
      <c r="A1319" s="19" t="s">
        <v>1993</v>
      </c>
      <c r="B1319" s="19" t="s">
        <v>2495</v>
      </c>
      <c r="D1319" s="51" t="s">
        <v>1879</v>
      </c>
      <c r="E1319" s="51" t="s">
        <v>460</v>
      </c>
      <c r="F1319" s="51" t="s">
        <v>460</v>
      </c>
      <c r="G1319" s="51" t="s">
        <v>623</v>
      </c>
      <c r="H1319" s="51" t="s">
        <v>44</v>
      </c>
      <c r="I1319" s="51" t="s">
        <v>2494</v>
      </c>
      <c r="N1319" s="53">
        <v>39</v>
      </c>
      <c r="O1319" s="53">
        <v>0</v>
      </c>
      <c r="P1319" s="53">
        <v>39</v>
      </c>
    </row>
    <row r="1320" spans="1:16" s="135" customFormat="1">
      <c r="A1320" s="135" t="s">
        <v>2123</v>
      </c>
      <c r="B1320" s="135" t="s">
        <v>1052</v>
      </c>
      <c r="C1320" s="137" t="s">
        <v>681</v>
      </c>
      <c r="D1320" s="137" t="s">
        <v>3982</v>
      </c>
      <c r="E1320" s="137" t="s">
        <v>4</v>
      </c>
      <c r="F1320" s="137" t="s">
        <v>4</v>
      </c>
      <c r="G1320" s="137" t="s">
        <v>4</v>
      </c>
      <c r="H1320" s="137" t="s">
        <v>1</v>
      </c>
      <c r="I1320" s="137"/>
      <c r="J1320" s="137" t="s">
        <v>4129</v>
      </c>
      <c r="K1320" s="137" t="s">
        <v>2314</v>
      </c>
      <c r="L1320" s="137">
        <v>57152</v>
      </c>
      <c r="M1320" s="137"/>
      <c r="N1320" s="136">
        <v>30857</v>
      </c>
      <c r="O1320" s="136">
        <v>0</v>
      </c>
      <c r="P1320" s="136">
        <v>30857</v>
      </c>
    </row>
    <row r="1321" spans="1:16" s="135" customFormat="1">
      <c r="A1321" s="135" t="s">
        <v>1983</v>
      </c>
      <c r="B1321" s="135" t="s">
        <v>1052</v>
      </c>
      <c r="C1321" s="137" t="s">
        <v>681</v>
      </c>
      <c r="D1321" s="137" t="s">
        <v>3982</v>
      </c>
      <c r="E1321" s="137" t="s">
        <v>4</v>
      </c>
      <c r="F1321" s="137" t="s">
        <v>4</v>
      </c>
      <c r="G1321" s="137"/>
      <c r="H1321" s="137" t="s">
        <v>1</v>
      </c>
      <c r="I1321" s="137"/>
      <c r="J1321" s="137" t="s">
        <v>4129</v>
      </c>
      <c r="K1321" s="137" t="s">
        <v>2314</v>
      </c>
      <c r="L1321" s="137"/>
      <c r="M1321" s="137"/>
      <c r="N1321" s="136">
        <v>16855</v>
      </c>
      <c r="O1321" s="136"/>
      <c r="P1321" s="136">
        <v>16855</v>
      </c>
    </row>
    <row r="1322" spans="1:16" s="135" customFormat="1">
      <c r="A1322" s="135" t="s">
        <v>1983</v>
      </c>
      <c r="B1322" s="135" t="s">
        <v>1052</v>
      </c>
      <c r="C1322" s="137" t="s">
        <v>681</v>
      </c>
      <c r="D1322" s="137" t="s">
        <v>3982</v>
      </c>
      <c r="E1322" s="137" t="s">
        <v>4</v>
      </c>
      <c r="F1322" s="137" t="s">
        <v>4</v>
      </c>
      <c r="G1322" s="137"/>
      <c r="H1322" s="137" t="s">
        <v>1</v>
      </c>
      <c r="I1322" s="137"/>
      <c r="J1322" s="137" t="s">
        <v>4129</v>
      </c>
      <c r="K1322" s="137" t="s">
        <v>2314</v>
      </c>
      <c r="L1322" s="137"/>
      <c r="M1322" s="137"/>
      <c r="N1322" s="136">
        <v>9657</v>
      </c>
      <c r="O1322" s="136"/>
      <c r="P1322" s="136">
        <v>9657</v>
      </c>
    </row>
    <row r="1323" spans="1:16" hidden="1">
      <c r="A1323" s="19" t="s">
        <v>45</v>
      </c>
      <c r="B1323" s="19" t="s">
        <v>2726</v>
      </c>
      <c r="D1323" s="51" t="s">
        <v>1879</v>
      </c>
      <c r="E1323" s="51" t="s">
        <v>4</v>
      </c>
      <c r="F1323" s="51" t="s">
        <v>4</v>
      </c>
      <c r="H1323" s="51" t="s">
        <v>623</v>
      </c>
      <c r="K1323" s="51" t="s">
        <v>2314</v>
      </c>
      <c r="N1323" s="53">
        <v>10711</v>
      </c>
      <c r="O1323" s="53">
        <v>0</v>
      </c>
      <c r="P1323" s="53">
        <v>10711</v>
      </c>
    </row>
    <row r="1324" spans="1:16" s="135" customFormat="1">
      <c r="A1324" s="135" t="s">
        <v>2189</v>
      </c>
      <c r="B1324" s="135" t="s">
        <v>1053</v>
      </c>
      <c r="C1324" s="137" t="s">
        <v>681</v>
      </c>
      <c r="D1324" s="137" t="s">
        <v>3982</v>
      </c>
      <c r="E1324" s="137" t="s">
        <v>4</v>
      </c>
      <c r="F1324" s="137" t="s">
        <v>4</v>
      </c>
      <c r="G1324" s="137" t="s">
        <v>4</v>
      </c>
      <c r="H1324" s="137" t="s">
        <v>1</v>
      </c>
      <c r="I1324" s="137"/>
      <c r="J1324" s="137">
        <v>60857</v>
      </c>
      <c r="K1324" s="137" t="s">
        <v>2314</v>
      </c>
      <c r="L1324" s="137"/>
      <c r="M1324" s="137"/>
      <c r="N1324" s="136">
        <v>470</v>
      </c>
      <c r="O1324" s="136"/>
      <c r="P1324" s="136">
        <v>470</v>
      </c>
    </row>
    <row r="1325" spans="1:16" s="135" customFormat="1">
      <c r="A1325" s="135" t="s">
        <v>1982</v>
      </c>
      <c r="B1325" s="135" t="s">
        <v>1053</v>
      </c>
      <c r="C1325" s="137" t="s">
        <v>681</v>
      </c>
      <c r="D1325" s="137" t="s">
        <v>3982</v>
      </c>
      <c r="E1325" s="137" t="s">
        <v>4</v>
      </c>
      <c r="F1325" s="137" t="s">
        <v>4</v>
      </c>
      <c r="G1325" s="137"/>
      <c r="H1325" s="137" t="s">
        <v>1</v>
      </c>
      <c r="I1325" s="137"/>
      <c r="J1325" s="137">
        <v>60857</v>
      </c>
      <c r="K1325" s="137" t="s">
        <v>2314</v>
      </c>
      <c r="L1325" s="137"/>
      <c r="M1325" s="137"/>
      <c r="N1325" s="136">
        <v>470</v>
      </c>
      <c r="O1325" s="136"/>
      <c r="P1325" s="136">
        <v>470</v>
      </c>
    </row>
    <row r="1326" spans="1:16" hidden="1">
      <c r="A1326" s="19" t="s">
        <v>1996</v>
      </c>
      <c r="B1326" s="19" t="s">
        <v>2290</v>
      </c>
      <c r="D1326" s="51" t="s">
        <v>1879</v>
      </c>
      <c r="E1326" s="51" t="s">
        <v>4</v>
      </c>
      <c r="F1326" s="51" t="s">
        <v>247</v>
      </c>
      <c r="H1326" s="51" t="s">
        <v>1</v>
      </c>
      <c r="J1326" s="51">
        <v>60857</v>
      </c>
      <c r="N1326" s="53">
        <v>1029</v>
      </c>
      <c r="O1326" s="53">
        <v>0</v>
      </c>
      <c r="P1326" s="53">
        <v>1029</v>
      </c>
    </row>
    <row r="1327" spans="1:16" hidden="1">
      <c r="A1327" s="19" t="s">
        <v>2149</v>
      </c>
      <c r="B1327" s="19" t="s">
        <v>1054</v>
      </c>
      <c r="C1327" s="51" t="s">
        <v>629</v>
      </c>
      <c r="D1327" s="51" t="s">
        <v>3982</v>
      </c>
      <c r="E1327" s="51" t="s">
        <v>674</v>
      </c>
      <c r="F1327" s="51" t="s">
        <v>674</v>
      </c>
      <c r="G1327" s="51" t="s">
        <v>674</v>
      </c>
      <c r="H1327" s="51" t="s">
        <v>796</v>
      </c>
      <c r="L1327" s="51">
        <v>525</v>
      </c>
      <c r="N1327" s="53">
        <v>6663.3313194132134</v>
      </c>
      <c r="O1327" s="53">
        <v>0</v>
      </c>
      <c r="P1327" s="53">
        <v>6663.3313194132134</v>
      </c>
    </row>
    <row r="1328" spans="1:16" hidden="1">
      <c r="A1328" s="19" t="s">
        <v>41</v>
      </c>
      <c r="B1328" s="19" t="s">
        <v>1055</v>
      </c>
      <c r="D1328" s="51" t="s">
        <v>1879</v>
      </c>
      <c r="E1328" s="51" t="s">
        <v>622</v>
      </c>
      <c r="F1328" s="51" t="s">
        <v>622</v>
      </c>
      <c r="H1328" s="51" t="s">
        <v>623</v>
      </c>
      <c r="L1328" s="51">
        <v>400</v>
      </c>
      <c r="N1328" s="53">
        <v>2723530</v>
      </c>
      <c r="O1328" s="53">
        <v>679662.56627731305</v>
      </c>
      <c r="P1328" s="53">
        <v>2043867.433722687</v>
      </c>
    </row>
    <row r="1329" spans="1:16" hidden="1">
      <c r="A1329" s="19" t="s">
        <v>434</v>
      </c>
      <c r="B1329" s="19" t="s">
        <v>2080</v>
      </c>
      <c r="D1329" s="51" t="s">
        <v>1879</v>
      </c>
      <c r="E1329" s="51" t="s">
        <v>460</v>
      </c>
      <c r="F1329" s="51" t="s">
        <v>460</v>
      </c>
      <c r="G1329" s="51" t="s">
        <v>460</v>
      </c>
      <c r="H1329" s="51" t="s">
        <v>1878</v>
      </c>
      <c r="K1329" s="51" t="s">
        <v>2079</v>
      </c>
      <c r="N1329" s="53">
        <v>61759</v>
      </c>
      <c r="P1329" s="53">
        <v>61759</v>
      </c>
    </row>
    <row r="1330" spans="1:16" hidden="1">
      <c r="A1330" s="19" t="s">
        <v>54</v>
      </c>
      <c r="B1330" s="19" t="s">
        <v>1056</v>
      </c>
      <c r="D1330" s="51" t="s">
        <v>1879</v>
      </c>
      <c r="E1330" s="51" t="s">
        <v>3</v>
      </c>
      <c r="F1330" s="51" t="s">
        <v>3</v>
      </c>
      <c r="H1330" s="51" t="s">
        <v>842</v>
      </c>
      <c r="J1330" s="51" t="s">
        <v>508</v>
      </c>
      <c r="K1330" s="51" t="s">
        <v>1934</v>
      </c>
      <c r="L1330" s="51">
        <v>54689</v>
      </c>
      <c r="N1330" s="53">
        <v>102650</v>
      </c>
      <c r="P1330" s="53">
        <v>102650</v>
      </c>
    </row>
    <row r="1331" spans="1:16" hidden="1">
      <c r="A1331" s="19" t="s">
        <v>41</v>
      </c>
      <c r="B1331" s="19" t="s">
        <v>1057</v>
      </c>
      <c r="D1331" s="51" t="s">
        <v>1879</v>
      </c>
      <c r="E1331" s="51" t="s">
        <v>3</v>
      </c>
      <c r="F1331" s="51" t="s">
        <v>3</v>
      </c>
      <c r="H1331" s="51" t="s">
        <v>623</v>
      </c>
      <c r="J1331" s="51">
        <v>60305</v>
      </c>
      <c r="K1331" s="51" t="s">
        <v>3905</v>
      </c>
      <c r="N1331" s="53">
        <v>202671</v>
      </c>
      <c r="P1331" s="53">
        <v>202671</v>
      </c>
    </row>
    <row r="1332" spans="1:16" hidden="1">
      <c r="A1332" s="19" t="s">
        <v>41</v>
      </c>
      <c r="B1332" s="19" t="s">
        <v>1057</v>
      </c>
      <c r="D1332" s="51" t="s">
        <v>1879</v>
      </c>
      <c r="E1332" s="51" t="s">
        <v>3</v>
      </c>
      <c r="F1332" s="51" t="s">
        <v>3</v>
      </c>
      <c r="H1332" s="51" t="s">
        <v>623</v>
      </c>
      <c r="J1332" s="51">
        <v>60572</v>
      </c>
      <c r="K1332" s="51" t="s">
        <v>3902</v>
      </c>
      <c r="N1332" s="53">
        <v>4661</v>
      </c>
      <c r="P1332" s="53">
        <v>4661</v>
      </c>
    </row>
    <row r="1333" spans="1:16" hidden="1">
      <c r="A1333" s="19" t="s">
        <v>54</v>
      </c>
      <c r="B1333" s="19" t="s">
        <v>1058</v>
      </c>
      <c r="D1333" s="51" t="s">
        <v>1879</v>
      </c>
      <c r="E1333" s="51" t="s">
        <v>460</v>
      </c>
      <c r="F1333" s="51" t="s">
        <v>460</v>
      </c>
      <c r="H1333" s="51" t="s">
        <v>842</v>
      </c>
      <c r="J1333" s="51" t="s">
        <v>208</v>
      </c>
      <c r="K1333" s="51" t="s">
        <v>1917</v>
      </c>
      <c r="L1333" s="51">
        <v>58398</v>
      </c>
      <c r="N1333" s="53">
        <v>26129</v>
      </c>
      <c r="P1333" s="53">
        <v>26129</v>
      </c>
    </row>
    <row r="1334" spans="1:16" hidden="1">
      <c r="A1334" s="19" t="s">
        <v>1986</v>
      </c>
      <c r="B1334" s="19" t="s">
        <v>182</v>
      </c>
      <c r="D1334" s="51" t="s">
        <v>1879</v>
      </c>
      <c r="E1334" s="51" t="s">
        <v>460</v>
      </c>
      <c r="F1334" s="51" t="s">
        <v>460</v>
      </c>
      <c r="H1334" s="51" t="s">
        <v>623</v>
      </c>
      <c r="J1334" s="51" t="s">
        <v>183</v>
      </c>
      <c r="K1334" s="51" t="s">
        <v>3421</v>
      </c>
      <c r="L1334" s="51">
        <v>57831</v>
      </c>
      <c r="N1334" s="53">
        <v>0</v>
      </c>
      <c r="P1334" s="53">
        <v>0</v>
      </c>
    </row>
    <row r="1335" spans="1:16" hidden="1">
      <c r="A1335" s="19" t="s">
        <v>1985</v>
      </c>
      <c r="B1335" s="19" t="s">
        <v>182</v>
      </c>
      <c r="D1335" s="51" t="s">
        <v>1879</v>
      </c>
      <c r="E1335" s="51" t="s">
        <v>460</v>
      </c>
      <c r="F1335" s="51" t="s">
        <v>460</v>
      </c>
      <c r="H1335" s="51" t="s">
        <v>623</v>
      </c>
      <c r="J1335" s="51" t="s">
        <v>183</v>
      </c>
      <c r="K1335" s="51" t="s">
        <v>3421</v>
      </c>
      <c r="L1335" s="51">
        <v>57831</v>
      </c>
      <c r="N1335" s="53">
        <v>2.2363296286274474E-2</v>
      </c>
      <c r="P1335" s="53">
        <v>2.2363296286274474E-2</v>
      </c>
    </row>
    <row r="1336" spans="1:16" hidden="1">
      <c r="A1336" s="19" t="s">
        <v>1984</v>
      </c>
      <c r="B1336" s="19" t="s">
        <v>182</v>
      </c>
      <c r="D1336" s="51" t="s">
        <v>1879</v>
      </c>
      <c r="E1336" s="51" t="s">
        <v>460</v>
      </c>
      <c r="F1336" s="51" t="s">
        <v>460</v>
      </c>
      <c r="H1336" s="51" t="s">
        <v>623</v>
      </c>
      <c r="J1336" s="51" t="s">
        <v>183</v>
      </c>
      <c r="K1336" s="51" t="s">
        <v>3421</v>
      </c>
      <c r="L1336" s="51">
        <v>57831</v>
      </c>
      <c r="N1336" s="53">
        <v>3039.0916367037139</v>
      </c>
      <c r="P1336" s="53">
        <v>3039.0916367037139</v>
      </c>
    </row>
    <row r="1337" spans="1:16" hidden="1">
      <c r="A1337" s="19" t="s">
        <v>1993</v>
      </c>
      <c r="B1337" s="19" t="s">
        <v>3955</v>
      </c>
      <c r="D1337" s="51" t="s">
        <v>1879</v>
      </c>
      <c r="E1337" s="51" t="s">
        <v>103</v>
      </c>
      <c r="F1337" s="51" t="s">
        <v>690</v>
      </c>
      <c r="H1337" s="51" t="s">
        <v>623</v>
      </c>
      <c r="I1337" s="51" t="s">
        <v>294</v>
      </c>
      <c r="J1337" s="51" t="s">
        <v>2690</v>
      </c>
      <c r="N1337" s="53">
        <v>1207</v>
      </c>
      <c r="O1337" s="53">
        <v>1207</v>
      </c>
      <c r="P1337" s="53">
        <v>0</v>
      </c>
    </row>
    <row r="1338" spans="1:16" hidden="1">
      <c r="A1338" s="19" t="s">
        <v>1989</v>
      </c>
      <c r="B1338" s="19" t="s">
        <v>1059</v>
      </c>
      <c r="D1338" s="51" t="s">
        <v>1879</v>
      </c>
      <c r="E1338" s="51" t="s">
        <v>103</v>
      </c>
      <c r="F1338" s="51" t="s">
        <v>688</v>
      </c>
      <c r="H1338" s="51" t="s">
        <v>623</v>
      </c>
      <c r="K1338" s="51" t="s">
        <v>2690</v>
      </c>
      <c r="L1338" s="51">
        <v>763</v>
      </c>
      <c r="N1338" s="53">
        <v>1207</v>
      </c>
      <c r="O1338" s="53">
        <v>0</v>
      </c>
      <c r="P1338" s="53">
        <v>1207</v>
      </c>
    </row>
    <row r="1339" spans="1:16" hidden="1">
      <c r="A1339" s="19" t="s">
        <v>1986</v>
      </c>
      <c r="B1339" s="19" t="s">
        <v>1060</v>
      </c>
      <c r="D1339" s="51" t="s">
        <v>1879</v>
      </c>
      <c r="E1339" s="51" t="s">
        <v>3</v>
      </c>
      <c r="F1339" s="51" t="s">
        <v>3</v>
      </c>
      <c r="H1339" s="51" t="s">
        <v>623</v>
      </c>
      <c r="J1339" s="51" t="s">
        <v>3737</v>
      </c>
      <c r="K1339" s="51" t="s">
        <v>3736</v>
      </c>
      <c r="L1339" s="51" t="s">
        <v>3735</v>
      </c>
      <c r="N1339" s="53">
        <v>0</v>
      </c>
      <c r="P1339" s="53">
        <v>0</v>
      </c>
    </row>
    <row r="1340" spans="1:16" hidden="1">
      <c r="A1340" s="19" t="s">
        <v>1985</v>
      </c>
      <c r="B1340" s="19" t="s">
        <v>1060</v>
      </c>
      <c r="D1340" s="51" t="s">
        <v>1879</v>
      </c>
      <c r="E1340" s="51" t="s">
        <v>3</v>
      </c>
      <c r="F1340" s="51" t="s">
        <v>3</v>
      </c>
      <c r="H1340" s="51" t="s">
        <v>623</v>
      </c>
      <c r="J1340" s="51" t="s">
        <v>3737</v>
      </c>
      <c r="K1340" s="51" t="s">
        <v>3736</v>
      </c>
      <c r="L1340" s="51" t="s">
        <v>3735</v>
      </c>
      <c r="N1340" s="53">
        <v>1.0617641801007893</v>
      </c>
      <c r="P1340" s="53">
        <v>1.0617641801007893</v>
      </c>
    </row>
    <row r="1341" spans="1:16" hidden="1">
      <c r="A1341" s="19" t="s">
        <v>1984</v>
      </c>
      <c r="B1341" s="19" t="s">
        <v>1060</v>
      </c>
      <c r="D1341" s="51" t="s">
        <v>1879</v>
      </c>
      <c r="E1341" s="51" t="s">
        <v>3</v>
      </c>
      <c r="F1341" s="51" t="s">
        <v>3</v>
      </c>
      <c r="H1341" s="51" t="s">
        <v>623</v>
      </c>
      <c r="J1341" s="51" t="s">
        <v>3737</v>
      </c>
      <c r="K1341" s="51" t="s">
        <v>3736</v>
      </c>
      <c r="L1341" s="51" t="s">
        <v>3735</v>
      </c>
      <c r="N1341" s="53">
        <v>144289.93823581989</v>
      </c>
      <c r="P1341" s="53">
        <v>144289.93823581989</v>
      </c>
    </row>
    <row r="1342" spans="1:16" hidden="1">
      <c r="A1342" s="19" t="s">
        <v>2149</v>
      </c>
      <c r="B1342" s="19" t="s">
        <v>1061</v>
      </c>
      <c r="C1342" s="51" t="s">
        <v>681</v>
      </c>
      <c r="D1342" s="51" t="s">
        <v>3982</v>
      </c>
      <c r="E1342" s="51" t="s">
        <v>622</v>
      </c>
      <c r="F1342" s="51" t="s">
        <v>622</v>
      </c>
      <c r="G1342" s="51" t="s">
        <v>622</v>
      </c>
      <c r="H1342" s="51" t="s">
        <v>6</v>
      </c>
      <c r="L1342" s="51">
        <v>54761</v>
      </c>
      <c r="N1342" s="53">
        <v>14337.822133332462</v>
      </c>
      <c r="O1342" s="53">
        <v>1957.9760364184497</v>
      </c>
      <c r="P1342" s="53">
        <v>12379.846096914012</v>
      </c>
    </row>
    <row r="1343" spans="1:16" hidden="1">
      <c r="A1343" s="19" t="s">
        <v>2654</v>
      </c>
      <c r="B1343" s="19" t="s">
        <v>2678</v>
      </c>
      <c r="D1343" s="51" t="s">
        <v>1879</v>
      </c>
      <c r="E1343" s="51" t="s">
        <v>676</v>
      </c>
      <c r="F1343" s="51" t="s">
        <v>676</v>
      </c>
      <c r="H1343" s="51" t="s">
        <v>623</v>
      </c>
      <c r="N1343" s="53">
        <v>0</v>
      </c>
      <c r="P1343" s="53">
        <v>0</v>
      </c>
    </row>
    <row r="1344" spans="1:16" hidden="1">
      <c r="A1344" s="19" t="s">
        <v>1980</v>
      </c>
      <c r="B1344" s="19" t="s">
        <v>2678</v>
      </c>
      <c r="D1344" s="51" t="s">
        <v>1879</v>
      </c>
      <c r="E1344" s="51" t="s">
        <v>676</v>
      </c>
      <c r="F1344" s="51" t="s">
        <v>676</v>
      </c>
      <c r="H1344" s="51" t="s">
        <v>623</v>
      </c>
      <c r="N1344" s="53">
        <v>0</v>
      </c>
      <c r="P1344" s="53">
        <v>0</v>
      </c>
    </row>
    <row r="1345" spans="1:16" hidden="1">
      <c r="A1345" s="19" t="s">
        <v>1986</v>
      </c>
      <c r="B1345" s="19" t="s">
        <v>488</v>
      </c>
      <c r="D1345" s="51" t="s">
        <v>1879</v>
      </c>
      <c r="E1345" s="51" t="s">
        <v>103</v>
      </c>
      <c r="F1345" s="51" t="s">
        <v>103</v>
      </c>
      <c r="H1345" s="51" t="s">
        <v>623</v>
      </c>
      <c r="J1345" s="51" t="s">
        <v>487</v>
      </c>
      <c r="K1345" s="51" t="s">
        <v>3714</v>
      </c>
      <c r="L1345" s="51" t="s">
        <v>15</v>
      </c>
      <c r="N1345" s="53">
        <v>0</v>
      </c>
      <c r="P1345" s="53">
        <v>0</v>
      </c>
    </row>
    <row r="1346" spans="1:16" hidden="1">
      <c r="A1346" s="19" t="s">
        <v>1985</v>
      </c>
      <c r="B1346" s="19" t="s">
        <v>488</v>
      </c>
      <c r="D1346" s="51" t="s">
        <v>1879</v>
      </c>
      <c r="E1346" s="51" t="s">
        <v>103</v>
      </c>
      <c r="F1346" s="51" t="s">
        <v>103</v>
      </c>
      <c r="H1346" s="51" t="s">
        <v>623</v>
      </c>
      <c r="J1346" s="51" t="s">
        <v>487</v>
      </c>
      <c r="K1346" s="51" t="s">
        <v>3714</v>
      </c>
      <c r="L1346" s="51" t="s">
        <v>15</v>
      </c>
      <c r="N1346" s="53">
        <v>7.8876044484474887E-3</v>
      </c>
      <c r="P1346" s="53">
        <v>7.8876044484474887E-3</v>
      </c>
    </row>
    <row r="1347" spans="1:16" hidden="1">
      <c r="A1347" s="19" t="s">
        <v>1984</v>
      </c>
      <c r="B1347" s="19" t="s">
        <v>488</v>
      </c>
      <c r="D1347" s="51" t="s">
        <v>1879</v>
      </c>
      <c r="E1347" s="51" t="s">
        <v>103</v>
      </c>
      <c r="F1347" s="51" t="s">
        <v>103</v>
      </c>
      <c r="H1347" s="51" t="s">
        <v>623</v>
      </c>
      <c r="J1347" s="51" t="s">
        <v>487</v>
      </c>
      <c r="K1347" s="51" t="s">
        <v>3714</v>
      </c>
      <c r="L1347" s="51" t="s">
        <v>15</v>
      </c>
      <c r="N1347" s="53">
        <v>1071.8971123955516</v>
      </c>
      <c r="P1347" s="53">
        <v>1071.8971123955516</v>
      </c>
    </row>
    <row r="1348" spans="1:16" hidden="1">
      <c r="A1348" s="19" t="s">
        <v>2654</v>
      </c>
      <c r="B1348" s="19" t="s">
        <v>23</v>
      </c>
      <c r="D1348" s="51" t="s">
        <v>1879</v>
      </c>
      <c r="E1348" s="51" t="s">
        <v>103</v>
      </c>
      <c r="F1348" s="51" t="s">
        <v>103</v>
      </c>
      <c r="H1348" s="51" t="s">
        <v>623</v>
      </c>
      <c r="J1348" s="51" t="s">
        <v>334</v>
      </c>
      <c r="K1348" s="51" t="s">
        <v>3294</v>
      </c>
      <c r="L1348" s="51">
        <v>162</v>
      </c>
      <c r="N1348" s="53">
        <v>3888.259</v>
      </c>
      <c r="O1348" s="53">
        <v>36.340000000000003</v>
      </c>
      <c r="P1348" s="53">
        <v>3851.9189999999999</v>
      </c>
    </row>
    <row r="1349" spans="1:16" hidden="1">
      <c r="A1349" s="19" t="s">
        <v>1980</v>
      </c>
      <c r="B1349" s="19" t="s">
        <v>23</v>
      </c>
      <c r="D1349" s="51" t="s">
        <v>1879</v>
      </c>
      <c r="E1349" s="51" t="s">
        <v>103</v>
      </c>
      <c r="F1349" s="51" t="s">
        <v>103</v>
      </c>
      <c r="H1349" s="51" t="s">
        <v>623</v>
      </c>
      <c r="J1349" s="51" t="s">
        <v>334</v>
      </c>
      <c r="K1349" s="51" t="s">
        <v>3294</v>
      </c>
      <c r="L1349" s="51">
        <v>162</v>
      </c>
      <c r="N1349" s="53">
        <v>9.8113164863050426E-2</v>
      </c>
      <c r="O1349" s="53">
        <v>9.169740007348412E-4</v>
      </c>
      <c r="P1349" s="53">
        <v>9.7196190862315582E-2</v>
      </c>
    </row>
    <row r="1350" spans="1:16" hidden="1">
      <c r="A1350" s="19" t="s">
        <v>40</v>
      </c>
      <c r="B1350" s="19" t="s">
        <v>1062</v>
      </c>
      <c r="D1350" s="51" t="s">
        <v>1879</v>
      </c>
      <c r="E1350" s="51" t="s">
        <v>103</v>
      </c>
      <c r="F1350" s="51" t="s">
        <v>103</v>
      </c>
      <c r="H1350" s="51" t="s">
        <v>623</v>
      </c>
      <c r="J1350" s="51">
        <v>62633</v>
      </c>
      <c r="K1350" s="51" t="s">
        <v>3832</v>
      </c>
      <c r="L1350" s="51">
        <v>7224</v>
      </c>
      <c r="N1350" s="53">
        <v>289</v>
      </c>
      <c r="P1350" s="53">
        <v>289</v>
      </c>
    </row>
    <row r="1351" spans="1:16" s="135" customFormat="1">
      <c r="A1351" s="135" t="s">
        <v>2149</v>
      </c>
      <c r="B1351" s="135" t="s">
        <v>562</v>
      </c>
      <c r="C1351" s="137" t="s">
        <v>681</v>
      </c>
      <c r="D1351" s="137" t="s">
        <v>3982</v>
      </c>
      <c r="E1351" s="137" t="s">
        <v>4</v>
      </c>
      <c r="F1351" s="137" t="s">
        <v>2010</v>
      </c>
      <c r="G1351" s="137" t="s">
        <v>4</v>
      </c>
      <c r="H1351" s="137" t="s">
        <v>466</v>
      </c>
      <c r="I1351" s="137"/>
      <c r="J1351" s="137" t="s">
        <v>4130</v>
      </c>
      <c r="K1351" s="137"/>
      <c r="L1351" s="137">
        <v>57040</v>
      </c>
      <c r="M1351" s="137"/>
      <c r="N1351" s="136">
        <v>4272.4581738571942</v>
      </c>
      <c r="O1351" s="136">
        <v>0</v>
      </c>
      <c r="P1351" s="136">
        <v>4272.4581738571942</v>
      </c>
    </row>
    <row r="1352" spans="1:16" s="135" customFormat="1">
      <c r="A1352" s="135" t="s">
        <v>1994</v>
      </c>
      <c r="B1352" s="135" t="s">
        <v>4131</v>
      </c>
      <c r="C1352" s="137" t="s">
        <v>681</v>
      </c>
      <c r="D1352" s="137" t="s">
        <v>3982</v>
      </c>
      <c r="E1352" s="137" t="s">
        <v>4</v>
      </c>
      <c r="F1352" s="137" t="s">
        <v>4</v>
      </c>
      <c r="G1352" s="137"/>
      <c r="H1352" s="137" t="s">
        <v>466</v>
      </c>
      <c r="I1352" s="137" t="s">
        <v>4130</v>
      </c>
      <c r="J1352" s="137" t="s">
        <v>2254</v>
      </c>
      <c r="K1352" s="137"/>
      <c r="L1352" s="137"/>
      <c r="M1352" s="137"/>
      <c r="N1352" s="136">
        <v>9000</v>
      </c>
      <c r="O1352" s="136"/>
      <c r="P1352" s="136">
        <v>9000</v>
      </c>
    </row>
    <row r="1353" spans="1:16" s="135" customFormat="1">
      <c r="A1353" s="135" t="s">
        <v>1989</v>
      </c>
      <c r="B1353" s="135" t="s">
        <v>4131</v>
      </c>
      <c r="C1353" s="137" t="s">
        <v>681</v>
      </c>
      <c r="D1353" s="137" t="s">
        <v>3982</v>
      </c>
      <c r="E1353" s="137" t="s">
        <v>4</v>
      </c>
      <c r="F1353" s="137" t="s">
        <v>4</v>
      </c>
      <c r="G1353" s="137"/>
      <c r="H1353" s="137" t="s">
        <v>466</v>
      </c>
      <c r="I1353" s="137"/>
      <c r="J1353" s="137" t="s">
        <v>4130</v>
      </c>
      <c r="K1353" s="137" t="s">
        <v>2254</v>
      </c>
      <c r="L1353" s="137"/>
      <c r="M1353" s="137"/>
      <c r="N1353" s="136">
        <v>12921</v>
      </c>
      <c r="O1353" s="136">
        <v>0</v>
      </c>
      <c r="P1353" s="136">
        <v>12921</v>
      </c>
    </row>
    <row r="1354" spans="1:16" hidden="1">
      <c r="A1354" s="19" t="s">
        <v>624</v>
      </c>
      <c r="B1354" s="19" t="s">
        <v>2255</v>
      </c>
      <c r="D1354" s="51" t="s">
        <v>1879</v>
      </c>
      <c r="E1354" s="51" t="s">
        <v>4</v>
      </c>
      <c r="F1354" s="51" t="s">
        <v>4</v>
      </c>
      <c r="G1354" s="51" t="s">
        <v>4</v>
      </c>
      <c r="H1354" s="51" t="s">
        <v>466</v>
      </c>
      <c r="J1354" s="51">
        <v>60899</v>
      </c>
      <c r="K1354" s="51" t="s">
        <v>2254</v>
      </c>
      <c r="N1354" s="53">
        <v>10000</v>
      </c>
      <c r="P1354" s="53">
        <v>10000</v>
      </c>
    </row>
    <row r="1355" spans="1:16" hidden="1">
      <c r="A1355" s="19" t="s">
        <v>39</v>
      </c>
      <c r="B1355" s="19" t="s">
        <v>2664</v>
      </c>
      <c r="D1355" s="51" t="s">
        <v>1879</v>
      </c>
      <c r="E1355" s="51" t="s">
        <v>460</v>
      </c>
      <c r="F1355" s="51" t="s">
        <v>460</v>
      </c>
      <c r="H1355" s="51" t="s">
        <v>623</v>
      </c>
      <c r="N1355" s="53">
        <v>0</v>
      </c>
      <c r="P1355" s="53">
        <v>0</v>
      </c>
    </row>
    <row r="1356" spans="1:16" hidden="1">
      <c r="A1356" s="19" t="s">
        <v>39</v>
      </c>
      <c r="B1356" s="19" t="s">
        <v>1063</v>
      </c>
      <c r="D1356" s="51" t="s">
        <v>1879</v>
      </c>
      <c r="E1356" s="51" t="s">
        <v>460</v>
      </c>
      <c r="F1356" s="51" t="s">
        <v>460</v>
      </c>
      <c r="H1356" s="51" t="s">
        <v>623</v>
      </c>
      <c r="N1356" s="53">
        <v>79.483999999999995</v>
      </c>
      <c r="P1356" s="53">
        <v>79.483999999999995</v>
      </c>
    </row>
    <row r="1357" spans="1:16" hidden="1">
      <c r="A1357" s="19" t="s">
        <v>39</v>
      </c>
      <c r="B1357" s="19" t="s">
        <v>1064</v>
      </c>
      <c r="D1357" s="51" t="s">
        <v>1879</v>
      </c>
      <c r="E1357" s="51" t="s">
        <v>460</v>
      </c>
      <c r="F1357" s="51" t="s">
        <v>460</v>
      </c>
      <c r="H1357" s="51" t="s">
        <v>623</v>
      </c>
      <c r="N1357" s="53">
        <v>103.79300000000001</v>
      </c>
      <c r="P1357" s="53">
        <v>103.79300000000001</v>
      </c>
    </row>
    <row r="1358" spans="1:16" hidden="1">
      <c r="A1358" s="19" t="s">
        <v>660</v>
      </c>
      <c r="B1358" s="19" t="s">
        <v>1065</v>
      </c>
      <c r="D1358" s="51" t="s">
        <v>1879</v>
      </c>
      <c r="E1358" s="51" t="s">
        <v>4</v>
      </c>
      <c r="F1358" s="51" t="s">
        <v>4</v>
      </c>
      <c r="H1358" s="51" t="s">
        <v>623</v>
      </c>
      <c r="J1358" s="51" t="s">
        <v>1898</v>
      </c>
      <c r="K1358" s="51" t="s">
        <v>2720</v>
      </c>
      <c r="L1358" s="51">
        <v>56075</v>
      </c>
      <c r="N1358" s="53">
        <v>11425</v>
      </c>
      <c r="P1358" s="53">
        <v>11425</v>
      </c>
    </row>
    <row r="1359" spans="1:16" hidden="1">
      <c r="A1359" s="19" t="s">
        <v>16</v>
      </c>
      <c r="B1359" s="19" t="s">
        <v>1065</v>
      </c>
      <c r="D1359" s="51" t="s">
        <v>1879</v>
      </c>
      <c r="E1359" s="51" t="s">
        <v>4</v>
      </c>
      <c r="F1359" s="51" t="s">
        <v>4</v>
      </c>
      <c r="H1359" s="51" t="s">
        <v>623</v>
      </c>
      <c r="K1359" s="51" t="s">
        <v>2720</v>
      </c>
      <c r="N1359" s="53">
        <v>11424</v>
      </c>
      <c r="P1359" s="53">
        <v>11424</v>
      </c>
    </row>
    <row r="1360" spans="1:16" hidden="1">
      <c r="A1360" s="19" t="s">
        <v>434</v>
      </c>
      <c r="B1360" s="19" t="s">
        <v>1065</v>
      </c>
      <c r="D1360" s="51" t="s">
        <v>1879</v>
      </c>
      <c r="E1360" s="51" t="s">
        <v>4</v>
      </c>
      <c r="F1360" s="51" t="s">
        <v>4</v>
      </c>
      <c r="G1360" s="51" t="s">
        <v>4</v>
      </c>
      <c r="H1360" s="51" t="s">
        <v>1878</v>
      </c>
      <c r="K1360" s="51" t="s">
        <v>1897</v>
      </c>
      <c r="L1360" s="51">
        <v>56075</v>
      </c>
      <c r="N1360" s="53">
        <v>38095</v>
      </c>
      <c r="P1360" s="53">
        <v>38095</v>
      </c>
    </row>
    <row r="1361" spans="1:16" hidden="1">
      <c r="A1361" s="19" t="s">
        <v>611</v>
      </c>
      <c r="B1361" s="19" t="s">
        <v>1065</v>
      </c>
      <c r="D1361" s="51" t="s">
        <v>1879</v>
      </c>
      <c r="E1361" s="51" t="s">
        <v>4</v>
      </c>
      <c r="F1361" s="51" t="s">
        <v>4</v>
      </c>
      <c r="H1361" s="51" t="s">
        <v>1066</v>
      </c>
      <c r="J1361" s="51" t="s">
        <v>1898</v>
      </c>
      <c r="K1361" s="51" t="s">
        <v>1897</v>
      </c>
      <c r="L1361" s="51">
        <v>56075</v>
      </c>
      <c r="N1361" s="53">
        <v>19027</v>
      </c>
      <c r="P1361" s="53">
        <v>19027</v>
      </c>
    </row>
    <row r="1362" spans="1:16" hidden="1">
      <c r="A1362" s="19" t="s">
        <v>636</v>
      </c>
      <c r="B1362" s="19" t="s">
        <v>1065</v>
      </c>
      <c r="D1362" s="51" t="s">
        <v>1879</v>
      </c>
      <c r="E1362" s="51" t="s">
        <v>4</v>
      </c>
      <c r="F1362" s="51" t="s">
        <v>4</v>
      </c>
      <c r="H1362" s="51" t="s">
        <v>1066</v>
      </c>
      <c r="K1362" s="51" t="s">
        <v>1897</v>
      </c>
      <c r="L1362" s="51">
        <v>56075</v>
      </c>
      <c r="P1362" s="53">
        <v>0</v>
      </c>
    </row>
    <row r="1363" spans="1:16" hidden="1">
      <c r="A1363" s="19" t="s">
        <v>507</v>
      </c>
      <c r="B1363" s="19" t="s">
        <v>1065</v>
      </c>
      <c r="D1363" s="51" t="s">
        <v>1879</v>
      </c>
      <c r="E1363" s="51" t="s">
        <v>4</v>
      </c>
      <c r="F1363" s="51" t="s">
        <v>4</v>
      </c>
      <c r="H1363" s="51" t="s">
        <v>1066</v>
      </c>
      <c r="K1363" s="51" t="s">
        <v>1897</v>
      </c>
      <c r="L1363" s="51">
        <v>56075</v>
      </c>
      <c r="N1363" s="53">
        <v>0</v>
      </c>
      <c r="P1363" s="53">
        <v>0</v>
      </c>
    </row>
    <row r="1364" spans="1:16" hidden="1">
      <c r="A1364" s="19" t="s">
        <v>637</v>
      </c>
      <c r="B1364" s="19" t="s">
        <v>1065</v>
      </c>
      <c r="D1364" s="51" t="s">
        <v>1879</v>
      </c>
      <c r="E1364" s="51" t="s">
        <v>4</v>
      </c>
      <c r="F1364" s="51" t="s">
        <v>4</v>
      </c>
      <c r="H1364" s="51" t="s">
        <v>1066</v>
      </c>
      <c r="K1364" s="51" t="s">
        <v>1897</v>
      </c>
      <c r="L1364" s="51">
        <v>56075</v>
      </c>
      <c r="N1364" s="53">
        <v>0</v>
      </c>
      <c r="P1364" s="53">
        <v>0</v>
      </c>
    </row>
    <row r="1365" spans="1:16" hidden="1">
      <c r="A1365" s="19" t="s">
        <v>639</v>
      </c>
      <c r="B1365" s="19" t="s">
        <v>1065</v>
      </c>
      <c r="D1365" s="51" t="s">
        <v>1879</v>
      </c>
      <c r="E1365" s="51" t="s">
        <v>4</v>
      </c>
      <c r="F1365" s="51" t="s">
        <v>4</v>
      </c>
      <c r="H1365" s="51" t="s">
        <v>1066</v>
      </c>
      <c r="K1365" s="51" t="s">
        <v>1897</v>
      </c>
      <c r="L1365" s="51">
        <v>56075</v>
      </c>
      <c r="N1365" s="53">
        <v>0</v>
      </c>
      <c r="P1365" s="53">
        <v>0</v>
      </c>
    </row>
    <row r="1366" spans="1:16" hidden="1">
      <c r="A1366" s="19" t="s">
        <v>1894</v>
      </c>
      <c r="B1366" s="19" t="s">
        <v>1065</v>
      </c>
      <c r="D1366" s="51" t="s">
        <v>1879</v>
      </c>
      <c r="E1366" s="51" t="s">
        <v>4</v>
      </c>
      <c r="F1366" s="51" t="s">
        <v>4</v>
      </c>
      <c r="H1366" s="51" t="s">
        <v>1066</v>
      </c>
      <c r="K1366" s="51" t="s">
        <v>1897</v>
      </c>
      <c r="L1366" s="51">
        <v>56075</v>
      </c>
      <c r="N1366" s="53">
        <v>0</v>
      </c>
      <c r="P1366" s="53">
        <v>0</v>
      </c>
    </row>
    <row r="1367" spans="1:16" hidden="1">
      <c r="A1367" s="19" t="s">
        <v>640</v>
      </c>
      <c r="B1367" s="19" t="s">
        <v>1065</v>
      </c>
      <c r="D1367" s="51" t="s">
        <v>1879</v>
      </c>
      <c r="E1367" s="51" t="s">
        <v>4</v>
      </c>
      <c r="F1367" s="51" t="s">
        <v>4</v>
      </c>
      <c r="H1367" s="51" t="s">
        <v>1066</v>
      </c>
      <c r="K1367" s="51" t="s">
        <v>1897</v>
      </c>
      <c r="L1367" s="51">
        <v>56075</v>
      </c>
      <c r="N1367" s="53">
        <v>0</v>
      </c>
      <c r="P1367" s="53">
        <v>0</v>
      </c>
    </row>
    <row r="1368" spans="1:16" hidden="1">
      <c r="A1368" s="19" t="s">
        <v>631</v>
      </c>
      <c r="B1368" s="19" t="s">
        <v>1067</v>
      </c>
      <c r="D1368" s="51" t="s">
        <v>1879</v>
      </c>
      <c r="E1368" s="51" t="s">
        <v>4</v>
      </c>
      <c r="F1368" s="51" t="s">
        <v>4</v>
      </c>
      <c r="H1368" s="51" t="s">
        <v>623</v>
      </c>
      <c r="J1368" s="51" t="s">
        <v>1898</v>
      </c>
      <c r="K1368" s="51" t="s">
        <v>2720</v>
      </c>
      <c r="L1368" s="51">
        <v>56075</v>
      </c>
      <c r="N1368" s="53">
        <v>5707</v>
      </c>
      <c r="P1368" s="53">
        <v>5707</v>
      </c>
    </row>
    <row r="1369" spans="1:16" hidden="1">
      <c r="A1369" s="19" t="s">
        <v>1986</v>
      </c>
      <c r="B1369" s="19" t="s">
        <v>1068</v>
      </c>
      <c r="D1369" s="51" t="s">
        <v>1879</v>
      </c>
      <c r="E1369" s="51" t="s">
        <v>460</v>
      </c>
      <c r="F1369" s="51" t="s">
        <v>460</v>
      </c>
      <c r="H1369" s="51" t="s">
        <v>623</v>
      </c>
      <c r="J1369" s="51" t="s">
        <v>184</v>
      </c>
      <c r="K1369" s="51" t="s">
        <v>3370</v>
      </c>
      <c r="L1369" s="51" t="s">
        <v>3369</v>
      </c>
      <c r="N1369" s="53">
        <v>0</v>
      </c>
      <c r="P1369" s="53">
        <v>0</v>
      </c>
    </row>
    <row r="1370" spans="1:16" hidden="1">
      <c r="A1370" s="19" t="s">
        <v>1985</v>
      </c>
      <c r="B1370" s="19" t="s">
        <v>1068</v>
      </c>
      <c r="D1370" s="51" t="s">
        <v>1879</v>
      </c>
      <c r="E1370" s="51" t="s">
        <v>460</v>
      </c>
      <c r="F1370" s="51" t="s">
        <v>460</v>
      </c>
      <c r="H1370" s="51" t="s">
        <v>623</v>
      </c>
      <c r="J1370" s="51" t="s">
        <v>184</v>
      </c>
      <c r="K1370" s="51" t="s">
        <v>3370</v>
      </c>
      <c r="L1370" s="51" t="s">
        <v>3369</v>
      </c>
      <c r="N1370" s="53">
        <v>0.2344909182979622</v>
      </c>
      <c r="P1370" s="53">
        <v>0.2344909182979622</v>
      </c>
    </row>
    <row r="1371" spans="1:16" hidden="1">
      <c r="A1371" s="19" t="s">
        <v>1984</v>
      </c>
      <c r="B1371" s="19" t="s">
        <v>1068</v>
      </c>
      <c r="D1371" s="51" t="s">
        <v>1879</v>
      </c>
      <c r="E1371" s="51" t="s">
        <v>460</v>
      </c>
      <c r="F1371" s="51" t="s">
        <v>460</v>
      </c>
      <c r="H1371" s="51" t="s">
        <v>623</v>
      </c>
      <c r="J1371" s="51" t="s">
        <v>184</v>
      </c>
      <c r="K1371" s="51" t="s">
        <v>3370</v>
      </c>
      <c r="L1371" s="51" t="s">
        <v>3369</v>
      </c>
      <c r="N1371" s="53">
        <v>31866.473509081701</v>
      </c>
      <c r="P1371" s="53">
        <v>31866.473509081701</v>
      </c>
    </row>
    <row r="1372" spans="1:16" hidden="1">
      <c r="A1372" s="19" t="s">
        <v>1986</v>
      </c>
      <c r="B1372" s="19" t="s">
        <v>1069</v>
      </c>
      <c r="D1372" s="51" t="s">
        <v>1879</v>
      </c>
      <c r="E1372" s="51" t="s">
        <v>460</v>
      </c>
      <c r="F1372" s="51" t="s">
        <v>460</v>
      </c>
      <c r="H1372" s="51" t="s">
        <v>623</v>
      </c>
      <c r="J1372" s="51" t="s">
        <v>185</v>
      </c>
      <c r="K1372" s="51" t="s">
        <v>3368</v>
      </c>
      <c r="L1372" s="51" t="s">
        <v>3367</v>
      </c>
      <c r="N1372" s="53">
        <v>0</v>
      </c>
      <c r="P1372" s="53">
        <v>0</v>
      </c>
    </row>
    <row r="1373" spans="1:16" hidden="1">
      <c r="A1373" s="19" t="s">
        <v>1985</v>
      </c>
      <c r="B1373" s="19" t="s">
        <v>1069</v>
      </c>
      <c r="D1373" s="51" t="s">
        <v>1879</v>
      </c>
      <c r="E1373" s="51" t="s">
        <v>460</v>
      </c>
      <c r="F1373" s="51" t="s">
        <v>460</v>
      </c>
      <c r="H1373" s="51" t="s">
        <v>623</v>
      </c>
      <c r="J1373" s="51" t="s">
        <v>185</v>
      </c>
      <c r="K1373" s="51" t="s">
        <v>3368</v>
      </c>
      <c r="L1373" s="51" t="s">
        <v>3367</v>
      </c>
      <c r="N1373" s="53">
        <v>0.18217636643278201</v>
      </c>
      <c r="P1373" s="53">
        <v>0.18217636643278201</v>
      </c>
    </row>
    <row r="1374" spans="1:16" hidden="1">
      <c r="A1374" s="19" t="s">
        <v>1984</v>
      </c>
      <c r="B1374" s="19" t="s">
        <v>1069</v>
      </c>
      <c r="D1374" s="51" t="s">
        <v>1879</v>
      </c>
      <c r="E1374" s="51" t="s">
        <v>460</v>
      </c>
      <c r="F1374" s="51" t="s">
        <v>460</v>
      </c>
      <c r="H1374" s="51" t="s">
        <v>623</v>
      </c>
      <c r="J1374" s="51" t="s">
        <v>185</v>
      </c>
      <c r="K1374" s="51" t="s">
        <v>3368</v>
      </c>
      <c r="L1374" s="51" t="s">
        <v>3367</v>
      </c>
      <c r="N1374" s="53">
        <v>24757.113823633565</v>
      </c>
      <c r="P1374" s="53">
        <v>24757.113823633565</v>
      </c>
    </row>
    <row r="1375" spans="1:16" hidden="1">
      <c r="A1375" s="19" t="s">
        <v>45</v>
      </c>
      <c r="B1375" s="19" t="s">
        <v>2721</v>
      </c>
      <c r="D1375" s="51" t="s">
        <v>1879</v>
      </c>
      <c r="E1375" s="51" t="s">
        <v>4</v>
      </c>
      <c r="F1375" s="51" t="s">
        <v>4</v>
      </c>
      <c r="H1375" s="51" t="s">
        <v>623</v>
      </c>
      <c r="K1375" s="51" t="s">
        <v>2720</v>
      </c>
      <c r="N1375" s="53">
        <v>17137</v>
      </c>
      <c r="O1375" s="53">
        <v>0</v>
      </c>
      <c r="P1375" s="53">
        <v>17137</v>
      </c>
    </row>
    <row r="1376" spans="1:16" hidden="1">
      <c r="A1376" s="19" t="s">
        <v>39</v>
      </c>
      <c r="B1376" s="19" t="s">
        <v>3808</v>
      </c>
      <c r="D1376" s="51" t="s">
        <v>1879</v>
      </c>
      <c r="E1376" s="51" t="s">
        <v>0</v>
      </c>
      <c r="F1376" s="51" t="s">
        <v>831</v>
      </c>
      <c r="H1376" s="51" t="s">
        <v>623</v>
      </c>
      <c r="J1376" s="51" t="s">
        <v>382</v>
      </c>
      <c r="K1376" s="51" t="s">
        <v>3807</v>
      </c>
      <c r="L1376" s="51">
        <v>10777</v>
      </c>
      <c r="N1376" s="53">
        <v>159569.93799999999</v>
      </c>
      <c r="P1376" s="53">
        <v>159569.93799999999</v>
      </c>
    </row>
    <row r="1377" spans="1:16" hidden="1">
      <c r="A1377" s="19" t="s">
        <v>2663</v>
      </c>
      <c r="B1377" s="19" t="s">
        <v>2669</v>
      </c>
      <c r="D1377" s="51" t="s">
        <v>1879</v>
      </c>
      <c r="E1377" s="51" t="s">
        <v>676</v>
      </c>
      <c r="F1377" s="51" t="s">
        <v>962</v>
      </c>
      <c r="H1377" s="51" t="s">
        <v>623</v>
      </c>
      <c r="L1377" s="51">
        <v>380</v>
      </c>
      <c r="N1377" s="53">
        <v>474988.07900000003</v>
      </c>
      <c r="O1377" s="53">
        <v>118200.593789765</v>
      </c>
      <c r="P1377" s="53">
        <v>356787.485210235</v>
      </c>
    </row>
    <row r="1378" spans="1:16" hidden="1">
      <c r="A1378" s="19" t="s">
        <v>2663</v>
      </c>
      <c r="B1378" s="19" t="s">
        <v>2669</v>
      </c>
      <c r="D1378" s="51" t="s">
        <v>1879</v>
      </c>
      <c r="E1378" s="51" t="s">
        <v>676</v>
      </c>
      <c r="F1378" s="51" t="s">
        <v>962</v>
      </c>
      <c r="H1378" s="51" t="s">
        <v>623</v>
      </c>
      <c r="L1378" s="51">
        <v>380</v>
      </c>
      <c r="N1378" s="53">
        <v>449045.83</v>
      </c>
      <c r="O1378" s="53">
        <v>111744.875485218</v>
      </c>
      <c r="P1378" s="53">
        <v>337300.954514782</v>
      </c>
    </row>
    <row r="1379" spans="1:16" hidden="1">
      <c r="A1379" s="19" t="s">
        <v>2745</v>
      </c>
      <c r="B1379" s="19" t="s">
        <v>1070</v>
      </c>
      <c r="D1379" s="51" t="s">
        <v>1879</v>
      </c>
      <c r="E1379" s="51" t="s">
        <v>1890</v>
      </c>
      <c r="F1379" s="51" t="s">
        <v>63</v>
      </c>
      <c r="H1379" s="51" t="s">
        <v>623</v>
      </c>
      <c r="K1379" s="51">
        <v>380</v>
      </c>
      <c r="N1379" s="53">
        <v>205479</v>
      </c>
      <c r="P1379" s="53">
        <v>205479</v>
      </c>
    </row>
    <row r="1380" spans="1:16" hidden="1">
      <c r="A1380" s="19" t="s">
        <v>652</v>
      </c>
      <c r="B1380" s="19" t="s">
        <v>1071</v>
      </c>
      <c r="C1380" s="51" t="s">
        <v>629</v>
      </c>
      <c r="D1380" s="51" t="s">
        <v>3982</v>
      </c>
      <c r="E1380" s="51" t="s">
        <v>676</v>
      </c>
      <c r="F1380" s="51" t="s">
        <v>676</v>
      </c>
      <c r="G1380" s="51" t="s">
        <v>50</v>
      </c>
      <c r="H1380" s="51" t="s">
        <v>50</v>
      </c>
      <c r="N1380" s="53">
        <v>18730</v>
      </c>
      <c r="P1380" s="53">
        <v>18730</v>
      </c>
    </row>
    <row r="1381" spans="1:16" hidden="1">
      <c r="A1381" s="19" t="s">
        <v>509</v>
      </c>
      <c r="B1381" s="19" t="s">
        <v>1071</v>
      </c>
      <c r="C1381" s="51" t="s">
        <v>629</v>
      </c>
      <c r="D1381" s="51" t="s">
        <v>3982</v>
      </c>
      <c r="E1381" s="51" t="s">
        <v>676</v>
      </c>
      <c r="F1381" s="51" t="s">
        <v>676</v>
      </c>
      <c r="H1381" s="51" t="s">
        <v>1074</v>
      </c>
      <c r="N1381" s="53">
        <v>20728</v>
      </c>
      <c r="P1381" s="53">
        <v>20728</v>
      </c>
    </row>
    <row r="1382" spans="1:16" hidden="1">
      <c r="A1382" s="19" t="s">
        <v>128</v>
      </c>
      <c r="B1382" s="19" t="s">
        <v>1071</v>
      </c>
      <c r="C1382" s="51" t="s">
        <v>629</v>
      </c>
      <c r="D1382" s="51" t="s">
        <v>3982</v>
      </c>
      <c r="E1382" s="51" t="s">
        <v>676</v>
      </c>
      <c r="F1382" s="51" t="s">
        <v>676</v>
      </c>
      <c r="H1382" s="51" t="s">
        <v>859</v>
      </c>
      <c r="L1382" s="51" t="s">
        <v>4246</v>
      </c>
      <c r="N1382" s="53">
        <v>28709</v>
      </c>
      <c r="P1382" s="53">
        <v>28709</v>
      </c>
    </row>
    <row r="1383" spans="1:16" hidden="1">
      <c r="A1383" s="19" t="s">
        <v>45</v>
      </c>
      <c r="B1383" s="19" t="s">
        <v>1072</v>
      </c>
      <c r="C1383" s="51" t="s">
        <v>629</v>
      </c>
      <c r="D1383" s="51" t="s">
        <v>3982</v>
      </c>
      <c r="E1383" s="51" t="s">
        <v>676</v>
      </c>
      <c r="F1383" s="51" t="s">
        <v>676</v>
      </c>
      <c r="H1383" s="51" t="s">
        <v>1073</v>
      </c>
      <c r="N1383" s="53">
        <v>50667</v>
      </c>
      <c r="O1383" s="53">
        <v>0</v>
      </c>
      <c r="P1383" s="53">
        <v>50667</v>
      </c>
    </row>
    <row r="1384" spans="1:16" hidden="1">
      <c r="A1384" s="19" t="s">
        <v>660</v>
      </c>
      <c r="B1384" s="19" t="s">
        <v>1075</v>
      </c>
      <c r="C1384" s="51" t="s">
        <v>629</v>
      </c>
      <c r="D1384" s="51" t="s">
        <v>3982</v>
      </c>
      <c r="E1384" s="51" t="s">
        <v>676</v>
      </c>
      <c r="F1384" s="51" t="s">
        <v>962</v>
      </c>
      <c r="H1384" s="51" t="s">
        <v>50</v>
      </c>
      <c r="L1384" s="51">
        <v>154</v>
      </c>
      <c r="N1384" s="53">
        <v>38167</v>
      </c>
      <c r="O1384" s="53">
        <v>0</v>
      </c>
      <c r="P1384" s="53">
        <v>38167</v>
      </c>
    </row>
    <row r="1385" spans="1:16" hidden="1">
      <c r="A1385" s="19" t="s">
        <v>631</v>
      </c>
      <c r="B1385" s="19" t="s">
        <v>1075</v>
      </c>
      <c r="C1385" s="51" t="s">
        <v>629</v>
      </c>
      <c r="D1385" s="51" t="s">
        <v>3982</v>
      </c>
      <c r="E1385" s="51" t="s">
        <v>676</v>
      </c>
      <c r="F1385" s="51" t="s">
        <v>1076</v>
      </c>
      <c r="H1385" s="51" t="s">
        <v>50</v>
      </c>
      <c r="L1385" s="51" t="s">
        <v>4247</v>
      </c>
      <c r="N1385" s="53">
        <v>2984</v>
      </c>
      <c r="O1385" s="53">
        <v>466</v>
      </c>
      <c r="P1385" s="53">
        <v>2518</v>
      </c>
    </row>
    <row r="1386" spans="1:16" hidden="1">
      <c r="A1386" s="19" t="s">
        <v>41</v>
      </c>
      <c r="B1386" s="19" t="s">
        <v>1077</v>
      </c>
      <c r="C1386" s="51" t="s">
        <v>629</v>
      </c>
      <c r="D1386" s="51" t="s">
        <v>3982</v>
      </c>
      <c r="E1386" s="51" t="s">
        <v>676</v>
      </c>
      <c r="F1386" s="51" t="s">
        <v>676</v>
      </c>
      <c r="H1386" s="51" t="s">
        <v>1073</v>
      </c>
      <c r="L1386" s="51" t="s">
        <v>4248</v>
      </c>
      <c r="N1386" s="53">
        <v>482224</v>
      </c>
      <c r="O1386" s="53">
        <v>120340.00042610544</v>
      </c>
      <c r="P1386" s="53">
        <v>361883.99957389454</v>
      </c>
    </row>
    <row r="1387" spans="1:16" hidden="1">
      <c r="A1387" s="19" t="s">
        <v>692</v>
      </c>
      <c r="B1387" s="19" t="s">
        <v>1078</v>
      </c>
      <c r="C1387" s="51" t="s">
        <v>629</v>
      </c>
      <c r="D1387" s="51" t="s">
        <v>3982</v>
      </c>
      <c r="E1387" s="51" t="s">
        <v>676</v>
      </c>
      <c r="F1387" s="51" t="s">
        <v>676</v>
      </c>
      <c r="H1387" s="51" t="s">
        <v>1079</v>
      </c>
      <c r="L1387" s="51" t="s">
        <v>4249</v>
      </c>
      <c r="N1387" s="53">
        <v>1469</v>
      </c>
      <c r="O1387" s="53">
        <v>7.02</v>
      </c>
      <c r="P1387" s="53">
        <v>1461.98</v>
      </c>
    </row>
    <row r="1388" spans="1:16" hidden="1">
      <c r="A1388" s="19" t="s">
        <v>1986</v>
      </c>
      <c r="B1388" s="19" t="s">
        <v>1080</v>
      </c>
      <c r="C1388" s="51" t="s">
        <v>629</v>
      </c>
      <c r="D1388" s="51" t="s">
        <v>3982</v>
      </c>
      <c r="E1388" s="51" t="s">
        <v>676</v>
      </c>
      <c r="F1388" s="51" t="s">
        <v>676</v>
      </c>
      <c r="H1388" s="51" t="s">
        <v>50</v>
      </c>
      <c r="J1388" s="51" t="s">
        <v>44</v>
      </c>
      <c r="K1388" s="51" t="s">
        <v>44</v>
      </c>
      <c r="L1388" s="51">
        <v>154</v>
      </c>
      <c r="N1388" s="53">
        <v>0</v>
      </c>
      <c r="P1388" s="53">
        <v>0</v>
      </c>
    </row>
    <row r="1389" spans="1:16" hidden="1">
      <c r="A1389" s="19" t="s">
        <v>1985</v>
      </c>
      <c r="B1389" s="19" t="s">
        <v>1080</v>
      </c>
      <c r="C1389" s="51" t="s">
        <v>629</v>
      </c>
      <c r="D1389" s="51" t="s">
        <v>3982</v>
      </c>
      <c r="E1389" s="51" t="s">
        <v>676</v>
      </c>
      <c r="F1389" s="51" t="s">
        <v>676</v>
      </c>
      <c r="H1389" s="51" t="s">
        <v>50</v>
      </c>
      <c r="J1389" s="51" t="s">
        <v>44</v>
      </c>
      <c r="K1389" s="51" t="s">
        <v>44</v>
      </c>
      <c r="L1389" s="51">
        <v>154</v>
      </c>
      <c r="N1389" s="53">
        <v>6.4695567990234562</v>
      </c>
      <c r="P1389" s="53">
        <v>6.4695567990234562</v>
      </c>
    </row>
    <row r="1390" spans="1:16" hidden="1">
      <c r="A1390" s="19" t="s">
        <v>1984</v>
      </c>
      <c r="B1390" s="19" t="s">
        <v>1080</v>
      </c>
      <c r="C1390" s="51" t="s">
        <v>629</v>
      </c>
      <c r="D1390" s="51" t="s">
        <v>3982</v>
      </c>
      <c r="E1390" s="51" t="s">
        <v>676</v>
      </c>
      <c r="F1390" s="51" t="s">
        <v>676</v>
      </c>
      <c r="H1390" s="51" t="s">
        <v>50</v>
      </c>
      <c r="J1390" s="51" t="s">
        <v>44</v>
      </c>
      <c r="K1390" s="51" t="s">
        <v>44</v>
      </c>
      <c r="L1390" s="51">
        <v>154</v>
      </c>
      <c r="N1390" s="53">
        <v>879189.53044320096</v>
      </c>
      <c r="O1390" s="53">
        <v>0</v>
      </c>
      <c r="P1390" s="53">
        <v>879189.53044320096</v>
      </c>
    </row>
    <row r="1391" spans="1:16" hidden="1">
      <c r="A1391" s="19" t="s">
        <v>16</v>
      </c>
      <c r="B1391" s="19" t="s">
        <v>1081</v>
      </c>
      <c r="C1391" s="51" t="s">
        <v>629</v>
      </c>
      <c r="D1391" s="51" t="s">
        <v>3982</v>
      </c>
      <c r="E1391" s="51" t="s">
        <v>676</v>
      </c>
      <c r="F1391" s="51" t="s">
        <v>4250</v>
      </c>
      <c r="H1391" s="51" t="s">
        <v>50</v>
      </c>
      <c r="L1391" s="51">
        <v>8902</v>
      </c>
      <c r="N1391" s="53">
        <v>3679</v>
      </c>
      <c r="O1391" s="53">
        <v>987</v>
      </c>
      <c r="P1391" s="53">
        <v>2692</v>
      </c>
    </row>
    <row r="1392" spans="1:16" hidden="1">
      <c r="A1392" s="19" t="s">
        <v>1986</v>
      </c>
      <c r="B1392" s="19" t="s">
        <v>187</v>
      </c>
      <c r="D1392" s="51" t="s">
        <v>1879</v>
      </c>
      <c r="E1392" s="51" t="s">
        <v>460</v>
      </c>
      <c r="F1392" s="51" t="s">
        <v>460</v>
      </c>
      <c r="H1392" s="51" t="s">
        <v>623</v>
      </c>
      <c r="J1392" s="51" t="s">
        <v>188</v>
      </c>
      <c r="K1392" s="51" t="s">
        <v>3165</v>
      </c>
      <c r="L1392" s="51" t="s">
        <v>3164</v>
      </c>
      <c r="N1392" s="53">
        <v>0</v>
      </c>
      <c r="P1392" s="53">
        <v>0</v>
      </c>
    </row>
    <row r="1393" spans="1:16" hidden="1">
      <c r="A1393" s="19" t="s">
        <v>1985</v>
      </c>
      <c r="B1393" s="19" t="s">
        <v>187</v>
      </c>
      <c r="D1393" s="51" t="s">
        <v>1879</v>
      </c>
      <c r="E1393" s="51" t="s">
        <v>460</v>
      </c>
      <c r="F1393" s="51" t="s">
        <v>460</v>
      </c>
      <c r="H1393" s="51" t="s">
        <v>623</v>
      </c>
      <c r="J1393" s="51" t="s">
        <v>188</v>
      </c>
      <c r="K1393" s="51" t="s">
        <v>3165</v>
      </c>
      <c r="L1393" s="51" t="s">
        <v>3164</v>
      </c>
      <c r="N1393" s="53">
        <v>3.1347154167181757E-2</v>
      </c>
      <c r="P1393" s="53">
        <v>3.1347154167181757E-2</v>
      </c>
    </row>
    <row r="1394" spans="1:16" hidden="1">
      <c r="A1394" s="19" t="s">
        <v>1984</v>
      </c>
      <c r="B1394" s="19" t="s">
        <v>187</v>
      </c>
      <c r="D1394" s="51" t="s">
        <v>1879</v>
      </c>
      <c r="E1394" s="51" t="s">
        <v>460</v>
      </c>
      <c r="F1394" s="51" t="s">
        <v>460</v>
      </c>
      <c r="H1394" s="51" t="s">
        <v>623</v>
      </c>
      <c r="J1394" s="51" t="s">
        <v>188</v>
      </c>
      <c r="K1394" s="51" t="s">
        <v>3165</v>
      </c>
      <c r="L1394" s="51" t="s">
        <v>3164</v>
      </c>
      <c r="N1394" s="53">
        <v>4259.9656528458327</v>
      </c>
      <c r="P1394" s="53">
        <v>4259.9656528458327</v>
      </c>
    </row>
    <row r="1395" spans="1:16" s="138" customFormat="1" hidden="1">
      <c r="A1395" s="138" t="s">
        <v>1964</v>
      </c>
      <c r="B1395" s="138" t="s">
        <v>147</v>
      </c>
      <c r="C1395" s="140" t="s">
        <v>681</v>
      </c>
      <c r="D1395" s="140" t="s">
        <v>3982</v>
      </c>
      <c r="E1395" s="140" t="s">
        <v>4</v>
      </c>
      <c r="F1395" s="140" t="s">
        <v>4</v>
      </c>
      <c r="G1395" s="140"/>
      <c r="H1395" s="140" t="s">
        <v>580</v>
      </c>
      <c r="I1395" s="140"/>
      <c r="J1395" s="140"/>
      <c r="K1395" s="140" t="s">
        <v>3965</v>
      </c>
      <c r="L1395" s="140"/>
      <c r="M1395" s="140"/>
      <c r="N1395" s="139">
        <v>45837.665000000001</v>
      </c>
      <c r="O1395" s="139">
        <v>812.23199999999997</v>
      </c>
      <c r="P1395" s="139">
        <v>45025.433000000005</v>
      </c>
    </row>
    <row r="1396" spans="1:16" hidden="1">
      <c r="A1396" s="19" t="s">
        <v>1964</v>
      </c>
      <c r="B1396" s="19" t="s">
        <v>1082</v>
      </c>
      <c r="D1396" s="51" t="s">
        <v>1879</v>
      </c>
      <c r="E1396" s="51" t="s">
        <v>4</v>
      </c>
      <c r="F1396" s="51" t="s">
        <v>4</v>
      </c>
      <c r="H1396" s="51" t="s">
        <v>580</v>
      </c>
      <c r="K1396" s="51" t="s">
        <v>3965</v>
      </c>
      <c r="N1396" s="53">
        <v>19566</v>
      </c>
      <c r="P1396" s="53">
        <v>19566</v>
      </c>
    </row>
    <row r="1397" spans="1:16" hidden="1">
      <c r="A1397" s="19" t="s">
        <v>1964</v>
      </c>
      <c r="B1397" s="19" t="s">
        <v>3966</v>
      </c>
      <c r="D1397" s="51" t="s">
        <v>1879</v>
      </c>
      <c r="E1397" s="51" t="s">
        <v>4</v>
      </c>
      <c r="F1397" s="51" t="s">
        <v>4</v>
      </c>
      <c r="H1397" s="51" t="s">
        <v>580</v>
      </c>
      <c r="K1397" s="51" t="s">
        <v>3965</v>
      </c>
      <c r="N1397" s="53">
        <v>812</v>
      </c>
      <c r="P1397" s="53">
        <v>812</v>
      </c>
    </row>
    <row r="1398" spans="1:16" hidden="1">
      <c r="A1398" s="19" t="s">
        <v>2066</v>
      </c>
      <c r="B1398" s="19" t="s">
        <v>2195</v>
      </c>
      <c r="D1398" s="51" t="s">
        <v>1879</v>
      </c>
      <c r="E1398" s="51" t="s">
        <v>4</v>
      </c>
      <c r="F1398" s="51" t="s">
        <v>4</v>
      </c>
      <c r="G1398" s="51" t="s">
        <v>4</v>
      </c>
      <c r="H1398" s="51" t="s">
        <v>1878</v>
      </c>
      <c r="J1398" s="51">
        <v>61672</v>
      </c>
      <c r="K1398" s="51" t="s">
        <v>2194</v>
      </c>
      <c r="N1398" s="53">
        <v>14760</v>
      </c>
      <c r="P1398" s="53">
        <v>14760</v>
      </c>
    </row>
    <row r="1399" spans="1:16" hidden="1">
      <c r="A1399" s="19" t="s">
        <v>1986</v>
      </c>
      <c r="B1399" s="19" t="s">
        <v>1083</v>
      </c>
      <c r="D1399" s="51" t="s">
        <v>1879</v>
      </c>
      <c r="E1399" s="51" t="s">
        <v>622</v>
      </c>
      <c r="F1399" s="51" t="s">
        <v>622</v>
      </c>
      <c r="H1399" s="51" t="s">
        <v>623</v>
      </c>
      <c r="J1399" s="51" t="s">
        <v>44</v>
      </c>
      <c r="K1399" s="51" t="s">
        <v>44</v>
      </c>
      <c r="L1399" s="51">
        <v>58432</v>
      </c>
      <c r="N1399" s="53">
        <v>0</v>
      </c>
      <c r="P1399" s="53">
        <v>0</v>
      </c>
    </row>
    <row r="1400" spans="1:16" hidden="1">
      <c r="A1400" s="19" t="s">
        <v>1985</v>
      </c>
      <c r="B1400" s="19" t="s">
        <v>1083</v>
      </c>
      <c r="D1400" s="51" t="s">
        <v>1879</v>
      </c>
      <c r="E1400" s="51" t="s">
        <v>622</v>
      </c>
      <c r="F1400" s="51" t="s">
        <v>622</v>
      </c>
      <c r="H1400" s="51" t="s">
        <v>623</v>
      </c>
      <c r="J1400" s="51" t="s">
        <v>44</v>
      </c>
      <c r="K1400" s="51" t="s">
        <v>44</v>
      </c>
      <c r="L1400" s="51">
        <v>58432</v>
      </c>
      <c r="N1400" s="53">
        <v>0.39089116397069334</v>
      </c>
      <c r="P1400" s="53">
        <v>0.39089116397069334</v>
      </c>
    </row>
    <row r="1401" spans="1:16" hidden="1">
      <c r="A1401" s="19" t="s">
        <v>1984</v>
      </c>
      <c r="B1401" s="19" t="s">
        <v>1083</v>
      </c>
      <c r="D1401" s="51" t="s">
        <v>1879</v>
      </c>
      <c r="E1401" s="51" t="s">
        <v>622</v>
      </c>
      <c r="F1401" s="51" t="s">
        <v>622</v>
      </c>
      <c r="H1401" s="51" t="s">
        <v>623</v>
      </c>
      <c r="J1401" s="51" t="s">
        <v>44</v>
      </c>
      <c r="K1401" s="51" t="s">
        <v>44</v>
      </c>
      <c r="L1401" s="51">
        <v>58432</v>
      </c>
      <c r="N1401" s="53">
        <v>53120.705108836024</v>
      </c>
      <c r="P1401" s="53">
        <v>53120.705108836024</v>
      </c>
    </row>
    <row r="1402" spans="1:16" hidden="1">
      <c r="A1402" s="19" t="s">
        <v>41</v>
      </c>
      <c r="B1402" s="19" t="s">
        <v>1084</v>
      </c>
      <c r="D1402" s="51" t="s">
        <v>1879</v>
      </c>
      <c r="E1402" s="51" t="s">
        <v>3</v>
      </c>
      <c r="F1402" s="51" t="s">
        <v>3</v>
      </c>
      <c r="H1402" s="51" t="s">
        <v>623</v>
      </c>
      <c r="J1402" s="51">
        <v>61832</v>
      </c>
      <c r="K1402" s="51" t="s">
        <v>3856</v>
      </c>
      <c r="L1402" s="51">
        <v>57475</v>
      </c>
      <c r="N1402" s="53">
        <v>424264</v>
      </c>
      <c r="P1402" s="53">
        <v>424264</v>
      </c>
    </row>
    <row r="1403" spans="1:16" hidden="1">
      <c r="A1403" s="19" t="s">
        <v>2149</v>
      </c>
      <c r="B1403" s="19" t="s">
        <v>1086</v>
      </c>
      <c r="C1403" s="51" t="s">
        <v>629</v>
      </c>
      <c r="D1403" s="51" t="s">
        <v>3982</v>
      </c>
      <c r="E1403" s="51" t="s">
        <v>674</v>
      </c>
      <c r="F1403" s="51" t="s">
        <v>674</v>
      </c>
      <c r="G1403" s="51" t="s">
        <v>674</v>
      </c>
      <c r="H1403" s="51" t="s">
        <v>51</v>
      </c>
      <c r="K1403" s="51" t="s">
        <v>2254</v>
      </c>
      <c r="L1403" s="51">
        <v>6165</v>
      </c>
      <c r="N1403" s="53">
        <v>100340.66009129806</v>
      </c>
      <c r="O1403" s="53">
        <v>0</v>
      </c>
      <c r="P1403" s="53">
        <v>100340.66009129806</v>
      </c>
    </row>
    <row r="1404" spans="1:16" hidden="1">
      <c r="A1404" s="19" t="s">
        <v>39</v>
      </c>
      <c r="B1404" s="19" t="s">
        <v>448</v>
      </c>
      <c r="D1404" s="51" t="s">
        <v>1879</v>
      </c>
      <c r="E1404" s="51" t="s">
        <v>460</v>
      </c>
      <c r="F1404" s="51" t="s">
        <v>460</v>
      </c>
      <c r="H1404" s="51" t="s">
        <v>623</v>
      </c>
      <c r="J1404" s="51" t="s">
        <v>513</v>
      </c>
      <c r="K1404" s="51" t="s">
        <v>3439</v>
      </c>
      <c r="N1404" s="53">
        <v>176.16900000000001</v>
      </c>
      <c r="P1404" s="53">
        <v>176.16900000000001</v>
      </c>
    </row>
    <row r="1405" spans="1:16" hidden="1">
      <c r="A1405" s="19" t="s">
        <v>2149</v>
      </c>
      <c r="B1405" s="19" t="s">
        <v>1087</v>
      </c>
      <c r="C1405" s="51" t="s">
        <v>629</v>
      </c>
      <c r="D1405" s="51" t="s">
        <v>3982</v>
      </c>
      <c r="E1405" s="51" t="s">
        <v>674</v>
      </c>
      <c r="F1405" s="51" t="s">
        <v>674</v>
      </c>
      <c r="G1405" s="51" t="s">
        <v>674</v>
      </c>
      <c r="H1405" s="51" t="s">
        <v>51</v>
      </c>
      <c r="L1405" s="51">
        <v>8069</v>
      </c>
      <c r="N1405" s="53">
        <v>72929.805946081993</v>
      </c>
      <c r="O1405" s="53">
        <v>0</v>
      </c>
      <c r="P1405" s="53">
        <v>72929.805946081993</v>
      </c>
    </row>
    <row r="1406" spans="1:16" hidden="1">
      <c r="A1406" s="19" t="s">
        <v>1986</v>
      </c>
      <c r="B1406" s="19" t="s">
        <v>2833</v>
      </c>
      <c r="D1406" s="51" t="s">
        <v>1879</v>
      </c>
      <c r="E1406" s="51" t="s">
        <v>622</v>
      </c>
      <c r="F1406" s="51" t="s">
        <v>622</v>
      </c>
      <c r="H1406" s="51" t="s">
        <v>623</v>
      </c>
      <c r="J1406" s="51" t="s">
        <v>44</v>
      </c>
      <c r="K1406" s="51" t="s">
        <v>44</v>
      </c>
      <c r="L1406" s="51" t="s">
        <v>2831</v>
      </c>
      <c r="N1406" s="53">
        <v>0</v>
      </c>
      <c r="P1406" s="53">
        <v>0</v>
      </c>
    </row>
    <row r="1407" spans="1:16" hidden="1">
      <c r="A1407" s="19" t="s">
        <v>1985</v>
      </c>
      <c r="B1407" s="19" t="s">
        <v>2833</v>
      </c>
      <c r="D1407" s="51" t="s">
        <v>1879</v>
      </c>
      <c r="E1407" s="51" t="s">
        <v>622</v>
      </c>
      <c r="F1407" s="51" t="s">
        <v>622</v>
      </c>
      <c r="H1407" s="51" t="s">
        <v>623</v>
      </c>
      <c r="J1407" s="51" t="s">
        <v>44</v>
      </c>
      <c r="K1407" s="51" t="s">
        <v>44</v>
      </c>
      <c r="L1407" s="51" t="s">
        <v>2831</v>
      </c>
      <c r="N1407" s="53">
        <v>1.7524553261011435</v>
      </c>
      <c r="P1407" s="53">
        <v>1.7524553261011435</v>
      </c>
    </row>
    <row r="1408" spans="1:16" hidden="1">
      <c r="A1408" s="19" t="s">
        <v>1984</v>
      </c>
      <c r="B1408" s="19" t="s">
        <v>2833</v>
      </c>
      <c r="D1408" s="51" t="s">
        <v>1879</v>
      </c>
      <c r="E1408" s="51" t="s">
        <v>622</v>
      </c>
      <c r="F1408" s="51" t="s">
        <v>622</v>
      </c>
      <c r="H1408" s="51" t="s">
        <v>623</v>
      </c>
      <c r="J1408" s="51" t="s">
        <v>44</v>
      </c>
      <c r="K1408" s="51" t="s">
        <v>44</v>
      </c>
      <c r="L1408" s="51" t="s">
        <v>2831</v>
      </c>
      <c r="N1408" s="53">
        <v>238152.38402576777</v>
      </c>
      <c r="P1408" s="53">
        <v>238152.38402576777</v>
      </c>
    </row>
    <row r="1409" spans="1:16" hidden="1">
      <c r="A1409" s="19" t="s">
        <v>1986</v>
      </c>
      <c r="B1409" s="19" t="s">
        <v>2832</v>
      </c>
      <c r="D1409" s="51" t="s">
        <v>1879</v>
      </c>
      <c r="E1409" s="51" t="s">
        <v>622</v>
      </c>
      <c r="F1409" s="51" t="s">
        <v>622</v>
      </c>
      <c r="H1409" s="51" t="s">
        <v>623</v>
      </c>
      <c r="J1409" s="51" t="s">
        <v>44</v>
      </c>
      <c r="K1409" s="51" t="s">
        <v>44</v>
      </c>
      <c r="L1409" s="51" t="s">
        <v>2831</v>
      </c>
      <c r="N1409" s="53">
        <v>0</v>
      </c>
      <c r="P1409" s="53">
        <v>0</v>
      </c>
    </row>
    <row r="1410" spans="1:16" hidden="1">
      <c r="A1410" s="19" t="s">
        <v>1985</v>
      </c>
      <c r="B1410" s="19" t="s">
        <v>2832</v>
      </c>
      <c r="D1410" s="51" t="s">
        <v>1879</v>
      </c>
      <c r="E1410" s="51" t="s">
        <v>622</v>
      </c>
      <c r="F1410" s="51" t="s">
        <v>622</v>
      </c>
      <c r="H1410" s="51" t="s">
        <v>623</v>
      </c>
      <c r="J1410" s="51" t="s">
        <v>44</v>
      </c>
      <c r="K1410" s="51" t="s">
        <v>44</v>
      </c>
      <c r="L1410" s="51" t="s">
        <v>2831</v>
      </c>
      <c r="N1410" s="53">
        <v>1.2475368345469402</v>
      </c>
      <c r="P1410" s="53">
        <v>1.2475368345469402</v>
      </c>
    </row>
    <row r="1411" spans="1:16" hidden="1">
      <c r="A1411" s="19" t="s">
        <v>1984</v>
      </c>
      <c r="B1411" s="19" t="s">
        <v>2832</v>
      </c>
      <c r="D1411" s="51" t="s">
        <v>1879</v>
      </c>
      <c r="E1411" s="51" t="s">
        <v>622</v>
      </c>
      <c r="F1411" s="51" t="s">
        <v>622</v>
      </c>
      <c r="H1411" s="51" t="s">
        <v>623</v>
      </c>
      <c r="J1411" s="51" t="s">
        <v>44</v>
      </c>
      <c r="K1411" s="51" t="s">
        <v>44</v>
      </c>
      <c r="L1411" s="51" t="s">
        <v>2831</v>
      </c>
      <c r="N1411" s="53">
        <v>169535.77468266155</v>
      </c>
      <c r="P1411" s="53">
        <v>169535.77468266155</v>
      </c>
    </row>
    <row r="1412" spans="1:16" hidden="1">
      <c r="A1412" s="19" t="s">
        <v>502</v>
      </c>
      <c r="B1412" s="19" t="s">
        <v>539</v>
      </c>
      <c r="D1412" s="51" t="s">
        <v>1879</v>
      </c>
      <c r="E1412" s="51" t="s">
        <v>460</v>
      </c>
      <c r="F1412" s="51" t="s">
        <v>36</v>
      </c>
      <c r="H1412" s="51" t="s">
        <v>623</v>
      </c>
      <c r="J1412" s="51">
        <v>62543</v>
      </c>
      <c r="K1412" s="51" t="s">
        <v>3834</v>
      </c>
      <c r="N1412" s="53">
        <v>4</v>
      </c>
      <c r="P1412" s="53">
        <v>4</v>
      </c>
    </row>
    <row r="1413" spans="1:16" hidden="1">
      <c r="A1413" s="19" t="s">
        <v>611</v>
      </c>
      <c r="B1413" s="19" t="s">
        <v>2585</v>
      </c>
      <c r="D1413" s="51" t="s">
        <v>1879</v>
      </c>
      <c r="E1413" s="51" t="s">
        <v>460</v>
      </c>
      <c r="F1413" s="51" t="s">
        <v>460</v>
      </c>
      <c r="H1413" s="51" t="s">
        <v>844</v>
      </c>
      <c r="J1413" s="51" t="s">
        <v>540</v>
      </c>
      <c r="K1413" s="51" t="s">
        <v>1904</v>
      </c>
      <c r="N1413" s="53">
        <v>4</v>
      </c>
      <c r="P1413" s="53">
        <v>4</v>
      </c>
    </row>
    <row r="1414" spans="1:16" hidden="1">
      <c r="A1414" s="19" t="s">
        <v>434</v>
      </c>
      <c r="B1414" s="19" t="s">
        <v>1088</v>
      </c>
      <c r="D1414" s="51" t="s">
        <v>1879</v>
      </c>
      <c r="E1414" s="51" t="s">
        <v>460</v>
      </c>
      <c r="F1414" s="51" t="s">
        <v>460</v>
      </c>
      <c r="G1414" s="51" t="s">
        <v>460</v>
      </c>
      <c r="H1414" s="51" t="s">
        <v>1878</v>
      </c>
      <c r="K1414" s="51" t="s">
        <v>1904</v>
      </c>
      <c r="N1414" s="53">
        <v>11</v>
      </c>
      <c r="P1414" s="53">
        <v>11</v>
      </c>
    </row>
    <row r="1415" spans="1:16" hidden="1">
      <c r="A1415" s="19" t="s">
        <v>636</v>
      </c>
      <c r="B1415" s="19" t="s">
        <v>1088</v>
      </c>
      <c r="D1415" s="51" t="s">
        <v>1879</v>
      </c>
      <c r="E1415" s="51" t="s">
        <v>460</v>
      </c>
      <c r="F1415" s="51" t="s">
        <v>460</v>
      </c>
      <c r="H1415" s="51" t="s">
        <v>844</v>
      </c>
      <c r="K1415" s="51" t="s">
        <v>1904</v>
      </c>
      <c r="N1415" s="53">
        <v>0</v>
      </c>
      <c r="P1415" s="53">
        <v>0</v>
      </c>
    </row>
    <row r="1416" spans="1:16" hidden="1">
      <c r="A1416" s="19" t="s">
        <v>507</v>
      </c>
      <c r="B1416" s="19" t="s">
        <v>1088</v>
      </c>
      <c r="D1416" s="51" t="s">
        <v>1879</v>
      </c>
      <c r="E1416" s="51" t="s">
        <v>460</v>
      </c>
      <c r="F1416" s="51" t="s">
        <v>460</v>
      </c>
      <c r="H1416" s="51" t="s">
        <v>844</v>
      </c>
      <c r="K1416" s="51" t="s">
        <v>1904</v>
      </c>
      <c r="N1416" s="53">
        <v>0</v>
      </c>
      <c r="P1416" s="53">
        <v>0</v>
      </c>
    </row>
    <row r="1417" spans="1:16" hidden="1">
      <c r="A1417" s="19" t="s">
        <v>637</v>
      </c>
      <c r="B1417" s="19" t="s">
        <v>1088</v>
      </c>
      <c r="D1417" s="51" t="s">
        <v>1879</v>
      </c>
      <c r="E1417" s="51" t="s">
        <v>460</v>
      </c>
      <c r="F1417" s="51" t="s">
        <v>460</v>
      </c>
      <c r="H1417" s="51" t="s">
        <v>844</v>
      </c>
      <c r="K1417" s="51" t="s">
        <v>1904</v>
      </c>
      <c r="N1417" s="53">
        <v>1</v>
      </c>
      <c r="P1417" s="53">
        <v>1</v>
      </c>
    </row>
    <row r="1418" spans="1:16" hidden="1">
      <c r="A1418" s="19" t="s">
        <v>638</v>
      </c>
      <c r="B1418" s="19" t="s">
        <v>1088</v>
      </c>
      <c r="D1418" s="51" t="s">
        <v>1879</v>
      </c>
      <c r="E1418" s="51" t="s">
        <v>460</v>
      </c>
      <c r="F1418" s="51" t="s">
        <v>460</v>
      </c>
      <c r="H1418" s="51" t="s">
        <v>844</v>
      </c>
      <c r="K1418" s="51" t="s">
        <v>1904</v>
      </c>
      <c r="N1418" s="53">
        <v>5</v>
      </c>
      <c r="P1418" s="53">
        <v>5</v>
      </c>
    </row>
    <row r="1419" spans="1:16" hidden="1">
      <c r="A1419" s="19" t="s">
        <v>639</v>
      </c>
      <c r="B1419" s="19" t="s">
        <v>1088</v>
      </c>
      <c r="D1419" s="51" t="s">
        <v>1879</v>
      </c>
      <c r="E1419" s="51" t="s">
        <v>460</v>
      </c>
      <c r="F1419" s="51" t="s">
        <v>460</v>
      </c>
      <c r="H1419" s="51" t="s">
        <v>844</v>
      </c>
      <c r="K1419" s="51" t="s">
        <v>1904</v>
      </c>
      <c r="N1419" s="53">
        <v>1</v>
      </c>
      <c r="P1419" s="53">
        <v>1</v>
      </c>
    </row>
    <row r="1420" spans="1:16" hidden="1">
      <c r="A1420" s="19" t="s">
        <v>1894</v>
      </c>
      <c r="B1420" s="19" t="s">
        <v>1088</v>
      </c>
      <c r="D1420" s="51" t="s">
        <v>1879</v>
      </c>
      <c r="E1420" s="51" t="s">
        <v>460</v>
      </c>
      <c r="F1420" s="51" t="s">
        <v>460</v>
      </c>
      <c r="H1420" s="51" t="s">
        <v>844</v>
      </c>
      <c r="K1420" s="51" t="s">
        <v>1904</v>
      </c>
      <c r="N1420" s="53">
        <v>1</v>
      </c>
      <c r="P1420" s="53">
        <v>1</v>
      </c>
    </row>
    <row r="1421" spans="1:16" hidden="1">
      <c r="A1421" s="19" t="s">
        <v>640</v>
      </c>
      <c r="B1421" s="19" t="s">
        <v>1088</v>
      </c>
      <c r="D1421" s="51" t="s">
        <v>1879</v>
      </c>
      <c r="E1421" s="51" t="s">
        <v>460</v>
      </c>
      <c r="F1421" s="51" t="s">
        <v>460</v>
      </c>
      <c r="H1421" s="51" t="s">
        <v>844</v>
      </c>
      <c r="K1421" s="51" t="s">
        <v>1904</v>
      </c>
      <c r="N1421" s="53">
        <v>1</v>
      </c>
      <c r="P1421" s="53">
        <v>1</v>
      </c>
    </row>
    <row r="1422" spans="1:16" hidden="1">
      <c r="A1422" s="19" t="s">
        <v>434</v>
      </c>
      <c r="B1422" s="19" t="s">
        <v>1089</v>
      </c>
      <c r="D1422" s="51" t="s">
        <v>1879</v>
      </c>
      <c r="E1422" s="51" t="s">
        <v>460</v>
      </c>
      <c r="F1422" s="51" t="s">
        <v>460</v>
      </c>
      <c r="G1422" s="51" t="s">
        <v>460</v>
      </c>
      <c r="H1422" s="51" t="s">
        <v>1878</v>
      </c>
      <c r="K1422" s="51" t="s">
        <v>1904</v>
      </c>
      <c r="N1422" s="53">
        <v>11</v>
      </c>
      <c r="O1422" s="53">
        <v>11</v>
      </c>
      <c r="P1422" s="53">
        <v>0</v>
      </c>
    </row>
    <row r="1423" spans="1:16" hidden="1">
      <c r="A1423" s="19" t="s">
        <v>611</v>
      </c>
      <c r="B1423" s="19" t="s">
        <v>1089</v>
      </c>
      <c r="D1423" s="51" t="s">
        <v>1879</v>
      </c>
      <c r="E1423" s="51" t="s">
        <v>460</v>
      </c>
      <c r="F1423" s="51" t="s">
        <v>460</v>
      </c>
      <c r="H1423" s="51" t="s">
        <v>844</v>
      </c>
      <c r="J1423" s="51" t="s">
        <v>540</v>
      </c>
      <c r="K1423" s="51" t="s">
        <v>1904</v>
      </c>
      <c r="N1423" s="53">
        <v>4</v>
      </c>
      <c r="O1423" s="53">
        <v>4</v>
      </c>
      <c r="P1423" s="53">
        <v>0</v>
      </c>
    </row>
    <row r="1424" spans="1:16" hidden="1">
      <c r="A1424" s="19" t="s">
        <v>636</v>
      </c>
      <c r="B1424" s="19" t="s">
        <v>1089</v>
      </c>
      <c r="D1424" s="51" t="s">
        <v>1879</v>
      </c>
      <c r="E1424" s="51" t="s">
        <v>460</v>
      </c>
      <c r="F1424" s="51" t="s">
        <v>460</v>
      </c>
      <c r="H1424" s="51" t="s">
        <v>844</v>
      </c>
      <c r="K1424" s="51" t="s">
        <v>1904</v>
      </c>
      <c r="N1424" s="53">
        <v>0</v>
      </c>
      <c r="P1424" s="53">
        <v>0</v>
      </c>
    </row>
    <row r="1425" spans="1:16" hidden="1">
      <c r="A1425" s="19" t="s">
        <v>507</v>
      </c>
      <c r="B1425" s="19" t="s">
        <v>1089</v>
      </c>
      <c r="D1425" s="51" t="s">
        <v>1879</v>
      </c>
      <c r="E1425" s="51" t="s">
        <v>460</v>
      </c>
      <c r="F1425" s="51" t="s">
        <v>460</v>
      </c>
      <c r="H1425" s="51" t="s">
        <v>844</v>
      </c>
      <c r="K1425" s="51" t="s">
        <v>1904</v>
      </c>
      <c r="N1425" s="53">
        <v>0</v>
      </c>
      <c r="P1425" s="53">
        <v>0</v>
      </c>
    </row>
    <row r="1426" spans="1:16" hidden="1">
      <c r="A1426" s="19" t="s">
        <v>637</v>
      </c>
      <c r="B1426" s="19" t="s">
        <v>1089</v>
      </c>
      <c r="D1426" s="51" t="s">
        <v>1879</v>
      </c>
      <c r="E1426" s="51" t="s">
        <v>460</v>
      </c>
      <c r="F1426" s="51" t="s">
        <v>460</v>
      </c>
      <c r="H1426" s="51" t="s">
        <v>844</v>
      </c>
      <c r="K1426" s="51" t="s">
        <v>1904</v>
      </c>
      <c r="N1426" s="53">
        <v>1</v>
      </c>
      <c r="O1426" s="53">
        <v>1</v>
      </c>
      <c r="P1426" s="53">
        <v>0</v>
      </c>
    </row>
    <row r="1427" spans="1:16" hidden="1">
      <c r="A1427" s="19" t="s">
        <v>638</v>
      </c>
      <c r="B1427" s="19" t="s">
        <v>1089</v>
      </c>
      <c r="D1427" s="51" t="s">
        <v>1879</v>
      </c>
      <c r="E1427" s="51" t="s">
        <v>460</v>
      </c>
      <c r="F1427" s="51" t="s">
        <v>460</v>
      </c>
      <c r="H1427" s="51" t="s">
        <v>844</v>
      </c>
      <c r="K1427" s="51" t="s">
        <v>1904</v>
      </c>
      <c r="N1427" s="53">
        <v>5</v>
      </c>
      <c r="O1427" s="53">
        <v>5</v>
      </c>
      <c r="P1427" s="53">
        <v>0</v>
      </c>
    </row>
    <row r="1428" spans="1:16" hidden="1">
      <c r="A1428" s="19" t="s">
        <v>639</v>
      </c>
      <c r="B1428" s="19" t="s">
        <v>1089</v>
      </c>
      <c r="D1428" s="51" t="s">
        <v>1879</v>
      </c>
      <c r="E1428" s="51" t="s">
        <v>460</v>
      </c>
      <c r="F1428" s="51" t="s">
        <v>460</v>
      </c>
      <c r="H1428" s="51" t="s">
        <v>844</v>
      </c>
      <c r="K1428" s="51" t="s">
        <v>1904</v>
      </c>
      <c r="N1428" s="53">
        <v>1</v>
      </c>
      <c r="O1428" s="53">
        <v>1</v>
      </c>
      <c r="P1428" s="53">
        <v>0</v>
      </c>
    </row>
    <row r="1429" spans="1:16" hidden="1">
      <c r="A1429" s="19" t="s">
        <v>1894</v>
      </c>
      <c r="B1429" s="19" t="s">
        <v>1089</v>
      </c>
      <c r="D1429" s="51" t="s">
        <v>1879</v>
      </c>
      <c r="E1429" s="51" t="s">
        <v>460</v>
      </c>
      <c r="F1429" s="51" t="s">
        <v>460</v>
      </c>
      <c r="H1429" s="51" t="s">
        <v>844</v>
      </c>
      <c r="K1429" s="51" t="s">
        <v>1904</v>
      </c>
      <c r="N1429" s="53">
        <v>1</v>
      </c>
      <c r="O1429" s="53">
        <v>1</v>
      </c>
      <c r="P1429" s="53">
        <v>0</v>
      </c>
    </row>
    <row r="1430" spans="1:16" hidden="1">
      <c r="A1430" s="19" t="s">
        <v>640</v>
      </c>
      <c r="B1430" s="19" t="s">
        <v>1089</v>
      </c>
      <c r="D1430" s="51" t="s">
        <v>1879</v>
      </c>
      <c r="E1430" s="51" t="s">
        <v>460</v>
      </c>
      <c r="F1430" s="51" t="s">
        <v>460</v>
      </c>
      <c r="H1430" s="51" t="s">
        <v>844</v>
      </c>
      <c r="K1430" s="51" t="s">
        <v>1904</v>
      </c>
      <c r="N1430" s="53">
        <v>1</v>
      </c>
      <c r="O1430" s="53">
        <v>1</v>
      </c>
      <c r="P1430" s="53">
        <v>0</v>
      </c>
    </row>
    <row r="1431" spans="1:16" hidden="1">
      <c r="A1431" s="19" t="s">
        <v>40</v>
      </c>
      <c r="B1431" s="19" t="s">
        <v>1090</v>
      </c>
      <c r="D1431" s="51" t="s">
        <v>1879</v>
      </c>
      <c r="E1431" s="51" t="s">
        <v>460</v>
      </c>
      <c r="F1431" s="51" t="s">
        <v>460</v>
      </c>
      <c r="H1431" s="51" t="s">
        <v>623</v>
      </c>
      <c r="J1431" s="51">
        <v>62543</v>
      </c>
      <c r="K1431" s="51" t="s">
        <v>3834</v>
      </c>
      <c r="N1431" s="53">
        <v>16</v>
      </c>
      <c r="P1431" s="53">
        <v>16</v>
      </c>
    </row>
    <row r="1432" spans="1:16" s="138" customFormat="1" hidden="1">
      <c r="A1432" s="138" t="s">
        <v>2015</v>
      </c>
      <c r="B1432" s="138" t="s">
        <v>1091</v>
      </c>
      <c r="C1432" s="140" t="s">
        <v>681</v>
      </c>
      <c r="D1432" s="140" t="s">
        <v>3982</v>
      </c>
      <c r="E1432" s="140" t="s">
        <v>4</v>
      </c>
      <c r="F1432" s="140" t="s">
        <v>4</v>
      </c>
      <c r="G1432" s="140" t="s">
        <v>4</v>
      </c>
      <c r="H1432" s="140" t="s">
        <v>6</v>
      </c>
      <c r="I1432" s="140"/>
      <c r="J1432" s="140"/>
      <c r="K1432" s="140" t="s">
        <v>2720</v>
      </c>
      <c r="L1432" s="140"/>
      <c r="M1432" s="140"/>
      <c r="N1432" s="139">
        <v>95205.232999999993</v>
      </c>
      <c r="O1432" s="139"/>
      <c r="P1432" s="139">
        <v>95205.232999999993</v>
      </c>
    </row>
    <row r="1433" spans="1:16" s="138" customFormat="1" hidden="1">
      <c r="A1433" s="138" t="s">
        <v>2015</v>
      </c>
      <c r="B1433" s="138" t="s">
        <v>2</v>
      </c>
      <c r="C1433" s="140" t="s">
        <v>681</v>
      </c>
      <c r="D1433" s="140" t="s">
        <v>3982</v>
      </c>
      <c r="E1433" s="140" t="s">
        <v>0</v>
      </c>
      <c r="F1433" s="140" t="s">
        <v>722</v>
      </c>
      <c r="G1433" s="140" t="s">
        <v>0</v>
      </c>
      <c r="H1433" s="140" t="s">
        <v>1</v>
      </c>
      <c r="I1433" s="140"/>
      <c r="J1433" s="140"/>
      <c r="K1433" s="140" t="s">
        <v>82</v>
      </c>
      <c r="L1433" s="140">
        <v>57099</v>
      </c>
      <c r="M1433" s="140"/>
      <c r="N1433" s="139">
        <v>334915</v>
      </c>
      <c r="O1433" s="139"/>
      <c r="P1433" s="139">
        <v>334915</v>
      </c>
    </row>
    <row r="1434" spans="1:16" hidden="1">
      <c r="A1434" s="19" t="s">
        <v>2149</v>
      </c>
      <c r="B1434" s="19" t="s">
        <v>1092</v>
      </c>
      <c r="D1434" s="51" t="s">
        <v>1879</v>
      </c>
      <c r="E1434" s="51" t="s">
        <v>672</v>
      </c>
      <c r="F1434" s="51" t="s">
        <v>672</v>
      </c>
      <c r="G1434" s="51" t="s">
        <v>671</v>
      </c>
      <c r="H1434" s="51" t="s">
        <v>5</v>
      </c>
      <c r="L1434" s="51">
        <v>790</v>
      </c>
      <c r="N1434" s="53">
        <v>607.17921427348995</v>
      </c>
      <c r="O1434" s="53">
        <v>0</v>
      </c>
      <c r="P1434" s="53">
        <v>607.17921427348995</v>
      </c>
    </row>
    <row r="1435" spans="1:16" hidden="1">
      <c r="A1435" s="19" t="s">
        <v>2149</v>
      </c>
      <c r="B1435" s="19" t="s">
        <v>1093</v>
      </c>
      <c r="D1435" s="51" t="s">
        <v>1879</v>
      </c>
      <c r="E1435" s="51" t="s">
        <v>672</v>
      </c>
      <c r="F1435" s="51" t="s">
        <v>672</v>
      </c>
      <c r="G1435" s="51" t="s">
        <v>671</v>
      </c>
      <c r="H1435" s="51" t="s">
        <v>671</v>
      </c>
      <c r="L1435" s="51" t="s">
        <v>15</v>
      </c>
      <c r="N1435" s="53">
        <v>1114.2108648438495</v>
      </c>
      <c r="O1435" s="53">
        <v>0</v>
      </c>
      <c r="P1435" s="53">
        <v>1114.2108648438495</v>
      </c>
    </row>
    <row r="1436" spans="1:16" hidden="1">
      <c r="A1436" s="19" t="s">
        <v>39</v>
      </c>
      <c r="B1436" s="19" t="s">
        <v>3329</v>
      </c>
      <c r="D1436" s="51" t="s">
        <v>1879</v>
      </c>
      <c r="E1436" s="51" t="s">
        <v>460</v>
      </c>
      <c r="F1436" s="51" t="s">
        <v>460</v>
      </c>
      <c r="H1436" s="51" t="s">
        <v>623</v>
      </c>
      <c r="J1436" s="51" t="s">
        <v>253</v>
      </c>
      <c r="K1436" s="51" t="s">
        <v>3328</v>
      </c>
      <c r="L1436" s="51">
        <v>58062</v>
      </c>
      <c r="N1436" s="53">
        <v>509837.70000000007</v>
      </c>
      <c r="P1436" s="53">
        <v>509837.70000000007</v>
      </c>
    </row>
    <row r="1437" spans="1:16" hidden="1">
      <c r="A1437" s="19" t="s">
        <v>2019</v>
      </c>
      <c r="B1437" s="19" t="s">
        <v>2131</v>
      </c>
      <c r="D1437" s="51" t="s">
        <v>1879</v>
      </c>
      <c r="E1437" s="51" t="s">
        <v>460</v>
      </c>
      <c r="F1437" s="51" t="s">
        <v>460</v>
      </c>
      <c r="G1437" s="51" t="s">
        <v>460</v>
      </c>
      <c r="H1437" s="51" t="s">
        <v>1878</v>
      </c>
      <c r="J1437" s="51" t="s">
        <v>223</v>
      </c>
      <c r="K1437" s="51" t="s">
        <v>1916</v>
      </c>
      <c r="L1437" s="51">
        <v>59657</v>
      </c>
      <c r="N1437" s="53">
        <v>4259</v>
      </c>
      <c r="O1437" s="53">
        <v>0</v>
      </c>
      <c r="P1437" s="53">
        <v>4259</v>
      </c>
    </row>
    <row r="1438" spans="1:16" hidden="1">
      <c r="A1438" s="19" t="s">
        <v>1986</v>
      </c>
      <c r="B1438" s="19" t="s">
        <v>72</v>
      </c>
      <c r="D1438" s="51" t="s">
        <v>1879</v>
      </c>
      <c r="E1438" s="51" t="s">
        <v>460</v>
      </c>
      <c r="F1438" s="51" t="s">
        <v>460</v>
      </c>
      <c r="H1438" s="51" t="s">
        <v>623</v>
      </c>
      <c r="J1438" s="51" t="s">
        <v>383</v>
      </c>
      <c r="K1438" s="51" t="s">
        <v>3136</v>
      </c>
      <c r="L1438" s="51">
        <v>57860</v>
      </c>
      <c r="N1438" s="53">
        <v>0</v>
      </c>
      <c r="P1438" s="53">
        <v>0</v>
      </c>
    </row>
    <row r="1439" spans="1:16" hidden="1">
      <c r="A1439" s="19" t="s">
        <v>1985</v>
      </c>
      <c r="B1439" s="19" t="s">
        <v>72</v>
      </c>
      <c r="D1439" s="51" t="s">
        <v>1879</v>
      </c>
      <c r="E1439" s="51" t="s">
        <v>460</v>
      </c>
      <c r="F1439" s="51" t="s">
        <v>460</v>
      </c>
      <c r="H1439" s="51" t="s">
        <v>623</v>
      </c>
      <c r="J1439" s="51" t="s">
        <v>383</v>
      </c>
      <c r="K1439" s="51" t="s">
        <v>3136</v>
      </c>
      <c r="L1439" s="51">
        <v>57860</v>
      </c>
      <c r="N1439" s="53">
        <v>2.0043178451777392E-2</v>
      </c>
      <c r="P1439" s="53">
        <v>2.0043178451777392E-2</v>
      </c>
    </row>
    <row r="1440" spans="1:16" hidden="1">
      <c r="A1440" s="19" t="s">
        <v>1984</v>
      </c>
      <c r="B1440" s="19" t="s">
        <v>72</v>
      </c>
      <c r="D1440" s="51" t="s">
        <v>1879</v>
      </c>
      <c r="E1440" s="51" t="s">
        <v>460</v>
      </c>
      <c r="F1440" s="51" t="s">
        <v>460</v>
      </c>
      <c r="H1440" s="51" t="s">
        <v>623</v>
      </c>
      <c r="J1440" s="51" t="s">
        <v>383</v>
      </c>
      <c r="K1440" s="51" t="s">
        <v>3136</v>
      </c>
      <c r="L1440" s="51">
        <v>57860</v>
      </c>
      <c r="N1440" s="53">
        <v>2723.7959568215479</v>
      </c>
      <c r="P1440" s="53">
        <v>2723.7959568215479</v>
      </c>
    </row>
    <row r="1441" spans="1:16" hidden="1">
      <c r="A1441" s="19" t="s">
        <v>1986</v>
      </c>
      <c r="B1441" s="19" t="s">
        <v>224</v>
      </c>
      <c r="D1441" s="51" t="s">
        <v>1879</v>
      </c>
      <c r="E1441" s="51" t="s">
        <v>460</v>
      </c>
      <c r="F1441" s="51" t="s">
        <v>460</v>
      </c>
      <c r="H1441" s="51" t="s">
        <v>623</v>
      </c>
      <c r="J1441" s="51" t="s">
        <v>225</v>
      </c>
      <c r="K1441" s="51" t="s">
        <v>3250</v>
      </c>
      <c r="L1441" s="51">
        <v>58609</v>
      </c>
      <c r="N1441" s="53">
        <v>0</v>
      </c>
      <c r="P1441" s="53">
        <v>0</v>
      </c>
    </row>
    <row r="1442" spans="1:16" hidden="1">
      <c r="A1442" s="19" t="s">
        <v>1985</v>
      </c>
      <c r="B1442" s="19" t="s">
        <v>224</v>
      </c>
      <c r="D1442" s="51" t="s">
        <v>1879</v>
      </c>
      <c r="E1442" s="51" t="s">
        <v>460</v>
      </c>
      <c r="F1442" s="51" t="s">
        <v>460</v>
      </c>
      <c r="H1442" s="51" t="s">
        <v>623</v>
      </c>
      <c r="J1442" s="51" t="s">
        <v>225</v>
      </c>
      <c r="K1442" s="51" t="s">
        <v>3250</v>
      </c>
      <c r="L1442" s="51">
        <v>58609</v>
      </c>
      <c r="N1442" s="53">
        <v>3.0700865166661467E-2</v>
      </c>
      <c r="P1442" s="53">
        <v>3.0700865166661467E-2</v>
      </c>
    </row>
    <row r="1443" spans="1:16" hidden="1">
      <c r="A1443" s="19" t="s">
        <v>1984</v>
      </c>
      <c r="B1443" s="19" t="s">
        <v>224</v>
      </c>
      <c r="D1443" s="51" t="s">
        <v>1879</v>
      </c>
      <c r="E1443" s="51" t="s">
        <v>460</v>
      </c>
      <c r="F1443" s="51" t="s">
        <v>460</v>
      </c>
      <c r="H1443" s="51" t="s">
        <v>623</v>
      </c>
      <c r="J1443" s="51" t="s">
        <v>225</v>
      </c>
      <c r="K1443" s="51" t="s">
        <v>3250</v>
      </c>
      <c r="L1443" s="51">
        <v>58609</v>
      </c>
      <c r="N1443" s="53">
        <v>4172.1372991348326</v>
      </c>
      <c r="P1443" s="53">
        <v>4172.1372991348326</v>
      </c>
    </row>
    <row r="1444" spans="1:16" hidden="1">
      <c r="A1444" s="19" t="s">
        <v>1986</v>
      </c>
      <c r="B1444" s="19" t="s">
        <v>3751</v>
      </c>
      <c r="D1444" s="51" t="s">
        <v>1879</v>
      </c>
      <c r="E1444" s="51" t="s">
        <v>0</v>
      </c>
      <c r="F1444" s="51" t="s">
        <v>0</v>
      </c>
      <c r="H1444" s="51" t="s">
        <v>623</v>
      </c>
      <c r="J1444" s="51" t="s">
        <v>189</v>
      </c>
      <c r="K1444" s="51" t="s">
        <v>3750</v>
      </c>
      <c r="N1444" s="53">
        <v>0</v>
      </c>
      <c r="P1444" s="53">
        <v>0</v>
      </c>
    </row>
    <row r="1445" spans="1:16" hidden="1">
      <c r="A1445" s="19" t="s">
        <v>1985</v>
      </c>
      <c r="B1445" s="19" t="s">
        <v>3751</v>
      </c>
      <c r="D1445" s="51" t="s">
        <v>1879</v>
      </c>
      <c r="E1445" s="51" t="s">
        <v>0</v>
      </c>
      <c r="F1445" s="51" t="s">
        <v>0</v>
      </c>
      <c r="H1445" s="51" t="s">
        <v>623</v>
      </c>
      <c r="J1445" s="51" t="s">
        <v>189</v>
      </c>
      <c r="K1445" s="51" t="s">
        <v>3750</v>
      </c>
      <c r="N1445" s="53">
        <v>0</v>
      </c>
      <c r="P1445" s="53">
        <v>0</v>
      </c>
    </row>
    <row r="1446" spans="1:16" hidden="1">
      <c r="A1446" s="19" t="s">
        <v>1984</v>
      </c>
      <c r="B1446" s="19" t="s">
        <v>3751</v>
      </c>
      <c r="D1446" s="51" t="s">
        <v>1879</v>
      </c>
      <c r="E1446" s="51" t="s">
        <v>0</v>
      </c>
      <c r="F1446" s="51" t="s">
        <v>0</v>
      </c>
      <c r="H1446" s="51" t="s">
        <v>623</v>
      </c>
      <c r="J1446" s="51" t="s">
        <v>189</v>
      </c>
      <c r="K1446" s="51" t="s">
        <v>3750</v>
      </c>
      <c r="N1446" s="53">
        <v>0</v>
      </c>
      <c r="P1446" s="53">
        <v>0</v>
      </c>
    </row>
    <row r="1447" spans="1:16" hidden="1">
      <c r="A1447" s="19" t="s">
        <v>39</v>
      </c>
      <c r="B1447" s="19" t="s">
        <v>1094</v>
      </c>
      <c r="D1447" s="51" t="s">
        <v>1879</v>
      </c>
      <c r="E1447" s="51" t="s">
        <v>460</v>
      </c>
      <c r="F1447" s="51" t="s">
        <v>460</v>
      </c>
      <c r="H1447" s="51" t="s">
        <v>623</v>
      </c>
      <c r="J1447" s="51" t="s">
        <v>167</v>
      </c>
      <c r="K1447" s="51" t="s">
        <v>3463</v>
      </c>
      <c r="N1447" s="53">
        <v>500.197</v>
      </c>
      <c r="P1447" s="53">
        <v>500.197</v>
      </c>
    </row>
    <row r="1448" spans="1:16" hidden="1">
      <c r="A1448" s="19" t="s">
        <v>2263</v>
      </c>
      <c r="B1448" s="19" t="s">
        <v>2265</v>
      </c>
      <c r="D1448" s="51" t="s">
        <v>1879</v>
      </c>
      <c r="E1448" s="51" t="s">
        <v>0</v>
      </c>
      <c r="F1448" s="51" t="s">
        <v>722</v>
      </c>
      <c r="G1448" s="51" t="s">
        <v>0</v>
      </c>
      <c r="H1448" s="51" t="s">
        <v>1</v>
      </c>
      <c r="J1448" s="51" t="s">
        <v>2111</v>
      </c>
      <c r="K1448" s="51" t="s">
        <v>2264</v>
      </c>
      <c r="N1448" s="53">
        <v>27871</v>
      </c>
      <c r="P1448" s="53">
        <v>27871</v>
      </c>
    </row>
    <row r="1449" spans="1:16" hidden="1">
      <c r="A1449" s="19" t="s">
        <v>2066</v>
      </c>
      <c r="B1449" s="19" t="s">
        <v>2265</v>
      </c>
      <c r="D1449" s="51" t="s">
        <v>1879</v>
      </c>
      <c r="E1449" s="51" t="s">
        <v>0</v>
      </c>
      <c r="F1449" s="51" t="s">
        <v>722</v>
      </c>
      <c r="G1449" s="51" t="s">
        <v>0</v>
      </c>
      <c r="H1449" s="51" t="s">
        <v>1</v>
      </c>
      <c r="J1449" s="51" t="s">
        <v>2111</v>
      </c>
      <c r="K1449" s="51" t="s">
        <v>2264</v>
      </c>
      <c r="N1449" s="53">
        <v>57439</v>
      </c>
      <c r="P1449" s="53">
        <v>57439</v>
      </c>
    </row>
    <row r="1450" spans="1:16" hidden="1">
      <c r="A1450" s="19" t="s">
        <v>660</v>
      </c>
      <c r="B1450" s="19" t="s">
        <v>3970</v>
      </c>
      <c r="C1450" s="51" t="s">
        <v>629</v>
      </c>
      <c r="D1450" s="51" t="s">
        <v>1879</v>
      </c>
      <c r="E1450" s="51" t="s">
        <v>674</v>
      </c>
      <c r="F1450" s="51" t="s">
        <v>674</v>
      </c>
      <c r="H1450" s="51" t="s">
        <v>51</v>
      </c>
      <c r="L1450" s="51">
        <v>6481</v>
      </c>
      <c r="N1450" s="53">
        <v>1139303</v>
      </c>
      <c r="O1450" s="53">
        <v>416708</v>
      </c>
      <c r="P1450" s="53">
        <v>722595</v>
      </c>
    </row>
    <row r="1451" spans="1:16" hidden="1">
      <c r="A1451" s="19" t="s">
        <v>128</v>
      </c>
      <c r="B1451" s="19" t="s">
        <v>1095</v>
      </c>
      <c r="C1451" s="51" t="s">
        <v>629</v>
      </c>
      <c r="D1451" s="51" t="s">
        <v>1879</v>
      </c>
      <c r="E1451" s="51" t="s">
        <v>674</v>
      </c>
      <c r="F1451" s="51" t="s">
        <v>674</v>
      </c>
      <c r="H1451" s="51" t="s">
        <v>1096</v>
      </c>
      <c r="L1451" s="51">
        <v>6481</v>
      </c>
      <c r="N1451" s="53">
        <v>625159</v>
      </c>
      <c r="O1451" s="53">
        <v>439.17999999998898</v>
      </c>
      <c r="P1451" s="53">
        <v>624719.82000000007</v>
      </c>
    </row>
    <row r="1452" spans="1:16" hidden="1">
      <c r="A1452" s="19" t="s">
        <v>652</v>
      </c>
      <c r="B1452" s="19" t="s">
        <v>1095</v>
      </c>
      <c r="C1452" s="51" t="s">
        <v>629</v>
      </c>
      <c r="D1452" s="51" t="s">
        <v>1879</v>
      </c>
      <c r="E1452" s="51" t="s">
        <v>674</v>
      </c>
      <c r="F1452" s="51" t="s">
        <v>674</v>
      </c>
      <c r="G1452" s="51" t="s">
        <v>51</v>
      </c>
      <c r="H1452" s="51" t="s">
        <v>51</v>
      </c>
      <c r="N1452" s="53">
        <v>433580</v>
      </c>
      <c r="P1452" s="53">
        <v>433580</v>
      </c>
    </row>
    <row r="1453" spans="1:16" hidden="1">
      <c r="A1453" s="19" t="s">
        <v>45</v>
      </c>
      <c r="B1453" s="19" t="s">
        <v>1097</v>
      </c>
      <c r="C1453" s="51" t="s">
        <v>629</v>
      </c>
      <c r="D1453" s="51" t="s">
        <v>1879</v>
      </c>
      <c r="E1453" s="51" t="s">
        <v>674</v>
      </c>
      <c r="F1453" s="51" t="s">
        <v>674</v>
      </c>
      <c r="H1453" s="51" t="s">
        <v>51</v>
      </c>
      <c r="N1453" s="53">
        <v>241747</v>
      </c>
      <c r="O1453" s="53">
        <v>168193</v>
      </c>
      <c r="P1453" s="53">
        <v>73554</v>
      </c>
    </row>
    <row r="1454" spans="1:16" hidden="1">
      <c r="A1454" s="19" t="s">
        <v>41</v>
      </c>
      <c r="B1454" s="19" t="s">
        <v>1098</v>
      </c>
      <c r="C1454" s="51" t="s">
        <v>629</v>
      </c>
      <c r="D1454" s="51" t="s">
        <v>1879</v>
      </c>
      <c r="E1454" s="51" t="s">
        <v>674</v>
      </c>
      <c r="F1454" s="51" t="s">
        <v>674</v>
      </c>
      <c r="H1454" s="51" t="s">
        <v>51</v>
      </c>
      <c r="L1454" s="51">
        <v>6481</v>
      </c>
      <c r="N1454" s="53">
        <v>5534891</v>
      </c>
      <c r="O1454" s="53">
        <v>1381243.5409652926</v>
      </c>
      <c r="P1454" s="53">
        <v>4153647.4590347074</v>
      </c>
    </row>
    <row r="1455" spans="1:16" hidden="1">
      <c r="A1455" s="19" t="s">
        <v>2149</v>
      </c>
      <c r="B1455" s="19" t="s">
        <v>24</v>
      </c>
      <c r="D1455" s="51" t="s">
        <v>1879</v>
      </c>
      <c r="E1455" s="51" t="s">
        <v>676</v>
      </c>
      <c r="F1455" s="51" t="s">
        <v>777</v>
      </c>
      <c r="G1455" s="51" t="s">
        <v>676</v>
      </c>
      <c r="H1455" s="51" t="s">
        <v>1878</v>
      </c>
      <c r="J1455" s="51" t="s">
        <v>295</v>
      </c>
      <c r="L1455" s="51">
        <v>297</v>
      </c>
      <c r="N1455" s="53">
        <v>1470.1500278691085</v>
      </c>
      <c r="O1455" s="53">
        <v>0</v>
      </c>
      <c r="P1455" s="53">
        <v>1470.1500278691085</v>
      </c>
    </row>
    <row r="1456" spans="1:16" hidden="1">
      <c r="A1456" s="19" t="s">
        <v>2121</v>
      </c>
      <c r="B1456" s="19" t="s">
        <v>2333</v>
      </c>
      <c r="D1456" s="51" t="s">
        <v>1879</v>
      </c>
      <c r="E1456" s="51" t="s">
        <v>460</v>
      </c>
      <c r="F1456" s="51" t="s">
        <v>460</v>
      </c>
      <c r="G1456" s="51" t="s">
        <v>460</v>
      </c>
      <c r="H1456" s="51" t="s">
        <v>51</v>
      </c>
      <c r="J1456" s="51" t="s">
        <v>2321</v>
      </c>
      <c r="K1456" s="51" t="s">
        <v>2173</v>
      </c>
      <c r="L1456" s="51">
        <v>59941</v>
      </c>
      <c r="N1456" s="53">
        <v>1931</v>
      </c>
      <c r="O1456" s="53">
        <v>0</v>
      </c>
      <c r="P1456" s="53">
        <v>1931</v>
      </c>
    </row>
    <row r="1457" spans="1:16" hidden="1">
      <c r="A1457" s="19" t="s">
        <v>2149</v>
      </c>
      <c r="B1457" s="19" t="s">
        <v>1099</v>
      </c>
      <c r="D1457" s="51" t="s">
        <v>1879</v>
      </c>
      <c r="E1457" s="51" t="s">
        <v>672</v>
      </c>
      <c r="F1457" s="51" t="s">
        <v>672</v>
      </c>
      <c r="G1457" s="51" t="s">
        <v>671</v>
      </c>
      <c r="H1457" s="51" t="s">
        <v>51</v>
      </c>
      <c r="J1457" s="51" t="s">
        <v>2321</v>
      </c>
      <c r="L1457" s="51">
        <v>59941</v>
      </c>
      <c r="N1457" s="53">
        <v>2863.3559329578084</v>
      </c>
      <c r="O1457" s="53">
        <v>0</v>
      </c>
      <c r="P1457" s="53">
        <v>2863.3559329578084</v>
      </c>
    </row>
    <row r="1458" spans="1:16" hidden="1">
      <c r="A1458" s="19" t="s">
        <v>1993</v>
      </c>
      <c r="B1458" s="19" t="s">
        <v>2174</v>
      </c>
      <c r="D1458" s="51" t="s">
        <v>1879</v>
      </c>
      <c r="E1458" s="51" t="s">
        <v>460</v>
      </c>
      <c r="F1458" s="51" t="s">
        <v>460</v>
      </c>
      <c r="G1458" s="51" t="s">
        <v>51</v>
      </c>
      <c r="H1458" s="51" t="s">
        <v>44</v>
      </c>
      <c r="I1458" s="51" t="s">
        <v>2173</v>
      </c>
      <c r="N1458" s="53">
        <v>11861</v>
      </c>
      <c r="O1458" s="53">
        <v>0</v>
      </c>
      <c r="P1458" s="53">
        <v>11861</v>
      </c>
    </row>
    <row r="1459" spans="1:16" hidden="1">
      <c r="A1459" s="19" t="s">
        <v>2066</v>
      </c>
      <c r="B1459" s="19" t="s">
        <v>2174</v>
      </c>
      <c r="D1459" s="51" t="s">
        <v>1879</v>
      </c>
      <c r="E1459" s="51" t="s">
        <v>460</v>
      </c>
      <c r="F1459" s="51" t="s">
        <v>460</v>
      </c>
      <c r="G1459" s="51" t="s">
        <v>460</v>
      </c>
      <c r="H1459" s="51" t="s">
        <v>1878</v>
      </c>
      <c r="J1459" s="51">
        <v>63672</v>
      </c>
      <c r="K1459" s="51" t="s">
        <v>2173</v>
      </c>
      <c r="N1459" s="53">
        <v>109538</v>
      </c>
      <c r="P1459" s="53">
        <v>109538</v>
      </c>
    </row>
    <row r="1460" spans="1:16" hidden="1">
      <c r="A1460" s="19" t="s">
        <v>631</v>
      </c>
      <c r="B1460" s="19" t="s">
        <v>4254</v>
      </c>
      <c r="C1460" s="51" t="s">
        <v>629</v>
      </c>
      <c r="D1460" s="51" t="s">
        <v>3982</v>
      </c>
      <c r="E1460" s="51" t="s">
        <v>622</v>
      </c>
      <c r="F1460" s="51" t="s">
        <v>633</v>
      </c>
      <c r="H1460" s="51" t="s">
        <v>52</v>
      </c>
      <c r="N1460" s="53">
        <v>1015</v>
      </c>
      <c r="P1460" s="53">
        <v>1015</v>
      </c>
    </row>
    <row r="1461" spans="1:16" hidden="1">
      <c r="A1461" s="19" t="s">
        <v>1986</v>
      </c>
      <c r="B1461" s="19" t="s">
        <v>422</v>
      </c>
      <c r="D1461" s="51" t="s">
        <v>1879</v>
      </c>
      <c r="E1461" s="51" t="s">
        <v>103</v>
      </c>
      <c r="F1461" s="51" t="s">
        <v>103</v>
      </c>
      <c r="H1461" s="51" t="s">
        <v>623</v>
      </c>
      <c r="J1461" s="51" t="s">
        <v>423</v>
      </c>
      <c r="K1461" s="51" t="s">
        <v>3308</v>
      </c>
      <c r="N1461" s="53">
        <v>0</v>
      </c>
      <c r="P1461" s="53">
        <v>0</v>
      </c>
    </row>
    <row r="1462" spans="1:16" hidden="1">
      <c r="A1462" s="19" t="s">
        <v>1985</v>
      </c>
      <c r="B1462" s="19" t="s">
        <v>422</v>
      </c>
      <c r="D1462" s="51" t="s">
        <v>1879</v>
      </c>
      <c r="E1462" s="51" t="s">
        <v>103</v>
      </c>
      <c r="F1462" s="51" t="s">
        <v>103</v>
      </c>
      <c r="H1462" s="51" t="s">
        <v>623</v>
      </c>
      <c r="J1462" s="51" t="s">
        <v>423</v>
      </c>
      <c r="K1462" s="51" t="s">
        <v>3308</v>
      </c>
      <c r="N1462" s="53">
        <v>3.2623683297005129E-2</v>
      </c>
      <c r="P1462" s="53">
        <v>3.2623683297005129E-2</v>
      </c>
    </row>
    <row r="1463" spans="1:16" hidden="1">
      <c r="A1463" s="19" t="s">
        <v>1984</v>
      </c>
      <c r="B1463" s="19" t="s">
        <v>422</v>
      </c>
      <c r="D1463" s="51" t="s">
        <v>1879</v>
      </c>
      <c r="E1463" s="51" t="s">
        <v>103</v>
      </c>
      <c r="F1463" s="51" t="s">
        <v>103</v>
      </c>
      <c r="H1463" s="51" t="s">
        <v>623</v>
      </c>
      <c r="J1463" s="51" t="s">
        <v>423</v>
      </c>
      <c r="K1463" s="51" t="s">
        <v>3308</v>
      </c>
      <c r="N1463" s="53">
        <v>4433.4413763167031</v>
      </c>
      <c r="P1463" s="53">
        <v>4433.4413763167031</v>
      </c>
    </row>
    <row r="1464" spans="1:16" hidden="1">
      <c r="A1464" s="19" t="s">
        <v>1986</v>
      </c>
      <c r="B1464" s="19" t="s">
        <v>1100</v>
      </c>
      <c r="D1464" s="51" t="s">
        <v>1879</v>
      </c>
      <c r="E1464" s="51" t="s">
        <v>103</v>
      </c>
      <c r="F1464" s="51" t="s">
        <v>103</v>
      </c>
      <c r="H1464" s="51" t="s">
        <v>623</v>
      </c>
      <c r="J1464" s="51" t="s">
        <v>3697</v>
      </c>
      <c r="K1464" s="51" t="s">
        <v>3696</v>
      </c>
      <c r="L1464" s="51" t="s">
        <v>3695</v>
      </c>
      <c r="N1464" s="53">
        <v>0</v>
      </c>
      <c r="P1464" s="53">
        <v>0</v>
      </c>
    </row>
    <row r="1465" spans="1:16" hidden="1">
      <c r="A1465" s="19" t="s">
        <v>1985</v>
      </c>
      <c r="B1465" s="19" t="s">
        <v>1100</v>
      </c>
      <c r="D1465" s="51" t="s">
        <v>1879</v>
      </c>
      <c r="E1465" s="51" t="s">
        <v>103</v>
      </c>
      <c r="F1465" s="51" t="s">
        <v>103</v>
      </c>
      <c r="H1465" s="51" t="s">
        <v>623</v>
      </c>
      <c r="J1465" s="51" t="s">
        <v>3697</v>
      </c>
      <c r="K1465" s="51" t="s">
        <v>3696</v>
      </c>
      <c r="L1465" s="51" t="s">
        <v>3695</v>
      </c>
      <c r="N1465" s="53">
        <v>0.41550152298213699</v>
      </c>
      <c r="P1465" s="53">
        <v>0.41550152298213699</v>
      </c>
    </row>
    <row r="1466" spans="1:16" hidden="1">
      <c r="A1466" s="19" t="s">
        <v>1984</v>
      </c>
      <c r="B1466" s="19" t="s">
        <v>1100</v>
      </c>
      <c r="D1466" s="51" t="s">
        <v>1879</v>
      </c>
      <c r="E1466" s="51" t="s">
        <v>103</v>
      </c>
      <c r="F1466" s="51" t="s">
        <v>103</v>
      </c>
      <c r="H1466" s="51" t="s">
        <v>623</v>
      </c>
      <c r="J1466" s="51" t="s">
        <v>3697</v>
      </c>
      <c r="K1466" s="51" t="s">
        <v>3696</v>
      </c>
      <c r="L1466" s="51" t="s">
        <v>3695</v>
      </c>
      <c r="N1466" s="53">
        <v>56465.164498477017</v>
      </c>
      <c r="P1466" s="53">
        <v>56465.164498477017</v>
      </c>
    </row>
    <row r="1467" spans="1:16" hidden="1">
      <c r="A1467" s="19" t="s">
        <v>1986</v>
      </c>
      <c r="B1467" s="19" t="s">
        <v>1101</v>
      </c>
      <c r="D1467" s="51" t="s">
        <v>1879</v>
      </c>
      <c r="E1467" s="51" t="s">
        <v>460</v>
      </c>
      <c r="F1467" s="51" t="s">
        <v>460</v>
      </c>
      <c r="H1467" s="51" t="s">
        <v>623</v>
      </c>
      <c r="J1467" s="51" t="s">
        <v>210</v>
      </c>
      <c r="K1467" s="51" t="s">
        <v>3081</v>
      </c>
      <c r="L1467" s="51">
        <v>57073</v>
      </c>
      <c r="N1467" s="53">
        <v>0</v>
      </c>
      <c r="P1467" s="53">
        <v>0</v>
      </c>
    </row>
    <row r="1468" spans="1:16" hidden="1">
      <c r="A1468" s="19" t="s">
        <v>1985</v>
      </c>
      <c r="B1468" s="19" t="s">
        <v>1101</v>
      </c>
      <c r="D1468" s="51" t="s">
        <v>1879</v>
      </c>
      <c r="E1468" s="51" t="s">
        <v>460</v>
      </c>
      <c r="F1468" s="51" t="s">
        <v>460</v>
      </c>
      <c r="H1468" s="51" t="s">
        <v>623</v>
      </c>
      <c r="J1468" s="51" t="s">
        <v>210</v>
      </c>
      <c r="K1468" s="51" t="s">
        <v>3081</v>
      </c>
      <c r="L1468" s="51">
        <v>57073</v>
      </c>
      <c r="N1468" s="53">
        <v>1.7444989677211071</v>
      </c>
      <c r="P1468" s="53">
        <v>1.7444989677211071</v>
      </c>
    </row>
    <row r="1469" spans="1:16" hidden="1">
      <c r="A1469" s="19" t="s">
        <v>1984</v>
      </c>
      <c r="B1469" s="19" t="s">
        <v>1101</v>
      </c>
      <c r="D1469" s="51" t="s">
        <v>1879</v>
      </c>
      <c r="E1469" s="51" t="s">
        <v>460</v>
      </c>
      <c r="F1469" s="51" t="s">
        <v>460</v>
      </c>
      <c r="H1469" s="51" t="s">
        <v>623</v>
      </c>
      <c r="J1469" s="51" t="s">
        <v>210</v>
      </c>
      <c r="K1469" s="51" t="s">
        <v>3081</v>
      </c>
      <c r="L1469" s="51">
        <v>57073</v>
      </c>
      <c r="N1469" s="53">
        <v>237071.14350103229</v>
      </c>
      <c r="P1469" s="53">
        <v>237071.14350103229</v>
      </c>
    </row>
    <row r="1470" spans="1:16" s="135" customFormat="1">
      <c r="A1470" s="135" t="s">
        <v>2149</v>
      </c>
      <c r="B1470" s="135" t="s">
        <v>1102</v>
      </c>
      <c r="C1470" s="137" t="s">
        <v>681</v>
      </c>
      <c r="D1470" s="137" t="s">
        <v>3982</v>
      </c>
      <c r="E1470" s="137" t="s">
        <v>4</v>
      </c>
      <c r="F1470" s="137" t="s">
        <v>2010</v>
      </c>
      <c r="G1470" s="137" t="s">
        <v>4</v>
      </c>
      <c r="H1470" s="137" t="s">
        <v>466</v>
      </c>
      <c r="I1470" s="137"/>
      <c r="J1470" s="137" t="s">
        <v>4132</v>
      </c>
      <c r="K1470" s="137"/>
      <c r="L1470" s="137" t="s">
        <v>15</v>
      </c>
      <c r="M1470" s="137"/>
      <c r="N1470" s="136">
        <v>0.85478470381274596</v>
      </c>
      <c r="O1470" s="136">
        <v>0</v>
      </c>
      <c r="P1470" s="136">
        <v>0.85478470381274596</v>
      </c>
    </row>
    <row r="1471" spans="1:16" hidden="1">
      <c r="A1471" s="19" t="s">
        <v>2149</v>
      </c>
      <c r="B1471" s="19" t="s">
        <v>1103</v>
      </c>
      <c r="C1471" s="51" t="s">
        <v>681</v>
      </c>
      <c r="D1471" s="51" t="s">
        <v>3982</v>
      </c>
      <c r="E1471" s="51" t="s">
        <v>676</v>
      </c>
      <c r="F1471" s="51" t="s">
        <v>777</v>
      </c>
      <c r="G1471" s="51" t="s">
        <v>676</v>
      </c>
      <c r="H1471" s="51" t="s">
        <v>6</v>
      </c>
      <c r="L1471" s="51">
        <v>3028</v>
      </c>
      <c r="N1471" s="53">
        <v>4304.8190524917245</v>
      </c>
      <c r="O1471" s="53">
        <v>0</v>
      </c>
      <c r="P1471" s="53">
        <v>4304.8190524917245</v>
      </c>
    </row>
    <row r="1472" spans="1:16" hidden="1">
      <c r="A1472" s="19" t="s">
        <v>2268</v>
      </c>
      <c r="B1472" s="19" t="s">
        <v>1104</v>
      </c>
      <c r="D1472" s="51" t="s">
        <v>1879</v>
      </c>
      <c r="E1472" s="51" t="s">
        <v>676</v>
      </c>
      <c r="F1472" s="51" t="s">
        <v>962</v>
      </c>
      <c r="H1472" s="51" t="s">
        <v>623</v>
      </c>
      <c r="J1472" s="51" t="s">
        <v>249</v>
      </c>
      <c r="K1472" s="51" t="s">
        <v>2798</v>
      </c>
      <c r="L1472" s="51">
        <v>442</v>
      </c>
      <c r="N1472" s="53">
        <v>1185</v>
      </c>
      <c r="O1472" s="53">
        <v>0</v>
      </c>
      <c r="P1472" s="53">
        <v>1185</v>
      </c>
    </row>
    <row r="1473" spans="1:16" hidden="1">
      <c r="A1473" s="19" t="s">
        <v>2268</v>
      </c>
      <c r="B1473" s="19" t="s">
        <v>1104</v>
      </c>
      <c r="D1473" s="51" t="s">
        <v>1879</v>
      </c>
      <c r="E1473" s="51" t="s">
        <v>676</v>
      </c>
      <c r="F1473" s="51" t="s">
        <v>962</v>
      </c>
      <c r="H1473" s="51" t="s">
        <v>623</v>
      </c>
      <c r="J1473" s="51" t="s">
        <v>249</v>
      </c>
      <c r="K1473" s="51" t="s">
        <v>2797</v>
      </c>
      <c r="L1473" s="51">
        <v>442</v>
      </c>
      <c r="N1473" s="53">
        <v>865</v>
      </c>
      <c r="O1473" s="53">
        <v>0</v>
      </c>
      <c r="P1473" s="53">
        <v>865</v>
      </c>
    </row>
    <row r="1474" spans="1:16" hidden="1">
      <c r="A1474" s="19" t="s">
        <v>1986</v>
      </c>
      <c r="B1474" s="19" t="s">
        <v>2923</v>
      </c>
      <c r="D1474" s="51" t="s">
        <v>1879</v>
      </c>
      <c r="E1474" s="51" t="s">
        <v>460</v>
      </c>
      <c r="F1474" s="51" t="s">
        <v>460</v>
      </c>
      <c r="H1474" s="51" t="s">
        <v>623</v>
      </c>
      <c r="J1474" s="51" t="s">
        <v>2922</v>
      </c>
      <c r="K1474" s="51" t="s">
        <v>2921</v>
      </c>
      <c r="N1474" s="53">
        <v>0</v>
      </c>
      <c r="P1474" s="53">
        <v>0</v>
      </c>
    </row>
    <row r="1475" spans="1:16" hidden="1">
      <c r="A1475" s="19" t="s">
        <v>1985</v>
      </c>
      <c r="B1475" s="19" t="s">
        <v>2923</v>
      </c>
      <c r="D1475" s="51" t="s">
        <v>1879</v>
      </c>
      <c r="E1475" s="51" t="s">
        <v>460</v>
      </c>
      <c r="F1475" s="51" t="s">
        <v>460</v>
      </c>
      <c r="H1475" s="51" t="s">
        <v>623</v>
      </c>
      <c r="J1475" s="51" t="s">
        <v>2922</v>
      </c>
      <c r="K1475" s="51" t="s">
        <v>2921</v>
      </c>
      <c r="N1475" s="53">
        <v>0.16224076913515195</v>
      </c>
      <c r="P1475" s="53">
        <v>0.16224076913515195</v>
      </c>
    </row>
    <row r="1476" spans="1:16" hidden="1">
      <c r="A1476" s="19" t="s">
        <v>1984</v>
      </c>
      <c r="B1476" s="19" t="s">
        <v>2923</v>
      </c>
      <c r="D1476" s="51" t="s">
        <v>1879</v>
      </c>
      <c r="E1476" s="51" t="s">
        <v>460</v>
      </c>
      <c r="F1476" s="51" t="s">
        <v>460</v>
      </c>
      <c r="H1476" s="51" t="s">
        <v>623</v>
      </c>
      <c r="J1476" s="51" t="s">
        <v>2922</v>
      </c>
      <c r="K1476" s="51" t="s">
        <v>2921</v>
      </c>
      <c r="N1476" s="53">
        <v>22047.937759230863</v>
      </c>
      <c r="P1476" s="53">
        <v>22047.937759230863</v>
      </c>
    </row>
    <row r="1477" spans="1:16" hidden="1">
      <c r="A1477" s="19" t="s">
        <v>2149</v>
      </c>
      <c r="B1477" s="19" t="s">
        <v>1105</v>
      </c>
      <c r="D1477" s="51" t="s">
        <v>1879</v>
      </c>
      <c r="E1477" s="51" t="s">
        <v>672</v>
      </c>
      <c r="F1477" s="51" t="s">
        <v>672</v>
      </c>
      <c r="G1477" s="51" t="s">
        <v>671</v>
      </c>
      <c r="H1477" s="51" t="s">
        <v>5</v>
      </c>
      <c r="J1477" s="51" t="s">
        <v>2597</v>
      </c>
      <c r="L1477" s="51" t="s">
        <v>15</v>
      </c>
      <c r="N1477" s="53">
        <v>23.79770832702841</v>
      </c>
      <c r="O1477" s="53">
        <v>0</v>
      </c>
      <c r="P1477" s="53">
        <v>23.79770832702841</v>
      </c>
    </row>
    <row r="1478" spans="1:16" hidden="1">
      <c r="A1478" s="19" t="s">
        <v>2015</v>
      </c>
      <c r="B1478" s="19" t="s">
        <v>1106</v>
      </c>
      <c r="D1478" s="51" t="s">
        <v>1879</v>
      </c>
      <c r="E1478" s="51" t="s">
        <v>676</v>
      </c>
      <c r="F1478" s="51" t="s">
        <v>777</v>
      </c>
      <c r="G1478" s="51" t="s">
        <v>676</v>
      </c>
      <c r="H1478" s="51" t="s">
        <v>1878</v>
      </c>
      <c r="N1478" s="53">
        <v>780023</v>
      </c>
      <c r="P1478" s="53">
        <v>780023</v>
      </c>
    </row>
    <row r="1479" spans="1:16" hidden="1">
      <c r="A1479" s="19" t="s">
        <v>40</v>
      </c>
      <c r="B1479" s="19" t="s">
        <v>1107</v>
      </c>
      <c r="D1479" s="51" t="s">
        <v>1879</v>
      </c>
      <c r="E1479" s="51" t="s">
        <v>460</v>
      </c>
      <c r="F1479" s="51" t="s">
        <v>460</v>
      </c>
      <c r="H1479" s="51" t="s">
        <v>623</v>
      </c>
      <c r="J1479" s="51">
        <v>63065</v>
      </c>
      <c r="K1479" s="51" t="s">
        <v>3826</v>
      </c>
      <c r="N1479" s="53">
        <v>199.57</v>
      </c>
      <c r="P1479" s="53">
        <v>199.57</v>
      </c>
    </row>
    <row r="1480" spans="1:16" hidden="1">
      <c r="A1480" s="19" t="s">
        <v>2149</v>
      </c>
      <c r="B1480" s="19" t="s">
        <v>1108</v>
      </c>
      <c r="C1480" s="51" t="s">
        <v>681</v>
      </c>
      <c r="D1480" s="51" t="s">
        <v>3982</v>
      </c>
      <c r="E1480" s="51" t="s">
        <v>674</v>
      </c>
      <c r="F1480" s="51" t="s">
        <v>674</v>
      </c>
      <c r="G1480" s="51" t="s">
        <v>674</v>
      </c>
      <c r="H1480" s="51" t="s">
        <v>466</v>
      </c>
      <c r="K1480" s="51" t="s">
        <v>4004</v>
      </c>
      <c r="L1480" s="51">
        <v>8066</v>
      </c>
      <c r="N1480" s="53">
        <v>118176.58327577524</v>
      </c>
      <c r="O1480" s="53">
        <v>0</v>
      </c>
      <c r="P1480" s="53">
        <v>118176.58327577524</v>
      </c>
    </row>
    <row r="1481" spans="1:16" hidden="1">
      <c r="A1481" s="19" t="s">
        <v>434</v>
      </c>
      <c r="B1481" s="19" t="s">
        <v>2086</v>
      </c>
      <c r="D1481" s="51" t="s">
        <v>1879</v>
      </c>
      <c r="E1481" s="51" t="s">
        <v>0</v>
      </c>
      <c r="F1481" s="51" t="s">
        <v>243</v>
      </c>
      <c r="G1481" s="51" t="s">
        <v>0</v>
      </c>
      <c r="H1481" s="51" t="s">
        <v>1878</v>
      </c>
      <c r="K1481" s="51" t="s">
        <v>2085</v>
      </c>
      <c r="N1481" s="53">
        <v>9350</v>
      </c>
      <c r="P1481" s="53">
        <v>9350</v>
      </c>
    </row>
    <row r="1482" spans="1:16" s="135" customFormat="1">
      <c r="A1482" s="135" t="s">
        <v>2149</v>
      </c>
      <c r="B1482" s="135" t="s">
        <v>4079</v>
      </c>
      <c r="C1482" s="137" t="s">
        <v>681</v>
      </c>
      <c r="D1482" s="137" t="s">
        <v>3982</v>
      </c>
      <c r="E1482" s="137" t="s">
        <v>460</v>
      </c>
      <c r="F1482" s="137" t="s">
        <v>4073</v>
      </c>
      <c r="G1482" s="137" t="s">
        <v>460</v>
      </c>
      <c r="H1482" s="137" t="s">
        <v>6</v>
      </c>
      <c r="I1482" s="137"/>
      <c r="J1482" s="137"/>
      <c r="K1482" s="137"/>
      <c r="L1482" s="137" t="s">
        <v>15</v>
      </c>
      <c r="M1482" s="137"/>
      <c r="N1482" s="136">
        <v>0</v>
      </c>
      <c r="O1482" s="136">
        <v>0</v>
      </c>
      <c r="P1482" s="136">
        <v>0</v>
      </c>
    </row>
    <row r="1483" spans="1:16" s="138" customFormat="1" hidden="1">
      <c r="A1483" s="138" t="s">
        <v>2126</v>
      </c>
      <c r="B1483" s="138" t="s">
        <v>1110</v>
      </c>
      <c r="C1483" s="140" t="s">
        <v>681</v>
      </c>
      <c r="D1483" s="140" t="s">
        <v>3982</v>
      </c>
      <c r="E1483" s="140" t="s">
        <v>4</v>
      </c>
      <c r="F1483" s="140" t="s">
        <v>4</v>
      </c>
      <c r="G1483" s="140" t="s">
        <v>4</v>
      </c>
      <c r="H1483" s="140" t="s">
        <v>1</v>
      </c>
      <c r="I1483" s="140"/>
      <c r="J1483" s="140" t="s">
        <v>4133</v>
      </c>
      <c r="K1483" s="140" t="s">
        <v>277</v>
      </c>
      <c r="L1483" s="140"/>
      <c r="M1483" s="140"/>
      <c r="N1483" s="139">
        <v>146317</v>
      </c>
      <c r="O1483" s="139">
        <v>0</v>
      </c>
      <c r="P1483" s="139">
        <v>146317</v>
      </c>
    </row>
    <row r="1484" spans="1:16" s="138" customFormat="1" hidden="1">
      <c r="A1484" s="138" t="s">
        <v>1983</v>
      </c>
      <c r="B1484" s="138" t="s">
        <v>1110</v>
      </c>
      <c r="C1484" s="140" t="s">
        <v>681</v>
      </c>
      <c r="D1484" s="140" t="s">
        <v>3982</v>
      </c>
      <c r="E1484" s="140" t="s">
        <v>4</v>
      </c>
      <c r="F1484" s="140" t="s">
        <v>4</v>
      </c>
      <c r="G1484" s="140"/>
      <c r="H1484" s="140" t="s">
        <v>1</v>
      </c>
      <c r="I1484" s="140"/>
      <c r="J1484" s="140" t="s">
        <v>4133</v>
      </c>
      <c r="K1484" s="140" t="s">
        <v>277</v>
      </c>
      <c r="L1484" s="140"/>
      <c r="M1484" s="140"/>
      <c r="N1484" s="139">
        <v>33070</v>
      </c>
      <c r="O1484" s="139"/>
      <c r="P1484" s="139">
        <v>33070</v>
      </c>
    </row>
    <row r="1485" spans="1:16" s="138" customFormat="1" hidden="1">
      <c r="A1485" s="138" t="s">
        <v>1983</v>
      </c>
      <c r="B1485" s="138" t="s">
        <v>1110</v>
      </c>
      <c r="C1485" s="140" t="s">
        <v>681</v>
      </c>
      <c r="D1485" s="140" t="s">
        <v>3982</v>
      </c>
      <c r="E1485" s="140" t="s">
        <v>4</v>
      </c>
      <c r="F1485" s="140" t="s">
        <v>4</v>
      </c>
      <c r="G1485" s="140"/>
      <c r="H1485" s="140" t="s">
        <v>1</v>
      </c>
      <c r="I1485" s="140"/>
      <c r="J1485" s="140" t="s">
        <v>4133</v>
      </c>
      <c r="K1485" s="140" t="s">
        <v>277</v>
      </c>
      <c r="L1485" s="140"/>
      <c r="M1485" s="140"/>
      <c r="N1485" s="139">
        <v>3497</v>
      </c>
      <c r="O1485" s="139"/>
      <c r="P1485" s="139">
        <v>3497</v>
      </c>
    </row>
    <row r="1486" spans="1:16" s="138" customFormat="1" hidden="1">
      <c r="A1486" s="138" t="s">
        <v>45</v>
      </c>
      <c r="B1486" s="138" t="s">
        <v>1109</v>
      </c>
      <c r="C1486" s="140" t="s">
        <v>681</v>
      </c>
      <c r="D1486" s="140" t="s">
        <v>3982</v>
      </c>
      <c r="E1486" s="140" t="s">
        <v>4</v>
      </c>
      <c r="F1486" s="140" t="s">
        <v>4</v>
      </c>
      <c r="G1486" s="140"/>
      <c r="H1486" s="140" t="s">
        <v>1</v>
      </c>
      <c r="I1486" s="140"/>
      <c r="J1486" s="140"/>
      <c r="K1486" s="140" t="s">
        <v>277</v>
      </c>
      <c r="L1486" s="140"/>
      <c r="M1486" s="140"/>
      <c r="N1486" s="139">
        <v>42736</v>
      </c>
      <c r="O1486" s="139">
        <v>0</v>
      </c>
      <c r="P1486" s="139">
        <v>42736</v>
      </c>
    </row>
    <row r="1487" spans="1:16" s="138" customFormat="1" hidden="1">
      <c r="A1487" s="138" t="s">
        <v>624</v>
      </c>
      <c r="B1487" s="138" t="s">
        <v>1111</v>
      </c>
      <c r="C1487" s="140" t="s">
        <v>681</v>
      </c>
      <c r="D1487" s="140" t="s">
        <v>3982</v>
      </c>
      <c r="E1487" s="140" t="s">
        <v>4</v>
      </c>
      <c r="F1487" s="140" t="s">
        <v>4</v>
      </c>
      <c r="G1487" s="140" t="s">
        <v>4</v>
      </c>
      <c r="H1487" s="140" t="s">
        <v>1</v>
      </c>
      <c r="I1487" s="140"/>
      <c r="J1487" s="140">
        <v>61202</v>
      </c>
      <c r="K1487" s="140" t="s">
        <v>277</v>
      </c>
      <c r="L1487" s="140"/>
      <c r="M1487" s="140"/>
      <c r="N1487" s="139">
        <v>2635</v>
      </c>
      <c r="O1487" s="139"/>
      <c r="P1487" s="139">
        <v>2635</v>
      </c>
    </row>
    <row r="1488" spans="1:16" hidden="1">
      <c r="A1488" s="19" t="s">
        <v>2959</v>
      </c>
      <c r="B1488" s="19" t="s">
        <v>1112</v>
      </c>
      <c r="D1488" s="51" t="s">
        <v>1879</v>
      </c>
      <c r="E1488" s="51" t="s">
        <v>460</v>
      </c>
      <c r="F1488" s="51" t="s">
        <v>460</v>
      </c>
      <c r="H1488" s="51" t="s">
        <v>623</v>
      </c>
      <c r="J1488" s="51" t="s">
        <v>212</v>
      </c>
      <c r="K1488" s="51" t="s">
        <v>3335</v>
      </c>
      <c r="L1488" s="51">
        <v>58985</v>
      </c>
      <c r="N1488" s="53">
        <v>31332</v>
      </c>
      <c r="O1488" s="53">
        <v>0</v>
      </c>
      <c r="P1488" s="53">
        <v>31332</v>
      </c>
    </row>
    <row r="1489" spans="1:16" hidden="1">
      <c r="A1489" s="19" t="s">
        <v>2268</v>
      </c>
      <c r="B1489" s="19" t="s">
        <v>1112</v>
      </c>
      <c r="D1489" s="51" t="s">
        <v>1879</v>
      </c>
      <c r="E1489" s="51" t="s">
        <v>460</v>
      </c>
      <c r="F1489" s="51" t="s">
        <v>460</v>
      </c>
      <c r="H1489" s="51" t="s">
        <v>623</v>
      </c>
      <c r="J1489" s="51" t="s">
        <v>212</v>
      </c>
      <c r="K1489" s="51" t="s">
        <v>3335</v>
      </c>
      <c r="L1489" s="51">
        <v>58985</v>
      </c>
      <c r="N1489" s="53">
        <v>22054</v>
      </c>
      <c r="O1489" s="53">
        <v>14079</v>
      </c>
      <c r="P1489" s="53">
        <v>7975</v>
      </c>
    </row>
    <row r="1490" spans="1:16" hidden="1">
      <c r="A1490" s="19" t="s">
        <v>1994</v>
      </c>
      <c r="B1490" s="19" t="s">
        <v>3916</v>
      </c>
      <c r="D1490" s="51" t="s">
        <v>1879</v>
      </c>
      <c r="E1490" s="51" t="s">
        <v>460</v>
      </c>
      <c r="F1490" s="51" t="s">
        <v>460</v>
      </c>
      <c r="H1490" s="51" t="s">
        <v>623</v>
      </c>
      <c r="I1490" s="51" t="s">
        <v>212</v>
      </c>
      <c r="J1490" s="51" t="s">
        <v>3335</v>
      </c>
      <c r="N1490" s="53">
        <v>14079</v>
      </c>
      <c r="P1490" s="53">
        <v>14079</v>
      </c>
    </row>
    <row r="1491" spans="1:16" hidden="1">
      <c r="A1491" s="19" t="s">
        <v>1989</v>
      </c>
      <c r="B1491" s="19" t="s">
        <v>3622</v>
      </c>
      <c r="D1491" s="51" t="s">
        <v>1879</v>
      </c>
      <c r="E1491" s="51" t="s">
        <v>4</v>
      </c>
      <c r="F1491" s="51" t="s">
        <v>4</v>
      </c>
      <c r="H1491" s="51" t="s">
        <v>623</v>
      </c>
      <c r="J1491" s="51" t="s">
        <v>386</v>
      </c>
      <c r="K1491" s="51" t="s">
        <v>3619</v>
      </c>
      <c r="L1491" s="51" t="s">
        <v>3621</v>
      </c>
      <c r="N1491" s="53">
        <v>11362</v>
      </c>
      <c r="O1491" s="53">
        <v>0</v>
      </c>
      <c r="P1491" s="53">
        <v>11362</v>
      </c>
    </row>
    <row r="1492" spans="1:16" hidden="1">
      <c r="A1492" s="19" t="s">
        <v>1986</v>
      </c>
      <c r="B1492" s="19" t="s">
        <v>1113</v>
      </c>
      <c r="D1492" s="51" t="s">
        <v>1879</v>
      </c>
      <c r="E1492" s="51" t="s">
        <v>103</v>
      </c>
      <c r="F1492" s="51" t="s">
        <v>103</v>
      </c>
      <c r="H1492" s="51" t="s">
        <v>623</v>
      </c>
      <c r="J1492" s="51" t="s">
        <v>296</v>
      </c>
      <c r="K1492" s="51" t="s">
        <v>3538</v>
      </c>
      <c r="L1492" s="51">
        <v>337</v>
      </c>
      <c r="N1492" s="53">
        <v>0</v>
      </c>
      <c r="O1492" s="53">
        <v>0</v>
      </c>
      <c r="P1492" s="53">
        <v>0</v>
      </c>
    </row>
    <row r="1493" spans="1:16" hidden="1">
      <c r="A1493" s="19" t="s">
        <v>1985</v>
      </c>
      <c r="B1493" s="19" t="s">
        <v>1113</v>
      </c>
      <c r="D1493" s="51" t="s">
        <v>1879</v>
      </c>
      <c r="E1493" s="51" t="s">
        <v>103</v>
      </c>
      <c r="F1493" s="51" t="s">
        <v>103</v>
      </c>
      <c r="H1493" s="51" t="s">
        <v>623</v>
      </c>
      <c r="J1493" s="51" t="s">
        <v>296</v>
      </c>
      <c r="K1493" s="51" t="s">
        <v>3538</v>
      </c>
      <c r="L1493" s="51">
        <v>337</v>
      </c>
      <c r="N1493" s="53">
        <v>5.560165024712424E-2</v>
      </c>
      <c r="O1493" s="53">
        <v>1.4423409751628845E-4</v>
      </c>
      <c r="P1493" s="53">
        <v>5.5457416149607953E-2</v>
      </c>
    </row>
    <row r="1494" spans="1:16" hidden="1">
      <c r="A1494" s="19" t="s">
        <v>1984</v>
      </c>
      <c r="B1494" s="19" t="s">
        <v>1113</v>
      </c>
      <c r="D1494" s="51" t="s">
        <v>1879</v>
      </c>
      <c r="E1494" s="51" t="s">
        <v>103</v>
      </c>
      <c r="F1494" s="51" t="s">
        <v>103</v>
      </c>
      <c r="H1494" s="51" t="s">
        <v>623</v>
      </c>
      <c r="J1494" s="51" t="s">
        <v>296</v>
      </c>
      <c r="K1494" s="51" t="s">
        <v>3538</v>
      </c>
      <c r="L1494" s="51">
        <v>337</v>
      </c>
      <c r="N1494" s="53">
        <v>7556.0645483497537</v>
      </c>
      <c r="O1494" s="53">
        <v>19.600895765902486</v>
      </c>
      <c r="P1494" s="53">
        <v>7536.4636525838514</v>
      </c>
    </row>
    <row r="1495" spans="1:16" hidden="1">
      <c r="A1495" s="19" t="s">
        <v>1986</v>
      </c>
      <c r="B1495" s="19" t="s">
        <v>1114</v>
      </c>
      <c r="D1495" s="51" t="s">
        <v>1879</v>
      </c>
      <c r="E1495" s="51" t="s">
        <v>103</v>
      </c>
      <c r="F1495" s="51" t="s">
        <v>103</v>
      </c>
      <c r="H1495" s="51" t="s">
        <v>623</v>
      </c>
      <c r="J1495" s="51" t="s">
        <v>297</v>
      </c>
      <c r="K1495" s="51" t="s">
        <v>3537</v>
      </c>
      <c r="L1495" s="51">
        <v>336</v>
      </c>
      <c r="N1495" s="53">
        <v>0</v>
      </c>
      <c r="O1495" s="53">
        <v>0</v>
      </c>
      <c r="P1495" s="53">
        <v>0</v>
      </c>
    </row>
    <row r="1496" spans="1:16" hidden="1">
      <c r="A1496" s="19" t="s">
        <v>1985</v>
      </c>
      <c r="B1496" s="19" t="s">
        <v>1114</v>
      </c>
      <c r="D1496" s="51" t="s">
        <v>1879</v>
      </c>
      <c r="E1496" s="51" t="s">
        <v>103</v>
      </c>
      <c r="F1496" s="51" t="s">
        <v>103</v>
      </c>
      <c r="H1496" s="51" t="s">
        <v>623</v>
      </c>
      <c r="J1496" s="51" t="s">
        <v>297</v>
      </c>
      <c r="K1496" s="51" t="s">
        <v>3537</v>
      </c>
      <c r="L1496" s="51">
        <v>336</v>
      </c>
      <c r="N1496" s="53">
        <v>5.2793306838875544E-2</v>
      </c>
      <c r="O1496" s="53">
        <v>1.5145424994100583E-4</v>
      </c>
      <c r="P1496" s="53">
        <v>5.2641852588934536E-2</v>
      </c>
    </row>
    <row r="1497" spans="1:16" hidden="1">
      <c r="A1497" s="19" t="s">
        <v>1984</v>
      </c>
      <c r="B1497" s="19" t="s">
        <v>1114</v>
      </c>
      <c r="D1497" s="51" t="s">
        <v>1879</v>
      </c>
      <c r="E1497" s="51" t="s">
        <v>103</v>
      </c>
      <c r="F1497" s="51" t="s">
        <v>103</v>
      </c>
      <c r="H1497" s="51" t="s">
        <v>623</v>
      </c>
      <c r="J1497" s="51" t="s">
        <v>297</v>
      </c>
      <c r="K1497" s="51" t="s">
        <v>3537</v>
      </c>
      <c r="L1497" s="51">
        <v>336</v>
      </c>
      <c r="N1497" s="53">
        <v>7174.4207666931607</v>
      </c>
      <c r="O1497" s="53">
        <v>20.582088545750061</v>
      </c>
      <c r="P1497" s="53">
        <v>7153.838678147411</v>
      </c>
    </row>
    <row r="1498" spans="1:16" hidden="1">
      <c r="A1498" s="19" t="s">
        <v>1986</v>
      </c>
      <c r="B1498" s="19" t="s">
        <v>1115</v>
      </c>
      <c r="D1498" s="51" t="s">
        <v>1879</v>
      </c>
      <c r="E1498" s="51" t="s">
        <v>103</v>
      </c>
      <c r="F1498" s="51" t="s">
        <v>103</v>
      </c>
      <c r="H1498" s="51" t="s">
        <v>623</v>
      </c>
      <c r="J1498" s="51" t="s">
        <v>298</v>
      </c>
      <c r="K1498" s="51" t="s">
        <v>3536</v>
      </c>
      <c r="L1498" s="51">
        <v>338</v>
      </c>
      <c r="N1498" s="53">
        <v>0</v>
      </c>
      <c r="O1498" s="53">
        <v>0</v>
      </c>
      <c r="P1498" s="53">
        <v>0</v>
      </c>
    </row>
    <row r="1499" spans="1:16" hidden="1">
      <c r="A1499" s="19" t="s">
        <v>1985</v>
      </c>
      <c r="B1499" s="19" t="s">
        <v>1115</v>
      </c>
      <c r="D1499" s="51" t="s">
        <v>1879</v>
      </c>
      <c r="E1499" s="51" t="s">
        <v>103</v>
      </c>
      <c r="F1499" s="51" t="s">
        <v>103</v>
      </c>
      <c r="H1499" s="51" t="s">
        <v>623</v>
      </c>
      <c r="J1499" s="51" t="s">
        <v>298</v>
      </c>
      <c r="K1499" s="51" t="s">
        <v>3536</v>
      </c>
      <c r="L1499" s="51">
        <v>338</v>
      </c>
      <c r="N1499" s="53">
        <v>0.14586713859661402</v>
      </c>
      <c r="O1499" s="53">
        <v>1.1397899508259124E-4</v>
      </c>
      <c r="P1499" s="53">
        <v>0.14575315960153143</v>
      </c>
    </row>
    <row r="1500" spans="1:16" hidden="1">
      <c r="A1500" s="19" t="s">
        <v>1984</v>
      </c>
      <c r="B1500" s="19" t="s">
        <v>1115</v>
      </c>
      <c r="D1500" s="51" t="s">
        <v>1879</v>
      </c>
      <c r="E1500" s="51" t="s">
        <v>103</v>
      </c>
      <c r="F1500" s="51" t="s">
        <v>103</v>
      </c>
      <c r="H1500" s="51" t="s">
        <v>623</v>
      </c>
      <c r="J1500" s="51" t="s">
        <v>298</v>
      </c>
      <c r="K1500" s="51" t="s">
        <v>3536</v>
      </c>
      <c r="L1500" s="51">
        <v>338</v>
      </c>
      <c r="N1500" s="53">
        <v>19822.820182861404</v>
      </c>
      <c r="O1500" s="53">
        <v>15.489336021004918</v>
      </c>
      <c r="P1500" s="53">
        <v>19807.330846840399</v>
      </c>
    </row>
    <row r="1501" spans="1:16" hidden="1">
      <c r="A1501" s="19" t="s">
        <v>1986</v>
      </c>
      <c r="B1501" s="19" t="s">
        <v>60</v>
      </c>
      <c r="D1501" s="51" t="s">
        <v>1879</v>
      </c>
      <c r="E1501" s="51" t="s">
        <v>103</v>
      </c>
      <c r="F1501" s="51" t="s">
        <v>103</v>
      </c>
      <c r="H1501" s="51" t="s">
        <v>623</v>
      </c>
      <c r="J1501" s="51" t="s">
        <v>328</v>
      </c>
      <c r="K1501" s="51" t="s">
        <v>3688</v>
      </c>
      <c r="L1501" s="51">
        <v>54343</v>
      </c>
      <c r="N1501" s="53">
        <v>0</v>
      </c>
      <c r="P1501" s="53">
        <v>0</v>
      </c>
    </row>
    <row r="1502" spans="1:16" hidden="1">
      <c r="A1502" s="19" t="s">
        <v>1985</v>
      </c>
      <c r="B1502" s="19" t="s">
        <v>60</v>
      </c>
      <c r="D1502" s="51" t="s">
        <v>1879</v>
      </c>
      <c r="E1502" s="51" t="s">
        <v>103</v>
      </c>
      <c r="F1502" s="51" t="s">
        <v>103</v>
      </c>
      <c r="H1502" s="51" t="s">
        <v>623</v>
      </c>
      <c r="J1502" s="51" t="s">
        <v>328</v>
      </c>
      <c r="K1502" s="51" t="s">
        <v>3688</v>
      </c>
      <c r="L1502" s="51">
        <v>54343</v>
      </c>
      <c r="N1502" s="53">
        <v>0.60595884941576728</v>
      </c>
      <c r="P1502" s="53">
        <v>0.60595884941576728</v>
      </c>
    </row>
    <row r="1503" spans="1:16" hidden="1">
      <c r="A1503" s="19" t="s">
        <v>1984</v>
      </c>
      <c r="B1503" s="19" t="s">
        <v>60</v>
      </c>
      <c r="D1503" s="51" t="s">
        <v>1879</v>
      </c>
      <c r="E1503" s="51" t="s">
        <v>103</v>
      </c>
      <c r="F1503" s="51" t="s">
        <v>103</v>
      </c>
      <c r="H1503" s="51" t="s">
        <v>623</v>
      </c>
      <c r="J1503" s="51" t="s">
        <v>328</v>
      </c>
      <c r="K1503" s="51" t="s">
        <v>3688</v>
      </c>
      <c r="L1503" s="51">
        <v>54343</v>
      </c>
      <c r="N1503" s="53">
        <v>82347.631041150584</v>
      </c>
      <c r="P1503" s="53">
        <v>82347.631041150584</v>
      </c>
    </row>
    <row r="1504" spans="1:16" s="135" customFormat="1">
      <c r="A1504" s="135" t="s">
        <v>2149</v>
      </c>
      <c r="B1504" s="135" t="s">
        <v>4080</v>
      </c>
      <c r="C1504" s="137" t="s">
        <v>681</v>
      </c>
      <c r="D1504" s="137" t="s">
        <v>3982</v>
      </c>
      <c r="E1504" s="137" t="s">
        <v>460</v>
      </c>
      <c r="F1504" s="137" t="s">
        <v>4073</v>
      </c>
      <c r="G1504" s="137" t="s">
        <v>460</v>
      </c>
      <c r="H1504" s="137" t="s">
        <v>6</v>
      </c>
      <c r="I1504" s="137"/>
      <c r="J1504" s="137"/>
      <c r="K1504" s="137"/>
      <c r="L1504" s="137" t="s">
        <v>15</v>
      </c>
      <c r="M1504" s="137"/>
      <c r="N1504" s="136">
        <v>0</v>
      </c>
      <c r="O1504" s="136">
        <v>0</v>
      </c>
      <c r="P1504" s="136">
        <v>0</v>
      </c>
    </row>
    <row r="1505" spans="1:16" hidden="1">
      <c r="A1505" s="19" t="s">
        <v>434</v>
      </c>
      <c r="B1505" s="19" t="s">
        <v>1116</v>
      </c>
      <c r="D1505" s="51" t="s">
        <v>1879</v>
      </c>
      <c r="E1505" s="51" t="s">
        <v>0</v>
      </c>
      <c r="F1505" s="51" t="s">
        <v>243</v>
      </c>
      <c r="G1505" s="51" t="s">
        <v>0</v>
      </c>
      <c r="H1505" s="51" t="s">
        <v>1878</v>
      </c>
      <c r="K1505" s="51" t="s">
        <v>1901</v>
      </c>
      <c r="L1505" s="51">
        <v>56897</v>
      </c>
      <c r="N1505" s="53">
        <v>14462</v>
      </c>
      <c r="P1505" s="53">
        <v>14462</v>
      </c>
    </row>
    <row r="1506" spans="1:16" hidden="1">
      <c r="A1506" s="19" t="s">
        <v>611</v>
      </c>
      <c r="B1506" s="19" t="s">
        <v>1116</v>
      </c>
      <c r="D1506" s="51" t="s">
        <v>1879</v>
      </c>
      <c r="E1506" s="51" t="s">
        <v>0</v>
      </c>
      <c r="F1506" s="51" t="s">
        <v>243</v>
      </c>
      <c r="H1506" s="51" t="s">
        <v>1117</v>
      </c>
      <c r="J1506" s="51" t="s">
        <v>1902</v>
      </c>
      <c r="K1506" s="51" t="s">
        <v>1901</v>
      </c>
      <c r="L1506" s="51">
        <v>56897</v>
      </c>
      <c r="N1506" s="53">
        <v>14463.42</v>
      </c>
      <c r="P1506" s="53">
        <v>14463.42</v>
      </c>
    </row>
    <row r="1507" spans="1:16" hidden="1">
      <c r="A1507" s="19" t="s">
        <v>636</v>
      </c>
      <c r="B1507" s="19" t="s">
        <v>1116</v>
      </c>
      <c r="D1507" s="51" t="s">
        <v>1879</v>
      </c>
      <c r="E1507" s="51" t="s">
        <v>0</v>
      </c>
      <c r="F1507" s="51" t="s">
        <v>243</v>
      </c>
      <c r="H1507" s="51" t="s">
        <v>1117</v>
      </c>
      <c r="K1507" s="51" t="s">
        <v>1901</v>
      </c>
      <c r="L1507" s="51">
        <v>56897</v>
      </c>
      <c r="N1507" s="53">
        <v>0</v>
      </c>
      <c r="P1507" s="53">
        <v>0</v>
      </c>
    </row>
    <row r="1508" spans="1:16" hidden="1">
      <c r="A1508" s="19" t="s">
        <v>507</v>
      </c>
      <c r="B1508" s="19" t="s">
        <v>1116</v>
      </c>
      <c r="D1508" s="51" t="s">
        <v>1879</v>
      </c>
      <c r="E1508" s="51" t="s">
        <v>0</v>
      </c>
      <c r="F1508" s="51" t="s">
        <v>243</v>
      </c>
      <c r="H1508" s="51" t="s">
        <v>1117</v>
      </c>
      <c r="K1508" s="51" t="s">
        <v>1901</v>
      </c>
      <c r="L1508" s="51">
        <v>56897</v>
      </c>
      <c r="N1508" s="53">
        <v>0</v>
      </c>
      <c r="P1508" s="53">
        <v>0</v>
      </c>
    </row>
    <row r="1509" spans="1:16" hidden="1">
      <c r="A1509" s="19" t="s">
        <v>637</v>
      </c>
      <c r="B1509" s="19" t="s">
        <v>1116</v>
      </c>
      <c r="D1509" s="51" t="s">
        <v>1879</v>
      </c>
      <c r="E1509" s="51" t="s">
        <v>0</v>
      </c>
      <c r="F1509" s="51" t="s">
        <v>243</v>
      </c>
      <c r="H1509" s="51" t="s">
        <v>1117</v>
      </c>
      <c r="K1509" s="51" t="s">
        <v>1901</v>
      </c>
      <c r="L1509" s="51">
        <v>56897</v>
      </c>
      <c r="N1509" s="53">
        <v>0</v>
      </c>
      <c r="P1509" s="53">
        <v>0</v>
      </c>
    </row>
    <row r="1510" spans="1:16" hidden="1">
      <c r="A1510" s="19" t="s">
        <v>639</v>
      </c>
      <c r="B1510" s="19" t="s">
        <v>1116</v>
      </c>
      <c r="D1510" s="51" t="s">
        <v>1879</v>
      </c>
      <c r="E1510" s="51" t="s">
        <v>0</v>
      </c>
      <c r="F1510" s="51" t="s">
        <v>243</v>
      </c>
      <c r="H1510" s="51" t="s">
        <v>1117</v>
      </c>
      <c r="K1510" s="51" t="s">
        <v>1901</v>
      </c>
      <c r="L1510" s="51">
        <v>56897</v>
      </c>
      <c r="N1510" s="53">
        <v>0</v>
      </c>
      <c r="P1510" s="53">
        <v>0</v>
      </c>
    </row>
    <row r="1511" spans="1:16" hidden="1">
      <c r="A1511" s="19" t="s">
        <v>1894</v>
      </c>
      <c r="B1511" s="19" t="s">
        <v>1116</v>
      </c>
      <c r="D1511" s="51" t="s">
        <v>1879</v>
      </c>
      <c r="E1511" s="51" t="s">
        <v>0</v>
      </c>
      <c r="F1511" s="51" t="s">
        <v>243</v>
      </c>
      <c r="H1511" s="51" t="s">
        <v>1117</v>
      </c>
      <c r="K1511" s="51" t="s">
        <v>1901</v>
      </c>
      <c r="L1511" s="51">
        <v>56897</v>
      </c>
      <c r="N1511" s="53">
        <v>0</v>
      </c>
      <c r="P1511" s="53">
        <v>0</v>
      </c>
    </row>
    <row r="1512" spans="1:16" hidden="1">
      <c r="A1512" s="19" t="s">
        <v>640</v>
      </c>
      <c r="B1512" s="19" t="s">
        <v>1116</v>
      </c>
      <c r="D1512" s="51" t="s">
        <v>1879</v>
      </c>
      <c r="E1512" s="51" t="s">
        <v>0</v>
      </c>
      <c r="F1512" s="51" t="s">
        <v>243</v>
      </c>
      <c r="H1512" s="51" t="s">
        <v>1117</v>
      </c>
      <c r="K1512" s="51" t="s">
        <v>1901</v>
      </c>
      <c r="L1512" s="51">
        <v>56897</v>
      </c>
      <c r="N1512" s="53">
        <v>0</v>
      </c>
      <c r="P1512" s="53">
        <v>0</v>
      </c>
    </row>
    <row r="1513" spans="1:16" hidden="1">
      <c r="A1513" s="19" t="s">
        <v>2149</v>
      </c>
      <c r="B1513" s="19" t="s">
        <v>4229</v>
      </c>
      <c r="C1513" s="51" t="s">
        <v>629</v>
      </c>
      <c r="D1513" s="51" t="s">
        <v>3982</v>
      </c>
      <c r="E1513" s="51" t="s">
        <v>674</v>
      </c>
      <c r="F1513" s="51" t="s">
        <v>674</v>
      </c>
      <c r="G1513" s="51" t="s">
        <v>674</v>
      </c>
      <c r="H1513" s="51" t="s">
        <v>51</v>
      </c>
      <c r="L1513" s="51">
        <v>56163</v>
      </c>
      <c r="N1513" s="53">
        <v>127.45685214651935</v>
      </c>
      <c r="O1513" s="53">
        <v>0</v>
      </c>
      <c r="P1513" s="53">
        <v>127.45685214651935</v>
      </c>
    </row>
    <row r="1514" spans="1:16" hidden="1">
      <c r="A1514" s="19" t="s">
        <v>2149</v>
      </c>
      <c r="B1514" s="19" t="s">
        <v>2348</v>
      </c>
      <c r="D1514" s="51" t="s">
        <v>1879</v>
      </c>
      <c r="E1514" s="51" t="s">
        <v>672</v>
      </c>
      <c r="F1514" s="51" t="s">
        <v>672</v>
      </c>
      <c r="G1514" s="51" t="s">
        <v>671</v>
      </c>
      <c r="H1514" s="51" t="s">
        <v>671</v>
      </c>
      <c r="L1514" s="51" t="s">
        <v>15</v>
      </c>
      <c r="N1514" s="53">
        <v>21.042468543422395</v>
      </c>
      <c r="O1514" s="53">
        <v>0</v>
      </c>
      <c r="P1514" s="53">
        <v>21.042468543422395</v>
      </c>
    </row>
    <row r="1515" spans="1:16" hidden="1">
      <c r="A1515" s="19" t="s">
        <v>1986</v>
      </c>
      <c r="B1515" s="19" t="s">
        <v>1118</v>
      </c>
      <c r="D1515" s="51" t="s">
        <v>1879</v>
      </c>
      <c r="E1515" s="51" t="s">
        <v>103</v>
      </c>
      <c r="F1515" s="51" t="s">
        <v>103</v>
      </c>
      <c r="H1515" s="51" t="s">
        <v>623</v>
      </c>
      <c r="J1515" s="51" t="s">
        <v>299</v>
      </c>
      <c r="K1515" s="51" t="s">
        <v>3535</v>
      </c>
      <c r="L1515" s="51" t="s">
        <v>3534</v>
      </c>
      <c r="N1515" s="53">
        <v>0</v>
      </c>
      <c r="O1515" s="53">
        <v>0</v>
      </c>
      <c r="P1515" s="53">
        <v>0</v>
      </c>
    </row>
    <row r="1516" spans="1:16" hidden="1">
      <c r="A1516" s="19" t="s">
        <v>1985</v>
      </c>
      <c r="B1516" s="19" t="s">
        <v>1118</v>
      </c>
      <c r="D1516" s="51" t="s">
        <v>1879</v>
      </c>
      <c r="E1516" s="51" t="s">
        <v>103</v>
      </c>
      <c r="F1516" s="51" t="s">
        <v>103</v>
      </c>
      <c r="H1516" s="51" t="s">
        <v>623</v>
      </c>
      <c r="J1516" s="51" t="s">
        <v>299</v>
      </c>
      <c r="K1516" s="51" t="s">
        <v>3535</v>
      </c>
      <c r="L1516" s="51" t="s">
        <v>3534</v>
      </c>
      <c r="N1516" s="53">
        <v>1.2469897908572822</v>
      </c>
      <c r="O1516" s="53">
        <v>6.5932088998642143E-8</v>
      </c>
      <c r="P1516" s="53">
        <v>1.2469897249251933</v>
      </c>
    </row>
    <row r="1517" spans="1:16" hidden="1">
      <c r="A1517" s="19" t="s">
        <v>1984</v>
      </c>
      <c r="B1517" s="19" t="s">
        <v>1118</v>
      </c>
      <c r="D1517" s="51" t="s">
        <v>1879</v>
      </c>
      <c r="E1517" s="51" t="s">
        <v>103</v>
      </c>
      <c r="F1517" s="51" t="s">
        <v>103</v>
      </c>
      <c r="H1517" s="51" t="s">
        <v>623</v>
      </c>
      <c r="J1517" s="51" t="s">
        <v>299</v>
      </c>
      <c r="K1517" s="51" t="s">
        <v>3535</v>
      </c>
      <c r="L1517" s="51" t="s">
        <v>3534</v>
      </c>
      <c r="N1517" s="53">
        <v>169461.43341020917</v>
      </c>
      <c r="O1517" s="53">
        <v>8.9599340679110025E-3</v>
      </c>
      <c r="P1517" s="53">
        <v>169461.42445027511</v>
      </c>
    </row>
    <row r="1518" spans="1:16" hidden="1">
      <c r="A1518" s="19" t="s">
        <v>1986</v>
      </c>
      <c r="B1518" s="19" t="s">
        <v>1119</v>
      </c>
      <c r="D1518" s="51" t="s">
        <v>1879</v>
      </c>
      <c r="E1518" s="51" t="s">
        <v>676</v>
      </c>
      <c r="F1518" s="51" t="s">
        <v>676</v>
      </c>
      <c r="H1518" s="51" t="s">
        <v>623</v>
      </c>
      <c r="J1518" s="51" t="s">
        <v>44</v>
      </c>
      <c r="K1518" s="51" t="s">
        <v>44</v>
      </c>
      <c r="L1518" s="51" t="s">
        <v>2857</v>
      </c>
      <c r="N1518" s="53">
        <v>0</v>
      </c>
      <c r="O1518" s="53">
        <v>0</v>
      </c>
      <c r="P1518" s="53">
        <v>0</v>
      </c>
    </row>
    <row r="1519" spans="1:16" hidden="1">
      <c r="A1519" s="19" t="s">
        <v>1985</v>
      </c>
      <c r="B1519" s="19" t="s">
        <v>1119</v>
      </c>
      <c r="D1519" s="51" t="s">
        <v>1879</v>
      </c>
      <c r="E1519" s="51" t="s">
        <v>676</v>
      </c>
      <c r="F1519" s="51" t="s">
        <v>676</v>
      </c>
      <c r="H1519" s="51" t="s">
        <v>623</v>
      </c>
      <c r="J1519" s="51" t="s">
        <v>44</v>
      </c>
      <c r="K1519" s="51" t="s">
        <v>44</v>
      </c>
      <c r="L1519" s="51" t="s">
        <v>2857</v>
      </c>
      <c r="N1519" s="53">
        <v>1.596714852238744</v>
      </c>
      <c r="O1519" s="53">
        <v>6.2820918549018714E-4</v>
      </c>
      <c r="P1519" s="53">
        <v>1.5960866430532539</v>
      </c>
    </row>
    <row r="1520" spans="1:16" hidden="1">
      <c r="A1520" s="19" t="s">
        <v>1984</v>
      </c>
      <c r="B1520" s="19" t="s">
        <v>1119</v>
      </c>
      <c r="D1520" s="51" t="s">
        <v>1879</v>
      </c>
      <c r="E1520" s="51" t="s">
        <v>676</v>
      </c>
      <c r="F1520" s="51" t="s">
        <v>676</v>
      </c>
      <c r="H1520" s="51" t="s">
        <v>623</v>
      </c>
      <c r="J1520" s="51" t="s">
        <v>44</v>
      </c>
      <c r="K1520" s="51" t="s">
        <v>44</v>
      </c>
      <c r="L1520" s="51" t="s">
        <v>2857</v>
      </c>
      <c r="N1520" s="53">
        <v>216987.81304514778</v>
      </c>
      <c r="O1520" s="53">
        <v>85.371371790814507</v>
      </c>
      <c r="P1520" s="53">
        <v>216902.44167335695</v>
      </c>
    </row>
    <row r="1521" spans="1:16" hidden="1">
      <c r="A1521" s="19" t="s">
        <v>2019</v>
      </c>
      <c r="B1521" s="19" t="s">
        <v>4025</v>
      </c>
      <c r="C1521" s="51" t="s">
        <v>681</v>
      </c>
      <c r="D1521" s="51" t="s">
        <v>3982</v>
      </c>
      <c r="E1521" s="51" t="s">
        <v>676</v>
      </c>
      <c r="F1521" s="51" t="s">
        <v>962</v>
      </c>
      <c r="G1521" s="51" t="s">
        <v>676</v>
      </c>
      <c r="H1521" s="51" t="s">
        <v>7</v>
      </c>
      <c r="L1521" s="51">
        <v>2188</v>
      </c>
      <c r="N1521" s="53">
        <v>4419</v>
      </c>
      <c r="O1521" s="53">
        <v>0</v>
      </c>
      <c r="P1521" s="53">
        <v>4419</v>
      </c>
    </row>
    <row r="1522" spans="1:16" hidden="1">
      <c r="A1522" s="19" t="s">
        <v>1989</v>
      </c>
      <c r="B1522" s="19" t="s">
        <v>4025</v>
      </c>
      <c r="C1522" s="51" t="s">
        <v>681</v>
      </c>
      <c r="D1522" s="51" t="s">
        <v>3982</v>
      </c>
      <c r="E1522" s="51" t="s">
        <v>676</v>
      </c>
      <c r="F1522" s="51" t="s">
        <v>962</v>
      </c>
      <c r="H1522" s="51" t="s">
        <v>7</v>
      </c>
      <c r="L1522" s="51">
        <v>2188</v>
      </c>
      <c r="N1522" s="53">
        <v>364</v>
      </c>
      <c r="O1522" s="53">
        <v>0</v>
      </c>
      <c r="P1522" s="53">
        <v>364</v>
      </c>
    </row>
    <row r="1523" spans="1:16" hidden="1">
      <c r="A1523" s="19" t="s">
        <v>2268</v>
      </c>
      <c r="B1523" s="19" t="s">
        <v>1120</v>
      </c>
      <c r="D1523" s="51" t="s">
        <v>1879</v>
      </c>
      <c r="E1523" s="51" t="s">
        <v>676</v>
      </c>
      <c r="F1523" s="51" t="s">
        <v>962</v>
      </c>
      <c r="H1523" s="51" t="s">
        <v>623</v>
      </c>
      <c r="J1523" s="51" t="s">
        <v>249</v>
      </c>
      <c r="K1523" s="51" t="s">
        <v>2740</v>
      </c>
      <c r="L1523" s="51">
        <v>443</v>
      </c>
      <c r="N1523" s="53">
        <v>2647</v>
      </c>
      <c r="O1523" s="53">
        <v>0</v>
      </c>
      <c r="P1523" s="53">
        <v>2647</v>
      </c>
    </row>
    <row r="1524" spans="1:16" hidden="1">
      <c r="A1524" s="19" t="s">
        <v>1986</v>
      </c>
      <c r="B1524" s="19" t="s">
        <v>412</v>
      </c>
      <c r="D1524" s="51" t="s">
        <v>1879</v>
      </c>
      <c r="E1524" s="51" t="s">
        <v>460</v>
      </c>
      <c r="F1524" s="51" t="s">
        <v>460</v>
      </c>
      <c r="H1524" s="51" t="s">
        <v>623</v>
      </c>
      <c r="J1524" s="51" t="s">
        <v>415</v>
      </c>
      <c r="K1524" s="51" t="s">
        <v>3053</v>
      </c>
      <c r="L1524" s="51" t="s">
        <v>3052</v>
      </c>
      <c r="N1524" s="53">
        <v>0</v>
      </c>
      <c r="P1524" s="53">
        <v>0</v>
      </c>
    </row>
    <row r="1525" spans="1:16" hidden="1">
      <c r="A1525" s="19" t="s">
        <v>1985</v>
      </c>
      <c r="B1525" s="19" t="s">
        <v>412</v>
      </c>
      <c r="D1525" s="51" t="s">
        <v>1879</v>
      </c>
      <c r="E1525" s="51" t="s">
        <v>460</v>
      </c>
      <c r="F1525" s="51" t="s">
        <v>460</v>
      </c>
      <c r="H1525" s="51" t="s">
        <v>623</v>
      </c>
      <c r="J1525" s="51" t="s">
        <v>415</v>
      </c>
      <c r="K1525" s="51" t="s">
        <v>3053</v>
      </c>
      <c r="L1525" s="51" t="s">
        <v>3052</v>
      </c>
      <c r="N1525" s="53">
        <v>1.4749523403441548E-2</v>
      </c>
      <c r="P1525" s="53">
        <v>1.4749523403441548E-2</v>
      </c>
    </row>
    <row r="1526" spans="1:16" hidden="1">
      <c r="A1526" s="19" t="s">
        <v>1984</v>
      </c>
      <c r="B1526" s="19" t="s">
        <v>412</v>
      </c>
      <c r="D1526" s="51" t="s">
        <v>1879</v>
      </c>
      <c r="E1526" s="51" t="s">
        <v>460</v>
      </c>
      <c r="F1526" s="51" t="s">
        <v>460</v>
      </c>
      <c r="H1526" s="51" t="s">
        <v>623</v>
      </c>
      <c r="J1526" s="51" t="s">
        <v>415</v>
      </c>
      <c r="K1526" s="51" t="s">
        <v>3053</v>
      </c>
      <c r="L1526" s="51" t="s">
        <v>3052</v>
      </c>
      <c r="N1526" s="53">
        <v>2004.4072504765966</v>
      </c>
      <c r="P1526" s="53">
        <v>2004.4072504765966</v>
      </c>
    </row>
    <row r="1527" spans="1:16" hidden="1">
      <c r="A1527" s="19" t="s">
        <v>1986</v>
      </c>
      <c r="B1527" s="19" t="s">
        <v>413</v>
      </c>
      <c r="D1527" s="51" t="s">
        <v>1879</v>
      </c>
      <c r="E1527" s="51" t="s">
        <v>460</v>
      </c>
      <c r="F1527" s="51" t="s">
        <v>460</v>
      </c>
      <c r="H1527" s="51" t="s">
        <v>623</v>
      </c>
      <c r="J1527" s="51" t="s">
        <v>414</v>
      </c>
      <c r="K1527" s="51" t="s">
        <v>3051</v>
      </c>
      <c r="L1527" s="51" t="s">
        <v>3050</v>
      </c>
      <c r="N1527" s="53">
        <v>0</v>
      </c>
      <c r="P1527" s="53">
        <v>0</v>
      </c>
    </row>
    <row r="1528" spans="1:16" hidden="1">
      <c r="A1528" s="19" t="s">
        <v>1985</v>
      </c>
      <c r="B1528" s="19" t="s">
        <v>413</v>
      </c>
      <c r="D1528" s="51" t="s">
        <v>1879</v>
      </c>
      <c r="E1528" s="51" t="s">
        <v>460</v>
      </c>
      <c r="F1528" s="51" t="s">
        <v>460</v>
      </c>
      <c r="H1528" s="51" t="s">
        <v>623</v>
      </c>
      <c r="J1528" s="51" t="s">
        <v>414</v>
      </c>
      <c r="K1528" s="51" t="s">
        <v>3051</v>
      </c>
      <c r="L1528" s="51" t="s">
        <v>3050</v>
      </c>
      <c r="N1528" s="53">
        <v>1.3407555203588604E-2</v>
      </c>
      <c r="P1528" s="53">
        <v>1.3407555203588604E-2</v>
      </c>
    </row>
    <row r="1529" spans="1:16" hidden="1">
      <c r="A1529" s="19" t="s">
        <v>1984</v>
      </c>
      <c r="B1529" s="19" t="s">
        <v>413</v>
      </c>
      <c r="D1529" s="51" t="s">
        <v>1879</v>
      </c>
      <c r="E1529" s="51" t="s">
        <v>460</v>
      </c>
      <c r="F1529" s="51" t="s">
        <v>460</v>
      </c>
      <c r="H1529" s="51" t="s">
        <v>623</v>
      </c>
      <c r="J1529" s="51" t="s">
        <v>414</v>
      </c>
      <c r="K1529" s="51" t="s">
        <v>3051</v>
      </c>
      <c r="L1529" s="51" t="s">
        <v>3050</v>
      </c>
      <c r="N1529" s="53">
        <v>1822.0385924447962</v>
      </c>
      <c r="P1529" s="53">
        <v>1822.0385924447962</v>
      </c>
    </row>
    <row r="1530" spans="1:16" hidden="1">
      <c r="A1530" s="19" t="s">
        <v>2149</v>
      </c>
      <c r="B1530" s="19" t="s">
        <v>1121</v>
      </c>
      <c r="D1530" s="51" t="s">
        <v>1879</v>
      </c>
      <c r="E1530" s="51" t="s">
        <v>672</v>
      </c>
      <c r="F1530" s="51" t="s">
        <v>672</v>
      </c>
      <c r="G1530" s="51" t="s">
        <v>671</v>
      </c>
      <c r="H1530" s="51" t="s">
        <v>5</v>
      </c>
      <c r="L1530" s="51">
        <v>57345</v>
      </c>
      <c r="N1530" s="53">
        <v>62.911308392337311</v>
      </c>
      <c r="O1530" s="53">
        <v>0</v>
      </c>
      <c r="P1530" s="53">
        <v>62.911308392337311</v>
      </c>
    </row>
    <row r="1531" spans="1:16" s="138" customFormat="1" hidden="1">
      <c r="A1531" s="138" t="s">
        <v>1993</v>
      </c>
      <c r="B1531" s="138" t="s">
        <v>3985</v>
      </c>
      <c r="C1531" s="140" t="s">
        <v>681</v>
      </c>
      <c r="D1531" s="140" t="s">
        <v>3982</v>
      </c>
      <c r="E1531" s="140" t="s">
        <v>0</v>
      </c>
      <c r="F1531" s="140" t="s">
        <v>0</v>
      </c>
      <c r="G1531" s="140"/>
      <c r="H1531" s="140" t="s">
        <v>1</v>
      </c>
      <c r="I1531" s="140" t="s">
        <v>2298</v>
      </c>
      <c r="J1531" s="140" t="s">
        <v>2297</v>
      </c>
      <c r="K1531" s="140"/>
      <c r="L1531" s="140"/>
      <c r="M1531" s="140"/>
      <c r="N1531" s="139">
        <v>6700</v>
      </c>
      <c r="O1531" s="139">
        <v>5472</v>
      </c>
      <c r="P1531" s="139">
        <v>1228</v>
      </c>
    </row>
    <row r="1532" spans="1:16" s="138" customFormat="1" hidden="1">
      <c r="A1532" s="138" t="s">
        <v>1989</v>
      </c>
      <c r="B1532" s="138" t="s">
        <v>1122</v>
      </c>
      <c r="C1532" s="140" t="s">
        <v>681</v>
      </c>
      <c r="D1532" s="140" t="s">
        <v>3982</v>
      </c>
      <c r="E1532" s="140" t="s">
        <v>0</v>
      </c>
      <c r="F1532" s="140" t="s">
        <v>722</v>
      </c>
      <c r="G1532" s="140"/>
      <c r="H1532" s="140" t="s">
        <v>1</v>
      </c>
      <c r="I1532" s="140"/>
      <c r="J1532" s="140"/>
      <c r="K1532" s="140" t="s">
        <v>2297</v>
      </c>
      <c r="L1532" s="140"/>
      <c r="M1532" s="140"/>
      <c r="N1532" s="139">
        <v>4814</v>
      </c>
      <c r="O1532" s="139">
        <v>0</v>
      </c>
      <c r="P1532" s="139">
        <v>4814</v>
      </c>
    </row>
    <row r="1533" spans="1:16" s="138" customFormat="1" hidden="1">
      <c r="A1533" s="138" t="s">
        <v>2019</v>
      </c>
      <c r="B1533" s="138" t="s">
        <v>1122</v>
      </c>
      <c r="C1533" s="140" t="s">
        <v>681</v>
      </c>
      <c r="D1533" s="140" t="s">
        <v>3982</v>
      </c>
      <c r="E1533" s="140" t="s">
        <v>0</v>
      </c>
      <c r="F1533" s="140" t="s">
        <v>0</v>
      </c>
      <c r="G1533" s="140" t="s">
        <v>0</v>
      </c>
      <c r="H1533" s="140" t="s">
        <v>1</v>
      </c>
      <c r="I1533" s="140"/>
      <c r="J1533" s="140" t="s">
        <v>2298</v>
      </c>
      <c r="K1533" s="140" t="s">
        <v>2297</v>
      </c>
      <c r="L1533" s="140">
        <v>550</v>
      </c>
      <c r="M1533" s="140"/>
      <c r="N1533" s="139">
        <v>658</v>
      </c>
      <c r="O1533" s="139">
        <v>0</v>
      </c>
      <c r="P1533" s="139">
        <v>658</v>
      </c>
    </row>
    <row r="1534" spans="1:16" s="138" customFormat="1" hidden="1">
      <c r="A1534" s="138" t="s">
        <v>2019</v>
      </c>
      <c r="B1534" s="138" t="s">
        <v>1123</v>
      </c>
      <c r="C1534" s="140" t="s">
        <v>681</v>
      </c>
      <c r="D1534" s="140" t="s">
        <v>3982</v>
      </c>
      <c r="E1534" s="140" t="s">
        <v>0</v>
      </c>
      <c r="F1534" s="140" t="s">
        <v>0</v>
      </c>
      <c r="G1534" s="140" t="s">
        <v>0</v>
      </c>
      <c r="H1534" s="140" t="s">
        <v>1</v>
      </c>
      <c r="I1534" s="140"/>
      <c r="J1534" s="140" t="s">
        <v>2298</v>
      </c>
      <c r="K1534" s="140" t="s">
        <v>2300</v>
      </c>
      <c r="L1534" s="140">
        <v>550</v>
      </c>
      <c r="M1534" s="140"/>
      <c r="N1534" s="139">
        <v>1300</v>
      </c>
      <c r="O1534" s="139">
        <v>0</v>
      </c>
      <c r="P1534" s="139">
        <v>1300</v>
      </c>
    </row>
    <row r="1535" spans="1:16" s="138" customFormat="1" hidden="1">
      <c r="A1535" s="138" t="s">
        <v>1989</v>
      </c>
      <c r="B1535" s="138" t="s">
        <v>1123</v>
      </c>
      <c r="C1535" s="140" t="s">
        <v>681</v>
      </c>
      <c r="D1535" s="140" t="s">
        <v>3982</v>
      </c>
      <c r="E1535" s="140" t="s">
        <v>0</v>
      </c>
      <c r="F1535" s="140" t="s">
        <v>722</v>
      </c>
      <c r="G1535" s="140"/>
      <c r="H1535" s="140" t="s">
        <v>1</v>
      </c>
      <c r="I1535" s="140"/>
      <c r="J1535" s="140" t="s">
        <v>2298</v>
      </c>
      <c r="K1535" s="140" t="s">
        <v>2300</v>
      </c>
      <c r="L1535" s="140"/>
      <c r="M1535" s="140"/>
      <c r="N1535" s="139">
        <v>66657</v>
      </c>
      <c r="O1535" s="139">
        <v>0</v>
      </c>
      <c r="P1535" s="139">
        <v>66657</v>
      </c>
    </row>
    <row r="1536" spans="1:16" hidden="1">
      <c r="A1536" s="19" t="s">
        <v>1993</v>
      </c>
      <c r="B1536" s="19" t="s">
        <v>2299</v>
      </c>
      <c r="D1536" s="51" t="s">
        <v>1879</v>
      </c>
      <c r="E1536" s="51" t="s">
        <v>0</v>
      </c>
      <c r="F1536" s="51" t="s">
        <v>0</v>
      </c>
      <c r="H1536" s="51" t="s">
        <v>1</v>
      </c>
      <c r="I1536" s="51" t="s">
        <v>2298</v>
      </c>
      <c r="J1536" s="51" t="s">
        <v>2297</v>
      </c>
      <c r="N1536" s="53">
        <v>16281</v>
      </c>
      <c r="O1536" s="53">
        <v>0</v>
      </c>
      <c r="P1536" s="53">
        <v>16281</v>
      </c>
    </row>
    <row r="1537" spans="1:16" s="138" customFormat="1" hidden="1">
      <c r="A1537" s="138" t="s">
        <v>1993</v>
      </c>
      <c r="B1537" s="138" t="s">
        <v>3986</v>
      </c>
      <c r="C1537" s="140" t="s">
        <v>681</v>
      </c>
      <c r="D1537" s="140" t="s">
        <v>3982</v>
      </c>
      <c r="E1537" s="140" t="s">
        <v>0</v>
      </c>
      <c r="F1537" s="140" t="s">
        <v>0</v>
      </c>
      <c r="G1537" s="140"/>
      <c r="H1537" s="140" t="s">
        <v>1</v>
      </c>
      <c r="I1537" s="140" t="s">
        <v>2298</v>
      </c>
      <c r="J1537" s="140" t="s">
        <v>2300</v>
      </c>
      <c r="K1537" s="140"/>
      <c r="L1537" s="140"/>
      <c r="M1537" s="140"/>
      <c r="N1537" s="139">
        <v>162347</v>
      </c>
      <c r="O1537" s="139">
        <v>67957</v>
      </c>
      <c r="P1537" s="139">
        <v>94390</v>
      </c>
    </row>
    <row r="1538" spans="1:16" hidden="1">
      <c r="A1538" s="19" t="s">
        <v>1993</v>
      </c>
      <c r="B1538" s="19" t="s">
        <v>2301</v>
      </c>
      <c r="D1538" s="51" t="s">
        <v>1879</v>
      </c>
      <c r="E1538" s="51" t="s">
        <v>0</v>
      </c>
      <c r="F1538" s="51" t="s">
        <v>0</v>
      </c>
      <c r="H1538" s="51" t="s">
        <v>1</v>
      </c>
      <c r="I1538" s="51" t="s">
        <v>2298</v>
      </c>
      <c r="J1538" s="51" t="s">
        <v>2300</v>
      </c>
      <c r="N1538" s="53">
        <v>42322</v>
      </c>
      <c r="O1538" s="53">
        <v>0</v>
      </c>
      <c r="P1538" s="53">
        <v>42322</v>
      </c>
    </row>
    <row r="1539" spans="1:16" hidden="1">
      <c r="A1539" s="19" t="s">
        <v>2015</v>
      </c>
      <c r="B1539" s="19" t="s">
        <v>1124</v>
      </c>
      <c r="D1539" s="51" t="s">
        <v>1879</v>
      </c>
      <c r="E1539" s="51" t="s">
        <v>0</v>
      </c>
      <c r="F1539" s="51" t="s">
        <v>722</v>
      </c>
      <c r="G1539" s="51" t="s">
        <v>0</v>
      </c>
      <c r="H1539" s="51" t="s">
        <v>1878</v>
      </c>
      <c r="K1539" s="51" t="s">
        <v>2058</v>
      </c>
      <c r="L1539" s="51">
        <v>55766</v>
      </c>
      <c r="N1539" s="53">
        <v>73753</v>
      </c>
      <c r="O1539" s="53">
        <v>6598.7510000000002</v>
      </c>
      <c r="P1539" s="53">
        <v>67154.248999999996</v>
      </c>
    </row>
    <row r="1540" spans="1:16" hidden="1">
      <c r="A1540" s="19" t="s">
        <v>2015</v>
      </c>
      <c r="B1540" s="19" t="s">
        <v>1125</v>
      </c>
      <c r="D1540" s="51" t="s">
        <v>1879</v>
      </c>
      <c r="E1540" s="51" t="s">
        <v>0</v>
      </c>
      <c r="F1540" s="51" t="s">
        <v>722</v>
      </c>
      <c r="G1540" s="51" t="s">
        <v>0</v>
      </c>
      <c r="H1540" s="51" t="s">
        <v>1878</v>
      </c>
      <c r="K1540" s="51" t="s">
        <v>2068</v>
      </c>
      <c r="L1540" s="51">
        <v>55766</v>
      </c>
      <c r="N1540" s="53">
        <v>46916</v>
      </c>
      <c r="O1540" s="53">
        <v>4463.6030000000001</v>
      </c>
      <c r="P1540" s="53">
        <v>42452.396999999997</v>
      </c>
    </row>
    <row r="1541" spans="1:16" hidden="1">
      <c r="A1541" s="19" t="s">
        <v>128</v>
      </c>
      <c r="B1541" s="19" t="s">
        <v>1126</v>
      </c>
      <c r="D1541" s="51" t="s">
        <v>1879</v>
      </c>
      <c r="E1541" s="51" t="s">
        <v>460</v>
      </c>
      <c r="F1541" s="51" t="s">
        <v>460</v>
      </c>
      <c r="H1541" s="51" t="s">
        <v>623</v>
      </c>
      <c r="J1541" s="51">
        <v>62424</v>
      </c>
      <c r="K1541" s="51" t="s">
        <v>2703</v>
      </c>
      <c r="N1541" s="53">
        <v>41493.22</v>
      </c>
      <c r="P1541" s="53">
        <v>41493.22</v>
      </c>
    </row>
    <row r="1542" spans="1:16" hidden="1">
      <c r="A1542" s="19" t="s">
        <v>631</v>
      </c>
      <c r="B1542" s="19" t="s">
        <v>1126</v>
      </c>
      <c r="D1542" s="51" t="s">
        <v>1879</v>
      </c>
      <c r="E1542" s="51" t="s">
        <v>460</v>
      </c>
      <c r="F1542" s="51" t="s">
        <v>36</v>
      </c>
      <c r="H1542" s="51" t="s">
        <v>623</v>
      </c>
      <c r="J1542" s="51" t="s">
        <v>440</v>
      </c>
      <c r="K1542" s="51" t="s">
        <v>2703</v>
      </c>
      <c r="N1542" s="53">
        <v>8891</v>
      </c>
      <c r="P1542" s="53">
        <v>8891</v>
      </c>
    </row>
    <row r="1543" spans="1:16" hidden="1">
      <c r="A1543" s="19" t="s">
        <v>16</v>
      </c>
      <c r="B1543" s="19" t="s">
        <v>1127</v>
      </c>
      <c r="D1543" s="51" t="s">
        <v>1879</v>
      </c>
      <c r="E1543" s="51" t="s">
        <v>460</v>
      </c>
      <c r="F1543" s="51" t="s">
        <v>73</v>
      </c>
      <c r="H1543" s="51" t="s">
        <v>623</v>
      </c>
      <c r="K1543" s="51" t="s">
        <v>2703</v>
      </c>
      <c r="N1543" s="53">
        <v>8891</v>
      </c>
      <c r="P1543" s="53">
        <v>8891</v>
      </c>
    </row>
    <row r="1544" spans="1:16" hidden="1">
      <c r="A1544" s="19" t="s">
        <v>2663</v>
      </c>
      <c r="B1544" s="19" t="s">
        <v>3011</v>
      </c>
      <c r="D1544" s="51" t="s">
        <v>1879</v>
      </c>
      <c r="E1544" s="51" t="s">
        <v>676</v>
      </c>
      <c r="F1544" s="51" t="s">
        <v>962</v>
      </c>
      <c r="H1544" s="51" t="s">
        <v>623</v>
      </c>
      <c r="J1544" s="51" t="s">
        <v>3010</v>
      </c>
      <c r="K1544" s="51" t="s">
        <v>3009</v>
      </c>
      <c r="L1544" s="51">
        <v>382</v>
      </c>
      <c r="N1544" s="53">
        <v>190044.34099999999</v>
      </c>
      <c r="O1544" s="53">
        <v>185229.67101534401</v>
      </c>
      <c r="P1544" s="53">
        <v>4814.6699846559786</v>
      </c>
    </row>
    <row r="1545" spans="1:16" hidden="1">
      <c r="A1545" s="19" t="s">
        <v>2663</v>
      </c>
      <c r="B1545" s="19" t="s">
        <v>2683</v>
      </c>
      <c r="D1545" s="51" t="s">
        <v>1879</v>
      </c>
      <c r="E1545" s="51" t="s">
        <v>103</v>
      </c>
      <c r="F1545" s="51" t="s">
        <v>688</v>
      </c>
      <c r="H1545" s="51" t="s">
        <v>623</v>
      </c>
      <c r="N1545" s="53">
        <v>12763.246999999999</v>
      </c>
      <c r="O1545" s="53">
        <v>0</v>
      </c>
      <c r="P1545" s="53">
        <v>12763.246999999999</v>
      </c>
    </row>
    <row r="1546" spans="1:16" hidden="1">
      <c r="A1546" s="19" t="s">
        <v>2663</v>
      </c>
      <c r="B1546" s="19" t="s">
        <v>3006</v>
      </c>
      <c r="D1546" s="51" t="s">
        <v>1879</v>
      </c>
      <c r="E1546" s="51" t="s">
        <v>676</v>
      </c>
      <c r="F1546" s="51" t="s">
        <v>962</v>
      </c>
      <c r="H1546" s="51" t="s">
        <v>623</v>
      </c>
      <c r="J1546" s="51" t="s">
        <v>3008</v>
      </c>
      <c r="K1546" s="51" t="s">
        <v>3007</v>
      </c>
      <c r="L1546" s="51">
        <v>382</v>
      </c>
      <c r="N1546" s="53">
        <v>148712.17800000001</v>
      </c>
      <c r="O1546" s="53">
        <v>143897.50801534401</v>
      </c>
      <c r="P1546" s="53">
        <v>4814.6699846560077</v>
      </c>
    </row>
    <row r="1547" spans="1:16" hidden="1">
      <c r="A1547" s="19" t="s">
        <v>2663</v>
      </c>
      <c r="B1547" s="19" t="s">
        <v>3006</v>
      </c>
      <c r="D1547" s="51" t="s">
        <v>1879</v>
      </c>
      <c r="E1547" s="51" t="s">
        <v>676</v>
      </c>
      <c r="F1547" s="51" t="s">
        <v>962</v>
      </c>
      <c r="H1547" s="51" t="s">
        <v>623</v>
      </c>
      <c r="J1547" s="51" t="s">
        <v>3005</v>
      </c>
      <c r="K1547" s="51" t="s">
        <v>3004</v>
      </c>
      <c r="L1547" s="51">
        <v>382</v>
      </c>
      <c r="N1547" s="53">
        <v>185510.087</v>
      </c>
      <c r="O1547" s="53">
        <v>180695.41701534399</v>
      </c>
      <c r="P1547" s="53">
        <v>4814.6699846560077</v>
      </c>
    </row>
    <row r="1548" spans="1:16" hidden="1">
      <c r="A1548" s="19" t="s">
        <v>1128</v>
      </c>
      <c r="B1548" s="19" t="s">
        <v>1129</v>
      </c>
      <c r="D1548" s="51" t="s">
        <v>1879</v>
      </c>
      <c r="E1548" s="51" t="s">
        <v>1085</v>
      </c>
      <c r="F1548" s="51" t="s">
        <v>1130</v>
      </c>
      <c r="H1548" s="51" t="s">
        <v>623</v>
      </c>
      <c r="L1548" s="51" t="s">
        <v>2684</v>
      </c>
      <c r="N1548" s="53">
        <v>385</v>
      </c>
      <c r="P1548" s="53">
        <v>385</v>
      </c>
    </row>
    <row r="1549" spans="1:16" s="138" customFormat="1" hidden="1">
      <c r="A1549" s="138" t="s">
        <v>1994</v>
      </c>
      <c r="B1549" s="138" t="s">
        <v>4136</v>
      </c>
      <c r="C1549" s="140" t="s">
        <v>681</v>
      </c>
      <c r="D1549" s="140" t="s">
        <v>3982</v>
      </c>
      <c r="E1549" s="140" t="s">
        <v>4</v>
      </c>
      <c r="F1549" s="140" t="s">
        <v>4</v>
      </c>
      <c r="G1549" s="140"/>
      <c r="H1549" s="140" t="s">
        <v>1</v>
      </c>
      <c r="I1549" s="140" t="s">
        <v>4135</v>
      </c>
      <c r="J1549" s="140" t="s">
        <v>4134</v>
      </c>
      <c r="K1549" s="140"/>
      <c r="L1549" s="140"/>
      <c r="M1549" s="140"/>
      <c r="N1549" s="139">
        <v>211461</v>
      </c>
      <c r="O1549" s="139"/>
      <c r="P1549" s="139">
        <v>211461</v>
      </c>
    </row>
    <row r="1550" spans="1:16" hidden="1">
      <c r="A1550" s="19" t="s">
        <v>2149</v>
      </c>
      <c r="B1550" s="19" t="s">
        <v>2372</v>
      </c>
      <c r="D1550" s="51" t="s">
        <v>1879</v>
      </c>
      <c r="E1550" s="51" t="s">
        <v>672</v>
      </c>
      <c r="F1550" s="51" t="s">
        <v>672</v>
      </c>
      <c r="G1550" s="51" t="s">
        <v>671</v>
      </c>
      <c r="H1550" s="51" t="s">
        <v>6</v>
      </c>
      <c r="L1550" s="51" t="s">
        <v>2371</v>
      </c>
      <c r="N1550" s="53">
        <v>1.2560651954674471</v>
      </c>
      <c r="O1550" s="53">
        <v>0</v>
      </c>
      <c r="P1550" s="53">
        <v>1.2560651954674471</v>
      </c>
    </row>
    <row r="1551" spans="1:16" hidden="1">
      <c r="A1551" s="19" t="s">
        <v>2149</v>
      </c>
      <c r="B1551" s="19" t="s">
        <v>1131</v>
      </c>
      <c r="D1551" s="51" t="s">
        <v>1879</v>
      </c>
      <c r="E1551" s="51" t="s">
        <v>672</v>
      </c>
      <c r="F1551" s="51" t="s">
        <v>672</v>
      </c>
      <c r="G1551" s="51" t="s">
        <v>671</v>
      </c>
      <c r="H1551" s="51" t="s">
        <v>6</v>
      </c>
      <c r="L1551" s="51" t="s">
        <v>15</v>
      </c>
      <c r="N1551" s="53">
        <v>16.288329308964961</v>
      </c>
      <c r="O1551" s="53">
        <v>0</v>
      </c>
      <c r="P1551" s="53">
        <v>16.288329308964961</v>
      </c>
    </row>
    <row r="1552" spans="1:16" s="135" customFormat="1">
      <c r="A1552" s="135" t="s">
        <v>2189</v>
      </c>
      <c r="B1552" s="135" t="s">
        <v>1132</v>
      </c>
      <c r="C1552" s="137" t="s">
        <v>681</v>
      </c>
      <c r="D1552" s="137" t="s">
        <v>3982</v>
      </c>
      <c r="E1552" s="137" t="s">
        <v>4</v>
      </c>
      <c r="F1552" s="137" t="s">
        <v>4</v>
      </c>
      <c r="G1552" s="137" t="s">
        <v>4</v>
      </c>
      <c r="H1552" s="137" t="s">
        <v>6</v>
      </c>
      <c r="I1552" s="137"/>
      <c r="J1552" s="137">
        <v>60602</v>
      </c>
      <c r="K1552" s="137" t="s">
        <v>2307</v>
      </c>
      <c r="L1552" s="137"/>
      <c r="M1552" s="137"/>
      <c r="N1552" s="136">
        <v>530</v>
      </c>
      <c r="O1552" s="136"/>
      <c r="P1552" s="136">
        <v>530</v>
      </c>
    </row>
    <row r="1553" spans="1:16" s="135" customFormat="1">
      <c r="A1553" s="135" t="s">
        <v>1982</v>
      </c>
      <c r="B1553" s="135" t="s">
        <v>1132</v>
      </c>
      <c r="C1553" s="137" t="s">
        <v>681</v>
      </c>
      <c r="D1553" s="137" t="s">
        <v>3982</v>
      </c>
      <c r="E1553" s="137" t="s">
        <v>4</v>
      </c>
      <c r="F1553" s="137" t="s">
        <v>4</v>
      </c>
      <c r="G1553" s="137"/>
      <c r="H1553" s="137" t="s">
        <v>6</v>
      </c>
      <c r="I1553" s="137"/>
      <c r="J1553" s="137">
        <v>60602</v>
      </c>
      <c r="K1553" s="137" t="s">
        <v>2307</v>
      </c>
      <c r="L1553" s="137"/>
      <c r="M1553" s="137"/>
      <c r="N1553" s="136">
        <v>530</v>
      </c>
      <c r="O1553" s="136"/>
      <c r="P1553" s="136">
        <v>530</v>
      </c>
    </row>
    <row r="1554" spans="1:16" s="135" customFormat="1">
      <c r="A1554" s="135" t="s">
        <v>45</v>
      </c>
      <c r="B1554" s="135" t="s">
        <v>1133</v>
      </c>
      <c r="C1554" s="137" t="s">
        <v>681</v>
      </c>
      <c r="D1554" s="137" t="s">
        <v>3982</v>
      </c>
      <c r="E1554" s="137" t="s">
        <v>4</v>
      </c>
      <c r="F1554" s="137" t="s">
        <v>4</v>
      </c>
      <c r="G1554" s="137"/>
      <c r="H1554" s="137" t="s">
        <v>6</v>
      </c>
      <c r="I1554" s="137"/>
      <c r="J1554" s="137"/>
      <c r="K1554" s="137" t="s">
        <v>2307</v>
      </c>
      <c r="L1554" s="137"/>
      <c r="M1554" s="137"/>
      <c r="N1554" s="136">
        <v>22045</v>
      </c>
      <c r="O1554" s="136">
        <v>0</v>
      </c>
      <c r="P1554" s="136">
        <v>22045</v>
      </c>
    </row>
    <row r="1555" spans="1:16" hidden="1">
      <c r="A1555" s="19" t="s">
        <v>1996</v>
      </c>
      <c r="B1555" s="19" t="s">
        <v>2430</v>
      </c>
      <c r="D1555" s="51" t="s">
        <v>1879</v>
      </c>
      <c r="E1555" s="51" t="s">
        <v>4</v>
      </c>
      <c r="F1555" s="51" t="s">
        <v>247</v>
      </c>
      <c r="H1555" s="51" t="s">
        <v>6</v>
      </c>
      <c r="J1555" s="51">
        <v>60602</v>
      </c>
      <c r="N1555" s="53">
        <v>671</v>
      </c>
      <c r="O1555" s="53">
        <v>0</v>
      </c>
      <c r="P1555" s="53">
        <v>671</v>
      </c>
    </row>
    <row r="1556" spans="1:16" hidden="1">
      <c r="A1556" s="19" t="s">
        <v>1986</v>
      </c>
      <c r="B1556" s="19" t="s">
        <v>3019</v>
      </c>
      <c r="D1556" s="51" t="s">
        <v>1879</v>
      </c>
      <c r="E1556" s="51" t="s">
        <v>460</v>
      </c>
      <c r="F1556" s="51" t="s">
        <v>460</v>
      </c>
      <c r="H1556" s="51" t="s">
        <v>623</v>
      </c>
      <c r="J1556" s="51" t="s">
        <v>230</v>
      </c>
      <c r="K1556" s="51" t="s">
        <v>3018</v>
      </c>
      <c r="L1556" s="51" t="s">
        <v>3017</v>
      </c>
      <c r="N1556" s="53">
        <v>0</v>
      </c>
      <c r="P1556" s="53">
        <v>0</v>
      </c>
    </row>
    <row r="1557" spans="1:16" hidden="1">
      <c r="A1557" s="19" t="s">
        <v>1985</v>
      </c>
      <c r="B1557" s="19" t="s">
        <v>3019</v>
      </c>
      <c r="D1557" s="51" t="s">
        <v>1879</v>
      </c>
      <c r="E1557" s="51" t="s">
        <v>460</v>
      </c>
      <c r="F1557" s="51" t="s">
        <v>460</v>
      </c>
      <c r="H1557" s="51" t="s">
        <v>623</v>
      </c>
      <c r="J1557" s="51" t="s">
        <v>230</v>
      </c>
      <c r="K1557" s="51" t="s">
        <v>3018</v>
      </c>
      <c r="L1557" s="51" t="s">
        <v>3017</v>
      </c>
      <c r="N1557" s="53">
        <v>2.4226422328899721E-2</v>
      </c>
      <c r="P1557" s="53">
        <v>2.4226422328899721E-2</v>
      </c>
    </row>
    <row r="1558" spans="1:16" hidden="1">
      <c r="A1558" s="19" t="s">
        <v>1984</v>
      </c>
      <c r="B1558" s="19" t="s">
        <v>3019</v>
      </c>
      <c r="D1558" s="51" t="s">
        <v>1879</v>
      </c>
      <c r="E1558" s="51" t="s">
        <v>460</v>
      </c>
      <c r="F1558" s="51" t="s">
        <v>460</v>
      </c>
      <c r="H1558" s="51" t="s">
        <v>623</v>
      </c>
      <c r="J1558" s="51" t="s">
        <v>230</v>
      </c>
      <c r="K1558" s="51" t="s">
        <v>3018</v>
      </c>
      <c r="L1558" s="51" t="s">
        <v>3017</v>
      </c>
      <c r="N1558" s="53">
        <v>3292.2837735776711</v>
      </c>
      <c r="P1558" s="53">
        <v>3292.2837735776711</v>
      </c>
    </row>
    <row r="1559" spans="1:16" hidden="1">
      <c r="A1559" s="19" t="s">
        <v>1986</v>
      </c>
      <c r="B1559" s="19" t="s">
        <v>3022</v>
      </c>
      <c r="D1559" s="51" t="s">
        <v>1879</v>
      </c>
      <c r="E1559" s="51" t="s">
        <v>460</v>
      </c>
      <c r="F1559" s="51" t="s">
        <v>460</v>
      </c>
      <c r="H1559" s="51" t="s">
        <v>623</v>
      </c>
      <c r="J1559" s="51" t="s">
        <v>231</v>
      </c>
      <c r="K1559" s="51" t="s">
        <v>3021</v>
      </c>
      <c r="L1559" s="51" t="s">
        <v>3020</v>
      </c>
      <c r="N1559" s="53">
        <v>0</v>
      </c>
      <c r="P1559" s="53">
        <v>0</v>
      </c>
    </row>
    <row r="1560" spans="1:16" hidden="1">
      <c r="A1560" s="19" t="s">
        <v>1985</v>
      </c>
      <c r="B1560" s="19" t="s">
        <v>3022</v>
      </c>
      <c r="D1560" s="51" t="s">
        <v>1879</v>
      </c>
      <c r="E1560" s="51" t="s">
        <v>460</v>
      </c>
      <c r="F1560" s="51" t="s">
        <v>460</v>
      </c>
      <c r="H1560" s="51" t="s">
        <v>623</v>
      </c>
      <c r="J1560" s="51" t="s">
        <v>231</v>
      </c>
      <c r="K1560" s="51" t="s">
        <v>3021</v>
      </c>
      <c r="L1560" s="51" t="s">
        <v>3020</v>
      </c>
      <c r="N1560" s="53">
        <v>2.1527459888375171E-2</v>
      </c>
      <c r="P1560" s="53">
        <v>2.1527459888375171E-2</v>
      </c>
    </row>
    <row r="1561" spans="1:16" hidden="1">
      <c r="A1561" s="19" t="s">
        <v>1984</v>
      </c>
      <c r="B1561" s="19" t="s">
        <v>3022</v>
      </c>
      <c r="D1561" s="51" t="s">
        <v>1879</v>
      </c>
      <c r="E1561" s="51" t="s">
        <v>460</v>
      </c>
      <c r="F1561" s="51" t="s">
        <v>460</v>
      </c>
      <c r="H1561" s="51" t="s">
        <v>623</v>
      </c>
      <c r="J1561" s="51" t="s">
        <v>231</v>
      </c>
      <c r="K1561" s="51" t="s">
        <v>3021</v>
      </c>
      <c r="L1561" s="51" t="s">
        <v>3020</v>
      </c>
      <c r="N1561" s="53">
        <v>2925.5044725401112</v>
      </c>
      <c r="P1561" s="53">
        <v>2925.5044725401112</v>
      </c>
    </row>
    <row r="1562" spans="1:16" hidden="1">
      <c r="A1562" s="19" t="s">
        <v>1986</v>
      </c>
      <c r="B1562" s="19" t="s">
        <v>3016</v>
      </c>
      <c r="D1562" s="51" t="s">
        <v>1879</v>
      </c>
      <c r="E1562" s="51" t="s">
        <v>460</v>
      </c>
      <c r="F1562" s="51" t="s">
        <v>460</v>
      </c>
      <c r="H1562" s="51" t="s">
        <v>623</v>
      </c>
      <c r="J1562" s="51" t="s">
        <v>239</v>
      </c>
      <c r="K1562" s="51" t="s">
        <v>3015</v>
      </c>
      <c r="L1562" s="51" t="s">
        <v>3014</v>
      </c>
      <c r="N1562" s="53">
        <v>0</v>
      </c>
      <c r="P1562" s="53">
        <v>0</v>
      </c>
    </row>
    <row r="1563" spans="1:16" hidden="1">
      <c r="A1563" s="19" t="s">
        <v>1985</v>
      </c>
      <c r="B1563" s="19" t="s">
        <v>3016</v>
      </c>
      <c r="D1563" s="51" t="s">
        <v>1879</v>
      </c>
      <c r="E1563" s="51" t="s">
        <v>460</v>
      </c>
      <c r="F1563" s="51" t="s">
        <v>460</v>
      </c>
      <c r="H1563" s="51" t="s">
        <v>623</v>
      </c>
      <c r="J1563" s="51" t="s">
        <v>239</v>
      </c>
      <c r="K1563" s="51" t="s">
        <v>3015</v>
      </c>
      <c r="L1563" s="51" t="s">
        <v>3014</v>
      </c>
      <c r="N1563" s="53">
        <v>2.1782512582212438E-2</v>
      </c>
      <c r="P1563" s="53">
        <v>2.1782512582212438E-2</v>
      </c>
    </row>
    <row r="1564" spans="1:16" hidden="1">
      <c r="A1564" s="19" t="s">
        <v>1984</v>
      </c>
      <c r="B1564" s="19" t="s">
        <v>3016</v>
      </c>
      <c r="D1564" s="51" t="s">
        <v>1879</v>
      </c>
      <c r="E1564" s="51" t="s">
        <v>460</v>
      </c>
      <c r="F1564" s="51" t="s">
        <v>460</v>
      </c>
      <c r="H1564" s="51" t="s">
        <v>623</v>
      </c>
      <c r="J1564" s="51" t="s">
        <v>239</v>
      </c>
      <c r="K1564" s="51" t="s">
        <v>3015</v>
      </c>
      <c r="L1564" s="51" t="s">
        <v>3014</v>
      </c>
      <c r="N1564" s="53">
        <v>2960.1652174874175</v>
      </c>
      <c r="P1564" s="53">
        <v>2960.1652174874175</v>
      </c>
    </row>
    <row r="1565" spans="1:16" hidden="1">
      <c r="A1565" s="19" t="s">
        <v>1993</v>
      </c>
      <c r="B1565" s="19" t="s">
        <v>2455</v>
      </c>
      <c r="D1565" s="51" t="s">
        <v>1879</v>
      </c>
      <c r="E1565" s="51" t="s">
        <v>460</v>
      </c>
      <c r="F1565" s="51" t="s">
        <v>460</v>
      </c>
      <c r="G1565" s="51" t="s">
        <v>623</v>
      </c>
      <c r="H1565" s="51" t="s">
        <v>44</v>
      </c>
      <c r="I1565" s="51" t="s">
        <v>2454</v>
      </c>
      <c r="N1565" s="53">
        <v>20</v>
      </c>
      <c r="O1565" s="53">
        <v>0</v>
      </c>
      <c r="P1565" s="53">
        <v>20</v>
      </c>
    </row>
    <row r="1566" spans="1:16" hidden="1">
      <c r="A1566" s="19" t="s">
        <v>39</v>
      </c>
      <c r="B1566" s="19" t="s">
        <v>3571</v>
      </c>
      <c r="D1566" s="51" t="s">
        <v>1879</v>
      </c>
      <c r="E1566" s="51" t="s">
        <v>4</v>
      </c>
      <c r="F1566" s="51" t="s">
        <v>4</v>
      </c>
      <c r="H1566" s="51" t="s">
        <v>623</v>
      </c>
      <c r="J1566" s="51" t="s">
        <v>387</v>
      </c>
      <c r="K1566" s="51" t="s">
        <v>3570</v>
      </c>
      <c r="L1566" s="51">
        <v>56295</v>
      </c>
      <c r="N1566" s="53">
        <v>116661.89000000001</v>
      </c>
      <c r="P1566" s="53">
        <v>116661.89000000001</v>
      </c>
    </row>
    <row r="1567" spans="1:16" hidden="1">
      <c r="A1567" s="19" t="s">
        <v>1986</v>
      </c>
      <c r="B1567" s="19" t="s">
        <v>3758</v>
      </c>
      <c r="D1567" s="51" t="s">
        <v>1879</v>
      </c>
      <c r="E1567" s="51" t="s">
        <v>0</v>
      </c>
      <c r="F1567" s="51" t="s">
        <v>0</v>
      </c>
      <c r="H1567" s="51" t="s">
        <v>623</v>
      </c>
      <c r="J1567" s="51" t="s">
        <v>3757</v>
      </c>
      <c r="K1567" s="51" t="s">
        <v>3756</v>
      </c>
      <c r="N1567" s="53">
        <v>0</v>
      </c>
      <c r="P1567" s="53">
        <v>0</v>
      </c>
    </row>
    <row r="1568" spans="1:16" hidden="1">
      <c r="A1568" s="19" t="s">
        <v>1985</v>
      </c>
      <c r="B1568" s="19" t="s">
        <v>3758</v>
      </c>
      <c r="D1568" s="51" t="s">
        <v>1879</v>
      </c>
      <c r="E1568" s="51" t="s">
        <v>0</v>
      </c>
      <c r="F1568" s="51" t="s">
        <v>0</v>
      </c>
      <c r="H1568" s="51" t="s">
        <v>623</v>
      </c>
      <c r="J1568" s="51" t="s">
        <v>3757</v>
      </c>
      <c r="K1568" s="51" t="s">
        <v>3756</v>
      </c>
      <c r="N1568" s="53">
        <v>0</v>
      </c>
      <c r="P1568" s="53">
        <v>0</v>
      </c>
    </row>
    <row r="1569" spans="1:16" hidden="1">
      <c r="A1569" s="19" t="s">
        <v>1984</v>
      </c>
      <c r="B1569" s="19" t="s">
        <v>3758</v>
      </c>
      <c r="D1569" s="51" t="s">
        <v>1879</v>
      </c>
      <c r="E1569" s="51" t="s">
        <v>0</v>
      </c>
      <c r="F1569" s="51" t="s">
        <v>0</v>
      </c>
      <c r="H1569" s="51" t="s">
        <v>623</v>
      </c>
      <c r="J1569" s="51" t="s">
        <v>3757</v>
      </c>
      <c r="K1569" s="51" t="s">
        <v>3756</v>
      </c>
      <c r="N1569" s="53">
        <v>0</v>
      </c>
      <c r="P1569" s="53">
        <v>0</v>
      </c>
    </row>
    <row r="1570" spans="1:16" hidden="1">
      <c r="A1570" s="19" t="s">
        <v>1986</v>
      </c>
      <c r="B1570" s="19" t="s">
        <v>1134</v>
      </c>
      <c r="D1570" s="51" t="s">
        <v>1879</v>
      </c>
      <c r="E1570" s="51" t="s">
        <v>460</v>
      </c>
      <c r="F1570" s="51" t="s">
        <v>460</v>
      </c>
      <c r="H1570" s="51" t="s">
        <v>623</v>
      </c>
      <c r="J1570" s="51" t="s">
        <v>388</v>
      </c>
      <c r="K1570" s="51" t="s">
        <v>3403</v>
      </c>
      <c r="L1570" s="51">
        <v>57836</v>
      </c>
      <c r="N1570" s="53">
        <v>0</v>
      </c>
      <c r="P1570" s="53">
        <v>0</v>
      </c>
    </row>
    <row r="1571" spans="1:16" hidden="1">
      <c r="A1571" s="19" t="s">
        <v>1985</v>
      </c>
      <c r="B1571" s="19" t="s">
        <v>1134</v>
      </c>
      <c r="D1571" s="51" t="s">
        <v>1879</v>
      </c>
      <c r="E1571" s="51" t="s">
        <v>460</v>
      </c>
      <c r="F1571" s="51" t="s">
        <v>460</v>
      </c>
      <c r="H1571" s="51" t="s">
        <v>623</v>
      </c>
      <c r="J1571" s="51" t="s">
        <v>388</v>
      </c>
      <c r="K1571" s="51" t="s">
        <v>3403</v>
      </c>
      <c r="L1571" s="51">
        <v>57836</v>
      </c>
      <c r="N1571" s="53">
        <v>2.2207310971252912E-2</v>
      </c>
      <c r="P1571" s="53">
        <v>2.2207310971252912E-2</v>
      </c>
    </row>
    <row r="1572" spans="1:16" hidden="1">
      <c r="A1572" s="19" t="s">
        <v>1984</v>
      </c>
      <c r="B1572" s="19" t="s">
        <v>1134</v>
      </c>
      <c r="D1572" s="51" t="s">
        <v>1879</v>
      </c>
      <c r="E1572" s="51" t="s">
        <v>460</v>
      </c>
      <c r="F1572" s="51" t="s">
        <v>460</v>
      </c>
      <c r="H1572" s="51" t="s">
        <v>623</v>
      </c>
      <c r="J1572" s="51" t="s">
        <v>388</v>
      </c>
      <c r="K1572" s="51" t="s">
        <v>3403</v>
      </c>
      <c r="L1572" s="51">
        <v>57836</v>
      </c>
      <c r="N1572" s="53">
        <v>3017.8937926890289</v>
      </c>
      <c r="P1572" s="53">
        <v>3017.8937926890289</v>
      </c>
    </row>
    <row r="1573" spans="1:16" hidden="1">
      <c r="A1573" s="19" t="s">
        <v>2654</v>
      </c>
      <c r="B1573" s="19" t="s">
        <v>25</v>
      </c>
      <c r="D1573" s="51" t="s">
        <v>1879</v>
      </c>
      <c r="E1573" s="51" t="s">
        <v>103</v>
      </c>
      <c r="F1573" s="51" t="s">
        <v>103</v>
      </c>
      <c r="H1573" s="51" t="s">
        <v>623</v>
      </c>
      <c r="J1573" s="51" t="s">
        <v>149</v>
      </c>
      <c r="K1573" s="51" t="s">
        <v>3342</v>
      </c>
      <c r="L1573" s="51">
        <v>440</v>
      </c>
      <c r="N1573" s="53">
        <v>5629.2920000000004</v>
      </c>
      <c r="O1573" s="53">
        <v>85.05</v>
      </c>
      <c r="P1573" s="53">
        <v>5544.2420000000002</v>
      </c>
    </row>
    <row r="1574" spans="1:16" hidden="1">
      <c r="A1574" s="19" t="s">
        <v>1980</v>
      </c>
      <c r="B1574" s="19" t="s">
        <v>25</v>
      </c>
      <c r="D1574" s="51" t="s">
        <v>1879</v>
      </c>
      <c r="E1574" s="51" t="s">
        <v>103</v>
      </c>
      <c r="F1574" s="51" t="s">
        <v>103</v>
      </c>
      <c r="H1574" s="51" t="s">
        <v>623</v>
      </c>
      <c r="J1574" s="51" t="s">
        <v>149</v>
      </c>
      <c r="K1574" s="51" t="s">
        <v>3342</v>
      </c>
      <c r="L1574" s="51">
        <v>440</v>
      </c>
      <c r="N1574" s="53">
        <v>0.14204497541399658</v>
      </c>
      <c r="O1574" s="53">
        <v>2.1460825196064457E-3</v>
      </c>
      <c r="P1574" s="53">
        <v>0.13989889289439014</v>
      </c>
    </row>
    <row r="1575" spans="1:16" hidden="1">
      <c r="A1575" s="19" t="s">
        <v>39</v>
      </c>
      <c r="B1575" s="19" t="s">
        <v>1135</v>
      </c>
      <c r="D1575" s="51" t="s">
        <v>1879</v>
      </c>
      <c r="E1575" s="51" t="s">
        <v>460</v>
      </c>
      <c r="F1575" s="51" t="s">
        <v>460</v>
      </c>
      <c r="H1575" s="51" t="s">
        <v>623</v>
      </c>
      <c r="N1575" s="53">
        <v>37.417999999999999</v>
      </c>
      <c r="P1575" s="53">
        <v>37.417999999999999</v>
      </c>
    </row>
    <row r="1576" spans="1:16" hidden="1">
      <c r="A1576" s="19" t="s">
        <v>2149</v>
      </c>
      <c r="B1576" s="19" t="s">
        <v>1136</v>
      </c>
      <c r="D1576" s="51" t="s">
        <v>1879</v>
      </c>
      <c r="E1576" s="51" t="s">
        <v>672</v>
      </c>
      <c r="F1576" s="51" t="s">
        <v>672</v>
      </c>
      <c r="G1576" s="51" t="s">
        <v>671</v>
      </c>
      <c r="H1576" s="51" t="s">
        <v>6</v>
      </c>
      <c r="J1576" s="51" t="s">
        <v>2389</v>
      </c>
      <c r="L1576" s="51">
        <v>52155</v>
      </c>
      <c r="N1576" s="53">
        <v>68.124654257395733</v>
      </c>
      <c r="O1576" s="53">
        <v>0</v>
      </c>
      <c r="P1576" s="53">
        <v>68.124654257395733</v>
      </c>
    </row>
    <row r="1577" spans="1:16" hidden="1">
      <c r="A1577" s="19" t="s">
        <v>1993</v>
      </c>
      <c r="B1577" s="19" t="s">
        <v>2431</v>
      </c>
      <c r="D1577" s="51" t="s">
        <v>1879</v>
      </c>
      <c r="E1577" s="51" t="s">
        <v>103</v>
      </c>
      <c r="F1577" s="51" t="s">
        <v>690</v>
      </c>
      <c r="H1577" s="51" t="s">
        <v>6</v>
      </c>
      <c r="I1577" s="51" t="s">
        <v>2389</v>
      </c>
      <c r="J1577" s="51" t="s">
        <v>2417</v>
      </c>
      <c r="N1577" s="53">
        <v>954</v>
      </c>
      <c r="O1577" s="53">
        <v>0</v>
      </c>
      <c r="P1577" s="53">
        <v>954</v>
      </c>
    </row>
    <row r="1578" spans="1:16" hidden="1">
      <c r="A1578" s="19" t="s">
        <v>40</v>
      </c>
      <c r="B1578" s="19" t="s">
        <v>2418</v>
      </c>
      <c r="D1578" s="51" t="s">
        <v>1879</v>
      </c>
      <c r="E1578" s="51" t="s">
        <v>103</v>
      </c>
      <c r="F1578" s="51" t="s">
        <v>725</v>
      </c>
      <c r="H1578" s="51" t="s">
        <v>6</v>
      </c>
      <c r="J1578" s="51" t="s">
        <v>2389</v>
      </c>
      <c r="K1578" s="51" t="s">
        <v>2417</v>
      </c>
      <c r="N1578" s="53">
        <v>864</v>
      </c>
      <c r="P1578" s="53">
        <v>864</v>
      </c>
    </row>
    <row r="1579" spans="1:16" hidden="1">
      <c r="A1579" s="19" t="s">
        <v>39</v>
      </c>
      <c r="B1579" s="19" t="s">
        <v>1137</v>
      </c>
      <c r="D1579" s="51" t="s">
        <v>1879</v>
      </c>
      <c r="E1579" s="51" t="s">
        <v>460</v>
      </c>
      <c r="F1579" s="51" t="s">
        <v>460</v>
      </c>
      <c r="H1579" s="51" t="s">
        <v>623</v>
      </c>
      <c r="N1579" s="53">
        <v>88.721000000000004</v>
      </c>
      <c r="P1579" s="53">
        <v>88.721000000000004</v>
      </c>
    </row>
    <row r="1580" spans="1:16" hidden="1">
      <c r="A1580" s="19" t="s">
        <v>39</v>
      </c>
      <c r="B1580" s="19" t="s">
        <v>1138</v>
      </c>
      <c r="D1580" s="51" t="s">
        <v>1879</v>
      </c>
      <c r="E1580" s="51" t="s">
        <v>460</v>
      </c>
      <c r="F1580" s="51" t="s">
        <v>460</v>
      </c>
      <c r="H1580" s="51" t="s">
        <v>623</v>
      </c>
      <c r="J1580" s="51" t="s">
        <v>520</v>
      </c>
      <c r="K1580" s="51" t="s">
        <v>3440</v>
      </c>
      <c r="N1580" s="53">
        <v>83.194999999999993</v>
      </c>
      <c r="P1580" s="53">
        <v>83.194999999999993</v>
      </c>
    </row>
    <row r="1581" spans="1:16" hidden="1">
      <c r="A1581" s="19" t="s">
        <v>2149</v>
      </c>
      <c r="B1581" s="19" t="s">
        <v>1139</v>
      </c>
      <c r="D1581" s="51" t="s">
        <v>1879</v>
      </c>
      <c r="E1581" s="51" t="s">
        <v>672</v>
      </c>
      <c r="F1581" s="51" t="s">
        <v>672</v>
      </c>
      <c r="G1581" s="51" t="s">
        <v>671</v>
      </c>
      <c r="H1581" s="51" t="s">
        <v>51</v>
      </c>
      <c r="L1581" s="51">
        <v>58602</v>
      </c>
      <c r="N1581" s="53">
        <v>75.998697364465869</v>
      </c>
      <c r="O1581" s="53">
        <v>0</v>
      </c>
      <c r="P1581" s="53">
        <v>75.998697364465869</v>
      </c>
    </row>
    <row r="1582" spans="1:16" hidden="1">
      <c r="A1582" s="19" t="s">
        <v>652</v>
      </c>
      <c r="B1582" s="19" t="s">
        <v>1140</v>
      </c>
      <c r="D1582" s="51" t="s">
        <v>1879</v>
      </c>
      <c r="E1582" s="51" t="s">
        <v>622</v>
      </c>
      <c r="F1582" s="51" t="s">
        <v>622</v>
      </c>
      <c r="G1582" s="51" t="s">
        <v>1878</v>
      </c>
      <c r="H1582" s="51" t="s">
        <v>1884</v>
      </c>
      <c r="N1582" s="53">
        <v>15378</v>
      </c>
      <c r="P1582" s="53">
        <v>15378</v>
      </c>
    </row>
    <row r="1583" spans="1:16" hidden="1">
      <c r="A1583" s="19" t="s">
        <v>640</v>
      </c>
      <c r="B1583" s="19" t="s">
        <v>1891</v>
      </c>
      <c r="D1583" s="51" t="s">
        <v>1879</v>
      </c>
      <c r="E1583" s="51" t="s">
        <v>1890</v>
      </c>
      <c r="F1583" s="51" t="s">
        <v>63</v>
      </c>
      <c r="H1583" s="51" t="s">
        <v>1218</v>
      </c>
      <c r="L1583" s="51">
        <v>7489</v>
      </c>
      <c r="N1583" s="53">
        <v>10395.98</v>
      </c>
      <c r="P1583" s="53">
        <v>10395.98</v>
      </c>
    </row>
    <row r="1584" spans="1:16" hidden="1">
      <c r="A1584" s="19" t="s">
        <v>2149</v>
      </c>
      <c r="B1584" s="19" t="s">
        <v>1141</v>
      </c>
      <c r="C1584" s="51" t="s">
        <v>629</v>
      </c>
      <c r="D1584" s="51" t="s">
        <v>3982</v>
      </c>
      <c r="E1584" s="51" t="s">
        <v>622</v>
      </c>
      <c r="F1584" s="51" t="s">
        <v>622</v>
      </c>
      <c r="G1584" s="51" t="s">
        <v>622</v>
      </c>
      <c r="H1584" s="51" t="s">
        <v>51</v>
      </c>
      <c r="L1584" s="51">
        <v>56237</v>
      </c>
      <c r="N1584" s="53">
        <v>17207.458392267607</v>
      </c>
      <c r="O1584" s="53">
        <v>1853.4119854151272</v>
      </c>
      <c r="P1584" s="53">
        <v>15354.04640685248</v>
      </c>
    </row>
    <row r="1585" spans="1:16" hidden="1">
      <c r="A1585" s="19" t="s">
        <v>2149</v>
      </c>
      <c r="B1585" s="19" t="s">
        <v>1142</v>
      </c>
      <c r="C1585" s="51" t="s">
        <v>629</v>
      </c>
      <c r="D1585" s="51" t="s">
        <v>3982</v>
      </c>
      <c r="E1585" s="51" t="s">
        <v>622</v>
      </c>
      <c r="F1585" s="51" t="s">
        <v>622</v>
      </c>
      <c r="G1585" s="51" t="s">
        <v>622</v>
      </c>
      <c r="H1585" s="51" t="s">
        <v>51</v>
      </c>
      <c r="K1585" s="51" t="s">
        <v>4255</v>
      </c>
      <c r="L1585" s="51">
        <v>56237</v>
      </c>
      <c r="N1585" s="53">
        <v>27910.416935000467</v>
      </c>
      <c r="O1585" s="53">
        <v>3675.6924624909811</v>
      </c>
      <c r="P1585" s="53">
        <v>24234.724472509486</v>
      </c>
    </row>
    <row r="1586" spans="1:16" hidden="1">
      <c r="A1586" s="19" t="s">
        <v>1986</v>
      </c>
      <c r="B1586" s="19" t="s">
        <v>1143</v>
      </c>
      <c r="D1586" s="51" t="s">
        <v>1879</v>
      </c>
      <c r="E1586" s="51" t="s">
        <v>460</v>
      </c>
      <c r="F1586" s="51" t="s">
        <v>460</v>
      </c>
      <c r="H1586" s="51" t="s">
        <v>623</v>
      </c>
      <c r="J1586" s="51" t="s">
        <v>226</v>
      </c>
      <c r="K1586" s="51" t="s">
        <v>3324</v>
      </c>
      <c r="N1586" s="53">
        <v>0</v>
      </c>
      <c r="P1586" s="53">
        <v>0</v>
      </c>
    </row>
    <row r="1587" spans="1:16" hidden="1">
      <c r="A1587" s="19" t="s">
        <v>1985</v>
      </c>
      <c r="B1587" s="19" t="s">
        <v>1143</v>
      </c>
      <c r="D1587" s="51" t="s">
        <v>1879</v>
      </c>
      <c r="E1587" s="51" t="s">
        <v>460</v>
      </c>
      <c r="F1587" s="51" t="s">
        <v>460</v>
      </c>
      <c r="H1587" s="51" t="s">
        <v>623</v>
      </c>
      <c r="J1587" s="51" t="s">
        <v>226</v>
      </c>
      <c r="K1587" s="51" t="s">
        <v>3324</v>
      </c>
      <c r="N1587" s="53">
        <v>9.4812993037194662E-2</v>
      </c>
      <c r="P1587" s="53">
        <v>9.4812993037194662E-2</v>
      </c>
    </row>
    <row r="1588" spans="1:16" hidden="1">
      <c r="A1588" s="19" t="s">
        <v>1984</v>
      </c>
      <c r="B1588" s="19" t="s">
        <v>1143</v>
      </c>
      <c r="D1588" s="51" t="s">
        <v>1879</v>
      </c>
      <c r="E1588" s="51" t="s">
        <v>460</v>
      </c>
      <c r="F1588" s="51" t="s">
        <v>460</v>
      </c>
      <c r="H1588" s="51" t="s">
        <v>623</v>
      </c>
      <c r="J1588" s="51" t="s">
        <v>226</v>
      </c>
      <c r="K1588" s="51" t="s">
        <v>3324</v>
      </c>
      <c r="N1588" s="53">
        <v>12884.745187006964</v>
      </c>
      <c r="P1588" s="53">
        <v>12884.745187006964</v>
      </c>
    </row>
    <row r="1589" spans="1:16" hidden="1">
      <c r="A1589" s="19" t="s">
        <v>1986</v>
      </c>
      <c r="B1589" s="19" t="s">
        <v>3327</v>
      </c>
      <c r="D1589" s="51" t="s">
        <v>1879</v>
      </c>
      <c r="E1589" s="51" t="s">
        <v>460</v>
      </c>
      <c r="F1589" s="51" t="s">
        <v>460</v>
      </c>
      <c r="H1589" s="51" t="s">
        <v>623</v>
      </c>
      <c r="J1589" s="51" t="s">
        <v>613</v>
      </c>
      <c r="K1589" s="51" t="s">
        <v>3326</v>
      </c>
      <c r="N1589" s="53">
        <v>0</v>
      </c>
      <c r="P1589" s="53">
        <v>0</v>
      </c>
    </row>
    <row r="1590" spans="1:16" hidden="1">
      <c r="A1590" s="19" t="s">
        <v>1985</v>
      </c>
      <c r="B1590" s="19" t="s">
        <v>3327</v>
      </c>
      <c r="D1590" s="51" t="s">
        <v>1879</v>
      </c>
      <c r="E1590" s="51" t="s">
        <v>460</v>
      </c>
      <c r="F1590" s="51" t="s">
        <v>460</v>
      </c>
      <c r="H1590" s="51" t="s">
        <v>623</v>
      </c>
      <c r="J1590" s="51" t="s">
        <v>613</v>
      </c>
      <c r="K1590" s="51" t="s">
        <v>3326</v>
      </c>
      <c r="N1590" s="53">
        <v>4.8501086931848E-2</v>
      </c>
      <c r="P1590" s="53">
        <v>4.8501086931848E-2</v>
      </c>
    </row>
    <row r="1591" spans="1:16" hidden="1">
      <c r="A1591" s="19" t="s">
        <v>1984</v>
      </c>
      <c r="B1591" s="19" t="s">
        <v>3327</v>
      </c>
      <c r="D1591" s="51" t="s">
        <v>1879</v>
      </c>
      <c r="E1591" s="51" t="s">
        <v>460</v>
      </c>
      <c r="F1591" s="51" t="s">
        <v>460</v>
      </c>
      <c r="H1591" s="51" t="s">
        <v>623</v>
      </c>
      <c r="J1591" s="51" t="s">
        <v>613</v>
      </c>
      <c r="K1591" s="51" t="s">
        <v>3326</v>
      </c>
      <c r="N1591" s="53">
        <v>6591.123498913068</v>
      </c>
      <c r="P1591" s="53">
        <v>6591.123498913068</v>
      </c>
    </row>
    <row r="1592" spans="1:16" s="135" customFormat="1">
      <c r="A1592" s="135" t="s">
        <v>2149</v>
      </c>
      <c r="B1592" s="135" t="s">
        <v>563</v>
      </c>
      <c r="C1592" s="137" t="s">
        <v>681</v>
      </c>
      <c r="D1592" s="137" t="s">
        <v>3982</v>
      </c>
      <c r="E1592" s="137" t="s">
        <v>103</v>
      </c>
      <c r="F1592" s="137" t="s">
        <v>1888</v>
      </c>
      <c r="G1592" s="137" t="s">
        <v>103</v>
      </c>
      <c r="H1592" s="137" t="s">
        <v>5</v>
      </c>
      <c r="I1592" s="137"/>
      <c r="J1592" s="137" t="s">
        <v>4052</v>
      </c>
      <c r="K1592" s="137" t="s">
        <v>4051</v>
      </c>
      <c r="L1592" s="137">
        <v>987</v>
      </c>
      <c r="M1592" s="137"/>
      <c r="N1592" s="136">
        <v>56.858446816115695</v>
      </c>
      <c r="O1592" s="136">
        <v>0</v>
      </c>
      <c r="P1592" s="136">
        <v>56.858446816115695</v>
      </c>
    </row>
    <row r="1593" spans="1:16" s="138" customFormat="1" hidden="1">
      <c r="A1593" s="138" t="s">
        <v>2149</v>
      </c>
      <c r="B1593" s="138" t="s">
        <v>1144</v>
      </c>
      <c r="C1593" s="140" t="s">
        <v>629</v>
      </c>
      <c r="D1593" s="140" t="s">
        <v>3982</v>
      </c>
      <c r="E1593" s="140" t="s">
        <v>4</v>
      </c>
      <c r="F1593" s="140" t="s">
        <v>4</v>
      </c>
      <c r="G1593" s="140" t="s">
        <v>4</v>
      </c>
      <c r="H1593" s="140" t="s">
        <v>51</v>
      </c>
      <c r="I1593" s="140"/>
      <c r="J1593" s="140" t="s">
        <v>4299</v>
      </c>
      <c r="K1593" s="140" t="s">
        <v>4298</v>
      </c>
      <c r="L1593" s="140">
        <v>59965</v>
      </c>
      <c r="M1593" s="140"/>
      <c r="N1593" s="139">
        <v>2360.655863717147</v>
      </c>
      <c r="O1593" s="139">
        <v>0</v>
      </c>
      <c r="P1593" s="139">
        <v>2360.655863717147</v>
      </c>
    </row>
    <row r="1594" spans="1:16" s="138" customFormat="1" hidden="1">
      <c r="A1594" s="138" t="s">
        <v>2149</v>
      </c>
      <c r="B1594" s="138" t="s">
        <v>1145</v>
      </c>
      <c r="C1594" s="140" t="s">
        <v>681</v>
      </c>
      <c r="D1594" s="140" t="s">
        <v>3982</v>
      </c>
      <c r="E1594" s="140" t="s">
        <v>4</v>
      </c>
      <c r="F1594" s="140" t="s">
        <v>2010</v>
      </c>
      <c r="G1594" s="140" t="s">
        <v>4</v>
      </c>
      <c r="H1594" s="140" t="s">
        <v>6</v>
      </c>
      <c r="I1594" s="140"/>
      <c r="J1594" s="140" t="s">
        <v>4138</v>
      </c>
      <c r="K1594" s="140" t="s">
        <v>4137</v>
      </c>
      <c r="L1594" s="140">
        <v>56360</v>
      </c>
      <c r="M1594" s="140"/>
      <c r="N1594" s="139">
        <v>2376.3777966622742</v>
      </c>
      <c r="O1594" s="139">
        <v>0</v>
      </c>
      <c r="P1594" s="139">
        <v>2376.3777966622742</v>
      </c>
    </row>
    <row r="1595" spans="1:16" s="138" customFormat="1" hidden="1">
      <c r="A1595" s="138" t="s">
        <v>2126</v>
      </c>
      <c r="B1595" s="138" t="s">
        <v>1147</v>
      </c>
      <c r="C1595" s="140" t="s">
        <v>681</v>
      </c>
      <c r="D1595" s="140" t="s">
        <v>3982</v>
      </c>
      <c r="E1595" s="140" t="s">
        <v>4</v>
      </c>
      <c r="F1595" s="140" t="s">
        <v>4</v>
      </c>
      <c r="G1595" s="140" t="s">
        <v>4</v>
      </c>
      <c r="H1595" s="140" t="s">
        <v>6</v>
      </c>
      <c r="I1595" s="140"/>
      <c r="J1595" s="140" t="s">
        <v>4139</v>
      </c>
      <c r="K1595" s="140" t="s">
        <v>4086</v>
      </c>
      <c r="L1595" s="140"/>
      <c r="M1595" s="140"/>
      <c r="N1595" s="139">
        <v>124332</v>
      </c>
      <c r="O1595" s="139">
        <v>0</v>
      </c>
      <c r="P1595" s="139">
        <v>124332</v>
      </c>
    </row>
    <row r="1596" spans="1:16" s="138" customFormat="1" hidden="1">
      <c r="A1596" s="138" t="s">
        <v>1983</v>
      </c>
      <c r="B1596" s="138" t="s">
        <v>1147</v>
      </c>
      <c r="C1596" s="140" t="s">
        <v>681</v>
      </c>
      <c r="D1596" s="140" t="s">
        <v>3982</v>
      </c>
      <c r="E1596" s="140" t="s">
        <v>4</v>
      </c>
      <c r="F1596" s="140" t="s">
        <v>4</v>
      </c>
      <c r="G1596" s="140"/>
      <c r="H1596" s="140" t="s">
        <v>6</v>
      </c>
      <c r="I1596" s="140"/>
      <c r="J1596" s="140" t="s">
        <v>4139</v>
      </c>
      <c r="K1596" s="140" t="s">
        <v>4086</v>
      </c>
      <c r="L1596" s="140"/>
      <c r="M1596" s="140"/>
      <c r="N1596" s="139">
        <v>16837</v>
      </c>
      <c r="O1596" s="139"/>
      <c r="P1596" s="139">
        <v>16837</v>
      </c>
    </row>
    <row r="1597" spans="1:16" s="138" customFormat="1" hidden="1">
      <c r="A1597" s="138" t="s">
        <v>45</v>
      </c>
      <c r="B1597" s="138" t="s">
        <v>1146</v>
      </c>
      <c r="C1597" s="140" t="s">
        <v>681</v>
      </c>
      <c r="D1597" s="140" t="s">
        <v>3982</v>
      </c>
      <c r="E1597" s="140" t="s">
        <v>4</v>
      </c>
      <c r="F1597" s="140" t="s">
        <v>4</v>
      </c>
      <c r="G1597" s="140"/>
      <c r="H1597" s="140" t="s">
        <v>6</v>
      </c>
      <c r="I1597" s="140"/>
      <c r="J1597" s="140"/>
      <c r="K1597" s="140" t="s">
        <v>4086</v>
      </c>
      <c r="L1597" s="140"/>
      <c r="M1597" s="140"/>
      <c r="N1597" s="139">
        <v>26837</v>
      </c>
      <c r="O1597" s="139">
        <v>0</v>
      </c>
      <c r="P1597" s="139">
        <v>26837</v>
      </c>
    </row>
    <row r="1598" spans="1:16" s="138" customFormat="1" hidden="1">
      <c r="A1598" s="138" t="s">
        <v>624</v>
      </c>
      <c r="B1598" s="138" t="s">
        <v>1148</v>
      </c>
      <c r="C1598" s="140" t="s">
        <v>681</v>
      </c>
      <c r="D1598" s="140" t="s">
        <v>3982</v>
      </c>
      <c r="E1598" s="140" t="s">
        <v>4</v>
      </c>
      <c r="F1598" s="140" t="s">
        <v>4</v>
      </c>
      <c r="G1598" s="140" t="s">
        <v>4</v>
      </c>
      <c r="H1598" s="140" t="s">
        <v>6</v>
      </c>
      <c r="I1598" s="140"/>
      <c r="J1598" s="140">
        <v>61200</v>
      </c>
      <c r="K1598" s="140" t="s">
        <v>4086</v>
      </c>
      <c r="L1598" s="140"/>
      <c r="M1598" s="140"/>
      <c r="N1598" s="139">
        <v>7365</v>
      </c>
      <c r="O1598" s="139"/>
      <c r="P1598" s="139">
        <v>7365</v>
      </c>
    </row>
    <row r="1599" spans="1:16" hidden="1">
      <c r="A1599" s="19" t="s">
        <v>1986</v>
      </c>
      <c r="B1599" s="19" t="s">
        <v>1149</v>
      </c>
      <c r="D1599" s="51" t="s">
        <v>1879</v>
      </c>
      <c r="E1599" s="51" t="s">
        <v>3</v>
      </c>
      <c r="F1599" s="51" t="s">
        <v>3</v>
      </c>
      <c r="H1599" s="51" t="s">
        <v>623</v>
      </c>
      <c r="J1599" s="51" t="s">
        <v>385</v>
      </c>
      <c r="K1599" s="51" t="s">
        <v>3731</v>
      </c>
      <c r="L1599" s="51" t="s">
        <v>3730</v>
      </c>
      <c r="N1599" s="53">
        <v>0</v>
      </c>
      <c r="P1599" s="53">
        <v>0</v>
      </c>
    </row>
    <row r="1600" spans="1:16" hidden="1">
      <c r="A1600" s="19" t="s">
        <v>1985</v>
      </c>
      <c r="B1600" s="19" t="s">
        <v>1149</v>
      </c>
      <c r="D1600" s="51" t="s">
        <v>1879</v>
      </c>
      <c r="E1600" s="51" t="s">
        <v>3</v>
      </c>
      <c r="F1600" s="51" t="s">
        <v>3</v>
      </c>
      <c r="H1600" s="51" t="s">
        <v>623</v>
      </c>
      <c r="J1600" s="51" t="s">
        <v>385</v>
      </c>
      <c r="K1600" s="51" t="s">
        <v>3731</v>
      </c>
      <c r="L1600" s="51" t="s">
        <v>3730</v>
      </c>
      <c r="N1600" s="53">
        <v>2.6960411191704798</v>
      </c>
      <c r="P1600" s="53">
        <v>2.6960411191704798</v>
      </c>
    </row>
    <row r="1601" spans="1:16" hidden="1">
      <c r="A1601" s="19" t="s">
        <v>1984</v>
      </c>
      <c r="B1601" s="19" t="s">
        <v>1149</v>
      </c>
      <c r="D1601" s="51" t="s">
        <v>1879</v>
      </c>
      <c r="E1601" s="51" t="s">
        <v>3</v>
      </c>
      <c r="F1601" s="51" t="s">
        <v>3</v>
      </c>
      <c r="H1601" s="51" t="s">
        <v>623</v>
      </c>
      <c r="J1601" s="51" t="s">
        <v>385</v>
      </c>
      <c r="K1601" s="51" t="s">
        <v>3731</v>
      </c>
      <c r="L1601" s="51" t="s">
        <v>3730</v>
      </c>
      <c r="N1601" s="53">
        <v>366382.30395888083</v>
      </c>
      <c r="P1601" s="53">
        <v>366382.30395888083</v>
      </c>
    </row>
    <row r="1602" spans="1:16" hidden="1">
      <c r="A1602" s="19" t="s">
        <v>2149</v>
      </c>
      <c r="B1602" s="19" t="s">
        <v>1150</v>
      </c>
      <c r="C1602" s="51" t="s">
        <v>681</v>
      </c>
      <c r="D1602" s="51" t="s">
        <v>3982</v>
      </c>
      <c r="E1602" s="51" t="s">
        <v>676</v>
      </c>
      <c r="F1602" s="51" t="s">
        <v>777</v>
      </c>
      <c r="G1602" s="51" t="s">
        <v>676</v>
      </c>
      <c r="H1602" s="51" t="s">
        <v>6</v>
      </c>
      <c r="L1602" s="51">
        <v>3029</v>
      </c>
      <c r="N1602" s="53">
        <v>2362.5235719005618</v>
      </c>
      <c r="O1602" s="53">
        <v>0</v>
      </c>
      <c r="P1602" s="53">
        <v>2362.5235719005618</v>
      </c>
    </row>
    <row r="1603" spans="1:16" hidden="1">
      <c r="A1603" s="19" t="s">
        <v>2149</v>
      </c>
      <c r="B1603" s="19" t="s">
        <v>1151</v>
      </c>
      <c r="C1603" s="51" t="s">
        <v>681</v>
      </c>
      <c r="D1603" s="51" t="s">
        <v>3982</v>
      </c>
      <c r="E1603" s="51" t="s">
        <v>676</v>
      </c>
      <c r="F1603" s="51" t="s">
        <v>777</v>
      </c>
      <c r="G1603" s="51" t="s">
        <v>676</v>
      </c>
      <c r="H1603" s="51" t="s">
        <v>6</v>
      </c>
      <c r="L1603" s="51">
        <v>6421</v>
      </c>
      <c r="N1603" s="53">
        <v>2713.560028840287</v>
      </c>
      <c r="O1603" s="53">
        <v>0</v>
      </c>
      <c r="P1603" s="53">
        <v>2713.560028840287</v>
      </c>
    </row>
    <row r="1604" spans="1:16" hidden="1">
      <c r="A1604" s="19" t="s">
        <v>529</v>
      </c>
      <c r="B1604" s="19" t="s">
        <v>1152</v>
      </c>
      <c r="D1604" s="51" t="s">
        <v>1879</v>
      </c>
      <c r="E1604" s="51" t="s">
        <v>1890</v>
      </c>
      <c r="F1604" s="51" t="s">
        <v>63</v>
      </c>
      <c r="H1604" s="51" t="s">
        <v>623</v>
      </c>
      <c r="J1604" s="51" t="s">
        <v>300</v>
      </c>
      <c r="K1604" s="51" t="s">
        <v>1966</v>
      </c>
      <c r="L1604" s="51">
        <v>977</v>
      </c>
      <c r="N1604" s="53">
        <v>352</v>
      </c>
      <c r="P1604" s="53">
        <v>352</v>
      </c>
    </row>
    <row r="1605" spans="1:16" hidden="1">
      <c r="A1605" s="19" t="s">
        <v>2268</v>
      </c>
      <c r="B1605" s="19" t="s">
        <v>1153</v>
      </c>
      <c r="D1605" s="51" t="s">
        <v>1879</v>
      </c>
      <c r="E1605" s="51" t="s">
        <v>103</v>
      </c>
      <c r="F1605" s="51" t="s">
        <v>688</v>
      </c>
      <c r="H1605" s="51" t="s">
        <v>623</v>
      </c>
      <c r="J1605" s="51" t="s">
        <v>300</v>
      </c>
      <c r="K1605" s="51" t="s">
        <v>1966</v>
      </c>
      <c r="L1605" s="51">
        <v>977</v>
      </c>
      <c r="N1605" s="53">
        <v>34</v>
      </c>
      <c r="O1605" s="53">
        <v>0</v>
      </c>
      <c r="P1605" s="53">
        <v>34</v>
      </c>
    </row>
    <row r="1606" spans="1:16" hidden="1">
      <c r="A1606" s="19" t="s">
        <v>1964</v>
      </c>
      <c r="B1606" s="19" t="s">
        <v>1154</v>
      </c>
      <c r="D1606" s="51" t="s">
        <v>1879</v>
      </c>
      <c r="E1606" s="51" t="s">
        <v>103</v>
      </c>
      <c r="F1606" s="51" t="s">
        <v>103</v>
      </c>
      <c r="H1606" s="51" t="s">
        <v>612</v>
      </c>
      <c r="K1606" s="51" t="s">
        <v>1966</v>
      </c>
      <c r="N1606" s="53">
        <v>23</v>
      </c>
      <c r="P1606" s="53">
        <v>23</v>
      </c>
    </row>
    <row r="1607" spans="1:16" hidden="1">
      <c r="A1607" s="19" t="s">
        <v>805</v>
      </c>
      <c r="B1607" s="19" t="s">
        <v>1155</v>
      </c>
      <c r="D1607" s="51" t="s">
        <v>1879</v>
      </c>
      <c r="E1607" s="51" t="s">
        <v>103</v>
      </c>
      <c r="F1607" s="51" t="s">
        <v>103</v>
      </c>
      <c r="H1607" s="51" t="s">
        <v>623</v>
      </c>
      <c r="J1607" s="51">
        <v>61044</v>
      </c>
      <c r="K1607" s="51" t="s">
        <v>1966</v>
      </c>
      <c r="N1607" s="53">
        <v>11</v>
      </c>
      <c r="P1607" s="53">
        <v>11</v>
      </c>
    </row>
    <row r="1608" spans="1:16" s="138" customFormat="1" hidden="1">
      <c r="A1608" s="138" t="s">
        <v>2019</v>
      </c>
      <c r="B1608" s="138" t="s">
        <v>3987</v>
      </c>
      <c r="C1608" s="140" t="s">
        <v>681</v>
      </c>
      <c r="D1608" s="140" t="s">
        <v>3982</v>
      </c>
      <c r="E1608" s="140" t="s">
        <v>0</v>
      </c>
      <c r="F1608" s="140" t="s">
        <v>46</v>
      </c>
      <c r="G1608" s="140" t="s">
        <v>0</v>
      </c>
      <c r="H1608" s="140" t="s">
        <v>1</v>
      </c>
      <c r="I1608" s="140"/>
      <c r="J1608" s="140" t="s">
        <v>2136</v>
      </c>
      <c r="K1608" s="140" t="s">
        <v>2135</v>
      </c>
      <c r="L1608" s="140">
        <v>7832</v>
      </c>
      <c r="M1608" s="140"/>
      <c r="N1608" s="139">
        <v>27520</v>
      </c>
      <c r="O1608" s="139">
        <v>0</v>
      </c>
      <c r="P1608" s="139">
        <v>27520</v>
      </c>
    </row>
    <row r="1609" spans="1:16" s="135" customFormat="1">
      <c r="A1609" s="135" t="s">
        <v>2149</v>
      </c>
      <c r="B1609" s="135" t="s">
        <v>1157</v>
      </c>
      <c r="C1609" s="137" t="s">
        <v>681</v>
      </c>
      <c r="D1609" s="137" t="s">
        <v>3982</v>
      </c>
      <c r="E1609" s="137" t="s">
        <v>103</v>
      </c>
      <c r="F1609" s="137" t="s">
        <v>1888</v>
      </c>
      <c r="G1609" s="137" t="s">
        <v>103</v>
      </c>
      <c r="H1609" s="137" t="s">
        <v>5</v>
      </c>
      <c r="I1609" s="137"/>
      <c r="J1609" s="137"/>
      <c r="K1609" s="137"/>
      <c r="L1609" s="137" t="s">
        <v>15</v>
      </c>
      <c r="M1609" s="137"/>
      <c r="N1609" s="136">
        <v>-15.676140907423038</v>
      </c>
      <c r="O1609" s="136">
        <v>0</v>
      </c>
      <c r="P1609" s="136">
        <v>-15.676140907423038</v>
      </c>
    </row>
    <row r="1610" spans="1:16" hidden="1">
      <c r="A1610" s="19" t="s">
        <v>507</v>
      </c>
      <c r="B1610" s="19" t="s">
        <v>1158</v>
      </c>
      <c r="D1610" s="51" t="s">
        <v>1879</v>
      </c>
      <c r="E1610" s="51" t="s">
        <v>460</v>
      </c>
      <c r="F1610" s="51" t="s">
        <v>460</v>
      </c>
      <c r="H1610" s="51" t="s">
        <v>1159</v>
      </c>
      <c r="K1610" s="51" t="s">
        <v>1939</v>
      </c>
      <c r="L1610" s="51">
        <v>58370</v>
      </c>
      <c r="N1610" s="53">
        <v>2016</v>
      </c>
      <c r="P1610" s="53">
        <v>2016</v>
      </c>
    </row>
    <row r="1611" spans="1:16" s="135" customFormat="1">
      <c r="A1611" s="135" t="s">
        <v>1989</v>
      </c>
      <c r="B1611" s="135" t="s">
        <v>1160</v>
      </c>
      <c r="C1611" s="137" t="s">
        <v>629</v>
      </c>
      <c r="D1611" s="137" t="s">
        <v>3982</v>
      </c>
      <c r="E1611" s="137" t="s">
        <v>4</v>
      </c>
      <c r="F1611" s="137" t="s">
        <v>4</v>
      </c>
      <c r="G1611" s="137"/>
      <c r="H1611" s="137" t="s">
        <v>796</v>
      </c>
      <c r="I1611" s="137"/>
      <c r="J1611" s="137" t="s">
        <v>4283</v>
      </c>
      <c r="K1611" s="137" t="s">
        <v>4282</v>
      </c>
      <c r="L1611" s="137"/>
      <c r="M1611" s="137"/>
      <c r="N1611" s="136">
        <v>25700</v>
      </c>
      <c r="O1611" s="136">
        <v>0</v>
      </c>
      <c r="P1611" s="136">
        <v>25700</v>
      </c>
    </row>
    <row r="1612" spans="1:16" s="135" customFormat="1">
      <c r="A1612" s="135" t="s">
        <v>1989</v>
      </c>
      <c r="B1612" s="135" t="s">
        <v>1161</v>
      </c>
      <c r="C1612" s="137" t="s">
        <v>629</v>
      </c>
      <c r="D1612" s="137" t="s">
        <v>3982</v>
      </c>
      <c r="E1612" s="137" t="s">
        <v>4</v>
      </c>
      <c r="F1612" s="137" t="s">
        <v>4</v>
      </c>
      <c r="G1612" s="137"/>
      <c r="H1612" s="137" t="s">
        <v>796</v>
      </c>
      <c r="I1612" s="137"/>
      <c r="J1612" s="137" t="s">
        <v>4283</v>
      </c>
      <c r="K1612" s="137" t="s">
        <v>4300</v>
      </c>
      <c r="L1612" s="137"/>
      <c r="M1612" s="137"/>
      <c r="N1612" s="136">
        <v>76751</v>
      </c>
      <c r="O1612" s="136">
        <v>0</v>
      </c>
      <c r="P1612" s="136">
        <v>76751</v>
      </c>
    </row>
    <row r="1613" spans="1:16" s="135" customFormat="1">
      <c r="A1613" s="135" t="s">
        <v>2019</v>
      </c>
      <c r="B1613" s="135" t="s">
        <v>4301</v>
      </c>
      <c r="C1613" s="137" t="s">
        <v>629</v>
      </c>
      <c r="D1613" s="137" t="s">
        <v>3982</v>
      </c>
      <c r="E1613" s="137" t="s">
        <v>4</v>
      </c>
      <c r="F1613" s="137" t="s">
        <v>4</v>
      </c>
      <c r="G1613" s="137" t="s">
        <v>4</v>
      </c>
      <c r="H1613" s="137" t="s">
        <v>796</v>
      </c>
      <c r="I1613" s="137"/>
      <c r="J1613" s="137" t="s">
        <v>4283</v>
      </c>
      <c r="K1613" s="137" t="s">
        <v>4300</v>
      </c>
      <c r="L1613" s="137">
        <v>58127</v>
      </c>
      <c r="M1613" s="137"/>
      <c r="N1613" s="136">
        <v>9400</v>
      </c>
      <c r="O1613" s="136">
        <v>0</v>
      </c>
      <c r="P1613" s="136">
        <v>9400</v>
      </c>
    </row>
    <row r="1614" spans="1:16" s="135" customFormat="1">
      <c r="A1614" s="135" t="s">
        <v>1983</v>
      </c>
      <c r="B1614" s="135" t="s">
        <v>1162</v>
      </c>
      <c r="C1614" s="137" t="s">
        <v>629</v>
      </c>
      <c r="D1614" s="137" t="s">
        <v>3982</v>
      </c>
      <c r="E1614" s="137" t="s">
        <v>4</v>
      </c>
      <c r="F1614" s="137" t="s">
        <v>4</v>
      </c>
      <c r="G1614" s="137"/>
      <c r="H1614" s="137" t="s">
        <v>796</v>
      </c>
      <c r="I1614" s="137"/>
      <c r="J1614" s="137" t="s">
        <v>4286</v>
      </c>
      <c r="K1614" s="137" t="s">
        <v>4285</v>
      </c>
      <c r="L1614" s="137"/>
      <c r="M1614" s="137"/>
      <c r="N1614" s="136">
        <v>33342</v>
      </c>
      <c r="O1614" s="136"/>
      <c r="P1614" s="136">
        <v>33342</v>
      </c>
    </row>
    <row r="1615" spans="1:16" s="135" customFormat="1">
      <c r="A1615" s="135" t="s">
        <v>2276</v>
      </c>
      <c r="B1615" s="135" t="s">
        <v>4302</v>
      </c>
      <c r="C1615" s="137" t="s">
        <v>629</v>
      </c>
      <c r="D1615" s="137" t="s">
        <v>3982</v>
      </c>
      <c r="E1615" s="137" t="s">
        <v>4</v>
      </c>
      <c r="F1615" s="137" t="s">
        <v>4</v>
      </c>
      <c r="G1615" s="137"/>
      <c r="H1615" s="137" t="s">
        <v>796</v>
      </c>
      <c r="I1615" s="137"/>
      <c r="J1615" s="137" t="s">
        <v>4286</v>
      </c>
      <c r="K1615" s="137" t="s">
        <v>4285</v>
      </c>
      <c r="L1615" s="137">
        <v>59083</v>
      </c>
      <c r="M1615" s="137"/>
      <c r="N1615" s="136">
        <v>7892</v>
      </c>
      <c r="O1615" s="136">
        <v>0</v>
      </c>
      <c r="P1615" s="136">
        <v>7892</v>
      </c>
    </row>
    <row r="1616" spans="1:16" s="135" customFormat="1">
      <c r="A1616" s="135" t="s">
        <v>1989</v>
      </c>
      <c r="B1616" s="135" t="s">
        <v>1163</v>
      </c>
      <c r="C1616" s="137" t="s">
        <v>629</v>
      </c>
      <c r="D1616" s="137" t="s">
        <v>3982</v>
      </c>
      <c r="E1616" s="137" t="s">
        <v>4</v>
      </c>
      <c r="F1616" s="137" t="s">
        <v>4</v>
      </c>
      <c r="G1616" s="137"/>
      <c r="H1616" s="137" t="s">
        <v>796</v>
      </c>
      <c r="I1616" s="137"/>
      <c r="J1616" s="137" t="s">
        <v>4286</v>
      </c>
      <c r="K1616" s="137" t="s">
        <v>4285</v>
      </c>
      <c r="L1616" s="137"/>
      <c r="M1616" s="137"/>
      <c r="N1616" s="136">
        <v>18465</v>
      </c>
      <c r="O1616" s="136">
        <v>0</v>
      </c>
      <c r="P1616" s="136">
        <v>18465</v>
      </c>
    </row>
    <row r="1617" spans="1:16" hidden="1">
      <c r="A1617" s="19" t="s">
        <v>2268</v>
      </c>
      <c r="B1617" s="19" t="s">
        <v>1164</v>
      </c>
      <c r="D1617" s="51" t="s">
        <v>1879</v>
      </c>
      <c r="E1617" s="51" t="s">
        <v>0</v>
      </c>
      <c r="F1617" s="51" t="s">
        <v>578</v>
      </c>
      <c r="H1617" s="51" t="s">
        <v>623</v>
      </c>
      <c r="J1617" s="51" t="s">
        <v>213</v>
      </c>
      <c r="K1617" s="51" t="s">
        <v>3232</v>
      </c>
      <c r="L1617" s="51">
        <v>57988</v>
      </c>
      <c r="N1617" s="53">
        <v>9085</v>
      </c>
      <c r="O1617" s="53">
        <v>0</v>
      </c>
      <c r="P1617" s="53">
        <v>9085</v>
      </c>
    </row>
    <row r="1618" spans="1:16" hidden="1">
      <c r="A1618" s="19" t="s">
        <v>2268</v>
      </c>
      <c r="B1618" s="19" t="s">
        <v>1165</v>
      </c>
      <c r="D1618" s="51" t="s">
        <v>1879</v>
      </c>
      <c r="E1618" s="51" t="s">
        <v>0</v>
      </c>
      <c r="F1618" s="51" t="s">
        <v>578</v>
      </c>
      <c r="H1618" s="51" t="s">
        <v>623</v>
      </c>
      <c r="J1618" s="51" t="s">
        <v>213</v>
      </c>
      <c r="K1618" s="51" t="s">
        <v>3231</v>
      </c>
      <c r="L1618" s="51">
        <v>57988</v>
      </c>
      <c r="N1618" s="53">
        <v>4542</v>
      </c>
      <c r="O1618" s="53">
        <v>0</v>
      </c>
      <c r="P1618" s="53">
        <v>4542</v>
      </c>
    </row>
    <row r="1619" spans="1:16" hidden="1">
      <c r="A1619" s="19" t="s">
        <v>2268</v>
      </c>
      <c r="B1619" s="19" t="s">
        <v>1166</v>
      </c>
      <c r="D1619" s="51" t="s">
        <v>1879</v>
      </c>
      <c r="E1619" s="51" t="s">
        <v>0</v>
      </c>
      <c r="F1619" s="51" t="s">
        <v>578</v>
      </c>
      <c r="H1619" s="51" t="s">
        <v>623</v>
      </c>
      <c r="J1619" s="51" t="s">
        <v>213</v>
      </c>
      <c r="K1619" s="51" t="s">
        <v>3230</v>
      </c>
      <c r="L1619" s="51">
        <v>57988</v>
      </c>
      <c r="N1619" s="53">
        <v>13713</v>
      </c>
      <c r="O1619" s="53">
        <v>0</v>
      </c>
      <c r="P1619" s="53">
        <v>13713</v>
      </c>
    </row>
    <row r="1620" spans="1:16" s="135" customFormat="1">
      <c r="A1620" s="135" t="s">
        <v>41</v>
      </c>
      <c r="B1620" s="135" t="s">
        <v>1167</v>
      </c>
      <c r="C1620" s="137" t="s">
        <v>681</v>
      </c>
      <c r="D1620" s="137" t="s">
        <v>3982</v>
      </c>
      <c r="E1620" s="137" t="s">
        <v>4</v>
      </c>
      <c r="F1620" s="137" t="s">
        <v>4</v>
      </c>
      <c r="G1620" s="137"/>
      <c r="H1620" s="137" t="s">
        <v>1</v>
      </c>
      <c r="I1620" s="137"/>
      <c r="J1620" s="137">
        <v>61994</v>
      </c>
      <c r="K1620" s="137" t="s">
        <v>83</v>
      </c>
      <c r="L1620" s="137">
        <v>57635</v>
      </c>
      <c r="M1620" s="137"/>
      <c r="N1620" s="136">
        <v>118690</v>
      </c>
      <c r="O1620" s="136"/>
      <c r="P1620" s="136">
        <v>118690</v>
      </c>
    </row>
    <row r="1621" spans="1:16" hidden="1">
      <c r="A1621" s="19" t="s">
        <v>1986</v>
      </c>
      <c r="B1621" s="19" t="s">
        <v>1168</v>
      </c>
      <c r="D1621" s="51" t="s">
        <v>1879</v>
      </c>
      <c r="E1621" s="51" t="s">
        <v>460</v>
      </c>
      <c r="F1621" s="51" t="s">
        <v>460</v>
      </c>
      <c r="H1621" s="51" t="s">
        <v>623</v>
      </c>
      <c r="J1621" s="51" t="s">
        <v>555</v>
      </c>
      <c r="K1621" s="51" t="s">
        <v>2920</v>
      </c>
      <c r="N1621" s="53">
        <v>0</v>
      </c>
      <c r="P1621" s="53">
        <v>0</v>
      </c>
    </row>
    <row r="1622" spans="1:16" hidden="1">
      <c r="A1622" s="19" t="s">
        <v>1985</v>
      </c>
      <c r="B1622" s="19" t="s">
        <v>1168</v>
      </c>
      <c r="D1622" s="51" t="s">
        <v>1879</v>
      </c>
      <c r="E1622" s="51" t="s">
        <v>460</v>
      </c>
      <c r="F1622" s="51" t="s">
        <v>460</v>
      </c>
      <c r="H1622" s="51" t="s">
        <v>623</v>
      </c>
      <c r="J1622" s="51" t="s">
        <v>555</v>
      </c>
      <c r="K1622" s="51" t="s">
        <v>2920</v>
      </c>
      <c r="N1622" s="53">
        <v>6.6218746415944718E-2</v>
      </c>
      <c r="P1622" s="53">
        <v>6.6218746415944718E-2</v>
      </c>
    </row>
    <row r="1623" spans="1:16" hidden="1">
      <c r="A1623" s="19" t="s">
        <v>1984</v>
      </c>
      <c r="B1623" s="19" t="s">
        <v>1168</v>
      </c>
      <c r="D1623" s="51" t="s">
        <v>1879</v>
      </c>
      <c r="E1623" s="51" t="s">
        <v>460</v>
      </c>
      <c r="F1623" s="51" t="s">
        <v>460</v>
      </c>
      <c r="H1623" s="51" t="s">
        <v>623</v>
      </c>
      <c r="J1623" s="51" t="s">
        <v>555</v>
      </c>
      <c r="K1623" s="51" t="s">
        <v>2920</v>
      </c>
      <c r="N1623" s="53">
        <v>8998.8897812535834</v>
      </c>
      <c r="P1623" s="53">
        <v>8998.8897812535834</v>
      </c>
    </row>
    <row r="1624" spans="1:16" hidden="1">
      <c r="A1624" s="19" t="s">
        <v>54</v>
      </c>
      <c r="B1624" s="19" t="s">
        <v>1169</v>
      </c>
      <c r="D1624" s="51" t="s">
        <v>1879</v>
      </c>
      <c r="E1624" s="51" t="s">
        <v>103</v>
      </c>
      <c r="F1624" s="51" t="s">
        <v>103</v>
      </c>
      <c r="H1624" s="51" t="s">
        <v>842</v>
      </c>
      <c r="J1624" s="51" t="s">
        <v>1921</v>
      </c>
      <c r="K1624" s="51" t="s">
        <v>1920</v>
      </c>
      <c r="L1624" s="51" t="s">
        <v>1919</v>
      </c>
      <c r="N1624" s="53">
        <v>151690</v>
      </c>
      <c r="P1624" s="53">
        <v>151690</v>
      </c>
    </row>
    <row r="1625" spans="1:16" hidden="1">
      <c r="A1625" s="19" t="s">
        <v>40</v>
      </c>
      <c r="B1625" s="19" t="s">
        <v>2810</v>
      </c>
      <c r="D1625" s="51" t="s">
        <v>1879</v>
      </c>
      <c r="E1625" s="51" t="s">
        <v>622</v>
      </c>
      <c r="F1625" s="51" t="s">
        <v>622</v>
      </c>
      <c r="H1625" s="51" t="s">
        <v>623</v>
      </c>
      <c r="J1625" s="51" t="s">
        <v>2009</v>
      </c>
      <c r="N1625" s="53">
        <v>1764</v>
      </c>
      <c r="O1625" s="53">
        <v>1764</v>
      </c>
      <c r="P1625" s="53">
        <v>0</v>
      </c>
    </row>
    <row r="1626" spans="1:16" hidden="1">
      <c r="A1626" s="19" t="s">
        <v>434</v>
      </c>
      <c r="B1626" s="19" t="s">
        <v>1170</v>
      </c>
      <c r="D1626" s="51" t="s">
        <v>1879</v>
      </c>
      <c r="E1626" s="51" t="s">
        <v>622</v>
      </c>
      <c r="F1626" s="51" t="s">
        <v>622</v>
      </c>
      <c r="G1626" s="51" t="s">
        <v>622</v>
      </c>
      <c r="H1626" s="51" t="s">
        <v>1878</v>
      </c>
      <c r="L1626" s="51">
        <v>7451</v>
      </c>
      <c r="N1626" s="53">
        <v>0</v>
      </c>
      <c r="P1626" s="53">
        <v>0</v>
      </c>
    </row>
    <row r="1627" spans="1:16" hidden="1">
      <c r="A1627" s="19" t="s">
        <v>611</v>
      </c>
      <c r="B1627" s="19" t="s">
        <v>1170</v>
      </c>
      <c r="D1627" s="51" t="s">
        <v>1879</v>
      </c>
      <c r="E1627" s="51" t="s">
        <v>622</v>
      </c>
      <c r="F1627" s="51" t="s">
        <v>622</v>
      </c>
      <c r="H1627" s="51" t="s">
        <v>1171</v>
      </c>
      <c r="L1627" s="51">
        <v>7451</v>
      </c>
      <c r="N1627" s="53">
        <v>911.84</v>
      </c>
      <c r="P1627" s="53">
        <v>911.84</v>
      </c>
    </row>
    <row r="1628" spans="1:16" hidden="1">
      <c r="A1628" s="19" t="s">
        <v>636</v>
      </c>
      <c r="B1628" s="19" t="s">
        <v>1170</v>
      </c>
      <c r="D1628" s="51" t="s">
        <v>1879</v>
      </c>
      <c r="E1628" s="51" t="s">
        <v>622</v>
      </c>
      <c r="F1628" s="51" t="s">
        <v>622</v>
      </c>
      <c r="H1628" s="51" t="s">
        <v>1171</v>
      </c>
      <c r="L1628" s="51">
        <v>7451</v>
      </c>
      <c r="N1628" s="53">
        <v>8.24</v>
      </c>
      <c r="P1628" s="53">
        <v>8.24</v>
      </c>
    </row>
    <row r="1629" spans="1:16" hidden="1">
      <c r="A1629" s="19" t="s">
        <v>507</v>
      </c>
      <c r="B1629" s="19" t="s">
        <v>1170</v>
      </c>
      <c r="D1629" s="51" t="s">
        <v>1879</v>
      </c>
      <c r="E1629" s="51" t="s">
        <v>622</v>
      </c>
      <c r="F1629" s="51" t="s">
        <v>622</v>
      </c>
      <c r="H1629" s="51" t="s">
        <v>1171</v>
      </c>
      <c r="L1629" s="51">
        <v>7451</v>
      </c>
      <c r="N1629" s="53">
        <v>14.63</v>
      </c>
      <c r="P1629" s="53">
        <v>14.63</v>
      </c>
    </row>
    <row r="1630" spans="1:16" hidden="1">
      <c r="A1630" s="19" t="s">
        <v>637</v>
      </c>
      <c r="B1630" s="19" t="s">
        <v>1170</v>
      </c>
      <c r="D1630" s="51" t="s">
        <v>1879</v>
      </c>
      <c r="E1630" s="51" t="s">
        <v>622</v>
      </c>
      <c r="F1630" s="51" t="s">
        <v>622</v>
      </c>
      <c r="H1630" s="51" t="s">
        <v>1171</v>
      </c>
      <c r="L1630" s="51">
        <v>7451</v>
      </c>
      <c r="N1630" s="53">
        <v>243.75</v>
      </c>
      <c r="P1630" s="53">
        <v>243.75</v>
      </c>
    </row>
    <row r="1631" spans="1:16" hidden="1">
      <c r="A1631" s="19" t="s">
        <v>638</v>
      </c>
      <c r="B1631" s="19" t="s">
        <v>1170</v>
      </c>
      <c r="D1631" s="51" t="s">
        <v>1879</v>
      </c>
      <c r="E1631" s="51" t="s">
        <v>622</v>
      </c>
      <c r="F1631" s="51" t="s">
        <v>622</v>
      </c>
      <c r="H1631" s="51" t="s">
        <v>1171</v>
      </c>
      <c r="L1631" s="51">
        <v>7451</v>
      </c>
      <c r="N1631" s="53">
        <v>559.69000000000005</v>
      </c>
      <c r="P1631" s="53">
        <v>559.69000000000005</v>
      </c>
    </row>
    <row r="1632" spans="1:16" hidden="1">
      <c r="A1632" s="19" t="s">
        <v>639</v>
      </c>
      <c r="B1632" s="19" t="s">
        <v>1170</v>
      </c>
      <c r="D1632" s="51" t="s">
        <v>1879</v>
      </c>
      <c r="E1632" s="51" t="s">
        <v>622</v>
      </c>
      <c r="F1632" s="51" t="s">
        <v>622</v>
      </c>
      <c r="H1632" s="51" t="s">
        <v>1171</v>
      </c>
      <c r="L1632" s="51">
        <v>7451</v>
      </c>
      <c r="N1632" s="53">
        <v>243.75</v>
      </c>
      <c r="P1632" s="53">
        <v>243.75</v>
      </c>
    </row>
    <row r="1633" spans="1:16" hidden="1">
      <c r="A1633" s="19" t="s">
        <v>1894</v>
      </c>
      <c r="B1633" s="19" t="s">
        <v>1170</v>
      </c>
      <c r="D1633" s="51" t="s">
        <v>1879</v>
      </c>
      <c r="E1633" s="51" t="s">
        <v>622</v>
      </c>
      <c r="F1633" s="51" t="s">
        <v>622</v>
      </c>
      <c r="H1633" s="51" t="s">
        <v>1171</v>
      </c>
      <c r="L1633" s="51">
        <v>7451</v>
      </c>
      <c r="N1633" s="53">
        <v>75.930000000000007</v>
      </c>
      <c r="P1633" s="53">
        <v>75.930000000000007</v>
      </c>
    </row>
    <row r="1634" spans="1:16" hidden="1">
      <c r="A1634" s="19" t="s">
        <v>640</v>
      </c>
      <c r="B1634" s="19" t="s">
        <v>1170</v>
      </c>
      <c r="D1634" s="51" t="s">
        <v>1879</v>
      </c>
      <c r="E1634" s="51" t="s">
        <v>622</v>
      </c>
      <c r="F1634" s="51" t="s">
        <v>622</v>
      </c>
      <c r="H1634" s="51" t="s">
        <v>1171</v>
      </c>
      <c r="L1634" s="51">
        <v>7451</v>
      </c>
      <c r="N1634" s="53">
        <v>379.85</v>
      </c>
      <c r="P1634" s="53">
        <v>379.85</v>
      </c>
    </row>
    <row r="1635" spans="1:16" hidden="1">
      <c r="A1635" s="19" t="s">
        <v>434</v>
      </c>
      <c r="B1635" s="19" t="s">
        <v>1172</v>
      </c>
      <c r="D1635" s="51" t="s">
        <v>1879</v>
      </c>
      <c r="E1635" s="51" t="s">
        <v>622</v>
      </c>
      <c r="F1635" s="51" t="s">
        <v>622</v>
      </c>
      <c r="G1635" s="51" t="s">
        <v>622</v>
      </c>
      <c r="H1635" s="51" t="s">
        <v>1878</v>
      </c>
      <c r="L1635" s="51">
        <v>7449</v>
      </c>
      <c r="N1635" s="53">
        <v>0</v>
      </c>
      <c r="P1635" s="53">
        <v>0</v>
      </c>
    </row>
    <row r="1636" spans="1:16" hidden="1">
      <c r="A1636" s="19" t="s">
        <v>611</v>
      </c>
      <c r="B1636" s="19" t="s">
        <v>1172</v>
      </c>
      <c r="D1636" s="51" t="s">
        <v>1879</v>
      </c>
      <c r="E1636" s="51" t="s">
        <v>622</v>
      </c>
      <c r="F1636" s="51" t="s">
        <v>622</v>
      </c>
      <c r="H1636" s="51" t="s">
        <v>1171</v>
      </c>
      <c r="L1636" s="51">
        <v>7449</v>
      </c>
      <c r="N1636" s="53">
        <v>2103.5100000000002</v>
      </c>
      <c r="P1636" s="53">
        <v>2103.5100000000002</v>
      </c>
    </row>
    <row r="1637" spans="1:16" hidden="1">
      <c r="A1637" s="19" t="s">
        <v>636</v>
      </c>
      <c r="B1637" s="19" t="s">
        <v>1172</v>
      </c>
      <c r="D1637" s="51" t="s">
        <v>1879</v>
      </c>
      <c r="E1637" s="51" t="s">
        <v>622</v>
      </c>
      <c r="F1637" s="51" t="s">
        <v>622</v>
      </c>
      <c r="H1637" s="51" t="s">
        <v>1171</v>
      </c>
      <c r="L1637" s="51">
        <v>7449</v>
      </c>
      <c r="N1637" s="53">
        <v>0</v>
      </c>
      <c r="P1637" s="53">
        <v>0</v>
      </c>
    </row>
    <row r="1638" spans="1:16" hidden="1">
      <c r="A1638" s="19" t="s">
        <v>507</v>
      </c>
      <c r="B1638" s="19" t="s">
        <v>1172</v>
      </c>
      <c r="D1638" s="51" t="s">
        <v>1879</v>
      </c>
      <c r="E1638" s="51" t="s">
        <v>622</v>
      </c>
      <c r="F1638" s="51" t="s">
        <v>622</v>
      </c>
      <c r="H1638" s="51" t="s">
        <v>1171</v>
      </c>
      <c r="L1638" s="51">
        <v>7449</v>
      </c>
      <c r="N1638" s="53">
        <v>0</v>
      </c>
      <c r="P1638" s="53">
        <v>0</v>
      </c>
    </row>
    <row r="1639" spans="1:16" hidden="1">
      <c r="A1639" s="19" t="s">
        <v>637</v>
      </c>
      <c r="B1639" s="19" t="s">
        <v>1172</v>
      </c>
      <c r="D1639" s="51" t="s">
        <v>1879</v>
      </c>
      <c r="E1639" s="51" t="s">
        <v>622</v>
      </c>
      <c r="F1639" s="51" t="s">
        <v>622</v>
      </c>
      <c r="H1639" s="51" t="s">
        <v>1171</v>
      </c>
      <c r="L1639" s="51">
        <v>7449</v>
      </c>
      <c r="N1639" s="53">
        <v>0</v>
      </c>
      <c r="P1639" s="53">
        <v>0</v>
      </c>
    </row>
    <row r="1640" spans="1:16" hidden="1">
      <c r="A1640" s="19" t="s">
        <v>638</v>
      </c>
      <c r="B1640" s="19" t="s">
        <v>1172</v>
      </c>
      <c r="D1640" s="51" t="s">
        <v>1879</v>
      </c>
      <c r="E1640" s="51" t="s">
        <v>622</v>
      </c>
      <c r="F1640" s="51" t="s">
        <v>622</v>
      </c>
      <c r="H1640" s="51" t="s">
        <v>1171</v>
      </c>
      <c r="L1640" s="51">
        <v>7449</v>
      </c>
      <c r="N1640" s="53">
        <v>4373.12</v>
      </c>
      <c r="P1640" s="53">
        <v>4373.12</v>
      </c>
    </row>
    <row r="1641" spans="1:16" hidden="1">
      <c r="A1641" s="19" t="s">
        <v>639</v>
      </c>
      <c r="B1641" s="19" t="s">
        <v>1172</v>
      </c>
      <c r="D1641" s="51" t="s">
        <v>1879</v>
      </c>
      <c r="E1641" s="51" t="s">
        <v>622</v>
      </c>
      <c r="F1641" s="51" t="s">
        <v>622</v>
      </c>
      <c r="H1641" s="51" t="s">
        <v>1171</v>
      </c>
      <c r="L1641" s="51">
        <v>7449</v>
      </c>
      <c r="N1641" s="53">
        <v>189.48</v>
      </c>
      <c r="P1641" s="53">
        <v>189.48</v>
      </c>
    </row>
    <row r="1642" spans="1:16" hidden="1">
      <c r="A1642" s="19" t="s">
        <v>1894</v>
      </c>
      <c r="B1642" s="19" t="s">
        <v>1172</v>
      </c>
      <c r="D1642" s="51" t="s">
        <v>1879</v>
      </c>
      <c r="E1642" s="51" t="s">
        <v>622</v>
      </c>
      <c r="F1642" s="51" t="s">
        <v>622</v>
      </c>
      <c r="H1642" s="51" t="s">
        <v>1171</v>
      </c>
      <c r="L1642" s="51">
        <v>7449</v>
      </c>
      <c r="N1642" s="53">
        <v>0</v>
      </c>
      <c r="P1642" s="53">
        <v>0</v>
      </c>
    </row>
    <row r="1643" spans="1:16" hidden="1">
      <c r="A1643" s="19" t="s">
        <v>640</v>
      </c>
      <c r="B1643" s="19" t="s">
        <v>1172</v>
      </c>
      <c r="D1643" s="51" t="s">
        <v>1879</v>
      </c>
      <c r="E1643" s="51" t="s">
        <v>622</v>
      </c>
      <c r="F1643" s="51" t="s">
        <v>622</v>
      </c>
      <c r="H1643" s="51" t="s">
        <v>1171</v>
      </c>
      <c r="L1643" s="51">
        <v>7449</v>
      </c>
      <c r="N1643" s="53">
        <v>0</v>
      </c>
      <c r="P1643" s="53">
        <v>0</v>
      </c>
    </row>
    <row r="1644" spans="1:16" hidden="1">
      <c r="A1644" s="19" t="s">
        <v>16</v>
      </c>
      <c r="B1644" s="19" t="s">
        <v>1173</v>
      </c>
      <c r="D1644" s="51" t="s">
        <v>1879</v>
      </c>
      <c r="E1644" s="51" t="s">
        <v>622</v>
      </c>
      <c r="F1644" s="51" t="s">
        <v>1174</v>
      </c>
      <c r="H1644" s="51" t="s">
        <v>623</v>
      </c>
      <c r="L1644" s="51">
        <v>57978</v>
      </c>
      <c r="N1644" s="53">
        <v>20031</v>
      </c>
      <c r="O1644" s="53">
        <v>5375</v>
      </c>
      <c r="P1644" s="53">
        <v>14656</v>
      </c>
    </row>
    <row r="1645" spans="1:16" hidden="1">
      <c r="A1645" s="19" t="s">
        <v>434</v>
      </c>
      <c r="B1645" s="19" t="s">
        <v>1173</v>
      </c>
      <c r="D1645" s="51" t="s">
        <v>1879</v>
      </c>
      <c r="E1645" s="51" t="s">
        <v>622</v>
      </c>
      <c r="F1645" s="51" t="s">
        <v>622</v>
      </c>
      <c r="G1645" s="51" t="s">
        <v>622</v>
      </c>
      <c r="H1645" s="51" t="s">
        <v>1878</v>
      </c>
      <c r="L1645" s="51">
        <v>40613</v>
      </c>
      <c r="N1645" s="53">
        <v>0</v>
      </c>
      <c r="P1645" s="53">
        <v>0</v>
      </c>
    </row>
    <row r="1646" spans="1:16" hidden="1">
      <c r="A1646" s="19" t="s">
        <v>1889</v>
      </c>
      <c r="B1646" s="19" t="s">
        <v>1173</v>
      </c>
      <c r="D1646" s="51" t="s">
        <v>1879</v>
      </c>
      <c r="E1646" s="51" t="s">
        <v>622</v>
      </c>
      <c r="F1646" s="51" t="s">
        <v>622</v>
      </c>
      <c r="H1646" s="51" t="s">
        <v>1171</v>
      </c>
      <c r="J1646" s="51" t="s">
        <v>67</v>
      </c>
      <c r="K1646" s="51" t="s">
        <v>67</v>
      </c>
      <c r="L1646" s="51">
        <v>57978</v>
      </c>
      <c r="N1646" s="53">
        <v>77843</v>
      </c>
      <c r="P1646" s="53">
        <v>77843</v>
      </c>
    </row>
    <row r="1647" spans="1:16" hidden="1">
      <c r="A1647" s="19" t="s">
        <v>636</v>
      </c>
      <c r="B1647" s="19" t="s">
        <v>1173</v>
      </c>
      <c r="D1647" s="51" t="s">
        <v>1879</v>
      </c>
      <c r="E1647" s="51" t="s">
        <v>622</v>
      </c>
      <c r="F1647" s="51" t="s">
        <v>622</v>
      </c>
      <c r="H1647" s="51" t="s">
        <v>1171</v>
      </c>
      <c r="L1647" s="51">
        <v>40613</v>
      </c>
      <c r="N1647" s="53">
        <v>1946</v>
      </c>
      <c r="P1647" s="53">
        <v>1946</v>
      </c>
    </row>
    <row r="1648" spans="1:16" hidden="1">
      <c r="A1648" s="19" t="s">
        <v>507</v>
      </c>
      <c r="B1648" s="19" t="s">
        <v>1173</v>
      </c>
      <c r="D1648" s="51" t="s">
        <v>1879</v>
      </c>
      <c r="E1648" s="51" t="s">
        <v>622</v>
      </c>
      <c r="F1648" s="51" t="s">
        <v>622</v>
      </c>
      <c r="H1648" s="51" t="s">
        <v>1171</v>
      </c>
      <c r="L1648" s="51">
        <v>40613</v>
      </c>
      <c r="N1648" s="53">
        <v>14271</v>
      </c>
      <c r="P1648" s="53">
        <v>14271</v>
      </c>
    </row>
    <row r="1649" spans="1:16" hidden="1">
      <c r="A1649" s="19" t="s">
        <v>637</v>
      </c>
      <c r="B1649" s="19" t="s">
        <v>1173</v>
      </c>
      <c r="D1649" s="51" t="s">
        <v>1879</v>
      </c>
      <c r="E1649" s="51" t="s">
        <v>622</v>
      </c>
      <c r="F1649" s="51" t="s">
        <v>622</v>
      </c>
      <c r="H1649" s="51" t="s">
        <v>1171</v>
      </c>
      <c r="L1649" s="51">
        <v>40613</v>
      </c>
      <c r="N1649" s="53">
        <v>11936</v>
      </c>
      <c r="P1649" s="53">
        <v>11936</v>
      </c>
    </row>
    <row r="1650" spans="1:16" hidden="1">
      <c r="A1650" s="19" t="s">
        <v>638</v>
      </c>
      <c r="B1650" s="19" t="s">
        <v>1173</v>
      </c>
      <c r="D1650" s="51" t="s">
        <v>1879</v>
      </c>
      <c r="E1650" s="51" t="s">
        <v>622</v>
      </c>
      <c r="F1650" s="51" t="s">
        <v>622</v>
      </c>
      <c r="H1650" s="51" t="s">
        <v>1171</v>
      </c>
      <c r="L1650" s="51">
        <v>40613</v>
      </c>
      <c r="N1650" s="53">
        <v>69021</v>
      </c>
      <c r="P1650" s="53">
        <v>69021</v>
      </c>
    </row>
    <row r="1651" spans="1:16" hidden="1">
      <c r="A1651" s="19" t="s">
        <v>639</v>
      </c>
      <c r="B1651" s="19" t="s">
        <v>1173</v>
      </c>
      <c r="D1651" s="51" t="s">
        <v>1879</v>
      </c>
      <c r="E1651" s="51" t="s">
        <v>622</v>
      </c>
      <c r="F1651" s="51" t="s">
        <v>622</v>
      </c>
      <c r="H1651" s="51" t="s">
        <v>1171</v>
      </c>
      <c r="L1651" s="51">
        <v>40613</v>
      </c>
      <c r="N1651" s="53">
        <v>14790</v>
      </c>
      <c r="P1651" s="53">
        <v>14790</v>
      </c>
    </row>
    <row r="1652" spans="1:16" hidden="1">
      <c r="A1652" s="19" t="s">
        <v>1894</v>
      </c>
      <c r="B1652" s="19" t="s">
        <v>1173</v>
      </c>
      <c r="D1652" s="51" t="s">
        <v>1879</v>
      </c>
      <c r="E1652" s="51" t="s">
        <v>622</v>
      </c>
      <c r="F1652" s="51" t="s">
        <v>622</v>
      </c>
      <c r="H1652" s="51" t="s">
        <v>1171</v>
      </c>
      <c r="L1652" s="51">
        <v>40613</v>
      </c>
      <c r="N1652" s="53">
        <v>5708</v>
      </c>
      <c r="P1652" s="53">
        <v>5708</v>
      </c>
    </row>
    <row r="1653" spans="1:16" hidden="1">
      <c r="A1653" s="19" t="s">
        <v>640</v>
      </c>
      <c r="B1653" s="19" t="s">
        <v>1173</v>
      </c>
      <c r="D1653" s="51" t="s">
        <v>1879</v>
      </c>
      <c r="E1653" s="51" t="s">
        <v>622</v>
      </c>
      <c r="F1653" s="51" t="s">
        <v>622</v>
      </c>
      <c r="H1653" s="51" t="s">
        <v>1171</v>
      </c>
      <c r="L1653" s="51">
        <v>40613</v>
      </c>
      <c r="N1653" s="53">
        <v>12974</v>
      </c>
      <c r="P1653" s="53">
        <v>12974</v>
      </c>
    </row>
    <row r="1654" spans="1:16" hidden="1">
      <c r="A1654" s="19" t="s">
        <v>2658</v>
      </c>
      <c r="B1654" s="19" t="s">
        <v>2665</v>
      </c>
      <c r="D1654" s="51" t="s">
        <v>1879</v>
      </c>
      <c r="E1654" s="51" t="s">
        <v>622</v>
      </c>
      <c r="F1654" s="51" t="s">
        <v>1175</v>
      </c>
      <c r="H1654" s="51" t="s">
        <v>623</v>
      </c>
      <c r="L1654" s="51">
        <v>57978</v>
      </c>
      <c r="N1654" s="53">
        <v>19383</v>
      </c>
      <c r="O1654" s="53">
        <v>0</v>
      </c>
      <c r="P1654" s="53">
        <v>19383</v>
      </c>
    </row>
    <row r="1655" spans="1:16" s="135" customFormat="1">
      <c r="A1655" s="135" t="s">
        <v>1994</v>
      </c>
      <c r="B1655" s="135" t="s">
        <v>4304</v>
      </c>
      <c r="C1655" s="137" t="s">
        <v>629</v>
      </c>
      <c r="D1655" s="137" t="s">
        <v>3982</v>
      </c>
      <c r="E1655" s="137" t="s">
        <v>4</v>
      </c>
      <c r="F1655" s="137" t="s">
        <v>4</v>
      </c>
      <c r="G1655" s="137"/>
      <c r="H1655" s="137" t="s">
        <v>796</v>
      </c>
      <c r="I1655" s="137" t="s">
        <v>4305</v>
      </c>
      <c r="J1655" s="137" t="s">
        <v>4303</v>
      </c>
      <c r="K1655" s="137"/>
      <c r="L1655" s="137"/>
      <c r="M1655" s="137"/>
      <c r="N1655" s="136">
        <v>105941</v>
      </c>
      <c r="O1655" s="136"/>
      <c r="P1655" s="136">
        <v>105941</v>
      </c>
    </row>
    <row r="1656" spans="1:16" s="135" customFormat="1">
      <c r="A1656" s="135" t="s">
        <v>624</v>
      </c>
      <c r="B1656" s="135" t="s">
        <v>4304</v>
      </c>
      <c r="C1656" s="137" t="s">
        <v>629</v>
      </c>
      <c r="D1656" s="137" t="s">
        <v>3982</v>
      </c>
      <c r="E1656" s="137" t="s">
        <v>4</v>
      </c>
      <c r="F1656" s="137" t="s">
        <v>4</v>
      </c>
      <c r="G1656" s="137" t="s">
        <v>4</v>
      </c>
      <c r="H1656" s="137" t="s">
        <v>796</v>
      </c>
      <c r="I1656" s="137"/>
      <c r="J1656" s="137">
        <v>60817</v>
      </c>
      <c r="K1656" s="137" t="s">
        <v>4303</v>
      </c>
      <c r="L1656" s="137"/>
      <c r="M1656" s="137"/>
      <c r="N1656" s="136">
        <v>182972</v>
      </c>
      <c r="O1656" s="136">
        <v>177910</v>
      </c>
      <c r="P1656" s="136">
        <v>5062</v>
      </c>
    </row>
    <row r="1657" spans="1:16" s="135" customFormat="1">
      <c r="A1657" s="135" t="s">
        <v>2019</v>
      </c>
      <c r="B1657" s="135" t="s">
        <v>4304</v>
      </c>
      <c r="C1657" s="137" t="s">
        <v>629</v>
      </c>
      <c r="D1657" s="137" t="s">
        <v>3982</v>
      </c>
      <c r="E1657" s="137" t="s">
        <v>4</v>
      </c>
      <c r="F1657" s="137" t="s">
        <v>4</v>
      </c>
      <c r="G1657" s="137" t="s">
        <v>4</v>
      </c>
      <c r="H1657" s="137" t="s">
        <v>796</v>
      </c>
      <c r="I1657" s="137"/>
      <c r="J1657" s="137" t="s">
        <v>4305</v>
      </c>
      <c r="K1657" s="137" t="s">
        <v>4303</v>
      </c>
      <c r="L1657" s="137">
        <v>56613</v>
      </c>
      <c r="M1657" s="137"/>
      <c r="N1657" s="136">
        <v>97783</v>
      </c>
      <c r="O1657" s="136">
        <v>0</v>
      </c>
      <c r="P1657" s="136">
        <v>97783</v>
      </c>
    </row>
    <row r="1658" spans="1:16" s="135" customFormat="1">
      <c r="A1658" s="135" t="s">
        <v>2268</v>
      </c>
      <c r="B1658" s="135" t="s">
        <v>4304</v>
      </c>
      <c r="C1658" s="137" t="s">
        <v>629</v>
      </c>
      <c r="D1658" s="137" t="s">
        <v>3982</v>
      </c>
      <c r="E1658" s="137" t="s">
        <v>4</v>
      </c>
      <c r="F1658" s="137" t="s">
        <v>4</v>
      </c>
      <c r="G1658" s="137"/>
      <c r="H1658" s="137" t="s">
        <v>796</v>
      </c>
      <c r="I1658" s="137"/>
      <c r="J1658" s="137" t="s">
        <v>4305</v>
      </c>
      <c r="K1658" s="137" t="s">
        <v>4303</v>
      </c>
      <c r="L1658" s="137">
        <v>56613</v>
      </c>
      <c r="M1658" s="137"/>
      <c r="N1658" s="136">
        <v>80127</v>
      </c>
      <c r="O1658" s="136">
        <v>0</v>
      </c>
      <c r="P1658" s="136">
        <v>80127</v>
      </c>
    </row>
    <row r="1659" spans="1:16" s="135" customFormat="1">
      <c r="A1659" s="135" t="s">
        <v>2024</v>
      </c>
      <c r="B1659" s="135" t="s">
        <v>4304</v>
      </c>
      <c r="C1659" s="137" t="s">
        <v>629</v>
      </c>
      <c r="D1659" s="137" t="s">
        <v>3982</v>
      </c>
      <c r="E1659" s="137" t="s">
        <v>4</v>
      </c>
      <c r="F1659" s="137" t="s">
        <v>4</v>
      </c>
      <c r="G1659" s="137" t="s">
        <v>4</v>
      </c>
      <c r="H1659" s="137" t="s">
        <v>796</v>
      </c>
      <c r="I1659" s="137"/>
      <c r="J1659" s="137"/>
      <c r="K1659" s="137" t="s">
        <v>4303</v>
      </c>
      <c r="L1659" s="137"/>
      <c r="M1659" s="137"/>
      <c r="N1659" s="136">
        <v>119300</v>
      </c>
      <c r="O1659" s="136"/>
      <c r="P1659" s="136">
        <v>119300</v>
      </c>
    </row>
    <row r="1660" spans="1:16" hidden="1">
      <c r="A1660" s="19" t="s">
        <v>1986</v>
      </c>
      <c r="B1660" s="19" t="s">
        <v>1176</v>
      </c>
      <c r="D1660" s="51" t="s">
        <v>1879</v>
      </c>
      <c r="E1660" s="51" t="s">
        <v>622</v>
      </c>
      <c r="F1660" s="51" t="s">
        <v>622</v>
      </c>
      <c r="H1660" s="51" t="s">
        <v>623</v>
      </c>
      <c r="J1660" s="51" t="s">
        <v>44</v>
      </c>
      <c r="K1660" s="51" t="s">
        <v>44</v>
      </c>
      <c r="L1660" s="51" t="s">
        <v>2830</v>
      </c>
      <c r="N1660" s="53">
        <v>0</v>
      </c>
      <c r="P1660" s="53">
        <v>0</v>
      </c>
    </row>
    <row r="1661" spans="1:16" hidden="1">
      <c r="A1661" s="19" t="s">
        <v>1985</v>
      </c>
      <c r="B1661" s="19" t="s">
        <v>1176</v>
      </c>
      <c r="D1661" s="51" t="s">
        <v>1879</v>
      </c>
      <c r="E1661" s="51" t="s">
        <v>622</v>
      </c>
      <c r="F1661" s="51" t="s">
        <v>622</v>
      </c>
      <c r="H1661" s="51" t="s">
        <v>623</v>
      </c>
      <c r="J1661" s="51" t="s">
        <v>44</v>
      </c>
      <c r="K1661" s="51" t="s">
        <v>44</v>
      </c>
      <c r="L1661" s="51" t="s">
        <v>2830</v>
      </c>
      <c r="N1661" s="53">
        <v>5.0279104655125218E-3</v>
      </c>
      <c r="P1661" s="53">
        <v>5.0279104655125218E-3</v>
      </c>
    </row>
    <row r="1662" spans="1:16" hidden="1">
      <c r="A1662" s="19" t="s">
        <v>1984</v>
      </c>
      <c r="B1662" s="19" t="s">
        <v>1176</v>
      </c>
      <c r="D1662" s="51" t="s">
        <v>1879</v>
      </c>
      <c r="E1662" s="51" t="s">
        <v>622</v>
      </c>
      <c r="F1662" s="51" t="s">
        <v>622</v>
      </c>
      <c r="H1662" s="51" t="s">
        <v>623</v>
      </c>
      <c r="J1662" s="51" t="s">
        <v>44</v>
      </c>
      <c r="K1662" s="51" t="s">
        <v>44</v>
      </c>
      <c r="L1662" s="51" t="s">
        <v>2830</v>
      </c>
      <c r="N1662" s="53">
        <v>683.27497208953446</v>
      </c>
      <c r="P1662" s="53">
        <v>683.27497208953446</v>
      </c>
    </row>
    <row r="1663" spans="1:16" hidden="1">
      <c r="A1663" s="19" t="s">
        <v>1986</v>
      </c>
      <c r="B1663" s="19" t="s">
        <v>1177</v>
      </c>
      <c r="D1663" s="51" t="s">
        <v>1879</v>
      </c>
      <c r="E1663" s="51" t="s">
        <v>460</v>
      </c>
      <c r="F1663" s="51" t="s">
        <v>460</v>
      </c>
      <c r="H1663" s="51" t="s">
        <v>623</v>
      </c>
      <c r="J1663" s="51" t="s">
        <v>215</v>
      </c>
      <c r="K1663" s="51" t="s">
        <v>3283</v>
      </c>
      <c r="L1663" s="51" t="s">
        <v>3282</v>
      </c>
      <c r="N1663" s="53">
        <v>0</v>
      </c>
      <c r="P1663" s="53">
        <v>0</v>
      </c>
    </row>
    <row r="1664" spans="1:16" hidden="1">
      <c r="A1664" s="19" t="s">
        <v>1985</v>
      </c>
      <c r="B1664" s="19" t="s">
        <v>1177</v>
      </c>
      <c r="D1664" s="51" t="s">
        <v>1879</v>
      </c>
      <c r="E1664" s="51" t="s">
        <v>460</v>
      </c>
      <c r="F1664" s="51" t="s">
        <v>460</v>
      </c>
      <c r="H1664" s="51" t="s">
        <v>623</v>
      </c>
      <c r="J1664" s="51" t="s">
        <v>215</v>
      </c>
      <c r="K1664" s="51" t="s">
        <v>3283</v>
      </c>
      <c r="L1664" s="51" t="s">
        <v>3282</v>
      </c>
      <c r="N1664" s="53">
        <v>0.16975749822449002</v>
      </c>
      <c r="P1664" s="53">
        <v>0.16975749822449002</v>
      </c>
    </row>
    <row r="1665" spans="1:16" hidden="1">
      <c r="A1665" s="19" t="s">
        <v>1984</v>
      </c>
      <c r="B1665" s="19" t="s">
        <v>1177</v>
      </c>
      <c r="D1665" s="51" t="s">
        <v>1879</v>
      </c>
      <c r="E1665" s="51" t="s">
        <v>460</v>
      </c>
      <c r="F1665" s="51" t="s">
        <v>460</v>
      </c>
      <c r="H1665" s="51" t="s">
        <v>623</v>
      </c>
      <c r="J1665" s="51" t="s">
        <v>215</v>
      </c>
      <c r="K1665" s="51" t="s">
        <v>3283</v>
      </c>
      <c r="L1665" s="51" t="s">
        <v>3282</v>
      </c>
      <c r="N1665" s="53">
        <v>23069.434242501775</v>
      </c>
      <c r="P1665" s="53">
        <v>23069.434242501775</v>
      </c>
    </row>
    <row r="1666" spans="1:16" hidden="1">
      <c r="A1666" s="19" t="s">
        <v>1986</v>
      </c>
      <c r="B1666" s="19" t="s">
        <v>1178</v>
      </c>
      <c r="D1666" s="51" t="s">
        <v>1879</v>
      </c>
      <c r="E1666" s="51" t="s">
        <v>460</v>
      </c>
      <c r="F1666" s="51" t="s">
        <v>460</v>
      </c>
      <c r="H1666" s="51" t="s">
        <v>623</v>
      </c>
      <c r="J1666" s="51" t="s">
        <v>214</v>
      </c>
      <c r="K1666" s="51" t="s">
        <v>3281</v>
      </c>
      <c r="L1666" s="51" t="s">
        <v>3280</v>
      </c>
      <c r="N1666" s="53">
        <v>0</v>
      </c>
      <c r="P1666" s="53">
        <v>0</v>
      </c>
    </row>
    <row r="1667" spans="1:16" hidden="1">
      <c r="A1667" s="19" t="s">
        <v>1985</v>
      </c>
      <c r="B1667" s="19" t="s">
        <v>1178</v>
      </c>
      <c r="D1667" s="51" t="s">
        <v>1879</v>
      </c>
      <c r="E1667" s="51" t="s">
        <v>460</v>
      </c>
      <c r="F1667" s="51" t="s">
        <v>460</v>
      </c>
      <c r="H1667" s="51" t="s">
        <v>623</v>
      </c>
      <c r="J1667" s="51" t="s">
        <v>214</v>
      </c>
      <c r="K1667" s="51" t="s">
        <v>3281</v>
      </c>
      <c r="L1667" s="51" t="s">
        <v>3280</v>
      </c>
      <c r="N1667" s="53">
        <v>0.36056352152211352</v>
      </c>
      <c r="P1667" s="53">
        <v>0.36056352152211352</v>
      </c>
    </row>
    <row r="1668" spans="1:16" hidden="1">
      <c r="A1668" s="19" t="s">
        <v>1984</v>
      </c>
      <c r="B1668" s="19" t="s">
        <v>1178</v>
      </c>
      <c r="D1668" s="51" t="s">
        <v>1879</v>
      </c>
      <c r="E1668" s="51" t="s">
        <v>460</v>
      </c>
      <c r="F1668" s="51" t="s">
        <v>460</v>
      </c>
      <c r="H1668" s="51" t="s">
        <v>623</v>
      </c>
      <c r="J1668" s="51" t="s">
        <v>214</v>
      </c>
      <c r="K1668" s="51" t="s">
        <v>3281</v>
      </c>
      <c r="L1668" s="51" t="s">
        <v>3280</v>
      </c>
      <c r="N1668" s="53">
        <v>48999.28743647848</v>
      </c>
      <c r="P1668" s="53">
        <v>48999.28743647848</v>
      </c>
    </row>
    <row r="1669" spans="1:16" hidden="1">
      <c r="A1669" s="19" t="s">
        <v>1986</v>
      </c>
      <c r="B1669" s="19" t="s">
        <v>1179</v>
      </c>
      <c r="D1669" s="51" t="s">
        <v>1879</v>
      </c>
      <c r="E1669" s="51" t="s">
        <v>622</v>
      </c>
      <c r="F1669" s="51" t="s">
        <v>622</v>
      </c>
      <c r="H1669" s="51" t="s">
        <v>623</v>
      </c>
      <c r="J1669" s="51" t="s">
        <v>44</v>
      </c>
      <c r="K1669" s="51" t="s">
        <v>44</v>
      </c>
      <c r="L1669" s="51">
        <v>341</v>
      </c>
      <c r="N1669" s="53">
        <v>0</v>
      </c>
      <c r="P1669" s="53">
        <v>0</v>
      </c>
    </row>
    <row r="1670" spans="1:16" hidden="1">
      <c r="A1670" s="19" t="s">
        <v>1986</v>
      </c>
      <c r="B1670" s="19" t="s">
        <v>1179</v>
      </c>
      <c r="D1670" s="51" t="s">
        <v>1879</v>
      </c>
      <c r="E1670" s="51" t="s">
        <v>622</v>
      </c>
      <c r="F1670" s="51" t="s">
        <v>622</v>
      </c>
      <c r="H1670" s="51" t="s">
        <v>623</v>
      </c>
      <c r="J1670" s="51" t="s">
        <v>44</v>
      </c>
      <c r="K1670" s="51" t="s">
        <v>44</v>
      </c>
      <c r="L1670" s="51">
        <v>341</v>
      </c>
      <c r="N1670" s="53">
        <v>0</v>
      </c>
      <c r="P1670" s="53">
        <v>0</v>
      </c>
    </row>
    <row r="1671" spans="1:16" hidden="1">
      <c r="A1671" s="19" t="s">
        <v>1986</v>
      </c>
      <c r="B1671" s="19" t="s">
        <v>1179</v>
      </c>
      <c r="D1671" s="51" t="s">
        <v>1879</v>
      </c>
      <c r="E1671" s="51" t="s">
        <v>622</v>
      </c>
      <c r="F1671" s="51" t="s">
        <v>622</v>
      </c>
      <c r="H1671" s="51" t="s">
        <v>623</v>
      </c>
      <c r="J1671" s="51" t="s">
        <v>44</v>
      </c>
      <c r="K1671" s="51" t="s">
        <v>44</v>
      </c>
      <c r="L1671" s="51">
        <v>341</v>
      </c>
      <c r="N1671" s="53">
        <v>0</v>
      </c>
      <c r="P1671" s="53">
        <v>0</v>
      </c>
    </row>
    <row r="1672" spans="1:16" hidden="1">
      <c r="A1672" s="19" t="s">
        <v>1986</v>
      </c>
      <c r="B1672" s="19" t="s">
        <v>1179</v>
      </c>
      <c r="D1672" s="51" t="s">
        <v>1879</v>
      </c>
      <c r="E1672" s="51" t="s">
        <v>622</v>
      </c>
      <c r="F1672" s="51" t="s">
        <v>622</v>
      </c>
      <c r="H1672" s="51" t="s">
        <v>623</v>
      </c>
      <c r="J1672" s="51" t="s">
        <v>44</v>
      </c>
      <c r="K1672" s="51" t="s">
        <v>44</v>
      </c>
      <c r="L1672" s="51">
        <v>341</v>
      </c>
      <c r="N1672" s="53">
        <v>0</v>
      </c>
      <c r="P1672" s="53">
        <v>0</v>
      </c>
    </row>
    <row r="1673" spans="1:16" hidden="1">
      <c r="A1673" s="19" t="s">
        <v>1985</v>
      </c>
      <c r="B1673" s="19" t="s">
        <v>1179</v>
      </c>
      <c r="D1673" s="51" t="s">
        <v>1879</v>
      </c>
      <c r="E1673" s="51" t="s">
        <v>622</v>
      </c>
      <c r="F1673" s="51" t="s">
        <v>622</v>
      </c>
      <c r="H1673" s="51" t="s">
        <v>623</v>
      </c>
      <c r="J1673" s="51" t="s">
        <v>44</v>
      </c>
      <c r="K1673" s="51" t="s">
        <v>44</v>
      </c>
      <c r="L1673" s="51">
        <v>341</v>
      </c>
      <c r="N1673" s="53">
        <v>1.9996197634017825E-2</v>
      </c>
      <c r="P1673" s="53">
        <v>1.9996197634017825E-2</v>
      </c>
    </row>
    <row r="1674" spans="1:16" hidden="1">
      <c r="A1674" s="19" t="s">
        <v>1985</v>
      </c>
      <c r="B1674" s="19" t="s">
        <v>1179</v>
      </c>
      <c r="D1674" s="51" t="s">
        <v>1879</v>
      </c>
      <c r="E1674" s="51" t="s">
        <v>622</v>
      </c>
      <c r="F1674" s="51" t="s">
        <v>622</v>
      </c>
      <c r="H1674" s="51" t="s">
        <v>623</v>
      </c>
      <c r="J1674" s="51" t="s">
        <v>44</v>
      </c>
      <c r="K1674" s="51" t="s">
        <v>44</v>
      </c>
      <c r="L1674" s="51">
        <v>341</v>
      </c>
      <c r="N1674" s="53">
        <v>2.3628317232514132E-2</v>
      </c>
      <c r="P1674" s="53">
        <v>2.3628317232514132E-2</v>
      </c>
    </row>
    <row r="1675" spans="1:16" hidden="1">
      <c r="A1675" s="19" t="s">
        <v>1985</v>
      </c>
      <c r="B1675" s="19" t="s">
        <v>1179</v>
      </c>
      <c r="D1675" s="51" t="s">
        <v>1879</v>
      </c>
      <c r="E1675" s="51" t="s">
        <v>622</v>
      </c>
      <c r="F1675" s="51" t="s">
        <v>622</v>
      </c>
      <c r="H1675" s="51" t="s">
        <v>623</v>
      </c>
      <c r="J1675" s="51" t="s">
        <v>44</v>
      </c>
      <c r="K1675" s="51" t="s">
        <v>44</v>
      </c>
      <c r="L1675" s="51">
        <v>341</v>
      </c>
      <c r="N1675" s="53">
        <v>2.2317669686543688E-2</v>
      </c>
      <c r="P1675" s="53">
        <v>2.2317669686543688E-2</v>
      </c>
    </row>
    <row r="1676" spans="1:16" hidden="1">
      <c r="A1676" s="19" t="s">
        <v>1985</v>
      </c>
      <c r="B1676" s="19" t="s">
        <v>1179</v>
      </c>
      <c r="D1676" s="51" t="s">
        <v>1879</v>
      </c>
      <c r="E1676" s="51" t="s">
        <v>622</v>
      </c>
      <c r="F1676" s="51" t="s">
        <v>622</v>
      </c>
      <c r="H1676" s="51" t="s">
        <v>623</v>
      </c>
      <c r="J1676" s="51" t="s">
        <v>44</v>
      </c>
      <c r="K1676" s="51" t="s">
        <v>44</v>
      </c>
      <c r="L1676" s="51">
        <v>341</v>
      </c>
      <c r="N1676" s="53">
        <v>1.958480702858854E-2</v>
      </c>
      <c r="P1676" s="53">
        <v>1.958480702858854E-2</v>
      </c>
    </row>
    <row r="1677" spans="1:16" hidden="1">
      <c r="A1677" s="19" t="s">
        <v>1984</v>
      </c>
      <c r="B1677" s="19" t="s">
        <v>1179</v>
      </c>
      <c r="D1677" s="51" t="s">
        <v>1879</v>
      </c>
      <c r="E1677" s="51" t="s">
        <v>622</v>
      </c>
      <c r="F1677" s="51" t="s">
        <v>622</v>
      </c>
      <c r="H1677" s="51" t="s">
        <v>623</v>
      </c>
      <c r="J1677" s="51" t="s">
        <v>44</v>
      </c>
      <c r="K1677" s="51" t="s">
        <v>44</v>
      </c>
      <c r="L1677" s="51">
        <v>341</v>
      </c>
      <c r="N1677" s="53">
        <v>2717.4114324423658</v>
      </c>
      <c r="P1677" s="53">
        <v>2717.4114324423658</v>
      </c>
    </row>
    <row r="1678" spans="1:16" hidden="1">
      <c r="A1678" s="19" t="s">
        <v>1984</v>
      </c>
      <c r="B1678" s="19" t="s">
        <v>1179</v>
      </c>
      <c r="D1678" s="51" t="s">
        <v>1879</v>
      </c>
      <c r="E1678" s="51" t="s">
        <v>622</v>
      </c>
      <c r="F1678" s="51" t="s">
        <v>622</v>
      </c>
      <c r="H1678" s="51" t="s">
        <v>623</v>
      </c>
      <c r="J1678" s="51" t="s">
        <v>44</v>
      </c>
      <c r="K1678" s="51" t="s">
        <v>44</v>
      </c>
      <c r="L1678" s="51">
        <v>341</v>
      </c>
      <c r="N1678" s="53">
        <v>3211.003439362767</v>
      </c>
      <c r="P1678" s="53">
        <v>3211.003439362767</v>
      </c>
    </row>
    <row r="1679" spans="1:16" hidden="1">
      <c r="A1679" s="19" t="s">
        <v>1984</v>
      </c>
      <c r="B1679" s="19" t="s">
        <v>1179</v>
      </c>
      <c r="D1679" s="51" t="s">
        <v>1879</v>
      </c>
      <c r="E1679" s="51" t="s">
        <v>622</v>
      </c>
      <c r="F1679" s="51" t="s">
        <v>622</v>
      </c>
      <c r="H1679" s="51" t="s">
        <v>623</v>
      </c>
      <c r="J1679" s="51" t="s">
        <v>44</v>
      </c>
      <c r="K1679" s="51" t="s">
        <v>44</v>
      </c>
      <c r="L1679" s="51">
        <v>341</v>
      </c>
      <c r="N1679" s="53">
        <v>3032.8911456903134</v>
      </c>
      <c r="P1679" s="53">
        <v>3032.8911456903134</v>
      </c>
    </row>
    <row r="1680" spans="1:16" hidden="1">
      <c r="A1680" s="19" t="s">
        <v>1984</v>
      </c>
      <c r="B1680" s="19" t="s">
        <v>1179</v>
      </c>
      <c r="D1680" s="51" t="s">
        <v>1879</v>
      </c>
      <c r="E1680" s="51" t="s">
        <v>622</v>
      </c>
      <c r="F1680" s="51" t="s">
        <v>622</v>
      </c>
      <c r="H1680" s="51" t="s">
        <v>623</v>
      </c>
      <c r="J1680" s="51" t="s">
        <v>44</v>
      </c>
      <c r="K1680" s="51" t="s">
        <v>44</v>
      </c>
      <c r="L1680" s="51">
        <v>341</v>
      </c>
      <c r="N1680" s="53">
        <v>2661.5049268729717</v>
      </c>
      <c r="P1680" s="53">
        <v>2661.5049268729717</v>
      </c>
    </row>
    <row r="1681" spans="1:16" hidden="1">
      <c r="A1681" s="19" t="s">
        <v>1986</v>
      </c>
      <c r="B1681" s="19" t="s">
        <v>1180</v>
      </c>
      <c r="D1681" s="51" t="s">
        <v>1879</v>
      </c>
      <c r="E1681" s="51" t="s">
        <v>460</v>
      </c>
      <c r="F1681" s="51" t="s">
        <v>460</v>
      </c>
      <c r="H1681" s="51" t="s">
        <v>623</v>
      </c>
      <c r="J1681" s="51" t="s">
        <v>2951</v>
      </c>
      <c r="K1681" s="51" t="s">
        <v>2950</v>
      </c>
      <c r="L1681" s="51">
        <v>60485</v>
      </c>
      <c r="N1681" s="53">
        <v>0</v>
      </c>
      <c r="P1681" s="53">
        <v>0</v>
      </c>
    </row>
    <row r="1682" spans="1:16" hidden="1">
      <c r="A1682" s="19" t="s">
        <v>1985</v>
      </c>
      <c r="B1682" s="19" t="s">
        <v>1180</v>
      </c>
      <c r="D1682" s="51" t="s">
        <v>1879</v>
      </c>
      <c r="E1682" s="51" t="s">
        <v>460</v>
      </c>
      <c r="F1682" s="51" t="s">
        <v>460</v>
      </c>
      <c r="H1682" s="51" t="s">
        <v>623</v>
      </c>
      <c r="J1682" s="51" t="s">
        <v>2951</v>
      </c>
      <c r="K1682" s="51" t="s">
        <v>2950</v>
      </c>
      <c r="L1682" s="51">
        <v>60485</v>
      </c>
      <c r="N1682" s="53">
        <v>0.41762332945519282</v>
      </c>
      <c r="P1682" s="53">
        <v>0.41762332945519282</v>
      </c>
    </row>
    <row r="1683" spans="1:16" hidden="1">
      <c r="A1683" s="19" t="s">
        <v>1984</v>
      </c>
      <c r="B1683" s="19" t="s">
        <v>1180</v>
      </c>
      <c r="D1683" s="51" t="s">
        <v>1879</v>
      </c>
      <c r="E1683" s="51" t="s">
        <v>460</v>
      </c>
      <c r="F1683" s="51" t="s">
        <v>460</v>
      </c>
      <c r="H1683" s="51" t="s">
        <v>623</v>
      </c>
      <c r="J1683" s="51" t="s">
        <v>2951</v>
      </c>
      <c r="K1683" s="51" t="s">
        <v>2950</v>
      </c>
      <c r="L1683" s="51">
        <v>60485</v>
      </c>
      <c r="N1683" s="53">
        <v>56753.510376670543</v>
      </c>
      <c r="P1683" s="53">
        <v>56753.510376670543</v>
      </c>
    </row>
    <row r="1684" spans="1:16" s="135" customFormat="1">
      <c r="A1684" s="135" t="s">
        <v>1994</v>
      </c>
      <c r="B1684" s="135" t="s">
        <v>1181</v>
      </c>
      <c r="C1684" s="137" t="s">
        <v>681</v>
      </c>
      <c r="D1684" s="137" t="s">
        <v>3982</v>
      </c>
      <c r="E1684" s="137" t="s">
        <v>0</v>
      </c>
      <c r="F1684" s="137" t="s">
        <v>578</v>
      </c>
      <c r="G1684" s="137"/>
      <c r="H1684" s="137" t="s">
        <v>1</v>
      </c>
      <c r="I1684" s="137" t="s">
        <v>3990</v>
      </c>
      <c r="J1684" s="137" t="s">
        <v>3988</v>
      </c>
      <c r="K1684" s="137"/>
      <c r="L1684" s="137"/>
      <c r="M1684" s="137"/>
      <c r="N1684" s="136">
        <v>27239</v>
      </c>
      <c r="O1684" s="136"/>
      <c r="P1684" s="136">
        <v>27239</v>
      </c>
    </row>
    <row r="1685" spans="1:16" s="135" customFormat="1">
      <c r="A1685" s="135" t="s">
        <v>1994</v>
      </c>
      <c r="B1685" s="135" t="s">
        <v>1181</v>
      </c>
      <c r="C1685" s="137" t="s">
        <v>681</v>
      </c>
      <c r="D1685" s="137" t="s">
        <v>3982</v>
      </c>
      <c r="E1685" s="137" t="s">
        <v>0</v>
      </c>
      <c r="F1685" s="137" t="s">
        <v>0</v>
      </c>
      <c r="G1685" s="137"/>
      <c r="H1685" s="137" t="s">
        <v>1</v>
      </c>
      <c r="I1685" s="137" t="s">
        <v>3990</v>
      </c>
      <c r="J1685" s="137" t="s">
        <v>3988</v>
      </c>
      <c r="K1685" s="137"/>
      <c r="L1685" s="137"/>
      <c r="M1685" s="137"/>
      <c r="N1685" s="136">
        <v>4078</v>
      </c>
      <c r="O1685" s="136"/>
      <c r="P1685" s="136">
        <v>4078</v>
      </c>
    </row>
    <row r="1686" spans="1:16" s="135" customFormat="1">
      <c r="A1686" s="135" t="s">
        <v>45</v>
      </c>
      <c r="B1686" s="135" t="s">
        <v>3989</v>
      </c>
      <c r="C1686" s="137" t="s">
        <v>681</v>
      </c>
      <c r="D1686" s="137" t="s">
        <v>3982</v>
      </c>
      <c r="E1686" s="137" t="s">
        <v>0</v>
      </c>
      <c r="F1686" s="137" t="s">
        <v>0</v>
      </c>
      <c r="G1686" s="137"/>
      <c r="H1686" s="137" t="s">
        <v>1</v>
      </c>
      <c r="I1686" s="137"/>
      <c r="J1686" s="137"/>
      <c r="K1686" s="137" t="s">
        <v>3988</v>
      </c>
      <c r="L1686" s="137"/>
      <c r="M1686" s="137"/>
      <c r="N1686" s="136">
        <v>10230</v>
      </c>
      <c r="O1686" s="136">
        <v>0</v>
      </c>
      <c r="P1686" s="136">
        <v>10230</v>
      </c>
    </row>
    <row r="1687" spans="1:16" s="135" customFormat="1">
      <c r="A1687" s="135" t="s">
        <v>1994</v>
      </c>
      <c r="B1687" s="135" t="s">
        <v>1182</v>
      </c>
      <c r="C1687" s="137" t="s">
        <v>681</v>
      </c>
      <c r="D1687" s="137" t="s">
        <v>3982</v>
      </c>
      <c r="E1687" s="137" t="s">
        <v>0</v>
      </c>
      <c r="F1687" s="137" t="s">
        <v>578</v>
      </c>
      <c r="G1687" s="137"/>
      <c r="H1687" s="137" t="s">
        <v>1</v>
      </c>
      <c r="I1687" s="137" t="s">
        <v>3990</v>
      </c>
      <c r="J1687" s="137" t="s">
        <v>3991</v>
      </c>
      <c r="K1687" s="137"/>
      <c r="L1687" s="137"/>
      <c r="M1687" s="137"/>
      <c r="N1687" s="136">
        <v>23120</v>
      </c>
      <c r="O1687" s="136"/>
      <c r="P1687" s="136">
        <v>23120</v>
      </c>
    </row>
    <row r="1688" spans="1:16" s="135" customFormat="1">
      <c r="A1688" s="135" t="s">
        <v>1994</v>
      </c>
      <c r="B1688" s="135" t="s">
        <v>1182</v>
      </c>
      <c r="C1688" s="137" t="s">
        <v>681</v>
      </c>
      <c r="D1688" s="137" t="s">
        <v>3982</v>
      </c>
      <c r="E1688" s="137" t="s">
        <v>0</v>
      </c>
      <c r="F1688" s="137" t="s">
        <v>0</v>
      </c>
      <c r="G1688" s="137"/>
      <c r="H1688" s="137" t="s">
        <v>1</v>
      </c>
      <c r="I1688" s="137" t="s">
        <v>3990</v>
      </c>
      <c r="J1688" s="137" t="s">
        <v>3991</v>
      </c>
      <c r="K1688" s="137"/>
      <c r="L1688" s="137"/>
      <c r="M1688" s="137"/>
      <c r="N1688" s="136">
        <v>3589</v>
      </c>
      <c r="O1688" s="136"/>
      <c r="P1688" s="136">
        <v>3589</v>
      </c>
    </row>
    <row r="1689" spans="1:16" s="135" customFormat="1">
      <c r="A1689" s="135" t="s">
        <v>45</v>
      </c>
      <c r="B1689" s="135" t="s">
        <v>3992</v>
      </c>
      <c r="C1689" s="137" t="s">
        <v>681</v>
      </c>
      <c r="D1689" s="137" t="s">
        <v>3982</v>
      </c>
      <c r="E1689" s="137" t="s">
        <v>0</v>
      </c>
      <c r="F1689" s="137" t="s">
        <v>0</v>
      </c>
      <c r="G1689" s="137"/>
      <c r="H1689" s="137" t="s">
        <v>1</v>
      </c>
      <c r="I1689" s="137"/>
      <c r="J1689" s="137"/>
      <c r="K1689" s="137" t="s">
        <v>3991</v>
      </c>
      <c r="L1689" s="137"/>
      <c r="M1689" s="137"/>
      <c r="N1689" s="136">
        <v>8678</v>
      </c>
      <c r="O1689" s="136">
        <v>0</v>
      </c>
      <c r="P1689" s="136">
        <v>8678</v>
      </c>
    </row>
    <row r="1690" spans="1:16" hidden="1">
      <c r="A1690" s="19" t="s">
        <v>2015</v>
      </c>
      <c r="B1690" s="19" t="s">
        <v>1183</v>
      </c>
      <c r="D1690" s="51" t="s">
        <v>1879</v>
      </c>
      <c r="E1690" s="51" t="s">
        <v>676</v>
      </c>
      <c r="F1690" s="51" t="s">
        <v>777</v>
      </c>
      <c r="G1690" s="51" t="s">
        <v>676</v>
      </c>
      <c r="H1690" s="51" t="s">
        <v>1878</v>
      </c>
      <c r="N1690" s="53">
        <v>200583</v>
      </c>
      <c r="P1690" s="53">
        <v>200583</v>
      </c>
    </row>
    <row r="1691" spans="1:16" hidden="1">
      <c r="A1691" s="19" t="s">
        <v>2149</v>
      </c>
      <c r="B1691" s="19" t="s">
        <v>1184</v>
      </c>
      <c r="D1691" s="51" t="s">
        <v>1879</v>
      </c>
      <c r="E1691" s="51" t="s">
        <v>672</v>
      </c>
      <c r="F1691" s="51" t="s">
        <v>672</v>
      </c>
      <c r="G1691" s="51" t="s">
        <v>671</v>
      </c>
      <c r="H1691" s="51" t="s">
        <v>671</v>
      </c>
      <c r="L1691" s="51" t="s">
        <v>15</v>
      </c>
      <c r="N1691" s="53">
        <v>440.73031675799717</v>
      </c>
      <c r="O1691" s="53">
        <v>0</v>
      </c>
      <c r="P1691" s="53">
        <v>440.73031675799717</v>
      </c>
    </row>
    <row r="1692" spans="1:16" hidden="1">
      <c r="A1692" s="19" t="s">
        <v>502</v>
      </c>
      <c r="B1692" s="19" t="s">
        <v>107</v>
      </c>
      <c r="D1692" s="51" t="s">
        <v>1879</v>
      </c>
      <c r="E1692" s="51" t="s">
        <v>460</v>
      </c>
      <c r="F1692" s="51" t="s">
        <v>36</v>
      </c>
      <c r="H1692" s="51" t="s">
        <v>623</v>
      </c>
      <c r="J1692" s="51">
        <v>61893</v>
      </c>
      <c r="K1692" s="51" t="s">
        <v>3852</v>
      </c>
      <c r="L1692" s="51" t="s">
        <v>3851</v>
      </c>
      <c r="N1692" s="53">
        <v>55468.451999999997</v>
      </c>
      <c r="P1692" s="53">
        <v>55468.451999999997</v>
      </c>
    </row>
    <row r="1693" spans="1:16" hidden="1">
      <c r="A1693" s="19" t="s">
        <v>2149</v>
      </c>
      <c r="B1693" s="19" t="s">
        <v>1185</v>
      </c>
      <c r="C1693" s="51" t="s">
        <v>681</v>
      </c>
      <c r="D1693" s="51" t="s">
        <v>1879</v>
      </c>
      <c r="E1693" s="51" t="s">
        <v>672</v>
      </c>
      <c r="F1693" s="51" t="s">
        <v>672</v>
      </c>
      <c r="G1693" s="51" t="s">
        <v>671</v>
      </c>
      <c r="H1693" s="51" t="s">
        <v>466</v>
      </c>
      <c r="L1693" s="51">
        <v>6394</v>
      </c>
      <c r="N1693" s="53">
        <v>72.892299569223795</v>
      </c>
      <c r="O1693" s="53">
        <v>0</v>
      </c>
      <c r="P1693" s="53">
        <v>72.892299569223795</v>
      </c>
    </row>
    <row r="1694" spans="1:16" hidden="1">
      <c r="A1694" s="19" t="s">
        <v>2149</v>
      </c>
      <c r="B1694" s="19" t="s">
        <v>1186</v>
      </c>
      <c r="C1694" s="51" t="s">
        <v>681</v>
      </c>
      <c r="D1694" s="51" t="s">
        <v>1879</v>
      </c>
      <c r="E1694" s="51" t="s">
        <v>672</v>
      </c>
      <c r="F1694" s="51" t="s">
        <v>672</v>
      </c>
      <c r="G1694" s="51" t="s">
        <v>671</v>
      </c>
      <c r="H1694" s="51" t="s">
        <v>466</v>
      </c>
      <c r="L1694" s="51">
        <v>6394</v>
      </c>
      <c r="N1694" s="53">
        <v>13.722174608547595</v>
      </c>
      <c r="O1694" s="53">
        <v>0</v>
      </c>
      <c r="P1694" s="53">
        <v>13.722174608547595</v>
      </c>
    </row>
    <row r="1695" spans="1:16" hidden="1">
      <c r="A1695" s="19" t="s">
        <v>2149</v>
      </c>
      <c r="B1695" s="19" t="s">
        <v>1187</v>
      </c>
      <c r="D1695" s="51" t="s">
        <v>1879</v>
      </c>
      <c r="E1695" s="51" t="s">
        <v>672</v>
      </c>
      <c r="F1695" s="51" t="s">
        <v>672</v>
      </c>
      <c r="G1695" s="51" t="s">
        <v>671</v>
      </c>
      <c r="H1695" s="51" t="s">
        <v>6</v>
      </c>
      <c r="K1695" s="51" t="s">
        <v>2270</v>
      </c>
      <c r="L1695" s="51" t="s">
        <v>15</v>
      </c>
      <c r="N1695" s="53">
        <v>3.4440497295075163</v>
      </c>
      <c r="O1695" s="53">
        <v>0</v>
      </c>
      <c r="P1695" s="53">
        <v>3.4440497295075163</v>
      </c>
    </row>
    <row r="1696" spans="1:16" hidden="1">
      <c r="A1696" s="19" t="s">
        <v>1993</v>
      </c>
      <c r="B1696" s="19" t="s">
        <v>2541</v>
      </c>
      <c r="D1696" s="51" t="s">
        <v>1879</v>
      </c>
      <c r="E1696" s="51" t="s">
        <v>460</v>
      </c>
      <c r="F1696" s="51" t="s">
        <v>460</v>
      </c>
      <c r="G1696" s="51" t="s">
        <v>623</v>
      </c>
      <c r="H1696" s="51" t="s">
        <v>44</v>
      </c>
      <c r="I1696" s="51" t="s">
        <v>2540</v>
      </c>
      <c r="N1696" s="53">
        <v>38</v>
      </c>
      <c r="O1696" s="53">
        <v>0</v>
      </c>
      <c r="P1696" s="53">
        <v>38</v>
      </c>
    </row>
    <row r="1697" spans="1:16" hidden="1">
      <c r="A1697" s="19" t="s">
        <v>1993</v>
      </c>
      <c r="B1697" s="19" t="s">
        <v>2563</v>
      </c>
      <c r="D1697" s="51" t="s">
        <v>1879</v>
      </c>
      <c r="E1697" s="51" t="s">
        <v>460</v>
      </c>
      <c r="F1697" s="51" t="s">
        <v>460</v>
      </c>
      <c r="G1697" s="51" t="s">
        <v>623</v>
      </c>
      <c r="H1697" s="51" t="s">
        <v>44</v>
      </c>
      <c r="I1697" s="51" t="s">
        <v>2562</v>
      </c>
      <c r="N1697" s="53">
        <v>256</v>
      </c>
      <c r="O1697" s="53">
        <v>0</v>
      </c>
      <c r="P1697" s="53">
        <v>256</v>
      </c>
    </row>
    <row r="1698" spans="1:16" hidden="1">
      <c r="A1698" s="19" t="s">
        <v>1993</v>
      </c>
      <c r="B1698" s="19" t="s">
        <v>2561</v>
      </c>
      <c r="D1698" s="51" t="s">
        <v>1879</v>
      </c>
      <c r="E1698" s="51" t="s">
        <v>460</v>
      </c>
      <c r="F1698" s="51" t="s">
        <v>460</v>
      </c>
      <c r="G1698" s="51" t="s">
        <v>623</v>
      </c>
      <c r="H1698" s="51" t="s">
        <v>44</v>
      </c>
      <c r="I1698" s="51" t="s">
        <v>2560</v>
      </c>
      <c r="N1698" s="53">
        <v>35</v>
      </c>
      <c r="O1698" s="53">
        <v>0</v>
      </c>
      <c r="P1698" s="53">
        <v>35</v>
      </c>
    </row>
    <row r="1699" spans="1:16" hidden="1">
      <c r="A1699" s="19" t="s">
        <v>1993</v>
      </c>
      <c r="B1699" s="19" t="s">
        <v>2537</v>
      </c>
      <c r="D1699" s="51" t="s">
        <v>1879</v>
      </c>
      <c r="E1699" s="51" t="s">
        <v>460</v>
      </c>
      <c r="F1699" s="51" t="s">
        <v>460</v>
      </c>
      <c r="G1699" s="51" t="s">
        <v>623</v>
      </c>
      <c r="H1699" s="51" t="s">
        <v>44</v>
      </c>
      <c r="I1699" s="51" t="s">
        <v>2536</v>
      </c>
      <c r="N1699" s="53">
        <v>52</v>
      </c>
      <c r="O1699" s="53">
        <v>0</v>
      </c>
      <c r="P1699" s="53">
        <v>52</v>
      </c>
    </row>
    <row r="1700" spans="1:16" hidden="1">
      <c r="A1700" s="19" t="s">
        <v>1993</v>
      </c>
      <c r="B1700" s="19" t="s">
        <v>2573</v>
      </c>
      <c r="D1700" s="51" t="s">
        <v>1879</v>
      </c>
      <c r="E1700" s="51" t="s">
        <v>460</v>
      </c>
      <c r="F1700" s="51" t="s">
        <v>460</v>
      </c>
      <c r="G1700" s="51" t="s">
        <v>623</v>
      </c>
      <c r="H1700" s="51" t="s">
        <v>44</v>
      </c>
      <c r="I1700" s="51" t="s">
        <v>2572</v>
      </c>
      <c r="N1700" s="53">
        <v>40</v>
      </c>
      <c r="O1700" s="53">
        <v>0</v>
      </c>
      <c r="P1700" s="53">
        <v>40</v>
      </c>
    </row>
    <row r="1701" spans="1:16" hidden="1">
      <c r="A1701" s="19" t="s">
        <v>1993</v>
      </c>
      <c r="B1701" s="19" t="s">
        <v>2531</v>
      </c>
      <c r="D1701" s="51" t="s">
        <v>1879</v>
      </c>
      <c r="E1701" s="51" t="s">
        <v>460</v>
      </c>
      <c r="F1701" s="51" t="s">
        <v>460</v>
      </c>
      <c r="G1701" s="51" t="s">
        <v>623</v>
      </c>
      <c r="H1701" s="51" t="s">
        <v>44</v>
      </c>
      <c r="I1701" s="51" t="s">
        <v>2530</v>
      </c>
      <c r="N1701" s="53">
        <v>26</v>
      </c>
      <c r="O1701" s="53">
        <v>0</v>
      </c>
      <c r="P1701" s="53">
        <v>26</v>
      </c>
    </row>
    <row r="1702" spans="1:16" hidden="1">
      <c r="A1702" s="19" t="s">
        <v>1993</v>
      </c>
      <c r="B1702" s="19" t="s">
        <v>2569</v>
      </c>
      <c r="D1702" s="51" t="s">
        <v>1879</v>
      </c>
      <c r="E1702" s="51" t="s">
        <v>460</v>
      </c>
      <c r="F1702" s="51" t="s">
        <v>460</v>
      </c>
      <c r="G1702" s="51" t="s">
        <v>623</v>
      </c>
      <c r="H1702" s="51" t="s">
        <v>44</v>
      </c>
      <c r="I1702" s="51" t="s">
        <v>2568</v>
      </c>
      <c r="N1702" s="53">
        <v>35</v>
      </c>
      <c r="O1702" s="53">
        <v>0</v>
      </c>
      <c r="P1702" s="53">
        <v>35</v>
      </c>
    </row>
    <row r="1703" spans="1:16" hidden="1">
      <c r="A1703" s="19" t="s">
        <v>1993</v>
      </c>
      <c r="B1703" s="19" t="s">
        <v>2551</v>
      </c>
      <c r="D1703" s="51" t="s">
        <v>1879</v>
      </c>
      <c r="E1703" s="51" t="s">
        <v>460</v>
      </c>
      <c r="F1703" s="51" t="s">
        <v>460</v>
      </c>
      <c r="G1703" s="51" t="s">
        <v>623</v>
      </c>
      <c r="H1703" s="51" t="s">
        <v>44</v>
      </c>
      <c r="I1703" s="51" t="s">
        <v>2550</v>
      </c>
      <c r="N1703" s="53">
        <v>38</v>
      </c>
      <c r="O1703" s="53">
        <v>0</v>
      </c>
      <c r="P1703" s="53">
        <v>38</v>
      </c>
    </row>
    <row r="1704" spans="1:16" hidden="1">
      <c r="A1704" s="19" t="s">
        <v>1993</v>
      </c>
      <c r="B1704" s="19" t="s">
        <v>2535</v>
      </c>
      <c r="D1704" s="51" t="s">
        <v>1879</v>
      </c>
      <c r="E1704" s="51" t="s">
        <v>460</v>
      </c>
      <c r="F1704" s="51" t="s">
        <v>460</v>
      </c>
      <c r="G1704" s="51" t="s">
        <v>623</v>
      </c>
      <c r="H1704" s="51" t="s">
        <v>44</v>
      </c>
      <c r="I1704" s="51" t="s">
        <v>2534</v>
      </c>
      <c r="N1704" s="53">
        <v>34</v>
      </c>
      <c r="O1704" s="53">
        <v>0</v>
      </c>
      <c r="P1704" s="53">
        <v>34</v>
      </c>
    </row>
    <row r="1705" spans="1:16" hidden="1">
      <c r="A1705" s="19" t="s">
        <v>1993</v>
      </c>
      <c r="B1705" s="19" t="s">
        <v>2539</v>
      </c>
      <c r="D1705" s="51" t="s">
        <v>1879</v>
      </c>
      <c r="E1705" s="51" t="s">
        <v>460</v>
      </c>
      <c r="F1705" s="51" t="s">
        <v>460</v>
      </c>
      <c r="G1705" s="51" t="s">
        <v>623</v>
      </c>
      <c r="H1705" s="51" t="s">
        <v>44</v>
      </c>
      <c r="I1705" s="51" t="s">
        <v>2538</v>
      </c>
      <c r="N1705" s="53">
        <v>29</v>
      </c>
      <c r="O1705" s="53">
        <v>0</v>
      </c>
      <c r="P1705" s="53">
        <v>29</v>
      </c>
    </row>
    <row r="1706" spans="1:16" hidden="1">
      <c r="A1706" s="19" t="s">
        <v>1993</v>
      </c>
      <c r="B1706" s="19" t="s">
        <v>2549</v>
      </c>
      <c r="D1706" s="51" t="s">
        <v>1879</v>
      </c>
      <c r="E1706" s="51" t="s">
        <v>460</v>
      </c>
      <c r="F1706" s="51" t="s">
        <v>460</v>
      </c>
      <c r="G1706" s="51" t="s">
        <v>623</v>
      </c>
      <c r="H1706" s="51" t="s">
        <v>44</v>
      </c>
      <c r="I1706" s="51" t="s">
        <v>2548</v>
      </c>
      <c r="N1706" s="53">
        <v>58</v>
      </c>
      <c r="O1706" s="53">
        <v>0</v>
      </c>
      <c r="P1706" s="53">
        <v>58</v>
      </c>
    </row>
    <row r="1707" spans="1:16" hidden="1">
      <c r="A1707" s="19" t="s">
        <v>1993</v>
      </c>
      <c r="B1707" s="19" t="s">
        <v>2559</v>
      </c>
      <c r="D1707" s="51" t="s">
        <v>1879</v>
      </c>
      <c r="E1707" s="51" t="s">
        <v>460</v>
      </c>
      <c r="F1707" s="51" t="s">
        <v>460</v>
      </c>
      <c r="G1707" s="51" t="s">
        <v>623</v>
      </c>
      <c r="H1707" s="51" t="s">
        <v>44</v>
      </c>
      <c r="I1707" s="51" t="s">
        <v>2558</v>
      </c>
      <c r="N1707" s="53">
        <v>14</v>
      </c>
      <c r="O1707" s="53">
        <v>0</v>
      </c>
      <c r="P1707" s="53">
        <v>14</v>
      </c>
    </row>
    <row r="1708" spans="1:16" hidden="1">
      <c r="A1708" s="19" t="s">
        <v>1993</v>
      </c>
      <c r="B1708" s="19" t="s">
        <v>2557</v>
      </c>
      <c r="D1708" s="51" t="s">
        <v>1879</v>
      </c>
      <c r="E1708" s="51" t="s">
        <v>460</v>
      </c>
      <c r="F1708" s="51" t="s">
        <v>460</v>
      </c>
      <c r="G1708" s="51" t="s">
        <v>623</v>
      </c>
      <c r="H1708" s="51" t="s">
        <v>44</v>
      </c>
      <c r="I1708" s="51" t="s">
        <v>2556</v>
      </c>
      <c r="N1708" s="53">
        <v>376</v>
      </c>
      <c r="O1708" s="53">
        <v>0</v>
      </c>
      <c r="P1708" s="53">
        <v>376</v>
      </c>
    </row>
    <row r="1709" spans="1:16" hidden="1">
      <c r="A1709" s="19" t="s">
        <v>1993</v>
      </c>
      <c r="B1709" s="19" t="s">
        <v>2567</v>
      </c>
      <c r="D1709" s="51" t="s">
        <v>1879</v>
      </c>
      <c r="E1709" s="51" t="s">
        <v>460</v>
      </c>
      <c r="F1709" s="51" t="s">
        <v>460</v>
      </c>
      <c r="G1709" s="51" t="s">
        <v>623</v>
      </c>
      <c r="H1709" s="51" t="s">
        <v>44</v>
      </c>
      <c r="I1709" s="51" t="s">
        <v>2566</v>
      </c>
      <c r="N1709" s="53">
        <v>40</v>
      </c>
      <c r="O1709" s="53">
        <v>0</v>
      </c>
      <c r="P1709" s="53">
        <v>40</v>
      </c>
    </row>
    <row r="1710" spans="1:16" hidden="1">
      <c r="A1710" s="19" t="s">
        <v>1993</v>
      </c>
      <c r="B1710" s="19" t="s">
        <v>2555</v>
      </c>
      <c r="D1710" s="51" t="s">
        <v>1879</v>
      </c>
      <c r="E1710" s="51" t="s">
        <v>460</v>
      </c>
      <c r="F1710" s="51" t="s">
        <v>460</v>
      </c>
      <c r="G1710" s="51" t="s">
        <v>623</v>
      </c>
      <c r="H1710" s="51" t="s">
        <v>44</v>
      </c>
      <c r="I1710" s="51" t="s">
        <v>2554</v>
      </c>
      <c r="N1710" s="53">
        <v>39</v>
      </c>
      <c r="O1710" s="53">
        <v>0</v>
      </c>
      <c r="P1710" s="53">
        <v>39</v>
      </c>
    </row>
    <row r="1711" spans="1:16" hidden="1">
      <c r="A1711" s="19" t="s">
        <v>1993</v>
      </c>
      <c r="B1711" s="19" t="s">
        <v>2547</v>
      </c>
      <c r="D1711" s="51" t="s">
        <v>1879</v>
      </c>
      <c r="E1711" s="51" t="s">
        <v>460</v>
      </c>
      <c r="F1711" s="51" t="s">
        <v>460</v>
      </c>
      <c r="G1711" s="51" t="s">
        <v>623</v>
      </c>
      <c r="H1711" s="51" t="s">
        <v>44</v>
      </c>
      <c r="I1711" s="51" t="s">
        <v>2546</v>
      </c>
      <c r="N1711" s="53">
        <v>58</v>
      </c>
      <c r="O1711" s="53">
        <v>0</v>
      </c>
      <c r="P1711" s="53">
        <v>58</v>
      </c>
    </row>
    <row r="1712" spans="1:16" hidden="1">
      <c r="A1712" s="19" t="s">
        <v>1993</v>
      </c>
      <c r="B1712" s="19" t="s">
        <v>2571</v>
      </c>
      <c r="D1712" s="51" t="s">
        <v>1879</v>
      </c>
      <c r="E1712" s="51" t="s">
        <v>460</v>
      </c>
      <c r="F1712" s="51" t="s">
        <v>460</v>
      </c>
      <c r="G1712" s="51" t="s">
        <v>623</v>
      </c>
      <c r="H1712" s="51" t="s">
        <v>44</v>
      </c>
      <c r="I1712" s="51" t="s">
        <v>2570</v>
      </c>
      <c r="N1712" s="53">
        <v>60</v>
      </c>
      <c r="O1712" s="53">
        <v>0</v>
      </c>
      <c r="P1712" s="53">
        <v>60</v>
      </c>
    </row>
    <row r="1713" spans="1:16" hidden="1">
      <c r="A1713" s="19" t="s">
        <v>735</v>
      </c>
      <c r="B1713" s="19" t="s">
        <v>4026</v>
      </c>
      <c r="C1713" s="51" t="s">
        <v>681</v>
      </c>
      <c r="D1713" s="51" t="s">
        <v>3982</v>
      </c>
      <c r="E1713" s="51" t="s">
        <v>676</v>
      </c>
      <c r="F1713" s="51" t="s">
        <v>676</v>
      </c>
      <c r="G1713" s="51" t="s">
        <v>676</v>
      </c>
      <c r="H1713" s="51" t="s">
        <v>1</v>
      </c>
      <c r="L1713" s="51">
        <v>10014</v>
      </c>
      <c r="N1713" s="53">
        <v>5861</v>
      </c>
      <c r="P1713" s="53">
        <v>5861</v>
      </c>
    </row>
    <row r="1714" spans="1:16" hidden="1">
      <c r="A1714" s="19" t="s">
        <v>2019</v>
      </c>
      <c r="B1714" s="19" t="s">
        <v>4026</v>
      </c>
      <c r="C1714" s="51" t="s">
        <v>681</v>
      </c>
      <c r="D1714" s="51" t="s">
        <v>3982</v>
      </c>
      <c r="E1714" s="51" t="s">
        <v>676</v>
      </c>
      <c r="F1714" s="51" t="s">
        <v>962</v>
      </c>
      <c r="G1714" s="51" t="s">
        <v>676</v>
      </c>
      <c r="H1714" s="51" t="s">
        <v>5</v>
      </c>
      <c r="L1714" s="51">
        <v>10014</v>
      </c>
      <c r="N1714" s="53">
        <v>44496</v>
      </c>
      <c r="O1714" s="53">
        <v>0</v>
      </c>
      <c r="P1714" s="53">
        <v>44496</v>
      </c>
    </row>
    <row r="1715" spans="1:16" hidden="1">
      <c r="A1715" s="19" t="s">
        <v>1989</v>
      </c>
      <c r="B1715" s="19" t="s">
        <v>4026</v>
      </c>
      <c r="C1715" s="51" t="s">
        <v>681</v>
      </c>
      <c r="D1715" s="51" t="s">
        <v>3982</v>
      </c>
      <c r="E1715" s="51" t="s">
        <v>676</v>
      </c>
      <c r="F1715" s="51" t="s">
        <v>962</v>
      </c>
      <c r="H1715" s="51" t="s">
        <v>5</v>
      </c>
      <c r="L1715" s="51">
        <v>10014</v>
      </c>
      <c r="N1715" s="53">
        <v>33908</v>
      </c>
      <c r="O1715" s="53">
        <v>0</v>
      </c>
      <c r="P1715" s="53">
        <v>33908</v>
      </c>
    </row>
    <row r="1716" spans="1:16" hidden="1">
      <c r="A1716" s="19" t="s">
        <v>45</v>
      </c>
      <c r="B1716" s="19" t="s">
        <v>1188</v>
      </c>
      <c r="C1716" s="51" t="s">
        <v>681</v>
      </c>
      <c r="D1716" s="51" t="s">
        <v>3982</v>
      </c>
      <c r="E1716" s="51" t="s">
        <v>676</v>
      </c>
      <c r="F1716" s="51" t="s">
        <v>676</v>
      </c>
      <c r="H1716" s="51" t="s">
        <v>5</v>
      </c>
      <c r="N1716" s="53">
        <v>45563</v>
      </c>
      <c r="O1716" s="53">
        <v>0</v>
      </c>
      <c r="P1716" s="53">
        <v>45563</v>
      </c>
    </row>
    <row r="1717" spans="1:16" hidden="1">
      <c r="A1717" s="19" t="s">
        <v>1986</v>
      </c>
      <c r="B1717" s="19" t="s">
        <v>26</v>
      </c>
      <c r="D1717" s="51" t="s">
        <v>1879</v>
      </c>
      <c r="E1717" s="51" t="s">
        <v>103</v>
      </c>
      <c r="F1717" s="51" t="s">
        <v>103</v>
      </c>
      <c r="H1717" s="51" t="s">
        <v>623</v>
      </c>
      <c r="J1717" s="51" t="s">
        <v>301</v>
      </c>
      <c r="K1717" s="51" t="s">
        <v>3533</v>
      </c>
      <c r="L1717" s="51">
        <v>342</v>
      </c>
      <c r="N1717" s="53">
        <v>0</v>
      </c>
      <c r="O1717" s="53">
        <v>0</v>
      </c>
      <c r="P1717" s="53">
        <v>0</v>
      </c>
    </row>
    <row r="1718" spans="1:16" hidden="1">
      <c r="A1718" s="19" t="s">
        <v>1985</v>
      </c>
      <c r="B1718" s="19" t="s">
        <v>26</v>
      </c>
      <c r="D1718" s="51" t="s">
        <v>1879</v>
      </c>
      <c r="E1718" s="51" t="s">
        <v>103</v>
      </c>
      <c r="F1718" s="51" t="s">
        <v>103</v>
      </c>
      <c r="H1718" s="51" t="s">
        <v>623</v>
      </c>
      <c r="J1718" s="51" t="s">
        <v>301</v>
      </c>
      <c r="K1718" s="51" t="s">
        <v>3533</v>
      </c>
      <c r="L1718" s="51">
        <v>342</v>
      </c>
      <c r="N1718" s="53">
        <v>0.12361720804869254</v>
      </c>
      <c r="O1718" s="53">
        <v>4.6879481316132746E-6</v>
      </c>
      <c r="P1718" s="53">
        <v>0.12361252010056092</v>
      </c>
    </row>
    <row r="1719" spans="1:16" hidden="1">
      <c r="A1719" s="19" t="s">
        <v>1984</v>
      </c>
      <c r="B1719" s="19" t="s">
        <v>26</v>
      </c>
      <c r="D1719" s="51" t="s">
        <v>1879</v>
      </c>
      <c r="E1719" s="51" t="s">
        <v>103</v>
      </c>
      <c r="F1719" s="51" t="s">
        <v>103</v>
      </c>
      <c r="H1719" s="51" t="s">
        <v>623</v>
      </c>
      <c r="J1719" s="51" t="s">
        <v>301</v>
      </c>
      <c r="K1719" s="51" t="s">
        <v>3533</v>
      </c>
      <c r="L1719" s="51">
        <v>342</v>
      </c>
      <c r="N1719" s="53">
        <v>16799.134542791951</v>
      </c>
      <c r="O1719" s="53">
        <v>0.63707531205186851</v>
      </c>
      <c r="P1719" s="53">
        <v>16798.497467479898</v>
      </c>
    </row>
    <row r="1720" spans="1:16" hidden="1">
      <c r="A1720" s="19" t="s">
        <v>1986</v>
      </c>
      <c r="B1720" s="19" t="s">
        <v>3668</v>
      </c>
      <c r="D1720" s="51" t="s">
        <v>1879</v>
      </c>
      <c r="E1720" s="51" t="s">
        <v>460</v>
      </c>
      <c r="F1720" s="51" t="s">
        <v>460</v>
      </c>
      <c r="H1720" s="51" t="s">
        <v>623</v>
      </c>
      <c r="J1720" s="51" t="s">
        <v>3667</v>
      </c>
      <c r="K1720" s="51" t="s">
        <v>3666</v>
      </c>
      <c r="L1720" s="51" t="s">
        <v>3665</v>
      </c>
      <c r="N1720" s="53">
        <v>0</v>
      </c>
      <c r="P1720" s="53">
        <v>0</v>
      </c>
    </row>
    <row r="1721" spans="1:16" hidden="1">
      <c r="A1721" s="19" t="s">
        <v>1986</v>
      </c>
      <c r="B1721" s="19" t="s">
        <v>3668</v>
      </c>
      <c r="D1721" s="51" t="s">
        <v>1879</v>
      </c>
      <c r="E1721" s="51" t="s">
        <v>460</v>
      </c>
      <c r="F1721" s="51" t="s">
        <v>460</v>
      </c>
      <c r="H1721" s="51" t="s">
        <v>623</v>
      </c>
      <c r="J1721" s="51" t="s">
        <v>3667</v>
      </c>
      <c r="K1721" s="51" t="s">
        <v>3666</v>
      </c>
      <c r="L1721" s="51" t="s">
        <v>3665</v>
      </c>
      <c r="N1721" s="53">
        <v>0</v>
      </c>
      <c r="P1721" s="53">
        <v>0</v>
      </c>
    </row>
    <row r="1722" spans="1:16" hidden="1">
      <c r="A1722" s="19" t="s">
        <v>1985</v>
      </c>
      <c r="B1722" s="19" t="s">
        <v>3668</v>
      </c>
      <c r="D1722" s="51" t="s">
        <v>1879</v>
      </c>
      <c r="E1722" s="51" t="s">
        <v>460</v>
      </c>
      <c r="F1722" s="51" t="s">
        <v>460</v>
      </c>
      <c r="H1722" s="51" t="s">
        <v>623</v>
      </c>
      <c r="J1722" s="51" t="s">
        <v>3667</v>
      </c>
      <c r="K1722" s="51" t="s">
        <v>3666</v>
      </c>
      <c r="L1722" s="51" t="s">
        <v>3665</v>
      </c>
      <c r="N1722" s="53">
        <v>4.5603783695913919E-2</v>
      </c>
      <c r="P1722" s="53">
        <v>4.5603783695913919E-2</v>
      </c>
    </row>
    <row r="1723" spans="1:16" hidden="1">
      <c r="A1723" s="19" t="s">
        <v>1985</v>
      </c>
      <c r="B1723" s="19" t="s">
        <v>3668</v>
      </c>
      <c r="D1723" s="51" t="s">
        <v>1879</v>
      </c>
      <c r="E1723" s="51" t="s">
        <v>460</v>
      </c>
      <c r="F1723" s="51" t="s">
        <v>460</v>
      </c>
      <c r="H1723" s="51" t="s">
        <v>623</v>
      </c>
      <c r="J1723" s="51" t="s">
        <v>3667</v>
      </c>
      <c r="K1723" s="51" t="s">
        <v>3666</v>
      </c>
      <c r="L1723" s="51" t="s">
        <v>3665</v>
      </c>
      <c r="N1723" s="53">
        <v>0.28339878267175722</v>
      </c>
      <c r="P1723" s="53">
        <v>0.28339878267175722</v>
      </c>
    </row>
    <row r="1724" spans="1:16" hidden="1">
      <c r="A1724" s="19" t="s">
        <v>1984</v>
      </c>
      <c r="B1724" s="19" t="s">
        <v>3668</v>
      </c>
      <c r="D1724" s="51" t="s">
        <v>1879</v>
      </c>
      <c r="E1724" s="51" t="s">
        <v>460</v>
      </c>
      <c r="F1724" s="51" t="s">
        <v>460</v>
      </c>
      <c r="H1724" s="51" t="s">
        <v>623</v>
      </c>
      <c r="J1724" s="51" t="s">
        <v>3667</v>
      </c>
      <c r="K1724" s="51" t="s">
        <v>3666</v>
      </c>
      <c r="L1724" s="51" t="s">
        <v>3665</v>
      </c>
      <c r="N1724" s="53">
        <v>6197.390396216304</v>
      </c>
      <c r="P1724" s="53">
        <v>6197.390396216304</v>
      </c>
    </row>
    <row r="1725" spans="1:16" hidden="1">
      <c r="A1725" s="19" t="s">
        <v>1984</v>
      </c>
      <c r="B1725" s="19" t="s">
        <v>3668</v>
      </c>
      <c r="D1725" s="51" t="s">
        <v>1879</v>
      </c>
      <c r="E1725" s="51" t="s">
        <v>460</v>
      </c>
      <c r="F1725" s="51" t="s">
        <v>460</v>
      </c>
      <c r="H1725" s="51" t="s">
        <v>623</v>
      </c>
      <c r="J1725" s="51" t="s">
        <v>3667</v>
      </c>
      <c r="K1725" s="51" t="s">
        <v>3666</v>
      </c>
      <c r="L1725" s="51" t="s">
        <v>3665</v>
      </c>
      <c r="N1725" s="53">
        <v>38512.876601217329</v>
      </c>
      <c r="P1725" s="53">
        <v>38512.876601217329</v>
      </c>
    </row>
    <row r="1726" spans="1:16" hidden="1">
      <c r="A1726" s="19" t="s">
        <v>1986</v>
      </c>
      <c r="B1726" s="19" t="s">
        <v>3664</v>
      </c>
      <c r="D1726" s="51" t="s">
        <v>1879</v>
      </c>
      <c r="E1726" s="51" t="s">
        <v>460</v>
      </c>
      <c r="F1726" s="51" t="s">
        <v>460</v>
      </c>
      <c r="H1726" s="51" t="s">
        <v>623</v>
      </c>
      <c r="J1726" s="51" t="s">
        <v>3663</v>
      </c>
      <c r="K1726" s="51" t="s">
        <v>3662</v>
      </c>
      <c r="L1726" s="51" t="s">
        <v>3661</v>
      </c>
      <c r="N1726" s="53">
        <v>0</v>
      </c>
      <c r="P1726" s="53">
        <v>0</v>
      </c>
    </row>
    <row r="1727" spans="1:16" hidden="1">
      <c r="A1727" s="19" t="s">
        <v>1986</v>
      </c>
      <c r="B1727" s="19" t="s">
        <v>3664</v>
      </c>
      <c r="D1727" s="51" t="s">
        <v>1879</v>
      </c>
      <c r="E1727" s="51" t="s">
        <v>460</v>
      </c>
      <c r="F1727" s="51" t="s">
        <v>460</v>
      </c>
      <c r="H1727" s="51" t="s">
        <v>623</v>
      </c>
      <c r="J1727" s="51" t="s">
        <v>3663</v>
      </c>
      <c r="K1727" s="51" t="s">
        <v>3662</v>
      </c>
      <c r="L1727" s="51" t="s">
        <v>3661</v>
      </c>
      <c r="N1727" s="53">
        <v>0</v>
      </c>
      <c r="P1727" s="53">
        <v>0</v>
      </c>
    </row>
    <row r="1728" spans="1:16" hidden="1">
      <c r="A1728" s="19" t="s">
        <v>1985</v>
      </c>
      <c r="B1728" s="19" t="s">
        <v>3664</v>
      </c>
      <c r="D1728" s="51" t="s">
        <v>1879</v>
      </c>
      <c r="E1728" s="51" t="s">
        <v>460</v>
      </c>
      <c r="F1728" s="51" t="s">
        <v>460</v>
      </c>
      <c r="H1728" s="51" t="s">
        <v>623</v>
      </c>
      <c r="J1728" s="51" t="s">
        <v>3663</v>
      </c>
      <c r="K1728" s="51" t="s">
        <v>3662</v>
      </c>
      <c r="L1728" s="51" t="s">
        <v>3661</v>
      </c>
      <c r="N1728" s="53">
        <v>3.9718373431831107E-2</v>
      </c>
      <c r="P1728" s="53">
        <v>3.9718373431831107E-2</v>
      </c>
    </row>
    <row r="1729" spans="1:16" hidden="1">
      <c r="A1729" s="19" t="s">
        <v>1985</v>
      </c>
      <c r="B1729" s="19" t="s">
        <v>3664</v>
      </c>
      <c r="D1729" s="51" t="s">
        <v>1879</v>
      </c>
      <c r="E1729" s="51" t="s">
        <v>460</v>
      </c>
      <c r="F1729" s="51" t="s">
        <v>460</v>
      </c>
      <c r="H1729" s="51" t="s">
        <v>623</v>
      </c>
      <c r="J1729" s="51" t="s">
        <v>3663</v>
      </c>
      <c r="K1729" s="51" t="s">
        <v>3662</v>
      </c>
      <c r="L1729" s="51" t="s">
        <v>3661</v>
      </c>
      <c r="N1729" s="53">
        <v>0.28119476712523112</v>
      </c>
      <c r="P1729" s="53">
        <v>0.28119476712523112</v>
      </c>
    </row>
    <row r="1730" spans="1:16" hidden="1">
      <c r="A1730" s="19" t="s">
        <v>1984</v>
      </c>
      <c r="B1730" s="19" t="s">
        <v>3664</v>
      </c>
      <c r="D1730" s="51" t="s">
        <v>1879</v>
      </c>
      <c r="E1730" s="51" t="s">
        <v>460</v>
      </c>
      <c r="F1730" s="51" t="s">
        <v>460</v>
      </c>
      <c r="H1730" s="51" t="s">
        <v>623</v>
      </c>
      <c r="J1730" s="51" t="s">
        <v>3663</v>
      </c>
      <c r="K1730" s="51" t="s">
        <v>3662</v>
      </c>
      <c r="L1730" s="51" t="s">
        <v>3661</v>
      </c>
      <c r="N1730" s="53">
        <v>5397.5842816265676</v>
      </c>
      <c r="P1730" s="53">
        <v>5397.5842816265676</v>
      </c>
    </row>
    <row r="1731" spans="1:16" hidden="1">
      <c r="A1731" s="19" t="s">
        <v>1984</v>
      </c>
      <c r="B1731" s="19" t="s">
        <v>3664</v>
      </c>
      <c r="D1731" s="51" t="s">
        <v>1879</v>
      </c>
      <c r="E1731" s="51" t="s">
        <v>460</v>
      </c>
      <c r="F1731" s="51" t="s">
        <v>460</v>
      </c>
      <c r="H1731" s="51" t="s">
        <v>623</v>
      </c>
      <c r="J1731" s="51" t="s">
        <v>3663</v>
      </c>
      <c r="K1731" s="51" t="s">
        <v>3662</v>
      </c>
      <c r="L1731" s="51" t="s">
        <v>3661</v>
      </c>
      <c r="N1731" s="53">
        <v>38213.358805232878</v>
      </c>
      <c r="P1731" s="53">
        <v>38213.358805232878</v>
      </c>
    </row>
    <row r="1732" spans="1:16" hidden="1">
      <c r="A1732" s="19" t="s">
        <v>1986</v>
      </c>
      <c r="B1732" s="19" t="s">
        <v>1189</v>
      </c>
      <c r="D1732" s="51" t="s">
        <v>1879</v>
      </c>
      <c r="E1732" s="51" t="s">
        <v>460</v>
      </c>
      <c r="F1732" s="51" t="s">
        <v>460</v>
      </c>
      <c r="H1732" s="51" t="s">
        <v>623</v>
      </c>
      <c r="J1732" s="51" t="s">
        <v>3648</v>
      </c>
      <c r="K1732" s="51" t="s">
        <v>3647</v>
      </c>
      <c r="L1732" s="51" t="s">
        <v>3646</v>
      </c>
      <c r="N1732" s="53">
        <v>0</v>
      </c>
      <c r="P1732" s="53">
        <v>0</v>
      </c>
    </row>
    <row r="1733" spans="1:16" hidden="1">
      <c r="A1733" s="19" t="s">
        <v>1985</v>
      </c>
      <c r="B1733" s="19" t="s">
        <v>1189</v>
      </c>
      <c r="D1733" s="51" t="s">
        <v>1879</v>
      </c>
      <c r="E1733" s="51" t="s">
        <v>460</v>
      </c>
      <c r="F1733" s="51" t="s">
        <v>460</v>
      </c>
      <c r="H1733" s="51" t="s">
        <v>623</v>
      </c>
      <c r="J1733" s="51" t="s">
        <v>3648</v>
      </c>
      <c r="K1733" s="51" t="s">
        <v>3647</v>
      </c>
      <c r="L1733" s="51" t="s">
        <v>3646</v>
      </c>
      <c r="N1733" s="53">
        <v>1.1179413221923995</v>
      </c>
      <c r="P1733" s="53">
        <v>1.1179413221923995</v>
      </c>
    </row>
    <row r="1734" spans="1:16" hidden="1">
      <c r="A1734" s="19" t="s">
        <v>1984</v>
      </c>
      <c r="B1734" s="19" t="s">
        <v>1189</v>
      </c>
      <c r="D1734" s="51" t="s">
        <v>1879</v>
      </c>
      <c r="E1734" s="51" t="s">
        <v>460</v>
      </c>
      <c r="F1734" s="51" t="s">
        <v>460</v>
      </c>
      <c r="H1734" s="51" t="s">
        <v>623</v>
      </c>
      <c r="J1734" s="51" t="s">
        <v>3648</v>
      </c>
      <c r="K1734" s="51" t="s">
        <v>3647</v>
      </c>
      <c r="L1734" s="51" t="s">
        <v>3646</v>
      </c>
      <c r="N1734" s="53">
        <v>151924.21005867783</v>
      </c>
      <c r="P1734" s="53">
        <v>151924.21005867783</v>
      </c>
    </row>
    <row r="1735" spans="1:16" hidden="1">
      <c r="A1735" s="19" t="s">
        <v>1986</v>
      </c>
      <c r="B1735" s="19" t="s">
        <v>1190</v>
      </c>
      <c r="D1735" s="51" t="s">
        <v>1879</v>
      </c>
      <c r="E1735" s="51" t="s">
        <v>460</v>
      </c>
      <c r="F1735" s="51" t="s">
        <v>460</v>
      </c>
      <c r="H1735" s="51" t="s">
        <v>623</v>
      </c>
      <c r="J1735" s="51" t="s">
        <v>3660</v>
      </c>
      <c r="K1735" s="51" t="s">
        <v>3659</v>
      </c>
      <c r="L1735" s="51" t="s">
        <v>3658</v>
      </c>
      <c r="N1735" s="53">
        <v>0</v>
      </c>
      <c r="P1735" s="53">
        <v>0</v>
      </c>
    </row>
    <row r="1736" spans="1:16" hidden="1">
      <c r="A1736" s="19" t="s">
        <v>1985</v>
      </c>
      <c r="B1736" s="19" t="s">
        <v>1190</v>
      </c>
      <c r="D1736" s="51" t="s">
        <v>1879</v>
      </c>
      <c r="E1736" s="51" t="s">
        <v>460</v>
      </c>
      <c r="F1736" s="51" t="s">
        <v>460</v>
      </c>
      <c r="H1736" s="51" t="s">
        <v>623</v>
      </c>
      <c r="J1736" s="51" t="s">
        <v>3660</v>
      </c>
      <c r="K1736" s="51" t="s">
        <v>3659</v>
      </c>
      <c r="L1736" s="51" t="s">
        <v>3658</v>
      </c>
      <c r="N1736" s="53">
        <v>0.38041970597326219</v>
      </c>
      <c r="P1736" s="53">
        <v>0.38041970597326219</v>
      </c>
    </row>
    <row r="1737" spans="1:16" hidden="1">
      <c r="A1737" s="19" t="s">
        <v>1984</v>
      </c>
      <c r="B1737" s="19" t="s">
        <v>1190</v>
      </c>
      <c r="D1737" s="51" t="s">
        <v>1879</v>
      </c>
      <c r="E1737" s="51" t="s">
        <v>460</v>
      </c>
      <c r="F1737" s="51" t="s">
        <v>460</v>
      </c>
      <c r="H1737" s="51" t="s">
        <v>623</v>
      </c>
      <c r="J1737" s="51" t="s">
        <v>3660</v>
      </c>
      <c r="K1737" s="51" t="s">
        <v>3659</v>
      </c>
      <c r="L1737" s="51" t="s">
        <v>3658</v>
      </c>
      <c r="N1737" s="53">
        <v>51697.671580294031</v>
      </c>
      <c r="P1737" s="53">
        <v>51697.671580294031</v>
      </c>
    </row>
    <row r="1738" spans="1:16" hidden="1">
      <c r="A1738" s="19" t="s">
        <v>1986</v>
      </c>
      <c r="B1738" s="19" t="s">
        <v>1191</v>
      </c>
      <c r="D1738" s="51" t="s">
        <v>1879</v>
      </c>
      <c r="E1738" s="51" t="s">
        <v>460</v>
      </c>
      <c r="F1738" s="51" t="s">
        <v>460</v>
      </c>
      <c r="H1738" s="51" t="s">
        <v>623</v>
      </c>
      <c r="J1738" s="51" t="s">
        <v>3657</v>
      </c>
      <c r="K1738" s="51" t="s">
        <v>3656</v>
      </c>
      <c r="L1738" s="51" t="s">
        <v>3655</v>
      </c>
      <c r="N1738" s="53">
        <v>0</v>
      </c>
      <c r="P1738" s="53">
        <v>0</v>
      </c>
    </row>
    <row r="1739" spans="1:16" hidden="1">
      <c r="A1739" s="19" t="s">
        <v>1985</v>
      </c>
      <c r="B1739" s="19" t="s">
        <v>1191</v>
      </c>
      <c r="D1739" s="51" t="s">
        <v>1879</v>
      </c>
      <c r="E1739" s="51" t="s">
        <v>460</v>
      </c>
      <c r="F1739" s="51" t="s">
        <v>460</v>
      </c>
      <c r="H1739" s="51" t="s">
        <v>623</v>
      </c>
      <c r="J1739" s="51" t="s">
        <v>3657</v>
      </c>
      <c r="K1739" s="51" t="s">
        <v>3656</v>
      </c>
      <c r="L1739" s="51" t="s">
        <v>3655</v>
      </c>
      <c r="N1739" s="53">
        <v>0.33808167992849886</v>
      </c>
      <c r="P1739" s="53">
        <v>0.33808167992849886</v>
      </c>
    </row>
    <row r="1740" spans="1:16" hidden="1">
      <c r="A1740" s="19" t="s">
        <v>1984</v>
      </c>
      <c r="B1740" s="19" t="s">
        <v>1191</v>
      </c>
      <c r="D1740" s="51" t="s">
        <v>1879</v>
      </c>
      <c r="E1740" s="51" t="s">
        <v>460</v>
      </c>
      <c r="F1740" s="51" t="s">
        <v>460</v>
      </c>
      <c r="H1740" s="51" t="s">
        <v>623</v>
      </c>
      <c r="J1740" s="51" t="s">
        <v>3657</v>
      </c>
      <c r="K1740" s="51" t="s">
        <v>3656</v>
      </c>
      <c r="L1740" s="51" t="s">
        <v>3655</v>
      </c>
      <c r="N1740" s="53">
        <v>45944.085918320074</v>
      </c>
      <c r="P1740" s="53">
        <v>45944.085918320074</v>
      </c>
    </row>
    <row r="1741" spans="1:16" hidden="1">
      <c r="A1741" s="19" t="s">
        <v>1986</v>
      </c>
      <c r="B1741" s="19" t="s">
        <v>1192</v>
      </c>
      <c r="D1741" s="51" t="s">
        <v>1879</v>
      </c>
      <c r="E1741" s="51" t="s">
        <v>460</v>
      </c>
      <c r="F1741" s="51" t="s">
        <v>460</v>
      </c>
      <c r="H1741" s="51" t="s">
        <v>623</v>
      </c>
      <c r="J1741" s="51" t="s">
        <v>3654</v>
      </c>
      <c r="K1741" s="51" t="s">
        <v>3653</v>
      </c>
      <c r="L1741" s="51" t="s">
        <v>3652</v>
      </c>
      <c r="N1741" s="53">
        <v>0</v>
      </c>
      <c r="P1741" s="53">
        <v>0</v>
      </c>
    </row>
    <row r="1742" spans="1:16" hidden="1">
      <c r="A1742" s="19" t="s">
        <v>1985</v>
      </c>
      <c r="B1742" s="19" t="s">
        <v>1192</v>
      </c>
      <c r="D1742" s="51" t="s">
        <v>1879</v>
      </c>
      <c r="E1742" s="51" t="s">
        <v>460</v>
      </c>
      <c r="F1742" s="51" t="s">
        <v>460</v>
      </c>
      <c r="H1742" s="51" t="s">
        <v>623</v>
      </c>
      <c r="J1742" s="51" t="s">
        <v>3654</v>
      </c>
      <c r="K1742" s="51" t="s">
        <v>3653</v>
      </c>
      <c r="L1742" s="51" t="s">
        <v>3652</v>
      </c>
      <c r="N1742" s="53">
        <v>0.32195369020450865</v>
      </c>
      <c r="P1742" s="53">
        <v>0.32195369020450865</v>
      </c>
    </row>
    <row r="1743" spans="1:16" hidden="1">
      <c r="A1743" s="19" t="s">
        <v>1984</v>
      </c>
      <c r="B1743" s="19" t="s">
        <v>1192</v>
      </c>
      <c r="D1743" s="51" t="s">
        <v>1879</v>
      </c>
      <c r="E1743" s="51" t="s">
        <v>460</v>
      </c>
      <c r="F1743" s="51" t="s">
        <v>460</v>
      </c>
      <c r="H1743" s="51" t="s">
        <v>623</v>
      </c>
      <c r="J1743" s="51" t="s">
        <v>3654</v>
      </c>
      <c r="K1743" s="51" t="s">
        <v>3653</v>
      </c>
      <c r="L1743" s="51" t="s">
        <v>3652</v>
      </c>
      <c r="N1743" s="53">
        <v>43752.350046309795</v>
      </c>
      <c r="P1743" s="53">
        <v>43752.350046309795</v>
      </c>
    </row>
    <row r="1744" spans="1:16" hidden="1">
      <c r="A1744" s="19" t="s">
        <v>1986</v>
      </c>
      <c r="B1744" s="19" t="s">
        <v>1193</v>
      </c>
      <c r="D1744" s="51" t="s">
        <v>1879</v>
      </c>
      <c r="E1744" s="51" t="s">
        <v>460</v>
      </c>
      <c r="F1744" s="51" t="s">
        <v>460</v>
      </c>
      <c r="H1744" s="51" t="s">
        <v>623</v>
      </c>
      <c r="J1744" s="51" t="s">
        <v>3651</v>
      </c>
      <c r="K1744" s="51" t="s">
        <v>3650</v>
      </c>
      <c r="L1744" s="51" t="s">
        <v>3649</v>
      </c>
      <c r="N1744" s="53">
        <v>0</v>
      </c>
      <c r="P1744" s="53">
        <v>0</v>
      </c>
    </row>
    <row r="1745" spans="1:16" hidden="1">
      <c r="A1745" s="19" t="s">
        <v>1985</v>
      </c>
      <c r="B1745" s="19" t="s">
        <v>1193</v>
      </c>
      <c r="D1745" s="51" t="s">
        <v>1879</v>
      </c>
      <c r="E1745" s="51" t="s">
        <v>460</v>
      </c>
      <c r="F1745" s="51" t="s">
        <v>460</v>
      </c>
      <c r="H1745" s="51" t="s">
        <v>623</v>
      </c>
      <c r="J1745" s="51" t="s">
        <v>3651</v>
      </c>
      <c r="K1745" s="51" t="s">
        <v>3650</v>
      </c>
      <c r="L1745" s="51" t="s">
        <v>3649</v>
      </c>
      <c r="N1745" s="53">
        <v>1.0583136948645693</v>
      </c>
      <c r="P1745" s="53">
        <v>1.0583136948645693</v>
      </c>
    </row>
    <row r="1746" spans="1:16" hidden="1">
      <c r="A1746" s="19" t="s">
        <v>1984</v>
      </c>
      <c r="B1746" s="19" t="s">
        <v>1193</v>
      </c>
      <c r="D1746" s="51" t="s">
        <v>1879</v>
      </c>
      <c r="E1746" s="51" t="s">
        <v>460</v>
      </c>
      <c r="F1746" s="51" t="s">
        <v>460</v>
      </c>
      <c r="H1746" s="51" t="s">
        <v>623</v>
      </c>
      <c r="J1746" s="51" t="s">
        <v>3651</v>
      </c>
      <c r="K1746" s="51" t="s">
        <v>3650</v>
      </c>
      <c r="L1746" s="51" t="s">
        <v>3649</v>
      </c>
      <c r="N1746" s="53">
        <v>143821.02968630512</v>
      </c>
      <c r="P1746" s="53">
        <v>143821.02968630512</v>
      </c>
    </row>
    <row r="1747" spans="1:16" hidden="1">
      <c r="A1747" s="19" t="s">
        <v>1986</v>
      </c>
      <c r="B1747" s="19" t="s">
        <v>27</v>
      </c>
      <c r="D1747" s="51" t="s">
        <v>1879</v>
      </c>
      <c r="E1747" s="51" t="s">
        <v>103</v>
      </c>
      <c r="F1747" s="51" t="s">
        <v>103</v>
      </c>
      <c r="H1747" s="51" t="s">
        <v>623</v>
      </c>
      <c r="J1747" s="51" t="s">
        <v>302</v>
      </c>
      <c r="K1747" s="51" t="s">
        <v>3532</v>
      </c>
      <c r="N1747" s="53">
        <v>0</v>
      </c>
      <c r="O1747" s="53">
        <v>0</v>
      </c>
      <c r="P1747" s="53">
        <v>0</v>
      </c>
    </row>
    <row r="1748" spans="1:16" hidden="1">
      <c r="A1748" s="19" t="s">
        <v>1985</v>
      </c>
      <c r="B1748" s="19" t="s">
        <v>27</v>
      </c>
      <c r="D1748" s="51" t="s">
        <v>1879</v>
      </c>
      <c r="E1748" s="51" t="s">
        <v>103</v>
      </c>
      <c r="F1748" s="51" t="s">
        <v>103</v>
      </c>
      <c r="H1748" s="51" t="s">
        <v>623</v>
      </c>
      <c r="J1748" s="51" t="s">
        <v>302</v>
      </c>
      <c r="K1748" s="51" t="s">
        <v>3532</v>
      </c>
      <c r="N1748" s="53">
        <v>1.5236930639289414E-2</v>
      </c>
      <c r="O1748" s="53">
        <v>1.4876737014446964E-5</v>
      </c>
      <c r="P1748" s="53">
        <v>1.5222053902274968E-2</v>
      </c>
    </row>
    <row r="1749" spans="1:16" hidden="1">
      <c r="A1749" s="19" t="s">
        <v>1984</v>
      </c>
      <c r="B1749" s="19" t="s">
        <v>27</v>
      </c>
      <c r="D1749" s="51" t="s">
        <v>1879</v>
      </c>
      <c r="E1749" s="51" t="s">
        <v>103</v>
      </c>
      <c r="F1749" s="51" t="s">
        <v>103</v>
      </c>
      <c r="H1749" s="51" t="s">
        <v>623</v>
      </c>
      <c r="J1749" s="51" t="s">
        <v>302</v>
      </c>
      <c r="K1749" s="51" t="s">
        <v>3532</v>
      </c>
      <c r="N1749" s="53">
        <v>2070.6441430693608</v>
      </c>
      <c r="O1749" s="53">
        <v>2.0216951232629858</v>
      </c>
      <c r="P1749" s="53">
        <v>2068.622447946098</v>
      </c>
    </row>
    <row r="1750" spans="1:16" hidden="1">
      <c r="A1750" s="19" t="s">
        <v>1986</v>
      </c>
      <c r="B1750" s="19" t="s">
        <v>190</v>
      </c>
      <c r="D1750" s="51" t="s">
        <v>1879</v>
      </c>
      <c r="E1750" s="51" t="s">
        <v>460</v>
      </c>
      <c r="F1750" s="51" t="s">
        <v>460</v>
      </c>
      <c r="H1750" s="51" t="s">
        <v>623</v>
      </c>
      <c r="J1750" s="51" t="s">
        <v>3163</v>
      </c>
      <c r="K1750" s="51" t="s">
        <v>3162</v>
      </c>
      <c r="L1750" s="51" t="s">
        <v>3161</v>
      </c>
      <c r="N1750" s="53">
        <v>0</v>
      </c>
      <c r="P1750" s="53">
        <v>0</v>
      </c>
    </row>
    <row r="1751" spans="1:16" hidden="1">
      <c r="A1751" s="19" t="s">
        <v>1985</v>
      </c>
      <c r="B1751" s="19" t="s">
        <v>190</v>
      </c>
      <c r="D1751" s="51" t="s">
        <v>1879</v>
      </c>
      <c r="E1751" s="51" t="s">
        <v>460</v>
      </c>
      <c r="F1751" s="51" t="s">
        <v>460</v>
      </c>
      <c r="H1751" s="51" t="s">
        <v>623</v>
      </c>
      <c r="J1751" s="51" t="s">
        <v>3163</v>
      </c>
      <c r="K1751" s="51" t="s">
        <v>3162</v>
      </c>
      <c r="L1751" s="51" t="s">
        <v>3161</v>
      </c>
      <c r="N1751" s="53">
        <v>3.1315578877684748E-2</v>
      </c>
      <c r="P1751" s="53">
        <v>3.1315578877684748E-2</v>
      </c>
    </row>
    <row r="1752" spans="1:16" hidden="1">
      <c r="A1752" s="19" t="s">
        <v>1984</v>
      </c>
      <c r="B1752" s="19" t="s">
        <v>190</v>
      </c>
      <c r="D1752" s="51" t="s">
        <v>1879</v>
      </c>
      <c r="E1752" s="51" t="s">
        <v>460</v>
      </c>
      <c r="F1752" s="51" t="s">
        <v>460</v>
      </c>
      <c r="H1752" s="51" t="s">
        <v>623</v>
      </c>
      <c r="J1752" s="51" t="s">
        <v>3163</v>
      </c>
      <c r="K1752" s="51" t="s">
        <v>3162</v>
      </c>
      <c r="L1752" s="51" t="s">
        <v>3161</v>
      </c>
      <c r="N1752" s="53">
        <v>4255.674684421122</v>
      </c>
      <c r="P1752" s="53">
        <v>4255.674684421122</v>
      </c>
    </row>
    <row r="1753" spans="1:16" s="135" customFormat="1">
      <c r="A1753" s="135" t="s">
        <v>1983</v>
      </c>
      <c r="B1753" s="135" t="s">
        <v>1194</v>
      </c>
      <c r="C1753" s="137" t="s">
        <v>629</v>
      </c>
      <c r="D1753" s="137" t="s">
        <v>3982</v>
      </c>
      <c r="E1753" s="137" t="s">
        <v>460</v>
      </c>
      <c r="F1753" s="137" t="s">
        <v>460</v>
      </c>
      <c r="G1753" s="137"/>
      <c r="H1753" s="137" t="s">
        <v>481</v>
      </c>
      <c r="I1753" s="137"/>
      <c r="J1753" s="137" t="s">
        <v>4276</v>
      </c>
      <c r="K1753" s="137" t="s">
        <v>4275</v>
      </c>
      <c r="L1753" s="137"/>
      <c r="M1753" s="137"/>
      <c r="N1753" s="136">
        <v>49662</v>
      </c>
      <c r="O1753" s="136"/>
      <c r="P1753" s="136">
        <v>49662</v>
      </c>
    </row>
    <row r="1754" spans="1:16" hidden="1">
      <c r="A1754" s="19" t="s">
        <v>2149</v>
      </c>
      <c r="B1754" s="19" t="s">
        <v>1195</v>
      </c>
      <c r="D1754" s="51" t="s">
        <v>1879</v>
      </c>
      <c r="E1754" s="51" t="s">
        <v>672</v>
      </c>
      <c r="F1754" s="51" t="s">
        <v>672</v>
      </c>
      <c r="G1754" s="51" t="s">
        <v>671</v>
      </c>
      <c r="H1754" s="51" t="s">
        <v>671</v>
      </c>
      <c r="K1754" s="51" t="s">
        <v>2356</v>
      </c>
      <c r="L1754" s="51" t="s">
        <v>15</v>
      </c>
      <c r="N1754" s="53">
        <v>2024.4664553140008</v>
      </c>
      <c r="O1754" s="53">
        <v>0</v>
      </c>
      <c r="P1754" s="53">
        <v>2024.4664553140008</v>
      </c>
    </row>
    <row r="1755" spans="1:16" hidden="1">
      <c r="A1755" s="19" t="s">
        <v>1986</v>
      </c>
      <c r="B1755" s="19" t="s">
        <v>428</v>
      </c>
      <c r="D1755" s="51" t="s">
        <v>1879</v>
      </c>
      <c r="E1755" s="51" t="s">
        <v>460</v>
      </c>
      <c r="F1755" s="51" t="s">
        <v>460</v>
      </c>
      <c r="H1755" s="51" t="s">
        <v>623</v>
      </c>
      <c r="J1755" s="51" t="s">
        <v>3040</v>
      </c>
      <c r="K1755" s="51" t="s">
        <v>3039</v>
      </c>
      <c r="L1755" s="51" t="s">
        <v>3038</v>
      </c>
      <c r="N1755" s="53">
        <v>0</v>
      </c>
      <c r="P1755" s="53">
        <v>0</v>
      </c>
    </row>
    <row r="1756" spans="1:16" hidden="1">
      <c r="A1756" s="19" t="s">
        <v>1985</v>
      </c>
      <c r="B1756" s="19" t="s">
        <v>428</v>
      </c>
      <c r="D1756" s="51" t="s">
        <v>1879</v>
      </c>
      <c r="E1756" s="51" t="s">
        <v>460</v>
      </c>
      <c r="F1756" s="51" t="s">
        <v>460</v>
      </c>
      <c r="H1756" s="51" t="s">
        <v>623</v>
      </c>
      <c r="J1756" s="51" t="s">
        <v>3040</v>
      </c>
      <c r="K1756" s="51" t="s">
        <v>3039</v>
      </c>
      <c r="L1756" s="51" t="s">
        <v>3038</v>
      </c>
      <c r="N1756" s="53">
        <v>2.0365119838583148E-2</v>
      </c>
      <c r="P1756" s="53">
        <v>2.0365119838583148E-2</v>
      </c>
    </row>
    <row r="1757" spans="1:16" hidden="1">
      <c r="A1757" s="19" t="s">
        <v>1984</v>
      </c>
      <c r="B1757" s="19" t="s">
        <v>428</v>
      </c>
      <c r="D1757" s="51" t="s">
        <v>1879</v>
      </c>
      <c r="E1757" s="51" t="s">
        <v>460</v>
      </c>
      <c r="F1757" s="51" t="s">
        <v>460</v>
      </c>
      <c r="H1757" s="51" t="s">
        <v>623</v>
      </c>
      <c r="J1757" s="51" t="s">
        <v>3040</v>
      </c>
      <c r="K1757" s="51" t="s">
        <v>3039</v>
      </c>
      <c r="L1757" s="51" t="s">
        <v>3038</v>
      </c>
      <c r="N1757" s="53">
        <v>2767.5466348801615</v>
      </c>
      <c r="P1757" s="53">
        <v>2767.5466348801615</v>
      </c>
    </row>
    <row r="1758" spans="1:16" hidden="1">
      <c r="A1758" s="19" t="s">
        <v>652</v>
      </c>
      <c r="B1758" s="19" t="s">
        <v>1196</v>
      </c>
      <c r="D1758" s="51" t="s">
        <v>1879</v>
      </c>
      <c r="E1758" s="51" t="s">
        <v>0</v>
      </c>
      <c r="F1758" s="51" t="s">
        <v>578</v>
      </c>
      <c r="G1758" s="51" t="s">
        <v>1878</v>
      </c>
      <c r="H1758" s="51" t="s">
        <v>1886</v>
      </c>
      <c r="I1758" s="51">
        <v>56046</v>
      </c>
      <c r="P1758" s="53">
        <v>0</v>
      </c>
    </row>
    <row r="1759" spans="1:16" hidden="1">
      <c r="A1759" s="19" t="s">
        <v>1197</v>
      </c>
      <c r="B1759" s="19" t="s">
        <v>1198</v>
      </c>
      <c r="D1759" s="51" t="s">
        <v>1879</v>
      </c>
      <c r="E1759" s="51" t="s">
        <v>622</v>
      </c>
      <c r="F1759" s="51" t="s">
        <v>622</v>
      </c>
      <c r="H1759" s="51" t="s">
        <v>623</v>
      </c>
      <c r="K1759" s="51">
        <v>375</v>
      </c>
      <c r="N1759" s="53">
        <v>64645</v>
      </c>
      <c r="P1759" s="53">
        <v>64645</v>
      </c>
    </row>
    <row r="1760" spans="1:16" hidden="1">
      <c r="A1760" s="19" t="s">
        <v>631</v>
      </c>
      <c r="B1760" s="19" t="s">
        <v>1198</v>
      </c>
      <c r="D1760" s="51" t="s">
        <v>1879</v>
      </c>
      <c r="E1760" s="51" t="s">
        <v>622</v>
      </c>
      <c r="F1760" s="51" t="s">
        <v>633</v>
      </c>
      <c r="H1760" s="51" t="s">
        <v>623</v>
      </c>
      <c r="L1760" s="51">
        <v>56046</v>
      </c>
      <c r="N1760" s="53">
        <v>61128</v>
      </c>
      <c r="O1760" s="53">
        <v>5005</v>
      </c>
      <c r="P1760" s="53">
        <v>56123</v>
      </c>
    </row>
    <row r="1761" spans="1:16" hidden="1">
      <c r="A1761" s="19" t="s">
        <v>45</v>
      </c>
      <c r="B1761" s="19" t="s">
        <v>1199</v>
      </c>
      <c r="D1761" s="51" t="s">
        <v>1879</v>
      </c>
      <c r="E1761" s="51" t="s">
        <v>622</v>
      </c>
      <c r="F1761" s="51" t="s">
        <v>622</v>
      </c>
      <c r="H1761" s="51" t="s">
        <v>623</v>
      </c>
      <c r="N1761" s="53">
        <v>226384</v>
      </c>
      <c r="O1761" s="53">
        <v>0</v>
      </c>
      <c r="P1761" s="53">
        <v>226384</v>
      </c>
    </row>
    <row r="1762" spans="1:16" hidden="1">
      <c r="A1762" s="19" t="s">
        <v>652</v>
      </c>
      <c r="B1762" s="19" t="s">
        <v>1198</v>
      </c>
      <c r="D1762" s="51" t="s">
        <v>1879</v>
      </c>
      <c r="E1762" s="51" t="s">
        <v>622</v>
      </c>
      <c r="F1762" s="51" t="s">
        <v>622</v>
      </c>
      <c r="G1762" s="51" t="s">
        <v>1878</v>
      </c>
      <c r="H1762" s="51" t="s">
        <v>1878</v>
      </c>
      <c r="I1762" s="51">
        <v>56046</v>
      </c>
      <c r="N1762" s="53">
        <v>415992</v>
      </c>
      <c r="P1762" s="53">
        <v>415992</v>
      </c>
    </row>
    <row r="1763" spans="1:16" hidden="1">
      <c r="A1763" s="19" t="s">
        <v>660</v>
      </c>
      <c r="B1763" s="19" t="s">
        <v>1200</v>
      </c>
      <c r="D1763" s="51" t="s">
        <v>1879</v>
      </c>
      <c r="E1763" s="51" t="s">
        <v>622</v>
      </c>
      <c r="F1763" s="51" t="s">
        <v>622</v>
      </c>
      <c r="H1763" s="51" t="s">
        <v>623</v>
      </c>
      <c r="L1763" s="51">
        <v>56046</v>
      </c>
      <c r="N1763" s="53">
        <v>572853</v>
      </c>
      <c r="O1763" s="53">
        <v>209525</v>
      </c>
      <c r="P1763" s="53">
        <v>363328</v>
      </c>
    </row>
    <row r="1764" spans="1:16" hidden="1">
      <c r="A1764" s="19" t="s">
        <v>509</v>
      </c>
      <c r="B1764" s="19" t="s">
        <v>152</v>
      </c>
      <c r="D1764" s="51" t="s">
        <v>1879</v>
      </c>
      <c r="E1764" s="51" t="s">
        <v>622</v>
      </c>
      <c r="F1764" s="51" t="s">
        <v>622</v>
      </c>
      <c r="H1764" s="51" t="s">
        <v>612</v>
      </c>
      <c r="L1764" s="51" t="s">
        <v>250</v>
      </c>
      <c r="N1764" s="53">
        <v>713176.56687970005</v>
      </c>
      <c r="P1764" s="53">
        <v>713176.56687970005</v>
      </c>
    </row>
    <row r="1765" spans="1:16" hidden="1">
      <c r="A1765" s="19" t="s">
        <v>1986</v>
      </c>
      <c r="B1765" s="19" t="s">
        <v>1201</v>
      </c>
      <c r="D1765" s="51" t="s">
        <v>1879</v>
      </c>
      <c r="E1765" s="51" t="s">
        <v>676</v>
      </c>
      <c r="F1765" s="51" t="s">
        <v>676</v>
      </c>
      <c r="H1765" s="51" t="s">
        <v>623</v>
      </c>
      <c r="J1765" s="51" t="s">
        <v>44</v>
      </c>
      <c r="K1765" s="51" t="s">
        <v>44</v>
      </c>
      <c r="L1765" s="51" t="s">
        <v>2856</v>
      </c>
      <c r="N1765" s="53">
        <v>0</v>
      </c>
      <c r="O1765" s="53">
        <v>0</v>
      </c>
      <c r="P1765" s="53">
        <v>0</v>
      </c>
    </row>
    <row r="1766" spans="1:16" hidden="1">
      <c r="A1766" s="19" t="s">
        <v>1985</v>
      </c>
      <c r="B1766" s="19" t="s">
        <v>1201</v>
      </c>
      <c r="D1766" s="51" t="s">
        <v>1879</v>
      </c>
      <c r="E1766" s="51" t="s">
        <v>676</v>
      </c>
      <c r="F1766" s="51" t="s">
        <v>676</v>
      </c>
      <c r="H1766" s="51" t="s">
        <v>623</v>
      </c>
      <c r="J1766" s="51" t="s">
        <v>44</v>
      </c>
      <c r="K1766" s="51" t="s">
        <v>44</v>
      </c>
      <c r="L1766" s="51" t="s">
        <v>2856</v>
      </c>
      <c r="N1766" s="53">
        <v>7.1403063838074745</v>
      </c>
      <c r="O1766" s="53">
        <v>2.0097513557264666E-4</v>
      </c>
      <c r="P1766" s="53">
        <v>7.1401054086719018</v>
      </c>
    </row>
    <row r="1767" spans="1:16" hidden="1">
      <c r="A1767" s="19" t="s">
        <v>1984</v>
      </c>
      <c r="B1767" s="19" t="s">
        <v>1201</v>
      </c>
      <c r="D1767" s="51" t="s">
        <v>1879</v>
      </c>
      <c r="E1767" s="51" t="s">
        <v>676</v>
      </c>
      <c r="F1767" s="51" t="s">
        <v>676</v>
      </c>
      <c r="H1767" s="51" t="s">
        <v>623</v>
      </c>
      <c r="J1767" s="51" t="s">
        <v>44</v>
      </c>
      <c r="K1767" s="51" t="s">
        <v>44</v>
      </c>
      <c r="L1767" s="51" t="s">
        <v>2856</v>
      </c>
      <c r="N1767" s="53">
        <v>970341.98969361617</v>
      </c>
      <c r="O1767" s="53">
        <v>27.311799024864428</v>
      </c>
      <c r="P1767" s="53">
        <v>970314.67789459135</v>
      </c>
    </row>
    <row r="1768" spans="1:16" hidden="1">
      <c r="A1768" s="19" t="s">
        <v>1986</v>
      </c>
      <c r="B1768" s="19" t="s">
        <v>1202</v>
      </c>
      <c r="D1768" s="51" t="s">
        <v>1879</v>
      </c>
      <c r="E1768" s="51" t="s">
        <v>3</v>
      </c>
      <c r="F1768" s="51" t="s">
        <v>3</v>
      </c>
      <c r="H1768" s="51" t="s">
        <v>623</v>
      </c>
      <c r="J1768" s="51" t="s">
        <v>3729</v>
      </c>
      <c r="K1768" s="51" t="s">
        <v>3728</v>
      </c>
      <c r="L1768" s="51" t="s">
        <v>3727</v>
      </c>
      <c r="N1768" s="53">
        <v>0</v>
      </c>
      <c r="P1768" s="53">
        <v>0</v>
      </c>
    </row>
    <row r="1769" spans="1:16" hidden="1">
      <c r="A1769" s="19" t="s">
        <v>1985</v>
      </c>
      <c r="B1769" s="19" t="s">
        <v>1202</v>
      </c>
      <c r="D1769" s="51" t="s">
        <v>1879</v>
      </c>
      <c r="E1769" s="51" t="s">
        <v>3</v>
      </c>
      <c r="F1769" s="51" t="s">
        <v>3</v>
      </c>
      <c r="H1769" s="51" t="s">
        <v>623</v>
      </c>
      <c r="J1769" s="51" t="s">
        <v>3729</v>
      </c>
      <c r="K1769" s="51" t="s">
        <v>3728</v>
      </c>
      <c r="L1769" s="51" t="s">
        <v>3727</v>
      </c>
      <c r="N1769" s="53">
        <v>0.45457820647099517</v>
      </c>
      <c r="P1769" s="53">
        <v>0.45457820647099517</v>
      </c>
    </row>
    <row r="1770" spans="1:16" hidden="1">
      <c r="A1770" s="19" t="s">
        <v>1984</v>
      </c>
      <c r="B1770" s="19" t="s">
        <v>1202</v>
      </c>
      <c r="D1770" s="51" t="s">
        <v>1879</v>
      </c>
      <c r="E1770" s="51" t="s">
        <v>3</v>
      </c>
      <c r="F1770" s="51" t="s">
        <v>3</v>
      </c>
      <c r="H1770" s="51" t="s">
        <v>623</v>
      </c>
      <c r="J1770" s="51" t="s">
        <v>3729</v>
      </c>
      <c r="K1770" s="51" t="s">
        <v>3728</v>
      </c>
      <c r="L1770" s="51" t="s">
        <v>3727</v>
      </c>
      <c r="N1770" s="53">
        <v>61775.545421793526</v>
      </c>
      <c r="P1770" s="53">
        <v>61775.545421793526</v>
      </c>
    </row>
    <row r="1771" spans="1:16" hidden="1">
      <c r="A1771" s="19" t="s">
        <v>1986</v>
      </c>
      <c r="B1771" s="19" t="s">
        <v>191</v>
      </c>
      <c r="D1771" s="51" t="s">
        <v>1879</v>
      </c>
      <c r="E1771" s="51" t="s">
        <v>103</v>
      </c>
      <c r="F1771" s="51" t="s">
        <v>103</v>
      </c>
      <c r="H1771" s="51" t="s">
        <v>623</v>
      </c>
      <c r="J1771" s="51" t="s">
        <v>335</v>
      </c>
      <c r="K1771" s="51" t="s">
        <v>3402</v>
      </c>
      <c r="N1771" s="53">
        <v>0</v>
      </c>
      <c r="O1771" s="53">
        <v>0</v>
      </c>
      <c r="P1771" s="53">
        <v>0</v>
      </c>
    </row>
    <row r="1772" spans="1:16" hidden="1">
      <c r="A1772" s="19" t="s">
        <v>1985</v>
      </c>
      <c r="B1772" s="19" t="s">
        <v>191</v>
      </c>
      <c r="D1772" s="51" t="s">
        <v>1879</v>
      </c>
      <c r="E1772" s="51" t="s">
        <v>103</v>
      </c>
      <c r="F1772" s="51" t="s">
        <v>103</v>
      </c>
      <c r="H1772" s="51" t="s">
        <v>623</v>
      </c>
      <c r="J1772" s="51" t="s">
        <v>335</v>
      </c>
      <c r="K1772" s="51" t="s">
        <v>3402</v>
      </c>
      <c r="N1772" s="53">
        <v>0</v>
      </c>
      <c r="O1772" s="53">
        <v>0</v>
      </c>
      <c r="P1772" s="53">
        <v>0</v>
      </c>
    </row>
    <row r="1773" spans="1:16" hidden="1">
      <c r="A1773" s="19" t="s">
        <v>1984</v>
      </c>
      <c r="B1773" s="19" t="s">
        <v>191</v>
      </c>
      <c r="D1773" s="51" t="s">
        <v>1879</v>
      </c>
      <c r="E1773" s="51" t="s">
        <v>103</v>
      </c>
      <c r="F1773" s="51" t="s">
        <v>103</v>
      </c>
      <c r="H1773" s="51" t="s">
        <v>623</v>
      </c>
      <c r="J1773" s="51" t="s">
        <v>335</v>
      </c>
      <c r="K1773" s="51" t="s">
        <v>3402</v>
      </c>
      <c r="N1773" s="53">
        <v>0</v>
      </c>
      <c r="O1773" s="53">
        <v>0</v>
      </c>
      <c r="P1773" s="53">
        <v>0</v>
      </c>
    </row>
    <row r="1774" spans="1:16" hidden="1">
      <c r="A1774" s="19" t="s">
        <v>40</v>
      </c>
      <c r="B1774" s="19" t="s">
        <v>1203</v>
      </c>
      <c r="D1774" s="51" t="s">
        <v>1879</v>
      </c>
      <c r="E1774" s="51" t="s">
        <v>4</v>
      </c>
      <c r="F1774" s="51" t="s">
        <v>4</v>
      </c>
      <c r="H1774" s="51" t="s">
        <v>623</v>
      </c>
      <c r="J1774" s="51">
        <v>61671</v>
      </c>
      <c r="K1774" s="51" t="s">
        <v>3212</v>
      </c>
      <c r="N1774" s="53">
        <v>134023</v>
      </c>
      <c r="P1774" s="53">
        <v>134023</v>
      </c>
    </row>
    <row r="1775" spans="1:16" hidden="1">
      <c r="A1775" s="19" t="s">
        <v>39</v>
      </c>
      <c r="B1775" s="19" t="s">
        <v>3213</v>
      </c>
      <c r="D1775" s="51" t="s">
        <v>1879</v>
      </c>
      <c r="E1775" s="51" t="s">
        <v>4</v>
      </c>
      <c r="F1775" s="51" t="s">
        <v>4</v>
      </c>
      <c r="H1775" s="51" t="s">
        <v>623</v>
      </c>
      <c r="J1775" s="51" t="s">
        <v>142</v>
      </c>
      <c r="K1775" s="51" t="s">
        <v>3212</v>
      </c>
      <c r="L1775" s="51">
        <v>57484</v>
      </c>
      <c r="N1775" s="53">
        <v>267029.08999999997</v>
      </c>
      <c r="P1775" s="53">
        <v>267029.08999999997</v>
      </c>
    </row>
    <row r="1776" spans="1:16" hidden="1">
      <c r="A1776" s="19" t="s">
        <v>41</v>
      </c>
      <c r="B1776" s="19" t="s">
        <v>1204</v>
      </c>
      <c r="D1776" s="51" t="s">
        <v>1879</v>
      </c>
      <c r="E1776" s="51" t="s">
        <v>4</v>
      </c>
      <c r="F1776" s="51" t="s">
        <v>4</v>
      </c>
      <c r="H1776" s="51" t="s">
        <v>623</v>
      </c>
      <c r="J1776" s="51">
        <v>61671</v>
      </c>
      <c r="K1776" s="51" t="s">
        <v>3212</v>
      </c>
      <c r="L1776" s="51">
        <v>57484</v>
      </c>
      <c r="N1776" s="53">
        <v>104533</v>
      </c>
      <c r="P1776" s="53">
        <v>104533</v>
      </c>
    </row>
    <row r="1777" spans="1:16" hidden="1">
      <c r="A1777" s="19" t="s">
        <v>2129</v>
      </c>
      <c r="B1777" s="19" t="s">
        <v>2272</v>
      </c>
      <c r="D1777" s="51" t="s">
        <v>1879</v>
      </c>
      <c r="E1777" s="51" t="s">
        <v>4</v>
      </c>
      <c r="F1777" s="51" t="s">
        <v>4</v>
      </c>
      <c r="G1777" s="51" t="s">
        <v>4</v>
      </c>
      <c r="H1777" s="51" t="s">
        <v>1</v>
      </c>
      <c r="J1777" s="51" t="s">
        <v>2271</v>
      </c>
      <c r="K1777" s="51" t="s">
        <v>2270</v>
      </c>
      <c r="L1777" s="51">
        <v>56466</v>
      </c>
      <c r="N1777" s="53">
        <v>2800</v>
      </c>
      <c r="O1777" s="53">
        <v>0</v>
      </c>
      <c r="P1777" s="53">
        <v>2800</v>
      </c>
    </row>
    <row r="1778" spans="1:16" s="135" customFormat="1">
      <c r="A1778" s="135" t="s">
        <v>2149</v>
      </c>
      <c r="B1778" s="135" t="s">
        <v>1205</v>
      </c>
      <c r="C1778" s="137" t="s">
        <v>681</v>
      </c>
      <c r="D1778" s="137" t="s">
        <v>3982</v>
      </c>
      <c r="E1778" s="137" t="s">
        <v>4</v>
      </c>
      <c r="F1778" s="137" t="s">
        <v>2010</v>
      </c>
      <c r="G1778" s="137" t="s">
        <v>4</v>
      </c>
      <c r="H1778" s="137" t="s">
        <v>1</v>
      </c>
      <c r="I1778" s="137"/>
      <c r="J1778" s="137" t="s">
        <v>2271</v>
      </c>
      <c r="K1778" s="137"/>
      <c r="L1778" s="137">
        <v>56466</v>
      </c>
      <c r="M1778" s="137"/>
      <c r="N1778" s="136">
        <v>4816.4523177711662</v>
      </c>
      <c r="O1778" s="136">
        <v>0</v>
      </c>
      <c r="P1778" s="136">
        <v>4816.4523177711662</v>
      </c>
    </row>
    <row r="1779" spans="1:16" s="135" customFormat="1">
      <c r="A1779" s="135" t="s">
        <v>2149</v>
      </c>
      <c r="B1779" s="135" t="s">
        <v>1206</v>
      </c>
      <c r="C1779" s="137" t="s">
        <v>681</v>
      </c>
      <c r="D1779" s="137" t="s">
        <v>3982</v>
      </c>
      <c r="E1779" s="137" t="s">
        <v>4</v>
      </c>
      <c r="F1779" s="137" t="s">
        <v>2010</v>
      </c>
      <c r="G1779" s="137" t="s">
        <v>4</v>
      </c>
      <c r="H1779" s="137" t="s">
        <v>1</v>
      </c>
      <c r="I1779" s="137"/>
      <c r="J1779" s="137" t="s">
        <v>4140</v>
      </c>
      <c r="K1779" s="137" t="s">
        <v>2210</v>
      </c>
      <c r="L1779" s="137">
        <v>56466</v>
      </c>
      <c r="M1779" s="137"/>
      <c r="N1779" s="136">
        <v>2340.9042314540452</v>
      </c>
      <c r="O1779" s="136">
        <v>0</v>
      </c>
      <c r="P1779" s="136">
        <v>2340.9042314540452</v>
      </c>
    </row>
    <row r="1780" spans="1:16" hidden="1">
      <c r="A1780" s="19" t="s">
        <v>2932</v>
      </c>
      <c r="B1780" s="19" t="s">
        <v>1207</v>
      </c>
      <c r="D1780" s="51" t="s">
        <v>1879</v>
      </c>
      <c r="E1780" s="51" t="s">
        <v>460</v>
      </c>
      <c r="F1780" s="51" t="s">
        <v>460</v>
      </c>
      <c r="H1780" s="51" t="s">
        <v>623</v>
      </c>
      <c r="J1780" s="51" t="s">
        <v>577</v>
      </c>
      <c r="K1780" s="51" t="s">
        <v>3215</v>
      </c>
      <c r="L1780" s="51">
        <v>59607</v>
      </c>
      <c r="N1780" s="53">
        <v>729</v>
      </c>
      <c r="P1780" s="53">
        <v>729</v>
      </c>
    </row>
    <row r="1781" spans="1:16" hidden="1">
      <c r="A1781" s="19" t="s">
        <v>39</v>
      </c>
      <c r="B1781" s="19" t="s">
        <v>3216</v>
      </c>
      <c r="D1781" s="51" t="s">
        <v>1879</v>
      </c>
      <c r="E1781" s="51" t="s">
        <v>460</v>
      </c>
      <c r="F1781" s="51" t="s">
        <v>460</v>
      </c>
      <c r="H1781" s="51" t="s">
        <v>623</v>
      </c>
      <c r="J1781" s="51" t="s">
        <v>577</v>
      </c>
      <c r="K1781" s="51" t="s">
        <v>3215</v>
      </c>
      <c r="L1781" s="51">
        <v>59607</v>
      </c>
      <c r="N1781" s="53">
        <v>47010</v>
      </c>
      <c r="P1781" s="53">
        <v>47010</v>
      </c>
    </row>
    <row r="1782" spans="1:16" hidden="1">
      <c r="A1782" s="19" t="s">
        <v>2268</v>
      </c>
      <c r="B1782" s="19" t="s">
        <v>1208</v>
      </c>
      <c r="D1782" s="51" t="s">
        <v>1879</v>
      </c>
      <c r="E1782" s="51" t="s">
        <v>460</v>
      </c>
      <c r="F1782" s="51" t="s">
        <v>460</v>
      </c>
      <c r="H1782" s="51" t="s">
        <v>623</v>
      </c>
      <c r="J1782" s="51" t="s">
        <v>452</v>
      </c>
      <c r="K1782" s="51" t="s">
        <v>2909</v>
      </c>
      <c r="L1782" s="51" t="s">
        <v>249</v>
      </c>
      <c r="N1782" s="53">
        <v>1220</v>
      </c>
      <c r="O1782" s="53">
        <v>0</v>
      </c>
      <c r="P1782" s="53">
        <v>1220</v>
      </c>
    </row>
    <row r="1783" spans="1:16" hidden="1">
      <c r="A1783" s="19" t="s">
        <v>1986</v>
      </c>
      <c r="B1783" s="19" t="s">
        <v>1209</v>
      </c>
      <c r="D1783" s="51" t="s">
        <v>1879</v>
      </c>
      <c r="E1783" s="51" t="s">
        <v>460</v>
      </c>
      <c r="F1783" s="51" t="s">
        <v>460</v>
      </c>
      <c r="H1783" s="51" t="s">
        <v>623</v>
      </c>
      <c r="J1783" s="51" t="s">
        <v>498</v>
      </c>
      <c r="K1783" s="51" t="s">
        <v>3210</v>
      </c>
      <c r="N1783" s="53">
        <v>0</v>
      </c>
      <c r="P1783" s="53">
        <v>0</v>
      </c>
    </row>
    <row r="1784" spans="1:16" hidden="1">
      <c r="A1784" s="19" t="s">
        <v>1985</v>
      </c>
      <c r="B1784" s="19" t="s">
        <v>1209</v>
      </c>
      <c r="D1784" s="51" t="s">
        <v>1879</v>
      </c>
      <c r="E1784" s="51" t="s">
        <v>460</v>
      </c>
      <c r="F1784" s="51" t="s">
        <v>460</v>
      </c>
      <c r="H1784" s="51" t="s">
        <v>623</v>
      </c>
      <c r="J1784" s="51" t="s">
        <v>498</v>
      </c>
      <c r="K1784" s="51" t="s">
        <v>3210</v>
      </c>
      <c r="N1784" s="53">
        <v>4.8185245734973037E-3</v>
      </c>
      <c r="P1784" s="53">
        <v>4.8185245734973037E-3</v>
      </c>
    </row>
    <row r="1785" spans="1:16" hidden="1">
      <c r="A1785" s="19" t="s">
        <v>1984</v>
      </c>
      <c r="B1785" s="19" t="s">
        <v>1209</v>
      </c>
      <c r="D1785" s="51" t="s">
        <v>1879</v>
      </c>
      <c r="E1785" s="51" t="s">
        <v>460</v>
      </c>
      <c r="F1785" s="51" t="s">
        <v>460</v>
      </c>
      <c r="H1785" s="51" t="s">
        <v>623</v>
      </c>
      <c r="J1785" s="51" t="s">
        <v>498</v>
      </c>
      <c r="K1785" s="51" t="s">
        <v>3210</v>
      </c>
      <c r="N1785" s="53">
        <v>654.82018147542658</v>
      </c>
      <c r="P1785" s="53">
        <v>654.82018147542658</v>
      </c>
    </row>
    <row r="1786" spans="1:16" hidden="1">
      <c r="A1786" s="19" t="s">
        <v>529</v>
      </c>
      <c r="B1786" s="19" t="s">
        <v>1210</v>
      </c>
      <c r="D1786" s="51" t="s">
        <v>1879</v>
      </c>
      <c r="E1786" s="51" t="s">
        <v>672</v>
      </c>
      <c r="F1786" s="51" t="s">
        <v>671</v>
      </c>
      <c r="N1786" s="53">
        <v>29677</v>
      </c>
      <c r="O1786" s="53">
        <v>29677</v>
      </c>
      <c r="P1786" s="53">
        <v>0</v>
      </c>
    </row>
    <row r="1787" spans="1:16" hidden="1">
      <c r="A1787" s="19" t="s">
        <v>39</v>
      </c>
      <c r="B1787" s="19" t="s">
        <v>1211</v>
      </c>
      <c r="D1787" s="51" t="s">
        <v>1879</v>
      </c>
      <c r="E1787" s="51" t="s">
        <v>672</v>
      </c>
      <c r="F1787" s="51" t="s">
        <v>672</v>
      </c>
      <c r="H1787" s="51" t="s">
        <v>44</v>
      </c>
      <c r="N1787" s="53">
        <v>904331</v>
      </c>
      <c r="O1787" s="53">
        <v>97844</v>
      </c>
      <c r="P1787" s="53">
        <v>806487</v>
      </c>
    </row>
    <row r="1788" spans="1:16" hidden="1">
      <c r="A1788" s="19" t="s">
        <v>2149</v>
      </c>
      <c r="B1788" s="19" t="s">
        <v>1212</v>
      </c>
      <c r="D1788" s="51" t="s">
        <v>1879</v>
      </c>
      <c r="E1788" s="51" t="s">
        <v>672</v>
      </c>
      <c r="F1788" s="51" t="s">
        <v>672</v>
      </c>
      <c r="G1788" s="51" t="s">
        <v>671</v>
      </c>
      <c r="H1788" s="51" t="s">
        <v>5</v>
      </c>
      <c r="J1788" s="51" t="s">
        <v>2600</v>
      </c>
      <c r="L1788" s="51">
        <v>50972</v>
      </c>
      <c r="N1788" s="53">
        <v>102.49762116561782</v>
      </c>
      <c r="O1788" s="53">
        <v>0</v>
      </c>
      <c r="P1788" s="53">
        <v>102.49762116561782</v>
      </c>
    </row>
    <row r="1789" spans="1:16" hidden="1">
      <c r="A1789" s="19" t="s">
        <v>40</v>
      </c>
      <c r="B1789" s="19" t="s">
        <v>2607</v>
      </c>
      <c r="D1789" s="51" t="s">
        <v>1879</v>
      </c>
      <c r="E1789" s="51" t="s">
        <v>103</v>
      </c>
      <c r="F1789" s="51" t="s">
        <v>725</v>
      </c>
      <c r="H1789" s="51" t="s">
        <v>5</v>
      </c>
      <c r="J1789" s="51" t="s">
        <v>2600</v>
      </c>
      <c r="K1789" s="51" t="s">
        <v>2606</v>
      </c>
      <c r="N1789" s="53">
        <v>2034</v>
      </c>
      <c r="P1789" s="53">
        <v>2034</v>
      </c>
    </row>
    <row r="1790" spans="1:16" hidden="1">
      <c r="A1790" s="19" t="s">
        <v>2663</v>
      </c>
      <c r="B1790" s="19" t="s">
        <v>550</v>
      </c>
      <c r="D1790" s="51" t="s">
        <v>1879</v>
      </c>
      <c r="E1790" s="51" t="s">
        <v>460</v>
      </c>
      <c r="F1790" s="51" t="s">
        <v>2662</v>
      </c>
      <c r="H1790" s="51" t="s">
        <v>623</v>
      </c>
      <c r="J1790" s="51" t="s">
        <v>549</v>
      </c>
      <c r="K1790" s="51" t="s">
        <v>3091</v>
      </c>
      <c r="N1790" s="53">
        <v>2.6111399999999998</v>
      </c>
      <c r="O1790" s="53">
        <v>2.6111399999999998</v>
      </c>
      <c r="P1790" s="53">
        <v>0</v>
      </c>
    </row>
    <row r="1791" spans="1:16" hidden="1">
      <c r="A1791" s="19" t="s">
        <v>2015</v>
      </c>
      <c r="B1791" s="19" t="s">
        <v>1213</v>
      </c>
      <c r="D1791" s="51" t="s">
        <v>1879</v>
      </c>
      <c r="E1791" s="51" t="s">
        <v>622</v>
      </c>
      <c r="F1791" s="51" t="s">
        <v>622</v>
      </c>
      <c r="G1791" s="51" t="s">
        <v>622</v>
      </c>
      <c r="H1791" s="51" t="s">
        <v>1878</v>
      </c>
      <c r="N1791" s="53">
        <v>8861</v>
      </c>
      <c r="P1791" s="53">
        <v>8861</v>
      </c>
    </row>
    <row r="1792" spans="1:16" hidden="1">
      <c r="A1792" s="19" t="s">
        <v>1889</v>
      </c>
      <c r="B1792" s="19" t="s">
        <v>1214</v>
      </c>
      <c r="D1792" s="51" t="s">
        <v>1879</v>
      </c>
      <c r="E1792" s="51" t="s">
        <v>622</v>
      </c>
      <c r="F1792" s="51" t="s">
        <v>622</v>
      </c>
      <c r="H1792" s="51" t="s">
        <v>1906</v>
      </c>
      <c r="J1792" s="51" t="s">
        <v>67</v>
      </c>
      <c r="K1792" s="51" t="s">
        <v>67</v>
      </c>
      <c r="L1792" s="51">
        <v>151</v>
      </c>
      <c r="N1792" s="53">
        <v>4717</v>
      </c>
      <c r="P1792" s="53">
        <v>4717</v>
      </c>
    </row>
    <row r="1793" spans="1:16" hidden="1">
      <c r="A1793" s="19" t="s">
        <v>1986</v>
      </c>
      <c r="B1793" s="19" t="s">
        <v>170</v>
      </c>
      <c r="D1793" s="51" t="s">
        <v>1879</v>
      </c>
      <c r="E1793" s="51" t="s">
        <v>460</v>
      </c>
      <c r="F1793" s="51" t="s">
        <v>460</v>
      </c>
      <c r="H1793" s="51" t="s">
        <v>623</v>
      </c>
      <c r="J1793" s="51" t="s">
        <v>229</v>
      </c>
      <c r="K1793" s="51" t="s">
        <v>3113</v>
      </c>
      <c r="L1793" s="51" t="s">
        <v>3112</v>
      </c>
      <c r="N1793" s="53">
        <v>0</v>
      </c>
      <c r="P1793" s="53">
        <v>0</v>
      </c>
    </row>
    <row r="1794" spans="1:16" hidden="1">
      <c r="A1794" s="19" t="s">
        <v>1985</v>
      </c>
      <c r="B1794" s="19" t="s">
        <v>170</v>
      </c>
      <c r="D1794" s="51" t="s">
        <v>1879</v>
      </c>
      <c r="E1794" s="51" t="s">
        <v>460</v>
      </c>
      <c r="F1794" s="51" t="s">
        <v>460</v>
      </c>
      <c r="H1794" s="51" t="s">
        <v>623</v>
      </c>
      <c r="J1794" s="51" t="s">
        <v>229</v>
      </c>
      <c r="K1794" s="51" t="s">
        <v>3113</v>
      </c>
      <c r="L1794" s="51" t="s">
        <v>3112</v>
      </c>
      <c r="N1794" s="53">
        <v>5.5023184541650982</v>
      </c>
      <c r="P1794" s="53">
        <v>5.5023184541650982</v>
      </c>
    </row>
    <row r="1795" spans="1:16" hidden="1">
      <c r="A1795" s="19" t="s">
        <v>1984</v>
      </c>
      <c r="B1795" s="19" t="s">
        <v>170</v>
      </c>
      <c r="D1795" s="51" t="s">
        <v>1879</v>
      </c>
      <c r="E1795" s="51" t="s">
        <v>460</v>
      </c>
      <c r="F1795" s="51" t="s">
        <v>460</v>
      </c>
      <c r="H1795" s="51" t="s">
        <v>623</v>
      </c>
      <c r="J1795" s="51" t="s">
        <v>229</v>
      </c>
      <c r="K1795" s="51" t="s">
        <v>3113</v>
      </c>
      <c r="L1795" s="51" t="s">
        <v>3112</v>
      </c>
      <c r="N1795" s="53">
        <v>747745.31368154578</v>
      </c>
      <c r="P1795" s="53">
        <v>747745.31368154578</v>
      </c>
    </row>
    <row r="1796" spans="1:16" s="135" customFormat="1">
      <c r="A1796" s="135" t="s">
        <v>1994</v>
      </c>
      <c r="B1796" s="135" t="s">
        <v>4142</v>
      </c>
      <c r="C1796" s="137" t="s">
        <v>681</v>
      </c>
      <c r="D1796" s="137" t="s">
        <v>3982</v>
      </c>
      <c r="E1796" s="137" t="s">
        <v>4</v>
      </c>
      <c r="F1796" s="137" t="s">
        <v>4</v>
      </c>
      <c r="G1796" s="137"/>
      <c r="H1796" s="137" t="s">
        <v>466</v>
      </c>
      <c r="I1796" s="137" t="s">
        <v>4141</v>
      </c>
      <c r="J1796" s="137" t="s">
        <v>2210</v>
      </c>
      <c r="K1796" s="137"/>
      <c r="L1796" s="137"/>
      <c r="M1796" s="137"/>
      <c r="N1796" s="136">
        <v>2000</v>
      </c>
      <c r="O1796" s="136"/>
      <c r="P1796" s="136">
        <v>2000</v>
      </c>
    </row>
    <row r="1797" spans="1:16" s="135" customFormat="1">
      <c r="A1797" s="135" t="s">
        <v>1989</v>
      </c>
      <c r="B1797" s="135" t="s">
        <v>4142</v>
      </c>
      <c r="C1797" s="137" t="s">
        <v>681</v>
      </c>
      <c r="D1797" s="137" t="s">
        <v>3982</v>
      </c>
      <c r="E1797" s="137" t="s">
        <v>4</v>
      </c>
      <c r="F1797" s="137" t="s">
        <v>4</v>
      </c>
      <c r="G1797" s="137"/>
      <c r="H1797" s="137" t="s">
        <v>466</v>
      </c>
      <c r="I1797" s="137"/>
      <c r="J1797" s="137" t="s">
        <v>4141</v>
      </c>
      <c r="K1797" s="137" t="s">
        <v>2210</v>
      </c>
      <c r="L1797" s="137"/>
      <c r="M1797" s="137"/>
      <c r="N1797" s="136">
        <v>3524</v>
      </c>
      <c r="O1797" s="136">
        <v>0</v>
      </c>
      <c r="P1797" s="136">
        <v>3524</v>
      </c>
    </row>
    <row r="1798" spans="1:16" hidden="1">
      <c r="A1798" s="19" t="s">
        <v>2066</v>
      </c>
      <c r="B1798" s="19" t="s">
        <v>2211</v>
      </c>
      <c r="D1798" s="51" t="s">
        <v>1879</v>
      </c>
      <c r="E1798" s="51" t="s">
        <v>4</v>
      </c>
      <c r="F1798" s="51" t="s">
        <v>4</v>
      </c>
      <c r="G1798" s="51" t="s">
        <v>4</v>
      </c>
      <c r="H1798" s="51" t="s">
        <v>1878</v>
      </c>
      <c r="J1798" s="51">
        <v>60896</v>
      </c>
      <c r="K1798" s="51" t="s">
        <v>2210</v>
      </c>
      <c r="N1798" s="53">
        <v>1400</v>
      </c>
      <c r="P1798" s="53">
        <v>1400</v>
      </c>
    </row>
    <row r="1799" spans="1:16" s="135" customFormat="1">
      <c r="A1799" s="135" t="s">
        <v>2149</v>
      </c>
      <c r="B1799" s="135" t="s">
        <v>1215</v>
      </c>
      <c r="C1799" s="137" t="s">
        <v>681</v>
      </c>
      <c r="D1799" s="137" t="s">
        <v>3982</v>
      </c>
      <c r="E1799" s="137" t="s">
        <v>4</v>
      </c>
      <c r="F1799" s="137" t="s">
        <v>2010</v>
      </c>
      <c r="G1799" s="137" t="s">
        <v>4</v>
      </c>
      <c r="H1799" s="137" t="s">
        <v>466</v>
      </c>
      <c r="I1799" s="137"/>
      <c r="J1799" s="137" t="s">
        <v>4141</v>
      </c>
      <c r="K1799" s="137"/>
      <c r="L1799" s="137">
        <v>57039</v>
      </c>
      <c r="M1799" s="137"/>
      <c r="N1799" s="136">
        <v>1290.7096387446784</v>
      </c>
      <c r="O1799" s="136">
        <v>0</v>
      </c>
      <c r="P1799" s="136">
        <v>1290.7096387446784</v>
      </c>
    </row>
    <row r="1800" spans="1:16" hidden="1">
      <c r="A1800" s="19" t="s">
        <v>1986</v>
      </c>
      <c r="B1800" s="19" t="s">
        <v>1216</v>
      </c>
      <c r="D1800" s="51" t="s">
        <v>1879</v>
      </c>
      <c r="E1800" s="51" t="s">
        <v>622</v>
      </c>
      <c r="F1800" s="51" t="s">
        <v>622</v>
      </c>
      <c r="H1800" s="51" t="s">
        <v>623</v>
      </c>
      <c r="J1800" s="51" t="s">
        <v>44</v>
      </c>
      <c r="K1800" s="51" t="s">
        <v>44</v>
      </c>
      <c r="L1800" s="51">
        <v>56471</v>
      </c>
      <c r="N1800" s="53">
        <v>0</v>
      </c>
      <c r="O1800" s="53">
        <v>0</v>
      </c>
      <c r="P1800" s="53">
        <v>0</v>
      </c>
    </row>
    <row r="1801" spans="1:16" hidden="1">
      <c r="A1801" s="19" t="s">
        <v>1985</v>
      </c>
      <c r="B1801" s="19" t="s">
        <v>1216</v>
      </c>
      <c r="D1801" s="51" t="s">
        <v>1879</v>
      </c>
      <c r="E1801" s="51" t="s">
        <v>622</v>
      </c>
      <c r="F1801" s="51" t="s">
        <v>622</v>
      </c>
      <c r="H1801" s="51" t="s">
        <v>623</v>
      </c>
      <c r="J1801" s="51" t="s">
        <v>44</v>
      </c>
      <c r="K1801" s="51" t="s">
        <v>44</v>
      </c>
      <c r="L1801" s="51">
        <v>56471</v>
      </c>
      <c r="N1801" s="53">
        <v>0.33641899229303429</v>
      </c>
      <c r="O1801" s="53">
        <v>3.9065024694013373E-3</v>
      </c>
      <c r="P1801" s="53">
        <v>0.33251248982363296</v>
      </c>
    </row>
    <row r="1802" spans="1:16" hidden="1">
      <c r="A1802" s="19" t="s">
        <v>1984</v>
      </c>
      <c r="B1802" s="19" t="s">
        <v>1216</v>
      </c>
      <c r="D1802" s="51" t="s">
        <v>1879</v>
      </c>
      <c r="E1802" s="51" t="s">
        <v>622</v>
      </c>
      <c r="F1802" s="51" t="s">
        <v>622</v>
      </c>
      <c r="H1802" s="51" t="s">
        <v>623</v>
      </c>
      <c r="J1802" s="51" t="s">
        <v>44</v>
      </c>
      <c r="K1802" s="51" t="s">
        <v>44</v>
      </c>
      <c r="L1802" s="51">
        <v>56471</v>
      </c>
      <c r="N1802" s="53">
        <v>45718.132641007709</v>
      </c>
      <c r="O1802" s="53">
        <v>530.87965349753074</v>
      </c>
      <c r="P1802" s="53">
        <v>45187.252987510175</v>
      </c>
    </row>
    <row r="1803" spans="1:16" hidden="1">
      <c r="A1803" s="19" t="s">
        <v>2149</v>
      </c>
      <c r="B1803" s="19" t="s">
        <v>1217</v>
      </c>
      <c r="D1803" s="51" t="s">
        <v>1879</v>
      </c>
      <c r="E1803" s="51" t="s">
        <v>672</v>
      </c>
      <c r="F1803" s="51" t="s">
        <v>672</v>
      </c>
      <c r="G1803" s="51" t="s">
        <v>671</v>
      </c>
      <c r="H1803" s="51" t="s">
        <v>5</v>
      </c>
      <c r="J1803" s="51" t="s">
        <v>2592</v>
      </c>
      <c r="L1803" s="51">
        <v>58106</v>
      </c>
      <c r="N1803" s="53">
        <v>4721.3734907563157</v>
      </c>
      <c r="O1803" s="53">
        <v>0</v>
      </c>
      <c r="P1803" s="53">
        <v>4721.3734907563157</v>
      </c>
    </row>
    <row r="1804" spans="1:16" hidden="1">
      <c r="A1804" s="19" t="s">
        <v>1989</v>
      </c>
      <c r="B1804" s="19" t="s">
        <v>3788</v>
      </c>
      <c r="D1804" s="51" t="s">
        <v>1879</v>
      </c>
      <c r="E1804" s="51" t="s">
        <v>103</v>
      </c>
      <c r="F1804" s="51" t="s">
        <v>688</v>
      </c>
      <c r="H1804" s="51" t="s">
        <v>623</v>
      </c>
      <c r="J1804" s="51" t="s">
        <v>3787</v>
      </c>
      <c r="K1804" s="51" t="s">
        <v>3786</v>
      </c>
      <c r="L1804" s="51" t="s">
        <v>3785</v>
      </c>
      <c r="N1804" s="53">
        <v>8319</v>
      </c>
      <c r="O1804" s="53">
        <v>0</v>
      </c>
      <c r="P1804" s="53">
        <v>8319</v>
      </c>
    </row>
    <row r="1805" spans="1:16" hidden="1">
      <c r="A1805" s="19" t="s">
        <v>1989</v>
      </c>
      <c r="B1805" s="19" t="s">
        <v>3784</v>
      </c>
      <c r="D1805" s="51" t="s">
        <v>1879</v>
      </c>
      <c r="E1805" s="51" t="s">
        <v>103</v>
      </c>
      <c r="F1805" s="51" t="s">
        <v>688</v>
      </c>
      <c r="H1805" s="51" t="s">
        <v>623</v>
      </c>
      <c r="J1805" s="51" t="s">
        <v>3783</v>
      </c>
      <c r="K1805" s="51" t="s">
        <v>3782</v>
      </c>
      <c r="L1805" s="51" t="s">
        <v>3781</v>
      </c>
      <c r="N1805" s="53">
        <v>18717</v>
      </c>
      <c r="O1805" s="53">
        <v>0</v>
      </c>
      <c r="P1805" s="53">
        <v>18717</v>
      </c>
    </row>
    <row r="1806" spans="1:16" hidden="1">
      <c r="A1806" s="19" t="s">
        <v>1989</v>
      </c>
      <c r="B1806" s="19" t="s">
        <v>3780</v>
      </c>
      <c r="D1806" s="51" t="s">
        <v>1879</v>
      </c>
      <c r="E1806" s="51" t="s">
        <v>103</v>
      </c>
      <c r="F1806" s="51" t="s">
        <v>688</v>
      </c>
      <c r="H1806" s="51" t="s">
        <v>623</v>
      </c>
      <c r="J1806" s="51" t="s">
        <v>3779</v>
      </c>
      <c r="K1806" s="51" t="s">
        <v>3778</v>
      </c>
      <c r="L1806" s="51" t="s">
        <v>3777</v>
      </c>
      <c r="N1806" s="53">
        <v>4502</v>
      </c>
      <c r="O1806" s="53">
        <v>0</v>
      </c>
      <c r="P1806" s="53">
        <v>4502</v>
      </c>
    </row>
    <row r="1807" spans="1:16" s="135" customFormat="1">
      <c r="A1807" s="135" t="s">
        <v>509</v>
      </c>
      <c r="B1807" s="135" t="s">
        <v>4145</v>
      </c>
      <c r="C1807" s="137" t="s">
        <v>681</v>
      </c>
      <c r="D1807" s="137" t="s">
        <v>3982</v>
      </c>
      <c r="E1807" s="137" t="s">
        <v>4</v>
      </c>
      <c r="F1807" s="137" t="s">
        <v>4</v>
      </c>
      <c r="G1807" s="137"/>
      <c r="H1807" s="137" t="s">
        <v>4144</v>
      </c>
      <c r="I1807" s="137"/>
      <c r="J1807" s="137"/>
      <c r="K1807" s="137" t="s">
        <v>4143</v>
      </c>
      <c r="L1807" s="137"/>
      <c r="M1807" s="137"/>
      <c r="N1807" s="136">
        <v>8307</v>
      </c>
      <c r="O1807" s="136"/>
      <c r="P1807" s="136">
        <v>8307</v>
      </c>
    </row>
    <row r="1808" spans="1:16" s="135" customFormat="1">
      <c r="A1808" s="135" t="s">
        <v>1993</v>
      </c>
      <c r="B1808" s="135" t="s">
        <v>4147</v>
      </c>
      <c r="C1808" s="137" t="s">
        <v>681</v>
      </c>
      <c r="D1808" s="137" t="s">
        <v>3982</v>
      </c>
      <c r="E1808" s="137" t="s">
        <v>4</v>
      </c>
      <c r="F1808" s="137" t="s">
        <v>4</v>
      </c>
      <c r="G1808" s="137"/>
      <c r="H1808" s="137" t="s">
        <v>459</v>
      </c>
      <c r="I1808" s="137" t="s">
        <v>4146</v>
      </c>
      <c r="J1808" s="137" t="s">
        <v>4143</v>
      </c>
      <c r="K1808" s="137"/>
      <c r="L1808" s="137"/>
      <c r="M1808" s="137"/>
      <c r="N1808" s="136">
        <v>98181</v>
      </c>
      <c r="O1808" s="136">
        <v>0</v>
      </c>
      <c r="P1808" s="136">
        <v>98181</v>
      </c>
    </row>
    <row r="1809" spans="1:16" s="135" customFormat="1">
      <c r="A1809" s="135" t="s">
        <v>624</v>
      </c>
      <c r="B1809" s="135" t="s">
        <v>4148</v>
      </c>
      <c r="C1809" s="137" t="s">
        <v>681</v>
      </c>
      <c r="D1809" s="137" t="s">
        <v>3982</v>
      </c>
      <c r="E1809" s="137" t="s">
        <v>4</v>
      </c>
      <c r="F1809" s="137" t="s">
        <v>4</v>
      </c>
      <c r="G1809" s="137" t="s">
        <v>4</v>
      </c>
      <c r="H1809" s="137" t="s">
        <v>459</v>
      </c>
      <c r="I1809" s="137"/>
      <c r="J1809" s="137">
        <v>63268</v>
      </c>
      <c r="K1809" s="137" t="s">
        <v>4143</v>
      </c>
      <c r="L1809" s="137"/>
      <c r="M1809" s="137"/>
      <c r="N1809" s="136">
        <v>5921</v>
      </c>
      <c r="O1809" s="136"/>
      <c r="P1809" s="136">
        <v>5921</v>
      </c>
    </row>
    <row r="1810" spans="1:16" s="135" customFormat="1">
      <c r="A1810" s="135" t="s">
        <v>2189</v>
      </c>
      <c r="B1810" s="135" t="s">
        <v>4148</v>
      </c>
      <c r="C1810" s="137" t="s">
        <v>681</v>
      </c>
      <c r="D1810" s="137" t="s">
        <v>3982</v>
      </c>
      <c r="E1810" s="137" t="s">
        <v>4</v>
      </c>
      <c r="F1810" s="137" t="s">
        <v>4</v>
      </c>
      <c r="G1810" s="137" t="s">
        <v>4</v>
      </c>
      <c r="H1810" s="137" t="s">
        <v>459</v>
      </c>
      <c r="I1810" s="137"/>
      <c r="J1810" s="137">
        <v>63268</v>
      </c>
      <c r="K1810" s="137" t="s">
        <v>4143</v>
      </c>
      <c r="L1810" s="137"/>
      <c r="M1810" s="137"/>
      <c r="N1810" s="136">
        <v>85359</v>
      </c>
      <c r="O1810" s="136"/>
      <c r="P1810" s="136">
        <v>85359</v>
      </c>
    </row>
    <row r="1811" spans="1:16" s="135" customFormat="1">
      <c r="A1811" s="135" t="s">
        <v>1982</v>
      </c>
      <c r="B1811" s="135" t="s">
        <v>4148</v>
      </c>
      <c r="C1811" s="137" t="s">
        <v>681</v>
      </c>
      <c r="D1811" s="137" t="s">
        <v>3982</v>
      </c>
      <c r="E1811" s="137" t="s">
        <v>4</v>
      </c>
      <c r="F1811" s="137" t="s">
        <v>4</v>
      </c>
      <c r="G1811" s="137"/>
      <c r="H1811" s="137" t="s">
        <v>459</v>
      </c>
      <c r="I1811" s="137"/>
      <c r="J1811" s="137">
        <v>63268</v>
      </c>
      <c r="K1811" s="137" t="s">
        <v>4143</v>
      </c>
      <c r="L1811" s="137"/>
      <c r="M1811" s="137"/>
      <c r="N1811" s="136">
        <v>85359</v>
      </c>
      <c r="O1811" s="136"/>
      <c r="P1811" s="136">
        <v>85359</v>
      </c>
    </row>
    <row r="1812" spans="1:16" s="135" customFormat="1">
      <c r="A1812" s="135" t="s">
        <v>1989</v>
      </c>
      <c r="B1812" s="135" t="s">
        <v>4148</v>
      </c>
      <c r="C1812" s="137" t="s">
        <v>681</v>
      </c>
      <c r="D1812" s="137" t="s">
        <v>3982</v>
      </c>
      <c r="E1812" s="137" t="s">
        <v>4</v>
      </c>
      <c r="F1812" s="137" t="s">
        <v>4</v>
      </c>
      <c r="G1812" s="137"/>
      <c r="H1812" s="137" t="s">
        <v>459</v>
      </c>
      <c r="I1812" s="137"/>
      <c r="J1812" s="137" t="s">
        <v>4146</v>
      </c>
      <c r="K1812" s="137" t="s">
        <v>4143</v>
      </c>
      <c r="L1812" s="137"/>
      <c r="M1812" s="137"/>
      <c r="N1812" s="136">
        <v>65249</v>
      </c>
      <c r="O1812" s="136">
        <v>0</v>
      </c>
      <c r="P1812" s="136">
        <v>65249</v>
      </c>
    </row>
    <row r="1813" spans="1:16" s="135" customFormat="1">
      <c r="A1813" s="135" t="s">
        <v>2268</v>
      </c>
      <c r="B1813" s="135" t="s">
        <v>4150</v>
      </c>
      <c r="C1813" s="137" t="s">
        <v>681</v>
      </c>
      <c r="D1813" s="137" t="s">
        <v>3982</v>
      </c>
      <c r="E1813" s="137" t="s">
        <v>4</v>
      </c>
      <c r="F1813" s="137" t="s">
        <v>4</v>
      </c>
      <c r="G1813" s="137"/>
      <c r="H1813" s="137" t="s">
        <v>4099</v>
      </c>
      <c r="I1813" s="137"/>
      <c r="J1813" s="137" t="s">
        <v>4149</v>
      </c>
      <c r="K1813" s="137" t="s">
        <v>4143</v>
      </c>
      <c r="L1813" s="137" t="s">
        <v>249</v>
      </c>
      <c r="M1813" s="137"/>
      <c r="N1813" s="136">
        <v>20458</v>
      </c>
      <c r="O1813" s="136">
        <v>0</v>
      </c>
      <c r="P1813" s="136">
        <v>20458</v>
      </c>
    </row>
    <row r="1814" spans="1:16" s="135" customFormat="1">
      <c r="A1814" s="135" t="s">
        <v>2019</v>
      </c>
      <c r="B1814" s="135" t="s">
        <v>4150</v>
      </c>
      <c r="C1814" s="137" t="s">
        <v>681</v>
      </c>
      <c r="D1814" s="137" t="s">
        <v>3982</v>
      </c>
      <c r="E1814" s="137" t="s">
        <v>4</v>
      </c>
      <c r="F1814" s="137" t="s">
        <v>4</v>
      </c>
      <c r="G1814" s="137" t="s">
        <v>4</v>
      </c>
      <c r="H1814" s="137" t="s">
        <v>459</v>
      </c>
      <c r="I1814" s="137"/>
      <c r="J1814" s="137" t="s">
        <v>4149</v>
      </c>
      <c r="K1814" s="137" t="s">
        <v>4143</v>
      </c>
      <c r="L1814" s="137"/>
      <c r="M1814" s="137"/>
      <c r="N1814" s="136">
        <v>64467</v>
      </c>
      <c r="O1814" s="136">
        <v>0</v>
      </c>
      <c r="P1814" s="136">
        <v>64467</v>
      </c>
    </row>
    <row r="1815" spans="1:16" hidden="1">
      <c r="A1815" s="19" t="s">
        <v>2149</v>
      </c>
      <c r="B1815" s="19" t="s">
        <v>1219</v>
      </c>
      <c r="C1815" s="51" t="s">
        <v>681</v>
      </c>
      <c r="D1815" s="51" t="s">
        <v>3982</v>
      </c>
      <c r="E1815" s="51" t="s">
        <v>676</v>
      </c>
      <c r="F1815" s="51" t="s">
        <v>777</v>
      </c>
      <c r="G1815" s="51" t="s">
        <v>676</v>
      </c>
      <c r="H1815" s="51" t="s">
        <v>1</v>
      </c>
      <c r="L1815" s="51">
        <v>3847</v>
      </c>
      <c r="N1815" s="53">
        <v>8503.7369523204361</v>
      </c>
      <c r="O1815" s="53">
        <v>0</v>
      </c>
      <c r="P1815" s="53">
        <v>8503.7369523204361</v>
      </c>
    </row>
    <row r="1816" spans="1:16" hidden="1">
      <c r="A1816" s="19" t="s">
        <v>1993</v>
      </c>
      <c r="B1816" s="19" t="s">
        <v>3952</v>
      </c>
      <c r="D1816" s="51" t="s">
        <v>1879</v>
      </c>
      <c r="E1816" s="51" t="s">
        <v>4</v>
      </c>
      <c r="F1816" s="51" t="s">
        <v>4</v>
      </c>
      <c r="H1816" s="51" t="s">
        <v>623</v>
      </c>
      <c r="I1816" s="51" t="s">
        <v>390</v>
      </c>
      <c r="J1816" s="51" t="s">
        <v>2696</v>
      </c>
      <c r="N1816" s="53">
        <v>5352</v>
      </c>
      <c r="O1816" s="53">
        <v>2543</v>
      </c>
      <c r="P1816" s="53">
        <v>2809</v>
      </c>
    </row>
    <row r="1817" spans="1:16" hidden="1">
      <c r="A1817" s="19" t="s">
        <v>2279</v>
      </c>
      <c r="B1817" s="19" t="s">
        <v>1220</v>
      </c>
      <c r="D1817" s="51" t="s">
        <v>1879</v>
      </c>
      <c r="E1817" s="51" t="s">
        <v>4</v>
      </c>
      <c r="F1817" s="51" t="s">
        <v>4</v>
      </c>
      <c r="H1817" s="51" t="s">
        <v>623</v>
      </c>
      <c r="J1817" s="51" t="s">
        <v>390</v>
      </c>
      <c r="K1817" s="51" t="s">
        <v>2696</v>
      </c>
      <c r="N1817" s="53">
        <v>467</v>
      </c>
      <c r="O1817" s="53">
        <v>0</v>
      </c>
      <c r="P1817" s="53">
        <v>467</v>
      </c>
    </row>
    <row r="1818" spans="1:16" hidden="1">
      <c r="A1818" s="19" t="s">
        <v>1989</v>
      </c>
      <c r="B1818" s="19" t="s">
        <v>1220</v>
      </c>
      <c r="D1818" s="51" t="s">
        <v>1879</v>
      </c>
      <c r="E1818" s="51" t="s">
        <v>4</v>
      </c>
      <c r="F1818" s="51" t="s">
        <v>4</v>
      </c>
      <c r="H1818" s="51" t="s">
        <v>623</v>
      </c>
      <c r="K1818" s="51" t="s">
        <v>2696</v>
      </c>
      <c r="N1818" s="53">
        <v>2076</v>
      </c>
      <c r="O1818" s="53">
        <v>0</v>
      </c>
      <c r="P1818" s="53">
        <v>2076</v>
      </c>
    </row>
    <row r="1819" spans="1:16" hidden="1">
      <c r="A1819" s="19" t="s">
        <v>1986</v>
      </c>
      <c r="B1819" s="19" t="s">
        <v>1221</v>
      </c>
      <c r="D1819" s="51" t="s">
        <v>1879</v>
      </c>
      <c r="E1819" s="51" t="s">
        <v>460</v>
      </c>
      <c r="F1819" s="51" t="s">
        <v>460</v>
      </c>
      <c r="H1819" s="51" t="s">
        <v>623</v>
      </c>
      <c r="J1819" s="51" t="e">
        <v>#N/A</v>
      </c>
      <c r="K1819" s="51" t="s">
        <v>2755</v>
      </c>
      <c r="N1819" s="53">
        <v>0</v>
      </c>
      <c r="P1819" s="53">
        <v>0</v>
      </c>
    </row>
    <row r="1820" spans="1:16" hidden="1">
      <c r="A1820" s="19" t="s">
        <v>1985</v>
      </c>
      <c r="B1820" s="19" t="s">
        <v>1221</v>
      </c>
      <c r="D1820" s="51" t="s">
        <v>1879</v>
      </c>
      <c r="E1820" s="51" t="s">
        <v>460</v>
      </c>
      <c r="F1820" s="51" t="s">
        <v>460</v>
      </c>
      <c r="H1820" s="51" t="s">
        <v>623</v>
      </c>
      <c r="J1820" s="51" t="e">
        <v>#N/A</v>
      </c>
      <c r="K1820" s="51" t="s">
        <v>2755</v>
      </c>
      <c r="N1820" s="53">
        <v>2.1406608208863678</v>
      </c>
      <c r="P1820" s="53">
        <v>2.1406608208863678</v>
      </c>
    </row>
    <row r="1821" spans="1:16" hidden="1">
      <c r="A1821" s="19" t="s">
        <v>1984</v>
      </c>
      <c r="B1821" s="19" t="s">
        <v>1221</v>
      </c>
      <c r="D1821" s="51" t="s">
        <v>1879</v>
      </c>
      <c r="E1821" s="51" t="s">
        <v>460</v>
      </c>
      <c r="F1821" s="51" t="s">
        <v>460</v>
      </c>
      <c r="H1821" s="51" t="s">
        <v>623</v>
      </c>
      <c r="J1821" s="51" t="e">
        <v>#N/A</v>
      </c>
      <c r="K1821" s="51" t="s">
        <v>2755</v>
      </c>
      <c r="N1821" s="53">
        <v>290908.11633917911</v>
      </c>
      <c r="P1821" s="53">
        <v>290908.11633917911</v>
      </c>
    </row>
    <row r="1822" spans="1:16" s="135" customFormat="1">
      <c r="A1822" s="135" t="s">
        <v>1983</v>
      </c>
      <c r="B1822" s="135" t="s">
        <v>3973</v>
      </c>
      <c r="C1822" s="137" t="s">
        <v>629</v>
      </c>
      <c r="D1822" s="137" t="s">
        <v>1879</v>
      </c>
      <c r="E1822" s="137" t="s">
        <v>460</v>
      </c>
      <c r="F1822" s="137" t="s">
        <v>460</v>
      </c>
      <c r="G1822" s="137"/>
      <c r="H1822" s="137" t="s">
        <v>52</v>
      </c>
      <c r="I1822" s="137"/>
      <c r="J1822" s="137" t="s">
        <v>3972</v>
      </c>
      <c r="K1822" s="137" t="s">
        <v>3971</v>
      </c>
      <c r="L1822" s="137"/>
      <c r="M1822" s="137"/>
      <c r="N1822" s="136">
        <v>258063</v>
      </c>
      <c r="O1822" s="136"/>
      <c r="P1822" s="136">
        <v>258063</v>
      </c>
    </row>
    <row r="1823" spans="1:16" s="135" customFormat="1">
      <c r="A1823" s="135" t="s">
        <v>2019</v>
      </c>
      <c r="B1823" s="135" t="s">
        <v>3974</v>
      </c>
      <c r="C1823" s="137" t="s">
        <v>629</v>
      </c>
      <c r="D1823" s="137" t="s">
        <v>1879</v>
      </c>
      <c r="E1823" s="137" t="s">
        <v>460</v>
      </c>
      <c r="F1823" s="137" t="s">
        <v>460</v>
      </c>
      <c r="G1823" s="137" t="s">
        <v>460</v>
      </c>
      <c r="H1823" s="137" t="s">
        <v>52</v>
      </c>
      <c r="I1823" s="137"/>
      <c r="J1823" s="137" t="s">
        <v>3972</v>
      </c>
      <c r="K1823" s="137" t="s">
        <v>3971</v>
      </c>
      <c r="L1823" s="137">
        <v>60308</v>
      </c>
      <c r="M1823" s="137"/>
      <c r="N1823" s="136">
        <v>70907</v>
      </c>
      <c r="O1823" s="136">
        <v>0</v>
      </c>
      <c r="P1823" s="136">
        <v>70907</v>
      </c>
    </row>
    <row r="1824" spans="1:16" hidden="1">
      <c r="A1824" s="19" t="s">
        <v>1986</v>
      </c>
      <c r="B1824" s="19" t="s">
        <v>2829</v>
      </c>
      <c r="D1824" s="51" t="s">
        <v>1879</v>
      </c>
      <c r="E1824" s="51" t="s">
        <v>622</v>
      </c>
      <c r="F1824" s="51" t="s">
        <v>622</v>
      </c>
      <c r="H1824" s="51" t="s">
        <v>623</v>
      </c>
      <c r="J1824" s="51" t="s">
        <v>44</v>
      </c>
      <c r="K1824" s="51" t="s">
        <v>44</v>
      </c>
      <c r="N1824" s="53">
        <v>0</v>
      </c>
      <c r="P1824" s="53">
        <v>0</v>
      </c>
    </row>
    <row r="1825" spans="1:16" hidden="1">
      <c r="A1825" s="19" t="s">
        <v>1985</v>
      </c>
      <c r="B1825" s="19" t="s">
        <v>2829</v>
      </c>
      <c r="D1825" s="51" t="s">
        <v>1879</v>
      </c>
      <c r="E1825" s="51" t="s">
        <v>622</v>
      </c>
      <c r="F1825" s="51" t="s">
        <v>622</v>
      </c>
      <c r="H1825" s="51" t="s">
        <v>623</v>
      </c>
      <c r="J1825" s="51" t="s">
        <v>44</v>
      </c>
      <c r="K1825" s="51" t="s">
        <v>44</v>
      </c>
      <c r="N1825" s="53">
        <v>0</v>
      </c>
      <c r="P1825" s="53">
        <v>0</v>
      </c>
    </row>
    <row r="1826" spans="1:16" hidden="1">
      <c r="A1826" s="19" t="s">
        <v>1984</v>
      </c>
      <c r="B1826" s="19" t="s">
        <v>2829</v>
      </c>
      <c r="D1826" s="51" t="s">
        <v>1879</v>
      </c>
      <c r="E1826" s="51" t="s">
        <v>622</v>
      </c>
      <c r="F1826" s="51" t="s">
        <v>622</v>
      </c>
      <c r="H1826" s="51" t="s">
        <v>623</v>
      </c>
      <c r="J1826" s="51" t="s">
        <v>44</v>
      </c>
      <c r="K1826" s="51" t="s">
        <v>44</v>
      </c>
      <c r="N1826" s="53">
        <v>0</v>
      </c>
      <c r="P1826" s="53">
        <v>0</v>
      </c>
    </row>
    <row r="1827" spans="1:16" hidden="1">
      <c r="A1827" s="19" t="s">
        <v>2268</v>
      </c>
      <c r="B1827" s="19" t="s">
        <v>2806</v>
      </c>
      <c r="D1827" s="51" t="s">
        <v>1879</v>
      </c>
      <c r="E1827" s="51" t="s">
        <v>622</v>
      </c>
      <c r="F1827" s="51" t="s">
        <v>622</v>
      </c>
      <c r="H1827" s="51" t="s">
        <v>623</v>
      </c>
      <c r="J1827" s="51" t="s">
        <v>249</v>
      </c>
      <c r="K1827" s="51" t="s">
        <v>249</v>
      </c>
      <c r="L1827" s="51">
        <v>55393</v>
      </c>
      <c r="N1827" s="53">
        <v>143675</v>
      </c>
      <c r="O1827" s="53">
        <v>0</v>
      </c>
      <c r="P1827" s="53">
        <v>143675</v>
      </c>
    </row>
    <row r="1828" spans="1:16" hidden="1">
      <c r="A1828" s="19" t="s">
        <v>1989</v>
      </c>
      <c r="B1828" s="19" t="s">
        <v>2708</v>
      </c>
      <c r="D1828" s="51" t="s">
        <v>1879</v>
      </c>
      <c r="E1828" s="51" t="s">
        <v>460</v>
      </c>
      <c r="F1828" s="51" t="s">
        <v>460</v>
      </c>
      <c r="H1828" s="51" t="s">
        <v>623</v>
      </c>
      <c r="K1828" s="51" t="s">
        <v>2707</v>
      </c>
      <c r="N1828" s="53">
        <v>12083</v>
      </c>
      <c r="O1828" s="53">
        <v>0</v>
      </c>
      <c r="P1828" s="53">
        <v>12083</v>
      </c>
    </row>
    <row r="1829" spans="1:16" hidden="1">
      <c r="A1829" s="19" t="s">
        <v>1989</v>
      </c>
      <c r="B1829" s="19" t="s">
        <v>4027</v>
      </c>
      <c r="C1829" s="51" t="s">
        <v>681</v>
      </c>
      <c r="D1829" s="51" t="s">
        <v>3982</v>
      </c>
      <c r="E1829" s="51" t="s">
        <v>676</v>
      </c>
      <c r="F1829" s="51" t="s">
        <v>962</v>
      </c>
      <c r="H1829" s="51" t="s">
        <v>1</v>
      </c>
      <c r="L1829" s="51">
        <v>3887</v>
      </c>
      <c r="N1829" s="53">
        <v>146736</v>
      </c>
      <c r="O1829" s="53">
        <v>0</v>
      </c>
      <c r="P1829" s="53">
        <v>146736</v>
      </c>
    </row>
    <row r="1830" spans="1:16" hidden="1">
      <c r="A1830" s="19" t="s">
        <v>40</v>
      </c>
      <c r="B1830" s="19" t="s">
        <v>2422</v>
      </c>
      <c r="D1830" s="51" t="s">
        <v>1879</v>
      </c>
      <c r="E1830" s="51" t="s">
        <v>103</v>
      </c>
      <c r="F1830" s="51" t="s">
        <v>725</v>
      </c>
      <c r="H1830" s="51" t="s">
        <v>6</v>
      </c>
      <c r="J1830" s="51" t="s">
        <v>2391</v>
      </c>
      <c r="K1830" s="51" t="s">
        <v>2421</v>
      </c>
      <c r="N1830" s="53">
        <v>4693</v>
      </c>
      <c r="P1830" s="53">
        <v>4693</v>
      </c>
    </row>
    <row r="1831" spans="1:16" hidden="1">
      <c r="A1831" s="19" t="s">
        <v>2149</v>
      </c>
      <c r="B1831" s="19" t="s">
        <v>1222</v>
      </c>
      <c r="D1831" s="51" t="s">
        <v>1879</v>
      </c>
      <c r="E1831" s="51" t="s">
        <v>672</v>
      </c>
      <c r="F1831" s="51" t="s">
        <v>672</v>
      </c>
      <c r="G1831" s="51" t="s">
        <v>671</v>
      </c>
      <c r="H1831" s="51" t="s">
        <v>6</v>
      </c>
      <c r="J1831" s="51" t="s">
        <v>2391</v>
      </c>
      <c r="L1831" s="51">
        <v>50917</v>
      </c>
      <c r="N1831" s="53">
        <v>343.54058399903209</v>
      </c>
      <c r="O1831" s="53">
        <v>0</v>
      </c>
      <c r="P1831" s="53">
        <v>343.54058399903209</v>
      </c>
    </row>
    <row r="1832" spans="1:16" hidden="1">
      <c r="A1832" s="19" t="s">
        <v>41</v>
      </c>
      <c r="B1832" s="19" t="s">
        <v>1223</v>
      </c>
      <c r="D1832" s="51" t="s">
        <v>1879</v>
      </c>
      <c r="E1832" s="51" t="s">
        <v>103</v>
      </c>
      <c r="F1832" s="51" t="s">
        <v>103</v>
      </c>
      <c r="H1832" s="51" t="s">
        <v>623</v>
      </c>
      <c r="J1832" s="51">
        <v>62000</v>
      </c>
      <c r="K1832" s="51" t="s">
        <v>3845</v>
      </c>
      <c r="L1832" s="51">
        <v>401</v>
      </c>
      <c r="N1832" s="53">
        <v>143040</v>
      </c>
      <c r="P1832" s="53">
        <v>143040</v>
      </c>
    </row>
    <row r="1833" spans="1:16" hidden="1">
      <c r="A1833" s="19" t="s">
        <v>2066</v>
      </c>
      <c r="B1833" s="19" t="s">
        <v>2116</v>
      </c>
      <c r="D1833" s="51" t="s">
        <v>1879</v>
      </c>
      <c r="E1833" s="51" t="s">
        <v>103</v>
      </c>
      <c r="F1833" s="51" t="s">
        <v>684</v>
      </c>
      <c r="G1833" s="51" t="s">
        <v>103</v>
      </c>
      <c r="H1833" s="51" t="s">
        <v>1878</v>
      </c>
      <c r="J1833" s="51" t="s">
        <v>2111</v>
      </c>
      <c r="K1833" s="51" t="s">
        <v>2115</v>
      </c>
      <c r="N1833" s="53">
        <v>661</v>
      </c>
      <c r="P1833" s="53">
        <v>661</v>
      </c>
    </row>
    <row r="1834" spans="1:16" s="138" customFormat="1" hidden="1">
      <c r="A1834" s="138" t="s">
        <v>652</v>
      </c>
      <c r="B1834" s="138" t="s">
        <v>1224</v>
      </c>
      <c r="C1834" s="140" t="s">
        <v>629</v>
      </c>
      <c r="D1834" s="140" t="s">
        <v>1879</v>
      </c>
      <c r="E1834" s="140" t="s">
        <v>4</v>
      </c>
      <c r="F1834" s="140" t="s">
        <v>4</v>
      </c>
      <c r="G1834" s="140" t="s">
        <v>51</v>
      </c>
      <c r="H1834" s="140" t="s">
        <v>51</v>
      </c>
      <c r="I1834" s="140" t="s">
        <v>3975</v>
      </c>
      <c r="J1834" s="140"/>
      <c r="K1834" s="140"/>
      <c r="L1834" s="140"/>
      <c r="M1834" s="140"/>
      <c r="N1834" s="139">
        <v>21816</v>
      </c>
      <c r="O1834" s="139"/>
      <c r="P1834" s="139">
        <v>21816</v>
      </c>
    </row>
    <row r="1835" spans="1:16" hidden="1">
      <c r="A1835" s="19" t="s">
        <v>2149</v>
      </c>
      <c r="B1835" s="19" t="s">
        <v>1225</v>
      </c>
      <c r="D1835" s="51" t="s">
        <v>1879</v>
      </c>
      <c r="E1835" s="51" t="s">
        <v>672</v>
      </c>
      <c r="F1835" s="51" t="s">
        <v>672</v>
      </c>
      <c r="G1835" s="51" t="s">
        <v>671</v>
      </c>
      <c r="H1835" s="51" t="s">
        <v>51</v>
      </c>
      <c r="J1835" s="51" t="s">
        <v>2330</v>
      </c>
      <c r="L1835" s="51">
        <v>58601</v>
      </c>
      <c r="N1835" s="53">
        <v>78.105645434282238</v>
      </c>
      <c r="O1835" s="53">
        <v>0</v>
      </c>
      <c r="P1835" s="53">
        <v>78.105645434282238</v>
      </c>
    </row>
    <row r="1836" spans="1:16" s="138" customFormat="1" hidden="1">
      <c r="A1836" s="138" t="s">
        <v>41</v>
      </c>
      <c r="B1836" s="138" t="s">
        <v>1226</v>
      </c>
      <c r="C1836" s="140" t="s">
        <v>629</v>
      </c>
      <c r="D1836" s="140" t="s">
        <v>1879</v>
      </c>
      <c r="E1836" s="140" t="s">
        <v>4</v>
      </c>
      <c r="F1836" s="140" t="s">
        <v>4</v>
      </c>
      <c r="G1836" s="140"/>
      <c r="H1836" s="140" t="s">
        <v>51</v>
      </c>
      <c r="I1836" s="140"/>
      <c r="J1836" s="140">
        <v>61011</v>
      </c>
      <c r="K1836" s="140" t="s">
        <v>3975</v>
      </c>
      <c r="L1836" s="140">
        <v>57079</v>
      </c>
      <c r="M1836" s="140"/>
      <c r="N1836" s="139">
        <v>409565</v>
      </c>
      <c r="O1836" s="139"/>
      <c r="P1836" s="139">
        <v>409565</v>
      </c>
    </row>
    <row r="1837" spans="1:16" s="138" customFormat="1" hidden="1">
      <c r="A1837" s="138" t="s">
        <v>41</v>
      </c>
      <c r="B1837" s="138" t="s">
        <v>1227</v>
      </c>
      <c r="C1837" s="140" t="s">
        <v>629</v>
      </c>
      <c r="D1837" s="140" t="s">
        <v>1879</v>
      </c>
      <c r="E1837" s="140" t="s">
        <v>4</v>
      </c>
      <c r="F1837" s="140" t="s">
        <v>4</v>
      </c>
      <c r="G1837" s="140"/>
      <c r="H1837" s="140" t="s">
        <v>51</v>
      </c>
      <c r="I1837" s="140"/>
      <c r="J1837" s="140">
        <v>61307</v>
      </c>
      <c r="K1837" s="140" t="s">
        <v>3976</v>
      </c>
      <c r="L1837" s="140">
        <v>57107</v>
      </c>
      <c r="M1837" s="140"/>
      <c r="N1837" s="139">
        <v>217467</v>
      </c>
      <c r="O1837" s="139"/>
      <c r="P1837" s="139">
        <v>217467</v>
      </c>
    </row>
    <row r="1838" spans="1:16" hidden="1">
      <c r="A1838" s="19" t="s">
        <v>1986</v>
      </c>
      <c r="B1838" s="19" t="s">
        <v>1228</v>
      </c>
      <c r="D1838" s="51" t="s">
        <v>1879</v>
      </c>
      <c r="E1838" s="51" t="s">
        <v>103</v>
      </c>
      <c r="F1838" s="51" t="s">
        <v>103</v>
      </c>
      <c r="H1838" s="51" t="s">
        <v>623</v>
      </c>
      <c r="J1838" s="51" t="s">
        <v>303</v>
      </c>
      <c r="K1838" s="51" t="s">
        <v>3531</v>
      </c>
      <c r="N1838" s="53">
        <v>0</v>
      </c>
      <c r="O1838" s="53">
        <v>0</v>
      </c>
      <c r="P1838" s="53">
        <v>0</v>
      </c>
    </row>
    <row r="1839" spans="1:16" hidden="1">
      <c r="A1839" s="19" t="s">
        <v>1985</v>
      </c>
      <c r="B1839" s="19" t="s">
        <v>1228</v>
      </c>
      <c r="D1839" s="51" t="s">
        <v>1879</v>
      </c>
      <c r="E1839" s="51" t="s">
        <v>103</v>
      </c>
      <c r="F1839" s="51" t="s">
        <v>103</v>
      </c>
      <c r="H1839" s="51" t="s">
        <v>623</v>
      </c>
      <c r="J1839" s="51" t="s">
        <v>303</v>
      </c>
      <c r="K1839" s="51" t="s">
        <v>3531</v>
      </c>
      <c r="N1839" s="53">
        <v>3.664263316494841E-2</v>
      </c>
      <c r="O1839" s="53">
        <v>8.8516037028299807E-6</v>
      </c>
      <c r="P1839" s="53">
        <v>3.6633781561245582E-2</v>
      </c>
    </row>
    <row r="1840" spans="1:16" hidden="1">
      <c r="A1840" s="19" t="s">
        <v>1984</v>
      </c>
      <c r="B1840" s="19" t="s">
        <v>1228</v>
      </c>
      <c r="D1840" s="51" t="s">
        <v>1879</v>
      </c>
      <c r="E1840" s="51" t="s">
        <v>103</v>
      </c>
      <c r="F1840" s="51" t="s">
        <v>103</v>
      </c>
      <c r="H1840" s="51" t="s">
        <v>623</v>
      </c>
      <c r="J1840" s="51" t="s">
        <v>303</v>
      </c>
      <c r="K1840" s="51" t="s">
        <v>3531</v>
      </c>
      <c r="N1840" s="53">
        <v>4979.602227366835</v>
      </c>
      <c r="O1840" s="53">
        <v>1.2029011483962972</v>
      </c>
      <c r="P1840" s="53">
        <v>4978.3993262184385</v>
      </c>
    </row>
    <row r="1841" spans="1:16" hidden="1">
      <c r="A1841" s="19" t="s">
        <v>1986</v>
      </c>
      <c r="B1841" s="19" t="s">
        <v>68</v>
      </c>
      <c r="D1841" s="51" t="s">
        <v>1879</v>
      </c>
      <c r="E1841" s="51" t="s">
        <v>103</v>
      </c>
      <c r="F1841" s="51" t="s">
        <v>103</v>
      </c>
      <c r="H1841" s="51" t="s">
        <v>623</v>
      </c>
      <c r="J1841" s="51" t="s">
        <v>304</v>
      </c>
      <c r="K1841" s="51" t="s">
        <v>3530</v>
      </c>
      <c r="N1841" s="53">
        <v>0</v>
      </c>
      <c r="O1841" s="53">
        <v>0</v>
      </c>
      <c r="P1841" s="53">
        <v>0</v>
      </c>
    </row>
    <row r="1842" spans="1:16" hidden="1">
      <c r="A1842" s="19" t="s">
        <v>1985</v>
      </c>
      <c r="B1842" s="19" t="s">
        <v>68</v>
      </c>
      <c r="D1842" s="51" t="s">
        <v>1879</v>
      </c>
      <c r="E1842" s="51" t="s">
        <v>103</v>
      </c>
      <c r="F1842" s="51" t="s">
        <v>103</v>
      </c>
      <c r="H1842" s="51" t="s">
        <v>623</v>
      </c>
      <c r="J1842" s="51" t="s">
        <v>304</v>
      </c>
      <c r="K1842" s="51" t="s">
        <v>3530</v>
      </c>
      <c r="N1842" s="53">
        <v>9.1062876847048085E-2</v>
      </c>
      <c r="O1842" s="53">
        <v>4.6034947180599903E-5</v>
      </c>
      <c r="P1842" s="53">
        <v>9.1016841899867487E-2</v>
      </c>
    </row>
    <row r="1843" spans="1:16" hidden="1">
      <c r="A1843" s="19" t="s">
        <v>1984</v>
      </c>
      <c r="B1843" s="19" t="s">
        <v>68</v>
      </c>
      <c r="D1843" s="51" t="s">
        <v>1879</v>
      </c>
      <c r="E1843" s="51" t="s">
        <v>103</v>
      </c>
      <c r="F1843" s="51" t="s">
        <v>103</v>
      </c>
      <c r="H1843" s="51" t="s">
        <v>623</v>
      </c>
      <c r="J1843" s="51" t="s">
        <v>304</v>
      </c>
      <c r="K1843" s="51" t="s">
        <v>3530</v>
      </c>
      <c r="N1843" s="53">
        <v>12375.117867123152</v>
      </c>
      <c r="O1843" s="53">
        <v>6.2559839650528195</v>
      </c>
      <c r="P1843" s="53">
        <v>12368.861883158099</v>
      </c>
    </row>
    <row r="1844" spans="1:16" hidden="1">
      <c r="A1844" s="19" t="s">
        <v>1986</v>
      </c>
      <c r="B1844" s="19" t="s">
        <v>478</v>
      </c>
      <c r="D1844" s="51" t="s">
        <v>1879</v>
      </c>
      <c r="E1844" s="51" t="s">
        <v>103</v>
      </c>
      <c r="F1844" s="51" t="s">
        <v>103</v>
      </c>
      <c r="H1844" s="51" t="s">
        <v>623</v>
      </c>
      <c r="J1844" s="51" t="s">
        <v>479</v>
      </c>
      <c r="K1844" s="51" t="s">
        <v>3453</v>
      </c>
      <c r="L1844" s="51" t="s">
        <v>15</v>
      </c>
      <c r="N1844" s="53">
        <v>0</v>
      </c>
      <c r="P1844" s="53">
        <v>0</v>
      </c>
    </row>
    <row r="1845" spans="1:16" hidden="1">
      <c r="A1845" s="19" t="s">
        <v>1985</v>
      </c>
      <c r="B1845" s="19" t="s">
        <v>478</v>
      </c>
      <c r="D1845" s="51" t="s">
        <v>1879</v>
      </c>
      <c r="E1845" s="51" t="s">
        <v>103</v>
      </c>
      <c r="F1845" s="51" t="s">
        <v>103</v>
      </c>
      <c r="H1845" s="51" t="s">
        <v>623</v>
      </c>
      <c r="J1845" s="51" t="s">
        <v>479</v>
      </c>
      <c r="K1845" s="51" t="s">
        <v>3453</v>
      </c>
      <c r="L1845" s="51" t="s">
        <v>15</v>
      </c>
      <c r="N1845" s="53">
        <v>9.2194179292359076E-3</v>
      </c>
      <c r="P1845" s="53">
        <v>9.2194179292359076E-3</v>
      </c>
    </row>
    <row r="1846" spans="1:16" hidden="1">
      <c r="A1846" s="19" t="s">
        <v>1984</v>
      </c>
      <c r="B1846" s="19" t="s">
        <v>478</v>
      </c>
      <c r="D1846" s="51" t="s">
        <v>1879</v>
      </c>
      <c r="E1846" s="51" t="s">
        <v>103</v>
      </c>
      <c r="F1846" s="51" t="s">
        <v>103</v>
      </c>
      <c r="H1846" s="51" t="s">
        <v>623</v>
      </c>
      <c r="J1846" s="51" t="s">
        <v>479</v>
      </c>
      <c r="K1846" s="51" t="s">
        <v>3453</v>
      </c>
      <c r="L1846" s="51" t="s">
        <v>15</v>
      </c>
      <c r="N1846" s="53">
        <v>1252.8857805820708</v>
      </c>
      <c r="P1846" s="53">
        <v>1252.8857805820708</v>
      </c>
    </row>
    <row r="1847" spans="1:16" hidden="1">
      <c r="A1847" s="19" t="s">
        <v>40</v>
      </c>
      <c r="B1847" s="19" t="s">
        <v>2603</v>
      </c>
      <c r="D1847" s="51" t="s">
        <v>1879</v>
      </c>
      <c r="E1847" s="51" t="s">
        <v>103</v>
      </c>
      <c r="F1847" s="51" t="s">
        <v>725</v>
      </c>
      <c r="H1847" s="51" t="s">
        <v>5</v>
      </c>
      <c r="J1847" s="51" t="s">
        <v>2598</v>
      </c>
      <c r="K1847" s="51" t="s">
        <v>2602</v>
      </c>
      <c r="N1847" s="53">
        <v>1593</v>
      </c>
      <c r="P1847" s="53">
        <v>1593</v>
      </c>
    </row>
    <row r="1848" spans="1:16" hidden="1">
      <c r="A1848" s="19" t="s">
        <v>1993</v>
      </c>
      <c r="B1848" s="19" t="s">
        <v>2631</v>
      </c>
      <c r="D1848" s="51" t="s">
        <v>1879</v>
      </c>
      <c r="E1848" s="51" t="s">
        <v>103</v>
      </c>
      <c r="F1848" s="51" t="s">
        <v>690</v>
      </c>
      <c r="H1848" s="51" t="s">
        <v>5</v>
      </c>
      <c r="I1848" s="51" t="s">
        <v>2598</v>
      </c>
      <c r="J1848" s="51" t="s">
        <v>2602</v>
      </c>
      <c r="N1848" s="53">
        <v>3660</v>
      </c>
      <c r="O1848" s="53">
        <v>0</v>
      </c>
      <c r="P1848" s="53">
        <v>3660</v>
      </c>
    </row>
    <row r="1849" spans="1:16" hidden="1">
      <c r="A1849" s="19" t="s">
        <v>2149</v>
      </c>
      <c r="B1849" s="19" t="s">
        <v>1229</v>
      </c>
      <c r="D1849" s="51" t="s">
        <v>1879</v>
      </c>
      <c r="E1849" s="51" t="s">
        <v>672</v>
      </c>
      <c r="F1849" s="51" t="s">
        <v>672</v>
      </c>
      <c r="G1849" s="51" t="s">
        <v>671</v>
      </c>
      <c r="H1849" s="51" t="s">
        <v>5</v>
      </c>
      <c r="J1849" s="51" t="s">
        <v>2598</v>
      </c>
      <c r="L1849" s="51">
        <v>10325</v>
      </c>
      <c r="N1849" s="53">
        <v>185.41143014383994</v>
      </c>
      <c r="O1849" s="53">
        <v>0</v>
      </c>
      <c r="P1849" s="53">
        <v>185.41143014383994</v>
      </c>
    </row>
    <row r="1850" spans="1:16" hidden="1">
      <c r="A1850" s="19" t="s">
        <v>1986</v>
      </c>
      <c r="B1850" s="19" t="s">
        <v>1230</v>
      </c>
      <c r="D1850" s="51" t="s">
        <v>1879</v>
      </c>
      <c r="E1850" s="51" t="s">
        <v>622</v>
      </c>
      <c r="F1850" s="51" t="s">
        <v>622</v>
      </c>
      <c r="H1850" s="51" t="s">
        <v>623</v>
      </c>
      <c r="J1850" s="51" t="s">
        <v>44</v>
      </c>
      <c r="K1850" s="51" t="s">
        <v>44</v>
      </c>
      <c r="L1850" s="51">
        <v>56473</v>
      </c>
      <c r="N1850" s="53">
        <v>0</v>
      </c>
      <c r="O1850" s="53">
        <v>0</v>
      </c>
      <c r="P1850" s="53">
        <v>0</v>
      </c>
    </row>
    <row r="1851" spans="1:16" hidden="1">
      <c r="A1851" s="19" t="s">
        <v>1985</v>
      </c>
      <c r="B1851" s="19" t="s">
        <v>1230</v>
      </c>
      <c r="D1851" s="51" t="s">
        <v>1879</v>
      </c>
      <c r="E1851" s="51" t="s">
        <v>622</v>
      </c>
      <c r="F1851" s="51" t="s">
        <v>622</v>
      </c>
      <c r="H1851" s="51" t="s">
        <v>623</v>
      </c>
      <c r="J1851" s="51" t="s">
        <v>44</v>
      </c>
      <c r="K1851" s="51" t="s">
        <v>44</v>
      </c>
      <c r="L1851" s="51">
        <v>56473</v>
      </c>
      <c r="N1851" s="53">
        <v>0.18341734882135019</v>
      </c>
      <c r="O1851" s="53">
        <v>3.8433658715422681E-3</v>
      </c>
      <c r="P1851" s="53">
        <v>0.17957398294980792</v>
      </c>
    </row>
    <row r="1852" spans="1:16" hidden="1">
      <c r="A1852" s="19" t="s">
        <v>1984</v>
      </c>
      <c r="B1852" s="19" t="s">
        <v>1230</v>
      </c>
      <c r="D1852" s="51" t="s">
        <v>1879</v>
      </c>
      <c r="E1852" s="51" t="s">
        <v>622</v>
      </c>
      <c r="F1852" s="51" t="s">
        <v>622</v>
      </c>
      <c r="H1852" s="51" t="s">
        <v>623</v>
      </c>
      <c r="J1852" s="51" t="s">
        <v>44</v>
      </c>
      <c r="K1852" s="51" t="s">
        <v>44</v>
      </c>
      <c r="L1852" s="51">
        <v>56473</v>
      </c>
      <c r="N1852" s="53">
        <v>24925.758872651179</v>
      </c>
      <c r="O1852" s="53">
        <v>522.29961663412848</v>
      </c>
      <c r="P1852" s="53">
        <v>24403.459256017049</v>
      </c>
    </row>
    <row r="1853" spans="1:16" hidden="1">
      <c r="A1853" s="19" t="s">
        <v>39</v>
      </c>
      <c r="B1853" s="19" t="s">
        <v>1231</v>
      </c>
      <c r="D1853" s="51" t="s">
        <v>1879</v>
      </c>
      <c r="E1853" s="51" t="s">
        <v>622</v>
      </c>
      <c r="F1853" s="51" t="s">
        <v>622</v>
      </c>
      <c r="H1853" s="51" t="s">
        <v>623</v>
      </c>
      <c r="J1853" s="51" t="s">
        <v>2009</v>
      </c>
      <c r="K1853" s="51" t="s">
        <v>2009</v>
      </c>
      <c r="L1853" s="51">
        <v>56232</v>
      </c>
      <c r="N1853" s="53">
        <v>112099.1314710974</v>
      </c>
      <c r="P1853" s="53">
        <v>112099.1314710974</v>
      </c>
    </row>
    <row r="1854" spans="1:16" hidden="1">
      <c r="A1854" s="19" t="s">
        <v>1986</v>
      </c>
      <c r="B1854" s="19" t="s">
        <v>426</v>
      </c>
      <c r="D1854" s="51" t="s">
        <v>1879</v>
      </c>
      <c r="E1854" s="51" t="s">
        <v>460</v>
      </c>
      <c r="F1854" s="51" t="s">
        <v>460</v>
      </c>
      <c r="H1854" s="51" t="s">
        <v>623</v>
      </c>
      <c r="J1854" s="51" t="s">
        <v>3046</v>
      </c>
      <c r="K1854" s="51" t="s">
        <v>3045</v>
      </c>
      <c r="L1854" s="51" t="s">
        <v>3044</v>
      </c>
      <c r="N1854" s="53">
        <v>0</v>
      </c>
      <c r="P1854" s="53">
        <v>0</v>
      </c>
    </row>
    <row r="1855" spans="1:16" hidden="1">
      <c r="A1855" s="19" t="s">
        <v>1985</v>
      </c>
      <c r="B1855" s="19" t="s">
        <v>426</v>
      </c>
      <c r="D1855" s="51" t="s">
        <v>1879</v>
      </c>
      <c r="E1855" s="51" t="s">
        <v>460</v>
      </c>
      <c r="F1855" s="51" t="s">
        <v>460</v>
      </c>
      <c r="H1855" s="51" t="s">
        <v>623</v>
      </c>
      <c r="J1855" s="51" t="s">
        <v>3046</v>
      </c>
      <c r="K1855" s="51" t="s">
        <v>3045</v>
      </c>
      <c r="L1855" s="51" t="s">
        <v>3044</v>
      </c>
      <c r="N1855" s="53">
        <v>3.1608292333965657E-2</v>
      </c>
      <c r="P1855" s="53">
        <v>3.1608292333965657E-2</v>
      </c>
    </row>
    <row r="1856" spans="1:16" hidden="1">
      <c r="A1856" s="19" t="s">
        <v>1984</v>
      </c>
      <c r="B1856" s="19" t="s">
        <v>426</v>
      </c>
      <c r="D1856" s="51" t="s">
        <v>1879</v>
      </c>
      <c r="E1856" s="51" t="s">
        <v>460</v>
      </c>
      <c r="F1856" s="51" t="s">
        <v>460</v>
      </c>
      <c r="H1856" s="51" t="s">
        <v>623</v>
      </c>
      <c r="J1856" s="51" t="s">
        <v>3046</v>
      </c>
      <c r="K1856" s="51" t="s">
        <v>3045</v>
      </c>
      <c r="L1856" s="51" t="s">
        <v>3044</v>
      </c>
      <c r="N1856" s="53">
        <v>4295.453391707666</v>
      </c>
      <c r="P1856" s="53">
        <v>4295.453391707666</v>
      </c>
    </row>
    <row r="1857" spans="1:16" hidden="1">
      <c r="A1857" s="19" t="s">
        <v>41</v>
      </c>
      <c r="B1857" s="19" t="s">
        <v>11</v>
      </c>
      <c r="D1857" s="51" t="s">
        <v>1879</v>
      </c>
      <c r="E1857" s="51" t="s">
        <v>0</v>
      </c>
      <c r="F1857" s="51" t="s">
        <v>0</v>
      </c>
      <c r="H1857" s="51" t="s">
        <v>623</v>
      </c>
      <c r="J1857" s="51">
        <v>60480</v>
      </c>
      <c r="K1857" s="51" t="s">
        <v>3903</v>
      </c>
      <c r="N1857" s="53">
        <v>23446</v>
      </c>
      <c r="P1857" s="53">
        <v>23446</v>
      </c>
    </row>
    <row r="1858" spans="1:16" hidden="1">
      <c r="A1858" s="19" t="s">
        <v>39</v>
      </c>
      <c r="B1858" s="19" t="s">
        <v>3488</v>
      </c>
      <c r="D1858" s="51" t="s">
        <v>1879</v>
      </c>
      <c r="E1858" s="51" t="s">
        <v>0</v>
      </c>
      <c r="F1858" s="51" t="s">
        <v>831</v>
      </c>
      <c r="H1858" s="51" t="s">
        <v>623</v>
      </c>
      <c r="J1858" s="51" t="s">
        <v>391</v>
      </c>
      <c r="K1858" s="51" t="s">
        <v>3487</v>
      </c>
      <c r="L1858" s="51">
        <v>55601</v>
      </c>
      <c r="N1858" s="53">
        <v>46047.568899999991</v>
      </c>
      <c r="P1858" s="53">
        <v>46047.568899999991</v>
      </c>
    </row>
    <row r="1859" spans="1:16" hidden="1">
      <c r="A1859" s="19" t="s">
        <v>39</v>
      </c>
      <c r="B1859" s="19" t="s">
        <v>3508</v>
      </c>
      <c r="D1859" s="51" t="s">
        <v>1879</v>
      </c>
      <c r="E1859" s="51" t="s">
        <v>0</v>
      </c>
      <c r="F1859" s="51" t="s">
        <v>831</v>
      </c>
      <c r="H1859" s="51" t="s">
        <v>623</v>
      </c>
      <c r="J1859" s="51" t="s">
        <v>3507</v>
      </c>
      <c r="K1859" s="51" t="s">
        <v>3506</v>
      </c>
      <c r="L1859" s="51">
        <v>55094</v>
      </c>
      <c r="N1859" s="53">
        <v>31092.400000000001</v>
      </c>
      <c r="P1859" s="53">
        <v>31092.400000000001</v>
      </c>
    </row>
    <row r="1860" spans="1:16" hidden="1">
      <c r="A1860" s="19" t="s">
        <v>1986</v>
      </c>
      <c r="B1860" s="19" t="s">
        <v>1232</v>
      </c>
      <c r="D1860" s="51" t="s">
        <v>1879</v>
      </c>
      <c r="E1860" s="51" t="s">
        <v>0</v>
      </c>
      <c r="F1860" s="51" t="s">
        <v>0</v>
      </c>
      <c r="H1860" s="51" t="s">
        <v>623</v>
      </c>
      <c r="J1860" s="51" t="s">
        <v>392</v>
      </c>
      <c r="K1860" s="51" t="s">
        <v>3749</v>
      </c>
      <c r="L1860" s="51" t="s">
        <v>3748</v>
      </c>
      <c r="N1860" s="53">
        <v>0</v>
      </c>
      <c r="P1860" s="53">
        <v>0</v>
      </c>
    </row>
    <row r="1861" spans="1:16" hidden="1">
      <c r="A1861" s="19" t="s">
        <v>1985</v>
      </c>
      <c r="B1861" s="19" t="s">
        <v>1232</v>
      </c>
      <c r="D1861" s="51" t="s">
        <v>1879</v>
      </c>
      <c r="E1861" s="51" t="s">
        <v>0</v>
      </c>
      <c r="F1861" s="51" t="s">
        <v>0</v>
      </c>
      <c r="H1861" s="51" t="s">
        <v>623</v>
      </c>
      <c r="J1861" s="51" t="s">
        <v>392</v>
      </c>
      <c r="K1861" s="51" t="s">
        <v>3749</v>
      </c>
      <c r="L1861" s="51" t="s">
        <v>3748</v>
      </c>
      <c r="N1861" s="53">
        <v>0.18913183389753499</v>
      </c>
      <c r="P1861" s="53">
        <v>0.18913183389753499</v>
      </c>
    </row>
    <row r="1862" spans="1:16" hidden="1">
      <c r="A1862" s="19" t="s">
        <v>1984</v>
      </c>
      <c r="B1862" s="19" t="s">
        <v>1232</v>
      </c>
      <c r="D1862" s="51" t="s">
        <v>1879</v>
      </c>
      <c r="E1862" s="51" t="s">
        <v>0</v>
      </c>
      <c r="F1862" s="51" t="s">
        <v>0</v>
      </c>
      <c r="H1862" s="51" t="s">
        <v>623</v>
      </c>
      <c r="J1862" s="51" t="s">
        <v>392</v>
      </c>
      <c r="K1862" s="51" t="s">
        <v>3749</v>
      </c>
      <c r="L1862" s="51" t="s">
        <v>3748</v>
      </c>
      <c r="N1862" s="53">
        <v>25702.336868166105</v>
      </c>
      <c r="P1862" s="53">
        <v>25702.336868166105</v>
      </c>
    </row>
    <row r="1863" spans="1:16" hidden="1">
      <c r="A1863" s="19" t="s">
        <v>1986</v>
      </c>
      <c r="B1863" s="19" t="s">
        <v>3511</v>
      </c>
      <c r="D1863" s="51" t="s">
        <v>1879</v>
      </c>
      <c r="E1863" s="51" t="s">
        <v>0</v>
      </c>
      <c r="F1863" s="51" t="s">
        <v>0</v>
      </c>
      <c r="H1863" s="51" t="s">
        <v>623</v>
      </c>
      <c r="J1863" s="51" t="s">
        <v>3510</v>
      </c>
      <c r="K1863" s="51" t="s">
        <v>3509</v>
      </c>
      <c r="N1863" s="53">
        <v>0</v>
      </c>
      <c r="P1863" s="53">
        <v>0</v>
      </c>
    </row>
    <row r="1864" spans="1:16" hidden="1">
      <c r="A1864" s="19" t="s">
        <v>1985</v>
      </c>
      <c r="B1864" s="19" t="s">
        <v>3511</v>
      </c>
      <c r="D1864" s="51" t="s">
        <v>1879</v>
      </c>
      <c r="E1864" s="51" t="s">
        <v>0</v>
      </c>
      <c r="F1864" s="51" t="s">
        <v>0</v>
      </c>
      <c r="H1864" s="51" t="s">
        <v>623</v>
      </c>
      <c r="J1864" s="51" t="s">
        <v>3510</v>
      </c>
      <c r="K1864" s="51" t="s">
        <v>3509</v>
      </c>
      <c r="N1864" s="53">
        <v>2.9477913217641569E-2</v>
      </c>
      <c r="P1864" s="53">
        <v>2.9477913217641569E-2</v>
      </c>
    </row>
    <row r="1865" spans="1:16" hidden="1">
      <c r="A1865" s="19" t="s">
        <v>1984</v>
      </c>
      <c r="B1865" s="19" t="s">
        <v>3511</v>
      </c>
      <c r="D1865" s="51" t="s">
        <v>1879</v>
      </c>
      <c r="E1865" s="51" t="s">
        <v>0</v>
      </c>
      <c r="F1865" s="51" t="s">
        <v>0</v>
      </c>
      <c r="H1865" s="51" t="s">
        <v>623</v>
      </c>
      <c r="J1865" s="51" t="s">
        <v>3510</v>
      </c>
      <c r="K1865" s="51" t="s">
        <v>3509</v>
      </c>
      <c r="N1865" s="53">
        <v>4005.9425220867824</v>
      </c>
      <c r="P1865" s="53">
        <v>4005.9425220867824</v>
      </c>
    </row>
    <row r="1866" spans="1:16" hidden="1">
      <c r="A1866" s="19" t="s">
        <v>624</v>
      </c>
      <c r="B1866" s="19" t="s">
        <v>2230</v>
      </c>
      <c r="D1866" s="51" t="s">
        <v>1879</v>
      </c>
      <c r="E1866" s="51" t="s">
        <v>0</v>
      </c>
      <c r="F1866" s="51" t="s">
        <v>578</v>
      </c>
      <c r="G1866" s="51" t="s">
        <v>0</v>
      </c>
      <c r="H1866" s="51" t="s">
        <v>1878</v>
      </c>
      <c r="J1866" s="51">
        <v>60478</v>
      </c>
      <c r="K1866" s="51" t="s">
        <v>2229</v>
      </c>
      <c r="N1866" s="53">
        <v>19861</v>
      </c>
      <c r="P1866" s="53">
        <v>19861</v>
      </c>
    </row>
    <row r="1867" spans="1:16" hidden="1">
      <c r="A1867" s="19" t="s">
        <v>624</v>
      </c>
      <c r="B1867" s="19" t="s">
        <v>2232</v>
      </c>
      <c r="D1867" s="51" t="s">
        <v>1879</v>
      </c>
      <c r="E1867" s="51" t="s">
        <v>0</v>
      </c>
      <c r="F1867" s="51" t="s">
        <v>578</v>
      </c>
      <c r="G1867" s="51" t="s">
        <v>0</v>
      </c>
      <c r="H1867" s="51" t="s">
        <v>1878</v>
      </c>
      <c r="J1867" s="51">
        <v>60478</v>
      </c>
      <c r="K1867" s="51" t="s">
        <v>2231</v>
      </c>
      <c r="N1867" s="53">
        <v>27563</v>
      </c>
      <c r="P1867" s="53">
        <v>27563</v>
      </c>
    </row>
    <row r="1868" spans="1:16" hidden="1">
      <c r="A1868" s="19" t="s">
        <v>2015</v>
      </c>
      <c r="B1868" s="19" t="s">
        <v>1233</v>
      </c>
      <c r="D1868" s="51" t="s">
        <v>1879</v>
      </c>
      <c r="E1868" s="51" t="s">
        <v>0</v>
      </c>
      <c r="F1868" s="51" t="s">
        <v>722</v>
      </c>
      <c r="G1868" s="51" t="s">
        <v>0</v>
      </c>
      <c r="H1868" s="51" t="s">
        <v>1878</v>
      </c>
      <c r="K1868" s="51" t="s">
        <v>44</v>
      </c>
      <c r="L1868" s="51">
        <v>54567</v>
      </c>
      <c r="N1868" s="53">
        <v>10764.835999999999</v>
      </c>
      <c r="P1868" s="53">
        <v>10764.835999999999</v>
      </c>
    </row>
    <row r="1869" spans="1:16" hidden="1">
      <c r="A1869" s="19" t="s">
        <v>2015</v>
      </c>
      <c r="B1869" s="19" t="s">
        <v>2044</v>
      </c>
      <c r="D1869" s="51" t="s">
        <v>1879</v>
      </c>
      <c r="E1869" s="51" t="s">
        <v>0</v>
      </c>
      <c r="F1869" s="51" t="s">
        <v>722</v>
      </c>
      <c r="G1869" s="51" t="s">
        <v>0</v>
      </c>
      <c r="H1869" s="51" t="s">
        <v>1878</v>
      </c>
      <c r="K1869" s="51" t="s">
        <v>2043</v>
      </c>
      <c r="L1869" s="51">
        <v>54567</v>
      </c>
      <c r="N1869" s="53" t="s">
        <v>44</v>
      </c>
      <c r="P1869" s="53">
        <v>0</v>
      </c>
    </row>
    <row r="1870" spans="1:16" hidden="1">
      <c r="A1870" s="19" t="s">
        <v>2015</v>
      </c>
      <c r="B1870" s="19" t="s">
        <v>2042</v>
      </c>
      <c r="D1870" s="51" t="s">
        <v>1879</v>
      </c>
      <c r="E1870" s="51" t="s">
        <v>0</v>
      </c>
      <c r="F1870" s="51" t="s">
        <v>722</v>
      </c>
      <c r="G1870" s="51" t="s">
        <v>0</v>
      </c>
      <c r="H1870" s="51" t="s">
        <v>1878</v>
      </c>
      <c r="K1870" s="51" t="s">
        <v>2041</v>
      </c>
      <c r="L1870" s="51">
        <v>54567</v>
      </c>
      <c r="N1870" s="53" t="s">
        <v>44</v>
      </c>
      <c r="P1870" s="53">
        <v>0</v>
      </c>
    </row>
    <row r="1871" spans="1:16" hidden="1">
      <c r="A1871" s="19" t="s">
        <v>2015</v>
      </c>
      <c r="B1871" s="19" t="s">
        <v>2052</v>
      </c>
      <c r="D1871" s="51" t="s">
        <v>1879</v>
      </c>
      <c r="E1871" s="51" t="s">
        <v>0</v>
      </c>
      <c r="F1871" s="51" t="s">
        <v>722</v>
      </c>
      <c r="G1871" s="51" t="s">
        <v>0</v>
      </c>
      <c r="H1871" s="51" t="s">
        <v>1878</v>
      </c>
      <c r="K1871" s="51" t="s">
        <v>2051</v>
      </c>
      <c r="L1871" s="51">
        <v>54567</v>
      </c>
      <c r="N1871" s="53" t="s">
        <v>44</v>
      </c>
      <c r="P1871" s="53">
        <v>0</v>
      </c>
    </row>
    <row r="1872" spans="1:16" s="135" customFormat="1">
      <c r="A1872" s="135" t="s">
        <v>41</v>
      </c>
      <c r="B1872" s="135" t="s">
        <v>1234</v>
      </c>
      <c r="C1872" s="137" t="s">
        <v>629</v>
      </c>
      <c r="D1872" s="137" t="s">
        <v>3982</v>
      </c>
      <c r="E1872" s="137" t="s">
        <v>460</v>
      </c>
      <c r="F1872" s="137" t="s">
        <v>460</v>
      </c>
      <c r="G1872" s="137"/>
      <c r="H1872" s="137" t="s">
        <v>50</v>
      </c>
      <c r="I1872" s="137"/>
      <c r="J1872" s="137">
        <v>62019</v>
      </c>
      <c r="K1872" s="137" t="s">
        <v>4277</v>
      </c>
      <c r="L1872" s="137"/>
      <c r="M1872" s="137"/>
      <c r="N1872" s="136">
        <v>621667</v>
      </c>
      <c r="O1872" s="136"/>
      <c r="P1872" s="136">
        <v>621667</v>
      </c>
    </row>
    <row r="1873" spans="1:16" hidden="1">
      <c r="A1873" s="19" t="s">
        <v>2663</v>
      </c>
      <c r="B1873" s="19" t="s">
        <v>2668</v>
      </c>
      <c r="D1873" s="51" t="s">
        <v>1879</v>
      </c>
      <c r="E1873" s="51" t="s">
        <v>676</v>
      </c>
      <c r="F1873" s="51" t="s">
        <v>962</v>
      </c>
      <c r="H1873" s="51" t="s">
        <v>623</v>
      </c>
      <c r="L1873" s="51">
        <v>381</v>
      </c>
      <c r="N1873" s="53">
        <v>224921.43</v>
      </c>
      <c r="O1873" s="53">
        <v>55971.608041226602</v>
      </c>
      <c r="P1873" s="53">
        <v>168949.82195877339</v>
      </c>
    </row>
    <row r="1874" spans="1:16" hidden="1">
      <c r="A1874" s="19" t="s">
        <v>2663</v>
      </c>
      <c r="B1874" s="19" t="s">
        <v>2668</v>
      </c>
      <c r="D1874" s="51" t="s">
        <v>1879</v>
      </c>
      <c r="E1874" s="51" t="s">
        <v>676</v>
      </c>
      <c r="F1874" s="51" t="s">
        <v>962</v>
      </c>
      <c r="H1874" s="51" t="s">
        <v>623</v>
      </c>
      <c r="L1874" s="51">
        <v>381</v>
      </c>
      <c r="N1874" s="53">
        <v>99926.733999999997</v>
      </c>
      <c r="O1874" s="53">
        <v>24866.727853757198</v>
      </c>
      <c r="P1874" s="53">
        <v>75060.006146242798</v>
      </c>
    </row>
    <row r="1875" spans="1:16" hidden="1">
      <c r="A1875" s="19" t="s">
        <v>2663</v>
      </c>
      <c r="B1875" s="19" t="s">
        <v>1235</v>
      </c>
      <c r="D1875" s="51" t="s">
        <v>1879</v>
      </c>
      <c r="E1875" s="51" t="s">
        <v>103</v>
      </c>
      <c r="F1875" s="51" t="s">
        <v>688</v>
      </c>
      <c r="H1875" s="51" t="s">
        <v>623</v>
      </c>
      <c r="J1875" s="51" t="s">
        <v>305</v>
      </c>
      <c r="K1875" s="51" t="s">
        <v>3117</v>
      </c>
      <c r="L1875" s="51">
        <v>751</v>
      </c>
      <c r="N1875" s="53">
        <v>0</v>
      </c>
      <c r="O1875" s="53">
        <v>0</v>
      </c>
      <c r="P1875" s="53">
        <v>0</v>
      </c>
    </row>
    <row r="1876" spans="1:16" hidden="1">
      <c r="A1876" s="19" t="s">
        <v>1986</v>
      </c>
      <c r="B1876" s="19" t="s">
        <v>1236</v>
      </c>
      <c r="D1876" s="51" t="s">
        <v>1879</v>
      </c>
      <c r="E1876" s="51" t="s">
        <v>4</v>
      </c>
      <c r="F1876" s="51" t="s">
        <v>4</v>
      </c>
      <c r="H1876" s="51" t="s">
        <v>623</v>
      </c>
      <c r="J1876" s="51" t="s">
        <v>393</v>
      </c>
      <c r="K1876" s="51" t="s">
        <v>3645</v>
      </c>
      <c r="N1876" s="53">
        <v>0</v>
      </c>
      <c r="P1876" s="53">
        <v>0</v>
      </c>
    </row>
    <row r="1877" spans="1:16" hidden="1">
      <c r="A1877" s="19" t="s">
        <v>1985</v>
      </c>
      <c r="B1877" s="19" t="s">
        <v>1236</v>
      </c>
      <c r="D1877" s="51" t="s">
        <v>1879</v>
      </c>
      <c r="E1877" s="51" t="s">
        <v>4</v>
      </c>
      <c r="F1877" s="51" t="s">
        <v>4</v>
      </c>
      <c r="H1877" s="51" t="s">
        <v>623</v>
      </c>
      <c r="J1877" s="51" t="s">
        <v>393</v>
      </c>
      <c r="K1877" s="51" t="s">
        <v>3645</v>
      </c>
      <c r="N1877" s="53">
        <v>0</v>
      </c>
      <c r="P1877" s="53">
        <v>0</v>
      </c>
    </row>
    <row r="1878" spans="1:16" hidden="1">
      <c r="A1878" s="19" t="s">
        <v>1984</v>
      </c>
      <c r="B1878" s="19" t="s">
        <v>1236</v>
      </c>
      <c r="D1878" s="51" t="s">
        <v>1879</v>
      </c>
      <c r="E1878" s="51" t="s">
        <v>4</v>
      </c>
      <c r="F1878" s="51" t="s">
        <v>4</v>
      </c>
      <c r="H1878" s="51" t="s">
        <v>623</v>
      </c>
      <c r="J1878" s="51" t="s">
        <v>393</v>
      </c>
      <c r="K1878" s="51" t="s">
        <v>3645</v>
      </c>
      <c r="N1878" s="53">
        <v>0</v>
      </c>
      <c r="P1878" s="53">
        <v>0</v>
      </c>
    </row>
    <row r="1879" spans="1:16" hidden="1">
      <c r="A1879" s="19" t="s">
        <v>724</v>
      </c>
      <c r="B1879" s="19" t="s">
        <v>2700</v>
      </c>
      <c r="D1879" s="51" t="s">
        <v>1879</v>
      </c>
      <c r="E1879" s="51" t="s">
        <v>4</v>
      </c>
      <c r="F1879" s="51" t="s">
        <v>4</v>
      </c>
      <c r="H1879" s="51" t="s">
        <v>623</v>
      </c>
      <c r="K1879" s="51" t="s">
        <v>2031</v>
      </c>
      <c r="N1879" s="53">
        <v>13593</v>
      </c>
      <c r="P1879" s="53">
        <v>13593</v>
      </c>
    </row>
    <row r="1880" spans="1:16" hidden="1">
      <c r="A1880" s="19" t="s">
        <v>1993</v>
      </c>
      <c r="B1880" s="19" t="s">
        <v>4053</v>
      </c>
      <c r="C1880" s="51" t="s">
        <v>681</v>
      </c>
      <c r="D1880" s="51" t="s">
        <v>3982</v>
      </c>
      <c r="E1880" s="51" t="s">
        <v>103</v>
      </c>
      <c r="F1880" s="51" t="s">
        <v>690</v>
      </c>
      <c r="H1880" s="51" t="s">
        <v>1</v>
      </c>
      <c r="I1880" s="51" t="s">
        <v>2287</v>
      </c>
      <c r="J1880" s="51" t="s">
        <v>2286</v>
      </c>
      <c r="N1880" s="53">
        <v>80401</v>
      </c>
      <c r="O1880" s="53">
        <v>51255</v>
      </c>
      <c r="P1880" s="53">
        <v>29146</v>
      </c>
    </row>
    <row r="1881" spans="1:16" s="135" customFormat="1">
      <c r="A1881" s="135" t="s">
        <v>2019</v>
      </c>
      <c r="B1881" s="135" t="s">
        <v>4053</v>
      </c>
      <c r="C1881" s="137" t="s">
        <v>681</v>
      </c>
      <c r="D1881" s="137" t="s">
        <v>3982</v>
      </c>
      <c r="E1881" s="137" t="s">
        <v>103</v>
      </c>
      <c r="F1881" s="137" t="s">
        <v>688</v>
      </c>
      <c r="G1881" s="137" t="s">
        <v>103</v>
      </c>
      <c r="H1881" s="137" t="s">
        <v>1</v>
      </c>
      <c r="I1881" s="137"/>
      <c r="J1881" s="137" t="s">
        <v>2287</v>
      </c>
      <c r="K1881" s="137" t="s">
        <v>2286</v>
      </c>
      <c r="L1881" s="137"/>
      <c r="M1881" s="137"/>
      <c r="N1881" s="136">
        <v>17651</v>
      </c>
      <c r="O1881" s="136">
        <v>0</v>
      </c>
      <c r="P1881" s="136">
        <v>17651</v>
      </c>
    </row>
    <row r="1882" spans="1:16" hidden="1">
      <c r="A1882" s="19" t="s">
        <v>1993</v>
      </c>
      <c r="B1882" s="19" t="s">
        <v>2296</v>
      </c>
      <c r="D1882" s="51" t="s">
        <v>1879</v>
      </c>
      <c r="E1882" s="51" t="s">
        <v>103</v>
      </c>
      <c r="F1882" s="51" t="s">
        <v>690</v>
      </c>
      <c r="H1882" s="51" t="s">
        <v>1</v>
      </c>
      <c r="I1882" s="51" t="s">
        <v>2287</v>
      </c>
      <c r="J1882" s="51" t="s">
        <v>2286</v>
      </c>
      <c r="N1882" s="53">
        <v>10622</v>
      </c>
      <c r="O1882" s="53">
        <v>10058</v>
      </c>
      <c r="P1882" s="53">
        <v>564</v>
      </c>
    </row>
    <row r="1883" spans="1:16" s="135" customFormat="1">
      <c r="A1883" s="135" t="s">
        <v>2024</v>
      </c>
      <c r="B1883" s="135" t="s">
        <v>1237</v>
      </c>
      <c r="C1883" s="137" t="s">
        <v>681</v>
      </c>
      <c r="D1883" s="137" t="s">
        <v>3982</v>
      </c>
      <c r="E1883" s="137" t="s">
        <v>103</v>
      </c>
      <c r="F1883" s="137" t="s">
        <v>103</v>
      </c>
      <c r="G1883" s="137" t="s">
        <v>103</v>
      </c>
      <c r="H1883" s="137" t="s">
        <v>1</v>
      </c>
      <c r="I1883" s="137"/>
      <c r="J1883" s="137"/>
      <c r="K1883" s="137" t="s">
        <v>2286</v>
      </c>
      <c r="L1883" s="137"/>
      <c r="M1883" s="137"/>
      <c r="N1883" s="136">
        <v>14844</v>
      </c>
      <c r="O1883" s="136"/>
      <c r="P1883" s="136">
        <v>14844</v>
      </c>
    </row>
    <row r="1884" spans="1:16" s="135" customFormat="1">
      <c r="A1884" s="135" t="s">
        <v>1989</v>
      </c>
      <c r="B1884" s="135" t="s">
        <v>1237</v>
      </c>
      <c r="C1884" s="137" t="s">
        <v>681</v>
      </c>
      <c r="D1884" s="137" t="s">
        <v>3982</v>
      </c>
      <c r="E1884" s="137" t="s">
        <v>103</v>
      </c>
      <c r="F1884" s="137" t="s">
        <v>688</v>
      </c>
      <c r="G1884" s="137"/>
      <c r="H1884" s="137" t="s">
        <v>1</v>
      </c>
      <c r="I1884" s="137"/>
      <c r="J1884" s="137" t="s">
        <v>2287</v>
      </c>
      <c r="K1884" s="137" t="s">
        <v>2286</v>
      </c>
      <c r="L1884" s="137"/>
      <c r="M1884" s="137"/>
      <c r="N1884" s="136">
        <v>33604</v>
      </c>
      <c r="O1884" s="136">
        <v>0</v>
      </c>
      <c r="P1884" s="136">
        <v>33604</v>
      </c>
    </row>
    <row r="1885" spans="1:16" hidden="1">
      <c r="A1885" s="19" t="s">
        <v>2121</v>
      </c>
      <c r="B1885" s="19" t="s">
        <v>2288</v>
      </c>
      <c r="D1885" s="51" t="s">
        <v>1879</v>
      </c>
      <c r="E1885" s="51" t="s">
        <v>103</v>
      </c>
      <c r="F1885" s="51" t="s">
        <v>688</v>
      </c>
      <c r="G1885" s="51" t="s">
        <v>103</v>
      </c>
      <c r="H1885" s="51" t="s">
        <v>1</v>
      </c>
      <c r="J1885" s="51" t="s">
        <v>2287</v>
      </c>
      <c r="K1885" s="51" t="s">
        <v>2286</v>
      </c>
      <c r="L1885" s="51">
        <v>9095</v>
      </c>
      <c r="N1885" s="53">
        <v>6555</v>
      </c>
      <c r="O1885" s="53">
        <v>0</v>
      </c>
      <c r="P1885" s="53">
        <v>6555</v>
      </c>
    </row>
    <row r="1886" spans="1:16" hidden="1">
      <c r="A1886" s="19" t="s">
        <v>2279</v>
      </c>
      <c r="B1886" s="19" t="s">
        <v>2288</v>
      </c>
      <c r="D1886" s="51" t="s">
        <v>1879</v>
      </c>
      <c r="E1886" s="51" t="s">
        <v>103</v>
      </c>
      <c r="F1886" s="51" t="s">
        <v>688</v>
      </c>
      <c r="H1886" s="51" t="s">
        <v>1</v>
      </c>
      <c r="J1886" s="51" t="s">
        <v>2287</v>
      </c>
      <c r="K1886" s="51" t="s">
        <v>2286</v>
      </c>
      <c r="L1886" s="51">
        <v>9095</v>
      </c>
      <c r="N1886" s="53">
        <v>3503</v>
      </c>
      <c r="O1886" s="53">
        <v>0</v>
      </c>
      <c r="P1886" s="53">
        <v>3503</v>
      </c>
    </row>
    <row r="1887" spans="1:16" hidden="1">
      <c r="A1887" s="19" t="s">
        <v>1983</v>
      </c>
      <c r="B1887" s="19" t="s">
        <v>2289</v>
      </c>
      <c r="D1887" s="51" t="s">
        <v>1879</v>
      </c>
      <c r="E1887" s="51" t="s">
        <v>103</v>
      </c>
      <c r="F1887" s="51" t="s">
        <v>690</v>
      </c>
      <c r="H1887" s="51" t="s">
        <v>1</v>
      </c>
      <c r="J1887" s="51" t="s">
        <v>2287</v>
      </c>
      <c r="K1887" s="51" t="s">
        <v>2286</v>
      </c>
      <c r="N1887" s="53">
        <v>4393</v>
      </c>
      <c r="P1887" s="53">
        <v>4393</v>
      </c>
    </row>
    <row r="1888" spans="1:16" hidden="1">
      <c r="A1888" s="19" t="s">
        <v>1986</v>
      </c>
      <c r="B1888" s="19" t="s">
        <v>495</v>
      </c>
      <c r="D1888" s="51" t="s">
        <v>1879</v>
      </c>
      <c r="E1888" s="51" t="s">
        <v>103</v>
      </c>
      <c r="F1888" s="51" t="s">
        <v>103</v>
      </c>
      <c r="H1888" s="51" t="s">
        <v>623</v>
      </c>
      <c r="J1888" s="51" t="s">
        <v>494</v>
      </c>
      <c r="K1888" s="51" t="s">
        <v>3670</v>
      </c>
      <c r="N1888" s="53">
        <v>0</v>
      </c>
      <c r="P1888" s="53">
        <v>0</v>
      </c>
    </row>
    <row r="1889" spans="1:16" hidden="1">
      <c r="A1889" s="19" t="s">
        <v>1985</v>
      </c>
      <c r="B1889" s="19" t="s">
        <v>495</v>
      </c>
      <c r="D1889" s="51" t="s">
        <v>1879</v>
      </c>
      <c r="E1889" s="51" t="s">
        <v>103</v>
      </c>
      <c r="F1889" s="51" t="s">
        <v>103</v>
      </c>
      <c r="H1889" s="51" t="s">
        <v>623</v>
      </c>
      <c r="J1889" s="51" t="s">
        <v>494</v>
      </c>
      <c r="K1889" s="51" t="s">
        <v>3670</v>
      </c>
      <c r="N1889" s="53">
        <v>1.9946075790345909E-3</v>
      </c>
      <c r="P1889" s="53">
        <v>1.9946075790345909E-3</v>
      </c>
    </row>
    <row r="1890" spans="1:16" hidden="1">
      <c r="A1890" s="19" t="s">
        <v>1984</v>
      </c>
      <c r="B1890" s="19" t="s">
        <v>495</v>
      </c>
      <c r="D1890" s="51" t="s">
        <v>1879</v>
      </c>
      <c r="E1890" s="51" t="s">
        <v>103</v>
      </c>
      <c r="F1890" s="51" t="s">
        <v>103</v>
      </c>
      <c r="H1890" s="51" t="s">
        <v>623</v>
      </c>
      <c r="J1890" s="51" t="s">
        <v>494</v>
      </c>
      <c r="K1890" s="51" t="s">
        <v>3670</v>
      </c>
      <c r="N1890" s="53">
        <v>271.06000539242098</v>
      </c>
      <c r="P1890" s="53">
        <v>271.06000539242098</v>
      </c>
    </row>
    <row r="1891" spans="1:16" hidden="1">
      <c r="A1891" s="19" t="s">
        <v>624</v>
      </c>
      <c r="B1891" s="19" t="s">
        <v>1238</v>
      </c>
      <c r="D1891" s="51" t="s">
        <v>1879</v>
      </c>
      <c r="E1891" s="51" t="s">
        <v>0</v>
      </c>
      <c r="F1891" s="51" t="s">
        <v>578</v>
      </c>
      <c r="G1891" s="51" t="s">
        <v>0</v>
      </c>
      <c r="H1891" s="51" t="s">
        <v>1878</v>
      </c>
      <c r="J1891" s="51">
        <v>60107</v>
      </c>
      <c r="K1891" s="51" t="s">
        <v>2240</v>
      </c>
      <c r="L1891" s="51">
        <v>12869</v>
      </c>
      <c r="N1891" s="53">
        <v>4317</v>
      </c>
      <c r="P1891" s="53">
        <v>4317</v>
      </c>
    </row>
    <row r="1892" spans="1:16" hidden="1">
      <c r="A1892" s="19" t="s">
        <v>2149</v>
      </c>
      <c r="B1892" s="19" t="s">
        <v>2347</v>
      </c>
      <c r="D1892" s="51" t="s">
        <v>1879</v>
      </c>
      <c r="E1892" s="51" t="s">
        <v>672</v>
      </c>
      <c r="F1892" s="51" t="s">
        <v>672</v>
      </c>
      <c r="G1892" s="51" t="s">
        <v>671</v>
      </c>
      <c r="H1892" s="51" t="s">
        <v>671</v>
      </c>
      <c r="L1892" s="51" t="s">
        <v>15</v>
      </c>
      <c r="N1892" s="53">
        <v>0.13506077370617714</v>
      </c>
      <c r="O1892" s="53">
        <v>0</v>
      </c>
      <c r="P1892" s="53">
        <v>0.13506077370617714</v>
      </c>
    </row>
    <row r="1893" spans="1:16" hidden="1">
      <c r="A1893" s="19" t="s">
        <v>1986</v>
      </c>
      <c r="B1893" s="19" t="s">
        <v>104</v>
      </c>
      <c r="D1893" s="51" t="s">
        <v>1879</v>
      </c>
      <c r="E1893" s="51" t="s">
        <v>460</v>
      </c>
      <c r="F1893" s="51" t="s">
        <v>460</v>
      </c>
      <c r="H1893" s="51" t="s">
        <v>623</v>
      </c>
      <c r="J1893" s="51" t="s">
        <v>499</v>
      </c>
      <c r="K1893" s="51" t="s">
        <v>3354</v>
      </c>
      <c r="L1893" s="51" t="s">
        <v>3353</v>
      </c>
      <c r="N1893" s="53">
        <v>0</v>
      </c>
      <c r="P1893" s="53">
        <v>0</v>
      </c>
    </row>
    <row r="1894" spans="1:16" hidden="1">
      <c r="A1894" s="19" t="s">
        <v>1985</v>
      </c>
      <c r="B1894" s="19" t="s">
        <v>104</v>
      </c>
      <c r="D1894" s="51" t="s">
        <v>1879</v>
      </c>
      <c r="E1894" s="51" t="s">
        <v>460</v>
      </c>
      <c r="F1894" s="51" t="s">
        <v>460</v>
      </c>
      <c r="H1894" s="51" t="s">
        <v>623</v>
      </c>
      <c r="J1894" s="51" t="s">
        <v>499</v>
      </c>
      <c r="K1894" s="51" t="s">
        <v>3354</v>
      </c>
      <c r="L1894" s="51" t="s">
        <v>3353</v>
      </c>
      <c r="N1894" s="53">
        <v>2.8920257254173586E-2</v>
      </c>
      <c r="P1894" s="53">
        <v>2.8920257254173586E-2</v>
      </c>
    </row>
    <row r="1895" spans="1:16" hidden="1">
      <c r="A1895" s="19" t="s">
        <v>1984</v>
      </c>
      <c r="B1895" s="19" t="s">
        <v>104</v>
      </c>
      <c r="D1895" s="51" t="s">
        <v>1879</v>
      </c>
      <c r="E1895" s="51" t="s">
        <v>460</v>
      </c>
      <c r="F1895" s="51" t="s">
        <v>460</v>
      </c>
      <c r="H1895" s="51" t="s">
        <v>623</v>
      </c>
      <c r="J1895" s="51" t="s">
        <v>499</v>
      </c>
      <c r="K1895" s="51" t="s">
        <v>3354</v>
      </c>
      <c r="L1895" s="51" t="s">
        <v>3353</v>
      </c>
      <c r="N1895" s="53">
        <v>3930.1590797427461</v>
      </c>
      <c r="P1895" s="53">
        <v>3930.1590797427461</v>
      </c>
    </row>
    <row r="1896" spans="1:16" s="135" customFormat="1">
      <c r="A1896" s="135" t="s">
        <v>652</v>
      </c>
      <c r="B1896" s="135" t="s">
        <v>4151</v>
      </c>
      <c r="C1896" s="137" t="s">
        <v>681</v>
      </c>
      <c r="D1896" s="137" t="s">
        <v>3982</v>
      </c>
      <c r="E1896" s="137" t="s">
        <v>4</v>
      </c>
      <c r="F1896" s="137" t="s">
        <v>4</v>
      </c>
      <c r="G1896" s="137" t="s">
        <v>1</v>
      </c>
      <c r="H1896" s="137" t="s">
        <v>1</v>
      </c>
      <c r="I1896" s="137" t="s">
        <v>2314</v>
      </c>
      <c r="J1896" s="137"/>
      <c r="K1896" s="137"/>
      <c r="L1896" s="137"/>
      <c r="M1896" s="137"/>
      <c r="N1896" s="136">
        <v>8342</v>
      </c>
      <c r="O1896" s="136"/>
      <c r="P1896" s="136">
        <v>8342</v>
      </c>
    </row>
    <row r="1897" spans="1:16" hidden="1">
      <c r="A1897" s="19" t="s">
        <v>652</v>
      </c>
      <c r="B1897" s="19" t="s">
        <v>2315</v>
      </c>
      <c r="D1897" s="51" t="s">
        <v>1879</v>
      </c>
      <c r="E1897" s="51" t="s">
        <v>4</v>
      </c>
      <c r="F1897" s="51" t="s">
        <v>4</v>
      </c>
      <c r="G1897" s="51" t="s">
        <v>1</v>
      </c>
      <c r="H1897" s="51" t="s">
        <v>2314</v>
      </c>
      <c r="N1897" s="53">
        <v>5226</v>
      </c>
      <c r="P1897" s="53">
        <v>5226</v>
      </c>
    </row>
    <row r="1898" spans="1:16" s="135" customFormat="1">
      <c r="A1898" s="135" t="s">
        <v>652</v>
      </c>
      <c r="B1898" s="135" t="s">
        <v>4152</v>
      </c>
      <c r="C1898" s="137" t="s">
        <v>681</v>
      </c>
      <c r="D1898" s="137" t="s">
        <v>3982</v>
      </c>
      <c r="E1898" s="137" t="s">
        <v>4</v>
      </c>
      <c r="F1898" s="137" t="s">
        <v>4</v>
      </c>
      <c r="G1898" s="137" t="s">
        <v>6</v>
      </c>
      <c r="H1898" s="137" t="s">
        <v>6</v>
      </c>
      <c r="I1898" s="137" t="s">
        <v>2307</v>
      </c>
      <c r="J1898" s="137"/>
      <c r="K1898" s="137"/>
      <c r="L1898" s="137"/>
      <c r="M1898" s="137"/>
      <c r="N1898" s="136">
        <v>11729</v>
      </c>
      <c r="O1898" s="136"/>
      <c r="P1898" s="136">
        <v>11729</v>
      </c>
    </row>
    <row r="1899" spans="1:16" hidden="1">
      <c r="A1899" s="19" t="s">
        <v>652</v>
      </c>
      <c r="B1899" s="19" t="s">
        <v>2308</v>
      </c>
      <c r="D1899" s="51" t="s">
        <v>1879</v>
      </c>
      <c r="E1899" s="51" t="s">
        <v>4</v>
      </c>
      <c r="F1899" s="51" t="s">
        <v>4</v>
      </c>
      <c r="G1899" s="51" t="s">
        <v>6</v>
      </c>
      <c r="H1899" s="51" t="s">
        <v>2307</v>
      </c>
      <c r="N1899" s="53">
        <v>5634</v>
      </c>
      <c r="P1899" s="53">
        <v>5634</v>
      </c>
    </row>
    <row r="1900" spans="1:16" s="135" customFormat="1">
      <c r="A1900" s="135" t="s">
        <v>652</v>
      </c>
      <c r="B1900" s="135" t="s">
        <v>3993</v>
      </c>
      <c r="C1900" s="137" t="s">
        <v>681</v>
      </c>
      <c r="D1900" s="137" t="s">
        <v>3982</v>
      </c>
      <c r="E1900" s="137" t="s">
        <v>0</v>
      </c>
      <c r="F1900" s="137" t="s">
        <v>0</v>
      </c>
      <c r="G1900" s="137" t="s">
        <v>6</v>
      </c>
      <c r="H1900" s="137" t="s">
        <v>6</v>
      </c>
      <c r="I1900" s="137" t="s">
        <v>2309</v>
      </c>
      <c r="J1900" s="137"/>
      <c r="K1900" s="137"/>
      <c r="L1900" s="137"/>
      <c r="M1900" s="137"/>
      <c r="N1900" s="136">
        <v>3429</v>
      </c>
      <c r="O1900" s="136"/>
      <c r="P1900" s="136">
        <v>3429</v>
      </c>
    </row>
    <row r="1901" spans="1:16" hidden="1">
      <c r="A1901" s="19" t="s">
        <v>652</v>
      </c>
      <c r="B1901" s="19" t="s">
        <v>2310</v>
      </c>
      <c r="D1901" s="51" t="s">
        <v>1879</v>
      </c>
      <c r="E1901" s="51" t="s">
        <v>0</v>
      </c>
      <c r="F1901" s="51" t="s">
        <v>0</v>
      </c>
      <c r="G1901" s="51" t="s">
        <v>6</v>
      </c>
      <c r="H1901" s="51" t="s">
        <v>2309</v>
      </c>
      <c r="N1901" s="53">
        <v>12640</v>
      </c>
      <c r="P1901" s="53">
        <v>12640</v>
      </c>
    </row>
    <row r="1902" spans="1:16" hidden="1">
      <c r="A1902" s="19" t="s">
        <v>652</v>
      </c>
      <c r="B1902" s="19" t="s">
        <v>2311</v>
      </c>
      <c r="D1902" s="51" t="s">
        <v>1879</v>
      </c>
      <c r="E1902" s="51" t="s">
        <v>4</v>
      </c>
      <c r="F1902" s="51" t="s">
        <v>4</v>
      </c>
      <c r="G1902" s="51" t="s">
        <v>466</v>
      </c>
      <c r="H1902" s="51" t="s">
        <v>2200</v>
      </c>
      <c r="N1902" s="53">
        <v>9500</v>
      </c>
      <c r="P1902" s="53">
        <v>9500</v>
      </c>
    </row>
    <row r="1903" spans="1:16" hidden="1">
      <c r="A1903" s="19" t="s">
        <v>2149</v>
      </c>
      <c r="B1903" s="19" t="s">
        <v>1239</v>
      </c>
      <c r="D1903" s="51" t="s">
        <v>1879</v>
      </c>
      <c r="E1903" s="51" t="s">
        <v>672</v>
      </c>
      <c r="F1903" s="51" t="s">
        <v>672</v>
      </c>
      <c r="G1903" s="51" t="s">
        <v>671</v>
      </c>
      <c r="H1903" s="51" t="s">
        <v>671</v>
      </c>
      <c r="K1903" s="51" t="s">
        <v>2214</v>
      </c>
      <c r="L1903" s="51" t="s">
        <v>15</v>
      </c>
      <c r="N1903" s="53">
        <v>12451.104161121393</v>
      </c>
      <c r="O1903" s="53">
        <v>0</v>
      </c>
      <c r="P1903" s="53">
        <v>12451.104161121393</v>
      </c>
    </row>
    <row r="1904" spans="1:16" hidden="1">
      <c r="A1904" s="19" t="s">
        <v>652</v>
      </c>
      <c r="B1904" s="19" t="s">
        <v>2008</v>
      </c>
      <c r="D1904" s="51" t="s">
        <v>1879</v>
      </c>
      <c r="E1904" s="51" t="s">
        <v>672</v>
      </c>
      <c r="F1904" s="51" t="s">
        <v>671</v>
      </c>
      <c r="G1904" s="51" t="s">
        <v>2004</v>
      </c>
      <c r="O1904" s="53">
        <v>130874</v>
      </c>
      <c r="P1904" s="53">
        <v>-130874</v>
      </c>
    </row>
    <row r="1905" spans="1:16" hidden="1">
      <c r="A1905" s="19" t="s">
        <v>2663</v>
      </c>
      <c r="B1905" s="19" t="s">
        <v>1240</v>
      </c>
      <c r="D1905" s="51" t="s">
        <v>1879</v>
      </c>
      <c r="E1905" s="51" t="s">
        <v>460</v>
      </c>
      <c r="F1905" s="51" t="s">
        <v>2662</v>
      </c>
      <c r="H1905" s="51" t="s">
        <v>623</v>
      </c>
      <c r="J1905" s="51" t="s">
        <v>541</v>
      </c>
      <c r="K1905" s="51" t="s">
        <v>3094</v>
      </c>
      <c r="N1905" s="53">
        <v>38.420850000000002</v>
      </c>
      <c r="O1905" s="53">
        <v>38.420850000000002</v>
      </c>
      <c r="P1905" s="53">
        <v>0</v>
      </c>
    </row>
    <row r="1906" spans="1:16" hidden="1">
      <c r="A1906" s="19" t="s">
        <v>1986</v>
      </c>
      <c r="B1906" s="19" t="s">
        <v>1241</v>
      </c>
      <c r="D1906" s="51" t="s">
        <v>1879</v>
      </c>
      <c r="E1906" s="51" t="s">
        <v>4</v>
      </c>
      <c r="F1906" s="51" t="s">
        <v>4</v>
      </c>
      <c r="H1906" s="51" t="s">
        <v>623</v>
      </c>
      <c r="J1906" s="51" t="s">
        <v>3755</v>
      </c>
      <c r="K1906" s="51" t="s">
        <v>3754</v>
      </c>
      <c r="L1906" s="51">
        <v>55719</v>
      </c>
      <c r="N1906" s="53">
        <v>0</v>
      </c>
      <c r="P1906" s="53">
        <v>0</v>
      </c>
    </row>
    <row r="1907" spans="1:16" hidden="1">
      <c r="A1907" s="19" t="s">
        <v>1985</v>
      </c>
      <c r="B1907" s="19" t="s">
        <v>1241</v>
      </c>
      <c r="D1907" s="51" t="s">
        <v>1879</v>
      </c>
      <c r="E1907" s="51" t="s">
        <v>4</v>
      </c>
      <c r="F1907" s="51" t="s">
        <v>4</v>
      </c>
      <c r="H1907" s="51" t="s">
        <v>623</v>
      </c>
      <c r="J1907" s="51" t="s">
        <v>3755</v>
      </c>
      <c r="K1907" s="51" t="s">
        <v>3754</v>
      </c>
      <c r="L1907" s="51">
        <v>55719</v>
      </c>
      <c r="N1907" s="53">
        <v>1.1405414809800998</v>
      </c>
      <c r="P1907" s="53">
        <v>1.1405414809800998</v>
      </c>
    </row>
    <row r="1908" spans="1:16" hidden="1">
      <c r="A1908" s="19" t="s">
        <v>1984</v>
      </c>
      <c r="B1908" s="19" t="s">
        <v>1241</v>
      </c>
      <c r="D1908" s="51" t="s">
        <v>1879</v>
      </c>
      <c r="E1908" s="51" t="s">
        <v>4</v>
      </c>
      <c r="F1908" s="51" t="s">
        <v>4</v>
      </c>
      <c r="H1908" s="51" t="s">
        <v>623</v>
      </c>
      <c r="J1908" s="51" t="s">
        <v>3755</v>
      </c>
      <c r="K1908" s="51" t="s">
        <v>3754</v>
      </c>
      <c r="L1908" s="51">
        <v>55719</v>
      </c>
      <c r="N1908" s="53">
        <v>154995.49045851902</v>
      </c>
      <c r="P1908" s="53">
        <v>154995.49045851902</v>
      </c>
    </row>
    <row r="1909" spans="1:16" hidden="1">
      <c r="A1909" s="19" t="s">
        <v>1986</v>
      </c>
      <c r="B1909" s="19" t="s">
        <v>1242</v>
      </c>
      <c r="D1909" s="51" t="s">
        <v>1879</v>
      </c>
      <c r="E1909" s="51" t="s">
        <v>4</v>
      </c>
      <c r="F1909" s="51" t="s">
        <v>4</v>
      </c>
      <c r="H1909" s="51" t="s">
        <v>623</v>
      </c>
      <c r="J1909" s="51" t="s">
        <v>395</v>
      </c>
      <c r="K1909" s="51" t="s">
        <v>3502</v>
      </c>
      <c r="L1909" s="51">
        <v>57459</v>
      </c>
      <c r="N1909" s="53">
        <v>0</v>
      </c>
      <c r="P1909" s="53">
        <v>0</v>
      </c>
    </row>
    <row r="1910" spans="1:16" hidden="1">
      <c r="A1910" s="19" t="s">
        <v>1985</v>
      </c>
      <c r="B1910" s="19" t="s">
        <v>1242</v>
      </c>
      <c r="D1910" s="51" t="s">
        <v>1879</v>
      </c>
      <c r="E1910" s="51" t="s">
        <v>4</v>
      </c>
      <c r="F1910" s="51" t="s">
        <v>4</v>
      </c>
      <c r="H1910" s="51" t="s">
        <v>623</v>
      </c>
      <c r="J1910" s="51" t="s">
        <v>395</v>
      </c>
      <c r="K1910" s="51" t="s">
        <v>3502</v>
      </c>
      <c r="L1910" s="51">
        <v>57459</v>
      </c>
      <c r="N1910" s="53">
        <v>0.95139389990952272</v>
      </c>
      <c r="P1910" s="53">
        <v>0.95139389990952272</v>
      </c>
    </row>
    <row r="1911" spans="1:16" hidden="1">
      <c r="A1911" s="19" t="s">
        <v>1984</v>
      </c>
      <c r="B1911" s="19" t="s">
        <v>1242</v>
      </c>
      <c r="D1911" s="51" t="s">
        <v>1879</v>
      </c>
      <c r="E1911" s="51" t="s">
        <v>4</v>
      </c>
      <c r="F1911" s="51" t="s">
        <v>4</v>
      </c>
      <c r="H1911" s="51" t="s">
        <v>623</v>
      </c>
      <c r="J1911" s="51" t="s">
        <v>395</v>
      </c>
      <c r="K1911" s="51" t="s">
        <v>3502</v>
      </c>
      <c r="L1911" s="51">
        <v>57459</v>
      </c>
      <c r="N1911" s="53">
        <v>129291.01360610008</v>
      </c>
      <c r="P1911" s="53">
        <v>129291.01360610008</v>
      </c>
    </row>
    <row r="1912" spans="1:16" hidden="1">
      <c r="A1912" s="19" t="s">
        <v>1986</v>
      </c>
      <c r="B1912" s="19" t="s">
        <v>2828</v>
      </c>
      <c r="D1912" s="51" t="s">
        <v>1879</v>
      </c>
      <c r="E1912" s="51" t="s">
        <v>622</v>
      </c>
      <c r="F1912" s="51" t="s">
        <v>622</v>
      </c>
      <c r="H1912" s="51" t="s">
        <v>623</v>
      </c>
      <c r="J1912" s="51" t="s">
        <v>44</v>
      </c>
      <c r="K1912" s="51" t="s">
        <v>44</v>
      </c>
      <c r="L1912" s="51" t="s">
        <v>2826</v>
      </c>
      <c r="N1912" s="53">
        <v>0</v>
      </c>
      <c r="O1912" s="53">
        <v>0</v>
      </c>
      <c r="P1912" s="53">
        <v>0</v>
      </c>
    </row>
    <row r="1913" spans="1:16" hidden="1">
      <c r="A1913" s="19" t="s">
        <v>1985</v>
      </c>
      <c r="B1913" s="19" t="s">
        <v>2828</v>
      </c>
      <c r="D1913" s="51" t="s">
        <v>1879</v>
      </c>
      <c r="E1913" s="51" t="s">
        <v>622</v>
      </c>
      <c r="F1913" s="51" t="s">
        <v>622</v>
      </c>
      <c r="H1913" s="51" t="s">
        <v>623</v>
      </c>
      <c r="J1913" s="51" t="s">
        <v>44</v>
      </c>
      <c r="K1913" s="51" t="s">
        <v>44</v>
      </c>
      <c r="L1913" s="51" t="s">
        <v>2826</v>
      </c>
      <c r="N1913" s="53">
        <v>14.552271922406447</v>
      </c>
      <c r="O1913" s="53">
        <v>5.6234185122181146E-2</v>
      </c>
      <c r="P1913" s="53">
        <v>14.496037737284267</v>
      </c>
    </row>
    <row r="1914" spans="1:16" hidden="1">
      <c r="A1914" s="19" t="s">
        <v>1984</v>
      </c>
      <c r="B1914" s="19" t="s">
        <v>2828</v>
      </c>
      <c r="D1914" s="51" t="s">
        <v>1879</v>
      </c>
      <c r="E1914" s="51" t="s">
        <v>622</v>
      </c>
      <c r="F1914" s="51" t="s">
        <v>622</v>
      </c>
      <c r="H1914" s="51" t="s">
        <v>623</v>
      </c>
      <c r="J1914" s="51" t="s">
        <v>44</v>
      </c>
      <c r="K1914" s="51" t="s">
        <v>44</v>
      </c>
      <c r="L1914" s="51" t="s">
        <v>2826</v>
      </c>
      <c r="N1914" s="53">
        <v>1977601.4827280776</v>
      </c>
      <c r="O1914" s="53">
        <v>7642.0237658148781</v>
      </c>
      <c r="P1914" s="53">
        <v>1969959.4589622626</v>
      </c>
    </row>
    <row r="1915" spans="1:16" hidden="1">
      <c r="A1915" s="19" t="s">
        <v>1986</v>
      </c>
      <c r="B1915" s="19" t="s">
        <v>2827</v>
      </c>
      <c r="D1915" s="51" t="s">
        <v>1879</v>
      </c>
      <c r="E1915" s="51" t="s">
        <v>622</v>
      </c>
      <c r="F1915" s="51" t="s">
        <v>622</v>
      </c>
      <c r="H1915" s="51" t="s">
        <v>623</v>
      </c>
      <c r="J1915" s="51" t="s">
        <v>44</v>
      </c>
      <c r="K1915" s="51" t="s">
        <v>44</v>
      </c>
      <c r="L1915" s="51" t="s">
        <v>2826</v>
      </c>
      <c r="N1915" s="53">
        <v>0</v>
      </c>
      <c r="O1915" s="53">
        <v>0</v>
      </c>
      <c r="P1915" s="53">
        <v>0</v>
      </c>
    </row>
    <row r="1916" spans="1:16" hidden="1">
      <c r="A1916" s="19" t="s">
        <v>1985</v>
      </c>
      <c r="B1916" s="19" t="s">
        <v>2827</v>
      </c>
      <c r="D1916" s="51" t="s">
        <v>1879</v>
      </c>
      <c r="E1916" s="51" t="s">
        <v>622</v>
      </c>
      <c r="F1916" s="51" t="s">
        <v>622</v>
      </c>
      <c r="H1916" s="51" t="s">
        <v>623</v>
      </c>
      <c r="J1916" s="51" t="s">
        <v>44</v>
      </c>
      <c r="K1916" s="51" t="s">
        <v>44</v>
      </c>
      <c r="L1916" s="51" t="s">
        <v>2826</v>
      </c>
      <c r="N1916" s="53">
        <v>15.375098984617827</v>
      </c>
      <c r="O1916" s="53">
        <v>4.4031303373296304E-2</v>
      </c>
      <c r="P1916" s="53">
        <v>15.33106768124453</v>
      </c>
    </row>
    <row r="1917" spans="1:16" hidden="1">
      <c r="A1917" s="19" t="s">
        <v>1984</v>
      </c>
      <c r="B1917" s="19" t="s">
        <v>2827</v>
      </c>
      <c r="D1917" s="51" t="s">
        <v>1879</v>
      </c>
      <c r="E1917" s="51" t="s">
        <v>622</v>
      </c>
      <c r="F1917" s="51" t="s">
        <v>622</v>
      </c>
      <c r="H1917" s="51" t="s">
        <v>623</v>
      </c>
      <c r="J1917" s="51" t="s">
        <v>44</v>
      </c>
      <c r="K1917" s="51" t="s">
        <v>44</v>
      </c>
      <c r="L1917" s="51" t="s">
        <v>2826</v>
      </c>
      <c r="N1917" s="53">
        <v>2089420.7249010154</v>
      </c>
      <c r="O1917" s="53">
        <v>5983.6959686966266</v>
      </c>
      <c r="P1917" s="53">
        <v>2083437.0289323188</v>
      </c>
    </row>
    <row r="1918" spans="1:16" s="135" customFormat="1">
      <c r="A1918" s="135" t="s">
        <v>2017</v>
      </c>
      <c r="B1918" s="135" t="s">
        <v>4153</v>
      </c>
      <c r="C1918" s="137" t="s">
        <v>681</v>
      </c>
      <c r="D1918" s="137" t="s">
        <v>3982</v>
      </c>
      <c r="E1918" s="137" t="s">
        <v>4</v>
      </c>
      <c r="F1918" s="137" t="s">
        <v>4</v>
      </c>
      <c r="G1918" s="137" t="s">
        <v>4</v>
      </c>
      <c r="H1918" s="137" t="s">
        <v>466</v>
      </c>
      <c r="I1918" s="137"/>
      <c r="J1918" s="137"/>
      <c r="K1918" s="137" t="s">
        <v>2214</v>
      </c>
      <c r="L1918" s="137"/>
      <c r="M1918" s="137"/>
      <c r="N1918" s="136">
        <v>1500</v>
      </c>
      <c r="O1918" s="136"/>
      <c r="P1918" s="136">
        <v>1500</v>
      </c>
    </row>
    <row r="1919" spans="1:16" s="135" customFormat="1">
      <c r="A1919" s="135" t="s">
        <v>2017</v>
      </c>
      <c r="B1919" s="135" t="s">
        <v>4154</v>
      </c>
      <c r="C1919" s="137" t="s">
        <v>681</v>
      </c>
      <c r="D1919" s="137" t="s">
        <v>3982</v>
      </c>
      <c r="E1919" s="137" t="s">
        <v>4</v>
      </c>
      <c r="F1919" s="137" t="s">
        <v>4</v>
      </c>
      <c r="G1919" s="137" t="s">
        <v>4</v>
      </c>
      <c r="H1919" s="137" t="s">
        <v>466</v>
      </c>
      <c r="I1919" s="137"/>
      <c r="J1919" s="137"/>
      <c r="K1919" s="137" t="s">
        <v>2216</v>
      </c>
      <c r="L1919" s="137"/>
      <c r="M1919" s="137"/>
      <c r="N1919" s="136">
        <v>1500</v>
      </c>
      <c r="O1919" s="136"/>
      <c r="P1919" s="136">
        <v>1500</v>
      </c>
    </row>
    <row r="1920" spans="1:16" hidden="1">
      <c r="A1920" s="19" t="s">
        <v>2066</v>
      </c>
      <c r="B1920" s="19" t="s">
        <v>2217</v>
      </c>
      <c r="D1920" s="51" t="s">
        <v>1879</v>
      </c>
      <c r="E1920" s="51" t="s">
        <v>4</v>
      </c>
      <c r="F1920" s="51" t="s">
        <v>4</v>
      </c>
      <c r="G1920" s="51" t="s">
        <v>4</v>
      </c>
      <c r="H1920" s="51" t="s">
        <v>1878</v>
      </c>
      <c r="J1920" s="51">
        <v>60811</v>
      </c>
      <c r="K1920" s="51" t="s">
        <v>2216</v>
      </c>
      <c r="N1920" s="53">
        <v>3000</v>
      </c>
      <c r="P1920" s="53">
        <v>3000</v>
      </c>
    </row>
    <row r="1921" spans="1:16" hidden="1">
      <c r="A1921" s="19" t="s">
        <v>2066</v>
      </c>
      <c r="B1921" s="19" t="s">
        <v>2215</v>
      </c>
      <c r="D1921" s="51" t="s">
        <v>1879</v>
      </c>
      <c r="E1921" s="51" t="s">
        <v>4</v>
      </c>
      <c r="F1921" s="51" t="s">
        <v>4</v>
      </c>
      <c r="G1921" s="51" t="s">
        <v>4</v>
      </c>
      <c r="H1921" s="51" t="s">
        <v>1878</v>
      </c>
      <c r="J1921" s="51">
        <v>60812</v>
      </c>
      <c r="K1921" s="51" t="s">
        <v>2214</v>
      </c>
      <c r="N1921" s="53">
        <v>4500</v>
      </c>
      <c r="P1921" s="53">
        <v>4500</v>
      </c>
    </row>
    <row r="1922" spans="1:16" s="135" customFormat="1">
      <c r="A1922" s="135" t="s">
        <v>2149</v>
      </c>
      <c r="B1922" s="135" t="s">
        <v>1243</v>
      </c>
      <c r="C1922" s="137" t="s">
        <v>681</v>
      </c>
      <c r="D1922" s="137" t="s">
        <v>3982</v>
      </c>
      <c r="E1922" s="137" t="s">
        <v>4</v>
      </c>
      <c r="F1922" s="137" t="s">
        <v>2010</v>
      </c>
      <c r="G1922" s="137" t="s">
        <v>4</v>
      </c>
      <c r="H1922" s="137" t="s">
        <v>466</v>
      </c>
      <c r="I1922" s="137"/>
      <c r="J1922" s="137" t="s">
        <v>4155</v>
      </c>
      <c r="K1922" s="137" t="s">
        <v>2216</v>
      </c>
      <c r="L1922" s="137">
        <v>56753</v>
      </c>
      <c r="M1922" s="137"/>
      <c r="N1922" s="136">
        <v>3310.901702130695</v>
      </c>
      <c r="O1922" s="136">
        <v>0</v>
      </c>
      <c r="P1922" s="136">
        <v>3310.901702130695</v>
      </c>
    </row>
    <row r="1923" spans="1:16" s="135" customFormat="1">
      <c r="A1923" s="135" t="s">
        <v>2149</v>
      </c>
      <c r="B1923" s="135" t="s">
        <v>1244</v>
      </c>
      <c r="C1923" s="137" t="s">
        <v>681</v>
      </c>
      <c r="D1923" s="137" t="s">
        <v>3982</v>
      </c>
      <c r="E1923" s="137" t="s">
        <v>4</v>
      </c>
      <c r="F1923" s="137" t="s">
        <v>2010</v>
      </c>
      <c r="G1923" s="137" t="s">
        <v>4</v>
      </c>
      <c r="H1923" s="137" t="s">
        <v>466</v>
      </c>
      <c r="I1923" s="137"/>
      <c r="J1923" s="137" t="s">
        <v>4156</v>
      </c>
      <c r="K1923" s="137"/>
      <c r="L1923" s="137">
        <v>56752</v>
      </c>
      <c r="M1923" s="137"/>
      <c r="N1923" s="136">
        <v>2514.9902947930518</v>
      </c>
      <c r="O1923" s="136">
        <v>0</v>
      </c>
      <c r="P1923" s="136">
        <v>2514.9902947930518</v>
      </c>
    </row>
    <row r="1924" spans="1:16" hidden="1">
      <c r="A1924" s="19" t="s">
        <v>1994</v>
      </c>
      <c r="B1924" s="19" t="s">
        <v>3930</v>
      </c>
      <c r="D1924" s="51" t="s">
        <v>1879</v>
      </c>
      <c r="E1924" s="51" t="s">
        <v>0</v>
      </c>
      <c r="F1924" s="51" t="s">
        <v>0</v>
      </c>
      <c r="H1924" s="51" t="s">
        <v>623</v>
      </c>
      <c r="I1924" s="51" t="s">
        <v>396</v>
      </c>
      <c r="J1924" s="51" t="s">
        <v>3929</v>
      </c>
      <c r="N1924" s="53">
        <v>53990</v>
      </c>
      <c r="P1924" s="53">
        <v>53990</v>
      </c>
    </row>
    <row r="1925" spans="1:16" hidden="1">
      <c r="A1925" s="19" t="s">
        <v>2663</v>
      </c>
      <c r="B1925" s="19" t="s">
        <v>1245</v>
      </c>
      <c r="D1925" s="51" t="s">
        <v>1879</v>
      </c>
      <c r="E1925" s="51" t="s">
        <v>460</v>
      </c>
      <c r="F1925" s="51" t="s">
        <v>2662</v>
      </c>
      <c r="H1925" s="51" t="s">
        <v>623</v>
      </c>
      <c r="J1925" s="51" t="s">
        <v>544</v>
      </c>
      <c r="K1925" s="51" t="s">
        <v>2952</v>
      </c>
      <c r="N1925" s="53">
        <v>80.220710000000011</v>
      </c>
      <c r="O1925" s="53">
        <v>80.220710000000011</v>
      </c>
      <c r="P1925" s="53">
        <v>0</v>
      </c>
    </row>
    <row r="1926" spans="1:16" hidden="1">
      <c r="A1926" s="19" t="s">
        <v>2663</v>
      </c>
      <c r="B1926" s="19" t="s">
        <v>1246</v>
      </c>
      <c r="D1926" s="51" t="s">
        <v>1879</v>
      </c>
      <c r="E1926" s="51" t="s">
        <v>460</v>
      </c>
      <c r="F1926" s="51" t="s">
        <v>2662</v>
      </c>
      <c r="H1926" s="51" t="s">
        <v>623</v>
      </c>
      <c r="J1926" s="51" t="s">
        <v>545</v>
      </c>
      <c r="K1926" s="51" t="s">
        <v>3095</v>
      </c>
      <c r="N1926" s="53">
        <v>140.72667000000001</v>
      </c>
      <c r="O1926" s="53">
        <v>140.72667000000001</v>
      </c>
      <c r="P1926" s="53">
        <v>0</v>
      </c>
    </row>
    <row r="1927" spans="1:16" hidden="1">
      <c r="A1927" s="19" t="s">
        <v>2149</v>
      </c>
      <c r="B1927" s="19" t="s">
        <v>1247</v>
      </c>
      <c r="D1927" s="51" t="s">
        <v>1879</v>
      </c>
      <c r="E1927" s="51" t="s">
        <v>672</v>
      </c>
      <c r="F1927" s="51" t="s">
        <v>672</v>
      </c>
      <c r="G1927" s="51" t="s">
        <v>671</v>
      </c>
      <c r="H1927" s="51" t="s">
        <v>671</v>
      </c>
      <c r="L1927" s="51" t="s">
        <v>15</v>
      </c>
      <c r="N1927" s="53">
        <v>163.34249972025063</v>
      </c>
      <c r="O1927" s="53">
        <v>0</v>
      </c>
      <c r="P1927" s="53">
        <v>163.34249972025063</v>
      </c>
    </row>
    <row r="1928" spans="1:16" hidden="1">
      <c r="A1928" s="19" t="s">
        <v>2024</v>
      </c>
      <c r="B1928" s="19" t="s">
        <v>1248</v>
      </c>
      <c r="D1928" s="51" t="s">
        <v>1879</v>
      </c>
      <c r="E1928" s="51" t="s">
        <v>103</v>
      </c>
      <c r="F1928" s="51" t="s">
        <v>103</v>
      </c>
      <c r="G1928" s="51" t="s">
        <v>103</v>
      </c>
      <c r="H1928" s="51" t="s">
        <v>1878</v>
      </c>
      <c r="J1928" s="51" t="s">
        <v>306</v>
      </c>
      <c r="K1928" s="51" t="s">
        <v>2157</v>
      </c>
      <c r="L1928" s="51">
        <v>261</v>
      </c>
      <c r="N1928" s="53">
        <v>18574</v>
      </c>
      <c r="P1928" s="53">
        <v>18574</v>
      </c>
    </row>
    <row r="1929" spans="1:16" hidden="1">
      <c r="A1929" s="19" t="s">
        <v>1986</v>
      </c>
      <c r="B1929" s="19" t="s">
        <v>1249</v>
      </c>
      <c r="D1929" s="51" t="s">
        <v>1879</v>
      </c>
      <c r="E1929" s="51" t="s">
        <v>4</v>
      </c>
      <c r="F1929" s="51" t="s">
        <v>4</v>
      </c>
      <c r="H1929" s="51" t="s">
        <v>623</v>
      </c>
      <c r="J1929" s="51" t="s">
        <v>397</v>
      </c>
      <c r="K1929" s="51" t="s">
        <v>3331</v>
      </c>
      <c r="N1929" s="53">
        <v>0</v>
      </c>
      <c r="P1929" s="53">
        <v>0</v>
      </c>
    </row>
    <row r="1930" spans="1:16" hidden="1">
      <c r="A1930" s="19" t="s">
        <v>1985</v>
      </c>
      <c r="B1930" s="19" t="s">
        <v>1249</v>
      </c>
      <c r="D1930" s="51" t="s">
        <v>1879</v>
      </c>
      <c r="E1930" s="51" t="s">
        <v>4</v>
      </c>
      <c r="F1930" s="51" t="s">
        <v>4</v>
      </c>
      <c r="H1930" s="51" t="s">
        <v>623</v>
      </c>
      <c r="J1930" s="51" t="s">
        <v>397</v>
      </c>
      <c r="K1930" s="51" t="s">
        <v>3331</v>
      </c>
      <c r="N1930" s="53">
        <v>2.1410741915372147</v>
      </c>
      <c r="P1930" s="53">
        <v>2.1410741915372147</v>
      </c>
    </row>
    <row r="1931" spans="1:16" hidden="1">
      <c r="A1931" s="19" t="s">
        <v>1984</v>
      </c>
      <c r="B1931" s="19" t="s">
        <v>1249</v>
      </c>
      <c r="D1931" s="51" t="s">
        <v>1879</v>
      </c>
      <c r="E1931" s="51" t="s">
        <v>4</v>
      </c>
      <c r="F1931" s="51" t="s">
        <v>4</v>
      </c>
      <c r="H1931" s="51" t="s">
        <v>623</v>
      </c>
      <c r="J1931" s="51" t="s">
        <v>397</v>
      </c>
      <c r="K1931" s="51" t="s">
        <v>3331</v>
      </c>
      <c r="N1931" s="53">
        <v>290964.29192580847</v>
      </c>
      <c r="P1931" s="53">
        <v>290964.29192580847</v>
      </c>
    </row>
    <row r="1932" spans="1:16" hidden="1">
      <c r="A1932" s="19" t="s">
        <v>631</v>
      </c>
      <c r="B1932" s="19" t="s">
        <v>1250</v>
      </c>
      <c r="D1932" s="51" t="s">
        <v>1879</v>
      </c>
      <c r="E1932" s="51" t="s">
        <v>103</v>
      </c>
      <c r="F1932" s="51" t="s">
        <v>1251</v>
      </c>
      <c r="H1932" s="51" t="s">
        <v>623</v>
      </c>
      <c r="J1932" s="51" t="s">
        <v>2865</v>
      </c>
      <c r="K1932" s="51" t="s">
        <v>2704</v>
      </c>
      <c r="L1932" s="51" t="s">
        <v>2864</v>
      </c>
      <c r="N1932" s="53">
        <v>6944</v>
      </c>
      <c r="P1932" s="53">
        <v>6944</v>
      </c>
    </row>
    <row r="1933" spans="1:16" hidden="1">
      <c r="A1933" s="19" t="s">
        <v>2019</v>
      </c>
      <c r="B1933" s="19" t="s">
        <v>2018</v>
      </c>
      <c r="D1933" s="51" t="s">
        <v>1879</v>
      </c>
      <c r="E1933" s="51" t="s">
        <v>676</v>
      </c>
      <c r="F1933" s="51" t="s">
        <v>962</v>
      </c>
      <c r="G1933" s="51" t="s">
        <v>676</v>
      </c>
      <c r="H1933" s="51" t="s">
        <v>1878</v>
      </c>
      <c r="L1933" s="51">
        <v>455</v>
      </c>
      <c r="N1933" s="53">
        <v>6401.7022184000034</v>
      </c>
      <c r="O1933" s="53">
        <v>0</v>
      </c>
      <c r="P1933" s="53">
        <v>6401.7022184000034</v>
      </c>
    </row>
    <row r="1934" spans="1:16" hidden="1">
      <c r="A1934" s="19" t="s">
        <v>1989</v>
      </c>
      <c r="B1934" s="19" t="s">
        <v>2670</v>
      </c>
      <c r="D1934" s="51" t="s">
        <v>1879</v>
      </c>
      <c r="E1934" s="51" t="s">
        <v>676</v>
      </c>
      <c r="F1934" s="51" t="s">
        <v>962</v>
      </c>
      <c r="H1934" s="51" t="s">
        <v>623</v>
      </c>
      <c r="L1934" s="51">
        <v>455</v>
      </c>
      <c r="N1934" s="53">
        <v>2874.96</v>
      </c>
      <c r="O1934" s="53">
        <v>0</v>
      </c>
      <c r="P1934" s="53">
        <v>2874.96</v>
      </c>
    </row>
    <row r="1935" spans="1:16" s="138" customFormat="1" hidden="1">
      <c r="A1935" s="138" t="s">
        <v>39</v>
      </c>
      <c r="B1935" s="138" t="s">
        <v>4158</v>
      </c>
      <c r="C1935" s="140" t="s">
        <v>681</v>
      </c>
      <c r="D1935" s="140" t="s">
        <v>3982</v>
      </c>
      <c r="E1935" s="140" t="s">
        <v>4</v>
      </c>
      <c r="F1935" s="140" t="s">
        <v>4</v>
      </c>
      <c r="G1935" s="140"/>
      <c r="H1935" s="140" t="s">
        <v>7</v>
      </c>
      <c r="I1935" s="140"/>
      <c r="J1935" s="140" t="s">
        <v>4157</v>
      </c>
      <c r="K1935" s="140" t="s">
        <v>168</v>
      </c>
      <c r="L1935" s="140">
        <v>57049</v>
      </c>
      <c r="M1935" s="140"/>
      <c r="N1935" s="139">
        <v>287996</v>
      </c>
      <c r="O1935" s="139"/>
      <c r="P1935" s="139">
        <v>287996</v>
      </c>
    </row>
    <row r="1936" spans="1:16" hidden="1">
      <c r="A1936" s="19" t="s">
        <v>39</v>
      </c>
      <c r="B1936" s="19" t="s">
        <v>2588</v>
      </c>
      <c r="D1936" s="51" t="s">
        <v>1879</v>
      </c>
      <c r="E1936" s="51" t="s">
        <v>672</v>
      </c>
      <c r="F1936" s="51" t="s">
        <v>672</v>
      </c>
      <c r="H1936" s="51" t="s">
        <v>7</v>
      </c>
      <c r="N1936" s="53">
        <v>-287996</v>
      </c>
      <c r="P1936" s="53">
        <v>-287996</v>
      </c>
    </row>
    <row r="1937" spans="1:16" s="138" customFormat="1" hidden="1">
      <c r="A1937" s="138" t="s">
        <v>39</v>
      </c>
      <c r="B1937" s="138" t="s">
        <v>4160</v>
      </c>
      <c r="C1937" s="140" t="s">
        <v>681</v>
      </c>
      <c r="D1937" s="140" t="s">
        <v>3982</v>
      </c>
      <c r="E1937" s="140" t="s">
        <v>4</v>
      </c>
      <c r="F1937" s="140" t="s">
        <v>4</v>
      </c>
      <c r="G1937" s="140"/>
      <c r="H1937" s="140" t="s">
        <v>7</v>
      </c>
      <c r="I1937" s="140"/>
      <c r="J1937" s="140" t="s">
        <v>4159</v>
      </c>
      <c r="K1937" s="140" t="s">
        <v>169</v>
      </c>
      <c r="L1937" s="140">
        <v>57050</v>
      </c>
      <c r="M1937" s="140"/>
      <c r="N1937" s="139">
        <v>286810</v>
      </c>
      <c r="O1937" s="139"/>
      <c r="P1937" s="139">
        <v>286810</v>
      </c>
    </row>
    <row r="1938" spans="1:16" hidden="1">
      <c r="A1938" s="19" t="s">
        <v>39</v>
      </c>
      <c r="B1938" s="19" t="s">
        <v>2587</v>
      </c>
      <c r="D1938" s="51" t="s">
        <v>1879</v>
      </c>
      <c r="E1938" s="51" t="s">
        <v>672</v>
      </c>
      <c r="F1938" s="51" t="s">
        <v>672</v>
      </c>
      <c r="H1938" s="51" t="s">
        <v>7</v>
      </c>
      <c r="N1938" s="53">
        <v>-286810</v>
      </c>
      <c r="P1938" s="53">
        <v>-286810</v>
      </c>
    </row>
    <row r="1939" spans="1:16" hidden="1">
      <c r="A1939" s="19" t="s">
        <v>2149</v>
      </c>
      <c r="B1939" s="19" t="s">
        <v>2346</v>
      </c>
      <c r="D1939" s="51" t="s">
        <v>1879</v>
      </c>
      <c r="E1939" s="51" t="s">
        <v>672</v>
      </c>
      <c r="F1939" s="51" t="s">
        <v>672</v>
      </c>
      <c r="G1939" s="51" t="s">
        <v>671</v>
      </c>
      <c r="H1939" s="51" t="s">
        <v>671</v>
      </c>
      <c r="L1939" s="51" t="s">
        <v>15</v>
      </c>
      <c r="N1939" s="53">
        <v>1.3506077370617712E-2</v>
      </c>
      <c r="O1939" s="53">
        <v>0</v>
      </c>
      <c r="P1939" s="53">
        <v>1.3506077370617712E-2</v>
      </c>
    </row>
    <row r="1940" spans="1:16" s="138" customFormat="1" hidden="1">
      <c r="A1940" s="138" t="s">
        <v>39</v>
      </c>
      <c r="B1940" s="138" t="s">
        <v>4162</v>
      </c>
      <c r="C1940" s="140" t="s">
        <v>681</v>
      </c>
      <c r="D1940" s="140" t="s">
        <v>3982</v>
      </c>
      <c r="E1940" s="140" t="s">
        <v>4</v>
      </c>
      <c r="F1940" s="140" t="s">
        <v>4</v>
      </c>
      <c r="G1940" s="140"/>
      <c r="H1940" s="140" t="s">
        <v>7</v>
      </c>
      <c r="I1940" s="140"/>
      <c r="J1940" s="140" t="s">
        <v>4161</v>
      </c>
      <c r="K1940" s="140" t="s">
        <v>87</v>
      </c>
      <c r="L1940" s="140">
        <v>57995</v>
      </c>
      <c r="M1940" s="140"/>
      <c r="N1940" s="139">
        <v>658383</v>
      </c>
      <c r="O1940" s="139"/>
      <c r="P1940" s="139">
        <v>658383</v>
      </c>
    </row>
    <row r="1941" spans="1:16" hidden="1">
      <c r="A1941" s="19" t="s">
        <v>39</v>
      </c>
      <c r="B1941" s="19" t="s">
        <v>2586</v>
      </c>
      <c r="D1941" s="51" t="s">
        <v>1879</v>
      </c>
      <c r="E1941" s="51" t="s">
        <v>672</v>
      </c>
      <c r="F1941" s="51" t="s">
        <v>672</v>
      </c>
      <c r="H1941" s="51" t="s">
        <v>7</v>
      </c>
      <c r="N1941" s="53">
        <v>-658383</v>
      </c>
      <c r="P1941" s="53">
        <v>-658383</v>
      </c>
    </row>
    <row r="1942" spans="1:16" hidden="1">
      <c r="A1942" s="19" t="s">
        <v>2149</v>
      </c>
      <c r="B1942" s="19" t="s">
        <v>1252</v>
      </c>
      <c r="C1942" s="51" t="s">
        <v>681</v>
      </c>
      <c r="D1942" s="51" t="s">
        <v>3982</v>
      </c>
      <c r="E1942" s="51" t="s">
        <v>674</v>
      </c>
      <c r="F1942" s="51" t="s">
        <v>674</v>
      </c>
      <c r="G1942" s="51" t="s">
        <v>674</v>
      </c>
      <c r="H1942" s="51" t="s">
        <v>466</v>
      </c>
      <c r="L1942" s="51">
        <v>4162</v>
      </c>
      <c r="N1942" s="53">
        <v>64020.940696952515</v>
      </c>
      <c r="O1942" s="53">
        <v>0</v>
      </c>
      <c r="P1942" s="53">
        <v>64020.940696952515</v>
      </c>
    </row>
    <row r="1943" spans="1:16" hidden="1">
      <c r="A1943" s="19" t="s">
        <v>631</v>
      </c>
      <c r="B1943" s="19" t="s">
        <v>4230</v>
      </c>
      <c r="C1943" s="51" t="s">
        <v>629</v>
      </c>
      <c r="D1943" s="51" t="s">
        <v>3982</v>
      </c>
      <c r="E1943" s="51" t="s">
        <v>674</v>
      </c>
      <c r="F1943" s="51" t="s">
        <v>674</v>
      </c>
      <c r="H1943" s="51" t="s">
        <v>52</v>
      </c>
      <c r="N1943" s="53">
        <v>3418</v>
      </c>
      <c r="P1943" s="53">
        <v>3418</v>
      </c>
    </row>
    <row r="1944" spans="1:16" hidden="1">
      <c r="A1944" s="19" t="s">
        <v>1986</v>
      </c>
      <c r="B1944" s="19" t="s">
        <v>420</v>
      </c>
      <c r="D1944" s="51" t="s">
        <v>1879</v>
      </c>
      <c r="E1944" s="51" t="s">
        <v>460</v>
      </c>
      <c r="F1944" s="51" t="s">
        <v>460</v>
      </c>
      <c r="H1944" s="51" t="s">
        <v>623</v>
      </c>
      <c r="J1944" s="51" t="s">
        <v>421</v>
      </c>
      <c r="K1944" s="51" t="s">
        <v>3248</v>
      </c>
      <c r="L1944" s="51">
        <v>58610</v>
      </c>
      <c r="N1944" s="53">
        <v>0</v>
      </c>
      <c r="P1944" s="53">
        <v>0</v>
      </c>
    </row>
    <row r="1945" spans="1:16" hidden="1">
      <c r="A1945" s="19" t="s">
        <v>1985</v>
      </c>
      <c r="B1945" s="19" t="s">
        <v>420</v>
      </c>
      <c r="D1945" s="51" t="s">
        <v>1879</v>
      </c>
      <c r="E1945" s="51" t="s">
        <v>460</v>
      </c>
      <c r="F1945" s="51" t="s">
        <v>460</v>
      </c>
      <c r="H1945" s="51" t="s">
        <v>623</v>
      </c>
      <c r="J1945" s="51" t="s">
        <v>421</v>
      </c>
      <c r="K1945" s="51" t="s">
        <v>3248</v>
      </c>
      <c r="L1945" s="51">
        <v>58610</v>
      </c>
      <c r="N1945" s="53">
        <v>3.1370487945553922E-2</v>
      </c>
      <c r="P1945" s="53">
        <v>3.1370487945553922E-2</v>
      </c>
    </row>
    <row r="1946" spans="1:16" hidden="1">
      <c r="A1946" s="19" t="s">
        <v>1984</v>
      </c>
      <c r="B1946" s="19" t="s">
        <v>420</v>
      </c>
      <c r="D1946" s="51" t="s">
        <v>1879</v>
      </c>
      <c r="E1946" s="51" t="s">
        <v>460</v>
      </c>
      <c r="F1946" s="51" t="s">
        <v>460</v>
      </c>
      <c r="H1946" s="51" t="s">
        <v>623</v>
      </c>
      <c r="J1946" s="51" t="s">
        <v>421</v>
      </c>
      <c r="K1946" s="51" t="s">
        <v>3248</v>
      </c>
      <c r="L1946" s="51">
        <v>58610</v>
      </c>
      <c r="N1946" s="53">
        <v>4263.1366295120542</v>
      </c>
      <c r="P1946" s="53">
        <v>4263.1366295120542</v>
      </c>
    </row>
    <row r="1947" spans="1:16" hidden="1">
      <c r="A1947" s="19" t="s">
        <v>39</v>
      </c>
      <c r="B1947" s="19" t="s">
        <v>1253</v>
      </c>
      <c r="D1947" s="51" t="s">
        <v>1879</v>
      </c>
      <c r="E1947" s="51" t="s">
        <v>622</v>
      </c>
      <c r="F1947" s="51" t="s">
        <v>622</v>
      </c>
      <c r="H1947" s="51" t="s">
        <v>623</v>
      </c>
      <c r="J1947" s="51" t="s">
        <v>2009</v>
      </c>
      <c r="K1947" s="51" t="s">
        <v>2009</v>
      </c>
      <c r="L1947" s="51">
        <v>10811</v>
      </c>
      <c r="N1947" s="53">
        <v>358043.65799999994</v>
      </c>
      <c r="P1947" s="53">
        <v>358043.65799999994</v>
      </c>
    </row>
    <row r="1948" spans="1:16" hidden="1">
      <c r="A1948" s="19" t="s">
        <v>2654</v>
      </c>
      <c r="B1948" s="19" t="s">
        <v>1254</v>
      </c>
      <c r="D1948" s="51" t="s">
        <v>1879</v>
      </c>
      <c r="E1948" s="51" t="s">
        <v>3</v>
      </c>
      <c r="F1948" s="51" t="s">
        <v>3</v>
      </c>
      <c r="H1948" s="51" t="s">
        <v>623</v>
      </c>
      <c r="J1948" s="51" t="s">
        <v>1953</v>
      </c>
      <c r="K1948" s="51" t="s">
        <v>3435</v>
      </c>
      <c r="N1948" s="53">
        <v>14250.500000000002</v>
      </c>
      <c r="P1948" s="53">
        <v>14250.500000000002</v>
      </c>
    </row>
    <row r="1949" spans="1:16" hidden="1">
      <c r="A1949" s="19" t="s">
        <v>1980</v>
      </c>
      <c r="B1949" s="19" t="s">
        <v>1254</v>
      </c>
      <c r="D1949" s="51" t="s">
        <v>1879</v>
      </c>
      <c r="E1949" s="51" t="s">
        <v>3</v>
      </c>
      <c r="F1949" s="51" t="s">
        <v>3</v>
      </c>
      <c r="H1949" s="51" t="s">
        <v>623</v>
      </c>
      <c r="J1949" s="51" t="s">
        <v>1953</v>
      </c>
      <c r="K1949" s="51" t="s">
        <v>3435</v>
      </c>
      <c r="N1949" s="53">
        <v>0.35958552552206535</v>
      </c>
      <c r="O1949" s="53">
        <v>0</v>
      </c>
      <c r="P1949" s="53">
        <v>0.35958552552206535</v>
      </c>
    </row>
    <row r="1950" spans="1:16" hidden="1">
      <c r="A1950" s="19" t="s">
        <v>2654</v>
      </c>
      <c r="B1950" s="19" t="s">
        <v>1255</v>
      </c>
      <c r="D1950" s="51" t="s">
        <v>1879</v>
      </c>
      <c r="E1950" s="51" t="s">
        <v>3</v>
      </c>
      <c r="F1950" s="51" t="s">
        <v>3</v>
      </c>
      <c r="H1950" s="51" t="s">
        <v>623</v>
      </c>
      <c r="J1950" s="51" t="s">
        <v>1948</v>
      </c>
      <c r="K1950" s="51" t="s">
        <v>2137</v>
      </c>
      <c r="N1950" s="53">
        <v>22495.299999999996</v>
      </c>
      <c r="P1950" s="53">
        <v>22495.299999999996</v>
      </c>
    </row>
    <row r="1951" spans="1:16" hidden="1">
      <c r="A1951" s="19" t="s">
        <v>1980</v>
      </c>
      <c r="B1951" s="19" t="s">
        <v>1255</v>
      </c>
      <c r="D1951" s="51" t="s">
        <v>1879</v>
      </c>
      <c r="E1951" s="51" t="s">
        <v>3</v>
      </c>
      <c r="F1951" s="51" t="s">
        <v>3</v>
      </c>
      <c r="H1951" s="51" t="s">
        <v>623</v>
      </c>
      <c r="J1951" s="51" t="s">
        <v>1948</v>
      </c>
      <c r="K1951" s="51" t="s">
        <v>2137</v>
      </c>
      <c r="N1951" s="53">
        <v>0.56762810233160332</v>
      </c>
      <c r="P1951" s="53">
        <v>0.56762810233160332</v>
      </c>
    </row>
    <row r="1952" spans="1:16" hidden="1">
      <c r="A1952" s="19" t="s">
        <v>2654</v>
      </c>
      <c r="B1952" s="19" t="s">
        <v>3433</v>
      </c>
      <c r="D1952" s="51" t="s">
        <v>1879</v>
      </c>
      <c r="E1952" s="51" t="s">
        <v>3</v>
      </c>
      <c r="F1952" s="51" t="s">
        <v>3</v>
      </c>
      <c r="H1952" s="51" t="s">
        <v>623</v>
      </c>
      <c r="J1952" s="51" t="s">
        <v>1950</v>
      </c>
      <c r="K1952" s="51" t="s">
        <v>1949</v>
      </c>
      <c r="N1952" s="53">
        <v>0</v>
      </c>
      <c r="P1952" s="53">
        <v>0</v>
      </c>
    </row>
    <row r="1953" spans="1:16" hidden="1">
      <c r="A1953" s="19" t="s">
        <v>1980</v>
      </c>
      <c r="B1953" s="19" t="s">
        <v>3433</v>
      </c>
      <c r="D1953" s="51" t="s">
        <v>1879</v>
      </c>
      <c r="E1953" s="51" t="s">
        <v>3</v>
      </c>
      <c r="F1953" s="51" t="s">
        <v>3</v>
      </c>
      <c r="H1953" s="51" t="s">
        <v>623</v>
      </c>
      <c r="J1953" s="51" t="s">
        <v>1950</v>
      </c>
      <c r="K1953" s="51" t="s">
        <v>1949</v>
      </c>
      <c r="N1953" s="53">
        <v>0</v>
      </c>
      <c r="P1953" s="53">
        <v>0</v>
      </c>
    </row>
    <row r="1954" spans="1:16" hidden="1">
      <c r="A1954" s="19" t="s">
        <v>2654</v>
      </c>
      <c r="B1954" s="19" t="s">
        <v>1256</v>
      </c>
      <c r="D1954" s="51" t="s">
        <v>1879</v>
      </c>
      <c r="E1954" s="51" t="s">
        <v>3</v>
      </c>
      <c r="F1954" s="51" t="s">
        <v>3</v>
      </c>
      <c r="H1954" s="51" t="s">
        <v>623</v>
      </c>
      <c r="J1954" s="51" t="s">
        <v>1952</v>
      </c>
      <c r="K1954" s="51" t="s">
        <v>2139</v>
      </c>
      <c r="N1954" s="53">
        <v>12150.7</v>
      </c>
      <c r="P1954" s="53">
        <v>12150.7</v>
      </c>
    </row>
    <row r="1955" spans="1:16" hidden="1">
      <c r="A1955" s="19" t="s">
        <v>1980</v>
      </c>
      <c r="B1955" s="19" t="s">
        <v>1256</v>
      </c>
      <c r="D1955" s="51" t="s">
        <v>1879</v>
      </c>
      <c r="E1955" s="51" t="s">
        <v>3</v>
      </c>
      <c r="F1955" s="51" t="s">
        <v>3</v>
      </c>
      <c r="H1955" s="51" t="s">
        <v>623</v>
      </c>
      <c r="J1955" s="51" t="s">
        <v>1952</v>
      </c>
      <c r="K1955" s="51" t="s">
        <v>2139</v>
      </c>
      <c r="N1955" s="53">
        <v>0.30660088031724914</v>
      </c>
      <c r="P1955" s="53">
        <v>0.30660088031724914</v>
      </c>
    </row>
    <row r="1956" spans="1:16" hidden="1">
      <c r="A1956" s="19" t="s">
        <v>40</v>
      </c>
      <c r="B1956" s="19" t="s">
        <v>1257</v>
      </c>
      <c r="D1956" s="51" t="s">
        <v>1879</v>
      </c>
      <c r="E1956" s="51" t="s">
        <v>3</v>
      </c>
      <c r="F1956" s="51" t="s">
        <v>3</v>
      </c>
      <c r="H1956" s="51" t="s">
        <v>623</v>
      </c>
      <c r="J1956" s="51">
        <v>60908</v>
      </c>
      <c r="K1956" s="51" t="s">
        <v>3435</v>
      </c>
      <c r="L1956" s="51">
        <v>7368</v>
      </c>
      <c r="N1956" s="53">
        <v>99929</v>
      </c>
      <c r="O1956" s="53">
        <v>73858</v>
      </c>
      <c r="P1956" s="53">
        <v>26071</v>
      </c>
    </row>
    <row r="1957" spans="1:16" hidden="1">
      <c r="A1957" s="19" t="s">
        <v>40</v>
      </c>
      <c r="B1957" s="19" t="s">
        <v>1257</v>
      </c>
      <c r="D1957" s="51" t="s">
        <v>1879</v>
      </c>
      <c r="E1957" s="51" t="s">
        <v>3</v>
      </c>
      <c r="F1957" s="51" t="s">
        <v>3</v>
      </c>
      <c r="H1957" s="51" t="s">
        <v>623</v>
      </c>
      <c r="J1957" s="51">
        <v>60909</v>
      </c>
      <c r="K1957" s="51" t="s">
        <v>2139</v>
      </c>
      <c r="L1957" s="51">
        <v>7368</v>
      </c>
      <c r="N1957" s="53">
        <v>85202</v>
      </c>
      <c r="O1957" s="53">
        <v>85202</v>
      </c>
      <c r="P1957" s="53">
        <v>0</v>
      </c>
    </row>
    <row r="1958" spans="1:16" hidden="1">
      <c r="A1958" s="19" t="s">
        <v>40</v>
      </c>
      <c r="B1958" s="19" t="s">
        <v>1258</v>
      </c>
      <c r="D1958" s="51" t="s">
        <v>1879</v>
      </c>
      <c r="E1958" s="51" t="s">
        <v>3</v>
      </c>
      <c r="F1958" s="51" t="s">
        <v>3</v>
      </c>
      <c r="H1958" s="51" t="s">
        <v>623</v>
      </c>
      <c r="J1958" s="51">
        <v>60911</v>
      </c>
      <c r="K1958" s="51" t="s">
        <v>2137</v>
      </c>
      <c r="L1958" s="51">
        <v>7369</v>
      </c>
      <c r="N1958" s="53">
        <v>157741</v>
      </c>
      <c r="O1958" s="53">
        <v>127940</v>
      </c>
      <c r="P1958" s="53">
        <v>29801</v>
      </c>
    </row>
    <row r="1959" spans="1:16" hidden="1">
      <c r="A1959" s="19" t="s">
        <v>40</v>
      </c>
      <c r="B1959" s="19" t="s">
        <v>1259</v>
      </c>
      <c r="D1959" s="51" t="s">
        <v>1879</v>
      </c>
      <c r="E1959" s="51" t="s">
        <v>676</v>
      </c>
      <c r="F1959" s="51" t="s">
        <v>676</v>
      </c>
      <c r="H1959" s="51" t="s">
        <v>623</v>
      </c>
      <c r="J1959" s="51" t="s">
        <v>2009</v>
      </c>
      <c r="L1959" s="51">
        <v>54555</v>
      </c>
      <c r="N1959" s="53">
        <v>388675</v>
      </c>
      <c r="O1959" s="53">
        <v>10000</v>
      </c>
      <c r="P1959" s="53">
        <v>378675</v>
      </c>
    </row>
    <row r="1960" spans="1:16" hidden="1">
      <c r="A1960" s="19" t="s">
        <v>40</v>
      </c>
      <c r="B1960" s="19" t="s">
        <v>1260</v>
      </c>
      <c r="D1960" s="51" t="s">
        <v>1879</v>
      </c>
      <c r="E1960" s="51" t="s">
        <v>622</v>
      </c>
      <c r="F1960" s="51" t="s">
        <v>622</v>
      </c>
      <c r="H1960" s="51" t="s">
        <v>623</v>
      </c>
      <c r="J1960" s="51" t="s">
        <v>2009</v>
      </c>
      <c r="L1960" s="51">
        <v>57978</v>
      </c>
      <c r="N1960" s="53">
        <v>186655</v>
      </c>
      <c r="O1960" s="53">
        <v>186655</v>
      </c>
      <c r="P1960" s="53">
        <v>0</v>
      </c>
    </row>
    <row r="1961" spans="1:16" hidden="1">
      <c r="A1961" s="19" t="s">
        <v>40</v>
      </c>
      <c r="B1961" s="19" t="s">
        <v>1261</v>
      </c>
      <c r="D1961" s="51" t="s">
        <v>1879</v>
      </c>
      <c r="E1961" s="51" t="s">
        <v>103</v>
      </c>
      <c r="F1961" s="51" t="s">
        <v>103</v>
      </c>
      <c r="H1961" s="51" t="s">
        <v>623</v>
      </c>
      <c r="J1961" s="51">
        <v>61580</v>
      </c>
      <c r="K1961" s="51" t="s">
        <v>3887</v>
      </c>
      <c r="L1961" s="51" t="s">
        <v>3886</v>
      </c>
      <c r="N1961" s="53">
        <v>13419</v>
      </c>
      <c r="P1961" s="53">
        <v>13419</v>
      </c>
    </row>
    <row r="1962" spans="1:16" hidden="1">
      <c r="A1962" s="19" t="s">
        <v>502</v>
      </c>
      <c r="B1962" s="19" t="s">
        <v>1262</v>
      </c>
      <c r="D1962" s="51" t="s">
        <v>1879</v>
      </c>
      <c r="E1962" s="51" t="s">
        <v>622</v>
      </c>
      <c r="F1962" s="51" t="s">
        <v>622</v>
      </c>
      <c r="H1962" s="51" t="s">
        <v>623</v>
      </c>
      <c r="L1962" s="51">
        <v>7449</v>
      </c>
      <c r="N1962" s="53">
        <v>4390.6958433561904</v>
      </c>
      <c r="P1962" s="53">
        <v>4390.6958433561904</v>
      </c>
    </row>
    <row r="1963" spans="1:16" s="135" customFormat="1">
      <c r="A1963" s="135" t="s">
        <v>1993</v>
      </c>
      <c r="B1963" s="135" t="s">
        <v>4006</v>
      </c>
      <c r="C1963" s="137" t="s">
        <v>681</v>
      </c>
      <c r="D1963" s="137" t="s">
        <v>3982</v>
      </c>
      <c r="E1963" s="137" t="s">
        <v>3</v>
      </c>
      <c r="F1963" s="137" t="s">
        <v>865</v>
      </c>
      <c r="G1963" s="137" t="s">
        <v>6</v>
      </c>
      <c r="H1963" s="137" t="s">
        <v>6</v>
      </c>
      <c r="I1963" s="137" t="s">
        <v>4005</v>
      </c>
      <c r="J1963" s="137"/>
      <c r="K1963" s="137"/>
      <c r="L1963" s="137"/>
      <c r="M1963" s="137"/>
      <c r="N1963" s="136">
        <v>23306</v>
      </c>
      <c r="O1963" s="136">
        <v>0</v>
      </c>
      <c r="P1963" s="136">
        <v>23306</v>
      </c>
    </row>
    <row r="1964" spans="1:16" hidden="1">
      <c r="A1964" s="19" t="s">
        <v>1964</v>
      </c>
      <c r="B1964" s="19" t="s">
        <v>1263</v>
      </c>
      <c r="C1964" s="51" t="s">
        <v>629</v>
      </c>
      <c r="D1964" s="51" t="s">
        <v>3982</v>
      </c>
      <c r="E1964" s="51" t="s">
        <v>622</v>
      </c>
      <c r="F1964" s="51" t="s">
        <v>622</v>
      </c>
      <c r="H1964" s="51" t="s">
        <v>1096</v>
      </c>
      <c r="N1964" s="53">
        <v>14734.172</v>
      </c>
      <c r="O1964" s="53">
        <v>3045.9409999999998</v>
      </c>
      <c r="P1964" s="53">
        <v>11688.231</v>
      </c>
    </row>
    <row r="1965" spans="1:16" s="135" customFormat="1">
      <c r="A1965" s="135" t="s">
        <v>1989</v>
      </c>
      <c r="B1965" s="135" t="s">
        <v>4263</v>
      </c>
      <c r="C1965" s="137" t="s">
        <v>629</v>
      </c>
      <c r="D1965" s="137" t="s">
        <v>3982</v>
      </c>
      <c r="E1965" s="137" t="s">
        <v>103</v>
      </c>
      <c r="F1965" s="137" t="s">
        <v>688</v>
      </c>
      <c r="G1965" s="137"/>
      <c r="H1965" s="137" t="s">
        <v>50</v>
      </c>
      <c r="I1965" s="137"/>
      <c r="J1965" s="137"/>
      <c r="K1965" s="137" t="s">
        <v>4262</v>
      </c>
      <c r="L1965" s="137"/>
      <c r="M1965" s="137"/>
      <c r="N1965" s="136">
        <v>4308</v>
      </c>
      <c r="O1965" s="136">
        <v>0</v>
      </c>
      <c r="P1965" s="136">
        <v>4308</v>
      </c>
    </row>
    <row r="1966" spans="1:16" hidden="1">
      <c r="A1966" s="19" t="s">
        <v>2149</v>
      </c>
      <c r="B1966" s="19" t="s">
        <v>1264</v>
      </c>
      <c r="D1966" s="51" t="s">
        <v>1879</v>
      </c>
      <c r="E1966" s="51" t="s">
        <v>672</v>
      </c>
      <c r="F1966" s="51" t="s">
        <v>672</v>
      </c>
      <c r="G1966" s="51" t="s">
        <v>671</v>
      </c>
      <c r="H1966" s="51" t="s">
        <v>671</v>
      </c>
      <c r="L1966" s="51" t="s">
        <v>15</v>
      </c>
      <c r="N1966" s="53">
        <v>396.49791336922419</v>
      </c>
      <c r="O1966" s="53">
        <v>0</v>
      </c>
      <c r="P1966" s="53">
        <v>396.49791336922419</v>
      </c>
    </row>
    <row r="1967" spans="1:16" hidden="1">
      <c r="A1967" s="19" t="s">
        <v>1889</v>
      </c>
      <c r="B1967" s="19" t="s">
        <v>1265</v>
      </c>
      <c r="D1967" s="51" t="s">
        <v>1879</v>
      </c>
      <c r="E1967" s="51" t="s">
        <v>103</v>
      </c>
      <c r="F1967" s="51" t="s">
        <v>1888</v>
      </c>
      <c r="H1967" s="51" t="s">
        <v>1887</v>
      </c>
      <c r="J1967" s="51" t="s">
        <v>67</v>
      </c>
      <c r="K1967" s="51" t="s">
        <v>67</v>
      </c>
      <c r="L1967" s="51">
        <v>50755</v>
      </c>
      <c r="N1967" s="53">
        <v>11883</v>
      </c>
      <c r="P1967" s="53">
        <v>11883</v>
      </c>
    </row>
    <row r="1968" spans="1:16" hidden="1">
      <c r="A1968" s="19" t="s">
        <v>2015</v>
      </c>
      <c r="B1968" s="19" t="s">
        <v>1266</v>
      </c>
      <c r="D1968" s="51" t="s">
        <v>1879</v>
      </c>
      <c r="E1968" s="51" t="s">
        <v>0</v>
      </c>
      <c r="F1968" s="51" t="s">
        <v>722</v>
      </c>
      <c r="G1968" s="51" t="s">
        <v>0</v>
      </c>
      <c r="H1968" s="51" t="s">
        <v>1878</v>
      </c>
      <c r="K1968" s="51" t="s">
        <v>2057</v>
      </c>
      <c r="N1968" s="53">
        <v>0</v>
      </c>
      <c r="P1968" s="53">
        <v>0</v>
      </c>
    </row>
    <row r="1969" spans="1:16" hidden="1">
      <c r="A1969" s="19" t="s">
        <v>2268</v>
      </c>
      <c r="B1969" s="19" t="s">
        <v>1267</v>
      </c>
      <c r="D1969" s="51" t="s">
        <v>1879</v>
      </c>
      <c r="E1969" s="51" t="s">
        <v>676</v>
      </c>
      <c r="F1969" s="51" t="s">
        <v>962</v>
      </c>
      <c r="H1969" s="51" t="s">
        <v>623</v>
      </c>
      <c r="J1969" s="51" t="s">
        <v>249</v>
      </c>
      <c r="K1969" s="51" t="s">
        <v>2802</v>
      </c>
      <c r="L1969" s="51">
        <v>6158</v>
      </c>
      <c r="N1969" s="53">
        <v>2080</v>
      </c>
      <c r="O1969" s="53">
        <v>0</v>
      </c>
      <c r="P1969" s="53">
        <v>2080</v>
      </c>
    </row>
    <row r="1970" spans="1:16" hidden="1">
      <c r="A1970" s="19" t="s">
        <v>2268</v>
      </c>
      <c r="B1970" s="19" t="s">
        <v>1268</v>
      </c>
      <c r="D1970" s="51" t="s">
        <v>1879</v>
      </c>
      <c r="E1970" s="51" t="s">
        <v>676</v>
      </c>
      <c r="F1970" s="51" t="s">
        <v>962</v>
      </c>
      <c r="H1970" s="51" t="s">
        <v>623</v>
      </c>
      <c r="J1970" s="51" t="s">
        <v>249</v>
      </c>
      <c r="K1970" s="51" t="s">
        <v>2801</v>
      </c>
      <c r="L1970" s="51">
        <v>6158</v>
      </c>
      <c r="N1970" s="53">
        <v>1981</v>
      </c>
      <c r="O1970" s="53">
        <v>0</v>
      </c>
      <c r="P1970" s="53">
        <v>1981</v>
      </c>
    </row>
    <row r="1971" spans="1:16" hidden="1">
      <c r="A1971" s="19" t="s">
        <v>502</v>
      </c>
      <c r="B1971" s="19" t="s">
        <v>1269</v>
      </c>
      <c r="D1971" s="51" t="s">
        <v>1879</v>
      </c>
      <c r="E1971" s="51" t="s">
        <v>103</v>
      </c>
      <c r="F1971" s="51" t="s">
        <v>688</v>
      </c>
      <c r="H1971" s="51" t="s">
        <v>623</v>
      </c>
      <c r="J1971" s="51">
        <v>61580</v>
      </c>
      <c r="K1971" s="51" t="s">
        <v>3887</v>
      </c>
      <c r="L1971" s="51">
        <v>54554</v>
      </c>
      <c r="N1971" s="53">
        <v>4155</v>
      </c>
      <c r="P1971" s="53">
        <v>4155</v>
      </c>
    </row>
    <row r="1972" spans="1:16" hidden="1">
      <c r="A1972" s="19" t="s">
        <v>434</v>
      </c>
      <c r="B1972" s="19" t="s">
        <v>1270</v>
      </c>
      <c r="D1972" s="51" t="s">
        <v>1879</v>
      </c>
      <c r="E1972" s="51" t="s">
        <v>1890</v>
      </c>
      <c r="F1972" s="51" t="s">
        <v>63</v>
      </c>
      <c r="G1972" s="51" t="s">
        <v>676</v>
      </c>
      <c r="H1972" s="51" t="s">
        <v>1878</v>
      </c>
      <c r="K1972" s="51" t="s">
        <v>1893</v>
      </c>
      <c r="L1972" s="51">
        <v>54554</v>
      </c>
      <c r="N1972" s="53">
        <v>7916</v>
      </c>
      <c r="P1972" s="53">
        <v>7916</v>
      </c>
    </row>
    <row r="1973" spans="1:16" hidden="1">
      <c r="A1973" s="19" t="s">
        <v>611</v>
      </c>
      <c r="B1973" s="19" t="s">
        <v>1270</v>
      </c>
      <c r="D1973" s="51" t="s">
        <v>1879</v>
      </c>
      <c r="E1973" s="51" t="s">
        <v>1890</v>
      </c>
      <c r="F1973" s="51" t="s">
        <v>63</v>
      </c>
      <c r="H1973" s="51" t="s">
        <v>1271</v>
      </c>
      <c r="J1973" s="51" t="s">
        <v>326</v>
      </c>
      <c r="K1973" s="51" t="s">
        <v>1893</v>
      </c>
      <c r="L1973" s="51">
        <v>54554</v>
      </c>
      <c r="N1973" s="53">
        <v>3450.92</v>
      </c>
      <c r="P1973" s="53">
        <v>3450.92</v>
      </c>
    </row>
    <row r="1974" spans="1:16" hidden="1">
      <c r="A1974" s="19" t="s">
        <v>636</v>
      </c>
      <c r="B1974" s="19" t="s">
        <v>1270</v>
      </c>
      <c r="D1974" s="51" t="s">
        <v>1879</v>
      </c>
      <c r="E1974" s="51" t="s">
        <v>1890</v>
      </c>
      <c r="F1974" s="51" t="s">
        <v>63</v>
      </c>
      <c r="H1974" s="51" t="s">
        <v>1271</v>
      </c>
      <c r="K1974" s="51" t="s">
        <v>1893</v>
      </c>
      <c r="L1974" s="51">
        <v>54554</v>
      </c>
      <c r="N1974" s="53">
        <v>0</v>
      </c>
      <c r="P1974" s="53">
        <v>0</v>
      </c>
    </row>
    <row r="1975" spans="1:16" hidden="1">
      <c r="A1975" s="19" t="s">
        <v>507</v>
      </c>
      <c r="B1975" s="19" t="s">
        <v>1270</v>
      </c>
      <c r="D1975" s="51" t="s">
        <v>1879</v>
      </c>
      <c r="E1975" s="51" t="s">
        <v>1890</v>
      </c>
      <c r="F1975" s="51" t="s">
        <v>63</v>
      </c>
      <c r="H1975" s="51" t="s">
        <v>1271</v>
      </c>
      <c r="K1975" s="51" t="s">
        <v>1893</v>
      </c>
      <c r="L1975" s="51">
        <v>54554</v>
      </c>
      <c r="N1975" s="53">
        <v>0</v>
      </c>
      <c r="P1975" s="53">
        <v>0</v>
      </c>
    </row>
    <row r="1976" spans="1:16" hidden="1">
      <c r="A1976" s="19" t="s">
        <v>637</v>
      </c>
      <c r="B1976" s="19" t="s">
        <v>1270</v>
      </c>
      <c r="D1976" s="51" t="s">
        <v>1879</v>
      </c>
      <c r="E1976" s="51" t="s">
        <v>1890</v>
      </c>
      <c r="F1976" s="51" t="s">
        <v>63</v>
      </c>
      <c r="H1976" s="51" t="s">
        <v>1271</v>
      </c>
      <c r="K1976" s="51" t="s">
        <v>1893</v>
      </c>
      <c r="L1976" s="51">
        <v>54554</v>
      </c>
      <c r="N1976" s="53">
        <v>572.87</v>
      </c>
      <c r="P1976" s="53">
        <v>572.87</v>
      </c>
    </row>
    <row r="1977" spans="1:16" hidden="1">
      <c r="A1977" s="19" t="s">
        <v>638</v>
      </c>
      <c r="B1977" s="19" t="s">
        <v>1270</v>
      </c>
      <c r="D1977" s="51" t="s">
        <v>1879</v>
      </c>
      <c r="E1977" s="51" t="s">
        <v>1890</v>
      </c>
      <c r="F1977" s="51" t="s">
        <v>63</v>
      </c>
      <c r="H1977" s="51" t="s">
        <v>1271</v>
      </c>
      <c r="K1977" s="51" t="s">
        <v>1893</v>
      </c>
      <c r="L1977" s="51">
        <v>54554</v>
      </c>
      <c r="N1977" s="53">
        <v>3581</v>
      </c>
      <c r="P1977" s="53">
        <v>3581</v>
      </c>
    </row>
    <row r="1978" spans="1:16" hidden="1">
      <c r="A1978" s="19" t="s">
        <v>639</v>
      </c>
      <c r="B1978" s="19" t="s">
        <v>1270</v>
      </c>
      <c r="D1978" s="51" t="s">
        <v>1879</v>
      </c>
      <c r="E1978" s="51" t="s">
        <v>1890</v>
      </c>
      <c r="F1978" s="51" t="s">
        <v>63</v>
      </c>
      <c r="H1978" s="51" t="s">
        <v>1271</v>
      </c>
      <c r="K1978" s="51" t="s">
        <v>1893</v>
      </c>
      <c r="L1978" s="51">
        <v>54554</v>
      </c>
      <c r="N1978" s="53">
        <v>793.73</v>
      </c>
      <c r="P1978" s="53">
        <v>793.73</v>
      </c>
    </row>
    <row r="1979" spans="1:16" hidden="1">
      <c r="A1979" s="19" t="s">
        <v>1894</v>
      </c>
      <c r="B1979" s="19" t="s">
        <v>1270</v>
      </c>
      <c r="D1979" s="51" t="s">
        <v>1879</v>
      </c>
      <c r="E1979" s="51" t="s">
        <v>1890</v>
      </c>
      <c r="F1979" s="51" t="s">
        <v>63</v>
      </c>
      <c r="H1979" s="51" t="s">
        <v>1271</v>
      </c>
      <c r="K1979" s="51" t="s">
        <v>1893</v>
      </c>
      <c r="L1979" s="51">
        <v>54554</v>
      </c>
      <c r="N1979" s="53">
        <v>583.20000000000005</v>
      </c>
      <c r="P1979" s="53">
        <v>583.20000000000005</v>
      </c>
    </row>
    <row r="1980" spans="1:16" hidden="1">
      <c r="A1980" s="19" t="s">
        <v>640</v>
      </c>
      <c r="B1980" s="19" t="s">
        <v>1270</v>
      </c>
      <c r="D1980" s="51" t="s">
        <v>1879</v>
      </c>
      <c r="E1980" s="51" t="s">
        <v>1890</v>
      </c>
      <c r="F1980" s="51" t="s">
        <v>63</v>
      </c>
      <c r="H1980" s="51" t="s">
        <v>1271</v>
      </c>
      <c r="K1980" s="51" t="s">
        <v>1893</v>
      </c>
      <c r="L1980" s="51">
        <v>54554</v>
      </c>
      <c r="N1980" s="53">
        <v>703.99</v>
      </c>
      <c r="P1980" s="53">
        <v>703.99</v>
      </c>
    </row>
    <row r="1981" spans="1:16" hidden="1">
      <c r="A1981" s="19" t="s">
        <v>1986</v>
      </c>
      <c r="B1981" s="19" t="s">
        <v>1272</v>
      </c>
      <c r="D1981" s="51" t="s">
        <v>1879</v>
      </c>
      <c r="E1981" s="51" t="s">
        <v>460</v>
      </c>
      <c r="F1981" s="51" t="s">
        <v>460</v>
      </c>
      <c r="H1981" s="51" t="s">
        <v>623</v>
      </c>
      <c r="J1981" s="51" t="s">
        <v>3423</v>
      </c>
      <c r="K1981" s="51" t="s">
        <v>3422</v>
      </c>
      <c r="L1981" s="51">
        <v>58226</v>
      </c>
      <c r="N1981" s="53">
        <v>0</v>
      </c>
      <c r="P1981" s="53">
        <v>0</v>
      </c>
    </row>
    <row r="1982" spans="1:16" hidden="1">
      <c r="A1982" s="19" t="s">
        <v>1985</v>
      </c>
      <c r="B1982" s="19" t="s">
        <v>1272</v>
      </c>
      <c r="D1982" s="51" t="s">
        <v>1879</v>
      </c>
      <c r="E1982" s="51" t="s">
        <v>460</v>
      </c>
      <c r="F1982" s="51" t="s">
        <v>460</v>
      </c>
      <c r="H1982" s="51" t="s">
        <v>623</v>
      </c>
      <c r="J1982" s="51" t="s">
        <v>3423</v>
      </c>
      <c r="K1982" s="51" t="s">
        <v>3422</v>
      </c>
      <c r="L1982" s="51">
        <v>58226</v>
      </c>
      <c r="N1982" s="53">
        <v>1.1432432911570577E-2</v>
      </c>
      <c r="P1982" s="53">
        <v>1.1432432911570577E-2</v>
      </c>
    </row>
    <row r="1983" spans="1:16" hidden="1">
      <c r="A1983" s="19" t="s">
        <v>1984</v>
      </c>
      <c r="B1983" s="19" t="s">
        <v>1272</v>
      </c>
      <c r="D1983" s="51" t="s">
        <v>1879</v>
      </c>
      <c r="E1983" s="51" t="s">
        <v>460</v>
      </c>
      <c r="F1983" s="51" t="s">
        <v>460</v>
      </c>
      <c r="H1983" s="51" t="s">
        <v>623</v>
      </c>
      <c r="J1983" s="51" t="s">
        <v>3423</v>
      </c>
      <c r="K1983" s="51" t="s">
        <v>3422</v>
      </c>
      <c r="L1983" s="51">
        <v>58226</v>
      </c>
      <c r="N1983" s="53">
        <v>1553.6265675670884</v>
      </c>
      <c r="P1983" s="53">
        <v>1553.6265675670884</v>
      </c>
    </row>
    <row r="1984" spans="1:16" hidden="1">
      <c r="A1984" s="19" t="s">
        <v>1986</v>
      </c>
      <c r="B1984" s="19" t="s">
        <v>1273</v>
      </c>
      <c r="D1984" s="51" t="s">
        <v>1879</v>
      </c>
      <c r="E1984" s="51" t="s">
        <v>622</v>
      </c>
      <c r="F1984" s="51" t="s">
        <v>622</v>
      </c>
      <c r="H1984" s="51" t="s">
        <v>623</v>
      </c>
      <c r="J1984" s="51" t="s">
        <v>44</v>
      </c>
      <c r="K1984" s="51" t="s">
        <v>44</v>
      </c>
      <c r="L1984" s="51" t="s">
        <v>2825</v>
      </c>
      <c r="N1984" s="53">
        <v>0</v>
      </c>
      <c r="P1984" s="53">
        <v>0</v>
      </c>
    </row>
    <row r="1985" spans="1:16" hidden="1">
      <c r="A1985" s="19" t="s">
        <v>1985</v>
      </c>
      <c r="B1985" s="19" t="s">
        <v>1273</v>
      </c>
      <c r="D1985" s="51" t="s">
        <v>1879</v>
      </c>
      <c r="E1985" s="51" t="s">
        <v>622</v>
      </c>
      <c r="F1985" s="51" t="s">
        <v>622</v>
      </c>
      <c r="H1985" s="51" t="s">
        <v>623</v>
      </c>
      <c r="J1985" s="51" t="s">
        <v>44</v>
      </c>
      <c r="K1985" s="51" t="s">
        <v>44</v>
      </c>
      <c r="L1985" s="51" t="s">
        <v>2825</v>
      </c>
      <c r="N1985" s="53">
        <v>0.37709593397058644</v>
      </c>
      <c r="P1985" s="53">
        <v>0.37709593397058644</v>
      </c>
    </row>
    <row r="1986" spans="1:16" hidden="1">
      <c r="A1986" s="19" t="s">
        <v>1984</v>
      </c>
      <c r="B1986" s="19" t="s">
        <v>1273</v>
      </c>
      <c r="D1986" s="51" t="s">
        <v>1879</v>
      </c>
      <c r="E1986" s="51" t="s">
        <v>622</v>
      </c>
      <c r="F1986" s="51" t="s">
        <v>622</v>
      </c>
      <c r="H1986" s="51" t="s">
        <v>623</v>
      </c>
      <c r="J1986" s="51" t="s">
        <v>44</v>
      </c>
      <c r="K1986" s="51" t="s">
        <v>44</v>
      </c>
      <c r="L1986" s="51" t="s">
        <v>2825</v>
      </c>
      <c r="N1986" s="53">
        <v>51245.982904066033</v>
      </c>
      <c r="P1986" s="53">
        <v>51245.982904066033</v>
      </c>
    </row>
    <row r="1987" spans="1:16" hidden="1">
      <c r="A1987" s="19" t="s">
        <v>1986</v>
      </c>
      <c r="B1987" s="19" t="s">
        <v>1274</v>
      </c>
      <c r="D1987" s="51" t="s">
        <v>1879</v>
      </c>
      <c r="E1987" s="51" t="s">
        <v>622</v>
      </c>
      <c r="F1987" s="51" t="s">
        <v>622</v>
      </c>
      <c r="H1987" s="51" t="s">
        <v>623</v>
      </c>
      <c r="J1987" s="51" t="s">
        <v>44</v>
      </c>
      <c r="K1987" s="51" t="s">
        <v>44</v>
      </c>
      <c r="L1987" s="51" t="s">
        <v>2824</v>
      </c>
      <c r="N1987" s="53">
        <v>0</v>
      </c>
      <c r="P1987" s="53">
        <v>0</v>
      </c>
    </row>
    <row r="1988" spans="1:16" hidden="1">
      <c r="A1988" s="19" t="s">
        <v>1985</v>
      </c>
      <c r="B1988" s="19" t="s">
        <v>1274</v>
      </c>
      <c r="D1988" s="51" t="s">
        <v>1879</v>
      </c>
      <c r="E1988" s="51" t="s">
        <v>622</v>
      </c>
      <c r="F1988" s="51" t="s">
        <v>622</v>
      </c>
      <c r="H1988" s="51" t="s">
        <v>623</v>
      </c>
      <c r="J1988" s="51" t="s">
        <v>44</v>
      </c>
      <c r="K1988" s="51" t="s">
        <v>44</v>
      </c>
      <c r="L1988" s="51" t="s">
        <v>2824</v>
      </c>
      <c r="N1988" s="53">
        <v>0.71001195246191484</v>
      </c>
      <c r="P1988" s="53">
        <v>0.71001195246191484</v>
      </c>
    </row>
    <row r="1989" spans="1:16" hidden="1">
      <c r="A1989" s="19" t="s">
        <v>1984</v>
      </c>
      <c r="B1989" s="19" t="s">
        <v>1274</v>
      </c>
      <c r="D1989" s="51" t="s">
        <v>1879</v>
      </c>
      <c r="E1989" s="51" t="s">
        <v>622</v>
      </c>
      <c r="F1989" s="51" t="s">
        <v>622</v>
      </c>
      <c r="H1989" s="51" t="s">
        <v>623</v>
      </c>
      <c r="J1989" s="51" t="s">
        <v>44</v>
      </c>
      <c r="K1989" s="51" t="s">
        <v>44</v>
      </c>
      <c r="L1989" s="51" t="s">
        <v>2824</v>
      </c>
      <c r="N1989" s="53">
        <v>96488.073988047545</v>
      </c>
      <c r="P1989" s="53">
        <v>96488.073988047545</v>
      </c>
    </row>
    <row r="1990" spans="1:16" s="135" customFormat="1">
      <c r="A1990" s="135" t="s">
        <v>2005</v>
      </c>
      <c r="B1990" s="135" t="s">
        <v>4164</v>
      </c>
      <c r="C1990" s="137" t="s">
        <v>681</v>
      </c>
      <c r="D1990" s="137" t="s">
        <v>3982</v>
      </c>
      <c r="E1990" s="137" t="s">
        <v>4</v>
      </c>
      <c r="F1990" s="137" t="s">
        <v>4</v>
      </c>
      <c r="G1990" s="137"/>
      <c r="H1990" s="137" t="s">
        <v>6</v>
      </c>
      <c r="I1990" s="137" t="s">
        <v>4163</v>
      </c>
      <c r="J1990" s="137"/>
      <c r="K1990" s="137"/>
      <c r="L1990" s="137"/>
      <c r="M1990" s="137"/>
      <c r="N1990" s="136"/>
      <c r="O1990" s="136"/>
      <c r="P1990" s="136">
        <v>10000</v>
      </c>
    </row>
    <row r="1991" spans="1:16" hidden="1">
      <c r="A1991" s="19" t="s">
        <v>636</v>
      </c>
      <c r="B1991" s="19" t="s">
        <v>1275</v>
      </c>
      <c r="D1991" s="51" t="s">
        <v>1879</v>
      </c>
      <c r="E1991" s="51" t="s">
        <v>672</v>
      </c>
      <c r="F1991" s="51" t="s">
        <v>672</v>
      </c>
      <c r="N1991" s="53">
        <v>0</v>
      </c>
      <c r="P1991" s="53">
        <v>0</v>
      </c>
    </row>
    <row r="1992" spans="1:16" hidden="1">
      <c r="A1992" s="19" t="s">
        <v>507</v>
      </c>
      <c r="B1992" s="19" t="s">
        <v>1275</v>
      </c>
      <c r="D1992" s="51" t="s">
        <v>1879</v>
      </c>
      <c r="E1992" s="51" t="s">
        <v>672</v>
      </c>
      <c r="F1992" s="51" t="s">
        <v>672</v>
      </c>
      <c r="N1992" s="53">
        <v>0</v>
      </c>
      <c r="P1992" s="53">
        <v>0</v>
      </c>
    </row>
    <row r="1993" spans="1:16" hidden="1">
      <c r="A1993" s="19" t="s">
        <v>637</v>
      </c>
      <c r="B1993" s="19" t="s">
        <v>1275</v>
      </c>
      <c r="D1993" s="51" t="s">
        <v>1879</v>
      </c>
      <c r="E1993" s="51" t="s">
        <v>672</v>
      </c>
      <c r="F1993" s="51" t="s">
        <v>672</v>
      </c>
      <c r="N1993" s="53">
        <v>86.4</v>
      </c>
      <c r="P1993" s="53">
        <v>86.4</v>
      </c>
    </row>
    <row r="1994" spans="1:16" hidden="1">
      <c r="A1994" s="19" t="s">
        <v>639</v>
      </c>
      <c r="B1994" s="19" t="s">
        <v>1275</v>
      </c>
      <c r="D1994" s="51" t="s">
        <v>1879</v>
      </c>
      <c r="E1994" s="51" t="s">
        <v>672</v>
      </c>
      <c r="F1994" s="51" t="s">
        <v>672</v>
      </c>
      <c r="N1994" s="53">
        <v>0</v>
      </c>
      <c r="P1994" s="53">
        <v>0</v>
      </c>
    </row>
    <row r="1995" spans="1:16" hidden="1">
      <c r="A1995" s="19" t="s">
        <v>1894</v>
      </c>
      <c r="B1995" s="19" t="s">
        <v>1275</v>
      </c>
      <c r="D1995" s="51" t="s">
        <v>1879</v>
      </c>
      <c r="E1995" s="51" t="s">
        <v>672</v>
      </c>
      <c r="F1995" s="51" t="s">
        <v>672</v>
      </c>
      <c r="N1995" s="53">
        <v>6627</v>
      </c>
      <c r="P1995" s="53">
        <v>6627</v>
      </c>
    </row>
    <row r="1996" spans="1:16" hidden="1">
      <c r="A1996" s="19" t="s">
        <v>640</v>
      </c>
      <c r="B1996" s="19" t="s">
        <v>1275</v>
      </c>
      <c r="D1996" s="51" t="s">
        <v>1879</v>
      </c>
      <c r="E1996" s="51" t="s">
        <v>672</v>
      </c>
      <c r="F1996" s="51" t="s">
        <v>672</v>
      </c>
      <c r="N1996" s="53">
        <v>0</v>
      </c>
      <c r="P1996" s="53">
        <v>0</v>
      </c>
    </row>
    <row r="1997" spans="1:16" hidden="1">
      <c r="A1997" s="19" t="s">
        <v>2149</v>
      </c>
      <c r="B1997" s="19" t="s">
        <v>1276</v>
      </c>
      <c r="D1997" s="51" t="s">
        <v>1879</v>
      </c>
      <c r="E1997" s="51" t="s">
        <v>672</v>
      </c>
      <c r="F1997" s="51" t="s">
        <v>672</v>
      </c>
      <c r="G1997" s="51" t="s">
        <v>671</v>
      </c>
      <c r="H1997" s="51" t="s">
        <v>671</v>
      </c>
      <c r="L1997" s="51" t="s">
        <v>15</v>
      </c>
      <c r="N1997" s="53">
        <v>35.115801163606051</v>
      </c>
      <c r="O1997" s="53">
        <v>0</v>
      </c>
      <c r="P1997" s="53">
        <v>35.115801163606051</v>
      </c>
    </row>
    <row r="1998" spans="1:16" hidden="1">
      <c r="A1998" s="19" t="s">
        <v>611</v>
      </c>
      <c r="B1998" s="19" t="s">
        <v>1277</v>
      </c>
      <c r="D1998" s="51" t="s">
        <v>1879</v>
      </c>
      <c r="E1998" s="51" t="s">
        <v>672</v>
      </c>
      <c r="F1998" s="51" t="s">
        <v>672</v>
      </c>
      <c r="N1998" s="53">
        <v>11920</v>
      </c>
      <c r="P1998" s="53">
        <v>11920</v>
      </c>
    </row>
    <row r="1999" spans="1:16" hidden="1">
      <c r="A1999" s="19" t="s">
        <v>2149</v>
      </c>
      <c r="B1999" s="19" t="s">
        <v>1278</v>
      </c>
      <c r="D1999" s="51" t="s">
        <v>1879</v>
      </c>
      <c r="E1999" s="51" t="s">
        <v>672</v>
      </c>
      <c r="F1999" s="51" t="s">
        <v>672</v>
      </c>
      <c r="G1999" s="51" t="s">
        <v>671</v>
      </c>
      <c r="H1999" s="51" t="s">
        <v>6</v>
      </c>
      <c r="L1999" s="51" t="s">
        <v>15</v>
      </c>
      <c r="N1999" s="53">
        <v>50.215595663956655</v>
      </c>
      <c r="O1999" s="53">
        <v>0</v>
      </c>
      <c r="P1999" s="53">
        <v>50.215595663956655</v>
      </c>
    </row>
    <row r="2000" spans="1:16" hidden="1">
      <c r="A2000" s="19" t="s">
        <v>2149</v>
      </c>
      <c r="B2000" s="19" t="s">
        <v>1279</v>
      </c>
      <c r="D2000" s="51" t="s">
        <v>1879</v>
      </c>
      <c r="E2000" s="51" t="s">
        <v>672</v>
      </c>
      <c r="F2000" s="51" t="s">
        <v>672</v>
      </c>
      <c r="G2000" s="51" t="s">
        <v>671</v>
      </c>
      <c r="H2000" s="51" t="s">
        <v>5</v>
      </c>
      <c r="J2000" s="51" t="s">
        <v>2593</v>
      </c>
      <c r="L2000" s="51" t="s">
        <v>15</v>
      </c>
      <c r="N2000" s="53">
        <v>23.811214404399028</v>
      </c>
      <c r="O2000" s="53">
        <v>0</v>
      </c>
      <c r="P2000" s="53">
        <v>23.811214404399028</v>
      </c>
    </row>
    <row r="2001" spans="1:16" hidden="1">
      <c r="A2001" s="19" t="s">
        <v>1986</v>
      </c>
      <c r="B2001" s="19" t="s">
        <v>1280</v>
      </c>
      <c r="D2001" s="51" t="s">
        <v>1879</v>
      </c>
      <c r="E2001" s="51" t="s">
        <v>460</v>
      </c>
      <c r="F2001" s="51" t="s">
        <v>460</v>
      </c>
      <c r="H2001" s="51" t="s">
        <v>623</v>
      </c>
      <c r="J2001" s="51" t="s">
        <v>553</v>
      </c>
      <c r="K2001" s="51" t="s">
        <v>3214</v>
      </c>
      <c r="L2001" s="51">
        <v>59600</v>
      </c>
      <c r="N2001" s="53">
        <v>0</v>
      </c>
      <c r="P2001" s="53">
        <v>0</v>
      </c>
    </row>
    <row r="2002" spans="1:16" hidden="1">
      <c r="A2002" s="19" t="s">
        <v>1985</v>
      </c>
      <c r="B2002" s="19" t="s">
        <v>1280</v>
      </c>
      <c r="D2002" s="51" t="s">
        <v>1879</v>
      </c>
      <c r="E2002" s="51" t="s">
        <v>460</v>
      </c>
      <c r="F2002" s="51" t="s">
        <v>460</v>
      </c>
      <c r="H2002" s="51" t="s">
        <v>623</v>
      </c>
      <c r="J2002" s="51" t="s">
        <v>553</v>
      </c>
      <c r="K2002" s="51" t="s">
        <v>3214</v>
      </c>
      <c r="L2002" s="51">
        <v>59600</v>
      </c>
      <c r="N2002" s="53">
        <v>0.3739149976575929</v>
      </c>
      <c r="P2002" s="53">
        <v>0.3739149976575929</v>
      </c>
    </row>
    <row r="2003" spans="1:16" hidden="1">
      <c r="A2003" s="19" t="s">
        <v>1984</v>
      </c>
      <c r="B2003" s="19" t="s">
        <v>1280</v>
      </c>
      <c r="D2003" s="51" t="s">
        <v>1879</v>
      </c>
      <c r="E2003" s="51" t="s">
        <v>460</v>
      </c>
      <c r="F2003" s="51" t="s">
        <v>460</v>
      </c>
      <c r="H2003" s="51" t="s">
        <v>623</v>
      </c>
      <c r="J2003" s="51" t="s">
        <v>553</v>
      </c>
      <c r="K2003" s="51" t="s">
        <v>3214</v>
      </c>
      <c r="L2003" s="51">
        <v>59600</v>
      </c>
      <c r="N2003" s="53">
        <v>50813.705085002337</v>
      </c>
      <c r="P2003" s="53">
        <v>50813.705085002337</v>
      </c>
    </row>
    <row r="2004" spans="1:16" hidden="1">
      <c r="A2004" s="19" t="s">
        <v>54</v>
      </c>
      <c r="B2004" s="19" t="s">
        <v>1281</v>
      </c>
      <c r="D2004" s="51" t="s">
        <v>1879</v>
      </c>
      <c r="E2004" s="51" t="s">
        <v>622</v>
      </c>
      <c r="F2004" s="51" t="s">
        <v>622</v>
      </c>
      <c r="H2004" s="51" t="s">
        <v>842</v>
      </c>
      <c r="J2004" s="51" t="s">
        <v>1925</v>
      </c>
      <c r="K2004" s="51" t="s">
        <v>1924</v>
      </c>
      <c r="L2004" s="51">
        <v>56569</v>
      </c>
      <c r="N2004" s="53">
        <v>69724</v>
      </c>
      <c r="P2004" s="53">
        <v>69724</v>
      </c>
    </row>
    <row r="2005" spans="1:16" hidden="1">
      <c r="A2005" s="19" t="s">
        <v>1964</v>
      </c>
      <c r="B2005" s="19" t="s">
        <v>1282</v>
      </c>
      <c r="D2005" s="51" t="s">
        <v>1879</v>
      </c>
      <c r="E2005" s="51" t="s">
        <v>103</v>
      </c>
      <c r="F2005" s="51" t="s">
        <v>103</v>
      </c>
      <c r="H2005" s="51" t="s">
        <v>612</v>
      </c>
      <c r="K2005" s="51" t="s">
        <v>1965</v>
      </c>
      <c r="N2005" s="53">
        <v>441</v>
      </c>
      <c r="P2005" s="53">
        <v>441</v>
      </c>
    </row>
    <row r="2006" spans="1:16" hidden="1">
      <c r="A2006" s="19" t="s">
        <v>529</v>
      </c>
      <c r="B2006" s="19" t="s">
        <v>1283</v>
      </c>
      <c r="D2006" s="51" t="s">
        <v>1879</v>
      </c>
      <c r="E2006" s="51" t="s">
        <v>1890</v>
      </c>
      <c r="F2006" s="51" t="s">
        <v>63</v>
      </c>
      <c r="H2006" s="51" t="s">
        <v>623</v>
      </c>
      <c r="J2006" s="51" t="s">
        <v>307</v>
      </c>
      <c r="K2006" s="51" t="s">
        <v>1965</v>
      </c>
      <c r="L2006" s="51">
        <v>444</v>
      </c>
      <c r="N2006" s="53">
        <v>6588</v>
      </c>
      <c r="P2006" s="53">
        <v>6588</v>
      </c>
    </row>
    <row r="2007" spans="1:16" hidden="1">
      <c r="A2007" s="19" t="s">
        <v>1981</v>
      </c>
      <c r="B2007" s="19" t="s">
        <v>1283</v>
      </c>
      <c r="D2007" s="51" t="s">
        <v>1879</v>
      </c>
      <c r="E2007" s="51" t="s">
        <v>103</v>
      </c>
      <c r="F2007" s="51" t="s">
        <v>103</v>
      </c>
      <c r="H2007" s="51" t="s">
        <v>623</v>
      </c>
      <c r="J2007" s="51" t="s">
        <v>307</v>
      </c>
      <c r="K2007" s="51" t="s">
        <v>1965</v>
      </c>
      <c r="N2007" s="53">
        <v>14</v>
      </c>
      <c r="P2007" s="53">
        <v>14</v>
      </c>
    </row>
    <row r="2008" spans="1:16" hidden="1">
      <c r="A2008" s="19" t="s">
        <v>2268</v>
      </c>
      <c r="B2008" s="19" t="s">
        <v>1284</v>
      </c>
      <c r="D2008" s="51" t="s">
        <v>1879</v>
      </c>
      <c r="E2008" s="51" t="s">
        <v>103</v>
      </c>
      <c r="F2008" s="51" t="s">
        <v>688</v>
      </c>
      <c r="H2008" s="51" t="s">
        <v>623</v>
      </c>
      <c r="J2008" s="51" t="s">
        <v>307</v>
      </c>
      <c r="K2008" s="51" t="s">
        <v>1965</v>
      </c>
      <c r="L2008" s="51">
        <v>444</v>
      </c>
      <c r="N2008" s="53">
        <v>579</v>
      </c>
      <c r="O2008" s="53">
        <v>0</v>
      </c>
      <c r="P2008" s="53">
        <v>579</v>
      </c>
    </row>
    <row r="2009" spans="1:16" hidden="1">
      <c r="A2009" s="19" t="s">
        <v>805</v>
      </c>
      <c r="B2009" s="19" t="s">
        <v>1285</v>
      </c>
      <c r="D2009" s="51" t="s">
        <v>1879</v>
      </c>
      <c r="E2009" s="51" t="s">
        <v>103</v>
      </c>
      <c r="F2009" s="51" t="s">
        <v>1156</v>
      </c>
      <c r="H2009" s="51" t="s">
        <v>623</v>
      </c>
      <c r="J2009" s="51">
        <v>61045</v>
      </c>
      <c r="K2009" s="51" t="s">
        <v>1965</v>
      </c>
      <c r="N2009" s="53">
        <v>291</v>
      </c>
      <c r="P2009" s="53">
        <v>291</v>
      </c>
    </row>
    <row r="2010" spans="1:16" hidden="1">
      <c r="A2010" s="19" t="s">
        <v>1993</v>
      </c>
      <c r="B2010" s="19" t="s">
        <v>4054</v>
      </c>
      <c r="C2010" s="51" t="s">
        <v>681</v>
      </c>
      <c r="D2010" s="51" t="s">
        <v>3982</v>
      </c>
      <c r="E2010" s="51" t="s">
        <v>103</v>
      </c>
      <c r="F2010" s="51" t="s">
        <v>690</v>
      </c>
      <c r="H2010" s="51" t="s">
        <v>1</v>
      </c>
      <c r="I2010" s="51" t="s">
        <v>2281</v>
      </c>
      <c r="J2010" s="51" t="s">
        <v>2284</v>
      </c>
      <c r="N2010" s="53">
        <v>38365</v>
      </c>
      <c r="O2010" s="53">
        <v>14092</v>
      </c>
      <c r="P2010" s="53">
        <v>24273</v>
      </c>
    </row>
    <row r="2011" spans="1:16" s="135" customFormat="1">
      <c r="A2011" s="135" t="s">
        <v>2019</v>
      </c>
      <c r="B2011" s="135" t="s">
        <v>4054</v>
      </c>
      <c r="C2011" s="137" t="s">
        <v>681</v>
      </c>
      <c r="D2011" s="137" t="s">
        <v>3982</v>
      </c>
      <c r="E2011" s="137" t="s">
        <v>103</v>
      </c>
      <c r="F2011" s="137" t="s">
        <v>688</v>
      </c>
      <c r="G2011" s="137" t="s">
        <v>103</v>
      </c>
      <c r="H2011" s="137" t="s">
        <v>1</v>
      </c>
      <c r="I2011" s="137"/>
      <c r="J2011" s="137" t="s">
        <v>2281</v>
      </c>
      <c r="K2011" s="137" t="s">
        <v>2284</v>
      </c>
      <c r="L2011" s="137">
        <v>3869</v>
      </c>
      <c r="M2011" s="137"/>
      <c r="N2011" s="136">
        <v>10753</v>
      </c>
      <c r="O2011" s="136">
        <v>0</v>
      </c>
      <c r="P2011" s="136">
        <v>10753</v>
      </c>
    </row>
    <row r="2012" spans="1:16" s="135" customFormat="1">
      <c r="A2012" s="135" t="s">
        <v>2024</v>
      </c>
      <c r="B2012" s="135" t="s">
        <v>1286</v>
      </c>
      <c r="C2012" s="137" t="s">
        <v>681</v>
      </c>
      <c r="D2012" s="137" t="s">
        <v>3982</v>
      </c>
      <c r="E2012" s="137" t="s">
        <v>103</v>
      </c>
      <c r="F2012" s="137" t="s">
        <v>103</v>
      </c>
      <c r="G2012" s="137" t="s">
        <v>103</v>
      </c>
      <c r="H2012" s="137" t="s">
        <v>1</v>
      </c>
      <c r="I2012" s="137"/>
      <c r="J2012" s="137"/>
      <c r="K2012" s="137" t="s">
        <v>2284</v>
      </c>
      <c r="L2012" s="137"/>
      <c r="M2012" s="137"/>
      <c r="N2012" s="136">
        <v>10455</v>
      </c>
      <c r="O2012" s="136"/>
      <c r="P2012" s="136">
        <v>10455</v>
      </c>
    </row>
    <row r="2013" spans="1:16" s="135" customFormat="1">
      <c r="A2013" s="135" t="s">
        <v>1989</v>
      </c>
      <c r="B2013" s="135" t="s">
        <v>1286</v>
      </c>
      <c r="C2013" s="137" t="s">
        <v>681</v>
      </c>
      <c r="D2013" s="137" t="s">
        <v>3982</v>
      </c>
      <c r="E2013" s="137" t="s">
        <v>103</v>
      </c>
      <c r="F2013" s="137" t="s">
        <v>688</v>
      </c>
      <c r="G2013" s="137"/>
      <c r="H2013" s="137" t="s">
        <v>1</v>
      </c>
      <c r="I2013" s="137"/>
      <c r="J2013" s="137" t="s">
        <v>2281</v>
      </c>
      <c r="K2013" s="137" t="s">
        <v>2284</v>
      </c>
      <c r="L2013" s="137"/>
      <c r="M2013" s="137"/>
      <c r="N2013" s="136">
        <v>3339</v>
      </c>
      <c r="O2013" s="136">
        <v>0</v>
      </c>
      <c r="P2013" s="136">
        <v>3339</v>
      </c>
    </row>
    <row r="2014" spans="1:16" hidden="1">
      <c r="A2014" s="19" t="s">
        <v>1993</v>
      </c>
      <c r="B2014" s="19" t="s">
        <v>2295</v>
      </c>
      <c r="D2014" s="51" t="s">
        <v>1879</v>
      </c>
      <c r="E2014" s="51" t="s">
        <v>103</v>
      </c>
      <c r="F2014" s="51" t="s">
        <v>690</v>
      </c>
      <c r="H2014" s="51" t="s">
        <v>1</v>
      </c>
      <c r="I2014" s="51" t="s">
        <v>2281</v>
      </c>
      <c r="J2014" s="51" t="s">
        <v>2284</v>
      </c>
      <c r="N2014" s="53">
        <v>10778</v>
      </c>
      <c r="O2014" s="53">
        <v>6364</v>
      </c>
      <c r="P2014" s="53">
        <v>4414</v>
      </c>
    </row>
    <row r="2015" spans="1:16" hidden="1">
      <c r="A2015" s="19" t="s">
        <v>2121</v>
      </c>
      <c r="B2015" s="19" t="s">
        <v>2285</v>
      </c>
      <c r="D2015" s="51" t="s">
        <v>1879</v>
      </c>
      <c r="E2015" s="51" t="s">
        <v>103</v>
      </c>
      <c r="F2015" s="51" t="s">
        <v>688</v>
      </c>
      <c r="G2015" s="51" t="s">
        <v>103</v>
      </c>
      <c r="H2015" s="51" t="s">
        <v>1</v>
      </c>
      <c r="J2015" s="51" t="s">
        <v>2281</v>
      </c>
      <c r="K2015" s="51" t="s">
        <v>2284</v>
      </c>
      <c r="L2015" s="51">
        <v>3869</v>
      </c>
      <c r="N2015" s="53">
        <v>6364</v>
      </c>
      <c r="O2015" s="53">
        <v>0</v>
      </c>
      <c r="P2015" s="53">
        <v>6364</v>
      </c>
    </row>
    <row r="2016" spans="1:16" hidden="1">
      <c r="A2016" s="19" t="s">
        <v>1993</v>
      </c>
      <c r="B2016" s="19" t="s">
        <v>4055</v>
      </c>
      <c r="C2016" s="51" t="s">
        <v>681</v>
      </c>
      <c r="D2016" s="51" t="s">
        <v>3982</v>
      </c>
      <c r="E2016" s="51" t="s">
        <v>103</v>
      </c>
      <c r="F2016" s="51" t="s">
        <v>690</v>
      </c>
      <c r="H2016" s="51" t="s">
        <v>1</v>
      </c>
      <c r="I2016" s="51" t="s">
        <v>2281</v>
      </c>
      <c r="J2016" s="51" t="s">
        <v>2280</v>
      </c>
      <c r="N2016" s="53">
        <v>33508</v>
      </c>
      <c r="O2016" s="53">
        <v>20210</v>
      </c>
      <c r="P2016" s="53">
        <v>13298</v>
      </c>
    </row>
    <row r="2017" spans="1:16" s="135" customFormat="1">
      <c r="A2017" s="135" t="s">
        <v>2019</v>
      </c>
      <c r="B2017" s="135" t="s">
        <v>4055</v>
      </c>
      <c r="C2017" s="137" t="s">
        <v>681</v>
      </c>
      <c r="D2017" s="137" t="s">
        <v>3982</v>
      </c>
      <c r="E2017" s="137" t="s">
        <v>103</v>
      </c>
      <c r="F2017" s="137" t="s">
        <v>688</v>
      </c>
      <c r="G2017" s="137" t="s">
        <v>103</v>
      </c>
      <c r="H2017" s="137" t="s">
        <v>1</v>
      </c>
      <c r="I2017" s="137"/>
      <c r="J2017" s="137" t="s">
        <v>2281</v>
      </c>
      <c r="K2017" s="137" t="s">
        <v>2280</v>
      </c>
      <c r="L2017" s="137">
        <v>3869</v>
      </c>
      <c r="M2017" s="137"/>
      <c r="N2017" s="136">
        <v>2391</v>
      </c>
      <c r="O2017" s="136">
        <v>0</v>
      </c>
      <c r="P2017" s="136">
        <v>2391</v>
      </c>
    </row>
    <row r="2018" spans="1:16" s="135" customFormat="1">
      <c r="A2018" s="135" t="s">
        <v>2024</v>
      </c>
      <c r="B2018" s="135" t="s">
        <v>1287</v>
      </c>
      <c r="C2018" s="137" t="s">
        <v>681</v>
      </c>
      <c r="D2018" s="137" t="s">
        <v>3982</v>
      </c>
      <c r="E2018" s="137" t="s">
        <v>103</v>
      </c>
      <c r="F2018" s="137" t="s">
        <v>103</v>
      </c>
      <c r="G2018" s="137" t="s">
        <v>103</v>
      </c>
      <c r="H2018" s="137" t="s">
        <v>1</v>
      </c>
      <c r="I2018" s="137"/>
      <c r="J2018" s="137"/>
      <c r="K2018" s="137" t="s">
        <v>2280</v>
      </c>
      <c r="L2018" s="137"/>
      <c r="M2018" s="137"/>
      <c r="N2018" s="136">
        <v>24701</v>
      </c>
      <c r="O2018" s="136"/>
      <c r="P2018" s="136">
        <v>24701</v>
      </c>
    </row>
    <row r="2019" spans="1:16" s="135" customFormat="1">
      <c r="A2019" s="135" t="s">
        <v>1989</v>
      </c>
      <c r="B2019" s="135" t="s">
        <v>1287</v>
      </c>
      <c r="C2019" s="137" t="s">
        <v>681</v>
      </c>
      <c r="D2019" s="137" t="s">
        <v>3982</v>
      </c>
      <c r="E2019" s="137" t="s">
        <v>103</v>
      </c>
      <c r="F2019" s="137" t="s">
        <v>688</v>
      </c>
      <c r="G2019" s="137"/>
      <c r="H2019" s="137" t="s">
        <v>1</v>
      </c>
      <c r="I2019" s="137"/>
      <c r="J2019" s="137"/>
      <c r="K2019" s="137" t="s">
        <v>2280</v>
      </c>
      <c r="L2019" s="137"/>
      <c r="M2019" s="137"/>
      <c r="N2019" s="136">
        <v>17819</v>
      </c>
      <c r="O2019" s="136">
        <v>0</v>
      </c>
      <c r="P2019" s="136">
        <v>17819</v>
      </c>
    </row>
    <row r="2020" spans="1:16" hidden="1">
      <c r="A2020" s="19" t="s">
        <v>2121</v>
      </c>
      <c r="B2020" s="19" t="s">
        <v>2282</v>
      </c>
      <c r="D2020" s="51" t="s">
        <v>1879</v>
      </c>
      <c r="E2020" s="51" t="s">
        <v>103</v>
      </c>
      <c r="F2020" s="51" t="s">
        <v>688</v>
      </c>
      <c r="G2020" s="51" t="s">
        <v>103</v>
      </c>
      <c r="H2020" s="51" t="s">
        <v>1</v>
      </c>
      <c r="J2020" s="51" t="s">
        <v>2281</v>
      </c>
      <c r="K2020" s="51" t="s">
        <v>2280</v>
      </c>
      <c r="L2020" s="51">
        <v>3869</v>
      </c>
      <c r="N2020" s="53">
        <v>10590</v>
      </c>
      <c r="O2020" s="53">
        <v>0</v>
      </c>
      <c r="P2020" s="53">
        <v>10590</v>
      </c>
    </row>
    <row r="2021" spans="1:16" hidden="1">
      <c r="A2021" s="19" t="s">
        <v>2283</v>
      </c>
      <c r="B2021" s="19" t="s">
        <v>2282</v>
      </c>
      <c r="D2021" s="51" t="s">
        <v>1879</v>
      </c>
      <c r="E2021" s="51" t="s">
        <v>103</v>
      </c>
      <c r="F2021" s="51" t="s">
        <v>688</v>
      </c>
      <c r="H2021" s="51" t="s">
        <v>1</v>
      </c>
      <c r="J2021" s="51" t="s">
        <v>2281</v>
      </c>
      <c r="K2021" s="51" t="s">
        <v>2280</v>
      </c>
      <c r="L2021" s="51">
        <v>3869</v>
      </c>
      <c r="N2021" s="53">
        <v>1800</v>
      </c>
      <c r="O2021" s="53">
        <v>0</v>
      </c>
      <c r="P2021" s="53">
        <v>1800</v>
      </c>
    </row>
    <row r="2022" spans="1:16" hidden="1">
      <c r="A2022" s="19" t="s">
        <v>2279</v>
      </c>
      <c r="B2022" s="19" t="s">
        <v>2282</v>
      </c>
      <c r="D2022" s="51" t="s">
        <v>1879</v>
      </c>
      <c r="E2022" s="51" t="s">
        <v>103</v>
      </c>
      <c r="F2022" s="51" t="s">
        <v>688</v>
      </c>
      <c r="H2022" s="51" t="s">
        <v>1</v>
      </c>
      <c r="J2022" s="51" t="s">
        <v>2281</v>
      </c>
      <c r="K2022" s="51" t="s">
        <v>2280</v>
      </c>
      <c r="L2022" s="51">
        <v>3869</v>
      </c>
      <c r="N2022" s="53">
        <v>1790</v>
      </c>
      <c r="O2022" s="53">
        <v>0</v>
      </c>
      <c r="P2022" s="53">
        <v>1790</v>
      </c>
    </row>
    <row r="2023" spans="1:16" hidden="1">
      <c r="A2023" s="19" t="s">
        <v>1993</v>
      </c>
      <c r="B2023" s="19" t="s">
        <v>2294</v>
      </c>
      <c r="D2023" s="51" t="s">
        <v>1879</v>
      </c>
      <c r="E2023" s="51" t="s">
        <v>103</v>
      </c>
      <c r="F2023" s="51" t="s">
        <v>690</v>
      </c>
      <c r="H2023" s="51" t="s">
        <v>1</v>
      </c>
      <c r="I2023" s="51" t="s">
        <v>2281</v>
      </c>
      <c r="J2023" s="51" t="s">
        <v>2280</v>
      </c>
      <c r="N2023" s="53">
        <v>26251</v>
      </c>
      <c r="O2023" s="53">
        <v>14180</v>
      </c>
      <c r="P2023" s="53">
        <v>12071</v>
      </c>
    </row>
    <row r="2024" spans="1:16" hidden="1">
      <c r="A2024" s="19" t="s">
        <v>39</v>
      </c>
      <c r="B2024" s="19" t="s">
        <v>1288</v>
      </c>
      <c r="D2024" s="51" t="s">
        <v>1879</v>
      </c>
      <c r="E2024" s="51" t="s">
        <v>460</v>
      </c>
      <c r="F2024" s="51" t="s">
        <v>460</v>
      </c>
      <c r="H2024" s="51" t="s">
        <v>623</v>
      </c>
      <c r="J2024" s="51" t="s">
        <v>441</v>
      </c>
      <c r="K2024" s="51" t="s">
        <v>2934</v>
      </c>
      <c r="N2024" s="53">
        <v>7729.14</v>
      </c>
      <c r="P2024" s="53">
        <v>7729.14</v>
      </c>
    </row>
    <row r="2025" spans="1:16" hidden="1">
      <c r="A2025" s="19" t="s">
        <v>39</v>
      </c>
      <c r="B2025" s="19" t="s">
        <v>585</v>
      </c>
      <c r="D2025" s="51" t="s">
        <v>1879</v>
      </c>
      <c r="E2025" s="51" t="s">
        <v>460</v>
      </c>
      <c r="F2025" s="51" t="s">
        <v>460</v>
      </c>
      <c r="H2025" s="51" t="s">
        <v>623</v>
      </c>
      <c r="J2025" s="51" t="s">
        <v>3059</v>
      </c>
      <c r="K2025" s="51" t="s">
        <v>3058</v>
      </c>
      <c r="L2025" s="51">
        <v>60509</v>
      </c>
      <c r="N2025" s="53">
        <v>5942.8740000000007</v>
      </c>
      <c r="P2025" s="53">
        <v>5942.8740000000007</v>
      </c>
    </row>
    <row r="2026" spans="1:16" hidden="1">
      <c r="A2026" s="19" t="s">
        <v>636</v>
      </c>
      <c r="B2026" s="19" t="s">
        <v>1289</v>
      </c>
      <c r="D2026" s="51" t="s">
        <v>1879</v>
      </c>
      <c r="E2026" s="51" t="s">
        <v>672</v>
      </c>
      <c r="F2026" s="51" t="s">
        <v>672</v>
      </c>
      <c r="N2026" s="53">
        <v>304</v>
      </c>
      <c r="P2026" s="53">
        <v>304</v>
      </c>
    </row>
    <row r="2027" spans="1:16" hidden="1">
      <c r="A2027" s="19" t="s">
        <v>507</v>
      </c>
      <c r="B2027" s="19" t="s">
        <v>1289</v>
      </c>
      <c r="D2027" s="51" t="s">
        <v>1879</v>
      </c>
      <c r="E2027" s="51" t="s">
        <v>672</v>
      </c>
      <c r="F2027" s="51" t="s">
        <v>672</v>
      </c>
      <c r="N2027" s="53">
        <v>0</v>
      </c>
      <c r="P2027" s="53">
        <v>0</v>
      </c>
    </row>
    <row r="2028" spans="1:16" hidden="1">
      <c r="A2028" s="19" t="s">
        <v>637</v>
      </c>
      <c r="B2028" s="19" t="s">
        <v>1289</v>
      </c>
      <c r="D2028" s="51" t="s">
        <v>1879</v>
      </c>
      <c r="E2028" s="51" t="s">
        <v>672</v>
      </c>
      <c r="F2028" s="51" t="s">
        <v>672</v>
      </c>
      <c r="N2028" s="53">
        <v>304</v>
      </c>
      <c r="P2028" s="53">
        <v>304</v>
      </c>
    </row>
    <row r="2029" spans="1:16" hidden="1">
      <c r="A2029" s="19" t="s">
        <v>639</v>
      </c>
      <c r="B2029" s="19" t="s">
        <v>1289</v>
      </c>
      <c r="D2029" s="51" t="s">
        <v>1879</v>
      </c>
      <c r="E2029" s="51" t="s">
        <v>672</v>
      </c>
      <c r="F2029" s="51" t="s">
        <v>672</v>
      </c>
      <c r="N2029" s="53">
        <v>3952</v>
      </c>
      <c r="P2029" s="53">
        <v>3952</v>
      </c>
    </row>
    <row r="2030" spans="1:16" hidden="1">
      <c r="A2030" s="19" t="s">
        <v>1894</v>
      </c>
      <c r="B2030" s="19" t="s">
        <v>1289</v>
      </c>
      <c r="D2030" s="51" t="s">
        <v>1879</v>
      </c>
      <c r="E2030" s="51" t="s">
        <v>672</v>
      </c>
      <c r="F2030" s="51" t="s">
        <v>672</v>
      </c>
      <c r="N2030" s="53">
        <v>0</v>
      </c>
      <c r="P2030" s="53">
        <v>0</v>
      </c>
    </row>
    <row r="2031" spans="1:16" hidden="1">
      <c r="A2031" s="19" t="s">
        <v>640</v>
      </c>
      <c r="B2031" s="19" t="s">
        <v>1289</v>
      </c>
      <c r="D2031" s="51" t="s">
        <v>1879</v>
      </c>
      <c r="E2031" s="51" t="s">
        <v>672</v>
      </c>
      <c r="F2031" s="51" t="s">
        <v>672</v>
      </c>
      <c r="N2031" s="53">
        <v>1520</v>
      </c>
      <c r="P2031" s="53">
        <v>1520</v>
      </c>
    </row>
    <row r="2032" spans="1:16" hidden="1">
      <c r="A2032" s="19" t="s">
        <v>2663</v>
      </c>
      <c r="B2032" s="19" t="s">
        <v>1290</v>
      </c>
      <c r="D2032" s="51" t="s">
        <v>1879</v>
      </c>
      <c r="E2032" s="51" t="s">
        <v>460</v>
      </c>
      <c r="F2032" s="51" t="s">
        <v>2662</v>
      </c>
      <c r="H2032" s="51" t="s">
        <v>623</v>
      </c>
      <c r="N2032" s="53">
        <v>17.87304</v>
      </c>
      <c r="O2032" s="53">
        <v>17.87304</v>
      </c>
      <c r="P2032" s="53">
        <v>0</v>
      </c>
    </row>
    <row r="2033" spans="1:16" hidden="1">
      <c r="A2033" s="19" t="s">
        <v>1986</v>
      </c>
      <c r="B2033" s="19" t="s">
        <v>49</v>
      </c>
      <c r="D2033" s="51" t="s">
        <v>1879</v>
      </c>
      <c r="E2033" s="51" t="s">
        <v>3</v>
      </c>
      <c r="F2033" s="51" t="s">
        <v>3</v>
      </c>
      <c r="H2033" s="51" t="s">
        <v>623</v>
      </c>
      <c r="J2033" s="51" t="s">
        <v>206</v>
      </c>
      <c r="K2033" s="51" t="s">
        <v>3476</v>
      </c>
      <c r="L2033" s="51">
        <v>56832</v>
      </c>
      <c r="N2033" s="53">
        <v>0</v>
      </c>
      <c r="P2033" s="53">
        <v>0</v>
      </c>
    </row>
    <row r="2034" spans="1:16" hidden="1">
      <c r="A2034" s="19" t="s">
        <v>1985</v>
      </c>
      <c r="B2034" s="19" t="s">
        <v>49</v>
      </c>
      <c r="D2034" s="51" t="s">
        <v>1879</v>
      </c>
      <c r="E2034" s="51" t="s">
        <v>3</v>
      </c>
      <c r="F2034" s="51" t="s">
        <v>3</v>
      </c>
      <c r="H2034" s="51" t="s">
        <v>623</v>
      </c>
      <c r="J2034" s="51" t="s">
        <v>206</v>
      </c>
      <c r="K2034" s="51" t="s">
        <v>3476</v>
      </c>
      <c r="L2034" s="51">
        <v>56832</v>
      </c>
      <c r="N2034" s="53">
        <v>0.398830270505179</v>
      </c>
      <c r="P2034" s="53">
        <v>0.398830270505179</v>
      </c>
    </row>
    <row r="2035" spans="1:16" hidden="1">
      <c r="A2035" s="19" t="s">
        <v>1984</v>
      </c>
      <c r="B2035" s="19" t="s">
        <v>49</v>
      </c>
      <c r="D2035" s="51" t="s">
        <v>1879</v>
      </c>
      <c r="E2035" s="51" t="s">
        <v>3</v>
      </c>
      <c r="F2035" s="51" t="s">
        <v>3</v>
      </c>
      <c r="H2035" s="51" t="s">
        <v>623</v>
      </c>
      <c r="J2035" s="51" t="s">
        <v>206</v>
      </c>
      <c r="K2035" s="51" t="s">
        <v>3476</v>
      </c>
      <c r="L2035" s="51">
        <v>56832</v>
      </c>
      <c r="N2035" s="53">
        <v>54199.601169729496</v>
      </c>
      <c r="P2035" s="53">
        <v>54199.601169729496</v>
      </c>
    </row>
    <row r="2036" spans="1:16" hidden="1">
      <c r="A2036" s="19" t="s">
        <v>40</v>
      </c>
      <c r="B2036" s="19" t="s">
        <v>2425</v>
      </c>
      <c r="D2036" s="51" t="s">
        <v>1879</v>
      </c>
      <c r="E2036" s="51" t="s">
        <v>103</v>
      </c>
      <c r="F2036" s="51" t="s">
        <v>725</v>
      </c>
      <c r="H2036" s="51" t="s">
        <v>6</v>
      </c>
      <c r="J2036" s="51" t="s">
        <v>2424</v>
      </c>
      <c r="K2036" s="51" t="s">
        <v>2423</v>
      </c>
      <c r="N2036" s="53">
        <v>874</v>
      </c>
      <c r="P2036" s="53">
        <v>874</v>
      </c>
    </row>
    <row r="2037" spans="1:16" hidden="1">
      <c r="A2037" s="19" t="s">
        <v>39</v>
      </c>
      <c r="B2037" s="19" t="s">
        <v>1291</v>
      </c>
      <c r="D2037" s="51" t="s">
        <v>1879</v>
      </c>
      <c r="E2037" s="51" t="s">
        <v>622</v>
      </c>
      <c r="F2037" s="51" t="s">
        <v>622</v>
      </c>
      <c r="H2037" s="51" t="s">
        <v>623</v>
      </c>
      <c r="J2037" s="51" t="s">
        <v>2009</v>
      </c>
      <c r="K2037" s="51" t="s">
        <v>2009</v>
      </c>
      <c r="L2037" s="51">
        <v>10812</v>
      </c>
      <c r="N2037" s="53">
        <v>285949.56599999999</v>
      </c>
      <c r="P2037" s="53">
        <v>285949.56599999999</v>
      </c>
    </row>
    <row r="2038" spans="1:16" hidden="1">
      <c r="A2038" s="19" t="s">
        <v>1986</v>
      </c>
      <c r="B2038" s="19" t="s">
        <v>1292</v>
      </c>
      <c r="D2038" s="51" t="s">
        <v>1879</v>
      </c>
      <c r="E2038" s="51" t="s">
        <v>460</v>
      </c>
      <c r="F2038" s="51" t="s">
        <v>460</v>
      </c>
      <c r="H2038" s="51" t="s">
        <v>623</v>
      </c>
      <c r="J2038" s="51" t="s">
        <v>3260</v>
      </c>
      <c r="K2038" s="51" t="s">
        <v>590</v>
      </c>
      <c r="N2038" s="53">
        <v>0</v>
      </c>
      <c r="P2038" s="53">
        <v>0</v>
      </c>
    </row>
    <row r="2039" spans="1:16" hidden="1">
      <c r="A2039" s="19" t="s">
        <v>1985</v>
      </c>
      <c r="B2039" s="19" t="s">
        <v>1292</v>
      </c>
      <c r="D2039" s="51" t="s">
        <v>1879</v>
      </c>
      <c r="E2039" s="51" t="s">
        <v>460</v>
      </c>
      <c r="F2039" s="51" t="s">
        <v>460</v>
      </c>
      <c r="H2039" s="51" t="s">
        <v>623</v>
      </c>
      <c r="J2039" s="51" t="s">
        <v>3260</v>
      </c>
      <c r="K2039" s="51" t="s">
        <v>590</v>
      </c>
      <c r="N2039" s="53">
        <v>0.29262860550878816</v>
      </c>
      <c r="P2039" s="53">
        <v>0.29262860550878816</v>
      </c>
    </row>
    <row r="2040" spans="1:16" hidden="1">
      <c r="A2040" s="19" t="s">
        <v>1984</v>
      </c>
      <c r="B2040" s="19" t="s">
        <v>1292</v>
      </c>
      <c r="D2040" s="51" t="s">
        <v>1879</v>
      </c>
      <c r="E2040" s="51" t="s">
        <v>460</v>
      </c>
      <c r="F2040" s="51" t="s">
        <v>460</v>
      </c>
      <c r="H2040" s="51" t="s">
        <v>623</v>
      </c>
      <c r="J2040" s="51" t="s">
        <v>3260</v>
      </c>
      <c r="K2040" s="51" t="s">
        <v>590</v>
      </c>
      <c r="N2040" s="53">
        <v>39767.176371394489</v>
      </c>
      <c r="P2040" s="53">
        <v>39767.176371394489</v>
      </c>
    </row>
    <row r="2041" spans="1:16" hidden="1">
      <c r="A2041" s="19" t="s">
        <v>1986</v>
      </c>
      <c r="B2041" s="19" t="s">
        <v>70</v>
      </c>
      <c r="D2041" s="51" t="s">
        <v>1879</v>
      </c>
      <c r="E2041" s="51" t="s">
        <v>460</v>
      </c>
      <c r="F2041" s="51" t="s">
        <v>460</v>
      </c>
      <c r="H2041" s="51" t="s">
        <v>623</v>
      </c>
      <c r="J2041" s="51" t="s">
        <v>398</v>
      </c>
      <c r="K2041" s="51" t="s">
        <v>3361</v>
      </c>
      <c r="L2041" s="51">
        <v>57743</v>
      </c>
      <c r="N2041" s="53">
        <v>0</v>
      </c>
      <c r="P2041" s="53">
        <v>0</v>
      </c>
    </row>
    <row r="2042" spans="1:16" hidden="1">
      <c r="A2042" s="19" t="s">
        <v>1985</v>
      </c>
      <c r="B2042" s="19" t="s">
        <v>70</v>
      </c>
      <c r="D2042" s="51" t="s">
        <v>1879</v>
      </c>
      <c r="E2042" s="51" t="s">
        <v>460</v>
      </c>
      <c r="F2042" s="51" t="s">
        <v>460</v>
      </c>
      <c r="H2042" s="51" t="s">
        <v>623</v>
      </c>
      <c r="J2042" s="51" t="s">
        <v>398</v>
      </c>
      <c r="K2042" s="51" t="s">
        <v>3361</v>
      </c>
      <c r="L2042" s="51">
        <v>57743</v>
      </c>
      <c r="N2042" s="53">
        <v>2.354900690689905E-2</v>
      </c>
      <c r="P2042" s="53">
        <v>2.354900690689905E-2</v>
      </c>
    </row>
    <row r="2043" spans="1:16" hidden="1">
      <c r="A2043" s="19" t="s">
        <v>1984</v>
      </c>
      <c r="B2043" s="19" t="s">
        <v>70</v>
      </c>
      <c r="D2043" s="51" t="s">
        <v>1879</v>
      </c>
      <c r="E2043" s="51" t="s">
        <v>460</v>
      </c>
      <c r="F2043" s="51" t="s">
        <v>460</v>
      </c>
      <c r="H2043" s="51" t="s">
        <v>623</v>
      </c>
      <c r="J2043" s="51" t="s">
        <v>398</v>
      </c>
      <c r="K2043" s="51" t="s">
        <v>3361</v>
      </c>
      <c r="L2043" s="51">
        <v>57743</v>
      </c>
      <c r="N2043" s="53">
        <v>3200.2254509930931</v>
      </c>
      <c r="P2043" s="53">
        <v>3200.2254509930931</v>
      </c>
    </row>
    <row r="2044" spans="1:16" hidden="1">
      <c r="A2044" s="19" t="s">
        <v>1986</v>
      </c>
      <c r="B2044" s="19" t="s">
        <v>64</v>
      </c>
      <c r="D2044" s="51" t="s">
        <v>1879</v>
      </c>
      <c r="E2044" s="51" t="s">
        <v>460</v>
      </c>
      <c r="F2044" s="51" t="s">
        <v>460</v>
      </c>
      <c r="H2044" s="51" t="s">
        <v>623</v>
      </c>
      <c r="J2044" s="51" t="s">
        <v>399</v>
      </c>
      <c r="K2044" s="51" t="s">
        <v>3360</v>
      </c>
      <c r="L2044" s="51">
        <v>57722</v>
      </c>
      <c r="N2044" s="53">
        <v>0</v>
      </c>
      <c r="P2044" s="53">
        <v>0</v>
      </c>
    </row>
    <row r="2045" spans="1:16" hidden="1">
      <c r="A2045" s="19" t="s">
        <v>1985</v>
      </c>
      <c r="B2045" s="19" t="s">
        <v>64</v>
      </c>
      <c r="D2045" s="51" t="s">
        <v>1879</v>
      </c>
      <c r="E2045" s="51" t="s">
        <v>460</v>
      </c>
      <c r="F2045" s="51" t="s">
        <v>460</v>
      </c>
      <c r="H2045" s="51" t="s">
        <v>623</v>
      </c>
      <c r="J2045" s="51" t="s">
        <v>399</v>
      </c>
      <c r="K2045" s="51" t="s">
        <v>3360</v>
      </c>
      <c r="L2045" s="51">
        <v>57722</v>
      </c>
      <c r="N2045" s="53">
        <v>2.5797533971991249E-2</v>
      </c>
      <c r="P2045" s="53">
        <v>2.5797533971991249E-2</v>
      </c>
    </row>
    <row r="2046" spans="1:16" hidden="1">
      <c r="A2046" s="19" t="s">
        <v>1984</v>
      </c>
      <c r="B2046" s="19" t="s">
        <v>64</v>
      </c>
      <c r="D2046" s="51" t="s">
        <v>1879</v>
      </c>
      <c r="E2046" s="51" t="s">
        <v>460</v>
      </c>
      <c r="F2046" s="51" t="s">
        <v>460</v>
      </c>
      <c r="H2046" s="51" t="s">
        <v>623</v>
      </c>
      <c r="J2046" s="51" t="s">
        <v>399</v>
      </c>
      <c r="K2046" s="51" t="s">
        <v>3360</v>
      </c>
      <c r="L2046" s="51">
        <v>57722</v>
      </c>
      <c r="N2046" s="53">
        <v>3505.7922024660284</v>
      </c>
      <c r="P2046" s="53">
        <v>3505.7922024660284</v>
      </c>
    </row>
    <row r="2047" spans="1:16" hidden="1">
      <c r="A2047" s="19" t="s">
        <v>2663</v>
      </c>
      <c r="B2047" s="19" t="s">
        <v>1293</v>
      </c>
      <c r="D2047" s="51" t="s">
        <v>1879</v>
      </c>
      <c r="E2047" s="51" t="s">
        <v>460</v>
      </c>
      <c r="F2047" s="51" t="s">
        <v>2662</v>
      </c>
      <c r="H2047" s="51" t="s">
        <v>623</v>
      </c>
      <c r="J2047" s="51" t="s">
        <v>551</v>
      </c>
      <c r="K2047" s="51" t="s">
        <v>3096</v>
      </c>
      <c r="N2047" s="53">
        <v>83.143969999999996</v>
      </c>
      <c r="O2047" s="53">
        <v>83.143969999999996</v>
      </c>
      <c r="P2047" s="53">
        <v>0</v>
      </c>
    </row>
    <row r="2048" spans="1:16" hidden="1">
      <c r="A2048" s="19" t="s">
        <v>2149</v>
      </c>
      <c r="B2048" s="19" t="s">
        <v>1294</v>
      </c>
      <c r="D2048" s="51" t="s">
        <v>1879</v>
      </c>
      <c r="E2048" s="51" t="s">
        <v>672</v>
      </c>
      <c r="F2048" s="51" t="s">
        <v>672</v>
      </c>
      <c r="G2048" s="51" t="s">
        <v>671</v>
      </c>
      <c r="H2048" s="51" t="s">
        <v>671</v>
      </c>
      <c r="L2048" s="51" t="s">
        <v>15</v>
      </c>
      <c r="N2048" s="53">
        <v>332.04691215663644</v>
      </c>
      <c r="O2048" s="53">
        <v>0</v>
      </c>
      <c r="P2048" s="53">
        <v>332.04691215663644</v>
      </c>
    </row>
    <row r="2049" spans="1:16" hidden="1">
      <c r="A2049" s="19" t="s">
        <v>1994</v>
      </c>
      <c r="B2049" s="19" t="s">
        <v>1295</v>
      </c>
      <c r="D2049" s="51" t="s">
        <v>1879</v>
      </c>
      <c r="E2049" s="51" t="s">
        <v>4</v>
      </c>
      <c r="F2049" s="51" t="s">
        <v>4</v>
      </c>
      <c r="H2049" s="51" t="s">
        <v>623</v>
      </c>
      <c r="I2049" s="51" t="s">
        <v>3937</v>
      </c>
      <c r="J2049" s="51" t="s">
        <v>3936</v>
      </c>
      <c r="N2049" s="53">
        <v>7288</v>
      </c>
      <c r="P2049" s="53">
        <v>7288</v>
      </c>
    </row>
    <row r="2050" spans="1:16" hidden="1">
      <c r="A2050" s="19" t="s">
        <v>2263</v>
      </c>
      <c r="B2050" s="19" t="s">
        <v>2114</v>
      </c>
      <c r="D2050" s="51" t="s">
        <v>1879</v>
      </c>
      <c r="E2050" s="51" t="s">
        <v>0</v>
      </c>
      <c r="F2050" s="51" t="s">
        <v>722</v>
      </c>
      <c r="G2050" s="51" t="s">
        <v>0</v>
      </c>
      <c r="H2050" s="51" t="s">
        <v>1</v>
      </c>
      <c r="J2050" s="51" t="s">
        <v>2111</v>
      </c>
      <c r="K2050" s="51" t="s">
        <v>2262</v>
      </c>
      <c r="N2050" s="53">
        <v>3</v>
      </c>
      <c r="P2050" s="53">
        <v>3</v>
      </c>
    </row>
    <row r="2051" spans="1:16" hidden="1">
      <c r="A2051" s="19" t="s">
        <v>2066</v>
      </c>
      <c r="B2051" s="19" t="s">
        <v>2114</v>
      </c>
      <c r="D2051" s="51" t="s">
        <v>1879</v>
      </c>
      <c r="E2051" s="51" t="s">
        <v>0</v>
      </c>
      <c r="F2051" s="51" t="s">
        <v>722</v>
      </c>
      <c r="G2051" s="51" t="s">
        <v>0</v>
      </c>
      <c r="H2051" s="51" t="s">
        <v>1</v>
      </c>
      <c r="J2051" s="51" t="s">
        <v>2111</v>
      </c>
      <c r="K2051" s="51" t="s">
        <v>2262</v>
      </c>
      <c r="N2051" s="53">
        <v>16614</v>
      </c>
      <c r="P2051" s="53">
        <v>16614</v>
      </c>
    </row>
    <row r="2052" spans="1:16" hidden="1">
      <c r="A2052" s="19" t="s">
        <v>2066</v>
      </c>
      <c r="B2052" s="19" t="s">
        <v>2114</v>
      </c>
      <c r="D2052" s="51" t="s">
        <v>1879</v>
      </c>
      <c r="E2052" s="51" t="s">
        <v>0</v>
      </c>
      <c r="F2052" s="51" t="s">
        <v>722</v>
      </c>
      <c r="G2052" s="51" t="s">
        <v>0</v>
      </c>
      <c r="H2052" s="51" t="s">
        <v>1878</v>
      </c>
      <c r="J2052" s="51" t="s">
        <v>2111</v>
      </c>
      <c r="K2052" s="51" t="s">
        <v>2113</v>
      </c>
      <c r="N2052" s="53">
        <v>10567</v>
      </c>
      <c r="P2052" s="53">
        <v>10567</v>
      </c>
    </row>
    <row r="2053" spans="1:16" hidden="1">
      <c r="A2053" s="19" t="s">
        <v>2149</v>
      </c>
      <c r="B2053" s="19" t="s">
        <v>2370</v>
      </c>
      <c r="D2053" s="51" t="s">
        <v>1879</v>
      </c>
      <c r="E2053" s="51" t="s">
        <v>672</v>
      </c>
      <c r="F2053" s="51" t="s">
        <v>672</v>
      </c>
      <c r="G2053" s="51" t="s">
        <v>671</v>
      </c>
      <c r="H2053" s="51" t="s">
        <v>6</v>
      </c>
      <c r="L2053" s="51" t="s">
        <v>2369</v>
      </c>
      <c r="N2053" s="53">
        <v>0.31063977952420735</v>
      </c>
      <c r="O2053" s="53">
        <v>0</v>
      </c>
      <c r="P2053" s="53">
        <v>0.31063977952420735</v>
      </c>
    </row>
    <row r="2054" spans="1:16" hidden="1">
      <c r="A2054" s="19" t="s">
        <v>2149</v>
      </c>
      <c r="B2054" s="19" t="s">
        <v>2368</v>
      </c>
      <c r="D2054" s="51" t="s">
        <v>1879</v>
      </c>
      <c r="E2054" s="51" t="s">
        <v>672</v>
      </c>
      <c r="F2054" s="51" t="s">
        <v>672</v>
      </c>
      <c r="G2054" s="51" t="s">
        <v>671</v>
      </c>
      <c r="H2054" s="51" t="s">
        <v>6</v>
      </c>
      <c r="L2054" s="51" t="s">
        <v>2367</v>
      </c>
      <c r="N2054" s="53">
        <v>235.78909873624403</v>
      </c>
      <c r="O2054" s="53">
        <v>0</v>
      </c>
      <c r="P2054" s="53">
        <v>235.78909873624403</v>
      </c>
    </row>
    <row r="2055" spans="1:16" hidden="1">
      <c r="A2055" s="19" t="s">
        <v>1986</v>
      </c>
      <c r="B2055" s="19" t="s">
        <v>1296</v>
      </c>
      <c r="D2055" s="51" t="s">
        <v>1879</v>
      </c>
      <c r="E2055" s="51" t="s">
        <v>460</v>
      </c>
      <c r="F2055" s="51" t="s">
        <v>460</v>
      </c>
      <c r="H2055" s="51" t="s">
        <v>623</v>
      </c>
      <c r="J2055" s="51" t="s">
        <v>360</v>
      </c>
      <c r="K2055" s="51" t="s">
        <v>3473</v>
      </c>
      <c r="L2055" s="51">
        <v>56939</v>
      </c>
      <c r="N2055" s="53">
        <v>0</v>
      </c>
      <c r="P2055" s="53">
        <v>0</v>
      </c>
    </row>
    <row r="2056" spans="1:16" hidden="1">
      <c r="A2056" s="19" t="s">
        <v>1985</v>
      </c>
      <c r="B2056" s="19" t="s">
        <v>1296</v>
      </c>
      <c r="D2056" s="51" t="s">
        <v>1879</v>
      </c>
      <c r="E2056" s="51" t="s">
        <v>460</v>
      </c>
      <c r="F2056" s="51" t="s">
        <v>460</v>
      </c>
      <c r="H2056" s="51" t="s">
        <v>623</v>
      </c>
      <c r="J2056" s="51" t="s">
        <v>360</v>
      </c>
      <c r="K2056" s="51" t="s">
        <v>3473</v>
      </c>
      <c r="L2056" s="51">
        <v>56939</v>
      </c>
      <c r="N2056" s="53">
        <v>0.31344792091225443</v>
      </c>
      <c r="P2056" s="53">
        <v>0.31344792091225443</v>
      </c>
    </row>
    <row r="2057" spans="1:16" hidden="1">
      <c r="A2057" s="19" t="s">
        <v>1984</v>
      </c>
      <c r="B2057" s="19" t="s">
        <v>1296</v>
      </c>
      <c r="D2057" s="51" t="s">
        <v>1879</v>
      </c>
      <c r="E2057" s="51" t="s">
        <v>460</v>
      </c>
      <c r="F2057" s="51" t="s">
        <v>460</v>
      </c>
      <c r="H2057" s="51" t="s">
        <v>623</v>
      </c>
      <c r="J2057" s="51" t="s">
        <v>360</v>
      </c>
      <c r="K2057" s="51" t="s">
        <v>3473</v>
      </c>
      <c r="L2057" s="51">
        <v>56939</v>
      </c>
      <c r="N2057" s="53">
        <v>42596.446552079091</v>
      </c>
      <c r="P2057" s="53">
        <v>42596.446552079091</v>
      </c>
    </row>
    <row r="2058" spans="1:16" hidden="1">
      <c r="A2058" s="19" t="s">
        <v>39</v>
      </c>
      <c r="B2058" s="19" t="s">
        <v>3356</v>
      </c>
      <c r="D2058" s="51" t="s">
        <v>1879</v>
      </c>
      <c r="E2058" s="51" t="s">
        <v>460</v>
      </c>
      <c r="F2058" s="51" t="s">
        <v>460</v>
      </c>
      <c r="H2058" s="51" t="s">
        <v>623</v>
      </c>
      <c r="J2058" s="51" t="s">
        <v>361</v>
      </c>
      <c r="K2058" s="51" t="s">
        <v>3355</v>
      </c>
      <c r="L2058" s="51">
        <v>57455</v>
      </c>
      <c r="N2058" s="53">
        <v>69024.495999999999</v>
      </c>
      <c r="P2058" s="53">
        <v>69024.495999999999</v>
      </c>
    </row>
    <row r="2059" spans="1:16" hidden="1">
      <c r="A2059" s="19" t="s">
        <v>1986</v>
      </c>
      <c r="B2059" s="19" t="s">
        <v>1297</v>
      </c>
      <c r="D2059" s="51" t="s">
        <v>1879</v>
      </c>
      <c r="E2059" s="51" t="s">
        <v>460</v>
      </c>
      <c r="F2059" s="51" t="s">
        <v>460</v>
      </c>
      <c r="H2059" s="51" t="s">
        <v>623</v>
      </c>
      <c r="J2059" s="51" t="s">
        <v>554</v>
      </c>
      <c r="K2059" s="51" t="s">
        <v>3013</v>
      </c>
      <c r="L2059" s="51" t="s">
        <v>3012</v>
      </c>
      <c r="N2059" s="53">
        <v>0</v>
      </c>
      <c r="P2059" s="53">
        <v>0</v>
      </c>
    </row>
    <row r="2060" spans="1:16" hidden="1">
      <c r="A2060" s="19" t="s">
        <v>1985</v>
      </c>
      <c r="B2060" s="19" t="s">
        <v>1297</v>
      </c>
      <c r="D2060" s="51" t="s">
        <v>1879</v>
      </c>
      <c r="E2060" s="51" t="s">
        <v>460</v>
      </c>
      <c r="F2060" s="51" t="s">
        <v>460</v>
      </c>
      <c r="H2060" s="51" t="s">
        <v>623</v>
      </c>
      <c r="J2060" s="51" t="s">
        <v>554</v>
      </c>
      <c r="K2060" s="51" t="s">
        <v>3013</v>
      </c>
      <c r="L2060" s="51" t="s">
        <v>3012</v>
      </c>
      <c r="N2060" s="53">
        <v>0.42118785660160274</v>
      </c>
      <c r="P2060" s="53">
        <v>0.42118785660160274</v>
      </c>
    </row>
    <row r="2061" spans="1:16" hidden="1">
      <c r="A2061" s="19" t="s">
        <v>1984</v>
      </c>
      <c r="B2061" s="19" t="s">
        <v>1297</v>
      </c>
      <c r="D2061" s="51" t="s">
        <v>1879</v>
      </c>
      <c r="E2061" s="51" t="s">
        <v>460</v>
      </c>
      <c r="F2061" s="51" t="s">
        <v>460</v>
      </c>
      <c r="H2061" s="51" t="s">
        <v>623</v>
      </c>
      <c r="J2061" s="51" t="s">
        <v>554</v>
      </c>
      <c r="K2061" s="51" t="s">
        <v>3013</v>
      </c>
      <c r="L2061" s="51" t="s">
        <v>3012</v>
      </c>
      <c r="N2061" s="53">
        <v>57237.916812143405</v>
      </c>
      <c r="P2061" s="53">
        <v>57237.916812143405</v>
      </c>
    </row>
    <row r="2062" spans="1:16" hidden="1">
      <c r="A2062" s="19" t="s">
        <v>39</v>
      </c>
      <c r="B2062" s="19" t="s">
        <v>1298</v>
      </c>
      <c r="D2062" s="51" t="s">
        <v>1879</v>
      </c>
      <c r="E2062" s="51" t="s">
        <v>622</v>
      </c>
      <c r="F2062" s="51" t="s">
        <v>622</v>
      </c>
      <c r="H2062" s="51" t="s">
        <v>623</v>
      </c>
      <c r="J2062" s="51" t="s">
        <v>2009</v>
      </c>
      <c r="K2062" s="51" t="s">
        <v>2009</v>
      </c>
      <c r="L2062" s="51">
        <v>10812</v>
      </c>
      <c r="N2062" s="53">
        <v>163918.291</v>
      </c>
      <c r="P2062" s="53">
        <v>163918.291</v>
      </c>
    </row>
    <row r="2063" spans="1:16" hidden="1">
      <c r="A2063" s="19" t="s">
        <v>39</v>
      </c>
      <c r="B2063" s="19" t="s">
        <v>1299</v>
      </c>
      <c r="D2063" s="51" t="s">
        <v>1879</v>
      </c>
      <c r="E2063" s="51" t="s">
        <v>622</v>
      </c>
      <c r="F2063" s="51" t="s">
        <v>622</v>
      </c>
      <c r="H2063" s="51" t="s">
        <v>623</v>
      </c>
      <c r="J2063" s="51" t="s">
        <v>2009</v>
      </c>
      <c r="K2063" s="51" t="s">
        <v>2009</v>
      </c>
      <c r="L2063" s="51">
        <v>10810</v>
      </c>
      <c r="N2063" s="53">
        <v>18826.75</v>
      </c>
      <c r="P2063" s="53">
        <v>18826.75</v>
      </c>
    </row>
    <row r="2064" spans="1:16" hidden="1">
      <c r="A2064" s="19" t="s">
        <v>1986</v>
      </c>
      <c r="B2064" s="19" t="s">
        <v>192</v>
      </c>
      <c r="D2064" s="51" t="s">
        <v>1879</v>
      </c>
      <c r="E2064" s="51" t="s">
        <v>460</v>
      </c>
      <c r="F2064" s="51" t="s">
        <v>460</v>
      </c>
      <c r="H2064" s="51" t="s">
        <v>623</v>
      </c>
      <c r="J2064" s="51" t="s">
        <v>3160</v>
      </c>
      <c r="K2064" s="51" t="s">
        <v>3159</v>
      </c>
      <c r="L2064" s="51" t="s">
        <v>3158</v>
      </c>
      <c r="N2064" s="53">
        <v>0</v>
      </c>
      <c r="P2064" s="53">
        <v>0</v>
      </c>
    </row>
    <row r="2065" spans="1:16" hidden="1">
      <c r="A2065" s="19" t="s">
        <v>1985</v>
      </c>
      <c r="B2065" s="19" t="s">
        <v>192</v>
      </c>
      <c r="D2065" s="51" t="s">
        <v>1879</v>
      </c>
      <c r="E2065" s="51" t="s">
        <v>460</v>
      </c>
      <c r="F2065" s="51" t="s">
        <v>460</v>
      </c>
      <c r="H2065" s="51" t="s">
        <v>623</v>
      </c>
      <c r="J2065" s="51" t="s">
        <v>3160</v>
      </c>
      <c r="K2065" s="51" t="s">
        <v>3159</v>
      </c>
      <c r="L2065" s="51" t="s">
        <v>3158</v>
      </c>
      <c r="N2065" s="53">
        <v>2.0947080901377303E-2</v>
      </c>
      <c r="P2065" s="53">
        <v>2.0947080901377303E-2</v>
      </c>
    </row>
    <row r="2066" spans="1:16" hidden="1">
      <c r="A2066" s="19" t="s">
        <v>1984</v>
      </c>
      <c r="B2066" s="19" t="s">
        <v>192</v>
      </c>
      <c r="D2066" s="51" t="s">
        <v>1879</v>
      </c>
      <c r="E2066" s="51" t="s">
        <v>460</v>
      </c>
      <c r="F2066" s="51" t="s">
        <v>460</v>
      </c>
      <c r="H2066" s="51" t="s">
        <v>623</v>
      </c>
      <c r="J2066" s="51" t="s">
        <v>3160</v>
      </c>
      <c r="K2066" s="51" t="s">
        <v>3159</v>
      </c>
      <c r="L2066" s="51" t="s">
        <v>3158</v>
      </c>
      <c r="N2066" s="53">
        <v>2846.6330529190986</v>
      </c>
      <c r="P2066" s="53">
        <v>2846.6330529190986</v>
      </c>
    </row>
    <row r="2067" spans="1:16" hidden="1">
      <c r="A2067" s="19" t="s">
        <v>2438</v>
      </c>
      <c r="B2067" s="19" t="s">
        <v>2437</v>
      </c>
      <c r="D2067" s="51" t="s">
        <v>1879</v>
      </c>
      <c r="E2067" s="51" t="s">
        <v>672</v>
      </c>
      <c r="F2067" s="51" t="s">
        <v>672</v>
      </c>
      <c r="H2067" s="51" t="s">
        <v>50</v>
      </c>
      <c r="N2067" s="53">
        <v>461911</v>
      </c>
      <c r="O2067" s="53">
        <v>5044</v>
      </c>
      <c r="P2067" s="53">
        <v>456867</v>
      </c>
    </row>
    <row r="2068" spans="1:16" hidden="1">
      <c r="A2068" s="19" t="s">
        <v>2149</v>
      </c>
      <c r="B2068" s="19" t="s">
        <v>1300</v>
      </c>
      <c r="D2068" s="51" t="s">
        <v>1879</v>
      </c>
      <c r="E2068" s="51" t="s">
        <v>672</v>
      </c>
      <c r="F2068" s="51" t="s">
        <v>672</v>
      </c>
      <c r="G2068" s="51" t="s">
        <v>671</v>
      </c>
      <c r="H2068" s="51" t="s">
        <v>5</v>
      </c>
      <c r="K2068" s="51" t="s">
        <v>2590</v>
      </c>
      <c r="L2068" s="51" t="s">
        <v>15</v>
      </c>
      <c r="N2068" s="53">
        <v>10.143064105333902</v>
      </c>
      <c r="O2068" s="53">
        <v>0</v>
      </c>
      <c r="P2068" s="53">
        <v>10.143064105333902</v>
      </c>
    </row>
    <row r="2069" spans="1:16" hidden="1">
      <c r="A2069" s="19" t="s">
        <v>1986</v>
      </c>
      <c r="B2069" s="19" t="s">
        <v>1301</v>
      </c>
      <c r="D2069" s="51" t="s">
        <v>1879</v>
      </c>
      <c r="E2069" s="51" t="s">
        <v>622</v>
      </c>
      <c r="F2069" s="51" t="s">
        <v>622</v>
      </c>
      <c r="H2069" s="51" t="s">
        <v>623</v>
      </c>
      <c r="J2069" s="51" t="s">
        <v>44</v>
      </c>
      <c r="K2069" s="51" t="s">
        <v>44</v>
      </c>
      <c r="L2069" s="51" t="s">
        <v>2823</v>
      </c>
      <c r="N2069" s="53">
        <v>0</v>
      </c>
      <c r="P2069" s="53">
        <v>0</v>
      </c>
    </row>
    <row r="2070" spans="1:16" hidden="1">
      <c r="A2070" s="19" t="s">
        <v>1985</v>
      </c>
      <c r="B2070" s="19" t="s">
        <v>1301</v>
      </c>
      <c r="D2070" s="51" t="s">
        <v>1879</v>
      </c>
      <c r="E2070" s="51" t="s">
        <v>622</v>
      </c>
      <c r="F2070" s="51" t="s">
        <v>622</v>
      </c>
      <c r="H2070" s="51" t="s">
        <v>623</v>
      </c>
      <c r="J2070" s="51" t="s">
        <v>44</v>
      </c>
      <c r="K2070" s="51" t="s">
        <v>44</v>
      </c>
      <c r="L2070" s="51" t="s">
        <v>2823</v>
      </c>
      <c r="N2070" s="53">
        <v>1.4650231737787376</v>
      </c>
      <c r="P2070" s="53">
        <v>1.4650231737787376</v>
      </c>
    </row>
    <row r="2071" spans="1:16" hidden="1">
      <c r="A2071" s="19" t="s">
        <v>1984</v>
      </c>
      <c r="B2071" s="19" t="s">
        <v>1301</v>
      </c>
      <c r="D2071" s="51" t="s">
        <v>1879</v>
      </c>
      <c r="E2071" s="51" t="s">
        <v>622</v>
      </c>
      <c r="F2071" s="51" t="s">
        <v>622</v>
      </c>
      <c r="H2071" s="51" t="s">
        <v>623</v>
      </c>
      <c r="J2071" s="51" t="s">
        <v>44</v>
      </c>
      <c r="K2071" s="51" t="s">
        <v>44</v>
      </c>
      <c r="L2071" s="51" t="s">
        <v>2823</v>
      </c>
      <c r="N2071" s="53">
        <v>199091.38697682624</v>
      </c>
      <c r="P2071" s="53">
        <v>199091.38697682624</v>
      </c>
    </row>
    <row r="2072" spans="1:16" hidden="1">
      <c r="A2072" s="19" t="s">
        <v>1986</v>
      </c>
      <c r="B2072" s="19" t="s">
        <v>1302</v>
      </c>
      <c r="D2072" s="51" t="s">
        <v>1879</v>
      </c>
      <c r="E2072" s="51" t="s">
        <v>4</v>
      </c>
      <c r="F2072" s="51" t="s">
        <v>4</v>
      </c>
      <c r="H2072" s="51" t="s">
        <v>623</v>
      </c>
      <c r="J2072" s="51" t="s">
        <v>3574</v>
      </c>
      <c r="K2072" s="51" t="s">
        <v>2029</v>
      </c>
      <c r="L2072" s="51">
        <v>50754</v>
      </c>
      <c r="N2072" s="53">
        <v>0</v>
      </c>
      <c r="P2072" s="53">
        <v>0</v>
      </c>
    </row>
    <row r="2073" spans="1:16" hidden="1">
      <c r="A2073" s="19" t="s">
        <v>1985</v>
      </c>
      <c r="B2073" s="19" t="s">
        <v>1302</v>
      </c>
      <c r="D2073" s="51" t="s">
        <v>1879</v>
      </c>
      <c r="E2073" s="51" t="s">
        <v>4</v>
      </c>
      <c r="F2073" s="51" t="s">
        <v>4</v>
      </c>
      <c r="H2073" s="51" t="s">
        <v>623</v>
      </c>
      <c r="J2073" s="51" t="s">
        <v>3574</v>
      </c>
      <c r="K2073" s="51" t="s">
        <v>2029</v>
      </c>
      <c r="L2073" s="51">
        <v>50754</v>
      </c>
      <c r="N2073" s="53">
        <v>1.9640227425709797E-2</v>
      </c>
      <c r="P2073" s="53">
        <v>1.9640227425709797E-2</v>
      </c>
    </row>
    <row r="2074" spans="1:16" hidden="1">
      <c r="A2074" s="19" t="s">
        <v>1984</v>
      </c>
      <c r="B2074" s="19" t="s">
        <v>1302</v>
      </c>
      <c r="D2074" s="51" t="s">
        <v>1879</v>
      </c>
      <c r="E2074" s="51" t="s">
        <v>4</v>
      </c>
      <c r="F2074" s="51" t="s">
        <v>4</v>
      </c>
      <c r="H2074" s="51" t="s">
        <v>623</v>
      </c>
      <c r="J2074" s="51" t="s">
        <v>3574</v>
      </c>
      <c r="K2074" s="51" t="s">
        <v>2029</v>
      </c>
      <c r="L2074" s="51">
        <v>50754</v>
      </c>
      <c r="N2074" s="53">
        <v>2669.0363597725745</v>
      </c>
      <c r="P2074" s="53">
        <v>2669.0363597725745</v>
      </c>
    </row>
    <row r="2075" spans="1:16" hidden="1">
      <c r="A2075" s="19" t="s">
        <v>724</v>
      </c>
      <c r="B2075" s="19" t="s">
        <v>2694</v>
      </c>
      <c r="D2075" s="51" t="s">
        <v>1879</v>
      </c>
      <c r="E2075" s="51" t="s">
        <v>4</v>
      </c>
      <c r="F2075" s="51" t="s">
        <v>4</v>
      </c>
      <c r="H2075" s="51" t="s">
        <v>623</v>
      </c>
      <c r="K2075" s="51" t="s">
        <v>2029</v>
      </c>
      <c r="N2075" s="53">
        <v>7655</v>
      </c>
      <c r="P2075" s="53">
        <v>7655</v>
      </c>
    </row>
    <row r="2076" spans="1:16" hidden="1">
      <c r="A2076" s="19" t="s">
        <v>39</v>
      </c>
      <c r="B2076" s="19" t="s">
        <v>1303</v>
      </c>
      <c r="D2076" s="51" t="s">
        <v>1879</v>
      </c>
      <c r="E2076" s="51" t="s">
        <v>4</v>
      </c>
      <c r="F2076" s="51" t="s">
        <v>4</v>
      </c>
      <c r="H2076" s="51" t="s">
        <v>623</v>
      </c>
      <c r="J2076" s="51" t="s">
        <v>3637</v>
      </c>
      <c r="K2076" s="51" t="s">
        <v>3636</v>
      </c>
      <c r="L2076" s="51">
        <v>50754</v>
      </c>
      <c r="N2076" s="53">
        <v>5568.16</v>
      </c>
      <c r="P2076" s="53">
        <v>5568.16</v>
      </c>
    </row>
    <row r="2077" spans="1:16" hidden="1">
      <c r="A2077" s="19" t="s">
        <v>1993</v>
      </c>
      <c r="B2077" s="19" t="s">
        <v>2030</v>
      </c>
      <c r="D2077" s="51" t="s">
        <v>1879</v>
      </c>
      <c r="E2077" s="51" t="s">
        <v>4</v>
      </c>
      <c r="F2077" s="51" t="s">
        <v>4</v>
      </c>
      <c r="H2077" s="51" t="s">
        <v>623</v>
      </c>
      <c r="I2077" s="51" t="s">
        <v>3574</v>
      </c>
      <c r="J2077" s="51" t="s">
        <v>2029</v>
      </c>
      <c r="N2077" s="53">
        <v>5326</v>
      </c>
      <c r="O2077" s="53">
        <v>5326</v>
      </c>
      <c r="P2077" s="53">
        <v>0</v>
      </c>
    </row>
    <row r="2078" spans="1:16" hidden="1">
      <c r="A2078" s="19" t="s">
        <v>2024</v>
      </c>
      <c r="B2078" s="19" t="s">
        <v>2030</v>
      </c>
      <c r="D2078" s="51" t="s">
        <v>1879</v>
      </c>
      <c r="E2078" s="51" t="s">
        <v>4</v>
      </c>
      <c r="F2078" s="51" t="s">
        <v>4</v>
      </c>
      <c r="G2078" s="51" t="s">
        <v>4</v>
      </c>
      <c r="H2078" s="51" t="s">
        <v>1878</v>
      </c>
      <c r="K2078" s="51" t="s">
        <v>2029</v>
      </c>
      <c r="N2078" s="53">
        <v>17462</v>
      </c>
      <c r="P2078" s="53">
        <v>17462</v>
      </c>
    </row>
    <row r="2079" spans="1:16" hidden="1">
      <c r="A2079" s="19" t="s">
        <v>1994</v>
      </c>
      <c r="B2079" s="19" t="s">
        <v>2693</v>
      </c>
      <c r="D2079" s="51" t="s">
        <v>1879</v>
      </c>
      <c r="E2079" s="51" t="s">
        <v>4</v>
      </c>
      <c r="F2079" s="51" t="s">
        <v>4</v>
      </c>
      <c r="H2079" s="51" t="s">
        <v>623</v>
      </c>
      <c r="I2079" s="51" t="s">
        <v>3637</v>
      </c>
      <c r="J2079" s="51" t="s">
        <v>2029</v>
      </c>
      <c r="N2079" s="53">
        <v>1768</v>
      </c>
      <c r="P2079" s="53">
        <v>1768</v>
      </c>
    </row>
    <row r="2080" spans="1:16" hidden="1">
      <c r="A2080" s="19" t="s">
        <v>2745</v>
      </c>
      <c r="B2080" s="19" t="s">
        <v>2693</v>
      </c>
      <c r="D2080" s="51" t="s">
        <v>1879</v>
      </c>
      <c r="E2080" s="51" t="s">
        <v>4</v>
      </c>
      <c r="F2080" s="51" t="s">
        <v>4</v>
      </c>
      <c r="H2080" s="51" t="s">
        <v>623</v>
      </c>
      <c r="J2080" s="51" t="s">
        <v>2029</v>
      </c>
      <c r="N2080" s="53">
        <v>21811</v>
      </c>
      <c r="P2080" s="53">
        <v>21811</v>
      </c>
    </row>
    <row r="2081" spans="1:16" hidden="1">
      <c r="A2081" s="19" t="s">
        <v>1989</v>
      </c>
      <c r="B2081" s="19" t="s">
        <v>2693</v>
      </c>
      <c r="D2081" s="51" t="s">
        <v>1879</v>
      </c>
      <c r="E2081" s="51" t="s">
        <v>4</v>
      </c>
      <c r="F2081" s="51" t="s">
        <v>4</v>
      </c>
      <c r="H2081" s="51" t="s">
        <v>623</v>
      </c>
      <c r="K2081" s="51" t="s">
        <v>2029</v>
      </c>
      <c r="N2081" s="53">
        <v>5326</v>
      </c>
      <c r="O2081" s="53">
        <v>0</v>
      </c>
      <c r="P2081" s="53">
        <v>5326</v>
      </c>
    </row>
    <row r="2082" spans="1:16" hidden="1">
      <c r="A2082" s="19" t="s">
        <v>39</v>
      </c>
      <c r="B2082" s="19" t="s">
        <v>3501</v>
      </c>
      <c r="D2082" s="51" t="s">
        <v>1879</v>
      </c>
      <c r="E2082" s="51" t="s">
        <v>4</v>
      </c>
      <c r="F2082" s="51" t="s">
        <v>4</v>
      </c>
      <c r="H2082" s="51" t="s">
        <v>623</v>
      </c>
      <c r="J2082" s="51" t="s">
        <v>400</v>
      </c>
      <c r="K2082" s="51" t="s">
        <v>3500</v>
      </c>
      <c r="L2082" s="51">
        <v>56302</v>
      </c>
      <c r="N2082" s="53">
        <v>169742.57</v>
      </c>
      <c r="P2082" s="53">
        <v>169742.57</v>
      </c>
    </row>
    <row r="2083" spans="1:16" s="135" customFormat="1">
      <c r="A2083" s="135" t="s">
        <v>2149</v>
      </c>
      <c r="B2083" s="135" t="s">
        <v>4081</v>
      </c>
      <c r="C2083" s="137" t="s">
        <v>681</v>
      </c>
      <c r="D2083" s="137" t="s">
        <v>3982</v>
      </c>
      <c r="E2083" s="137" t="s">
        <v>460</v>
      </c>
      <c r="F2083" s="137" t="s">
        <v>4073</v>
      </c>
      <c r="G2083" s="137" t="s">
        <v>460</v>
      </c>
      <c r="H2083" s="137" t="s">
        <v>6</v>
      </c>
      <c r="I2083" s="137"/>
      <c r="J2083" s="137"/>
      <c r="K2083" s="137"/>
      <c r="L2083" s="137" t="s">
        <v>15</v>
      </c>
      <c r="M2083" s="137"/>
      <c r="N2083" s="136">
        <v>0</v>
      </c>
      <c r="O2083" s="136">
        <v>0</v>
      </c>
      <c r="P2083" s="136">
        <v>0</v>
      </c>
    </row>
    <row r="2084" spans="1:16" hidden="1">
      <c r="A2084" s="19" t="s">
        <v>39</v>
      </c>
      <c r="B2084" s="19" t="s">
        <v>3293</v>
      </c>
      <c r="D2084" s="51" t="s">
        <v>1879</v>
      </c>
      <c r="E2084" s="51" t="s">
        <v>4</v>
      </c>
      <c r="F2084" s="51" t="s">
        <v>4</v>
      </c>
      <c r="H2084" s="51" t="s">
        <v>623</v>
      </c>
      <c r="J2084" s="51" t="s">
        <v>401</v>
      </c>
      <c r="K2084" s="51" t="s">
        <v>3292</v>
      </c>
      <c r="L2084" s="51">
        <v>57514</v>
      </c>
      <c r="N2084" s="53">
        <v>541801.99099999992</v>
      </c>
      <c r="P2084" s="53">
        <v>541801.99099999992</v>
      </c>
    </row>
    <row r="2085" spans="1:16" hidden="1">
      <c r="A2085" s="19" t="s">
        <v>2149</v>
      </c>
      <c r="B2085" s="19" t="s">
        <v>1304</v>
      </c>
      <c r="D2085" s="51" t="s">
        <v>1879</v>
      </c>
      <c r="E2085" s="51" t="s">
        <v>672</v>
      </c>
      <c r="F2085" s="51" t="s">
        <v>672</v>
      </c>
      <c r="G2085" s="51" t="s">
        <v>671</v>
      </c>
      <c r="H2085" s="51" t="s">
        <v>6</v>
      </c>
      <c r="L2085" s="51">
        <v>59374</v>
      </c>
      <c r="N2085" s="53">
        <v>150.63328091449935</v>
      </c>
      <c r="O2085" s="53">
        <v>0</v>
      </c>
      <c r="P2085" s="53">
        <v>150.63328091449935</v>
      </c>
    </row>
    <row r="2086" spans="1:16" hidden="1">
      <c r="A2086" s="19" t="s">
        <v>652</v>
      </c>
      <c r="B2086" s="19" t="s">
        <v>2013</v>
      </c>
      <c r="D2086" s="51" t="s">
        <v>1879</v>
      </c>
      <c r="E2086" s="51" t="s">
        <v>622</v>
      </c>
      <c r="F2086" s="51" t="s">
        <v>622</v>
      </c>
      <c r="G2086" s="51" t="s">
        <v>1878</v>
      </c>
      <c r="H2086" s="51" t="s">
        <v>1878</v>
      </c>
      <c r="P2086" s="53">
        <v>0</v>
      </c>
    </row>
    <row r="2087" spans="1:16" hidden="1">
      <c r="A2087" s="19" t="s">
        <v>652</v>
      </c>
      <c r="B2087" s="19" t="s">
        <v>2012</v>
      </c>
      <c r="D2087" s="51" t="s">
        <v>1879</v>
      </c>
      <c r="E2087" s="51" t="s">
        <v>622</v>
      </c>
      <c r="F2087" s="51" t="s">
        <v>622</v>
      </c>
      <c r="G2087" s="51" t="s">
        <v>1878</v>
      </c>
      <c r="H2087" s="51" t="s">
        <v>1878</v>
      </c>
      <c r="P2087" s="53">
        <v>0</v>
      </c>
    </row>
    <row r="2088" spans="1:16" hidden="1">
      <c r="A2088" s="19" t="s">
        <v>39</v>
      </c>
      <c r="B2088" s="19" t="s">
        <v>127</v>
      </c>
      <c r="D2088" s="51" t="s">
        <v>1879</v>
      </c>
      <c r="E2088" s="51" t="s">
        <v>103</v>
      </c>
      <c r="F2088" s="51" t="s">
        <v>688</v>
      </c>
      <c r="H2088" s="51" t="s">
        <v>623</v>
      </c>
      <c r="J2088" s="51" t="s">
        <v>308</v>
      </c>
      <c r="K2088" s="51" t="s">
        <v>3560</v>
      </c>
      <c r="N2088" s="53">
        <v>593.88000000000011</v>
      </c>
      <c r="P2088" s="53">
        <v>593.88000000000011</v>
      </c>
    </row>
    <row r="2089" spans="1:16" hidden="1">
      <c r="A2089" s="19" t="s">
        <v>1986</v>
      </c>
      <c r="B2089" s="19" t="s">
        <v>193</v>
      </c>
      <c r="D2089" s="51" t="s">
        <v>1879</v>
      </c>
      <c r="E2089" s="51" t="s">
        <v>460</v>
      </c>
      <c r="F2089" s="51" t="s">
        <v>460</v>
      </c>
      <c r="H2089" s="51" t="s">
        <v>623</v>
      </c>
      <c r="J2089" s="51" t="s">
        <v>497</v>
      </c>
      <c r="K2089" s="51" t="s">
        <v>3291</v>
      </c>
      <c r="N2089" s="53">
        <v>0</v>
      </c>
      <c r="P2089" s="53">
        <v>0</v>
      </c>
    </row>
    <row r="2090" spans="1:16" hidden="1">
      <c r="A2090" s="19" t="s">
        <v>1985</v>
      </c>
      <c r="B2090" s="19" t="s">
        <v>193</v>
      </c>
      <c r="D2090" s="51" t="s">
        <v>1879</v>
      </c>
      <c r="E2090" s="51" t="s">
        <v>460</v>
      </c>
      <c r="F2090" s="51" t="s">
        <v>460</v>
      </c>
      <c r="H2090" s="51" t="s">
        <v>623</v>
      </c>
      <c r="J2090" s="51" t="s">
        <v>497</v>
      </c>
      <c r="K2090" s="51" t="s">
        <v>3291</v>
      </c>
      <c r="N2090" s="53">
        <v>1.021261568017494E-2</v>
      </c>
      <c r="P2090" s="53">
        <v>1.021261568017494E-2</v>
      </c>
    </row>
    <row r="2091" spans="1:16" hidden="1">
      <c r="A2091" s="19" t="s">
        <v>1984</v>
      </c>
      <c r="B2091" s="19" t="s">
        <v>193</v>
      </c>
      <c r="D2091" s="51" t="s">
        <v>1879</v>
      </c>
      <c r="E2091" s="51" t="s">
        <v>460</v>
      </c>
      <c r="F2091" s="51" t="s">
        <v>460</v>
      </c>
      <c r="H2091" s="51" t="s">
        <v>623</v>
      </c>
      <c r="J2091" s="51" t="s">
        <v>497</v>
      </c>
      <c r="K2091" s="51" t="s">
        <v>3291</v>
      </c>
      <c r="N2091" s="53">
        <v>1387.8577873843199</v>
      </c>
      <c r="P2091" s="53">
        <v>1387.8577873843199</v>
      </c>
    </row>
    <row r="2092" spans="1:16" hidden="1">
      <c r="A2092" s="19" t="s">
        <v>1986</v>
      </c>
      <c r="B2092" s="19" t="s">
        <v>431</v>
      </c>
      <c r="D2092" s="51" t="s">
        <v>1879</v>
      </c>
      <c r="E2092" s="51" t="s">
        <v>460</v>
      </c>
      <c r="F2092" s="51" t="s">
        <v>460</v>
      </c>
      <c r="H2092" s="51" t="s">
        <v>623</v>
      </c>
      <c r="J2092" s="51" t="s">
        <v>3323</v>
      </c>
      <c r="K2092" s="51" t="s">
        <v>3322</v>
      </c>
      <c r="N2092" s="53">
        <v>0</v>
      </c>
      <c r="P2092" s="53">
        <v>0</v>
      </c>
    </row>
    <row r="2093" spans="1:16" hidden="1">
      <c r="A2093" s="19" t="s">
        <v>1985</v>
      </c>
      <c r="B2093" s="19" t="s">
        <v>431</v>
      </c>
      <c r="D2093" s="51" t="s">
        <v>1879</v>
      </c>
      <c r="E2093" s="51" t="s">
        <v>460</v>
      </c>
      <c r="F2093" s="51" t="s">
        <v>460</v>
      </c>
      <c r="H2093" s="51" t="s">
        <v>623</v>
      </c>
      <c r="J2093" s="51" t="s">
        <v>3323</v>
      </c>
      <c r="K2093" s="51" t="s">
        <v>3322</v>
      </c>
      <c r="N2093" s="53">
        <v>9.3657415441620248E-3</v>
      </c>
      <c r="P2093" s="53">
        <v>9.3657415441620248E-3</v>
      </c>
    </row>
    <row r="2094" spans="1:16" hidden="1">
      <c r="A2094" s="19" t="s">
        <v>1984</v>
      </c>
      <c r="B2094" s="19" t="s">
        <v>431</v>
      </c>
      <c r="D2094" s="51" t="s">
        <v>1879</v>
      </c>
      <c r="E2094" s="51" t="s">
        <v>460</v>
      </c>
      <c r="F2094" s="51" t="s">
        <v>460</v>
      </c>
      <c r="H2094" s="51" t="s">
        <v>623</v>
      </c>
      <c r="J2094" s="51" t="s">
        <v>3323</v>
      </c>
      <c r="K2094" s="51" t="s">
        <v>3322</v>
      </c>
      <c r="N2094" s="53">
        <v>1272.7706342584559</v>
      </c>
      <c r="P2094" s="53">
        <v>1272.7706342584559</v>
      </c>
    </row>
    <row r="2095" spans="1:16" hidden="1">
      <c r="A2095" s="19" t="s">
        <v>2149</v>
      </c>
      <c r="B2095" s="19" t="s">
        <v>467</v>
      </c>
      <c r="C2095" s="51" t="s">
        <v>681</v>
      </c>
      <c r="D2095" s="51" t="s">
        <v>3982</v>
      </c>
      <c r="E2095" s="51" t="s">
        <v>676</v>
      </c>
      <c r="F2095" s="51" t="s">
        <v>777</v>
      </c>
      <c r="G2095" s="51" t="s">
        <v>676</v>
      </c>
      <c r="H2095" s="51" t="s">
        <v>5</v>
      </c>
      <c r="J2095" s="51" t="s">
        <v>4028</v>
      </c>
      <c r="L2095" s="51">
        <v>829</v>
      </c>
      <c r="N2095" s="53">
        <v>1271.1514838904272</v>
      </c>
      <c r="O2095" s="53">
        <v>0</v>
      </c>
      <c r="P2095" s="53">
        <v>1271.1514838904272</v>
      </c>
    </row>
    <row r="2096" spans="1:16" hidden="1">
      <c r="A2096" s="19" t="s">
        <v>1986</v>
      </c>
      <c r="B2096" s="19" t="s">
        <v>485</v>
      </c>
      <c r="D2096" s="51" t="s">
        <v>1879</v>
      </c>
      <c r="E2096" s="51" t="s">
        <v>103</v>
      </c>
      <c r="F2096" s="51" t="s">
        <v>103</v>
      </c>
      <c r="H2096" s="51" t="s">
        <v>623</v>
      </c>
      <c r="J2096" s="51" t="s">
        <v>484</v>
      </c>
      <c r="K2096" s="51" t="s">
        <v>3669</v>
      </c>
      <c r="N2096" s="53">
        <v>0</v>
      </c>
      <c r="P2096" s="53">
        <v>0</v>
      </c>
    </row>
    <row r="2097" spans="1:16" hidden="1">
      <c r="A2097" s="19" t="s">
        <v>1985</v>
      </c>
      <c r="B2097" s="19" t="s">
        <v>485</v>
      </c>
      <c r="D2097" s="51" t="s">
        <v>1879</v>
      </c>
      <c r="E2097" s="51" t="s">
        <v>103</v>
      </c>
      <c r="F2097" s="51" t="s">
        <v>103</v>
      </c>
      <c r="H2097" s="51" t="s">
        <v>623</v>
      </c>
      <c r="J2097" s="51" t="s">
        <v>484</v>
      </c>
      <c r="K2097" s="51" t="s">
        <v>3669</v>
      </c>
      <c r="N2097" s="53">
        <v>0</v>
      </c>
      <c r="P2097" s="53">
        <v>0</v>
      </c>
    </row>
    <row r="2098" spans="1:16" hidden="1">
      <c r="A2098" s="19" t="s">
        <v>1984</v>
      </c>
      <c r="B2098" s="19" t="s">
        <v>485</v>
      </c>
      <c r="D2098" s="51" t="s">
        <v>1879</v>
      </c>
      <c r="E2098" s="51" t="s">
        <v>103</v>
      </c>
      <c r="F2098" s="51" t="s">
        <v>103</v>
      </c>
      <c r="H2098" s="51" t="s">
        <v>623</v>
      </c>
      <c r="J2098" s="51" t="s">
        <v>484</v>
      </c>
      <c r="K2098" s="51" t="s">
        <v>3669</v>
      </c>
      <c r="N2098" s="53">
        <v>0</v>
      </c>
      <c r="P2098" s="53">
        <v>0</v>
      </c>
    </row>
    <row r="2099" spans="1:16" hidden="1">
      <c r="A2099" s="19" t="s">
        <v>1986</v>
      </c>
      <c r="B2099" s="19" t="s">
        <v>1305</v>
      </c>
      <c r="D2099" s="51" t="s">
        <v>1879</v>
      </c>
      <c r="E2099" s="51" t="s">
        <v>103</v>
      </c>
      <c r="F2099" s="51" t="s">
        <v>103</v>
      </c>
      <c r="H2099" s="51" t="s">
        <v>623</v>
      </c>
      <c r="J2099" s="51" t="s">
        <v>309</v>
      </c>
      <c r="K2099" s="51" t="s">
        <v>3529</v>
      </c>
      <c r="N2099" s="53">
        <v>0</v>
      </c>
      <c r="O2099" s="53">
        <v>0</v>
      </c>
      <c r="P2099" s="53">
        <v>0</v>
      </c>
    </row>
    <row r="2100" spans="1:16" hidden="1">
      <c r="A2100" s="19" t="s">
        <v>1985</v>
      </c>
      <c r="B2100" s="19" t="s">
        <v>1305</v>
      </c>
      <c r="D2100" s="51" t="s">
        <v>1879</v>
      </c>
      <c r="E2100" s="51" t="s">
        <v>103</v>
      </c>
      <c r="F2100" s="51" t="s">
        <v>103</v>
      </c>
      <c r="H2100" s="51" t="s">
        <v>623</v>
      </c>
      <c r="J2100" s="51" t="s">
        <v>309</v>
      </c>
      <c r="K2100" s="51" t="s">
        <v>3529</v>
      </c>
      <c r="N2100" s="53">
        <v>2.3850037961112857E-2</v>
      </c>
      <c r="O2100" s="53">
        <v>2.733584145740912E-5</v>
      </c>
      <c r="P2100" s="53">
        <v>2.3822702119655446E-2</v>
      </c>
    </row>
    <row r="2101" spans="1:16" hidden="1">
      <c r="A2101" s="19" t="s">
        <v>1984</v>
      </c>
      <c r="B2101" s="19" t="s">
        <v>1305</v>
      </c>
      <c r="D2101" s="51" t="s">
        <v>1879</v>
      </c>
      <c r="E2101" s="51" t="s">
        <v>103</v>
      </c>
      <c r="F2101" s="51" t="s">
        <v>103</v>
      </c>
      <c r="H2101" s="51" t="s">
        <v>623</v>
      </c>
      <c r="J2101" s="51" t="s">
        <v>309</v>
      </c>
      <c r="K2101" s="51" t="s">
        <v>3529</v>
      </c>
      <c r="N2101" s="53">
        <v>3241.134489962039</v>
      </c>
      <c r="O2101" s="53">
        <v>3.7148426641585424</v>
      </c>
      <c r="P2101" s="53">
        <v>3237.4196472978806</v>
      </c>
    </row>
    <row r="2102" spans="1:16" hidden="1">
      <c r="A2102" s="19" t="s">
        <v>1986</v>
      </c>
      <c r="B2102" s="19" t="s">
        <v>1306</v>
      </c>
      <c r="D2102" s="51" t="s">
        <v>1879</v>
      </c>
      <c r="E2102" s="51" t="s">
        <v>103</v>
      </c>
      <c r="F2102" s="51" t="s">
        <v>103</v>
      </c>
      <c r="H2102" s="51" t="s">
        <v>623</v>
      </c>
      <c r="J2102" s="51" t="s">
        <v>310</v>
      </c>
      <c r="K2102" s="51" t="s">
        <v>3528</v>
      </c>
      <c r="N2102" s="53">
        <v>0</v>
      </c>
      <c r="O2102" s="53">
        <v>0</v>
      </c>
      <c r="P2102" s="53">
        <v>0</v>
      </c>
    </row>
    <row r="2103" spans="1:16" hidden="1">
      <c r="A2103" s="19" t="s">
        <v>1985</v>
      </c>
      <c r="B2103" s="19" t="s">
        <v>1306</v>
      </c>
      <c r="D2103" s="51" t="s">
        <v>1879</v>
      </c>
      <c r="E2103" s="51" t="s">
        <v>103</v>
      </c>
      <c r="F2103" s="51" t="s">
        <v>103</v>
      </c>
      <c r="H2103" s="51" t="s">
        <v>623</v>
      </c>
      <c r="J2103" s="51" t="s">
        <v>310</v>
      </c>
      <c r="K2103" s="51" t="s">
        <v>3528</v>
      </c>
      <c r="N2103" s="53">
        <v>9.1789524775375969E-3</v>
      </c>
      <c r="O2103" s="53">
        <v>1.0316090795744015E-5</v>
      </c>
      <c r="P2103" s="53">
        <v>9.1686363867418529E-3</v>
      </c>
    </row>
    <row r="2104" spans="1:16" hidden="1">
      <c r="A2104" s="19" t="s">
        <v>1984</v>
      </c>
      <c r="B2104" s="19" t="s">
        <v>1306</v>
      </c>
      <c r="D2104" s="51" t="s">
        <v>1879</v>
      </c>
      <c r="E2104" s="51" t="s">
        <v>103</v>
      </c>
      <c r="F2104" s="51" t="s">
        <v>103</v>
      </c>
      <c r="H2104" s="51" t="s">
        <v>623</v>
      </c>
      <c r="J2104" s="51" t="s">
        <v>310</v>
      </c>
      <c r="K2104" s="51" t="s">
        <v>3528</v>
      </c>
      <c r="N2104" s="53">
        <v>1247.3866710475227</v>
      </c>
      <c r="O2104" s="53">
        <v>1.4019196839092043</v>
      </c>
      <c r="P2104" s="53">
        <v>1245.9847513636134</v>
      </c>
    </row>
    <row r="2105" spans="1:16" hidden="1">
      <c r="A2105" s="19" t="s">
        <v>1993</v>
      </c>
      <c r="B2105" s="19" t="s">
        <v>2432</v>
      </c>
      <c r="D2105" s="51" t="s">
        <v>1879</v>
      </c>
      <c r="E2105" s="51" t="s">
        <v>103</v>
      </c>
      <c r="F2105" s="51" t="s">
        <v>690</v>
      </c>
      <c r="H2105" s="51" t="s">
        <v>6</v>
      </c>
      <c r="I2105" s="51" t="s">
        <v>2390</v>
      </c>
      <c r="J2105" s="51" t="s">
        <v>2419</v>
      </c>
      <c r="N2105" s="53">
        <v>13608</v>
      </c>
      <c r="O2105" s="53">
        <v>0</v>
      </c>
      <c r="P2105" s="53">
        <v>13608</v>
      </c>
    </row>
    <row r="2106" spans="1:16" hidden="1">
      <c r="A2106" s="19" t="s">
        <v>40</v>
      </c>
      <c r="B2106" s="19" t="s">
        <v>2420</v>
      </c>
      <c r="D2106" s="51" t="s">
        <v>1879</v>
      </c>
      <c r="E2106" s="51" t="s">
        <v>103</v>
      </c>
      <c r="F2106" s="51" t="s">
        <v>725</v>
      </c>
      <c r="H2106" s="51" t="s">
        <v>6</v>
      </c>
      <c r="J2106" s="51" t="s">
        <v>2390</v>
      </c>
      <c r="K2106" s="51" t="s">
        <v>2419</v>
      </c>
      <c r="N2106" s="53">
        <v>6715</v>
      </c>
      <c r="P2106" s="53">
        <v>6715</v>
      </c>
    </row>
    <row r="2107" spans="1:16" hidden="1">
      <c r="A2107" s="19" t="s">
        <v>1986</v>
      </c>
      <c r="B2107" s="19" t="s">
        <v>1307</v>
      </c>
      <c r="D2107" s="51" t="s">
        <v>1879</v>
      </c>
      <c r="E2107" s="51" t="s">
        <v>0</v>
      </c>
      <c r="F2107" s="51" t="s">
        <v>0</v>
      </c>
      <c r="H2107" s="51" t="s">
        <v>623</v>
      </c>
      <c r="J2107" s="51" t="s">
        <v>3753</v>
      </c>
      <c r="K2107" s="51" t="s">
        <v>3752</v>
      </c>
      <c r="L2107" s="51">
        <v>52099</v>
      </c>
      <c r="N2107" s="53">
        <v>0</v>
      </c>
      <c r="P2107" s="53">
        <v>0</v>
      </c>
    </row>
    <row r="2108" spans="1:16" hidden="1">
      <c r="A2108" s="19" t="s">
        <v>1985</v>
      </c>
      <c r="B2108" s="19" t="s">
        <v>1307</v>
      </c>
      <c r="D2108" s="51" t="s">
        <v>1879</v>
      </c>
      <c r="E2108" s="51" t="s">
        <v>0</v>
      </c>
      <c r="F2108" s="51" t="s">
        <v>0</v>
      </c>
      <c r="H2108" s="51" t="s">
        <v>623</v>
      </c>
      <c r="J2108" s="51" t="s">
        <v>3753</v>
      </c>
      <c r="K2108" s="51" t="s">
        <v>3752</v>
      </c>
      <c r="L2108" s="51">
        <v>52099</v>
      </c>
      <c r="N2108" s="53">
        <v>5.1118855770808823E-3</v>
      </c>
      <c r="P2108" s="53">
        <v>5.1118855770808823E-3</v>
      </c>
    </row>
    <row r="2109" spans="1:16" hidden="1">
      <c r="A2109" s="19" t="s">
        <v>1984</v>
      </c>
      <c r="B2109" s="19" t="s">
        <v>1307</v>
      </c>
      <c r="D2109" s="51" t="s">
        <v>1879</v>
      </c>
      <c r="E2109" s="51" t="s">
        <v>0</v>
      </c>
      <c r="F2109" s="51" t="s">
        <v>0</v>
      </c>
      <c r="H2109" s="51" t="s">
        <v>623</v>
      </c>
      <c r="J2109" s="51" t="s">
        <v>3753</v>
      </c>
      <c r="K2109" s="51" t="s">
        <v>3752</v>
      </c>
      <c r="L2109" s="51">
        <v>52099</v>
      </c>
      <c r="N2109" s="53">
        <v>694.68688811442291</v>
      </c>
      <c r="P2109" s="53">
        <v>694.68688811442291</v>
      </c>
    </row>
    <row r="2110" spans="1:16" hidden="1">
      <c r="A2110" s="19" t="s">
        <v>39</v>
      </c>
      <c r="B2110" s="19" t="s">
        <v>1308</v>
      </c>
      <c r="D2110" s="51" t="s">
        <v>1879</v>
      </c>
      <c r="E2110" s="51" t="s">
        <v>622</v>
      </c>
      <c r="F2110" s="51" t="s">
        <v>622</v>
      </c>
      <c r="H2110" s="51" t="s">
        <v>623</v>
      </c>
      <c r="J2110" s="51" t="s">
        <v>2009</v>
      </c>
      <c r="K2110" s="51" t="s">
        <v>2009</v>
      </c>
      <c r="L2110" s="51">
        <v>56914</v>
      </c>
      <c r="N2110" s="53">
        <v>43300.956824040608</v>
      </c>
      <c r="P2110" s="53">
        <v>43300.956824040608</v>
      </c>
    </row>
    <row r="2111" spans="1:16" hidden="1">
      <c r="A2111" s="19" t="s">
        <v>2149</v>
      </c>
      <c r="B2111" s="19" t="s">
        <v>1309</v>
      </c>
      <c r="D2111" s="51" t="s">
        <v>1879</v>
      </c>
      <c r="E2111" s="51" t="s">
        <v>672</v>
      </c>
      <c r="F2111" s="51" t="s">
        <v>672</v>
      </c>
      <c r="G2111" s="51" t="s">
        <v>671</v>
      </c>
      <c r="H2111" s="51" t="s">
        <v>6</v>
      </c>
      <c r="J2111" s="51" t="s">
        <v>2386</v>
      </c>
      <c r="L2111" s="51">
        <v>56461</v>
      </c>
      <c r="N2111" s="53">
        <v>272.9983418922958</v>
      </c>
      <c r="O2111" s="53">
        <v>0</v>
      </c>
      <c r="P2111" s="53">
        <v>272.9983418922958</v>
      </c>
    </row>
    <row r="2112" spans="1:16" hidden="1">
      <c r="A2112" s="19" t="s">
        <v>2149</v>
      </c>
      <c r="B2112" s="19" t="s">
        <v>1310</v>
      </c>
      <c r="D2112" s="51" t="s">
        <v>1879</v>
      </c>
      <c r="E2112" s="51" t="s">
        <v>672</v>
      </c>
      <c r="F2112" s="51" t="s">
        <v>672</v>
      </c>
      <c r="G2112" s="51" t="s">
        <v>671</v>
      </c>
      <c r="H2112" s="51" t="s">
        <v>6</v>
      </c>
      <c r="L2112" s="51" t="s">
        <v>15</v>
      </c>
      <c r="N2112" s="53">
        <v>1.6207292844741255</v>
      </c>
      <c r="O2112" s="53">
        <v>0</v>
      </c>
      <c r="P2112" s="53">
        <v>1.6207292844741255</v>
      </c>
    </row>
    <row r="2113" spans="1:16" hidden="1">
      <c r="A2113" s="19" t="s">
        <v>2149</v>
      </c>
      <c r="B2113" s="19" t="s">
        <v>2384</v>
      </c>
      <c r="D2113" s="51" t="s">
        <v>1879</v>
      </c>
      <c r="E2113" s="51" t="s">
        <v>672</v>
      </c>
      <c r="F2113" s="51" t="s">
        <v>672</v>
      </c>
      <c r="G2113" s="51" t="s">
        <v>671</v>
      </c>
      <c r="H2113" s="51" t="s">
        <v>6</v>
      </c>
      <c r="J2113" s="51" t="s">
        <v>2383</v>
      </c>
      <c r="L2113" s="51" t="s">
        <v>15</v>
      </c>
      <c r="N2113" s="53">
        <v>2.1879845340400697</v>
      </c>
      <c r="O2113" s="53">
        <v>0</v>
      </c>
      <c r="P2113" s="53">
        <v>2.1879845340400697</v>
      </c>
    </row>
    <row r="2114" spans="1:16" s="135" customFormat="1">
      <c r="A2114" s="135" t="s">
        <v>2149</v>
      </c>
      <c r="B2114" s="135" t="s">
        <v>4082</v>
      </c>
      <c r="C2114" s="137" t="s">
        <v>681</v>
      </c>
      <c r="D2114" s="137" t="s">
        <v>3982</v>
      </c>
      <c r="E2114" s="137" t="s">
        <v>460</v>
      </c>
      <c r="F2114" s="137" t="s">
        <v>4073</v>
      </c>
      <c r="G2114" s="137" t="s">
        <v>460</v>
      </c>
      <c r="H2114" s="137" t="s">
        <v>6</v>
      </c>
      <c r="I2114" s="137"/>
      <c r="J2114" s="137"/>
      <c r="K2114" s="137"/>
      <c r="L2114" s="137" t="s">
        <v>15</v>
      </c>
      <c r="M2114" s="137"/>
      <c r="N2114" s="136">
        <v>0</v>
      </c>
      <c r="O2114" s="136">
        <v>0</v>
      </c>
      <c r="P2114" s="136">
        <v>0</v>
      </c>
    </row>
    <row r="2115" spans="1:16" hidden="1">
      <c r="A2115" s="19" t="s">
        <v>2149</v>
      </c>
      <c r="B2115" s="19" t="s">
        <v>4041</v>
      </c>
      <c r="C2115" s="51" t="s">
        <v>681</v>
      </c>
      <c r="D2115" s="51" t="s">
        <v>3982</v>
      </c>
      <c r="E2115" s="51" t="s">
        <v>622</v>
      </c>
      <c r="F2115" s="51" t="s">
        <v>622</v>
      </c>
      <c r="G2115" s="51" t="s">
        <v>622</v>
      </c>
      <c r="H2115" s="51" t="s">
        <v>6</v>
      </c>
      <c r="L2115" s="51">
        <v>57653</v>
      </c>
      <c r="N2115" s="53">
        <v>1.2020408859849763</v>
      </c>
      <c r="O2115" s="53">
        <v>0</v>
      </c>
      <c r="P2115" s="53">
        <v>1.2020408859849763</v>
      </c>
    </row>
    <row r="2116" spans="1:16" s="135" customFormat="1">
      <c r="A2116" s="135" t="s">
        <v>2024</v>
      </c>
      <c r="B2116" s="135" t="s">
        <v>4166</v>
      </c>
      <c r="C2116" s="137" t="s">
        <v>681</v>
      </c>
      <c r="D2116" s="137" t="s">
        <v>3982</v>
      </c>
      <c r="E2116" s="137" t="s">
        <v>4</v>
      </c>
      <c r="F2116" s="137" t="s">
        <v>4</v>
      </c>
      <c r="G2116" s="137" t="s">
        <v>4</v>
      </c>
      <c r="H2116" s="137" t="s">
        <v>6</v>
      </c>
      <c r="I2116" s="137"/>
      <c r="J2116" s="137"/>
      <c r="K2116" s="137" t="s">
        <v>4165</v>
      </c>
      <c r="L2116" s="137"/>
      <c r="M2116" s="137"/>
      <c r="N2116" s="136">
        <v>4327</v>
      </c>
      <c r="O2116" s="136"/>
      <c r="P2116" s="136">
        <v>4327</v>
      </c>
    </row>
    <row r="2117" spans="1:16" hidden="1">
      <c r="A2117" s="19" t="s">
        <v>2149</v>
      </c>
      <c r="B2117" s="19" t="s">
        <v>1311</v>
      </c>
      <c r="D2117" s="51" t="s">
        <v>1879</v>
      </c>
      <c r="E2117" s="51" t="s">
        <v>672</v>
      </c>
      <c r="F2117" s="51" t="s">
        <v>672</v>
      </c>
      <c r="G2117" s="51" t="s">
        <v>671</v>
      </c>
      <c r="H2117" s="51" t="s">
        <v>6</v>
      </c>
      <c r="J2117" s="51" t="s">
        <v>2400</v>
      </c>
      <c r="L2117" s="51">
        <v>56971</v>
      </c>
      <c r="N2117" s="53">
        <v>281.97988334375657</v>
      </c>
      <c r="O2117" s="53">
        <v>0</v>
      </c>
      <c r="P2117" s="53">
        <v>281.97988334375657</v>
      </c>
    </row>
    <row r="2118" spans="1:16" hidden="1">
      <c r="A2118" s="19" t="s">
        <v>1989</v>
      </c>
      <c r="B2118" s="19" t="s">
        <v>3257</v>
      </c>
      <c r="D2118" s="51" t="s">
        <v>1879</v>
      </c>
      <c r="E2118" s="51" t="s">
        <v>460</v>
      </c>
      <c r="F2118" s="51" t="s">
        <v>460</v>
      </c>
      <c r="H2118" s="51" t="s">
        <v>623</v>
      </c>
      <c r="J2118" s="51" t="s">
        <v>402</v>
      </c>
      <c r="K2118" s="51" t="s">
        <v>3256</v>
      </c>
      <c r="N2118" s="53">
        <v>2947</v>
      </c>
      <c r="O2118" s="53">
        <v>0</v>
      </c>
      <c r="P2118" s="53">
        <v>2947</v>
      </c>
    </row>
    <row r="2119" spans="1:16" hidden="1">
      <c r="A2119" s="19" t="s">
        <v>1986</v>
      </c>
      <c r="B2119" s="19" t="s">
        <v>1312</v>
      </c>
      <c r="D2119" s="51" t="s">
        <v>1879</v>
      </c>
      <c r="E2119" s="51" t="s">
        <v>460</v>
      </c>
      <c r="F2119" s="51" t="s">
        <v>460</v>
      </c>
      <c r="H2119" s="51" t="s">
        <v>623</v>
      </c>
      <c r="J2119" s="51" t="s">
        <v>216</v>
      </c>
      <c r="K2119" s="51" t="s">
        <v>3255</v>
      </c>
      <c r="L2119" s="51" t="s">
        <v>3254</v>
      </c>
      <c r="N2119" s="53">
        <v>0</v>
      </c>
      <c r="P2119" s="53">
        <v>0</v>
      </c>
    </row>
    <row r="2120" spans="1:16" hidden="1">
      <c r="A2120" s="19" t="s">
        <v>1985</v>
      </c>
      <c r="B2120" s="19" t="s">
        <v>1312</v>
      </c>
      <c r="D2120" s="51" t="s">
        <v>1879</v>
      </c>
      <c r="E2120" s="51" t="s">
        <v>460</v>
      </c>
      <c r="F2120" s="51" t="s">
        <v>460</v>
      </c>
      <c r="H2120" s="51" t="s">
        <v>623</v>
      </c>
      <c r="J2120" s="51" t="s">
        <v>216</v>
      </c>
      <c r="K2120" s="51" t="s">
        <v>3255</v>
      </c>
      <c r="L2120" s="51" t="s">
        <v>3254</v>
      </c>
      <c r="N2120" s="53">
        <v>0.14556567552533042</v>
      </c>
      <c r="P2120" s="53">
        <v>0.14556567552533042</v>
      </c>
    </row>
    <row r="2121" spans="1:16" hidden="1">
      <c r="A2121" s="19" t="s">
        <v>1984</v>
      </c>
      <c r="B2121" s="19" t="s">
        <v>1312</v>
      </c>
      <c r="D2121" s="51" t="s">
        <v>1879</v>
      </c>
      <c r="E2121" s="51" t="s">
        <v>460</v>
      </c>
      <c r="F2121" s="51" t="s">
        <v>460</v>
      </c>
      <c r="H2121" s="51" t="s">
        <v>623</v>
      </c>
      <c r="J2121" s="51" t="s">
        <v>216</v>
      </c>
      <c r="K2121" s="51" t="s">
        <v>3255</v>
      </c>
      <c r="L2121" s="51" t="s">
        <v>3254</v>
      </c>
      <c r="N2121" s="53">
        <v>19781.852434324475</v>
      </c>
      <c r="P2121" s="53">
        <v>19781.852434324475</v>
      </c>
    </row>
    <row r="2122" spans="1:16" hidden="1">
      <c r="A2122" s="19" t="s">
        <v>45</v>
      </c>
      <c r="B2122" s="19" t="s">
        <v>2687</v>
      </c>
      <c r="D2122" s="51" t="s">
        <v>1879</v>
      </c>
      <c r="E2122" s="51" t="s">
        <v>3</v>
      </c>
      <c r="F2122" s="51" t="s">
        <v>3</v>
      </c>
      <c r="H2122" s="51" t="s">
        <v>623</v>
      </c>
      <c r="K2122" s="51" t="s">
        <v>1971</v>
      </c>
      <c r="N2122" s="53">
        <v>16884</v>
      </c>
      <c r="O2122" s="53">
        <v>0</v>
      </c>
      <c r="P2122" s="53">
        <v>16884</v>
      </c>
    </row>
    <row r="2123" spans="1:16" hidden="1">
      <c r="A2123" s="19" t="s">
        <v>41</v>
      </c>
      <c r="B2123" s="19" t="s">
        <v>1313</v>
      </c>
      <c r="D2123" s="51" t="s">
        <v>1879</v>
      </c>
      <c r="E2123" s="51" t="s">
        <v>3</v>
      </c>
      <c r="F2123" s="51" t="s">
        <v>3</v>
      </c>
      <c r="H2123" s="51" t="s">
        <v>623</v>
      </c>
      <c r="J2123" s="51">
        <v>61431</v>
      </c>
      <c r="L2123" s="51">
        <v>50762</v>
      </c>
      <c r="N2123" s="53">
        <v>25195</v>
      </c>
      <c r="P2123" s="53">
        <v>25195</v>
      </c>
    </row>
    <row r="2124" spans="1:16" hidden="1">
      <c r="A2124" s="19" t="s">
        <v>1986</v>
      </c>
      <c r="B2124" s="19" t="s">
        <v>1313</v>
      </c>
      <c r="D2124" s="51" t="s">
        <v>1879</v>
      </c>
      <c r="E2124" s="51" t="s">
        <v>3</v>
      </c>
      <c r="F2124" s="51" t="s">
        <v>3</v>
      </c>
      <c r="H2124" s="51" t="s">
        <v>623</v>
      </c>
      <c r="J2124" s="51" t="s">
        <v>1932</v>
      </c>
      <c r="K2124" s="51" t="s">
        <v>3287</v>
      </c>
      <c r="L2124" s="51" t="s">
        <v>3286</v>
      </c>
      <c r="N2124" s="53">
        <v>0</v>
      </c>
      <c r="P2124" s="53">
        <v>0</v>
      </c>
    </row>
    <row r="2125" spans="1:16" hidden="1">
      <c r="A2125" s="19" t="s">
        <v>1985</v>
      </c>
      <c r="B2125" s="19" t="s">
        <v>1313</v>
      </c>
      <c r="D2125" s="51" t="s">
        <v>1879</v>
      </c>
      <c r="E2125" s="51" t="s">
        <v>3</v>
      </c>
      <c r="F2125" s="51" t="s">
        <v>3</v>
      </c>
      <c r="H2125" s="51" t="s">
        <v>623</v>
      </c>
      <c r="J2125" s="51" t="s">
        <v>1932</v>
      </c>
      <c r="K2125" s="51" t="s">
        <v>3287</v>
      </c>
      <c r="L2125" s="51" t="s">
        <v>3286</v>
      </c>
      <c r="N2125" s="53">
        <v>1.9422813418839944</v>
      </c>
      <c r="P2125" s="53">
        <v>1.9422813418839944</v>
      </c>
    </row>
    <row r="2126" spans="1:16" hidden="1">
      <c r="A2126" s="19" t="s">
        <v>1984</v>
      </c>
      <c r="B2126" s="19" t="s">
        <v>1313</v>
      </c>
      <c r="D2126" s="51" t="s">
        <v>1879</v>
      </c>
      <c r="E2126" s="51" t="s">
        <v>3</v>
      </c>
      <c r="F2126" s="51" t="s">
        <v>3</v>
      </c>
      <c r="H2126" s="51" t="s">
        <v>623</v>
      </c>
      <c r="J2126" s="51" t="s">
        <v>1932</v>
      </c>
      <c r="K2126" s="51" t="s">
        <v>3287</v>
      </c>
      <c r="L2126" s="51" t="s">
        <v>3286</v>
      </c>
      <c r="N2126" s="53">
        <v>263949.05771865812</v>
      </c>
      <c r="P2126" s="53">
        <v>263949.05771865812</v>
      </c>
    </row>
    <row r="2127" spans="1:16" hidden="1">
      <c r="A2127" s="19" t="s">
        <v>54</v>
      </c>
      <c r="B2127" s="19" t="s">
        <v>1933</v>
      </c>
      <c r="D2127" s="51" t="s">
        <v>1879</v>
      </c>
      <c r="E2127" s="51" t="s">
        <v>3</v>
      </c>
      <c r="F2127" s="51" t="s">
        <v>3</v>
      </c>
      <c r="H2127" s="51" t="s">
        <v>842</v>
      </c>
      <c r="J2127" s="51" t="s">
        <v>1932</v>
      </c>
      <c r="N2127" s="53">
        <v>4206</v>
      </c>
      <c r="P2127" s="53">
        <v>4206</v>
      </c>
    </row>
    <row r="2128" spans="1:16" hidden="1">
      <c r="A2128" s="19" t="s">
        <v>2149</v>
      </c>
      <c r="B2128" s="19" t="s">
        <v>2366</v>
      </c>
      <c r="D2128" s="51" t="s">
        <v>1879</v>
      </c>
      <c r="E2128" s="51" t="s">
        <v>672</v>
      </c>
      <c r="F2128" s="51" t="s">
        <v>672</v>
      </c>
      <c r="G2128" s="51" t="s">
        <v>671</v>
      </c>
      <c r="H2128" s="51" t="s">
        <v>6</v>
      </c>
      <c r="L2128" s="51" t="s">
        <v>2365</v>
      </c>
      <c r="N2128" s="53">
        <v>269.12209768692856</v>
      </c>
      <c r="O2128" s="53">
        <v>0</v>
      </c>
      <c r="P2128" s="53">
        <v>269.12209768692856</v>
      </c>
    </row>
    <row r="2129" spans="1:16" hidden="1">
      <c r="A2129" s="19" t="s">
        <v>39</v>
      </c>
      <c r="B2129" s="19" t="s">
        <v>1314</v>
      </c>
      <c r="D2129" s="51" t="s">
        <v>1879</v>
      </c>
      <c r="E2129" s="51" t="s">
        <v>0</v>
      </c>
      <c r="F2129" s="51" t="s">
        <v>831</v>
      </c>
      <c r="H2129" s="51" t="s">
        <v>623</v>
      </c>
      <c r="J2129" s="51" t="s">
        <v>3569</v>
      </c>
      <c r="K2129" s="51" t="s">
        <v>3568</v>
      </c>
      <c r="L2129" s="51">
        <v>52204</v>
      </c>
      <c r="N2129" s="53">
        <v>9072.09</v>
      </c>
      <c r="P2129" s="53">
        <v>9072.09</v>
      </c>
    </row>
    <row r="2130" spans="1:16" hidden="1">
      <c r="A2130" s="19" t="s">
        <v>39</v>
      </c>
      <c r="B2130" s="19" t="s">
        <v>1315</v>
      </c>
      <c r="D2130" s="51" t="s">
        <v>1879</v>
      </c>
      <c r="E2130" s="51" t="s">
        <v>0</v>
      </c>
      <c r="F2130" s="51" t="s">
        <v>831</v>
      </c>
      <c r="H2130" s="51" t="s">
        <v>623</v>
      </c>
      <c r="J2130" s="51" t="s">
        <v>3567</v>
      </c>
      <c r="K2130" s="51" t="s">
        <v>3566</v>
      </c>
      <c r="L2130" s="51">
        <v>52204</v>
      </c>
      <c r="N2130" s="53">
        <v>7617.1799999999994</v>
      </c>
      <c r="P2130" s="53">
        <v>7617.1799999999994</v>
      </c>
    </row>
    <row r="2131" spans="1:16" hidden="1">
      <c r="A2131" s="19" t="s">
        <v>39</v>
      </c>
      <c r="B2131" s="19" t="s">
        <v>1316</v>
      </c>
      <c r="D2131" s="51" t="s">
        <v>1879</v>
      </c>
      <c r="E2131" s="51" t="s">
        <v>0</v>
      </c>
      <c r="F2131" s="51" t="s">
        <v>831</v>
      </c>
      <c r="H2131" s="51" t="s">
        <v>623</v>
      </c>
      <c r="J2131" s="51" t="s">
        <v>3486</v>
      </c>
      <c r="K2131" s="51" t="s">
        <v>3485</v>
      </c>
      <c r="L2131" s="51">
        <v>52204</v>
      </c>
      <c r="N2131" s="53">
        <v>337.90000000000003</v>
      </c>
      <c r="P2131" s="53">
        <v>337.90000000000003</v>
      </c>
    </row>
    <row r="2132" spans="1:16" hidden="1">
      <c r="A2132" s="19" t="s">
        <v>39</v>
      </c>
      <c r="B2132" s="19" t="s">
        <v>1317</v>
      </c>
      <c r="D2132" s="51" t="s">
        <v>1879</v>
      </c>
      <c r="E2132" s="51" t="s">
        <v>0</v>
      </c>
      <c r="F2132" s="51" t="s">
        <v>831</v>
      </c>
      <c r="H2132" s="51" t="s">
        <v>623</v>
      </c>
      <c r="J2132" s="51" t="s">
        <v>3070</v>
      </c>
      <c r="K2132" s="51" t="s">
        <v>3069</v>
      </c>
      <c r="L2132" s="51">
        <v>52204</v>
      </c>
      <c r="N2132" s="53">
        <v>11100.070000000002</v>
      </c>
      <c r="P2132" s="53">
        <v>11100.070000000002</v>
      </c>
    </row>
    <row r="2133" spans="1:16" hidden="1">
      <c r="A2133" s="19" t="s">
        <v>39</v>
      </c>
      <c r="B2133" s="19" t="s">
        <v>1318</v>
      </c>
      <c r="D2133" s="51" t="s">
        <v>1879</v>
      </c>
      <c r="E2133" s="51" t="s">
        <v>0</v>
      </c>
      <c r="F2133" s="51" t="s">
        <v>831</v>
      </c>
      <c r="H2133" s="51" t="s">
        <v>623</v>
      </c>
      <c r="J2133" s="51" t="s">
        <v>3068</v>
      </c>
      <c r="K2133" s="51" t="s">
        <v>3067</v>
      </c>
      <c r="L2133" s="51">
        <v>52204</v>
      </c>
      <c r="N2133" s="53">
        <v>10059.320000000002</v>
      </c>
      <c r="P2133" s="53">
        <v>10059.320000000002</v>
      </c>
    </row>
    <row r="2134" spans="1:16" hidden="1">
      <c r="A2134" s="19" t="s">
        <v>39</v>
      </c>
      <c r="B2134" s="19" t="s">
        <v>1319</v>
      </c>
      <c r="D2134" s="51" t="s">
        <v>1879</v>
      </c>
      <c r="E2134" s="51" t="s">
        <v>622</v>
      </c>
      <c r="F2134" s="51" t="s">
        <v>622</v>
      </c>
      <c r="H2134" s="51" t="s">
        <v>623</v>
      </c>
      <c r="J2134" s="51" t="s">
        <v>2009</v>
      </c>
      <c r="K2134" s="51" t="s">
        <v>2009</v>
      </c>
      <c r="L2134" s="51">
        <v>55345</v>
      </c>
      <c r="N2134" s="53">
        <v>2148830.3731189999</v>
      </c>
      <c r="P2134" s="53">
        <v>2148830.3731189999</v>
      </c>
    </row>
    <row r="2135" spans="1:16" s="135" customFormat="1">
      <c r="A2135" s="135" t="s">
        <v>2438</v>
      </c>
      <c r="B2135" s="135" t="s">
        <v>4279</v>
      </c>
      <c r="C2135" s="137" t="s">
        <v>629</v>
      </c>
      <c r="D2135" s="137" t="s">
        <v>3982</v>
      </c>
      <c r="E2135" s="137" t="s">
        <v>460</v>
      </c>
      <c r="F2135" s="137" t="s">
        <v>460</v>
      </c>
      <c r="G2135" s="137"/>
      <c r="H2135" s="137" t="s">
        <v>50</v>
      </c>
      <c r="I2135" s="137"/>
      <c r="J2135" s="137">
        <v>63261</v>
      </c>
      <c r="K2135" s="137" t="s">
        <v>4278</v>
      </c>
      <c r="L2135" s="137" t="s">
        <v>461</v>
      </c>
      <c r="M2135" s="137"/>
      <c r="N2135" s="136">
        <v>0</v>
      </c>
      <c r="O2135" s="136"/>
      <c r="P2135" s="136">
        <v>0</v>
      </c>
    </row>
    <row r="2136" spans="1:16" hidden="1">
      <c r="A2136" s="19" t="s">
        <v>1889</v>
      </c>
      <c r="B2136" s="19" t="s">
        <v>1320</v>
      </c>
      <c r="D2136" s="51" t="s">
        <v>1879</v>
      </c>
      <c r="E2136" s="51" t="s">
        <v>676</v>
      </c>
      <c r="F2136" s="51" t="s">
        <v>777</v>
      </c>
      <c r="I2136" s="51" t="s">
        <v>67</v>
      </c>
      <c r="K2136" s="51" t="s">
        <v>67</v>
      </c>
      <c r="L2136" s="51" t="s">
        <v>67</v>
      </c>
      <c r="N2136" s="53">
        <v>144061</v>
      </c>
      <c r="P2136" s="53">
        <v>144061</v>
      </c>
    </row>
    <row r="2137" spans="1:16" hidden="1">
      <c r="A2137" s="19" t="s">
        <v>1986</v>
      </c>
      <c r="B2137" s="19" t="s">
        <v>418</v>
      </c>
      <c r="D2137" s="51" t="s">
        <v>1879</v>
      </c>
      <c r="E2137" s="51" t="s">
        <v>460</v>
      </c>
      <c r="F2137" s="51" t="s">
        <v>460</v>
      </c>
      <c r="H2137" s="51" t="s">
        <v>623</v>
      </c>
      <c r="J2137" s="51" t="s">
        <v>419</v>
      </c>
      <c r="K2137" s="51" t="s">
        <v>3251</v>
      </c>
      <c r="L2137" s="51">
        <v>58612</v>
      </c>
      <c r="N2137" s="53">
        <v>0</v>
      </c>
      <c r="P2137" s="53">
        <v>0</v>
      </c>
    </row>
    <row r="2138" spans="1:16" hidden="1">
      <c r="A2138" s="19" t="s">
        <v>1985</v>
      </c>
      <c r="B2138" s="19" t="s">
        <v>418</v>
      </c>
      <c r="D2138" s="51" t="s">
        <v>1879</v>
      </c>
      <c r="E2138" s="51" t="s">
        <v>460</v>
      </c>
      <c r="F2138" s="51" t="s">
        <v>460</v>
      </c>
      <c r="H2138" s="51" t="s">
        <v>623</v>
      </c>
      <c r="J2138" s="51" t="s">
        <v>419</v>
      </c>
      <c r="K2138" s="51" t="s">
        <v>3251</v>
      </c>
      <c r="L2138" s="51">
        <v>58612</v>
      </c>
      <c r="N2138" s="53">
        <v>2.5867925307187789E-2</v>
      </c>
      <c r="P2138" s="53">
        <v>2.5867925307187789E-2</v>
      </c>
    </row>
    <row r="2139" spans="1:16" hidden="1">
      <c r="A2139" s="19" t="s">
        <v>1984</v>
      </c>
      <c r="B2139" s="19" t="s">
        <v>418</v>
      </c>
      <c r="D2139" s="51" t="s">
        <v>1879</v>
      </c>
      <c r="E2139" s="51" t="s">
        <v>460</v>
      </c>
      <c r="F2139" s="51" t="s">
        <v>460</v>
      </c>
      <c r="H2139" s="51" t="s">
        <v>623</v>
      </c>
      <c r="J2139" s="51" t="s">
        <v>419</v>
      </c>
      <c r="K2139" s="51" t="s">
        <v>3251</v>
      </c>
      <c r="L2139" s="51">
        <v>58612</v>
      </c>
      <c r="N2139" s="53">
        <v>3515.358132074693</v>
      </c>
      <c r="P2139" s="53">
        <v>3515.358132074693</v>
      </c>
    </row>
    <row r="2140" spans="1:16" hidden="1">
      <c r="A2140" s="19" t="s">
        <v>1993</v>
      </c>
      <c r="B2140" s="19" t="s">
        <v>3953</v>
      </c>
      <c r="D2140" s="51" t="s">
        <v>1879</v>
      </c>
      <c r="E2140" s="51" t="s">
        <v>103</v>
      </c>
      <c r="F2140" s="51" t="s">
        <v>690</v>
      </c>
      <c r="H2140" s="51" t="s">
        <v>623</v>
      </c>
      <c r="I2140" s="51" t="s">
        <v>311</v>
      </c>
      <c r="J2140" s="51" t="s">
        <v>3763</v>
      </c>
      <c r="N2140" s="53">
        <v>12472</v>
      </c>
      <c r="O2140" s="53">
        <v>12472</v>
      </c>
      <c r="P2140" s="53">
        <v>0</v>
      </c>
    </row>
    <row r="2141" spans="1:16" hidden="1">
      <c r="A2141" s="19" t="s">
        <v>1989</v>
      </c>
      <c r="B2141" s="19" t="s">
        <v>1321</v>
      </c>
      <c r="D2141" s="51" t="s">
        <v>1879</v>
      </c>
      <c r="E2141" s="51" t="s">
        <v>103</v>
      </c>
      <c r="F2141" s="51" t="s">
        <v>688</v>
      </c>
      <c r="H2141" s="51" t="s">
        <v>623</v>
      </c>
      <c r="J2141" s="51" t="s">
        <v>311</v>
      </c>
      <c r="K2141" s="51" t="s">
        <v>3763</v>
      </c>
      <c r="L2141" s="51" t="s">
        <v>3762</v>
      </c>
      <c r="N2141" s="53">
        <v>12472</v>
      </c>
      <c r="O2141" s="53">
        <v>0</v>
      </c>
      <c r="P2141" s="53">
        <v>12472</v>
      </c>
    </row>
    <row r="2142" spans="1:16" hidden="1">
      <c r="A2142" s="19" t="s">
        <v>1993</v>
      </c>
      <c r="B2142" s="19" t="s">
        <v>2449</v>
      </c>
      <c r="D2142" s="51" t="s">
        <v>1879</v>
      </c>
      <c r="E2142" s="51" t="s">
        <v>460</v>
      </c>
      <c r="F2142" s="51" t="s">
        <v>460</v>
      </c>
      <c r="G2142" s="51" t="s">
        <v>623</v>
      </c>
      <c r="H2142" s="51" t="s">
        <v>44</v>
      </c>
      <c r="I2142" s="51" t="s">
        <v>2448</v>
      </c>
      <c r="N2142" s="53">
        <v>203</v>
      </c>
      <c r="O2142" s="53">
        <v>0</v>
      </c>
      <c r="P2142" s="53">
        <v>203</v>
      </c>
    </row>
    <row r="2143" spans="1:16" hidden="1">
      <c r="A2143" s="19" t="s">
        <v>1993</v>
      </c>
      <c r="B2143" s="19" t="s">
        <v>2477</v>
      </c>
      <c r="D2143" s="51" t="s">
        <v>1879</v>
      </c>
      <c r="E2143" s="51" t="s">
        <v>460</v>
      </c>
      <c r="F2143" s="51" t="s">
        <v>460</v>
      </c>
      <c r="G2143" s="51" t="s">
        <v>623</v>
      </c>
      <c r="H2143" s="51" t="s">
        <v>44</v>
      </c>
      <c r="I2143" s="51" t="s">
        <v>2476</v>
      </c>
      <c r="N2143" s="53">
        <v>25</v>
      </c>
      <c r="O2143" s="53">
        <v>0</v>
      </c>
      <c r="P2143" s="53">
        <v>25</v>
      </c>
    </row>
    <row r="2144" spans="1:16" hidden="1">
      <c r="A2144" s="19" t="s">
        <v>1993</v>
      </c>
      <c r="B2144" s="19" t="s">
        <v>2485</v>
      </c>
      <c r="D2144" s="51" t="s">
        <v>1879</v>
      </c>
      <c r="E2144" s="51" t="s">
        <v>460</v>
      </c>
      <c r="F2144" s="51" t="s">
        <v>460</v>
      </c>
      <c r="G2144" s="51" t="s">
        <v>623</v>
      </c>
      <c r="H2144" s="51" t="s">
        <v>44</v>
      </c>
      <c r="I2144" s="51" t="s">
        <v>2484</v>
      </c>
      <c r="N2144" s="53">
        <v>17</v>
      </c>
      <c r="O2144" s="53">
        <v>0</v>
      </c>
      <c r="P2144" s="53">
        <v>17</v>
      </c>
    </row>
    <row r="2145" spans="1:16" s="135" customFormat="1">
      <c r="A2145" s="135" t="s">
        <v>2024</v>
      </c>
      <c r="B2145" s="135" t="s">
        <v>4168</v>
      </c>
      <c r="C2145" s="137" t="s">
        <v>681</v>
      </c>
      <c r="D2145" s="137" t="s">
        <v>3982</v>
      </c>
      <c r="E2145" s="137" t="s">
        <v>4</v>
      </c>
      <c r="F2145" s="137" t="s">
        <v>4</v>
      </c>
      <c r="G2145" s="137" t="s">
        <v>4</v>
      </c>
      <c r="H2145" s="137" t="s">
        <v>6</v>
      </c>
      <c r="I2145" s="137"/>
      <c r="J2145" s="137"/>
      <c r="K2145" s="137" t="s">
        <v>4167</v>
      </c>
      <c r="L2145" s="137"/>
      <c r="M2145" s="137"/>
      <c r="N2145" s="136">
        <v>3113</v>
      </c>
      <c r="O2145" s="136"/>
      <c r="P2145" s="136">
        <v>3113</v>
      </c>
    </row>
    <row r="2146" spans="1:16" hidden="1">
      <c r="A2146" s="19" t="s">
        <v>2149</v>
      </c>
      <c r="B2146" s="19" t="s">
        <v>1322</v>
      </c>
      <c r="D2146" s="51" t="s">
        <v>1879</v>
      </c>
      <c r="E2146" s="51" t="s">
        <v>672</v>
      </c>
      <c r="F2146" s="51" t="s">
        <v>672</v>
      </c>
      <c r="G2146" s="51" t="s">
        <v>671</v>
      </c>
      <c r="H2146" s="51" t="s">
        <v>6</v>
      </c>
      <c r="J2146" s="51" t="s">
        <v>2401</v>
      </c>
      <c r="L2146" s="51">
        <v>56972</v>
      </c>
      <c r="N2146" s="53">
        <v>216.74552964367305</v>
      </c>
      <c r="O2146" s="53">
        <v>0</v>
      </c>
      <c r="P2146" s="53">
        <v>216.74552964367305</v>
      </c>
    </row>
    <row r="2147" spans="1:16" hidden="1">
      <c r="A2147" s="19" t="s">
        <v>39</v>
      </c>
      <c r="B2147" s="19" t="s">
        <v>1323</v>
      </c>
      <c r="D2147" s="51" t="s">
        <v>1879</v>
      </c>
      <c r="E2147" s="51" t="s">
        <v>460</v>
      </c>
      <c r="F2147" s="51" t="s">
        <v>460</v>
      </c>
      <c r="H2147" s="51" t="s">
        <v>623</v>
      </c>
      <c r="N2147" s="53">
        <v>36.787999999999997</v>
      </c>
      <c r="P2147" s="53">
        <v>36.787999999999997</v>
      </c>
    </row>
    <row r="2148" spans="1:16" hidden="1">
      <c r="A2148" s="19" t="s">
        <v>39</v>
      </c>
      <c r="B2148" s="19" t="s">
        <v>449</v>
      </c>
      <c r="D2148" s="51" t="s">
        <v>1879</v>
      </c>
      <c r="E2148" s="51" t="s">
        <v>460</v>
      </c>
      <c r="F2148" s="51" t="s">
        <v>460</v>
      </c>
      <c r="H2148" s="51" t="s">
        <v>623</v>
      </c>
      <c r="J2148" s="51" t="s">
        <v>522</v>
      </c>
      <c r="K2148" s="51" t="s">
        <v>3337</v>
      </c>
      <c r="N2148" s="53">
        <v>177.17400000000001</v>
      </c>
      <c r="P2148" s="53">
        <v>177.17400000000001</v>
      </c>
    </row>
    <row r="2149" spans="1:16" hidden="1">
      <c r="A2149" s="19" t="s">
        <v>1986</v>
      </c>
      <c r="B2149" s="19" t="s">
        <v>3806</v>
      </c>
      <c r="D2149" s="51" t="s">
        <v>1879</v>
      </c>
      <c r="E2149" s="51" t="s">
        <v>0</v>
      </c>
      <c r="F2149" s="51" t="s">
        <v>0</v>
      </c>
      <c r="H2149" s="51" t="s">
        <v>623</v>
      </c>
      <c r="J2149" s="51" t="s">
        <v>3805</v>
      </c>
      <c r="K2149" s="51" t="s">
        <v>3804</v>
      </c>
      <c r="N2149" s="53">
        <v>0</v>
      </c>
      <c r="P2149" s="53">
        <v>0</v>
      </c>
    </row>
    <row r="2150" spans="1:16" hidden="1">
      <c r="A2150" s="19" t="s">
        <v>1985</v>
      </c>
      <c r="B2150" s="19" t="s">
        <v>3806</v>
      </c>
      <c r="D2150" s="51" t="s">
        <v>1879</v>
      </c>
      <c r="E2150" s="51" t="s">
        <v>0</v>
      </c>
      <c r="F2150" s="51" t="s">
        <v>0</v>
      </c>
      <c r="H2150" s="51" t="s">
        <v>623</v>
      </c>
      <c r="J2150" s="51" t="s">
        <v>3805</v>
      </c>
      <c r="K2150" s="51" t="s">
        <v>3804</v>
      </c>
      <c r="N2150" s="53">
        <v>0.87485070345083604</v>
      </c>
      <c r="P2150" s="53">
        <v>0.87485070345083604</v>
      </c>
    </row>
    <row r="2151" spans="1:16" hidden="1">
      <c r="A2151" s="19" t="s">
        <v>1984</v>
      </c>
      <c r="B2151" s="19" t="s">
        <v>3806</v>
      </c>
      <c r="D2151" s="51" t="s">
        <v>1879</v>
      </c>
      <c r="E2151" s="51" t="s">
        <v>0</v>
      </c>
      <c r="F2151" s="51" t="s">
        <v>0</v>
      </c>
      <c r="H2151" s="51" t="s">
        <v>623</v>
      </c>
      <c r="J2151" s="51" t="s">
        <v>3805</v>
      </c>
      <c r="K2151" s="51" t="s">
        <v>3804</v>
      </c>
      <c r="N2151" s="53">
        <v>118889.06814929655</v>
      </c>
      <c r="P2151" s="53">
        <v>118889.06814929655</v>
      </c>
    </row>
    <row r="2152" spans="1:16" hidden="1">
      <c r="A2152" s="19" t="s">
        <v>39</v>
      </c>
      <c r="B2152" s="19" t="s">
        <v>3259</v>
      </c>
      <c r="D2152" s="51" t="s">
        <v>1879</v>
      </c>
      <c r="E2152" s="51" t="s">
        <v>4</v>
      </c>
      <c r="F2152" s="51" t="s">
        <v>4</v>
      </c>
      <c r="H2152" s="51" t="s">
        <v>623</v>
      </c>
      <c r="J2152" s="51" t="s">
        <v>3258</v>
      </c>
      <c r="K2152" s="51" t="s">
        <v>2581</v>
      </c>
      <c r="L2152" s="51">
        <v>57757</v>
      </c>
      <c r="N2152" s="53">
        <v>309818.8</v>
      </c>
      <c r="P2152" s="53">
        <v>309818.8</v>
      </c>
    </row>
    <row r="2153" spans="1:16" hidden="1">
      <c r="A2153" s="19" t="s">
        <v>1993</v>
      </c>
      <c r="B2153" s="19" t="s">
        <v>2582</v>
      </c>
      <c r="D2153" s="51" t="s">
        <v>1879</v>
      </c>
      <c r="E2153" s="51" t="s">
        <v>4</v>
      </c>
      <c r="F2153" s="51" t="s">
        <v>4</v>
      </c>
      <c r="G2153" s="51" t="s">
        <v>623</v>
      </c>
      <c r="H2153" s="51" t="s">
        <v>44</v>
      </c>
      <c r="I2153" s="51" t="s">
        <v>2581</v>
      </c>
      <c r="N2153" s="53">
        <v>9570</v>
      </c>
      <c r="O2153" s="53">
        <v>0</v>
      </c>
      <c r="P2153" s="53">
        <v>9570</v>
      </c>
    </row>
    <row r="2154" spans="1:16" hidden="1">
      <c r="A2154" s="19" t="s">
        <v>16</v>
      </c>
      <c r="B2154" s="19" t="s">
        <v>1324</v>
      </c>
      <c r="D2154" s="51" t="s">
        <v>1879</v>
      </c>
      <c r="E2154" s="51" t="s">
        <v>103</v>
      </c>
      <c r="F2154" s="51" t="s">
        <v>103</v>
      </c>
      <c r="H2154" s="51" t="s">
        <v>623</v>
      </c>
      <c r="K2154" s="51" t="s">
        <v>2725</v>
      </c>
      <c r="N2154" s="53">
        <v>376</v>
      </c>
      <c r="P2154" s="53">
        <v>376</v>
      </c>
    </row>
    <row r="2155" spans="1:16" hidden="1">
      <c r="A2155" s="19" t="s">
        <v>1993</v>
      </c>
      <c r="B2155" s="19" t="s">
        <v>2545</v>
      </c>
      <c r="D2155" s="51" t="s">
        <v>1879</v>
      </c>
      <c r="E2155" s="51" t="s">
        <v>4</v>
      </c>
      <c r="F2155" s="51" t="s">
        <v>4</v>
      </c>
      <c r="G2155" s="51" t="s">
        <v>623</v>
      </c>
      <c r="H2155" s="51" t="s">
        <v>44</v>
      </c>
      <c r="I2155" s="51" t="s">
        <v>2544</v>
      </c>
      <c r="N2155" s="53">
        <v>497</v>
      </c>
      <c r="O2155" s="53">
        <v>0</v>
      </c>
      <c r="P2155" s="53">
        <v>497</v>
      </c>
    </row>
    <row r="2156" spans="1:16" hidden="1">
      <c r="A2156" s="19" t="s">
        <v>45</v>
      </c>
      <c r="B2156" s="19" t="s">
        <v>1326</v>
      </c>
      <c r="C2156" s="51" t="s">
        <v>629</v>
      </c>
      <c r="D2156" s="51" t="s">
        <v>3982</v>
      </c>
      <c r="E2156" s="51" t="s">
        <v>902</v>
      </c>
      <c r="F2156" s="51" t="s">
        <v>902</v>
      </c>
      <c r="H2156" s="51" t="s">
        <v>4258</v>
      </c>
      <c r="N2156" s="53">
        <v>84108</v>
      </c>
      <c r="O2156" s="53">
        <v>2761</v>
      </c>
      <c r="P2156" s="53">
        <v>81347</v>
      </c>
    </row>
    <row r="2157" spans="1:16" hidden="1">
      <c r="A2157" s="19" t="s">
        <v>652</v>
      </c>
      <c r="B2157" s="19" t="s">
        <v>1325</v>
      </c>
      <c r="C2157" s="51" t="s">
        <v>629</v>
      </c>
      <c r="D2157" s="51" t="s">
        <v>3982</v>
      </c>
      <c r="E2157" s="51" t="s">
        <v>902</v>
      </c>
      <c r="F2157" s="51" t="s">
        <v>902</v>
      </c>
      <c r="G2157" s="51" t="s">
        <v>52</v>
      </c>
      <c r="H2157" s="51" t="s">
        <v>52</v>
      </c>
      <c r="N2157" s="53">
        <v>83527</v>
      </c>
      <c r="P2157" s="53">
        <v>83527</v>
      </c>
    </row>
    <row r="2158" spans="1:16" hidden="1">
      <c r="A2158" s="19" t="s">
        <v>54</v>
      </c>
      <c r="B2158" s="19" t="s">
        <v>1325</v>
      </c>
      <c r="C2158" s="51" t="s">
        <v>629</v>
      </c>
      <c r="D2158" s="51" t="s">
        <v>3982</v>
      </c>
      <c r="E2158" s="51" t="s">
        <v>902</v>
      </c>
      <c r="F2158" s="51" t="s">
        <v>902</v>
      </c>
      <c r="H2158" s="51" t="s">
        <v>675</v>
      </c>
      <c r="L2158" s="51">
        <v>6008</v>
      </c>
      <c r="N2158" s="53">
        <v>124874</v>
      </c>
      <c r="P2158" s="53">
        <v>124874</v>
      </c>
    </row>
    <row r="2159" spans="1:16" hidden="1">
      <c r="A2159" s="19" t="s">
        <v>128</v>
      </c>
      <c r="B2159" s="19" t="s">
        <v>1325</v>
      </c>
      <c r="C2159" s="51" t="s">
        <v>629</v>
      </c>
      <c r="D2159" s="51" t="s">
        <v>3982</v>
      </c>
      <c r="E2159" s="51" t="s">
        <v>902</v>
      </c>
      <c r="F2159" s="51" t="s">
        <v>902</v>
      </c>
      <c r="H2159" s="51" t="s">
        <v>675</v>
      </c>
      <c r="L2159" s="51">
        <v>6008</v>
      </c>
      <c r="N2159" s="53">
        <v>103499</v>
      </c>
      <c r="O2159" s="53">
        <v>98</v>
      </c>
      <c r="P2159" s="53">
        <v>103401</v>
      </c>
    </row>
    <row r="2160" spans="1:16" hidden="1">
      <c r="A2160" s="19" t="s">
        <v>509</v>
      </c>
      <c r="B2160" s="19" t="s">
        <v>1327</v>
      </c>
      <c r="C2160" s="51" t="s">
        <v>629</v>
      </c>
      <c r="D2160" s="51" t="s">
        <v>3982</v>
      </c>
      <c r="E2160" s="51" t="s">
        <v>902</v>
      </c>
      <c r="F2160" s="51" t="s">
        <v>902</v>
      </c>
      <c r="H2160" s="51" t="s">
        <v>675</v>
      </c>
      <c r="N2160" s="53">
        <v>93640</v>
      </c>
      <c r="P2160" s="53">
        <v>93640</v>
      </c>
    </row>
    <row r="2161" spans="1:16" hidden="1">
      <c r="A2161" s="19" t="s">
        <v>41</v>
      </c>
      <c r="B2161" s="19" t="s">
        <v>1328</v>
      </c>
      <c r="C2161" s="51" t="s">
        <v>629</v>
      </c>
      <c r="D2161" s="51" t="s">
        <v>3982</v>
      </c>
      <c r="E2161" s="51" t="s">
        <v>902</v>
      </c>
      <c r="F2161" s="51" t="s">
        <v>902</v>
      </c>
      <c r="H2161" s="51" t="s">
        <v>52</v>
      </c>
      <c r="L2161" s="51">
        <v>6008</v>
      </c>
      <c r="N2161" s="53">
        <v>2937603</v>
      </c>
      <c r="O2161" s="53">
        <v>733084.92790016392</v>
      </c>
      <c r="P2161" s="53">
        <v>2204518.0720998361</v>
      </c>
    </row>
    <row r="2162" spans="1:16" hidden="1">
      <c r="A2162" s="19" t="s">
        <v>1986</v>
      </c>
      <c r="B2162" s="19" t="s">
        <v>1329</v>
      </c>
      <c r="C2162" s="51" t="s">
        <v>629</v>
      </c>
      <c r="D2162" s="51" t="s">
        <v>3982</v>
      </c>
      <c r="E2162" s="51" t="s">
        <v>902</v>
      </c>
      <c r="F2162" s="51" t="s">
        <v>902</v>
      </c>
      <c r="H2162" s="51" t="s">
        <v>52</v>
      </c>
      <c r="J2162" s="51" t="s">
        <v>44</v>
      </c>
      <c r="K2162" s="51" t="s">
        <v>44</v>
      </c>
      <c r="L2162" s="51">
        <v>6008</v>
      </c>
      <c r="N2162" s="53">
        <v>0</v>
      </c>
      <c r="O2162" s="53">
        <v>0</v>
      </c>
      <c r="P2162" s="53">
        <v>0</v>
      </c>
    </row>
    <row r="2163" spans="1:16" hidden="1">
      <c r="A2163" s="19" t="s">
        <v>1985</v>
      </c>
      <c r="B2163" s="19" t="s">
        <v>1329</v>
      </c>
      <c r="C2163" s="51" t="s">
        <v>629</v>
      </c>
      <c r="D2163" s="51" t="s">
        <v>3982</v>
      </c>
      <c r="E2163" s="51" t="s">
        <v>902</v>
      </c>
      <c r="F2163" s="51" t="s">
        <v>902</v>
      </c>
      <c r="H2163" s="51" t="s">
        <v>52</v>
      </c>
      <c r="J2163" s="51" t="s">
        <v>44</v>
      </c>
      <c r="K2163" s="51" t="s">
        <v>44</v>
      </c>
      <c r="L2163" s="51">
        <v>6008</v>
      </c>
      <c r="N2163" s="53">
        <v>37.599993565704693</v>
      </c>
      <c r="O2163" s="53">
        <v>0</v>
      </c>
      <c r="P2163" s="53">
        <v>37.599993565704693</v>
      </c>
    </row>
    <row r="2164" spans="1:16" hidden="1">
      <c r="A2164" s="19" t="s">
        <v>1984</v>
      </c>
      <c r="B2164" s="19" t="s">
        <v>1329</v>
      </c>
      <c r="C2164" s="51" t="s">
        <v>629</v>
      </c>
      <c r="D2164" s="51" t="s">
        <v>3982</v>
      </c>
      <c r="E2164" s="51" t="s">
        <v>902</v>
      </c>
      <c r="F2164" s="51" t="s">
        <v>902</v>
      </c>
      <c r="H2164" s="51" t="s">
        <v>52</v>
      </c>
      <c r="J2164" s="51" t="s">
        <v>44</v>
      </c>
      <c r="K2164" s="51" t="s">
        <v>44</v>
      </c>
      <c r="L2164" s="51">
        <v>6008</v>
      </c>
      <c r="N2164" s="53">
        <v>5109704.0670064343</v>
      </c>
      <c r="O2164" s="53">
        <v>0</v>
      </c>
      <c r="P2164" s="53">
        <v>5109704.0670064343</v>
      </c>
    </row>
    <row r="2165" spans="1:16" hidden="1">
      <c r="A2165" s="19" t="s">
        <v>16</v>
      </c>
      <c r="B2165" s="19" t="s">
        <v>1330</v>
      </c>
      <c r="C2165" s="51" t="s">
        <v>629</v>
      </c>
      <c r="D2165" s="51" t="s">
        <v>3982</v>
      </c>
      <c r="E2165" s="51" t="s">
        <v>902</v>
      </c>
      <c r="F2165" s="51" t="s">
        <v>902</v>
      </c>
      <c r="H2165" s="51" t="s">
        <v>52</v>
      </c>
      <c r="L2165" s="51">
        <v>6008</v>
      </c>
      <c r="N2165" s="53">
        <v>19064</v>
      </c>
      <c r="O2165" s="53">
        <v>5116</v>
      </c>
      <c r="P2165" s="53">
        <v>13948</v>
      </c>
    </row>
    <row r="2166" spans="1:16" hidden="1">
      <c r="A2166" s="19" t="s">
        <v>631</v>
      </c>
      <c r="B2166" s="19" t="s">
        <v>1330</v>
      </c>
      <c r="C2166" s="51" t="s">
        <v>629</v>
      </c>
      <c r="D2166" s="51" t="s">
        <v>3982</v>
      </c>
      <c r="E2166" s="51" t="s">
        <v>902</v>
      </c>
      <c r="F2166" s="51" t="s">
        <v>902</v>
      </c>
      <c r="H2166" s="51" t="s">
        <v>52</v>
      </c>
      <c r="L2166" s="51">
        <v>6008</v>
      </c>
      <c r="N2166" s="53">
        <v>19170</v>
      </c>
      <c r="O2166" s="53">
        <v>3853</v>
      </c>
      <c r="P2166" s="53">
        <v>15317</v>
      </c>
    </row>
    <row r="2167" spans="1:16" hidden="1">
      <c r="A2167" s="19" t="s">
        <v>692</v>
      </c>
      <c r="B2167" s="19" t="s">
        <v>1330</v>
      </c>
      <c r="C2167" s="51" t="s">
        <v>629</v>
      </c>
      <c r="D2167" s="51" t="s">
        <v>3982</v>
      </c>
      <c r="E2167" s="51" t="s">
        <v>902</v>
      </c>
      <c r="F2167" s="51" t="s">
        <v>902</v>
      </c>
      <c r="H2167" s="51" t="s">
        <v>675</v>
      </c>
      <c r="L2167" s="51" t="s">
        <v>4259</v>
      </c>
      <c r="N2167" s="53">
        <v>18955.5</v>
      </c>
      <c r="O2167" s="53">
        <v>14258.54</v>
      </c>
      <c r="P2167" s="53">
        <v>4696.9599999999991</v>
      </c>
    </row>
    <row r="2168" spans="1:16" hidden="1">
      <c r="A2168" s="19" t="s">
        <v>39</v>
      </c>
      <c r="B2168" s="19" t="s">
        <v>1331</v>
      </c>
      <c r="D2168" s="51" t="s">
        <v>1879</v>
      </c>
      <c r="E2168" s="51" t="s">
        <v>622</v>
      </c>
      <c r="F2168" s="51" t="s">
        <v>622</v>
      </c>
      <c r="H2168" s="51" t="s">
        <v>623</v>
      </c>
      <c r="J2168" s="51" t="s">
        <v>2009</v>
      </c>
      <c r="K2168" s="51" t="s">
        <v>2009</v>
      </c>
      <c r="L2168" s="51">
        <v>55985</v>
      </c>
      <c r="N2168" s="53">
        <v>2517593.0021925559</v>
      </c>
      <c r="P2168" s="53">
        <v>2517593.0021925559</v>
      </c>
    </row>
    <row r="2169" spans="1:16" s="138" customFormat="1" hidden="1">
      <c r="A2169" s="138" t="s">
        <v>2019</v>
      </c>
      <c r="B2169" s="138" t="s">
        <v>4169</v>
      </c>
      <c r="C2169" s="140" t="s">
        <v>681</v>
      </c>
      <c r="D2169" s="140" t="s">
        <v>3982</v>
      </c>
      <c r="E2169" s="140" t="s">
        <v>4</v>
      </c>
      <c r="F2169" s="140" t="s">
        <v>4</v>
      </c>
      <c r="G2169" s="140" t="s">
        <v>4</v>
      </c>
      <c r="H2169" s="140" t="s">
        <v>1</v>
      </c>
      <c r="I2169" s="140"/>
      <c r="J2169" s="140" t="s">
        <v>2291</v>
      </c>
      <c r="K2169" s="140" t="s">
        <v>141</v>
      </c>
      <c r="L2169" s="140">
        <v>57530</v>
      </c>
      <c r="M2169" s="140"/>
      <c r="N2169" s="139">
        <v>4786</v>
      </c>
      <c r="O2169" s="139">
        <v>0</v>
      </c>
      <c r="P2169" s="139">
        <v>4786</v>
      </c>
    </row>
    <row r="2170" spans="1:16" s="138" customFormat="1" hidden="1">
      <c r="A2170" s="138" t="s">
        <v>1993</v>
      </c>
      <c r="B2170" s="138" t="s">
        <v>1332</v>
      </c>
      <c r="C2170" s="140" t="s">
        <v>681</v>
      </c>
      <c r="D2170" s="140" t="s">
        <v>3982</v>
      </c>
      <c r="E2170" s="140" t="s">
        <v>4</v>
      </c>
      <c r="F2170" s="140" t="s">
        <v>4</v>
      </c>
      <c r="G2170" s="140"/>
      <c r="H2170" s="140" t="s">
        <v>1</v>
      </c>
      <c r="I2170" s="140" t="s">
        <v>2291</v>
      </c>
      <c r="J2170" s="140" t="s">
        <v>141</v>
      </c>
      <c r="K2170" s="140"/>
      <c r="L2170" s="140"/>
      <c r="M2170" s="140"/>
      <c r="N2170" s="139">
        <v>21633</v>
      </c>
      <c r="O2170" s="139">
        <v>10528</v>
      </c>
      <c r="P2170" s="139">
        <v>11105</v>
      </c>
    </row>
    <row r="2171" spans="1:16" s="138" customFormat="1" hidden="1">
      <c r="A2171" s="138" t="s">
        <v>1989</v>
      </c>
      <c r="B2171" s="138" t="s">
        <v>1333</v>
      </c>
      <c r="C2171" s="140" t="s">
        <v>681</v>
      </c>
      <c r="D2171" s="140" t="s">
        <v>3982</v>
      </c>
      <c r="E2171" s="140" t="s">
        <v>4</v>
      </c>
      <c r="F2171" s="140" t="s">
        <v>4</v>
      </c>
      <c r="G2171" s="140"/>
      <c r="H2171" s="140" t="s">
        <v>1</v>
      </c>
      <c r="I2171" s="140"/>
      <c r="J2171" s="140" t="s">
        <v>2291</v>
      </c>
      <c r="K2171" s="140" t="s">
        <v>141</v>
      </c>
      <c r="L2171" s="140"/>
      <c r="M2171" s="140"/>
      <c r="N2171" s="139">
        <v>5742</v>
      </c>
      <c r="O2171" s="139">
        <v>0</v>
      </c>
      <c r="P2171" s="139">
        <v>5742</v>
      </c>
    </row>
    <row r="2172" spans="1:16" hidden="1">
      <c r="A2172" s="19" t="s">
        <v>1993</v>
      </c>
      <c r="B2172" s="19" t="s">
        <v>2292</v>
      </c>
      <c r="D2172" s="51" t="s">
        <v>1879</v>
      </c>
      <c r="E2172" s="51" t="s">
        <v>4</v>
      </c>
      <c r="F2172" s="51" t="s">
        <v>4</v>
      </c>
      <c r="H2172" s="51" t="s">
        <v>1</v>
      </c>
      <c r="I2172" s="51" t="s">
        <v>2291</v>
      </c>
      <c r="J2172" s="51" t="s">
        <v>141</v>
      </c>
      <c r="N2172" s="53">
        <v>21676</v>
      </c>
      <c r="O2172" s="53">
        <v>0</v>
      </c>
      <c r="P2172" s="53">
        <v>21676</v>
      </c>
    </row>
    <row r="2173" spans="1:16" hidden="1">
      <c r="A2173" s="19" t="s">
        <v>624</v>
      </c>
      <c r="B2173" s="19" t="s">
        <v>2213</v>
      </c>
      <c r="D2173" s="51" t="s">
        <v>1879</v>
      </c>
      <c r="E2173" s="51" t="s">
        <v>460</v>
      </c>
      <c r="F2173" s="51" t="s">
        <v>460</v>
      </c>
      <c r="G2173" s="51" t="s">
        <v>460</v>
      </c>
      <c r="H2173" s="51" t="s">
        <v>1878</v>
      </c>
      <c r="J2173" s="51">
        <v>60858</v>
      </c>
      <c r="K2173" s="51" t="s">
        <v>2212</v>
      </c>
      <c r="N2173" s="53">
        <v>9207</v>
      </c>
      <c r="P2173" s="53">
        <v>9207</v>
      </c>
    </row>
    <row r="2174" spans="1:16" hidden="1">
      <c r="A2174" s="19" t="s">
        <v>1993</v>
      </c>
      <c r="B2174" s="19" t="s">
        <v>2475</v>
      </c>
      <c r="D2174" s="51" t="s">
        <v>1879</v>
      </c>
      <c r="E2174" s="51" t="s">
        <v>460</v>
      </c>
      <c r="F2174" s="51" t="s">
        <v>460</v>
      </c>
      <c r="G2174" s="51" t="s">
        <v>623</v>
      </c>
      <c r="H2174" s="51" t="s">
        <v>44</v>
      </c>
      <c r="I2174" s="51" t="s">
        <v>2474</v>
      </c>
      <c r="N2174" s="53">
        <v>9</v>
      </c>
      <c r="O2174" s="53">
        <v>0</v>
      </c>
      <c r="P2174" s="53">
        <v>9</v>
      </c>
    </row>
    <row r="2175" spans="1:16" hidden="1">
      <c r="A2175" s="19" t="s">
        <v>1993</v>
      </c>
      <c r="B2175" s="19" t="s">
        <v>2503</v>
      </c>
      <c r="D2175" s="51" t="s">
        <v>1879</v>
      </c>
      <c r="E2175" s="51" t="s">
        <v>460</v>
      </c>
      <c r="F2175" s="51" t="s">
        <v>460</v>
      </c>
      <c r="G2175" s="51" t="s">
        <v>623</v>
      </c>
      <c r="H2175" s="51" t="s">
        <v>44</v>
      </c>
      <c r="I2175" s="51" t="s">
        <v>2502</v>
      </c>
      <c r="N2175" s="53">
        <v>27</v>
      </c>
      <c r="O2175" s="53">
        <v>0</v>
      </c>
      <c r="P2175" s="53">
        <v>27</v>
      </c>
    </row>
    <row r="2176" spans="1:16" hidden="1">
      <c r="A2176" s="19" t="s">
        <v>2268</v>
      </c>
      <c r="B2176" s="19" t="s">
        <v>1334</v>
      </c>
      <c r="D2176" s="51" t="s">
        <v>1879</v>
      </c>
      <c r="E2176" s="51" t="s">
        <v>103</v>
      </c>
      <c r="F2176" s="51" t="s">
        <v>688</v>
      </c>
      <c r="H2176" s="51" t="s">
        <v>623</v>
      </c>
      <c r="J2176" s="51" t="s">
        <v>312</v>
      </c>
      <c r="K2176" s="51" t="s">
        <v>3495</v>
      </c>
      <c r="L2176" s="51">
        <v>376</v>
      </c>
      <c r="N2176" s="53">
        <v>61282</v>
      </c>
      <c r="O2176" s="53">
        <v>0</v>
      </c>
      <c r="P2176" s="53">
        <v>61282</v>
      </c>
    </row>
    <row r="2177" spans="1:16" hidden="1">
      <c r="A2177" s="19" t="s">
        <v>2268</v>
      </c>
      <c r="B2177" s="19" t="s">
        <v>1335</v>
      </c>
      <c r="D2177" s="51" t="s">
        <v>1879</v>
      </c>
      <c r="E2177" s="51" t="s">
        <v>103</v>
      </c>
      <c r="F2177" s="51" t="s">
        <v>688</v>
      </c>
      <c r="H2177" s="51" t="s">
        <v>623</v>
      </c>
      <c r="J2177" s="51" t="s">
        <v>312</v>
      </c>
      <c r="K2177" s="51" t="s">
        <v>3494</v>
      </c>
      <c r="L2177" s="51">
        <v>376</v>
      </c>
      <c r="N2177" s="53">
        <v>54646</v>
      </c>
      <c r="O2177" s="53">
        <v>0</v>
      </c>
      <c r="P2177" s="53">
        <v>54646</v>
      </c>
    </row>
    <row r="2178" spans="1:16" hidden="1">
      <c r="A2178" s="19" t="s">
        <v>2268</v>
      </c>
      <c r="B2178" s="19" t="s">
        <v>1336</v>
      </c>
      <c r="D2178" s="51" t="s">
        <v>1879</v>
      </c>
      <c r="E2178" s="51" t="s">
        <v>103</v>
      </c>
      <c r="F2178" s="51" t="s">
        <v>688</v>
      </c>
      <c r="H2178" s="51" t="s">
        <v>623</v>
      </c>
      <c r="J2178" s="51" t="s">
        <v>312</v>
      </c>
      <c r="K2178" s="51" t="s">
        <v>3493</v>
      </c>
      <c r="L2178" s="51">
        <v>376</v>
      </c>
      <c r="N2178" s="53">
        <v>70270</v>
      </c>
      <c r="O2178" s="53">
        <v>0</v>
      </c>
      <c r="P2178" s="53">
        <v>70270</v>
      </c>
    </row>
    <row r="2179" spans="1:16" s="135" customFormat="1">
      <c r="A2179" s="135" t="s">
        <v>2149</v>
      </c>
      <c r="B2179" s="135" t="s">
        <v>564</v>
      </c>
      <c r="C2179" s="137" t="s">
        <v>681</v>
      </c>
      <c r="D2179" s="137" t="s">
        <v>3982</v>
      </c>
      <c r="E2179" s="137" t="s">
        <v>103</v>
      </c>
      <c r="F2179" s="137" t="s">
        <v>1888</v>
      </c>
      <c r="G2179" s="137" t="s">
        <v>103</v>
      </c>
      <c r="H2179" s="137" t="s">
        <v>5</v>
      </c>
      <c r="I2179" s="137"/>
      <c r="J2179" s="137" t="s">
        <v>4056</v>
      </c>
      <c r="K2179" s="137"/>
      <c r="L2179" s="137">
        <v>830</v>
      </c>
      <c r="M2179" s="137"/>
      <c r="N2179" s="136">
        <v>51.180234140788166</v>
      </c>
      <c r="O2179" s="136">
        <v>0</v>
      </c>
      <c r="P2179" s="136">
        <v>51.180234140788166</v>
      </c>
    </row>
    <row r="2180" spans="1:16" hidden="1">
      <c r="A2180" s="19" t="s">
        <v>54</v>
      </c>
      <c r="B2180" s="19" t="s">
        <v>1337</v>
      </c>
      <c r="C2180" s="51" t="s">
        <v>629</v>
      </c>
      <c r="D2180" s="51" t="s">
        <v>1879</v>
      </c>
      <c r="E2180" s="51" t="s">
        <v>676</v>
      </c>
      <c r="F2180" s="51" t="s">
        <v>676</v>
      </c>
      <c r="H2180" s="51" t="s">
        <v>4241</v>
      </c>
      <c r="L2180" s="51" t="s">
        <v>4240</v>
      </c>
      <c r="N2180" s="53">
        <v>155746</v>
      </c>
      <c r="P2180" s="53">
        <v>155746</v>
      </c>
    </row>
    <row r="2181" spans="1:16" hidden="1">
      <c r="A2181" s="19" t="s">
        <v>2654</v>
      </c>
      <c r="B2181" s="19" t="s">
        <v>1338</v>
      </c>
      <c r="D2181" s="51" t="s">
        <v>1879</v>
      </c>
      <c r="E2181" s="51" t="s">
        <v>103</v>
      </c>
      <c r="F2181" s="51" t="s">
        <v>103</v>
      </c>
      <c r="H2181" s="51" t="s">
        <v>623</v>
      </c>
      <c r="K2181" s="51" t="s">
        <v>2691</v>
      </c>
      <c r="L2181" s="51">
        <v>428</v>
      </c>
      <c r="N2181" s="53">
        <v>3740.2995999999998</v>
      </c>
      <c r="P2181" s="53">
        <v>3740.2995999999998</v>
      </c>
    </row>
    <row r="2182" spans="1:16" hidden="1">
      <c r="A2182" s="19" t="s">
        <v>1980</v>
      </c>
      <c r="B2182" s="19" t="s">
        <v>1338</v>
      </c>
      <c r="D2182" s="51" t="s">
        <v>1879</v>
      </c>
      <c r="E2182" s="51" t="s">
        <v>103</v>
      </c>
      <c r="F2182" s="51" t="s">
        <v>103</v>
      </c>
      <c r="H2182" s="51" t="s">
        <v>623</v>
      </c>
      <c r="K2182" s="51" t="s">
        <v>2691</v>
      </c>
      <c r="L2182" s="51">
        <v>428</v>
      </c>
      <c r="N2182" s="53">
        <v>9.4379677714885132E-2</v>
      </c>
      <c r="P2182" s="53">
        <v>9.4379677714885132E-2</v>
      </c>
    </row>
    <row r="2183" spans="1:16" hidden="1">
      <c r="A2183" s="19" t="s">
        <v>993</v>
      </c>
      <c r="B2183" s="19" t="s">
        <v>1339</v>
      </c>
      <c r="C2183" s="51" t="s">
        <v>629</v>
      </c>
      <c r="D2183" s="51" t="s">
        <v>1879</v>
      </c>
      <c r="E2183" s="51" t="s">
        <v>676</v>
      </c>
      <c r="F2183" s="51" t="s">
        <v>1341</v>
      </c>
      <c r="H2183" s="51" t="s">
        <v>859</v>
      </c>
      <c r="L2183" s="51" t="s">
        <v>1970</v>
      </c>
      <c r="N2183" s="53">
        <v>24391</v>
      </c>
      <c r="P2183" s="53">
        <v>24391</v>
      </c>
    </row>
    <row r="2184" spans="1:16" hidden="1">
      <c r="A2184" s="19" t="s">
        <v>19</v>
      </c>
      <c r="B2184" s="19" t="s">
        <v>1339</v>
      </c>
      <c r="C2184" s="51" t="s">
        <v>629</v>
      </c>
      <c r="D2184" s="51" t="s">
        <v>1879</v>
      </c>
      <c r="E2184" s="51" t="s">
        <v>676</v>
      </c>
      <c r="F2184" s="51" t="s">
        <v>725</v>
      </c>
      <c r="H2184" s="51" t="s">
        <v>1340</v>
      </c>
      <c r="L2184" s="51" t="s">
        <v>4251</v>
      </c>
      <c r="N2184" s="53">
        <v>8751</v>
      </c>
      <c r="P2184" s="53">
        <v>8751</v>
      </c>
    </row>
    <row r="2185" spans="1:16" hidden="1">
      <c r="A2185" s="19" t="s">
        <v>993</v>
      </c>
      <c r="B2185" s="19" t="s">
        <v>1339</v>
      </c>
      <c r="D2185" s="51" t="s">
        <v>1879</v>
      </c>
      <c r="E2185" s="51" t="s">
        <v>676</v>
      </c>
      <c r="F2185" s="51" t="s">
        <v>1341</v>
      </c>
      <c r="H2185" s="51" t="s">
        <v>612</v>
      </c>
      <c r="L2185" s="51" t="s">
        <v>1970</v>
      </c>
      <c r="N2185" s="53">
        <v>5144</v>
      </c>
      <c r="P2185" s="53">
        <v>5144</v>
      </c>
    </row>
    <row r="2186" spans="1:16" s="138" customFormat="1" hidden="1">
      <c r="A2186" s="138" t="s">
        <v>624</v>
      </c>
      <c r="B2186" s="138" t="s">
        <v>1342</v>
      </c>
      <c r="C2186" s="140" t="s">
        <v>629</v>
      </c>
      <c r="D2186" s="140" t="s">
        <v>3982</v>
      </c>
      <c r="E2186" s="140" t="s">
        <v>3</v>
      </c>
      <c r="F2186" s="140" t="s">
        <v>3</v>
      </c>
      <c r="G2186" s="140" t="s">
        <v>3</v>
      </c>
      <c r="H2186" s="140" t="s">
        <v>50</v>
      </c>
      <c r="I2186" s="140"/>
      <c r="J2186" s="140">
        <v>61382</v>
      </c>
      <c r="K2186" s="140" t="s">
        <v>274</v>
      </c>
      <c r="L2186" s="140">
        <v>58245</v>
      </c>
      <c r="M2186" s="140"/>
      <c r="N2186" s="139">
        <v>3876</v>
      </c>
      <c r="O2186" s="139"/>
      <c r="P2186" s="139">
        <v>3876</v>
      </c>
    </row>
    <row r="2187" spans="1:16" hidden="1">
      <c r="A2187" s="19" t="s">
        <v>624</v>
      </c>
      <c r="B2187" s="19" t="s">
        <v>1343</v>
      </c>
      <c r="D2187" s="51" t="s">
        <v>1879</v>
      </c>
      <c r="E2187" s="51" t="s">
        <v>3</v>
      </c>
      <c r="F2187" s="51" t="s">
        <v>3</v>
      </c>
      <c r="G2187" s="51" t="s">
        <v>3</v>
      </c>
      <c r="H2187" s="51" t="s">
        <v>50</v>
      </c>
      <c r="J2187" s="51">
        <v>61382</v>
      </c>
      <c r="K2187" s="51" t="s">
        <v>274</v>
      </c>
      <c r="L2187" s="51">
        <v>58245</v>
      </c>
      <c r="N2187" s="53">
        <v>3978</v>
      </c>
      <c r="O2187" s="53">
        <v>688</v>
      </c>
      <c r="P2187" s="53">
        <v>3290</v>
      </c>
    </row>
    <row r="2188" spans="1:16" hidden="1">
      <c r="A2188" s="19" t="s">
        <v>624</v>
      </c>
      <c r="B2188" s="19" t="s">
        <v>1343</v>
      </c>
      <c r="D2188" s="51" t="s">
        <v>1879</v>
      </c>
      <c r="E2188" s="51" t="s">
        <v>460</v>
      </c>
      <c r="F2188" s="51" t="s">
        <v>460</v>
      </c>
      <c r="G2188" s="51" t="s">
        <v>460</v>
      </c>
      <c r="H2188" s="51" t="s">
        <v>50</v>
      </c>
      <c r="J2188" s="51">
        <v>61382</v>
      </c>
      <c r="K2188" s="51" t="s">
        <v>274</v>
      </c>
      <c r="N2188" s="53">
        <v>1066</v>
      </c>
      <c r="P2188" s="53">
        <v>1066</v>
      </c>
    </row>
    <row r="2189" spans="1:16" hidden="1">
      <c r="A2189" s="19" t="s">
        <v>2015</v>
      </c>
      <c r="B2189" s="19" t="s">
        <v>1344</v>
      </c>
      <c r="D2189" s="51" t="s">
        <v>1879</v>
      </c>
      <c r="E2189" s="51" t="s">
        <v>3</v>
      </c>
      <c r="F2189" s="51" t="s">
        <v>3</v>
      </c>
      <c r="G2189" s="51" t="s">
        <v>3</v>
      </c>
      <c r="H2189" s="51" t="s">
        <v>1878</v>
      </c>
      <c r="K2189" s="51" t="s">
        <v>274</v>
      </c>
      <c r="N2189" s="53">
        <v>109115</v>
      </c>
      <c r="P2189" s="53">
        <v>109115</v>
      </c>
    </row>
    <row r="2190" spans="1:16" hidden="1">
      <c r="A2190" s="19" t="s">
        <v>2015</v>
      </c>
      <c r="B2190" s="19" t="s">
        <v>1344</v>
      </c>
      <c r="D2190" s="51" t="s">
        <v>1879</v>
      </c>
      <c r="E2190" s="51" t="s">
        <v>460</v>
      </c>
      <c r="F2190" s="51" t="s">
        <v>460</v>
      </c>
      <c r="G2190" s="51" t="s">
        <v>460</v>
      </c>
      <c r="H2190" s="51" t="s">
        <v>1878</v>
      </c>
      <c r="K2190" s="51" t="s">
        <v>2025</v>
      </c>
      <c r="N2190" s="53">
        <v>5587</v>
      </c>
      <c r="P2190" s="53">
        <v>5587</v>
      </c>
    </row>
    <row r="2191" spans="1:16" hidden="1">
      <c r="A2191" s="19" t="s">
        <v>2015</v>
      </c>
      <c r="B2191" s="19" t="s">
        <v>1345</v>
      </c>
      <c r="D2191" s="51" t="s">
        <v>1879</v>
      </c>
      <c r="E2191" s="51" t="s">
        <v>672</v>
      </c>
      <c r="F2191" s="51" t="s">
        <v>672</v>
      </c>
      <c r="G2191" s="51" t="s">
        <v>671</v>
      </c>
      <c r="H2191" s="51" t="s">
        <v>1878</v>
      </c>
      <c r="N2191" s="53">
        <v>5719</v>
      </c>
      <c r="P2191" s="53">
        <v>5719</v>
      </c>
    </row>
    <row r="2192" spans="1:16" hidden="1">
      <c r="A2192" s="19" t="s">
        <v>624</v>
      </c>
      <c r="B2192" s="19" t="s">
        <v>2443</v>
      </c>
      <c r="D2192" s="51" t="s">
        <v>1879</v>
      </c>
      <c r="E2192" s="51" t="s">
        <v>3</v>
      </c>
      <c r="F2192" s="51" t="s">
        <v>3</v>
      </c>
      <c r="G2192" s="51" t="s">
        <v>3</v>
      </c>
      <c r="H2192" s="51" t="s">
        <v>50</v>
      </c>
      <c r="J2192" s="51">
        <v>61382</v>
      </c>
      <c r="K2192" s="51" t="s">
        <v>2025</v>
      </c>
      <c r="N2192" s="53">
        <v>561</v>
      </c>
      <c r="P2192" s="53">
        <v>561</v>
      </c>
    </row>
    <row r="2193" spans="1:16" hidden="1">
      <c r="A2193" s="19" t="s">
        <v>624</v>
      </c>
      <c r="B2193" s="19" t="s">
        <v>2443</v>
      </c>
      <c r="D2193" s="51" t="s">
        <v>1879</v>
      </c>
      <c r="E2193" s="51" t="s">
        <v>460</v>
      </c>
      <c r="F2193" s="51" t="s">
        <v>460</v>
      </c>
      <c r="G2193" s="51" t="s">
        <v>460</v>
      </c>
      <c r="H2193" s="51" t="s">
        <v>50</v>
      </c>
      <c r="J2193" s="51">
        <v>61382</v>
      </c>
      <c r="K2193" s="51" t="s">
        <v>2025</v>
      </c>
      <c r="N2193" s="53">
        <v>847</v>
      </c>
      <c r="P2193" s="53">
        <v>847</v>
      </c>
    </row>
    <row r="2194" spans="1:16" hidden="1">
      <c r="A2194" s="19" t="s">
        <v>2149</v>
      </c>
      <c r="B2194" s="19" t="s">
        <v>1346</v>
      </c>
      <c r="D2194" s="51" t="s">
        <v>1879</v>
      </c>
      <c r="E2194" s="51" t="s">
        <v>103</v>
      </c>
      <c r="F2194" s="51" t="s">
        <v>1888</v>
      </c>
      <c r="G2194" s="51" t="s">
        <v>103</v>
      </c>
      <c r="H2194" s="51" t="s">
        <v>1878</v>
      </c>
      <c r="J2194" s="51" t="s">
        <v>546</v>
      </c>
      <c r="K2194" s="51" t="s">
        <v>2148</v>
      </c>
      <c r="L2194" s="51" t="s">
        <v>15</v>
      </c>
      <c r="N2194" s="53">
        <v>3.5565149283637467</v>
      </c>
      <c r="O2194" s="53">
        <v>0</v>
      </c>
      <c r="P2194" s="53">
        <v>3.5565149283637467</v>
      </c>
    </row>
    <row r="2195" spans="1:16" s="138" customFormat="1" hidden="1">
      <c r="A2195" s="138" t="s">
        <v>2149</v>
      </c>
      <c r="B2195" s="138" t="s">
        <v>1347</v>
      </c>
      <c r="C2195" s="140" t="s">
        <v>629</v>
      </c>
      <c r="D2195" s="140" t="s">
        <v>3982</v>
      </c>
      <c r="E2195" s="140" t="s">
        <v>460</v>
      </c>
      <c r="F2195" s="140" t="s">
        <v>4073</v>
      </c>
      <c r="G2195" s="140" t="s">
        <v>460</v>
      </c>
      <c r="H2195" s="140" t="s">
        <v>51</v>
      </c>
      <c r="I2195" s="140"/>
      <c r="J2195" s="140" t="s">
        <v>4280</v>
      </c>
      <c r="K2195" s="140"/>
      <c r="L2195" s="140">
        <v>60449</v>
      </c>
      <c r="M2195" s="140"/>
      <c r="N2195" s="139">
        <v>1819.0886978015001</v>
      </c>
      <c r="O2195" s="139">
        <v>0</v>
      </c>
      <c r="P2195" s="139">
        <v>1819.0886978015001</v>
      </c>
    </row>
    <row r="2196" spans="1:16" s="135" customFormat="1">
      <c r="A2196" s="135" t="s">
        <v>2149</v>
      </c>
      <c r="B2196" s="135" t="s">
        <v>1348</v>
      </c>
      <c r="C2196" s="137" t="s">
        <v>629</v>
      </c>
      <c r="D2196" s="137" t="s">
        <v>3982</v>
      </c>
      <c r="E2196" s="137" t="s">
        <v>460</v>
      </c>
      <c r="F2196" s="137" t="s">
        <v>4073</v>
      </c>
      <c r="G2196" s="137" t="s">
        <v>460</v>
      </c>
      <c r="H2196" s="137" t="s">
        <v>51</v>
      </c>
      <c r="I2196" s="137"/>
      <c r="J2196" s="137" t="s">
        <v>4281</v>
      </c>
      <c r="K2196" s="137"/>
      <c r="L2196" s="137">
        <v>60886</v>
      </c>
      <c r="M2196" s="137"/>
      <c r="N2196" s="136">
        <v>734.91641311557646</v>
      </c>
      <c r="O2196" s="136">
        <v>0</v>
      </c>
      <c r="P2196" s="136">
        <v>734.91641311557646</v>
      </c>
    </row>
    <row r="2197" spans="1:16" s="138" customFormat="1" hidden="1">
      <c r="A2197" s="138" t="s">
        <v>2149</v>
      </c>
      <c r="B2197" s="138" t="s">
        <v>1349</v>
      </c>
      <c r="C2197" s="140" t="s">
        <v>629</v>
      </c>
      <c r="D2197" s="140" t="s">
        <v>3982</v>
      </c>
      <c r="E2197" s="140" t="s">
        <v>460</v>
      </c>
      <c r="F2197" s="140" t="s">
        <v>4073</v>
      </c>
      <c r="G2197" s="140" t="s">
        <v>460</v>
      </c>
      <c r="H2197" s="140" t="s">
        <v>51</v>
      </c>
      <c r="I2197" s="140"/>
      <c r="J2197" s="140" t="s">
        <v>4280</v>
      </c>
      <c r="K2197" s="140"/>
      <c r="L2197" s="140">
        <v>59702</v>
      </c>
      <c r="M2197" s="140"/>
      <c r="N2197" s="139">
        <v>1801.1840110591365</v>
      </c>
      <c r="O2197" s="139">
        <v>0</v>
      </c>
      <c r="P2197" s="139">
        <v>1801.1840110591365</v>
      </c>
    </row>
    <row r="2198" spans="1:16" s="138" customFormat="1" hidden="1">
      <c r="A2198" s="138" t="s">
        <v>652</v>
      </c>
      <c r="B2198" s="138" t="s">
        <v>37</v>
      </c>
      <c r="C2198" s="140" t="s">
        <v>681</v>
      </c>
      <c r="D2198" s="140" t="s">
        <v>3982</v>
      </c>
      <c r="E2198" s="140" t="s">
        <v>4</v>
      </c>
      <c r="F2198" s="140" t="s">
        <v>4</v>
      </c>
      <c r="G2198" s="140" t="s">
        <v>6</v>
      </c>
      <c r="H2198" s="140" t="s">
        <v>6</v>
      </c>
      <c r="I2198" s="140" t="s">
        <v>84</v>
      </c>
      <c r="J2198" s="140"/>
      <c r="K2198" s="140"/>
      <c r="L2198" s="140"/>
      <c r="M2198" s="140"/>
      <c r="N2198" s="139">
        <v>20026</v>
      </c>
      <c r="O2198" s="139"/>
      <c r="P2198" s="139">
        <v>20026</v>
      </c>
    </row>
    <row r="2199" spans="1:16" s="138" customFormat="1" hidden="1">
      <c r="A2199" s="138" t="s">
        <v>45</v>
      </c>
      <c r="B2199" s="138" t="s">
        <v>1350</v>
      </c>
      <c r="C2199" s="140" t="s">
        <v>681</v>
      </c>
      <c r="D2199" s="140" t="s">
        <v>3982</v>
      </c>
      <c r="E2199" s="140" t="s">
        <v>4</v>
      </c>
      <c r="F2199" s="140" t="s">
        <v>4</v>
      </c>
      <c r="G2199" s="140"/>
      <c r="H2199" s="140" t="s">
        <v>6</v>
      </c>
      <c r="I2199" s="140"/>
      <c r="J2199" s="140"/>
      <c r="K2199" s="140" t="s">
        <v>84</v>
      </c>
      <c r="L2199" s="140"/>
      <c r="M2199" s="140"/>
      <c r="N2199" s="139">
        <v>36903</v>
      </c>
      <c r="O2199" s="139">
        <v>0</v>
      </c>
      <c r="P2199" s="139">
        <v>36903</v>
      </c>
    </row>
    <row r="2200" spans="1:16" hidden="1">
      <c r="A2200" s="19" t="s">
        <v>652</v>
      </c>
      <c r="B2200" s="19" t="s">
        <v>2007</v>
      </c>
      <c r="D2200" s="51" t="s">
        <v>1879</v>
      </c>
      <c r="E2200" s="51" t="s">
        <v>672</v>
      </c>
      <c r="F2200" s="51" t="s">
        <v>671</v>
      </c>
      <c r="G2200" s="51" t="s">
        <v>2004</v>
      </c>
      <c r="N2200" s="53">
        <v>1123</v>
      </c>
      <c r="P2200" s="53">
        <v>1123</v>
      </c>
    </row>
    <row r="2201" spans="1:16" s="138" customFormat="1" hidden="1">
      <c r="A2201" s="138" t="s">
        <v>41</v>
      </c>
      <c r="B2201" s="138" t="s">
        <v>1351</v>
      </c>
      <c r="C2201" s="140" t="s">
        <v>681</v>
      </c>
      <c r="D2201" s="140" t="s">
        <v>3982</v>
      </c>
      <c r="E2201" s="140" t="s">
        <v>4</v>
      </c>
      <c r="F2201" s="140" t="s">
        <v>4</v>
      </c>
      <c r="G2201" s="140"/>
      <c r="H2201" s="140" t="s">
        <v>6</v>
      </c>
      <c r="I2201" s="140"/>
      <c r="J2201" s="140">
        <v>60693</v>
      </c>
      <c r="K2201" s="140" t="s">
        <v>84</v>
      </c>
      <c r="L2201" s="140">
        <v>56789</v>
      </c>
      <c r="M2201" s="140"/>
      <c r="N2201" s="139">
        <v>126768</v>
      </c>
      <c r="O2201" s="139"/>
      <c r="P2201" s="139">
        <v>126768</v>
      </c>
    </row>
    <row r="2202" spans="1:16" hidden="1">
      <c r="A2202" s="19" t="s">
        <v>1986</v>
      </c>
      <c r="B2202" s="19" t="s">
        <v>1352</v>
      </c>
      <c r="D2202" s="51" t="s">
        <v>1879</v>
      </c>
      <c r="E2202" s="51" t="s">
        <v>672</v>
      </c>
      <c r="F2202" s="51" t="s">
        <v>1353</v>
      </c>
      <c r="H2202" s="51" t="s">
        <v>623</v>
      </c>
      <c r="J2202" s="51" t="s">
        <v>44</v>
      </c>
      <c r="K2202" s="51" t="s">
        <v>44</v>
      </c>
      <c r="L2202" s="51">
        <v>6704</v>
      </c>
      <c r="N2202" s="53">
        <v>0</v>
      </c>
      <c r="O2202" s="53">
        <v>0</v>
      </c>
      <c r="P2202" s="53">
        <v>0</v>
      </c>
    </row>
    <row r="2203" spans="1:16" hidden="1">
      <c r="A2203" s="19" t="s">
        <v>1985</v>
      </c>
      <c r="B2203" s="19" t="s">
        <v>1352</v>
      </c>
      <c r="D2203" s="51" t="s">
        <v>1879</v>
      </c>
      <c r="E2203" s="51" t="s">
        <v>672</v>
      </c>
      <c r="F2203" s="51" t="s">
        <v>1353</v>
      </c>
      <c r="H2203" s="51" t="s">
        <v>623</v>
      </c>
      <c r="J2203" s="51" t="s">
        <v>44</v>
      </c>
      <c r="K2203" s="51" t="s">
        <v>44</v>
      </c>
      <c r="L2203" s="51">
        <v>6704</v>
      </c>
      <c r="N2203" s="53">
        <v>0.21503399826835118</v>
      </c>
      <c r="O2203" s="53">
        <v>3.4423025930317847E-3</v>
      </c>
      <c r="P2203" s="53">
        <v>0.21159169567531938</v>
      </c>
    </row>
    <row r="2204" spans="1:16" hidden="1">
      <c r="A2204" s="19" t="s">
        <v>1984</v>
      </c>
      <c r="B2204" s="19" t="s">
        <v>1352</v>
      </c>
      <c r="D2204" s="51" t="s">
        <v>1879</v>
      </c>
      <c r="E2204" s="51" t="s">
        <v>672</v>
      </c>
      <c r="F2204" s="51" t="s">
        <v>1353</v>
      </c>
      <c r="H2204" s="51" t="s">
        <v>623</v>
      </c>
      <c r="J2204" s="51" t="s">
        <v>44</v>
      </c>
      <c r="K2204" s="51" t="s">
        <v>44</v>
      </c>
      <c r="L2204" s="51">
        <v>6704</v>
      </c>
      <c r="N2204" s="53">
        <v>29222.347966001729</v>
      </c>
      <c r="O2204" s="53">
        <v>467.79655769740697</v>
      </c>
      <c r="P2204" s="53">
        <v>28754.551408304324</v>
      </c>
    </row>
    <row r="2205" spans="1:16" s="135" customFormat="1">
      <c r="A2205" s="135" t="s">
        <v>2121</v>
      </c>
      <c r="B2205" s="135" t="s">
        <v>4306</v>
      </c>
      <c r="C2205" s="137" t="s">
        <v>629</v>
      </c>
      <c r="D2205" s="137" t="s">
        <v>3982</v>
      </c>
      <c r="E2205" s="137" t="s">
        <v>4</v>
      </c>
      <c r="F2205" s="137" t="s">
        <v>4</v>
      </c>
      <c r="G2205" s="137" t="s">
        <v>4</v>
      </c>
      <c r="H2205" s="137" t="s">
        <v>796</v>
      </c>
      <c r="I2205" s="137"/>
      <c r="J2205" s="137" t="s">
        <v>2646</v>
      </c>
      <c r="K2205" s="137" t="s">
        <v>2645</v>
      </c>
      <c r="L2205" s="137">
        <v>56563</v>
      </c>
      <c r="M2205" s="137"/>
      <c r="N2205" s="136">
        <v>24920</v>
      </c>
      <c r="O2205" s="136">
        <v>0</v>
      </c>
      <c r="P2205" s="136">
        <v>24920</v>
      </c>
    </row>
    <row r="2206" spans="1:16" s="135" customFormat="1">
      <c r="A2206" s="135" t="s">
        <v>2279</v>
      </c>
      <c r="B2206" s="135" t="s">
        <v>4306</v>
      </c>
      <c r="C2206" s="137" t="s">
        <v>629</v>
      </c>
      <c r="D2206" s="137" t="s">
        <v>3982</v>
      </c>
      <c r="E2206" s="137" t="s">
        <v>4</v>
      </c>
      <c r="F2206" s="137" t="s">
        <v>4</v>
      </c>
      <c r="G2206" s="137"/>
      <c r="H2206" s="137" t="s">
        <v>796</v>
      </c>
      <c r="I2206" s="137"/>
      <c r="J2206" s="137" t="s">
        <v>2646</v>
      </c>
      <c r="K2206" s="137" t="s">
        <v>2645</v>
      </c>
      <c r="L2206" s="137">
        <v>56563</v>
      </c>
      <c r="M2206" s="137"/>
      <c r="N2206" s="136">
        <v>1270</v>
      </c>
      <c r="O2206" s="136">
        <v>0</v>
      </c>
      <c r="P2206" s="136">
        <v>1270</v>
      </c>
    </row>
    <row r="2207" spans="1:16" hidden="1">
      <c r="A2207" s="19" t="s">
        <v>2121</v>
      </c>
      <c r="B2207" s="19" t="s">
        <v>2647</v>
      </c>
      <c r="D2207" s="51" t="s">
        <v>1879</v>
      </c>
      <c r="E2207" s="51" t="s">
        <v>4</v>
      </c>
      <c r="F2207" s="51" t="s">
        <v>4</v>
      </c>
      <c r="G2207" s="51" t="s">
        <v>4</v>
      </c>
      <c r="H2207" s="51" t="s">
        <v>796</v>
      </c>
      <c r="J2207" s="51" t="s">
        <v>2646</v>
      </c>
      <c r="K2207" s="51" t="s">
        <v>2645</v>
      </c>
      <c r="L2207" s="51">
        <v>56563</v>
      </c>
      <c r="N2207" s="53">
        <v>33</v>
      </c>
      <c r="O2207" s="53">
        <v>0</v>
      </c>
      <c r="P2207" s="53">
        <v>33</v>
      </c>
    </row>
    <row r="2208" spans="1:16" hidden="1">
      <c r="A2208" s="19" t="s">
        <v>2129</v>
      </c>
      <c r="B2208" s="19" t="s">
        <v>2647</v>
      </c>
      <c r="D2208" s="51" t="s">
        <v>1879</v>
      </c>
      <c r="E2208" s="51" t="s">
        <v>4</v>
      </c>
      <c r="F2208" s="51" t="s">
        <v>4</v>
      </c>
      <c r="G2208" s="51" t="s">
        <v>4</v>
      </c>
      <c r="H2208" s="51" t="s">
        <v>796</v>
      </c>
      <c r="J2208" s="51" t="s">
        <v>2646</v>
      </c>
      <c r="K2208" s="51" t="s">
        <v>2645</v>
      </c>
      <c r="L2208" s="51">
        <v>56563</v>
      </c>
      <c r="N2208" s="53">
        <v>767</v>
      </c>
      <c r="O2208" s="53">
        <v>0</v>
      </c>
      <c r="P2208" s="53">
        <v>767</v>
      </c>
    </row>
    <row r="2209" spans="1:16" s="135" customFormat="1">
      <c r="A2209" s="135" t="s">
        <v>624</v>
      </c>
      <c r="B2209" s="135" t="s">
        <v>1354</v>
      </c>
      <c r="C2209" s="137" t="s">
        <v>629</v>
      </c>
      <c r="D2209" s="137" t="s">
        <v>3982</v>
      </c>
      <c r="E2209" s="137" t="s">
        <v>4</v>
      </c>
      <c r="F2209" s="137" t="s">
        <v>4</v>
      </c>
      <c r="G2209" s="137" t="s">
        <v>4</v>
      </c>
      <c r="H2209" s="137" t="s">
        <v>796</v>
      </c>
      <c r="I2209" s="137"/>
      <c r="J2209" s="137">
        <v>60816</v>
      </c>
      <c r="K2209" s="137" t="s">
        <v>2645</v>
      </c>
      <c r="L2209" s="137"/>
      <c r="M2209" s="137"/>
      <c r="N2209" s="136">
        <v>17146</v>
      </c>
      <c r="O2209" s="136">
        <v>17146</v>
      </c>
      <c r="P2209" s="136">
        <v>0</v>
      </c>
    </row>
    <row r="2210" spans="1:16" s="135" customFormat="1">
      <c r="A2210" s="135" t="s">
        <v>1989</v>
      </c>
      <c r="B2210" s="135" t="s">
        <v>1354</v>
      </c>
      <c r="C2210" s="137" t="s">
        <v>629</v>
      </c>
      <c r="D2210" s="137" t="s">
        <v>3982</v>
      </c>
      <c r="E2210" s="137" t="s">
        <v>4</v>
      </c>
      <c r="F2210" s="137" t="s">
        <v>4</v>
      </c>
      <c r="G2210" s="137"/>
      <c r="H2210" s="137" t="s">
        <v>796</v>
      </c>
      <c r="I2210" s="137"/>
      <c r="J2210" s="137" t="s">
        <v>2646</v>
      </c>
      <c r="K2210" s="137" t="s">
        <v>2645</v>
      </c>
      <c r="L2210" s="137"/>
      <c r="M2210" s="137"/>
      <c r="N2210" s="136">
        <v>167121</v>
      </c>
      <c r="O2210" s="136">
        <v>0</v>
      </c>
      <c r="P2210" s="136">
        <v>167121</v>
      </c>
    </row>
    <row r="2211" spans="1:16" s="135" customFormat="1">
      <c r="A2211" s="135" t="s">
        <v>2019</v>
      </c>
      <c r="B2211" s="135" t="s">
        <v>4307</v>
      </c>
      <c r="C2211" s="137" t="s">
        <v>629</v>
      </c>
      <c r="D2211" s="137" t="s">
        <v>3982</v>
      </c>
      <c r="E2211" s="137" t="s">
        <v>4</v>
      </c>
      <c r="F2211" s="137" t="s">
        <v>4</v>
      </c>
      <c r="G2211" s="137" t="s">
        <v>4</v>
      </c>
      <c r="H2211" s="137" t="s">
        <v>796</v>
      </c>
      <c r="I2211" s="137"/>
      <c r="J2211" s="137" t="s">
        <v>2646</v>
      </c>
      <c r="K2211" s="137" t="s">
        <v>2645</v>
      </c>
      <c r="L2211" s="137">
        <v>56563</v>
      </c>
      <c r="M2211" s="137"/>
      <c r="N2211" s="136">
        <v>17146</v>
      </c>
      <c r="O2211" s="136">
        <v>0</v>
      </c>
      <c r="P2211" s="136">
        <v>17146</v>
      </c>
    </row>
    <row r="2212" spans="1:16" s="135" customFormat="1">
      <c r="A2212" s="135" t="s">
        <v>1993</v>
      </c>
      <c r="B2212" s="135" t="s">
        <v>4308</v>
      </c>
      <c r="C2212" s="137" t="s">
        <v>629</v>
      </c>
      <c r="D2212" s="137" t="s">
        <v>3982</v>
      </c>
      <c r="E2212" s="137" t="s">
        <v>4</v>
      </c>
      <c r="F2212" s="137" t="s">
        <v>4</v>
      </c>
      <c r="G2212" s="137"/>
      <c r="H2212" s="137" t="s">
        <v>796</v>
      </c>
      <c r="I2212" s="137" t="s">
        <v>2646</v>
      </c>
      <c r="J2212" s="137" t="s">
        <v>2645</v>
      </c>
      <c r="K2212" s="137"/>
      <c r="L2212" s="137"/>
      <c r="M2212" s="137"/>
      <c r="N2212" s="136">
        <v>218066</v>
      </c>
      <c r="O2212" s="136">
        <v>193311</v>
      </c>
      <c r="P2212" s="136">
        <v>24755</v>
      </c>
    </row>
    <row r="2213" spans="1:16" hidden="1">
      <c r="A2213" s="19" t="s">
        <v>1993</v>
      </c>
      <c r="B2213" s="19" t="s">
        <v>2649</v>
      </c>
      <c r="D2213" s="51" t="s">
        <v>1879</v>
      </c>
      <c r="E2213" s="51" t="s">
        <v>4</v>
      </c>
      <c r="F2213" s="51" t="s">
        <v>4</v>
      </c>
      <c r="H2213" s="51" t="s">
        <v>796</v>
      </c>
      <c r="I2213" s="51" t="s">
        <v>2646</v>
      </c>
      <c r="J2213" s="51" t="s">
        <v>2645</v>
      </c>
      <c r="N2213" s="53">
        <v>2000</v>
      </c>
      <c r="O2213" s="53">
        <v>0</v>
      </c>
      <c r="P2213" s="53">
        <v>2000</v>
      </c>
    </row>
    <row r="2214" spans="1:16" hidden="1">
      <c r="A2214" s="19" t="s">
        <v>2682</v>
      </c>
      <c r="B2214" s="19" t="s">
        <v>2883</v>
      </c>
      <c r="D2214" s="51" t="s">
        <v>1879</v>
      </c>
      <c r="E2214" s="51" t="s">
        <v>460</v>
      </c>
      <c r="F2214" s="51" t="s">
        <v>2880</v>
      </c>
      <c r="H2214" s="51" t="s">
        <v>623</v>
      </c>
      <c r="J2214" s="51" t="s">
        <v>2882</v>
      </c>
      <c r="N2214" s="53">
        <v>239</v>
      </c>
      <c r="O2214" s="53">
        <v>0</v>
      </c>
      <c r="P2214" s="53">
        <v>239</v>
      </c>
    </row>
    <row r="2215" spans="1:16" hidden="1">
      <c r="A2215" s="19" t="s">
        <v>16</v>
      </c>
      <c r="B2215" s="19" t="s">
        <v>28</v>
      </c>
      <c r="D2215" s="51" t="s">
        <v>1879</v>
      </c>
      <c r="E2215" s="51" t="s">
        <v>103</v>
      </c>
      <c r="F2215" s="51" t="s">
        <v>103</v>
      </c>
      <c r="H2215" s="51" t="s">
        <v>623</v>
      </c>
      <c r="K2215" s="51" t="s">
        <v>2704</v>
      </c>
      <c r="N2215" s="53">
        <v>6944</v>
      </c>
      <c r="P2215" s="53">
        <v>6944</v>
      </c>
    </row>
    <row r="2216" spans="1:16" hidden="1">
      <c r="A2216" s="19" t="s">
        <v>660</v>
      </c>
      <c r="B2216" s="19" t="s">
        <v>1355</v>
      </c>
      <c r="D2216" s="51" t="s">
        <v>1879</v>
      </c>
      <c r="E2216" s="51" t="s">
        <v>103</v>
      </c>
      <c r="F2216" s="51" t="s">
        <v>690</v>
      </c>
      <c r="H2216" s="51" t="s">
        <v>623</v>
      </c>
      <c r="J2216" s="51" t="s">
        <v>313</v>
      </c>
      <c r="K2216" s="51" t="s">
        <v>2704</v>
      </c>
      <c r="L2216" s="51">
        <v>481</v>
      </c>
      <c r="N2216" s="53">
        <v>18020</v>
      </c>
      <c r="P2216" s="53">
        <v>18020</v>
      </c>
    </row>
    <row r="2217" spans="1:16" hidden="1">
      <c r="A2217" s="19" t="s">
        <v>40</v>
      </c>
      <c r="B2217" s="19" t="s">
        <v>2415</v>
      </c>
      <c r="D2217" s="51" t="s">
        <v>1879</v>
      </c>
      <c r="E2217" s="51" t="s">
        <v>103</v>
      </c>
      <c r="F2217" s="51" t="s">
        <v>725</v>
      </c>
      <c r="H2217" s="51" t="s">
        <v>6</v>
      </c>
      <c r="K2217" s="51" t="s">
        <v>2414</v>
      </c>
      <c r="N2217" s="53">
        <v>1404</v>
      </c>
      <c r="P2217" s="53">
        <v>1404</v>
      </c>
    </row>
    <row r="2218" spans="1:16" hidden="1">
      <c r="A2218" s="19" t="s">
        <v>1986</v>
      </c>
      <c r="B2218" s="19" t="s">
        <v>1356</v>
      </c>
      <c r="D2218" s="51" t="s">
        <v>1879</v>
      </c>
      <c r="E2218" s="51" t="s">
        <v>103</v>
      </c>
      <c r="F2218" s="51" t="s">
        <v>103</v>
      </c>
      <c r="H2218" s="51" t="s">
        <v>623</v>
      </c>
      <c r="J2218" s="51" t="s">
        <v>3687</v>
      </c>
      <c r="K2218" s="51" t="s">
        <v>3686</v>
      </c>
      <c r="N2218" s="53">
        <v>0</v>
      </c>
      <c r="P2218" s="53">
        <v>0</v>
      </c>
    </row>
    <row r="2219" spans="1:16" hidden="1">
      <c r="A2219" s="19" t="s">
        <v>1985</v>
      </c>
      <c r="B2219" s="19" t="s">
        <v>1356</v>
      </c>
      <c r="D2219" s="51" t="s">
        <v>1879</v>
      </c>
      <c r="E2219" s="51" t="s">
        <v>103</v>
      </c>
      <c r="F2219" s="51" t="s">
        <v>103</v>
      </c>
      <c r="H2219" s="51" t="s">
        <v>623</v>
      </c>
      <c r="J2219" s="51" t="s">
        <v>3687</v>
      </c>
      <c r="K2219" s="51" t="s">
        <v>3686</v>
      </c>
      <c r="N2219" s="53">
        <v>1.1242598533000602E-3</v>
      </c>
      <c r="P2219" s="53">
        <v>1.1242598533000602E-3</v>
      </c>
    </row>
    <row r="2220" spans="1:16" hidden="1">
      <c r="A2220" s="19" t="s">
        <v>1984</v>
      </c>
      <c r="B2220" s="19" t="s">
        <v>1356</v>
      </c>
      <c r="D2220" s="51" t="s">
        <v>1879</v>
      </c>
      <c r="E2220" s="51" t="s">
        <v>103</v>
      </c>
      <c r="F2220" s="51" t="s">
        <v>103</v>
      </c>
      <c r="H2220" s="51" t="s">
        <v>623</v>
      </c>
      <c r="J2220" s="51" t="s">
        <v>3687</v>
      </c>
      <c r="K2220" s="51" t="s">
        <v>3686</v>
      </c>
      <c r="N2220" s="53">
        <v>152.78287574014669</v>
      </c>
      <c r="P2220" s="53">
        <v>152.78287574014669</v>
      </c>
    </row>
    <row r="2221" spans="1:16" hidden="1">
      <c r="A2221" s="19" t="s">
        <v>2663</v>
      </c>
      <c r="B2221" s="19" t="s">
        <v>3099</v>
      </c>
      <c r="D2221" s="51" t="s">
        <v>1879</v>
      </c>
      <c r="E2221" s="51" t="s">
        <v>460</v>
      </c>
      <c r="F2221" s="51" t="s">
        <v>2662</v>
      </c>
      <c r="H2221" s="51" t="s">
        <v>623</v>
      </c>
      <c r="J2221" s="51" t="s">
        <v>547</v>
      </c>
      <c r="K2221" s="51" t="s">
        <v>3098</v>
      </c>
      <c r="N2221" s="53">
        <v>0</v>
      </c>
      <c r="O2221" s="53">
        <v>0</v>
      </c>
      <c r="P2221" s="53">
        <v>0</v>
      </c>
    </row>
    <row r="2222" spans="1:16" hidden="1">
      <c r="A2222" s="19" t="s">
        <v>41</v>
      </c>
      <c r="B2222" s="19" t="s">
        <v>1357</v>
      </c>
      <c r="D2222" s="51" t="s">
        <v>1879</v>
      </c>
      <c r="E2222" s="51" t="s">
        <v>4</v>
      </c>
      <c r="F2222" s="51" t="s">
        <v>4</v>
      </c>
      <c r="H2222" s="51" t="s">
        <v>623</v>
      </c>
      <c r="J2222" s="51">
        <v>61633</v>
      </c>
      <c r="K2222" s="51" t="s">
        <v>3877</v>
      </c>
      <c r="L2222" s="51">
        <v>56433</v>
      </c>
      <c r="N2222" s="53">
        <v>274206</v>
      </c>
      <c r="P2222" s="53">
        <v>274206</v>
      </c>
    </row>
    <row r="2223" spans="1:16" hidden="1">
      <c r="A2223" s="19" t="s">
        <v>1986</v>
      </c>
      <c r="B2223" s="19" t="s">
        <v>1358</v>
      </c>
      <c r="D2223" s="51" t="s">
        <v>1879</v>
      </c>
      <c r="E2223" s="51" t="s">
        <v>4</v>
      </c>
      <c r="F2223" s="51" t="s">
        <v>4</v>
      </c>
      <c r="H2223" s="51" t="s">
        <v>623</v>
      </c>
      <c r="J2223" s="51" t="s">
        <v>3140</v>
      </c>
      <c r="K2223" s="51" t="s">
        <v>3139</v>
      </c>
      <c r="L2223" s="51">
        <v>57834</v>
      </c>
      <c r="N2223" s="53">
        <v>0</v>
      </c>
      <c r="P2223" s="53">
        <v>0</v>
      </c>
    </row>
    <row r="2224" spans="1:16" hidden="1">
      <c r="A2224" s="19" t="s">
        <v>1985</v>
      </c>
      <c r="B2224" s="19" t="s">
        <v>1358</v>
      </c>
      <c r="D2224" s="51" t="s">
        <v>1879</v>
      </c>
      <c r="E2224" s="51" t="s">
        <v>4</v>
      </c>
      <c r="F2224" s="51" t="s">
        <v>4</v>
      </c>
      <c r="H2224" s="51" t="s">
        <v>623</v>
      </c>
      <c r="J2224" s="51" t="s">
        <v>3140</v>
      </c>
      <c r="K2224" s="51" t="s">
        <v>3139</v>
      </c>
      <c r="L2224" s="51">
        <v>57834</v>
      </c>
      <c r="N2224" s="53">
        <v>2.3624991652677125</v>
      </c>
      <c r="P2224" s="53">
        <v>2.3624991652677125</v>
      </c>
    </row>
    <row r="2225" spans="1:16" hidden="1">
      <c r="A2225" s="19" t="s">
        <v>1984</v>
      </c>
      <c r="B2225" s="19" t="s">
        <v>1358</v>
      </c>
      <c r="D2225" s="51" t="s">
        <v>1879</v>
      </c>
      <c r="E2225" s="51" t="s">
        <v>4</v>
      </c>
      <c r="F2225" s="51" t="s">
        <v>4</v>
      </c>
      <c r="H2225" s="51" t="s">
        <v>623</v>
      </c>
      <c r="J2225" s="51" t="s">
        <v>3140</v>
      </c>
      <c r="K2225" s="51" t="s">
        <v>3139</v>
      </c>
      <c r="L2225" s="51">
        <v>57834</v>
      </c>
      <c r="N2225" s="53">
        <v>321055.15050083469</v>
      </c>
      <c r="P2225" s="53">
        <v>321055.15050083469</v>
      </c>
    </row>
    <row r="2226" spans="1:16" hidden="1">
      <c r="A2226" s="19" t="s">
        <v>1986</v>
      </c>
      <c r="B2226" s="19" t="s">
        <v>1359</v>
      </c>
      <c r="D2226" s="51" t="s">
        <v>1879</v>
      </c>
      <c r="E2226" s="51" t="s">
        <v>4</v>
      </c>
      <c r="F2226" s="51" t="s">
        <v>4</v>
      </c>
      <c r="H2226" s="51" t="s">
        <v>623</v>
      </c>
      <c r="J2226" s="51" t="s">
        <v>3138</v>
      </c>
      <c r="K2226" s="51" t="s">
        <v>3137</v>
      </c>
      <c r="L2226" s="51">
        <v>57837</v>
      </c>
      <c r="N2226" s="53">
        <v>0</v>
      </c>
      <c r="P2226" s="53">
        <v>0</v>
      </c>
    </row>
    <row r="2227" spans="1:16" hidden="1">
      <c r="A2227" s="19" t="s">
        <v>1985</v>
      </c>
      <c r="B2227" s="19" t="s">
        <v>1359</v>
      </c>
      <c r="D2227" s="51" t="s">
        <v>1879</v>
      </c>
      <c r="E2227" s="51" t="s">
        <v>4</v>
      </c>
      <c r="F2227" s="51" t="s">
        <v>4</v>
      </c>
      <c r="H2227" s="51" t="s">
        <v>623</v>
      </c>
      <c r="J2227" s="51" t="s">
        <v>3138</v>
      </c>
      <c r="K2227" s="51" t="s">
        <v>3137</v>
      </c>
      <c r="L2227" s="51">
        <v>57837</v>
      </c>
      <c r="N2227" s="53">
        <v>1.7017696538602161</v>
      </c>
      <c r="P2227" s="53">
        <v>1.7017696538602161</v>
      </c>
    </row>
    <row r="2228" spans="1:16" hidden="1">
      <c r="A2228" s="19" t="s">
        <v>1984</v>
      </c>
      <c r="B2228" s="19" t="s">
        <v>1359</v>
      </c>
      <c r="D2228" s="51" t="s">
        <v>1879</v>
      </c>
      <c r="E2228" s="51" t="s">
        <v>4</v>
      </c>
      <c r="F2228" s="51" t="s">
        <v>4</v>
      </c>
      <c r="H2228" s="51" t="s">
        <v>623</v>
      </c>
      <c r="J2228" s="51" t="s">
        <v>3138</v>
      </c>
      <c r="K2228" s="51" t="s">
        <v>3137</v>
      </c>
      <c r="L2228" s="51">
        <v>57837</v>
      </c>
      <c r="N2228" s="53">
        <v>231264.38323034614</v>
      </c>
      <c r="P2228" s="53">
        <v>231264.38323034614</v>
      </c>
    </row>
    <row r="2229" spans="1:16" hidden="1">
      <c r="A2229" s="19" t="s">
        <v>39</v>
      </c>
      <c r="B2229" s="19" t="s">
        <v>2813</v>
      </c>
      <c r="D2229" s="51" t="s">
        <v>1879</v>
      </c>
      <c r="E2229" s="51" t="s">
        <v>622</v>
      </c>
      <c r="F2229" s="51" t="s">
        <v>622</v>
      </c>
      <c r="H2229" s="51" t="s">
        <v>623</v>
      </c>
      <c r="J2229" s="51" t="s">
        <v>2009</v>
      </c>
      <c r="K2229" s="51" t="s">
        <v>2009</v>
      </c>
      <c r="L2229" s="51">
        <v>57555</v>
      </c>
      <c r="N2229" s="53">
        <v>121862.20287000001</v>
      </c>
      <c r="P2229" s="53">
        <v>121862.20287000001</v>
      </c>
    </row>
    <row r="2230" spans="1:16" s="138" customFormat="1" hidden="1">
      <c r="A2230" s="138" t="s">
        <v>2149</v>
      </c>
      <c r="B2230" s="138" t="s">
        <v>468</v>
      </c>
      <c r="C2230" s="140" t="s">
        <v>629</v>
      </c>
      <c r="D2230" s="140" t="s">
        <v>3982</v>
      </c>
      <c r="E2230" s="140" t="s">
        <v>103</v>
      </c>
      <c r="F2230" s="140" t="s">
        <v>1888</v>
      </c>
      <c r="G2230" s="140" t="s">
        <v>103</v>
      </c>
      <c r="H2230" s="140" t="s">
        <v>51</v>
      </c>
      <c r="I2230" s="140"/>
      <c r="J2230" s="140" t="s">
        <v>4264</v>
      </c>
      <c r="K2230" s="140"/>
      <c r="L2230" s="140">
        <v>3656</v>
      </c>
      <c r="M2230" s="140"/>
      <c r="N2230" s="139">
        <v>414.17371702241161</v>
      </c>
      <c r="O2230" s="139">
        <v>0</v>
      </c>
      <c r="P2230" s="139">
        <v>414.17371702241161</v>
      </c>
    </row>
    <row r="2231" spans="1:16" hidden="1">
      <c r="A2231" s="19" t="s">
        <v>1993</v>
      </c>
      <c r="B2231" s="19" t="s">
        <v>2523</v>
      </c>
      <c r="D2231" s="51" t="s">
        <v>1879</v>
      </c>
      <c r="E2231" s="51" t="s">
        <v>460</v>
      </c>
      <c r="F2231" s="51" t="s">
        <v>460</v>
      </c>
      <c r="G2231" s="51" t="s">
        <v>623</v>
      </c>
      <c r="H2231" s="51" t="s">
        <v>44</v>
      </c>
      <c r="I2231" s="51" t="s">
        <v>2522</v>
      </c>
      <c r="N2231" s="53">
        <v>20</v>
      </c>
      <c r="O2231" s="53">
        <v>0</v>
      </c>
      <c r="P2231" s="53">
        <v>20</v>
      </c>
    </row>
    <row r="2232" spans="1:16" s="138" customFormat="1" hidden="1">
      <c r="A2232" s="138" t="s">
        <v>2149</v>
      </c>
      <c r="B2232" s="138" t="s">
        <v>1360</v>
      </c>
      <c r="C2232" s="140" t="s">
        <v>681</v>
      </c>
      <c r="D2232" s="140" t="s">
        <v>3982</v>
      </c>
      <c r="E2232" s="140" t="s">
        <v>4</v>
      </c>
      <c r="F2232" s="140" t="s">
        <v>2010</v>
      </c>
      <c r="G2232" s="140" t="s">
        <v>4</v>
      </c>
      <c r="H2232" s="140" t="s">
        <v>466</v>
      </c>
      <c r="I2232" s="140"/>
      <c r="J2232" s="140" t="s">
        <v>4170</v>
      </c>
      <c r="K2232" s="140"/>
      <c r="L2232" s="140">
        <v>60259</v>
      </c>
      <c r="M2232" s="140"/>
      <c r="N2232" s="139">
        <v>4116.0325730594614</v>
      </c>
      <c r="O2232" s="139">
        <v>0</v>
      </c>
      <c r="P2232" s="139">
        <v>4116.0325730594614</v>
      </c>
    </row>
    <row r="2233" spans="1:16" hidden="1">
      <c r="A2233" s="19" t="s">
        <v>2066</v>
      </c>
      <c r="B2233" s="19" t="s">
        <v>2182</v>
      </c>
      <c r="D2233" s="51" t="s">
        <v>1879</v>
      </c>
      <c r="E2233" s="51" t="s">
        <v>4</v>
      </c>
      <c r="F2233" s="51" t="s">
        <v>4</v>
      </c>
      <c r="G2233" s="51" t="s">
        <v>4</v>
      </c>
      <c r="H2233" s="51" t="s">
        <v>1878</v>
      </c>
      <c r="J2233" s="51">
        <v>63553</v>
      </c>
      <c r="K2233" s="51" t="s">
        <v>2181</v>
      </c>
      <c r="N2233" s="53">
        <v>9000</v>
      </c>
      <c r="P2233" s="53">
        <v>9000</v>
      </c>
    </row>
    <row r="2234" spans="1:16" hidden="1">
      <c r="A2234" s="19" t="s">
        <v>2149</v>
      </c>
      <c r="B2234" s="19" t="s">
        <v>1361</v>
      </c>
      <c r="D2234" s="51" t="s">
        <v>1879</v>
      </c>
      <c r="E2234" s="51" t="s">
        <v>672</v>
      </c>
      <c r="F2234" s="51" t="s">
        <v>672</v>
      </c>
      <c r="G2234" s="51" t="s">
        <v>671</v>
      </c>
      <c r="H2234" s="51" t="s">
        <v>671</v>
      </c>
      <c r="L2234" s="51" t="s">
        <v>15</v>
      </c>
      <c r="N2234" s="53">
        <v>48.405781296293881</v>
      </c>
      <c r="O2234" s="53">
        <v>0</v>
      </c>
      <c r="P2234" s="53">
        <v>48.405781296293881</v>
      </c>
    </row>
    <row r="2235" spans="1:16" s="138" customFormat="1" hidden="1">
      <c r="A2235" s="138" t="s">
        <v>660</v>
      </c>
      <c r="B2235" s="138" t="s">
        <v>1362</v>
      </c>
      <c r="C2235" s="140" t="s">
        <v>681</v>
      </c>
      <c r="D2235" s="140" t="s">
        <v>3982</v>
      </c>
      <c r="E2235" s="140" t="s">
        <v>4</v>
      </c>
      <c r="F2235" s="140" t="s">
        <v>4</v>
      </c>
      <c r="G2235" s="140"/>
      <c r="H2235" s="140" t="s">
        <v>466</v>
      </c>
      <c r="I2235" s="140"/>
      <c r="J2235" s="140" t="s">
        <v>4171</v>
      </c>
      <c r="K2235" s="140" t="s">
        <v>85</v>
      </c>
      <c r="L2235" s="140">
        <v>56093</v>
      </c>
      <c r="M2235" s="140"/>
      <c r="N2235" s="139">
        <v>77378</v>
      </c>
      <c r="O2235" s="139"/>
      <c r="P2235" s="139">
        <v>77378</v>
      </c>
    </row>
    <row r="2236" spans="1:16" hidden="1">
      <c r="A2236" s="19" t="s">
        <v>41</v>
      </c>
      <c r="B2236" s="19" t="s">
        <v>1363</v>
      </c>
      <c r="D2236" s="51" t="s">
        <v>1879</v>
      </c>
      <c r="E2236" s="51" t="s">
        <v>103</v>
      </c>
      <c r="F2236" s="51" t="s">
        <v>103</v>
      </c>
      <c r="H2236" s="51" t="s">
        <v>623</v>
      </c>
      <c r="J2236" s="51">
        <v>61695</v>
      </c>
      <c r="K2236" s="51" t="s">
        <v>3866</v>
      </c>
      <c r="L2236" s="51">
        <v>402</v>
      </c>
      <c r="N2236" s="53">
        <v>12987</v>
      </c>
      <c r="P2236" s="53">
        <v>12987</v>
      </c>
    </row>
    <row r="2237" spans="1:16" s="138" customFormat="1" hidden="1">
      <c r="A2237" s="138" t="s">
        <v>45</v>
      </c>
      <c r="B2237" s="138" t="s">
        <v>1364</v>
      </c>
      <c r="C2237" s="140" t="s">
        <v>681</v>
      </c>
      <c r="D2237" s="140" t="s">
        <v>3982</v>
      </c>
      <c r="E2237" s="140" t="s">
        <v>4</v>
      </c>
      <c r="F2237" s="140" t="s">
        <v>4</v>
      </c>
      <c r="G2237" s="140"/>
      <c r="H2237" s="140" t="s">
        <v>466</v>
      </c>
      <c r="I2237" s="140"/>
      <c r="J2237" s="140"/>
      <c r="K2237" s="140" t="s">
        <v>85</v>
      </c>
      <c r="L2237" s="140"/>
      <c r="M2237" s="140"/>
      <c r="N2237" s="139">
        <v>25270</v>
      </c>
      <c r="O2237" s="139">
        <v>0</v>
      </c>
      <c r="P2237" s="139">
        <v>25270</v>
      </c>
    </row>
    <row r="2238" spans="1:16" s="138" customFormat="1" hidden="1">
      <c r="A2238" s="138" t="s">
        <v>41</v>
      </c>
      <c r="B2238" s="138" t="s">
        <v>1365</v>
      </c>
      <c r="C2238" s="140" t="s">
        <v>681</v>
      </c>
      <c r="D2238" s="140" t="s">
        <v>3982</v>
      </c>
      <c r="E2238" s="140" t="s">
        <v>4</v>
      </c>
      <c r="F2238" s="140" t="s">
        <v>4</v>
      </c>
      <c r="G2238" s="140"/>
      <c r="H2238" s="140" t="s">
        <v>466</v>
      </c>
      <c r="I2238" s="140"/>
      <c r="J2238" s="140">
        <v>61559</v>
      </c>
      <c r="K2238" s="140" t="s">
        <v>85</v>
      </c>
      <c r="L2238" s="140">
        <v>56093</v>
      </c>
      <c r="M2238" s="140"/>
      <c r="N2238" s="139">
        <v>209189</v>
      </c>
      <c r="O2238" s="139"/>
      <c r="P2238" s="139">
        <v>209189</v>
      </c>
    </row>
    <row r="2239" spans="1:16" s="138" customFormat="1" hidden="1">
      <c r="A2239" s="138" t="s">
        <v>1964</v>
      </c>
      <c r="B2239" s="138" t="s">
        <v>1366</v>
      </c>
      <c r="C2239" s="140" t="s">
        <v>681</v>
      </c>
      <c r="D2239" s="140" t="s">
        <v>3982</v>
      </c>
      <c r="E2239" s="140" t="s">
        <v>4</v>
      </c>
      <c r="F2239" s="140" t="s">
        <v>4</v>
      </c>
      <c r="G2239" s="140"/>
      <c r="H2239" s="140" t="s">
        <v>1367</v>
      </c>
      <c r="I2239" s="140"/>
      <c r="J2239" s="140"/>
      <c r="K2239" s="140" t="s">
        <v>85</v>
      </c>
      <c r="L2239" s="140"/>
      <c r="M2239" s="140"/>
      <c r="N2239" s="139">
        <v>575.29700000000003</v>
      </c>
      <c r="O2239" s="139">
        <v>213.68199999999999</v>
      </c>
      <c r="P2239" s="139">
        <v>361.61500000000001</v>
      </c>
    </row>
    <row r="2240" spans="1:16" hidden="1">
      <c r="A2240" s="19" t="s">
        <v>1964</v>
      </c>
      <c r="B2240" s="19" t="s">
        <v>1368</v>
      </c>
      <c r="D2240" s="51" t="s">
        <v>1879</v>
      </c>
      <c r="E2240" s="51" t="s">
        <v>4</v>
      </c>
      <c r="F2240" s="51" t="s">
        <v>4</v>
      </c>
      <c r="H2240" s="51" t="s">
        <v>1367</v>
      </c>
      <c r="K2240" s="51" t="s">
        <v>85</v>
      </c>
      <c r="N2240" s="53">
        <v>20214</v>
      </c>
      <c r="P2240" s="53">
        <v>20214</v>
      </c>
    </row>
    <row r="2241" spans="1:16" hidden="1">
      <c r="A2241" s="19" t="s">
        <v>1894</v>
      </c>
      <c r="B2241" s="19" t="s">
        <v>1369</v>
      </c>
      <c r="D2241" s="51" t="s">
        <v>1879</v>
      </c>
      <c r="E2241" s="51" t="s">
        <v>622</v>
      </c>
      <c r="F2241" s="51" t="s">
        <v>622</v>
      </c>
      <c r="H2241" s="51" t="s">
        <v>1370</v>
      </c>
      <c r="L2241" s="51">
        <v>57977</v>
      </c>
      <c r="N2241" s="53">
        <v>23966.51</v>
      </c>
      <c r="P2241" s="53">
        <v>23966.51</v>
      </c>
    </row>
    <row r="2242" spans="1:16" hidden="1">
      <c r="A2242" s="19" t="s">
        <v>1986</v>
      </c>
      <c r="B2242" s="19" t="s">
        <v>29</v>
      </c>
      <c r="D2242" s="51" t="s">
        <v>1879</v>
      </c>
      <c r="E2242" s="51" t="s">
        <v>103</v>
      </c>
      <c r="F2242" s="51" t="s">
        <v>103</v>
      </c>
      <c r="H2242" s="51" t="s">
        <v>623</v>
      </c>
      <c r="J2242" s="51" t="s">
        <v>314</v>
      </c>
      <c r="K2242" s="51" t="s">
        <v>3527</v>
      </c>
      <c r="L2242" s="51" t="s">
        <v>3526</v>
      </c>
      <c r="N2242" s="53">
        <v>0</v>
      </c>
      <c r="O2242" s="53">
        <v>0</v>
      </c>
      <c r="P2242" s="53">
        <v>0</v>
      </c>
    </row>
    <row r="2243" spans="1:16" hidden="1">
      <c r="A2243" s="19" t="s">
        <v>1985</v>
      </c>
      <c r="B2243" s="19" t="s">
        <v>29</v>
      </c>
      <c r="D2243" s="51" t="s">
        <v>1879</v>
      </c>
      <c r="E2243" s="51" t="s">
        <v>103</v>
      </c>
      <c r="F2243" s="51" t="s">
        <v>103</v>
      </c>
      <c r="H2243" s="51" t="s">
        <v>623</v>
      </c>
      <c r="J2243" s="51" t="s">
        <v>314</v>
      </c>
      <c r="K2243" s="51" t="s">
        <v>3527</v>
      </c>
      <c r="L2243" s="51" t="s">
        <v>3526</v>
      </c>
      <c r="N2243" s="53">
        <v>0.2887864102261653</v>
      </c>
      <c r="O2243" s="53">
        <v>5.3270773193438614E-4</v>
      </c>
      <c r="P2243" s="53">
        <v>0.28825370249423093</v>
      </c>
    </row>
    <row r="2244" spans="1:16" hidden="1">
      <c r="A2244" s="19" t="s">
        <v>1984</v>
      </c>
      <c r="B2244" s="19" t="s">
        <v>29</v>
      </c>
      <c r="D2244" s="51" t="s">
        <v>1879</v>
      </c>
      <c r="E2244" s="51" t="s">
        <v>103</v>
      </c>
      <c r="F2244" s="51" t="s">
        <v>103</v>
      </c>
      <c r="H2244" s="51" t="s">
        <v>623</v>
      </c>
      <c r="J2244" s="51" t="s">
        <v>314</v>
      </c>
      <c r="K2244" s="51" t="s">
        <v>3527</v>
      </c>
      <c r="L2244" s="51" t="s">
        <v>3526</v>
      </c>
      <c r="N2244" s="53">
        <v>39245.035833589776</v>
      </c>
      <c r="O2244" s="53">
        <v>72.393067292268071</v>
      </c>
      <c r="P2244" s="53">
        <v>39172.642766297511</v>
      </c>
    </row>
    <row r="2245" spans="1:16" s="135" customFormat="1">
      <c r="A2245" s="135" t="s">
        <v>1993</v>
      </c>
      <c r="B2245" s="135" t="s">
        <v>3995</v>
      </c>
      <c r="C2245" s="137" t="s">
        <v>681</v>
      </c>
      <c r="D2245" s="137" t="s">
        <v>3982</v>
      </c>
      <c r="E2245" s="137" t="s">
        <v>0</v>
      </c>
      <c r="F2245" s="137" t="s">
        <v>0</v>
      </c>
      <c r="G2245" s="137"/>
      <c r="H2245" s="137" t="s">
        <v>1</v>
      </c>
      <c r="I2245" s="137" t="s">
        <v>505</v>
      </c>
      <c r="J2245" s="137" t="s">
        <v>3994</v>
      </c>
      <c r="K2245" s="137"/>
      <c r="L2245" s="137"/>
      <c r="M2245" s="137"/>
      <c r="N2245" s="136">
        <v>119</v>
      </c>
      <c r="O2245" s="136">
        <v>119</v>
      </c>
      <c r="P2245" s="136">
        <v>0</v>
      </c>
    </row>
    <row r="2246" spans="1:16" s="135" customFormat="1">
      <c r="A2246" s="135" t="s">
        <v>2024</v>
      </c>
      <c r="B2246" s="135" t="s">
        <v>1371</v>
      </c>
      <c r="C2246" s="137" t="s">
        <v>681</v>
      </c>
      <c r="D2246" s="137" t="s">
        <v>3982</v>
      </c>
      <c r="E2246" s="137" t="s">
        <v>0</v>
      </c>
      <c r="F2246" s="137" t="s">
        <v>0</v>
      </c>
      <c r="G2246" s="137" t="s">
        <v>0</v>
      </c>
      <c r="H2246" s="137" t="s">
        <v>1</v>
      </c>
      <c r="I2246" s="137"/>
      <c r="J2246" s="137"/>
      <c r="K2246" s="137" t="s">
        <v>3994</v>
      </c>
      <c r="L2246" s="137"/>
      <c r="M2246" s="137"/>
      <c r="N2246" s="136">
        <v>689</v>
      </c>
      <c r="O2246" s="136"/>
      <c r="P2246" s="136">
        <v>689</v>
      </c>
    </row>
    <row r="2247" spans="1:16" s="135" customFormat="1">
      <c r="A2247" s="135" t="s">
        <v>2189</v>
      </c>
      <c r="B2247" s="135" t="s">
        <v>1371</v>
      </c>
      <c r="C2247" s="137" t="s">
        <v>681</v>
      </c>
      <c r="D2247" s="137" t="s">
        <v>3982</v>
      </c>
      <c r="E2247" s="137" t="s">
        <v>0</v>
      </c>
      <c r="F2247" s="137" t="s">
        <v>0</v>
      </c>
      <c r="G2247" s="137" t="s">
        <v>0</v>
      </c>
      <c r="H2247" s="137" t="s">
        <v>1</v>
      </c>
      <c r="I2247" s="137"/>
      <c r="J2247" s="137">
        <v>61252</v>
      </c>
      <c r="K2247" s="137" t="s">
        <v>3994</v>
      </c>
      <c r="L2247" s="137"/>
      <c r="M2247" s="137"/>
      <c r="N2247" s="136">
        <v>251</v>
      </c>
      <c r="O2247" s="136"/>
      <c r="P2247" s="136">
        <v>251</v>
      </c>
    </row>
    <row r="2248" spans="1:16" s="135" customFormat="1">
      <c r="A2248" s="135" t="s">
        <v>1982</v>
      </c>
      <c r="B2248" s="135" t="s">
        <v>1371</v>
      </c>
      <c r="C2248" s="137" t="s">
        <v>681</v>
      </c>
      <c r="D2248" s="137" t="s">
        <v>3982</v>
      </c>
      <c r="E2248" s="137" t="s">
        <v>0</v>
      </c>
      <c r="F2248" s="137" t="s">
        <v>0</v>
      </c>
      <c r="G2248" s="137"/>
      <c r="H2248" s="137" t="s">
        <v>1</v>
      </c>
      <c r="I2248" s="137"/>
      <c r="J2248" s="137">
        <v>61252</v>
      </c>
      <c r="K2248" s="137" t="s">
        <v>3994</v>
      </c>
      <c r="L2248" s="137"/>
      <c r="M2248" s="137"/>
      <c r="N2248" s="136">
        <v>251</v>
      </c>
      <c r="O2248" s="136"/>
      <c r="P2248" s="136">
        <v>251</v>
      </c>
    </row>
    <row r="2249" spans="1:16" s="135" customFormat="1">
      <c r="A2249" s="135" t="s">
        <v>2121</v>
      </c>
      <c r="B2249" s="135" t="s">
        <v>3996</v>
      </c>
      <c r="C2249" s="137" t="s">
        <v>681</v>
      </c>
      <c r="D2249" s="137" t="s">
        <v>3982</v>
      </c>
      <c r="E2249" s="137" t="s">
        <v>0</v>
      </c>
      <c r="F2249" s="137" t="s">
        <v>0</v>
      </c>
      <c r="G2249" s="137" t="s">
        <v>0</v>
      </c>
      <c r="H2249" s="137" t="s">
        <v>1</v>
      </c>
      <c r="I2249" s="137"/>
      <c r="J2249" s="137" t="s">
        <v>505</v>
      </c>
      <c r="K2249" s="137" t="s">
        <v>3994</v>
      </c>
      <c r="L2249" s="137">
        <v>50187</v>
      </c>
      <c r="M2249" s="137"/>
      <c r="N2249" s="136">
        <v>119</v>
      </c>
      <c r="O2249" s="136">
        <v>0</v>
      </c>
      <c r="P2249" s="136">
        <v>119</v>
      </c>
    </row>
    <row r="2250" spans="1:16" s="135" customFormat="1">
      <c r="A2250" s="135" t="s">
        <v>2268</v>
      </c>
      <c r="B2250" s="135" t="s">
        <v>3997</v>
      </c>
      <c r="C2250" s="137" t="s">
        <v>681</v>
      </c>
      <c r="D2250" s="137" t="s">
        <v>3982</v>
      </c>
      <c r="E2250" s="137" t="s">
        <v>0</v>
      </c>
      <c r="F2250" s="137" t="s">
        <v>0</v>
      </c>
      <c r="G2250" s="137"/>
      <c r="H2250" s="137" t="s">
        <v>1</v>
      </c>
      <c r="I2250" s="137"/>
      <c r="J2250" s="137" t="s">
        <v>505</v>
      </c>
      <c r="K2250" s="137" t="s">
        <v>3994</v>
      </c>
      <c r="L2250" s="137">
        <v>50187</v>
      </c>
      <c r="M2250" s="137"/>
      <c r="N2250" s="136">
        <v>615</v>
      </c>
      <c r="O2250" s="136">
        <v>0</v>
      </c>
      <c r="P2250" s="136">
        <v>615</v>
      </c>
    </row>
    <row r="2251" spans="1:16" s="135" customFormat="1">
      <c r="A2251" s="135" t="s">
        <v>502</v>
      </c>
      <c r="B2251" s="135" t="s">
        <v>3997</v>
      </c>
      <c r="C2251" s="137" t="s">
        <v>681</v>
      </c>
      <c r="D2251" s="137" t="s">
        <v>3982</v>
      </c>
      <c r="E2251" s="137" t="s">
        <v>0</v>
      </c>
      <c r="F2251" s="137" t="s">
        <v>0</v>
      </c>
      <c r="G2251" s="137"/>
      <c r="H2251" s="137" t="s">
        <v>1</v>
      </c>
      <c r="I2251" s="137"/>
      <c r="J2251" s="137">
        <v>61252</v>
      </c>
      <c r="K2251" s="137" t="s">
        <v>3994</v>
      </c>
      <c r="L2251" s="137"/>
      <c r="M2251" s="137"/>
      <c r="N2251" s="136">
        <v>2012</v>
      </c>
      <c r="O2251" s="136"/>
      <c r="P2251" s="136">
        <v>2012</v>
      </c>
    </row>
    <row r="2252" spans="1:16" hidden="1">
      <c r="A2252" s="19" t="s">
        <v>39</v>
      </c>
      <c r="B2252" s="19" t="s">
        <v>1372</v>
      </c>
      <c r="D2252" s="51" t="s">
        <v>1879</v>
      </c>
      <c r="E2252" s="51" t="s">
        <v>460</v>
      </c>
      <c r="F2252" s="51" t="s">
        <v>460</v>
      </c>
      <c r="H2252" s="51" t="s">
        <v>623</v>
      </c>
      <c r="N2252" s="53">
        <v>51.509</v>
      </c>
      <c r="P2252" s="53">
        <v>51.509</v>
      </c>
    </row>
    <row r="2253" spans="1:16" hidden="1">
      <c r="A2253" s="19" t="s">
        <v>1986</v>
      </c>
      <c r="B2253" s="19" t="s">
        <v>33</v>
      </c>
      <c r="D2253" s="51" t="s">
        <v>1879</v>
      </c>
      <c r="E2253" s="51" t="s">
        <v>103</v>
      </c>
      <c r="F2253" s="51" t="s">
        <v>103</v>
      </c>
      <c r="H2253" s="51" t="s">
        <v>623</v>
      </c>
      <c r="J2253" s="51" t="s">
        <v>315</v>
      </c>
      <c r="K2253" s="51" t="s">
        <v>3525</v>
      </c>
      <c r="L2253" s="51" t="s">
        <v>3524</v>
      </c>
      <c r="N2253" s="53">
        <v>0</v>
      </c>
      <c r="O2253" s="53">
        <v>0</v>
      </c>
      <c r="P2253" s="53">
        <v>0</v>
      </c>
    </row>
    <row r="2254" spans="1:16" hidden="1">
      <c r="A2254" s="19" t="s">
        <v>1985</v>
      </c>
      <c r="B2254" s="19" t="s">
        <v>33</v>
      </c>
      <c r="D2254" s="51" t="s">
        <v>1879</v>
      </c>
      <c r="E2254" s="51" t="s">
        <v>103</v>
      </c>
      <c r="F2254" s="51" t="s">
        <v>103</v>
      </c>
      <c r="H2254" s="51" t="s">
        <v>623</v>
      </c>
      <c r="J2254" s="51" t="s">
        <v>315</v>
      </c>
      <c r="K2254" s="51" t="s">
        <v>3525</v>
      </c>
      <c r="L2254" s="51" t="s">
        <v>3524</v>
      </c>
      <c r="N2254" s="53">
        <v>0.2458206928129992</v>
      </c>
      <c r="O2254" s="53">
        <v>7.1433886353832398E-4</v>
      </c>
      <c r="P2254" s="53">
        <v>0.24510635394946087</v>
      </c>
    </row>
    <row r="2255" spans="1:16" hidden="1">
      <c r="A2255" s="19" t="s">
        <v>1984</v>
      </c>
      <c r="B2255" s="19" t="s">
        <v>33</v>
      </c>
      <c r="D2255" s="51" t="s">
        <v>1879</v>
      </c>
      <c r="E2255" s="51" t="s">
        <v>103</v>
      </c>
      <c r="F2255" s="51" t="s">
        <v>103</v>
      </c>
      <c r="H2255" s="51" t="s">
        <v>623</v>
      </c>
      <c r="J2255" s="51" t="s">
        <v>315</v>
      </c>
      <c r="K2255" s="51" t="s">
        <v>3525</v>
      </c>
      <c r="L2255" s="51" t="s">
        <v>3524</v>
      </c>
      <c r="N2255" s="53">
        <v>33406.149169307188</v>
      </c>
      <c r="O2255" s="53">
        <v>97.076085661136474</v>
      </c>
      <c r="P2255" s="53">
        <v>33309.07308364605</v>
      </c>
    </row>
    <row r="2256" spans="1:16" hidden="1">
      <c r="A2256" s="19" t="s">
        <v>1986</v>
      </c>
      <c r="B2256" s="19" t="s">
        <v>2943</v>
      </c>
      <c r="D2256" s="51" t="s">
        <v>1879</v>
      </c>
      <c r="E2256" s="51" t="s">
        <v>460</v>
      </c>
      <c r="F2256" s="51" t="s">
        <v>460</v>
      </c>
      <c r="H2256" s="51" t="s">
        <v>623</v>
      </c>
      <c r="J2256" s="51" t="s">
        <v>2942</v>
      </c>
      <c r="K2256" s="51" t="s">
        <v>2941</v>
      </c>
      <c r="N2256" s="53">
        <v>0</v>
      </c>
      <c r="P2256" s="53">
        <v>0</v>
      </c>
    </row>
    <row r="2257" spans="1:16" hidden="1">
      <c r="A2257" s="19" t="s">
        <v>1985</v>
      </c>
      <c r="B2257" s="19" t="s">
        <v>2943</v>
      </c>
      <c r="D2257" s="51" t="s">
        <v>1879</v>
      </c>
      <c r="E2257" s="51" t="s">
        <v>460</v>
      </c>
      <c r="F2257" s="51" t="s">
        <v>460</v>
      </c>
      <c r="H2257" s="51" t="s">
        <v>623</v>
      </c>
      <c r="J2257" s="51" t="s">
        <v>2942</v>
      </c>
      <c r="K2257" s="51" t="s">
        <v>2941</v>
      </c>
      <c r="N2257" s="53">
        <v>0.36813964835948698</v>
      </c>
      <c r="P2257" s="53">
        <v>0.36813964835948698</v>
      </c>
    </row>
    <row r="2258" spans="1:16" hidden="1">
      <c r="A2258" s="19" t="s">
        <v>1984</v>
      </c>
      <c r="B2258" s="19" t="s">
        <v>2943</v>
      </c>
      <c r="D2258" s="51" t="s">
        <v>1879</v>
      </c>
      <c r="E2258" s="51" t="s">
        <v>460</v>
      </c>
      <c r="F2258" s="51" t="s">
        <v>460</v>
      </c>
      <c r="H2258" s="51" t="s">
        <v>623</v>
      </c>
      <c r="J2258" s="51" t="s">
        <v>2942</v>
      </c>
      <c r="K2258" s="51" t="s">
        <v>2941</v>
      </c>
      <c r="N2258" s="53">
        <v>50028.855860351643</v>
      </c>
      <c r="P2258" s="53">
        <v>50028.855860351643</v>
      </c>
    </row>
    <row r="2259" spans="1:16" s="135" customFormat="1">
      <c r="A2259" s="135" t="s">
        <v>2005</v>
      </c>
      <c r="B2259" s="135" t="s">
        <v>4172</v>
      </c>
      <c r="C2259" s="137" t="s">
        <v>681</v>
      </c>
      <c r="D2259" s="137" t="s">
        <v>3982</v>
      </c>
      <c r="E2259" s="137" t="s">
        <v>4</v>
      </c>
      <c r="F2259" s="137" t="s">
        <v>4</v>
      </c>
      <c r="G2259" s="137"/>
      <c r="H2259" s="137" t="s">
        <v>6</v>
      </c>
      <c r="I2259" s="137" t="s">
        <v>3405</v>
      </c>
      <c r="J2259" s="137"/>
      <c r="K2259" s="137"/>
      <c r="L2259" s="137"/>
      <c r="M2259" s="137"/>
      <c r="N2259" s="136"/>
      <c r="O2259" s="136"/>
      <c r="P2259" s="136">
        <v>10000</v>
      </c>
    </row>
    <row r="2260" spans="1:16" hidden="1">
      <c r="A2260" s="19" t="s">
        <v>2149</v>
      </c>
      <c r="B2260" s="19" t="s">
        <v>1373</v>
      </c>
      <c r="D2260" s="51" t="s">
        <v>1879</v>
      </c>
      <c r="E2260" s="51" t="s">
        <v>672</v>
      </c>
      <c r="F2260" s="51" t="s">
        <v>672</v>
      </c>
      <c r="G2260" s="51" t="s">
        <v>671</v>
      </c>
      <c r="H2260" s="51" t="s">
        <v>671</v>
      </c>
      <c r="L2260" s="51" t="s">
        <v>15</v>
      </c>
      <c r="N2260" s="53">
        <v>148.28322345201187</v>
      </c>
      <c r="O2260" s="53">
        <v>0</v>
      </c>
      <c r="P2260" s="53">
        <v>148.28322345201187</v>
      </c>
    </row>
    <row r="2261" spans="1:16" hidden="1">
      <c r="A2261" s="19" t="s">
        <v>2149</v>
      </c>
      <c r="B2261" s="19" t="s">
        <v>1374</v>
      </c>
      <c r="D2261" s="51" t="s">
        <v>1879</v>
      </c>
      <c r="E2261" s="51" t="s">
        <v>672</v>
      </c>
      <c r="F2261" s="51" t="s">
        <v>672</v>
      </c>
      <c r="G2261" s="51" t="s">
        <v>671</v>
      </c>
      <c r="H2261" s="51" t="s">
        <v>671</v>
      </c>
      <c r="L2261" s="51" t="s">
        <v>15</v>
      </c>
      <c r="N2261" s="53">
        <v>1764.5149841617217</v>
      </c>
      <c r="O2261" s="53">
        <v>0</v>
      </c>
      <c r="P2261" s="53">
        <v>1764.5149841617217</v>
      </c>
    </row>
    <row r="2262" spans="1:16" s="135" customFormat="1">
      <c r="A2262" s="135" t="s">
        <v>2019</v>
      </c>
      <c r="B2262" s="135" t="s">
        <v>4057</v>
      </c>
      <c r="C2262" s="137" t="s">
        <v>681</v>
      </c>
      <c r="D2262" s="137" t="s">
        <v>3982</v>
      </c>
      <c r="E2262" s="137" t="s">
        <v>103</v>
      </c>
      <c r="F2262" s="137" t="s">
        <v>688</v>
      </c>
      <c r="G2262" s="137" t="s">
        <v>103</v>
      </c>
      <c r="H2262" s="137" t="s">
        <v>5</v>
      </c>
      <c r="I2262" s="137"/>
      <c r="J2262" s="137" t="s">
        <v>2614</v>
      </c>
      <c r="K2262" s="137" t="s">
        <v>2619</v>
      </c>
      <c r="L2262" s="137">
        <v>835</v>
      </c>
      <c r="M2262" s="137"/>
      <c r="N2262" s="136">
        <v>2618</v>
      </c>
      <c r="O2262" s="136">
        <v>0</v>
      </c>
      <c r="P2262" s="136">
        <v>2618</v>
      </c>
    </row>
    <row r="2263" spans="1:16" hidden="1">
      <c r="A2263" s="19" t="s">
        <v>2121</v>
      </c>
      <c r="B2263" s="19" t="s">
        <v>2620</v>
      </c>
      <c r="D2263" s="51" t="s">
        <v>1879</v>
      </c>
      <c r="E2263" s="51" t="s">
        <v>103</v>
      </c>
      <c r="F2263" s="51" t="s">
        <v>688</v>
      </c>
      <c r="G2263" s="51" t="s">
        <v>103</v>
      </c>
      <c r="H2263" s="51" t="s">
        <v>5</v>
      </c>
      <c r="J2263" s="51" t="s">
        <v>2614</v>
      </c>
      <c r="K2263" s="51" t="s">
        <v>2619</v>
      </c>
      <c r="L2263" s="51">
        <v>835</v>
      </c>
      <c r="N2263" s="53">
        <v>1947</v>
      </c>
      <c r="O2263" s="53">
        <v>0</v>
      </c>
      <c r="P2263" s="53">
        <v>1947</v>
      </c>
    </row>
    <row r="2264" spans="1:16" s="135" customFormat="1">
      <c r="A2264" s="135" t="s">
        <v>2019</v>
      </c>
      <c r="B2264" s="135" t="s">
        <v>4058</v>
      </c>
      <c r="C2264" s="137" t="s">
        <v>681</v>
      </c>
      <c r="D2264" s="137" t="s">
        <v>3982</v>
      </c>
      <c r="E2264" s="137" t="s">
        <v>103</v>
      </c>
      <c r="F2264" s="137" t="s">
        <v>688</v>
      </c>
      <c r="G2264" s="137" t="s">
        <v>103</v>
      </c>
      <c r="H2264" s="137" t="s">
        <v>5</v>
      </c>
      <c r="I2264" s="137"/>
      <c r="J2264" s="137" t="s">
        <v>2614</v>
      </c>
      <c r="K2264" s="137" t="s">
        <v>2616</v>
      </c>
      <c r="L2264" s="137">
        <v>835</v>
      </c>
      <c r="M2264" s="137"/>
      <c r="N2264" s="136">
        <v>2618</v>
      </c>
      <c r="O2264" s="136">
        <v>0</v>
      </c>
      <c r="P2264" s="136">
        <v>2618</v>
      </c>
    </row>
    <row r="2265" spans="1:16" hidden="1">
      <c r="A2265" s="19" t="s">
        <v>2121</v>
      </c>
      <c r="B2265" s="19" t="s">
        <v>2618</v>
      </c>
      <c r="D2265" s="51" t="s">
        <v>1879</v>
      </c>
      <c r="E2265" s="51" t="s">
        <v>103</v>
      </c>
      <c r="F2265" s="51" t="s">
        <v>688</v>
      </c>
      <c r="G2265" s="51" t="s">
        <v>103</v>
      </c>
      <c r="H2265" s="51" t="s">
        <v>5</v>
      </c>
      <c r="J2265" s="51" t="s">
        <v>2614</v>
      </c>
      <c r="K2265" s="51" t="s">
        <v>2616</v>
      </c>
      <c r="L2265" s="51">
        <v>835</v>
      </c>
      <c r="N2265" s="53">
        <v>2320</v>
      </c>
      <c r="O2265" s="53">
        <v>0</v>
      </c>
      <c r="P2265" s="53">
        <v>2320</v>
      </c>
    </row>
    <row r="2266" spans="1:16" s="135" customFormat="1">
      <c r="A2266" s="135" t="s">
        <v>2019</v>
      </c>
      <c r="B2266" s="135" t="s">
        <v>4059</v>
      </c>
      <c r="C2266" s="137" t="s">
        <v>681</v>
      </c>
      <c r="D2266" s="137" t="s">
        <v>3982</v>
      </c>
      <c r="E2266" s="137" t="s">
        <v>103</v>
      </c>
      <c r="F2266" s="137" t="s">
        <v>688</v>
      </c>
      <c r="G2266" s="137" t="s">
        <v>103</v>
      </c>
      <c r="H2266" s="137" t="s">
        <v>5</v>
      </c>
      <c r="I2266" s="137"/>
      <c r="J2266" s="137" t="s">
        <v>2614</v>
      </c>
      <c r="K2266" s="137" t="s">
        <v>2613</v>
      </c>
      <c r="L2266" s="137">
        <v>835</v>
      </c>
      <c r="M2266" s="137"/>
      <c r="N2266" s="136">
        <v>2966</v>
      </c>
      <c r="O2266" s="136">
        <v>0</v>
      </c>
      <c r="P2266" s="136">
        <v>2966</v>
      </c>
    </row>
    <row r="2267" spans="1:16" hidden="1">
      <c r="A2267" s="19" t="s">
        <v>2121</v>
      </c>
      <c r="B2267" s="19" t="s">
        <v>2615</v>
      </c>
      <c r="D2267" s="51" t="s">
        <v>1879</v>
      </c>
      <c r="E2267" s="51" t="s">
        <v>103</v>
      </c>
      <c r="F2267" s="51" t="s">
        <v>688</v>
      </c>
      <c r="G2267" s="51" t="s">
        <v>103</v>
      </c>
      <c r="H2267" s="51" t="s">
        <v>5</v>
      </c>
      <c r="J2267" s="51" t="s">
        <v>2614</v>
      </c>
      <c r="K2267" s="51" t="s">
        <v>2613</v>
      </c>
      <c r="L2267" s="51">
        <v>835</v>
      </c>
      <c r="N2267" s="53">
        <v>3617</v>
      </c>
      <c r="O2267" s="53">
        <v>0</v>
      </c>
      <c r="P2267" s="53">
        <v>3617</v>
      </c>
    </row>
    <row r="2268" spans="1:16" hidden="1">
      <c r="A2268" s="19" t="s">
        <v>1993</v>
      </c>
      <c r="B2268" s="19" t="s">
        <v>4060</v>
      </c>
      <c r="C2268" s="51" t="s">
        <v>681</v>
      </c>
      <c r="D2268" s="51" t="s">
        <v>3982</v>
      </c>
      <c r="E2268" s="51" t="s">
        <v>103</v>
      </c>
      <c r="F2268" s="51" t="s">
        <v>690</v>
      </c>
      <c r="H2268" s="51" t="s">
        <v>5</v>
      </c>
      <c r="I2268" s="51" t="s">
        <v>2614</v>
      </c>
      <c r="J2268" s="51" t="s">
        <v>2621</v>
      </c>
      <c r="N2268" s="53">
        <v>31813</v>
      </c>
      <c r="O2268" s="53">
        <v>14739</v>
      </c>
      <c r="P2268" s="53">
        <v>17074</v>
      </c>
    </row>
    <row r="2269" spans="1:16" s="135" customFormat="1">
      <c r="A2269" s="135" t="s">
        <v>2019</v>
      </c>
      <c r="B2269" s="135" t="s">
        <v>4060</v>
      </c>
      <c r="C2269" s="137" t="s">
        <v>681</v>
      </c>
      <c r="D2269" s="137" t="s">
        <v>3982</v>
      </c>
      <c r="E2269" s="137" t="s">
        <v>103</v>
      </c>
      <c r="F2269" s="137" t="s">
        <v>688</v>
      </c>
      <c r="G2269" s="137" t="s">
        <v>103</v>
      </c>
      <c r="H2269" s="137" t="s">
        <v>5</v>
      </c>
      <c r="I2269" s="137"/>
      <c r="J2269" s="137" t="s">
        <v>2614</v>
      </c>
      <c r="K2269" s="137" t="s">
        <v>2621</v>
      </c>
      <c r="L2269" s="137">
        <v>835</v>
      </c>
      <c r="M2269" s="137"/>
      <c r="N2269" s="136">
        <v>5534</v>
      </c>
      <c r="O2269" s="136">
        <v>0</v>
      </c>
      <c r="P2269" s="136">
        <v>5534</v>
      </c>
    </row>
    <row r="2270" spans="1:16" hidden="1">
      <c r="A2270" s="19" t="s">
        <v>1993</v>
      </c>
      <c r="B2270" s="19" t="s">
        <v>2638</v>
      </c>
      <c r="D2270" s="51" t="s">
        <v>1879</v>
      </c>
      <c r="E2270" s="51" t="s">
        <v>103</v>
      </c>
      <c r="F2270" s="51" t="s">
        <v>690</v>
      </c>
      <c r="H2270" s="51" t="s">
        <v>5</v>
      </c>
      <c r="I2270" s="51" t="s">
        <v>2614</v>
      </c>
      <c r="J2270" s="51" t="s">
        <v>2621</v>
      </c>
      <c r="N2270" s="53">
        <v>8200</v>
      </c>
      <c r="O2270" s="53">
        <v>4200</v>
      </c>
      <c r="P2270" s="53">
        <v>4000</v>
      </c>
    </row>
    <row r="2271" spans="1:16" hidden="1">
      <c r="A2271" s="19" t="s">
        <v>1993</v>
      </c>
      <c r="B2271" s="19" t="s">
        <v>1375</v>
      </c>
      <c r="C2271" s="51" t="s">
        <v>681</v>
      </c>
      <c r="D2271" s="51" t="s">
        <v>3982</v>
      </c>
      <c r="E2271" s="51" t="s">
        <v>103</v>
      </c>
      <c r="F2271" s="51" t="s">
        <v>690</v>
      </c>
      <c r="H2271" s="51" t="s">
        <v>5</v>
      </c>
      <c r="I2271" s="51" t="s">
        <v>2614</v>
      </c>
      <c r="J2271" s="51" t="s">
        <v>2619</v>
      </c>
      <c r="N2271" s="53">
        <v>10057</v>
      </c>
      <c r="O2271" s="53">
        <v>5270</v>
      </c>
      <c r="P2271" s="53">
        <v>4787</v>
      </c>
    </row>
    <row r="2272" spans="1:16" s="135" customFormat="1">
      <c r="A2272" s="135" t="s">
        <v>1989</v>
      </c>
      <c r="B2272" s="135" t="s">
        <v>1375</v>
      </c>
      <c r="C2272" s="137" t="s">
        <v>681</v>
      </c>
      <c r="D2272" s="137" t="s">
        <v>3982</v>
      </c>
      <c r="E2272" s="137" t="s">
        <v>103</v>
      </c>
      <c r="F2272" s="137" t="s">
        <v>688</v>
      </c>
      <c r="G2272" s="137"/>
      <c r="H2272" s="137" t="s">
        <v>5</v>
      </c>
      <c r="I2272" s="137"/>
      <c r="J2272" s="137"/>
      <c r="K2272" s="137" t="s">
        <v>2619</v>
      </c>
      <c r="L2272" s="137"/>
      <c r="M2272" s="137"/>
      <c r="N2272" s="136">
        <v>2652</v>
      </c>
      <c r="O2272" s="136">
        <v>0</v>
      </c>
      <c r="P2272" s="136">
        <v>2652</v>
      </c>
    </row>
    <row r="2273" spans="1:16" hidden="1">
      <c r="A2273" s="19" t="s">
        <v>1993</v>
      </c>
      <c r="B2273" s="19" t="s">
        <v>2637</v>
      </c>
      <c r="D2273" s="51" t="s">
        <v>1879</v>
      </c>
      <c r="E2273" s="51" t="s">
        <v>103</v>
      </c>
      <c r="F2273" s="51" t="s">
        <v>690</v>
      </c>
      <c r="H2273" s="51" t="s">
        <v>5</v>
      </c>
      <c r="I2273" s="51" t="s">
        <v>2614</v>
      </c>
      <c r="J2273" s="51" t="s">
        <v>2619</v>
      </c>
      <c r="N2273" s="53">
        <v>3543</v>
      </c>
      <c r="O2273" s="53">
        <v>1947</v>
      </c>
      <c r="P2273" s="53">
        <v>1596</v>
      </c>
    </row>
    <row r="2274" spans="1:16" hidden="1">
      <c r="A2274" s="19" t="s">
        <v>1993</v>
      </c>
      <c r="B2274" s="19" t="s">
        <v>1376</v>
      </c>
      <c r="C2274" s="51" t="s">
        <v>681</v>
      </c>
      <c r="D2274" s="51" t="s">
        <v>3982</v>
      </c>
      <c r="E2274" s="51" t="s">
        <v>103</v>
      </c>
      <c r="F2274" s="51" t="s">
        <v>690</v>
      </c>
      <c r="H2274" s="51" t="s">
        <v>5</v>
      </c>
      <c r="I2274" s="51" t="s">
        <v>2614</v>
      </c>
      <c r="J2274" s="51" t="s">
        <v>2616</v>
      </c>
      <c r="N2274" s="53">
        <v>9629</v>
      </c>
      <c r="O2274" s="53">
        <v>5270</v>
      </c>
      <c r="P2274" s="53">
        <v>4359</v>
      </c>
    </row>
    <row r="2275" spans="1:16" s="135" customFormat="1">
      <c r="A2275" s="135" t="s">
        <v>1989</v>
      </c>
      <c r="B2275" s="135" t="s">
        <v>1376</v>
      </c>
      <c r="C2275" s="137" t="s">
        <v>681</v>
      </c>
      <c r="D2275" s="137" t="s">
        <v>3982</v>
      </c>
      <c r="E2275" s="137" t="s">
        <v>103</v>
      </c>
      <c r="F2275" s="137" t="s">
        <v>688</v>
      </c>
      <c r="G2275" s="137"/>
      <c r="H2275" s="137" t="s">
        <v>5</v>
      </c>
      <c r="I2275" s="137"/>
      <c r="J2275" s="137"/>
      <c r="K2275" s="137" t="s">
        <v>2616</v>
      </c>
      <c r="L2275" s="137"/>
      <c r="M2275" s="137"/>
      <c r="N2275" s="136">
        <v>2652</v>
      </c>
      <c r="O2275" s="136">
        <v>0</v>
      </c>
      <c r="P2275" s="136">
        <v>2652</v>
      </c>
    </row>
    <row r="2276" spans="1:16" hidden="1">
      <c r="A2276" s="19" t="s">
        <v>1993</v>
      </c>
      <c r="B2276" s="19" t="s">
        <v>2636</v>
      </c>
      <c r="D2276" s="51" t="s">
        <v>1879</v>
      </c>
      <c r="E2276" s="51" t="s">
        <v>103</v>
      </c>
      <c r="F2276" s="51" t="s">
        <v>690</v>
      </c>
      <c r="H2276" s="51" t="s">
        <v>5</v>
      </c>
      <c r="I2276" s="51" t="s">
        <v>2614</v>
      </c>
      <c r="J2276" s="51" t="s">
        <v>2616</v>
      </c>
      <c r="N2276" s="53">
        <v>4418</v>
      </c>
      <c r="O2276" s="53">
        <v>2375</v>
      </c>
      <c r="P2276" s="53">
        <v>2043</v>
      </c>
    </row>
    <row r="2277" spans="1:16" hidden="1">
      <c r="A2277" s="19" t="s">
        <v>2279</v>
      </c>
      <c r="B2277" s="19" t="s">
        <v>2617</v>
      </c>
      <c r="D2277" s="51" t="s">
        <v>1879</v>
      </c>
      <c r="E2277" s="51" t="s">
        <v>103</v>
      </c>
      <c r="F2277" s="51" t="s">
        <v>688</v>
      </c>
      <c r="H2277" s="51" t="s">
        <v>5</v>
      </c>
      <c r="J2277" s="51" t="s">
        <v>2614</v>
      </c>
      <c r="K2277" s="51" t="s">
        <v>2616</v>
      </c>
      <c r="L2277" s="51">
        <v>835</v>
      </c>
      <c r="N2277" s="53">
        <v>55</v>
      </c>
      <c r="O2277" s="53">
        <v>0</v>
      </c>
      <c r="P2277" s="53">
        <v>55</v>
      </c>
    </row>
    <row r="2278" spans="1:16" hidden="1">
      <c r="A2278" s="19" t="s">
        <v>1993</v>
      </c>
      <c r="B2278" s="19" t="s">
        <v>1377</v>
      </c>
      <c r="C2278" s="51" t="s">
        <v>681</v>
      </c>
      <c r="D2278" s="51" t="s">
        <v>3982</v>
      </c>
      <c r="E2278" s="51" t="s">
        <v>103</v>
      </c>
      <c r="F2278" s="51" t="s">
        <v>690</v>
      </c>
      <c r="H2278" s="51" t="s">
        <v>5</v>
      </c>
      <c r="I2278" s="51" t="s">
        <v>2614</v>
      </c>
      <c r="J2278" s="51" t="s">
        <v>2613</v>
      </c>
      <c r="N2278" s="53">
        <v>7840</v>
      </c>
      <c r="O2278" s="53">
        <v>5823</v>
      </c>
      <c r="P2278" s="53">
        <v>2017</v>
      </c>
    </row>
    <row r="2279" spans="1:16" s="135" customFormat="1">
      <c r="A2279" s="135" t="s">
        <v>1989</v>
      </c>
      <c r="B2279" s="135" t="s">
        <v>1377</v>
      </c>
      <c r="C2279" s="137" t="s">
        <v>681</v>
      </c>
      <c r="D2279" s="137" t="s">
        <v>3982</v>
      </c>
      <c r="E2279" s="137" t="s">
        <v>103</v>
      </c>
      <c r="F2279" s="137" t="s">
        <v>688</v>
      </c>
      <c r="G2279" s="137"/>
      <c r="H2279" s="137" t="s">
        <v>5</v>
      </c>
      <c r="I2279" s="137"/>
      <c r="J2279" s="137"/>
      <c r="K2279" s="137" t="s">
        <v>2613</v>
      </c>
      <c r="L2279" s="137"/>
      <c r="M2279" s="137"/>
      <c r="N2279" s="136">
        <v>2857</v>
      </c>
      <c r="O2279" s="136">
        <v>0</v>
      </c>
      <c r="P2279" s="136">
        <v>2857</v>
      </c>
    </row>
    <row r="2280" spans="1:16" hidden="1">
      <c r="A2280" s="19" t="s">
        <v>1993</v>
      </c>
      <c r="B2280" s="19" t="s">
        <v>2635</v>
      </c>
      <c r="D2280" s="51" t="s">
        <v>1879</v>
      </c>
      <c r="E2280" s="51" t="s">
        <v>103</v>
      </c>
      <c r="F2280" s="51" t="s">
        <v>690</v>
      </c>
      <c r="H2280" s="51" t="s">
        <v>5</v>
      </c>
      <c r="I2280" s="51" t="s">
        <v>2614</v>
      </c>
      <c r="J2280" s="51" t="s">
        <v>2613</v>
      </c>
      <c r="N2280" s="53">
        <v>13200</v>
      </c>
      <c r="O2280" s="53">
        <v>3617</v>
      </c>
      <c r="P2280" s="53">
        <v>9583</v>
      </c>
    </row>
    <row r="2281" spans="1:16" s="135" customFormat="1">
      <c r="A2281" s="135" t="s">
        <v>1989</v>
      </c>
      <c r="B2281" s="135" t="s">
        <v>1378</v>
      </c>
      <c r="C2281" s="137" t="s">
        <v>681</v>
      </c>
      <c r="D2281" s="137" t="s">
        <v>3982</v>
      </c>
      <c r="E2281" s="137" t="s">
        <v>103</v>
      </c>
      <c r="F2281" s="137" t="s">
        <v>688</v>
      </c>
      <c r="G2281" s="137"/>
      <c r="H2281" s="137" t="s">
        <v>5</v>
      </c>
      <c r="I2281" s="137"/>
      <c r="J2281" s="137"/>
      <c r="K2281" s="137" t="s">
        <v>2621</v>
      </c>
      <c r="L2281" s="137"/>
      <c r="M2281" s="137"/>
      <c r="N2281" s="136">
        <v>9205</v>
      </c>
      <c r="O2281" s="136">
        <v>0</v>
      </c>
      <c r="P2281" s="136">
        <v>9205</v>
      </c>
    </row>
    <row r="2282" spans="1:16" hidden="1">
      <c r="A2282" s="19" t="s">
        <v>2121</v>
      </c>
      <c r="B2282" s="19" t="s">
        <v>2622</v>
      </c>
      <c r="D2282" s="51" t="s">
        <v>1879</v>
      </c>
      <c r="E2282" s="51" t="s">
        <v>103</v>
      </c>
      <c r="F2282" s="51" t="s">
        <v>688</v>
      </c>
      <c r="G2282" s="51" t="s">
        <v>103</v>
      </c>
      <c r="H2282" s="51" t="s">
        <v>5</v>
      </c>
      <c r="J2282" s="51" t="s">
        <v>2614</v>
      </c>
      <c r="K2282" s="51" t="s">
        <v>2621</v>
      </c>
      <c r="L2282" s="51">
        <v>835</v>
      </c>
      <c r="N2282" s="53">
        <v>4200</v>
      </c>
      <c r="O2282" s="53">
        <v>0</v>
      </c>
      <c r="P2282" s="53">
        <v>4200</v>
      </c>
    </row>
    <row r="2283" spans="1:16" hidden="1">
      <c r="A2283" s="19" t="s">
        <v>1994</v>
      </c>
      <c r="B2283" s="19" t="s">
        <v>2630</v>
      </c>
      <c r="D2283" s="51" t="s">
        <v>1879</v>
      </c>
      <c r="E2283" s="51" t="s">
        <v>4</v>
      </c>
      <c r="F2283" s="51" t="s">
        <v>4</v>
      </c>
      <c r="H2283" s="51" t="s">
        <v>5</v>
      </c>
      <c r="I2283" s="51" t="s">
        <v>2596</v>
      </c>
      <c r="J2283" s="51" t="s">
        <v>2629</v>
      </c>
      <c r="N2283" s="53">
        <v>17523</v>
      </c>
      <c r="P2283" s="53">
        <v>17523</v>
      </c>
    </row>
    <row r="2284" spans="1:16" hidden="1">
      <c r="A2284" s="19" t="s">
        <v>1994</v>
      </c>
      <c r="B2284" s="19" t="s">
        <v>2630</v>
      </c>
      <c r="D2284" s="51" t="s">
        <v>1879</v>
      </c>
      <c r="E2284" s="51" t="s">
        <v>4</v>
      </c>
      <c r="F2284" s="51" t="s">
        <v>4</v>
      </c>
      <c r="H2284" s="51" t="s">
        <v>5</v>
      </c>
      <c r="I2284" s="51" t="s">
        <v>2596</v>
      </c>
      <c r="J2284" s="51" t="s">
        <v>2629</v>
      </c>
      <c r="N2284" s="53">
        <v>1526</v>
      </c>
      <c r="P2284" s="53">
        <v>1526</v>
      </c>
    </row>
    <row r="2285" spans="1:16" hidden="1">
      <c r="A2285" s="19" t="s">
        <v>2149</v>
      </c>
      <c r="B2285" s="19" t="s">
        <v>1379</v>
      </c>
      <c r="D2285" s="51" t="s">
        <v>1879</v>
      </c>
      <c r="E2285" s="51" t="s">
        <v>672</v>
      </c>
      <c r="F2285" s="51" t="s">
        <v>672</v>
      </c>
      <c r="G2285" s="51" t="s">
        <v>671</v>
      </c>
      <c r="H2285" s="51" t="s">
        <v>5</v>
      </c>
      <c r="J2285" s="51" t="s">
        <v>2596</v>
      </c>
      <c r="L2285" s="51">
        <v>57761</v>
      </c>
      <c r="N2285" s="53">
        <v>875.85561140718801</v>
      </c>
      <c r="O2285" s="53">
        <v>0</v>
      </c>
      <c r="P2285" s="53">
        <v>875.85561140718801</v>
      </c>
    </row>
    <row r="2286" spans="1:16" hidden="1">
      <c r="A2286" s="19" t="s">
        <v>1994</v>
      </c>
      <c r="B2286" s="19" t="s">
        <v>2628</v>
      </c>
      <c r="D2286" s="51" t="s">
        <v>1879</v>
      </c>
      <c r="E2286" s="51" t="s">
        <v>4</v>
      </c>
      <c r="F2286" s="51" t="s">
        <v>4</v>
      </c>
      <c r="H2286" s="51" t="s">
        <v>5</v>
      </c>
      <c r="I2286" s="51" t="s">
        <v>2595</v>
      </c>
      <c r="J2286" s="51" t="s">
        <v>2627</v>
      </c>
      <c r="N2286" s="53">
        <v>20657</v>
      </c>
      <c r="P2286" s="53">
        <v>20657</v>
      </c>
    </row>
    <row r="2287" spans="1:16" hidden="1">
      <c r="A2287" s="19" t="s">
        <v>2149</v>
      </c>
      <c r="B2287" s="19" t="s">
        <v>1380</v>
      </c>
      <c r="D2287" s="51" t="s">
        <v>1879</v>
      </c>
      <c r="E2287" s="51" t="s">
        <v>672</v>
      </c>
      <c r="F2287" s="51" t="s">
        <v>672</v>
      </c>
      <c r="G2287" s="51" t="s">
        <v>671</v>
      </c>
      <c r="H2287" s="51" t="s">
        <v>5</v>
      </c>
      <c r="J2287" s="51" t="s">
        <v>2595</v>
      </c>
      <c r="K2287" s="51" t="s">
        <v>2594</v>
      </c>
      <c r="L2287" s="51">
        <v>57760</v>
      </c>
      <c r="N2287" s="53">
        <v>788.37674827769706</v>
      </c>
      <c r="O2287" s="53">
        <v>0</v>
      </c>
      <c r="P2287" s="53">
        <v>788.37674827769706</v>
      </c>
    </row>
    <row r="2288" spans="1:16" hidden="1">
      <c r="A2288" s="19" t="s">
        <v>636</v>
      </c>
      <c r="B2288" s="19" t="s">
        <v>1381</v>
      </c>
      <c r="D2288" s="51" t="s">
        <v>1879</v>
      </c>
      <c r="E2288" s="51" t="s">
        <v>672</v>
      </c>
      <c r="F2288" s="51" t="s">
        <v>672</v>
      </c>
      <c r="N2288" s="53">
        <v>441.26</v>
      </c>
      <c r="P2288" s="53">
        <v>441.26</v>
      </c>
    </row>
    <row r="2289" spans="1:16" hidden="1">
      <c r="A2289" s="19" t="s">
        <v>507</v>
      </c>
      <c r="B2289" s="19" t="s">
        <v>1381</v>
      </c>
      <c r="D2289" s="51" t="s">
        <v>1879</v>
      </c>
      <c r="E2289" s="51" t="s">
        <v>672</v>
      </c>
      <c r="F2289" s="51" t="s">
        <v>672</v>
      </c>
      <c r="N2289" s="53">
        <v>512.32000000000005</v>
      </c>
      <c r="P2289" s="53">
        <v>512.32000000000005</v>
      </c>
    </row>
    <row r="2290" spans="1:16" hidden="1">
      <c r="A2290" s="19" t="s">
        <v>637</v>
      </c>
      <c r="B2290" s="19" t="s">
        <v>1381</v>
      </c>
      <c r="D2290" s="51" t="s">
        <v>1879</v>
      </c>
      <c r="E2290" s="51" t="s">
        <v>672</v>
      </c>
      <c r="F2290" s="51" t="s">
        <v>672</v>
      </c>
      <c r="N2290" s="53">
        <v>2671.48</v>
      </c>
      <c r="P2290" s="53">
        <v>2671.48</v>
      </c>
    </row>
    <row r="2291" spans="1:16" hidden="1">
      <c r="A2291" s="19" t="s">
        <v>639</v>
      </c>
      <c r="B2291" s="19" t="s">
        <v>1381</v>
      </c>
      <c r="D2291" s="51" t="s">
        <v>1879</v>
      </c>
      <c r="E2291" s="51" t="s">
        <v>672</v>
      </c>
      <c r="F2291" s="51" t="s">
        <v>672</v>
      </c>
      <c r="N2291" s="53">
        <v>11783.8</v>
      </c>
      <c r="P2291" s="53">
        <v>11783.8</v>
      </c>
    </row>
    <row r="2292" spans="1:16" hidden="1">
      <c r="A2292" s="19" t="s">
        <v>1894</v>
      </c>
      <c r="B2292" s="19" t="s">
        <v>1381</v>
      </c>
      <c r="D2292" s="51" t="s">
        <v>1879</v>
      </c>
      <c r="E2292" s="51" t="s">
        <v>672</v>
      </c>
      <c r="F2292" s="51" t="s">
        <v>672</v>
      </c>
      <c r="N2292" s="53">
        <v>0</v>
      </c>
      <c r="P2292" s="53">
        <v>0</v>
      </c>
    </row>
    <row r="2293" spans="1:16" hidden="1">
      <c r="A2293" s="19" t="s">
        <v>640</v>
      </c>
      <c r="B2293" s="19" t="s">
        <v>1381</v>
      </c>
      <c r="D2293" s="51" t="s">
        <v>1879</v>
      </c>
      <c r="E2293" s="51" t="s">
        <v>672</v>
      </c>
      <c r="F2293" s="51" t="s">
        <v>672</v>
      </c>
      <c r="N2293" s="53">
        <v>1991.03</v>
      </c>
      <c r="P2293" s="53">
        <v>1991.03</v>
      </c>
    </row>
    <row r="2294" spans="1:16" hidden="1">
      <c r="A2294" s="19" t="s">
        <v>2149</v>
      </c>
      <c r="B2294" s="19" t="s">
        <v>1383</v>
      </c>
      <c r="D2294" s="51" t="s">
        <v>1879</v>
      </c>
      <c r="E2294" s="51" t="s">
        <v>672</v>
      </c>
      <c r="F2294" s="51" t="s">
        <v>672</v>
      </c>
      <c r="G2294" s="51" t="s">
        <v>671</v>
      </c>
      <c r="H2294" s="51" t="s">
        <v>671</v>
      </c>
      <c r="K2294" s="51" t="s">
        <v>2361</v>
      </c>
      <c r="L2294" s="51" t="s">
        <v>15</v>
      </c>
      <c r="N2294" s="53">
        <v>6988.3685774144988</v>
      </c>
      <c r="O2294" s="53">
        <v>0</v>
      </c>
      <c r="P2294" s="53">
        <v>6988.3685774144988</v>
      </c>
    </row>
    <row r="2295" spans="1:16" hidden="1">
      <c r="A2295" s="19" t="s">
        <v>1986</v>
      </c>
      <c r="B2295" s="19" t="s">
        <v>416</v>
      </c>
      <c r="D2295" s="51" t="s">
        <v>1879</v>
      </c>
      <c r="E2295" s="51" t="s">
        <v>460</v>
      </c>
      <c r="F2295" s="51" t="s">
        <v>460</v>
      </c>
      <c r="H2295" s="51" t="s">
        <v>623</v>
      </c>
      <c r="J2295" s="51" t="s">
        <v>417</v>
      </c>
      <c r="K2295" s="51" t="s">
        <v>3249</v>
      </c>
      <c r="L2295" s="51">
        <v>58611</v>
      </c>
      <c r="N2295" s="53">
        <v>0</v>
      </c>
      <c r="P2295" s="53">
        <v>0</v>
      </c>
    </row>
    <row r="2296" spans="1:16" hidden="1">
      <c r="A2296" s="19" t="s">
        <v>1985</v>
      </c>
      <c r="B2296" s="19" t="s">
        <v>416</v>
      </c>
      <c r="D2296" s="51" t="s">
        <v>1879</v>
      </c>
      <c r="E2296" s="51" t="s">
        <v>460</v>
      </c>
      <c r="F2296" s="51" t="s">
        <v>460</v>
      </c>
      <c r="H2296" s="51" t="s">
        <v>623</v>
      </c>
      <c r="J2296" s="51" t="s">
        <v>417</v>
      </c>
      <c r="K2296" s="51" t="s">
        <v>3249</v>
      </c>
      <c r="L2296" s="51">
        <v>58611</v>
      </c>
      <c r="N2296" s="53">
        <v>3.1754910288574807E-2</v>
      </c>
      <c r="P2296" s="53">
        <v>3.1754910288574807E-2</v>
      </c>
    </row>
    <row r="2297" spans="1:16" hidden="1">
      <c r="A2297" s="19" t="s">
        <v>1984</v>
      </c>
      <c r="B2297" s="19" t="s">
        <v>416</v>
      </c>
      <c r="D2297" s="51" t="s">
        <v>1879</v>
      </c>
      <c r="E2297" s="51" t="s">
        <v>460</v>
      </c>
      <c r="F2297" s="51" t="s">
        <v>460</v>
      </c>
      <c r="H2297" s="51" t="s">
        <v>623</v>
      </c>
      <c r="J2297" s="51" t="s">
        <v>417</v>
      </c>
      <c r="K2297" s="51" t="s">
        <v>3249</v>
      </c>
      <c r="L2297" s="51">
        <v>58611</v>
      </c>
      <c r="N2297" s="53">
        <v>4315.3782450897115</v>
      </c>
      <c r="P2297" s="53">
        <v>4315.3782450897115</v>
      </c>
    </row>
    <row r="2298" spans="1:16" hidden="1">
      <c r="A2298" s="19" t="s">
        <v>2189</v>
      </c>
      <c r="B2298" s="19" t="s">
        <v>4030</v>
      </c>
      <c r="C2298" s="51" t="s">
        <v>681</v>
      </c>
      <c r="D2298" s="51" t="s">
        <v>3982</v>
      </c>
      <c r="E2298" s="51" t="s">
        <v>676</v>
      </c>
      <c r="F2298" s="51" t="s">
        <v>676</v>
      </c>
      <c r="G2298" s="51" t="s">
        <v>676</v>
      </c>
      <c r="H2298" s="51" t="s">
        <v>1</v>
      </c>
      <c r="L2298" s="51" t="s">
        <v>4029</v>
      </c>
      <c r="N2298" s="53">
        <v>982015</v>
      </c>
      <c r="P2298" s="53">
        <v>982015</v>
      </c>
    </row>
    <row r="2299" spans="1:16" hidden="1">
      <c r="A2299" s="19" t="s">
        <v>1982</v>
      </c>
      <c r="B2299" s="19" t="s">
        <v>4030</v>
      </c>
      <c r="C2299" s="51" t="s">
        <v>681</v>
      </c>
      <c r="D2299" s="51" t="s">
        <v>3982</v>
      </c>
      <c r="E2299" s="51" t="s">
        <v>676</v>
      </c>
      <c r="F2299" s="51" t="s">
        <v>676</v>
      </c>
      <c r="H2299" s="51" t="s">
        <v>1</v>
      </c>
      <c r="L2299" s="51" t="s">
        <v>4029</v>
      </c>
      <c r="N2299" s="53">
        <v>982015</v>
      </c>
      <c r="P2299" s="53">
        <v>982015</v>
      </c>
    </row>
    <row r="2300" spans="1:16" hidden="1">
      <c r="A2300" s="19" t="s">
        <v>2066</v>
      </c>
      <c r="B2300" s="19" t="s">
        <v>2205</v>
      </c>
      <c r="D2300" s="51" t="s">
        <v>1879</v>
      </c>
      <c r="E2300" s="51" t="s">
        <v>0</v>
      </c>
      <c r="F2300" s="51" t="s">
        <v>722</v>
      </c>
      <c r="G2300" s="51" t="s">
        <v>0</v>
      </c>
      <c r="H2300" s="51" t="s">
        <v>1878</v>
      </c>
      <c r="J2300" s="51">
        <v>61053</v>
      </c>
      <c r="K2300" s="51" t="s">
        <v>2204</v>
      </c>
      <c r="N2300" s="53">
        <v>8171</v>
      </c>
      <c r="P2300" s="53">
        <v>8171</v>
      </c>
    </row>
    <row r="2301" spans="1:16" hidden="1">
      <c r="A2301" s="19" t="s">
        <v>1986</v>
      </c>
      <c r="B2301" s="19" t="s">
        <v>1384</v>
      </c>
      <c r="D2301" s="51" t="s">
        <v>1879</v>
      </c>
      <c r="E2301" s="51" t="s">
        <v>622</v>
      </c>
      <c r="F2301" s="51" t="s">
        <v>622</v>
      </c>
      <c r="H2301" s="51" t="s">
        <v>623</v>
      </c>
      <c r="J2301" s="51" t="s">
        <v>44</v>
      </c>
      <c r="K2301" s="51" t="s">
        <v>44</v>
      </c>
      <c r="L2301" s="51">
        <v>50464</v>
      </c>
      <c r="N2301" s="53">
        <v>0</v>
      </c>
      <c r="P2301" s="53">
        <v>0</v>
      </c>
    </row>
    <row r="2302" spans="1:16" hidden="1">
      <c r="A2302" s="19" t="s">
        <v>1985</v>
      </c>
      <c r="B2302" s="19" t="s">
        <v>1384</v>
      </c>
      <c r="D2302" s="51" t="s">
        <v>1879</v>
      </c>
      <c r="E2302" s="51" t="s">
        <v>622</v>
      </c>
      <c r="F2302" s="51" t="s">
        <v>622</v>
      </c>
      <c r="H2302" s="51" t="s">
        <v>623</v>
      </c>
      <c r="J2302" s="51" t="s">
        <v>44</v>
      </c>
      <c r="K2302" s="51" t="s">
        <v>44</v>
      </c>
      <c r="L2302" s="51">
        <v>50464</v>
      </c>
      <c r="N2302" s="53">
        <v>2.7738511389079421</v>
      </c>
      <c r="P2302" s="53">
        <v>2.7738511389079421</v>
      </c>
    </row>
    <row r="2303" spans="1:16" hidden="1">
      <c r="A2303" s="19" t="s">
        <v>1984</v>
      </c>
      <c r="B2303" s="19" t="s">
        <v>1384</v>
      </c>
      <c r="D2303" s="51" t="s">
        <v>1879</v>
      </c>
      <c r="E2303" s="51" t="s">
        <v>622</v>
      </c>
      <c r="F2303" s="51" t="s">
        <v>622</v>
      </c>
      <c r="H2303" s="51" t="s">
        <v>623</v>
      </c>
      <c r="J2303" s="51" t="s">
        <v>44</v>
      </c>
      <c r="K2303" s="51" t="s">
        <v>44</v>
      </c>
      <c r="L2303" s="51">
        <v>50464</v>
      </c>
      <c r="N2303" s="53">
        <v>376956.4061488611</v>
      </c>
      <c r="P2303" s="53">
        <v>376956.4061488611</v>
      </c>
    </row>
    <row r="2304" spans="1:16" hidden="1">
      <c r="A2304" s="19" t="s">
        <v>2015</v>
      </c>
      <c r="B2304" s="19" t="s">
        <v>1385</v>
      </c>
      <c r="D2304" s="51" t="s">
        <v>1879</v>
      </c>
      <c r="E2304" s="51" t="s">
        <v>622</v>
      </c>
      <c r="F2304" s="51" t="s">
        <v>622</v>
      </c>
      <c r="G2304" s="51" t="s">
        <v>622</v>
      </c>
      <c r="H2304" s="51" t="s">
        <v>1878</v>
      </c>
      <c r="N2304" s="53">
        <v>619723</v>
      </c>
      <c r="O2304" s="53">
        <v>23380.047999999999</v>
      </c>
      <c r="P2304" s="53">
        <v>596342.95200000005</v>
      </c>
    </row>
    <row r="2305" spans="1:16" s="135" customFormat="1">
      <c r="A2305" s="135" t="s">
        <v>2149</v>
      </c>
      <c r="B2305" s="135" t="s">
        <v>565</v>
      </c>
      <c r="C2305" s="137" t="s">
        <v>681</v>
      </c>
      <c r="D2305" s="137" t="s">
        <v>3982</v>
      </c>
      <c r="E2305" s="137" t="s">
        <v>103</v>
      </c>
      <c r="F2305" s="137" t="s">
        <v>1888</v>
      </c>
      <c r="G2305" s="137" t="s">
        <v>103</v>
      </c>
      <c r="H2305" s="137" t="s">
        <v>6</v>
      </c>
      <c r="I2305" s="137"/>
      <c r="J2305" s="137" t="s">
        <v>4061</v>
      </c>
      <c r="K2305" s="137"/>
      <c r="L2305" s="137">
        <v>3032</v>
      </c>
      <c r="M2305" s="137"/>
      <c r="N2305" s="136">
        <v>322.16224926199675</v>
      </c>
      <c r="O2305" s="136">
        <v>0</v>
      </c>
      <c r="P2305" s="136">
        <v>322.16224926199675</v>
      </c>
    </row>
    <row r="2306" spans="1:16" hidden="1">
      <c r="A2306" s="19" t="s">
        <v>2149</v>
      </c>
      <c r="B2306" s="19" t="s">
        <v>1386</v>
      </c>
      <c r="C2306" s="51" t="s">
        <v>681</v>
      </c>
      <c r="D2306" s="51" t="s">
        <v>3982</v>
      </c>
      <c r="E2306" s="51" t="s">
        <v>676</v>
      </c>
      <c r="F2306" s="51" t="s">
        <v>777</v>
      </c>
      <c r="G2306" s="51" t="s">
        <v>676</v>
      </c>
      <c r="H2306" s="51" t="s">
        <v>6</v>
      </c>
      <c r="L2306" s="51">
        <v>3033</v>
      </c>
      <c r="N2306" s="53">
        <v>3460.3245527391109</v>
      </c>
      <c r="O2306" s="53">
        <v>0</v>
      </c>
      <c r="P2306" s="53">
        <v>3460.3245527391109</v>
      </c>
    </row>
    <row r="2307" spans="1:16" s="135" customFormat="1">
      <c r="A2307" s="135" t="s">
        <v>2149</v>
      </c>
      <c r="B2307" s="135" t="s">
        <v>566</v>
      </c>
      <c r="C2307" s="137" t="s">
        <v>681</v>
      </c>
      <c r="D2307" s="137" t="s">
        <v>3982</v>
      </c>
      <c r="E2307" s="137" t="s">
        <v>103</v>
      </c>
      <c r="F2307" s="137" t="s">
        <v>1888</v>
      </c>
      <c r="G2307" s="137" t="s">
        <v>103</v>
      </c>
      <c r="H2307" s="137" t="s">
        <v>6</v>
      </c>
      <c r="I2307" s="137"/>
      <c r="J2307" s="137" t="s">
        <v>4062</v>
      </c>
      <c r="K2307" s="137"/>
      <c r="L2307" s="137">
        <v>3034</v>
      </c>
      <c r="M2307" s="137"/>
      <c r="N2307" s="136">
        <v>622.451168513928</v>
      </c>
      <c r="O2307" s="136">
        <v>0</v>
      </c>
      <c r="P2307" s="136">
        <v>622.451168513928</v>
      </c>
    </row>
    <row r="2308" spans="1:16" s="135" customFormat="1">
      <c r="A2308" s="135" t="s">
        <v>2149</v>
      </c>
      <c r="B2308" s="135" t="s">
        <v>567</v>
      </c>
      <c r="C2308" s="137" t="s">
        <v>681</v>
      </c>
      <c r="D2308" s="137" t="s">
        <v>3982</v>
      </c>
      <c r="E2308" s="137" t="s">
        <v>103</v>
      </c>
      <c r="F2308" s="137" t="s">
        <v>1888</v>
      </c>
      <c r="G2308" s="137" t="s">
        <v>103</v>
      </c>
      <c r="H2308" s="137" t="s">
        <v>6</v>
      </c>
      <c r="I2308" s="137"/>
      <c r="J2308" s="137" t="s">
        <v>4063</v>
      </c>
      <c r="K2308" s="137"/>
      <c r="L2308" s="137">
        <v>3035</v>
      </c>
      <c r="M2308" s="137"/>
      <c r="N2308" s="136">
        <v>70.199193800621771</v>
      </c>
      <c r="O2308" s="136">
        <v>0</v>
      </c>
      <c r="P2308" s="136">
        <v>70.199193800621771</v>
      </c>
    </row>
    <row r="2309" spans="1:16" hidden="1">
      <c r="A2309" s="19" t="s">
        <v>2149</v>
      </c>
      <c r="B2309" s="19" t="s">
        <v>1387</v>
      </c>
      <c r="D2309" s="51" t="s">
        <v>1879</v>
      </c>
      <c r="E2309" s="51" t="s">
        <v>672</v>
      </c>
      <c r="F2309" s="51" t="s">
        <v>672</v>
      </c>
      <c r="G2309" s="51" t="s">
        <v>671</v>
      </c>
      <c r="H2309" s="51" t="s">
        <v>671</v>
      </c>
      <c r="L2309" s="51" t="s">
        <v>15</v>
      </c>
      <c r="N2309" s="53">
        <v>0.63478563641903241</v>
      </c>
      <c r="O2309" s="53">
        <v>0</v>
      </c>
      <c r="P2309" s="53">
        <v>0.63478563641903241</v>
      </c>
    </row>
    <row r="2310" spans="1:16" hidden="1">
      <c r="A2310" s="19" t="s">
        <v>1986</v>
      </c>
      <c r="B2310" s="19" t="s">
        <v>123</v>
      </c>
      <c r="D2310" s="51" t="s">
        <v>1879</v>
      </c>
      <c r="E2310" s="51" t="s">
        <v>460</v>
      </c>
      <c r="F2310" s="51" t="s">
        <v>460</v>
      </c>
      <c r="H2310" s="51" t="s">
        <v>623</v>
      </c>
      <c r="J2310" s="51" t="s">
        <v>251</v>
      </c>
      <c r="K2310" s="51" t="s">
        <v>2968</v>
      </c>
      <c r="L2310" s="51" t="s">
        <v>2967</v>
      </c>
      <c r="N2310" s="53">
        <v>0</v>
      </c>
      <c r="P2310" s="53">
        <v>0</v>
      </c>
    </row>
    <row r="2311" spans="1:16" hidden="1">
      <c r="A2311" s="19" t="s">
        <v>1985</v>
      </c>
      <c r="B2311" s="19" t="s">
        <v>123</v>
      </c>
      <c r="D2311" s="51" t="s">
        <v>1879</v>
      </c>
      <c r="E2311" s="51" t="s">
        <v>460</v>
      </c>
      <c r="F2311" s="51" t="s">
        <v>460</v>
      </c>
      <c r="H2311" s="51" t="s">
        <v>623</v>
      </c>
      <c r="J2311" s="51" t="s">
        <v>251</v>
      </c>
      <c r="K2311" s="51" t="s">
        <v>2968</v>
      </c>
      <c r="L2311" s="51" t="s">
        <v>2967</v>
      </c>
      <c r="N2311" s="53">
        <v>2.3883604900075083E-2</v>
      </c>
      <c r="P2311" s="53">
        <v>2.3883604900075083E-2</v>
      </c>
    </row>
    <row r="2312" spans="1:16" hidden="1">
      <c r="A2312" s="19" t="s">
        <v>1984</v>
      </c>
      <c r="B2312" s="19" t="s">
        <v>123</v>
      </c>
      <c r="D2312" s="51" t="s">
        <v>1879</v>
      </c>
      <c r="E2312" s="51" t="s">
        <v>460</v>
      </c>
      <c r="F2312" s="51" t="s">
        <v>460</v>
      </c>
      <c r="H2312" s="51" t="s">
        <v>623</v>
      </c>
      <c r="J2312" s="51" t="s">
        <v>251</v>
      </c>
      <c r="K2312" s="51" t="s">
        <v>2968</v>
      </c>
      <c r="L2312" s="51" t="s">
        <v>2967</v>
      </c>
      <c r="N2312" s="53">
        <v>3245.6961163950996</v>
      </c>
      <c r="P2312" s="53">
        <v>3245.6961163950996</v>
      </c>
    </row>
    <row r="2313" spans="1:16" hidden="1">
      <c r="A2313" s="19" t="s">
        <v>1986</v>
      </c>
      <c r="B2313" s="19" t="s">
        <v>123</v>
      </c>
      <c r="D2313" s="51" t="s">
        <v>1879</v>
      </c>
      <c r="E2313" s="51" t="s">
        <v>460</v>
      </c>
      <c r="F2313" s="51" t="s">
        <v>460</v>
      </c>
      <c r="H2313" s="51" t="s">
        <v>623</v>
      </c>
      <c r="J2313" s="51" t="s">
        <v>252</v>
      </c>
      <c r="K2313" s="51" t="s">
        <v>2966</v>
      </c>
      <c r="L2313" s="51" t="s">
        <v>2965</v>
      </c>
      <c r="N2313" s="53">
        <v>0</v>
      </c>
      <c r="P2313" s="53">
        <v>0</v>
      </c>
    </row>
    <row r="2314" spans="1:16" hidden="1">
      <c r="A2314" s="19" t="s">
        <v>1985</v>
      </c>
      <c r="B2314" s="19" t="s">
        <v>123</v>
      </c>
      <c r="D2314" s="51" t="s">
        <v>1879</v>
      </c>
      <c r="E2314" s="51" t="s">
        <v>460</v>
      </c>
      <c r="F2314" s="51" t="s">
        <v>460</v>
      </c>
      <c r="H2314" s="51" t="s">
        <v>623</v>
      </c>
      <c r="J2314" s="51" t="s">
        <v>252</v>
      </c>
      <c r="K2314" s="51" t="s">
        <v>2966</v>
      </c>
      <c r="L2314" s="51" t="s">
        <v>2965</v>
      </c>
      <c r="N2314" s="53">
        <v>2.5120361380229078E-2</v>
      </c>
      <c r="P2314" s="53">
        <v>2.5120361380229078E-2</v>
      </c>
    </row>
    <row r="2315" spans="1:16" hidden="1">
      <c r="A2315" s="19" t="s">
        <v>1984</v>
      </c>
      <c r="B2315" s="19" t="s">
        <v>123</v>
      </c>
      <c r="D2315" s="51" t="s">
        <v>1879</v>
      </c>
      <c r="E2315" s="51" t="s">
        <v>460</v>
      </c>
      <c r="F2315" s="51" t="s">
        <v>460</v>
      </c>
      <c r="H2315" s="51" t="s">
        <v>623</v>
      </c>
      <c r="J2315" s="51" t="s">
        <v>252</v>
      </c>
      <c r="K2315" s="51" t="s">
        <v>2966</v>
      </c>
      <c r="L2315" s="51" t="s">
        <v>2965</v>
      </c>
      <c r="N2315" s="53">
        <v>3413.7668796386197</v>
      </c>
      <c r="P2315" s="53">
        <v>3413.7668796386197</v>
      </c>
    </row>
    <row r="2316" spans="1:16" hidden="1">
      <c r="A2316" s="19" t="s">
        <v>2149</v>
      </c>
      <c r="B2316" s="19" t="s">
        <v>1388</v>
      </c>
      <c r="D2316" s="51" t="s">
        <v>1879</v>
      </c>
      <c r="E2316" s="51" t="s">
        <v>672</v>
      </c>
      <c r="F2316" s="51" t="s">
        <v>672</v>
      </c>
      <c r="G2316" s="51" t="s">
        <v>671</v>
      </c>
      <c r="H2316" s="51" t="s">
        <v>671</v>
      </c>
      <c r="L2316" s="51" t="s">
        <v>15</v>
      </c>
      <c r="N2316" s="53">
        <v>15636.539521136323</v>
      </c>
      <c r="O2316" s="53">
        <v>0</v>
      </c>
      <c r="P2316" s="53">
        <v>15636.539521136323</v>
      </c>
    </row>
    <row r="2317" spans="1:16" hidden="1">
      <c r="A2317" s="19" t="s">
        <v>2149</v>
      </c>
      <c r="B2317" s="19" t="s">
        <v>1389</v>
      </c>
      <c r="D2317" s="51" t="s">
        <v>1879</v>
      </c>
      <c r="E2317" s="51" t="s">
        <v>672</v>
      </c>
      <c r="F2317" s="51" t="s">
        <v>672</v>
      </c>
      <c r="G2317" s="51" t="s">
        <v>671</v>
      </c>
      <c r="H2317" s="51" t="s">
        <v>671</v>
      </c>
      <c r="L2317" s="51" t="s">
        <v>15</v>
      </c>
      <c r="N2317" s="53">
        <v>2459.4972074215975</v>
      </c>
      <c r="O2317" s="53">
        <v>0</v>
      </c>
      <c r="P2317" s="53">
        <v>2459.4972074215975</v>
      </c>
    </row>
    <row r="2318" spans="1:16" hidden="1">
      <c r="A2318" s="19" t="s">
        <v>2149</v>
      </c>
      <c r="B2318" s="19" t="s">
        <v>1390</v>
      </c>
      <c r="D2318" s="51" t="s">
        <v>1879</v>
      </c>
      <c r="E2318" s="51" t="s">
        <v>672</v>
      </c>
      <c r="F2318" s="51" t="s">
        <v>672</v>
      </c>
      <c r="G2318" s="51" t="s">
        <v>671</v>
      </c>
      <c r="H2318" s="51" t="s">
        <v>671</v>
      </c>
      <c r="L2318" s="51" t="s">
        <v>15</v>
      </c>
      <c r="N2318" s="53">
        <v>2193.9137020057706</v>
      </c>
      <c r="O2318" s="53">
        <v>0</v>
      </c>
      <c r="P2318" s="53">
        <v>2193.9137020057706</v>
      </c>
    </row>
    <row r="2319" spans="1:16" hidden="1">
      <c r="A2319" s="19" t="s">
        <v>2149</v>
      </c>
      <c r="B2319" s="19" t="s">
        <v>1391</v>
      </c>
      <c r="D2319" s="51" t="s">
        <v>1879</v>
      </c>
      <c r="E2319" s="51" t="s">
        <v>672</v>
      </c>
      <c r="F2319" s="51" t="s">
        <v>672</v>
      </c>
      <c r="G2319" s="51" t="s">
        <v>671</v>
      </c>
      <c r="H2319" s="51" t="s">
        <v>671</v>
      </c>
      <c r="L2319" s="51" t="s">
        <v>15</v>
      </c>
      <c r="N2319" s="53">
        <v>43.813714990283863</v>
      </c>
      <c r="O2319" s="53">
        <v>0</v>
      </c>
      <c r="P2319" s="53">
        <v>43.813714990283863</v>
      </c>
    </row>
    <row r="2320" spans="1:16" hidden="1">
      <c r="A2320" s="19" t="s">
        <v>2149</v>
      </c>
      <c r="B2320" s="19" t="s">
        <v>1392</v>
      </c>
      <c r="D2320" s="51" t="s">
        <v>1879</v>
      </c>
      <c r="E2320" s="51" t="s">
        <v>672</v>
      </c>
      <c r="F2320" s="51" t="s">
        <v>672</v>
      </c>
      <c r="G2320" s="51" t="s">
        <v>671</v>
      </c>
      <c r="H2320" s="51" t="s">
        <v>671</v>
      </c>
      <c r="L2320" s="51" t="s">
        <v>15</v>
      </c>
      <c r="N2320" s="53">
        <v>752.39655816237155</v>
      </c>
      <c r="O2320" s="53">
        <v>0</v>
      </c>
      <c r="P2320" s="53">
        <v>752.39655816237155</v>
      </c>
    </row>
    <row r="2321" spans="1:16" hidden="1">
      <c r="A2321" s="19" t="s">
        <v>2149</v>
      </c>
      <c r="B2321" s="19" t="s">
        <v>1393</v>
      </c>
      <c r="C2321" s="51" t="s">
        <v>681</v>
      </c>
      <c r="D2321" s="51" t="s">
        <v>1879</v>
      </c>
      <c r="E2321" s="51" t="s">
        <v>672</v>
      </c>
      <c r="F2321" s="51" t="s">
        <v>672</v>
      </c>
      <c r="G2321" s="51" t="s">
        <v>671</v>
      </c>
      <c r="H2321" s="51" t="s">
        <v>1</v>
      </c>
      <c r="L2321" s="51">
        <v>3886</v>
      </c>
      <c r="N2321" s="53">
        <v>3212.4880329882758</v>
      </c>
      <c r="O2321" s="53">
        <v>0</v>
      </c>
      <c r="P2321" s="53">
        <v>3212.4880329882758</v>
      </c>
    </row>
    <row r="2322" spans="1:16" hidden="1">
      <c r="A2322" s="19" t="s">
        <v>2149</v>
      </c>
      <c r="B2322" s="19" t="s">
        <v>1394</v>
      </c>
      <c r="D2322" s="51" t="s">
        <v>1879</v>
      </c>
      <c r="E2322" s="51" t="s">
        <v>672</v>
      </c>
      <c r="F2322" s="51" t="s">
        <v>672</v>
      </c>
      <c r="G2322" s="51" t="s">
        <v>671</v>
      </c>
      <c r="H2322" s="51" t="s">
        <v>671</v>
      </c>
      <c r="L2322" s="51" t="s">
        <v>15</v>
      </c>
      <c r="N2322" s="53">
        <v>304.77814194535927</v>
      </c>
      <c r="O2322" s="53">
        <v>0</v>
      </c>
      <c r="P2322" s="53">
        <v>304.77814194535927</v>
      </c>
    </row>
    <row r="2323" spans="1:16" hidden="1">
      <c r="A2323" s="19" t="s">
        <v>2149</v>
      </c>
      <c r="B2323" s="19" t="s">
        <v>1395</v>
      </c>
      <c r="D2323" s="51" t="s">
        <v>1879</v>
      </c>
      <c r="E2323" s="51" t="s">
        <v>672</v>
      </c>
      <c r="F2323" s="51" t="s">
        <v>672</v>
      </c>
      <c r="G2323" s="51" t="s">
        <v>671</v>
      </c>
      <c r="H2323" s="51" t="s">
        <v>671</v>
      </c>
      <c r="L2323" s="51" t="s">
        <v>15</v>
      </c>
      <c r="N2323" s="53">
        <v>915.37439379361547</v>
      </c>
      <c r="O2323" s="53">
        <v>0</v>
      </c>
      <c r="P2323" s="53">
        <v>915.37439379361547</v>
      </c>
    </row>
    <row r="2324" spans="1:16" hidden="1">
      <c r="A2324" s="19" t="s">
        <v>2149</v>
      </c>
      <c r="B2324" s="19" t="s">
        <v>1396</v>
      </c>
      <c r="C2324" s="51" t="s">
        <v>681</v>
      </c>
      <c r="D2324" s="51" t="s">
        <v>1879</v>
      </c>
      <c r="E2324" s="51" t="s">
        <v>672</v>
      </c>
      <c r="F2324" s="51" t="s">
        <v>672</v>
      </c>
      <c r="G2324" s="51" t="s">
        <v>671</v>
      </c>
      <c r="H2324" s="51" t="s">
        <v>1</v>
      </c>
      <c r="L2324" s="51">
        <v>3887</v>
      </c>
      <c r="N2324" s="53">
        <v>1222.8807633678396</v>
      </c>
      <c r="O2324" s="53">
        <v>0</v>
      </c>
      <c r="P2324" s="53">
        <v>1222.8807633678396</v>
      </c>
    </row>
    <row r="2325" spans="1:16" hidden="1">
      <c r="A2325" s="19" t="s">
        <v>2149</v>
      </c>
      <c r="B2325" s="19" t="s">
        <v>1397</v>
      </c>
      <c r="D2325" s="51" t="s">
        <v>1879</v>
      </c>
      <c r="E2325" s="51" t="s">
        <v>672</v>
      </c>
      <c r="F2325" s="51" t="s">
        <v>672</v>
      </c>
      <c r="G2325" s="51" t="s">
        <v>671</v>
      </c>
      <c r="H2325" s="51" t="s">
        <v>671</v>
      </c>
      <c r="L2325" s="51" t="s">
        <v>15</v>
      </c>
      <c r="N2325" s="53">
        <v>1.4721624333973307</v>
      </c>
      <c r="O2325" s="53">
        <v>0</v>
      </c>
      <c r="P2325" s="53">
        <v>1.4721624333973307</v>
      </c>
    </row>
    <row r="2326" spans="1:16" hidden="1">
      <c r="A2326" s="19" t="s">
        <v>45</v>
      </c>
      <c r="B2326" s="19" t="s">
        <v>1398</v>
      </c>
      <c r="C2326" s="51" t="s">
        <v>681</v>
      </c>
      <c r="D2326" s="51" t="s">
        <v>3982</v>
      </c>
      <c r="E2326" s="51" t="s">
        <v>676</v>
      </c>
      <c r="F2326" s="51" t="s">
        <v>676</v>
      </c>
      <c r="H2326" s="51" t="s">
        <v>1</v>
      </c>
      <c r="N2326" s="53">
        <v>55159</v>
      </c>
      <c r="O2326" s="53">
        <v>0</v>
      </c>
      <c r="P2326" s="53">
        <v>55159</v>
      </c>
    </row>
    <row r="2327" spans="1:16" hidden="1">
      <c r="A2327" s="19" t="s">
        <v>45</v>
      </c>
      <c r="B2327" s="19" t="s">
        <v>1399</v>
      </c>
      <c r="C2327" s="51" t="s">
        <v>681</v>
      </c>
      <c r="D2327" s="51" t="s">
        <v>3982</v>
      </c>
      <c r="E2327" s="51" t="s">
        <v>676</v>
      </c>
      <c r="F2327" s="51" t="s">
        <v>676</v>
      </c>
      <c r="H2327" s="51" t="s">
        <v>1</v>
      </c>
      <c r="N2327" s="53">
        <v>5337</v>
      </c>
      <c r="O2327" s="53">
        <v>0</v>
      </c>
      <c r="P2327" s="53">
        <v>5337</v>
      </c>
    </row>
    <row r="2328" spans="1:16" hidden="1">
      <c r="A2328" s="19" t="s">
        <v>509</v>
      </c>
      <c r="B2328" s="19" t="s">
        <v>1976</v>
      </c>
      <c r="D2328" s="51" t="s">
        <v>1879</v>
      </c>
      <c r="E2328" s="51" t="s">
        <v>0</v>
      </c>
      <c r="F2328" s="51" t="s">
        <v>243</v>
      </c>
      <c r="H2328" s="51" t="s">
        <v>612</v>
      </c>
      <c r="K2328" s="51" t="s">
        <v>1975</v>
      </c>
      <c r="N2328" s="53">
        <v>60870</v>
      </c>
      <c r="P2328" s="53">
        <v>60870</v>
      </c>
    </row>
    <row r="2329" spans="1:16" hidden="1">
      <c r="A2329" s="19" t="s">
        <v>631</v>
      </c>
      <c r="B2329" s="19" t="s">
        <v>2705</v>
      </c>
      <c r="D2329" s="51" t="s">
        <v>1879</v>
      </c>
      <c r="E2329" s="51" t="s">
        <v>0</v>
      </c>
      <c r="F2329" s="51" t="s">
        <v>46</v>
      </c>
      <c r="H2329" s="51" t="s">
        <v>623</v>
      </c>
      <c r="J2329" s="51" t="s">
        <v>1977</v>
      </c>
      <c r="K2329" s="51" t="s">
        <v>1975</v>
      </c>
      <c r="N2329" s="53">
        <v>60645</v>
      </c>
      <c r="P2329" s="53">
        <v>60645</v>
      </c>
    </row>
    <row r="2330" spans="1:16" hidden="1">
      <c r="A2330" s="19" t="s">
        <v>16</v>
      </c>
      <c r="B2330" s="19" t="s">
        <v>2705</v>
      </c>
      <c r="D2330" s="51" t="s">
        <v>1879</v>
      </c>
      <c r="E2330" s="51" t="s">
        <v>0</v>
      </c>
      <c r="F2330" s="51" t="s">
        <v>578</v>
      </c>
      <c r="H2330" s="51" t="s">
        <v>623</v>
      </c>
      <c r="K2330" s="51" t="s">
        <v>1975</v>
      </c>
      <c r="N2330" s="53">
        <v>6087</v>
      </c>
      <c r="P2330" s="53">
        <v>6087</v>
      </c>
    </row>
    <row r="2331" spans="1:16" hidden="1">
      <c r="A2331" s="19" t="s">
        <v>692</v>
      </c>
      <c r="B2331" s="19" t="s">
        <v>1978</v>
      </c>
      <c r="D2331" s="51" t="s">
        <v>1879</v>
      </c>
      <c r="E2331" s="51" t="s">
        <v>0</v>
      </c>
      <c r="F2331" s="51" t="s">
        <v>578</v>
      </c>
      <c r="H2331" s="51" t="s">
        <v>612</v>
      </c>
      <c r="J2331" s="51" t="s">
        <v>1977</v>
      </c>
      <c r="K2331" s="51" t="s">
        <v>1975</v>
      </c>
      <c r="N2331" s="53">
        <v>54575.07</v>
      </c>
      <c r="O2331" s="53">
        <v>45612.68</v>
      </c>
      <c r="P2331" s="53">
        <v>8962.39</v>
      </c>
    </row>
    <row r="2332" spans="1:16" hidden="1">
      <c r="A2332" s="19" t="s">
        <v>2149</v>
      </c>
      <c r="B2332" s="19" t="s">
        <v>1400</v>
      </c>
      <c r="D2332" s="51" t="s">
        <v>1879</v>
      </c>
      <c r="E2332" s="51" t="s">
        <v>672</v>
      </c>
      <c r="F2332" s="51" t="s">
        <v>672</v>
      </c>
      <c r="G2332" s="51" t="s">
        <v>671</v>
      </c>
      <c r="H2332" s="51" t="s">
        <v>671</v>
      </c>
      <c r="L2332" s="51" t="s">
        <v>15</v>
      </c>
      <c r="N2332" s="53">
        <v>3823.5434914671332</v>
      </c>
      <c r="O2332" s="53">
        <v>0</v>
      </c>
      <c r="P2332" s="53">
        <v>3823.5434914671332</v>
      </c>
    </row>
    <row r="2333" spans="1:16" hidden="1">
      <c r="A2333" s="19" t="s">
        <v>1986</v>
      </c>
      <c r="B2333" s="19" t="s">
        <v>1401</v>
      </c>
      <c r="D2333" s="51" t="s">
        <v>1879</v>
      </c>
      <c r="E2333" s="51" t="s">
        <v>460</v>
      </c>
      <c r="F2333" s="51" t="s">
        <v>460</v>
      </c>
      <c r="H2333" s="51" t="s">
        <v>623</v>
      </c>
      <c r="J2333" s="51" t="s">
        <v>3301</v>
      </c>
      <c r="K2333" s="51" t="s">
        <v>3300</v>
      </c>
      <c r="L2333" s="51" t="s">
        <v>3299</v>
      </c>
      <c r="N2333" s="53">
        <v>0</v>
      </c>
      <c r="P2333" s="53">
        <v>0</v>
      </c>
    </row>
    <row r="2334" spans="1:16" hidden="1">
      <c r="A2334" s="19" t="s">
        <v>1985</v>
      </c>
      <c r="B2334" s="19" t="s">
        <v>1401</v>
      </c>
      <c r="D2334" s="51" t="s">
        <v>1879</v>
      </c>
      <c r="E2334" s="51" t="s">
        <v>460</v>
      </c>
      <c r="F2334" s="51" t="s">
        <v>460</v>
      </c>
      <c r="H2334" s="51" t="s">
        <v>623</v>
      </c>
      <c r="J2334" s="51" t="s">
        <v>3301</v>
      </c>
      <c r="K2334" s="51" t="s">
        <v>3300</v>
      </c>
      <c r="L2334" s="51" t="s">
        <v>3299</v>
      </c>
      <c r="N2334" s="53">
        <v>0.36560515557534728</v>
      </c>
      <c r="P2334" s="53">
        <v>0.36560515557534728</v>
      </c>
    </row>
    <row r="2335" spans="1:16" hidden="1">
      <c r="A2335" s="19" t="s">
        <v>1984</v>
      </c>
      <c r="B2335" s="19" t="s">
        <v>1401</v>
      </c>
      <c r="D2335" s="51" t="s">
        <v>1879</v>
      </c>
      <c r="E2335" s="51" t="s">
        <v>460</v>
      </c>
      <c r="F2335" s="51" t="s">
        <v>460</v>
      </c>
      <c r="H2335" s="51" t="s">
        <v>623</v>
      </c>
      <c r="J2335" s="51" t="s">
        <v>3301</v>
      </c>
      <c r="K2335" s="51" t="s">
        <v>3300</v>
      </c>
      <c r="L2335" s="51" t="s">
        <v>3299</v>
      </c>
      <c r="N2335" s="53">
        <v>49684.427394844424</v>
      </c>
      <c r="P2335" s="53">
        <v>49684.427394844424</v>
      </c>
    </row>
    <row r="2336" spans="1:16" hidden="1">
      <c r="A2336" s="19" t="s">
        <v>1986</v>
      </c>
      <c r="B2336" s="19" t="s">
        <v>3243</v>
      </c>
      <c r="D2336" s="51" t="s">
        <v>1879</v>
      </c>
      <c r="E2336" s="51" t="s">
        <v>460</v>
      </c>
      <c r="F2336" s="51" t="s">
        <v>460</v>
      </c>
      <c r="H2336" s="51" t="s">
        <v>623</v>
      </c>
      <c r="J2336" s="51" t="s">
        <v>3242</v>
      </c>
      <c r="K2336" s="51" t="s">
        <v>3241</v>
      </c>
      <c r="N2336" s="53">
        <v>0</v>
      </c>
      <c r="P2336" s="53">
        <v>0</v>
      </c>
    </row>
    <row r="2337" spans="1:16" hidden="1">
      <c r="A2337" s="19" t="s">
        <v>1985</v>
      </c>
      <c r="B2337" s="19" t="s">
        <v>3243</v>
      </c>
      <c r="D2337" s="51" t="s">
        <v>1879</v>
      </c>
      <c r="E2337" s="51" t="s">
        <v>460</v>
      </c>
      <c r="F2337" s="51" t="s">
        <v>460</v>
      </c>
      <c r="H2337" s="51" t="s">
        <v>623</v>
      </c>
      <c r="J2337" s="51" t="s">
        <v>3242</v>
      </c>
      <c r="K2337" s="51" t="s">
        <v>3241</v>
      </c>
      <c r="N2337" s="53">
        <v>1.8567447582971623E-2</v>
      </c>
      <c r="P2337" s="53">
        <v>1.8567447582971623E-2</v>
      </c>
    </row>
    <row r="2338" spans="1:16" hidden="1">
      <c r="A2338" s="19" t="s">
        <v>1984</v>
      </c>
      <c r="B2338" s="19" t="s">
        <v>3243</v>
      </c>
      <c r="D2338" s="51" t="s">
        <v>1879</v>
      </c>
      <c r="E2338" s="51" t="s">
        <v>460</v>
      </c>
      <c r="F2338" s="51" t="s">
        <v>460</v>
      </c>
      <c r="H2338" s="51" t="s">
        <v>623</v>
      </c>
      <c r="J2338" s="51" t="s">
        <v>3242</v>
      </c>
      <c r="K2338" s="51" t="s">
        <v>3241</v>
      </c>
      <c r="N2338" s="53">
        <v>2523.2494325524171</v>
      </c>
      <c r="P2338" s="53">
        <v>2523.2494325524171</v>
      </c>
    </row>
    <row r="2339" spans="1:16" s="138" customFormat="1" hidden="1">
      <c r="A2339" s="138" t="s">
        <v>1993</v>
      </c>
      <c r="B2339" s="138" t="s">
        <v>506</v>
      </c>
      <c r="C2339" s="140" t="s">
        <v>681</v>
      </c>
      <c r="D2339" s="140" t="s">
        <v>3982</v>
      </c>
      <c r="E2339" s="140" t="s">
        <v>4</v>
      </c>
      <c r="F2339" s="140" t="s">
        <v>4</v>
      </c>
      <c r="G2339" s="140"/>
      <c r="H2339" s="140" t="s">
        <v>459</v>
      </c>
      <c r="I2339" s="140" t="s">
        <v>4174</v>
      </c>
      <c r="J2339" s="140" t="s">
        <v>4173</v>
      </c>
      <c r="K2339" s="140"/>
      <c r="L2339" s="140"/>
      <c r="M2339" s="140"/>
      <c r="N2339" s="139">
        <v>118359</v>
      </c>
      <c r="O2339" s="139">
        <v>41862</v>
      </c>
      <c r="P2339" s="139">
        <v>76497</v>
      </c>
    </row>
    <row r="2340" spans="1:16" s="138" customFormat="1" hidden="1">
      <c r="A2340" s="138" t="s">
        <v>502</v>
      </c>
      <c r="B2340" s="138" t="s">
        <v>506</v>
      </c>
      <c r="C2340" s="140" t="s">
        <v>681</v>
      </c>
      <c r="D2340" s="140" t="s">
        <v>3982</v>
      </c>
      <c r="E2340" s="140" t="s">
        <v>4</v>
      </c>
      <c r="F2340" s="140" t="s">
        <v>4</v>
      </c>
      <c r="G2340" s="140"/>
      <c r="H2340" s="140" t="s">
        <v>459</v>
      </c>
      <c r="I2340" s="140"/>
      <c r="J2340" s="140">
        <v>62247</v>
      </c>
      <c r="K2340" s="140" t="s">
        <v>4173</v>
      </c>
      <c r="L2340" s="140"/>
      <c r="M2340" s="140"/>
      <c r="N2340" s="139">
        <v>21955</v>
      </c>
      <c r="O2340" s="139"/>
      <c r="P2340" s="139">
        <v>21955</v>
      </c>
    </row>
    <row r="2341" spans="1:16" s="138" customFormat="1" hidden="1">
      <c r="A2341" s="138" t="s">
        <v>1983</v>
      </c>
      <c r="B2341" s="138" t="s">
        <v>506</v>
      </c>
      <c r="C2341" s="140" t="s">
        <v>681</v>
      </c>
      <c r="D2341" s="140" t="s">
        <v>3982</v>
      </c>
      <c r="E2341" s="140" t="s">
        <v>4</v>
      </c>
      <c r="F2341" s="140" t="s">
        <v>4</v>
      </c>
      <c r="G2341" s="140"/>
      <c r="H2341" s="140" t="s">
        <v>459</v>
      </c>
      <c r="I2341" s="140"/>
      <c r="J2341" s="140" t="s">
        <v>4174</v>
      </c>
      <c r="K2341" s="140" t="s">
        <v>4173</v>
      </c>
      <c r="L2341" s="140"/>
      <c r="M2341" s="140"/>
      <c r="N2341" s="139">
        <v>37016</v>
      </c>
      <c r="O2341" s="139"/>
      <c r="P2341" s="139">
        <v>37016</v>
      </c>
    </row>
    <row r="2342" spans="1:16" s="138" customFormat="1" hidden="1">
      <c r="A2342" s="138" t="s">
        <v>1988</v>
      </c>
      <c r="B2342" s="138" t="s">
        <v>506</v>
      </c>
      <c r="C2342" s="140" t="s">
        <v>681</v>
      </c>
      <c r="D2342" s="140" t="s">
        <v>3982</v>
      </c>
      <c r="E2342" s="140" t="s">
        <v>4</v>
      </c>
      <c r="F2342" s="140" t="s">
        <v>4</v>
      </c>
      <c r="G2342" s="140"/>
      <c r="H2342" s="140" t="s">
        <v>459</v>
      </c>
      <c r="I2342" s="140"/>
      <c r="J2342" s="140"/>
      <c r="K2342" s="140" t="s">
        <v>4173</v>
      </c>
      <c r="L2342" s="140"/>
      <c r="M2342" s="140"/>
      <c r="N2342" s="139">
        <v>6546</v>
      </c>
      <c r="O2342" s="139"/>
      <c r="P2342" s="139">
        <v>6546</v>
      </c>
    </row>
    <row r="2343" spans="1:16" s="138" customFormat="1" hidden="1">
      <c r="A2343" s="138" t="s">
        <v>1994</v>
      </c>
      <c r="B2343" s="138" t="s">
        <v>1402</v>
      </c>
      <c r="C2343" s="140" t="s">
        <v>681</v>
      </c>
      <c r="D2343" s="140" t="s">
        <v>3982</v>
      </c>
      <c r="E2343" s="140" t="s">
        <v>4</v>
      </c>
      <c r="F2343" s="140" t="s">
        <v>4</v>
      </c>
      <c r="G2343" s="140"/>
      <c r="H2343" s="140" t="s">
        <v>459</v>
      </c>
      <c r="I2343" s="140" t="s">
        <v>4174</v>
      </c>
      <c r="J2343" s="140" t="s">
        <v>4173</v>
      </c>
      <c r="K2343" s="140"/>
      <c r="L2343" s="140"/>
      <c r="M2343" s="140"/>
      <c r="N2343" s="139">
        <v>16195</v>
      </c>
      <c r="O2343" s="139"/>
      <c r="P2343" s="139">
        <v>16195</v>
      </c>
    </row>
    <row r="2344" spans="1:16" s="138" customFormat="1" hidden="1">
      <c r="A2344" s="138" t="s">
        <v>2189</v>
      </c>
      <c r="B2344" s="138" t="s">
        <v>1402</v>
      </c>
      <c r="C2344" s="140" t="s">
        <v>681</v>
      </c>
      <c r="D2344" s="140" t="s">
        <v>3982</v>
      </c>
      <c r="E2344" s="140" t="s">
        <v>4</v>
      </c>
      <c r="F2344" s="140" t="s">
        <v>4</v>
      </c>
      <c r="G2344" s="140" t="s">
        <v>4</v>
      </c>
      <c r="H2344" s="140" t="s">
        <v>459</v>
      </c>
      <c r="I2344" s="140"/>
      <c r="J2344" s="140">
        <v>62247</v>
      </c>
      <c r="K2344" s="140" t="s">
        <v>4173</v>
      </c>
      <c r="L2344" s="140"/>
      <c r="M2344" s="140"/>
      <c r="N2344" s="139">
        <v>55088</v>
      </c>
      <c r="O2344" s="139"/>
      <c r="P2344" s="139">
        <v>55088</v>
      </c>
    </row>
    <row r="2345" spans="1:16" s="138" customFormat="1" hidden="1">
      <c r="A2345" s="138" t="s">
        <v>1982</v>
      </c>
      <c r="B2345" s="138" t="s">
        <v>1402</v>
      </c>
      <c r="C2345" s="140" t="s">
        <v>681</v>
      </c>
      <c r="D2345" s="140" t="s">
        <v>3982</v>
      </c>
      <c r="E2345" s="140" t="s">
        <v>4</v>
      </c>
      <c r="F2345" s="140" t="s">
        <v>4</v>
      </c>
      <c r="G2345" s="140"/>
      <c r="H2345" s="140" t="s">
        <v>459</v>
      </c>
      <c r="I2345" s="140"/>
      <c r="J2345" s="140">
        <v>62247</v>
      </c>
      <c r="K2345" s="140" t="s">
        <v>4173</v>
      </c>
      <c r="L2345" s="140"/>
      <c r="M2345" s="140"/>
      <c r="N2345" s="139">
        <v>55088</v>
      </c>
      <c r="O2345" s="139"/>
      <c r="P2345" s="139">
        <v>55088</v>
      </c>
    </row>
    <row r="2346" spans="1:16" s="138" customFormat="1" hidden="1">
      <c r="A2346" s="138" t="s">
        <v>2024</v>
      </c>
      <c r="B2346" s="138" t="s">
        <v>1402</v>
      </c>
      <c r="C2346" s="140" t="s">
        <v>681</v>
      </c>
      <c r="D2346" s="140" t="s">
        <v>3982</v>
      </c>
      <c r="E2346" s="140" t="s">
        <v>4</v>
      </c>
      <c r="F2346" s="140" t="s">
        <v>4</v>
      </c>
      <c r="G2346" s="140" t="s">
        <v>4</v>
      </c>
      <c r="H2346" s="140" t="s">
        <v>459</v>
      </c>
      <c r="I2346" s="140"/>
      <c r="J2346" s="140" t="s">
        <v>4174</v>
      </c>
      <c r="K2346" s="140" t="s">
        <v>4173</v>
      </c>
      <c r="L2346" s="140"/>
      <c r="M2346" s="140"/>
      <c r="N2346" s="139">
        <v>19153</v>
      </c>
      <c r="O2346" s="139"/>
      <c r="P2346" s="139">
        <v>19153</v>
      </c>
    </row>
    <row r="2347" spans="1:16" s="138" customFormat="1" hidden="1">
      <c r="A2347" s="138" t="s">
        <v>1989</v>
      </c>
      <c r="B2347" s="138" t="s">
        <v>1402</v>
      </c>
      <c r="C2347" s="140" t="s">
        <v>681</v>
      </c>
      <c r="D2347" s="140" t="s">
        <v>3982</v>
      </c>
      <c r="E2347" s="140" t="s">
        <v>4</v>
      </c>
      <c r="F2347" s="140" t="s">
        <v>4</v>
      </c>
      <c r="G2347" s="140"/>
      <c r="H2347" s="140" t="s">
        <v>459</v>
      </c>
      <c r="I2347" s="140"/>
      <c r="J2347" s="140" t="s">
        <v>4174</v>
      </c>
      <c r="K2347" s="140" t="s">
        <v>4173</v>
      </c>
      <c r="L2347" s="140"/>
      <c r="M2347" s="140"/>
      <c r="N2347" s="139">
        <v>41823</v>
      </c>
      <c r="O2347" s="139">
        <v>0</v>
      </c>
      <c r="P2347" s="139">
        <v>41823</v>
      </c>
    </row>
    <row r="2348" spans="1:16" s="138" customFormat="1" hidden="1">
      <c r="A2348" s="138" t="s">
        <v>2268</v>
      </c>
      <c r="B2348" s="138" t="s">
        <v>4175</v>
      </c>
      <c r="C2348" s="140" t="s">
        <v>681</v>
      </c>
      <c r="D2348" s="140" t="s">
        <v>3982</v>
      </c>
      <c r="E2348" s="140" t="s">
        <v>4</v>
      </c>
      <c r="F2348" s="140" t="s">
        <v>4</v>
      </c>
      <c r="G2348" s="140"/>
      <c r="H2348" s="140" t="s">
        <v>4099</v>
      </c>
      <c r="I2348" s="140"/>
      <c r="J2348" s="140" t="s">
        <v>4174</v>
      </c>
      <c r="K2348" s="140" t="s">
        <v>4173</v>
      </c>
      <c r="L2348" s="140" t="s">
        <v>249</v>
      </c>
      <c r="M2348" s="140"/>
      <c r="N2348" s="139">
        <v>37721</v>
      </c>
      <c r="O2348" s="139">
        <v>16195</v>
      </c>
      <c r="P2348" s="139">
        <v>21526</v>
      </c>
    </row>
    <row r="2349" spans="1:16" s="138" customFormat="1" hidden="1">
      <c r="A2349" s="138" t="s">
        <v>2121</v>
      </c>
      <c r="B2349" s="138" t="s">
        <v>4175</v>
      </c>
      <c r="C2349" s="140" t="s">
        <v>681</v>
      </c>
      <c r="D2349" s="140" t="s">
        <v>3982</v>
      </c>
      <c r="E2349" s="140" t="s">
        <v>4</v>
      </c>
      <c r="F2349" s="140" t="s">
        <v>4</v>
      </c>
      <c r="G2349" s="140" t="s">
        <v>4</v>
      </c>
      <c r="H2349" s="140" t="s">
        <v>459</v>
      </c>
      <c r="I2349" s="140"/>
      <c r="J2349" s="140" t="s">
        <v>4174</v>
      </c>
      <c r="K2349" s="140" t="s">
        <v>4173</v>
      </c>
      <c r="L2349" s="140"/>
      <c r="M2349" s="140"/>
      <c r="N2349" s="139">
        <v>12728</v>
      </c>
      <c r="O2349" s="139">
        <v>0</v>
      </c>
      <c r="P2349" s="139">
        <v>12728</v>
      </c>
    </row>
    <row r="2350" spans="1:16" s="138" customFormat="1" hidden="1">
      <c r="A2350" s="138" t="s">
        <v>2019</v>
      </c>
      <c r="B2350" s="138" t="s">
        <v>4175</v>
      </c>
      <c r="C2350" s="140" t="s">
        <v>681</v>
      </c>
      <c r="D2350" s="140" t="s">
        <v>3982</v>
      </c>
      <c r="E2350" s="140" t="s">
        <v>4</v>
      </c>
      <c r="F2350" s="140" t="s">
        <v>4</v>
      </c>
      <c r="G2350" s="140" t="s">
        <v>4</v>
      </c>
      <c r="H2350" s="140" t="s">
        <v>459</v>
      </c>
      <c r="I2350" s="140"/>
      <c r="J2350" s="140" t="s">
        <v>4174</v>
      </c>
      <c r="K2350" s="140" t="s">
        <v>4173</v>
      </c>
      <c r="L2350" s="140"/>
      <c r="M2350" s="140"/>
      <c r="N2350" s="139">
        <v>54556</v>
      </c>
      <c r="O2350" s="139">
        <v>0</v>
      </c>
      <c r="P2350" s="139">
        <v>54556</v>
      </c>
    </row>
    <row r="2351" spans="1:16" hidden="1">
      <c r="A2351" s="19" t="s">
        <v>2149</v>
      </c>
      <c r="B2351" s="19" t="s">
        <v>1403</v>
      </c>
      <c r="D2351" s="51" t="s">
        <v>1879</v>
      </c>
      <c r="E2351" s="51" t="s">
        <v>672</v>
      </c>
      <c r="F2351" s="51" t="s">
        <v>672</v>
      </c>
      <c r="G2351" s="51" t="s">
        <v>671</v>
      </c>
      <c r="H2351" s="51" t="s">
        <v>51</v>
      </c>
      <c r="K2351" s="51" t="s">
        <v>2320</v>
      </c>
      <c r="L2351" s="51" t="s">
        <v>2319</v>
      </c>
      <c r="N2351" s="53">
        <v>328.18417402863975</v>
      </c>
      <c r="O2351" s="53">
        <v>0</v>
      </c>
      <c r="P2351" s="53">
        <v>328.18417402863975</v>
      </c>
    </row>
    <row r="2352" spans="1:16" hidden="1">
      <c r="A2352" s="19" t="s">
        <v>1986</v>
      </c>
      <c r="B2352" s="19" t="s">
        <v>66</v>
      </c>
      <c r="D2352" s="51" t="s">
        <v>1879</v>
      </c>
      <c r="E2352" s="51" t="s">
        <v>460</v>
      </c>
      <c r="F2352" s="51" t="s">
        <v>460</v>
      </c>
      <c r="H2352" s="51" t="s">
        <v>623</v>
      </c>
      <c r="J2352" s="51" t="s">
        <v>3235</v>
      </c>
      <c r="K2352" s="51" t="s">
        <v>3234</v>
      </c>
      <c r="L2352" s="51" t="s">
        <v>3233</v>
      </c>
      <c r="N2352" s="53">
        <v>0</v>
      </c>
      <c r="P2352" s="53">
        <v>0</v>
      </c>
    </row>
    <row r="2353" spans="1:16" hidden="1">
      <c r="A2353" s="19" t="s">
        <v>1985</v>
      </c>
      <c r="B2353" s="19" t="s">
        <v>66</v>
      </c>
      <c r="D2353" s="51" t="s">
        <v>1879</v>
      </c>
      <c r="E2353" s="51" t="s">
        <v>460</v>
      </c>
      <c r="F2353" s="51" t="s">
        <v>460</v>
      </c>
      <c r="H2353" s="51" t="s">
        <v>623</v>
      </c>
      <c r="J2353" s="51" t="s">
        <v>3235</v>
      </c>
      <c r="K2353" s="51" t="s">
        <v>3234</v>
      </c>
      <c r="L2353" s="51" t="s">
        <v>3233</v>
      </c>
      <c r="N2353" s="53">
        <v>2.4545869186891802E-2</v>
      </c>
      <c r="P2353" s="53">
        <v>2.4545869186891802E-2</v>
      </c>
    </row>
    <row r="2354" spans="1:16" hidden="1">
      <c r="A2354" s="19" t="s">
        <v>1984</v>
      </c>
      <c r="B2354" s="19" t="s">
        <v>66</v>
      </c>
      <c r="D2354" s="51" t="s">
        <v>1879</v>
      </c>
      <c r="E2354" s="51" t="s">
        <v>460</v>
      </c>
      <c r="F2354" s="51" t="s">
        <v>460</v>
      </c>
      <c r="H2354" s="51" t="s">
        <v>623</v>
      </c>
      <c r="J2354" s="51" t="s">
        <v>3235</v>
      </c>
      <c r="K2354" s="51" t="s">
        <v>3234</v>
      </c>
      <c r="L2354" s="51" t="s">
        <v>3233</v>
      </c>
      <c r="N2354" s="53">
        <v>3335.6954541308128</v>
      </c>
      <c r="P2354" s="53">
        <v>3335.6954541308128</v>
      </c>
    </row>
    <row r="2355" spans="1:16" hidden="1">
      <c r="A2355" s="19" t="s">
        <v>1986</v>
      </c>
      <c r="B2355" s="19" t="s">
        <v>65</v>
      </c>
      <c r="D2355" s="51" t="s">
        <v>1879</v>
      </c>
      <c r="E2355" s="51" t="s">
        <v>460</v>
      </c>
      <c r="F2355" s="51" t="s">
        <v>460</v>
      </c>
      <c r="H2355" s="51" t="s">
        <v>623</v>
      </c>
      <c r="J2355" s="51" t="s">
        <v>3238</v>
      </c>
      <c r="K2355" s="51" t="s">
        <v>3237</v>
      </c>
      <c r="L2355" s="51" t="s">
        <v>3236</v>
      </c>
      <c r="N2355" s="53">
        <v>0</v>
      </c>
      <c r="P2355" s="53">
        <v>0</v>
      </c>
    </row>
    <row r="2356" spans="1:16" hidden="1">
      <c r="A2356" s="19" t="s">
        <v>1985</v>
      </c>
      <c r="B2356" s="19" t="s">
        <v>65</v>
      </c>
      <c r="D2356" s="51" t="s">
        <v>1879</v>
      </c>
      <c r="E2356" s="51" t="s">
        <v>460</v>
      </c>
      <c r="F2356" s="51" t="s">
        <v>460</v>
      </c>
      <c r="H2356" s="51" t="s">
        <v>623</v>
      </c>
      <c r="J2356" s="51" t="s">
        <v>3238</v>
      </c>
      <c r="K2356" s="51" t="s">
        <v>3237</v>
      </c>
      <c r="L2356" s="51" t="s">
        <v>3236</v>
      </c>
      <c r="N2356" s="53">
        <v>2.4154897785923515E-2</v>
      </c>
      <c r="P2356" s="53">
        <v>2.4154897785923515E-2</v>
      </c>
    </row>
    <row r="2357" spans="1:16" hidden="1">
      <c r="A2357" s="19" t="s">
        <v>1984</v>
      </c>
      <c r="B2357" s="19" t="s">
        <v>65</v>
      </c>
      <c r="D2357" s="51" t="s">
        <v>1879</v>
      </c>
      <c r="E2357" s="51" t="s">
        <v>460</v>
      </c>
      <c r="F2357" s="51" t="s">
        <v>460</v>
      </c>
      <c r="H2357" s="51" t="s">
        <v>623</v>
      </c>
      <c r="J2357" s="51" t="s">
        <v>3238</v>
      </c>
      <c r="K2357" s="51" t="s">
        <v>3237</v>
      </c>
      <c r="L2357" s="51" t="s">
        <v>3236</v>
      </c>
      <c r="N2357" s="53">
        <v>3282.5638451022141</v>
      </c>
      <c r="P2357" s="53">
        <v>3282.5638451022141</v>
      </c>
    </row>
    <row r="2358" spans="1:16" hidden="1">
      <c r="A2358" s="19" t="s">
        <v>2149</v>
      </c>
      <c r="B2358" s="19" t="s">
        <v>1404</v>
      </c>
      <c r="D2358" s="51" t="s">
        <v>1879</v>
      </c>
      <c r="E2358" s="51" t="s">
        <v>672</v>
      </c>
      <c r="F2358" s="51" t="s">
        <v>672</v>
      </c>
      <c r="G2358" s="51" t="s">
        <v>671</v>
      </c>
      <c r="H2358" s="51" t="s">
        <v>671</v>
      </c>
      <c r="L2358" s="51" t="s">
        <v>15</v>
      </c>
      <c r="N2358" s="53">
        <v>1200.7848207895088</v>
      </c>
      <c r="O2358" s="53">
        <v>0</v>
      </c>
      <c r="P2358" s="53">
        <v>1200.7848207895088</v>
      </c>
    </row>
    <row r="2359" spans="1:16" hidden="1">
      <c r="A2359" s="19" t="s">
        <v>39</v>
      </c>
      <c r="B2359" s="19" t="s">
        <v>2876</v>
      </c>
      <c r="D2359" s="51" t="s">
        <v>1879</v>
      </c>
      <c r="E2359" s="51" t="s">
        <v>460</v>
      </c>
      <c r="F2359" s="51" t="s">
        <v>460</v>
      </c>
      <c r="H2359" s="51" t="s">
        <v>623</v>
      </c>
      <c r="J2359" s="51" t="s">
        <v>2875</v>
      </c>
      <c r="K2359" s="51" t="s">
        <v>2874</v>
      </c>
      <c r="L2359" s="51">
        <v>60995</v>
      </c>
      <c r="N2359" s="53">
        <v>6810.9229999999998</v>
      </c>
      <c r="P2359" s="53">
        <v>6810.9229999999998</v>
      </c>
    </row>
    <row r="2360" spans="1:16" hidden="1">
      <c r="A2360" s="19" t="s">
        <v>39</v>
      </c>
      <c r="B2360" s="19" t="s">
        <v>1405</v>
      </c>
      <c r="D2360" s="51" t="s">
        <v>1879</v>
      </c>
      <c r="E2360" s="51" t="s">
        <v>103</v>
      </c>
      <c r="F2360" s="51" t="s">
        <v>688</v>
      </c>
      <c r="H2360" s="51" t="s">
        <v>623</v>
      </c>
      <c r="J2360" s="51" t="s">
        <v>316</v>
      </c>
      <c r="K2360" s="51" t="s">
        <v>3514</v>
      </c>
      <c r="L2360" s="51">
        <v>56615</v>
      </c>
      <c r="N2360" s="53">
        <v>0</v>
      </c>
      <c r="P2360" s="53">
        <v>0</v>
      </c>
    </row>
    <row r="2361" spans="1:16" hidden="1">
      <c r="A2361" s="19" t="s">
        <v>2015</v>
      </c>
      <c r="B2361" s="19" t="s">
        <v>2034</v>
      </c>
      <c r="D2361" s="51" t="s">
        <v>1879</v>
      </c>
      <c r="E2361" s="51" t="s">
        <v>460</v>
      </c>
      <c r="F2361" s="51" t="s">
        <v>460</v>
      </c>
      <c r="G2361" s="51" t="s">
        <v>460</v>
      </c>
      <c r="H2361" s="51" t="s">
        <v>1878</v>
      </c>
      <c r="K2361" s="51" t="s">
        <v>2033</v>
      </c>
      <c r="N2361" s="53">
        <v>0</v>
      </c>
      <c r="P2361" s="53">
        <v>0</v>
      </c>
    </row>
    <row r="2362" spans="1:16" hidden="1">
      <c r="A2362" s="19" t="s">
        <v>2035</v>
      </c>
      <c r="B2362" s="19" t="s">
        <v>2034</v>
      </c>
      <c r="D2362" s="51" t="s">
        <v>1879</v>
      </c>
      <c r="E2362" s="51" t="s">
        <v>460</v>
      </c>
      <c r="F2362" s="51" t="s">
        <v>460</v>
      </c>
      <c r="G2362" s="51" t="s">
        <v>460</v>
      </c>
      <c r="H2362" s="51" t="s">
        <v>1878</v>
      </c>
      <c r="K2362" s="51" t="s">
        <v>2033</v>
      </c>
      <c r="N2362" s="53">
        <v>3244</v>
      </c>
      <c r="P2362" s="53">
        <v>3244</v>
      </c>
    </row>
    <row r="2363" spans="1:16" hidden="1">
      <c r="A2363" s="19" t="s">
        <v>1986</v>
      </c>
      <c r="B2363" s="19" t="s">
        <v>1406</v>
      </c>
      <c r="D2363" s="51" t="s">
        <v>1879</v>
      </c>
      <c r="E2363" s="51" t="s">
        <v>460</v>
      </c>
      <c r="F2363" s="51" t="s">
        <v>460</v>
      </c>
      <c r="H2363" s="51" t="s">
        <v>623</v>
      </c>
      <c r="J2363" s="51" t="s">
        <v>197</v>
      </c>
      <c r="K2363" s="51" t="s">
        <v>3334</v>
      </c>
      <c r="L2363" s="51" t="s">
        <v>3333</v>
      </c>
      <c r="N2363" s="53">
        <v>0</v>
      </c>
      <c r="P2363" s="53">
        <v>0</v>
      </c>
    </row>
    <row r="2364" spans="1:16" hidden="1">
      <c r="A2364" s="19" t="s">
        <v>1985</v>
      </c>
      <c r="B2364" s="19" t="s">
        <v>1406</v>
      </c>
      <c r="D2364" s="51" t="s">
        <v>1879</v>
      </c>
      <c r="E2364" s="51" t="s">
        <v>460</v>
      </c>
      <c r="F2364" s="51" t="s">
        <v>460</v>
      </c>
      <c r="H2364" s="51" t="s">
        <v>623</v>
      </c>
      <c r="J2364" s="51" t="s">
        <v>197</v>
      </c>
      <c r="K2364" s="51" t="s">
        <v>3334</v>
      </c>
      <c r="L2364" s="51" t="s">
        <v>3333</v>
      </c>
      <c r="N2364" s="53">
        <v>0.37062437566171835</v>
      </c>
      <c r="P2364" s="53">
        <v>0.37062437566171835</v>
      </c>
    </row>
    <row r="2365" spans="1:16" hidden="1">
      <c r="A2365" s="19" t="s">
        <v>1984</v>
      </c>
      <c r="B2365" s="19" t="s">
        <v>1406</v>
      </c>
      <c r="D2365" s="51" t="s">
        <v>1879</v>
      </c>
      <c r="E2365" s="51" t="s">
        <v>460</v>
      </c>
      <c r="F2365" s="51" t="s">
        <v>460</v>
      </c>
      <c r="H2365" s="51" t="s">
        <v>623</v>
      </c>
      <c r="J2365" s="51" t="s">
        <v>197</v>
      </c>
      <c r="K2365" s="51" t="s">
        <v>3334</v>
      </c>
      <c r="L2365" s="51" t="s">
        <v>3333</v>
      </c>
      <c r="N2365" s="53">
        <v>50366.521375624339</v>
      </c>
      <c r="P2365" s="53">
        <v>50366.521375624339</v>
      </c>
    </row>
    <row r="2366" spans="1:16" hidden="1">
      <c r="A2366" s="19" t="s">
        <v>2024</v>
      </c>
      <c r="B2366" s="19" t="s">
        <v>1407</v>
      </c>
      <c r="D2366" s="51" t="s">
        <v>1879</v>
      </c>
      <c r="E2366" s="51" t="s">
        <v>460</v>
      </c>
      <c r="F2366" s="51" t="s">
        <v>460</v>
      </c>
      <c r="G2366" s="51" t="s">
        <v>460</v>
      </c>
      <c r="H2366" s="51" t="s">
        <v>1878</v>
      </c>
      <c r="K2366" s="51" t="s">
        <v>2038</v>
      </c>
      <c r="N2366" s="53">
        <v>270963</v>
      </c>
      <c r="P2366" s="53">
        <v>270963</v>
      </c>
    </row>
    <row r="2367" spans="1:16" hidden="1">
      <c r="A2367" s="19" t="s">
        <v>19</v>
      </c>
      <c r="B2367" s="19" t="s">
        <v>457</v>
      </c>
      <c r="D2367" s="51" t="s">
        <v>1879</v>
      </c>
      <c r="E2367" s="51" t="s">
        <v>460</v>
      </c>
      <c r="F2367" s="51" t="s">
        <v>460</v>
      </c>
      <c r="H2367" s="51" t="s">
        <v>623</v>
      </c>
      <c r="J2367" s="51" t="s">
        <v>3077</v>
      </c>
      <c r="L2367" s="51">
        <v>59977</v>
      </c>
      <c r="N2367" s="53">
        <v>5637</v>
      </c>
      <c r="P2367" s="53">
        <v>5637</v>
      </c>
    </row>
    <row r="2368" spans="1:16" hidden="1">
      <c r="A2368" s="19" t="s">
        <v>724</v>
      </c>
      <c r="B2368" s="19" t="s">
        <v>457</v>
      </c>
      <c r="D2368" s="51" t="s">
        <v>1879</v>
      </c>
      <c r="E2368" s="51" t="s">
        <v>460</v>
      </c>
      <c r="F2368" s="51" t="s">
        <v>460</v>
      </c>
      <c r="H2368" s="51" t="s">
        <v>623</v>
      </c>
      <c r="K2368" s="51" t="s">
        <v>1958</v>
      </c>
      <c r="N2368" s="53">
        <v>5637</v>
      </c>
      <c r="P2368" s="53">
        <v>5637</v>
      </c>
    </row>
    <row r="2369" spans="1:16" hidden="1">
      <c r="A2369" s="19" t="s">
        <v>692</v>
      </c>
      <c r="B2369" s="19" t="s">
        <v>457</v>
      </c>
      <c r="D2369" s="51" t="s">
        <v>1879</v>
      </c>
      <c r="E2369" s="51" t="s">
        <v>460</v>
      </c>
      <c r="F2369" s="51" t="s">
        <v>460</v>
      </c>
      <c r="H2369" s="51" t="s">
        <v>612</v>
      </c>
      <c r="J2369" s="51" t="s">
        <v>589</v>
      </c>
      <c r="K2369" s="51" t="s">
        <v>1958</v>
      </c>
      <c r="L2369" s="51">
        <v>59977</v>
      </c>
      <c r="N2369" s="53">
        <v>22547.64</v>
      </c>
      <c r="O2369" s="53">
        <v>109.87</v>
      </c>
      <c r="P2369" s="53">
        <v>22437.77</v>
      </c>
    </row>
    <row r="2370" spans="1:16" hidden="1">
      <c r="A2370" s="19" t="s">
        <v>1988</v>
      </c>
      <c r="B2370" s="19" t="s">
        <v>1408</v>
      </c>
      <c r="D2370" s="51" t="s">
        <v>1879</v>
      </c>
      <c r="E2370" s="51" t="s">
        <v>460</v>
      </c>
      <c r="F2370" s="51" t="s">
        <v>460</v>
      </c>
      <c r="H2370" s="51" t="s">
        <v>623</v>
      </c>
      <c r="K2370" s="51" t="s">
        <v>1958</v>
      </c>
      <c r="N2370" s="53">
        <v>16909</v>
      </c>
      <c r="P2370" s="53">
        <v>16909</v>
      </c>
    </row>
    <row r="2371" spans="1:16" hidden="1">
      <c r="A2371" s="19" t="s">
        <v>2024</v>
      </c>
      <c r="B2371" s="19" t="s">
        <v>2037</v>
      </c>
      <c r="D2371" s="51" t="s">
        <v>1879</v>
      </c>
      <c r="E2371" s="51" t="s">
        <v>460</v>
      </c>
      <c r="F2371" s="51" t="s">
        <v>460</v>
      </c>
      <c r="G2371" s="51" t="s">
        <v>460</v>
      </c>
      <c r="H2371" s="51" t="s">
        <v>1878</v>
      </c>
      <c r="K2371" s="51" t="s">
        <v>1958</v>
      </c>
      <c r="N2371" s="53">
        <v>35378</v>
      </c>
      <c r="P2371" s="53">
        <v>35378</v>
      </c>
    </row>
    <row r="2372" spans="1:16" hidden="1">
      <c r="A2372" s="19" t="s">
        <v>636</v>
      </c>
      <c r="B2372" s="19" t="s">
        <v>588</v>
      </c>
      <c r="D2372" s="51" t="s">
        <v>1879</v>
      </c>
      <c r="E2372" s="51" t="s">
        <v>460</v>
      </c>
      <c r="F2372" s="51" t="s">
        <v>460</v>
      </c>
      <c r="H2372" s="51" t="s">
        <v>1409</v>
      </c>
      <c r="K2372" s="51" t="s">
        <v>1907</v>
      </c>
      <c r="L2372" s="51">
        <v>59728</v>
      </c>
      <c r="N2372" s="53">
        <v>0</v>
      </c>
      <c r="P2372" s="53">
        <v>0</v>
      </c>
    </row>
    <row r="2373" spans="1:16" hidden="1">
      <c r="A2373" s="19" t="s">
        <v>637</v>
      </c>
      <c r="B2373" s="19" t="s">
        <v>588</v>
      </c>
      <c r="D2373" s="51" t="s">
        <v>1879</v>
      </c>
      <c r="E2373" s="51" t="s">
        <v>460</v>
      </c>
      <c r="F2373" s="51" t="s">
        <v>460</v>
      </c>
      <c r="H2373" s="51" t="s">
        <v>1409</v>
      </c>
      <c r="K2373" s="51" t="s">
        <v>1907</v>
      </c>
      <c r="L2373" s="51">
        <v>59728</v>
      </c>
      <c r="N2373" s="53">
        <v>0</v>
      </c>
      <c r="P2373" s="53">
        <v>0</v>
      </c>
    </row>
    <row r="2374" spans="1:16" hidden="1">
      <c r="A2374" s="19" t="s">
        <v>638</v>
      </c>
      <c r="B2374" s="19" t="s">
        <v>588</v>
      </c>
      <c r="D2374" s="51" t="s">
        <v>1879</v>
      </c>
      <c r="E2374" s="51" t="s">
        <v>460</v>
      </c>
      <c r="F2374" s="51" t="s">
        <v>460</v>
      </c>
      <c r="H2374" s="51" t="s">
        <v>1409</v>
      </c>
      <c r="K2374" s="51" t="s">
        <v>1907</v>
      </c>
      <c r="L2374" s="51">
        <v>59728</v>
      </c>
      <c r="N2374" s="53">
        <v>28184</v>
      </c>
      <c r="P2374" s="53">
        <v>28184</v>
      </c>
    </row>
    <row r="2375" spans="1:16" hidden="1">
      <c r="A2375" s="19" t="s">
        <v>639</v>
      </c>
      <c r="B2375" s="19" t="s">
        <v>588</v>
      </c>
      <c r="D2375" s="51" t="s">
        <v>1879</v>
      </c>
      <c r="E2375" s="51" t="s">
        <v>460</v>
      </c>
      <c r="F2375" s="51" t="s">
        <v>460</v>
      </c>
      <c r="H2375" s="51" t="s">
        <v>1409</v>
      </c>
      <c r="K2375" s="51" t="s">
        <v>1907</v>
      </c>
      <c r="L2375" s="51">
        <v>59728</v>
      </c>
      <c r="N2375" s="53">
        <v>0</v>
      </c>
      <c r="P2375" s="53">
        <v>0</v>
      </c>
    </row>
    <row r="2376" spans="1:16" hidden="1">
      <c r="A2376" s="19" t="s">
        <v>1894</v>
      </c>
      <c r="B2376" s="19" t="s">
        <v>588</v>
      </c>
      <c r="D2376" s="51" t="s">
        <v>1879</v>
      </c>
      <c r="E2376" s="51" t="s">
        <v>460</v>
      </c>
      <c r="F2376" s="51" t="s">
        <v>460</v>
      </c>
      <c r="H2376" s="51" t="s">
        <v>1409</v>
      </c>
      <c r="K2376" s="51" t="s">
        <v>1907</v>
      </c>
      <c r="L2376" s="51">
        <v>59728</v>
      </c>
      <c r="N2376" s="53">
        <v>0</v>
      </c>
      <c r="P2376" s="53">
        <v>0</v>
      </c>
    </row>
    <row r="2377" spans="1:16" hidden="1">
      <c r="A2377" s="19" t="s">
        <v>41</v>
      </c>
      <c r="B2377" s="19" t="s">
        <v>1410</v>
      </c>
      <c r="D2377" s="51" t="s">
        <v>1879</v>
      </c>
      <c r="E2377" s="51" t="s">
        <v>460</v>
      </c>
      <c r="F2377" s="51" t="s">
        <v>460</v>
      </c>
      <c r="H2377" s="51" t="s">
        <v>623</v>
      </c>
      <c r="J2377" s="51">
        <v>61270</v>
      </c>
      <c r="K2377" s="51" t="s">
        <v>3889</v>
      </c>
      <c r="N2377" s="53">
        <v>177963</v>
      </c>
      <c r="P2377" s="53">
        <v>177963</v>
      </c>
    </row>
    <row r="2378" spans="1:16" hidden="1">
      <c r="A2378" s="19" t="s">
        <v>1986</v>
      </c>
      <c r="B2378" s="19" t="s">
        <v>77</v>
      </c>
      <c r="D2378" s="51" t="s">
        <v>1879</v>
      </c>
      <c r="E2378" s="51" t="s">
        <v>460</v>
      </c>
      <c r="F2378" s="51" t="s">
        <v>460</v>
      </c>
      <c r="H2378" s="51" t="s">
        <v>623</v>
      </c>
      <c r="J2378" s="51" t="s">
        <v>269</v>
      </c>
      <c r="K2378" s="51" t="s">
        <v>3366</v>
      </c>
      <c r="L2378" s="51">
        <v>58502</v>
      </c>
      <c r="N2378" s="53">
        <v>0</v>
      </c>
      <c r="P2378" s="53">
        <v>0</v>
      </c>
    </row>
    <row r="2379" spans="1:16" hidden="1">
      <c r="A2379" s="19" t="s">
        <v>1985</v>
      </c>
      <c r="B2379" s="19" t="s">
        <v>77</v>
      </c>
      <c r="D2379" s="51" t="s">
        <v>1879</v>
      </c>
      <c r="E2379" s="51" t="s">
        <v>460</v>
      </c>
      <c r="F2379" s="51" t="s">
        <v>460</v>
      </c>
      <c r="H2379" s="51" t="s">
        <v>623</v>
      </c>
      <c r="J2379" s="51" t="s">
        <v>269</v>
      </c>
      <c r="K2379" s="51" t="s">
        <v>3366</v>
      </c>
      <c r="L2379" s="51">
        <v>58502</v>
      </c>
      <c r="N2379" s="53">
        <v>0.17957681722020075</v>
      </c>
      <c r="P2379" s="53">
        <v>0.17957681722020075</v>
      </c>
    </row>
    <row r="2380" spans="1:16" hidden="1">
      <c r="A2380" s="19" t="s">
        <v>1984</v>
      </c>
      <c r="B2380" s="19" t="s">
        <v>77</v>
      </c>
      <c r="D2380" s="51" t="s">
        <v>1879</v>
      </c>
      <c r="E2380" s="51" t="s">
        <v>460</v>
      </c>
      <c r="F2380" s="51" t="s">
        <v>460</v>
      </c>
      <c r="H2380" s="51" t="s">
        <v>623</v>
      </c>
      <c r="J2380" s="51" t="s">
        <v>269</v>
      </c>
      <c r="K2380" s="51" t="s">
        <v>3366</v>
      </c>
      <c r="L2380" s="51">
        <v>58502</v>
      </c>
      <c r="N2380" s="53">
        <v>24403.844423182782</v>
      </c>
      <c r="P2380" s="53">
        <v>24403.844423182782</v>
      </c>
    </row>
    <row r="2381" spans="1:16" hidden="1">
      <c r="A2381" s="19" t="s">
        <v>1986</v>
      </c>
      <c r="B2381" s="19" t="s">
        <v>1411</v>
      </c>
      <c r="D2381" s="51" t="s">
        <v>1879</v>
      </c>
      <c r="E2381" s="51" t="s">
        <v>460</v>
      </c>
      <c r="F2381" s="51" t="s">
        <v>460</v>
      </c>
      <c r="H2381" s="51" t="s">
        <v>623</v>
      </c>
      <c r="J2381" s="51" t="s">
        <v>2945</v>
      </c>
      <c r="K2381" s="51" t="s">
        <v>2944</v>
      </c>
      <c r="L2381" s="51">
        <v>60386</v>
      </c>
      <c r="N2381" s="53">
        <v>3561.6913599999998</v>
      </c>
      <c r="P2381" s="53">
        <v>3561.6913599999998</v>
      </c>
    </row>
    <row r="2382" spans="1:16" hidden="1">
      <c r="A2382" s="19" t="s">
        <v>1985</v>
      </c>
      <c r="B2382" s="19" t="s">
        <v>1411</v>
      </c>
      <c r="D2382" s="51" t="s">
        <v>1879</v>
      </c>
      <c r="E2382" s="51" t="s">
        <v>460</v>
      </c>
      <c r="F2382" s="51" t="s">
        <v>460</v>
      </c>
      <c r="H2382" s="51" t="s">
        <v>623</v>
      </c>
      <c r="J2382" s="51" t="s">
        <v>2945</v>
      </c>
      <c r="K2382" s="51" t="s">
        <v>2944</v>
      </c>
      <c r="L2382" s="51">
        <v>60386</v>
      </c>
      <c r="N2382" s="53">
        <v>541.18603912817593</v>
      </c>
      <c r="P2382" s="53">
        <v>541.18603912817593</v>
      </c>
    </row>
    <row r="2383" spans="1:16" hidden="1">
      <c r="A2383" s="19" t="s">
        <v>1984</v>
      </c>
      <c r="B2383" s="19" t="s">
        <v>1411</v>
      </c>
      <c r="D2383" s="51" t="s">
        <v>1879</v>
      </c>
      <c r="E2383" s="51" t="s">
        <v>460</v>
      </c>
      <c r="F2383" s="51" t="s">
        <v>460</v>
      </c>
      <c r="H2383" s="51" t="s">
        <v>623</v>
      </c>
      <c r="J2383" s="51" t="s">
        <v>2945</v>
      </c>
      <c r="K2383" s="51" t="s">
        <v>2944</v>
      </c>
      <c r="L2383" s="51">
        <v>60386</v>
      </c>
      <c r="N2383" s="53">
        <v>54803.094600871831</v>
      </c>
      <c r="P2383" s="53">
        <v>54803.094600871831</v>
      </c>
    </row>
    <row r="2384" spans="1:16" hidden="1">
      <c r="A2384" s="19" t="s">
        <v>1986</v>
      </c>
      <c r="B2384" s="19" t="s">
        <v>1412</v>
      </c>
      <c r="D2384" s="51" t="s">
        <v>1879</v>
      </c>
      <c r="E2384" s="51" t="s">
        <v>460</v>
      </c>
      <c r="F2384" s="51" t="s">
        <v>460</v>
      </c>
      <c r="H2384" s="51" t="s">
        <v>623</v>
      </c>
      <c r="J2384" s="51" t="s">
        <v>2947</v>
      </c>
      <c r="K2384" s="51" t="s">
        <v>2946</v>
      </c>
      <c r="L2384" s="51">
        <v>60233</v>
      </c>
      <c r="N2384" s="53">
        <v>0</v>
      </c>
      <c r="P2384" s="53">
        <v>0</v>
      </c>
    </row>
    <row r="2385" spans="1:16" hidden="1">
      <c r="A2385" s="19" t="s">
        <v>1985</v>
      </c>
      <c r="B2385" s="19" t="s">
        <v>1412</v>
      </c>
      <c r="D2385" s="51" t="s">
        <v>1879</v>
      </c>
      <c r="E2385" s="51" t="s">
        <v>460</v>
      </c>
      <c r="F2385" s="51" t="s">
        <v>460</v>
      </c>
      <c r="H2385" s="51" t="s">
        <v>623</v>
      </c>
      <c r="J2385" s="51" t="s">
        <v>2947</v>
      </c>
      <c r="K2385" s="51" t="s">
        <v>2946</v>
      </c>
      <c r="L2385" s="51">
        <v>60233</v>
      </c>
      <c r="N2385" s="53">
        <v>4.041044490966887</v>
      </c>
      <c r="P2385" s="53">
        <v>4.041044490966887</v>
      </c>
    </row>
    <row r="2386" spans="1:16" hidden="1">
      <c r="A2386" s="19" t="s">
        <v>1984</v>
      </c>
      <c r="B2386" s="19" t="s">
        <v>1412</v>
      </c>
      <c r="D2386" s="51" t="s">
        <v>1879</v>
      </c>
      <c r="E2386" s="51" t="s">
        <v>460</v>
      </c>
      <c r="F2386" s="51" t="s">
        <v>460</v>
      </c>
      <c r="H2386" s="51" t="s">
        <v>623</v>
      </c>
      <c r="J2386" s="51" t="s">
        <v>2947</v>
      </c>
      <c r="K2386" s="51" t="s">
        <v>2946</v>
      </c>
      <c r="L2386" s="51">
        <v>60233</v>
      </c>
      <c r="N2386" s="53">
        <v>549163.43095550896</v>
      </c>
      <c r="P2386" s="53">
        <v>549163.43095550896</v>
      </c>
    </row>
    <row r="2387" spans="1:16" hidden="1">
      <c r="A2387" s="19" t="s">
        <v>1982</v>
      </c>
      <c r="B2387" s="19" t="s">
        <v>2199</v>
      </c>
      <c r="D2387" s="51" t="s">
        <v>1879</v>
      </c>
      <c r="E2387" s="51" t="s">
        <v>460</v>
      </c>
      <c r="F2387" s="51" t="s">
        <v>460</v>
      </c>
      <c r="H2387" s="51" t="s">
        <v>623</v>
      </c>
      <c r="J2387" s="51">
        <v>61261</v>
      </c>
      <c r="K2387" s="51" t="s">
        <v>2198</v>
      </c>
      <c r="N2387" s="53">
        <v>79969</v>
      </c>
      <c r="P2387" s="53">
        <v>79969</v>
      </c>
    </row>
    <row r="2388" spans="1:16" hidden="1">
      <c r="A2388" s="19" t="s">
        <v>2189</v>
      </c>
      <c r="B2388" s="19" t="s">
        <v>2199</v>
      </c>
      <c r="D2388" s="51" t="s">
        <v>1879</v>
      </c>
      <c r="E2388" s="51" t="s">
        <v>460</v>
      </c>
      <c r="F2388" s="51" t="s">
        <v>460</v>
      </c>
      <c r="G2388" s="51" t="s">
        <v>460</v>
      </c>
      <c r="H2388" s="51" t="s">
        <v>1878</v>
      </c>
      <c r="J2388" s="51">
        <v>61261</v>
      </c>
      <c r="K2388" s="51" t="s">
        <v>2198</v>
      </c>
      <c r="N2388" s="53">
        <v>79969</v>
      </c>
      <c r="P2388" s="53">
        <v>79969</v>
      </c>
    </row>
    <row r="2389" spans="1:16" hidden="1">
      <c r="A2389" s="19" t="s">
        <v>1982</v>
      </c>
      <c r="B2389" s="19" t="s">
        <v>1413</v>
      </c>
      <c r="D2389" s="51" t="s">
        <v>1879</v>
      </c>
      <c r="E2389" s="51" t="s">
        <v>460</v>
      </c>
      <c r="F2389" s="51" t="s">
        <v>460</v>
      </c>
      <c r="H2389" s="51" t="s">
        <v>623</v>
      </c>
      <c r="J2389" s="51">
        <v>62862</v>
      </c>
      <c r="K2389" s="51" t="s">
        <v>2193</v>
      </c>
      <c r="N2389" s="53">
        <v>105079</v>
      </c>
      <c r="P2389" s="53">
        <v>105079</v>
      </c>
    </row>
    <row r="2390" spans="1:16" hidden="1">
      <c r="A2390" s="19" t="s">
        <v>2189</v>
      </c>
      <c r="B2390" s="19" t="s">
        <v>1413</v>
      </c>
      <c r="D2390" s="51" t="s">
        <v>1879</v>
      </c>
      <c r="E2390" s="51" t="s">
        <v>460</v>
      </c>
      <c r="F2390" s="51" t="s">
        <v>460</v>
      </c>
      <c r="G2390" s="51" t="s">
        <v>460</v>
      </c>
      <c r="H2390" s="51" t="s">
        <v>1878</v>
      </c>
      <c r="J2390" s="51">
        <v>62862</v>
      </c>
      <c r="K2390" s="51" t="s">
        <v>2193</v>
      </c>
      <c r="N2390" s="53">
        <v>105079</v>
      </c>
      <c r="P2390" s="53">
        <v>105079</v>
      </c>
    </row>
    <row r="2391" spans="1:16" hidden="1">
      <c r="A2391" s="19" t="s">
        <v>1982</v>
      </c>
      <c r="B2391" s="19" t="s">
        <v>1414</v>
      </c>
      <c r="D2391" s="51" t="s">
        <v>1879</v>
      </c>
      <c r="E2391" s="51" t="s">
        <v>460</v>
      </c>
      <c r="F2391" s="51" t="s">
        <v>460</v>
      </c>
      <c r="H2391" s="51" t="s">
        <v>623</v>
      </c>
      <c r="J2391" s="51">
        <v>62863</v>
      </c>
      <c r="K2391" s="51" t="s">
        <v>2192</v>
      </c>
      <c r="N2391" s="53">
        <v>79784</v>
      </c>
      <c r="P2391" s="53">
        <v>79784</v>
      </c>
    </row>
    <row r="2392" spans="1:16" hidden="1">
      <c r="A2392" s="19" t="s">
        <v>2189</v>
      </c>
      <c r="B2392" s="19" t="s">
        <v>1414</v>
      </c>
      <c r="D2392" s="51" t="s">
        <v>1879</v>
      </c>
      <c r="E2392" s="51" t="s">
        <v>460</v>
      </c>
      <c r="F2392" s="51" t="s">
        <v>460</v>
      </c>
      <c r="G2392" s="51" t="s">
        <v>460</v>
      </c>
      <c r="H2392" s="51" t="s">
        <v>1878</v>
      </c>
      <c r="J2392" s="51">
        <v>62863</v>
      </c>
      <c r="K2392" s="51" t="s">
        <v>2192</v>
      </c>
      <c r="N2392" s="53">
        <v>79784</v>
      </c>
      <c r="P2392" s="53">
        <v>79784</v>
      </c>
    </row>
    <row r="2393" spans="1:16" hidden="1">
      <c r="A2393" s="19" t="s">
        <v>1986</v>
      </c>
      <c r="B2393" s="19" t="s">
        <v>74</v>
      </c>
      <c r="D2393" s="51" t="s">
        <v>1879</v>
      </c>
      <c r="E2393" s="51" t="s">
        <v>460</v>
      </c>
      <c r="F2393" s="51" t="s">
        <v>460</v>
      </c>
      <c r="H2393" s="51" t="s">
        <v>623</v>
      </c>
      <c r="J2393" s="51" t="s">
        <v>3455</v>
      </c>
      <c r="K2393" s="51" t="s">
        <v>3454</v>
      </c>
      <c r="L2393" s="51">
        <v>58500</v>
      </c>
      <c r="N2393" s="53">
        <v>0</v>
      </c>
      <c r="P2393" s="53">
        <v>0</v>
      </c>
    </row>
    <row r="2394" spans="1:16" hidden="1">
      <c r="A2394" s="19" t="s">
        <v>1985</v>
      </c>
      <c r="B2394" s="19" t="s">
        <v>74</v>
      </c>
      <c r="D2394" s="51" t="s">
        <v>1879</v>
      </c>
      <c r="E2394" s="51" t="s">
        <v>460</v>
      </c>
      <c r="F2394" s="51" t="s">
        <v>460</v>
      </c>
      <c r="H2394" s="51" t="s">
        <v>623</v>
      </c>
      <c r="J2394" s="51" t="s">
        <v>3455</v>
      </c>
      <c r="K2394" s="51" t="s">
        <v>3454</v>
      </c>
      <c r="L2394" s="51">
        <v>58500</v>
      </c>
      <c r="N2394" s="53">
        <v>8.3247032928417689E-2</v>
      </c>
      <c r="P2394" s="53">
        <v>8.3247032928417689E-2</v>
      </c>
    </row>
    <row r="2395" spans="1:16" hidden="1">
      <c r="A2395" s="19" t="s">
        <v>1984</v>
      </c>
      <c r="B2395" s="19" t="s">
        <v>74</v>
      </c>
      <c r="D2395" s="51" t="s">
        <v>1879</v>
      </c>
      <c r="E2395" s="51" t="s">
        <v>460</v>
      </c>
      <c r="F2395" s="51" t="s">
        <v>460</v>
      </c>
      <c r="H2395" s="51" t="s">
        <v>623</v>
      </c>
      <c r="J2395" s="51" t="s">
        <v>3455</v>
      </c>
      <c r="K2395" s="51" t="s">
        <v>3454</v>
      </c>
      <c r="L2395" s="51">
        <v>58500</v>
      </c>
      <c r="N2395" s="53">
        <v>11312.972752967073</v>
      </c>
      <c r="P2395" s="53">
        <v>11312.972752967073</v>
      </c>
    </row>
    <row r="2396" spans="1:16" hidden="1">
      <c r="A2396" s="19" t="s">
        <v>1986</v>
      </c>
      <c r="B2396" s="19" t="s">
        <v>76</v>
      </c>
      <c r="D2396" s="51" t="s">
        <v>1879</v>
      </c>
      <c r="E2396" s="51" t="s">
        <v>460</v>
      </c>
      <c r="F2396" s="51" t="s">
        <v>460</v>
      </c>
      <c r="H2396" s="51" t="s">
        <v>623</v>
      </c>
      <c r="J2396" s="51" t="s">
        <v>3445</v>
      </c>
      <c r="K2396" s="51" t="s">
        <v>3444</v>
      </c>
      <c r="L2396" s="51">
        <v>58499</v>
      </c>
      <c r="N2396" s="53">
        <v>0</v>
      </c>
      <c r="P2396" s="53">
        <v>0</v>
      </c>
    </row>
    <row r="2397" spans="1:16" hidden="1">
      <c r="A2397" s="19" t="s">
        <v>1985</v>
      </c>
      <c r="B2397" s="19" t="s">
        <v>76</v>
      </c>
      <c r="D2397" s="51" t="s">
        <v>1879</v>
      </c>
      <c r="E2397" s="51" t="s">
        <v>460</v>
      </c>
      <c r="F2397" s="51" t="s">
        <v>460</v>
      </c>
      <c r="H2397" s="51" t="s">
        <v>623</v>
      </c>
      <c r="J2397" s="51" t="s">
        <v>3445</v>
      </c>
      <c r="K2397" s="51" t="s">
        <v>3444</v>
      </c>
      <c r="L2397" s="51">
        <v>58499</v>
      </c>
      <c r="N2397" s="53">
        <v>0.36092981989915185</v>
      </c>
      <c r="P2397" s="53">
        <v>0.36092981989915185</v>
      </c>
    </row>
    <row r="2398" spans="1:16" hidden="1">
      <c r="A2398" s="19" t="s">
        <v>1984</v>
      </c>
      <c r="B2398" s="19" t="s">
        <v>76</v>
      </c>
      <c r="D2398" s="51" t="s">
        <v>1879</v>
      </c>
      <c r="E2398" s="51" t="s">
        <v>460</v>
      </c>
      <c r="F2398" s="51" t="s">
        <v>460</v>
      </c>
      <c r="H2398" s="51" t="s">
        <v>623</v>
      </c>
      <c r="J2398" s="51" t="s">
        <v>3445</v>
      </c>
      <c r="K2398" s="51" t="s">
        <v>3444</v>
      </c>
      <c r="L2398" s="51">
        <v>58499</v>
      </c>
      <c r="N2398" s="53">
        <v>49049.066070180103</v>
      </c>
      <c r="P2398" s="53">
        <v>49049.066070180103</v>
      </c>
    </row>
    <row r="2399" spans="1:16" hidden="1">
      <c r="A2399" s="19" t="s">
        <v>1993</v>
      </c>
      <c r="B2399" s="19" t="s">
        <v>1415</v>
      </c>
      <c r="D2399" s="51" t="s">
        <v>1879</v>
      </c>
      <c r="E2399" s="51" t="s">
        <v>460</v>
      </c>
      <c r="F2399" s="51" t="s">
        <v>460</v>
      </c>
      <c r="H2399" s="51" t="s">
        <v>623</v>
      </c>
      <c r="I2399" s="51" t="s">
        <v>454</v>
      </c>
      <c r="J2399" s="51" t="s">
        <v>1959</v>
      </c>
      <c r="N2399" s="53">
        <v>25000</v>
      </c>
      <c r="O2399" s="53">
        <v>25000</v>
      </c>
      <c r="P2399" s="53">
        <v>0</v>
      </c>
    </row>
    <row r="2400" spans="1:16" hidden="1">
      <c r="A2400" s="19" t="s">
        <v>447</v>
      </c>
      <c r="B2400" s="19" t="s">
        <v>1415</v>
      </c>
      <c r="D2400" s="51" t="s">
        <v>1879</v>
      </c>
      <c r="E2400" s="51" t="s">
        <v>460</v>
      </c>
      <c r="F2400" s="51" t="s">
        <v>460</v>
      </c>
      <c r="H2400" s="51" t="s">
        <v>623</v>
      </c>
      <c r="K2400" s="51" t="s">
        <v>1959</v>
      </c>
      <c r="N2400" s="53">
        <v>52560</v>
      </c>
      <c r="O2400" s="53">
        <v>52560</v>
      </c>
      <c r="P2400" s="53">
        <v>0</v>
      </c>
    </row>
    <row r="2401" spans="1:16" hidden="1">
      <c r="A2401" s="19" t="s">
        <v>2276</v>
      </c>
      <c r="B2401" s="19" t="s">
        <v>2134</v>
      </c>
      <c r="D2401" s="51" t="s">
        <v>1879</v>
      </c>
      <c r="E2401" s="51" t="s">
        <v>460</v>
      </c>
      <c r="F2401" s="51" t="s">
        <v>3332</v>
      </c>
      <c r="H2401" s="51" t="s">
        <v>623</v>
      </c>
      <c r="J2401" s="51" t="s">
        <v>454</v>
      </c>
      <c r="K2401" s="51" t="s">
        <v>1959</v>
      </c>
      <c r="L2401" s="51">
        <v>59939</v>
      </c>
      <c r="N2401" s="53">
        <v>39462</v>
      </c>
      <c r="O2401" s="53">
        <v>0</v>
      </c>
      <c r="P2401" s="53">
        <v>39462</v>
      </c>
    </row>
    <row r="2402" spans="1:16" hidden="1">
      <c r="A2402" s="19" t="s">
        <v>1989</v>
      </c>
      <c r="B2402" s="19" t="s">
        <v>2134</v>
      </c>
      <c r="D2402" s="51" t="s">
        <v>1879</v>
      </c>
      <c r="E2402" s="51" t="s">
        <v>460</v>
      </c>
      <c r="F2402" s="51" t="s">
        <v>460</v>
      </c>
      <c r="H2402" s="51" t="s">
        <v>623</v>
      </c>
      <c r="J2402" s="51" t="s">
        <v>454</v>
      </c>
      <c r="K2402" s="51" t="s">
        <v>1959</v>
      </c>
      <c r="N2402" s="53">
        <v>25000</v>
      </c>
      <c r="O2402" s="53">
        <v>0</v>
      </c>
      <c r="P2402" s="53">
        <v>25000</v>
      </c>
    </row>
    <row r="2403" spans="1:16" hidden="1">
      <c r="A2403" s="19" t="s">
        <v>2019</v>
      </c>
      <c r="B2403" s="19" t="s">
        <v>2134</v>
      </c>
      <c r="D2403" s="51" t="s">
        <v>1879</v>
      </c>
      <c r="E2403" s="51" t="s">
        <v>460</v>
      </c>
      <c r="F2403" s="51" t="s">
        <v>460</v>
      </c>
      <c r="G2403" s="51" t="s">
        <v>460</v>
      </c>
      <c r="H2403" s="51" t="s">
        <v>1878</v>
      </c>
      <c r="J2403" s="51" t="s">
        <v>454</v>
      </c>
      <c r="K2403" s="51" t="s">
        <v>1959</v>
      </c>
      <c r="L2403" s="51">
        <v>59939</v>
      </c>
      <c r="N2403" s="53">
        <v>46679</v>
      </c>
      <c r="O2403" s="53">
        <v>0</v>
      </c>
      <c r="P2403" s="53">
        <v>46679</v>
      </c>
    </row>
    <row r="2404" spans="1:16" hidden="1">
      <c r="A2404" s="19" t="s">
        <v>652</v>
      </c>
      <c r="B2404" s="19" t="s">
        <v>2302</v>
      </c>
      <c r="D2404" s="51" t="s">
        <v>1879</v>
      </c>
      <c r="E2404" s="51" t="s">
        <v>460</v>
      </c>
      <c r="F2404" s="51" t="s">
        <v>460</v>
      </c>
      <c r="G2404" s="51" t="s">
        <v>1878</v>
      </c>
      <c r="H2404" s="51" t="s">
        <v>1959</v>
      </c>
      <c r="N2404" s="53">
        <v>30695</v>
      </c>
      <c r="P2404" s="53">
        <v>30695</v>
      </c>
    </row>
    <row r="2405" spans="1:16" hidden="1">
      <c r="A2405" s="19" t="s">
        <v>1986</v>
      </c>
      <c r="B2405" s="19" t="s">
        <v>75</v>
      </c>
      <c r="D2405" s="51" t="s">
        <v>1879</v>
      </c>
      <c r="E2405" s="51" t="s">
        <v>460</v>
      </c>
      <c r="F2405" s="51" t="s">
        <v>460</v>
      </c>
      <c r="H2405" s="51" t="s">
        <v>623</v>
      </c>
      <c r="J2405" s="51" t="s">
        <v>3448</v>
      </c>
      <c r="K2405" s="51" t="s">
        <v>3447</v>
      </c>
      <c r="L2405" s="51">
        <v>58202</v>
      </c>
      <c r="N2405" s="53">
        <v>0</v>
      </c>
      <c r="P2405" s="53">
        <v>0</v>
      </c>
    </row>
    <row r="2406" spans="1:16" hidden="1">
      <c r="A2406" s="19" t="s">
        <v>1985</v>
      </c>
      <c r="B2406" s="19" t="s">
        <v>75</v>
      </c>
      <c r="D2406" s="51" t="s">
        <v>1879</v>
      </c>
      <c r="E2406" s="51" t="s">
        <v>460</v>
      </c>
      <c r="F2406" s="51" t="s">
        <v>460</v>
      </c>
      <c r="H2406" s="51" t="s">
        <v>623</v>
      </c>
      <c r="J2406" s="51" t="s">
        <v>3448</v>
      </c>
      <c r="K2406" s="51" t="s">
        <v>3447</v>
      </c>
      <c r="L2406" s="51">
        <v>58202</v>
      </c>
      <c r="N2406" s="53">
        <v>0.33275230675962736</v>
      </c>
      <c r="P2406" s="53">
        <v>0.33275230675962736</v>
      </c>
    </row>
    <row r="2407" spans="1:16" hidden="1">
      <c r="A2407" s="19" t="s">
        <v>1984</v>
      </c>
      <c r="B2407" s="19" t="s">
        <v>75</v>
      </c>
      <c r="D2407" s="51" t="s">
        <v>1879</v>
      </c>
      <c r="E2407" s="51" t="s">
        <v>460</v>
      </c>
      <c r="F2407" s="51" t="s">
        <v>460</v>
      </c>
      <c r="H2407" s="51" t="s">
        <v>623</v>
      </c>
      <c r="J2407" s="51" t="s">
        <v>3448</v>
      </c>
      <c r="K2407" s="51" t="s">
        <v>3447</v>
      </c>
      <c r="L2407" s="51">
        <v>58202</v>
      </c>
      <c r="N2407" s="53">
        <v>45219.843247693243</v>
      </c>
      <c r="P2407" s="53">
        <v>45219.843247693243</v>
      </c>
    </row>
    <row r="2408" spans="1:16" hidden="1">
      <c r="A2408" s="19" t="s">
        <v>45</v>
      </c>
      <c r="B2408" s="19" t="s">
        <v>2717</v>
      </c>
      <c r="D2408" s="51" t="s">
        <v>1879</v>
      </c>
      <c r="E2408" s="51" t="s">
        <v>460</v>
      </c>
      <c r="F2408" s="51" t="s">
        <v>36</v>
      </c>
      <c r="H2408" s="51" t="s">
        <v>623</v>
      </c>
      <c r="K2408" s="51" t="s">
        <v>2716</v>
      </c>
      <c r="N2408" s="53">
        <v>381</v>
      </c>
      <c r="O2408" s="53">
        <v>0</v>
      </c>
      <c r="P2408" s="53">
        <v>381</v>
      </c>
    </row>
    <row r="2409" spans="1:16" hidden="1">
      <c r="A2409" s="19" t="s">
        <v>45</v>
      </c>
      <c r="B2409" s="19" t="s">
        <v>2712</v>
      </c>
      <c r="D2409" s="51" t="s">
        <v>1879</v>
      </c>
      <c r="E2409" s="51" t="s">
        <v>460</v>
      </c>
      <c r="F2409" s="51" t="s">
        <v>36</v>
      </c>
      <c r="H2409" s="51" t="s">
        <v>623</v>
      </c>
      <c r="K2409" s="51" t="s">
        <v>2711</v>
      </c>
      <c r="N2409" s="53">
        <v>169</v>
      </c>
      <c r="O2409" s="53">
        <v>0</v>
      </c>
      <c r="P2409" s="53">
        <v>169</v>
      </c>
    </row>
    <row r="2410" spans="1:16" hidden="1">
      <c r="A2410" s="19" t="s">
        <v>45</v>
      </c>
      <c r="B2410" s="19" t="s">
        <v>2710</v>
      </c>
      <c r="D2410" s="51" t="s">
        <v>1879</v>
      </c>
      <c r="E2410" s="51" t="s">
        <v>460</v>
      </c>
      <c r="F2410" s="51" t="s">
        <v>36</v>
      </c>
      <c r="H2410" s="51" t="s">
        <v>623</v>
      </c>
      <c r="K2410" s="51" t="s">
        <v>2709</v>
      </c>
      <c r="N2410" s="53">
        <v>203</v>
      </c>
      <c r="O2410" s="53">
        <v>0</v>
      </c>
      <c r="P2410" s="53">
        <v>203</v>
      </c>
    </row>
    <row r="2411" spans="1:16" hidden="1">
      <c r="A2411" s="19" t="s">
        <v>40</v>
      </c>
      <c r="B2411" s="19" t="s">
        <v>1416</v>
      </c>
      <c r="D2411" s="51" t="s">
        <v>1879</v>
      </c>
      <c r="E2411" s="51" t="s">
        <v>460</v>
      </c>
      <c r="F2411" s="51" t="s">
        <v>460</v>
      </c>
      <c r="H2411" s="51" t="s">
        <v>623</v>
      </c>
      <c r="J2411" s="51">
        <v>60855</v>
      </c>
      <c r="K2411" s="51" t="s">
        <v>3898</v>
      </c>
      <c r="L2411" s="51">
        <v>58499</v>
      </c>
      <c r="N2411" s="53">
        <v>57672.39</v>
      </c>
      <c r="P2411" s="53">
        <v>57672.39</v>
      </c>
    </row>
    <row r="2412" spans="1:16" hidden="1">
      <c r="A2412" s="19" t="s">
        <v>529</v>
      </c>
      <c r="B2412" s="19" t="s">
        <v>1417</v>
      </c>
      <c r="D2412" s="51" t="s">
        <v>1879</v>
      </c>
      <c r="E2412" s="51" t="s">
        <v>622</v>
      </c>
      <c r="F2412" s="51" t="s">
        <v>622</v>
      </c>
      <c r="H2412" s="51" t="s">
        <v>623</v>
      </c>
      <c r="L2412" s="51">
        <v>7307</v>
      </c>
      <c r="N2412" s="53">
        <v>191153</v>
      </c>
      <c r="O2412" s="53">
        <v>5553</v>
      </c>
      <c r="P2412" s="53">
        <v>185600</v>
      </c>
    </row>
    <row r="2413" spans="1:16" hidden="1">
      <c r="A2413" s="19" t="s">
        <v>1986</v>
      </c>
      <c r="B2413" s="19" t="s">
        <v>1418</v>
      </c>
      <c r="D2413" s="51" t="s">
        <v>1879</v>
      </c>
      <c r="E2413" s="51" t="s">
        <v>622</v>
      </c>
      <c r="F2413" s="51" t="s">
        <v>622</v>
      </c>
      <c r="H2413" s="51" t="s">
        <v>623</v>
      </c>
      <c r="J2413" s="51" t="s">
        <v>44</v>
      </c>
      <c r="K2413" s="51" t="s">
        <v>44</v>
      </c>
      <c r="L2413" s="51">
        <v>356</v>
      </c>
      <c r="N2413" s="53">
        <v>0</v>
      </c>
      <c r="P2413" s="53">
        <v>0</v>
      </c>
    </row>
    <row r="2414" spans="1:16" hidden="1">
      <c r="A2414" s="19" t="s">
        <v>1985</v>
      </c>
      <c r="B2414" s="19" t="s">
        <v>1418</v>
      </c>
      <c r="D2414" s="51" t="s">
        <v>1879</v>
      </c>
      <c r="E2414" s="51" t="s">
        <v>622</v>
      </c>
      <c r="F2414" s="51" t="s">
        <v>622</v>
      </c>
      <c r="H2414" s="51" t="s">
        <v>623</v>
      </c>
      <c r="J2414" s="51" t="s">
        <v>44</v>
      </c>
      <c r="K2414" s="51" t="s">
        <v>44</v>
      </c>
      <c r="L2414" s="51">
        <v>356</v>
      </c>
      <c r="N2414" s="53">
        <v>0.28524702322726436</v>
      </c>
      <c r="P2414" s="53">
        <v>0.28524702322726436</v>
      </c>
    </row>
    <row r="2415" spans="1:16" hidden="1">
      <c r="A2415" s="19" t="s">
        <v>1984</v>
      </c>
      <c r="B2415" s="19" t="s">
        <v>1418</v>
      </c>
      <c r="D2415" s="51" t="s">
        <v>1879</v>
      </c>
      <c r="E2415" s="51" t="s">
        <v>622</v>
      </c>
      <c r="F2415" s="51" t="s">
        <v>622</v>
      </c>
      <c r="H2415" s="51" t="s">
        <v>623</v>
      </c>
      <c r="J2415" s="51" t="s">
        <v>44</v>
      </c>
      <c r="K2415" s="51" t="s">
        <v>44</v>
      </c>
      <c r="L2415" s="51">
        <v>356</v>
      </c>
      <c r="N2415" s="53">
        <v>38764.045853860371</v>
      </c>
      <c r="P2415" s="53">
        <v>38764.045853860371</v>
      </c>
    </row>
    <row r="2416" spans="1:16" hidden="1">
      <c r="A2416" s="19" t="s">
        <v>1986</v>
      </c>
      <c r="B2416" s="19" t="s">
        <v>1419</v>
      </c>
      <c r="D2416" s="51" t="s">
        <v>1879</v>
      </c>
      <c r="E2416" s="51" t="s">
        <v>622</v>
      </c>
      <c r="F2416" s="51" t="s">
        <v>622</v>
      </c>
      <c r="H2416" s="51" t="s">
        <v>623</v>
      </c>
      <c r="J2416" s="51" t="s">
        <v>44</v>
      </c>
      <c r="K2416" s="51" t="s">
        <v>44</v>
      </c>
      <c r="L2416" s="51">
        <v>356</v>
      </c>
      <c r="N2416" s="53">
        <v>0</v>
      </c>
      <c r="P2416" s="53">
        <v>0</v>
      </c>
    </row>
    <row r="2417" spans="1:16" hidden="1">
      <c r="A2417" s="19" t="s">
        <v>1985</v>
      </c>
      <c r="B2417" s="19" t="s">
        <v>1419</v>
      </c>
      <c r="D2417" s="51" t="s">
        <v>1879</v>
      </c>
      <c r="E2417" s="51" t="s">
        <v>622</v>
      </c>
      <c r="F2417" s="51" t="s">
        <v>622</v>
      </c>
      <c r="H2417" s="51" t="s">
        <v>623</v>
      </c>
      <c r="J2417" s="51" t="s">
        <v>44</v>
      </c>
      <c r="K2417" s="51" t="s">
        <v>44</v>
      </c>
      <c r="L2417" s="51">
        <v>356</v>
      </c>
      <c r="N2417" s="53">
        <v>0.46952019011221618</v>
      </c>
      <c r="P2417" s="53">
        <v>0.46952019011221618</v>
      </c>
    </row>
    <row r="2418" spans="1:16" hidden="1">
      <c r="A2418" s="19" t="s">
        <v>1984</v>
      </c>
      <c r="B2418" s="19" t="s">
        <v>1419</v>
      </c>
      <c r="D2418" s="51" t="s">
        <v>1879</v>
      </c>
      <c r="E2418" s="51" t="s">
        <v>622</v>
      </c>
      <c r="F2418" s="51" t="s">
        <v>622</v>
      </c>
      <c r="H2418" s="51" t="s">
        <v>623</v>
      </c>
      <c r="J2418" s="51" t="s">
        <v>44</v>
      </c>
      <c r="K2418" s="51" t="s">
        <v>44</v>
      </c>
      <c r="L2418" s="51">
        <v>356</v>
      </c>
      <c r="N2418" s="53">
        <v>63806.107327270278</v>
      </c>
      <c r="P2418" s="53">
        <v>63806.107327270278</v>
      </c>
    </row>
    <row r="2419" spans="1:16" hidden="1">
      <c r="A2419" s="19" t="s">
        <v>1986</v>
      </c>
      <c r="B2419" s="19" t="s">
        <v>1420</v>
      </c>
      <c r="D2419" s="51" t="s">
        <v>1879</v>
      </c>
      <c r="E2419" s="51" t="s">
        <v>622</v>
      </c>
      <c r="F2419" s="51" t="s">
        <v>622</v>
      </c>
      <c r="H2419" s="51" t="s">
        <v>623</v>
      </c>
      <c r="J2419" s="51" t="s">
        <v>44</v>
      </c>
      <c r="K2419" s="51" t="s">
        <v>44</v>
      </c>
      <c r="L2419" s="51">
        <v>356</v>
      </c>
      <c r="N2419" s="53">
        <v>0</v>
      </c>
      <c r="P2419" s="53">
        <v>0</v>
      </c>
    </row>
    <row r="2420" spans="1:16" hidden="1">
      <c r="A2420" s="19" t="s">
        <v>1985</v>
      </c>
      <c r="B2420" s="19" t="s">
        <v>1420</v>
      </c>
      <c r="D2420" s="51" t="s">
        <v>1879</v>
      </c>
      <c r="E2420" s="51" t="s">
        <v>622</v>
      </c>
      <c r="F2420" s="51" t="s">
        <v>622</v>
      </c>
      <c r="H2420" s="51" t="s">
        <v>623</v>
      </c>
      <c r="J2420" s="51" t="s">
        <v>44</v>
      </c>
      <c r="K2420" s="51" t="s">
        <v>44</v>
      </c>
      <c r="L2420" s="51">
        <v>356</v>
      </c>
      <c r="N2420" s="53">
        <v>1.7439158311984337</v>
      </c>
      <c r="P2420" s="53">
        <v>1.7439158311984337</v>
      </c>
    </row>
    <row r="2421" spans="1:16" hidden="1">
      <c r="A2421" s="19" t="s">
        <v>1984</v>
      </c>
      <c r="B2421" s="19" t="s">
        <v>1420</v>
      </c>
      <c r="D2421" s="51" t="s">
        <v>1879</v>
      </c>
      <c r="E2421" s="51" t="s">
        <v>622</v>
      </c>
      <c r="F2421" s="51" t="s">
        <v>622</v>
      </c>
      <c r="H2421" s="51" t="s">
        <v>623</v>
      </c>
      <c r="J2421" s="51" t="s">
        <v>44</v>
      </c>
      <c r="K2421" s="51" t="s">
        <v>44</v>
      </c>
      <c r="L2421" s="51">
        <v>356</v>
      </c>
      <c r="N2421" s="53">
        <v>236991.897342218</v>
      </c>
      <c r="P2421" s="53">
        <v>236991.897342218</v>
      </c>
    </row>
    <row r="2422" spans="1:16" hidden="1">
      <c r="A2422" s="19" t="s">
        <v>1986</v>
      </c>
      <c r="B2422" s="19" t="s">
        <v>1421</v>
      </c>
      <c r="D2422" s="51" t="s">
        <v>1879</v>
      </c>
      <c r="E2422" s="51" t="s">
        <v>622</v>
      </c>
      <c r="F2422" s="51" t="s">
        <v>622</v>
      </c>
      <c r="H2422" s="51" t="s">
        <v>623</v>
      </c>
      <c r="J2422" s="51" t="s">
        <v>44</v>
      </c>
      <c r="K2422" s="51" t="s">
        <v>44</v>
      </c>
      <c r="L2422" s="51">
        <v>356</v>
      </c>
      <c r="N2422" s="53">
        <v>0</v>
      </c>
      <c r="P2422" s="53">
        <v>0</v>
      </c>
    </row>
    <row r="2423" spans="1:16" hidden="1">
      <c r="A2423" s="19" t="s">
        <v>1985</v>
      </c>
      <c r="B2423" s="19" t="s">
        <v>1421</v>
      </c>
      <c r="D2423" s="51" t="s">
        <v>1879</v>
      </c>
      <c r="E2423" s="51" t="s">
        <v>622</v>
      </c>
      <c r="F2423" s="51" t="s">
        <v>622</v>
      </c>
      <c r="H2423" s="51" t="s">
        <v>623</v>
      </c>
      <c r="J2423" s="51" t="s">
        <v>44</v>
      </c>
      <c r="K2423" s="51" t="s">
        <v>44</v>
      </c>
      <c r="L2423" s="51">
        <v>356</v>
      </c>
      <c r="N2423" s="53">
        <v>1.2673683623332803</v>
      </c>
      <c r="P2423" s="53">
        <v>1.2673683623332803</v>
      </c>
    </row>
    <row r="2424" spans="1:16" hidden="1">
      <c r="A2424" s="19" t="s">
        <v>1984</v>
      </c>
      <c r="B2424" s="19" t="s">
        <v>1421</v>
      </c>
      <c r="D2424" s="51" t="s">
        <v>1879</v>
      </c>
      <c r="E2424" s="51" t="s">
        <v>622</v>
      </c>
      <c r="F2424" s="51" t="s">
        <v>622</v>
      </c>
      <c r="H2424" s="51" t="s">
        <v>623</v>
      </c>
      <c r="J2424" s="51" t="s">
        <v>44</v>
      </c>
      <c r="K2424" s="51" t="s">
        <v>44</v>
      </c>
      <c r="L2424" s="51">
        <v>356</v>
      </c>
      <c r="N2424" s="53">
        <v>172230.80807429593</v>
      </c>
      <c r="P2424" s="53">
        <v>172230.80807429593</v>
      </c>
    </row>
    <row r="2425" spans="1:16" hidden="1">
      <c r="A2425" s="19" t="s">
        <v>2268</v>
      </c>
      <c r="B2425" s="19" t="s">
        <v>610</v>
      </c>
      <c r="D2425" s="51" t="s">
        <v>1879</v>
      </c>
      <c r="E2425" s="51" t="s">
        <v>0</v>
      </c>
      <c r="F2425" s="51" t="s">
        <v>578</v>
      </c>
      <c r="H2425" s="51" t="s">
        <v>623</v>
      </c>
      <c r="J2425" s="51" t="s">
        <v>2873</v>
      </c>
      <c r="K2425" s="51" t="s">
        <v>2872</v>
      </c>
      <c r="L2425" s="51" t="s">
        <v>249</v>
      </c>
      <c r="N2425" s="53">
        <v>14391</v>
      </c>
      <c r="O2425" s="53">
        <v>0</v>
      </c>
      <c r="P2425" s="53">
        <v>14391</v>
      </c>
    </row>
    <row r="2426" spans="1:16" hidden="1">
      <c r="A2426" s="19" t="s">
        <v>1986</v>
      </c>
      <c r="B2426" s="19" t="s">
        <v>1422</v>
      </c>
      <c r="D2426" s="51" t="s">
        <v>1879</v>
      </c>
      <c r="E2426" s="51" t="s">
        <v>460</v>
      </c>
      <c r="F2426" s="51" t="s">
        <v>460</v>
      </c>
      <c r="H2426" s="51" t="s">
        <v>623</v>
      </c>
      <c r="J2426" s="51" t="s">
        <v>217</v>
      </c>
      <c r="K2426" s="51" t="s">
        <v>3289</v>
      </c>
      <c r="L2426" s="51" t="s">
        <v>3288</v>
      </c>
      <c r="N2426" s="53">
        <v>0</v>
      </c>
      <c r="P2426" s="53">
        <v>0</v>
      </c>
    </row>
    <row r="2427" spans="1:16" hidden="1">
      <c r="A2427" s="19" t="s">
        <v>1985</v>
      </c>
      <c r="B2427" s="19" t="s">
        <v>1422</v>
      </c>
      <c r="D2427" s="51" t="s">
        <v>1879</v>
      </c>
      <c r="E2427" s="51" t="s">
        <v>460</v>
      </c>
      <c r="F2427" s="51" t="s">
        <v>460</v>
      </c>
      <c r="H2427" s="51" t="s">
        <v>623</v>
      </c>
      <c r="J2427" s="51" t="s">
        <v>217</v>
      </c>
      <c r="K2427" s="51" t="s">
        <v>3289</v>
      </c>
      <c r="L2427" s="51" t="s">
        <v>3288</v>
      </c>
      <c r="N2427" s="53">
        <v>1.1368475032410934</v>
      </c>
      <c r="P2427" s="53">
        <v>1.1368475032410934</v>
      </c>
    </row>
    <row r="2428" spans="1:16" hidden="1">
      <c r="A2428" s="19" t="s">
        <v>1984</v>
      </c>
      <c r="B2428" s="19" t="s">
        <v>1422</v>
      </c>
      <c r="D2428" s="51" t="s">
        <v>1879</v>
      </c>
      <c r="E2428" s="51" t="s">
        <v>460</v>
      </c>
      <c r="F2428" s="51" t="s">
        <v>460</v>
      </c>
      <c r="H2428" s="51" t="s">
        <v>623</v>
      </c>
      <c r="J2428" s="51" t="s">
        <v>217</v>
      </c>
      <c r="K2428" s="51" t="s">
        <v>3289</v>
      </c>
      <c r="L2428" s="51" t="s">
        <v>3288</v>
      </c>
      <c r="N2428" s="53">
        <v>154493.49215249674</v>
      </c>
      <c r="P2428" s="53">
        <v>154493.49215249674</v>
      </c>
    </row>
    <row r="2429" spans="1:16" hidden="1">
      <c r="A2429" s="19" t="s">
        <v>1986</v>
      </c>
      <c r="B2429" s="19" t="s">
        <v>1423</v>
      </c>
      <c r="D2429" s="51" t="s">
        <v>1879</v>
      </c>
      <c r="E2429" s="51" t="s">
        <v>0</v>
      </c>
      <c r="F2429" s="51" t="s">
        <v>0</v>
      </c>
      <c r="H2429" s="51" t="s">
        <v>623</v>
      </c>
      <c r="K2429" s="51" t="s">
        <v>2719</v>
      </c>
      <c r="L2429" s="51" t="s">
        <v>2718</v>
      </c>
      <c r="N2429" s="53">
        <v>0</v>
      </c>
      <c r="P2429" s="53">
        <v>0</v>
      </c>
    </row>
    <row r="2430" spans="1:16" hidden="1">
      <c r="A2430" s="19" t="s">
        <v>1985</v>
      </c>
      <c r="B2430" s="19" t="s">
        <v>1423</v>
      </c>
      <c r="D2430" s="51" t="s">
        <v>1879</v>
      </c>
      <c r="E2430" s="51" t="s">
        <v>0</v>
      </c>
      <c r="F2430" s="51" t="s">
        <v>0</v>
      </c>
      <c r="H2430" s="51" t="s">
        <v>623</v>
      </c>
      <c r="K2430" s="51" t="s">
        <v>2719</v>
      </c>
      <c r="L2430" s="51" t="s">
        <v>2718</v>
      </c>
      <c r="N2430" s="53">
        <v>0.18010945431061121</v>
      </c>
      <c r="P2430" s="53">
        <v>0.18010945431061121</v>
      </c>
    </row>
    <row r="2431" spans="1:16" hidden="1">
      <c r="A2431" s="19" t="s">
        <v>1984</v>
      </c>
      <c r="B2431" s="19" t="s">
        <v>1423</v>
      </c>
      <c r="D2431" s="51" t="s">
        <v>1879</v>
      </c>
      <c r="E2431" s="51" t="s">
        <v>0</v>
      </c>
      <c r="F2431" s="51" t="s">
        <v>0</v>
      </c>
      <c r="H2431" s="51" t="s">
        <v>623</v>
      </c>
      <c r="K2431" s="51" t="s">
        <v>2719</v>
      </c>
      <c r="L2431" s="51" t="s">
        <v>2718</v>
      </c>
      <c r="N2431" s="53">
        <v>24476.227890545688</v>
      </c>
      <c r="P2431" s="53">
        <v>24476.227890545688</v>
      </c>
    </row>
    <row r="2432" spans="1:16" hidden="1">
      <c r="A2432" s="19" t="s">
        <v>39</v>
      </c>
      <c r="B2432" s="19" t="s">
        <v>1424</v>
      </c>
      <c r="D2432" s="51" t="s">
        <v>1879</v>
      </c>
      <c r="E2432" s="51" t="s">
        <v>460</v>
      </c>
      <c r="F2432" s="51" t="s">
        <v>460</v>
      </c>
      <c r="H2432" s="51" t="s">
        <v>623</v>
      </c>
      <c r="N2432" s="53">
        <v>137.43899999999999</v>
      </c>
      <c r="P2432" s="53">
        <v>137.43899999999999</v>
      </c>
    </row>
    <row r="2433" spans="1:16" hidden="1">
      <c r="A2433" s="19" t="s">
        <v>1986</v>
      </c>
      <c r="B2433" s="19" t="s">
        <v>3700</v>
      </c>
      <c r="D2433" s="51" t="s">
        <v>1879</v>
      </c>
      <c r="E2433" s="51" t="s">
        <v>103</v>
      </c>
      <c r="F2433" s="51" t="s">
        <v>103</v>
      </c>
      <c r="H2433" s="51" t="s">
        <v>623</v>
      </c>
      <c r="J2433" s="51" t="s">
        <v>3699</v>
      </c>
      <c r="K2433" s="51" t="s">
        <v>3698</v>
      </c>
      <c r="L2433" s="51" t="s">
        <v>15</v>
      </c>
      <c r="N2433" s="53">
        <v>0</v>
      </c>
      <c r="P2433" s="53">
        <v>0</v>
      </c>
    </row>
    <row r="2434" spans="1:16" hidden="1">
      <c r="A2434" s="19" t="s">
        <v>1985</v>
      </c>
      <c r="B2434" s="19" t="s">
        <v>3700</v>
      </c>
      <c r="D2434" s="51" t="s">
        <v>1879</v>
      </c>
      <c r="E2434" s="51" t="s">
        <v>103</v>
      </c>
      <c r="F2434" s="51" t="s">
        <v>103</v>
      </c>
      <c r="H2434" s="51" t="s">
        <v>623</v>
      </c>
      <c r="J2434" s="51" t="s">
        <v>3699</v>
      </c>
      <c r="K2434" s="51" t="s">
        <v>3698</v>
      </c>
      <c r="L2434" s="51" t="s">
        <v>15</v>
      </c>
      <c r="N2434" s="53">
        <v>0</v>
      </c>
      <c r="P2434" s="53">
        <v>0</v>
      </c>
    </row>
    <row r="2435" spans="1:16" hidden="1">
      <c r="A2435" s="19" t="s">
        <v>1984</v>
      </c>
      <c r="B2435" s="19" t="s">
        <v>3700</v>
      </c>
      <c r="D2435" s="51" t="s">
        <v>1879</v>
      </c>
      <c r="E2435" s="51" t="s">
        <v>103</v>
      </c>
      <c r="F2435" s="51" t="s">
        <v>103</v>
      </c>
      <c r="H2435" s="51" t="s">
        <v>623</v>
      </c>
      <c r="J2435" s="51" t="s">
        <v>3699</v>
      </c>
      <c r="K2435" s="51" t="s">
        <v>3698</v>
      </c>
      <c r="L2435" s="51" t="s">
        <v>15</v>
      </c>
      <c r="N2435" s="53">
        <v>0</v>
      </c>
      <c r="P2435" s="53">
        <v>0</v>
      </c>
    </row>
    <row r="2436" spans="1:16" hidden="1">
      <c r="A2436" s="19" t="s">
        <v>434</v>
      </c>
      <c r="B2436" s="19" t="s">
        <v>1425</v>
      </c>
      <c r="D2436" s="51" t="s">
        <v>1879</v>
      </c>
      <c r="E2436" s="51" t="s">
        <v>0</v>
      </c>
      <c r="F2436" s="51" t="s">
        <v>243</v>
      </c>
      <c r="G2436" s="51" t="s">
        <v>0</v>
      </c>
      <c r="H2436" s="51" t="s">
        <v>1878</v>
      </c>
      <c r="K2436" s="51" t="s">
        <v>1900</v>
      </c>
      <c r="L2436" s="51">
        <v>50831</v>
      </c>
      <c r="N2436" s="53">
        <v>0</v>
      </c>
      <c r="P2436" s="53">
        <v>0</v>
      </c>
    </row>
    <row r="2437" spans="1:16" hidden="1">
      <c r="A2437" s="19" t="s">
        <v>611</v>
      </c>
      <c r="B2437" s="19" t="s">
        <v>1425</v>
      </c>
      <c r="D2437" s="51" t="s">
        <v>1879</v>
      </c>
      <c r="E2437" s="51" t="s">
        <v>0</v>
      </c>
      <c r="F2437" s="51" t="s">
        <v>243</v>
      </c>
      <c r="H2437" s="51" t="s">
        <v>1426</v>
      </c>
      <c r="J2437" s="51" t="s">
        <v>131</v>
      </c>
      <c r="K2437" s="51" t="s">
        <v>1900</v>
      </c>
      <c r="L2437" s="51">
        <v>50831</v>
      </c>
      <c r="N2437" s="53">
        <v>1234.78</v>
      </c>
      <c r="P2437" s="53">
        <v>1234.78</v>
      </c>
    </row>
    <row r="2438" spans="1:16" hidden="1">
      <c r="A2438" s="19" t="s">
        <v>636</v>
      </c>
      <c r="B2438" s="19" t="s">
        <v>1425</v>
      </c>
      <c r="D2438" s="51" t="s">
        <v>1879</v>
      </c>
      <c r="E2438" s="51" t="s">
        <v>0</v>
      </c>
      <c r="F2438" s="51" t="s">
        <v>243</v>
      </c>
      <c r="H2438" s="51" t="s">
        <v>1426</v>
      </c>
      <c r="K2438" s="51" t="s">
        <v>1900</v>
      </c>
      <c r="L2438" s="51">
        <v>50831</v>
      </c>
      <c r="N2438" s="53">
        <v>0</v>
      </c>
      <c r="P2438" s="53">
        <v>0</v>
      </c>
    </row>
    <row r="2439" spans="1:16" hidden="1">
      <c r="A2439" s="19" t="s">
        <v>507</v>
      </c>
      <c r="B2439" s="19" t="s">
        <v>1425</v>
      </c>
      <c r="D2439" s="51" t="s">
        <v>1879</v>
      </c>
      <c r="E2439" s="51" t="s">
        <v>0</v>
      </c>
      <c r="F2439" s="51" t="s">
        <v>243</v>
      </c>
      <c r="H2439" s="51" t="s">
        <v>1426</v>
      </c>
      <c r="K2439" s="51" t="s">
        <v>1900</v>
      </c>
      <c r="L2439" s="51">
        <v>50831</v>
      </c>
      <c r="N2439" s="53">
        <v>0</v>
      </c>
      <c r="P2439" s="53">
        <v>0</v>
      </c>
    </row>
    <row r="2440" spans="1:16" hidden="1">
      <c r="A2440" s="19" t="s">
        <v>637</v>
      </c>
      <c r="B2440" s="19" t="s">
        <v>1425</v>
      </c>
      <c r="D2440" s="51" t="s">
        <v>1879</v>
      </c>
      <c r="E2440" s="51" t="s">
        <v>0</v>
      </c>
      <c r="F2440" s="51" t="s">
        <v>243</v>
      </c>
      <c r="H2440" s="51" t="s">
        <v>1426</v>
      </c>
      <c r="K2440" s="51" t="s">
        <v>1900</v>
      </c>
      <c r="L2440" s="51">
        <v>50831</v>
      </c>
      <c r="N2440" s="53">
        <v>0</v>
      </c>
      <c r="P2440" s="53">
        <v>0</v>
      </c>
    </row>
    <row r="2441" spans="1:16" hidden="1">
      <c r="A2441" s="19" t="s">
        <v>639</v>
      </c>
      <c r="B2441" s="19" t="s">
        <v>1425</v>
      </c>
      <c r="D2441" s="51" t="s">
        <v>1879</v>
      </c>
      <c r="E2441" s="51" t="s">
        <v>0</v>
      </c>
      <c r="F2441" s="51" t="s">
        <v>243</v>
      </c>
      <c r="H2441" s="51" t="s">
        <v>1426</v>
      </c>
      <c r="K2441" s="51" t="s">
        <v>1900</v>
      </c>
      <c r="L2441" s="51">
        <v>50831</v>
      </c>
      <c r="N2441" s="53">
        <v>0</v>
      </c>
      <c r="P2441" s="53">
        <v>0</v>
      </c>
    </row>
    <row r="2442" spans="1:16" hidden="1">
      <c r="A2442" s="19" t="s">
        <v>1894</v>
      </c>
      <c r="B2442" s="19" t="s">
        <v>1425</v>
      </c>
      <c r="D2442" s="51" t="s">
        <v>1879</v>
      </c>
      <c r="E2442" s="51" t="s">
        <v>0</v>
      </c>
      <c r="F2442" s="51" t="s">
        <v>243</v>
      </c>
      <c r="H2442" s="51" t="s">
        <v>1426</v>
      </c>
      <c r="K2442" s="51" t="s">
        <v>1900</v>
      </c>
      <c r="L2442" s="51">
        <v>50831</v>
      </c>
      <c r="N2442" s="53">
        <v>0</v>
      </c>
      <c r="P2442" s="53">
        <v>0</v>
      </c>
    </row>
    <row r="2443" spans="1:16" hidden="1">
      <c r="A2443" s="19" t="s">
        <v>640</v>
      </c>
      <c r="B2443" s="19" t="s">
        <v>1425</v>
      </c>
      <c r="D2443" s="51" t="s">
        <v>1879</v>
      </c>
      <c r="E2443" s="51" t="s">
        <v>0</v>
      </c>
      <c r="F2443" s="51" t="s">
        <v>243</v>
      </c>
      <c r="H2443" s="51" t="s">
        <v>1426</v>
      </c>
      <c r="K2443" s="51" t="s">
        <v>1900</v>
      </c>
      <c r="L2443" s="51">
        <v>50831</v>
      </c>
      <c r="N2443" s="53">
        <v>0</v>
      </c>
      <c r="P2443" s="53">
        <v>0</v>
      </c>
    </row>
    <row r="2444" spans="1:16" hidden="1">
      <c r="A2444" s="19" t="s">
        <v>1983</v>
      </c>
      <c r="B2444" s="19" t="s">
        <v>1427</v>
      </c>
      <c r="D2444" s="51" t="s">
        <v>1879</v>
      </c>
      <c r="E2444" s="51" t="s">
        <v>4</v>
      </c>
      <c r="F2444" s="51" t="s">
        <v>4</v>
      </c>
      <c r="H2444" s="51" t="s">
        <v>623</v>
      </c>
      <c r="J2444" s="51" t="s">
        <v>2168</v>
      </c>
      <c r="K2444" s="51" t="s">
        <v>2055</v>
      </c>
      <c r="N2444" s="53">
        <v>35329</v>
      </c>
      <c r="P2444" s="53">
        <v>35329</v>
      </c>
    </row>
    <row r="2445" spans="1:16" hidden="1">
      <c r="A2445" s="19" t="s">
        <v>1994</v>
      </c>
      <c r="B2445" s="19" t="s">
        <v>1428</v>
      </c>
      <c r="D2445" s="51" t="s">
        <v>1879</v>
      </c>
      <c r="E2445" s="51" t="s">
        <v>4</v>
      </c>
      <c r="F2445" s="51" t="s">
        <v>4</v>
      </c>
      <c r="H2445" s="51" t="s">
        <v>623</v>
      </c>
      <c r="I2445" s="51" t="s">
        <v>2168</v>
      </c>
      <c r="J2445" s="51" t="s">
        <v>2055</v>
      </c>
      <c r="N2445" s="53">
        <v>20690</v>
      </c>
      <c r="P2445" s="53">
        <v>20690</v>
      </c>
    </row>
    <row r="2446" spans="1:16" hidden="1">
      <c r="A2446" s="19" t="s">
        <v>2745</v>
      </c>
      <c r="B2446" s="19" t="s">
        <v>1428</v>
      </c>
      <c r="D2446" s="51" t="s">
        <v>1879</v>
      </c>
      <c r="E2446" s="51" t="s">
        <v>4</v>
      </c>
      <c r="F2446" s="51" t="s">
        <v>4</v>
      </c>
      <c r="H2446" s="51" t="s">
        <v>623</v>
      </c>
      <c r="J2446" s="51" t="s">
        <v>2055</v>
      </c>
      <c r="N2446" s="53">
        <v>8399</v>
      </c>
      <c r="P2446" s="53">
        <v>8399</v>
      </c>
    </row>
    <row r="2447" spans="1:16" hidden="1">
      <c r="A2447" s="19" t="s">
        <v>2024</v>
      </c>
      <c r="B2447" s="19" t="s">
        <v>1428</v>
      </c>
      <c r="D2447" s="51" t="s">
        <v>1879</v>
      </c>
      <c r="E2447" s="51" t="s">
        <v>4</v>
      </c>
      <c r="F2447" s="51" t="s">
        <v>4</v>
      </c>
      <c r="G2447" s="51" t="s">
        <v>4</v>
      </c>
      <c r="H2447" s="51" t="s">
        <v>1878</v>
      </c>
      <c r="K2447" s="51" t="s">
        <v>2055</v>
      </c>
      <c r="N2447" s="53">
        <v>35642</v>
      </c>
      <c r="P2447" s="53">
        <v>35642</v>
      </c>
    </row>
    <row r="2448" spans="1:16" hidden="1">
      <c r="A2448" s="19" t="s">
        <v>2019</v>
      </c>
      <c r="B2448" s="19" t="s">
        <v>2169</v>
      </c>
      <c r="D2448" s="51" t="s">
        <v>1879</v>
      </c>
      <c r="E2448" s="51" t="s">
        <v>4</v>
      </c>
      <c r="F2448" s="51" t="s">
        <v>4</v>
      </c>
      <c r="G2448" s="51" t="s">
        <v>4</v>
      </c>
      <c r="H2448" s="51" t="s">
        <v>1878</v>
      </c>
      <c r="J2448" s="51" t="s">
        <v>2168</v>
      </c>
      <c r="K2448" s="51" t="s">
        <v>2055</v>
      </c>
      <c r="L2448" s="51">
        <v>10597</v>
      </c>
      <c r="N2448" s="53">
        <v>16710</v>
      </c>
      <c r="O2448" s="53">
        <v>0</v>
      </c>
      <c r="P2448" s="53">
        <v>16710</v>
      </c>
    </row>
    <row r="2449" spans="1:16" hidden="1">
      <c r="A2449" s="19" t="s">
        <v>1986</v>
      </c>
      <c r="B2449" s="19" t="s">
        <v>1429</v>
      </c>
      <c r="D2449" s="51" t="s">
        <v>1879</v>
      </c>
      <c r="E2449" s="51" t="s">
        <v>4</v>
      </c>
      <c r="F2449" s="51" t="s">
        <v>4</v>
      </c>
      <c r="H2449" s="51" t="s">
        <v>623</v>
      </c>
      <c r="J2449" s="51" t="s">
        <v>3600</v>
      </c>
      <c r="K2449" s="51" t="s">
        <v>3599</v>
      </c>
      <c r="L2449" s="51">
        <v>54931</v>
      </c>
      <c r="N2449" s="53">
        <v>0</v>
      </c>
      <c r="P2449" s="53">
        <v>0</v>
      </c>
    </row>
    <row r="2450" spans="1:16" hidden="1">
      <c r="A2450" s="19" t="s">
        <v>1985</v>
      </c>
      <c r="B2450" s="19" t="s">
        <v>1429</v>
      </c>
      <c r="D2450" s="51" t="s">
        <v>1879</v>
      </c>
      <c r="E2450" s="51" t="s">
        <v>4</v>
      </c>
      <c r="F2450" s="51" t="s">
        <v>4</v>
      </c>
      <c r="H2450" s="51" t="s">
        <v>623</v>
      </c>
      <c r="J2450" s="51" t="s">
        <v>3600</v>
      </c>
      <c r="K2450" s="51" t="s">
        <v>3599</v>
      </c>
      <c r="L2450" s="51">
        <v>54931</v>
      </c>
      <c r="N2450" s="53">
        <v>0.55667578288952235</v>
      </c>
      <c r="P2450" s="53">
        <v>0.55667578288952235</v>
      </c>
    </row>
    <row r="2451" spans="1:16" hidden="1">
      <c r="A2451" s="19" t="s">
        <v>1984</v>
      </c>
      <c r="B2451" s="19" t="s">
        <v>1429</v>
      </c>
      <c r="D2451" s="51" t="s">
        <v>1879</v>
      </c>
      <c r="E2451" s="51" t="s">
        <v>4</v>
      </c>
      <c r="F2451" s="51" t="s">
        <v>4</v>
      </c>
      <c r="H2451" s="51" t="s">
        <v>623</v>
      </c>
      <c r="J2451" s="51" t="s">
        <v>3600</v>
      </c>
      <c r="K2451" s="51" t="s">
        <v>3599</v>
      </c>
      <c r="L2451" s="51">
        <v>54931</v>
      </c>
      <c r="N2451" s="53">
        <v>75650.239324217109</v>
      </c>
      <c r="P2451" s="53">
        <v>75650.239324217109</v>
      </c>
    </row>
    <row r="2452" spans="1:16" hidden="1">
      <c r="A2452" s="19" t="s">
        <v>1986</v>
      </c>
      <c r="B2452" s="19" t="s">
        <v>9</v>
      </c>
      <c r="D2452" s="51" t="s">
        <v>1879</v>
      </c>
      <c r="E2452" s="51" t="s">
        <v>0</v>
      </c>
      <c r="F2452" s="51" t="s">
        <v>0</v>
      </c>
      <c r="H2452" s="51" t="s">
        <v>623</v>
      </c>
      <c r="J2452" s="51" t="s">
        <v>472</v>
      </c>
      <c r="K2452" s="51" t="s">
        <v>3803</v>
      </c>
      <c r="N2452" s="53">
        <v>0</v>
      </c>
      <c r="P2452" s="53">
        <v>0</v>
      </c>
    </row>
    <row r="2453" spans="1:16" hidden="1">
      <c r="A2453" s="19" t="s">
        <v>1985</v>
      </c>
      <c r="B2453" s="19" t="s">
        <v>9</v>
      </c>
      <c r="D2453" s="51" t="s">
        <v>1879</v>
      </c>
      <c r="E2453" s="51" t="s">
        <v>0</v>
      </c>
      <c r="F2453" s="51" t="s">
        <v>0</v>
      </c>
      <c r="H2453" s="51" t="s">
        <v>623</v>
      </c>
      <c r="J2453" s="51" t="s">
        <v>472</v>
      </c>
      <c r="K2453" s="51" t="s">
        <v>3803</v>
      </c>
      <c r="N2453" s="53">
        <v>0.46759610744369706</v>
      </c>
      <c r="P2453" s="53">
        <v>0.46759610744369706</v>
      </c>
    </row>
    <row r="2454" spans="1:16" hidden="1">
      <c r="A2454" s="19" t="s">
        <v>1984</v>
      </c>
      <c r="B2454" s="19" t="s">
        <v>9</v>
      </c>
      <c r="D2454" s="51" t="s">
        <v>1879</v>
      </c>
      <c r="E2454" s="51" t="s">
        <v>0</v>
      </c>
      <c r="F2454" s="51" t="s">
        <v>0</v>
      </c>
      <c r="H2454" s="51" t="s">
        <v>623</v>
      </c>
      <c r="J2454" s="51" t="s">
        <v>472</v>
      </c>
      <c r="K2454" s="51" t="s">
        <v>3803</v>
      </c>
      <c r="N2454" s="53">
        <v>63544.631403892556</v>
      </c>
      <c r="P2454" s="53">
        <v>63544.631403892556</v>
      </c>
    </row>
    <row r="2455" spans="1:16" hidden="1">
      <c r="A2455" s="19" t="s">
        <v>1986</v>
      </c>
      <c r="B2455" s="19" t="s">
        <v>8</v>
      </c>
      <c r="D2455" s="51" t="s">
        <v>1879</v>
      </c>
      <c r="E2455" s="51" t="s">
        <v>0</v>
      </c>
      <c r="F2455" s="51" t="s">
        <v>0</v>
      </c>
      <c r="H2455" s="51" t="s">
        <v>623</v>
      </c>
      <c r="J2455" s="51" t="s">
        <v>473</v>
      </c>
      <c r="K2455" s="51" t="s">
        <v>3802</v>
      </c>
      <c r="N2455" s="53">
        <v>0</v>
      </c>
      <c r="P2455" s="53">
        <v>0</v>
      </c>
    </row>
    <row r="2456" spans="1:16" hidden="1">
      <c r="A2456" s="19" t="s">
        <v>1985</v>
      </c>
      <c r="B2456" s="19" t="s">
        <v>8</v>
      </c>
      <c r="D2456" s="51" t="s">
        <v>1879</v>
      </c>
      <c r="E2456" s="51" t="s">
        <v>0</v>
      </c>
      <c r="F2456" s="51" t="s">
        <v>0</v>
      </c>
      <c r="H2456" s="51" t="s">
        <v>623</v>
      </c>
      <c r="J2456" s="51" t="s">
        <v>473</v>
      </c>
      <c r="K2456" s="51" t="s">
        <v>3802</v>
      </c>
      <c r="N2456" s="53">
        <v>0.44546752497916248</v>
      </c>
      <c r="P2456" s="53">
        <v>0.44546752497916248</v>
      </c>
    </row>
    <row r="2457" spans="1:16" hidden="1">
      <c r="A2457" s="19" t="s">
        <v>1984</v>
      </c>
      <c r="B2457" s="19" t="s">
        <v>8</v>
      </c>
      <c r="D2457" s="51" t="s">
        <v>1879</v>
      </c>
      <c r="E2457" s="51" t="s">
        <v>0</v>
      </c>
      <c r="F2457" s="51" t="s">
        <v>0</v>
      </c>
      <c r="H2457" s="51" t="s">
        <v>623</v>
      </c>
      <c r="J2457" s="51" t="s">
        <v>473</v>
      </c>
      <c r="K2457" s="51" t="s">
        <v>3802</v>
      </c>
      <c r="N2457" s="53">
        <v>60537.436532475018</v>
      </c>
      <c r="P2457" s="53">
        <v>60537.436532475018</v>
      </c>
    </row>
    <row r="2458" spans="1:16" hidden="1">
      <c r="A2458" s="19" t="s">
        <v>1986</v>
      </c>
      <c r="B2458" s="19" t="s">
        <v>1430</v>
      </c>
      <c r="D2458" s="51" t="s">
        <v>1879</v>
      </c>
      <c r="E2458" s="51" t="s">
        <v>460</v>
      </c>
      <c r="F2458" s="51" t="s">
        <v>460</v>
      </c>
      <c r="H2458" s="51" t="s">
        <v>623</v>
      </c>
      <c r="J2458" s="51" t="s">
        <v>3298</v>
      </c>
      <c r="K2458" s="51" t="s">
        <v>3297</v>
      </c>
      <c r="L2458" s="51">
        <v>59249</v>
      </c>
      <c r="N2458" s="53">
        <v>0</v>
      </c>
      <c r="P2458" s="53">
        <v>0</v>
      </c>
    </row>
    <row r="2459" spans="1:16" hidden="1">
      <c r="A2459" s="19" t="s">
        <v>1985</v>
      </c>
      <c r="B2459" s="19" t="s">
        <v>1430</v>
      </c>
      <c r="D2459" s="51" t="s">
        <v>1879</v>
      </c>
      <c r="E2459" s="51" t="s">
        <v>460</v>
      </c>
      <c r="F2459" s="51" t="s">
        <v>460</v>
      </c>
      <c r="H2459" s="51" t="s">
        <v>623</v>
      </c>
      <c r="J2459" s="51" t="s">
        <v>3298</v>
      </c>
      <c r="K2459" s="51" t="s">
        <v>3297</v>
      </c>
      <c r="L2459" s="51">
        <v>59249</v>
      </c>
      <c r="N2459" s="53">
        <v>0.39641663359489132</v>
      </c>
      <c r="P2459" s="53">
        <v>0.39641663359489132</v>
      </c>
    </row>
    <row r="2460" spans="1:16" hidden="1">
      <c r="A2460" s="19" t="s">
        <v>1984</v>
      </c>
      <c r="B2460" s="19" t="s">
        <v>1430</v>
      </c>
      <c r="D2460" s="51" t="s">
        <v>1879</v>
      </c>
      <c r="E2460" s="51" t="s">
        <v>460</v>
      </c>
      <c r="F2460" s="51" t="s">
        <v>460</v>
      </c>
      <c r="H2460" s="51" t="s">
        <v>623</v>
      </c>
      <c r="J2460" s="51" t="s">
        <v>3298</v>
      </c>
      <c r="K2460" s="51" t="s">
        <v>3297</v>
      </c>
      <c r="L2460" s="51">
        <v>59249</v>
      </c>
      <c r="N2460" s="53">
        <v>53871.596583366409</v>
      </c>
      <c r="P2460" s="53">
        <v>53871.596583366409</v>
      </c>
    </row>
    <row r="2461" spans="1:16" hidden="1">
      <c r="A2461" s="19" t="s">
        <v>1986</v>
      </c>
      <c r="B2461" s="19" t="s">
        <v>1431</v>
      </c>
      <c r="D2461" s="51" t="s">
        <v>1879</v>
      </c>
      <c r="E2461" s="51" t="s">
        <v>460</v>
      </c>
      <c r="F2461" s="51" t="s">
        <v>460</v>
      </c>
      <c r="H2461" s="51" t="s">
        <v>623</v>
      </c>
      <c r="J2461" s="51" t="s">
        <v>2973</v>
      </c>
      <c r="K2461" s="51" t="s">
        <v>2972</v>
      </c>
      <c r="L2461" s="51">
        <v>59250</v>
      </c>
      <c r="N2461" s="53">
        <v>0</v>
      </c>
      <c r="P2461" s="53">
        <v>0</v>
      </c>
    </row>
    <row r="2462" spans="1:16" hidden="1">
      <c r="A2462" s="19" t="s">
        <v>1985</v>
      </c>
      <c r="B2462" s="19" t="s">
        <v>1431</v>
      </c>
      <c r="D2462" s="51" t="s">
        <v>1879</v>
      </c>
      <c r="E2462" s="51" t="s">
        <v>460</v>
      </c>
      <c r="F2462" s="51" t="s">
        <v>460</v>
      </c>
      <c r="H2462" s="51" t="s">
        <v>623</v>
      </c>
      <c r="J2462" s="51" t="s">
        <v>2973</v>
      </c>
      <c r="K2462" s="51" t="s">
        <v>2972</v>
      </c>
      <c r="L2462" s="51">
        <v>59250</v>
      </c>
      <c r="N2462" s="53">
        <v>0.3950395948218054</v>
      </c>
      <c r="P2462" s="53">
        <v>0.3950395948218054</v>
      </c>
    </row>
    <row r="2463" spans="1:16" hidden="1">
      <c r="A2463" s="19" t="s">
        <v>1984</v>
      </c>
      <c r="B2463" s="19" t="s">
        <v>1431</v>
      </c>
      <c r="D2463" s="51" t="s">
        <v>1879</v>
      </c>
      <c r="E2463" s="51" t="s">
        <v>460</v>
      </c>
      <c r="F2463" s="51" t="s">
        <v>460</v>
      </c>
      <c r="H2463" s="51" t="s">
        <v>623</v>
      </c>
      <c r="J2463" s="51" t="s">
        <v>2973</v>
      </c>
      <c r="K2463" s="51" t="s">
        <v>2972</v>
      </c>
      <c r="L2463" s="51">
        <v>59250</v>
      </c>
      <c r="N2463" s="53">
        <v>53684.461960405184</v>
      </c>
      <c r="P2463" s="53">
        <v>53684.461960405184</v>
      </c>
    </row>
    <row r="2464" spans="1:16" hidden="1">
      <c r="A2464" s="19" t="s">
        <v>1889</v>
      </c>
      <c r="B2464" s="19" t="s">
        <v>1432</v>
      </c>
      <c r="D2464" s="51" t="s">
        <v>1879</v>
      </c>
      <c r="E2464" s="51" t="s">
        <v>622</v>
      </c>
      <c r="F2464" s="51" t="s">
        <v>622</v>
      </c>
      <c r="H2464" s="51" t="s">
        <v>1899</v>
      </c>
      <c r="J2464" s="51" t="s">
        <v>67</v>
      </c>
      <c r="K2464" s="51" t="s">
        <v>67</v>
      </c>
      <c r="L2464" s="51">
        <v>56135</v>
      </c>
      <c r="N2464" s="53">
        <v>89261</v>
      </c>
      <c r="P2464" s="53">
        <v>89261</v>
      </c>
    </row>
    <row r="2465" spans="1:16" hidden="1">
      <c r="A2465" s="19" t="s">
        <v>2276</v>
      </c>
      <c r="B2465" s="19" t="s">
        <v>153</v>
      </c>
      <c r="D2465" s="51" t="s">
        <v>1879</v>
      </c>
      <c r="E2465" s="51" t="s">
        <v>4</v>
      </c>
      <c r="F2465" s="51" t="s">
        <v>4</v>
      </c>
      <c r="H2465" s="51" t="s">
        <v>623</v>
      </c>
      <c r="J2465" s="51" t="s">
        <v>2128</v>
      </c>
      <c r="K2465" s="51" t="s">
        <v>2127</v>
      </c>
      <c r="L2465" s="51">
        <v>59236</v>
      </c>
      <c r="N2465" s="53">
        <v>14916</v>
      </c>
      <c r="O2465" s="53">
        <v>0</v>
      </c>
      <c r="P2465" s="53">
        <v>14916</v>
      </c>
    </row>
    <row r="2466" spans="1:16" hidden="1">
      <c r="A2466" s="19" t="s">
        <v>2653</v>
      </c>
      <c r="B2466" s="19" t="s">
        <v>153</v>
      </c>
      <c r="D2466" s="51" t="s">
        <v>1879</v>
      </c>
      <c r="E2466" s="51" t="s">
        <v>4</v>
      </c>
      <c r="F2466" s="51" t="s">
        <v>4</v>
      </c>
      <c r="H2466" s="51" t="s">
        <v>623</v>
      </c>
      <c r="J2466" s="51" t="s">
        <v>2128</v>
      </c>
      <c r="K2466" s="51" t="s">
        <v>2127</v>
      </c>
      <c r="L2466" s="51">
        <v>59236</v>
      </c>
      <c r="N2466" s="53">
        <v>84</v>
      </c>
      <c r="O2466" s="53">
        <v>0</v>
      </c>
      <c r="P2466" s="53">
        <v>84</v>
      </c>
    </row>
    <row r="2467" spans="1:16" hidden="1">
      <c r="A2467" s="19" t="s">
        <v>2959</v>
      </c>
      <c r="B2467" s="19" t="s">
        <v>153</v>
      </c>
      <c r="D2467" s="51" t="s">
        <v>1879</v>
      </c>
      <c r="E2467" s="51" t="s">
        <v>4</v>
      </c>
      <c r="F2467" s="51" t="s">
        <v>4</v>
      </c>
      <c r="H2467" s="51" t="s">
        <v>623</v>
      </c>
      <c r="J2467" s="51" t="s">
        <v>2128</v>
      </c>
      <c r="K2467" s="51" t="s">
        <v>2127</v>
      </c>
      <c r="L2467" s="51">
        <v>59236</v>
      </c>
      <c r="N2467" s="53">
        <v>53308</v>
      </c>
      <c r="O2467" s="53">
        <v>0</v>
      </c>
      <c r="P2467" s="53">
        <v>53308</v>
      </c>
    </row>
    <row r="2468" spans="1:16" hidden="1">
      <c r="A2468" s="19" t="s">
        <v>2268</v>
      </c>
      <c r="B2468" s="19" t="s">
        <v>153</v>
      </c>
      <c r="D2468" s="51" t="s">
        <v>1879</v>
      </c>
      <c r="E2468" s="51" t="s">
        <v>4</v>
      </c>
      <c r="F2468" s="51" t="s">
        <v>4</v>
      </c>
      <c r="H2468" s="51" t="s">
        <v>623</v>
      </c>
      <c r="J2468" s="51" t="s">
        <v>2128</v>
      </c>
      <c r="K2468" s="51" t="s">
        <v>2127</v>
      </c>
      <c r="L2468" s="51">
        <v>59236</v>
      </c>
      <c r="N2468" s="53">
        <v>282254</v>
      </c>
      <c r="O2468" s="53">
        <v>77100</v>
      </c>
      <c r="P2468" s="53">
        <v>205154</v>
      </c>
    </row>
    <row r="2469" spans="1:16" hidden="1">
      <c r="A2469" s="19" t="s">
        <v>2121</v>
      </c>
      <c r="B2469" s="19" t="s">
        <v>153</v>
      </c>
      <c r="D2469" s="51" t="s">
        <v>1879</v>
      </c>
      <c r="E2469" s="51" t="s">
        <v>4</v>
      </c>
      <c r="F2469" s="51" t="s">
        <v>4</v>
      </c>
      <c r="G2469" s="51" t="s">
        <v>4</v>
      </c>
      <c r="H2469" s="51" t="s">
        <v>1878</v>
      </c>
      <c r="J2469" s="51" t="s">
        <v>2128</v>
      </c>
      <c r="K2469" s="51" t="s">
        <v>2127</v>
      </c>
      <c r="L2469" s="51">
        <v>59236</v>
      </c>
      <c r="N2469" s="53">
        <v>9681</v>
      </c>
      <c r="O2469" s="53">
        <v>0</v>
      </c>
      <c r="P2469" s="53">
        <v>9681</v>
      </c>
    </row>
    <row r="2470" spans="1:16" hidden="1">
      <c r="A2470" s="19" t="s">
        <v>2129</v>
      </c>
      <c r="B2470" s="19" t="s">
        <v>153</v>
      </c>
      <c r="D2470" s="51" t="s">
        <v>1879</v>
      </c>
      <c r="E2470" s="51" t="s">
        <v>4</v>
      </c>
      <c r="F2470" s="51" t="s">
        <v>4</v>
      </c>
      <c r="G2470" s="51" t="s">
        <v>4</v>
      </c>
      <c r="H2470" s="51" t="s">
        <v>1878</v>
      </c>
      <c r="J2470" s="51" t="s">
        <v>2128</v>
      </c>
      <c r="K2470" s="51" t="s">
        <v>2127</v>
      </c>
      <c r="L2470" s="51">
        <v>59236</v>
      </c>
      <c r="N2470" s="53">
        <v>1319</v>
      </c>
      <c r="O2470" s="53">
        <v>0</v>
      </c>
      <c r="P2470" s="53">
        <v>1319</v>
      </c>
    </row>
    <row r="2471" spans="1:16" hidden="1">
      <c r="A2471" s="19" t="s">
        <v>1994</v>
      </c>
      <c r="B2471" s="19" t="s">
        <v>3913</v>
      </c>
      <c r="D2471" s="51" t="s">
        <v>1879</v>
      </c>
      <c r="E2471" s="51" t="s">
        <v>4</v>
      </c>
      <c r="F2471" s="51" t="s">
        <v>4</v>
      </c>
      <c r="H2471" s="51" t="s">
        <v>623</v>
      </c>
      <c r="I2471" s="51" t="s">
        <v>2128</v>
      </c>
      <c r="J2471" s="51" t="s">
        <v>2127</v>
      </c>
      <c r="N2471" s="53">
        <v>51100</v>
      </c>
      <c r="P2471" s="53">
        <v>51100</v>
      </c>
    </row>
    <row r="2472" spans="1:16" hidden="1">
      <c r="A2472" s="19" t="s">
        <v>2005</v>
      </c>
      <c r="B2472" s="19" t="s">
        <v>1433</v>
      </c>
      <c r="D2472" s="51" t="s">
        <v>1879</v>
      </c>
      <c r="E2472" s="51" t="s">
        <v>4</v>
      </c>
      <c r="F2472" s="51" t="s">
        <v>4</v>
      </c>
      <c r="H2472" s="51" t="s">
        <v>1878</v>
      </c>
      <c r="I2472" s="51" t="s">
        <v>2252</v>
      </c>
      <c r="J2472" s="51" t="s">
        <v>2050</v>
      </c>
      <c r="P2472" s="53">
        <v>79878</v>
      </c>
    </row>
    <row r="2473" spans="1:16" hidden="1">
      <c r="A2473" s="19" t="s">
        <v>2024</v>
      </c>
      <c r="B2473" s="19" t="s">
        <v>1434</v>
      </c>
      <c r="D2473" s="51" t="s">
        <v>1879</v>
      </c>
      <c r="E2473" s="51" t="s">
        <v>4</v>
      </c>
      <c r="F2473" s="51" t="s">
        <v>4</v>
      </c>
      <c r="G2473" s="51" t="s">
        <v>4</v>
      </c>
      <c r="H2473" s="51" t="s">
        <v>1878</v>
      </c>
      <c r="K2473" s="51" t="s">
        <v>2050</v>
      </c>
      <c r="N2473" s="53">
        <v>164398</v>
      </c>
      <c r="P2473" s="53">
        <v>164398</v>
      </c>
    </row>
    <row r="2474" spans="1:16" hidden="1">
      <c r="A2474" s="19" t="s">
        <v>1986</v>
      </c>
      <c r="B2474" s="19" t="s">
        <v>1435</v>
      </c>
      <c r="D2474" s="51" t="s">
        <v>1879</v>
      </c>
      <c r="E2474" s="51" t="s">
        <v>0</v>
      </c>
      <c r="F2474" s="51" t="s">
        <v>0</v>
      </c>
      <c r="H2474" s="51" t="s">
        <v>623</v>
      </c>
      <c r="J2474" s="51" t="s">
        <v>3472</v>
      </c>
      <c r="K2474" s="51" t="s">
        <v>3471</v>
      </c>
      <c r="L2474" s="51">
        <v>55820</v>
      </c>
      <c r="N2474" s="53">
        <v>0</v>
      </c>
      <c r="P2474" s="53">
        <v>0</v>
      </c>
    </row>
    <row r="2475" spans="1:16" hidden="1">
      <c r="A2475" s="19" t="s">
        <v>1985</v>
      </c>
      <c r="B2475" s="19" t="s">
        <v>1435</v>
      </c>
      <c r="D2475" s="51" t="s">
        <v>1879</v>
      </c>
      <c r="E2475" s="51" t="s">
        <v>0</v>
      </c>
      <c r="F2475" s="51" t="s">
        <v>0</v>
      </c>
      <c r="H2475" s="51" t="s">
        <v>623</v>
      </c>
      <c r="J2475" s="51" t="s">
        <v>3472</v>
      </c>
      <c r="K2475" s="51" t="s">
        <v>3471</v>
      </c>
      <c r="L2475" s="51">
        <v>55820</v>
      </c>
      <c r="N2475" s="53">
        <v>2.2060648865691312E-2</v>
      </c>
      <c r="P2475" s="53">
        <v>2.2060648865691312E-2</v>
      </c>
    </row>
    <row r="2476" spans="1:16" hidden="1">
      <c r="A2476" s="19" t="s">
        <v>1984</v>
      </c>
      <c r="B2476" s="19" t="s">
        <v>1435</v>
      </c>
      <c r="D2476" s="51" t="s">
        <v>1879</v>
      </c>
      <c r="E2476" s="51" t="s">
        <v>0</v>
      </c>
      <c r="F2476" s="51" t="s">
        <v>0</v>
      </c>
      <c r="H2476" s="51" t="s">
        <v>623</v>
      </c>
      <c r="J2476" s="51" t="s">
        <v>3472</v>
      </c>
      <c r="K2476" s="51" t="s">
        <v>3471</v>
      </c>
      <c r="L2476" s="51">
        <v>55820</v>
      </c>
      <c r="N2476" s="53">
        <v>2997.9629393511345</v>
      </c>
      <c r="P2476" s="53">
        <v>2997.9629393511345</v>
      </c>
    </row>
    <row r="2477" spans="1:16" hidden="1">
      <c r="A2477" s="19" t="s">
        <v>128</v>
      </c>
      <c r="B2477" s="19" t="s">
        <v>1436</v>
      </c>
      <c r="D2477" s="51" t="s">
        <v>1879</v>
      </c>
      <c r="E2477" s="51" t="s">
        <v>622</v>
      </c>
      <c r="F2477" s="51" t="s">
        <v>622</v>
      </c>
      <c r="H2477" s="51" t="s">
        <v>623</v>
      </c>
      <c r="L2477" s="51">
        <v>56143</v>
      </c>
      <c r="N2477" s="53">
        <v>94539.375880000021</v>
      </c>
      <c r="P2477" s="53">
        <v>94539.375880000021</v>
      </c>
    </row>
    <row r="2478" spans="1:16" hidden="1">
      <c r="A2478" s="19" t="s">
        <v>1986</v>
      </c>
      <c r="B2478" s="19" t="s">
        <v>1437</v>
      </c>
      <c r="C2478" s="51" t="s">
        <v>681</v>
      </c>
      <c r="D2478" s="51" t="s">
        <v>3982</v>
      </c>
      <c r="E2478" s="51" t="s">
        <v>676</v>
      </c>
      <c r="F2478" s="51" t="s">
        <v>676</v>
      </c>
      <c r="H2478" s="51" t="s">
        <v>1</v>
      </c>
      <c r="J2478" s="51" t="s">
        <v>44</v>
      </c>
      <c r="K2478" s="51" t="s">
        <v>44</v>
      </c>
      <c r="L2478" s="51">
        <v>6200</v>
      </c>
      <c r="N2478" s="53">
        <v>0</v>
      </c>
      <c r="P2478" s="53">
        <v>0</v>
      </c>
    </row>
    <row r="2479" spans="1:16" hidden="1">
      <c r="A2479" s="19" t="s">
        <v>1985</v>
      </c>
      <c r="B2479" s="19" t="s">
        <v>1437</v>
      </c>
      <c r="C2479" s="51" t="s">
        <v>681</v>
      </c>
      <c r="D2479" s="51" t="s">
        <v>3982</v>
      </c>
      <c r="E2479" s="51" t="s">
        <v>676</v>
      </c>
      <c r="F2479" s="51" t="s">
        <v>676</v>
      </c>
      <c r="H2479" s="51" t="s">
        <v>1</v>
      </c>
      <c r="J2479" s="51" t="s">
        <v>44</v>
      </c>
      <c r="K2479" s="51" t="s">
        <v>44</v>
      </c>
      <c r="L2479" s="51">
        <v>6200</v>
      </c>
      <c r="N2479" s="53">
        <v>9.3452849361914635E-3</v>
      </c>
      <c r="P2479" s="53">
        <v>9.3452849361914635E-3</v>
      </c>
    </row>
    <row r="2480" spans="1:16" hidden="1">
      <c r="A2480" s="19" t="s">
        <v>1984</v>
      </c>
      <c r="B2480" s="19" t="s">
        <v>1437</v>
      </c>
      <c r="C2480" s="51" t="s">
        <v>681</v>
      </c>
      <c r="D2480" s="51" t="s">
        <v>3982</v>
      </c>
      <c r="E2480" s="51" t="s">
        <v>676</v>
      </c>
      <c r="F2480" s="51" t="s">
        <v>676</v>
      </c>
      <c r="H2480" s="51" t="s">
        <v>1</v>
      </c>
      <c r="J2480" s="51" t="s">
        <v>44</v>
      </c>
      <c r="K2480" s="51" t="s">
        <v>44</v>
      </c>
      <c r="L2480" s="51">
        <v>6200</v>
      </c>
      <c r="N2480" s="53">
        <v>1269.9906547150638</v>
      </c>
      <c r="P2480" s="53">
        <v>1269.9906547150638</v>
      </c>
    </row>
    <row r="2481" spans="1:16" s="138" customFormat="1" hidden="1">
      <c r="A2481" s="138" t="s">
        <v>2149</v>
      </c>
      <c r="B2481" s="138" t="s">
        <v>1438</v>
      </c>
      <c r="C2481" s="140" t="s">
        <v>681</v>
      </c>
      <c r="D2481" s="140" t="s">
        <v>3982</v>
      </c>
      <c r="E2481" s="140" t="s">
        <v>4</v>
      </c>
      <c r="F2481" s="140" t="s">
        <v>2010</v>
      </c>
      <c r="G2481" s="140" t="s">
        <v>4</v>
      </c>
      <c r="H2481" s="140" t="s">
        <v>466</v>
      </c>
      <c r="I2481" s="140"/>
      <c r="J2481" s="140" t="s">
        <v>4176</v>
      </c>
      <c r="K2481" s="140"/>
      <c r="L2481" s="140">
        <v>55740</v>
      </c>
      <c r="M2481" s="140"/>
      <c r="N2481" s="139">
        <v>2253.3193273383749</v>
      </c>
      <c r="O2481" s="139">
        <v>0</v>
      </c>
      <c r="P2481" s="139">
        <v>2253.3193273383749</v>
      </c>
    </row>
    <row r="2482" spans="1:16" hidden="1">
      <c r="A2482" s="19" t="s">
        <v>54</v>
      </c>
      <c r="B2482" s="19" t="s">
        <v>1439</v>
      </c>
      <c r="D2482" s="51" t="s">
        <v>1879</v>
      </c>
      <c r="E2482" s="51" t="s">
        <v>622</v>
      </c>
      <c r="F2482" s="51" t="s">
        <v>622</v>
      </c>
      <c r="H2482" s="51" t="s">
        <v>842</v>
      </c>
      <c r="L2482" s="51">
        <v>7824</v>
      </c>
      <c r="N2482" s="53">
        <v>2074</v>
      </c>
      <c r="P2482" s="53">
        <v>2074</v>
      </c>
    </row>
    <row r="2483" spans="1:16" hidden="1">
      <c r="A2483" s="19" t="s">
        <v>1986</v>
      </c>
      <c r="B2483" s="19" t="s">
        <v>1440</v>
      </c>
      <c r="C2483" s="51" t="s">
        <v>681</v>
      </c>
      <c r="D2483" s="51" t="s">
        <v>3982</v>
      </c>
      <c r="E2483" s="51" t="s">
        <v>676</v>
      </c>
      <c r="F2483" s="51" t="s">
        <v>676</v>
      </c>
      <c r="H2483" s="51" t="s">
        <v>1</v>
      </c>
      <c r="J2483" s="51" t="s">
        <v>44</v>
      </c>
      <c r="K2483" s="51" t="s">
        <v>44</v>
      </c>
      <c r="L2483" s="51">
        <v>3883</v>
      </c>
      <c r="N2483" s="53">
        <v>0</v>
      </c>
      <c r="P2483" s="53">
        <v>0</v>
      </c>
    </row>
    <row r="2484" spans="1:16" hidden="1">
      <c r="A2484" s="19" t="s">
        <v>1985</v>
      </c>
      <c r="B2484" s="19" t="s">
        <v>1440</v>
      </c>
      <c r="C2484" s="51" t="s">
        <v>681</v>
      </c>
      <c r="D2484" s="51" t="s">
        <v>3982</v>
      </c>
      <c r="E2484" s="51" t="s">
        <v>676</v>
      </c>
      <c r="F2484" s="51" t="s">
        <v>676</v>
      </c>
      <c r="H2484" s="51" t="s">
        <v>1</v>
      </c>
      <c r="J2484" s="51" t="s">
        <v>44</v>
      </c>
      <c r="K2484" s="51" t="s">
        <v>44</v>
      </c>
      <c r="L2484" s="51">
        <v>3883</v>
      </c>
      <c r="N2484" s="53">
        <v>1.4135663277499056E-2</v>
      </c>
      <c r="P2484" s="53">
        <v>1.4135663277499056E-2</v>
      </c>
    </row>
    <row r="2485" spans="1:16" hidden="1">
      <c r="A2485" s="19" t="s">
        <v>1984</v>
      </c>
      <c r="B2485" s="19" t="s">
        <v>1440</v>
      </c>
      <c r="C2485" s="51" t="s">
        <v>681</v>
      </c>
      <c r="D2485" s="51" t="s">
        <v>3982</v>
      </c>
      <c r="E2485" s="51" t="s">
        <v>676</v>
      </c>
      <c r="F2485" s="51" t="s">
        <v>676</v>
      </c>
      <c r="H2485" s="51" t="s">
        <v>1</v>
      </c>
      <c r="J2485" s="51" t="s">
        <v>44</v>
      </c>
      <c r="K2485" s="51" t="s">
        <v>44</v>
      </c>
      <c r="L2485" s="51">
        <v>3883</v>
      </c>
      <c r="N2485" s="53">
        <v>1920.9858643367224</v>
      </c>
      <c r="P2485" s="53">
        <v>1920.9858643367224</v>
      </c>
    </row>
    <row r="2486" spans="1:16" hidden="1">
      <c r="A2486" s="19" t="s">
        <v>2745</v>
      </c>
      <c r="B2486" s="19" t="s">
        <v>1441</v>
      </c>
      <c r="C2486" s="51" t="s">
        <v>681</v>
      </c>
      <c r="D2486" s="51" t="s">
        <v>3982</v>
      </c>
      <c r="E2486" s="51" t="s">
        <v>103</v>
      </c>
      <c r="F2486" s="51" t="s">
        <v>63</v>
      </c>
      <c r="H2486" s="51" t="s">
        <v>1</v>
      </c>
      <c r="J2486" s="51" t="s">
        <v>4003</v>
      </c>
      <c r="K2486" s="51">
        <v>3883</v>
      </c>
      <c r="N2486" s="53">
        <v>85941</v>
      </c>
      <c r="P2486" s="53">
        <v>85941</v>
      </c>
    </row>
    <row r="2487" spans="1:16" hidden="1">
      <c r="A2487" s="19" t="s">
        <v>2268</v>
      </c>
      <c r="B2487" s="19" t="s">
        <v>4032</v>
      </c>
      <c r="C2487" s="51" t="s">
        <v>681</v>
      </c>
      <c r="D2487" s="51" t="s">
        <v>3982</v>
      </c>
      <c r="E2487" s="51" t="s">
        <v>676</v>
      </c>
      <c r="F2487" s="51" t="s">
        <v>962</v>
      </c>
      <c r="H2487" s="51" t="s">
        <v>1</v>
      </c>
      <c r="J2487" s="51" t="s">
        <v>249</v>
      </c>
      <c r="K2487" s="51" t="s">
        <v>249</v>
      </c>
      <c r="L2487" s="51" t="s">
        <v>4033</v>
      </c>
      <c r="N2487" s="53">
        <v>180063</v>
      </c>
      <c r="O2487" s="53">
        <v>0</v>
      </c>
      <c r="P2487" s="53">
        <v>180063</v>
      </c>
    </row>
    <row r="2488" spans="1:16" hidden="1">
      <c r="A2488" s="19" t="s">
        <v>2189</v>
      </c>
      <c r="B2488" s="19" t="s">
        <v>4032</v>
      </c>
      <c r="C2488" s="51" t="s">
        <v>681</v>
      </c>
      <c r="D2488" s="51" t="s">
        <v>3982</v>
      </c>
      <c r="E2488" s="51" t="s">
        <v>676</v>
      </c>
      <c r="F2488" s="51" t="s">
        <v>676</v>
      </c>
      <c r="G2488" s="51" t="s">
        <v>676</v>
      </c>
      <c r="H2488" s="51" t="s">
        <v>1</v>
      </c>
      <c r="L2488" s="51" t="s">
        <v>4031</v>
      </c>
      <c r="N2488" s="53">
        <v>15000</v>
      </c>
      <c r="P2488" s="53">
        <v>15000</v>
      </c>
    </row>
    <row r="2489" spans="1:16" hidden="1">
      <c r="A2489" s="19" t="s">
        <v>1982</v>
      </c>
      <c r="B2489" s="19" t="s">
        <v>4032</v>
      </c>
      <c r="C2489" s="51" t="s">
        <v>681</v>
      </c>
      <c r="D2489" s="51" t="s">
        <v>3982</v>
      </c>
      <c r="E2489" s="51" t="s">
        <v>676</v>
      </c>
      <c r="F2489" s="51" t="s">
        <v>676</v>
      </c>
      <c r="H2489" s="51" t="s">
        <v>1</v>
      </c>
      <c r="L2489" s="51" t="s">
        <v>4031</v>
      </c>
      <c r="N2489" s="53">
        <v>15000</v>
      </c>
      <c r="P2489" s="53">
        <v>15000</v>
      </c>
    </row>
    <row r="2490" spans="1:16" s="135" customFormat="1">
      <c r="A2490" s="135" t="s">
        <v>2149</v>
      </c>
      <c r="B2490" s="135" t="s">
        <v>568</v>
      </c>
      <c r="C2490" s="137" t="s">
        <v>681</v>
      </c>
      <c r="D2490" s="137" t="s">
        <v>3982</v>
      </c>
      <c r="E2490" s="137" t="s">
        <v>4</v>
      </c>
      <c r="F2490" s="137" t="s">
        <v>2010</v>
      </c>
      <c r="G2490" s="137" t="s">
        <v>4</v>
      </c>
      <c r="H2490" s="137" t="s">
        <v>466</v>
      </c>
      <c r="I2490" s="137"/>
      <c r="J2490" s="137" t="s">
        <v>4177</v>
      </c>
      <c r="K2490" s="137"/>
      <c r="L2490" s="137">
        <v>56842</v>
      </c>
      <c r="M2490" s="137"/>
      <c r="N2490" s="136">
        <v>3617.6015066612217</v>
      </c>
      <c r="O2490" s="136">
        <v>0</v>
      </c>
      <c r="P2490" s="136">
        <v>3617.6015066612217</v>
      </c>
    </row>
    <row r="2491" spans="1:16" s="135" customFormat="1">
      <c r="A2491" s="135" t="s">
        <v>1994</v>
      </c>
      <c r="B2491" s="135" t="s">
        <v>4178</v>
      </c>
      <c r="C2491" s="137" t="s">
        <v>681</v>
      </c>
      <c r="D2491" s="137" t="s">
        <v>3982</v>
      </c>
      <c r="E2491" s="137" t="s">
        <v>4</v>
      </c>
      <c r="F2491" s="137" t="s">
        <v>4</v>
      </c>
      <c r="G2491" s="137"/>
      <c r="H2491" s="137" t="s">
        <v>466</v>
      </c>
      <c r="I2491" s="137" t="s">
        <v>4177</v>
      </c>
      <c r="J2491" s="137" t="s">
        <v>2256</v>
      </c>
      <c r="K2491" s="137"/>
      <c r="L2491" s="137"/>
      <c r="M2491" s="137"/>
      <c r="N2491" s="136">
        <v>7500</v>
      </c>
      <c r="O2491" s="136"/>
      <c r="P2491" s="136">
        <v>7500</v>
      </c>
    </row>
    <row r="2492" spans="1:16" s="135" customFormat="1">
      <c r="A2492" s="135" t="s">
        <v>1989</v>
      </c>
      <c r="B2492" s="135" t="s">
        <v>4178</v>
      </c>
      <c r="C2492" s="137" t="s">
        <v>681</v>
      </c>
      <c r="D2492" s="137" t="s">
        <v>3982</v>
      </c>
      <c r="E2492" s="137" t="s">
        <v>4</v>
      </c>
      <c r="F2492" s="137" t="s">
        <v>4</v>
      </c>
      <c r="G2492" s="137"/>
      <c r="H2492" s="137" t="s">
        <v>466</v>
      </c>
      <c r="I2492" s="137"/>
      <c r="J2492" s="137" t="s">
        <v>4177</v>
      </c>
      <c r="K2492" s="137" t="s">
        <v>2256</v>
      </c>
      <c r="L2492" s="137"/>
      <c r="M2492" s="137"/>
      <c r="N2492" s="136">
        <v>12055</v>
      </c>
      <c r="O2492" s="136">
        <v>0</v>
      </c>
      <c r="P2492" s="136">
        <v>12055</v>
      </c>
    </row>
    <row r="2493" spans="1:16" hidden="1">
      <c r="A2493" s="19" t="s">
        <v>624</v>
      </c>
      <c r="B2493" s="19" t="s">
        <v>2257</v>
      </c>
      <c r="D2493" s="51" t="s">
        <v>1879</v>
      </c>
      <c r="E2493" s="51" t="s">
        <v>4</v>
      </c>
      <c r="F2493" s="51" t="s">
        <v>4</v>
      </c>
      <c r="G2493" s="51" t="s">
        <v>4</v>
      </c>
      <c r="H2493" s="51" t="s">
        <v>466</v>
      </c>
      <c r="J2493" s="51">
        <v>60806</v>
      </c>
      <c r="K2493" s="51" t="s">
        <v>2256</v>
      </c>
      <c r="N2493" s="53">
        <v>10000</v>
      </c>
      <c r="P2493" s="53">
        <v>10000</v>
      </c>
    </row>
    <row r="2494" spans="1:16" s="135" customFormat="1">
      <c r="A2494" s="135" t="s">
        <v>2017</v>
      </c>
      <c r="B2494" s="135" t="s">
        <v>4179</v>
      </c>
      <c r="C2494" s="137" t="s">
        <v>681</v>
      </c>
      <c r="D2494" s="137" t="s">
        <v>3982</v>
      </c>
      <c r="E2494" s="137" t="s">
        <v>4</v>
      </c>
      <c r="F2494" s="137" t="s">
        <v>4</v>
      </c>
      <c r="G2494" s="137" t="s">
        <v>4</v>
      </c>
      <c r="H2494" s="137" t="s">
        <v>466</v>
      </c>
      <c r="I2494" s="137"/>
      <c r="J2494" s="137"/>
      <c r="K2494" s="137" t="s">
        <v>2256</v>
      </c>
      <c r="L2494" s="137"/>
      <c r="M2494" s="137"/>
      <c r="N2494" s="136">
        <v>5500</v>
      </c>
      <c r="O2494" s="136"/>
      <c r="P2494" s="136">
        <v>5500</v>
      </c>
    </row>
    <row r="2495" spans="1:16" hidden="1">
      <c r="A2495" s="19" t="s">
        <v>1989</v>
      </c>
      <c r="B2495" s="19" t="s">
        <v>3769</v>
      </c>
      <c r="D2495" s="51" t="s">
        <v>1879</v>
      </c>
      <c r="E2495" s="51" t="s">
        <v>103</v>
      </c>
      <c r="F2495" s="51" t="s">
        <v>688</v>
      </c>
      <c r="H2495" s="51" t="s">
        <v>623</v>
      </c>
      <c r="J2495" s="51" t="s">
        <v>317</v>
      </c>
      <c r="K2495" s="51" t="s">
        <v>3768</v>
      </c>
      <c r="N2495" s="53">
        <v>18542</v>
      </c>
      <c r="O2495" s="53">
        <v>0</v>
      </c>
      <c r="P2495" s="53">
        <v>18542</v>
      </c>
    </row>
    <row r="2496" spans="1:16" s="138" customFormat="1" hidden="1">
      <c r="A2496" s="138" t="s">
        <v>1993</v>
      </c>
      <c r="B2496" s="138" t="s">
        <v>3998</v>
      </c>
      <c r="C2496" s="140" t="s">
        <v>681</v>
      </c>
      <c r="D2496" s="140" t="s">
        <v>3982</v>
      </c>
      <c r="E2496" s="140" t="s">
        <v>0</v>
      </c>
      <c r="F2496" s="140" t="s">
        <v>0</v>
      </c>
      <c r="G2496" s="140"/>
      <c r="H2496" s="140" t="s">
        <v>1</v>
      </c>
      <c r="I2496" s="140" t="s">
        <v>2136</v>
      </c>
      <c r="J2496" s="140" t="s">
        <v>2135</v>
      </c>
      <c r="K2496" s="140"/>
      <c r="L2496" s="140"/>
      <c r="M2496" s="140"/>
      <c r="N2496" s="139">
        <v>36030</v>
      </c>
      <c r="O2496" s="139">
        <v>2</v>
      </c>
      <c r="P2496" s="139">
        <v>36028</v>
      </c>
    </row>
    <row r="2497" spans="1:16" s="138" customFormat="1" hidden="1">
      <c r="A2497" s="138" t="s">
        <v>1989</v>
      </c>
      <c r="B2497" s="138" t="s">
        <v>1442</v>
      </c>
      <c r="C2497" s="140" t="s">
        <v>681</v>
      </c>
      <c r="D2497" s="140" t="s">
        <v>3982</v>
      </c>
      <c r="E2497" s="140" t="s">
        <v>0</v>
      </c>
      <c r="F2497" s="140" t="s">
        <v>722</v>
      </c>
      <c r="G2497" s="140"/>
      <c r="H2497" s="140" t="s">
        <v>1</v>
      </c>
      <c r="I2497" s="140"/>
      <c r="J2497" s="140"/>
      <c r="K2497" s="140" t="s">
        <v>2135</v>
      </c>
      <c r="L2497" s="140"/>
      <c r="M2497" s="140"/>
      <c r="N2497" s="139">
        <v>7173</v>
      </c>
      <c r="O2497" s="139">
        <v>0</v>
      </c>
      <c r="P2497" s="139">
        <v>7173</v>
      </c>
    </row>
    <row r="2498" spans="1:16" hidden="1">
      <c r="A2498" s="19" t="s">
        <v>2024</v>
      </c>
      <c r="B2498" s="19" t="s">
        <v>1442</v>
      </c>
      <c r="D2498" s="51" t="s">
        <v>1879</v>
      </c>
      <c r="E2498" s="51" t="s">
        <v>0</v>
      </c>
      <c r="F2498" s="51" t="s">
        <v>578</v>
      </c>
      <c r="G2498" s="51" t="s">
        <v>0</v>
      </c>
      <c r="H2498" s="51" t="s">
        <v>1878</v>
      </c>
      <c r="J2498" s="51" t="s">
        <v>2136</v>
      </c>
      <c r="K2498" s="51" t="s">
        <v>2135</v>
      </c>
      <c r="N2498" s="53">
        <v>14311</v>
      </c>
      <c r="P2498" s="53">
        <v>14311</v>
      </c>
    </row>
    <row r="2499" spans="1:16" s="138" customFormat="1" hidden="1">
      <c r="A2499" s="138" t="s">
        <v>624</v>
      </c>
      <c r="B2499" s="138" t="s">
        <v>3999</v>
      </c>
      <c r="C2499" s="140" t="s">
        <v>681</v>
      </c>
      <c r="D2499" s="140" t="s">
        <v>3982</v>
      </c>
      <c r="E2499" s="140" t="s">
        <v>0</v>
      </c>
      <c r="F2499" s="140" t="s">
        <v>578</v>
      </c>
      <c r="G2499" s="140" t="s">
        <v>0</v>
      </c>
      <c r="H2499" s="140" t="s">
        <v>1</v>
      </c>
      <c r="I2499" s="140"/>
      <c r="J2499" s="140">
        <v>60974</v>
      </c>
      <c r="K2499" s="140" t="s">
        <v>2135</v>
      </c>
      <c r="L2499" s="140">
        <v>58771</v>
      </c>
      <c r="M2499" s="140"/>
      <c r="N2499" s="139">
        <v>20000</v>
      </c>
      <c r="O2499" s="139"/>
      <c r="P2499" s="139">
        <v>20000</v>
      </c>
    </row>
    <row r="2500" spans="1:16" s="138" customFormat="1" hidden="1">
      <c r="A2500" s="138" t="s">
        <v>502</v>
      </c>
      <c r="B2500" s="138" t="s">
        <v>4000</v>
      </c>
      <c r="C2500" s="140" t="s">
        <v>681</v>
      </c>
      <c r="D2500" s="140" t="s">
        <v>3982</v>
      </c>
      <c r="E2500" s="140" t="s">
        <v>0</v>
      </c>
      <c r="F2500" s="140" t="s">
        <v>578</v>
      </c>
      <c r="G2500" s="140"/>
      <c r="H2500" s="140" t="s">
        <v>1</v>
      </c>
      <c r="I2500" s="140"/>
      <c r="J2500" s="140">
        <v>60974</v>
      </c>
      <c r="K2500" s="140" t="s">
        <v>2135</v>
      </c>
      <c r="L2500" s="140">
        <v>7832</v>
      </c>
      <c r="M2500" s="140"/>
      <c r="N2500" s="139">
        <v>12819</v>
      </c>
      <c r="O2500" s="139"/>
      <c r="P2500" s="139">
        <v>12819</v>
      </c>
    </row>
    <row r="2501" spans="1:16" hidden="1">
      <c r="A2501" s="19" t="s">
        <v>2745</v>
      </c>
      <c r="B2501" s="19" t="s">
        <v>2780</v>
      </c>
      <c r="D2501" s="51" t="s">
        <v>1879</v>
      </c>
      <c r="E2501" s="51" t="s">
        <v>460</v>
      </c>
      <c r="F2501" s="51" t="s">
        <v>460</v>
      </c>
      <c r="H2501" s="51" t="s">
        <v>623</v>
      </c>
      <c r="J2501" s="51" t="s">
        <v>2779</v>
      </c>
      <c r="N2501" s="53">
        <v>15000</v>
      </c>
      <c r="P2501" s="53">
        <v>15000</v>
      </c>
    </row>
    <row r="2502" spans="1:16" hidden="1">
      <c r="A2502" s="19" t="s">
        <v>2654</v>
      </c>
      <c r="B2502" s="19" t="s">
        <v>2917</v>
      </c>
      <c r="D2502" s="51" t="s">
        <v>1879</v>
      </c>
      <c r="E2502" s="51" t="s">
        <v>460</v>
      </c>
      <c r="F2502" s="51" t="s">
        <v>73</v>
      </c>
      <c r="H2502" s="51" t="s">
        <v>623</v>
      </c>
      <c r="J2502" s="51" t="s">
        <v>2916</v>
      </c>
      <c r="K2502" s="51" t="s">
        <v>2915</v>
      </c>
      <c r="N2502" s="53">
        <v>137489</v>
      </c>
      <c r="P2502" s="53">
        <v>137489</v>
      </c>
    </row>
    <row r="2503" spans="1:16" hidden="1">
      <c r="A2503" s="19" t="s">
        <v>1980</v>
      </c>
      <c r="B2503" s="19" t="s">
        <v>2917</v>
      </c>
      <c r="D2503" s="51" t="s">
        <v>1879</v>
      </c>
      <c r="E2503" s="51" t="s">
        <v>460</v>
      </c>
      <c r="F2503" s="51" t="s">
        <v>73</v>
      </c>
      <c r="H2503" s="51" t="s">
        <v>623</v>
      </c>
      <c r="J2503" s="51" t="s">
        <v>2916</v>
      </c>
      <c r="K2503" s="51" t="s">
        <v>2915</v>
      </c>
      <c r="N2503" s="53">
        <v>3.4692855912777261</v>
      </c>
      <c r="P2503" s="53">
        <v>3.4692855912777261</v>
      </c>
    </row>
    <row r="2504" spans="1:16" hidden="1">
      <c r="A2504" s="19" t="s">
        <v>2149</v>
      </c>
      <c r="B2504" s="19" t="s">
        <v>2413</v>
      </c>
      <c r="D2504" s="51" t="s">
        <v>1879</v>
      </c>
      <c r="E2504" s="51" t="s">
        <v>672</v>
      </c>
      <c r="F2504" s="51" t="s">
        <v>672</v>
      </c>
      <c r="G2504" s="51" t="s">
        <v>671</v>
      </c>
      <c r="H2504" s="51" t="s">
        <v>6</v>
      </c>
      <c r="J2504" s="51" t="s">
        <v>2412</v>
      </c>
      <c r="L2504" s="51" t="s">
        <v>15</v>
      </c>
      <c r="N2504" s="53">
        <v>294.10069638277957</v>
      </c>
      <c r="O2504" s="53">
        <v>0</v>
      </c>
      <c r="P2504" s="53">
        <v>294.10069638277957</v>
      </c>
    </row>
    <row r="2505" spans="1:16" s="135" customFormat="1">
      <c r="A2505" s="135" t="s">
        <v>2149</v>
      </c>
      <c r="B2505" s="135" t="s">
        <v>4001</v>
      </c>
      <c r="C2505" s="137" t="s">
        <v>681</v>
      </c>
      <c r="D2505" s="137" t="s">
        <v>3982</v>
      </c>
      <c r="E2505" s="137" t="s">
        <v>0</v>
      </c>
      <c r="F2505" s="137" t="s">
        <v>1896</v>
      </c>
      <c r="G2505" s="137" t="s">
        <v>0</v>
      </c>
      <c r="H2505" s="137" t="s">
        <v>6</v>
      </c>
      <c r="I2505" s="137"/>
      <c r="J2505" s="137" t="s">
        <v>2412</v>
      </c>
      <c r="K2505" s="137"/>
      <c r="L2505" s="137">
        <v>50396</v>
      </c>
      <c r="M2505" s="137"/>
      <c r="N2505" s="136">
        <v>572.87934916947665</v>
      </c>
      <c r="O2505" s="136">
        <v>0</v>
      </c>
      <c r="P2505" s="136">
        <v>572.87934916947665</v>
      </c>
    </row>
    <row r="2506" spans="1:16" hidden="1">
      <c r="A2506" s="19" t="s">
        <v>2149</v>
      </c>
      <c r="B2506" s="19" t="s">
        <v>1443</v>
      </c>
      <c r="D2506" s="51" t="s">
        <v>1879</v>
      </c>
      <c r="E2506" s="51" t="s">
        <v>672</v>
      </c>
      <c r="F2506" s="51" t="s">
        <v>672</v>
      </c>
      <c r="G2506" s="51" t="s">
        <v>671</v>
      </c>
      <c r="H2506" s="51" t="s">
        <v>6</v>
      </c>
      <c r="L2506" s="51">
        <v>57911</v>
      </c>
      <c r="N2506" s="53">
        <v>123.17542562003355</v>
      </c>
      <c r="O2506" s="53">
        <v>0</v>
      </c>
      <c r="P2506" s="53">
        <v>123.17542562003355</v>
      </c>
    </row>
    <row r="2507" spans="1:16" hidden="1">
      <c r="A2507" s="19" t="s">
        <v>502</v>
      </c>
      <c r="B2507" s="19" t="s">
        <v>1444</v>
      </c>
      <c r="D2507" s="51" t="s">
        <v>1879</v>
      </c>
      <c r="E2507" s="51" t="s">
        <v>622</v>
      </c>
      <c r="F2507" s="51" t="s">
        <v>622</v>
      </c>
      <c r="H2507" s="51" t="s">
        <v>623</v>
      </c>
      <c r="L2507" s="51">
        <v>56298</v>
      </c>
      <c r="N2507" s="53">
        <v>24707.243999999999</v>
      </c>
      <c r="P2507" s="53">
        <v>24707.243999999999</v>
      </c>
    </row>
    <row r="2508" spans="1:16" hidden="1">
      <c r="A2508" s="19" t="s">
        <v>502</v>
      </c>
      <c r="B2508" s="19" t="s">
        <v>1445</v>
      </c>
      <c r="D2508" s="51" t="s">
        <v>1879</v>
      </c>
      <c r="E2508" s="51" t="s">
        <v>622</v>
      </c>
      <c r="F2508" s="51" t="s">
        <v>622</v>
      </c>
      <c r="H2508" s="51" t="s">
        <v>623</v>
      </c>
      <c r="L2508" s="51">
        <v>7452</v>
      </c>
      <c r="N2508" s="53">
        <v>1437.9337</v>
      </c>
      <c r="P2508" s="53">
        <v>1437.9337</v>
      </c>
    </row>
    <row r="2509" spans="1:16" hidden="1">
      <c r="A2509" s="19" t="s">
        <v>2149</v>
      </c>
      <c r="B2509" s="19" t="s">
        <v>1446</v>
      </c>
      <c r="D2509" s="51" t="s">
        <v>1879</v>
      </c>
      <c r="E2509" s="51" t="s">
        <v>672</v>
      </c>
      <c r="F2509" s="51" t="s">
        <v>672</v>
      </c>
      <c r="G2509" s="51" t="s">
        <v>671</v>
      </c>
      <c r="H2509" s="51" t="s">
        <v>6</v>
      </c>
      <c r="L2509" s="51" t="s">
        <v>15</v>
      </c>
      <c r="N2509" s="53">
        <v>2.566154700417365</v>
      </c>
      <c r="O2509" s="53">
        <v>0</v>
      </c>
      <c r="P2509" s="53">
        <v>2.566154700417365</v>
      </c>
    </row>
    <row r="2510" spans="1:16" hidden="1">
      <c r="A2510" s="19" t="s">
        <v>1986</v>
      </c>
      <c r="B2510" s="19" t="s">
        <v>3761</v>
      </c>
      <c r="D2510" s="51" t="s">
        <v>1879</v>
      </c>
      <c r="E2510" s="51" t="s">
        <v>0</v>
      </c>
      <c r="F2510" s="51" t="s">
        <v>0</v>
      </c>
      <c r="H2510" s="51" t="s">
        <v>623</v>
      </c>
      <c r="J2510" s="51" t="s">
        <v>3760</v>
      </c>
      <c r="K2510" s="51" t="s">
        <v>3759</v>
      </c>
      <c r="N2510" s="53">
        <v>0</v>
      </c>
      <c r="P2510" s="53">
        <v>0</v>
      </c>
    </row>
    <row r="2511" spans="1:16" hidden="1">
      <c r="A2511" s="19" t="s">
        <v>1985</v>
      </c>
      <c r="B2511" s="19" t="s">
        <v>3761</v>
      </c>
      <c r="D2511" s="51" t="s">
        <v>1879</v>
      </c>
      <c r="E2511" s="51" t="s">
        <v>0</v>
      </c>
      <c r="F2511" s="51" t="s">
        <v>0</v>
      </c>
      <c r="H2511" s="51" t="s">
        <v>623</v>
      </c>
      <c r="J2511" s="51" t="s">
        <v>3760</v>
      </c>
      <c r="K2511" s="51" t="s">
        <v>3759</v>
      </c>
      <c r="N2511" s="53">
        <v>0</v>
      </c>
      <c r="P2511" s="53">
        <v>0</v>
      </c>
    </row>
    <row r="2512" spans="1:16" hidden="1">
      <c r="A2512" s="19" t="s">
        <v>1984</v>
      </c>
      <c r="B2512" s="19" t="s">
        <v>3761</v>
      </c>
      <c r="D2512" s="51" t="s">
        <v>1879</v>
      </c>
      <c r="E2512" s="51" t="s">
        <v>0</v>
      </c>
      <c r="F2512" s="51" t="s">
        <v>0</v>
      </c>
      <c r="H2512" s="51" t="s">
        <v>623</v>
      </c>
      <c r="J2512" s="51" t="s">
        <v>3760</v>
      </c>
      <c r="K2512" s="51" t="s">
        <v>3759</v>
      </c>
      <c r="N2512" s="53">
        <v>0</v>
      </c>
      <c r="P2512" s="53">
        <v>0</v>
      </c>
    </row>
    <row r="2513" spans="1:16" hidden="1">
      <c r="A2513" s="19" t="s">
        <v>1986</v>
      </c>
      <c r="B2513" s="19" t="s">
        <v>3401</v>
      </c>
      <c r="D2513" s="51" t="s">
        <v>1879</v>
      </c>
      <c r="E2513" s="51" t="s">
        <v>0</v>
      </c>
      <c r="F2513" s="51" t="s">
        <v>0</v>
      </c>
      <c r="H2513" s="51" t="s">
        <v>623</v>
      </c>
      <c r="J2513" s="51" t="s">
        <v>3400</v>
      </c>
      <c r="K2513" s="51" t="s">
        <v>3399</v>
      </c>
      <c r="N2513" s="53">
        <v>0</v>
      </c>
      <c r="P2513" s="53">
        <v>0</v>
      </c>
    </row>
    <row r="2514" spans="1:16" hidden="1">
      <c r="A2514" s="19" t="s">
        <v>1985</v>
      </c>
      <c r="B2514" s="19" t="s">
        <v>3401</v>
      </c>
      <c r="D2514" s="51" t="s">
        <v>1879</v>
      </c>
      <c r="E2514" s="51" t="s">
        <v>0</v>
      </c>
      <c r="F2514" s="51" t="s">
        <v>0</v>
      </c>
      <c r="H2514" s="51" t="s">
        <v>623</v>
      </c>
      <c r="J2514" s="51" t="s">
        <v>3400</v>
      </c>
      <c r="K2514" s="51" t="s">
        <v>3399</v>
      </c>
      <c r="N2514" s="53">
        <v>0</v>
      </c>
      <c r="P2514" s="53">
        <v>0</v>
      </c>
    </row>
    <row r="2515" spans="1:16" hidden="1">
      <c r="A2515" s="19" t="s">
        <v>1984</v>
      </c>
      <c r="B2515" s="19" t="s">
        <v>3401</v>
      </c>
      <c r="D2515" s="51" t="s">
        <v>1879</v>
      </c>
      <c r="E2515" s="51" t="s">
        <v>0</v>
      </c>
      <c r="F2515" s="51" t="s">
        <v>0</v>
      </c>
      <c r="H2515" s="51" t="s">
        <v>623</v>
      </c>
      <c r="J2515" s="51" t="s">
        <v>3400</v>
      </c>
      <c r="K2515" s="51" t="s">
        <v>3399</v>
      </c>
      <c r="N2515" s="53">
        <v>0</v>
      </c>
      <c r="P2515" s="53">
        <v>0</v>
      </c>
    </row>
    <row r="2516" spans="1:16" hidden="1">
      <c r="A2516" s="19" t="s">
        <v>1986</v>
      </c>
      <c r="B2516" s="19" t="s">
        <v>427</v>
      </c>
      <c r="D2516" s="51" t="s">
        <v>1879</v>
      </c>
      <c r="E2516" s="51" t="s">
        <v>460</v>
      </c>
      <c r="F2516" s="51" t="s">
        <v>460</v>
      </c>
      <c r="H2516" s="51" t="s">
        <v>623</v>
      </c>
      <c r="J2516" s="51" t="s">
        <v>3043</v>
      </c>
      <c r="K2516" s="51" t="s">
        <v>3042</v>
      </c>
      <c r="L2516" s="51" t="s">
        <v>3041</v>
      </c>
      <c r="N2516" s="53">
        <v>0</v>
      </c>
      <c r="P2516" s="53">
        <v>0</v>
      </c>
    </row>
    <row r="2517" spans="1:16" hidden="1">
      <c r="A2517" s="19" t="s">
        <v>1985</v>
      </c>
      <c r="B2517" s="19" t="s">
        <v>427</v>
      </c>
      <c r="D2517" s="51" t="s">
        <v>1879</v>
      </c>
      <c r="E2517" s="51" t="s">
        <v>460</v>
      </c>
      <c r="F2517" s="51" t="s">
        <v>460</v>
      </c>
      <c r="H2517" s="51" t="s">
        <v>623</v>
      </c>
      <c r="J2517" s="51" t="s">
        <v>3043</v>
      </c>
      <c r="K2517" s="51" t="s">
        <v>3042</v>
      </c>
      <c r="L2517" s="51" t="s">
        <v>3041</v>
      </c>
      <c r="N2517" s="53">
        <v>3.1500254953309624E-2</v>
      </c>
      <c r="P2517" s="53">
        <v>3.1500254953309624E-2</v>
      </c>
    </row>
    <row r="2518" spans="1:16" hidden="1">
      <c r="A2518" s="19" t="s">
        <v>1984</v>
      </c>
      <c r="B2518" s="19" t="s">
        <v>427</v>
      </c>
      <c r="D2518" s="51" t="s">
        <v>1879</v>
      </c>
      <c r="E2518" s="51" t="s">
        <v>460</v>
      </c>
      <c r="F2518" s="51" t="s">
        <v>460</v>
      </c>
      <c r="H2518" s="51" t="s">
        <v>623</v>
      </c>
      <c r="J2518" s="51" t="s">
        <v>3043</v>
      </c>
      <c r="K2518" s="51" t="s">
        <v>3042</v>
      </c>
      <c r="L2518" s="51" t="s">
        <v>3041</v>
      </c>
      <c r="N2518" s="53">
        <v>4280.7714997450466</v>
      </c>
      <c r="P2518" s="53">
        <v>4280.7714997450466</v>
      </c>
    </row>
    <row r="2519" spans="1:16" hidden="1">
      <c r="A2519" s="19" t="s">
        <v>1986</v>
      </c>
      <c r="B2519" s="19" t="s">
        <v>30</v>
      </c>
      <c r="D2519" s="51" t="s">
        <v>1879</v>
      </c>
      <c r="E2519" s="51" t="s">
        <v>103</v>
      </c>
      <c r="F2519" s="51" t="s">
        <v>103</v>
      </c>
      <c r="H2519" s="51" t="s">
        <v>623</v>
      </c>
      <c r="J2519" s="51" t="s">
        <v>318</v>
      </c>
      <c r="K2519" s="51" t="s">
        <v>3523</v>
      </c>
      <c r="L2519" s="51" t="s">
        <v>3522</v>
      </c>
      <c r="N2519" s="53">
        <v>0</v>
      </c>
      <c r="O2519" s="53">
        <v>0</v>
      </c>
      <c r="P2519" s="53">
        <v>0</v>
      </c>
    </row>
    <row r="2520" spans="1:16" hidden="1">
      <c r="A2520" s="19" t="s">
        <v>1985</v>
      </c>
      <c r="B2520" s="19" t="s">
        <v>30</v>
      </c>
      <c r="D2520" s="51" t="s">
        <v>1879</v>
      </c>
      <c r="E2520" s="51" t="s">
        <v>103</v>
      </c>
      <c r="F2520" s="51" t="s">
        <v>103</v>
      </c>
      <c r="H2520" s="51" t="s">
        <v>623</v>
      </c>
      <c r="J2520" s="51" t="s">
        <v>318</v>
      </c>
      <c r="K2520" s="51" t="s">
        <v>3523</v>
      </c>
      <c r="L2520" s="51" t="s">
        <v>3522</v>
      </c>
      <c r="N2520" s="53">
        <v>0.38010051452853005</v>
      </c>
      <c r="O2520" s="53">
        <v>1.0597405947799605E-4</v>
      </c>
      <c r="P2520" s="53">
        <v>0.37999454046905207</v>
      </c>
    </row>
    <row r="2521" spans="1:16" hidden="1">
      <c r="A2521" s="19" t="s">
        <v>1984</v>
      </c>
      <c r="B2521" s="19" t="s">
        <v>30</v>
      </c>
      <c r="D2521" s="51" t="s">
        <v>1879</v>
      </c>
      <c r="E2521" s="51" t="s">
        <v>103</v>
      </c>
      <c r="F2521" s="51" t="s">
        <v>103</v>
      </c>
      <c r="H2521" s="51" t="s">
        <v>623</v>
      </c>
      <c r="J2521" s="51" t="s">
        <v>318</v>
      </c>
      <c r="K2521" s="51" t="s">
        <v>3523</v>
      </c>
      <c r="L2521" s="51" t="s">
        <v>3522</v>
      </c>
      <c r="N2521" s="53">
        <v>51654.294609485471</v>
      </c>
      <c r="O2521" s="53">
        <v>14.401494025940522</v>
      </c>
      <c r="P2521" s="53">
        <v>51639.893115459527</v>
      </c>
    </row>
    <row r="2522" spans="1:16" hidden="1">
      <c r="A2522" s="19" t="s">
        <v>2149</v>
      </c>
      <c r="B2522" s="19" t="s">
        <v>1447</v>
      </c>
      <c r="D2522" s="51" t="s">
        <v>1879</v>
      </c>
      <c r="E2522" s="51" t="s">
        <v>672</v>
      </c>
      <c r="F2522" s="51" t="s">
        <v>672</v>
      </c>
      <c r="G2522" s="51" t="s">
        <v>671</v>
      </c>
      <c r="H2522" s="51" t="s">
        <v>671</v>
      </c>
      <c r="L2522" s="51" t="s">
        <v>15</v>
      </c>
      <c r="N2522" s="53">
        <v>5.4024309482470848E-2</v>
      </c>
      <c r="O2522" s="53">
        <v>0</v>
      </c>
      <c r="P2522" s="53">
        <v>5.4024309482470848E-2</v>
      </c>
    </row>
    <row r="2523" spans="1:16" hidden="1">
      <c r="A2523" s="19" t="s">
        <v>2149</v>
      </c>
      <c r="B2523" s="19" t="s">
        <v>1448</v>
      </c>
      <c r="D2523" s="51" t="s">
        <v>1879</v>
      </c>
      <c r="E2523" s="51" t="s">
        <v>672</v>
      </c>
      <c r="F2523" s="51" t="s">
        <v>672</v>
      </c>
      <c r="G2523" s="51" t="s">
        <v>671</v>
      </c>
      <c r="H2523" s="51" t="s">
        <v>671</v>
      </c>
      <c r="L2523" s="51" t="s">
        <v>15</v>
      </c>
      <c r="N2523" s="53">
        <v>6272.8976347833968</v>
      </c>
      <c r="O2523" s="53">
        <v>0</v>
      </c>
      <c r="P2523" s="53">
        <v>6272.8976347833968</v>
      </c>
    </row>
    <row r="2524" spans="1:16" hidden="1">
      <c r="A2524" s="19" t="s">
        <v>1986</v>
      </c>
      <c r="B2524" s="19" t="s">
        <v>1449</v>
      </c>
      <c r="D2524" s="51" t="s">
        <v>1879</v>
      </c>
      <c r="E2524" s="51" t="s">
        <v>3</v>
      </c>
      <c r="F2524" s="51" t="s">
        <v>3</v>
      </c>
      <c r="H2524" s="51" t="s">
        <v>623</v>
      </c>
      <c r="J2524" s="51" t="s">
        <v>3719</v>
      </c>
      <c r="K2524" s="51" t="s">
        <v>2045</v>
      </c>
      <c r="L2524" s="51" t="s">
        <v>3718</v>
      </c>
      <c r="N2524" s="53">
        <v>0</v>
      </c>
      <c r="P2524" s="53">
        <v>0</v>
      </c>
    </row>
    <row r="2525" spans="1:16" hidden="1">
      <c r="A2525" s="19" t="s">
        <v>1985</v>
      </c>
      <c r="B2525" s="19" t="s">
        <v>1449</v>
      </c>
      <c r="D2525" s="51" t="s">
        <v>1879</v>
      </c>
      <c r="E2525" s="51" t="s">
        <v>3</v>
      </c>
      <c r="F2525" s="51" t="s">
        <v>3</v>
      </c>
      <c r="H2525" s="51" t="s">
        <v>623</v>
      </c>
      <c r="J2525" s="51" t="s">
        <v>3719</v>
      </c>
      <c r="K2525" s="51" t="s">
        <v>2045</v>
      </c>
      <c r="L2525" s="51" t="s">
        <v>3718</v>
      </c>
      <c r="N2525" s="53">
        <v>0.23740702983964188</v>
      </c>
      <c r="P2525" s="53">
        <v>0.23740702983964188</v>
      </c>
    </row>
    <row r="2526" spans="1:16" hidden="1">
      <c r="A2526" s="19" t="s">
        <v>1984</v>
      </c>
      <c r="B2526" s="19" t="s">
        <v>1449</v>
      </c>
      <c r="D2526" s="51" t="s">
        <v>1879</v>
      </c>
      <c r="E2526" s="51" t="s">
        <v>3</v>
      </c>
      <c r="F2526" s="51" t="s">
        <v>3</v>
      </c>
      <c r="H2526" s="51" t="s">
        <v>623</v>
      </c>
      <c r="J2526" s="51" t="s">
        <v>3719</v>
      </c>
      <c r="K2526" s="51" t="s">
        <v>2045</v>
      </c>
      <c r="L2526" s="51" t="s">
        <v>3718</v>
      </c>
      <c r="N2526" s="53">
        <v>32262.762592970161</v>
      </c>
      <c r="P2526" s="53">
        <v>32262.762592970161</v>
      </c>
    </row>
    <row r="2527" spans="1:16" hidden="1">
      <c r="A2527" s="19" t="s">
        <v>1986</v>
      </c>
      <c r="B2527" s="19" t="s">
        <v>1450</v>
      </c>
      <c r="D2527" s="51" t="s">
        <v>1879</v>
      </c>
      <c r="E2527" s="51" t="s">
        <v>3</v>
      </c>
      <c r="F2527" s="51" t="s">
        <v>3</v>
      </c>
      <c r="H2527" s="51" t="s">
        <v>623</v>
      </c>
      <c r="J2527" s="51" t="s">
        <v>3734</v>
      </c>
      <c r="K2527" s="51" t="s">
        <v>3733</v>
      </c>
      <c r="L2527" s="51" t="s">
        <v>3732</v>
      </c>
      <c r="N2527" s="53">
        <v>0</v>
      </c>
      <c r="P2527" s="53">
        <v>0</v>
      </c>
    </row>
    <row r="2528" spans="1:16" hidden="1">
      <c r="A2528" s="19" t="s">
        <v>1985</v>
      </c>
      <c r="B2528" s="19" t="s">
        <v>1450</v>
      </c>
      <c r="D2528" s="51" t="s">
        <v>1879</v>
      </c>
      <c r="E2528" s="51" t="s">
        <v>3</v>
      </c>
      <c r="F2528" s="51" t="s">
        <v>3</v>
      </c>
      <c r="H2528" s="51" t="s">
        <v>623</v>
      </c>
      <c r="J2528" s="51" t="s">
        <v>3734</v>
      </c>
      <c r="K2528" s="51" t="s">
        <v>3733</v>
      </c>
      <c r="L2528" s="51" t="s">
        <v>3732</v>
      </c>
      <c r="N2528" s="53">
        <v>2.5691365648322453</v>
      </c>
      <c r="P2528" s="53">
        <v>2.5691365648322453</v>
      </c>
    </row>
    <row r="2529" spans="1:16" hidden="1">
      <c r="A2529" s="19" t="s">
        <v>1984</v>
      </c>
      <c r="B2529" s="19" t="s">
        <v>1450</v>
      </c>
      <c r="D2529" s="51" t="s">
        <v>1879</v>
      </c>
      <c r="E2529" s="51" t="s">
        <v>3</v>
      </c>
      <c r="F2529" s="51" t="s">
        <v>3</v>
      </c>
      <c r="H2529" s="51" t="s">
        <v>623</v>
      </c>
      <c r="J2529" s="51" t="s">
        <v>3734</v>
      </c>
      <c r="K2529" s="51" t="s">
        <v>3733</v>
      </c>
      <c r="L2529" s="51" t="s">
        <v>3732</v>
      </c>
      <c r="N2529" s="53">
        <v>349136.43086343515</v>
      </c>
      <c r="P2529" s="53">
        <v>349136.43086343515</v>
      </c>
    </row>
    <row r="2530" spans="1:16" hidden="1">
      <c r="A2530" s="19" t="s">
        <v>1986</v>
      </c>
      <c r="B2530" s="19" t="s">
        <v>1451</v>
      </c>
      <c r="D2530" s="51" t="s">
        <v>1879</v>
      </c>
      <c r="E2530" s="51" t="s">
        <v>3</v>
      </c>
      <c r="F2530" s="51" t="s">
        <v>3</v>
      </c>
      <c r="H2530" s="51" t="s">
        <v>623</v>
      </c>
      <c r="J2530" s="51" t="s">
        <v>3717</v>
      </c>
      <c r="K2530" s="51" t="s">
        <v>3716</v>
      </c>
      <c r="L2530" s="51" t="s">
        <v>3715</v>
      </c>
      <c r="N2530" s="53">
        <v>0</v>
      </c>
      <c r="P2530" s="53">
        <v>0</v>
      </c>
    </row>
    <row r="2531" spans="1:16" hidden="1">
      <c r="A2531" s="19" t="s">
        <v>1985</v>
      </c>
      <c r="B2531" s="19" t="s">
        <v>1451</v>
      </c>
      <c r="D2531" s="51" t="s">
        <v>1879</v>
      </c>
      <c r="E2531" s="51" t="s">
        <v>3</v>
      </c>
      <c r="F2531" s="51" t="s">
        <v>3</v>
      </c>
      <c r="H2531" s="51" t="s">
        <v>623</v>
      </c>
      <c r="J2531" s="51" t="s">
        <v>3717</v>
      </c>
      <c r="K2531" s="51" t="s">
        <v>3716</v>
      </c>
      <c r="L2531" s="51" t="s">
        <v>3715</v>
      </c>
      <c r="N2531" s="53">
        <v>2.3071595299517029</v>
      </c>
      <c r="P2531" s="53">
        <v>2.3071595299517029</v>
      </c>
    </row>
    <row r="2532" spans="1:16" hidden="1">
      <c r="A2532" s="19" t="s">
        <v>1984</v>
      </c>
      <c r="B2532" s="19" t="s">
        <v>1451</v>
      </c>
      <c r="D2532" s="51" t="s">
        <v>1879</v>
      </c>
      <c r="E2532" s="51" t="s">
        <v>3</v>
      </c>
      <c r="F2532" s="51" t="s">
        <v>3</v>
      </c>
      <c r="H2532" s="51" t="s">
        <v>623</v>
      </c>
      <c r="J2532" s="51" t="s">
        <v>3717</v>
      </c>
      <c r="K2532" s="51" t="s">
        <v>3716</v>
      </c>
      <c r="L2532" s="51" t="s">
        <v>3715</v>
      </c>
      <c r="N2532" s="53">
        <v>313534.69284047006</v>
      </c>
      <c r="P2532" s="53">
        <v>313534.69284047006</v>
      </c>
    </row>
    <row r="2533" spans="1:16" hidden="1">
      <c r="A2533" s="19" t="s">
        <v>1986</v>
      </c>
      <c r="B2533" s="19" t="s">
        <v>1452</v>
      </c>
      <c r="D2533" s="51" t="s">
        <v>1879</v>
      </c>
      <c r="E2533" s="51" t="s">
        <v>3</v>
      </c>
      <c r="F2533" s="51" t="s">
        <v>3</v>
      </c>
      <c r="H2533" s="51" t="s">
        <v>623</v>
      </c>
      <c r="J2533" s="51" t="s">
        <v>3726</v>
      </c>
      <c r="K2533" s="51" t="s">
        <v>3725</v>
      </c>
      <c r="L2533" s="51" t="s">
        <v>3724</v>
      </c>
      <c r="N2533" s="53">
        <v>0</v>
      </c>
      <c r="P2533" s="53">
        <v>0</v>
      </c>
    </row>
    <row r="2534" spans="1:16" hidden="1">
      <c r="A2534" s="19" t="s">
        <v>1985</v>
      </c>
      <c r="B2534" s="19" t="s">
        <v>1452</v>
      </c>
      <c r="D2534" s="51" t="s">
        <v>1879</v>
      </c>
      <c r="E2534" s="51" t="s">
        <v>3</v>
      </c>
      <c r="F2534" s="51" t="s">
        <v>3</v>
      </c>
      <c r="H2534" s="51" t="s">
        <v>623</v>
      </c>
      <c r="J2534" s="51" t="s">
        <v>3726</v>
      </c>
      <c r="K2534" s="51" t="s">
        <v>3725</v>
      </c>
      <c r="L2534" s="51" t="s">
        <v>3724</v>
      </c>
      <c r="N2534" s="53">
        <v>0.74573166243185152</v>
      </c>
      <c r="P2534" s="53">
        <v>0.74573166243185152</v>
      </c>
    </row>
    <row r="2535" spans="1:16" hidden="1">
      <c r="A2535" s="19" t="s">
        <v>1984</v>
      </c>
      <c r="B2535" s="19" t="s">
        <v>1452</v>
      </c>
      <c r="D2535" s="51" t="s">
        <v>1879</v>
      </c>
      <c r="E2535" s="51" t="s">
        <v>3</v>
      </c>
      <c r="F2535" s="51" t="s">
        <v>3</v>
      </c>
      <c r="H2535" s="51" t="s">
        <v>623</v>
      </c>
      <c r="J2535" s="51" t="s">
        <v>3726</v>
      </c>
      <c r="K2535" s="51" t="s">
        <v>3725</v>
      </c>
      <c r="L2535" s="51" t="s">
        <v>3724</v>
      </c>
      <c r="N2535" s="53">
        <v>101342.25426833757</v>
      </c>
      <c r="P2535" s="53">
        <v>101342.25426833757</v>
      </c>
    </row>
    <row r="2536" spans="1:16" hidden="1">
      <c r="A2536" s="19" t="s">
        <v>1986</v>
      </c>
      <c r="B2536" s="19" t="s">
        <v>1453</v>
      </c>
      <c r="D2536" s="51" t="s">
        <v>1879</v>
      </c>
      <c r="E2536" s="51" t="s">
        <v>622</v>
      </c>
      <c r="F2536" s="51" t="s">
        <v>622</v>
      </c>
      <c r="H2536" s="51" t="s">
        <v>623</v>
      </c>
      <c r="J2536" s="51" t="s">
        <v>44</v>
      </c>
      <c r="K2536" s="51" t="s">
        <v>44</v>
      </c>
      <c r="L2536" s="51">
        <v>57544</v>
      </c>
      <c r="N2536" s="53">
        <v>0</v>
      </c>
      <c r="O2536" s="53">
        <v>0</v>
      </c>
      <c r="P2536" s="53">
        <v>0</v>
      </c>
    </row>
    <row r="2537" spans="1:16" hidden="1">
      <c r="A2537" s="19" t="s">
        <v>1985</v>
      </c>
      <c r="B2537" s="19" t="s">
        <v>1453</v>
      </c>
      <c r="D2537" s="51" t="s">
        <v>1879</v>
      </c>
      <c r="E2537" s="51" t="s">
        <v>622</v>
      </c>
      <c r="F2537" s="51" t="s">
        <v>622</v>
      </c>
      <c r="H2537" s="51" t="s">
        <v>623</v>
      </c>
      <c r="J2537" s="51" t="s">
        <v>44</v>
      </c>
      <c r="K2537" s="51" t="s">
        <v>44</v>
      </c>
      <c r="L2537" s="51">
        <v>57544</v>
      </c>
      <c r="N2537" s="53">
        <v>5.8511433853543376E-2</v>
      </c>
      <c r="O2537" s="53">
        <v>4.5106025857942473E-4</v>
      </c>
      <c r="P2537" s="53">
        <v>5.8060373594963952E-2</v>
      </c>
    </row>
    <row r="2538" spans="1:16" hidden="1">
      <c r="A2538" s="19" t="s">
        <v>1984</v>
      </c>
      <c r="B2538" s="19" t="s">
        <v>1453</v>
      </c>
      <c r="D2538" s="51" t="s">
        <v>1879</v>
      </c>
      <c r="E2538" s="51" t="s">
        <v>622</v>
      </c>
      <c r="F2538" s="51" t="s">
        <v>622</v>
      </c>
      <c r="H2538" s="51" t="s">
        <v>623</v>
      </c>
      <c r="J2538" s="51" t="s">
        <v>44</v>
      </c>
      <c r="K2538" s="51" t="s">
        <v>44</v>
      </c>
      <c r="L2538" s="51">
        <v>57544</v>
      </c>
      <c r="N2538" s="53">
        <v>7951.4936885661464</v>
      </c>
      <c r="O2538" s="53">
        <v>61.297468939741421</v>
      </c>
      <c r="P2538" s="53">
        <v>7890.1962196264049</v>
      </c>
    </row>
    <row r="2539" spans="1:16" hidden="1">
      <c r="A2539" s="19" t="s">
        <v>1986</v>
      </c>
      <c r="B2539" s="19" t="s">
        <v>490</v>
      </c>
      <c r="D2539" s="51" t="s">
        <v>1879</v>
      </c>
      <c r="E2539" s="51" t="s">
        <v>103</v>
      </c>
      <c r="F2539" s="51" t="s">
        <v>103</v>
      </c>
      <c r="H2539" s="51" t="s">
        <v>623</v>
      </c>
      <c r="J2539" s="51" t="s">
        <v>489</v>
      </c>
      <c r="K2539" s="51" t="s">
        <v>3709</v>
      </c>
      <c r="N2539" s="53">
        <v>0</v>
      </c>
      <c r="P2539" s="53">
        <v>0</v>
      </c>
    </row>
    <row r="2540" spans="1:16" hidden="1">
      <c r="A2540" s="19" t="s">
        <v>1985</v>
      </c>
      <c r="B2540" s="19" t="s">
        <v>490</v>
      </c>
      <c r="D2540" s="51" t="s">
        <v>1879</v>
      </c>
      <c r="E2540" s="51" t="s">
        <v>103</v>
      </c>
      <c r="F2540" s="51" t="s">
        <v>103</v>
      </c>
      <c r="H2540" s="51" t="s">
        <v>623</v>
      </c>
      <c r="J2540" s="51" t="s">
        <v>489</v>
      </c>
      <c r="K2540" s="51" t="s">
        <v>3709</v>
      </c>
      <c r="N2540" s="53">
        <v>2.9543315495210755E-3</v>
      </c>
      <c r="P2540" s="53">
        <v>2.9543315495210755E-3</v>
      </c>
    </row>
    <row r="2541" spans="1:16" hidden="1">
      <c r="A2541" s="19" t="s">
        <v>1984</v>
      </c>
      <c r="B2541" s="19" t="s">
        <v>490</v>
      </c>
      <c r="D2541" s="51" t="s">
        <v>1879</v>
      </c>
      <c r="E2541" s="51" t="s">
        <v>103</v>
      </c>
      <c r="F2541" s="51" t="s">
        <v>103</v>
      </c>
      <c r="H2541" s="51" t="s">
        <v>623</v>
      </c>
      <c r="J2541" s="51" t="s">
        <v>489</v>
      </c>
      <c r="K2541" s="51" t="s">
        <v>3709</v>
      </c>
      <c r="N2541" s="53">
        <v>401.48304566845047</v>
      </c>
      <c r="P2541" s="53">
        <v>401.48304566845047</v>
      </c>
    </row>
    <row r="2542" spans="1:16" hidden="1">
      <c r="A2542" s="19" t="s">
        <v>1986</v>
      </c>
      <c r="B2542" s="19" t="s">
        <v>1454</v>
      </c>
      <c r="D2542" s="51" t="s">
        <v>1879</v>
      </c>
      <c r="E2542" s="51" t="s">
        <v>103</v>
      </c>
      <c r="F2542" s="51" t="s">
        <v>103</v>
      </c>
      <c r="H2542" s="51" t="s">
        <v>623</v>
      </c>
      <c r="J2542" s="51" t="s">
        <v>3674</v>
      </c>
      <c r="K2542" s="51" t="s">
        <v>3673</v>
      </c>
      <c r="N2542" s="53">
        <v>0</v>
      </c>
      <c r="P2542" s="53">
        <v>0</v>
      </c>
    </row>
    <row r="2543" spans="1:16" hidden="1">
      <c r="A2543" s="19" t="s">
        <v>1985</v>
      </c>
      <c r="B2543" s="19" t="s">
        <v>1454</v>
      </c>
      <c r="D2543" s="51" t="s">
        <v>1879</v>
      </c>
      <c r="E2543" s="51" t="s">
        <v>103</v>
      </c>
      <c r="F2543" s="51" t="s">
        <v>103</v>
      </c>
      <c r="H2543" s="51" t="s">
        <v>623</v>
      </c>
      <c r="J2543" s="51" t="s">
        <v>3674</v>
      </c>
      <c r="K2543" s="51" t="s">
        <v>3673</v>
      </c>
      <c r="N2543" s="53">
        <v>1.2479413881091204E-3</v>
      </c>
      <c r="P2543" s="53">
        <v>1.2479413881091204E-3</v>
      </c>
    </row>
    <row r="2544" spans="1:16" hidden="1">
      <c r="A2544" s="19" t="s">
        <v>1984</v>
      </c>
      <c r="B2544" s="19" t="s">
        <v>1454</v>
      </c>
      <c r="D2544" s="51" t="s">
        <v>1879</v>
      </c>
      <c r="E2544" s="51" t="s">
        <v>103</v>
      </c>
      <c r="F2544" s="51" t="s">
        <v>103</v>
      </c>
      <c r="H2544" s="51" t="s">
        <v>623</v>
      </c>
      <c r="J2544" s="51" t="s">
        <v>3674</v>
      </c>
      <c r="K2544" s="51" t="s">
        <v>3673</v>
      </c>
      <c r="N2544" s="53">
        <v>169.59075205861191</v>
      </c>
      <c r="P2544" s="53">
        <v>169.59075205861191</v>
      </c>
    </row>
    <row r="2545" spans="1:16" hidden="1">
      <c r="A2545" s="19" t="s">
        <v>39</v>
      </c>
      <c r="B2545" s="19" t="s">
        <v>1455</v>
      </c>
      <c r="D2545" s="51" t="s">
        <v>1879</v>
      </c>
      <c r="E2545" s="51" t="s">
        <v>460</v>
      </c>
      <c r="F2545" s="51" t="s">
        <v>460</v>
      </c>
      <c r="H2545" s="51" t="s">
        <v>623</v>
      </c>
      <c r="J2545" s="51" t="s">
        <v>523</v>
      </c>
      <c r="K2545" s="51" t="s">
        <v>3340</v>
      </c>
      <c r="N2545" s="53">
        <v>77.361999999999995</v>
      </c>
      <c r="P2545" s="53">
        <v>77.361999999999995</v>
      </c>
    </row>
    <row r="2546" spans="1:16" hidden="1">
      <c r="A2546" s="19" t="s">
        <v>39</v>
      </c>
      <c r="B2546" s="19" t="s">
        <v>1456</v>
      </c>
      <c r="D2546" s="51" t="s">
        <v>1879</v>
      </c>
      <c r="E2546" s="51" t="s">
        <v>460</v>
      </c>
      <c r="F2546" s="51" t="s">
        <v>460</v>
      </c>
      <c r="H2546" s="51" t="s">
        <v>623</v>
      </c>
      <c r="N2546" s="53">
        <v>118.188</v>
      </c>
      <c r="P2546" s="53">
        <v>118.188</v>
      </c>
    </row>
    <row r="2547" spans="1:16" hidden="1">
      <c r="A2547" s="19" t="s">
        <v>41</v>
      </c>
      <c r="B2547" s="19" t="s">
        <v>1457</v>
      </c>
      <c r="D2547" s="51" t="s">
        <v>1879</v>
      </c>
      <c r="E2547" s="51" t="s">
        <v>103</v>
      </c>
      <c r="F2547" s="51" t="s">
        <v>103</v>
      </c>
      <c r="H2547" s="51" t="s">
        <v>623</v>
      </c>
      <c r="J2547" s="51">
        <v>61696</v>
      </c>
      <c r="K2547" s="51" t="s">
        <v>3865</v>
      </c>
      <c r="L2547" s="51">
        <v>403</v>
      </c>
      <c r="N2547" s="53">
        <v>0</v>
      </c>
      <c r="P2547" s="53">
        <v>0</v>
      </c>
    </row>
    <row r="2548" spans="1:16" hidden="1">
      <c r="A2548" s="19" t="s">
        <v>41</v>
      </c>
      <c r="B2548" s="19" t="s">
        <v>1457</v>
      </c>
      <c r="D2548" s="51" t="s">
        <v>1879</v>
      </c>
      <c r="E2548" s="51" t="s">
        <v>103</v>
      </c>
      <c r="F2548" s="51" t="s">
        <v>103</v>
      </c>
      <c r="H2548" s="51" t="s">
        <v>623</v>
      </c>
      <c r="J2548" s="51">
        <v>61696</v>
      </c>
      <c r="K2548" s="51" t="s">
        <v>3865</v>
      </c>
      <c r="L2548" s="51">
        <v>403</v>
      </c>
      <c r="N2548" s="53">
        <v>21678</v>
      </c>
      <c r="P2548" s="53">
        <v>21678</v>
      </c>
    </row>
    <row r="2549" spans="1:16" hidden="1">
      <c r="A2549" s="19" t="s">
        <v>2663</v>
      </c>
      <c r="B2549" s="19" t="s">
        <v>1458</v>
      </c>
      <c r="D2549" s="51" t="s">
        <v>1879</v>
      </c>
      <c r="E2549" s="51" t="s">
        <v>460</v>
      </c>
      <c r="F2549" s="51" t="s">
        <v>2662</v>
      </c>
      <c r="H2549" s="51" t="s">
        <v>623</v>
      </c>
      <c r="J2549" s="51" t="s">
        <v>3107</v>
      </c>
      <c r="K2549" s="51" t="s">
        <v>3106</v>
      </c>
      <c r="N2549" s="53">
        <v>139.80113</v>
      </c>
      <c r="O2549" s="53">
        <v>139.80113</v>
      </c>
      <c r="P2549" s="53">
        <v>0</v>
      </c>
    </row>
    <row r="2550" spans="1:16" hidden="1">
      <c r="A2550" s="19" t="s">
        <v>41</v>
      </c>
      <c r="B2550" s="19" t="s">
        <v>1459</v>
      </c>
      <c r="D2550" s="51" t="s">
        <v>1879</v>
      </c>
      <c r="E2550" s="51" t="s">
        <v>103</v>
      </c>
      <c r="F2550" s="51" t="s">
        <v>103</v>
      </c>
      <c r="H2550" s="51" t="s">
        <v>623</v>
      </c>
      <c r="J2550" s="51">
        <v>61996</v>
      </c>
      <c r="K2550" s="51" t="s">
        <v>3849</v>
      </c>
      <c r="L2550" s="51">
        <v>6479</v>
      </c>
      <c r="N2550" s="53">
        <v>122754</v>
      </c>
      <c r="P2550" s="53">
        <v>122754</v>
      </c>
    </row>
    <row r="2551" spans="1:16" hidden="1">
      <c r="A2551" s="19" t="s">
        <v>41</v>
      </c>
      <c r="B2551" s="19" t="s">
        <v>1459</v>
      </c>
      <c r="D2551" s="51" t="s">
        <v>1879</v>
      </c>
      <c r="E2551" s="51" t="s">
        <v>103</v>
      </c>
      <c r="F2551" s="51" t="s">
        <v>103</v>
      </c>
      <c r="H2551" s="51" t="s">
        <v>623</v>
      </c>
      <c r="J2551" s="51">
        <v>61997</v>
      </c>
      <c r="K2551" s="51" t="s">
        <v>3848</v>
      </c>
      <c r="L2551" s="51">
        <v>6479</v>
      </c>
      <c r="N2551" s="53">
        <v>17957</v>
      </c>
      <c r="P2551" s="53">
        <v>17957</v>
      </c>
    </row>
    <row r="2552" spans="1:16" hidden="1">
      <c r="A2552" s="19" t="s">
        <v>41</v>
      </c>
      <c r="B2552" s="19" t="s">
        <v>1459</v>
      </c>
      <c r="D2552" s="51" t="s">
        <v>1879</v>
      </c>
      <c r="E2552" s="51" t="s">
        <v>103</v>
      </c>
      <c r="F2552" s="51" t="s">
        <v>103</v>
      </c>
      <c r="H2552" s="51" t="s">
        <v>623</v>
      </c>
      <c r="J2552" s="51">
        <v>61998</v>
      </c>
      <c r="K2552" s="51" t="s">
        <v>3847</v>
      </c>
      <c r="L2552" s="51">
        <v>6479</v>
      </c>
      <c r="N2552" s="53">
        <v>16055</v>
      </c>
      <c r="P2552" s="53">
        <v>16055</v>
      </c>
    </row>
    <row r="2553" spans="1:16" hidden="1">
      <c r="A2553" s="19" t="s">
        <v>41</v>
      </c>
      <c r="B2553" s="19" t="s">
        <v>1459</v>
      </c>
      <c r="D2553" s="51" t="s">
        <v>1879</v>
      </c>
      <c r="E2553" s="51" t="s">
        <v>103</v>
      </c>
      <c r="F2553" s="51" t="s">
        <v>103</v>
      </c>
      <c r="H2553" s="51" t="s">
        <v>623</v>
      </c>
      <c r="J2553" s="51">
        <v>61999</v>
      </c>
      <c r="K2553" s="51" t="s">
        <v>3846</v>
      </c>
      <c r="L2553" s="51">
        <v>6479</v>
      </c>
      <c r="N2553" s="53">
        <v>122174</v>
      </c>
      <c r="P2553" s="53">
        <v>122174</v>
      </c>
    </row>
    <row r="2554" spans="1:16" hidden="1">
      <c r="A2554" s="19" t="s">
        <v>41</v>
      </c>
      <c r="B2554" s="19" t="s">
        <v>1460</v>
      </c>
      <c r="D2554" s="51" t="s">
        <v>1879</v>
      </c>
      <c r="E2554" s="51" t="s">
        <v>103</v>
      </c>
      <c r="F2554" s="51" t="s">
        <v>103</v>
      </c>
      <c r="H2554" s="51" t="s">
        <v>623</v>
      </c>
      <c r="J2554" s="51">
        <v>62004</v>
      </c>
      <c r="K2554" s="51" t="s">
        <v>3842</v>
      </c>
      <c r="L2554" s="51">
        <v>6480</v>
      </c>
      <c r="N2554" s="53">
        <v>15385</v>
      </c>
      <c r="P2554" s="53">
        <v>15385</v>
      </c>
    </row>
    <row r="2555" spans="1:16" hidden="1">
      <c r="A2555" s="19" t="s">
        <v>41</v>
      </c>
      <c r="B2555" s="19" t="s">
        <v>1460</v>
      </c>
      <c r="D2555" s="51" t="s">
        <v>1879</v>
      </c>
      <c r="E2555" s="51" t="s">
        <v>103</v>
      </c>
      <c r="F2555" s="51" t="s">
        <v>103</v>
      </c>
      <c r="H2555" s="51" t="s">
        <v>623</v>
      </c>
      <c r="J2555" s="51">
        <v>62005</v>
      </c>
      <c r="K2555" s="51" t="s">
        <v>3841</v>
      </c>
      <c r="L2555" s="51">
        <v>6480</v>
      </c>
      <c r="N2555" s="53">
        <v>79025</v>
      </c>
      <c r="P2555" s="53">
        <v>79025</v>
      </c>
    </row>
    <row r="2556" spans="1:16" hidden="1">
      <c r="A2556" s="19" t="s">
        <v>1986</v>
      </c>
      <c r="B2556" s="19" t="s">
        <v>31</v>
      </c>
      <c r="D2556" s="51" t="s">
        <v>1879</v>
      </c>
      <c r="E2556" s="51" t="s">
        <v>103</v>
      </c>
      <c r="F2556" s="51" t="s">
        <v>103</v>
      </c>
      <c r="H2556" s="51" t="s">
        <v>623</v>
      </c>
      <c r="J2556" s="51" t="s">
        <v>3704</v>
      </c>
      <c r="K2556" s="51" t="s">
        <v>3703</v>
      </c>
      <c r="L2556" s="51" t="s">
        <v>3702</v>
      </c>
      <c r="N2556" s="53">
        <v>0</v>
      </c>
      <c r="P2556" s="53">
        <v>0</v>
      </c>
    </row>
    <row r="2557" spans="1:16" hidden="1">
      <c r="A2557" s="19" t="s">
        <v>1985</v>
      </c>
      <c r="B2557" s="19" t="s">
        <v>31</v>
      </c>
      <c r="D2557" s="51" t="s">
        <v>1879</v>
      </c>
      <c r="E2557" s="51" t="s">
        <v>103</v>
      </c>
      <c r="F2557" s="51" t="s">
        <v>103</v>
      </c>
      <c r="H2557" s="51" t="s">
        <v>623</v>
      </c>
      <c r="J2557" s="51" t="s">
        <v>3704</v>
      </c>
      <c r="K2557" s="51" t="s">
        <v>3703</v>
      </c>
      <c r="L2557" s="51" t="s">
        <v>3702</v>
      </c>
      <c r="N2557" s="53">
        <v>7.3671397756287213E-2</v>
      </c>
      <c r="P2557" s="53">
        <v>7.3671397756287213E-2</v>
      </c>
    </row>
    <row r="2558" spans="1:16" hidden="1">
      <c r="A2558" s="19" t="s">
        <v>1984</v>
      </c>
      <c r="B2558" s="19" t="s">
        <v>31</v>
      </c>
      <c r="D2558" s="51" t="s">
        <v>1879</v>
      </c>
      <c r="E2558" s="51" t="s">
        <v>103</v>
      </c>
      <c r="F2558" s="51" t="s">
        <v>103</v>
      </c>
      <c r="H2558" s="51" t="s">
        <v>623</v>
      </c>
      <c r="J2558" s="51" t="s">
        <v>3704</v>
      </c>
      <c r="K2558" s="51" t="s">
        <v>3703</v>
      </c>
      <c r="L2558" s="51" t="s">
        <v>3702</v>
      </c>
      <c r="N2558" s="53">
        <v>10011.678328602244</v>
      </c>
      <c r="P2558" s="53">
        <v>10011.678328602244</v>
      </c>
    </row>
    <row r="2559" spans="1:16" hidden="1">
      <c r="A2559" s="19" t="s">
        <v>1986</v>
      </c>
      <c r="B2559" s="19" t="s">
        <v>1461</v>
      </c>
      <c r="D2559" s="51" t="s">
        <v>1879</v>
      </c>
      <c r="E2559" s="51" t="s">
        <v>4</v>
      </c>
      <c r="F2559" s="51" t="s">
        <v>4</v>
      </c>
      <c r="H2559" s="51" t="s">
        <v>623</v>
      </c>
      <c r="J2559" s="51" t="s">
        <v>3576</v>
      </c>
      <c r="K2559" s="51" t="s">
        <v>3575</v>
      </c>
      <c r="L2559" s="51" t="s">
        <v>15</v>
      </c>
      <c r="N2559" s="53">
        <v>0</v>
      </c>
      <c r="P2559" s="53">
        <v>0</v>
      </c>
    </row>
    <row r="2560" spans="1:16" hidden="1">
      <c r="A2560" s="19" t="s">
        <v>1985</v>
      </c>
      <c r="B2560" s="19" t="s">
        <v>1461</v>
      </c>
      <c r="D2560" s="51" t="s">
        <v>1879</v>
      </c>
      <c r="E2560" s="51" t="s">
        <v>4</v>
      </c>
      <c r="F2560" s="51" t="s">
        <v>4</v>
      </c>
      <c r="H2560" s="51" t="s">
        <v>623</v>
      </c>
      <c r="J2560" s="51" t="s">
        <v>3576</v>
      </c>
      <c r="K2560" s="51" t="s">
        <v>3575</v>
      </c>
      <c r="L2560" s="51" t="s">
        <v>15</v>
      </c>
      <c r="N2560" s="53">
        <v>1.5040110255512572E-2</v>
      </c>
      <c r="P2560" s="53">
        <v>1.5040110255512572E-2</v>
      </c>
    </row>
    <row r="2561" spans="1:16" hidden="1">
      <c r="A2561" s="19" t="s">
        <v>1984</v>
      </c>
      <c r="B2561" s="19" t="s">
        <v>1461</v>
      </c>
      <c r="D2561" s="51" t="s">
        <v>1879</v>
      </c>
      <c r="E2561" s="51" t="s">
        <v>4</v>
      </c>
      <c r="F2561" s="51" t="s">
        <v>4</v>
      </c>
      <c r="H2561" s="51" t="s">
        <v>623</v>
      </c>
      <c r="J2561" s="51" t="s">
        <v>3576</v>
      </c>
      <c r="K2561" s="51" t="s">
        <v>3575</v>
      </c>
      <c r="L2561" s="51" t="s">
        <v>15</v>
      </c>
      <c r="N2561" s="53">
        <v>2043.8969598897445</v>
      </c>
      <c r="P2561" s="53">
        <v>2043.8969598897445</v>
      </c>
    </row>
    <row r="2562" spans="1:16" hidden="1">
      <c r="A2562" s="19" t="s">
        <v>1983</v>
      </c>
      <c r="B2562" s="19" t="s">
        <v>3609</v>
      </c>
      <c r="D2562" s="51" t="s">
        <v>1879</v>
      </c>
      <c r="E2562" s="51" t="s">
        <v>4</v>
      </c>
      <c r="F2562" s="51" t="s">
        <v>4</v>
      </c>
      <c r="H2562" s="51" t="s">
        <v>623</v>
      </c>
      <c r="J2562" s="51" t="s">
        <v>3606</v>
      </c>
      <c r="K2562" s="51" t="s">
        <v>2036</v>
      </c>
      <c r="N2562" s="53">
        <v>3715</v>
      </c>
      <c r="P2562" s="53">
        <v>3715</v>
      </c>
    </row>
    <row r="2563" spans="1:16" hidden="1">
      <c r="A2563" s="19" t="s">
        <v>1994</v>
      </c>
      <c r="B2563" s="19" t="s">
        <v>1462</v>
      </c>
      <c r="D2563" s="51" t="s">
        <v>1879</v>
      </c>
      <c r="E2563" s="51" t="s">
        <v>4</v>
      </c>
      <c r="F2563" s="51" t="s">
        <v>4</v>
      </c>
      <c r="H2563" s="51" t="s">
        <v>623</v>
      </c>
      <c r="I2563" s="51" t="s">
        <v>3606</v>
      </c>
      <c r="J2563" s="51" t="s">
        <v>2036</v>
      </c>
      <c r="N2563" s="53">
        <v>367</v>
      </c>
      <c r="P2563" s="53">
        <v>367</v>
      </c>
    </row>
    <row r="2564" spans="1:16" hidden="1">
      <c r="A2564" s="19" t="s">
        <v>2745</v>
      </c>
      <c r="B2564" s="19" t="s">
        <v>1462</v>
      </c>
      <c r="D2564" s="51" t="s">
        <v>1879</v>
      </c>
      <c r="E2564" s="51" t="s">
        <v>4</v>
      </c>
      <c r="F2564" s="51" t="s">
        <v>4</v>
      </c>
      <c r="H2564" s="51" t="s">
        <v>623</v>
      </c>
      <c r="J2564" s="51" t="s">
        <v>2036</v>
      </c>
      <c r="N2564" s="53">
        <v>3351</v>
      </c>
      <c r="P2564" s="53">
        <v>3351</v>
      </c>
    </row>
    <row r="2565" spans="1:16" hidden="1">
      <c r="A2565" s="19" t="s">
        <v>2024</v>
      </c>
      <c r="B2565" s="19" t="s">
        <v>1462</v>
      </c>
      <c r="D2565" s="51" t="s">
        <v>1879</v>
      </c>
      <c r="E2565" s="51" t="s">
        <v>4</v>
      </c>
      <c r="F2565" s="51" t="s">
        <v>4</v>
      </c>
      <c r="G2565" s="51" t="s">
        <v>4</v>
      </c>
      <c r="H2565" s="51" t="s">
        <v>1878</v>
      </c>
      <c r="K2565" s="51" t="s">
        <v>2036</v>
      </c>
      <c r="N2565" s="53">
        <v>4581</v>
      </c>
      <c r="P2565" s="53">
        <v>4581</v>
      </c>
    </row>
    <row r="2566" spans="1:16" hidden="1">
      <c r="A2566" s="19" t="s">
        <v>1983</v>
      </c>
      <c r="B2566" s="19" t="s">
        <v>2900</v>
      </c>
      <c r="D2566" s="51" t="s">
        <v>1879</v>
      </c>
      <c r="E2566" s="51" t="s">
        <v>4</v>
      </c>
      <c r="F2566" s="51" t="s">
        <v>4</v>
      </c>
      <c r="H2566" s="51" t="s">
        <v>623</v>
      </c>
      <c r="J2566" s="51" t="s">
        <v>2899</v>
      </c>
      <c r="K2566" s="51" t="s">
        <v>2040</v>
      </c>
      <c r="N2566" s="53">
        <v>10445</v>
      </c>
      <c r="P2566" s="53">
        <v>10445</v>
      </c>
    </row>
    <row r="2567" spans="1:16" hidden="1">
      <c r="A2567" s="19" t="s">
        <v>1994</v>
      </c>
      <c r="B2567" s="19" t="s">
        <v>1463</v>
      </c>
      <c r="D2567" s="51" t="s">
        <v>1879</v>
      </c>
      <c r="E2567" s="51" t="s">
        <v>4</v>
      </c>
      <c r="F2567" s="51" t="s">
        <v>4</v>
      </c>
      <c r="H2567" s="51" t="s">
        <v>623</v>
      </c>
      <c r="I2567" s="51" t="s">
        <v>2899</v>
      </c>
      <c r="J2567" s="51" t="s">
        <v>2040</v>
      </c>
      <c r="N2567" s="53">
        <v>782</v>
      </c>
      <c r="P2567" s="53">
        <v>782</v>
      </c>
    </row>
    <row r="2568" spans="1:16" hidden="1">
      <c r="A2568" s="19" t="s">
        <v>2745</v>
      </c>
      <c r="B2568" s="19" t="s">
        <v>1463</v>
      </c>
      <c r="D2568" s="51" t="s">
        <v>1879</v>
      </c>
      <c r="E2568" s="51" t="s">
        <v>4</v>
      </c>
      <c r="F2568" s="51" t="s">
        <v>4</v>
      </c>
      <c r="H2568" s="51" t="s">
        <v>623</v>
      </c>
      <c r="J2568" s="51" t="s">
        <v>2040</v>
      </c>
      <c r="N2568" s="53">
        <v>11404</v>
      </c>
      <c r="P2568" s="53">
        <v>11404</v>
      </c>
    </row>
    <row r="2569" spans="1:16" hidden="1">
      <c r="A2569" s="19" t="s">
        <v>2024</v>
      </c>
      <c r="B2569" s="19" t="s">
        <v>1463</v>
      </c>
      <c r="D2569" s="51" t="s">
        <v>1879</v>
      </c>
      <c r="E2569" s="51" t="s">
        <v>4</v>
      </c>
      <c r="F2569" s="51" t="s">
        <v>4</v>
      </c>
      <c r="G2569" s="51" t="s">
        <v>4</v>
      </c>
      <c r="H2569" s="51" t="s">
        <v>1878</v>
      </c>
      <c r="K2569" s="51" t="s">
        <v>2040</v>
      </c>
      <c r="N2569" s="53">
        <v>9825</v>
      </c>
      <c r="P2569" s="53">
        <v>9825</v>
      </c>
    </row>
    <row r="2570" spans="1:16" hidden="1">
      <c r="A2570" s="19" t="s">
        <v>1993</v>
      </c>
      <c r="B2570" s="19" t="s">
        <v>3911</v>
      </c>
      <c r="D2570" s="51" t="s">
        <v>1879</v>
      </c>
      <c r="E2570" s="51" t="s">
        <v>4</v>
      </c>
      <c r="F2570" s="51" t="s">
        <v>4</v>
      </c>
      <c r="H2570" s="51" t="s">
        <v>623</v>
      </c>
      <c r="I2570" s="51" t="s">
        <v>2899</v>
      </c>
      <c r="J2570" s="51" t="s">
        <v>2040</v>
      </c>
      <c r="N2570" s="53">
        <v>13</v>
      </c>
      <c r="O2570" s="53">
        <v>0</v>
      </c>
      <c r="P2570" s="53">
        <v>13</v>
      </c>
    </row>
    <row r="2571" spans="1:16" hidden="1">
      <c r="A2571" s="19" t="s">
        <v>660</v>
      </c>
      <c r="B2571" s="19" t="s">
        <v>1464</v>
      </c>
      <c r="D2571" s="51" t="s">
        <v>1879</v>
      </c>
      <c r="E2571" s="51" t="s">
        <v>4</v>
      </c>
      <c r="F2571" s="51" t="s">
        <v>4</v>
      </c>
      <c r="H2571" s="51" t="s">
        <v>623</v>
      </c>
      <c r="J2571" s="51" t="s">
        <v>3643</v>
      </c>
      <c r="K2571" s="51" t="s">
        <v>3644</v>
      </c>
      <c r="L2571" s="51">
        <v>50281</v>
      </c>
      <c r="N2571" s="53">
        <v>78998</v>
      </c>
      <c r="P2571" s="53">
        <v>78998</v>
      </c>
    </row>
    <row r="2572" spans="1:16" hidden="1">
      <c r="A2572" s="19" t="s">
        <v>660</v>
      </c>
      <c r="B2572" s="19" t="s">
        <v>1464</v>
      </c>
      <c r="D2572" s="51" t="s">
        <v>1879</v>
      </c>
      <c r="E2572" s="51" t="s">
        <v>4</v>
      </c>
      <c r="F2572" s="51" t="s">
        <v>4</v>
      </c>
      <c r="H2572" s="51" t="s">
        <v>623</v>
      </c>
      <c r="J2572" s="51" t="s">
        <v>3643</v>
      </c>
      <c r="K2572" s="51" t="s">
        <v>3642</v>
      </c>
      <c r="L2572" s="51">
        <v>50281</v>
      </c>
      <c r="N2572" s="53">
        <v>8586</v>
      </c>
      <c r="P2572" s="53">
        <v>8586</v>
      </c>
    </row>
    <row r="2573" spans="1:16" hidden="1">
      <c r="A2573" s="19" t="s">
        <v>1986</v>
      </c>
      <c r="B2573" s="19" t="s">
        <v>1465</v>
      </c>
      <c r="D2573" s="51" t="s">
        <v>1879</v>
      </c>
      <c r="E2573" s="51" t="s">
        <v>4</v>
      </c>
      <c r="F2573" s="51" t="s">
        <v>4</v>
      </c>
      <c r="H2573" s="51" t="s">
        <v>623</v>
      </c>
      <c r="J2573" s="51" t="s">
        <v>3625</v>
      </c>
      <c r="K2573" s="51" t="s">
        <v>3624</v>
      </c>
      <c r="L2573" s="51" t="s">
        <v>3623</v>
      </c>
      <c r="N2573" s="53">
        <v>0</v>
      </c>
      <c r="P2573" s="53">
        <v>0</v>
      </c>
    </row>
    <row r="2574" spans="1:16" hidden="1">
      <c r="A2574" s="19" t="s">
        <v>1985</v>
      </c>
      <c r="B2574" s="19" t="s">
        <v>1465</v>
      </c>
      <c r="D2574" s="51" t="s">
        <v>1879</v>
      </c>
      <c r="E2574" s="51" t="s">
        <v>4</v>
      </c>
      <c r="F2574" s="51" t="s">
        <v>4</v>
      </c>
      <c r="H2574" s="51" t="s">
        <v>623</v>
      </c>
      <c r="J2574" s="51" t="s">
        <v>3625</v>
      </c>
      <c r="K2574" s="51" t="s">
        <v>3624</v>
      </c>
      <c r="L2574" s="51" t="s">
        <v>3623</v>
      </c>
      <c r="N2574" s="53">
        <v>0.17640592524889059</v>
      </c>
      <c r="P2574" s="53">
        <v>0.17640592524889059</v>
      </c>
    </row>
    <row r="2575" spans="1:16" hidden="1">
      <c r="A2575" s="19" t="s">
        <v>1984</v>
      </c>
      <c r="B2575" s="19" t="s">
        <v>1465</v>
      </c>
      <c r="D2575" s="51" t="s">
        <v>1879</v>
      </c>
      <c r="E2575" s="51" t="s">
        <v>4</v>
      </c>
      <c r="F2575" s="51" t="s">
        <v>4</v>
      </c>
      <c r="H2575" s="51" t="s">
        <v>623</v>
      </c>
      <c r="J2575" s="51" t="s">
        <v>3625</v>
      </c>
      <c r="K2575" s="51" t="s">
        <v>3624</v>
      </c>
      <c r="L2575" s="51" t="s">
        <v>3623</v>
      </c>
      <c r="N2575" s="53">
        <v>23972.931594074751</v>
      </c>
      <c r="P2575" s="53">
        <v>23972.931594074751</v>
      </c>
    </row>
    <row r="2576" spans="1:16" s="135" customFormat="1">
      <c r="A2576" s="135" t="s">
        <v>39</v>
      </c>
      <c r="B2576" s="135" t="s">
        <v>4182</v>
      </c>
      <c r="C2576" s="137" t="s">
        <v>681</v>
      </c>
      <c r="D2576" s="137" t="s">
        <v>3982</v>
      </c>
      <c r="E2576" s="137" t="s">
        <v>4</v>
      </c>
      <c r="F2576" s="137" t="s">
        <v>4</v>
      </c>
      <c r="G2576" s="137"/>
      <c r="H2576" s="137" t="s">
        <v>7</v>
      </c>
      <c r="I2576" s="137"/>
      <c r="J2576" s="137" t="s">
        <v>4181</v>
      </c>
      <c r="K2576" s="137" t="s">
        <v>4180</v>
      </c>
      <c r="L2576" s="137">
        <v>50690</v>
      </c>
      <c r="M2576" s="137"/>
      <c r="N2576" s="136">
        <v>28012.089999999997</v>
      </c>
      <c r="O2576" s="136"/>
      <c r="P2576" s="136">
        <v>28012.089999999997</v>
      </c>
    </row>
    <row r="2577" spans="1:16" hidden="1">
      <c r="A2577" s="19" t="s">
        <v>1994</v>
      </c>
      <c r="B2577" s="19" t="s">
        <v>3951</v>
      </c>
      <c r="D2577" s="51" t="s">
        <v>1879</v>
      </c>
      <c r="E2577" s="51" t="s">
        <v>4</v>
      </c>
      <c r="F2577" s="51" t="s">
        <v>4</v>
      </c>
      <c r="H2577" s="51" t="s">
        <v>623</v>
      </c>
      <c r="I2577" s="51" t="s">
        <v>3950</v>
      </c>
      <c r="J2577" s="51" t="s">
        <v>3949</v>
      </c>
      <c r="N2577" s="53">
        <v>19417</v>
      </c>
      <c r="P2577" s="53">
        <v>19417</v>
      </c>
    </row>
    <row r="2578" spans="1:16" hidden="1">
      <c r="A2578" s="19" t="s">
        <v>1994</v>
      </c>
      <c r="B2578" s="19" t="s">
        <v>3951</v>
      </c>
      <c r="D2578" s="51" t="s">
        <v>1879</v>
      </c>
      <c r="E2578" s="51" t="s">
        <v>4</v>
      </c>
      <c r="F2578" s="51" t="s">
        <v>4</v>
      </c>
      <c r="H2578" s="51" t="s">
        <v>623</v>
      </c>
      <c r="I2578" s="51" t="s">
        <v>3950</v>
      </c>
      <c r="J2578" s="51" t="s">
        <v>3949</v>
      </c>
      <c r="N2578" s="53">
        <v>11447</v>
      </c>
      <c r="P2578" s="53">
        <v>11447</v>
      </c>
    </row>
    <row r="2579" spans="1:16" hidden="1">
      <c r="A2579" s="19" t="s">
        <v>1994</v>
      </c>
      <c r="B2579" s="19" t="s">
        <v>1466</v>
      </c>
      <c r="D2579" s="51" t="s">
        <v>1879</v>
      </c>
      <c r="E2579" s="51" t="s">
        <v>4</v>
      </c>
      <c r="F2579" s="51" t="s">
        <v>4</v>
      </c>
      <c r="H2579" s="51" t="s">
        <v>623</v>
      </c>
      <c r="I2579" s="51" t="s">
        <v>3948</v>
      </c>
      <c r="J2579" s="51" t="s">
        <v>3947</v>
      </c>
      <c r="N2579" s="53">
        <v>47401</v>
      </c>
      <c r="P2579" s="53">
        <v>47401</v>
      </c>
    </row>
    <row r="2580" spans="1:16" hidden="1">
      <c r="A2580" s="19" t="s">
        <v>1994</v>
      </c>
      <c r="B2580" s="19" t="s">
        <v>3940</v>
      </c>
      <c r="D2580" s="51" t="s">
        <v>1879</v>
      </c>
      <c r="E2580" s="51" t="s">
        <v>4</v>
      </c>
      <c r="F2580" s="51" t="s">
        <v>4</v>
      </c>
      <c r="H2580" s="51" t="s">
        <v>623</v>
      </c>
      <c r="I2580" s="51" t="s">
        <v>3939</v>
      </c>
      <c r="J2580" s="51" t="s">
        <v>3938</v>
      </c>
      <c r="N2580" s="53">
        <v>18869</v>
      </c>
      <c r="P2580" s="53">
        <v>18869</v>
      </c>
    </row>
    <row r="2581" spans="1:16" hidden="1">
      <c r="A2581" s="19" t="s">
        <v>1994</v>
      </c>
      <c r="B2581" s="19" t="s">
        <v>3935</v>
      </c>
      <c r="D2581" s="51" t="s">
        <v>1879</v>
      </c>
      <c r="E2581" s="51" t="s">
        <v>4</v>
      </c>
      <c r="F2581" s="51" t="s">
        <v>4</v>
      </c>
      <c r="H2581" s="51" t="s">
        <v>623</v>
      </c>
      <c r="I2581" s="51" t="s">
        <v>3934</v>
      </c>
      <c r="J2581" s="51" t="s">
        <v>3933</v>
      </c>
      <c r="N2581" s="53">
        <v>44508</v>
      </c>
      <c r="P2581" s="53">
        <v>44508</v>
      </c>
    </row>
    <row r="2582" spans="1:16" hidden="1">
      <c r="A2582" s="19" t="s">
        <v>1994</v>
      </c>
      <c r="B2582" s="19" t="s">
        <v>3932</v>
      </c>
      <c r="D2582" s="51" t="s">
        <v>1879</v>
      </c>
      <c r="E2582" s="51" t="s">
        <v>4</v>
      </c>
      <c r="F2582" s="51" t="s">
        <v>4</v>
      </c>
      <c r="H2582" s="51" t="s">
        <v>623</v>
      </c>
      <c r="I2582" s="51" t="s">
        <v>3576</v>
      </c>
      <c r="J2582" s="51" t="s">
        <v>3931</v>
      </c>
      <c r="N2582" s="53">
        <v>24955</v>
      </c>
      <c r="P2582" s="53">
        <v>24955</v>
      </c>
    </row>
    <row r="2583" spans="1:16" hidden="1">
      <c r="A2583" s="19" t="s">
        <v>434</v>
      </c>
      <c r="B2583" s="19" t="s">
        <v>2084</v>
      </c>
      <c r="D2583" s="51" t="s">
        <v>1879</v>
      </c>
      <c r="E2583" s="51" t="s">
        <v>0</v>
      </c>
      <c r="F2583" s="51" t="s">
        <v>243</v>
      </c>
      <c r="G2583" s="51" t="s">
        <v>0</v>
      </c>
      <c r="H2583" s="51" t="s">
        <v>1878</v>
      </c>
      <c r="K2583" s="51" t="s">
        <v>2083</v>
      </c>
      <c r="N2583" s="53">
        <v>31935</v>
      </c>
      <c r="P2583" s="53">
        <v>31935</v>
      </c>
    </row>
    <row r="2584" spans="1:16" hidden="1">
      <c r="A2584" s="19" t="s">
        <v>1993</v>
      </c>
      <c r="B2584" s="19" t="s">
        <v>2453</v>
      </c>
      <c r="D2584" s="51" t="s">
        <v>1879</v>
      </c>
      <c r="E2584" s="51" t="s">
        <v>460</v>
      </c>
      <c r="F2584" s="51" t="s">
        <v>460</v>
      </c>
      <c r="G2584" s="51" t="s">
        <v>623</v>
      </c>
      <c r="H2584" s="51" t="s">
        <v>44</v>
      </c>
      <c r="I2584" s="51" t="s">
        <v>2452</v>
      </c>
      <c r="N2584" s="53">
        <v>75</v>
      </c>
      <c r="O2584" s="53">
        <v>0</v>
      </c>
      <c r="P2584" s="53">
        <v>75</v>
      </c>
    </row>
    <row r="2585" spans="1:16" hidden="1">
      <c r="A2585" s="19" t="s">
        <v>1993</v>
      </c>
      <c r="B2585" s="19" t="s">
        <v>2501</v>
      </c>
      <c r="D2585" s="51" t="s">
        <v>1879</v>
      </c>
      <c r="E2585" s="51" t="s">
        <v>460</v>
      </c>
      <c r="F2585" s="51" t="s">
        <v>460</v>
      </c>
      <c r="G2585" s="51" t="s">
        <v>623</v>
      </c>
      <c r="H2585" s="51" t="s">
        <v>44</v>
      </c>
      <c r="I2585" s="51" t="s">
        <v>2500</v>
      </c>
      <c r="N2585" s="53">
        <v>83</v>
      </c>
      <c r="O2585" s="53">
        <v>0</v>
      </c>
      <c r="P2585" s="53">
        <v>83</v>
      </c>
    </row>
    <row r="2586" spans="1:16" hidden="1">
      <c r="A2586" s="19" t="s">
        <v>1993</v>
      </c>
      <c r="B2586" s="19" t="s">
        <v>2491</v>
      </c>
      <c r="D2586" s="51" t="s">
        <v>1879</v>
      </c>
      <c r="E2586" s="51" t="s">
        <v>460</v>
      </c>
      <c r="F2586" s="51" t="s">
        <v>460</v>
      </c>
      <c r="G2586" s="51" t="s">
        <v>623</v>
      </c>
      <c r="H2586" s="51" t="s">
        <v>44</v>
      </c>
      <c r="I2586" s="51" t="s">
        <v>2490</v>
      </c>
      <c r="N2586" s="53">
        <v>109</v>
      </c>
      <c r="O2586" s="53">
        <v>0</v>
      </c>
      <c r="P2586" s="53">
        <v>109</v>
      </c>
    </row>
    <row r="2587" spans="1:16" hidden="1">
      <c r="A2587" s="19" t="s">
        <v>1993</v>
      </c>
      <c r="B2587" s="19" t="s">
        <v>2513</v>
      </c>
      <c r="D2587" s="51" t="s">
        <v>1879</v>
      </c>
      <c r="E2587" s="51" t="s">
        <v>460</v>
      </c>
      <c r="F2587" s="51" t="s">
        <v>460</v>
      </c>
      <c r="G2587" s="51" t="s">
        <v>623</v>
      </c>
      <c r="H2587" s="51" t="s">
        <v>44</v>
      </c>
      <c r="I2587" s="51" t="s">
        <v>2512</v>
      </c>
      <c r="N2587" s="53">
        <v>57</v>
      </c>
      <c r="O2587" s="53">
        <v>0</v>
      </c>
      <c r="P2587" s="53">
        <v>57</v>
      </c>
    </row>
    <row r="2588" spans="1:16" hidden="1">
      <c r="A2588" s="19" t="s">
        <v>1993</v>
      </c>
      <c r="B2588" s="19" t="s">
        <v>2465</v>
      </c>
      <c r="D2588" s="51" t="s">
        <v>1879</v>
      </c>
      <c r="E2588" s="51" t="s">
        <v>460</v>
      </c>
      <c r="F2588" s="51" t="s">
        <v>460</v>
      </c>
      <c r="G2588" s="51" t="s">
        <v>623</v>
      </c>
      <c r="H2588" s="51" t="s">
        <v>44</v>
      </c>
      <c r="I2588" s="51" t="s">
        <v>2464</v>
      </c>
      <c r="N2588" s="53">
        <v>133</v>
      </c>
      <c r="O2588" s="53">
        <v>0</v>
      </c>
      <c r="P2588" s="53">
        <v>133</v>
      </c>
    </row>
    <row r="2589" spans="1:16" hidden="1">
      <c r="A2589" s="19" t="s">
        <v>1993</v>
      </c>
      <c r="B2589" s="19" t="s">
        <v>2473</v>
      </c>
      <c r="D2589" s="51" t="s">
        <v>1879</v>
      </c>
      <c r="E2589" s="51" t="s">
        <v>460</v>
      </c>
      <c r="F2589" s="51" t="s">
        <v>460</v>
      </c>
      <c r="G2589" s="51" t="s">
        <v>623</v>
      </c>
      <c r="H2589" s="51" t="s">
        <v>44</v>
      </c>
      <c r="I2589" s="51" t="s">
        <v>2472</v>
      </c>
      <c r="N2589" s="53">
        <v>103</v>
      </c>
      <c r="O2589" s="53">
        <v>0</v>
      </c>
      <c r="P2589" s="53">
        <v>103</v>
      </c>
    </row>
    <row r="2590" spans="1:16" hidden="1">
      <c r="A2590" s="19" t="s">
        <v>660</v>
      </c>
      <c r="B2590" s="19" t="s">
        <v>1467</v>
      </c>
      <c r="C2590" s="51" t="s">
        <v>629</v>
      </c>
      <c r="D2590" s="51" t="s">
        <v>3982</v>
      </c>
      <c r="E2590" s="51" t="s">
        <v>674</v>
      </c>
      <c r="F2590" s="51" t="s">
        <v>674</v>
      </c>
      <c r="H2590" s="51" t="s">
        <v>481</v>
      </c>
      <c r="L2590" s="51">
        <v>2451</v>
      </c>
      <c r="N2590" s="53">
        <v>342548</v>
      </c>
      <c r="O2590" s="53">
        <v>125289</v>
      </c>
      <c r="P2590" s="53">
        <v>217259</v>
      </c>
    </row>
    <row r="2591" spans="1:16" hidden="1">
      <c r="A2591" s="19" t="s">
        <v>45</v>
      </c>
      <c r="B2591" s="19" t="s">
        <v>1469</v>
      </c>
      <c r="C2591" s="51" t="s">
        <v>629</v>
      </c>
      <c r="D2591" s="51" t="s">
        <v>3982</v>
      </c>
      <c r="E2591" s="51" t="s">
        <v>674</v>
      </c>
      <c r="F2591" s="51" t="s">
        <v>674</v>
      </c>
      <c r="H2591" s="51" t="s">
        <v>481</v>
      </c>
      <c r="N2591" s="53">
        <v>126378</v>
      </c>
      <c r="O2591" s="53">
        <v>124228</v>
      </c>
      <c r="P2591" s="53">
        <v>2150</v>
      </c>
    </row>
    <row r="2592" spans="1:16" hidden="1">
      <c r="A2592" s="19" t="s">
        <v>692</v>
      </c>
      <c r="B2592" s="19" t="s">
        <v>1467</v>
      </c>
      <c r="C2592" s="51" t="s">
        <v>629</v>
      </c>
      <c r="D2592" s="51" t="s">
        <v>3982</v>
      </c>
      <c r="E2592" s="51" t="s">
        <v>674</v>
      </c>
      <c r="F2592" s="51" t="s">
        <v>674</v>
      </c>
      <c r="H2592" s="51" t="s">
        <v>1468</v>
      </c>
      <c r="L2592" s="51" t="s">
        <v>4231</v>
      </c>
      <c r="N2592" s="53">
        <v>128894</v>
      </c>
      <c r="O2592" s="53">
        <v>69579.72</v>
      </c>
      <c r="P2592" s="53">
        <v>59314.28</v>
      </c>
    </row>
    <row r="2593" spans="1:16" hidden="1">
      <c r="A2593" s="19" t="s">
        <v>1889</v>
      </c>
      <c r="B2593" s="19" t="s">
        <v>1467</v>
      </c>
      <c r="C2593" s="51" t="s">
        <v>629</v>
      </c>
      <c r="D2593" s="51" t="s">
        <v>3982</v>
      </c>
      <c r="E2593" s="51" t="s">
        <v>674</v>
      </c>
      <c r="F2593" s="51" t="s">
        <v>674</v>
      </c>
      <c r="H2593" s="51" t="s">
        <v>1470</v>
      </c>
      <c r="J2593" s="51" t="s">
        <v>67</v>
      </c>
      <c r="K2593" s="51" t="s">
        <v>67</v>
      </c>
      <c r="L2593" s="51">
        <v>56304</v>
      </c>
      <c r="N2593" s="53">
        <v>557207</v>
      </c>
      <c r="O2593" s="53">
        <v>144410</v>
      </c>
      <c r="P2593" s="53">
        <v>412797</v>
      </c>
    </row>
    <row r="2594" spans="1:16" hidden="1">
      <c r="A2594" s="19" t="s">
        <v>54</v>
      </c>
      <c r="B2594" s="19" t="s">
        <v>1471</v>
      </c>
      <c r="C2594" s="51" t="s">
        <v>629</v>
      </c>
      <c r="D2594" s="51" t="s">
        <v>3982</v>
      </c>
      <c r="E2594" s="51" t="s">
        <v>674</v>
      </c>
      <c r="F2594" s="51" t="s">
        <v>674</v>
      </c>
      <c r="H2594" s="51" t="s">
        <v>1468</v>
      </c>
      <c r="L2594" s="51">
        <v>2451</v>
      </c>
      <c r="N2594" s="53">
        <v>614028</v>
      </c>
      <c r="P2594" s="53">
        <v>614028</v>
      </c>
    </row>
    <row r="2595" spans="1:16" hidden="1">
      <c r="A2595" s="19" t="s">
        <v>40</v>
      </c>
      <c r="B2595" s="19" t="s">
        <v>1472</v>
      </c>
      <c r="C2595" s="51" t="s">
        <v>629</v>
      </c>
      <c r="D2595" s="51" t="s">
        <v>3982</v>
      </c>
      <c r="E2595" s="51" t="s">
        <v>674</v>
      </c>
      <c r="F2595" s="51" t="s">
        <v>674</v>
      </c>
      <c r="H2595" s="51" t="s">
        <v>481</v>
      </c>
      <c r="J2595" s="51" t="s">
        <v>2009</v>
      </c>
      <c r="L2595" s="51" t="s">
        <v>4232</v>
      </c>
      <c r="N2595" s="53">
        <v>331293</v>
      </c>
      <c r="P2595" s="53">
        <v>331293</v>
      </c>
    </row>
    <row r="2596" spans="1:16" hidden="1">
      <c r="A2596" s="19" t="s">
        <v>16</v>
      </c>
      <c r="B2596" s="19" t="s">
        <v>1473</v>
      </c>
      <c r="C2596" s="51" t="s">
        <v>629</v>
      </c>
      <c r="D2596" s="51" t="s">
        <v>3982</v>
      </c>
      <c r="E2596" s="51" t="s">
        <v>674</v>
      </c>
      <c r="F2596" s="51" t="s">
        <v>674</v>
      </c>
      <c r="H2596" s="51" t="s">
        <v>481</v>
      </c>
      <c r="L2596" s="51">
        <v>2451</v>
      </c>
      <c r="N2596" s="53">
        <v>202679</v>
      </c>
      <c r="O2596" s="53">
        <v>54386</v>
      </c>
      <c r="P2596" s="53">
        <v>148293</v>
      </c>
    </row>
    <row r="2597" spans="1:16" hidden="1">
      <c r="A2597" s="19" t="s">
        <v>631</v>
      </c>
      <c r="B2597" s="19" t="s">
        <v>1473</v>
      </c>
      <c r="C2597" s="51" t="s">
        <v>629</v>
      </c>
      <c r="D2597" s="51" t="s">
        <v>3982</v>
      </c>
      <c r="E2597" s="51" t="s">
        <v>674</v>
      </c>
      <c r="F2597" s="51" t="s">
        <v>674</v>
      </c>
      <c r="H2597" s="51" t="s">
        <v>481</v>
      </c>
      <c r="L2597" s="51">
        <v>2451</v>
      </c>
      <c r="N2597" s="53">
        <v>192309</v>
      </c>
      <c r="O2597" s="53">
        <v>233</v>
      </c>
      <c r="P2597" s="53">
        <v>192076</v>
      </c>
    </row>
    <row r="2598" spans="1:16" hidden="1">
      <c r="A2598" s="19" t="s">
        <v>529</v>
      </c>
      <c r="B2598" s="19" t="s">
        <v>1474</v>
      </c>
      <c r="C2598" s="51" t="s">
        <v>629</v>
      </c>
      <c r="D2598" s="51" t="s">
        <v>3982</v>
      </c>
      <c r="E2598" s="51" t="s">
        <v>674</v>
      </c>
      <c r="F2598" s="51" t="s">
        <v>674</v>
      </c>
      <c r="H2598" s="51" t="s">
        <v>481</v>
      </c>
      <c r="L2598" s="51">
        <v>2451</v>
      </c>
      <c r="N2598" s="53">
        <v>165346</v>
      </c>
      <c r="O2598" s="53">
        <v>165346</v>
      </c>
      <c r="P2598" s="53">
        <v>0</v>
      </c>
    </row>
    <row r="2599" spans="1:16" hidden="1">
      <c r="A2599" s="19" t="s">
        <v>39</v>
      </c>
      <c r="B2599" s="19" t="s">
        <v>3565</v>
      </c>
      <c r="D2599" s="51" t="s">
        <v>1879</v>
      </c>
      <c r="E2599" s="51" t="s">
        <v>0</v>
      </c>
      <c r="F2599" s="51" t="s">
        <v>831</v>
      </c>
      <c r="H2599" s="51" t="s">
        <v>623</v>
      </c>
      <c r="J2599" s="51" t="s">
        <v>264</v>
      </c>
      <c r="K2599" s="51" t="s">
        <v>3564</v>
      </c>
      <c r="N2599" s="53">
        <v>12884.926000000001</v>
      </c>
      <c r="P2599" s="53">
        <v>12884.926000000001</v>
      </c>
    </row>
    <row r="2600" spans="1:16" hidden="1">
      <c r="A2600" s="19" t="s">
        <v>2959</v>
      </c>
      <c r="B2600" s="19" t="s">
        <v>244</v>
      </c>
      <c r="D2600" s="51" t="s">
        <v>1879</v>
      </c>
      <c r="E2600" s="51" t="s">
        <v>460</v>
      </c>
      <c r="F2600" s="51" t="s">
        <v>460</v>
      </c>
      <c r="H2600" s="51" t="s">
        <v>623</v>
      </c>
      <c r="J2600" s="51" t="s">
        <v>245</v>
      </c>
      <c r="K2600" s="51" t="s">
        <v>3086</v>
      </c>
      <c r="L2600" s="51" t="s">
        <v>249</v>
      </c>
      <c r="N2600" s="53">
        <v>1451</v>
      </c>
      <c r="O2600" s="53">
        <v>0</v>
      </c>
      <c r="P2600" s="53">
        <v>1451</v>
      </c>
    </row>
    <row r="2601" spans="1:16" s="135" customFormat="1">
      <c r="A2601" s="135" t="s">
        <v>2149</v>
      </c>
      <c r="B2601" s="135" t="s">
        <v>1475</v>
      </c>
      <c r="C2601" s="137" t="s">
        <v>629</v>
      </c>
      <c r="D2601" s="137" t="s">
        <v>3982</v>
      </c>
      <c r="E2601" s="137" t="s">
        <v>103</v>
      </c>
      <c r="F2601" s="137" t="s">
        <v>1888</v>
      </c>
      <c r="G2601" s="137" t="s">
        <v>103</v>
      </c>
      <c r="H2601" s="137" t="s">
        <v>51</v>
      </c>
      <c r="I2601" s="137"/>
      <c r="J2601" s="137" t="s">
        <v>4265</v>
      </c>
      <c r="K2601" s="137"/>
      <c r="L2601" s="137">
        <v>3636</v>
      </c>
      <c r="M2601" s="137"/>
      <c r="N2601" s="136">
        <v>23.353939229169669</v>
      </c>
      <c r="O2601" s="136">
        <v>0</v>
      </c>
      <c r="P2601" s="136">
        <v>23.353939229169669</v>
      </c>
    </row>
    <row r="2602" spans="1:16" hidden="1">
      <c r="A2602" s="19" t="s">
        <v>1989</v>
      </c>
      <c r="B2602" s="19" t="s">
        <v>3426</v>
      </c>
      <c r="D2602" s="51" t="s">
        <v>1879</v>
      </c>
      <c r="E2602" s="51" t="s">
        <v>460</v>
      </c>
      <c r="F2602" s="51" t="s">
        <v>460</v>
      </c>
      <c r="H2602" s="51" t="s">
        <v>623</v>
      </c>
      <c r="J2602" s="51" t="s">
        <v>159</v>
      </c>
      <c r="K2602" s="51" t="s">
        <v>3425</v>
      </c>
      <c r="L2602" s="51" t="s">
        <v>3424</v>
      </c>
      <c r="N2602" s="53">
        <v>8380</v>
      </c>
      <c r="O2602" s="53">
        <v>0</v>
      </c>
      <c r="P2602" s="53">
        <v>8380</v>
      </c>
    </row>
    <row r="2603" spans="1:16" s="135" customFormat="1">
      <c r="A2603" s="135" t="s">
        <v>2024</v>
      </c>
      <c r="B2603" s="135" t="s">
        <v>4184</v>
      </c>
      <c r="C2603" s="137" t="s">
        <v>681</v>
      </c>
      <c r="D2603" s="137" t="s">
        <v>3982</v>
      </c>
      <c r="E2603" s="137" t="s">
        <v>4</v>
      </c>
      <c r="F2603" s="137" t="s">
        <v>4</v>
      </c>
      <c r="G2603" s="137" t="s">
        <v>4</v>
      </c>
      <c r="H2603" s="137" t="s">
        <v>6</v>
      </c>
      <c r="I2603" s="137"/>
      <c r="J2603" s="137"/>
      <c r="K2603" s="137" t="s">
        <v>4183</v>
      </c>
      <c r="L2603" s="137"/>
      <c r="M2603" s="137"/>
      <c r="N2603" s="136">
        <v>3813</v>
      </c>
      <c r="O2603" s="136"/>
      <c r="P2603" s="136">
        <v>3813</v>
      </c>
    </row>
    <row r="2604" spans="1:16" hidden="1">
      <c r="A2604" s="19" t="s">
        <v>2149</v>
      </c>
      <c r="B2604" s="19" t="s">
        <v>1476</v>
      </c>
      <c r="D2604" s="51" t="s">
        <v>1879</v>
      </c>
      <c r="E2604" s="51" t="s">
        <v>672</v>
      </c>
      <c r="F2604" s="51" t="s">
        <v>672</v>
      </c>
      <c r="G2604" s="51" t="s">
        <v>671</v>
      </c>
      <c r="H2604" s="51" t="s">
        <v>6</v>
      </c>
      <c r="J2604" s="51" t="s">
        <v>2402</v>
      </c>
      <c r="L2604" s="51">
        <v>56973</v>
      </c>
      <c r="N2604" s="53">
        <v>270.17557172183672</v>
      </c>
      <c r="O2604" s="53">
        <v>0</v>
      </c>
      <c r="P2604" s="53">
        <v>270.17557172183672</v>
      </c>
    </row>
    <row r="2605" spans="1:16" hidden="1">
      <c r="A2605" s="19" t="s">
        <v>39</v>
      </c>
      <c r="B2605" s="19" t="s">
        <v>3339</v>
      </c>
      <c r="D2605" s="51" t="s">
        <v>1879</v>
      </c>
      <c r="E2605" s="51" t="s">
        <v>460</v>
      </c>
      <c r="F2605" s="51" t="s">
        <v>460</v>
      </c>
      <c r="H2605" s="51" t="s">
        <v>623</v>
      </c>
      <c r="J2605" s="51" t="s">
        <v>522</v>
      </c>
      <c r="K2605" s="51" t="s">
        <v>3338</v>
      </c>
      <c r="N2605" s="53">
        <v>345.91</v>
      </c>
      <c r="P2605" s="53">
        <v>345.91</v>
      </c>
    </row>
    <row r="2606" spans="1:16" hidden="1">
      <c r="A2606" s="19" t="s">
        <v>1986</v>
      </c>
      <c r="B2606" s="19" t="s">
        <v>1477</v>
      </c>
      <c r="D2606" s="51" t="s">
        <v>1879</v>
      </c>
      <c r="E2606" s="51" t="s">
        <v>103</v>
      </c>
      <c r="F2606" s="51" t="s">
        <v>103</v>
      </c>
      <c r="H2606" s="51" t="s">
        <v>623</v>
      </c>
      <c r="J2606" s="51" t="s">
        <v>320</v>
      </c>
      <c r="K2606" s="51" t="s">
        <v>3521</v>
      </c>
      <c r="L2606" s="51" t="s">
        <v>3520</v>
      </c>
      <c r="N2606" s="53">
        <v>0</v>
      </c>
      <c r="O2606" s="53">
        <v>0</v>
      </c>
      <c r="P2606" s="53">
        <v>0</v>
      </c>
    </row>
    <row r="2607" spans="1:16" hidden="1">
      <c r="A2607" s="19" t="s">
        <v>1985</v>
      </c>
      <c r="B2607" s="19" t="s">
        <v>1477</v>
      </c>
      <c r="D2607" s="51" t="s">
        <v>1879</v>
      </c>
      <c r="E2607" s="51" t="s">
        <v>103</v>
      </c>
      <c r="F2607" s="51" t="s">
        <v>103</v>
      </c>
      <c r="H2607" s="51" t="s">
        <v>623</v>
      </c>
      <c r="J2607" s="51" t="s">
        <v>320</v>
      </c>
      <c r="K2607" s="51" t="s">
        <v>3521</v>
      </c>
      <c r="L2607" s="51" t="s">
        <v>3520</v>
      </c>
      <c r="N2607" s="53">
        <v>4.1283402177448227E-2</v>
      </c>
      <c r="O2607" s="53">
        <v>1.2472489540047929E-4</v>
      </c>
      <c r="P2607" s="53">
        <v>4.1158677282047744E-2</v>
      </c>
    </row>
    <row r="2608" spans="1:16" hidden="1">
      <c r="A2608" s="19" t="s">
        <v>1984</v>
      </c>
      <c r="B2608" s="19" t="s">
        <v>1477</v>
      </c>
      <c r="D2608" s="51" t="s">
        <v>1879</v>
      </c>
      <c r="E2608" s="51" t="s">
        <v>103</v>
      </c>
      <c r="F2608" s="51" t="s">
        <v>103</v>
      </c>
      <c r="H2608" s="51" t="s">
        <v>623</v>
      </c>
      <c r="J2608" s="51" t="s">
        <v>320</v>
      </c>
      <c r="K2608" s="51" t="s">
        <v>3521</v>
      </c>
      <c r="L2608" s="51" t="s">
        <v>3520</v>
      </c>
      <c r="N2608" s="53">
        <v>5610.2660665978228</v>
      </c>
      <c r="O2608" s="53">
        <v>16.9496652751046</v>
      </c>
      <c r="P2608" s="53">
        <v>5593.3164013227179</v>
      </c>
    </row>
    <row r="2609" spans="1:16" hidden="1">
      <c r="A2609" s="19" t="s">
        <v>1986</v>
      </c>
      <c r="B2609" s="19" t="s">
        <v>1478</v>
      </c>
      <c r="D2609" s="51" t="s">
        <v>1879</v>
      </c>
      <c r="E2609" s="51" t="s">
        <v>103</v>
      </c>
      <c r="F2609" s="51" t="s">
        <v>103</v>
      </c>
      <c r="H2609" s="51" t="s">
        <v>623</v>
      </c>
      <c r="J2609" s="51" t="s">
        <v>321</v>
      </c>
      <c r="K2609" s="51" t="s">
        <v>3519</v>
      </c>
      <c r="L2609" s="51" t="s">
        <v>3518</v>
      </c>
      <c r="N2609" s="53">
        <v>0</v>
      </c>
      <c r="O2609" s="53">
        <v>0</v>
      </c>
      <c r="P2609" s="53">
        <v>0</v>
      </c>
    </row>
    <row r="2610" spans="1:16" hidden="1">
      <c r="A2610" s="19" t="s">
        <v>1985</v>
      </c>
      <c r="B2610" s="19" t="s">
        <v>1478</v>
      </c>
      <c r="D2610" s="51" t="s">
        <v>1879</v>
      </c>
      <c r="E2610" s="51" t="s">
        <v>103</v>
      </c>
      <c r="F2610" s="51" t="s">
        <v>103</v>
      </c>
      <c r="H2610" s="51" t="s">
        <v>623</v>
      </c>
      <c r="J2610" s="51" t="s">
        <v>321</v>
      </c>
      <c r="K2610" s="51" t="s">
        <v>3519</v>
      </c>
      <c r="L2610" s="51" t="s">
        <v>3518</v>
      </c>
      <c r="N2610" s="53">
        <v>6.660567771042375E-2</v>
      </c>
      <c r="O2610" s="53">
        <v>7.19748826912409E-5</v>
      </c>
      <c r="P2610" s="53">
        <v>6.6533702827732508E-2</v>
      </c>
    </row>
    <row r="2611" spans="1:16" hidden="1">
      <c r="A2611" s="19" t="s">
        <v>1984</v>
      </c>
      <c r="B2611" s="19" t="s">
        <v>1478</v>
      </c>
      <c r="D2611" s="51" t="s">
        <v>1879</v>
      </c>
      <c r="E2611" s="51" t="s">
        <v>103</v>
      </c>
      <c r="F2611" s="51" t="s">
        <v>103</v>
      </c>
      <c r="H2611" s="51" t="s">
        <v>623</v>
      </c>
      <c r="J2611" s="51" t="s">
        <v>321</v>
      </c>
      <c r="K2611" s="51" t="s">
        <v>3519</v>
      </c>
      <c r="L2611" s="51" t="s">
        <v>3518</v>
      </c>
      <c r="N2611" s="53">
        <v>9051.4723543222917</v>
      </c>
      <c r="O2611" s="53">
        <v>9.7811280251173081</v>
      </c>
      <c r="P2611" s="53">
        <v>9041.6912262971746</v>
      </c>
    </row>
    <row r="2612" spans="1:16" hidden="1">
      <c r="A2612" s="19" t="s">
        <v>1986</v>
      </c>
      <c r="B2612" s="19" t="s">
        <v>2822</v>
      </c>
      <c r="D2612" s="51" t="s">
        <v>1879</v>
      </c>
      <c r="E2612" s="51" t="s">
        <v>622</v>
      </c>
      <c r="F2612" s="51" t="s">
        <v>622</v>
      </c>
      <c r="H2612" s="51" t="s">
        <v>623</v>
      </c>
      <c r="J2612" s="51" t="s">
        <v>44</v>
      </c>
      <c r="K2612" s="51" t="s">
        <v>44</v>
      </c>
      <c r="N2612" s="53">
        <v>0</v>
      </c>
      <c r="O2612" s="53">
        <v>0</v>
      </c>
      <c r="P2612" s="53">
        <v>0</v>
      </c>
    </row>
    <row r="2613" spans="1:16" hidden="1">
      <c r="A2613" s="19" t="s">
        <v>1985</v>
      </c>
      <c r="B2613" s="19" t="s">
        <v>2822</v>
      </c>
      <c r="D2613" s="51" t="s">
        <v>1879</v>
      </c>
      <c r="E2613" s="51" t="s">
        <v>622</v>
      </c>
      <c r="F2613" s="51" t="s">
        <v>622</v>
      </c>
      <c r="H2613" s="51" t="s">
        <v>623</v>
      </c>
      <c r="J2613" s="51" t="s">
        <v>44</v>
      </c>
      <c r="K2613" s="51" t="s">
        <v>44</v>
      </c>
      <c r="N2613" s="53">
        <v>1.2074490779147309E-2</v>
      </c>
      <c r="O2613" s="53">
        <v>1.3245285736334357E-9</v>
      </c>
      <c r="P2613" s="53">
        <v>1.2074489454618736E-2</v>
      </c>
    </row>
    <row r="2614" spans="1:16" hidden="1">
      <c r="A2614" s="19" t="s">
        <v>1984</v>
      </c>
      <c r="B2614" s="19" t="s">
        <v>2822</v>
      </c>
      <c r="D2614" s="51" t="s">
        <v>1879</v>
      </c>
      <c r="E2614" s="51" t="s">
        <v>622</v>
      </c>
      <c r="F2614" s="51" t="s">
        <v>622</v>
      </c>
      <c r="H2614" s="51" t="s">
        <v>623</v>
      </c>
      <c r="J2614" s="51" t="s">
        <v>44</v>
      </c>
      <c r="K2614" s="51" t="s">
        <v>44</v>
      </c>
      <c r="N2614" s="53">
        <v>1640.8799255092208</v>
      </c>
      <c r="O2614" s="53">
        <v>1.7999867547142636E-4</v>
      </c>
      <c r="P2614" s="53">
        <v>1640.8797455105453</v>
      </c>
    </row>
    <row r="2615" spans="1:16" hidden="1">
      <c r="A2615" s="19" t="s">
        <v>611</v>
      </c>
      <c r="B2615" s="19" t="s">
        <v>1998</v>
      </c>
      <c r="D2615" s="51" t="s">
        <v>1879</v>
      </c>
      <c r="E2615" s="51" t="s">
        <v>672</v>
      </c>
      <c r="F2615" s="51" t="s">
        <v>672</v>
      </c>
      <c r="N2615" s="53">
        <v>40.49</v>
      </c>
      <c r="P2615" s="53">
        <v>40.49</v>
      </c>
    </row>
    <row r="2616" spans="1:16" hidden="1">
      <c r="A2616" s="19" t="s">
        <v>40</v>
      </c>
      <c r="B2616" s="19" t="s">
        <v>1479</v>
      </c>
      <c r="D2616" s="51" t="s">
        <v>1879</v>
      </c>
      <c r="E2616" s="51" t="s">
        <v>622</v>
      </c>
      <c r="F2616" s="51" t="s">
        <v>622</v>
      </c>
      <c r="H2616" s="51" t="s">
        <v>623</v>
      </c>
      <c r="J2616" s="51" t="s">
        <v>2009</v>
      </c>
      <c r="L2616" s="51">
        <v>7232</v>
      </c>
      <c r="N2616" s="53">
        <v>46571.8</v>
      </c>
      <c r="P2616" s="53">
        <v>46571.8</v>
      </c>
    </row>
    <row r="2617" spans="1:16" hidden="1">
      <c r="A2617" s="19" t="s">
        <v>40</v>
      </c>
      <c r="B2617" s="19" t="s">
        <v>1480</v>
      </c>
      <c r="D2617" s="51" t="s">
        <v>1879</v>
      </c>
      <c r="E2617" s="51" t="s">
        <v>622</v>
      </c>
      <c r="F2617" s="51" t="s">
        <v>622</v>
      </c>
      <c r="H2617" s="51" t="s">
        <v>623</v>
      </c>
      <c r="J2617" s="51" t="s">
        <v>2009</v>
      </c>
      <c r="L2617" s="51">
        <v>56026</v>
      </c>
      <c r="N2617" s="53">
        <v>642405.61</v>
      </c>
      <c r="O2617" s="53">
        <v>236778</v>
      </c>
      <c r="P2617" s="53">
        <v>405627.61</v>
      </c>
    </row>
    <row r="2618" spans="1:16" hidden="1">
      <c r="A2618" s="19" t="s">
        <v>40</v>
      </c>
      <c r="B2618" s="19" t="s">
        <v>1481</v>
      </c>
      <c r="D2618" s="51" t="s">
        <v>1879</v>
      </c>
      <c r="E2618" s="51" t="s">
        <v>460</v>
      </c>
      <c r="F2618" s="51" t="s">
        <v>460</v>
      </c>
      <c r="H2618" s="51" t="s">
        <v>623</v>
      </c>
      <c r="J2618" s="51">
        <v>62563</v>
      </c>
      <c r="K2618" s="51" t="s">
        <v>3833</v>
      </c>
      <c r="N2618" s="53">
        <v>539.12</v>
      </c>
      <c r="P2618" s="53">
        <v>539.12</v>
      </c>
    </row>
    <row r="2619" spans="1:16" hidden="1">
      <c r="A2619" s="19" t="s">
        <v>1993</v>
      </c>
      <c r="B2619" s="19" t="s">
        <v>2471</v>
      </c>
      <c r="D2619" s="51" t="s">
        <v>1879</v>
      </c>
      <c r="E2619" s="51" t="s">
        <v>460</v>
      </c>
      <c r="F2619" s="51" t="s">
        <v>460</v>
      </c>
      <c r="G2619" s="51" t="s">
        <v>623</v>
      </c>
      <c r="H2619" s="51" t="s">
        <v>44</v>
      </c>
      <c r="I2619" s="51" t="s">
        <v>2470</v>
      </c>
      <c r="N2619" s="53">
        <v>94</v>
      </c>
      <c r="O2619" s="53">
        <v>0</v>
      </c>
      <c r="P2619" s="53">
        <v>94</v>
      </c>
    </row>
    <row r="2620" spans="1:16" hidden="1">
      <c r="A2620" s="19" t="s">
        <v>611</v>
      </c>
      <c r="B2620" s="19" t="s">
        <v>1482</v>
      </c>
      <c r="D2620" s="51" t="s">
        <v>1879</v>
      </c>
      <c r="E2620" s="51" t="s">
        <v>0</v>
      </c>
      <c r="F2620" s="51" t="s">
        <v>243</v>
      </c>
      <c r="H2620" s="51" t="s">
        <v>1483</v>
      </c>
      <c r="J2620" s="51" t="s">
        <v>199</v>
      </c>
      <c r="K2620" s="51" t="s">
        <v>2088</v>
      </c>
      <c r="L2620" s="51">
        <v>56428</v>
      </c>
      <c r="N2620" s="53">
        <v>9768.5300000000007</v>
      </c>
      <c r="P2620" s="53">
        <v>9768.5300000000007</v>
      </c>
    </row>
    <row r="2621" spans="1:16" hidden="1">
      <c r="A2621" s="19" t="s">
        <v>636</v>
      </c>
      <c r="B2621" s="19" t="s">
        <v>1482</v>
      </c>
      <c r="D2621" s="51" t="s">
        <v>1879</v>
      </c>
      <c r="E2621" s="51" t="s">
        <v>0</v>
      </c>
      <c r="F2621" s="51" t="s">
        <v>243</v>
      </c>
      <c r="H2621" s="51" t="s">
        <v>1483</v>
      </c>
      <c r="K2621" s="51" t="s">
        <v>2088</v>
      </c>
      <c r="L2621" s="51">
        <v>56428</v>
      </c>
      <c r="N2621" s="53">
        <v>0</v>
      </c>
      <c r="P2621" s="53">
        <v>0</v>
      </c>
    </row>
    <row r="2622" spans="1:16" hidden="1">
      <c r="A2622" s="19" t="s">
        <v>507</v>
      </c>
      <c r="B2622" s="19" t="s">
        <v>1482</v>
      </c>
      <c r="D2622" s="51" t="s">
        <v>1879</v>
      </c>
      <c r="E2622" s="51" t="s">
        <v>0</v>
      </c>
      <c r="F2622" s="51" t="s">
        <v>243</v>
      </c>
      <c r="H2622" s="51" t="s">
        <v>1483</v>
      </c>
      <c r="K2622" s="51" t="s">
        <v>2088</v>
      </c>
      <c r="L2622" s="51">
        <v>56428</v>
      </c>
      <c r="N2622" s="53">
        <v>0</v>
      </c>
      <c r="P2622" s="53">
        <v>0</v>
      </c>
    </row>
    <row r="2623" spans="1:16" hidden="1">
      <c r="A2623" s="19" t="s">
        <v>637</v>
      </c>
      <c r="B2623" s="19" t="s">
        <v>1482</v>
      </c>
      <c r="D2623" s="51" t="s">
        <v>1879</v>
      </c>
      <c r="E2623" s="51" t="s">
        <v>0</v>
      </c>
      <c r="F2623" s="51" t="s">
        <v>243</v>
      </c>
      <c r="H2623" s="51" t="s">
        <v>1483</v>
      </c>
      <c r="K2623" s="51" t="s">
        <v>2088</v>
      </c>
      <c r="L2623" s="51">
        <v>56428</v>
      </c>
      <c r="N2623" s="53">
        <v>0</v>
      </c>
      <c r="P2623" s="53">
        <v>0</v>
      </c>
    </row>
    <row r="2624" spans="1:16" hidden="1">
      <c r="A2624" s="19" t="s">
        <v>639</v>
      </c>
      <c r="B2624" s="19" t="s">
        <v>1482</v>
      </c>
      <c r="D2624" s="51" t="s">
        <v>1879</v>
      </c>
      <c r="E2624" s="51" t="s">
        <v>0</v>
      </c>
      <c r="F2624" s="51" t="s">
        <v>243</v>
      </c>
      <c r="H2624" s="51" t="s">
        <v>1483</v>
      </c>
      <c r="K2624" s="51" t="s">
        <v>2088</v>
      </c>
      <c r="L2624" s="51">
        <v>56428</v>
      </c>
      <c r="N2624" s="53">
        <v>0</v>
      </c>
      <c r="P2624" s="53">
        <v>0</v>
      </c>
    </row>
    <row r="2625" spans="1:16" hidden="1">
      <c r="A2625" s="19" t="s">
        <v>1894</v>
      </c>
      <c r="B2625" s="19" t="s">
        <v>1482</v>
      </c>
      <c r="D2625" s="51" t="s">
        <v>1879</v>
      </c>
      <c r="E2625" s="51" t="s">
        <v>0</v>
      </c>
      <c r="F2625" s="51" t="s">
        <v>243</v>
      </c>
      <c r="H2625" s="51" t="s">
        <v>1483</v>
      </c>
      <c r="K2625" s="51" t="s">
        <v>2088</v>
      </c>
      <c r="L2625" s="51">
        <v>56428</v>
      </c>
      <c r="N2625" s="53">
        <v>0</v>
      </c>
      <c r="P2625" s="53">
        <v>0</v>
      </c>
    </row>
    <row r="2626" spans="1:16" hidden="1">
      <c r="A2626" s="19" t="s">
        <v>640</v>
      </c>
      <c r="B2626" s="19" t="s">
        <v>1482</v>
      </c>
      <c r="D2626" s="51" t="s">
        <v>1879</v>
      </c>
      <c r="E2626" s="51" t="s">
        <v>0</v>
      </c>
      <c r="F2626" s="51" t="s">
        <v>243</v>
      </c>
      <c r="H2626" s="51" t="s">
        <v>1483</v>
      </c>
      <c r="K2626" s="51" t="s">
        <v>2088</v>
      </c>
      <c r="L2626" s="51">
        <v>56428</v>
      </c>
      <c r="N2626" s="53">
        <v>0</v>
      </c>
      <c r="P2626" s="53">
        <v>0</v>
      </c>
    </row>
    <row r="2627" spans="1:16" hidden="1">
      <c r="A2627" s="19" t="s">
        <v>434</v>
      </c>
      <c r="B2627" s="19" t="s">
        <v>1482</v>
      </c>
      <c r="D2627" s="51" t="s">
        <v>1879</v>
      </c>
      <c r="E2627" s="51" t="s">
        <v>0</v>
      </c>
      <c r="F2627" s="51" t="s">
        <v>243</v>
      </c>
      <c r="G2627" s="51" t="s">
        <v>0</v>
      </c>
      <c r="H2627" s="51" t="s">
        <v>1878</v>
      </c>
      <c r="K2627" s="51" t="s">
        <v>2088</v>
      </c>
      <c r="L2627" s="51">
        <v>56428</v>
      </c>
      <c r="N2627" s="53">
        <v>9765</v>
      </c>
      <c r="P2627" s="53">
        <v>9765</v>
      </c>
    </row>
    <row r="2628" spans="1:16" hidden="1">
      <c r="A2628" s="19" t="s">
        <v>2682</v>
      </c>
      <c r="B2628" s="19" t="s">
        <v>2881</v>
      </c>
      <c r="D2628" s="51" t="s">
        <v>1879</v>
      </c>
      <c r="E2628" s="51" t="s">
        <v>460</v>
      </c>
      <c r="F2628" s="51" t="s">
        <v>2880</v>
      </c>
      <c r="H2628" s="51" t="s">
        <v>623</v>
      </c>
      <c r="J2628" s="51" t="s">
        <v>2879</v>
      </c>
      <c r="N2628" s="53">
        <v>309</v>
      </c>
      <c r="O2628" s="53">
        <v>0</v>
      </c>
      <c r="P2628" s="53">
        <v>309</v>
      </c>
    </row>
    <row r="2629" spans="1:16" hidden="1">
      <c r="A2629" s="19" t="s">
        <v>2149</v>
      </c>
      <c r="B2629" s="19" t="s">
        <v>1484</v>
      </c>
      <c r="D2629" s="51" t="s">
        <v>1879</v>
      </c>
      <c r="E2629" s="51" t="s">
        <v>672</v>
      </c>
      <c r="F2629" s="51" t="s">
        <v>672</v>
      </c>
      <c r="G2629" s="51" t="s">
        <v>671</v>
      </c>
      <c r="H2629" s="51" t="s">
        <v>6</v>
      </c>
      <c r="L2629" s="51" t="s">
        <v>15</v>
      </c>
      <c r="N2629" s="53">
        <v>18.165674063480825</v>
      </c>
      <c r="O2629" s="53">
        <v>0</v>
      </c>
      <c r="P2629" s="53">
        <v>18.165674063480825</v>
      </c>
    </row>
    <row r="2630" spans="1:16" hidden="1">
      <c r="A2630" s="19" t="s">
        <v>41</v>
      </c>
      <c r="B2630" s="19" t="s">
        <v>3864</v>
      </c>
      <c r="D2630" s="51" t="s">
        <v>1879</v>
      </c>
      <c r="E2630" s="51" t="s">
        <v>103</v>
      </c>
      <c r="F2630" s="51" t="s">
        <v>103</v>
      </c>
      <c r="H2630" s="51" t="s">
        <v>623</v>
      </c>
      <c r="J2630" s="51">
        <v>61697</v>
      </c>
      <c r="K2630" s="51" t="s">
        <v>3863</v>
      </c>
      <c r="L2630" s="51">
        <v>0</v>
      </c>
      <c r="N2630" s="53">
        <v>0</v>
      </c>
      <c r="P2630" s="53">
        <v>0</v>
      </c>
    </row>
    <row r="2631" spans="1:16" hidden="1">
      <c r="A2631" s="19" t="s">
        <v>1964</v>
      </c>
      <c r="B2631" s="19" t="s">
        <v>1485</v>
      </c>
      <c r="D2631" s="51" t="s">
        <v>1879</v>
      </c>
      <c r="E2631" s="51" t="s">
        <v>672</v>
      </c>
      <c r="F2631" s="51" t="s">
        <v>671</v>
      </c>
      <c r="H2631" s="51" t="s">
        <v>612</v>
      </c>
      <c r="N2631" s="53">
        <v>533.19100000000003</v>
      </c>
      <c r="P2631" s="53">
        <v>533.19100000000003</v>
      </c>
    </row>
    <row r="2632" spans="1:16" hidden="1">
      <c r="A2632" s="19" t="s">
        <v>2015</v>
      </c>
      <c r="B2632" s="19" t="s">
        <v>1486</v>
      </c>
      <c r="D2632" s="51" t="s">
        <v>1879</v>
      </c>
      <c r="E2632" s="51" t="s">
        <v>460</v>
      </c>
      <c r="F2632" s="51" t="s">
        <v>460</v>
      </c>
      <c r="G2632" s="51" t="s">
        <v>460</v>
      </c>
      <c r="H2632" s="51" t="s">
        <v>1878</v>
      </c>
      <c r="K2632" s="51" t="s">
        <v>461</v>
      </c>
      <c r="L2632" s="51" t="s">
        <v>44</v>
      </c>
      <c r="N2632" s="53">
        <v>57663</v>
      </c>
      <c r="P2632" s="53">
        <v>57663</v>
      </c>
    </row>
    <row r="2633" spans="1:16" hidden="1">
      <c r="A2633" s="19" t="s">
        <v>41</v>
      </c>
      <c r="B2633" s="19" t="s">
        <v>1487</v>
      </c>
      <c r="D2633" s="51" t="s">
        <v>1879</v>
      </c>
      <c r="E2633" s="51" t="s">
        <v>622</v>
      </c>
      <c r="F2633" s="51" t="s">
        <v>622</v>
      </c>
      <c r="H2633" s="51" t="s">
        <v>623</v>
      </c>
      <c r="L2633" s="51">
        <v>404</v>
      </c>
      <c r="N2633" s="53">
        <v>2057647</v>
      </c>
      <c r="O2633" s="53">
        <v>513490.08107596182</v>
      </c>
      <c r="P2633" s="53">
        <v>1544156.9189240383</v>
      </c>
    </row>
    <row r="2634" spans="1:16" hidden="1">
      <c r="A2634" s="19" t="s">
        <v>41</v>
      </c>
      <c r="B2634" s="19" t="s">
        <v>1488</v>
      </c>
      <c r="D2634" s="51" t="s">
        <v>1879</v>
      </c>
      <c r="E2634" s="51" t="s">
        <v>0</v>
      </c>
      <c r="F2634" s="51" t="s">
        <v>0</v>
      </c>
      <c r="H2634" s="51" t="s">
        <v>623</v>
      </c>
      <c r="J2634" s="51">
        <v>61596</v>
      </c>
      <c r="K2634" s="51" t="s">
        <v>3883</v>
      </c>
      <c r="L2634" s="51">
        <v>404</v>
      </c>
      <c r="N2634" s="53">
        <v>8063</v>
      </c>
      <c r="P2634" s="53">
        <v>8063</v>
      </c>
    </row>
    <row r="2635" spans="1:16" hidden="1">
      <c r="A2635" s="19" t="s">
        <v>41</v>
      </c>
      <c r="B2635" s="19" t="s">
        <v>1488</v>
      </c>
      <c r="D2635" s="51" t="s">
        <v>1879</v>
      </c>
      <c r="E2635" s="51" t="s">
        <v>0</v>
      </c>
      <c r="F2635" s="51" t="s">
        <v>0</v>
      </c>
      <c r="H2635" s="51" t="s">
        <v>623</v>
      </c>
      <c r="J2635" s="51">
        <v>61596</v>
      </c>
      <c r="K2635" s="51" t="s">
        <v>3881</v>
      </c>
      <c r="L2635" s="51">
        <v>404</v>
      </c>
      <c r="N2635" s="53">
        <v>3989</v>
      </c>
      <c r="P2635" s="53">
        <v>3989</v>
      </c>
    </row>
    <row r="2636" spans="1:16" hidden="1">
      <c r="A2636" s="19" t="s">
        <v>39</v>
      </c>
      <c r="B2636" s="19" t="s">
        <v>2855</v>
      </c>
      <c r="D2636" s="51" t="s">
        <v>1879</v>
      </c>
      <c r="E2636" s="51" t="s">
        <v>676</v>
      </c>
      <c r="F2636" s="51" t="s">
        <v>962</v>
      </c>
      <c r="H2636" s="51" t="s">
        <v>623</v>
      </c>
      <c r="J2636" s="51" t="s">
        <v>2009</v>
      </c>
      <c r="K2636" s="51" t="s">
        <v>2009</v>
      </c>
      <c r="L2636" s="51">
        <v>57729</v>
      </c>
      <c r="N2636" s="53">
        <v>0</v>
      </c>
      <c r="P2636" s="53">
        <v>0</v>
      </c>
    </row>
    <row r="2637" spans="1:16" hidden="1">
      <c r="A2637" s="19" t="s">
        <v>2149</v>
      </c>
      <c r="B2637" s="19" t="s">
        <v>1489</v>
      </c>
      <c r="D2637" s="51" t="s">
        <v>1879</v>
      </c>
      <c r="E2637" s="51" t="s">
        <v>672</v>
      </c>
      <c r="F2637" s="51" t="s">
        <v>672</v>
      </c>
      <c r="G2637" s="51" t="s">
        <v>671</v>
      </c>
      <c r="H2637" s="51" t="s">
        <v>671</v>
      </c>
      <c r="L2637" s="51" t="s">
        <v>15</v>
      </c>
      <c r="N2637" s="53">
        <v>1323.7441491716124</v>
      </c>
      <c r="O2637" s="53">
        <v>0</v>
      </c>
      <c r="P2637" s="53">
        <v>1323.7441491716124</v>
      </c>
    </row>
    <row r="2638" spans="1:16" hidden="1">
      <c r="A2638" s="19" t="s">
        <v>660</v>
      </c>
      <c r="B2638" s="19" t="s">
        <v>1490</v>
      </c>
      <c r="D2638" s="51" t="s">
        <v>1879</v>
      </c>
      <c r="E2638" s="51" t="s">
        <v>3</v>
      </c>
      <c r="F2638" s="51" t="s">
        <v>3</v>
      </c>
      <c r="H2638" s="51" t="s">
        <v>623</v>
      </c>
      <c r="J2638" s="51" t="s">
        <v>1972</v>
      </c>
      <c r="K2638" s="51" t="s">
        <v>1971</v>
      </c>
      <c r="L2638" s="51">
        <v>54111</v>
      </c>
      <c r="N2638" s="53">
        <v>67541</v>
      </c>
      <c r="P2638" s="53">
        <v>67541</v>
      </c>
    </row>
    <row r="2639" spans="1:16" hidden="1">
      <c r="A2639" s="19" t="s">
        <v>692</v>
      </c>
      <c r="B2639" s="19" t="s">
        <v>1491</v>
      </c>
      <c r="D2639" s="51" t="s">
        <v>1879</v>
      </c>
      <c r="E2639" s="51" t="s">
        <v>3</v>
      </c>
      <c r="F2639" s="51" t="s">
        <v>3</v>
      </c>
      <c r="H2639" s="51" t="s">
        <v>612</v>
      </c>
      <c r="J2639" s="51" t="s">
        <v>1974</v>
      </c>
      <c r="K2639" s="51" t="s">
        <v>1973</v>
      </c>
      <c r="L2639" s="51">
        <v>54111</v>
      </c>
      <c r="N2639" s="53">
        <v>29443</v>
      </c>
      <c r="O2639" s="53">
        <v>0</v>
      </c>
      <c r="P2639" s="53">
        <v>29443</v>
      </c>
    </row>
    <row r="2640" spans="1:16" hidden="1">
      <c r="A2640" s="19" t="s">
        <v>692</v>
      </c>
      <c r="B2640" s="19" t="s">
        <v>1492</v>
      </c>
      <c r="D2640" s="51" t="s">
        <v>1879</v>
      </c>
      <c r="E2640" s="51" t="s">
        <v>3</v>
      </c>
      <c r="F2640" s="51" t="s">
        <v>3</v>
      </c>
      <c r="H2640" s="51" t="s">
        <v>612</v>
      </c>
      <c r="J2640" s="51" t="s">
        <v>1972</v>
      </c>
      <c r="K2640" s="51" t="s">
        <v>1971</v>
      </c>
      <c r="L2640" s="51">
        <v>54111</v>
      </c>
      <c r="N2640" s="53">
        <v>16828</v>
      </c>
      <c r="O2640" s="53">
        <v>0</v>
      </c>
      <c r="P2640" s="53">
        <v>16828</v>
      </c>
    </row>
    <row r="2641" spans="1:16" hidden="1">
      <c r="A2641" s="19" t="s">
        <v>2149</v>
      </c>
      <c r="B2641" s="19" t="s">
        <v>1493</v>
      </c>
      <c r="D2641" s="51" t="s">
        <v>1879</v>
      </c>
      <c r="E2641" s="51" t="s">
        <v>672</v>
      </c>
      <c r="F2641" s="51" t="s">
        <v>672</v>
      </c>
      <c r="G2641" s="51" t="s">
        <v>671</v>
      </c>
      <c r="H2641" s="51" t="s">
        <v>671</v>
      </c>
      <c r="L2641" s="51" t="s">
        <v>15</v>
      </c>
      <c r="N2641" s="53">
        <v>5322.9611889983707</v>
      </c>
      <c r="O2641" s="53">
        <v>0</v>
      </c>
      <c r="P2641" s="53">
        <v>5322.9611889983707</v>
      </c>
    </row>
    <row r="2642" spans="1:16" s="135" customFormat="1">
      <c r="A2642" s="135" t="s">
        <v>45</v>
      </c>
      <c r="B2642" s="135" t="s">
        <v>1494</v>
      </c>
      <c r="C2642" s="137" t="s">
        <v>681</v>
      </c>
      <c r="D2642" s="137" t="s">
        <v>3982</v>
      </c>
      <c r="E2642" s="137" t="s">
        <v>0</v>
      </c>
      <c r="F2642" s="137" t="s">
        <v>0</v>
      </c>
      <c r="G2642" s="137"/>
      <c r="H2642" s="137" t="s">
        <v>6</v>
      </c>
      <c r="I2642" s="137"/>
      <c r="J2642" s="137"/>
      <c r="K2642" s="137" t="s">
        <v>2309</v>
      </c>
      <c r="L2642" s="137"/>
      <c r="M2642" s="137"/>
      <c r="N2642" s="136">
        <v>89166</v>
      </c>
      <c r="O2642" s="136">
        <v>0</v>
      </c>
      <c r="P2642" s="136">
        <v>89166</v>
      </c>
    </row>
    <row r="2643" spans="1:16" hidden="1">
      <c r="A2643" s="19" t="s">
        <v>41</v>
      </c>
      <c r="B2643" s="19" t="s">
        <v>1495</v>
      </c>
      <c r="D2643" s="51" t="s">
        <v>1879</v>
      </c>
      <c r="E2643" s="51" t="s">
        <v>103</v>
      </c>
      <c r="F2643" s="51" t="s">
        <v>103</v>
      </c>
      <c r="H2643" s="51" t="s">
        <v>623</v>
      </c>
      <c r="J2643" s="51">
        <v>60618</v>
      </c>
      <c r="K2643" s="51" t="s">
        <v>3901</v>
      </c>
      <c r="N2643" s="53">
        <v>21769</v>
      </c>
      <c r="P2643" s="53">
        <v>21769</v>
      </c>
    </row>
    <row r="2644" spans="1:16" hidden="1">
      <c r="A2644" s="19" t="s">
        <v>1986</v>
      </c>
      <c r="B2644" s="19" t="s">
        <v>1496</v>
      </c>
      <c r="D2644" s="51" t="s">
        <v>1879</v>
      </c>
      <c r="E2644" s="51" t="s">
        <v>460</v>
      </c>
      <c r="F2644" s="51" t="s">
        <v>460</v>
      </c>
      <c r="H2644" s="51" t="s">
        <v>623</v>
      </c>
      <c r="J2644" s="51" t="s">
        <v>3380</v>
      </c>
      <c r="K2644" s="51" t="s">
        <v>3379</v>
      </c>
      <c r="L2644" s="51">
        <v>58073</v>
      </c>
      <c r="N2644" s="53">
        <v>0</v>
      </c>
      <c r="P2644" s="53">
        <v>0</v>
      </c>
    </row>
    <row r="2645" spans="1:16" hidden="1">
      <c r="A2645" s="19" t="s">
        <v>1985</v>
      </c>
      <c r="B2645" s="19" t="s">
        <v>1496</v>
      </c>
      <c r="D2645" s="51" t="s">
        <v>1879</v>
      </c>
      <c r="E2645" s="51" t="s">
        <v>460</v>
      </c>
      <c r="F2645" s="51" t="s">
        <v>460</v>
      </c>
      <c r="H2645" s="51" t="s">
        <v>623</v>
      </c>
      <c r="J2645" s="51" t="s">
        <v>3380</v>
      </c>
      <c r="K2645" s="51" t="s">
        <v>3379</v>
      </c>
      <c r="L2645" s="51">
        <v>58073</v>
      </c>
      <c r="N2645" s="53">
        <v>3.5121552866083816E-2</v>
      </c>
      <c r="P2645" s="53">
        <v>3.5121552866083816E-2</v>
      </c>
    </row>
    <row r="2646" spans="1:16" hidden="1">
      <c r="A2646" s="19" t="s">
        <v>1984</v>
      </c>
      <c r="B2646" s="19" t="s">
        <v>1496</v>
      </c>
      <c r="D2646" s="51" t="s">
        <v>1879</v>
      </c>
      <c r="E2646" s="51" t="s">
        <v>460</v>
      </c>
      <c r="F2646" s="51" t="s">
        <v>460</v>
      </c>
      <c r="H2646" s="51" t="s">
        <v>623</v>
      </c>
      <c r="J2646" s="51" t="s">
        <v>3380</v>
      </c>
      <c r="K2646" s="51" t="s">
        <v>3379</v>
      </c>
      <c r="L2646" s="51">
        <v>58073</v>
      </c>
      <c r="N2646" s="53">
        <v>4772.8928784471336</v>
      </c>
      <c r="P2646" s="53">
        <v>4772.8928784471336</v>
      </c>
    </row>
    <row r="2647" spans="1:16" hidden="1">
      <c r="A2647" s="19" t="s">
        <v>1986</v>
      </c>
      <c r="B2647" s="19" t="s">
        <v>1497</v>
      </c>
      <c r="D2647" s="51" t="s">
        <v>1879</v>
      </c>
      <c r="E2647" s="51" t="s">
        <v>460</v>
      </c>
      <c r="F2647" s="51" t="s">
        <v>460</v>
      </c>
      <c r="H2647" s="51" t="s">
        <v>623</v>
      </c>
      <c r="J2647" s="51" t="s">
        <v>3378</v>
      </c>
      <c r="K2647" s="51" t="s">
        <v>3377</v>
      </c>
      <c r="L2647" s="51">
        <v>58074</v>
      </c>
      <c r="N2647" s="53">
        <v>0</v>
      </c>
      <c r="P2647" s="53">
        <v>0</v>
      </c>
    </row>
    <row r="2648" spans="1:16" hidden="1">
      <c r="A2648" s="19" t="s">
        <v>1985</v>
      </c>
      <c r="B2648" s="19" t="s">
        <v>1497</v>
      </c>
      <c r="D2648" s="51" t="s">
        <v>1879</v>
      </c>
      <c r="E2648" s="51" t="s">
        <v>460</v>
      </c>
      <c r="F2648" s="51" t="s">
        <v>460</v>
      </c>
      <c r="H2648" s="51" t="s">
        <v>623</v>
      </c>
      <c r="J2648" s="51" t="s">
        <v>3378</v>
      </c>
      <c r="K2648" s="51" t="s">
        <v>3377</v>
      </c>
      <c r="L2648" s="51">
        <v>58074</v>
      </c>
      <c r="N2648" s="53">
        <v>3.0873465956790056E-2</v>
      </c>
      <c r="P2648" s="53">
        <v>3.0873465956790056E-2</v>
      </c>
    </row>
    <row r="2649" spans="1:16" hidden="1">
      <c r="A2649" s="19" t="s">
        <v>1984</v>
      </c>
      <c r="B2649" s="19" t="s">
        <v>1497</v>
      </c>
      <c r="D2649" s="51" t="s">
        <v>1879</v>
      </c>
      <c r="E2649" s="51" t="s">
        <v>460</v>
      </c>
      <c r="F2649" s="51" t="s">
        <v>460</v>
      </c>
      <c r="H2649" s="51" t="s">
        <v>623</v>
      </c>
      <c r="J2649" s="51" t="s">
        <v>3378</v>
      </c>
      <c r="K2649" s="51" t="s">
        <v>3377</v>
      </c>
      <c r="L2649" s="51">
        <v>58074</v>
      </c>
      <c r="N2649" s="53">
        <v>4195.5931265340432</v>
      </c>
      <c r="P2649" s="53">
        <v>4195.5931265340432</v>
      </c>
    </row>
    <row r="2650" spans="1:16" hidden="1">
      <c r="A2650" s="19" t="s">
        <v>54</v>
      </c>
      <c r="B2650" s="19" t="s">
        <v>1931</v>
      </c>
      <c r="D2650" s="51" t="s">
        <v>1879</v>
      </c>
      <c r="E2650" s="51" t="s">
        <v>3</v>
      </c>
      <c r="F2650" s="51" t="s">
        <v>3</v>
      </c>
      <c r="H2650" s="51" t="s">
        <v>842</v>
      </c>
      <c r="J2650" s="51" t="s">
        <v>1930</v>
      </c>
      <c r="K2650" s="51" t="s">
        <v>1929</v>
      </c>
      <c r="N2650" s="53">
        <v>5514</v>
      </c>
      <c r="P2650" s="53">
        <v>5514</v>
      </c>
    </row>
    <row r="2651" spans="1:16" hidden="1">
      <c r="A2651" s="19" t="s">
        <v>1986</v>
      </c>
      <c r="B2651" s="19" t="s">
        <v>102</v>
      </c>
      <c r="D2651" s="51" t="s">
        <v>1879</v>
      </c>
      <c r="E2651" s="51" t="s">
        <v>460</v>
      </c>
      <c r="F2651" s="51" t="s">
        <v>460</v>
      </c>
      <c r="H2651" s="51" t="s">
        <v>623</v>
      </c>
      <c r="J2651" s="51" t="s">
        <v>442</v>
      </c>
      <c r="K2651" s="51" t="s">
        <v>3325</v>
      </c>
      <c r="L2651" s="51">
        <v>59740</v>
      </c>
      <c r="N2651" s="53">
        <v>0</v>
      </c>
      <c r="P2651" s="53">
        <v>0</v>
      </c>
    </row>
    <row r="2652" spans="1:16" hidden="1">
      <c r="A2652" s="19" t="s">
        <v>1985</v>
      </c>
      <c r="B2652" s="19" t="s">
        <v>102</v>
      </c>
      <c r="D2652" s="51" t="s">
        <v>1879</v>
      </c>
      <c r="E2652" s="51" t="s">
        <v>460</v>
      </c>
      <c r="F2652" s="51" t="s">
        <v>460</v>
      </c>
      <c r="H2652" s="51" t="s">
        <v>623</v>
      </c>
      <c r="J2652" s="51" t="s">
        <v>442</v>
      </c>
      <c r="K2652" s="51" t="s">
        <v>3325</v>
      </c>
      <c r="L2652" s="51">
        <v>59740</v>
      </c>
      <c r="N2652" s="53">
        <v>0.42329635156249351</v>
      </c>
      <c r="P2652" s="53">
        <v>0.42329635156249351</v>
      </c>
    </row>
    <row r="2653" spans="1:16" hidden="1">
      <c r="A2653" s="19" t="s">
        <v>1984</v>
      </c>
      <c r="B2653" s="19" t="s">
        <v>102</v>
      </c>
      <c r="D2653" s="51" t="s">
        <v>1879</v>
      </c>
      <c r="E2653" s="51" t="s">
        <v>460</v>
      </c>
      <c r="F2653" s="51" t="s">
        <v>460</v>
      </c>
      <c r="H2653" s="51" t="s">
        <v>623</v>
      </c>
      <c r="J2653" s="51" t="s">
        <v>442</v>
      </c>
      <c r="K2653" s="51" t="s">
        <v>3325</v>
      </c>
      <c r="L2653" s="51">
        <v>59740</v>
      </c>
      <c r="N2653" s="53">
        <v>57524.45370364844</v>
      </c>
      <c r="P2653" s="53">
        <v>57524.45370364844</v>
      </c>
    </row>
    <row r="2654" spans="1:16" hidden="1">
      <c r="A2654" s="19" t="s">
        <v>1986</v>
      </c>
      <c r="B2654" s="19" t="s">
        <v>112</v>
      </c>
      <c r="D2654" s="51" t="s">
        <v>1879</v>
      </c>
      <c r="E2654" s="51" t="s">
        <v>460</v>
      </c>
      <c r="F2654" s="51" t="s">
        <v>460</v>
      </c>
      <c r="H2654" s="51" t="s">
        <v>623</v>
      </c>
      <c r="J2654" s="51" t="s">
        <v>234</v>
      </c>
      <c r="K2654" s="51" t="s">
        <v>3372</v>
      </c>
      <c r="L2654" s="51" t="s">
        <v>3371</v>
      </c>
      <c r="N2654" s="53">
        <v>0</v>
      </c>
      <c r="P2654" s="53">
        <v>0</v>
      </c>
    </row>
    <row r="2655" spans="1:16" hidden="1">
      <c r="A2655" s="19" t="s">
        <v>1985</v>
      </c>
      <c r="B2655" s="19" t="s">
        <v>112</v>
      </c>
      <c r="D2655" s="51" t="s">
        <v>1879</v>
      </c>
      <c r="E2655" s="51" t="s">
        <v>460</v>
      </c>
      <c r="F2655" s="51" t="s">
        <v>460</v>
      </c>
      <c r="H2655" s="51" t="s">
        <v>623</v>
      </c>
      <c r="J2655" s="51" t="s">
        <v>234</v>
      </c>
      <c r="K2655" s="51" t="s">
        <v>3372</v>
      </c>
      <c r="L2655" s="51" t="s">
        <v>3371</v>
      </c>
      <c r="N2655" s="53">
        <v>0.19582234413811672</v>
      </c>
      <c r="P2655" s="53">
        <v>0.19582234413811672</v>
      </c>
    </row>
    <row r="2656" spans="1:16" hidden="1">
      <c r="A2656" s="19" t="s">
        <v>1984</v>
      </c>
      <c r="B2656" s="19" t="s">
        <v>112</v>
      </c>
      <c r="D2656" s="51" t="s">
        <v>1879</v>
      </c>
      <c r="E2656" s="51" t="s">
        <v>460</v>
      </c>
      <c r="F2656" s="51" t="s">
        <v>460</v>
      </c>
      <c r="H2656" s="51" t="s">
        <v>623</v>
      </c>
      <c r="J2656" s="51" t="s">
        <v>234</v>
      </c>
      <c r="K2656" s="51" t="s">
        <v>3372</v>
      </c>
      <c r="L2656" s="51" t="s">
        <v>3371</v>
      </c>
      <c r="N2656" s="53">
        <v>26611.55317765586</v>
      </c>
      <c r="P2656" s="53">
        <v>26611.55317765586</v>
      </c>
    </row>
    <row r="2657" spans="1:16" hidden="1">
      <c r="A2657" s="19" t="s">
        <v>54</v>
      </c>
      <c r="B2657" s="19" t="s">
        <v>1928</v>
      </c>
      <c r="D2657" s="51" t="s">
        <v>1879</v>
      </c>
      <c r="E2657" s="51" t="s">
        <v>3</v>
      </c>
      <c r="F2657" s="51" t="s">
        <v>3</v>
      </c>
      <c r="H2657" s="51" t="s">
        <v>842</v>
      </c>
      <c r="J2657" s="51" t="s">
        <v>1927</v>
      </c>
      <c r="K2657" s="51" t="s">
        <v>1926</v>
      </c>
      <c r="N2657" s="53">
        <v>8562</v>
      </c>
      <c r="P2657" s="53">
        <v>8562</v>
      </c>
    </row>
    <row r="2658" spans="1:16" hidden="1">
      <c r="A2658" s="19" t="s">
        <v>1986</v>
      </c>
      <c r="B2658" s="19" t="s">
        <v>1498</v>
      </c>
      <c r="D2658" s="51" t="s">
        <v>1879</v>
      </c>
      <c r="E2658" s="51" t="s">
        <v>460</v>
      </c>
      <c r="F2658" s="51" t="s">
        <v>460</v>
      </c>
      <c r="H2658" s="51" t="s">
        <v>623</v>
      </c>
      <c r="J2658" s="51" t="s">
        <v>2980</v>
      </c>
      <c r="K2658" s="51" t="s">
        <v>2979</v>
      </c>
      <c r="L2658" s="51" t="s">
        <v>2974</v>
      </c>
      <c r="N2658" s="53">
        <v>0</v>
      </c>
      <c r="P2658" s="53">
        <v>0</v>
      </c>
    </row>
    <row r="2659" spans="1:16" hidden="1">
      <c r="A2659" s="19" t="s">
        <v>1985</v>
      </c>
      <c r="B2659" s="19" t="s">
        <v>1498</v>
      </c>
      <c r="D2659" s="51" t="s">
        <v>1879</v>
      </c>
      <c r="E2659" s="51" t="s">
        <v>460</v>
      </c>
      <c r="F2659" s="51" t="s">
        <v>460</v>
      </c>
      <c r="H2659" s="51" t="s">
        <v>623</v>
      </c>
      <c r="J2659" s="51" t="s">
        <v>2980</v>
      </c>
      <c r="K2659" s="51" t="s">
        <v>2979</v>
      </c>
      <c r="L2659" s="51" t="s">
        <v>2974</v>
      </c>
      <c r="N2659" s="53">
        <v>1.9901468611382766E-2</v>
      </c>
      <c r="P2659" s="53">
        <v>1.9901468611382766E-2</v>
      </c>
    </row>
    <row r="2660" spans="1:16" hidden="1">
      <c r="A2660" s="19" t="s">
        <v>1984</v>
      </c>
      <c r="B2660" s="19" t="s">
        <v>1498</v>
      </c>
      <c r="D2660" s="51" t="s">
        <v>1879</v>
      </c>
      <c r="E2660" s="51" t="s">
        <v>460</v>
      </c>
      <c r="F2660" s="51" t="s">
        <v>460</v>
      </c>
      <c r="H2660" s="51" t="s">
        <v>623</v>
      </c>
      <c r="J2660" s="51" t="s">
        <v>2980</v>
      </c>
      <c r="K2660" s="51" t="s">
        <v>2979</v>
      </c>
      <c r="L2660" s="51" t="s">
        <v>2974</v>
      </c>
      <c r="N2660" s="53">
        <v>2704.5380985313886</v>
      </c>
      <c r="P2660" s="53">
        <v>2704.5380985313886</v>
      </c>
    </row>
    <row r="2661" spans="1:16" hidden="1">
      <c r="A2661" s="19" t="s">
        <v>1986</v>
      </c>
      <c r="B2661" s="19" t="s">
        <v>1499</v>
      </c>
      <c r="D2661" s="51" t="s">
        <v>1879</v>
      </c>
      <c r="E2661" s="51" t="s">
        <v>460</v>
      </c>
      <c r="F2661" s="51" t="s">
        <v>460</v>
      </c>
      <c r="H2661" s="51" t="s">
        <v>623</v>
      </c>
      <c r="J2661" s="51" t="s">
        <v>2978</v>
      </c>
      <c r="K2661" s="51" t="s">
        <v>2977</v>
      </c>
      <c r="L2661" s="51" t="s">
        <v>2974</v>
      </c>
      <c r="N2661" s="53">
        <v>0</v>
      </c>
      <c r="P2661" s="53">
        <v>0</v>
      </c>
    </row>
    <row r="2662" spans="1:16" hidden="1">
      <c r="A2662" s="19" t="s">
        <v>1985</v>
      </c>
      <c r="B2662" s="19" t="s">
        <v>1499</v>
      </c>
      <c r="D2662" s="51" t="s">
        <v>1879</v>
      </c>
      <c r="E2662" s="51" t="s">
        <v>460</v>
      </c>
      <c r="F2662" s="51" t="s">
        <v>460</v>
      </c>
      <c r="H2662" s="51" t="s">
        <v>623</v>
      </c>
      <c r="J2662" s="51" t="s">
        <v>2978</v>
      </c>
      <c r="K2662" s="51" t="s">
        <v>2977</v>
      </c>
      <c r="L2662" s="51" t="s">
        <v>2974</v>
      </c>
      <c r="N2662" s="53">
        <v>1.9701420645811662E-2</v>
      </c>
      <c r="P2662" s="53">
        <v>1.9701420645811662E-2</v>
      </c>
    </row>
    <row r="2663" spans="1:16" hidden="1">
      <c r="A2663" s="19" t="s">
        <v>1984</v>
      </c>
      <c r="B2663" s="19" t="s">
        <v>1499</v>
      </c>
      <c r="D2663" s="51" t="s">
        <v>1879</v>
      </c>
      <c r="E2663" s="51" t="s">
        <v>460</v>
      </c>
      <c r="F2663" s="51" t="s">
        <v>460</v>
      </c>
      <c r="H2663" s="51" t="s">
        <v>623</v>
      </c>
      <c r="J2663" s="51" t="s">
        <v>2978</v>
      </c>
      <c r="K2663" s="51" t="s">
        <v>2977</v>
      </c>
      <c r="L2663" s="51" t="s">
        <v>2974</v>
      </c>
      <c r="N2663" s="53">
        <v>2677.3522985793538</v>
      </c>
      <c r="P2663" s="53">
        <v>2677.3522985793538</v>
      </c>
    </row>
    <row r="2664" spans="1:16" hidden="1">
      <c r="A2664" s="19" t="s">
        <v>1986</v>
      </c>
      <c r="B2664" s="19" t="s">
        <v>1500</v>
      </c>
      <c r="D2664" s="51" t="s">
        <v>1879</v>
      </c>
      <c r="E2664" s="51" t="s">
        <v>460</v>
      </c>
      <c r="F2664" s="51" t="s">
        <v>460</v>
      </c>
      <c r="H2664" s="51" t="s">
        <v>623</v>
      </c>
      <c r="J2664" s="51" t="s">
        <v>2976</v>
      </c>
      <c r="K2664" s="51" t="s">
        <v>2975</v>
      </c>
      <c r="L2664" s="51" t="s">
        <v>2974</v>
      </c>
      <c r="N2664" s="53">
        <v>0</v>
      </c>
      <c r="P2664" s="53">
        <v>0</v>
      </c>
    </row>
    <row r="2665" spans="1:16" hidden="1">
      <c r="A2665" s="19" t="s">
        <v>1985</v>
      </c>
      <c r="B2665" s="19" t="s">
        <v>1500</v>
      </c>
      <c r="D2665" s="51" t="s">
        <v>1879</v>
      </c>
      <c r="E2665" s="51" t="s">
        <v>460</v>
      </c>
      <c r="F2665" s="51" t="s">
        <v>460</v>
      </c>
      <c r="H2665" s="51" t="s">
        <v>623</v>
      </c>
      <c r="J2665" s="51" t="s">
        <v>2976</v>
      </c>
      <c r="K2665" s="51" t="s">
        <v>2975</v>
      </c>
      <c r="L2665" s="51" t="s">
        <v>2974</v>
      </c>
      <c r="N2665" s="53">
        <v>2.0159928287051102E-2</v>
      </c>
      <c r="P2665" s="53">
        <v>2.0159928287051102E-2</v>
      </c>
    </row>
    <row r="2666" spans="1:16" hidden="1">
      <c r="A2666" s="19" t="s">
        <v>1984</v>
      </c>
      <c r="B2666" s="19" t="s">
        <v>1500</v>
      </c>
      <c r="D2666" s="51" t="s">
        <v>1879</v>
      </c>
      <c r="E2666" s="51" t="s">
        <v>460</v>
      </c>
      <c r="F2666" s="51" t="s">
        <v>460</v>
      </c>
      <c r="H2666" s="51" t="s">
        <v>623</v>
      </c>
      <c r="J2666" s="51" t="s">
        <v>2976</v>
      </c>
      <c r="K2666" s="51" t="s">
        <v>2975</v>
      </c>
      <c r="L2666" s="51" t="s">
        <v>2974</v>
      </c>
      <c r="N2666" s="53">
        <v>2739.661840071713</v>
      </c>
      <c r="P2666" s="53">
        <v>2739.661840071713</v>
      </c>
    </row>
    <row r="2667" spans="1:16" hidden="1">
      <c r="A2667" s="19" t="s">
        <v>1986</v>
      </c>
      <c r="B2667" s="19" t="s">
        <v>1501</v>
      </c>
      <c r="D2667" s="51" t="s">
        <v>1879</v>
      </c>
      <c r="E2667" s="51" t="s">
        <v>460</v>
      </c>
      <c r="F2667" s="51" t="s">
        <v>460</v>
      </c>
      <c r="H2667" s="51" t="s">
        <v>623</v>
      </c>
      <c r="J2667" s="51" t="s">
        <v>3192</v>
      </c>
      <c r="K2667" s="51" t="s">
        <v>3191</v>
      </c>
      <c r="L2667" s="51" t="s">
        <v>3190</v>
      </c>
      <c r="N2667" s="53">
        <v>0</v>
      </c>
      <c r="P2667" s="53">
        <v>0</v>
      </c>
    </row>
    <row r="2668" spans="1:16" hidden="1">
      <c r="A2668" s="19" t="s">
        <v>1985</v>
      </c>
      <c r="B2668" s="19" t="s">
        <v>1501</v>
      </c>
      <c r="D2668" s="51" t="s">
        <v>1879</v>
      </c>
      <c r="E2668" s="51" t="s">
        <v>460</v>
      </c>
      <c r="F2668" s="51" t="s">
        <v>460</v>
      </c>
      <c r="H2668" s="51" t="s">
        <v>623</v>
      </c>
      <c r="J2668" s="51" t="s">
        <v>3192</v>
      </c>
      <c r="K2668" s="51" t="s">
        <v>3191</v>
      </c>
      <c r="L2668" s="51" t="s">
        <v>3190</v>
      </c>
      <c r="N2668" s="53">
        <v>2.1248617189657031E-2</v>
      </c>
      <c r="P2668" s="53">
        <v>2.1248617189657031E-2</v>
      </c>
    </row>
    <row r="2669" spans="1:16" hidden="1">
      <c r="A2669" s="19" t="s">
        <v>1984</v>
      </c>
      <c r="B2669" s="19" t="s">
        <v>1501</v>
      </c>
      <c r="D2669" s="51" t="s">
        <v>1879</v>
      </c>
      <c r="E2669" s="51" t="s">
        <v>460</v>
      </c>
      <c r="F2669" s="51" t="s">
        <v>460</v>
      </c>
      <c r="H2669" s="51" t="s">
        <v>623</v>
      </c>
      <c r="J2669" s="51" t="s">
        <v>3192</v>
      </c>
      <c r="K2669" s="51" t="s">
        <v>3191</v>
      </c>
      <c r="L2669" s="51" t="s">
        <v>3190</v>
      </c>
      <c r="N2669" s="53">
        <v>2887.6107513828106</v>
      </c>
      <c r="P2669" s="53">
        <v>2887.6107513828106</v>
      </c>
    </row>
    <row r="2670" spans="1:16" hidden="1">
      <c r="A2670" s="19" t="s">
        <v>1986</v>
      </c>
      <c r="B2670" s="19" t="s">
        <v>1502</v>
      </c>
      <c r="D2670" s="51" t="s">
        <v>1879</v>
      </c>
      <c r="E2670" s="51" t="s">
        <v>460</v>
      </c>
      <c r="F2670" s="51" t="s">
        <v>460</v>
      </c>
      <c r="H2670" s="51" t="s">
        <v>623</v>
      </c>
      <c r="J2670" s="51" t="s">
        <v>3189</v>
      </c>
      <c r="K2670" s="51" t="s">
        <v>3188</v>
      </c>
      <c r="L2670" s="51">
        <v>58642</v>
      </c>
      <c r="N2670" s="53">
        <v>0</v>
      </c>
      <c r="P2670" s="53">
        <v>0</v>
      </c>
    </row>
    <row r="2671" spans="1:16" hidden="1">
      <c r="A2671" s="19" t="s">
        <v>1985</v>
      </c>
      <c r="B2671" s="19" t="s">
        <v>1502</v>
      </c>
      <c r="D2671" s="51" t="s">
        <v>1879</v>
      </c>
      <c r="E2671" s="51" t="s">
        <v>460</v>
      </c>
      <c r="F2671" s="51" t="s">
        <v>460</v>
      </c>
      <c r="H2671" s="51" t="s">
        <v>623</v>
      </c>
      <c r="J2671" s="51" t="s">
        <v>3189</v>
      </c>
      <c r="K2671" s="51" t="s">
        <v>3188</v>
      </c>
      <c r="L2671" s="51">
        <v>58642</v>
      </c>
      <c r="N2671" s="53">
        <v>2.0736892933725829E-2</v>
      </c>
      <c r="P2671" s="53">
        <v>2.0736892933725829E-2</v>
      </c>
    </row>
    <row r="2672" spans="1:16" hidden="1">
      <c r="A2672" s="19" t="s">
        <v>1984</v>
      </c>
      <c r="B2672" s="19" t="s">
        <v>1502</v>
      </c>
      <c r="D2672" s="51" t="s">
        <v>1879</v>
      </c>
      <c r="E2672" s="51" t="s">
        <v>460</v>
      </c>
      <c r="F2672" s="51" t="s">
        <v>460</v>
      </c>
      <c r="H2672" s="51" t="s">
        <v>623</v>
      </c>
      <c r="J2672" s="51" t="s">
        <v>3189</v>
      </c>
      <c r="K2672" s="51" t="s">
        <v>3188</v>
      </c>
      <c r="L2672" s="51">
        <v>58642</v>
      </c>
      <c r="N2672" s="53">
        <v>2818.0692631070665</v>
      </c>
      <c r="P2672" s="53">
        <v>2818.0692631070665</v>
      </c>
    </row>
    <row r="2673" spans="1:16" hidden="1">
      <c r="A2673" s="19" t="s">
        <v>1986</v>
      </c>
      <c r="B2673" s="19" t="s">
        <v>1503</v>
      </c>
      <c r="D2673" s="51" t="s">
        <v>1879</v>
      </c>
      <c r="E2673" s="51" t="s">
        <v>460</v>
      </c>
      <c r="F2673" s="51" t="s">
        <v>460</v>
      </c>
      <c r="H2673" s="51" t="s">
        <v>623</v>
      </c>
      <c r="J2673" s="51" t="s">
        <v>3206</v>
      </c>
      <c r="K2673" s="51" t="s">
        <v>3205</v>
      </c>
      <c r="L2673" s="51" t="s">
        <v>3202</v>
      </c>
      <c r="N2673" s="53">
        <v>0</v>
      </c>
      <c r="P2673" s="53">
        <v>0</v>
      </c>
    </row>
    <row r="2674" spans="1:16" hidden="1">
      <c r="A2674" s="19" t="s">
        <v>1985</v>
      </c>
      <c r="B2674" s="19" t="s">
        <v>1503</v>
      </c>
      <c r="D2674" s="51" t="s">
        <v>1879</v>
      </c>
      <c r="E2674" s="51" t="s">
        <v>460</v>
      </c>
      <c r="F2674" s="51" t="s">
        <v>460</v>
      </c>
      <c r="H2674" s="51" t="s">
        <v>623</v>
      </c>
      <c r="J2674" s="51" t="s">
        <v>3206</v>
      </c>
      <c r="K2674" s="51" t="s">
        <v>3205</v>
      </c>
      <c r="L2674" s="51" t="s">
        <v>3202</v>
      </c>
      <c r="N2674" s="53">
        <v>2.1019356010545234E-2</v>
      </c>
      <c r="P2674" s="53">
        <v>2.1019356010545234E-2</v>
      </c>
    </row>
    <row r="2675" spans="1:16" hidden="1">
      <c r="A2675" s="19" t="s">
        <v>1984</v>
      </c>
      <c r="B2675" s="19" t="s">
        <v>1503</v>
      </c>
      <c r="D2675" s="51" t="s">
        <v>1879</v>
      </c>
      <c r="E2675" s="51" t="s">
        <v>460</v>
      </c>
      <c r="F2675" s="51" t="s">
        <v>460</v>
      </c>
      <c r="H2675" s="51" t="s">
        <v>623</v>
      </c>
      <c r="J2675" s="51" t="s">
        <v>3206</v>
      </c>
      <c r="K2675" s="51" t="s">
        <v>3205</v>
      </c>
      <c r="L2675" s="51" t="s">
        <v>3202</v>
      </c>
      <c r="N2675" s="53">
        <v>2856.4549806439895</v>
      </c>
      <c r="P2675" s="53">
        <v>2856.4549806439895</v>
      </c>
    </row>
    <row r="2676" spans="1:16" hidden="1">
      <c r="A2676" s="19" t="s">
        <v>1986</v>
      </c>
      <c r="B2676" s="19" t="s">
        <v>1504</v>
      </c>
      <c r="D2676" s="51" t="s">
        <v>1879</v>
      </c>
      <c r="E2676" s="51" t="s">
        <v>460</v>
      </c>
      <c r="F2676" s="51" t="s">
        <v>460</v>
      </c>
      <c r="H2676" s="51" t="s">
        <v>623</v>
      </c>
      <c r="J2676" s="51" t="s">
        <v>3204</v>
      </c>
      <c r="K2676" s="51" t="s">
        <v>3203</v>
      </c>
      <c r="L2676" s="51" t="s">
        <v>3202</v>
      </c>
      <c r="N2676" s="53">
        <v>0</v>
      </c>
      <c r="P2676" s="53">
        <v>0</v>
      </c>
    </row>
    <row r="2677" spans="1:16" hidden="1">
      <c r="A2677" s="19" t="s">
        <v>1985</v>
      </c>
      <c r="B2677" s="19" t="s">
        <v>1504</v>
      </c>
      <c r="D2677" s="51" t="s">
        <v>1879</v>
      </c>
      <c r="E2677" s="51" t="s">
        <v>460</v>
      </c>
      <c r="F2677" s="51" t="s">
        <v>460</v>
      </c>
      <c r="H2677" s="51" t="s">
        <v>623</v>
      </c>
      <c r="J2677" s="51" t="s">
        <v>3204</v>
      </c>
      <c r="K2677" s="51" t="s">
        <v>3203</v>
      </c>
      <c r="L2677" s="51" t="s">
        <v>3202</v>
      </c>
      <c r="N2677" s="53">
        <v>2.159526103436105E-2</v>
      </c>
      <c r="P2677" s="53">
        <v>2.159526103436105E-2</v>
      </c>
    </row>
    <row r="2678" spans="1:16" hidden="1">
      <c r="A2678" s="19" t="s">
        <v>1984</v>
      </c>
      <c r="B2678" s="19" t="s">
        <v>1504</v>
      </c>
      <c r="D2678" s="51" t="s">
        <v>1879</v>
      </c>
      <c r="E2678" s="51" t="s">
        <v>460</v>
      </c>
      <c r="F2678" s="51" t="s">
        <v>460</v>
      </c>
      <c r="H2678" s="51" t="s">
        <v>623</v>
      </c>
      <c r="J2678" s="51" t="s">
        <v>3204</v>
      </c>
      <c r="K2678" s="51" t="s">
        <v>3203</v>
      </c>
      <c r="L2678" s="51" t="s">
        <v>3202</v>
      </c>
      <c r="N2678" s="53">
        <v>2934.7184047389655</v>
      </c>
      <c r="P2678" s="53">
        <v>2934.7184047389655</v>
      </c>
    </row>
    <row r="2679" spans="1:16" hidden="1">
      <c r="A2679" s="19" t="s">
        <v>1986</v>
      </c>
      <c r="B2679" s="19" t="s">
        <v>1505</v>
      </c>
      <c r="D2679" s="51" t="s">
        <v>1879</v>
      </c>
      <c r="E2679" s="51" t="s">
        <v>460</v>
      </c>
      <c r="F2679" s="51" t="s">
        <v>460</v>
      </c>
      <c r="H2679" s="51" t="s">
        <v>623</v>
      </c>
      <c r="J2679" s="51" t="s">
        <v>2964</v>
      </c>
      <c r="K2679" s="51" t="s">
        <v>2963</v>
      </c>
      <c r="L2679" s="51" t="s">
        <v>2960</v>
      </c>
      <c r="N2679" s="53">
        <v>0</v>
      </c>
      <c r="P2679" s="53">
        <v>0</v>
      </c>
    </row>
    <row r="2680" spans="1:16" hidden="1">
      <c r="A2680" s="19" t="s">
        <v>1985</v>
      </c>
      <c r="B2680" s="19" t="s">
        <v>1505</v>
      </c>
      <c r="D2680" s="51" t="s">
        <v>1879</v>
      </c>
      <c r="E2680" s="51" t="s">
        <v>460</v>
      </c>
      <c r="F2680" s="51" t="s">
        <v>460</v>
      </c>
      <c r="H2680" s="51" t="s">
        <v>623</v>
      </c>
      <c r="J2680" s="51" t="s">
        <v>2964</v>
      </c>
      <c r="K2680" s="51" t="s">
        <v>2963</v>
      </c>
      <c r="L2680" s="51" t="s">
        <v>2960</v>
      </c>
      <c r="N2680" s="53">
        <v>2.1692231242935171E-2</v>
      </c>
      <c r="P2680" s="53">
        <v>2.1692231242935171E-2</v>
      </c>
    </row>
    <row r="2681" spans="1:16" hidden="1">
      <c r="A2681" s="19" t="s">
        <v>1984</v>
      </c>
      <c r="B2681" s="19" t="s">
        <v>1505</v>
      </c>
      <c r="D2681" s="51" t="s">
        <v>1879</v>
      </c>
      <c r="E2681" s="51" t="s">
        <v>460</v>
      </c>
      <c r="F2681" s="51" t="s">
        <v>460</v>
      </c>
      <c r="H2681" s="51" t="s">
        <v>623</v>
      </c>
      <c r="J2681" s="51" t="s">
        <v>2964</v>
      </c>
      <c r="K2681" s="51" t="s">
        <v>2963</v>
      </c>
      <c r="L2681" s="51" t="s">
        <v>2960</v>
      </c>
      <c r="N2681" s="53">
        <v>2947.8963077687572</v>
      </c>
      <c r="P2681" s="53">
        <v>2947.8963077687572</v>
      </c>
    </row>
    <row r="2682" spans="1:16" hidden="1">
      <c r="A2682" s="19" t="s">
        <v>1986</v>
      </c>
      <c r="B2682" s="19" t="s">
        <v>1506</v>
      </c>
      <c r="D2682" s="51" t="s">
        <v>1879</v>
      </c>
      <c r="E2682" s="51" t="s">
        <v>460</v>
      </c>
      <c r="F2682" s="51" t="s">
        <v>460</v>
      </c>
      <c r="H2682" s="51" t="s">
        <v>623</v>
      </c>
      <c r="J2682" s="51" t="s">
        <v>2962</v>
      </c>
      <c r="K2682" s="51" t="s">
        <v>2961</v>
      </c>
      <c r="L2682" s="51" t="s">
        <v>2960</v>
      </c>
      <c r="N2682" s="53">
        <v>0</v>
      </c>
      <c r="P2682" s="53">
        <v>0</v>
      </c>
    </row>
    <row r="2683" spans="1:16" hidden="1">
      <c r="A2683" s="19" t="s">
        <v>1985</v>
      </c>
      <c r="B2683" s="19" t="s">
        <v>1506</v>
      </c>
      <c r="D2683" s="51" t="s">
        <v>1879</v>
      </c>
      <c r="E2683" s="51" t="s">
        <v>460</v>
      </c>
      <c r="F2683" s="51" t="s">
        <v>460</v>
      </c>
      <c r="H2683" s="51" t="s">
        <v>623</v>
      </c>
      <c r="J2683" s="51" t="s">
        <v>2962</v>
      </c>
      <c r="K2683" s="51" t="s">
        <v>2961</v>
      </c>
      <c r="L2683" s="51" t="s">
        <v>2960</v>
      </c>
      <c r="N2683" s="53">
        <v>2.1368751931285582E-2</v>
      </c>
      <c r="P2683" s="53">
        <v>2.1368751931285582E-2</v>
      </c>
    </row>
    <row r="2684" spans="1:16" hidden="1">
      <c r="A2684" s="19" t="s">
        <v>1984</v>
      </c>
      <c r="B2684" s="19" t="s">
        <v>1506</v>
      </c>
      <c r="D2684" s="51" t="s">
        <v>1879</v>
      </c>
      <c r="E2684" s="51" t="s">
        <v>460</v>
      </c>
      <c r="F2684" s="51" t="s">
        <v>460</v>
      </c>
      <c r="H2684" s="51" t="s">
        <v>623</v>
      </c>
      <c r="J2684" s="51" t="s">
        <v>2962</v>
      </c>
      <c r="K2684" s="51" t="s">
        <v>2961</v>
      </c>
      <c r="L2684" s="51" t="s">
        <v>2960</v>
      </c>
      <c r="N2684" s="53">
        <v>2903.9366312480688</v>
      </c>
      <c r="P2684" s="53">
        <v>2903.9366312480688</v>
      </c>
    </row>
    <row r="2685" spans="1:16" s="135" customFormat="1">
      <c r="A2685" s="135" t="s">
        <v>2149</v>
      </c>
      <c r="B2685" s="135" t="s">
        <v>569</v>
      </c>
      <c r="C2685" s="137" t="s">
        <v>681</v>
      </c>
      <c r="D2685" s="137" t="s">
        <v>3982</v>
      </c>
      <c r="E2685" s="137" t="s">
        <v>4</v>
      </c>
      <c r="F2685" s="137" t="s">
        <v>2010</v>
      </c>
      <c r="G2685" s="137" t="s">
        <v>4</v>
      </c>
      <c r="H2685" s="137" t="s">
        <v>466</v>
      </c>
      <c r="I2685" s="137"/>
      <c r="J2685" s="137" t="s">
        <v>4186</v>
      </c>
      <c r="K2685" s="137" t="s">
        <v>4185</v>
      </c>
      <c r="L2685" s="137">
        <v>56843</v>
      </c>
      <c r="M2685" s="137"/>
      <c r="N2685" s="136">
        <v>5103.7210343025208</v>
      </c>
      <c r="O2685" s="136">
        <v>0</v>
      </c>
      <c r="P2685" s="136">
        <v>5103.7210343025208</v>
      </c>
    </row>
    <row r="2686" spans="1:16" s="135" customFormat="1">
      <c r="A2686" s="135" t="s">
        <v>1994</v>
      </c>
      <c r="B2686" s="135" t="s">
        <v>4187</v>
      </c>
      <c r="C2686" s="137" t="s">
        <v>681</v>
      </c>
      <c r="D2686" s="137" t="s">
        <v>3982</v>
      </c>
      <c r="E2686" s="137" t="s">
        <v>4</v>
      </c>
      <c r="F2686" s="137" t="s">
        <v>4</v>
      </c>
      <c r="G2686" s="137"/>
      <c r="H2686" s="137" t="s">
        <v>466</v>
      </c>
      <c r="I2686" s="137" t="s">
        <v>4186</v>
      </c>
      <c r="J2686" s="137" t="s">
        <v>4185</v>
      </c>
      <c r="K2686" s="137"/>
      <c r="L2686" s="137"/>
      <c r="M2686" s="137"/>
      <c r="N2686" s="136">
        <v>16200</v>
      </c>
      <c r="O2686" s="136"/>
      <c r="P2686" s="136">
        <v>16200</v>
      </c>
    </row>
    <row r="2687" spans="1:16" s="135" customFormat="1">
      <c r="A2687" s="135" t="s">
        <v>1989</v>
      </c>
      <c r="B2687" s="135" t="s">
        <v>4187</v>
      </c>
      <c r="C2687" s="137" t="s">
        <v>681</v>
      </c>
      <c r="D2687" s="137" t="s">
        <v>3982</v>
      </c>
      <c r="E2687" s="137" t="s">
        <v>4</v>
      </c>
      <c r="F2687" s="137" t="s">
        <v>4</v>
      </c>
      <c r="G2687" s="137"/>
      <c r="H2687" s="137" t="s">
        <v>466</v>
      </c>
      <c r="I2687" s="137"/>
      <c r="J2687" s="137" t="s">
        <v>4186</v>
      </c>
      <c r="K2687" s="137" t="s">
        <v>4185</v>
      </c>
      <c r="L2687" s="137"/>
      <c r="M2687" s="137"/>
      <c r="N2687" s="136">
        <v>13326</v>
      </c>
      <c r="O2687" s="136">
        <v>0</v>
      </c>
      <c r="P2687" s="136">
        <v>13326</v>
      </c>
    </row>
    <row r="2688" spans="1:16" s="135" customFormat="1">
      <c r="A2688" s="135" t="s">
        <v>2017</v>
      </c>
      <c r="B2688" s="135" t="s">
        <v>4188</v>
      </c>
      <c r="C2688" s="137" t="s">
        <v>681</v>
      </c>
      <c r="D2688" s="137" t="s">
        <v>3982</v>
      </c>
      <c r="E2688" s="137" t="s">
        <v>4</v>
      </c>
      <c r="F2688" s="137" t="s">
        <v>4</v>
      </c>
      <c r="G2688" s="137" t="s">
        <v>4</v>
      </c>
      <c r="H2688" s="137" t="s">
        <v>466</v>
      </c>
      <c r="I2688" s="137"/>
      <c r="J2688" s="137"/>
      <c r="K2688" s="137" t="s">
        <v>4185</v>
      </c>
      <c r="L2688" s="137"/>
      <c r="M2688" s="137"/>
      <c r="N2688" s="136">
        <v>5500</v>
      </c>
      <c r="O2688" s="136"/>
      <c r="P2688" s="136">
        <v>5500</v>
      </c>
    </row>
    <row r="2689" spans="1:16" s="135" customFormat="1">
      <c r="A2689" s="135" t="s">
        <v>2149</v>
      </c>
      <c r="B2689" s="135" t="s">
        <v>570</v>
      </c>
      <c r="C2689" s="137" t="s">
        <v>681</v>
      </c>
      <c r="D2689" s="137" t="s">
        <v>3982</v>
      </c>
      <c r="E2689" s="137" t="s">
        <v>4</v>
      </c>
      <c r="F2689" s="137" t="s">
        <v>2010</v>
      </c>
      <c r="G2689" s="137" t="s">
        <v>4</v>
      </c>
      <c r="H2689" s="137" t="s">
        <v>466</v>
      </c>
      <c r="I2689" s="137"/>
      <c r="J2689" s="137" t="s">
        <v>4189</v>
      </c>
      <c r="K2689" s="137" t="s">
        <v>2218</v>
      </c>
      <c r="L2689" s="137">
        <v>56843</v>
      </c>
      <c r="M2689" s="137"/>
      <c r="N2689" s="136">
        <v>1011.9124491886104</v>
      </c>
      <c r="O2689" s="136">
        <v>0</v>
      </c>
      <c r="P2689" s="136">
        <v>1011.9124491886104</v>
      </c>
    </row>
    <row r="2690" spans="1:16" s="135" customFormat="1">
      <c r="A2690" s="135" t="s">
        <v>1994</v>
      </c>
      <c r="B2690" s="135" t="s">
        <v>4190</v>
      </c>
      <c r="C2690" s="137" t="s">
        <v>681</v>
      </c>
      <c r="D2690" s="137" t="s">
        <v>3982</v>
      </c>
      <c r="E2690" s="137" t="s">
        <v>4</v>
      </c>
      <c r="F2690" s="137" t="s">
        <v>4</v>
      </c>
      <c r="G2690" s="137"/>
      <c r="H2690" s="137" t="s">
        <v>466</v>
      </c>
      <c r="I2690" s="137" t="s">
        <v>4189</v>
      </c>
      <c r="J2690" s="137" t="s">
        <v>2218</v>
      </c>
      <c r="K2690" s="137"/>
      <c r="L2690" s="137"/>
      <c r="M2690" s="137"/>
      <c r="N2690" s="136">
        <v>1000</v>
      </c>
      <c r="O2690" s="136"/>
      <c r="P2690" s="136">
        <v>1000</v>
      </c>
    </row>
    <row r="2691" spans="1:16" s="135" customFormat="1">
      <c r="A2691" s="135" t="s">
        <v>1989</v>
      </c>
      <c r="B2691" s="135" t="s">
        <v>4190</v>
      </c>
      <c r="C2691" s="137" t="s">
        <v>681</v>
      </c>
      <c r="D2691" s="137" t="s">
        <v>3982</v>
      </c>
      <c r="E2691" s="137" t="s">
        <v>4</v>
      </c>
      <c r="F2691" s="137" t="s">
        <v>4</v>
      </c>
      <c r="G2691" s="137"/>
      <c r="H2691" s="137" t="s">
        <v>466</v>
      </c>
      <c r="I2691" s="137"/>
      <c r="J2691" s="137" t="s">
        <v>4189</v>
      </c>
      <c r="K2691" s="137" t="s">
        <v>2218</v>
      </c>
      <c r="L2691" s="137"/>
      <c r="M2691" s="137"/>
      <c r="N2691" s="136">
        <v>2625</v>
      </c>
      <c r="O2691" s="136">
        <v>0</v>
      </c>
      <c r="P2691" s="136">
        <v>2625</v>
      </c>
    </row>
    <row r="2692" spans="1:16" hidden="1">
      <c r="A2692" s="19" t="s">
        <v>2066</v>
      </c>
      <c r="B2692" s="19" t="s">
        <v>2219</v>
      </c>
      <c r="D2692" s="51" t="s">
        <v>1879</v>
      </c>
      <c r="E2692" s="51" t="s">
        <v>4</v>
      </c>
      <c r="F2692" s="51" t="s">
        <v>4</v>
      </c>
      <c r="G2692" s="51" t="s">
        <v>4</v>
      </c>
      <c r="H2692" s="51" t="s">
        <v>1878</v>
      </c>
      <c r="J2692" s="51">
        <v>60808</v>
      </c>
      <c r="K2692" s="51" t="s">
        <v>2218</v>
      </c>
      <c r="N2692" s="53">
        <v>500</v>
      </c>
      <c r="P2692" s="53">
        <v>500</v>
      </c>
    </row>
    <row r="2693" spans="1:16" hidden="1">
      <c r="A2693" s="19" t="s">
        <v>54</v>
      </c>
      <c r="B2693" s="19" t="s">
        <v>1507</v>
      </c>
      <c r="D2693" s="51" t="s">
        <v>1879</v>
      </c>
      <c r="E2693" s="51" t="s">
        <v>460</v>
      </c>
      <c r="F2693" s="51" t="s">
        <v>460</v>
      </c>
      <c r="H2693" s="51" t="s">
        <v>842</v>
      </c>
      <c r="J2693" s="51" t="s">
        <v>1910</v>
      </c>
      <c r="K2693" s="51" t="s">
        <v>1909</v>
      </c>
      <c r="N2693" s="53">
        <v>91655</v>
      </c>
      <c r="P2693" s="53">
        <v>91655</v>
      </c>
    </row>
    <row r="2694" spans="1:16" hidden="1">
      <c r="A2694" s="19" t="s">
        <v>2123</v>
      </c>
      <c r="B2694" s="19" t="s">
        <v>2122</v>
      </c>
      <c r="D2694" s="51" t="s">
        <v>1879</v>
      </c>
      <c r="E2694" s="51" t="s">
        <v>460</v>
      </c>
      <c r="F2694" s="51" t="s">
        <v>460</v>
      </c>
      <c r="G2694" s="51" t="s">
        <v>460</v>
      </c>
      <c r="H2694" s="51" t="s">
        <v>1878</v>
      </c>
      <c r="J2694" s="51" t="s">
        <v>1910</v>
      </c>
      <c r="K2694" s="51" t="s">
        <v>1909</v>
      </c>
      <c r="L2694" s="51">
        <v>59723</v>
      </c>
      <c r="N2694" s="53">
        <v>12120</v>
      </c>
      <c r="O2694" s="53">
        <v>0</v>
      </c>
      <c r="P2694" s="53">
        <v>12120</v>
      </c>
    </row>
    <row r="2695" spans="1:16" hidden="1">
      <c r="A2695" s="19" t="s">
        <v>2663</v>
      </c>
      <c r="B2695" s="19" t="s">
        <v>1508</v>
      </c>
      <c r="D2695" s="51" t="s">
        <v>1879</v>
      </c>
      <c r="E2695" s="51" t="s">
        <v>460</v>
      </c>
      <c r="F2695" s="51" t="s">
        <v>2662</v>
      </c>
      <c r="H2695" s="51" t="s">
        <v>623</v>
      </c>
      <c r="J2695" s="51" t="s">
        <v>2896</v>
      </c>
      <c r="K2695" s="51" t="s">
        <v>2895</v>
      </c>
      <c r="N2695" s="53">
        <v>69.125190000000003</v>
      </c>
      <c r="O2695" s="53">
        <v>69.125190000000003</v>
      </c>
      <c r="P2695" s="53">
        <v>0</v>
      </c>
    </row>
    <row r="2696" spans="1:16" hidden="1">
      <c r="A2696" s="19" t="s">
        <v>2268</v>
      </c>
      <c r="B2696" s="19" t="s">
        <v>2808</v>
      </c>
      <c r="D2696" s="51" t="s">
        <v>1879</v>
      </c>
      <c r="E2696" s="51" t="s">
        <v>676</v>
      </c>
      <c r="F2696" s="51" t="s">
        <v>962</v>
      </c>
      <c r="H2696" s="51" t="s">
        <v>623</v>
      </c>
      <c r="J2696" s="51" t="s">
        <v>249</v>
      </c>
      <c r="K2696" s="51" t="s">
        <v>249</v>
      </c>
      <c r="L2696" s="51" t="s">
        <v>2807</v>
      </c>
      <c r="N2696" s="53">
        <v>44950</v>
      </c>
      <c r="O2696" s="53">
        <v>0</v>
      </c>
      <c r="P2696" s="53">
        <v>44950</v>
      </c>
    </row>
    <row r="2697" spans="1:16" hidden="1">
      <c r="A2697" s="19" t="s">
        <v>39</v>
      </c>
      <c r="B2697" s="19" t="s">
        <v>1509</v>
      </c>
      <c r="D2697" s="51" t="s">
        <v>1879</v>
      </c>
      <c r="E2697" s="51" t="s">
        <v>460</v>
      </c>
      <c r="F2697" s="51" t="s">
        <v>460</v>
      </c>
      <c r="H2697" s="51" t="s">
        <v>623</v>
      </c>
      <c r="J2697" s="51" t="s">
        <v>3226</v>
      </c>
      <c r="K2697" s="51" t="s">
        <v>3225</v>
      </c>
      <c r="N2697" s="53">
        <v>405357</v>
      </c>
      <c r="P2697" s="53">
        <v>405357</v>
      </c>
    </row>
    <row r="2698" spans="1:16" hidden="1">
      <c r="A2698" s="19" t="s">
        <v>39</v>
      </c>
      <c r="B2698" s="19" t="s">
        <v>1510</v>
      </c>
      <c r="D2698" s="51" t="s">
        <v>1879</v>
      </c>
      <c r="E2698" s="51" t="s">
        <v>460</v>
      </c>
      <c r="F2698" s="51" t="s">
        <v>460</v>
      </c>
      <c r="H2698" s="51" t="s">
        <v>623</v>
      </c>
      <c r="N2698" s="53">
        <v>121.221</v>
      </c>
      <c r="P2698" s="53">
        <v>121.221</v>
      </c>
    </row>
    <row r="2699" spans="1:16" hidden="1">
      <c r="A2699" s="19" t="s">
        <v>2268</v>
      </c>
      <c r="B2699" s="19" t="s">
        <v>1511</v>
      </c>
      <c r="D2699" s="51" t="s">
        <v>1879</v>
      </c>
      <c r="E2699" s="51" t="s">
        <v>676</v>
      </c>
      <c r="F2699" s="51" t="s">
        <v>962</v>
      </c>
      <c r="H2699" s="51" t="s">
        <v>623</v>
      </c>
      <c r="J2699" s="51" t="s">
        <v>249</v>
      </c>
      <c r="K2699" s="51" t="s">
        <v>2796</v>
      </c>
      <c r="L2699" s="51">
        <v>445</v>
      </c>
      <c r="N2699" s="53">
        <v>3900</v>
      </c>
      <c r="O2699" s="53">
        <v>0</v>
      </c>
      <c r="P2699" s="53">
        <v>3900</v>
      </c>
    </row>
    <row r="2700" spans="1:16" hidden="1">
      <c r="A2700" s="19" t="s">
        <v>2268</v>
      </c>
      <c r="B2700" s="19" t="s">
        <v>1512</v>
      </c>
      <c r="D2700" s="51" t="s">
        <v>1879</v>
      </c>
      <c r="E2700" s="51" t="s">
        <v>676</v>
      </c>
      <c r="F2700" s="51" t="s">
        <v>962</v>
      </c>
      <c r="H2700" s="51" t="s">
        <v>623</v>
      </c>
      <c r="J2700" s="51" t="s">
        <v>249</v>
      </c>
      <c r="K2700" s="51" t="s">
        <v>2795</v>
      </c>
      <c r="L2700" s="51">
        <v>445</v>
      </c>
      <c r="N2700" s="53">
        <v>4128</v>
      </c>
      <c r="O2700" s="53">
        <v>0</v>
      </c>
      <c r="P2700" s="53">
        <v>4128</v>
      </c>
    </row>
    <row r="2701" spans="1:16" hidden="1">
      <c r="A2701" s="19" t="s">
        <v>2268</v>
      </c>
      <c r="B2701" s="19" t="s">
        <v>1513</v>
      </c>
      <c r="D2701" s="51" t="s">
        <v>1879</v>
      </c>
      <c r="E2701" s="51" t="s">
        <v>676</v>
      </c>
      <c r="F2701" s="51" t="s">
        <v>962</v>
      </c>
      <c r="H2701" s="51" t="s">
        <v>623</v>
      </c>
      <c r="J2701" s="51" t="s">
        <v>249</v>
      </c>
      <c r="K2701" s="51" t="s">
        <v>2794</v>
      </c>
      <c r="L2701" s="51">
        <v>445</v>
      </c>
      <c r="N2701" s="53">
        <v>4603</v>
      </c>
      <c r="O2701" s="53">
        <v>0</v>
      </c>
      <c r="P2701" s="53">
        <v>4603</v>
      </c>
    </row>
    <row r="2702" spans="1:16" hidden="1">
      <c r="A2702" s="19" t="s">
        <v>2268</v>
      </c>
      <c r="B2702" s="19" t="s">
        <v>1514</v>
      </c>
      <c r="D2702" s="51" t="s">
        <v>1879</v>
      </c>
      <c r="E2702" s="51" t="s">
        <v>676</v>
      </c>
      <c r="F2702" s="51" t="s">
        <v>962</v>
      </c>
      <c r="H2702" s="51" t="s">
        <v>623</v>
      </c>
      <c r="J2702" s="51" t="s">
        <v>249</v>
      </c>
      <c r="K2702" s="51" t="s">
        <v>2793</v>
      </c>
      <c r="L2702" s="51">
        <v>445</v>
      </c>
      <c r="N2702" s="53">
        <v>3460</v>
      </c>
      <c r="O2702" s="53">
        <v>0</v>
      </c>
      <c r="P2702" s="53">
        <v>3460</v>
      </c>
    </row>
    <row r="2703" spans="1:16" hidden="1">
      <c r="A2703" s="19" t="s">
        <v>2268</v>
      </c>
      <c r="B2703" s="19" t="s">
        <v>1515</v>
      </c>
      <c r="D2703" s="51" t="s">
        <v>1879</v>
      </c>
      <c r="E2703" s="51" t="s">
        <v>676</v>
      </c>
      <c r="F2703" s="51" t="s">
        <v>962</v>
      </c>
      <c r="H2703" s="51" t="s">
        <v>623</v>
      </c>
      <c r="J2703" s="51" t="s">
        <v>249</v>
      </c>
      <c r="K2703" s="51" t="s">
        <v>2792</v>
      </c>
      <c r="L2703" s="51">
        <v>445</v>
      </c>
      <c r="N2703" s="53">
        <v>2697</v>
      </c>
      <c r="O2703" s="53">
        <v>0</v>
      </c>
      <c r="P2703" s="53">
        <v>2697</v>
      </c>
    </row>
    <row r="2704" spans="1:16" hidden="1">
      <c r="A2704" s="19" t="s">
        <v>624</v>
      </c>
      <c r="B2704" s="19" t="s">
        <v>1516</v>
      </c>
      <c r="D2704" s="51" t="s">
        <v>1879</v>
      </c>
      <c r="E2704" s="51" t="s">
        <v>672</v>
      </c>
      <c r="F2704" s="51" t="s">
        <v>672</v>
      </c>
      <c r="G2704" s="51" t="s">
        <v>671</v>
      </c>
      <c r="H2704" s="51" t="s">
        <v>671</v>
      </c>
      <c r="N2704" s="53">
        <v>49539</v>
      </c>
      <c r="P2704" s="53">
        <v>49539</v>
      </c>
    </row>
    <row r="2705" spans="1:16" hidden="1">
      <c r="A2705" s="19" t="s">
        <v>41</v>
      </c>
      <c r="B2705" s="19" t="s">
        <v>1517</v>
      </c>
      <c r="D2705" s="51" t="s">
        <v>1879</v>
      </c>
      <c r="E2705" s="51" t="s">
        <v>0</v>
      </c>
      <c r="F2705" s="51" t="s">
        <v>0</v>
      </c>
      <c r="H2705" s="51" t="s">
        <v>623</v>
      </c>
      <c r="J2705" s="51">
        <v>61597</v>
      </c>
      <c r="K2705" s="51" t="s">
        <v>3880</v>
      </c>
      <c r="L2705" s="51">
        <v>399</v>
      </c>
      <c r="N2705" s="53">
        <v>2002</v>
      </c>
      <c r="P2705" s="53">
        <v>2002</v>
      </c>
    </row>
    <row r="2706" spans="1:16" hidden="1">
      <c r="A2706" s="19" t="s">
        <v>41</v>
      </c>
      <c r="B2706" s="19" t="s">
        <v>1518</v>
      </c>
      <c r="D2706" s="51" t="s">
        <v>1879</v>
      </c>
      <c r="E2706" s="51" t="s">
        <v>0</v>
      </c>
      <c r="F2706" s="51" t="s">
        <v>0</v>
      </c>
      <c r="H2706" s="51" t="s">
        <v>623</v>
      </c>
      <c r="J2706" s="51">
        <v>61599</v>
      </c>
      <c r="K2706" s="51" t="s">
        <v>3878</v>
      </c>
      <c r="L2706" s="51">
        <v>400</v>
      </c>
      <c r="N2706" s="53">
        <v>211077</v>
      </c>
      <c r="P2706" s="53">
        <v>211077</v>
      </c>
    </row>
    <row r="2707" spans="1:16" hidden="1">
      <c r="A2707" s="19" t="s">
        <v>41</v>
      </c>
      <c r="B2707" s="19" t="s">
        <v>1519</v>
      </c>
      <c r="D2707" s="51" t="s">
        <v>1879</v>
      </c>
      <c r="E2707" s="51" t="s">
        <v>0</v>
      </c>
      <c r="F2707" s="51" t="s">
        <v>0</v>
      </c>
      <c r="H2707" s="51" t="s">
        <v>623</v>
      </c>
      <c r="J2707" s="51">
        <v>61596</v>
      </c>
      <c r="K2707" s="51" t="s">
        <v>3882</v>
      </c>
      <c r="L2707" s="51">
        <v>404</v>
      </c>
      <c r="N2707" s="53">
        <v>131</v>
      </c>
      <c r="P2707" s="53">
        <v>131</v>
      </c>
    </row>
    <row r="2708" spans="1:16" hidden="1">
      <c r="A2708" s="19" t="s">
        <v>41</v>
      </c>
      <c r="B2708" s="19" t="s">
        <v>1520</v>
      </c>
      <c r="D2708" s="51" t="s">
        <v>1879</v>
      </c>
      <c r="E2708" s="51" t="s">
        <v>0</v>
      </c>
      <c r="F2708" s="51" t="s">
        <v>0</v>
      </c>
      <c r="H2708" s="51" t="s">
        <v>623</v>
      </c>
      <c r="J2708" s="51">
        <v>61598</v>
      </c>
      <c r="K2708" s="51" t="s">
        <v>3879</v>
      </c>
      <c r="L2708" s="51">
        <v>408</v>
      </c>
      <c r="N2708" s="53">
        <v>42173</v>
      </c>
      <c r="P2708" s="53">
        <v>42173</v>
      </c>
    </row>
    <row r="2709" spans="1:16" hidden="1">
      <c r="A2709" s="19" t="s">
        <v>1981</v>
      </c>
      <c r="B2709" s="19" t="s">
        <v>1521</v>
      </c>
      <c r="D2709" s="51" t="s">
        <v>1879</v>
      </c>
      <c r="E2709" s="51" t="s">
        <v>672</v>
      </c>
      <c r="F2709" s="51" t="s">
        <v>672</v>
      </c>
      <c r="N2709" s="53">
        <v>16730</v>
      </c>
      <c r="O2709" s="53">
        <v>4025</v>
      </c>
      <c r="P2709" s="53">
        <v>12705</v>
      </c>
    </row>
    <row r="2710" spans="1:16" hidden="1">
      <c r="A2710" s="19" t="s">
        <v>447</v>
      </c>
      <c r="B2710" s="19" t="s">
        <v>1522</v>
      </c>
      <c r="D2710" s="51" t="s">
        <v>1879</v>
      </c>
      <c r="E2710" s="51" t="s">
        <v>672</v>
      </c>
      <c r="F2710" s="51" t="s">
        <v>671</v>
      </c>
      <c r="H2710" s="51" t="s">
        <v>6</v>
      </c>
      <c r="N2710" s="53">
        <v>148920</v>
      </c>
      <c r="P2710" s="53">
        <v>148920</v>
      </c>
    </row>
    <row r="2711" spans="1:16" hidden="1">
      <c r="A2711" s="19" t="s">
        <v>611</v>
      </c>
      <c r="B2711" s="19" t="s">
        <v>1522</v>
      </c>
      <c r="D2711" s="51" t="s">
        <v>1879</v>
      </c>
      <c r="E2711" s="51" t="s">
        <v>672</v>
      </c>
      <c r="F2711" s="51" t="s">
        <v>672</v>
      </c>
      <c r="N2711" s="53">
        <v>342.92</v>
      </c>
      <c r="P2711" s="53">
        <v>342.92</v>
      </c>
    </row>
    <row r="2712" spans="1:16" hidden="1">
      <c r="A2712" s="19" t="s">
        <v>636</v>
      </c>
      <c r="B2712" s="19" t="s">
        <v>1522</v>
      </c>
      <c r="D2712" s="51" t="s">
        <v>1879</v>
      </c>
      <c r="E2712" s="51" t="s">
        <v>672</v>
      </c>
      <c r="F2712" s="51" t="s">
        <v>672</v>
      </c>
      <c r="N2712" s="53">
        <v>447.6</v>
      </c>
      <c r="P2712" s="53">
        <v>447.6</v>
      </c>
    </row>
    <row r="2713" spans="1:16" hidden="1">
      <c r="A2713" s="19" t="s">
        <v>507</v>
      </c>
      <c r="B2713" s="19" t="s">
        <v>1522</v>
      </c>
      <c r="D2713" s="51" t="s">
        <v>1879</v>
      </c>
      <c r="E2713" s="51" t="s">
        <v>672</v>
      </c>
      <c r="F2713" s="51" t="s">
        <v>672</v>
      </c>
      <c r="N2713" s="53">
        <v>509.12</v>
      </c>
      <c r="P2713" s="53">
        <v>509.12</v>
      </c>
    </row>
    <row r="2714" spans="1:16" hidden="1">
      <c r="A2714" s="19" t="s">
        <v>637</v>
      </c>
      <c r="B2714" s="19" t="s">
        <v>1522</v>
      </c>
      <c r="D2714" s="51" t="s">
        <v>1879</v>
      </c>
      <c r="E2714" s="51" t="s">
        <v>672</v>
      </c>
      <c r="F2714" s="51" t="s">
        <v>672</v>
      </c>
      <c r="N2714" s="53">
        <v>547.20000000000005</v>
      </c>
      <c r="P2714" s="53">
        <v>547.20000000000005</v>
      </c>
    </row>
    <row r="2715" spans="1:16" hidden="1">
      <c r="A2715" s="19" t="s">
        <v>639</v>
      </c>
      <c r="B2715" s="19" t="s">
        <v>1522</v>
      </c>
      <c r="D2715" s="51" t="s">
        <v>1879</v>
      </c>
      <c r="E2715" s="51" t="s">
        <v>672</v>
      </c>
      <c r="F2715" s="51" t="s">
        <v>672</v>
      </c>
      <c r="N2715" s="53">
        <v>17625.669999999998</v>
      </c>
      <c r="P2715" s="53">
        <v>17625.669999999998</v>
      </c>
    </row>
    <row r="2716" spans="1:16" hidden="1">
      <c r="A2716" s="19" t="s">
        <v>1894</v>
      </c>
      <c r="B2716" s="19" t="s">
        <v>1522</v>
      </c>
      <c r="D2716" s="51" t="s">
        <v>1879</v>
      </c>
      <c r="E2716" s="51" t="s">
        <v>672</v>
      </c>
      <c r="F2716" s="51" t="s">
        <v>672</v>
      </c>
      <c r="N2716" s="53">
        <v>8600</v>
      </c>
      <c r="P2716" s="53">
        <v>8600</v>
      </c>
    </row>
    <row r="2717" spans="1:16" hidden="1">
      <c r="A2717" s="19" t="s">
        <v>640</v>
      </c>
      <c r="B2717" s="19" t="s">
        <v>1522</v>
      </c>
      <c r="D2717" s="51" t="s">
        <v>1879</v>
      </c>
      <c r="E2717" s="51" t="s">
        <v>672</v>
      </c>
      <c r="F2717" s="51" t="s">
        <v>672</v>
      </c>
      <c r="N2717" s="53">
        <v>2649.41</v>
      </c>
      <c r="P2717" s="53">
        <v>2649.41</v>
      </c>
    </row>
    <row r="2718" spans="1:16" hidden="1">
      <c r="A2718" s="19" t="s">
        <v>2149</v>
      </c>
      <c r="B2718" s="19" t="s">
        <v>1523</v>
      </c>
      <c r="D2718" s="51" t="s">
        <v>1879</v>
      </c>
      <c r="E2718" s="51" t="s">
        <v>672</v>
      </c>
      <c r="F2718" s="51" t="s">
        <v>672</v>
      </c>
      <c r="G2718" s="51" t="s">
        <v>671</v>
      </c>
      <c r="H2718" s="51" t="s">
        <v>671</v>
      </c>
      <c r="L2718" s="51" t="s">
        <v>15</v>
      </c>
      <c r="N2718" s="53">
        <v>3783.8086118427759</v>
      </c>
      <c r="O2718" s="53">
        <v>0</v>
      </c>
      <c r="P2718" s="53">
        <v>3783.8086118427759</v>
      </c>
    </row>
    <row r="2719" spans="1:16" s="138" customFormat="1" hidden="1">
      <c r="A2719" s="138" t="s">
        <v>1986</v>
      </c>
      <c r="B2719" s="138" t="s">
        <v>4193</v>
      </c>
      <c r="C2719" s="140" t="s">
        <v>681</v>
      </c>
      <c r="D2719" s="140" t="s">
        <v>3982</v>
      </c>
      <c r="E2719" s="140" t="s">
        <v>4</v>
      </c>
      <c r="F2719" s="140" t="s">
        <v>4</v>
      </c>
      <c r="G2719" s="140"/>
      <c r="H2719" s="140" t="s">
        <v>6</v>
      </c>
      <c r="I2719" s="140"/>
      <c r="J2719" s="140" t="s">
        <v>4192</v>
      </c>
      <c r="K2719" s="140" t="s">
        <v>79</v>
      </c>
      <c r="L2719" s="140" t="s">
        <v>4191</v>
      </c>
      <c r="M2719" s="140"/>
      <c r="N2719" s="139">
        <v>0</v>
      </c>
      <c r="O2719" s="139"/>
      <c r="P2719" s="139">
        <v>0</v>
      </c>
    </row>
    <row r="2720" spans="1:16" s="138" customFormat="1" hidden="1">
      <c r="A2720" s="138" t="s">
        <v>1985</v>
      </c>
      <c r="B2720" s="138" t="s">
        <v>4193</v>
      </c>
      <c r="C2720" s="140" t="s">
        <v>681</v>
      </c>
      <c r="D2720" s="140" t="s">
        <v>3982</v>
      </c>
      <c r="E2720" s="140" t="s">
        <v>4</v>
      </c>
      <c r="F2720" s="140" t="s">
        <v>4</v>
      </c>
      <c r="G2720" s="140"/>
      <c r="H2720" s="140" t="s">
        <v>6</v>
      </c>
      <c r="I2720" s="140"/>
      <c r="J2720" s="140" t="s">
        <v>4192</v>
      </c>
      <c r="K2720" s="140" t="s">
        <v>79</v>
      </c>
      <c r="L2720" s="140" t="s">
        <v>4191</v>
      </c>
      <c r="M2720" s="140"/>
      <c r="N2720" s="139">
        <v>3.627711574467408</v>
      </c>
      <c r="O2720" s="139"/>
      <c r="P2720" s="139">
        <v>3.627711574467408</v>
      </c>
    </row>
    <row r="2721" spans="1:16" s="138" customFormat="1" hidden="1">
      <c r="A2721" s="138" t="s">
        <v>1984</v>
      </c>
      <c r="B2721" s="138" t="s">
        <v>4193</v>
      </c>
      <c r="C2721" s="140" t="s">
        <v>681</v>
      </c>
      <c r="D2721" s="140" t="s">
        <v>3982</v>
      </c>
      <c r="E2721" s="140" t="s">
        <v>4</v>
      </c>
      <c r="F2721" s="140" t="s">
        <v>4</v>
      </c>
      <c r="G2721" s="140"/>
      <c r="H2721" s="140" t="s">
        <v>6</v>
      </c>
      <c r="I2721" s="140"/>
      <c r="J2721" s="140" t="s">
        <v>4192</v>
      </c>
      <c r="K2721" s="140" t="s">
        <v>79</v>
      </c>
      <c r="L2721" s="140" t="s">
        <v>4191</v>
      </c>
      <c r="M2721" s="140"/>
      <c r="N2721" s="139">
        <v>492992.97228842549</v>
      </c>
      <c r="O2721" s="139"/>
      <c r="P2721" s="139">
        <v>492992.97228842549</v>
      </c>
    </row>
    <row r="2722" spans="1:16" s="138" customFormat="1" hidden="1">
      <c r="A2722" s="138" t="s">
        <v>1986</v>
      </c>
      <c r="B2722" s="138" t="s">
        <v>4196</v>
      </c>
      <c r="C2722" s="140" t="s">
        <v>681</v>
      </c>
      <c r="D2722" s="140" t="s">
        <v>3982</v>
      </c>
      <c r="E2722" s="140" t="s">
        <v>4</v>
      </c>
      <c r="F2722" s="140" t="s">
        <v>4</v>
      </c>
      <c r="G2722" s="140"/>
      <c r="H2722" s="140" t="s">
        <v>6</v>
      </c>
      <c r="I2722" s="140"/>
      <c r="J2722" s="140" t="s">
        <v>4195</v>
      </c>
      <c r="K2722" s="140" t="s">
        <v>78</v>
      </c>
      <c r="L2722" s="140" t="s">
        <v>4194</v>
      </c>
      <c r="M2722" s="140"/>
      <c r="N2722" s="139">
        <v>0</v>
      </c>
      <c r="O2722" s="139"/>
      <c r="P2722" s="139">
        <v>0</v>
      </c>
    </row>
    <row r="2723" spans="1:16" s="138" customFormat="1" hidden="1">
      <c r="A2723" s="138" t="s">
        <v>1985</v>
      </c>
      <c r="B2723" s="138" t="s">
        <v>4196</v>
      </c>
      <c r="C2723" s="140" t="s">
        <v>681</v>
      </c>
      <c r="D2723" s="140" t="s">
        <v>3982</v>
      </c>
      <c r="E2723" s="140" t="s">
        <v>4</v>
      </c>
      <c r="F2723" s="140" t="s">
        <v>4</v>
      </c>
      <c r="G2723" s="140"/>
      <c r="H2723" s="140" t="s">
        <v>6</v>
      </c>
      <c r="I2723" s="140"/>
      <c r="J2723" s="140" t="s">
        <v>4195</v>
      </c>
      <c r="K2723" s="140" t="s">
        <v>78</v>
      </c>
      <c r="L2723" s="140" t="s">
        <v>4194</v>
      </c>
      <c r="M2723" s="140"/>
      <c r="N2723" s="139">
        <v>3.3752212988917059</v>
      </c>
      <c r="O2723" s="139"/>
      <c r="P2723" s="139">
        <v>3.3752212988917059</v>
      </c>
    </row>
    <row r="2724" spans="1:16" s="138" customFormat="1" hidden="1">
      <c r="A2724" s="138" t="s">
        <v>1984</v>
      </c>
      <c r="B2724" s="138" t="s">
        <v>4196</v>
      </c>
      <c r="C2724" s="140" t="s">
        <v>681</v>
      </c>
      <c r="D2724" s="140" t="s">
        <v>3982</v>
      </c>
      <c r="E2724" s="140" t="s">
        <v>4</v>
      </c>
      <c r="F2724" s="140" t="s">
        <v>4</v>
      </c>
      <c r="G2724" s="140"/>
      <c r="H2724" s="140" t="s">
        <v>6</v>
      </c>
      <c r="I2724" s="140"/>
      <c r="J2724" s="140" t="s">
        <v>4195</v>
      </c>
      <c r="K2724" s="140" t="s">
        <v>78</v>
      </c>
      <c r="L2724" s="140" t="s">
        <v>4194</v>
      </c>
      <c r="M2724" s="140"/>
      <c r="N2724" s="139">
        <v>458680.45077870111</v>
      </c>
      <c r="O2724" s="139"/>
      <c r="P2724" s="139">
        <v>458680.45077870111</v>
      </c>
    </row>
    <row r="2725" spans="1:16" s="138" customFormat="1" hidden="1">
      <c r="A2725" s="138" t="s">
        <v>1986</v>
      </c>
      <c r="B2725" s="138" t="s">
        <v>4198</v>
      </c>
      <c r="C2725" s="140" t="s">
        <v>681</v>
      </c>
      <c r="D2725" s="140" t="s">
        <v>3982</v>
      </c>
      <c r="E2725" s="140" t="s">
        <v>4</v>
      </c>
      <c r="F2725" s="140" t="s">
        <v>4</v>
      </c>
      <c r="G2725" s="140"/>
      <c r="H2725" s="140" t="s">
        <v>6</v>
      </c>
      <c r="I2725" s="140"/>
      <c r="J2725" s="140" t="s">
        <v>4197</v>
      </c>
      <c r="K2725" s="140" t="s">
        <v>80</v>
      </c>
      <c r="L2725" s="140">
        <v>57550</v>
      </c>
      <c r="M2725" s="140"/>
      <c r="N2725" s="139">
        <v>0</v>
      </c>
      <c r="O2725" s="139"/>
      <c r="P2725" s="139">
        <v>0</v>
      </c>
    </row>
    <row r="2726" spans="1:16" s="138" customFormat="1" hidden="1">
      <c r="A2726" s="138" t="s">
        <v>1985</v>
      </c>
      <c r="B2726" s="138" t="s">
        <v>4198</v>
      </c>
      <c r="C2726" s="140" t="s">
        <v>681</v>
      </c>
      <c r="D2726" s="140" t="s">
        <v>3982</v>
      </c>
      <c r="E2726" s="140" t="s">
        <v>4</v>
      </c>
      <c r="F2726" s="140" t="s">
        <v>4</v>
      </c>
      <c r="G2726" s="140"/>
      <c r="H2726" s="140" t="s">
        <v>6</v>
      </c>
      <c r="I2726" s="140"/>
      <c r="J2726" s="140" t="s">
        <v>4197</v>
      </c>
      <c r="K2726" s="140" t="s">
        <v>80</v>
      </c>
      <c r="L2726" s="140">
        <v>57550</v>
      </c>
      <c r="M2726" s="140"/>
      <c r="N2726" s="139">
        <v>3.8047281956906489</v>
      </c>
      <c r="O2726" s="139"/>
      <c r="P2726" s="139">
        <v>3.8047281956906489</v>
      </c>
    </row>
    <row r="2727" spans="1:16" s="138" customFormat="1" hidden="1">
      <c r="A2727" s="138" t="s">
        <v>1984</v>
      </c>
      <c r="B2727" s="138" t="s">
        <v>4198</v>
      </c>
      <c r="C2727" s="140" t="s">
        <v>681</v>
      </c>
      <c r="D2727" s="140" t="s">
        <v>3982</v>
      </c>
      <c r="E2727" s="140" t="s">
        <v>4</v>
      </c>
      <c r="F2727" s="140" t="s">
        <v>4</v>
      </c>
      <c r="G2727" s="140"/>
      <c r="H2727" s="140" t="s">
        <v>6</v>
      </c>
      <c r="I2727" s="140"/>
      <c r="J2727" s="140" t="s">
        <v>4197</v>
      </c>
      <c r="K2727" s="140" t="s">
        <v>80</v>
      </c>
      <c r="L2727" s="140">
        <v>57550</v>
      </c>
      <c r="M2727" s="140"/>
      <c r="N2727" s="139">
        <v>517048.8952718043</v>
      </c>
      <c r="O2727" s="139"/>
      <c r="P2727" s="139">
        <v>517048.8952718043</v>
      </c>
    </row>
    <row r="2728" spans="1:16" hidden="1">
      <c r="A2728" s="19" t="s">
        <v>434</v>
      </c>
      <c r="B2728" s="19" t="s">
        <v>1524</v>
      </c>
      <c r="D2728" s="51" t="s">
        <v>1879</v>
      </c>
      <c r="E2728" s="51" t="s">
        <v>4</v>
      </c>
      <c r="F2728" s="51" t="s">
        <v>4</v>
      </c>
      <c r="G2728" s="51" t="s">
        <v>4</v>
      </c>
      <c r="H2728" s="51" t="s">
        <v>1878</v>
      </c>
      <c r="K2728" s="51" t="s">
        <v>2087</v>
      </c>
      <c r="L2728" s="51">
        <v>56362</v>
      </c>
      <c r="N2728" s="53">
        <v>59388</v>
      </c>
      <c r="P2728" s="53">
        <v>59388</v>
      </c>
    </row>
    <row r="2729" spans="1:16" hidden="1">
      <c r="A2729" s="19" t="s">
        <v>2268</v>
      </c>
      <c r="B2729" s="19" t="s">
        <v>1525</v>
      </c>
      <c r="D2729" s="51" t="s">
        <v>1879</v>
      </c>
      <c r="E2729" s="51" t="s">
        <v>4</v>
      </c>
      <c r="F2729" s="51" t="s">
        <v>4</v>
      </c>
      <c r="H2729" s="51" t="s">
        <v>623</v>
      </c>
      <c r="J2729" s="51" t="s">
        <v>474</v>
      </c>
      <c r="K2729" s="51" t="s">
        <v>2228</v>
      </c>
      <c r="L2729" s="51">
        <v>56362</v>
      </c>
      <c r="N2729" s="53">
        <v>58465</v>
      </c>
      <c r="O2729" s="53">
        <v>4602</v>
      </c>
      <c r="P2729" s="53">
        <v>53863</v>
      </c>
    </row>
    <row r="2730" spans="1:16" hidden="1">
      <c r="A2730" s="19" t="s">
        <v>1994</v>
      </c>
      <c r="B2730" s="19" t="s">
        <v>1526</v>
      </c>
      <c r="D2730" s="51" t="s">
        <v>1879</v>
      </c>
      <c r="E2730" s="51" t="s">
        <v>4</v>
      </c>
      <c r="F2730" s="51" t="s">
        <v>4</v>
      </c>
      <c r="H2730" s="51" t="s">
        <v>623</v>
      </c>
      <c r="I2730" s="51" t="s">
        <v>474</v>
      </c>
      <c r="J2730" s="51" t="s">
        <v>2228</v>
      </c>
      <c r="N2730" s="53">
        <v>4602</v>
      </c>
      <c r="P2730" s="53">
        <v>4602</v>
      </c>
    </row>
    <row r="2731" spans="1:16" hidden="1">
      <c r="A2731" s="19" t="s">
        <v>2745</v>
      </c>
      <c r="B2731" s="19" t="s">
        <v>1526</v>
      </c>
      <c r="D2731" s="51" t="s">
        <v>1879</v>
      </c>
      <c r="E2731" s="51" t="s">
        <v>4</v>
      </c>
      <c r="F2731" s="51" t="s">
        <v>4</v>
      </c>
      <c r="H2731" s="51" t="s">
        <v>623</v>
      </c>
      <c r="J2731" s="51" t="s">
        <v>2228</v>
      </c>
      <c r="N2731" s="53">
        <v>43982</v>
      </c>
      <c r="P2731" s="53">
        <v>43982</v>
      </c>
    </row>
    <row r="2732" spans="1:16" hidden="1">
      <c r="A2732" s="19" t="s">
        <v>2784</v>
      </c>
      <c r="B2732" s="19" t="s">
        <v>1526</v>
      </c>
      <c r="D2732" s="51" t="s">
        <v>1879</v>
      </c>
      <c r="E2732" s="51" t="s">
        <v>4</v>
      </c>
      <c r="F2732" s="51" t="s">
        <v>4</v>
      </c>
      <c r="H2732" s="51" t="s">
        <v>623</v>
      </c>
      <c r="J2732" s="51" t="s">
        <v>2228</v>
      </c>
      <c r="N2732" s="53">
        <v>24111</v>
      </c>
      <c r="P2732" s="53">
        <v>24111</v>
      </c>
    </row>
    <row r="2733" spans="1:16" hidden="1">
      <c r="A2733" s="19" t="s">
        <v>624</v>
      </c>
      <c r="B2733" s="19" t="s">
        <v>1526</v>
      </c>
      <c r="D2733" s="51" t="s">
        <v>1879</v>
      </c>
      <c r="E2733" s="51" t="s">
        <v>4</v>
      </c>
      <c r="F2733" s="51" t="s">
        <v>4</v>
      </c>
      <c r="G2733" s="51" t="s">
        <v>4</v>
      </c>
      <c r="H2733" s="51" t="s">
        <v>1878</v>
      </c>
      <c r="J2733" s="51">
        <v>60488</v>
      </c>
      <c r="K2733" s="51" t="s">
        <v>2228</v>
      </c>
      <c r="N2733" s="53">
        <v>100000</v>
      </c>
      <c r="P2733" s="53">
        <v>100000</v>
      </c>
    </row>
    <row r="2734" spans="1:16" hidden="1">
      <c r="A2734" s="19" t="s">
        <v>2149</v>
      </c>
      <c r="B2734" s="19" t="s">
        <v>1527</v>
      </c>
      <c r="D2734" s="51" t="s">
        <v>1879</v>
      </c>
      <c r="E2734" s="51" t="s">
        <v>672</v>
      </c>
      <c r="F2734" s="51" t="s">
        <v>672</v>
      </c>
      <c r="G2734" s="51" t="s">
        <v>671</v>
      </c>
      <c r="H2734" s="51" t="s">
        <v>5</v>
      </c>
      <c r="L2734" s="51" t="s">
        <v>15</v>
      </c>
      <c r="N2734" s="53">
        <v>12.236506097779648</v>
      </c>
      <c r="O2734" s="53">
        <v>0</v>
      </c>
      <c r="P2734" s="53">
        <v>12.236506097779648</v>
      </c>
    </row>
    <row r="2735" spans="1:16" hidden="1">
      <c r="A2735" s="19" t="s">
        <v>611</v>
      </c>
      <c r="B2735" s="19" t="s">
        <v>1997</v>
      </c>
      <c r="D2735" s="51" t="s">
        <v>1879</v>
      </c>
      <c r="E2735" s="51" t="s">
        <v>672</v>
      </c>
      <c r="F2735" s="51" t="s">
        <v>672</v>
      </c>
      <c r="N2735" s="53">
        <v>105209.06787274999</v>
      </c>
      <c r="P2735" s="53">
        <v>105209.06787274999</v>
      </c>
    </row>
    <row r="2736" spans="1:16" hidden="1">
      <c r="A2736" s="19" t="s">
        <v>640</v>
      </c>
      <c r="B2736" s="19" t="s">
        <v>1979</v>
      </c>
      <c r="D2736" s="51" t="s">
        <v>1879</v>
      </c>
      <c r="E2736" s="51" t="s">
        <v>672</v>
      </c>
      <c r="F2736" s="51" t="s">
        <v>672</v>
      </c>
      <c r="N2736" s="53">
        <v>13055.998999999996</v>
      </c>
      <c r="P2736" s="53">
        <v>13055.998999999996</v>
      </c>
    </row>
    <row r="2737" spans="1:16" hidden="1">
      <c r="A2737" s="19" t="s">
        <v>1986</v>
      </c>
      <c r="B2737" s="19" t="s">
        <v>32</v>
      </c>
      <c r="D2737" s="51" t="s">
        <v>1879</v>
      </c>
      <c r="E2737" s="51" t="s">
        <v>103</v>
      </c>
      <c r="F2737" s="51" t="s">
        <v>103</v>
      </c>
      <c r="H2737" s="51" t="s">
        <v>623</v>
      </c>
      <c r="J2737" s="51" t="s">
        <v>322</v>
      </c>
      <c r="K2737" s="51" t="s">
        <v>3517</v>
      </c>
      <c r="N2737" s="53">
        <v>0</v>
      </c>
      <c r="O2737" s="53">
        <v>0</v>
      </c>
      <c r="P2737" s="53">
        <v>0</v>
      </c>
    </row>
    <row r="2738" spans="1:16" hidden="1">
      <c r="A2738" s="19" t="s">
        <v>1985</v>
      </c>
      <c r="B2738" s="19" t="s">
        <v>32</v>
      </c>
      <c r="D2738" s="51" t="s">
        <v>1879</v>
      </c>
      <c r="E2738" s="51" t="s">
        <v>103</v>
      </c>
      <c r="F2738" s="51" t="s">
        <v>103</v>
      </c>
      <c r="H2738" s="51" t="s">
        <v>623</v>
      </c>
      <c r="J2738" s="51" t="s">
        <v>322</v>
      </c>
      <c r="K2738" s="51" t="s">
        <v>3517</v>
      </c>
      <c r="N2738" s="53">
        <v>1.7142484569864651E-2</v>
      </c>
      <c r="O2738" s="53">
        <v>1.7250218633477326E-5</v>
      </c>
      <c r="P2738" s="53">
        <v>1.7125234351231176E-2</v>
      </c>
    </row>
    <row r="2739" spans="1:16" hidden="1">
      <c r="A2739" s="19" t="s">
        <v>1984</v>
      </c>
      <c r="B2739" s="19" t="s">
        <v>32</v>
      </c>
      <c r="D2739" s="51" t="s">
        <v>1879</v>
      </c>
      <c r="E2739" s="51" t="s">
        <v>103</v>
      </c>
      <c r="F2739" s="51" t="s">
        <v>103</v>
      </c>
      <c r="H2739" s="51" t="s">
        <v>623</v>
      </c>
      <c r="J2739" s="51" t="s">
        <v>322</v>
      </c>
      <c r="K2739" s="51" t="s">
        <v>3517</v>
      </c>
      <c r="N2739" s="53">
        <v>2329.6020775154302</v>
      </c>
      <c r="O2739" s="53">
        <v>2.3442427497813667</v>
      </c>
      <c r="P2739" s="53">
        <v>2327.257834765649</v>
      </c>
    </row>
    <row r="2740" spans="1:16" s="135" customFormat="1">
      <c r="A2740" s="135" t="s">
        <v>1983</v>
      </c>
      <c r="B2740" s="135" t="s">
        <v>4002</v>
      </c>
      <c r="C2740" s="137" t="s">
        <v>681</v>
      </c>
      <c r="D2740" s="137" t="s">
        <v>3982</v>
      </c>
      <c r="E2740" s="137" t="s">
        <v>0</v>
      </c>
      <c r="F2740" s="137" t="s">
        <v>0</v>
      </c>
      <c r="G2740" s="137"/>
      <c r="H2740" s="137" t="s">
        <v>1</v>
      </c>
      <c r="I2740" s="137"/>
      <c r="J2740" s="137" t="s">
        <v>2274</v>
      </c>
      <c r="K2740" s="137" t="s">
        <v>275</v>
      </c>
      <c r="L2740" s="137"/>
      <c r="M2740" s="137"/>
      <c r="N2740" s="136">
        <v>44839</v>
      </c>
      <c r="O2740" s="136"/>
      <c r="P2740" s="136">
        <v>44839</v>
      </c>
    </row>
    <row r="2741" spans="1:16" hidden="1">
      <c r="A2741" s="19" t="s">
        <v>1983</v>
      </c>
      <c r="B2741" s="19" t="s">
        <v>1528</v>
      </c>
      <c r="D2741" s="51" t="s">
        <v>1879</v>
      </c>
      <c r="E2741" s="51" t="s">
        <v>0</v>
      </c>
      <c r="F2741" s="51" t="s">
        <v>0</v>
      </c>
      <c r="H2741" s="51" t="s">
        <v>623</v>
      </c>
      <c r="J2741" s="51" t="s">
        <v>160</v>
      </c>
      <c r="K2741" s="51" t="s">
        <v>3801</v>
      </c>
      <c r="N2741" s="53">
        <v>2075</v>
      </c>
      <c r="P2741" s="53">
        <v>2075</v>
      </c>
    </row>
    <row r="2742" spans="1:16" s="135" customFormat="1">
      <c r="A2742" s="135" t="s">
        <v>2015</v>
      </c>
      <c r="B2742" s="135" t="s">
        <v>1529</v>
      </c>
      <c r="C2742" s="137" t="s">
        <v>681</v>
      </c>
      <c r="D2742" s="137" t="s">
        <v>3982</v>
      </c>
      <c r="E2742" s="137" t="s">
        <v>0</v>
      </c>
      <c r="F2742" s="137" t="s">
        <v>722</v>
      </c>
      <c r="G2742" s="137" t="s">
        <v>0</v>
      </c>
      <c r="H2742" s="137" t="s">
        <v>1</v>
      </c>
      <c r="I2742" s="137"/>
      <c r="J2742" s="137"/>
      <c r="K2742" s="137" t="s">
        <v>275</v>
      </c>
      <c r="L2742" s="137">
        <v>56406</v>
      </c>
      <c r="M2742" s="137"/>
      <c r="N2742" s="136">
        <v>72557</v>
      </c>
      <c r="O2742" s="136"/>
      <c r="P2742" s="136">
        <v>72557</v>
      </c>
    </row>
    <row r="2743" spans="1:16" hidden="1">
      <c r="A2743" s="19" t="s">
        <v>2149</v>
      </c>
      <c r="B2743" s="19" t="s">
        <v>1530</v>
      </c>
      <c r="D2743" s="51" t="s">
        <v>1879</v>
      </c>
      <c r="E2743" s="51" t="s">
        <v>672</v>
      </c>
      <c r="F2743" s="51" t="s">
        <v>672</v>
      </c>
      <c r="G2743" s="51" t="s">
        <v>671</v>
      </c>
      <c r="H2743" s="51" t="s">
        <v>671</v>
      </c>
      <c r="L2743" s="51" t="s">
        <v>15</v>
      </c>
      <c r="N2743" s="53">
        <v>0.85088287434891585</v>
      </c>
      <c r="O2743" s="53">
        <v>0</v>
      </c>
      <c r="P2743" s="53">
        <v>0.85088287434891585</v>
      </c>
    </row>
    <row r="2744" spans="1:16" hidden="1">
      <c r="A2744" s="19" t="s">
        <v>1986</v>
      </c>
      <c r="B2744" s="19" t="s">
        <v>1531</v>
      </c>
      <c r="D2744" s="51" t="s">
        <v>1879</v>
      </c>
      <c r="E2744" s="51" t="s">
        <v>460</v>
      </c>
      <c r="F2744" s="51" t="s">
        <v>460</v>
      </c>
      <c r="H2744" s="51" t="s">
        <v>623</v>
      </c>
      <c r="J2744" s="51" t="s">
        <v>3311</v>
      </c>
      <c r="K2744" s="51" t="s">
        <v>3310</v>
      </c>
      <c r="L2744" s="51" t="s">
        <v>3309</v>
      </c>
      <c r="N2744" s="53">
        <v>0</v>
      </c>
      <c r="P2744" s="53">
        <v>0</v>
      </c>
    </row>
    <row r="2745" spans="1:16" hidden="1">
      <c r="A2745" s="19" t="s">
        <v>1985</v>
      </c>
      <c r="B2745" s="19" t="s">
        <v>1531</v>
      </c>
      <c r="D2745" s="51" t="s">
        <v>1879</v>
      </c>
      <c r="E2745" s="51" t="s">
        <v>460</v>
      </c>
      <c r="F2745" s="51" t="s">
        <v>460</v>
      </c>
      <c r="H2745" s="51" t="s">
        <v>623</v>
      </c>
      <c r="J2745" s="51" t="s">
        <v>3311</v>
      </c>
      <c r="K2745" s="51" t="s">
        <v>3310</v>
      </c>
      <c r="L2745" s="51" t="s">
        <v>3309</v>
      </c>
      <c r="N2745" s="53">
        <v>0.32677471666531172</v>
      </c>
      <c r="P2745" s="53">
        <v>0.32677471666531172</v>
      </c>
    </row>
    <row r="2746" spans="1:16" hidden="1">
      <c r="A2746" s="19" t="s">
        <v>1984</v>
      </c>
      <c r="B2746" s="19" t="s">
        <v>1531</v>
      </c>
      <c r="D2746" s="51" t="s">
        <v>1879</v>
      </c>
      <c r="E2746" s="51" t="s">
        <v>460</v>
      </c>
      <c r="F2746" s="51" t="s">
        <v>460</v>
      </c>
      <c r="H2746" s="51" t="s">
        <v>623</v>
      </c>
      <c r="J2746" s="51" t="s">
        <v>3311</v>
      </c>
      <c r="K2746" s="51" t="s">
        <v>3310</v>
      </c>
      <c r="L2746" s="51" t="s">
        <v>3309</v>
      </c>
      <c r="N2746" s="53">
        <v>44407.510225283331</v>
      </c>
      <c r="P2746" s="53">
        <v>44407.510225283331</v>
      </c>
    </row>
    <row r="2747" spans="1:16" hidden="1">
      <c r="A2747" s="19" t="s">
        <v>1986</v>
      </c>
      <c r="B2747" s="19" t="s">
        <v>1532</v>
      </c>
      <c r="D2747" s="51" t="s">
        <v>1879</v>
      </c>
      <c r="E2747" s="51" t="s">
        <v>460</v>
      </c>
      <c r="F2747" s="51" t="s">
        <v>460</v>
      </c>
      <c r="H2747" s="51" t="s">
        <v>623</v>
      </c>
      <c r="J2747" s="51" t="s">
        <v>3383</v>
      </c>
      <c r="K2747" s="51" t="s">
        <v>3382</v>
      </c>
      <c r="L2747" s="51" t="s">
        <v>3381</v>
      </c>
      <c r="N2747" s="53">
        <v>0</v>
      </c>
      <c r="P2747" s="53">
        <v>0</v>
      </c>
    </row>
    <row r="2748" spans="1:16" hidden="1">
      <c r="A2748" s="19" t="s">
        <v>1985</v>
      </c>
      <c r="B2748" s="19" t="s">
        <v>1532</v>
      </c>
      <c r="D2748" s="51" t="s">
        <v>1879</v>
      </c>
      <c r="E2748" s="51" t="s">
        <v>460</v>
      </c>
      <c r="F2748" s="51" t="s">
        <v>460</v>
      </c>
      <c r="H2748" s="51" t="s">
        <v>623</v>
      </c>
      <c r="J2748" s="51" t="s">
        <v>3383</v>
      </c>
      <c r="K2748" s="51" t="s">
        <v>3382</v>
      </c>
      <c r="L2748" s="51" t="s">
        <v>3381</v>
      </c>
      <c r="N2748" s="53">
        <v>5.233088573079546</v>
      </c>
      <c r="P2748" s="53">
        <v>5.233088573079546</v>
      </c>
    </row>
    <row r="2749" spans="1:16" hidden="1">
      <c r="A2749" s="19" t="s">
        <v>1984</v>
      </c>
      <c r="B2749" s="19" t="s">
        <v>1532</v>
      </c>
      <c r="D2749" s="51" t="s">
        <v>1879</v>
      </c>
      <c r="E2749" s="51" t="s">
        <v>460</v>
      </c>
      <c r="F2749" s="51" t="s">
        <v>460</v>
      </c>
      <c r="H2749" s="51" t="s">
        <v>623</v>
      </c>
      <c r="J2749" s="51" t="s">
        <v>3383</v>
      </c>
      <c r="K2749" s="51" t="s">
        <v>3382</v>
      </c>
      <c r="L2749" s="51" t="s">
        <v>3381</v>
      </c>
      <c r="N2749" s="53">
        <v>711157.93991142686</v>
      </c>
      <c r="P2749" s="53">
        <v>711157.93991142686</v>
      </c>
    </row>
    <row r="2750" spans="1:16" hidden="1">
      <c r="A2750" s="19" t="s">
        <v>54</v>
      </c>
      <c r="B2750" s="19" t="s">
        <v>69</v>
      </c>
      <c r="D2750" s="51" t="s">
        <v>1879</v>
      </c>
      <c r="E2750" s="51" t="s">
        <v>1890</v>
      </c>
      <c r="F2750" s="51" t="s">
        <v>63</v>
      </c>
      <c r="H2750" s="51" t="s">
        <v>1533</v>
      </c>
      <c r="J2750" s="51" t="s">
        <v>323</v>
      </c>
      <c r="K2750" s="51" t="s">
        <v>2260</v>
      </c>
      <c r="L2750" s="51">
        <v>56707</v>
      </c>
      <c r="N2750" s="53">
        <v>13965</v>
      </c>
      <c r="P2750" s="53">
        <v>13965</v>
      </c>
    </row>
    <row r="2751" spans="1:16" hidden="1">
      <c r="A2751" s="19" t="s">
        <v>1993</v>
      </c>
      <c r="B2751" s="19" t="s">
        <v>2527</v>
      </c>
      <c r="D2751" s="51" t="s">
        <v>1879</v>
      </c>
      <c r="E2751" s="51" t="s">
        <v>460</v>
      </c>
      <c r="F2751" s="51" t="s">
        <v>460</v>
      </c>
      <c r="G2751" s="51" t="s">
        <v>623</v>
      </c>
      <c r="H2751" s="51" t="s">
        <v>44</v>
      </c>
      <c r="I2751" s="51" t="s">
        <v>2526</v>
      </c>
      <c r="N2751" s="53">
        <v>66</v>
      </c>
      <c r="O2751" s="53">
        <v>0</v>
      </c>
      <c r="P2751" s="53">
        <v>66</v>
      </c>
    </row>
    <row r="2752" spans="1:16" hidden="1">
      <c r="A2752" s="19" t="s">
        <v>1986</v>
      </c>
      <c r="B2752" s="19" t="s">
        <v>1534</v>
      </c>
      <c r="D2752" s="51" t="s">
        <v>1879</v>
      </c>
      <c r="E2752" s="51" t="s">
        <v>4</v>
      </c>
      <c r="F2752" s="51" t="s">
        <v>4</v>
      </c>
      <c r="H2752" s="51" t="s">
        <v>623</v>
      </c>
      <c r="J2752" s="51" t="s">
        <v>3616</v>
      </c>
      <c r="K2752" s="51" t="s">
        <v>3615</v>
      </c>
      <c r="L2752" s="51">
        <v>50536</v>
      </c>
      <c r="N2752" s="53">
        <v>0</v>
      </c>
      <c r="P2752" s="53">
        <v>0</v>
      </c>
    </row>
    <row r="2753" spans="1:16" hidden="1">
      <c r="A2753" s="19" t="s">
        <v>1985</v>
      </c>
      <c r="B2753" s="19" t="s">
        <v>1534</v>
      </c>
      <c r="D2753" s="51" t="s">
        <v>1879</v>
      </c>
      <c r="E2753" s="51" t="s">
        <v>4</v>
      </c>
      <c r="F2753" s="51" t="s">
        <v>4</v>
      </c>
      <c r="H2753" s="51" t="s">
        <v>623</v>
      </c>
      <c r="J2753" s="51" t="s">
        <v>3616</v>
      </c>
      <c r="K2753" s="51" t="s">
        <v>3615</v>
      </c>
      <c r="L2753" s="51">
        <v>50536</v>
      </c>
      <c r="N2753" s="53">
        <v>0.49032882210764994</v>
      </c>
      <c r="P2753" s="53">
        <v>0.49032882210764994</v>
      </c>
    </row>
    <row r="2754" spans="1:16" hidden="1">
      <c r="A2754" s="19" t="s">
        <v>1984</v>
      </c>
      <c r="B2754" s="19" t="s">
        <v>1534</v>
      </c>
      <c r="D2754" s="51" t="s">
        <v>1879</v>
      </c>
      <c r="E2754" s="51" t="s">
        <v>4</v>
      </c>
      <c r="F2754" s="51" t="s">
        <v>4</v>
      </c>
      <c r="H2754" s="51" t="s">
        <v>623</v>
      </c>
      <c r="J2754" s="51" t="s">
        <v>3616</v>
      </c>
      <c r="K2754" s="51" t="s">
        <v>3615</v>
      </c>
      <c r="L2754" s="51">
        <v>50536</v>
      </c>
      <c r="N2754" s="53">
        <v>66633.925671177887</v>
      </c>
      <c r="P2754" s="53">
        <v>66633.925671177887</v>
      </c>
    </row>
    <row r="2755" spans="1:16" hidden="1">
      <c r="A2755" s="19" t="s">
        <v>1986</v>
      </c>
      <c r="B2755" s="19" t="s">
        <v>1535</v>
      </c>
      <c r="D2755" s="51" t="s">
        <v>1879</v>
      </c>
      <c r="E2755" s="51" t="s">
        <v>4</v>
      </c>
      <c r="F2755" s="51" t="s">
        <v>4</v>
      </c>
      <c r="H2755" s="51" t="s">
        <v>623</v>
      </c>
      <c r="J2755" s="51" t="s">
        <v>3614</v>
      </c>
      <c r="K2755" s="51" t="s">
        <v>3613</v>
      </c>
      <c r="L2755" s="51" t="s">
        <v>3610</v>
      </c>
      <c r="N2755" s="53">
        <v>0</v>
      </c>
      <c r="P2755" s="53">
        <v>0</v>
      </c>
    </row>
    <row r="2756" spans="1:16" hidden="1">
      <c r="A2756" s="19" t="s">
        <v>1985</v>
      </c>
      <c r="B2756" s="19" t="s">
        <v>1535</v>
      </c>
      <c r="D2756" s="51" t="s">
        <v>1879</v>
      </c>
      <c r="E2756" s="51" t="s">
        <v>4</v>
      </c>
      <c r="F2756" s="51" t="s">
        <v>4</v>
      </c>
      <c r="H2756" s="51" t="s">
        <v>623</v>
      </c>
      <c r="J2756" s="51" t="s">
        <v>3614</v>
      </c>
      <c r="K2756" s="51" t="s">
        <v>3613</v>
      </c>
      <c r="L2756" s="51" t="s">
        <v>3610</v>
      </c>
      <c r="N2756" s="53">
        <v>0.24518547105814575</v>
      </c>
      <c r="P2756" s="53">
        <v>0.24518547105814575</v>
      </c>
    </row>
    <row r="2757" spans="1:16" hidden="1">
      <c r="A2757" s="19" t="s">
        <v>1984</v>
      </c>
      <c r="B2757" s="19" t="s">
        <v>1535</v>
      </c>
      <c r="D2757" s="51" t="s">
        <v>1879</v>
      </c>
      <c r="E2757" s="51" t="s">
        <v>4</v>
      </c>
      <c r="F2757" s="51" t="s">
        <v>4</v>
      </c>
      <c r="H2757" s="51" t="s">
        <v>623</v>
      </c>
      <c r="J2757" s="51" t="s">
        <v>3614</v>
      </c>
      <c r="K2757" s="51" t="s">
        <v>3613</v>
      </c>
      <c r="L2757" s="51" t="s">
        <v>3610</v>
      </c>
      <c r="N2757" s="53">
        <v>33319.82481452894</v>
      </c>
      <c r="P2757" s="53">
        <v>33319.82481452894</v>
      </c>
    </row>
    <row r="2758" spans="1:16" hidden="1">
      <c r="A2758" s="19" t="s">
        <v>1986</v>
      </c>
      <c r="B2758" s="19" t="s">
        <v>1536</v>
      </c>
      <c r="D2758" s="51" t="s">
        <v>1879</v>
      </c>
      <c r="E2758" s="51" t="s">
        <v>4</v>
      </c>
      <c r="F2758" s="51" t="s">
        <v>4</v>
      </c>
      <c r="H2758" s="51" t="s">
        <v>623</v>
      </c>
      <c r="J2758" s="51" t="s">
        <v>3612</v>
      </c>
      <c r="K2758" s="51" t="s">
        <v>3611</v>
      </c>
      <c r="L2758" s="51" t="s">
        <v>3610</v>
      </c>
      <c r="N2758" s="53">
        <v>0</v>
      </c>
      <c r="P2758" s="53">
        <v>0</v>
      </c>
    </row>
    <row r="2759" spans="1:16" hidden="1">
      <c r="A2759" s="19" t="s">
        <v>1985</v>
      </c>
      <c r="B2759" s="19" t="s">
        <v>1536</v>
      </c>
      <c r="D2759" s="51" t="s">
        <v>1879</v>
      </c>
      <c r="E2759" s="51" t="s">
        <v>4</v>
      </c>
      <c r="F2759" s="51" t="s">
        <v>4</v>
      </c>
      <c r="H2759" s="51" t="s">
        <v>623</v>
      </c>
      <c r="J2759" s="51" t="s">
        <v>3612</v>
      </c>
      <c r="K2759" s="51" t="s">
        <v>3611</v>
      </c>
      <c r="L2759" s="51" t="s">
        <v>3610</v>
      </c>
      <c r="N2759" s="53">
        <v>0.29858529748560869</v>
      </c>
      <c r="P2759" s="53">
        <v>0.29858529748560869</v>
      </c>
    </row>
    <row r="2760" spans="1:16" hidden="1">
      <c r="A2760" s="19" t="s">
        <v>1984</v>
      </c>
      <c r="B2760" s="19" t="s">
        <v>1536</v>
      </c>
      <c r="D2760" s="51" t="s">
        <v>1879</v>
      </c>
      <c r="E2760" s="51" t="s">
        <v>4</v>
      </c>
      <c r="F2760" s="51" t="s">
        <v>4</v>
      </c>
      <c r="H2760" s="51" t="s">
        <v>623</v>
      </c>
      <c r="J2760" s="51" t="s">
        <v>3612</v>
      </c>
      <c r="K2760" s="51" t="s">
        <v>3611</v>
      </c>
      <c r="L2760" s="51" t="s">
        <v>3610</v>
      </c>
      <c r="N2760" s="53">
        <v>40576.669414702512</v>
      </c>
      <c r="P2760" s="53">
        <v>40576.669414702512</v>
      </c>
    </row>
    <row r="2761" spans="1:16" hidden="1">
      <c r="A2761" s="19" t="s">
        <v>2149</v>
      </c>
      <c r="B2761" s="19" t="s">
        <v>1537</v>
      </c>
      <c r="D2761" s="51" t="s">
        <v>1879</v>
      </c>
      <c r="E2761" s="51" t="s">
        <v>103</v>
      </c>
      <c r="F2761" s="51" t="s">
        <v>1888</v>
      </c>
      <c r="G2761" s="51" t="s">
        <v>103</v>
      </c>
      <c r="H2761" s="51" t="s">
        <v>1878</v>
      </c>
      <c r="J2761" s="51" t="s">
        <v>324</v>
      </c>
      <c r="L2761" s="51">
        <v>50961</v>
      </c>
      <c r="N2761" s="53">
        <v>134.67438288821174</v>
      </c>
      <c r="O2761" s="53">
        <v>0</v>
      </c>
      <c r="P2761" s="53">
        <v>134.67438288821174</v>
      </c>
    </row>
    <row r="2762" spans="1:16" hidden="1">
      <c r="A2762" s="19" t="s">
        <v>2149</v>
      </c>
      <c r="B2762" s="19" t="s">
        <v>469</v>
      </c>
      <c r="C2762" s="51" t="s">
        <v>681</v>
      </c>
      <c r="D2762" s="51" t="s">
        <v>3982</v>
      </c>
      <c r="E2762" s="51" t="s">
        <v>676</v>
      </c>
      <c r="F2762" s="51" t="s">
        <v>777</v>
      </c>
      <c r="G2762" s="51" t="s">
        <v>676</v>
      </c>
      <c r="H2762" s="51" t="s">
        <v>6</v>
      </c>
      <c r="J2762" s="51" t="s">
        <v>4035</v>
      </c>
      <c r="K2762" s="51" t="s">
        <v>4034</v>
      </c>
      <c r="L2762" s="51">
        <v>3036</v>
      </c>
      <c r="N2762" s="53">
        <v>1067.6148979152183</v>
      </c>
      <c r="O2762" s="53">
        <v>0</v>
      </c>
      <c r="P2762" s="53">
        <v>1067.6148979152183</v>
      </c>
    </row>
    <row r="2763" spans="1:16" hidden="1">
      <c r="A2763" s="19" t="s">
        <v>1989</v>
      </c>
      <c r="B2763" s="19" t="s">
        <v>3767</v>
      </c>
      <c r="D2763" s="51" t="s">
        <v>1879</v>
      </c>
      <c r="E2763" s="51" t="s">
        <v>103</v>
      </c>
      <c r="F2763" s="51" t="s">
        <v>688</v>
      </c>
      <c r="H2763" s="51" t="s">
        <v>623</v>
      </c>
      <c r="J2763" s="51" t="s">
        <v>325</v>
      </c>
      <c r="K2763" s="51" t="s">
        <v>3766</v>
      </c>
      <c r="L2763" s="51" t="s">
        <v>3765</v>
      </c>
      <c r="N2763" s="53">
        <v>7530</v>
      </c>
      <c r="O2763" s="53">
        <v>0</v>
      </c>
      <c r="P2763" s="53">
        <v>7530</v>
      </c>
    </row>
    <row r="2764" spans="1:16" hidden="1">
      <c r="A2764" s="19" t="s">
        <v>2015</v>
      </c>
      <c r="B2764" s="19" t="s">
        <v>1538</v>
      </c>
      <c r="D2764" s="51" t="s">
        <v>1879</v>
      </c>
      <c r="E2764" s="51" t="s">
        <v>460</v>
      </c>
      <c r="F2764" s="51" t="s">
        <v>460</v>
      </c>
      <c r="G2764" s="51" t="s">
        <v>460</v>
      </c>
      <c r="H2764" s="51" t="s">
        <v>1878</v>
      </c>
      <c r="K2764" s="51" t="s">
        <v>2059</v>
      </c>
      <c r="N2764" s="53">
        <v>600</v>
      </c>
      <c r="P2764" s="53">
        <v>600</v>
      </c>
    </row>
    <row r="2765" spans="1:16" hidden="1">
      <c r="A2765" s="19" t="s">
        <v>2015</v>
      </c>
      <c r="B2765" s="19" t="s">
        <v>1539</v>
      </c>
      <c r="D2765" s="51" t="s">
        <v>1879</v>
      </c>
      <c r="E2765" s="51" t="s">
        <v>460</v>
      </c>
      <c r="F2765" s="51" t="s">
        <v>460</v>
      </c>
      <c r="G2765" s="51" t="s">
        <v>460</v>
      </c>
      <c r="H2765" s="51" t="s">
        <v>1878</v>
      </c>
      <c r="K2765" s="51" t="s">
        <v>2060</v>
      </c>
      <c r="N2765" s="53">
        <v>144</v>
      </c>
      <c r="P2765" s="53">
        <v>144</v>
      </c>
    </row>
    <row r="2766" spans="1:16" hidden="1">
      <c r="A2766" s="19" t="s">
        <v>1986</v>
      </c>
      <c r="B2766" s="19" t="s">
        <v>1540</v>
      </c>
      <c r="D2766" s="51" t="s">
        <v>1879</v>
      </c>
      <c r="E2766" s="51" t="s">
        <v>103</v>
      </c>
      <c r="F2766" s="51" t="s">
        <v>103</v>
      </c>
      <c r="H2766" s="51" t="s">
        <v>623</v>
      </c>
      <c r="J2766" s="51" t="s">
        <v>491</v>
      </c>
      <c r="K2766" s="51" t="s">
        <v>3706</v>
      </c>
      <c r="L2766" s="51" t="s">
        <v>15</v>
      </c>
      <c r="N2766" s="53">
        <v>0</v>
      </c>
      <c r="P2766" s="53">
        <v>0</v>
      </c>
    </row>
    <row r="2767" spans="1:16" hidden="1">
      <c r="A2767" s="19" t="s">
        <v>1985</v>
      </c>
      <c r="B2767" s="19" t="s">
        <v>1540</v>
      </c>
      <c r="D2767" s="51" t="s">
        <v>1879</v>
      </c>
      <c r="E2767" s="51" t="s">
        <v>103</v>
      </c>
      <c r="F2767" s="51" t="s">
        <v>103</v>
      </c>
      <c r="H2767" s="51" t="s">
        <v>623</v>
      </c>
      <c r="J2767" s="51" t="s">
        <v>491</v>
      </c>
      <c r="K2767" s="51" t="s">
        <v>3706</v>
      </c>
      <c r="L2767" s="51" t="s">
        <v>15</v>
      </c>
      <c r="N2767" s="53">
        <v>3.2159112258295275E-3</v>
      </c>
      <c r="P2767" s="53">
        <v>3.2159112258295275E-3</v>
      </c>
    </row>
    <row r="2768" spans="1:16" hidden="1">
      <c r="A2768" s="19" t="s">
        <v>1984</v>
      </c>
      <c r="B2768" s="19" t="s">
        <v>1540</v>
      </c>
      <c r="D2768" s="51" t="s">
        <v>1879</v>
      </c>
      <c r="E2768" s="51" t="s">
        <v>103</v>
      </c>
      <c r="F2768" s="51" t="s">
        <v>103</v>
      </c>
      <c r="H2768" s="51" t="s">
        <v>623</v>
      </c>
      <c r="J2768" s="51" t="s">
        <v>491</v>
      </c>
      <c r="K2768" s="51" t="s">
        <v>3706</v>
      </c>
      <c r="L2768" s="51" t="s">
        <v>15</v>
      </c>
      <c r="N2768" s="53">
        <v>437.03078408877417</v>
      </c>
      <c r="P2768" s="53">
        <v>437.03078408877417</v>
      </c>
    </row>
    <row r="2769" spans="1:16" hidden="1">
      <c r="A2769" s="19" t="s">
        <v>2149</v>
      </c>
      <c r="B2769" s="19" t="s">
        <v>571</v>
      </c>
      <c r="C2769" s="51" t="s">
        <v>681</v>
      </c>
      <c r="D2769" s="51" t="s">
        <v>3982</v>
      </c>
      <c r="E2769" s="51" t="s">
        <v>676</v>
      </c>
      <c r="F2769" s="51" t="s">
        <v>777</v>
      </c>
      <c r="G2769" s="51" t="s">
        <v>676</v>
      </c>
      <c r="H2769" s="51" t="s">
        <v>5</v>
      </c>
      <c r="J2769" s="51" t="s">
        <v>4037</v>
      </c>
      <c r="K2769" s="51" t="s">
        <v>4036</v>
      </c>
      <c r="L2769" s="51">
        <v>831</v>
      </c>
      <c r="N2769" s="53">
        <v>457.47785269756315</v>
      </c>
      <c r="O2769" s="53">
        <v>0</v>
      </c>
      <c r="P2769" s="53">
        <v>457.47785269756315</v>
      </c>
    </row>
    <row r="2770" spans="1:16" hidden="1">
      <c r="A2770" s="19" t="s">
        <v>2149</v>
      </c>
      <c r="B2770" s="19" t="s">
        <v>470</v>
      </c>
      <c r="C2770" s="51" t="s">
        <v>681</v>
      </c>
      <c r="D2770" s="51" t="s">
        <v>3982</v>
      </c>
      <c r="E2770" s="51" t="s">
        <v>676</v>
      </c>
      <c r="F2770" s="51" t="s">
        <v>777</v>
      </c>
      <c r="G2770" s="51" t="s">
        <v>676</v>
      </c>
      <c r="H2770" s="51" t="s">
        <v>6</v>
      </c>
      <c r="J2770" s="51" t="s">
        <v>4039</v>
      </c>
      <c r="K2770" s="51" t="s">
        <v>4038</v>
      </c>
      <c r="L2770" s="51">
        <v>3037</v>
      </c>
      <c r="N2770" s="53">
        <v>815.41591517367374</v>
      </c>
      <c r="O2770" s="53">
        <v>0</v>
      </c>
      <c r="P2770" s="53">
        <v>815.41591517367374</v>
      </c>
    </row>
    <row r="2771" spans="1:16" hidden="1">
      <c r="A2771" s="19" t="s">
        <v>39</v>
      </c>
      <c r="B2771" s="19" t="s">
        <v>1541</v>
      </c>
      <c r="D2771" s="51" t="s">
        <v>1879</v>
      </c>
      <c r="E2771" s="51" t="s">
        <v>460</v>
      </c>
      <c r="F2771" s="51" t="s">
        <v>460</v>
      </c>
      <c r="H2771" s="51" t="s">
        <v>623</v>
      </c>
      <c r="J2771" s="51" t="s">
        <v>3131</v>
      </c>
      <c r="K2771" s="51" t="s">
        <v>3130</v>
      </c>
      <c r="L2771" s="51">
        <v>58909</v>
      </c>
      <c r="N2771" s="53">
        <v>4594</v>
      </c>
      <c r="P2771" s="53">
        <v>4594</v>
      </c>
    </row>
    <row r="2772" spans="1:16" hidden="1">
      <c r="A2772" s="19" t="s">
        <v>2932</v>
      </c>
      <c r="B2772" s="19" t="s">
        <v>1541</v>
      </c>
      <c r="D2772" s="51" t="s">
        <v>1879</v>
      </c>
      <c r="E2772" s="51" t="s">
        <v>460</v>
      </c>
      <c r="F2772" s="51" t="s">
        <v>460</v>
      </c>
      <c r="H2772" s="51" t="s">
        <v>623</v>
      </c>
      <c r="J2772" s="51" t="s">
        <v>3131</v>
      </c>
      <c r="K2772" s="51" t="s">
        <v>3130</v>
      </c>
      <c r="L2772" s="51">
        <v>58909</v>
      </c>
      <c r="N2772" s="53">
        <v>96</v>
      </c>
      <c r="P2772" s="53">
        <v>96</v>
      </c>
    </row>
    <row r="2773" spans="1:16" hidden="1">
      <c r="A2773" s="19" t="s">
        <v>2932</v>
      </c>
      <c r="B2773" s="19" t="s">
        <v>1542</v>
      </c>
      <c r="D2773" s="51" t="s">
        <v>1879</v>
      </c>
      <c r="E2773" s="51" t="s">
        <v>460</v>
      </c>
      <c r="F2773" s="51" t="s">
        <v>460</v>
      </c>
      <c r="H2773" s="51" t="s">
        <v>623</v>
      </c>
      <c r="J2773" s="51" t="s">
        <v>3033</v>
      </c>
      <c r="K2773" s="51" t="s">
        <v>3032</v>
      </c>
      <c r="L2773" s="51">
        <v>58911</v>
      </c>
      <c r="N2773" s="53">
        <v>235</v>
      </c>
      <c r="P2773" s="53">
        <v>235</v>
      </c>
    </row>
    <row r="2774" spans="1:16" hidden="1">
      <c r="A2774" s="19" t="s">
        <v>39</v>
      </c>
      <c r="B2774" s="19" t="s">
        <v>3034</v>
      </c>
      <c r="D2774" s="51" t="s">
        <v>1879</v>
      </c>
      <c r="E2774" s="51" t="s">
        <v>460</v>
      </c>
      <c r="F2774" s="51" t="s">
        <v>460</v>
      </c>
      <c r="H2774" s="51" t="s">
        <v>623</v>
      </c>
      <c r="J2774" s="51" t="s">
        <v>3033</v>
      </c>
      <c r="K2774" s="51" t="s">
        <v>3032</v>
      </c>
      <c r="L2774" s="51">
        <v>58911</v>
      </c>
      <c r="N2774" s="53">
        <v>7247</v>
      </c>
      <c r="P2774" s="53">
        <v>7247</v>
      </c>
    </row>
    <row r="2775" spans="1:16" hidden="1">
      <c r="A2775" s="19" t="s">
        <v>39</v>
      </c>
      <c r="B2775" s="19" t="s">
        <v>1543</v>
      </c>
      <c r="D2775" s="51" t="s">
        <v>1879</v>
      </c>
      <c r="E2775" s="51" t="s">
        <v>460</v>
      </c>
      <c r="F2775" s="51" t="s">
        <v>460</v>
      </c>
      <c r="H2775" s="51" t="s">
        <v>623</v>
      </c>
      <c r="J2775" s="51" t="s">
        <v>3133</v>
      </c>
      <c r="K2775" s="51" t="s">
        <v>3132</v>
      </c>
      <c r="L2775" s="51">
        <v>58906</v>
      </c>
      <c r="N2775" s="53">
        <v>5850</v>
      </c>
      <c r="P2775" s="53">
        <v>5850</v>
      </c>
    </row>
    <row r="2776" spans="1:16" hidden="1">
      <c r="A2776" s="19" t="s">
        <v>2932</v>
      </c>
      <c r="B2776" s="19" t="s">
        <v>1543</v>
      </c>
      <c r="D2776" s="51" t="s">
        <v>1879</v>
      </c>
      <c r="E2776" s="51" t="s">
        <v>460</v>
      </c>
      <c r="F2776" s="51" t="s">
        <v>460</v>
      </c>
      <c r="H2776" s="51" t="s">
        <v>623</v>
      </c>
      <c r="J2776" s="51" t="s">
        <v>3133</v>
      </c>
      <c r="K2776" s="51" t="s">
        <v>3132</v>
      </c>
      <c r="L2776" s="51">
        <v>58906</v>
      </c>
      <c r="N2776" s="53">
        <v>115</v>
      </c>
      <c r="P2776" s="53">
        <v>115</v>
      </c>
    </row>
    <row r="2777" spans="1:16" hidden="1">
      <c r="A2777" s="19" t="s">
        <v>39</v>
      </c>
      <c r="B2777" s="19" t="s">
        <v>1544</v>
      </c>
      <c r="D2777" s="51" t="s">
        <v>1879</v>
      </c>
      <c r="E2777" s="51" t="s">
        <v>460</v>
      </c>
      <c r="F2777" s="51" t="s">
        <v>460</v>
      </c>
      <c r="H2777" s="51" t="s">
        <v>623</v>
      </c>
      <c r="J2777" s="51" t="s">
        <v>3031</v>
      </c>
      <c r="K2777" s="51" t="s">
        <v>3030</v>
      </c>
      <c r="L2777" s="51">
        <v>58907</v>
      </c>
      <c r="N2777" s="53">
        <v>10808</v>
      </c>
      <c r="P2777" s="53">
        <v>10808</v>
      </c>
    </row>
    <row r="2778" spans="1:16" hidden="1">
      <c r="A2778" s="19" t="s">
        <v>2932</v>
      </c>
      <c r="B2778" s="19" t="s">
        <v>1544</v>
      </c>
      <c r="D2778" s="51" t="s">
        <v>1879</v>
      </c>
      <c r="E2778" s="51" t="s">
        <v>460</v>
      </c>
      <c r="F2778" s="51" t="s">
        <v>460</v>
      </c>
      <c r="H2778" s="51" t="s">
        <v>623</v>
      </c>
      <c r="J2778" s="51" t="s">
        <v>3031</v>
      </c>
      <c r="K2778" s="51" t="s">
        <v>3030</v>
      </c>
      <c r="L2778" s="51">
        <v>58907</v>
      </c>
      <c r="N2778" s="53">
        <v>236</v>
      </c>
      <c r="P2778" s="53">
        <v>236</v>
      </c>
    </row>
    <row r="2779" spans="1:16" hidden="1">
      <c r="A2779" s="19" t="s">
        <v>2019</v>
      </c>
      <c r="B2779" s="19" t="s">
        <v>2130</v>
      </c>
      <c r="D2779" s="51" t="s">
        <v>1879</v>
      </c>
      <c r="E2779" s="51" t="s">
        <v>460</v>
      </c>
      <c r="F2779" s="51" t="s">
        <v>460</v>
      </c>
      <c r="G2779" s="51" t="s">
        <v>460</v>
      </c>
      <c r="H2779" s="51" t="s">
        <v>1878</v>
      </c>
      <c r="J2779" s="51" t="s">
        <v>139</v>
      </c>
      <c r="K2779" s="51" t="s">
        <v>1914</v>
      </c>
      <c r="L2779" s="51">
        <v>58621</v>
      </c>
      <c r="N2779" s="53">
        <v>4851</v>
      </c>
      <c r="O2779" s="53">
        <v>0</v>
      </c>
      <c r="P2779" s="53">
        <v>4851</v>
      </c>
    </row>
    <row r="2780" spans="1:16" hidden="1">
      <c r="A2780" s="19" t="s">
        <v>2015</v>
      </c>
      <c r="B2780" s="19" t="s">
        <v>1545</v>
      </c>
      <c r="D2780" s="51" t="s">
        <v>1879</v>
      </c>
      <c r="E2780" s="51" t="s">
        <v>4</v>
      </c>
      <c r="F2780" s="51" t="s">
        <v>4</v>
      </c>
      <c r="G2780" s="51" t="s">
        <v>4</v>
      </c>
      <c r="H2780" s="51" t="s">
        <v>1878</v>
      </c>
      <c r="K2780" s="51" t="s">
        <v>2065</v>
      </c>
      <c r="N2780" s="53">
        <v>206881</v>
      </c>
      <c r="P2780" s="53">
        <v>206881</v>
      </c>
    </row>
    <row r="2781" spans="1:16" hidden="1">
      <c r="A2781" s="19" t="s">
        <v>2066</v>
      </c>
      <c r="B2781" s="19" t="s">
        <v>1545</v>
      </c>
      <c r="D2781" s="51" t="s">
        <v>1879</v>
      </c>
      <c r="E2781" s="51" t="s">
        <v>4</v>
      </c>
      <c r="F2781" s="51" t="s">
        <v>4</v>
      </c>
      <c r="G2781" s="51" t="s">
        <v>4</v>
      </c>
      <c r="H2781" s="51" t="s">
        <v>1878</v>
      </c>
      <c r="K2781" s="51" t="s">
        <v>2065</v>
      </c>
      <c r="N2781" s="53">
        <v>6000</v>
      </c>
      <c r="P2781" s="53">
        <v>6000</v>
      </c>
    </row>
    <row r="2782" spans="1:16" hidden="1">
      <c r="A2782" s="19" t="s">
        <v>2015</v>
      </c>
      <c r="B2782" s="19" t="s">
        <v>1546</v>
      </c>
      <c r="D2782" s="51" t="s">
        <v>1879</v>
      </c>
      <c r="E2782" s="51" t="s">
        <v>4</v>
      </c>
      <c r="F2782" s="51" t="s">
        <v>4</v>
      </c>
      <c r="G2782" s="51" t="s">
        <v>4</v>
      </c>
      <c r="H2782" s="51" t="s">
        <v>1878</v>
      </c>
      <c r="K2782" s="51" t="s">
        <v>2067</v>
      </c>
      <c r="L2782" s="51">
        <v>7526</v>
      </c>
      <c r="N2782" s="53">
        <v>201397</v>
      </c>
      <c r="P2782" s="53">
        <v>201397</v>
      </c>
    </row>
    <row r="2783" spans="1:16" s="135" customFormat="1">
      <c r="A2783" s="135" t="s">
        <v>509</v>
      </c>
      <c r="B2783" s="135" t="s">
        <v>460</v>
      </c>
      <c r="C2783" s="137" t="s">
        <v>629</v>
      </c>
      <c r="D2783" s="137" t="s">
        <v>3982</v>
      </c>
      <c r="E2783" s="137" t="s">
        <v>460</v>
      </c>
      <c r="F2783" s="137" t="s">
        <v>460</v>
      </c>
      <c r="G2783" s="137"/>
      <c r="H2783" s="137" t="s">
        <v>1468</v>
      </c>
      <c r="I2783" s="137"/>
      <c r="J2783" s="137"/>
      <c r="K2783" s="137" t="s">
        <v>4275</v>
      </c>
      <c r="L2783" s="137"/>
      <c r="M2783" s="137"/>
      <c r="N2783" s="136">
        <v>35000</v>
      </c>
      <c r="O2783" s="136"/>
      <c r="P2783" s="136">
        <v>35000</v>
      </c>
    </row>
    <row r="2784" spans="1:16" hidden="1">
      <c r="A2784" s="19" t="s">
        <v>1988</v>
      </c>
      <c r="B2784" s="19" t="s">
        <v>460</v>
      </c>
      <c r="D2784" s="51" t="s">
        <v>1879</v>
      </c>
      <c r="E2784" s="51" t="s">
        <v>460</v>
      </c>
      <c r="F2784" s="51" t="s">
        <v>460</v>
      </c>
      <c r="H2784" s="51" t="s">
        <v>623</v>
      </c>
      <c r="K2784" s="51" t="s">
        <v>2692</v>
      </c>
      <c r="N2784" s="53">
        <v>1091</v>
      </c>
      <c r="P2784" s="53">
        <v>1091</v>
      </c>
    </row>
    <row r="2785" spans="1:16" hidden="1">
      <c r="A2785" s="19" t="s">
        <v>509</v>
      </c>
      <c r="B2785" s="19" t="s">
        <v>460</v>
      </c>
      <c r="D2785" s="51" t="s">
        <v>1879</v>
      </c>
      <c r="E2785" s="51" t="s">
        <v>460</v>
      </c>
      <c r="F2785" s="51" t="s">
        <v>460</v>
      </c>
      <c r="H2785" s="51" t="s">
        <v>612</v>
      </c>
      <c r="K2785" s="51" t="s">
        <v>1959</v>
      </c>
      <c r="N2785" s="53">
        <v>76905</v>
      </c>
      <c r="P2785" s="53">
        <v>76905</v>
      </c>
    </row>
    <row r="2786" spans="1:16" hidden="1">
      <c r="A2786" s="19" t="s">
        <v>509</v>
      </c>
      <c r="B2786" s="19" t="s">
        <v>460</v>
      </c>
      <c r="D2786" s="51" t="s">
        <v>1879</v>
      </c>
      <c r="E2786" s="51" t="s">
        <v>460</v>
      </c>
      <c r="F2786" s="51" t="s">
        <v>460</v>
      </c>
      <c r="H2786" s="51" t="s">
        <v>612</v>
      </c>
      <c r="K2786" s="51" t="s">
        <v>1957</v>
      </c>
      <c r="N2786" s="53">
        <v>12128</v>
      </c>
      <c r="P2786" s="53">
        <v>12128</v>
      </c>
    </row>
    <row r="2787" spans="1:16" hidden="1">
      <c r="A2787" s="19" t="s">
        <v>509</v>
      </c>
      <c r="B2787" s="19" t="s">
        <v>460</v>
      </c>
      <c r="D2787" s="51" t="s">
        <v>1879</v>
      </c>
      <c r="E2787" s="51" t="s">
        <v>460</v>
      </c>
      <c r="F2787" s="51" t="s">
        <v>460</v>
      </c>
      <c r="H2787" s="51" t="s">
        <v>612</v>
      </c>
      <c r="K2787" s="51" t="s">
        <v>1955</v>
      </c>
      <c r="N2787" s="53">
        <v>2872</v>
      </c>
      <c r="P2787" s="53">
        <v>2872</v>
      </c>
    </row>
    <row r="2788" spans="1:16" hidden="1">
      <c r="A2788" s="19" t="s">
        <v>631</v>
      </c>
      <c r="B2788" s="19" t="s">
        <v>2886</v>
      </c>
      <c r="D2788" s="51" t="s">
        <v>1879</v>
      </c>
      <c r="E2788" s="51" t="s">
        <v>460</v>
      </c>
      <c r="F2788" s="51" t="s">
        <v>36</v>
      </c>
      <c r="H2788" s="51" t="s">
        <v>623</v>
      </c>
      <c r="J2788" s="51" t="s">
        <v>2885</v>
      </c>
      <c r="K2788" s="51" t="s">
        <v>2884</v>
      </c>
      <c r="N2788" s="53">
        <v>259</v>
      </c>
      <c r="P2788" s="53">
        <v>259</v>
      </c>
    </row>
    <row r="2789" spans="1:16" hidden="1">
      <c r="A2789" s="19" t="s">
        <v>631</v>
      </c>
      <c r="B2789" s="19" t="s">
        <v>1547</v>
      </c>
      <c r="D2789" s="51" t="s">
        <v>1879</v>
      </c>
      <c r="E2789" s="51" t="s">
        <v>460</v>
      </c>
      <c r="F2789" s="51" t="s">
        <v>36</v>
      </c>
      <c r="H2789" s="51" t="s">
        <v>623</v>
      </c>
      <c r="J2789" s="51" t="s">
        <v>2878</v>
      </c>
      <c r="K2789" s="51" t="s">
        <v>2877</v>
      </c>
      <c r="N2789" s="53">
        <v>494</v>
      </c>
      <c r="P2789" s="53">
        <v>494</v>
      </c>
    </row>
    <row r="2790" spans="1:16" hidden="1">
      <c r="A2790" s="19" t="s">
        <v>1889</v>
      </c>
      <c r="B2790" s="19" t="s">
        <v>1548</v>
      </c>
      <c r="D2790" s="51" t="s">
        <v>1879</v>
      </c>
      <c r="E2790" s="51" t="s">
        <v>460</v>
      </c>
      <c r="F2790" s="51" t="s">
        <v>2011</v>
      </c>
      <c r="I2790" s="51" t="s">
        <v>67</v>
      </c>
      <c r="K2790" s="51" t="s">
        <v>67</v>
      </c>
      <c r="L2790" s="51" t="s">
        <v>67</v>
      </c>
      <c r="N2790" s="53">
        <v>62357</v>
      </c>
      <c r="P2790" s="53">
        <v>62357</v>
      </c>
    </row>
    <row r="2791" spans="1:16" hidden="1">
      <c r="A2791" s="19" t="s">
        <v>2663</v>
      </c>
      <c r="B2791" s="19" t="s">
        <v>2662</v>
      </c>
      <c r="D2791" s="51" t="s">
        <v>1879</v>
      </c>
      <c r="E2791" s="51" t="s">
        <v>460</v>
      </c>
      <c r="F2791" s="51" t="s">
        <v>2662</v>
      </c>
      <c r="H2791" s="51" t="s">
        <v>623</v>
      </c>
      <c r="J2791" s="51" t="s">
        <v>3105</v>
      </c>
      <c r="K2791" s="51" t="s">
        <v>3104</v>
      </c>
      <c r="O2791" s="53">
        <v>0</v>
      </c>
      <c r="P2791" s="53">
        <v>0</v>
      </c>
    </row>
    <row r="2792" spans="1:16" hidden="1">
      <c r="A2792" s="19" t="s">
        <v>2663</v>
      </c>
      <c r="B2792" s="19" t="s">
        <v>2662</v>
      </c>
      <c r="D2792" s="51" t="s">
        <v>1879</v>
      </c>
      <c r="E2792" s="51" t="s">
        <v>460</v>
      </c>
      <c r="F2792" s="51" t="s">
        <v>2662</v>
      </c>
      <c r="H2792" s="51" t="s">
        <v>623</v>
      </c>
      <c r="J2792" s="51" t="s">
        <v>3103</v>
      </c>
      <c r="K2792" s="51" t="s">
        <v>3102</v>
      </c>
      <c r="O2792" s="53">
        <v>0</v>
      </c>
      <c r="P2792" s="53">
        <v>0</v>
      </c>
    </row>
    <row r="2793" spans="1:16" hidden="1">
      <c r="A2793" s="19" t="s">
        <v>2663</v>
      </c>
      <c r="B2793" s="19" t="s">
        <v>2662</v>
      </c>
      <c r="D2793" s="51" t="s">
        <v>1879</v>
      </c>
      <c r="E2793" s="51" t="s">
        <v>460</v>
      </c>
      <c r="F2793" s="51" t="s">
        <v>2662</v>
      </c>
      <c r="H2793" s="51" t="s">
        <v>623</v>
      </c>
      <c r="J2793" s="51" t="s">
        <v>3101</v>
      </c>
      <c r="K2793" s="51" t="s">
        <v>3100</v>
      </c>
      <c r="O2793" s="53">
        <v>0</v>
      </c>
      <c r="P2793" s="53">
        <v>0</v>
      </c>
    </row>
    <row r="2794" spans="1:16" hidden="1">
      <c r="A2794" s="19" t="s">
        <v>2663</v>
      </c>
      <c r="B2794" s="19" t="s">
        <v>2662</v>
      </c>
      <c r="D2794" s="51" t="s">
        <v>1879</v>
      </c>
      <c r="E2794" s="51" t="s">
        <v>460</v>
      </c>
      <c r="F2794" s="51" t="s">
        <v>2662</v>
      </c>
      <c r="H2794" s="51" t="s">
        <v>623</v>
      </c>
      <c r="J2794" s="51" t="s">
        <v>542</v>
      </c>
      <c r="K2794" s="51" t="s">
        <v>3093</v>
      </c>
      <c r="N2794" s="53">
        <v>24.945779999999999</v>
      </c>
      <c r="O2794" s="53">
        <v>24.945779999999999</v>
      </c>
      <c r="P2794" s="53">
        <v>0</v>
      </c>
    </row>
    <row r="2795" spans="1:16" hidden="1">
      <c r="A2795" s="19" t="s">
        <v>2663</v>
      </c>
      <c r="B2795" s="19" t="s">
        <v>2662</v>
      </c>
      <c r="D2795" s="51" t="s">
        <v>1879</v>
      </c>
      <c r="E2795" s="51" t="s">
        <v>460</v>
      </c>
      <c r="F2795" s="51" t="s">
        <v>2662</v>
      </c>
      <c r="H2795" s="51" t="s">
        <v>623</v>
      </c>
      <c r="J2795" s="51" t="s">
        <v>543</v>
      </c>
      <c r="K2795" s="51" t="s">
        <v>3092</v>
      </c>
      <c r="N2795" s="53">
        <v>32.331919999999997</v>
      </c>
      <c r="O2795" s="53">
        <v>32.331919999999997</v>
      </c>
      <c r="P2795" s="53">
        <v>0</v>
      </c>
    </row>
    <row r="2796" spans="1:16" hidden="1">
      <c r="A2796" s="19" t="s">
        <v>2663</v>
      </c>
      <c r="B2796" s="19" t="s">
        <v>2662</v>
      </c>
      <c r="D2796" s="51" t="s">
        <v>1879</v>
      </c>
      <c r="E2796" s="51" t="s">
        <v>460</v>
      </c>
      <c r="F2796" s="51" t="s">
        <v>2662</v>
      </c>
      <c r="H2796" s="51" t="s">
        <v>623</v>
      </c>
      <c r="J2796" s="51" t="s">
        <v>2896</v>
      </c>
      <c r="K2796" s="51" t="s">
        <v>2895</v>
      </c>
      <c r="N2796" s="53">
        <v>142.05904000000001</v>
      </c>
      <c r="O2796" s="53">
        <v>142.05904000000001</v>
      </c>
      <c r="P2796" s="53">
        <v>0</v>
      </c>
    </row>
    <row r="2797" spans="1:16" hidden="1">
      <c r="A2797" s="19" t="s">
        <v>2015</v>
      </c>
      <c r="B2797" s="19" t="s">
        <v>1549</v>
      </c>
      <c r="D2797" s="51" t="s">
        <v>1879</v>
      </c>
      <c r="E2797" s="51" t="s">
        <v>460</v>
      </c>
      <c r="F2797" s="51" t="s">
        <v>460</v>
      </c>
      <c r="G2797" s="51" t="s">
        <v>460</v>
      </c>
      <c r="H2797" s="51" t="s">
        <v>1878</v>
      </c>
      <c r="K2797" s="51" t="s">
        <v>461</v>
      </c>
      <c r="L2797" s="51" t="s">
        <v>44</v>
      </c>
      <c r="N2797" s="53">
        <v>158042</v>
      </c>
      <c r="P2797" s="53">
        <v>158042</v>
      </c>
    </row>
    <row r="2798" spans="1:16" hidden="1">
      <c r="A2798" s="19" t="s">
        <v>2035</v>
      </c>
      <c r="B2798" s="19" t="s">
        <v>1549</v>
      </c>
      <c r="D2798" s="51" t="s">
        <v>1879</v>
      </c>
      <c r="E2798" s="51" t="s">
        <v>460</v>
      </c>
      <c r="F2798" s="51" t="s">
        <v>460</v>
      </c>
      <c r="G2798" s="51" t="s">
        <v>460</v>
      </c>
      <c r="H2798" s="51" t="s">
        <v>1878</v>
      </c>
      <c r="K2798" s="51" t="s">
        <v>461</v>
      </c>
      <c r="L2798" s="51">
        <v>535</v>
      </c>
      <c r="N2798" s="53">
        <v>8368</v>
      </c>
      <c r="P2798" s="53">
        <v>8368</v>
      </c>
    </row>
    <row r="2799" spans="1:16" hidden="1">
      <c r="A2799" s="19" t="s">
        <v>41</v>
      </c>
      <c r="B2799" s="19" t="s">
        <v>1550</v>
      </c>
      <c r="D2799" s="51" t="s">
        <v>1879</v>
      </c>
      <c r="E2799" s="51" t="s">
        <v>460</v>
      </c>
      <c r="F2799" s="51" t="s">
        <v>460</v>
      </c>
      <c r="H2799" s="51" t="s">
        <v>623</v>
      </c>
      <c r="J2799" s="51" t="s">
        <v>2919</v>
      </c>
      <c r="K2799" s="51" t="s">
        <v>2918</v>
      </c>
      <c r="N2799" s="53">
        <v>29520</v>
      </c>
      <c r="P2799" s="53">
        <v>29520</v>
      </c>
    </row>
    <row r="2800" spans="1:16" hidden="1">
      <c r="A2800" s="19" t="s">
        <v>1986</v>
      </c>
      <c r="B2800" s="19" t="s">
        <v>1551</v>
      </c>
      <c r="D2800" s="51" t="s">
        <v>1879</v>
      </c>
      <c r="E2800" s="51" t="s">
        <v>460</v>
      </c>
      <c r="F2800" s="51" t="s">
        <v>460</v>
      </c>
      <c r="H2800" s="51" t="s">
        <v>623</v>
      </c>
      <c r="J2800" s="51" t="e">
        <v>#N/A</v>
      </c>
      <c r="K2800" s="51" t="s">
        <v>2760</v>
      </c>
      <c r="L2800" s="51" t="s">
        <v>2759</v>
      </c>
      <c r="N2800" s="53">
        <v>0</v>
      </c>
      <c r="P2800" s="53">
        <v>0</v>
      </c>
    </row>
    <row r="2801" spans="1:16" hidden="1">
      <c r="A2801" s="19" t="s">
        <v>1985</v>
      </c>
      <c r="B2801" s="19" t="s">
        <v>1551</v>
      </c>
      <c r="D2801" s="51" t="s">
        <v>1879</v>
      </c>
      <c r="E2801" s="51" t="s">
        <v>460</v>
      </c>
      <c r="F2801" s="51" t="s">
        <v>460</v>
      </c>
      <c r="H2801" s="51" t="s">
        <v>623</v>
      </c>
      <c r="J2801" s="51" t="e">
        <v>#N/A</v>
      </c>
      <c r="K2801" s="51" t="s">
        <v>2760</v>
      </c>
      <c r="L2801" s="51" t="s">
        <v>2759</v>
      </c>
      <c r="N2801" s="53">
        <v>2.0815953014097119</v>
      </c>
      <c r="P2801" s="53">
        <v>2.0815953014097119</v>
      </c>
    </row>
    <row r="2802" spans="1:16" hidden="1">
      <c r="A2802" s="19" t="s">
        <v>1984</v>
      </c>
      <c r="B2802" s="19" t="s">
        <v>1551</v>
      </c>
      <c r="D2802" s="51" t="s">
        <v>1879</v>
      </c>
      <c r="E2802" s="51" t="s">
        <v>460</v>
      </c>
      <c r="F2802" s="51" t="s">
        <v>460</v>
      </c>
      <c r="H2802" s="51" t="s">
        <v>623</v>
      </c>
      <c r="J2802" s="51" t="e">
        <v>#N/A</v>
      </c>
      <c r="K2802" s="51" t="s">
        <v>2760</v>
      </c>
      <c r="L2802" s="51" t="s">
        <v>2759</v>
      </c>
      <c r="N2802" s="53">
        <v>282881.32440469862</v>
      </c>
      <c r="P2802" s="53">
        <v>282881.32440469862</v>
      </c>
    </row>
    <row r="2803" spans="1:16" hidden="1">
      <c r="A2803" s="19" t="s">
        <v>1986</v>
      </c>
      <c r="B2803" s="19" t="s">
        <v>1552</v>
      </c>
      <c r="D2803" s="51" t="s">
        <v>1879</v>
      </c>
      <c r="E2803" s="51" t="s">
        <v>460</v>
      </c>
      <c r="F2803" s="51" t="s">
        <v>460</v>
      </c>
      <c r="H2803" s="51" t="s">
        <v>623</v>
      </c>
      <c r="J2803" s="51" t="s">
        <v>3307</v>
      </c>
      <c r="K2803" s="51" t="s">
        <v>3306</v>
      </c>
      <c r="L2803" s="51">
        <v>58388</v>
      </c>
      <c r="N2803" s="53">
        <v>0</v>
      </c>
      <c r="P2803" s="53">
        <v>0</v>
      </c>
    </row>
    <row r="2804" spans="1:16" hidden="1">
      <c r="A2804" s="19" t="s">
        <v>1985</v>
      </c>
      <c r="B2804" s="19" t="s">
        <v>1552</v>
      </c>
      <c r="D2804" s="51" t="s">
        <v>1879</v>
      </c>
      <c r="E2804" s="51" t="s">
        <v>460</v>
      </c>
      <c r="F2804" s="51" t="s">
        <v>460</v>
      </c>
      <c r="H2804" s="51" t="s">
        <v>623</v>
      </c>
      <c r="J2804" s="51" t="s">
        <v>3307</v>
      </c>
      <c r="K2804" s="51" t="s">
        <v>3306</v>
      </c>
      <c r="L2804" s="51">
        <v>58388</v>
      </c>
      <c r="N2804" s="53">
        <v>6.6635758858104763</v>
      </c>
      <c r="P2804" s="53">
        <v>6.6635758858104763</v>
      </c>
    </row>
    <row r="2805" spans="1:16" hidden="1">
      <c r="A2805" s="19" t="s">
        <v>1984</v>
      </c>
      <c r="B2805" s="19" t="s">
        <v>1552</v>
      </c>
      <c r="D2805" s="51" t="s">
        <v>1879</v>
      </c>
      <c r="E2805" s="51" t="s">
        <v>460</v>
      </c>
      <c r="F2805" s="51" t="s">
        <v>460</v>
      </c>
      <c r="H2805" s="51" t="s">
        <v>623</v>
      </c>
      <c r="J2805" s="51" t="s">
        <v>3307</v>
      </c>
      <c r="K2805" s="51" t="s">
        <v>3306</v>
      </c>
      <c r="L2805" s="51">
        <v>58388</v>
      </c>
      <c r="N2805" s="53">
        <v>905556.02742411417</v>
      </c>
      <c r="P2805" s="53">
        <v>905556.02742411417</v>
      </c>
    </row>
    <row r="2806" spans="1:16" hidden="1">
      <c r="A2806" s="19" t="s">
        <v>1986</v>
      </c>
      <c r="B2806" s="19" t="s">
        <v>1553</v>
      </c>
      <c r="D2806" s="51" t="s">
        <v>1879</v>
      </c>
      <c r="E2806" s="51" t="s">
        <v>460</v>
      </c>
      <c r="F2806" s="51" t="s">
        <v>460</v>
      </c>
      <c r="H2806" s="51" t="s">
        <v>623</v>
      </c>
      <c r="J2806" s="51" t="s">
        <v>3305</v>
      </c>
      <c r="K2806" s="51" t="s">
        <v>3304</v>
      </c>
      <c r="L2806" s="51">
        <v>58389</v>
      </c>
      <c r="N2806" s="53">
        <v>0</v>
      </c>
      <c r="P2806" s="53">
        <v>0</v>
      </c>
    </row>
    <row r="2807" spans="1:16" hidden="1">
      <c r="A2807" s="19" t="s">
        <v>1985</v>
      </c>
      <c r="B2807" s="19" t="s">
        <v>1553</v>
      </c>
      <c r="D2807" s="51" t="s">
        <v>1879</v>
      </c>
      <c r="E2807" s="51" t="s">
        <v>460</v>
      </c>
      <c r="F2807" s="51" t="s">
        <v>460</v>
      </c>
      <c r="H2807" s="51" t="s">
        <v>623</v>
      </c>
      <c r="J2807" s="51" t="s">
        <v>3305</v>
      </c>
      <c r="K2807" s="51" t="s">
        <v>3304</v>
      </c>
      <c r="L2807" s="51">
        <v>58389</v>
      </c>
      <c r="N2807" s="53">
        <v>5.6537129237164807</v>
      </c>
      <c r="P2807" s="53">
        <v>5.6537129237164807</v>
      </c>
    </row>
    <row r="2808" spans="1:16" hidden="1">
      <c r="A2808" s="19" t="s">
        <v>1984</v>
      </c>
      <c r="B2808" s="19" t="s">
        <v>1553</v>
      </c>
      <c r="D2808" s="51" t="s">
        <v>1879</v>
      </c>
      <c r="E2808" s="51" t="s">
        <v>460</v>
      </c>
      <c r="F2808" s="51" t="s">
        <v>460</v>
      </c>
      <c r="H2808" s="51" t="s">
        <v>623</v>
      </c>
      <c r="J2808" s="51" t="s">
        <v>3305</v>
      </c>
      <c r="K2808" s="51" t="s">
        <v>3304</v>
      </c>
      <c r="L2808" s="51">
        <v>58389</v>
      </c>
      <c r="N2808" s="53">
        <v>768319.27828707627</v>
      </c>
      <c r="P2808" s="53">
        <v>768319.27828707627</v>
      </c>
    </row>
    <row r="2809" spans="1:16" hidden="1">
      <c r="A2809" s="19" t="s">
        <v>39</v>
      </c>
      <c r="B2809" s="19" t="s">
        <v>450</v>
      </c>
      <c r="D2809" s="51" t="s">
        <v>1879</v>
      </c>
      <c r="E2809" s="51" t="s">
        <v>460</v>
      </c>
      <c r="F2809" s="51" t="s">
        <v>460</v>
      </c>
      <c r="H2809" s="51" t="s">
        <v>623</v>
      </c>
      <c r="N2809" s="53">
        <v>135.20699999999999</v>
      </c>
      <c r="P2809" s="53">
        <v>135.20699999999999</v>
      </c>
    </row>
    <row r="2810" spans="1:16" s="135" customFormat="1">
      <c r="A2810" s="135" t="s">
        <v>2149</v>
      </c>
      <c r="B2810" s="135" t="s">
        <v>4083</v>
      </c>
      <c r="C2810" s="137" t="s">
        <v>681</v>
      </c>
      <c r="D2810" s="137" t="s">
        <v>3982</v>
      </c>
      <c r="E2810" s="137" t="s">
        <v>460</v>
      </c>
      <c r="F2810" s="137" t="s">
        <v>4073</v>
      </c>
      <c r="G2810" s="137" t="s">
        <v>460</v>
      </c>
      <c r="H2810" s="137" t="s">
        <v>6</v>
      </c>
      <c r="I2810" s="137"/>
      <c r="J2810" s="137"/>
      <c r="K2810" s="137"/>
      <c r="L2810" s="137" t="s">
        <v>15</v>
      </c>
      <c r="M2810" s="137"/>
      <c r="N2810" s="136">
        <v>0</v>
      </c>
      <c r="O2810" s="136">
        <v>0</v>
      </c>
      <c r="P2810" s="136">
        <v>0</v>
      </c>
    </row>
    <row r="2811" spans="1:16" hidden="1">
      <c r="A2811" s="19" t="s">
        <v>1993</v>
      </c>
      <c r="B2811" s="19" t="s">
        <v>2507</v>
      </c>
      <c r="D2811" s="51" t="s">
        <v>1879</v>
      </c>
      <c r="E2811" s="51" t="s">
        <v>460</v>
      </c>
      <c r="F2811" s="51" t="s">
        <v>460</v>
      </c>
      <c r="G2811" s="51" t="s">
        <v>623</v>
      </c>
      <c r="H2811" s="51" t="s">
        <v>44</v>
      </c>
      <c r="I2811" s="51" t="s">
        <v>2506</v>
      </c>
      <c r="N2811" s="53">
        <v>192</v>
      </c>
      <c r="O2811" s="53">
        <v>0</v>
      </c>
      <c r="P2811" s="53">
        <v>192</v>
      </c>
    </row>
    <row r="2812" spans="1:16" hidden="1">
      <c r="A2812" s="19" t="s">
        <v>1993</v>
      </c>
      <c r="B2812" s="19" t="s">
        <v>2511</v>
      </c>
      <c r="D2812" s="51" t="s">
        <v>1879</v>
      </c>
      <c r="E2812" s="51" t="s">
        <v>460</v>
      </c>
      <c r="F2812" s="51" t="s">
        <v>460</v>
      </c>
      <c r="G2812" s="51" t="s">
        <v>623</v>
      </c>
      <c r="H2812" s="51" t="s">
        <v>44</v>
      </c>
      <c r="I2812" s="51" t="s">
        <v>2510</v>
      </c>
      <c r="N2812" s="53">
        <v>285</v>
      </c>
      <c r="O2812" s="53">
        <v>0</v>
      </c>
      <c r="P2812" s="53">
        <v>285</v>
      </c>
    </row>
    <row r="2813" spans="1:16" hidden="1">
      <c r="A2813" s="19" t="s">
        <v>39</v>
      </c>
      <c r="B2813" s="19" t="s">
        <v>1554</v>
      </c>
      <c r="D2813" s="51" t="s">
        <v>1879</v>
      </c>
      <c r="E2813" s="51" t="s">
        <v>460</v>
      </c>
      <c r="F2813" s="51" t="s">
        <v>460</v>
      </c>
      <c r="H2813" s="51" t="s">
        <v>623</v>
      </c>
      <c r="N2813" s="53">
        <v>206.18600000000001</v>
      </c>
      <c r="P2813" s="53">
        <v>206.18600000000001</v>
      </c>
    </row>
    <row r="2814" spans="1:16" hidden="1">
      <c r="A2814" s="19" t="s">
        <v>2663</v>
      </c>
      <c r="B2814" s="19" t="s">
        <v>1555</v>
      </c>
      <c r="D2814" s="51" t="s">
        <v>1879</v>
      </c>
      <c r="E2814" s="51" t="s">
        <v>0</v>
      </c>
      <c r="F2814" s="51" t="s">
        <v>722</v>
      </c>
      <c r="H2814" s="51" t="s">
        <v>623</v>
      </c>
      <c r="J2814" s="51" t="s">
        <v>136</v>
      </c>
      <c r="K2814" s="51" t="s">
        <v>3116</v>
      </c>
      <c r="L2814" s="51">
        <v>57971</v>
      </c>
      <c r="N2814" s="53">
        <v>2103.21952346541</v>
      </c>
      <c r="O2814" s="53">
        <v>2103.21952346541</v>
      </c>
      <c r="P2814" s="53">
        <v>0</v>
      </c>
    </row>
    <row r="2815" spans="1:16" hidden="1">
      <c r="A2815" s="19" t="s">
        <v>2663</v>
      </c>
      <c r="B2815" s="19" t="s">
        <v>1556</v>
      </c>
      <c r="D2815" s="51" t="s">
        <v>1879</v>
      </c>
      <c r="E2815" s="51" t="s">
        <v>0</v>
      </c>
      <c r="F2815" s="51" t="s">
        <v>722</v>
      </c>
      <c r="H2815" s="51" t="s">
        <v>623</v>
      </c>
      <c r="J2815" s="51" t="s">
        <v>136</v>
      </c>
      <c r="K2815" s="51" t="s">
        <v>3116</v>
      </c>
      <c r="L2815" s="51">
        <v>57971</v>
      </c>
      <c r="N2815" s="53">
        <v>37.439510534584798</v>
      </c>
      <c r="O2815" s="53">
        <v>37.439510534584798</v>
      </c>
      <c r="P2815" s="53">
        <v>0</v>
      </c>
    </row>
    <row r="2816" spans="1:16" hidden="1">
      <c r="A2816" s="19" t="s">
        <v>2663</v>
      </c>
      <c r="B2816" s="19" t="s">
        <v>1557</v>
      </c>
      <c r="D2816" s="51" t="s">
        <v>1879</v>
      </c>
      <c r="E2816" s="51" t="s">
        <v>460</v>
      </c>
      <c r="F2816" s="51" t="s">
        <v>2662</v>
      </c>
      <c r="H2816" s="51" t="s">
        <v>623</v>
      </c>
      <c r="J2816" s="51" t="s">
        <v>137</v>
      </c>
      <c r="K2816" s="51" t="s">
        <v>3108</v>
      </c>
      <c r="N2816" s="53">
        <v>285.60305</v>
      </c>
      <c r="O2816" s="53">
        <v>285.60305</v>
      </c>
      <c r="P2816" s="53">
        <v>0</v>
      </c>
    </row>
    <row r="2817" spans="1:16" hidden="1">
      <c r="A2817" s="19" t="s">
        <v>2149</v>
      </c>
      <c r="B2817" s="19" t="s">
        <v>1558</v>
      </c>
      <c r="D2817" s="51" t="s">
        <v>1879</v>
      </c>
      <c r="E2817" s="51" t="s">
        <v>672</v>
      </c>
      <c r="F2817" s="51" t="s">
        <v>672</v>
      </c>
      <c r="G2817" s="51" t="s">
        <v>671</v>
      </c>
      <c r="H2817" s="51" t="s">
        <v>671</v>
      </c>
      <c r="L2817" s="51" t="s">
        <v>15</v>
      </c>
      <c r="N2817" s="53">
        <v>2.7417337062353955</v>
      </c>
      <c r="O2817" s="53">
        <v>0</v>
      </c>
      <c r="P2817" s="53">
        <v>2.7417337062353955</v>
      </c>
    </row>
    <row r="2818" spans="1:16" hidden="1">
      <c r="A2818" s="19" t="s">
        <v>756</v>
      </c>
      <c r="B2818" s="19" t="s">
        <v>2340</v>
      </c>
      <c r="D2818" s="51" t="s">
        <v>1879</v>
      </c>
      <c r="E2818" s="51" t="s">
        <v>4</v>
      </c>
      <c r="F2818" s="51" t="s">
        <v>4</v>
      </c>
      <c r="H2818" s="51" t="s">
        <v>51</v>
      </c>
      <c r="I2818" s="51">
        <v>63434</v>
      </c>
      <c r="J2818" s="51" t="s">
        <v>2339</v>
      </c>
      <c r="N2818" s="53">
        <v>23000</v>
      </c>
      <c r="P2818" s="53">
        <v>23000</v>
      </c>
    </row>
    <row r="2819" spans="1:16" hidden="1">
      <c r="A2819" s="19" t="s">
        <v>2149</v>
      </c>
      <c r="B2819" s="19" t="s">
        <v>1559</v>
      </c>
      <c r="D2819" s="51" t="s">
        <v>1879</v>
      </c>
      <c r="E2819" s="51" t="s">
        <v>672</v>
      </c>
      <c r="F2819" s="51" t="s">
        <v>672</v>
      </c>
      <c r="G2819" s="51" t="s">
        <v>671</v>
      </c>
      <c r="H2819" s="51" t="s">
        <v>51</v>
      </c>
      <c r="J2819" s="51" t="s">
        <v>2327</v>
      </c>
      <c r="L2819" s="51">
        <v>56751</v>
      </c>
      <c r="N2819" s="53">
        <v>627.49235463889897</v>
      </c>
      <c r="O2819" s="53">
        <v>0</v>
      </c>
      <c r="P2819" s="53">
        <v>627.49235463889897</v>
      </c>
    </row>
    <row r="2820" spans="1:16" hidden="1">
      <c r="A2820" s="19" t="s">
        <v>1983</v>
      </c>
      <c r="B2820" s="19" t="s">
        <v>1560</v>
      </c>
      <c r="D2820" s="51" t="s">
        <v>1879</v>
      </c>
      <c r="E2820" s="51" t="s">
        <v>0</v>
      </c>
      <c r="F2820" s="51" t="s">
        <v>0</v>
      </c>
      <c r="H2820" s="51" t="s">
        <v>623</v>
      </c>
      <c r="J2820" s="51" t="s">
        <v>220</v>
      </c>
      <c r="K2820" s="51" t="s">
        <v>3373</v>
      </c>
      <c r="N2820" s="53">
        <v>7675</v>
      </c>
      <c r="P2820" s="53">
        <v>7675</v>
      </c>
    </row>
    <row r="2821" spans="1:16" hidden="1">
      <c r="A2821" s="19" t="s">
        <v>2276</v>
      </c>
      <c r="B2821" s="19" t="s">
        <v>2275</v>
      </c>
      <c r="D2821" s="51" t="s">
        <v>1879</v>
      </c>
      <c r="E2821" s="51" t="s">
        <v>0</v>
      </c>
      <c r="F2821" s="51" t="s">
        <v>0</v>
      </c>
      <c r="H2821" s="51" t="s">
        <v>1</v>
      </c>
      <c r="J2821" s="51" t="s">
        <v>2274</v>
      </c>
      <c r="K2821" s="51" t="s">
        <v>2273</v>
      </c>
      <c r="L2821" s="51">
        <v>56406</v>
      </c>
      <c r="N2821" s="53">
        <v>3984</v>
      </c>
      <c r="O2821" s="53">
        <v>0</v>
      </c>
      <c r="P2821" s="53">
        <v>3984</v>
      </c>
    </row>
    <row r="2822" spans="1:16" hidden="1">
      <c r="A2822" s="19" t="s">
        <v>2276</v>
      </c>
      <c r="B2822" s="19" t="s">
        <v>3800</v>
      </c>
      <c r="D2822" s="51" t="s">
        <v>1879</v>
      </c>
      <c r="E2822" s="51" t="s">
        <v>0</v>
      </c>
      <c r="F2822" s="51" t="s">
        <v>0</v>
      </c>
      <c r="H2822" s="51" t="s">
        <v>623</v>
      </c>
      <c r="J2822" s="51" t="s">
        <v>161</v>
      </c>
      <c r="K2822" s="51" t="s">
        <v>3799</v>
      </c>
      <c r="L2822" s="51">
        <v>10144</v>
      </c>
      <c r="N2822" s="53">
        <v>8566</v>
      </c>
      <c r="O2822" s="53">
        <v>0</v>
      </c>
      <c r="P2822" s="53">
        <v>8566</v>
      </c>
    </row>
    <row r="2823" spans="1:16" hidden="1">
      <c r="A2823" s="19" t="s">
        <v>1981</v>
      </c>
      <c r="B2823" s="19" t="s">
        <v>3798</v>
      </c>
      <c r="D2823" s="51" t="s">
        <v>1879</v>
      </c>
      <c r="E2823" s="51" t="s">
        <v>0</v>
      </c>
      <c r="F2823" s="51" t="s">
        <v>0</v>
      </c>
      <c r="H2823" s="51" t="s">
        <v>623</v>
      </c>
      <c r="J2823" s="51" t="s">
        <v>162</v>
      </c>
      <c r="N2823" s="53">
        <v>440</v>
      </c>
      <c r="P2823" s="53">
        <v>440</v>
      </c>
    </row>
    <row r="2824" spans="1:16" hidden="1">
      <c r="A2824" s="19" t="s">
        <v>652</v>
      </c>
      <c r="B2824" s="19" t="s">
        <v>2006</v>
      </c>
      <c r="D2824" s="51" t="s">
        <v>1879</v>
      </c>
      <c r="E2824" s="51" t="s">
        <v>672</v>
      </c>
      <c r="F2824" s="51" t="s">
        <v>671</v>
      </c>
      <c r="G2824" s="51" t="s">
        <v>2004</v>
      </c>
      <c r="N2824" s="53">
        <v>157782</v>
      </c>
      <c r="O2824" s="53">
        <v>32503</v>
      </c>
      <c r="P2824" s="53">
        <v>125279</v>
      </c>
    </row>
    <row r="2825" spans="1:16" hidden="1">
      <c r="A2825" s="19" t="s">
        <v>2015</v>
      </c>
      <c r="B2825" s="19" t="s">
        <v>1561</v>
      </c>
      <c r="D2825" s="51" t="s">
        <v>1879</v>
      </c>
      <c r="E2825" s="51" t="s">
        <v>672</v>
      </c>
      <c r="F2825" s="51" t="s">
        <v>672</v>
      </c>
      <c r="G2825" s="51" t="s">
        <v>671</v>
      </c>
      <c r="H2825" s="51" t="s">
        <v>671</v>
      </c>
      <c r="N2825" s="53">
        <v>2290931.676</v>
      </c>
      <c r="O2825" s="53">
        <v>1645872.8589999999</v>
      </c>
      <c r="P2825" s="53">
        <v>645058.81700000004</v>
      </c>
    </row>
    <row r="2826" spans="1:16" hidden="1">
      <c r="A2826" s="19" t="s">
        <v>2263</v>
      </c>
      <c r="B2826" s="19" t="s">
        <v>1561</v>
      </c>
      <c r="D2826" s="51" t="s">
        <v>1879</v>
      </c>
      <c r="E2826" s="51" t="s">
        <v>672</v>
      </c>
      <c r="F2826" s="51" t="s">
        <v>672</v>
      </c>
      <c r="G2826" s="51" t="s">
        <v>671</v>
      </c>
      <c r="H2826" s="51" t="s">
        <v>671</v>
      </c>
      <c r="N2826" s="53">
        <v>27874</v>
      </c>
      <c r="P2826" s="53">
        <v>27874</v>
      </c>
    </row>
    <row r="2827" spans="1:16" hidden="1">
      <c r="A2827" s="19" t="s">
        <v>2066</v>
      </c>
      <c r="B2827" s="19" t="s">
        <v>1561</v>
      </c>
      <c r="D2827" s="51" t="s">
        <v>1879</v>
      </c>
      <c r="E2827" s="51" t="s">
        <v>672</v>
      </c>
      <c r="F2827" s="51" t="s">
        <v>672</v>
      </c>
      <c r="G2827" s="51" t="s">
        <v>671</v>
      </c>
      <c r="H2827" s="51" t="s">
        <v>671</v>
      </c>
      <c r="N2827" s="53">
        <v>616450</v>
      </c>
      <c r="P2827" s="53">
        <v>616450</v>
      </c>
    </row>
    <row r="2828" spans="1:16" hidden="1">
      <c r="A2828" s="19" t="s">
        <v>2149</v>
      </c>
      <c r="B2828" s="19" t="s">
        <v>1562</v>
      </c>
      <c r="D2828" s="51" t="s">
        <v>1879</v>
      </c>
      <c r="E2828" s="51" t="s">
        <v>672</v>
      </c>
      <c r="F2828" s="51" t="s">
        <v>672</v>
      </c>
      <c r="G2828" s="51" t="s">
        <v>671</v>
      </c>
      <c r="H2828" s="51" t="s">
        <v>6</v>
      </c>
      <c r="L2828" s="51">
        <v>10737</v>
      </c>
      <c r="N2828" s="53">
        <v>57.873541533096905</v>
      </c>
      <c r="O2828" s="53">
        <v>0</v>
      </c>
      <c r="P2828" s="53">
        <v>57.873541533096905</v>
      </c>
    </row>
    <row r="2829" spans="1:16" hidden="1">
      <c r="A2829" s="19" t="s">
        <v>2268</v>
      </c>
      <c r="B2829" s="19" t="s">
        <v>1563</v>
      </c>
      <c r="D2829" s="51" t="s">
        <v>1879</v>
      </c>
      <c r="E2829" s="51" t="s">
        <v>676</v>
      </c>
      <c r="F2829" s="51" t="s">
        <v>962</v>
      </c>
      <c r="H2829" s="51" t="s">
        <v>623</v>
      </c>
      <c r="J2829" s="51" t="s">
        <v>249</v>
      </c>
      <c r="K2829" s="51" t="s">
        <v>2791</v>
      </c>
      <c r="L2829" s="51">
        <v>450</v>
      </c>
      <c r="N2829" s="53">
        <v>1612</v>
      </c>
      <c r="O2829" s="53">
        <v>0</v>
      </c>
      <c r="P2829" s="53">
        <v>1612</v>
      </c>
    </row>
    <row r="2830" spans="1:16" hidden="1">
      <c r="A2830" s="19" t="s">
        <v>2268</v>
      </c>
      <c r="B2830" s="19" t="s">
        <v>1564</v>
      </c>
      <c r="D2830" s="51" t="s">
        <v>1879</v>
      </c>
      <c r="E2830" s="51" t="s">
        <v>676</v>
      </c>
      <c r="F2830" s="51" t="s">
        <v>962</v>
      </c>
      <c r="H2830" s="51" t="s">
        <v>623</v>
      </c>
      <c r="J2830" s="51" t="s">
        <v>249</v>
      </c>
      <c r="K2830" s="51" t="s">
        <v>2790</v>
      </c>
      <c r="L2830" s="51">
        <v>450</v>
      </c>
      <c r="N2830" s="53">
        <v>1310</v>
      </c>
      <c r="O2830" s="53">
        <v>0</v>
      </c>
      <c r="P2830" s="53">
        <v>1310</v>
      </c>
    </row>
    <row r="2831" spans="1:16" hidden="1">
      <c r="A2831" s="19" t="s">
        <v>41</v>
      </c>
      <c r="B2831" s="19" t="s">
        <v>1565</v>
      </c>
      <c r="D2831" s="51" t="s">
        <v>1879</v>
      </c>
      <c r="E2831" s="51" t="s">
        <v>460</v>
      </c>
      <c r="F2831" s="51" t="s">
        <v>460</v>
      </c>
      <c r="H2831" s="51" t="s">
        <v>623</v>
      </c>
      <c r="J2831" s="51">
        <v>61830</v>
      </c>
      <c r="K2831" s="51" t="s">
        <v>3857</v>
      </c>
      <c r="N2831" s="53">
        <v>300560</v>
      </c>
      <c r="P2831" s="53">
        <v>300560</v>
      </c>
    </row>
    <row r="2832" spans="1:16" hidden="1">
      <c r="A2832" s="19" t="s">
        <v>41</v>
      </c>
      <c r="B2832" s="19" t="s">
        <v>1566</v>
      </c>
      <c r="D2832" s="51" t="s">
        <v>1879</v>
      </c>
      <c r="E2832" s="51" t="s">
        <v>460</v>
      </c>
      <c r="F2832" s="51" t="s">
        <v>460</v>
      </c>
      <c r="H2832" s="51" t="s">
        <v>623</v>
      </c>
      <c r="J2832" s="51">
        <v>61825</v>
      </c>
      <c r="K2832" s="51" t="s">
        <v>3858</v>
      </c>
      <c r="N2832" s="53">
        <v>419413</v>
      </c>
      <c r="P2832" s="53">
        <v>419413</v>
      </c>
    </row>
    <row r="2833" spans="1:16" hidden="1">
      <c r="A2833" s="19" t="s">
        <v>128</v>
      </c>
      <c r="B2833" s="19" t="s">
        <v>1567</v>
      </c>
      <c r="D2833" s="51" t="s">
        <v>1879</v>
      </c>
      <c r="E2833" s="51" t="s">
        <v>622</v>
      </c>
      <c r="F2833" s="51" t="s">
        <v>622</v>
      </c>
      <c r="H2833" s="51" t="s">
        <v>623</v>
      </c>
      <c r="L2833" s="51">
        <v>56144</v>
      </c>
      <c r="N2833" s="53">
        <v>700.85050279999996</v>
      </c>
      <c r="P2833" s="53">
        <v>700.85050279999996</v>
      </c>
    </row>
    <row r="2834" spans="1:16" hidden="1">
      <c r="A2834" s="19" t="s">
        <v>1989</v>
      </c>
      <c r="B2834" s="19" t="s">
        <v>3416</v>
      </c>
      <c r="D2834" s="51" t="s">
        <v>1879</v>
      </c>
      <c r="E2834" s="51" t="s">
        <v>460</v>
      </c>
      <c r="F2834" s="51" t="s">
        <v>460</v>
      </c>
      <c r="H2834" s="51" t="s">
        <v>623</v>
      </c>
      <c r="J2834" s="51" t="s">
        <v>471</v>
      </c>
      <c r="K2834" s="51" t="s">
        <v>3415</v>
      </c>
      <c r="L2834" s="51" t="s">
        <v>3414</v>
      </c>
      <c r="N2834" s="53">
        <v>31512</v>
      </c>
      <c r="O2834" s="53">
        <v>0</v>
      </c>
      <c r="P2834" s="53">
        <v>31512</v>
      </c>
    </row>
    <row r="2835" spans="1:16" hidden="1">
      <c r="A2835" s="19" t="s">
        <v>1986</v>
      </c>
      <c r="B2835" s="19" t="s">
        <v>1568</v>
      </c>
      <c r="D2835" s="51" t="s">
        <v>1879</v>
      </c>
      <c r="E2835" s="51" t="s">
        <v>460</v>
      </c>
      <c r="F2835" s="51" t="s">
        <v>460</v>
      </c>
      <c r="H2835" s="51" t="s">
        <v>623</v>
      </c>
      <c r="J2835" s="51" t="s">
        <v>3398</v>
      </c>
      <c r="K2835" s="51" t="s">
        <v>3397</v>
      </c>
      <c r="L2835" s="51">
        <v>57220</v>
      </c>
      <c r="N2835" s="53">
        <v>0</v>
      </c>
      <c r="O2835" s="53">
        <v>0</v>
      </c>
      <c r="P2835" s="53">
        <v>0</v>
      </c>
    </row>
    <row r="2836" spans="1:16" hidden="1">
      <c r="A2836" s="19" t="s">
        <v>1985</v>
      </c>
      <c r="B2836" s="19" t="s">
        <v>1568</v>
      </c>
      <c r="D2836" s="51" t="s">
        <v>1879</v>
      </c>
      <c r="E2836" s="51" t="s">
        <v>460</v>
      </c>
      <c r="F2836" s="51" t="s">
        <v>460</v>
      </c>
      <c r="H2836" s="51" t="s">
        <v>623</v>
      </c>
      <c r="J2836" s="51" t="s">
        <v>3398</v>
      </c>
      <c r="K2836" s="51" t="s">
        <v>3397</v>
      </c>
      <c r="L2836" s="51">
        <v>57220</v>
      </c>
      <c r="N2836" s="53">
        <v>2.7461509343569106E-2</v>
      </c>
      <c r="O2836" s="53">
        <v>7.35849207574131E-11</v>
      </c>
      <c r="P2836" s="53">
        <v>2.7461509269984186E-2</v>
      </c>
    </row>
    <row r="2837" spans="1:16" hidden="1">
      <c r="A2837" s="19" t="s">
        <v>1984</v>
      </c>
      <c r="B2837" s="19" t="s">
        <v>1568</v>
      </c>
      <c r="D2837" s="51" t="s">
        <v>1879</v>
      </c>
      <c r="E2837" s="51" t="s">
        <v>460</v>
      </c>
      <c r="F2837" s="51" t="s">
        <v>460</v>
      </c>
      <c r="H2837" s="51" t="s">
        <v>623</v>
      </c>
      <c r="J2837" s="51" t="s">
        <v>3398</v>
      </c>
      <c r="K2837" s="51" t="s">
        <v>3397</v>
      </c>
      <c r="L2837" s="51">
        <v>57220</v>
      </c>
      <c r="N2837" s="53">
        <v>3731.9204784906565</v>
      </c>
      <c r="O2837" s="53">
        <v>9.9999264150792429E-6</v>
      </c>
      <c r="P2837" s="53">
        <v>3731.9204684907299</v>
      </c>
    </row>
    <row r="2838" spans="1:16" hidden="1">
      <c r="A2838" s="19" t="s">
        <v>1986</v>
      </c>
      <c r="B2838" s="19" t="s">
        <v>1569</v>
      </c>
      <c r="D2838" s="51" t="s">
        <v>1879</v>
      </c>
      <c r="E2838" s="51" t="s">
        <v>460</v>
      </c>
      <c r="F2838" s="51" t="s">
        <v>460</v>
      </c>
      <c r="H2838" s="51" t="s">
        <v>623</v>
      </c>
      <c r="J2838" s="51" t="s">
        <v>3396</v>
      </c>
      <c r="K2838" s="51" t="s">
        <v>3395</v>
      </c>
      <c r="L2838" s="51">
        <v>57222</v>
      </c>
      <c r="N2838" s="53">
        <v>0</v>
      </c>
      <c r="O2838" s="53">
        <v>0</v>
      </c>
      <c r="P2838" s="53">
        <v>0</v>
      </c>
    </row>
    <row r="2839" spans="1:16" hidden="1">
      <c r="A2839" s="19" t="s">
        <v>1985</v>
      </c>
      <c r="B2839" s="19" t="s">
        <v>1569</v>
      </c>
      <c r="D2839" s="51" t="s">
        <v>1879</v>
      </c>
      <c r="E2839" s="51" t="s">
        <v>460</v>
      </c>
      <c r="F2839" s="51" t="s">
        <v>460</v>
      </c>
      <c r="H2839" s="51" t="s">
        <v>623</v>
      </c>
      <c r="J2839" s="51" t="s">
        <v>3396</v>
      </c>
      <c r="K2839" s="51" t="s">
        <v>3395</v>
      </c>
      <c r="L2839" s="51">
        <v>57222</v>
      </c>
      <c r="N2839" s="53">
        <v>2.5911401485918889E-2</v>
      </c>
      <c r="O2839" s="53">
        <v>1.8902420859243519E-5</v>
      </c>
      <c r="P2839" s="53">
        <v>2.5892499065059645E-2</v>
      </c>
    </row>
    <row r="2840" spans="1:16" hidden="1">
      <c r="A2840" s="19" t="s">
        <v>1984</v>
      </c>
      <c r="B2840" s="19" t="s">
        <v>1569</v>
      </c>
      <c r="D2840" s="51" t="s">
        <v>1879</v>
      </c>
      <c r="E2840" s="51" t="s">
        <v>460</v>
      </c>
      <c r="F2840" s="51" t="s">
        <v>460</v>
      </c>
      <c r="H2840" s="51" t="s">
        <v>623</v>
      </c>
      <c r="J2840" s="51" t="s">
        <v>3396</v>
      </c>
      <c r="K2840" s="51" t="s">
        <v>3395</v>
      </c>
      <c r="L2840" s="51">
        <v>57222</v>
      </c>
      <c r="N2840" s="53">
        <v>3521.2663885985139</v>
      </c>
      <c r="O2840" s="53">
        <v>2.5687710975791407</v>
      </c>
      <c r="P2840" s="53">
        <v>3518.6976175009349</v>
      </c>
    </row>
    <row r="2841" spans="1:16" hidden="1">
      <c r="A2841" s="19" t="s">
        <v>1986</v>
      </c>
      <c r="B2841" s="19" t="s">
        <v>1570</v>
      </c>
      <c r="D2841" s="51" t="s">
        <v>1879</v>
      </c>
      <c r="E2841" s="51" t="s">
        <v>460</v>
      </c>
      <c r="F2841" s="51" t="s">
        <v>460</v>
      </c>
      <c r="H2841" s="51" t="s">
        <v>623</v>
      </c>
      <c r="J2841" s="51" t="s">
        <v>3394</v>
      </c>
      <c r="K2841" s="51" t="s">
        <v>3393</v>
      </c>
      <c r="L2841" s="51">
        <v>57223</v>
      </c>
      <c r="N2841" s="53">
        <v>0</v>
      </c>
      <c r="O2841" s="53">
        <v>0</v>
      </c>
      <c r="P2841" s="53">
        <v>0</v>
      </c>
    </row>
    <row r="2842" spans="1:16" hidden="1">
      <c r="A2842" s="19" t="s">
        <v>1985</v>
      </c>
      <c r="B2842" s="19" t="s">
        <v>1570</v>
      </c>
      <c r="D2842" s="51" t="s">
        <v>1879</v>
      </c>
      <c r="E2842" s="51" t="s">
        <v>460</v>
      </c>
      <c r="F2842" s="51" t="s">
        <v>460</v>
      </c>
      <c r="H2842" s="51" t="s">
        <v>623</v>
      </c>
      <c r="J2842" s="51" t="s">
        <v>3394</v>
      </c>
      <c r="K2842" s="51" t="s">
        <v>3393</v>
      </c>
      <c r="L2842" s="51">
        <v>57223</v>
      </c>
      <c r="N2842" s="53">
        <v>1.3037270657807928E-2</v>
      </c>
      <c r="O2842" s="53">
        <v>1.7830604978967269E-4</v>
      </c>
      <c r="P2842" s="53">
        <v>1.2858964608018256E-2</v>
      </c>
    </row>
    <row r="2843" spans="1:16" hidden="1">
      <c r="A2843" s="19" t="s">
        <v>1984</v>
      </c>
      <c r="B2843" s="19" t="s">
        <v>1570</v>
      </c>
      <c r="D2843" s="51" t="s">
        <v>1879</v>
      </c>
      <c r="E2843" s="51" t="s">
        <v>460</v>
      </c>
      <c r="F2843" s="51" t="s">
        <v>460</v>
      </c>
      <c r="H2843" s="51" t="s">
        <v>623</v>
      </c>
      <c r="J2843" s="51" t="s">
        <v>3394</v>
      </c>
      <c r="K2843" s="51" t="s">
        <v>3393</v>
      </c>
      <c r="L2843" s="51">
        <v>57223</v>
      </c>
      <c r="N2843" s="53">
        <v>1771.7182527293421</v>
      </c>
      <c r="O2843" s="53">
        <v>24.231151693950213</v>
      </c>
      <c r="P2843" s="53">
        <v>1747.4871010353918</v>
      </c>
    </row>
    <row r="2844" spans="1:16" hidden="1">
      <c r="A2844" s="19" t="s">
        <v>1986</v>
      </c>
      <c r="B2844" s="19" t="s">
        <v>1571</v>
      </c>
      <c r="D2844" s="51" t="s">
        <v>1879</v>
      </c>
      <c r="E2844" s="51" t="s">
        <v>460</v>
      </c>
      <c r="F2844" s="51" t="s">
        <v>460</v>
      </c>
      <c r="H2844" s="51" t="s">
        <v>623</v>
      </c>
      <c r="J2844" s="51" t="s">
        <v>338</v>
      </c>
      <c r="K2844" s="51" t="s">
        <v>3184</v>
      </c>
      <c r="L2844" s="51">
        <v>57225</v>
      </c>
      <c r="N2844" s="53">
        <v>0</v>
      </c>
      <c r="O2844" s="53">
        <v>0</v>
      </c>
      <c r="P2844" s="53">
        <v>0</v>
      </c>
    </row>
    <row r="2845" spans="1:16" hidden="1">
      <c r="A2845" s="19" t="s">
        <v>1985</v>
      </c>
      <c r="B2845" s="19" t="s">
        <v>1571</v>
      </c>
      <c r="D2845" s="51" t="s">
        <v>1879</v>
      </c>
      <c r="E2845" s="51" t="s">
        <v>460</v>
      </c>
      <c r="F2845" s="51" t="s">
        <v>460</v>
      </c>
      <c r="H2845" s="51" t="s">
        <v>623</v>
      </c>
      <c r="J2845" s="51" t="s">
        <v>338</v>
      </c>
      <c r="K2845" s="51" t="s">
        <v>3184</v>
      </c>
      <c r="L2845" s="51">
        <v>57225</v>
      </c>
      <c r="N2845" s="53">
        <v>4.5955686581319558E-2</v>
      </c>
      <c r="O2845" s="53">
        <v>3.1067001656874131E-4</v>
      </c>
      <c r="P2845" s="53">
        <v>4.5645016564750819E-2</v>
      </c>
    </row>
    <row r="2846" spans="1:16" hidden="1">
      <c r="A2846" s="19" t="s">
        <v>1984</v>
      </c>
      <c r="B2846" s="19" t="s">
        <v>1571</v>
      </c>
      <c r="D2846" s="51" t="s">
        <v>1879</v>
      </c>
      <c r="E2846" s="51" t="s">
        <v>460</v>
      </c>
      <c r="F2846" s="51" t="s">
        <v>460</v>
      </c>
      <c r="H2846" s="51" t="s">
        <v>623</v>
      </c>
      <c r="J2846" s="51" t="s">
        <v>338</v>
      </c>
      <c r="K2846" s="51" t="s">
        <v>3184</v>
      </c>
      <c r="L2846" s="51">
        <v>57225</v>
      </c>
      <c r="N2846" s="53">
        <v>6245.2127343134189</v>
      </c>
      <c r="O2846" s="53">
        <v>42.218939329983435</v>
      </c>
      <c r="P2846" s="53">
        <v>6202.9937949834357</v>
      </c>
    </row>
    <row r="2847" spans="1:16" hidden="1">
      <c r="A2847" s="19" t="s">
        <v>1986</v>
      </c>
      <c r="B2847" s="19" t="s">
        <v>1572</v>
      </c>
      <c r="D2847" s="51" t="s">
        <v>1879</v>
      </c>
      <c r="E2847" s="51" t="s">
        <v>460</v>
      </c>
      <c r="F2847" s="51" t="s">
        <v>460</v>
      </c>
      <c r="H2847" s="51" t="s">
        <v>623</v>
      </c>
      <c r="J2847" s="51" t="s">
        <v>267</v>
      </c>
      <c r="K2847" s="51" t="s">
        <v>3392</v>
      </c>
      <c r="L2847" s="51">
        <v>57226</v>
      </c>
      <c r="N2847" s="53">
        <v>0</v>
      </c>
      <c r="O2847" s="53">
        <v>0</v>
      </c>
      <c r="P2847" s="53">
        <v>0</v>
      </c>
    </row>
    <row r="2848" spans="1:16" hidden="1">
      <c r="A2848" s="19" t="s">
        <v>1985</v>
      </c>
      <c r="B2848" s="19" t="s">
        <v>1572</v>
      </c>
      <c r="D2848" s="51" t="s">
        <v>1879</v>
      </c>
      <c r="E2848" s="51" t="s">
        <v>460</v>
      </c>
      <c r="F2848" s="51" t="s">
        <v>460</v>
      </c>
      <c r="H2848" s="51" t="s">
        <v>623</v>
      </c>
      <c r="J2848" s="51" t="s">
        <v>267</v>
      </c>
      <c r="K2848" s="51" t="s">
        <v>3392</v>
      </c>
      <c r="L2848" s="51">
        <v>57226</v>
      </c>
      <c r="N2848" s="53">
        <v>5.2302659806136567E-3</v>
      </c>
      <c r="O2848" s="53">
        <v>1.118857248418051E-4</v>
      </c>
      <c r="P2848" s="53">
        <v>5.1183802557718512E-3</v>
      </c>
    </row>
    <row r="2849" spans="1:16" hidden="1">
      <c r="A2849" s="19" t="s">
        <v>1984</v>
      </c>
      <c r="B2849" s="19" t="s">
        <v>1572</v>
      </c>
      <c r="D2849" s="51" t="s">
        <v>1879</v>
      </c>
      <c r="E2849" s="51" t="s">
        <v>460</v>
      </c>
      <c r="F2849" s="51" t="s">
        <v>460</v>
      </c>
      <c r="H2849" s="51" t="s">
        <v>623</v>
      </c>
      <c r="J2849" s="51" t="s">
        <v>267</v>
      </c>
      <c r="K2849" s="51" t="s">
        <v>3392</v>
      </c>
      <c r="L2849" s="51">
        <v>57226</v>
      </c>
      <c r="N2849" s="53">
        <v>710.77435973401941</v>
      </c>
      <c r="O2849" s="53">
        <v>15.204868114275158</v>
      </c>
      <c r="P2849" s="53">
        <v>695.56949161974421</v>
      </c>
    </row>
    <row r="2850" spans="1:16" hidden="1">
      <c r="A2850" s="19" t="s">
        <v>1986</v>
      </c>
      <c r="B2850" s="19" t="s">
        <v>1573</v>
      </c>
      <c r="D2850" s="51" t="s">
        <v>1879</v>
      </c>
      <c r="E2850" s="51" t="s">
        <v>460</v>
      </c>
      <c r="F2850" s="51" t="s">
        <v>460</v>
      </c>
      <c r="H2850" s="51" t="s">
        <v>623</v>
      </c>
      <c r="J2850" s="51" t="s">
        <v>339</v>
      </c>
      <c r="K2850" s="51" t="s">
        <v>3183</v>
      </c>
      <c r="L2850" s="51">
        <v>57227</v>
      </c>
      <c r="N2850" s="53">
        <v>0</v>
      </c>
      <c r="O2850" s="53">
        <v>0</v>
      </c>
      <c r="P2850" s="53">
        <v>0</v>
      </c>
    </row>
    <row r="2851" spans="1:16" hidden="1">
      <c r="A2851" s="19" t="s">
        <v>1985</v>
      </c>
      <c r="B2851" s="19" t="s">
        <v>1573</v>
      </c>
      <c r="D2851" s="51" t="s">
        <v>1879</v>
      </c>
      <c r="E2851" s="51" t="s">
        <v>460</v>
      </c>
      <c r="F2851" s="51" t="s">
        <v>460</v>
      </c>
      <c r="H2851" s="51" t="s">
        <v>623</v>
      </c>
      <c r="J2851" s="51" t="s">
        <v>339</v>
      </c>
      <c r="K2851" s="51" t="s">
        <v>3183</v>
      </c>
      <c r="L2851" s="51">
        <v>57227</v>
      </c>
      <c r="N2851" s="53">
        <v>4.3705578470619962E-2</v>
      </c>
      <c r="O2851" s="53">
        <v>3.1532161374950041E-4</v>
      </c>
      <c r="P2851" s="53">
        <v>4.3390256856870459E-2</v>
      </c>
    </row>
    <row r="2852" spans="1:16" hidden="1">
      <c r="A2852" s="19" t="s">
        <v>1984</v>
      </c>
      <c r="B2852" s="19" t="s">
        <v>1573</v>
      </c>
      <c r="D2852" s="51" t="s">
        <v>1879</v>
      </c>
      <c r="E2852" s="51" t="s">
        <v>460</v>
      </c>
      <c r="F2852" s="51" t="s">
        <v>460</v>
      </c>
      <c r="H2852" s="51" t="s">
        <v>623</v>
      </c>
      <c r="J2852" s="51" t="s">
        <v>339</v>
      </c>
      <c r="K2852" s="51" t="s">
        <v>3183</v>
      </c>
      <c r="L2852" s="51">
        <v>57227</v>
      </c>
      <c r="N2852" s="53">
        <v>5939.4311244215296</v>
      </c>
      <c r="O2852" s="53">
        <v>42.851074678386254</v>
      </c>
      <c r="P2852" s="53">
        <v>5896.5800497431437</v>
      </c>
    </row>
    <row r="2853" spans="1:16" hidden="1">
      <c r="A2853" s="19" t="s">
        <v>1986</v>
      </c>
      <c r="B2853" s="19" t="s">
        <v>1574</v>
      </c>
      <c r="D2853" s="51" t="s">
        <v>1879</v>
      </c>
      <c r="E2853" s="51" t="s">
        <v>460</v>
      </c>
      <c r="F2853" s="51" t="s">
        <v>460</v>
      </c>
      <c r="H2853" s="51" t="s">
        <v>623</v>
      </c>
      <c r="J2853" s="51" t="s">
        <v>342</v>
      </c>
      <c r="K2853" s="51" t="s">
        <v>3177</v>
      </c>
      <c r="L2853" s="51">
        <v>57245</v>
      </c>
      <c r="N2853" s="53">
        <v>0</v>
      </c>
      <c r="O2853" s="53">
        <v>0</v>
      </c>
      <c r="P2853" s="53">
        <v>0</v>
      </c>
    </row>
    <row r="2854" spans="1:16" hidden="1">
      <c r="A2854" s="19" t="s">
        <v>1985</v>
      </c>
      <c r="B2854" s="19" t="s">
        <v>1574</v>
      </c>
      <c r="D2854" s="51" t="s">
        <v>1879</v>
      </c>
      <c r="E2854" s="51" t="s">
        <v>460</v>
      </c>
      <c r="F2854" s="51" t="s">
        <v>460</v>
      </c>
      <c r="H2854" s="51" t="s">
        <v>623</v>
      </c>
      <c r="J2854" s="51" t="s">
        <v>342</v>
      </c>
      <c r="K2854" s="51" t="s">
        <v>3177</v>
      </c>
      <c r="L2854" s="51">
        <v>57245</v>
      </c>
      <c r="N2854" s="53">
        <v>7.5529304273313294E-2</v>
      </c>
      <c r="O2854" s="53">
        <v>5.3147680337995611E-4</v>
      </c>
      <c r="P2854" s="53">
        <v>7.4997827469933331E-2</v>
      </c>
    </row>
    <row r="2855" spans="1:16" hidden="1">
      <c r="A2855" s="19" t="s">
        <v>1984</v>
      </c>
      <c r="B2855" s="19" t="s">
        <v>1574</v>
      </c>
      <c r="D2855" s="51" t="s">
        <v>1879</v>
      </c>
      <c r="E2855" s="51" t="s">
        <v>460</v>
      </c>
      <c r="F2855" s="51" t="s">
        <v>460</v>
      </c>
      <c r="H2855" s="51" t="s">
        <v>623</v>
      </c>
      <c r="J2855" s="51" t="s">
        <v>342</v>
      </c>
      <c r="K2855" s="51" t="s">
        <v>3177</v>
      </c>
      <c r="L2855" s="51">
        <v>57245</v>
      </c>
      <c r="N2855" s="53">
        <v>10264.161150695727</v>
      </c>
      <c r="O2855" s="53">
        <v>72.225788523196627</v>
      </c>
      <c r="P2855" s="53">
        <v>10191.935362172529</v>
      </c>
    </row>
    <row r="2856" spans="1:16" hidden="1">
      <c r="A2856" s="19" t="s">
        <v>1986</v>
      </c>
      <c r="B2856" s="19" t="s">
        <v>1575</v>
      </c>
      <c r="D2856" s="51" t="s">
        <v>1879</v>
      </c>
      <c r="E2856" s="51" t="s">
        <v>460</v>
      </c>
      <c r="F2856" s="51" t="s">
        <v>460</v>
      </c>
      <c r="H2856" s="51" t="s">
        <v>623</v>
      </c>
      <c r="J2856" s="51" t="s">
        <v>343</v>
      </c>
      <c r="K2856" s="51" t="s">
        <v>3111</v>
      </c>
      <c r="L2856" s="51">
        <v>57246</v>
      </c>
      <c r="N2856" s="53">
        <v>0</v>
      </c>
      <c r="O2856" s="53">
        <v>0</v>
      </c>
      <c r="P2856" s="53">
        <v>0</v>
      </c>
    </row>
    <row r="2857" spans="1:16" hidden="1">
      <c r="A2857" s="19" t="s">
        <v>1985</v>
      </c>
      <c r="B2857" s="19" t="s">
        <v>1575</v>
      </c>
      <c r="D2857" s="51" t="s">
        <v>1879</v>
      </c>
      <c r="E2857" s="51" t="s">
        <v>460</v>
      </c>
      <c r="F2857" s="51" t="s">
        <v>460</v>
      </c>
      <c r="H2857" s="51" t="s">
        <v>623</v>
      </c>
      <c r="J2857" s="51" t="s">
        <v>343</v>
      </c>
      <c r="K2857" s="51" t="s">
        <v>3111</v>
      </c>
      <c r="L2857" s="51">
        <v>57246</v>
      </c>
      <c r="N2857" s="53">
        <v>2.1866685563632721E-2</v>
      </c>
      <c r="O2857" s="53">
        <v>1.7457904713823045E-4</v>
      </c>
      <c r="P2857" s="53">
        <v>2.1692106516494489E-2</v>
      </c>
    </row>
    <row r="2858" spans="1:16" hidden="1">
      <c r="A2858" s="19" t="s">
        <v>1984</v>
      </c>
      <c r="B2858" s="19" t="s">
        <v>1575</v>
      </c>
      <c r="D2858" s="51" t="s">
        <v>1879</v>
      </c>
      <c r="E2858" s="51" t="s">
        <v>460</v>
      </c>
      <c r="F2858" s="51" t="s">
        <v>460</v>
      </c>
      <c r="H2858" s="51" t="s">
        <v>623</v>
      </c>
      <c r="J2858" s="51" t="s">
        <v>343</v>
      </c>
      <c r="K2858" s="51" t="s">
        <v>3111</v>
      </c>
      <c r="L2858" s="51">
        <v>57246</v>
      </c>
      <c r="N2858" s="53">
        <v>2971.6040233144367</v>
      </c>
      <c r="O2858" s="53">
        <v>23.724665420952864</v>
      </c>
      <c r="P2858" s="53">
        <v>2947.8793578934838</v>
      </c>
    </row>
    <row r="2859" spans="1:16" hidden="1">
      <c r="A2859" s="19" t="s">
        <v>1986</v>
      </c>
      <c r="B2859" s="19" t="s">
        <v>1576</v>
      </c>
      <c r="D2859" s="51" t="s">
        <v>1879</v>
      </c>
      <c r="E2859" s="51" t="s">
        <v>460</v>
      </c>
      <c r="F2859" s="51" t="s">
        <v>460</v>
      </c>
      <c r="H2859" s="51" t="s">
        <v>623</v>
      </c>
      <c r="J2859" s="51" t="s">
        <v>347</v>
      </c>
      <c r="K2859" s="51" t="s">
        <v>3110</v>
      </c>
      <c r="L2859" s="51">
        <v>57540</v>
      </c>
      <c r="N2859" s="53">
        <v>0</v>
      </c>
      <c r="O2859" s="53">
        <v>0</v>
      </c>
      <c r="P2859" s="53">
        <v>0</v>
      </c>
    </row>
    <row r="2860" spans="1:16" hidden="1">
      <c r="A2860" s="19" t="s">
        <v>1985</v>
      </c>
      <c r="B2860" s="19" t="s">
        <v>1576</v>
      </c>
      <c r="D2860" s="51" t="s">
        <v>1879</v>
      </c>
      <c r="E2860" s="51" t="s">
        <v>460</v>
      </c>
      <c r="F2860" s="51" t="s">
        <v>460</v>
      </c>
      <c r="H2860" s="51" t="s">
        <v>623</v>
      </c>
      <c r="J2860" s="51" t="s">
        <v>347</v>
      </c>
      <c r="K2860" s="51" t="s">
        <v>3110</v>
      </c>
      <c r="L2860" s="51">
        <v>57540</v>
      </c>
      <c r="N2860" s="53">
        <v>6.6678946142436968E-2</v>
      </c>
      <c r="O2860" s="53">
        <v>8.0589807854946737E-4</v>
      </c>
      <c r="P2860" s="53">
        <v>6.5873048063887496E-2</v>
      </c>
    </row>
    <row r="2861" spans="1:16" hidden="1">
      <c r="A2861" s="19" t="s">
        <v>1984</v>
      </c>
      <c r="B2861" s="19" t="s">
        <v>1576</v>
      </c>
      <c r="D2861" s="51" t="s">
        <v>1879</v>
      </c>
      <c r="E2861" s="51" t="s">
        <v>460</v>
      </c>
      <c r="F2861" s="51" t="s">
        <v>460</v>
      </c>
      <c r="H2861" s="51" t="s">
        <v>623</v>
      </c>
      <c r="J2861" s="51" t="s">
        <v>347</v>
      </c>
      <c r="K2861" s="51" t="s">
        <v>3110</v>
      </c>
      <c r="L2861" s="51">
        <v>57540</v>
      </c>
      <c r="N2861" s="53">
        <v>9061.4292710538557</v>
      </c>
      <c r="O2861" s="53">
        <v>109.51865410192146</v>
      </c>
      <c r="P2861" s="53">
        <v>8951.9106169519346</v>
      </c>
    </row>
    <row r="2862" spans="1:16" hidden="1">
      <c r="A2862" s="19" t="s">
        <v>1986</v>
      </c>
      <c r="B2862" s="19" t="s">
        <v>1577</v>
      </c>
      <c r="D2862" s="51" t="s">
        <v>1879</v>
      </c>
      <c r="E2862" s="51" t="s">
        <v>460</v>
      </c>
      <c r="F2862" s="51" t="s">
        <v>460</v>
      </c>
      <c r="H2862" s="51" t="s">
        <v>623</v>
      </c>
      <c r="J2862" s="51" t="s">
        <v>3465</v>
      </c>
      <c r="K2862" s="51" t="s">
        <v>3464</v>
      </c>
      <c r="L2862" s="51">
        <v>56996</v>
      </c>
      <c r="N2862" s="53">
        <v>0</v>
      </c>
      <c r="O2862" s="53">
        <v>0</v>
      </c>
      <c r="P2862" s="53">
        <v>0</v>
      </c>
    </row>
    <row r="2863" spans="1:16" hidden="1">
      <c r="A2863" s="19" t="s">
        <v>1985</v>
      </c>
      <c r="B2863" s="19" t="s">
        <v>1577</v>
      </c>
      <c r="D2863" s="51" t="s">
        <v>1879</v>
      </c>
      <c r="E2863" s="51" t="s">
        <v>460</v>
      </c>
      <c r="F2863" s="51" t="s">
        <v>460</v>
      </c>
      <c r="H2863" s="51" t="s">
        <v>623</v>
      </c>
      <c r="J2863" s="51" t="s">
        <v>3465</v>
      </c>
      <c r="K2863" s="51" t="s">
        <v>3464</v>
      </c>
      <c r="L2863" s="51">
        <v>56996</v>
      </c>
      <c r="N2863" s="53">
        <v>4.5510944544791118E-3</v>
      </c>
      <c r="O2863" s="53">
        <v>2.8284476180337465E-4</v>
      </c>
      <c r="P2863" s="53">
        <v>4.2682496926757371E-3</v>
      </c>
    </row>
    <row r="2864" spans="1:16" hidden="1">
      <c r="A2864" s="19" t="s">
        <v>1984</v>
      </c>
      <c r="B2864" s="19" t="s">
        <v>1577</v>
      </c>
      <c r="D2864" s="51" t="s">
        <v>1879</v>
      </c>
      <c r="E2864" s="51" t="s">
        <v>460</v>
      </c>
      <c r="F2864" s="51" t="s">
        <v>460</v>
      </c>
      <c r="H2864" s="51" t="s">
        <v>623</v>
      </c>
      <c r="J2864" s="51" t="s">
        <v>3465</v>
      </c>
      <c r="K2864" s="51" t="s">
        <v>3464</v>
      </c>
      <c r="L2864" s="51">
        <v>56996</v>
      </c>
      <c r="N2864" s="53">
        <v>618.47738890554547</v>
      </c>
      <c r="O2864" s="53">
        <v>38.437587155238198</v>
      </c>
      <c r="P2864" s="53">
        <v>580.03980175030722</v>
      </c>
    </row>
    <row r="2865" spans="1:16" hidden="1">
      <c r="A2865" s="19" t="s">
        <v>1986</v>
      </c>
      <c r="B2865" s="19" t="s">
        <v>1578</v>
      </c>
      <c r="D2865" s="51" t="s">
        <v>1879</v>
      </c>
      <c r="E2865" s="51" t="s">
        <v>460</v>
      </c>
      <c r="F2865" s="51" t="s">
        <v>460</v>
      </c>
      <c r="H2865" s="51" t="s">
        <v>623</v>
      </c>
      <c r="J2865" s="51" t="s">
        <v>3443</v>
      </c>
      <c r="K2865" s="51" t="s">
        <v>3442</v>
      </c>
      <c r="L2865" s="51">
        <v>57217</v>
      </c>
      <c r="N2865" s="53">
        <v>0</v>
      </c>
      <c r="O2865" s="53">
        <v>0</v>
      </c>
      <c r="P2865" s="53">
        <v>0</v>
      </c>
    </row>
    <row r="2866" spans="1:16" hidden="1">
      <c r="A2866" s="19" t="s">
        <v>1985</v>
      </c>
      <c r="B2866" s="19" t="s">
        <v>1578</v>
      </c>
      <c r="D2866" s="51" t="s">
        <v>1879</v>
      </c>
      <c r="E2866" s="51" t="s">
        <v>460</v>
      </c>
      <c r="F2866" s="51" t="s">
        <v>460</v>
      </c>
      <c r="H2866" s="51" t="s">
        <v>623</v>
      </c>
      <c r="J2866" s="51" t="s">
        <v>3443</v>
      </c>
      <c r="K2866" s="51" t="s">
        <v>3442</v>
      </c>
      <c r="L2866" s="51">
        <v>57217</v>
      </c>
      <c r="N2866" s="53">
        <v>8.6758846045144541E-3</v>
      </c>
      <c r="O2866" s="53">
        <v>2.3353020828953758E-4</v>
      </c>
      <c r="P2866" s="53">
        <v>8.4423543962249166E-3</v>
      </c>
    </row>
    <row r="2867" spans="1:16" hidden="1">
      <c r="A2867" s="19" t="s">
        <v>1984</v>
      </c>
      <c r="B2867" s="19" t="s">
        <v>1578</v>
      </c>
      <c r="D2867" s="51" t="s">
        <v>1879</v>
      </c>
      <c r="E2867" s="51" t="s">
        <v>460</v>
      </c>
      <c r="F2867" s="51" t="s">
        <v>460</v>
      </c>
      <c r="H2867" s="51" t="s">
        <v>623</v>
      </c>
      <c r="J2867" s="51" t="s">
        <v>3443</v>
      </c>
      <c r="K2867" s="51" t="s">
        <v>3442</v>
      </c>
      <c r="L2867" s="51">
        <v>57217</v>
      </c>
      <c r="N2867" s="53">
        <v>1179.0215541153955</v>
      </c>
      <c r="O2867" s="53">
        <v>31.735916469791711</v>
      </c>
      <c r="P2867" s="53">
        <v>1147.2856376456039</v>
      </c>
    </row>
    <row r="2868" spans="1:16" hidden="1">
      <c r="A2868" s="19" t="s">
        <v>1986</v>
      </c>
      <c r="B2868" s="19" t="s">
        <v>1579</v>
      </c>
      <c r="D2868" s="51" t="s">
        <v>1879</v>
      </c>
      <c r="E2868" s="51" t="s">
        <v>460</v>
      </c>
      <c r="F2868" s="51" t="s">
        <v>460</v>
      </c>
      <c r="H2868" s="51" t="s">
        <v>623</v>
      </c>
      <c r="J2868" s="51" t="s">
        <v>3352</v>
      </c>
      <c r="K2868" s="51" t="s">
        <v>3351</v>
      </c>
      <c r="L2868" s="51">
        <v>57219</v>
      </c>
      <c r="N2868" s="53">
        <v>0</v>
      </c>
      <c r="O2868" s="53">
        <v>0</v>
      </c>
      <c r="P2868" s="53">
        <v>0</v>
      </c>
    </row>
    <row r="2869" spans="1:16" hidden="1">
      <c r="A2869" s="19" t="s">
        <v>1985</v>
      </c>
      <c r="B2869" s="19" t="s">
        <v>1579</v>
      </c>
      <c r="D2869" s="51" t="s">
        <v>1879</v>
      </c>
      <c r="E2869" s="51" t="s">
        <v>460</v>
      </c>
      <c r="F2869" s="51" t="s">
        <v>460</v>
      </c>
      <c r="H2869" s="51" t="s">
        <v>623</v>
      </c>
      <c r="J2869" s="51" t="s">
        <v>3352</v>
      </c>
      <c r="K2869" s="51" t="s">
        <v>3351</v>
      </c>
      <c r="L2869" s="51">
        <v>57219</v>
      </c>
      <c r="N2869" s="53">
        <v>3.1356513286083042E-2</v>
      </c>
      <c r="O2869" s="53">
        <v>2.2063003583155548E-4</v>
      </c>
      <c r="P2869" s="53">
        <v>3.1135883250251486E-2</v>
      </c>
    </row>
    <row r="2870" spans="1:16" hidden="1">
      <c r="A2870" s="19" t="s">
        <v>1984</v>
      </c>
      <c r="B2870" s="19" t="s">
        <v>1579</v>
      </c>
      <c r="D2870" s="51" t="s">
        <v>1879</v>
      </c>
      <c r="E2870" s="51" t="s">
        <v>460</v>
      </c>
      <c r="F2870" s="51" t="s">
        <v>460</v>
      </c>
      <c r="H2870" s="51" t="s">
        <v>623</v>
      </c>
      <c r="J2870" s="51" t="s">
        <v>3352</v>
      </c>
      <c r="K2870" s="51" t="s">
        <v>3351</v>
      </c>
      <c r="L2870" s="51">
        <v>57219</v>
      </c>
      <c r="N2870" s="53">
        <v>4261.2375234867131</v>
      </c>
      <c r="O2870" s="53">
        <v>29.982829369964168</v>
      </c>
      <c r="P2870" s="53">
        <v>4231.2546941167493</v>
      </c>
    </row>
    <row r="2871" spans="1:16" hidden="1">
      <c r="A2871" s="19" t="s">
        <v>1986</v>
      </c>
      <c r="B2871" s="19" t="s">
        <v>1580</v>
      </c>
      <c r="D2871" s="51" t="s">
        <v>1879</v>
      </c>
      <c r="E2871" s="51" t="s">
        <v>460</v>
      </c>
      <c r="F2871" s="51" t="s">
        <v>460</v>
      </c>
      <c r="H2871" s="51" t="s">
        <v>623</v>
      </c>
      <c r="J2871" s="51" t="s">
        <v>3350</v>
      </c>
      <c r="K2871" s="51" t="s">
        <v>3349</v>
      </c>
      <c r="L2871" s="51">
        <v>57221</v>
      </c>
      <c r="N2871" s="53">
        <v>0</v>
      </c>
      <c r="O2871" s="53">
        <v>0</v>
      </c>
      <c r="P2871" s="53">
        <v>0</v>
      </c>
    </row>
    <row r="2872" spans="1:16" hidden="1">
      <c r="A2872" s="19" t="s">
        <v>1985</v>
      </c>
      <c r="B2872" s="19" t="s">
        <v>1580</v>
      </c>
      <c r="D2872" s="51" t="s">
        <v>1879</v>
      </c>
      <c r="E2872" s="51" t="s">
        <v>460</v>
      </c>
      <c r="F2872" s="51" t="s">
        <v>460</v>
      </c>
      <c r="H2872" s="51" t="s">
        <v>623</v>
      </c>
      <c r="J2872" s="51" t="s">
        <v>3350</v>
      </c>
      <c r="K2872" s="51" t="s">
        <v>3349</v>
      </c>
      <c r="L2872" s="51">
        <v>57221</v>
      </c>
      <c r="N2872" s="53">
        <v>3.0701955032922806E-2</v>
      </c>
      <c r="O2872" s="53">
        <v>2.1693438035635593E-4</v>
      </c>
      <c r="P2872" s="53">
        <v>3.048502065256645E-2</v>
      </c>
    </row>
    <row r="2873" spans="1:16" hidden="1">
      <c r="A2873" s="19" t="s">
        <v>1984</v>
      </c>
      <c r="B2873" s="19" t="s">
        <v>1580</v>
      </c>
      <c r="D2873" s="51" t="s">
        <v>1879</v>
      </c>
      <c r="E2873" s="51" t="s">
        <v>460</v>
      </c>
      <c r="F2873" s="51" t="s">
        <v>460</v>
      </c>
      <c r="H2873" s="51" t="s">
        <v>623</v>
      </c>
      <c r="J2873" s="51" t="s">
        <v>3350</v>
      </c>
      <c r="K2873" s="51" t="s">
        <v>3349</v>
      </c>
      <c r="L2873" s="51">
        <v>57221</v>
      </c>
      <c r="N2873" s="53">
        <v>4172.285408044967</v>
      </c>
      <c r="O2873" s="53">
        <v>29.480603065619643</v>
      </c>
      <c r="P2873" s="53">
        <v>4142.804804979347</v>
      </c>
    </row>
    <row r="2874" spans="1:16" hidden="1">
      <c r="A2874" s="19" t="s">
        <v>1986</v>
      </c>
      <c r="B2874" s="19" t="s">
        <v>1581</v>
      </c>
      <c r="D2874" s="51" t="s">
        <v>1879</v>
      </c>
      <c r="E2874" s="51" t="s">
        <v>460</v>
      </c>
      <c r="F2874" s="51" t="s">
        <v>460</v>
      </c>
      <c r="H2874" s="51" t="s">
        <v>623</v>
      </c>
      <c r="J2874" s="51" t="s">
        <v>3185</v>
      </c>
      <c r="K2874" s="51" t="s">
        <v>2946</v>
      </c>
      <c r="L2874" s="51">
        <v>57224</v>
      </c>
      <c r="N2874" s="53">
        <v>0</v>
      </c>
      <c r="O2874" s="53">
        <v>0</v>
      </c>
      <c r="P2874" s="53">
        <v>0</v>
      </c>
    </row>
    <row r="2875" spans="1:16" hidden="1">
      <c r="A2875" s="19" t="s">
        <v>1985</v>
      </c>
      <c r="B2875" s="19" t="s">
        <v>1581</v>
      </c>
      <c r="D2875" s="51" t="s">
        <v>1879</v>
      </c>
      <c r="E2875" s="51" t="s">
        <v>460</v>
      </c>
      <c r="F2875" s="51" t="s">
        <v>460</v>
      </c>
      <c r="H2875" s="51" t="s">
        <v>623</v>
      </c>
      <c r="J2875" s="51" t="s">
        <v>3185</v>
      </c>
      <c r="K2875" s="51" t="s">
        <v>2946</v>
      </c>
      <c r="L2875" s="51">
        <v>57224</v>
      </c>
      <c r="N2875" s="53">
        <v>1.2085089951133207E-2</v>
      </c>
      <c r="O2875" s="53">
        <v>1.3398393880954305E-4</v>
      </c>
      <c r="P2875" s="53">
        <v>1.1951106012323664E-2</v>
      </c>
    </row>
    <row r="2876" spans="1:16" hidden="1">
      <c r="A2876" s="19" t="s">
        <v>1984</v>
      </c>
      <c r="B2876" s="19" t="s">
        <v>1581</v>
      </c>
      <c r="D2876" s="51" t="s">
        <v>1879</v>
      </c>
      <c r="E2876" s="51" t="s">
        <v>460</v>
      </c>
      <c r="F2876" s="51" t="s">
        <v>460</v>
      </c>
      <c r="H2876" s="51" t="s">
        <v>623</v>
      </c>
      <c r="J2876" s="51" t="s">
        <v>3185</v>
      </c>
      <c r="K2876" s="51" t="s">
        <v>2946</v>
      </c>
      <c r="L2876" s="51">
        <v>57224</v>
      </c>
      <c r="N2876" s="53">
        <v>1642.3203149100489</v>
      </c>
      <c r="O2876" s="53">
        <v>18.20793601606119</v>
      </c>
      <c r="P2876" s="53">
        <v>1624.1123788939876</v>
      </c>
    </row>
    <row r="2877" spans="1:16" hidden="1">
      <c r="A2877" s="19" t="s">
        <v>1986</v>
      </c>
      <c r="B2877" s="19" t="s">
        <v>1582</v>
      </c>
      <c r="D2877" s="51" t="s">
        <v>1879</v>
      </c>
      <c r="E2877" s="51" t="s">
        <v>460</v>
      </c>
      <c r="F2877" s="51" t="s">
        <v>460</v>
      </c>
      <c r="H2877" s="51" t="s">
        <v>623</v>
      </c>
      <c r="J2877" s="51" t="s">
        <v>3182</v>
      </c>
      <c r="K2877" s="51" t="s">
        <v>3181</v>
      </c>
      <c r="L2877" s="51">
        <v>57229</v>
      </c>
      <c r="N2877" s="53">
        <v>0</v>
      </c>
      <c r="O2877" s="53">
        <v>0</v>
      </c>
      <c r="P2877" s="53">
        <v>0</v>
      </c>
    </row>
    <row r="2878" spans="1:16" hidden="1">
      <c r="A2878" s="19" t="s">
        <v>1985</v>
      </c>
      <c r="B2878" s="19" t="s">
        <v>1582</v>
      </c>
      <c r="D2878" s="51" t="s">
        <v>1879</v>
      </c>
      <c r="E2878" s="51" t="s">
        <v>460</v>
      </c>
      <c r="F2878" s="51" t="s">
        <v>460</v>
      </c>
      <c r="H2878" s="51" t="s">
        <v>623</v>
      </c>
      <c r="J2878" s="51" t="s">
        <v>3182</v>
      </c>
      <c r="K2878" s="51" t="s">
        <v>3181</v>
      </c>
      <c r="L2878" s="51">
        <v>57229</v>
      </c>
      <c r="N2878" s="53">
        <v>2.7597597296017864E-2</v>
      </c>
      <c r="O2878" s="53">
        <v>2.1272090779378644E-4</v>
      </c>
      <c r="P2878" s="53">
        <v>2.7384876388224077E-2</v>
      </c>
    </row>
    <row r="2879" spans="1:16" hidden="1">
      <c r="A2879" s="19" t="s">
        <v>1984</v>
      </c>
      <c r="B2879" s="19" t="s">
        <v>1582</v>
      </c>
      <c r="D2879" s="51" t="s">
        <v>1879</v>
      </c>
      <c r="E2879" s="51" t="s">
        <v>460</v>
      </c>
      <c r="F2879" s="51" t="s">
        <v>460</v>
      </c>
      <c r="H2879" s="51" t="s">
        <v>623</v>
      </c>
      <c r="J2879" s="51" t="s">
        <v>3182</v>
      </c>
      <c r="K2879" s="51" t="s">
        <v>3181</v>
      </c>
      <c r="L2879" s="51">
        <v>57229</v>
      </c>
      <c r="N2879" s="53">
        <v>3750.4143424027043</v>
      </c>
      <c r="O2879" s="53">
        <v>28.908007279092207</v>
      </c>
      <c r="P2879" s="53">
        <v>3721.5063351236122</v>
      </c>
    </row>
    <row r="2880" spans="1:16" hidden="1">
      <c r="A2880" s="19" t="s">
        <v>1986</v>
      </c>
      <c r="B2880" s="19" t="s">
        <v>1583</v>
      </c>
      <c r="D2880" s="51" t="s">
        <v>1879</v>
      </c>
      <c r="E2880" s="51" t="s">
        <v>460</v>
      </c>
      <c r="F2880" s="51" t="s">
        <v>460</v>
      </c>
      <c r="H2880" s="51" t="s">
        <v>623</v>
      </c>
      <c r="J2880" s="51" t="s">
        <v>340</v>
      </c>
      <c r="K2880" s="51" t="s">
        <v>3348</v>
      </c>
      <c r="L2880" s="51">
        <v>57230</v>
      </c>
      <c r="N2880" s="53">
        <v>0</v>
      </c>
      <c r="O2880" s="53">
        <v>0</v>
      </c>
      <c r="P2880" s="53">
        <v>0</v>
      </c>
    </row>
    <row r="2881" spans="1:16" hidden="1">
      <c r="A2881" s="19" t="s">
        <v>1985</v>
      </c>
      <c r="B2881" s="19" t="s">
        <v>1583</v>
      </c>
      <c r="D2881" s="51" t="s">
        <v>1879</v>
      </c>
      <c r="E2881" s="51" t="s">
        <v>460</v>
      </c>
      <c r="F2881" s="51" t="s">
        <v>460</v>
      </c>
      <c r="H2881" s="51" t="s">
        <v>623</v>
      </c>
      <c r="J2881" s="51" t="s">
        <v>340</v>
      </c>
      <c r="K2881" s="51" t="s">
        <v>3348</v>
      </c>
      <c r="L2881" s="51">
        <v>57230</v>
      </c>
      <c r="N2881" s="53">
        <v>1.2627946441753534E-2</v>
      </c>
      <c r="O2881" s="53">
        <v>1.5018410062381211E-4</v>
      </c>
      <c r="P2881" s="53">
        <v>1.2477762341129722E-2</v>
      </c>
    </row>
    <row r="2882" spans="1:16" hidden="1">
      <c r="A2882" s="19" t="s">
        <v>1984</v>
      </c>
      <c r="B2882" s="19" t="s">
        <v>1583</v>
      </c>
      <c r="D2882" s="51" t="s">
        <v>1879</v>
      </c>
      <c r="E2882" s="51" t="s">
        <v>460</v>
      </c>
      <c r="F2882" s="51" t="s">
        <v>460</v>
      </c>
      <c r="H2882" s="51" t="s">
        <v>623</v>
      </c>
      <c r="J2882" s="51" t="s">
        <v>340</v>
      </c>
      <c r="K2882" s="51" t="s">
        <v>3348</v>
      </c>
      <c r="L2882" s="51">
        <v>57230</v>
      </c>
      <c r="N2882" s="53">
        <v>1716.0925620535581</v>
      </c>
      <c r="O2882" s="53">
        <v>20.409479815899378</v>
      </c>
      <c r="P2882" s="53">
        <v>1695.6830822376587</v>
      </c>
    </row>
    <row r="2883" spans="1:16" hidden="1">
      <c r="A2883" s="19" t="s">
        <v>1986</v>
      </c>
      <c r="B2883" s="19" t="s">
        <v>1584</v>
      </c>
      <c r="D2883" s="51" t="s">
        <v>1879</v>
      </c>
      <c r="E2883" s="51" t="s">
        <v>460</v>
      </c>
      <c r="F2883" s="51" t="s">
        <v>460</v>
      </c>
      <c r="H2883" s="51" t="s">
        <v>623</v>
      </c>
      <c r="J2883" s="51" t="s">
        <v>341</v>
      </c>
      <c r="K2883" s="51" t="s">
        <v>3180</v>
      </c>
      <c r="L2883" s="51">
        <v>57231</v>
      </c>
      <c r="N2883" s="53">
        <v>0</v>
      </c>
      <c r="O2883" s="53">
        <v>0</v>
      </c>
      <c r="P2883" s="53">
        <v>0</v>
      </c>
    </row>
    <row r="2884" spans="1:16" hidden="1">
      <c r="A2884" s="19" t="s">
        <v>1985</v>
      </c>
      <c r="B2884" s="19" t="s">
        <v>1584</v>
      </c>
      <c r="D2884" s="51" t="s">
        <v>1879</v>
      </c>
      <c r="E2884" s="51" t="s">
        <v>460</v>
      </c>
      <c r="F2884" s="51" t="s">
        <v>460</v>
      </c>
      <c r="H2884" s="51" t="s">
        <v>623</v>
      </c>
      <c r="J2884" s="51" t="s">
        <v>341</v>
      </c>
      <c r="K2884" s="51" t="s">
        <v>3180</v>
      </c>
      <c r="L2884" s="51">
        <v>57231</v>
      </c>
      <c r="N2884" s="53">
        <v>2.9275056442060233E-2</v>
      </c>
      <c r="O2884" s="53">
        <v>3.0468572288814465E-4</v>
      </c>
      <c r="P2884" s="53">
        <v>2.8970370719172089E-2</v>
      </c>
    </row>
    <row r="2885" spans="1:16" hidden="1">
      <c r="A2885" s="19" t="s">
        <v>1984</v>
      </c>
      <c r="B2885" s="19" t="s">
        <v>1584</v>
      </c>
      <c r="D2885" s="51" t="s">
        <v>1879</v>
      </c>
      <c r="E2885" s="51" t="s">
        <v>460</v>
      </c>
      <c r="F2885" s="51" t="s">
        <v>460</v>
      </c>
      <c r="H2885" s="51" t="s">
        <v>623</v>
      </c>
      <c r="J2885" s="51" t="s">
        <v>341</v>
      </c>
      <c r="K2885" s="51" t="s">
        <v>3180</v>
      </c>
      <c r="L2885" s="51">
        <v>57231</v>
      </c>
      <c r="N2885" s="53">
        <v>3978.3750149435577</v>
      </c>
      <c r="O2885" s="53">
        <v>41.405695314277111</v>
      </c>
      <c r="P2885" s="53">
        <v>3936.9693196292806</v>
      </c>
    </row>
    <row r="2886" spans="1:16" hidden="1">
      <c r="A2886" s="19" t="s">
        <v>1986</v>
      </c>
      <c r="B2886" s="19" t="s">
        <v>1585</v>
      </c>
      <c r="D2886" s="51" t="s">
        <v>1879</v>
      </c>
      <c r="E2886" s="51" t="s">
        <v>460</v>
      </c>
      <c r="F2886" s="51" t="s">
        <v>460</v>
      </c>
      <c r="H2886" s="51" t="s">
        <v>623</v>
      </c>
      <c r="J2886" s="51" t="s">
        <v>3179</v>
      </c>
      <c r="K2886" s="51" t="s">
        <v>3178</v>
      </c>
      <c r="L2886" s="51">
        <v>57232</v>
      </c>
      <c r="N2886" s="53">
        <v>0</v>
      </c>
      <c r="O2886" s="53">
        <v>0</v>
      </c>
      <c r="P2886" s="53">
        <v>0</v>
      </c>
    </row>
    <row r="2887" spans="1:16" hidden="1">
      <c r="A2887" s="19" t="s">
        <v>1985</v>
      </c>
      <c r="B2887" s="19" t="s">
        <v>1585</v>
      </c>
      <c r="D2887" s="51" t="s">
        <v>1879</v>
      </c>
      <c r="E2887" s="51" t="s">
        <v>460</v>
      </c>
      <c r="F2887" s="51" t="s">
        <v>460</v>
      </c>
      <c r="H2887" s="51" t="s">
        <v>623</v>
      </c>
      <c r="J2887" s="51" t="s">
        <v>3179</v>
      </c>
      <c r="K2887" s="51" t="s">
        <v>3178</v>
      </c>
      <c r="L2887" s="51">
        <v>57232</v>
      </c>
      <c r="N2887" s="53">
        <v>1.3793073005324799E-2</v>
      </c>
      <c r="O2887" s="53">
        <v>1.2001170764104624E-4</v>
      </c>
      <c r="P2887" s="53">
        <v>1.3673061297683753E-2</v>
      </c>
    </row>
    <row r="2888" spans="1:16" hidden="1">
      <c r="A2888" s="19" t="s">
        <v>1984</v>
      </c>
      <c r="B2888" s="19" t="s">
        <v>1585</v>
      </c>
      <c r="D2888" s="51" t="s">
        <v>1879</v>
      </c>
      <c r="E2888" s="51" t="s">
        <v>460</v>
      </c>
      <c r="F2888" s="51" t="s">
        <v>460</v>
      </c>
      <c r="H2888" s="51" t="s">
        <v>623</v>
      </c>
      <c r="J2888" s="51" t="s">
        <v>3179</v>
      </c>
      <c r="K2888" s="51" t="s">
        <v>3178</v>
      </c>
      <c r="L2888" s="51">
        <v>57232</v>
      </c>
      <c r="N2888" s="53">
        <v>1874.4290769269949</v>
      </c>
      <c r="O2888" s="53">
        <v>16.309159988292361</v>
      </c>
      <c r="P2888" s="53">
        <v>1858.1199169387025</v>
      </c>
    </row>
    <row r="2889" spans="1:16" hidden="1">
      <c r="A2889" s="19" t="s">
        <v>1986</v>
      </c>
      <c r="B2889" s="19" t="s">
        <v>1586</v>
      </c>
      <c r="D2889" s="51" t="s">
        <v>1879</v>
      </c>
      <c r="E2889" s="51" t="s">
        <v>460</v>
      </c>
      <c r="F2889" s="51" t="s">
        <v>460</v>
      </c>
      <c r="H2889" s="51" t="s">
        <v>623</v>
      </c>
      <c r="J2889" s="51" t="s">
        <v>3391</v>
      </c>
      <c r="K2889" s="51" t="s">
        <v>3390</v>
      </c>
      <c r="L2889" s="51">
        <v>57237</v>
      </c>
      <c r="N2889" s="53">
        <v>0</v>
      </c>
      <c r="O2889" s="53">
        <v>0</v>
      </c>
      <c r="P2889" s="53">
        <v>0</v>
      </c>
    </row>
    <row r="2890" spans="1:16" hidden="1">
      <c r="A2890" s="19" t="s">
        <v>1985</v>
      </c>
      <c r="B2890" s="19" t="s">
        <v>1586</v>
      </c>
      <c r="D2890" s="51" t="s">
        <v>1879</v>
      </c>
      <c r="E2890" s="51" t="s">
        <v>460</v>
      </c>
      <c r="F2890" s="51" t="s">
        <v>460</v>
      </c>
      <c r="H2890" s="51" t="s">
        <v>623</v>
      </c>
      <c r="J2890" s="51" t="s">
        <v>3391</v>
      </c>
      <c r="K2890" s="51" t="s">
        <v>3390</v>
      </c>
      <c r="L2890" s="51">
        <v>57237</v>
      </c>
      <c r="N2890" s="53">
        <v>2.042184549739107E-2</v>
      </c>
      <c r="O2890" s="53">
        <v>1.5890045524228995E-4</v>
      </c>
      <c r="P2890" s="53">
        <v>2.0262945042148782E-2</v>
      </c>
    </row>
    <row r="2891" spans="1:16" hidden="1">
      <c r="A2891" s="19" t="s">
        <v>1984</v>
      </c>
      <c r="B2891" s="19" t="s">
        <v>1586</v>
      </c>
      <c r="D2891" s="51" t="s">
        <v>1879</v>
      </c>
      <c r="E2891" s="51" t="s">
        <v>460</v>
      </c>
      <c r="F2891" s="51" t="s">
        <v>460</v>
      </c>
      <c r="H2891" s="51" t="s">
        <v>623</v>
      </c>
      <c r="J2891" s="51" t="s">
        <v>3391</v>
      </c>
      <c r="K2891" s="51" t="s">
        <v>3390</v>
      </c>
      <c r="L2891" s="51">
        <v>57237</v>
      </c>
      <c r="N2891" s="53">
        <v>2775.2554481545026</v>
      </c>
      <c r="O2891" s="53">
        <v>21.594001099544755</v>
      </c>
      <c r="P2891" s="53">
        <v>2753.661447054958</v>
      </c>
    </row>
    <row r="2892" spans="1:16" hidden="1">
      <c r="A2892" s="19" t="s">
        <v>1986</v>
      </c>
      <c r="B2892" s="19" t="s">
        <v>1587</v>
      </c>
      <c r="D2892" s="51" t="s">
        <v>1879</v>
      </c>
      <c r="E2892" s="51" t="s">
        <v>460</v>
      </c>
      <c r="F2892" s="51" t="s">
        <v>460</v>
      </c>
      <c r="H2892" s="51" t="s">
        <v>623</v>
      </c>
      <c r="J2892" s="51" t="s">
        <v>3347</v>
      </c>
      <c r="K2892" s="51" t="s">
        <v>3346</v>
      </c>
      <c r="L2892" s="51">
        <v>57236</v>
      </c>
      <c r="N2892" s="53">
        <v>0</v>
      </c>
      <c r="O2892" s="53">
        <v>0</v>
      </c>
      <c r="P2892" s="53">
        <v>0</v>
      </c>
    </row>
    <row r="2893" spans="1:16" hidden="1">
      <c r="A2893" s="19" t="s">
        <v>1985</v>
      </c>
      <c r="B2893" s="19" t="s">
        <v>1587</v>
      </c>
      <c r="D2893" s="51" t="s">
        <v>1879</v>
      </c>
      <c r="E2893" s="51" t="s">
        <v>460</v>
      </c>
      <c r="F2893" s="51" t="s">
        <v>460</v>
      </c>
      <c r="H2893" s="51" t="s">
        <v>623</v>
      </c>
      <c r="J2893" s="51" t="s">
        <v>3347</v>
      </c>
      <c r="K2893" s="51" t="s">
        <v>3346</v>
      </c>
      <c r="L2893" s="51">
        <v>57236</v>
      </c>
      <c r="N2893" s="53">
        <v>2.8451052057909196E-2</v>
      </c>
      <c r="O2893" s="53">
        <v>2.161281839645377E-4</v>
      </c>
      <c r="P2893" s="53">
        <v>2.8234923873944658E-2</v>
      </c>
    </row>
    <row r="2894" spans="1:16" hidden="1">
      <c r="A2894" s="19" t="s">
        <v>1984</v>
      </c>
      <c r="B2894" s="19" t="s">
        <v>1587</v>
      </c>
      <c r="D2894" s="51" t="s">
        <v>1879</v>
      </c>
      <c r="E2894" s="51" t="s">
        <v>460</v>
      </c>
      <c r="F2894" s="51" t="s">
        <v>460</v>
      </c>
      <c r="H2894" s="51" t="s">
        <v>623</v>
      </c>
      <c r="J2894" s="51" t="s">
        <v>3347</v>
      </c>
      <c r="K2894" s="51" t="s">
        <v>3346</v>
      </c>
      <c r="L2894" s="51">
        <v>57236</v>
      </c>
      <c r="N2894" s="53">
        <v>3866.3957789479423</v>
      </c>
      <c r="O2894" s="53">
        <v>29.371043871816035</v>
      </c>
      <c r="P2894" s="53">
        <v>3837.024735076126</v>
      </c>
    </row>
    <row r="2895" spans="1:16" hidden="1">
      <c r="A2895" s="19" t="s">
        <v>1986</v>
      </c>
      <c r="B2895" s="19" t="s">
        <v>1588</v>
      </c>
      <c r="D2895" s="51" t="s">
        <v>1879</v>
      </c>
      <c r="E2895" s="51" t="s">
        <v>460</v>
      </c>
      <c r="F2895" s="51" t="s">
        <v>460</v>
      </c>
      <c r="H2895" s="51" t="s">
        <v>623</v>
      </c>
      <c r="J2895" s="51" t="s">
        <v>344</v>
      </c>
      <c r="K2895" s="51" t="s">
        <v>3176</v>
      </c>
      <c r="L2895" s="51">
        <v>57247</v>
      </c>
      <c r="N2895" s="53">
        <v>0</v>
      </c>
      <c r="O2895" s="53">
        <v>0</v>
      </c>
      <c r="P2895" s="53">
        <v>0</v>
      </c>
    </row>
    <row r="2896" spans="1:16" hidden="1">
      <c r="A2896" s="19" t="s">
        <v>1985</v>
      </c>
      <c r="B2896" s="19" t="s">
        <v>1588</v>
      </c>
      <c r="D2896" s="51" t="s">
        <v>1879</v>
      </c>
      <c r="E2896" s="51" t="s">
        <v>460</v>
      </c>
      <c r="F2896" s="51" t="s">
        <v>460</v>
      </c>
      <c r="H2896" s="51" t="s">
        <v>623</v>
      </c>
      <c r="J2896" s="51" t="s">
        <v>344</v>
      </c>
      <c r="K2896" s="51" t="s">
        <v>3176</v>
      </c>
      <c r="L2896" s="51">
        <v>57247</v>
      </c>
      <c r="N2896" s="53">
        <v>3.6237960030980329E-2</v>
      </c>
      <c r="O2896" s="53">
        <v>3.1840717664670024E-4</v>
      </c>
      <c r="P2896" s="53">
        <v>3.5919552854333632E-2</v>
      </c>
    </row>
    <row r="2897" spans="1:16" hidden="1">
      <c r="A2897" s="19" t="s">
        <v>1984</v>
      </c>
      <c r="B2897" s="19" t="s">
        <v>1588</v>
      </c>
      <c r="D2897" s="51" t="s">
        <v>1879</v>
      </c>
      <c r="E2897" s="51" t="s">
        <v>460</v>
      </c>
      <c r="F2897" s="51" t="s">
        <v>460</v>
      </c>
      <c r="H2897" s="51" t="s">
        <v>623</v>
      </c>
      <c r="J2897" s="51" t="s">
        <v>344</v>
      </c>
      <c r="K2897" s="51" t="s">
        <v>3176</v>
      </c>
      <c r="L2897" s="51">
        <v>57247</v>
      </c>
      <c r="N2897" s="53">
        <v>4924.6086020399689</v>
      </c>
      <c r="O2897" s="53">
        <v>43.270391592823351</v>
      </c>
      <c r="P2897" s="53">
        <v>4881.3382104471457</v>
      </c>
    </row>
    <row r="2898" spans="1:16" hidden="1">
      <c r="A2898" s="19" t="s">
        <v>1986</v>
      </c>
      <c r="B2898" s="19" t="s">
        <v>1589</v>
      </c>
      <c r="D2898" s="51" t="s">
        <v>1879</v>
      </c>
      <c r="E2898" s="51" t="s">
        <v>460</v>
      </c>
      <c r="F2898" s="51" t="s">
        <v>460</v>
      </c>
      <c r="H2898" s="51" t="s">
        <v>623</v>
      </c>
      <c r="J2898" s="51" t="s">
        <v>345</v>
      </c>
      <c r="K2898" s="51" t="s">
        <v>3345</v>
      </c>
      <c r="L2898" s="51">
        <v>57534</v>
      </c>
      <c r="N2898" s="53">
        <v>0</v>
      </c>
      <c r="O2898" s="53">
        <v>0</v>
      </c>
      <c r="P2898" s="53">
        <v>0</v>
      </c>
    </row>
    <row r="2899" spans="1:16" hidden="1">
      <c r="A2899" s="19" t="s">
        <v>1985</v>
      </c>
      <c r="B2899" s="19" t="s">
        <v>1589</v>
      </c>
      <c r="D2899" s="51" t="s">
        <v>1879</v>
      </c>
      <c r="E2899" s="51" t="s">
        <v>460</v>
      </c>
      <c r="F2899" s="51" t="s">
        <v>460</v>
      </c>
      <c r="H2899" s="51" t="s">
        <v>623</v>
      </c>
      <c r="J2899" s="51" t="s">
        <v>345</v>
      </c>
      <c r="K2899" s="51" t="s">
        <v>3345</v>
      </c>
      <c r="L2899" s="51">
        <v>57534</v>
      </c>
      <c r="N2899" s="53">
        <v>1.7428664347446592E-2</v>
      </c>
      <c r="O2899" s="53">
        <v>1.2707872984566741E-4</v>
      </c>
      <c r="P2899" s="53">
        <v>1.7301585617600927E-2</v>
      </c>
    </row>
    <row r="2900" spans="1:16" hidden="1">
      <c r="A2900" s="19" t="s">
        <v>1984</v>
      </c>
      <c r="B2900" s="19" t="s">
        <v>1589</v>
      </c>
      <c r="D2900" s="51" t="s">
        <v>1879</v>
      </c>
      <c r="E2900" s="51" t="s">
        <v>460</v>
      </c>
      <c r="F2900" s="51" t="s">
        <v>460</v>
      </c>
      <c r="H2900" s="51" t="s">
        <v>623</v>
      </c>
      <c r="J2900" s="51" t="s">
        <v>345</v>
      </c>
      <c r="K2900" s="51" t="s">
        <v>3345</v>
      </c>
      <c r="L2900" s="51">
        <v>57534</v>
      </c>
      <c r="N2900" s="53">
        <v>2368.4928813356528</v>
      </c>
      <c r="O2900" s="53">
        <v>17.269542921270151</v>
      </c>
      <c r="P2900" s="53">
        <v>2351.2233384143829</v>
      </c>
    </row>
    <row r="2901" spans="1:16" hidden="1">
      <c r="A2901" s="19" t="s">
        <v>1986</v>
      </c>
      <c r="B2901" s="19" t="s">
        <v>1590</v>
      </c>
      <c r="D2901" s="51" t="s">
        <v>1879</v>
      </c>
      <c r="E2901" s="51" t="s">
        <v>460</v>
      </c>
      <c r="F2901" s="51" t="s">
        <v>460</v>
      </c>
      <c r="H2901" s="51" t="s">
        <v>623</v>
      </c>
      <c r="J2901" s="51" t="s">
        <v>346</v>
      </c>
      <c r="K2901" s="51" t="s">
        <v>3344</v>
      </c>
      <c r="L2901" s="51">
        <v>57535</v>
      </c>
      <c r="N2901" s="53">
        <v>0</v>
      </c>
      <c r="O2901" s="53">
        <v>0</v>
      </c>
      <c r="P2901" s="53">
        <v>0</v>
      </c>
    </row>
    <row r="2902" spans="1:16" hidden="1">
      <c r="A2902" s="19" t="s">
        <v>1985</v>
      </c>
      <c r="B2902" s="19" t="s">
        <v>1590</v>
      </c>
      <c r="D2902" s="51" t="s">
        <v>1879</v>
      </c>
      <c r="E2902" s="51" t="s">
        <v>460</v>
      </c>
      <c r="F2902" s="51" t="s">
        <v>460</v>
      </c>
      <c r="H2902" s="51" t="s">
        <v>623</v>
      </c>
      <c r="J2902" s="51" t="s">
        <v>346</v>
      </c>
      <c r="K2902" s="51" t="s">
        <v>3344</v>
      </c>
      <c r="L2902" s="51">
        <v>57535</v>
      </c>
      <c r="N2902" s="53">
        <v>1.2153154899060003E-2</v>
      </c>
      <c r="O2902" s="53">
        <v>8.7960838801185104E-5</v>
      </c>
      <c r="P2902" s="53">
        <v>1.2065194060258818E-2</v>
      </c>
    </row>
    <row r="2903" spans="1:16" hidden="1">
      <c r="A2903" s="19" t="s">
        <v>1984</v>
      </c>
      <c r="B2903" s="19" t="s">
        <v>1590</v>
      </c>
      <c r="D2903" s="51" t="s">
        <v>1879</v>
      </c>
      <c r="E2903" s="51" t="s">
        <v>460</v>
      </c>
      <c r="F2903" s="51" t="s">
        <v>460</v>
      </c>
      <c r="H2903" s="51" t="s">
        <v>623</v>
      </c>
      <c r="J2903" s="51" t="s">
        <v>346</v>
      </c>
      <c r="K2903" s="51" t="s">
        <v>3344</v>
      </c>
      <c r="L2903" s="51">
        <v>57535</v>
      </c>
      <c r="N2903" s="53">
        <v>1651.5700968451008</v>
      </c>
      <c r="O2903" s="53">
        <v>11.953562039161199</v>
      </c>
      <c r="P2903" s="53">
        <v>1639.6165348059396</v>
      </c>
    </row>
    <row r="2904" spans="1:16" hidden="1">
      <c r="A2904" s="19" t="s">
        <v>1986</v>
      </c>
      <c r="B2904" s="19" t="s">
        <v>1591</v>
      </c>
      <c r="D2904" s="51" t="s">
        <v>1879</v>
      </c>
      <c r="E2904" s="51" t="s">
        <v>460</v>
      </c>
      <c r="F2904" s="51" t="s">
        <v>460</v>
      </c>
      <c r="H2904" s="51" t="s">
        <v>623</v>
      </c>
      <c r="J2904" s="51" t="s">
        <v>521</v>
      </c>
      <c r="K2904" s="51" t="s">
        <v>3343</v>
      </c>
      <c r="L2904" s="51">
        <v>57441</v>
      </c>
      <c r="N2904" s="53">
        <v>0</v>
      </c>
      <c r="O2904" s="53">
        <v>0</v>
      </c>
      <c r="P2904" s="53">
        <v>0</v>
      </c>
    </row>
    <row r="2905" spans="1:16" hidden="1">
      <c r="A2905" s="19" t="s">
        <v>1985</v>
      </c>
      <c r="B2905" s="19" t="s">
        <v>1591</v>
      </c>
      <c r="D2905" s="51" t="s">
        <v>1879</v>
      </c>
      <c r="E2905" s="51" t="s">
        <v>460</v>
      </c>
      <c r="F2905" s="51" t="s">
        <v>460</v>
      </c>
      <c r="H2905" s="51" t="s">
        <v>623</v>
      </c>
      <c r="J2905" s="51" t="s">
        <v>521</v>
      </c>
      <c r="K2905" s="51" t="s">
        <v>3343</v>
      </c>
      <c r="L2905" s="51">
        <v>57441</v>
      </c>
      <c r="N2905" s="53">
        <v>6.0336484409111595E-2</v>
      </c>
      <c r="O2905" s="53">
        <v>4.8556709773448523E-4</v>
      </c>
      <c r="P2905" s="53">
        <v>5.9850917311377108E-2</v>
      </c>
    </row>
    <row r="2906" spans="1:16" hidden="1">
      <c r="A2906" s="19" t="s">
        <v>1984</v>
      </c>
      <c r="B2906" s="19" t="s">
        <v>1591</v>
      </c>
      <c r="D2906" s="51" t="s">
        <v>1879</v>
      </c>
      <c r="E2906" s="51" t="s">
        <v>460</v>
      </c>
      <c r="F2906" s="51" t="s">
        <v>460</v>
      </c>
      <c r="H2906" s="51" t="s">
        <v>623</v>
      </c>
      <c r="J2906" s="51" t="s">
        <v>521</v>
      </c>
      <c r="K2906" s="51" t="s">
        <v>3343</v>
      </c>
      <c r="L2906" s="51">
        <v>57441</v>
      </c>
      <c r="N2906" s="53">
        <v>8199.5115035155923</v>
      </c>
      <c r="O2906" s="53">
        <v>65.986824432902253</v>
      </c>
      <c r="P2906" s="53">
        <v>8133.5246790826905</v>
      </c>
    </row>
    <row r="2907" spans="1:16" hidden="1">
      <c r="A2907" s="19" t="s">
        <v>1986</v>
      </c>
      <c r="B2907" s="19" t="s">
        <v>1592</v>
      </c>
      <c r="D2907" s="51" t="s">
        <v>1879</v>
      </c>
      <c r="E2907" s="51" t="s">
        <v>460</v>
      </c>
      <c r="F2907" s="51" t="s">
        <v>460</v>
      </c>
      <c r="H2907" s="51" t="s">
        <v>623</v>
      </c>
      <c r="J2907" s="51" t="s">
        <v>348</v>
      </c>
      <c r="K2907" s="51" t="s">
        <v>3109</v>
      </c>
      <c r="L2907" s="51">
        <v>57900</v>
      </c>
      <c r="N2907" s="53">
        <v>0</v>
      </c>
      <c r="O2907" s="53">
        <v>0</v>
      </c>
      <c r="P2907" s="53">
        <v>0</v>
      </c>
    </row>
    <row r="2908" spans="1:16" hidden="1">
      <c r="A2908" s="19" t="s">
        <v>1985</v>
      </c>
      <c r="B2908" s="19" t="s">
        <v>1592</v>
      </c>
      <c r="D2908" s="51" t="s">
        <v>1879</v>
      </c>
      <c r="E2908" s="51" t="s">
        <v>460</v>
      </c>
      <c r="F2908" s="51" t="s">
        <v>460</v>
      </c>
      <c r="H2908" s="51" t="s">
        <v>623</v>
      </c>
      <c r="J2908" s="51" t="s">
        <v>348</v>
      </c>
      <c r="K2908" s="51" t="s">
        <v>3109</v>
      </c>
      <c r="L2908" s="51">
        <v>57900</v>
      </c>
      <c r="N2908" s="53">
        <v>6.2733635942432142E-2</v>
      </c>
      <c r="O2908" s="53">
        <v>4.280217029093278E-4</v>
      </c>
      <c r="P2908" s="53">
        <v>6.2305614239522814E-2</v>
      </c>
    </row>
    <row r="2909" spans="1:16" hidden="1">
      <c r="A2909" s="19" t="s">
        <v>1984</v>
      </c>
      <c r="B2909" s="19" t="s">
        <v>1592</v>
      </c>
      <c r="D2909" s="51" t="s">
        <v>1879</v>
      </c>
      <c r="E2909" s="51" t="s">
        <v>460</v>
      </c>
      <c r="F2909" s="51" t="s">
        <v>460</v>
      </c>
      <c r="H2909" s="51" t="s">
        <v>623</v>
      </c>
      <c r="J2909" s="51" t="s">
        <v>348</v>
      </c>
      <c r="K2909" s="51" t="s">
        <v>3109</v>
      </c>
      <c r="L2909" s="51">
        <v>57900</v>
      </c>
      <c r="N2909" s="53">
        <v>8525.2757863640563</v>
      </c>
      <c r="O2909" s="53">
        <v>58.166611978297091</v>
      </c>
      <c r="P2909" s="53">
        <v>8467.1091743857596</v>
      </c>
    </row>
    <row r="2910" spans="1:16" hidden="1">
      <c r="A2910" s="19" t="s">
        <v>631</v>
      </c>
      <c r="B2910" s="19" t="s">
        <v>3977</v>
      </c>
      <c r="C2910" s="51" t="s">
        <v>629</v>
      </c>
      <c r="D2910" s="51" t="s">
        <v>1879</v>
      </c>
      <c r="E2910" s="51" t="s">
        <v>672</v>
      </c>
      <c r="F2910" s="51" t="s">
        <v>671</v>
      </c>
      <c r="H2910" s="51" t="s">
        <v>52</v>
      </c>
      <c r="N2910" s="53">
        <v>58</v>
      </c>
      <c r="P2910" s="53">
        <v>58</v>
      </c>
    </row>
    <row r="2911" spans="1:16" hidden="1">
      <c r="A2911" s="19" t="s">
        <v>1986</v>
      </c>
      <c r="B2911" s="19" t="s">
        <v>1593</v>
      </c>
      <c r="D2911" s="51" t="s">
        <v>1879</v>
      </c>
      <c r="E2911" s="51" t="s">
        <v>460</v>
      </c>
      <c r="F2911" s="51" t="s">
        <v>460</v>
      </c>
      <c r="H2911" s="51" t="s">
        <v>623</v>
      </c>
      <c r="J2911" s="51" t="s">
        <v>3122</v>
      </c>
      <c r="K2911" s="51" t="s">
        <v>3121</v>
      </c>
      <c r="L2911" s="51">
        <v>57904</v>
      </c>
      <c r="N2911" s="53">
        <v>0</v>
      </c>
      <c r="P2911" s="53">
        <v>0</v>
      </c>
    </row>
    <row r="2912" spans="1:16" hidden="1">
      <c r="A2912" s="19" t="s">
        <v>1985</v>
      </c>
      <c r="B2912" s="19" t="s">
        <v>1593</v>
      </c>
      <c r="D2912" s="51" t="s">
        <v>1879</v>
      </c>
      <c r="E2912" s="51" t="s">
        <v>460</v>
      </c>
      <c r="F2912" s="51" t="s">
        <v>460</v>
      </c>
      <c r="H2912" s="51" t="s">
        <v>623</v>
      </c>
      <c r="J2912" s="51" t="s">
        <v>3122</v>
      </c>
      <c r="K2912" s="51" t="s">
        <v>3121</v>
      </c>
      <c r="L2912" s="51">
        <v>57904</v>
      </c>
      <c r="N2912" s="53">
        <v>2.1340134755603025E-2</v>
      </c>
      <c r="P2912" s="53">
        <v>2.1340134755603025E-2</v>
      </c>
    </row>
    <row r="2913" spans="1:16" hidden="1">
      <c r="A2913" s="19" t="s">
        <v>1984</v>
      </c>
      <c r="B2913" s="19" t="s">
        <v>1593</v>
      </c>
      <c r="D2913" s="51" t="s">
        <v>1879</v>
      </c>
      <c r="E2913" s="51" t="s">
        <v>460</v>
      </c>
      <c r="F2913" s="51" t="s">
        <v>460</v>
      </c>
      <c r="H2913" s="51" t="s">
        <v>623</v>
      </c>
      <c r="J2913" s="51" t="s">
        <v>3122</v>
      </c>
      <c r="K2913" s="51" t="s">
        <v>3121</v>
      </c>
      <c r="L2913" s="51">
        <v>57904</v>
      </c>
      <c r="N2913" s="53">
        <v>2900.0476598652444</v>
      </c>
      <c r="P2913" s="53">
        <v>2900.0476598652444</v>
      </c>
    </row>
    <row r="2914" spans="1:16" s="135" customFormat="1">
      <c r="A2914" s="135" t="s">
        <v>2149</v>
      </c>
      <c r="B2914" s="135" t="s">
        <v>572</v>
      </c>
      <c r="C2914" s="137" t="s">
        <v>681</v>
      </c>
      <c r="D2914" s="137" t="s">
        <v>3982</v>
      </c>
      <c r="E2914" s="137" t="s">
        <v>103</v>
      </c>
      <c r="F2914" s="137" t="s">
        <v>1888</v>
      </c>
      <c r="G2914" s="137" t="s">
        <v>103</v>
      </c>
      <c r="H2914" s="137" t="s">
        <v>5</v>
      </c>
      <c r="I2914" s="137"/>
      <c r="J2914" s="137" t="s">
        <v>4064</v>
      </c>
      <c r="K2914" s="137"/>
      <c r="L2914" s="137">
        <v>832</v>
      </c>
      <c r="M2914" s="137"/>
      <c r="N2914" s="136">
        <v>84.135237275283146</v>
      </c>
      <c r="O2914" s="136">
        <v>0</v>
      </c>
      <c r="P2914" s="136">
        <v>84.135237275283146</v>
      </c>
    </row>
    <row r="2915" spans="1:16" hidden="1">
      <c r="A2915" s="19" t="s">
        <v>2149</v>
      </c>
      <c r="B2915" s="19" t="s">
        <v>1594</v>
      </c>
      <c r="D2915" s="51" t="s">
        <v>1879</v>
      </c>
      <c r="E2915" s="51" t="s">
        <v>672</v>
      </c>
      <c r="F2915" s="51" t="s">
        <v>672</v>
      </c>
      <c r="G2915" s="51" t="s">
        <v>671</v>
      </c>
      <c r="H2915" s="51" t="s">
        <v>6</v>
      </c>
      <c r="L2915" s="51" t="s">
        <v>15</v>
      </c>
      <c r="N2915" s="53">
        <v>10.075533718480814</v>
      </c>
      <c r="O2915" s="53">
        <v>0</v>
      </c>
      <c r="P2915" s="53">
        <v>10.075533718480814</v>
      </c>
    </row>
    <row r="2916" spans="1:16" s="135" customFormat="1">
      <c r="A2916" s="135" t="s">
        <v>2149</v>
      </c>
      <c r="B2916" s="135" t="s">
        <v>573</v>
      </c>
      <c r="C2916" s="137" t="s">
        <v>629</v>
      </c>
      <c r="D2916" s="137" t="s">
        <v>3982</v>
      </c>
      <c r="E2916" s="137" t="s">
        <v>103</v>
      </c>
      <c r="F2916" s="137" t="s">
        <v>1888</v>
      </c>
      <c r="G2916" s="137" t="s">
        <v>103</v>
      </c>
      <c r="H2916" s="137" t="s">
        <v>51</v>
      </c>
      <c r="I2916" s="137"/>
      <c r="J2916" s="137" t="s">
        <v>4266</v>
      </c>
      <c r="K2916" s="137"/>
      <c r="L2916" s="137">
        <v>3659</v>
      </c>
      <c r="M2916" s="137"/>
      <c r="N2916" s="136">
        <v>86.134822921702238</v>
      </c>
      <c r="O2916" s="136">
        <v>0</v>
      </c>
      <c r="P2916" s="136">
        <v>86.134822921702238</v>
      </c>
    </row>
    <row r="2917" spans="1:16" hidden="1">
      <c r="A2917" s="19" t="s">
        <v>1964</v>
      </c>
      <c r="B2917" s="19" t="s">
        <v>1595</v>
      </c>
      <c r="D2917" s="51" t="s">
        <v>1879</v>
      </c>
      <c r="E2917" s="51" t="s">
        <v>672</v>
      </c>
      <c r="F2917" s="51" t="s">
        <v>671</v>
      </c>
      <c r="N2917" s="53">
        <v>6973.51</v>
      </c>
      <c r="P2917" s="53">
        <v>6973.51</v>
      </c>
    </row>
    <row r="2918" spans="1:16" hidden="1">
      <c r="A2918" s="19" t="s">
        <v>1964</v>
      </c>
      <c r="B2918" s="19" t="s">
        <v>1596</v>
      </c>
      <c r="D2918" s="51" t="s">
        <v>1879</v>
      </c>
      <c r="E2918" s="51" t="s">
        <v>103</v>
      </c>
      <c r="F2918" s="51" t="s">
        <v>103</v>
      </c>
      <c r="H2918" s="51" t="s">
        <v>612</v>
      </c>
      <c r="K2918" s="51" t="s">
        <v>1963</v>
      </c>
      <c r="N2918" s="53">
        <v>6607</v>
      </c>
      <c r="P2918" s="53">
        <v>6607</v>
      </c>
    </row>
    <row r="2919" spans="1:16" hidden="1">
      <c r="A2919" s="19" t="s">
        <v>529</v>
      </c>
      <c r="B2919" s="19" t="s">
        <v>1597</v>
      </c>
      <c r="D2919" s="51" t="s">
        <v>1879</v>
      </c>
      <c r="E2919" s="51" t="s">
        <v>1890</v>
      </c>
      <c r="F2919" s="51" t="s">
        <v>63</v>
      </c>
      <c r="H2919" s="51" t="s">
        <v>623</v>
      </c>
      <c r="J2919" s="51" t="s">
        <v>327</v>
      </c>
      <c r="K2919" s="51" t="s">
        <v>1963</v>
      </c>
      <c r="L2919" s="51">
        <v>7066</v>
      </c>
      <c r="N2919" s="53">
        <v>713</v>
      </c>
      <c r="P2919" s="53">
        <v>713</v>
      </c>
    </row>
    <row r="2920" spans="1:16" hidden="1">
      <c r="A2920" s="19" t="s">
        <v>2268</v>
      </c>
      <c r="B2920" s="19" t="s">
        <v>1598</v>
      </c>
      <c r="D2920" s="51" t="s">
        <v>1879</v>
      </c>
      <c r="E2920" s="51" t="s">
        <v>103</v>
      </c>
      <c r="F2920" s="51" t="s">
        <v>688</v>
      </c>
      <c r="H2920" s="51" t="s">
        <v>623</v>
      </c>
      <c r="J2920" s="51" t="s">
        <v>327</v>
      </c>
      <c r="K2920" s="51" t="s">
        <v>1963</v>
      </c>
      <c r="L2920" s="51">
        <v>7066</v>
      </c>
      <c r="N2920" s="53">
        <v>61</v>
      </c>
      <c r="O2920" s="53">
        <v>0</v>
      </c>
      <c r="P2920" s="53">
        <v>61</v>
      </c>
    </row>
    <row r="2921" spans="1:16" hidden="1">
      <c r="A2921" s="19" t="s">
        <v>805</v>
      </c>
      <c r="B2921" s="19" t="s">
        <v>1599</v>
      </c>
      <c r="D2921" s="51" t="s">
        <v>1879</v>
      </c>
      <c r="E2921" s="51" t="s">
        <v>103</v>
      </c>
      <c r="F2921" s="51" t="s">
        <v>1156</v>
      </c>
      <c r="H2921" s="51" t="s">
        <v>623</v>
      </c>
      <c r="J2921" s="51">
        <v>61046</v>
      </c>
      <c r="K2921" s="51" t="s">
        <v>1963</v>
      </c>
      <c r="N2921" s="53">
        <v>32</v>
      </c>
      <c r="P2921" s="53">
        <v>32</v>
      </c>
    </row>
    <row r="2922" spans="1:16" s="135" customFormat="1">
      <c r="A2922" s="135" t="s">
        <v>2438</v>
      </c>
      <c r="B2922" s="135" t="s">
        <v>4236</v>
      </c>
      <c r="C2922" s="137" t="s">
        <v>629</v>
      </c>
      <c r="D2922" s="137" t="s">
        <v>3982</v>
      </c>
      <c r="E2922" s="137" t="s">
        <v>3</v>
      </c>
      <c r="F2922" s="137" t="s">
        <v>3</v>
      </c>
      <c r="G2922" s="137"/>
      <c r="H2922" s="137" t="s">
        <v>50</v>
      </c>
      <c r="I2922" s="137"/>
      <c r="J2922" s="137">
        <v>60676</v>
      </c>
      <c r="K2922" s="137" t="s">
        <v>4235</v>
      </c>
      <c r="L2922" s="137">
        <v>54665</v>
      </c>
      <c r="M2922" s="137"/>
      <c r="N2922" s="136">
        <v>64067</v>
      </c>
      <c r="O2922" s="136"/>
      <c r="P2922" s="136">
        <v>64067</v>
      </c>
    </row>
    <row r="2923" spans="1:16" s="135" customFormat="1">
      <c r="A2923" s="135" t="s">
        <v>2438</v>
      </c>
      <c r="B2923" s="135" t="s">
        <v>4236</v>
      </c>
      <c r="C2923" s="137" t="s">
        <v>629</v>
      </c>
      <c r="D2923" s="137" t="s">
        <v>3982</v>
      </c>
      <c r="E2923" s="137" t="s">
        <v>3</v>
      </c>
      <c r="F2923" s="137" t="s">
        <v>3</v>
      </c>
      <c r="G2923" s="137"/>
      <c r="H2923" s="137" t="s">
        <v>50</v>
      </c>
      <c r="I2923" s="137"/>
      <c r="J2923" s="137">
        <v>60676</v>
      </c>
      <c r="K2923" s="137" t="s">
        <v>4235</v>
      </c>
      <c r="L2923" s="137">
        <v>54665</v>
      </c>
      <c r="M2923" s="137"/>
      <c r="N2923" s="136">
        <v>70857</v>
      </c>
      <c r="O2923" s="136"/>
      <c r="P2923" s="136">
        <v>70857</v>
      </c>
    </row>
    <row r="2924" spans="1:16" hidden="1">
      <c r="A2924" s="19" t="s">
        <v>1994</v>
      </c>
      <c r="B2924" s="19" t="s">
        <v>2715</v>
      </c>
      <c r="D2924" s="51" t="s">
        <v>1879</v>
      </c>
      <c r="E2924" s="51" t="s">
        <v>0</v>
      </c>
      <c r="F2924" s="51" t="s">
        <v>0</v>
      </c>
      <c r="H2924" s="51" t="s">
        <v>623</v>
      </c>
      <c r="I2924" s="51" t="s">
        <v>157</v>
      </c>
      <c r="J2924" s="51" t="s">
        <v>2714</v>
      </c>
      <c r="N2924" s="53">
        <v>52249</v>
      </c>
      <c r="P2924" s="53">
        <v>52249</v>
      </c>
    </row>
    <row r="2925" spans="1:16" hidden="1">
      <c r="A2925" s="19" t="s">
        <v>1989</v>
      </c>
      <c r="B2925" s="19" t="s">
        <v>2715</v>
      </c>
      <c r="D2925" s="51" t="s">
        <v>1879</v>
      </c>
      <c r="E2925" s="51" t="s">
        <v>0</v>
      </c>
      <c r="F2925" s="51" t="s">
        <v>722</v>
      </c>
      <c r="H2925" s="51" t="s">
        <v>623</v>
      </c>
      <c r="K2925" s="51" t="s">
        <v>2714</v>
      </c>
      <c r="N2925" s="53">
        <v>21064</v>
      </c>
      <c r="O2925" s="53">
        <v>0</v>
      </c>
      <c r="P2925" s="53">
        <v>21064</v>
      </c>
    </row>
    <row r="2926" spans="1:16" hidden="1">
      <c r="A2926" s="19" t="s">
        <v>1889</v>
      </c>
      <c r="B2926" s="19" t="s">
        <v>143</v>
      </c>
      <c r="D2926" s="51" t="s">
        <v>1879</v>
      </c>
      <c r="E2926" s="51" t="s">
        <v>103</v>
      </c>
      <c r="F2926" s="51" t="s">
        <v>1888</v>
      </c>
      <c r="H2926" s="51" t="s">
        <v>2261</v>
      </c>
      <c r="J2926" s="51" t="s">
        <v>67</v>
      </c>
      <c r="K2926" s="51" t="s">
        <v>67</v>
      </c>
      <c r="L2926" s="51">
        <v>499</v>
      </c>
      <c r="N2926" s="53">
        <v>506</v>
      </c>
      <c r="P2926" s="53">
        <v>506</v>
      </c>
    </row>
    <row r="2927" spans="1:16" hidden="1">
      <c r="A2927" s="19" t="s">
        <v>40</v>
      </c>
      <c r="B2927" s="19" t="s">
        <v>1600</v>
      </c>
      <c r="D2927" s="51" t="s">
        <v>1879</v>
      </c>
      <c r="E2927" s="51" t="s">
        <v>103</v>
      </c>
      <c r="F2927" s="51" t="s">
        <v>103</v>
      </c>
      <c r="H2927" s="51" t="s">
        <v>623</v>
      </c>
      <c r="J2927" s="51">
        <v>61750</v>
      </c>
      <c r="K2927" s="51" t="s">
        <v>3860</v>
      </c>
      <c r="L2927" s="51">
        <v>7151</v>
      </c>
      <c r="N2927" s="53">
        <v>13331</v>
      </c>
      <c r="P2927" s="53">
        <v>13331</v>
      </c>
    </row>
    <row r="2928" spans="1:16" s="138" customFormat="1" hidden="1">
      <c r="A2928" s="138" t="s">
        <v>2126</v>
      </c>
      <c r="B2928" s="138" t="s">
        <v>4221</v>
      </c>
      <c r="C2928" s="140" t="s">
        <v>629</v>
      </c>
      <c r="D2928" s="140" t="s">
        <v>3982</v>
      </c>
      <c r="E2928" s="140" t="s">
        <v>0</v>
      </c>
      <c r="F2928" s="140" t="s">
        <v>578</v>
      </c>
      <c r="G2928" s="140" t="s">
        <v>0</v>
      </c>
      <c r="H2928" s="140" t="s">
        <v>52</v>
      </c>
      <c r="I2928" s="140"/>
      <c r="J2928" s="140" t="s">
        <v>477</v>
      </c>
      <c r="K2928" s="140" t="s">
        <v>4220</v>
      </c>
      <c r="L2928" s="140"/>
      <c r="M2928" s="140"/>
      <c r="N2928" s="139">
        <v>3539</v>
      </c>
      <c r="O2928" s="139">
        <v>0</v>
      </c>
      <c r="P2928" s="139">
        <v>3539</v>
      </c>
    </row>
    <row r="2929" spans="1:16" hidden="1">
      <c r="A2929" s="19" t="s">
        <v>1986</v>
      </c>
      <c r="B2929" s="19" t="s">
        <v>1601</v>
      </c>
      <c r="D2929" s="51" t="s">
        <v>1879</v>
      </c>
      <c r="E2929" s="51" t="s">
        <v>103</v>
      </c>
      <c r="F2929" s="51" t="s">
        <v>103</v>
      </c>
      <c r="H2929" s="51" t="s">
        <v>623</v>
      </c>
      <c r="J2929" s="51" t="s">
        <v>330</v>
      </c>
      <c r="K2929" s="51" t="s">
        <v>3705</v>
      </c>
      <c r="N2929" s="53">
        <v>0</v>
      </c>
      <c r="P2929" s="53">
        <v>0</v>
      </c>
    </row>
    <row r="2930" spans="1:16" hidden="1">
      <c r="A2930" s="19" t="s">
        <v>1985</v>
      </c>
      <c r="B2930" s="19" t="s">
        <v>1601</v>
      </c>
      <c r="D2930" s="51" t="s">
        <v>1879</v>
      </c>
      <c r="E2930" s="51" t="s">
        <v>103</v>
      </c>
      <c r="F2930" s="51" t="s">
        <v>103</v>
      </c>
      <c r="H2930" s="51" t="s">
        <v>623</v>
      </c>
      <c r="J2930" s="51" t="s">
        <v>330</v>
      </c>
      <c r="K2930" s="51" t="s">
        <v>3705</v>
      </c>
      <c r="N2930" s="53">
        <v>3.6028266259656661E-2</v>
      </c>
      <c r="P2930" s="53">
        <v>3.6028266259656661E-2</v>
      </c>
    </row>
    <row r="2931" spans="1:16" hidden="1">
      <c r="A2931" s="19" t="s">
        <v>1984</v>
      </c>
      <c r="B2931" s="19" t="s">
        <v>1601</v>
      </c>
      <c r="D2931" s="51" t="s">
        <v>1879</v>
      </c>
      <c r="E2931" s="51" t="s">
        <v>103</v>
      </c>
      <c r="F2931" s="51" t="s">
        <v>103</v>
      </c>
      <c r="H2931" s="51" t="s">
        <v>623</v>
      </c>
      <c r="J2931" s="51" t="s">
        <v>330</v>
      </c>
      <c r="K2931" s="51" t="s">
        <v>3705</v>
      </c>
      <c r="N2931" s="53">
        <v>4896.1119717337406</v>
      </c>
      <c r="P2931" s="53">
        <v>4896.1119717337406</v>
      </c>
    </row>
    <row r="2932" spans="1:16" hidden="1">
      <c r="A2932" s="19" t="s">
        <v>39</v>
      </c>
      <c r="B2932" s="19" t="s">
        <v>1602</v>
      </c>
      <c r="D2932" s="51" t="s">
        <v>1879</v>
      </c>
      <c r="E2932" s="51" t="s">
        <v>460</v>
      </c>
      <c r="F2932" s="51" t="s">
        <v>460</v>
      </c>
      <c r="H2932" s="51" t="s">
        <v>623</v>
      </c>
      <c r="N2932" s="53">
        <v>65.966999999999999</v>
      </c>
      <c r="P2932" s="53">
        <v>65.966999999999999</v>
      </c>
    </row>
    <row r="2933" spans="1:16" hidden="1">
      <c r="A2933" s="19" t="s">
        <v>128</v>
      </c>
      <c r="B2933" s="19" t="s">
        <v>456</v>
      </c>
      <c r="D2933" s="51" t="s">
        <v>1879</v>
      </c>
      <c r="E2933" s="51" t="s">
        <v>460</v>
      </c>
      <c r="F2933" s="51" t="s">
        <v>460</v>
      </c>
      <c r="H2933" s="51" t="s">
        <v>623</v>
      </c>
      <c r="J2933" s="51">
        <v>61501</v>
      </c>
      <c r="K2933" s="51" t="s">
        <v>2701</v>
      </c>
      <c r="N2933" s="53">
        <v>28148.99</v>
      </c>
      <c r="P2933" s="53">
        <v>28148.99</v>
      </c>
    </row>
    <row r="2934" spans="1:16" hidden="1">
      <c r="A2934" s="19" t="s">
        <v>1986</v>
      </c>
      <c r="B2934" s="19" t="s">
        <v>1603</v>
      </c>
      <c r="D2934" s="51" t="s">
        <v>1879</v>
      </c>
      <c r="E2934" s="51" t="s">
        <v>460</v>
      </c>
      <c r="F2934" s="51" t="s">
        <v>460</v>
      </c>
      <c r="H2934" s="51" t="s">
        <v>623</v>
      </c>
      <c r="J2934" s="51" t="s">
        <v>114</v>
      </c>
      <c r="K2934" s="51" t="s">
        <v>3277</v>
      </c>
      <c r="L2934" s="51">
        <v>58753</v>
      </c>
      <c r="N2934" s="53">
        <v>0</v>
      </c>
      <c r="P2934" s="53">
        <v>0</v>
      </c>
    </row>
    <row r="2935" spans="1:16" hidden="1">
      <c r="A2935" s="19" t="s">
        <v>1985</v>
      </c>
      <c r="B2935" s="19" t="s">
        <v>1603</v>
      </c>
      <c r="D2935" s="51" t="s">
        <v>1879</v>
      </c>
      <c r="E2935" s="51" t="s">
        <v>460</v>
      </c>
      <c r="F2935" s="51" t="s">
        <v>460</v>
      </c>
      <c r="H2935" s="51" t="s">
        <v>623</v>
      </c>
      <c r="J2935" s="51" t="s">
        <v>114</v>
      </c>
      <c r="K2935" s="51" t="s">
        <v>3277</v>
      </c>
      <c r="L2935" s="51">
        <v>58753</v>
      </c>
      <c r="N2935" s="53">
        <v>2.7556346030950783E-2</v>
      </c>
      <c r="P2935" s="53">
        <v>2.7556346030950783E-2</v>
      </c>
    </row>
    <row r="2936" spans="1:16" hidden="1">
      <c r="A2936" s="19" t="s">
        <v>1984</v>
      </c>
      <c r="B2936" s="19" t="s">
        <v>1603</v>
      </c>
      <c r="D2936" s="51" t="s">
        <v>1879</v>
      </c>
      <c r="E2936" s="51" t="s">
        <v>460</v>
      </c>
      <c r="F2936" s="51" t="s">
        <v>460</v>
      </c>
      <c r="H2936" s="51" t="s">
        <v>623</v>
      </c>
      <c r="J2936" s="51" t="s">
        <v>114</v>
      </c>
      <c r="K2936" s="51" t="s">
        <v>3277</v>
      </c>
      <c r="L2936" s="51">
        <v>58753</v>
      </c>
      <c r="N2936" s="53">
        <v>3744.8084436539689</v>
      </c>
      <c r="P2936" s="53">
        <v>3744.8084436539689</v>
      </c>
    </row>
    <row r="2937" spans="1:16" hidden="1">
      <c r="A2937" s="19" t="s">
        <v>1986</v>
      </c>
      <c r="B2937" s="19" t="s">
        <v>1604</v>
      </c>
      <c r="D2937" s="51" t="s">
        <v>1879</v>
      </c>
      <c r="E2937" s="51" t="s">
        <v>460</v>
      </c>
      <c r="F2937" s="51" t="s">
        <v>460</v>
      </c>
      <c r="H2937" s="51" t="s">
        <v>623</v>
      </c>
      <c r="J2937" s="51" t="s">
        <v>115</v>
      </c>
      <c r="K2937" s="51" t="s">
        <v>3276</v>
      </c>
      <c r="L2937" s="51">
        <v>58754</v>
      </c>
      <c r="N2937" s="53">
        <v>0</v>
      </c>
      <c r="P2937" s="53">
        <v>0</v>
      </c>
    </row>
    <row r="2938" spans="1:16" hidden="1">
      <c r="A2938" s="19" t="s">
        <v>1985</v>
      </c>
      <c r="B2938" s="19" t="s">
        <v>1604</v>
      </c>
      <c r="D2938" s="51" t="s">
        <v>1879</v>
      </c>
      <c r="E2938" s="51" t="s">
        <v>460</v>
      </c>
      <c r="F2938" s="51" t="s">
        <v>460</v>
      </c>
      <c r="H2938" s="51" t="s">
        <v>623</v>
      </c>
      <c r="J2938" s="51" t="s">
        <v>115</v>
      </c>
      <c r="K2938" s="51" t="s">
        <v>3276</v>
      </c>
      <c r="L2938" s="51">
        <v>58754</v>
      </c>
      <c r="N2938" s="53">
        <v>2.7838058541578461E-2</v>
      </c>
      <c r="P2938" s="53">
        <v>2.7838058541578461E-2</v>
      </c>
    </row>
    <row r="2939" spans="1:16" hidden="1">
      <c r="A2939" s="19" t="s">
        <v>1984</v>
      </c>
      <c r="B2939" s="19" t="s">
        <v>1604</v>
      </c>
      <c r="D2939" s="51" t="s">
        <v>1879</v>
      </c>
      <c r="E2939" s="51" t="s">
        <v>460</v>
      </c>
      <c r="F2939" s="51" t="s">
        <v>460</v>
      </c>
      <c r="H2939" s="51" t="s">
        <v>623</v>
      </c>
      <c r="J2939" s="51" t="s">
        <v>115</v>
      </c>
      <c r="K2939" s="51" t="s">
        <v>3276</v>
      </c>
      <c r="L2939" s="51">
        <v>58754</v>
      </c>
      <c r="N2939" s="53">
        <v>3783.0921619414585</v>
      </c>
      <c r="P2939" s="53">
        <v>3783.0921619414585</v>
      </c>
    </row>
    <row r="2940" spans="1:16" hidden="1">
      <c r="A2940" s="19" t="s">
        <v>1986</v>
      </c>
      <c r="B2940" s="19" t="s">
        <v>1605</v>
      </c>
      <c r="D2940" s="51" t="s">
        <v>1879</v>
      </c>
      <c r="E2940" s="51" t="s">
        <v>460</v>
      </c>
      <c r="F2940" s="51" t="s">
        <v>460</v>
      </c>
      <c r="H2940" s="51" t="s">
        <v>623</v>
      </c>
      <c r="J2940" s="51" t="s">
        <v>116</v>
      </c>
      <c r="K2940" s="51" t="s">
        <v>3275</v>
      </c>
      <c r="L2940" s="51" t="s">
        <v>3274</v>
      </c>
      <c r="N2940" s="53">
        <v>0</v>
      </c>
      <c r="P2940" s="53">
        <v>0</v>
      </c>
    </row>
    <row r="2941" spans="1:16" hidden="1">
      <c r="A2941" s="19" t="s">
        <v>1985</v>
      </c>
      <c r="B2941" s="19" t="s">
        <v>1605</v>
      </c>
      <c r="D2941" s="51" t="s">
        <v>1879</v>
      </c>
      <c r="E2941" s="51" t="s">
        <v>460</v>
      </c>
      <c r="F2941" s="51" t="s">
        <v>460</v>
      </c>
      <c r="H2941" s="51" t="s">
        <v>623</v>
      </c>
      <c r="J2941" s="51" t="s">
        <v>116</v>
      </c>
      <c r="K2941" s="51" t="s">
        <v>3275</v>
      </c>
      <c r="L2941" s="51" t="s">
        <v>3274</v>
      </c>
      <c r="N2941" s="53">
        <v>2.6835228524512287E-2</v>
      </c>
      <c r="P2941" s="53">
        <v>2.6835228524512287E-2</v>
      </c>
    </row>
    <row r="2942" spans="1:16" hidden="1">
      <c r="A2942" s="19" t="s">
        <v>1984</v>
      </c>
      <c r="B2942" s="19" t="s">
        <v>1605</v>
      </c>
      <c r="D2942" s="51" t="s">
        <v>1879</v>
      </c>
      <c r="E2942" s="51" t="s">
        <v>460</v>
      </c>
      <c r="F2942" s="51" t="s">
        <v>460</v>
      </c>
      <c r="H2942" s="51" t="s">
        <v>623</v>
      </c>
      <c r="J2942" s="51" t="s">
        <v>116</v>
      </c>
      <c r="K2942" s="51" t="s">
        <v>3275</v>
      </c>
      <c r="L2942" s="51" t="s">
        <v>3274</v>
      </c>
      <c r="N2942" s="53">
        <v>3646.8111647714759</v>
      </c>
      <c r="P2942" s="53">
        <v>3646.8111647714759</v>
      </c>
    </row>
    <row r="2943" spans="1:16" hidden="1">
      <c r="A2943" s="19" t="s">
        <v>1986</v>
      </c>
      <c r="B2943" s="19" t="s">
        <v>1606</v>
      </c>
      <c r="D2943" s="51" t="s">
        <v>1879</v>
      </c>
      <c r="E2943" s="51" t="s">
        <v>460</v>
      </c>
      <c r="F2943" s="51" t="s">
        <v>460</v>
      </c>
      <c r="H2943" s="51" t="s">
        <v>623</v>
      </c>
      <c r="J2943" s="51" t="s">
        <v>117</v>
      </c>
      <c r="K2943" s="51" t="s">
        <v>3273</v>
      </c>
      <c r="L2943" s="51">
        <v>58756</v>
      </c>
      <c r="N2943" s="53">
        <v>0</v>
      </c>
      <c r="P2943" s="53">
        <v>0</v>
      </c>
    </row>
    <row r="2944" spans="1:16" hidden="1">
      <c r="A2944" s="19" t="s">
        <v>1985</v>
      </c>
      <c r="B2944" s="19" t="s">
        <v>1606</v>
      </c>
      <c r="D2944" s="51" t="s">
        <v>1879</v>
      </c>
      <c r="E2944" s="51" t="s">
        <v>460</v>
      </c>
      <c r="F2944" s="51" t="s">
        <v>460</v>
      </c>
      <c r="H2944" s="51" t="s">
        <v>623</v>
      </c>
      <c r="J2944" s="51" t="s">
        <v>117</v>
      </c>
      <c r="K2944" s="51" t="s">
        <v>3273</v>
      </c>
      <c r="L2944" s="51">
        <v>58756</v>
      </c>
      <c r="N2944" s="53">
        <v>1.6484184891408502E-2</v>
      </c>
      <c r="P2944" s="53">
        <v>1.6484184891408502E-2</v>
      </c>
    </row>
    <row r="2945" spans="1:16" hidden="1">
      <c r="A2945" s="19" t="s">
        <v>1984</v>
      </c>
      <c r="B2945" s="19" t="s">
        <v>1606</v>
      </c>
      <c r="D2945" s="51" t="s">
        <v>1879</v>
      </c>
      <c r="E2945" s="51" t="s">
        <v>460</v>
      </c>
      <c r="F2945" s="51" t="s">
        <v>460</v>
      </c>
      <c r="H2945" s="51" t="s">
        <v>623</v>
      </c>
      <c r="J2945" s="51" t="s">
        <v>117</v>
      </c>
      <c r="K2945" s="51" t="s">
        <v>3273</v>
      </c>
      <c r="L2945" s="51">
        <v>58756</v>
      </c>
      <c r="N2945" s="53">
        <v>2240.1415158151085</v>
      </c>
      <c r="P2945" s="53">
        <v>2240.1415158151085</v>
      </c>
    </row>
    <row r="2946" spans="1:16" hidden="1">
      <c r="A2946" s="19" t="s">
        <v>1989</v>
      </c>
      <c r="B2946" s="19" t="s">
        <v>3429</v>
      </c>
      <c r="D2946" s="51" t="s">
        <v>1879</v>
      </c>
      <c r="E2946" s="51" t="s">
        <v>460</v>
      </c>
      <c r="F2946" s="51" t="s">
        <v>460</v>
      </c>
      <c r="H2946" s="51" t="s">
        <v>623</v>
      </c>
      <c r="J2946" s="51" t="s">
        <v>163</v>
      </c>
      <c r="K2946" s="51" t="s">
        <v>3428</v>
      </c>
      <c r="L2946" s="51" t="s">
        <v>3427</v>
      </c>
      <c r="N2946" s="53">
        <v>8798</v>
      </c>
      <c r="O2946" s="53">
        <v>0</v>
      </c>
      <c r="P2946" s="53">
        <v>8798</v>
      </c>
    </row>
    <row r="2947" spans="1:16" hidden="1">
      <c r="A2947" s="19" t="s">
        <v>54</v>
      </c>
      <c r="B2947" s="19" t="s">
        <v>1607</v>
      </c>
      <c r="D2947" s="51" t="s">
        <v>1879</v>
      </c>
      <c r="E2947" s="51" t="s">
        <v>460</v>
      </c>
      <c r="F2947" s="51" t="s">
        <v>460</v>
      </c>
      <c r="H2947" s="51" t="s">
        <v>842</v>
      </c>
      <c r="J2947" s="51" t="s">
        <v>223</v>
      </c>
      <c r="K2947" s="51" t="s">
        <v>1916</v>
      </c>
      <c r="L2947" s="51">
        <v>59433</v>
      </c>
      <c r="N2947" s="53">
        <v>48291</v>
      </c>
      <c r="P2947" s="53">
        <v>48291</v>
      </c>
    </row>
    <row r="2948" spans="1:16" hidden="1">
      <c r="A2948" s="19" t="s">
        <v>2149</v>
      </c>
      <c r="B2948" s="19" t="s">
        <v>1608</v>
      </c>
      <c r="D2948" s="51" t="s">
        <v>1879</v>
      </c>
      <c r="E2948" s="51" t="s">
        <v>672</v>
      </c>
      <c r="F2948" s="51" t="s">
        <v>672</v>
      </c>
      <c r="G2948" s="51" t="s">
        <v>671</v>
      </c>
      <c r="H2948" s="51" t="s">
        <v>51</v>
      </c>
      <c r="L2948" s="51">
        <v>59958</v>
      </c>
      <c r="N2948" s="53">
        <v>88.032612301686257</v>
      </c>
      <c r="O2948" s="53">
        <v>0</v>
      </c>
      <c r="P2948" s="53">
        <v>88.032612301686257</v>
      </c>
    </row>
    <row r="2949" spans="1:16" hidden="1">
      <c r="A2949" s="19" t="s">
        <v>2149</v>
      </c>
      <c r="B2949" s="19" t="s">
        <v>1609</v>
      </c>
      <c r="D2949" s="51" t="s">
        <v>1879</v>
      </c>
      <c r="E2949" s="51" t="s">
        <v>672</v>
      </c>
      <c r="F2949" s="51" t="s">
        <v>672</v>
      </c>
      <c r="G2949" s="51" t="s">
        <v>671</v>
      </c>
      <c r="H2949" s="51" t="s">
        <v>51</v>
      </c>
      <c r="L2949" s="51">
        <v>59620</v>
      </c>
      <c r="N2949" s="53">
        <v>85.73657914868123</v>
      </c>
      <c r="O2949" s="53">
        <v>0</v>
      </c>
      <c r="P2949" s="53">
        <v>85.73657914868123</v>
      </c>
    </row>
    <row r="2950" spans="1:16" hidden="1">
      <c r="A2950" s="19" t="s">
        <v>1986</v>
      </c>
      <c r="B2950" s="19" t="s">
        <v>2971</v>
      </c>
      <c r="D2950" s="51" t="s">
        <v>1879</v>
      </c>
      <c r="E2950" s="51" t="s">
        <v>460</v>
      </c>
      <c r="F2950" s="51" t="s">
        <v>460</v>
      </c>
      <c r="H2950" s="51" t="s">
        <v>623</v>
      </c>
      <c r="J2950" s="51" t="s">
        <v>2970</v>
      </c>
      <c r="K2950" s="51" t="s">
        <v>2950</v>
      </c>
      <c r="L2950" s="51">
        <v>60032</v>
      </c>
      <c r="N2950" s="53">
        <v>0</v>
      </c>
      <c r="P2950" s="53">
        <v>0</v>
      </c>
    </row>
    <row r="2951" spans="1:16" hidden="1">
      <c r="A2951" s="19" t="s">
        <v>1985</v>
      </c>
      <c r="B2951" s="19" t="s">
        <v>2971</v>
      </c>
      <c r="D2951" s="51" t="s">
        <v>1879</v>
      </c>
      <c r="E2951" s="51" t="s">
        <v>460</v>
      </c>
      <c r="F2951" s="51" t="s">
        <v>460</v>
      </c>
      <c r="H2951" s="51" t="s">
        <v>623</v>
      </c>
      <c r="J2951" s="51" t="s">
        <v>2970</v>
      </c>
      <c r="K2951" s="51" t="s">
        <v>2950</v>
      </c>
      <c r="L2951" s="51">
        <v>60032</v>
      </c>
      <c r="N2951" s="53">
        <v>1.2512688982257705E-2</v>
      </c>
      <c r="P2951" s="53">
        <v>1.2512688982257705E-2</v>
      </c>
    </row>
    <row r="2952" spans="1:16" hidden="1">
      <c r="A2952" s="19" t="s">
        <v>1984</v>
      </c>
      <c r="B2952" s="19" t="s">
        <v>2971</v>
      </c>
      <c r="D2952" s="51" t="s">
        <v>1879</v>
      </c>
      <c r="E2952" s="51" t="s">
        <v>460</v>
      </c>
      <c r="F2952" s="51" t="s">
        <v>460</v>
      </c>
      <c r="H2952" s="51" t="s">
        <v>623</v>
      </c>
      <c r="J2952" s="51" t="s">
        <v>2970</v>
      </c>
      <c r="K2952" s="51" t="s">
        <v>2950</v>
      </c>
      <c r="L2952" s="51">
        <v>60032</v>
      </c>
      <c r="N2952" s="53">
        <v>1700.4294873110177</v>
      </c>
      <c r="P2952" s="53">
        <v>1700.4294873110177</v>
      </c>
    </row>
    <row r="2953" spans="1:16" hidden="1">
      <c r="A2953" s="19" t="s">
        <v>2149</v>
      </c>
      <c r="B2953" s="19" t="s">
        <v>1610</v>
      </c>
      <c r="D2953" s="51" t="s">
        <v>1879</v>
      </c>
      <c r="E2953" s="51" t="s">
        <v>672</v>
      </c>
      <c r="F2953" s="51" t="s">
        <v>672</v>
      </c>
      <c r="G2953" s="51" t="s">
        <v>671</v>
      </c>
      <c r="H2953" s="51" t="s">
        <v>51</v>
      </c>
      <c r="L2953" s="51">
        <v>59787</v>
      </c>
      <c r="N2953" s="53">
        <v>100.06652723890663</v>
      </c>
      <c r="O2953" s="53">
        <v>0</v>
      </c>
      <c r="P2953" s="53">
        <v>100.06652723890663</v>
      </c>
    </row>
    <row r="2954" spans="1:16" hidden="1">
      <c r="A2954" s="19" t="s">
        <v>2149</v>
      </c>
      <c r="B2954" s="19" t="s">
        <v>1611</v>
      </c>
      <c r="D2954" s="51" t="s">
        <v>1879</v>
      </c>
      <c r="E2954" s="51" t="s">
        <v>672</v>
      </c>
      <c r="F2954" s="51" t="s">
        <v>672</v>
      </c>
      <c r="G2954" s="51" t="s">
        <v>671</v>
      </c>
      <c r="H2954" s="51" t="s">
        <v>51</v>
      </c>
      <c r="L2954" s="51">
        <v>59786</v>
      </c>
      <c r="N2954" s="53">
        <v>98.459304031803114</v>
      </c>
      <c r="O2954" s="53">
        <v>0</v>
      </c>
      <c r="P2954" s="53">
        <v>98.459304031803114</v>
      </c>
    </row>
    <row r="2955" spans="1:16" hidden="1">
      <c r="A2955" s="19" t="s">
        <v>2149</v>
      </c>
      <c r="B2955" s="19" t="s">
        <v>1612</v>
      </c>
      <c r="D2955" s="51" t="s">
        <v>1879</v>
      </c>
      <c r="E2955" s="51" t="s">
        <v>672</v>
      </c>
      <c r="F2955" s="51" t="s">
        <v>672</v>
      </c>
      <c r="G2955" s="51" t="s">
        <v>671</v>
      </c>
      <c r="H2955" s="51" t="s">
        <v>51</v>
      </c>
      <c r="L2955" s="51">
        <v>59932</v>
      </c>
      <c r="N2955" s="53">
        <v>96.554947122546025</v>
      </c>
      <c r="O2955" s="53">
        <v>0</v>
      </c>
      <c r="P2955" s="53">
        <v>96.554947122546025</v>
      </c>
    </row>
    <row r="2956" spans="1:16" hidden="1">
      <c r="A2956" s="19" t="s">
        <v>1986</v>
      </c>
      <c r="B2956" s="19" t="s">
        <v>1613</v>
      </c>
      <c r="D2956" s="51" t="s">
        <v>1879</v>
      </c>
      <c r="E2956" s="51" t="s">
        <v>460</v>
      </c>
      <c r="F2956" s="51" t="s">
        <v>460</v>
      </c>
      <c r="H2956" s="51" t="s">
        <v>623</v>
      </c>
      <c r="J2956" s="51" t="s">
        <v>3187</v>
      </c>
      <c r="K2956" s="51" t="s">
        <v>3186</v>
      </c>
      <c r="N2956" s="53">
        <v>0</v>
      </c>
      <c r="P2956" s="53">
        <v>0</v>
      </c>
    </row>
    <row r="2957" spans="1:16" hidden="1">
      <c r="A2957" s="19" t="s">
        <v>1985</v>
      </c>
      <c r="B2957" s="19" t="s">
        <v>1613</v>
      </c>
      <c r="D2957" s="51" t="s">
        <v>1879</v>
      </c>
      <c r="E2957" s="51" t="s">
        <v>460</v>
      </c>
      <c r="F2957" s="51" t="s">
        <v>460</v>
      </c>
      <c r="H2957" s="51" t="s">
        <v>623</v>
      </c>
      <c r="J2957" s="51" t="s">
        <v>3187</v>
      </c>
      <c r="K2957" s="51" t="s">
        <v>3186</v>
      </c>
      <c r="N2957" s="53">
        <v>1.2820980366262962E-2</v>
      </c>
      <c r="P2957" s="53">
        <v>1.2820980366262962E-2</v>
      </c>
    </row>
    <row r="2958" spans="1:16" hidden="1">
      <c r="A2958" s="19" t="s">
        <v>1984</v>
      </c>
      <c r="B2958" s="19" t="s">
        <v>1613</v>
      </c>
      <c r="D2958" s="51" t="s">
        <v>1879</v>
      </c>
      <c r="E2958" s="51" t="s">
        <v>460</v>
      </c>
      <c r="F2958" s="51" t="s">
        <v>460</v>
      </c>
      <c r="H2958" s="51" t="s">
        <v>623</v>
      </c>
      <c r="J2958" s="51" t="s">
        <v>3187</v>
      </c>
      <c r="K2958" s="51" t="s">
        <v>3186</v>
      </c>
      <c r="N2958" s="53">
        <v>1742.3251790196337</v>
      </c>
      <c r="P2958" s="53">
        <v>1742.3251790196337</v>
      </c>
    </row>
    <row r="2959" spans="1:16" hidden="1">
      <c r="A2959" s="19" t="s">
        <v>2149</v>
      </c>
      <c r="B2959" s="19" t="s">
        <v>1614</v>
      </c>
      <c r="C2959" s="51" t="s">
        <v>629</v>
      </c>
      <c r="D2959" s="51" t="s">
        <v>3982</v>
      </c>
      <c r="E2959" s="51" t="s">
        <v>674</v>
      </c>
      <c r="F2959" s="51" t="s">
        <v>674</v>
      </c>
      <c r="G2959" s="51" t="s">
        <v>674</v>
      </c>
      <c r="H2959" s="51" t="s">
        <v>51</v>
      </c>
      <c r="L2959" s="51">
        <v>50951</v>
      </c>
      <c r="N2959" s="53">
        <v>5598.9308679122023</v>
      </c>
      <c r="O2959" s="53">
        <v>0</v>
      </c>
      <c r="P2959" s="53">
        <v>5598.9308679122023</v>
      </c>
    </row>
    <row r="2960" spans="1:16" hidden="1">
      <c r="A2960" s="19" t="s">
        <v>54</v>
      </c>
      <c r="B2960" s="19" t="s">
        <v>1615</v>
      </c>
      <c r="D2960" s="51" t="s">
        <v>1879</v>
      </c>
      <c r="E2960" s="51" t="s">
        <v>460</v>
      </c>
      <c r="F2960" s="51" t="s">
        <v>460</v>
      </c>
      <c r="H2960" s="51" t="s">
        <v>842</v>
      </c>
      <c r="J2960" s="51" t="s">
        <v>211</v>
      </c>
      <c r="K2960" s="51" t="s">
        <v>1918</v>
      </c>
      <c r="L2960" s="51">
        <v>58062</v>
      </c>
      <c r="N2960" s="53">
        <v>51706</v>
      </c>
      <c r="P2960" s="53">
        <v>51706</v>
      </c>
    </row>
    <row r="2961" spans="1:16" hidden="1">
      <c r="A2961" s="19" t="s">
        <v>1986</v>
      </c>
      <c r="B2961" s="19" t="s">
        <v>2894</v>
      </c>
      <c r="D2961" s="51" t="s">
        <v>1879</v>
      </c>
      <c r="E2961" s="51" t="s">
        <v>460</v>
      </c>
      <c r="F2961" s="51" t="s">
        <v>460</v>
      </c>
      <c r="H2961" s="51" t="s">
        <v>623</v>
      </c>
      <c r="J2961" s="51" t="s">
        <v>2893</v>
      </c>
      <c r="K2961" s="51" t="s">
        <v>2892</v>
      </c>
      <c r="N2961" s="53">
        <v>0</v>
      </c>
      <c r="P2961" s="53">
        <v>0</v>
      </c>
    </row>
    <row r="2962" spans="1:16" hidden="1">
      <c r="A2962" s="19" t="s">
        <v>1985</v>
      </c>
      <c r="B2962" s="19" t="s">
        <v>2894</v>
      </c>
      <c r="D2962" s="51" t="s">
        <v>1879</v>
      </c>
      <c r="E2962" s="51" t="s">
        <v>460</v>
      </c>
      <c r="F2962" s="51" t="s">
        <v>460</v>
      </c>
      <c r="H2962" s="51" t="s">
        <v>623</v>
      </c>
      <c r="J2962" s="51" t="s">
        <v>2893</v>
      </c>
      <c r="K2962" s="51" t="s">
        <v>2892</v>
      </c>
      <c r="N2962" s="53">
        <v>0.15310384726057721</v>
      </c>
      <c r="P2962" s="53">
        <v>0.15310384726057721</v>
      </c>
    </row>
    <row r="2963" spans="1:16" hidden="1">
      <c r="A2963" s="19" t="s">
        <v>1984</v>
      </c>
      <c r="B2963" s="19" t="s">
        <v>2894</v>
      </c>
      <c r="D2963" s="51" t="s">
        <v>1879</v>
      </c>
      <c r="E2963" s="51" t="s">
        <v>460</v>
      </c>
      <c r="F2963" s="51" t="s">
        <v>460</v>
      </c>
      <c r="H2963" s="51" t="s">
        <v>623</v>
      </c>
      <c r="J2963" s="51" t="s">
        <v>2893</v>
      </c>
      <c r="K2963" s="51" t="s">
        <v>2892</v>
      </c>
      <c r="N2963" s="53">
        <v>20806.262896152741</v>
      </c>
      <c r="P2963" s="53">
        <v>20806.262896152741</v>
      </c>
    </row>
    <row r="2964" spans="1:16" hidden="1">
      <c r="A2964" s="19" t="s">
        <v>2784</v>
      </c>
      <c r="B2964" s="19" t="s">
        <v>2786</v>
      </c>
      <c r="D2964" s="51" t="s">
        <v>1879</v>
      </c>
      <c r="E2964" s="51" t="s">
        <v>460</v>
      </c>
      <c r="F2964" s="51" t="s">
        <v>460</v>
      </c>
      <c r="H2964" s="51" t="s">
        <v>623</v>
      </c>
      <c r="J2964" s="51" t="s">
        <v>2785</v>
      </c>
      <c r="K2964" s="51">
        <v>380</v>
      </c>
      <c r="N2964" s="53">
        <v>201</v>
      </c>
      <c r="P2964" s="53">
        <v>201</v>
      </c>
    </row>
    <row r="2965" spans="1:16" hidden="1">
      <c r="A2965" s="19" t="s">
        <v>2663</v>
      </c>
      <c r="B2965" s="19" t="s">
        <v>53</v>
      </c>
      <c r="D2965" s="51" t="s">
        <v>1879</v>
      </c>
      <c r="E2965" s="51" t="s">
        <v>460</v>
      </c>
      <c r="F2965" s="51" t="s">
        <v>2662</v>
      </c>
      <c r="H2965" s="51" t="s">
        <v>623</v>
      </c>
      <c r="J2965" s="51" t="s">
        <v>218</v>
      </c>
      <c r="K2965" s="51" t="s">
        <v>2785</v>
      </c>
      <c r="N2965" s="53">
        <v>6544.0879199999999</v>
      </c>
      <c r="O2965" s="53">
        <v>6544.0879199999999</v>
      </c>
      <c r="P2965" s="53">
        <v>0</v>
      </c>
    </row>
    <row r="2966" spans="1:16" s="135" customFormat="1">
      <c r="A2966" s="135" t="s">
        <v>2149</v>
      </c>
      <c r="B2966" s="135" t="s">
        <v>1616</v>
      </c>
      <c r="C2966" s="137" t="s">
        <v>681</v>
      </c>
      <c r="D2966" s="137" t="s">
        <v>3982</v>
      </c>
      <c r="E2966" s="137" t="s">
        <v>3</v>
      </c>
      <c r="F2966" s="137" t="s">
        <v>4007</v>
      </c>
      <c r="G2966" s="137" t="s">
        <v>3</v>
      </c>
      <c r="H2966" s="137" t="s">
        <v>6</v>
      </c>
      <c r="I2966" s="137"/>
      <c r="J2966" s="137"/>
      <c r="K2966" s="137"/>
      <c r="L2966" s="137">
        <v>59382</v>
      </c>
      <c r="M2966" s="137"/>
      <c r="N2966" s="136">
        <v>23.460787317146259</v>
      </c>
      <c r="O2966" s="136">
        <v>0</v>
      </c>
      <c r="P2966" s="136">
        <v>23.460787317146259</v>
      </c>
    </row>
    <row r="2967" spans="1:16" hidden="1">
      <c r="A2967" s="19" t="s">
        <v>2015</v>
      </c>
      <c r="B2967" s="19" t="s">
        <v>1617</v>
      </c>
      <c r="D2967" s="51" t="s">
        <v>1879</v>
      </c>
      <c r="E2967" s="51" t="s">
        <v>460</v>
      </c>
      <c r="F2967" s="51" t="s">
        <v>460</v>
      </c>
      <c r="G2967" s="51" t="s">
        <v>460</v>
      </c>
      <c r="H2967" s="51" t="s">
        <v>1878</v>
      </c>
      <c r="K2967" s="51" t="s">
        <v>2053</v>
      </c>
      <c r="L2967" s="51" t="s">
        <v>44</v>
      </c>
      <c r="N2967" s="53">
        <v>2131</v>
      </c>
      <c r="P2967" s="53">
        <v>2131</v>
      </c>
    </row>
    <row r="2968" spans="1:16" s="135" customFormat="1">
      <c r="A2968" s="135" t="s">
        <v>2149</v>
      </c>
      <c r="B2968" s="135" t="s">
        <v>1618</v>
      </c>
      <c r="C2968" s="137" t="s">
        <v>681</v>
      </c>
      <c r="D2968" s="137" t="s">
        <v>3982</v>
      </c>
      <c r="E2968" s="137" t="s">
        <v>103</v>
      </c>
      <c r="F2968" s="137" t="s">
        <v>1888</v>
      </c>
      <c r="G2968" s="137" t="s">
        <v>103</v>
      </c>
      <c r="H2968" s="137" t="s">
        <v>6</v>
      </c>
      <c r="I2968" s="137"/>
      <c r="J2968" s="137"/>
      <c r="K2968" s="137"/>
      <c r="L2968" s="137" t="s">
        <v>15</v>
      </c>
      <c r="M2968" s="137"/>
      <c r="N2968" s="136">
        <v>33.657147712626873</v>
      </c>
      <c r="O2968" s="136">
        <v>0</v>
      </c>
      <c r="P2968" s="136">
        <v>33.657147712626873</v>
      </c>
    </row>
    <row r="2969" spans="1:16" hidden="1">
      <c r="A2969" s="19" t="s">
        <v>2149</v>
      </c>
      <c r="B2969" s="19" t="s">
        <v>1619</v>
      </c>
      <c r="C2969" s="51" t="s">
        <v>681</v>
      </c>
      <c r="D2969" s="51" t="s">
        <v>3982</v>
      </c>
      <c r="E2969" s="51" t="s">
        <v>676</v>
      </c>
      <c r="F2969" s="51" t="s">
        <v>777</v>
      </c>
      <c r="G2969" s="51" t="s">
        <v>676</v>
      </c>
      <c r="H2969" s="51" t="s">
        <v>1</v>
      </c>
      <c r="K2969" s="51" t="s">
        <v>4040</v>
      </c>
      <c r="L2969" s="51">
        <v>3850</v>
      </c>
      <c r="N2969" s="53">
        <v>11707.189419547769</v>
      </c>
      <c r="O2969" s="53">
        <v>7011.6395487240734</v>
      </c>
      <c r="P2969" s="53">
        <v>4695.5498708236955</v>
      </c>
    </row>
    <row r="2970" spans="1:16" hidden="1">
      <c r="A2970" s="19" t="s">
        <v>1986</v>
      </c>
      <c r="B2970" s="19" t="s">
        <v>1620</v>
      </c>
      <c r="D2970" s="51" t="s">
        <v>1879</v>
      </c>
      <c r="E2970" s="51" t="s">
        <v>622</v>
      </c>
      <c r="F2970" s="51" t="s">
        <v>622</v>
      </c>
      <c r="H2970" s="51" t="s">
        <v>623</v>
      </c>
      <c r="J2970" s="51" t="s">
        <v>44</v>
      </c>
      <c r="K2970" s="51" t="s">
        <v>44</v>
      </c>
      <c r="L2970" s="51" t="s">
        <v>2821</v>
      </c>
      <c r="N2970" s="53">
        <v>0</v>
      </c>
      <c r="P2970" s="53">
        <v>0</v>
      </c>
    </row>
    <row r="2971" spans="1:16" hidden="1">
      <c r="A2971" s="19" t="s">
        <v>1986</v>
      </c>
      <c r="B2971" s="19" t="s">
        <v>2820</v>
      </c>
      <c r="D2971" s="51" t="s">
        <v>1879</v>
      </c>
      <c r="E2971" s="51" t="s">
        <v>622</v>
      </c>
      <c r="F2971" s="51" t="s">
        <v>622</v>
      </c>
      <c r="H2971" s="51" t="s">
        <v>623</v>
      </c>
      <c r="J2971" s="51" t="s">
        <v>44</v>
      </c>
      <c r="K2971" s="51" t="s">
        <v>44</v>
      </c>
      <c r="L2971" s="51">
        <v>50134</v>
      </c>
      <c r="N2971" s="53">
        <v>0</v>
      </c>
      <c r="P2971" s="53">
        <v>0</v>
      </c>
    </row>
    <row r="2972" spans="1:16" hidden="1">
      <c r="A2972" s="19" t="s">
        <v>1986</v>
      </c>
      <c r="B2972" s="19" t="s">
        <v>2820</v>
      </c>
      <c r="D2972" s="51" t="s">
        <v>1879</v>
      </c>
      <c r="E2972" s="51" t="s">
        <v>622</v>
      </c>
      <c r="F2972" s="51" t="s">
        <v>622</v>
      </c>
      <c r="H2972" s="51" t="s">
        <v>623</v>
      </c>
      <c r="J2972" s="51" t="s">
        <v>44</v>
      </c>
      <c r="K2972" s="51" t="s">
        <v>44</v>
      </c>
      <c r="L2972" s="51">
        <v>50134</v>
      </c>
      <c r="N2972" s="53">
        <v>0</v>
      </c>
      <c r="P2972" s="53">
        <v>0</v>
      </c>
    </row>
    <row r="2973" spans="1:16" hidden="1">
      <c r="A2973" s="19" t="s">
        <v>1985</v>
      </c>
      <c r="B2973" s="19" t="s">
        <v>1620</v>
      </c>
      <c r="D2973" s="51" t="s">
        <v>1879</v>
      </c>
      <c r="E2973" s="51" t="s">
        <v>622</v>
      </c>
      <c r="F2973" s="51" t="s">
        <v>622</v>
      </c>
      <c r="H2973" s="51" t="s">
        <v>623</v>
      </c>
      <c r="J2973" s="51" t="s">
        <v>44</v>
      </c>
      <c r="K2973" s="51" t="s">
        <v>44</v>
      </c>
      <c r="L2973" s="51" t="s">
        <v>2821</v>
      </c>
      <c r="N2973" s="53">
        <v>9.1385244658469631</v>
      </c>
      <c r="P2973" s="53">
        <v>9.1385244658469631</v>
      </c>
    </row>
    <row r="2974" spans="1:16" hidden="1">
      <c r="A2974" s="19" t="s">
        <v>1985</v>
      </c>
      <c r="B2974" s="19" t="s">
        <v>2820</v>
      </c>
      <c r="D2974" s="51" t="s">
        <v>1879</v>
      </c>
      <c r="E2974" s="51" t="s">
        <v>622</v>
      </c>
      <c r="F2974" s="51" t="s">
        <v>622</v>
      </c>
      <c r="H2974" s="51" t="s">
        <v>623</v>
      </c>
      <c r="J2974" s="51" t="s">
        <v>44</v>
      </c>
      <c r="K2974" s="51" t="s">
        <v>44</v>
      </c>
      <c r="L2974" s="51">
        <v>50134</v>
      </c>
      <c r="N2974" s="53">
        <v>8.8540772882431312E-2</v>
      </c>
      <c r="P2974" s="53">
        <v>8.8540772882431312E-2</v>
      </c>
    </row>
    <row r="2975" spans="1:16" hidden="1">
      <c r="A2975" s="19" t="s">
        <v>1985</v>
      </c>
      <c r="B2975" s="19" t="s">
        <v>2820</v>
      </c>
      <c r="D2975" s="51" t="s">
        <v>1879</v>
      </c>
      <c r="E2975" s="51" t="s">
        <v>622</v>
      </c>
      <c r="F2975" s="51" t="s">
        <v>622</v>
      </c>
      <c r="H2975" s="51" t="s">
        <v>623</v>
      </c>
      <c r="J2975" s="51" t="s">
        <v>44</v>
      </c>
      <c r="K2975" s="51" t="s">
        <v>44</v>
      </c>
      <c r="L2975" s="51">
        <v>50134</v>
      </c>
      <c r="N2975" s="53">
        <v>0.13683993373511535</v>
      </c>
      <c r="P2975" s="53">
        <v>0.13683993373511535</v>
      </c>
    </row>
    <row r="2976" spans="1:16" hidden="1">
      <c r="A2976" s="19" t="s">
        <v>1984</v>
      </c>
      <c r="B2976" s="19" t="s">
        <v>1620</v>
      </c>
      <c r="D2976" s="51" t="s">
        <v>1879</v>
      </c>
      <c r="E2976" s="51" t="s">
        <v>622</v>
      </c>
      <c r="F2976" s="51" t="s">
        <v>622</v>
      </c>
      <c r="H2976" s="51" t="s">
        <v>623</v>
      </c>
      <c r="J2976" s="51" t="s">
        <v>44</v>
      </c>
      <c r="K2976" s="51" t="s">
        <v>44</v>
      </c>
      <c r="L2976" s="51" t="s">
        <v>2821</v>
      </c>
      <c r="N2976" s="53">
        <v>1241892.649475534</v>
      </c>
      <c r="P2976" s="53">
        <v>1241892.649475534</v>
      </c>
    </row>
    <row r="2977" spans="1:16" hidden="1">
      <c r="A2977" s="19" t="s">
        <v>1984</v>
      </c>
      <c r="B2977" s="19" t="s">
        <v>2820</v>
      </c>
      <c r="D2977" s="51" t="s">
        <v>1879</v>
      </c>
      <c r="E2977" s="51" t="s">
        <v>622</v>
      </c>
      <c r="F2977" s="51" t="s">
        <v>622</v>
      </c>
      <c r="H2977" s="51" t="s">
        <v>623</v>
      </c>
      <c r="J2977" s="51" t="s">
        <v>44</v>
      </c>
      <c r="K2977" s="51" t="s">
        <v>44</v>
      </c>
      <c r="L2977" s="51">
        <v>50134</v>
      </c>
      <c r="N2977" s="53">
        <v>12032.372997688655</v>
      </c>
      <c r="P2977" s="53">
        <v>12032.372997688655</v>
      </c>
    </row>
    <row r="2978" spans="1:16" hidden="1">
      <c r="A2978" s="19" t="s">
        <v>1984</v>
      </c>
      <c r="B2978" s="19" t="s">
        <v>2820</v>
      </c>
      <c r="D2978" s="51" t="s">
        <v>1879</v>
      </c>
      <c r="E2978" s="51" t="s">
        <v>622</v>
      </c>
      <c r="F2978" s="51" t="s">
        <v>622</v>
      </c>
      <c r="H2978" s="51" t="s">
        <v>623</v>
      </c>
      <c r="J2978" s="51" t="s">
        <v>44</v>
      </c>
      <c r="K2978" s="51" t="s">
        <v>44</v>
      </c>
      <c r="L2978" s="51">
        <v>50134</v>
      </c>
      <c r="N2978" s="53">
        <v>18596.055467758575</v>
      </c>
      <c r="P2978" s="53">
        <v>18596.055467758575</v>
      </c>
    </row>
    <row r="2979" spans="1:16" hidden="1">
      <c r="A2979" s="19" t="s">
        <v>39</v>
      </c>
      <c r="B2979" s="19" t="s">
        <v>3812</v>
      </c>
      <c r="D2979" s="51" t="s">
        <v>1879</v>
      </c>
      <c r="E2979" s="51" t="s">
        <v>0</v>
      </c>
      <c r="F2979" s="51" t="s">
        <v>831</v>
      </c>
      <c r="H2979" s="51" t="s">
        <v>623</v>
      </c>
      <c r="J2979" s="51" t="s">
        <v>3811</v>
      </c>
      <c r="K2979" s="51" t="s">
        <v>3810</v>
      </c>
      <c r="L2979" s="51">
        <v>10387</v>
      </c>
      <c r="N2979" s="53">
        <v>4030.7350000000001</v>
      </c>
      <c r="P2979" s="53">
        <v>4030.7350000000001</v>
      </c>
    </row>
    <row r="2980" spans="1:16" hidden="1">
      <c r="A2980" s="19" t="s">
        <v>39</v>
      </c>
      <c r="B2980" s="19" t="s">
        <v>3505</v>
      </c>
      <c r="D2980" s="51" t="s">
        <v>1879</v>
      </c>
      <c r="E2980" s="51" t="s">
        <v>0</v>
      </c>
      <c r="F2980" s="51" t="s">
        <v>831</v>
      </c>
      <c r="H2980" s="51" t="s">
        <v>623</v>
      </c>
      <c r="J2980" s="51" t="s">
        <v>3504</v>
      </c>
      <c r="K2980" s="51" t="s">
        <v>3503</v>
      </c>
      <c r="N2980" s="53">
        <v>12366.09</v>
      </c>
      <c r="P2980" s="53">
        <v>12366.09</v>
      </c>
    </row>
    <row r="2981" spans="1:16" hidden="1">
      <c r="A2981" s="19" t="s">
        <v>2015</v>
      </c>
      <c r="B2981" s="19" t="s">
        <v>1621</v>
      </c>
      <c r="D2981" s="51" t="s">
        <v>1879</v>
      </c>
      <c r="E2981" s="51" t="s">
        <v>672</v>
      </c>
      <c r="F2981" s="51" t="s">
        <v>672</v>
      </c>
      <c r="G2981" s="51" t="s">
        <v>671</v>
      </c>
      <c r="H2981" s="51" t="s">
        <v>1878</v>
      </c>
      <c r="O2981" s="53">
        <v>449571</v>
      </c>
      <c r="P2981" s="53">
        <v>-449571</v>
      </c>
    </row>
    <row r="2982" spans="1:16" hidden="1">
      <c r="A2982" s="19" t="s">
        <v>45</v>
      </c>
      <c r="B2982" s="19" t="s">
        <v>2002</v>
      </c>
      <c r="D2982" s="51" t="s">
        <v>1879</v>
      </c>
      <c r="E2982" s="51" t="s">
        <v>671</v>
      </c>
      <c r="F2982" s="51" t="s">
        <v>2001</v>
      </c>
      <c r="N2982" s="53">
        <v>6186</v>
      </c>
      <c r="O2982" s="53">
        <v>0</v>
      </c>
      <c r="P2982" s="53">
        <v>6186</v>
      </c>
    </row>
    <row r="2983" spans="1:16" hidden="1">
      <c r="A2983" s="19" t="s">
        <v>2149</v>
      </c>
      <c r="B2983" s="19" t="s">
        <v>1622</v>
      </c>
      <c r="D2983" s="51" t="s">
        <v>1879</v>
      </c>
      <c r="E2983" s="51" t="s">
        <v>672</v>
      </c>
      <c r="F2983" s="51" t="s">
        <v>672</v>
      </c>
      <c r="G2983" s="51" t="s">
        <v>671</v>
      </c>
      <c r="H2983" s="51" t="s">
        <v>671</v>
      </c>
      <c r="L2983" s="51" t="s">
        <v>15</v>
      </c>
      <c r="N2983" s="53">
        <v>954.15034192465885</v>
      </c>
      <c r="O2983" s="53">
        <v>0</v>
      </c>
      <c r="P2983" s="53">
        <v>954.15034192465885</v>
      </c>
    </row>
    <row r="2984" spans="1:16" hidden="1">
      <c r="A2984" s="19" t="s">
        <v>2268</v>
      </c>
      <c r="B2984" s="19" t="s">
        <v>2267</v>
      </c>
      <c r="D2984" s="51" t="s">
        <v>1879</v>
      </c>
      <c r="E2984" s="51" t="s">
        <v>672</v>
      </c>
      <c r="F2984" s="51" t="s">
        <v>2266</v>
      </c>
      <c r="H2984" s="51" t="s">
        <v>1</v>
      </c>
      <c r="J2984" s="51" t="s">
        <v>249</v>
      </c>
      <c r="K2984" s="51" t="s">
        <v>249</v>
      </c>
      <c r="L2984" s="51" t="s">
        <v>249</v>
      </c>
      <c r="N2984" s="53">
        <v>13520</v>
      </c>
      <c r="O2984" s="53">
        <v>0</v>
      </c>
      <c r="P2984" s="53">
        <v>13520</v>
      </c>
    </row>
    <row r="2985" spans="1:16" hidden="1">
      <c r="A2985" s="19" t="s">
        <v>2149</v>
      </c>
      <c r="B2985" s="19" t="s">
        <v>1623</v>
      </c>
      <c r="D2985" s="51" t="s">
        <v>1879</v>
      </c>
      <c r="E2985" s="51" t="s">
        <v>672</v>
      </c>
      <c r="F2985" s="51" t="s">
        <v>672</v>
      </c>
      <c r="G2985" s="51" t="s">
        <v>671</v>
      </c>
      <c r="H2985" s="51" t="s">
        <v>671</v>
      </c>
      <c r="L2985" s="51" t="s">
        <v>15</v>
      </c>
      <c r="N2985" s="53">
        <v>224.21439042962464</v>
      </c>
      <c r="O2985" s="53">
        <v>0</v>
      </c>
      <c r="P2985" s="53">
        <v>224.21439042962464</v>
      </c>
    </row>
    <row r="2986" spans="1:16" hidden="1">
      <c r="A2986" s="19" t="s">
        <v>39</v>
      </c>
      <c r="B2986" s="19" t="s">
        <v>1624</v>
      </c>
      <c r="D2986" s="51" t="s">
        <v>1879</v>
      </c>
      <c r="E2986" s="51" t="s">
        <v>460</v>
      </c>
      <c r="F2986" s="51" t="s">
        <v>460</v>
      </c>
      <c r="H2986" s="51" t="s">
        <v>623</v>
      </c>
      <c r="J2986" s="51" t="s">
        <v>349</v>
      </c>
      <c r="K2986" s="51" t="s">
        <v>3003</v>
      </c>
      <c r="L2986" s="51">
        <v>59722</v>
      </c>
      <c r="N2986" s="53">
        <v>55558</v>
      </c>
      <c r="P2986" s="53">
        <v>55558</v>
      </c>
    </row>
    <row r="2987" spans="1:16" hidden="1">
      <c r="A2987" s="19" t="s">
        <v>2932</v>
      </c>
      <c r="B2987" s="19" t="s">
        <v>1624</v>
      </c>
      <c r="D2987" s="51" t="s">
        <v>1879</v>
      </c>
      <c r="E2987" s="51" t="s">
        <v>460</v>
      </c>
      <c r="F2987" s="51" t="s">
        <v>460</v>
      </c>
      <c r="H2987" s="51" t="s">
        <v>623</v>
      </c>
      <c r="J2987" s="51" t="s">
        <v>349</v>
      </c>
      <c r="K2987" s="51" t="s">
        <v>3003</v>
      </c>
      <c r="L2987" s="51">
        <v>59722</v>
      </c>
      <c r="N2987" s="53">
        <v>981</v>
      </c>
      <c r="P2987" s="53">
        <v>981</v>
      </c>
    </row>
    <row r="2988" spans="1:16" hidden="1">
      <c r="A2988" s="19" t="s">
        <v>2149</v>
      </c>
      <c r="B2988" s="19" t="s">
        <v>1625</v>
      </c>
      <c r="C2988" s="51" t="s">
        <v>681</v>
      </c>
      <c r="D2988" s="51" t="s">
        <v>3982</v>
      </c>
      <c r="E2988" s="51" t="s">
        <v>622</v>
      </c>
      <c r="F2988" s="51" t="s">
        <v>622</v>
      </c>
      <c r="G2988" s="51" t="s">
        <v>622</v>
      </c>
      <c r="H2988" s="51" t="s">
        <v>466</v>
      </c>
      <c r="L2988" s="51">
        <v>54318</v>
      </c>
      <c r="N2988" s="53">
        <v>37.884547024582687</v>
      </c>
      <c r="O2988" s="53">
        <v>0</v>
      </c>
      <c r="P2988" s="53">
        <v>37.884547024582687</v>
      </c>
    </row>
    <row r="2989" spans="1:16" hidden="1">
      <c r="A2989" s="19" t="s">
        <v>2268</v>
      </c>
      <c r="B2989" s="19" t="s">
        <v>1626</v>
      </c>
      <c r="D2989" s="51" t="s">
        <v>1879</v>
      </c>
      <c r="E2989" s="51" t="s">
        <v>0</v>
      </c>
      <c r="F2989" s="51" t="s">
        <v>578</v>
      </c>
      <c r="H2989" s="51" t="s">
        <v>623</v>
      </c>
      <c r="J2989" s="51" t="s">
        <v>219</v>
      </c>
      <c r="K2989" s="51" t="s">
        <v>2155</v>
      </c>
      <c r="L2989" s="51">
        <v>10091</v>
      </c>
      <c r="N2989" s="53">
        <v>25062</v>
      </c>
      <c r="O2989" s="53">
        <v>0</v>
      </c>
      <c r="P2989" s="53">
        <v>25062</v>
      </c>
    </row>
    <row r="2990" spans="1:16" hidden="1">
      <c r="A2990" s="19" t="s">
        <v>2268</v>
      </c>
      <c r="B2990" s="19" t="s">
        <v>1627</v>
      </c>
      <c r="D2990" s="51" t="s">
        <v>1879</v>
      </c>
      <c r="E2990" s="51" t="s">
        <v>0</v>
      </c>
      <c r="F2990" s="51" t="s">
        <v>578</v>
      </c>
      <c r="H2990" s="51" t="s">
        <v>623</v>
      </c>
      <c r="J2990" s="51" t="s">
        <v>219</v>
      </c>
      <c r="K2990" s="51" t="s">
        <v>2154</v>
      </c>
      <c r="L2990" s="51">
        <v>10091</v>
      </c>
      <c r="N2990" s="53">
        <v>23246</v>
      </c>
      <c r="O2990" s="53">
        <v>0</v>
      </c>
      <c r="P2990" s="53">
        <v>23246</v>
      </c>
    </row>
    <row r="2991" spans="1:16" hidden="1">
      <c r="A2991" s="19" t="s">
        <v>2268</v>
      </c>
      <c r="B2991" s="19" t="s">
        <v>1628</v>
      </c>
      <c r="D2991" s="51" t="s">
        <v>1879</v>
      </c>
      <c r="E2991" s="51" t="s">
        <v>0</v>
      </c>
      <c r="F2991" s="51" t="s">
        <v>578</v>
      </c>
      <c r="H2991" s="51" t="s">
        <v>623</v>
      </c>
      <c r="J2991" s="51" t="s">
        <v>219</v>
      </c>
      <c r="K2991" s="51" t="s">
        <v>2153</v>
      </c>
      <c r="L2991" s="51">
        <v>10091</v>
      </c>
      <c r="N2991" s="53">
        <v>21821</v>
      </c>
      <c r="O2991" s="53">
        <v>0</v>
      </c>
      <c r="P2991" s="53">
        <v>21821</v>
      </c>
    </row>
    <row r="2992" spans="1:16" hidden="1">
      <c r="A2992" s="19" t="s">
        <v>2268</v>
      </c>
      <c r="B2992" s="19" t="s">
        <v>1629</v>
      </c>
      <c r="D2992" s="51" t="s">
        <v>1879</v>
      </c>
      <c r="E2992" s="51" t="s">
        <v>0</v>
      </c>
      <c r="F2992" s="51" t="s">
        <v>578</v>
      </c>
      <c r="H2992" s="51" t="s">
        <v>623</v>
      </c>
      <c r="J2992" s="51" t="s">
        <v>219</v>
      </c>
      <c r="K2992" s="51" t="s">
        <v>2156</v>
      </c>
      <c r="L2992" s="51">
        <v>10091</v>
      </c>
      <c r="N2992" s="53">
        <v>19184</v>
      </c>
      <c r="O2992" s="53">
        <v>0</v>
      </c>
      <c r="P2992" s="53">
        <v>19184</v>
      </c>
    </row>
    <row r="2993" spans="1:16" hidden="1">
      <c r="A2993" s="19" t="s">
        <v>1986</v>
      </c>
      <c r="B2993" s="19" t="s">
        <v>71</v>
      </c>
      <c r="D2993" s="51" t="s">
        <v>1879</v>
      </c>
      <c r="E2993" s="51" t="s">
        <v>460</v>
      </c>
      <c r="F2993" s="51" t="s">
        <v>460</v>
      </c>
      <c r="H2993" s="51" t="s">
        <v>623</v>
      </c>
      <c r="J2993" s="51" t="s">
        <v>3285</v>
      </c>
      <c r="K2993" s="51" t="s">
        <v>3284</v>
      </c>
      <c r="L2993" s="51">
        <v>57656</v>
      </c>
      <c r="N2993" s="53">
        <v>0</v>
      </c>
      <c r="P2993" s="53">
        <v>0</v>
      </c>
    </row>
    <row r="2994" spans="1:16" hidden="1">
      <c r="A2994" s="19" t="s">
        <v>1985</v>
      </c>
      <c r="B2994" s="19" t="s">
        <v>71</v>
      </c>
      <c r="D2994" s="51" t="s">
        <v>1879</v>
      </c>
      <c r="E2994" s="51" t="s">
        <v>460</v>
      </c>
      <c r="F2994" s="51" t="s">
        <v>460</v>
      </c>
      <c r="H2994" s="51" t="s">
        <v>623</v>
      </c>
      <c r="J2994" s="51" t="s">
        <v>3285</v>
      </c>
      <c r="K2994" s="51" t="s">
        <v>3284</v>
      </c>
      <c r="L2994" s="51">
        <v>57656</v>
      </c>
      <c r="N2994" s="53">
        <v>1.6865781573472294E-2</v>
      </c>
      <c r="P2994" s="53">
        <v>1.6865781573472294E-2</v>
      </c>
    </row>
    <row r="2995" spans="1:16" hidden="1">
      <c r="A2995" s="19" t="s">
        <v>1984</v>
      </c>
      <c r="B2995" s="19" t="s">
        <v>71</v>
      </c>
      <c r="D2995" s="51" t="s">
        <v>1879</v>
      </c>
      <c r="E2995" s="51" t="s">
        <v>460</v>
      </c>
      <c r="F2995" s="51" t="s">
        <v>460</v>
      </c>
      <c r="H2995" s="51" t="s">
        <v>623</v>
      </c>
      <c r="J2995" s="51" t="s">
        <v>3285</v>
      </c>
      <c r="K2995" s="51" t="s">
        <v>3284</v>
      </c>
      <c r="L2995" s="51">
        <v>57656</v>
      </c>
      <c r="N2995" s="53">
        <v>2291.9991342184267</v>
      </c>
      <c r="P2995" s="53">
        <v>2291.9991342184267</v>
      </c>
    </row>
    <row r="2996" spans="1:16" hidden="1">
      <c r="A2996" s="19" t="s">
        <v>1993</v>
      </c>
      <c r="B2996" s="19" t="s">
        <v>2553</v>
      </c>
      <c r="D2996" s="51" t="s">
        <v>1879</v>
      </c>
      <c r="E2996" s="51" t="s">
        <v>4</v>
      </c>
      <c r="F2996" s="51" t="s">
        <v>4</v>
      </c>
      <c r="H2996" s="51" t="s">
        <v>623</v>
      </c>
      <c r="I2996" s="51" t="s">
        <v>2168</v>
      </c>
      <c r="J2996" s="51" t="s">
        <v>2055</v>
      </c>
      <c r="N2996" s="53">
        <v>36</v>
      </c>
      <c r="O2996" s="53">
        <v>0</v>
      </c>
      <c r="P2996" s="53">
        <v>36</v>
      </c>
    </row>
    <row r="2997" spans="1:16" hidden="1">
      <c r="A2997" s="19" t="s">
        <v>1993</v>
      </c>
      <c r="B2997" s="19" t="s">
        <v>2553</v>
      </c>
      <c r="D2997" s="51" t="s">
        <v>1879</v>
      </c>
      <c r="E2997" s="51" t="s">
        <v>460</v>
      </c>
      <c r="F2997" s="51" t="s">
        <v>460</v>
      </c>
      <c r="G2997" s="51" t="s">
        <v>623</v>
      </c>
      <c r="H2997" s="51" t="s">
        <v>44</v>
      </c>
      <c r="I2997" s="51" t="s">
        <v>2552</v>
      </c>
      <c r="N2997" s="53">
        <v>129</v>
      </c>
      <c r="O2997" s="53">
        <v>0</v>
      </c>
      <c r="P2997" s="53">
        <v>129</v>
      </c>
    </row>
    <row r="2998" spans="1:16" hidden="1">
      <c r="A2998" s="19" t="s">
        <v>2149</v>
      </c>
      <c r="B2998" s="19" t="s">
        <v>1630</v>
      </c>
      <c r="D2998" s="51" t="s">
        <v>1879</v>
      </c>
      <c r="E2998" s="51" t="s">
        <v>672</v>
      </c>
      <c r="F2998" s="51" t="s">
        <v>672</v>
      </c>
      <c r="G2998" s="51" t="s">
        <v>671</v>
      </c>
      <c r="H2998" s="51" t="s">
        <v>671</v>
      </c>
      <c r="L2998" s="51" t="s">
        <v>15</v>
      </c>
      <c r="N2998" s="53">
        <v>306.30432868823908</v>
      </c>
      <c r="O2998" s="53">
        <v>0</v>
      </c>
      <c r="P2998" s="53">
        <v>306.30432868823908</v>
      </c>
    </row>
    <row r="2999" spans="1:16" hidden="1">
      <c r="A2999" s="19" t="s">
        <v>128</v>
      </c>
      <c r="B2999" s="19" t="s">
        <v>1631</v>
      </c>
      <c r="D2999" s="51" t="s">
        <v>1879</v>
      </c>
      <c r="E2999" s="51" t="s">
        <v>460</v>
      </c>
      <c r="F2999" s="51" t="s">
        <v>460</v>
      </c>
      <c r="H2999" s="51" t="s">
        <v>623</v>
      </c>
      <c r="J2999" s="51">
        <v>62743</v>
      </c>
      <c r="K2999" s="51" t="s">
        <v>3831</v>
      </c>
      <c r="N2999" s="53">
        <v>14684</v>
      </c>
      <c r="P2999" s="53">
        <v>14684</v>
      </c>
    </row>
    <row r="3000" spans="1:16" hidden="1">
      <c r="A3000" s="19" t="s">
        <v>1986</v>
      </c>
      <c r="B3000" s="19" t="s">
        <v>2819</v>
      </c>
      <c r="D3000" s="51" t="s">
        <v>1879</v>
      </c>
      <c r="E3000" s="51" t="s">
        <v>622</v>
      </c>
      <c r="F3000" s="51" t="s">
        <v>622</v>
      </c>
      <c r="H3000" s="51" t="s">
        <v>623</v>
      </c>
      <c r="J3000" s="51" t="s">
        <v>44</v>
      </c>
      <c r="K3000" s="51" t="s">
        <v>44</v>
      </c>
      <c r="N3000" s="53">
        <v>0</v>
      </c>
      <c r="P3000" s="53">
        <v>0</v>
      </c>
    </row>
    <row r="3001" spans="1:16" hidden="1">
      <c r="A3001" s="19" t="s">
        <v>1985</v>
      </c>
      <c r="B3001" s="19" t="s">
        <v>2819</v>
      </c>
      <c r="D3001" s="51" t="s">
        <v>1879</v>
      </c>
      <c r="E3001" s="51" t="s">
        <v>622</v>
      </c>
      <c r="F3001" s="51" t="s">
        <v>622</v>
      </c>
      <c r="H3001" s="51" t="s">
        <v>623</v>
      </c>
      <c r="J3001" s="51" t="s">
        <v>44</v>
      </c>
      <c r="K3001" s="51" t="s">
        <v>44</v>
      </c>
      <c r="N3001" s="53">
        <v>1.1034058867574093E-4</v>
      </c>
      <c r="P3001" s="53">
        <v>1.1034058867574093E-4</v>
      </c>
    </row>
    <row r="3002" spans="1:16" hidden="1">
      <c r="A3002" s="19" t="s">
        <v>1984</v>
      </c>
      <c r="B3002" s="19" t="s">
        <v>2819</v>
      </c>
      <c r="D3002" s="51" t="s">
        <v>1879</v>
      </c>
      <c r="E3002" s="51" t="s">
        <v>622</v>
      </c>
      <c r="F3002" s="51" t="s">
        <v>622</v>
      </c>
      <c r="H3002" s="51" t="s">
        <v>623</v>
      </c>
      <c r="J3002" s="51" t="s">
        <v>44</v>
      </c>
      <c r="K3002" s="51" t="s">
        <v>44</v>
      </c>
      <c r="N3002" s="53">
        <v>14.994889659411324</v>
      </c>
      <c r="P3002" s="53">
        <v>14.994889659411324</v>
      </c>
    </row>
    <row r="3003" spans="1:16" hidden="1">
      <c r="A3003" s="19" t="s">
        <v>1986</v>
      </c>
      <c r="B3003" s="19" t="s">
        <v>1632</v>
      </c>
      <c r="D3003" s="51" t="s">
        <v>1879</v>
      </c>
      <c r="E3003" s="51" t="s">
        <v>3</v>
      </c>
      <c r="F3003" s="51" t="s">
        <v>3</v>
      </c>
      <c r="H3003" s="51" t="s">
        <v>623</v>
      </c>
      <c r="J3003" s="51" t="s">
        <v>3740</v>
      </c>
      <c r="K3003" s="51" t="s">
        <v>3739</v>
      </c>
      <c r="L3003" s="51" t="s">
        <v>3738</v>
      </c>
      <c r="N3003" s="53">
        <v>0</v>
      </c>
      <c r="P3003" s="53">
        <v>0</v>
      </c>
    </row>
    <row r="3004" spans="1:16" hidden="1">
      <c r="A3004" s="19" t="s">
        <v>1985</v>
      </c>
      <c r="B3004" s="19" t="s">
        <v>1632</v>
      </c>
      <c r="D3004" s="51" t="s">
        <v>1879</v>
      </c>
      <c r="E3004" s="51" t="s">
        <v>3</v>
      </c>
      <c r="F3004" s="51" t="s">
        <v>3</v>
      </c>
      <c r="H3004" s="51" t="s">
        <v>623</v>
      </c>
      <c r="J3004" s="51" t="s">
        <v>3740</v>
      </c>
      <c r="K3004" s="51" t="s">
        <v>3739</v>
      </c>
      <c r="L3004" s="51" t="s">
        <v>3738</v>
      </c>
      <c r="N3004" s="53">
        <v>3.6005033734135448</v>
      </c>
      <c r="P3004" s="53">
        <v>3.6005033734135448</v>
      </c>
    </row>
    <row r="3005" spans="1:16" hidden="1">
      <c r="A3005" s="19" t="s">
        <v>1984</v>
      </c>
      <c r="B3005" s="19" t="s">
        <v>1632</v>
      </c>
      <c r="D3005" s="51" t="s">
        <v>1879</v>
      </c>
      <c r="E3005" s="51" t="s">
        <v>3</v>
      </c>
      <c r="F3005" s="51" t="s">
        <v>3</v>
      </c>
      <c r="H3005" s="51" t="s">
        <v>623</v>
      </c>
      <c r="J3005" s="51" t="s">
        <v>3740</v>
      </c>
      <c r="K3005" s="51" t="s">
        <v>3739</v>
      </c>
      <c r="L3005" s="51" t="s">
        <v>3738</v>
      </c>
      <c r="N3005" s="53">
        <v>489295.47549662658</v>
      </c>
      <c r="P3005" s="53">
        <v>489295.47549662658</v>
      </c>
    </row>
    <row r="3006" spans="1:16" hidden="1">
      <c r="A3006" s="19" t="s">
        <v>2024</v>
      </c>
      <c r="B3006" s="19" t="s">
        <v>2032</v>
      </c>
      <c r="D3006" s="51" t="s">
        <v>1879</v>
      </c>
      <c r="E3006" s="51" t="s">
        <v>4</v>
      </c>
      <c r="F3006" s="51" t="s">
        <v>4</v>
      </c>
      <c r="G3006" s="51" t="s">
        <v>4</v>
      </c>
      <c r="H3006" s="51" t="s">
        <v>1878</v>
      </c>
      <c r="K3006" s="51" t="s">
        <v>2031</v>
      </c>
      <c r="N3006" s="53">
        <v>27479</v>
      </c>
      <c r="P3006" s="53">
        <v>27479</v>
      </c>
    </row>
    <row r="3007" spans="1:16" hidden="1">
      <c r="A3007" s="19" t="s">
        <v>1994</v>
      </c>
      <c r="B3007" s="19" t="s">
        <v>2699</v>
      </c>
      <c r="D3007" s="51" t="s">
        <v>1879</v>
      </c>
      <c r="E3007" s="51" t="s">
        <v>4</v>
      </c>
      <c r="F3007" s="51" t="s">
        <v>4</v>
      </c>
      <c r="H3007" s="51" t="s">
        <v>623</v>
      </c>
      <c r="I3007" s="51" t="s">
        <v>3945</v>
      </c>
      <c r="J3007" s="51" t="s">
        <v>2031</v>
      </c>
      <c r="N3007" s="53">
        <v>3756</v>
      </c>
      <c r="P3007" s="53">
        <v>3756</v>
      </c>
    </row>
    <row r="3008" spans="1:16" hidden="1">
      <c r="A3008" s="19" t="s">
        <v>2745</v>
      </c>
      <c r="B3008" s="19" t="s">
        <v>2699</v>
      </c>
      <c r="D3008" s="51" t="s">
        <v>1879</v>
      </c>
      <c r="E3008" s="51" t="s">
        <v>4</v>
      </c>
      <c r="F3008" s="51" t="s">
        <v>4</v>
      </c>
      <c r="H3008" s="51" t="s">
        <v>623</v>
      </c>
      <c r="J3008" s="51" t="s">
        <v>2031</v>
      </c>
      <c r="N3008" s="53">
        <v>31893</v>
      </c>
      <c r="P3008" s="53">
        <v>31893</v>
      </c>
    </row>
    <row r="3009" spans="1:16" hidden="1">
      <c r="A3009" s="19" t="s">
        <v>1989</v>
      </c>
      <c r="B3009" s="19" t="s">
        <v>2699</v>
      </c>
      <c r="D3009" s="51" t="s">
        <v>1879</v>
      </c>
      <c r="E3009" s="51" t="s">
        <v>4</v>
      </c>
      <c r="F3009" s="51" t="s">
        <v>4</v>
      </c>
      <c r="H3009" s="51" t="s">
        <v>623</v>
      </c>
      <c r="K3009" s="51" t="s">
        <v>2031</v>
      </c>
      <c r="N3009" s="53">
        <v>8050</v>
      </c>
      <c r="O3009" s="53">
        <v>0</v>
      </c>
      <c r="P3009" s="53">
        <v>8050</v>
      </c>
    </row>
    <row r="3010" spans="1:16" hidden="1">
      <c r="A3010" s="19" t="s">
        <v>1993</v>
      </c>
      <c r="B3010" s="19" t="s">
        <v>3946</v>
      </c>
      <c r="D3010" s="51" t="s">
        <v>1879</v>
      </c>
      <c r="E3010" s="51" t="s">
        <v>4</v>
      </c>
      <c r="F3010" s="51" t="s">
        <v>4</v>
      </c>
      <c r="H3010" s="51" t="s">
        <v>623</v>
      </c>
      <c r="I3010" s="51" t="s">
        <v>3945</v>
      </c>
      <c r="J3010" s="51" t="s">
        <v>2031</v>
      </c>
      <c r="N3010" s="53">
        <v>8050</v>
      </c>
      <c r="O3010" s="53">
        <v>8050</v>
      </c>
      <c r="P3010" s="53">
        <v>0</v>
      </c>
    </row>
    <row r="3011" spans="1:16" hidden="1">
      <c r="A3011" s="19" t="s">
        <v>1986</v>
      </c>
      <c r="B3011" s="19" t="s">
        <v>2818</v>
      </c>
      <c r="D3011" s="51" t="s">
        <v>1879</v>
      </c>
      <c r="E3011" s="51" t="s">
        <v>622</v>
      </c>
      <c r="F3011" s="51" t="s">
        <v>622</v>
      </c>
      <c r="H3011" s="51" t="s">
        <v>623</v>
      </c>
      <c r="J3011" s="51" t="s">
        <v>44</v>
      </c>
      <c r="K3011" s="51" t="s">
        <v>44</v>
      </c>
      <c r="L3011" s="51">
        <v>10601</v>
      </c>
      <c r="N3011" s="53">
        <v>0</v>
      </c>
      <c r="P3011" s="53">
        <v>0</v>
      </c>
    </row>
    <row r="3012" spans="1:16" hidden="1">
      <c r="A3012" s="19" t="s">
        <v>1985</v>
      </c>
      <c r="B3012" s="19" t="s">
        <v>2818</v>
      </c>
      <c r="D3012" s="51" t="s">
        <v>1879</v>
      </c>
      <c r="E3012" s="51" t="s">
        <v>622</v>
      </c>
      <c r="F3012" s="51" t="s">
        <v>622</v>
      </c>
      <c r="H3012" s="51" t="s">
        <v>623</v>
      </c>
      <c r="J3012" s="51" t="s">
        <v>44</v>
      </c>
      <c r="K3012" s="51" t="s">
        <v>44</v>
      </c>
      <c r="L3012" s="51">
        <v>10601</v>
      </c>
      <c r="N3012" s="53">
        <v>1.0706573298498789</v>
      </c>
      <c r="P3012" s="53">
        <v>1.0706573298498789</v>
      </c>
    </row>
    <row r="3013" spans="1:16" hidden="1">
      <c r="A3013" s="19" t="s">
        <v>1984</v>
      </c>
      <c r="B3013" s="19" t="s">
        <v>2818</v>
      </c>
      <c r="D3013" s="51" t="s">
        <v>1879</v>
      </c>
      <c r="E3013" s="51" t="s">
        <v>622</v>
      </c>
      <c r="F3013" s="51" t="s">
        <v>622</v>
      </c>
      <c r="H3013" s="51" t="s">
        <v>623</v>
      </c>
      <c r="J3013" s="51" t="s">
        <v>44</v>
      </c>
      <c r="K3013" s="51" t="s">
        <v>44</v>
      </c>
      <c r="L3013" s="51">
        <v>10601</v>
      </c>
      <c r="N3013" s="53">
        <v>145498.48534267017</v>
      </c>
      <c r="P3013" s="53">
        <v>145498.48534267017</v>
      </c>
    </row>
    <row r="3014" spans="1:16" hidden="1">
      <c r="A3014" s="19" t="s">
        <v>2149</v>
      </c>
      <c r="B3014" s="19" t="s">
        <v>1633</v>
      </c>
      <c r="C3014" s="51" t="s">
        <v>629</v>
      </c>
      <c r="D3014" s="51" t="s">
        <v>3982</v>
      </c>
      <c r="E3014" s="51" t="s">
        <v>622</v>
      </c>
      <c r="F3014" s="51" t="s">
        <v>622</v>
      </c>
      <c r="G3014" s="51" t="s">
        <v>622</v>
      </c>
      <c r="H3014" s="51" t="s">
        <v>51</v>
      </c>
      <c r="L3014" s="51">
        <v>56509</v>
      </c>
      <c r="N3014" s="53">
        <v>107.18423001322216</v>
      </c>
      <c r="O3014" s="53">
        <v>0</v>
      </c>
      <c r="P3014" s="53">
        <v>107.18423001322216</v>
      </c>
    </row>
    <row r="3015" spans="1:16" hidden="1">
      <c r="A3015" s="19" t="s">
        <v>2149</v>
      </c>
      <c r="B3015" s="19" t="s">
        <v>1634</v>
      </c>
      <c r="D3015" s="51" t="s">
        <v>1879</v>
      </c>
      <c r="E3015" s="51" t="s">
        <v>672</v>
      </c>
      <c r="F3015" s="51" t="s">
        <v>672</v>
      </c>
      <c r="G3015" s="51" t="s">
        <v>671</v>
      </c>
      <c r="H3015" s="51" t="s">
        <v>51</v>
      </c>
      <c r="L3015" s="51" t="s">
        <v>15</v>
      </c>
      <c r="N3015" s="53">
        <v>50.485717211369007</v>
      </c>
      <c r="O3015" s="53">
        <v>0</v>
      </c>
      <c r="P3015" s="53">
        <v>50.485717211369007</v>
      </c>
    </row>
    <row r="3016" spans="1:16" s="135" customFormat="1">
      <c r="A3016" s="135" t="s">
        <v>2149</v>
      </c>
      <c r="B3016" s="135" t="s">
        <v>4084</v>
      </c>
      <c r="C3016" s="137" t="s">
        <v>681</v>
      </c>
      <c r="D3016" s="137" t="s">
        <v>3982</v>
      </c>
      <c r="E3016" s="137" t="s">
        <v>460</v>
      </c>
      <c r="F3016" s="137" t="s">
        <v>4073</v>
      </c>
      <c r="G3016" s="137" t="s">
        <v>460</v>
      </c>
      <c r="H3016" s="137" t="s">
        <v>6</v>
      </c>
      <c r="I3016" s="137"/>
      <c r="J3016" s="137"/>
      <c r="K3016" s="137"/>
      <c r="L3016" s="137" t="s">
        <v>15</v>
      </c>
      <c r="M3016" s="137"/>
      <c r="N3016" s="136">
        <v>0</v>
      </c>
      <c r="O3016" s="136">
        <v>0</v>
      </c>
      <c r="P3016" s="136">
        <v>0</v>
      </c>
    </row>
    <row r="3017" spans="1:16" hidden="1">
      <c r="A3017" s="19" t="s">
        <v>2149</v>
      </c>
      <c r="B3017" s="19" t="s">
        <v>1635</v>
      </c>
      <c r="D3017" s="51" t="s">
        <v>1879</v>
      </c>
      <c r="E3017" s="51" t="s">
        <v>672</v>
      </c>
      <c r="F3017" s="51" t="s">
        <v>672</v>
      </c>
      <c r="G3017" s="51" t="s">
        <v>671</v>
      </c>
      <c r="H3017" s="51" t="s">
        <v>671</v>
      </c>
      <c r="L3017" s="51" t="s">
        <v>15</v>
      </c>
      <c r="N3017" s="53">
        <v>874.03229096215466</v>
      </c>
      <c r="O3017" s="53">
        <v>0</v>
      </c>
      <c r="P3017" s="53">
        <v>874.03229096215466</v>
      </c>
    </row>
    <row r="3018" spans="1:16" hidden="1">
      <c r="A3018" s="19" t="s">
        <v>39</v>
      </c>
      <c r="B3018" s="19" t="s">
        <v>1636</v>
      </c>
      <c r="D3018" s="51" t="s">
        <v>1879</v>
      </c>
      <c r="E3018" s="51" t="s">
        <v>460</v>
      </c>
      <c r="F3018" s="51" t="s">
        <v>460</v>
      </c>
      <c r="H3018" s="51" t="s">
        <v>623</v>
      </c>
      <c r="N3018" s="53">
        <v>104.15300000000001</v>
      </c>
      <c r="P3018" s="53">
        <v>104.15300000000001</v>
      </c>
    </row>
    <row r="3019" spans="1:16" s="138" customFormat="1" hidden="1">
      <c r="A3019" s="138" t="s">
        <v>660</v>
      </c>
      <c r="B3019" s="138" t="s">
        <v>1637</v>
      </c>
      <c r="C3019" s="140" t="s">
        <v>629</v>
      </c>
      <c r="D3019" s="140" t="s">
        <v>3982</v>
      </c>
      <c r="E3019" s="140" t="s">
        <v>3</v>
      </c>
      <c r="F3019" s="140" t="s">
        <v>3</v>
      </c>
      <c r="G3019" s="140"/>
      <c r="H3019" s="140" t="s">
        <v>51</v>
      </c>
      <c r="I3019" s="140"/>
      <c r="J3019" s="140" t="s">
        <v>4237</v>
      </c>
      <c r="K3019" s="140" t="s">
        <v>134</v>
      </c>
      <c r="L3019" s="140">
        <v>57353</v>
      </c>
      <c r="M3019" s="140"/>
      <c r="N3019" s="139">
        <v>63593</v>
      </c>
      <c r="O3019" s="139"/>
      <c r="P3019" s="139">
        <v>63593</v>
      </c>
    </row>
    <row r="3020" spans="1:16" hidden="1">
      <c r="A3020" s="19" t="s">
        <v>39</v>
      </c>
      <c r="B3020" s="19" t="s">
        <v>1638</v>
      </c>
      <c r="D3020" s="51" t="s">
        <v>1879</v>
      </c>
      <c r="E3020" s="51" t="s">
        <v>460</v>
      </c>
      <c r="F3020" s="51" t="s">
        <v>460</v>
      </c>
      <c r="H3020" s="51" t="s">
        <v>623</v>
      </c>
      <c r="N3020" s="53">
        <v>90.323999999999998</v>
      </c>
      <c r="P3020" s="53">
        <v>90.323999999999998</v>
      </c>
    </row>
    <row r="3021" spans="1:16" s="135" customFormat="1">
      <c r="A3021" s="135" t="s">
        <v>2149</v>
      </c>
      <c r="B3021" s="135" t="s">
        <v>1639</v>
      </c>
      <c r="C3021" s="137" t="s">
        <v>681</v>
      </c>
      <c r="D3021" s="137" t="s">
        <v>3982</v>
      </c>
      <c r="E3021" s="137" t="s">
        <v>4</v>
      </c>
      <c r="F3021" s="137" t="s">
        <v>2010</v>
      </c>
      <c r="G3021" s="137" t="s">
        <v>4</v>
      </c>
      <c r="H3021" s="137" t="s">
        <v>466</v>
      </c>
      <c r="I3021" s="137"/>
      <c r="J3021" s="137" t="s">
        <v>4095</v>
      </c>
      <c r="K3021" s="137" t="s">
        <v>4199</v>
      </c>
      <c r="L3021" s="137">
        <v>57090</v>
      </c>
      <c r="M3021" s="137"/>
      <c r="N3021" s="136">
        <v>4756.2205241775036</v>
      </c>
      <c r="O3021" s="136">
        <v>0</v>
      </c>
      <c r="P3021" s="136">
        <v>4756.2205241775036</v>
      </c>
    </row>
    <row r="3022" spans="1:16" hidden="1">
      <c r="A3022" s="19" t="s">
        <v>1989</v>
      </c>
      <c r="B3022" s="19" t="s">
        <v>3499</v>
      </c>
      <c r="D3022" s="51" t="s">
        <v>1879</v>
      </c>
      <c r="E3022" s="51" t="s">
        <v>103</v>
      </c>
      <c r="F3022" s="51" t="s">
        <v>688</v>
      </c>
      <c r="H3022" s="51" t="s">
        <v>623</v>
      </c>
      <c r="J3022" s="51" t="s">
        <v>329</v>
      </c>
      <c r="K3022" s="51" t="s">
        <v>3498</v>
      </c>
      <c r="L3022" s="51" t="s">
        <v>3497</v>
      </c>
      <c r="N3022" s="53">
        <v>251</v>
      </c>
      <c r="O3022" s="53">
        <v>0</v>
      </c>
      <c r="P3022" s="53">
        <v>251</v>
      </c>
    </row>
    <row r="3023" spans="1:16" s="135" customFormat="1">
      <c r="A3023" s="135" t="s">
        <v>2024</v>
      </c>
      <c r="B3023" s="135" t="s">
        <v>4201</v>
      </c>
      <c r="C3023" s="137" t="s">
        <v>681</v>
      </c>
      <c r="D3023" s="137" t="s">
        <v>3982</v>
      </c>
      <c r="E3023" s="137" t="s">
        <v>4</v>
      </c>
      <c r="F3023" s="137" t="s">
        <v>4</v>
      </c>
      <c r="G3023" s="137" t="s">
        <v>4</v>
      </c>
      <c r="H3023" s="137" t="s">
        <v>6</v>
      </c>
      <c r="I3023" s="137"/>
      <c r="J3023" s="137"/>
      <c r="K3023" s="137" t="s">
        <v>4200</v>
      </c>
      <c r="L3023" s="137"/>
      <c r="M3023" s="137"/>
      <c r="N3023" s="136">
        <v>4025</v>
      </c>
      <c r="O3023" s="136"/>
      <c r="P3023" s="136">
        <v>4025</v>
      </c>
    </row>
    <row r="3024" spans="1:16" hidden="1">
      <c r="A3024" s="19" t="s">
        <v>2149</v>
      </c>
      <c r="B3024" s="19" t="s">
        <v>1640</v>
      </c>
      <c r="D3024" s="51" t="s">
        <v>1879</v>
      </c>
      <c r="E3024" s="51" t="s">
        <v>672</v>
      </c>
      <c r="F3024" s="51" t="s">
        <v>672</v>
      </c>
      <c r="G3024" s="51" t="s">
        <v>671</v>
      </c>
      <c r="H3024" s="51" t="s">
        <v>51</v>
      </c>
      <c r="J3024" s="51" t="s">
        <v>2326</v>
      </c>
      <c r="L3024" s="51">
        <v>60432</v>
      </c>
      <c r="N3024" s="53">
        <v>2983.8436491810889</v>
      </c>
      <c r="O3024" s="53">
        <v>0</v>
      </c>
      <c r="P3024" s="53">
        <v>2983.8436491810889</v>
      </c>
    </row>
    <row r="3025" spans="1:16" hidden="1">
      <c r="A3025" s="19" t="s">
        <v>2149</v>
      </c>
      <c r="B3025" s="19" t="s">
        <v>1641</v>
      </c>
      <c r="D3025" s="51" t="s">
        <v>1879</v>
      </c>
      <c r="E3025" s="51" t="s">
        <v>672</v>
      </c>
      <c r="F3025" s="51" t="s">
        <v>672</v>
      </c>
      <c r="G3025" s="51" t="s">
        <v>671</v>
      </c>
      <c r="H3025" s="51" t="s">
        <v>6</v>
      </c>
      <c r="K3025" s="51" t="s">
        <v>2206</v>
      </c>
      <c r="L3025" s="51" t="s">
        <v>15</v>
      </c>
      <c r="N3025" s="53">
        <v>47.798007814616085</v>
      </c>
      <c r="O3025" s="53">
        <v>0</v>
      </c>
      <c r="P3025" s="53">
        <v>47.798007814616085</v>
      </c>
    </row>
    <row r="3026" spans="1:16" hidden="1">
      <c r="A3026" s="19" t="s">
        <v>1986</v>
      </c>
      <c r="B3026" s="19" t="s">
        <v>3694</v>
      </c>
      <c r="D3026" s="51" t="s">
        <v>1879</v>
      </c>
      <c r="E3026" s="51" t="s">
        <v>103</v>
      </c>
      <c r="F3026" s="51" t="s">
        <v>103</v>
      </c>
      <c r="H3026" s="51" t="s">
        <v>623</v>
      </c>
      <c r="J3026" s="51" t="s">
        <v>3693</v>
      </c>
      <c r="K3026" s="51" t="s">
        <v>3692</v>
      </c>
      <c r="N3026" s="53">
        <v>0</v>
      </c>
      <c r="P3026" s="53">
        <v>0</v>
      </c>
    </row>
    <row r="3027" spans="1:16" hidden="1">
      <c r="A3027" s="19" t="s">
        <v>1985</v>
      </c>
      <c r="B3027" s="19" t="s">
        <v>3694</v>
      </c>
      <c r="D3027" s="51" t="s">
        <v>1879</v>
      </c>
      <c r="E3027" s="51" t="s">
        <v>103</v>
      </c>
      <c r="F3027" s="51" t="s">
        <v>103</v>
      </c>
      <c r="H3027" s="51" t="s">
        <v>623</v>
      </c>
      <c r="J3027" s="51" t="s">
        <v>3693</v>
      </c>
      <c r="K3027" s="51" t="s">
        <v>3692</v>
      </c>
      <c r="N3027" s="53">
        <v>2.568113734433717E-6</v>
      </c>
      <c r="P3027" s="53">
        <v>2.568113734433717E-6</v>
      </c>
    </row>
    <row r="3028" spans="1:16" hidden="1">
      <c r="A3028" s="19" t="s">
        <v>1984</v>
      </c>
      <c r="B3028" s="19" t="s">
        <v>3694</v>
      </c>
      <c r="D3028" s="51" t="s">
        <v>1879</v>
      </c>
      <c r="E3028" s="51" t="s">
        <v>103</v>
      </c>
      <c r="F3028" s="51" t="s">
        <v>103</v>
      </c>
      <c r="H3028" s="51" t="s">
        <v>623</v>
      </c>
      <c r="J3028" s="51" t="s">
        <v>3693</v>
      </c>
      <c r="K3028" s="51" t="s">
        <v>3692</v>
      </c>
      <c r="N3028" s="53">
        <v>0.34899743188626553</v>
      </c>
      <c r="P3028" s="53">
        <v>0.34899743188626553</v>
      </c>
    </row>
    <row r="3029" spans="1:16" hidden="1">
      <c r="A3029" s="19" t="s">
        <v>1986</v>
      </c>
      <c r="B3029" s="19" t="s">
        <v>3691</v>
      </c>
      <c r="D3029" s="51" t="s">
        <v>1879</v>
      </c>
      <c r="E3029" s="51" t="s">
        <v>103</v>
      </c>
      <c r="F3029" s="51" t="s">
        <v>103</v>
      </c>
      <c r="H3029" s="51" t="s">
        <v>623</v>
      </c>
      <c r="J3029" s="51" t="s">
        <v>3690</v>
      </c>
      <c r="K3029" s="51" t="s">
        <v>3689</v>
      </c>
      <c r="N3029" s="53">
        <v>0</v>
      </c>
      <c r="P3029" s="53">
        <v>0</v>
      </c>
    </row>
    <row r="3030" spans="1:16" hidden="1">
      <c r="A3030" s="19" t="s">
        <v>1985</v>
      </c>
      <c r="B3030" s="19" t="s">
        <v>3691</v>
      </c>
      <c r="D3030" s="51" t="s">
        <v>1879</v>
      </c>
      <c r="E3030" s="51" t="s">
        <v>103</v>
      </c>
      <c r="F3030" s="51" t="s">
        <v>103</v>
      </c>
      <c r="H3030" s="51" t="s">
        <v>623</v>
      </c>
      <c r="J3030" s="51" t="s">
        <v>3690</v>
      </c>
      <c r="K3030" s="51" t="s">
        <v>3689</v>
      </c>
      <c r="N3030" s="53">
        <v>6.3724541375919749E-5</v>
      </c>
      <c r="P3030" s="53">
        <v>6.3724541375919749E-5</v>
      </c>
    </row>
    <row r="3031" spans="1:16" hidden="1">
      <c r="A3031" s="19" t="s">
        <v>1984</v>
      </c>
      <c r="B3031" s="19" t="s">
        <v>3691</v>
      </c>
      <c r="D3031" s="51" t="s">
        <v>1879</v>
      </c>
      <c r="E3031" s="51" t="s">
        <v>103</v>
      </c>
      <c r="F3031" s="51" t="s">
        <v>103</v>
      </c>
      <c r="H3031" s="51" t="s">
        <v>623</v>
      </c>
      <c r="J3031" s="51" t="s">
        <v>3690</v>
      </c>
      <c r="K3031" s="51" t="s">
        <v>3689</v>
      </c>
      <c r="N3031" s="53">
        <v>8.6599362754586249</v>
      </c>
      <c r="P3031" s="53">
        <v>8.6599362754586249</v>
      </c>
    </row>
    <row r="3032" spans="1:16" hidden="1">
      <c r="A3032" s="19" t="s">
        <v>1986</v>
      </c>
      <c r="B3032" s="19" t="s">
        <v>1642</v>
      </c>
      <c r="D3032" s="51" t="s">
        <v>1879</v>
      </c>
      <c r="E3032" s="51" t="s">
        <v>103</v>
      </c>
      <c r="F3032" s="51" t="s">
        <v>103</v>
      </c>
      <c r="H3032" s="51" t="s">
        <v>623</v>
      </c>
      <c r="J3032" s="51" t="s">
        <v>3693</v>
      </c>
      <c r="K3032" s="51" t="s">
        <v>3692</v>
      </c>
      <c r="L3032" s="51" t="s">
        <v>15</v>
      </c>
      <c r="N3032" s="53">
        <v>0</v>
      </c>
      <c r="P3032" s="53">
        <v>0</v>
      </c>
    </row>
    <row r="3033" spans="1:16" hidden="1">
      <c r="A3033" s="19" t="s">
        <v>1985</v>
      </c>
      <c r="B3033" s="19" t="s">
        <v>1642</v>
      </c>
      <c r="D3033" s="51" t="s">
        <v>1879</v>
      </c>
      <c r="E3033" s="51" t="s">
        <v>103</v>
      </c>
      <c r="F3033" s="51" t="s">
        <v>103</v>
      </c>
      <c r="H3033" s="51" t="s">
        <v>623</v>
      </c>
      <c r="J3033" s="51" t="s">
        <v>3693</v>
      </c>
      <c r="K3033" s="51" t="s">
        <v>3692</v>
      </c>
      <c r="L3033" s="51" t="s">
        <v>15</v>
      </c>
      <c r="N3033" s="53">
        <v>2.5972018536091221E-3</v>
      </c>
      <c r="P3033" s="53">
        <v>2.5972018536091221E-3</v>
      </c>
    </row>
    <row r="3034" spans="1:16" hidden="1">
      <c r="A3034" s="19" t="s">
        <v>1984</v>
      </c>
      <c r="B3034" s="19" t="s">
        <v>1642</v>
      </c>
      <c r="D3034" s="51" t="s">
        <v>1879</v>
      </c>
      <c r="E3034" s="51" t="s">
        <v>103</v>
      </c>
      <c r="F3034" s="51" t="s">
        <v>103</v>
      </c>
      <c r="H3034" s="51" t="s">
        <v>623</v>
      </c>
      <c r="J3034" s="51" t="s">
        <v>3693</v>
      </c>
      <c r="K3034" s="51" t="s">
        <v>3692</v>
      </c>
      <c r="L3034" s="51" t="s">
        <v>15</v>
      </c>
      <c r="N3034" s="53">
        <v>352.95040279814634</v>
      </c>
      <c r="P3034" s="53">
        <v>352.95040279814634</v>
      </c>
    </row>
    <row r="3035" spans="1:16" hidden="1">
      <c r="A3035" s="19" t="s">
        <v>1986</v>
      </c>
      <c r="B3035" s="19" t="s">
        <v>1643</v>
      </c>
      <c r="D3035" s="51" t="s">
        <v>1879</v>
      </c>
      <c r="E3035" s="51" t="s">
        <v>103</v>
      </c>
      <c r="F3035" s="51" t="s">
        <v>103</v>
      </c>
      <c r="H3035" s="51" t="s">
        <v>623</v>
      </c>
      <c r="J3035" s="51" t="s">
        <v>3690</v>
      </c>
      <c r="K3035" s="51" t="s">
        <v>3689</v>
      </c>
      <c r="L3035" s="51" t="s">
        <v>15</v>
      </c>
      <c r="N3035" s="53">
        <v>0</v>
      </c>
      <c r="P3035" s="53">
        <v>0</v>
      </c>
    </row>
    <row r="3036" spans="1:16" hidden="1">
      <c r="A3036" s="19" t="s">
        <v>1985</v>
      </c>
      <c r="B3036" s="19" t="s">
        <v>1643</v>
      </c>
      <c r="D3036" s="51" t="s">
        <v>1879</v>
      </c>
      <c r="E3036" s="51" t="s">
        <v>103</v>
      </c>
      <c r="F3036" s="51" t="s">
        <v>103</v>
      </c>
      <c r="H3036" s="51" t="s">
        <v>623</v>
      </c>
      <c r="J3036" s="51" t="s">
        <v>3690</v>
      </c>
      <c r="K3036" s="51" t="s">
        <v>3689</v>
      </c>
      <c r="L3036" s="51" t="s">
        <v>15</v>
      </c>
      <c r="N3036" s="53">
        <v>4.5668273520465714E-3</v>
      </c>
      <c r="P3036" s="53">
        <v>4.5668273520465714E-3</v>
      </c>
    </row>
    <row r="3037" spans="1:16" hidden="1">
      <c r="A3037" s="19" t="s">
        <v>1984</v>
      </c>
      <c r="B3037" s="19" t="s">
        <v>1643</v>
      </c>
      <c r="D3037" s="51" t="s">
        <v>1879</v>
      </c>
      <c r="E3037" s="51" t="s">
        <v>103</v>
      </c>
      <c r="F3037" s="51" t="s">
        <v>103</v>
      </c>
      <c r="H3037" s="51" t="s">
        <v>623</v>
      </c>
      <c r="J3037" s="51" t="s">
        <v>3690</v>
      </c>
      <c r="K3037" s="51" t="s">
        <v>3689</v>
      </c>
      <c r="L3037" s="51" t="s">
        <v>15</v>
      </c>
      <c r="N3037" s="53">
        <v>620.61543317264795</v>
      </c>
      <c r="P3037" s="53">
        <v>620.61543317264795</v>
      </c>
    </row>
    <row r="3038" spans="1:16" hidden="1">
      <c r="A3038" s="19" t="s">
        <v>2149</v>
      </c>
      <c r="B3038" s="19" t="s">
        <v>1644</v>
      </c>
      <c r="D3038" s="51" t="s">
        <v>1879</v>
      </c>
      <c r="E3038" s="51" t="s">
        <v>672</v>
      </c>
      <c r="F3038" s="51" t="s">
        <v>672</v>
      </c>
      <c r="G3038" s="51" t="s">
        <v>671</v>
      </c>
      <c r="H3038" s="51" t="s">
        <v>6</v>
      </c>
      <c r="J3038" s="51" t="s">
        <v>2408</v>
      </c>
      <c r="L3038" s="51">
        <v>56933</v>
      </c>
      <c r="N3038" s="53">
        <v>254.00879710920728</v>
      </c>
      <c r="O3038" s="53">
        <v>0</v>
      </c>
      <c r="P3038" s="53">
        <v>254.00879710920728</v>
      </c>
    </row>
    <row r="3039" spans="1:16" hidden="1">
      <c r="A3039" s="19" t="s">
        <v>2663</v>
      </c>
      <c r="B3039" s="19" t="s">
        <v>1645</v>
      </c>
      <c r="D3039" s="51" t="s">
        <v>1879</v>
      </c>
      <c r="E3039" s="51" t="s">
        <v>460</v>
      </c>
      <c r="F3039" s="51" t="s">
        <v>2662</v>
      </c>
      <c r="H3039" s="51" t="s">
        <v>623</v>
      </c>
      <c r="J3039" s="51" t="s">
        <v>2911</v>
      </c>
      <c r="K3039" s="51" t="s">
        <v>2910</v>
      </c>
      <c r="N3039" s="53">
        <v>124.25411</v>
      </c>
      <c r="O3039" s="53">
        <v>124.25411</v>
      </c>
      <c r="P3039" s="53">
        <v>0</v>
      </c>
    </row>
    <row r="3040" spans="1:16" hidden="1">
      <c r="A3040" s="19" t="s">
        <v>2654</v>
      </c>
      <c r="B3040" s="19" t="s">
        <v>1646</v>
      </c>
      <c r="D3040" s="51" t="s">
        <v>1879</v>
      </c>
      <c r="E3040" s="51" t="s">
        <v>460</v>
      </c>
      <c r="F3040" s="51" t="s">
        <v>73</v>
      </c>
      <c r="H3040" s="51" t="s">
        <v>623</v>
      </c>
      <c r="J3040" s="51" t="s">
        <v>3002</v>
      </c>
      <c r="K3040" s="51" t="s">
        <v>3001</v>
      </c>
      <c r="N3040" s="53">
        <v>127.723</v>
      </c>
      <c r="O3040" s="53">
        <v>0</v>
      </c>
      <c r="P3040" s="53">
        <v>127.723</v>
      </c>
    </row>
    <row r="3041" spans="1:16" hidden="1">
      <c r="A3041" s="19" t="s">
        <v>1980</v>
      </c>
      <c r="B3041" s="19" t="s">
        <v>1646</v>
      </c>
      <c r="D3041" s="51" t="s">
        <v>1879</v>
      </c>
      <c r="E3041" s="51" t="s">
        <v>460</v>
      </c>
      <c r="F3041" s="51" t="s">
        <v>73</v>
      </c>
      <c r="H3041" s="51" t="s">
        <v>623</v>
      </c>
      <c r="J3041" s="51" t="s">
        <v>3002</v>
      </c>
      <c r="K3041" s="51" t="s">
        <v>3001</v>
      </c>
      <c r="N3041" s="53">
        <v>3.2228582910252095E-3</v>
      </c>
      <c r="O3041" s="53">
        <v>0</v>
      </c>
      <c r="P3041" s="53">
        <v>3.2228582910252095E-3</v>
      </c>
    </row>
    <row r="3042" spans="1:16" s="135" customFormat="1">
      <c r="A3042" s="135" t="s">
        <v>652</v>
      </c>
      <c r="B3042" s="135" t="s">
        <v>47</v>
      </c>
      <c r="C3042" s="137" t="s">
        <v>681</v>
      </c>
      <c r="D3042" s="137" t="s">
        <v>3982</v>
      </c>
      <c r="E3042" s="137" t="s">
        <v>103</v>
      </c>
      <c r="F3042" s="137" t="s">
        <v>103</v>
      </c>
      <c r="G3042" s="137" t="s">
        <v>1</v>
      </c>
      <c r="H3042" s="137" t="s">
        <v>1</v>
      </c>
      <c r="I3042" s="137" t="s">
        <v>4065</v>
      </c>
      <c r="J3042" s="137"/>
      <c r="K3042" s="137"/>
      <c r="L3042" s="137"/>
      <c r="M3042" s="137"/>
      <c r="N3042" s="136">
        <v>31664</v>
      </c>
      <c r="O3042" s="136"/>
      <c r="P3042" s="136">
        <v>31664</v>
      </c>
    </row>
    <row r="3043" spans="1:16" s="135" customFormat="1">
      <c r="A3043" s="135" t="s">
        <v>45</v>
      </c>
      <c r="B3043" s="135" t="s">
        <v>1647</v>
      </c>
      <c r="C3043" s="137" t="s">
        <v>681</v>
      </c>
      <c r="D3043" s="137" t="s">
        <v>3982</v>
      </c>
      <c r="E3043" s="137" t="s">
        <v>103</v>
      </c>
      <c r="F3043" s="137" t="s">
        <v>103</v>
      </c>
      <c r="G3043" s="137"/>
      <c r="H3043" s="137" t="s">
        <v>1</v>
      </c>
      <c r="I3043" s="137"/>
      <c r="J3043" s="137"/>
      <c r="K3043" s="137" t="s">
        <v>4066</v>
      </c>
      <c r="L3043" s="137"/>
      <c r="M3043" s="137"/>
      <c r="N3043" s="136">
        <v>12997</v>
      </c>
      <c r="O3043" s="136">
        <v>0</v>
      </c>
      <c r="P3043" s="136">
        <v>12997</v>
      </c>
    </row>
    <row r="3044" spans="1:16" s="135" customFormat="1">
      <c r="A3044" s="135" t="s">
        <v>45</v>
      </c>
      <c r="B3044" s="135" t="s">
        <v>1648</v>
      </c>
      <c r="C3044" s="137" t="s">
        <v>681</v>
      </c>
      <c r="D3044" s="137" t="s">
        <v>3982</v>
      </c>
      <c r="E3044" s="137" t="s">
        <v>103</v>
      </c>
      <c r="F3044" s="137" t="s">
        <v>103</v>
      </c>
      <c r="G3044" s="137"/>
      <c r="H3044" s="137" t="s">
        <v>1</v>
      </c>
      <c r="I3044" s="137"/>
      <c r="J3044" s="137"/>
      <c r="K3044" s="137" t="s">
        <v>4067</v>
      </c>
      <c r="L3044" s="137"/>
      <c r="M3044" s="137"/>
      <c r="N3044" s="136">
        <v>17202</v>
      </c>
      <c r="O3044" s="136">
        <v>0</v>
      </c>
      <c r="P3044" s="136">
        <v>17202</v>
      </c>
    </row>
    <row r="3045" spans="1:16" hidden="1">
      <c r="A3045" s="19" t="s">
        <v>39</v>
      </c>
      <c r="B3045" s="19" t="s">
        <v>548</v>
      </c>
      <c r="D3045" s="51" t="s">
        <v>1879</v>
      </c>
      <c r="E3045" s="51" t="s">
        <v>460</v>
      </c>
      <c r="F3045" s="51" t="s">
        <v>460</v>
      </c>
      <c r="H3045" s="51" t="s">
        <v>623</v>
      </c>
      <c r="J3045" s="51" t="s">
        <v>526</v>
      </c>
      <c r="K3045" s="51" t="s">
        <v>3441</v>
      </c>
      <c r="N3045" s="53">
        <v>0</v>
      </c>
      <c r="P3045" s="53">
        <v>0</v>
      </c>
    </row>
    <row r="3046" spans="1:16" hidden="1">
      <c r="A3046" s="19" t="s">
        <v>1986</v>
      </c>
      <c r="B3046" s="19" t="s">
        <v>1649</v>
      </c>
      <c r="D3046" s="51" t="s">
        <v>1879</v>
      </c>
      <c r="E3046" s="51" t="s">
        <v>103</v>
      </c>
      <c r="F3046" s="51" t="s">
        <v>103</v>
      </c>
      <c r="H3046" s="51" t="s">
        <v>623</v>
      </c>
      <c r="J3046" s="51" t="s">
        <v>3776</v>
      </c>
      <c r="K3046" s="51" t="s">
        <v>3775</v>
      </c>
      <c r="L3046" s="51">
        <v>50156</v>
      </c>
      <c r="N3046" s="53">
        <v>0</v>
      </c>
      <c r="P3046" s="53">
        <v>0</v>
      </c>
    </row>
    <row r="3047" spans="1:16" hidden="1">
      <c r="A3047" s="19" t="s">
        <v>1985</v>
      </c>
      <c r="B3047" s="19" t="s">
        <v>1649</v>
      </c>
      <c r="D3047" s="51" t="s">
        <v>1879</v>
      </c>
      <c r="E3047" s="51" t="s">
        <v>103</v>
      </c>
      <c r="F3047" s="51" t="s">
        <v>103</v>
      </c>
      <c r="H3047" s="51" t="s">
        <v>623</v>
      </c>
      <c r="J3047" s="51" t="s">
        <v>3776</v>
      </c>
      <c r="K3047" s="51" t="s">
        <v>3775</v>
      </c>
      <c r="L3047" s="51">
        <v>50156</v>
      </c>
      <c r="N3047" s="53">
        <v>6.1679189635530839E-2</v>
      </c>
      <c r="P3047" s="53">
        <v>6.1679189635530839E-2</v>
      </c>
    </row>
    <row r="3048" spans="1:16" hidden="1">
      <c r="A3048" s="19" t="s">
        <v>1984</v>
      </c>
      <c r="B3048" s="19" t="s">
        <v>1649</v>
      </c>
      <c r="D3048" s="51" t="s">
        <v>1879</v>
      </c>
      <c r="E3048" s="51" t="s">
        <v>103</v>
      </c>
      <c r="F3048" s="51" t="s">
        <v>103</v>
      </c>
      <c r="H3048" s="51" t="s">
        <v>623</v>
      </c>
      <c r="J3048" s="51" t="s">
        <v>3776</v>
      </c>
      <c r="K3048" s="51" t="s">
        <v>3775</v>
      </c>
      <c r="L3048" s="51">
        <v>50156</v>
      </c>
      <c r="N3048" s="53">
        <v>8381.980320810364</v>
      </c>
      <c r="P3048" s="53">
        <v>8381.980320810364</v>
      </c>
    </row>
    <row r="3049" spans="1:16" hidden="1">
      <c r="A3049" s="19" t="s">
        <v>2149</v>
      </c>
      <c r="B3049" s="19" t="s">
        <v>1650</v>
      </c>
      <c r="D3049" s="51" t="s">
        <v>1879</v>
      </c>
      <c r="E3049" s="51" t="s">
        <v>672</v>
      </c>
      <c r="F3049" s="51" t="s">
        <v>672</v>
      </c>
      <c r="G3049" s="51" t="s">
        <v>671</v>
      </c>
      <c r="H3049" s="51" t="s">
        <v>6</v>
      </c>
      <c r="L3049" s="51">
        <v>58382</v>
      </c>
      <c r="N3049" s="53">
        <v>329.87243369996702</v>
      </c>
      <c r="O3049" s="53">
        <v>0</v>
      </c>
      <c r="P3049" s="53">
        <v>329.87243369996702</v>
      </c>
    </row>
    <row r="3050" spans="1:16" hidden="1">
      <c r="A3050" s="19" t="s">
        <v>2149</v>
      </c>
      <c r="B3050" s="19" t="s">
        <v>1651</v>
      </c>
      <c r="C3050" s="51" t="s">
        <v>681</v>
      </c>
      <c r="D3050" s="51" t="s">
        <v>3982</v>
      </c>
      <c r="E3050" s="51" t="s">
        <v>676</v>
      </c>
      <c r="F3050" s="51" t="s">
        <v>777</v>
      </c>
      <c r="G3050" s="51" t="s">
        <v>676</v>
      </c>
      <c r="H3050" s="51" t="s">
        <v>6</v>
      </c>
      <c r="L3050" s="51">
        <v>3040</v>
      </c>
      <c r="N3050" s="53">
        <v>3447.1021029932763</v>
      </c>
      <c r="O3050" s="53">
        <v>0</v>
      </c>
      <c r="P3050" s="53">
        <v>3447.1021029932763</v>
      </c>
    </row>
    <row r="3051" spans="1:16" hidden="1">
      <c r="A3051" s="19" t="s">
        <v>2149</v>
      </c>
      <c r="B3051" s="19" t="s">
        <v>1652</v>
      </c>
      <c r="D3051" s="51" t="s">
        <v>1879</v>
      </c>
      <c r="E3051" s="51" t="s">
        <v>672</v>
      </c>
      <c r="F3051" s="51" t="s">
        <v>672</v>
      </c>
      <c r="G3051" s="51" t="s">
        <v>671</v>
      </c>
      <c r="H3051" s="51" t="s">
        <v>51</v>
      </c>
      <c r="L3051" s="51">
        <v>59817</v>
      </c>
      <c r="N3051" s="53">
        <v>10.062027641110195</v>
      </c>
      <c r="O3051" s="53">
        <v>0</v>
      </c>
      <c r="P3051" s="53">
        <v>10.062027641110195</v>
      </c>
    </row>
    <row r="3052" spans="1:16" s="135" customFormat="1">
      <c r="A3052" s="135" t="s">
        <v>1994</v>
      </c>
      <c r="B3052" s="135" t="s">
        <v>4203</v>
      </c>
      <c r="C3052" s="137" t="s">
        <v>681</v>
      </c>
      <c r="D3052" s="137" t="s">
        <v>3982</v>
      </c>
      <c r="E3052" s="137" t="s">
        <v>4</v>
      </c>
      <c r="F3052" s="137" t="s">
        <v>4</v>
      </c>
      <c r="G3052" s="137"/>
      <c r="H3052" s="137" t="s">
        <v>466</v>
      </c>
      <c r="I3052" s="137" t="s">
        <v>4202</v>
      </c>
      <c r="J3052" s="137" t="s">
        <v>2200</v>
      </c>
      <c r="K3052" s="137"/>
      <c r="L3052" s="137"/>
      <c r="M3052" s="137"/>
      <c r="N3052" s="136">
        <v>19000</v>
      </c>
      <c r="O3052" s="136"/>
      <c r="P3052" s="136">
        <v>19000</v>
      </c>
    </row>
    <row r="3053" spans="1:16" s="135" customFormat="1">
      <c r="A3053" s="135" t="s">
        <v>1989</v>
      </c>
      <c r="B3053" s="135" t="s">
        <v>4203</v>
      </c>
      <c r="C3053" s="137" t="s">
        <v>681</v>
      </c>
      <c r="D3053" s="137" t="s">
        <v>3982</v>
      </c>
      <c r="E3053" s="137" t="s">
        <v>4</v>
      </c>
      <c r="F3053" s="137" t="s">
        <v>4</v>
      </c>
      <c r="G3053" s="137"/>
      <c r="H3053" s="137" t="s">
        <v>466</v>
      </c>
      <c r="I3053" s="137"/>
      <c r="J3053" s="137" t="s">
        <v>4202</v>
      </c>
      <c r="K3053" s="137" t="s">
        <v>2200</v>
      </c>
      <c r="L3053" s="137"/>
      <c r="M3053" s="137"/>
      <c r="N3053" s="136">
        <v>24216</v>
      </c>
      <c r="O3053" s="136">
        <v>0</v>
      </c>
      <c r="P3053" s="136">
        <v>24216</v>
      </c>
    </row>
    <row r="3054" spans="1:16" hidden="1">
      <c r="A3054" s="19" t="s">
        <v>624</v>
      </c>
      <c r="B3054" s="19" t="s">
        <v>2253</v>
      </c>
      <c r="D3054" s="51" t="s">
        <v>1879</v>
      </c>
      <c r="E3054" s="51" t="s">
        <v>4</v>
      </c>
      <c r="F3054" s="51" t="s">
        <v>4</v>
      </c>
      <c r="G3054" s="51" t="s">
        <v>4</v>
      </c>
      <c r="H3054" s="51" t="s">
        <v>466</v>
      </c>
      <c r="J3054" s="51">
        <v>61199</v>
      </c>
      <c r="K3054" s="51" t="s">
        <v>2200</v>
      </c>
      <c r="N3054" s="53">
        <v>10000</v>
      </c>
      <c r="P3054" s="53">
        <v>10000</v>
      </c>
    </row>
    <row r="3055" spans="1:16" hidden="1">
      <c r="A3055" s="19" t="s">
        <v>2066</v>
      </c>
      <c r="B3055" s="19" t="s">
        <v>2201</v>
      </c>
      <c r="D3055" s="51" t="s">
        <v>1879</v>
      </c>
      <c r="E3055" s="51" t="s">
        <v>4</v>
      </c>
      <c r="F3055" s="51" t="s">
        <v>4</v>
      </c>
      <c r="G3055" s="51" t="s">
        <v>4</v>
      </c>
      <c r="H3055" s="51" t="s">
        <v>1878</v>
      </c>
      <c r="J3055" s="51">
        <v>61199</v>
      </c>
      <c r="K3055" s="51" t="s">
        <v>2200</v>
      </c>
      <c r="N3055" s="53">
        <v>5100</v>
      </c>
      <c r="P3055" s="53">
        <v>5100</v>
      </c>
    </row>
    <row r="3056" spans="1:16" s="135" customFormat="1">
      <c r="A3056" s="135" t="s">
        <v>2149</v>
      </c>
      <c r="B3056" s="135" t="s">
        <v>1653</v>
      </c>
      <c r="C3056" s="137" t="s">
        <v>681</v>
      </c>
      <c r="D3056" s="137" t="s">
        <v>3982</v>
      </c>
      <c r="E3056" s="137" t="s">
        <v>4</v>
      </c>
      <c r="F3056" s="137" t="s">
        <v>2010</v>
      </c>
      <c r="G3056" s="137" t="s">
        <v>4</v>
      </c>
      <c r="H3056" s="137" t="s">
        <v>466</v>
      </c>
      <c r="I3056" s="137"/>
      <c r="J3056" s="137" t="s">
        <v>4202</v>
      </c>
      <c r="K3056" s="137" t="s">
        <v>4204</v>
      </c>
      <c r="L3056" s="137">
        <v>57327</v>
      </c>
      <c r="M3056" s="137"/>
      <c r="N3056" s="136">
        <v>9334.6000379242523</v>
      </c>
      <c r="O3056" s="136">
        <v>0</v>
      </c>
      <c r="P3056" s="136">
        <v>9334.6000379242523</v>
      </c>
    </row>
    <row r="3057" spans="1:16" hidden="1">
      <c r="A3057" s="19" t="s">
        <v>2024</v>
      </c>
      <c r="B3057" s="19" t="s">
        <v>1654</v>
      </c>
      <c r="D3057" s="51" t="s">
        <v>1879</v>
      </c>
      <c r="E3057" s="51" t="s">
        <v>0</v>
      </c>
      <c r="F3057" s="51" t="s">
        <v>578</v>
      </c>
      <c r="G3057" s="51" t="s">
        <v>0</v>
      </c>
      <c r="H3057" s="51" t="s">
        <v>1878</v>
      </c>
      <c r="J3057" s="51" t="s">
        <v>219</v>
      </c>
      <c r="K3057" s="51" t="s">
        <v>2155</v>
      </c>
      <c r="N3057" s="53">
        <v>13038</v>
      </c>
      <c r="P3057" s="53">
        <v>13038</v>
      </c>
    </row>
    <row r="3058" spans="1:16" hidden="1">
      <c r="A3058" s="19" t="s">
        <v>2024</v>
      </c>
      <c r="B3058" s="19" t="s">
        <v>1655</v>
      </c>
      <c r="D3058" s="51" t="s">
        <v>1879</v>
      </c>
      <c r="E3058" s="51" t="s">
        <v>0</v>
      </c>
      <c r="F3058" s="51" t="s">
        <v>578</v>
      </c>
      <c r="G3058" s="51" t="s">
        <v>0</v>
      </c>
      <c r="H3058" s="51" t="s">
        <v>1878</v>
      </c>
      <c r="J3058" s="51" t="s">
        <v>219</v>
      </c>
      <c r="K3058" s="51" t="s">
        <v>2156</v>
      </c>
      <c r="N3058" s="53">
        <v>14318</v>
      </c>
      <c r="P3058" s="53">
        <v>14318</v>
      </c>
    </row>
    <row r="3059" spans="1:16" hidden="1">
      <c r="A3059" s="19" t="s">
        <v>2024</v>
      </c>
      <c r="B3059" s="19" t="s">
        <v>1656</v>
      </c>
      <c r="D3059" s="51" t="s">
        <v>1879</v>
      </c>
      <c r="E3059" s="51" t="s">
        <v>0</v>
      </c>
      <c r="F3059" s="51" t="s">
        <v>578</v>
      </c>
      <c r="G3059" s="51" t="s">
        <v>0</v>
      </c>
      <c r="H3059" s="51" t="s">
        <v>1878</v>
      </c>
      <c r="J3059" s="51" t="s">
        <v>219</v>
      </c>
      <c r="K3059" s="51" t="s">
        <v>2154</v>
      </c>
      <c r="N3059" s="53">
        <v>14980</v>
      </c>
      <c r="P3059" s="53">
        <v>14980</v>
      </c>
    </row>
    <row r="3060" spans="1:16" hidden="1">
      <c r="A3060" s="19" t="s">
        <v>2024</v>
      </c>
      <c r="B3060" s="19" t="s">
        <v>1657</v>
      </c>
      <c r="D3060" s="51" t="s">
        <v>1879</v>
      </c>
      <c r="E3060" s="51" t="s">
        <v>0</v>
      </c>
      <c r="F3060" s="51" t="s">
        <v>578</v>
      </c>
      <c r="G3060" s="51" t="s">
        <v>0</v>
      </c>
      <c r="H3060" s="51" t="s">
        <v>1878</v>
      </c>
      <c r="J3060" s="51" t="s">
        <v>219</v>
      </c>
      <c r="K3060" s="51" t="s">
        <v>2153</v>
      </c>
      <c r="N3060" s="53">
        <v>16212</v>
      </c>
      <c r="P3060" s="53">
        <v>16212</v>
      </c>
    </row>
    <row r="3061" spans="1:16" hidden="1">
      <c r="A3061" s="19" t="s">
        <v>41</v>
      </c>
      <c r="B3061" s="19" t="s">
        <v>10</v>
      </c>
      <c r="D3061" s="51" t="s">
        <v>1879</v>
      </c>
      <c r="E3061" s="51" t="s">
        <v>0</v>
      </c>
      <c r="F3061" s="51" t="s">
        <v>0</v>
      </c>
      <c r="H3061" s="51" t="s">
        <v>623</v>
      </c>
      <c r="J3061" s="51">
        <v>60283</v>
      </c>
      <c r="K3061" s="51" t="s">
        <v>3906</v>
      </c>
      <c r="L3061" s="51">
        <v>54327</v>
      </c>
      <c r="N3061" s="53">
        <v>460</v>
      </c>
      <c r="P3061" s="53">
        <v>460</v>
      </c>
    </row>
    <row r="3062" spans="1:16" s="138" customFormat="1" hidden="1">
      <c r="A3062" s="138" t="s">
        <v>1964</v>
      </c>
      <c r="B3062" s="138" t="s">
        <v>1658</v>
      </c>
      <c r="C3062" s="140" t="s">
        <v>629</v>
      </c>
      <c r="D3062" s="140" t="s">
        <v>3982</v>
      </c>
      <c r="E3062" s="140" t="s">
        <v>0</v>
      </c>
      <c r="F3062" s="140" t="s">
        <v>243</v>
      </c>
      <c r="G3062" s="140"/>
      <c r="H3062" s="140" t="s">
        <v>1096</v>
      </c>
      <c r="I3062" s="140"/>
      <c r="J3062" s="140"/>
      <c r="K3062" s="140" t="s">
        <v>273</v>
      </c>
      <c r="L3062" s="140">
        <v>56853</v>
      </c>
      <c r="M3062" s="140"/>
      <c r="N3062" s="139">
        <v>25079.052</v>
      </c>
      <c r="O3062" s="139">
        <v>1907.4069999999999</v>
      </c>
      <c r="P3062" s="139">
        <v>23171.645</v>
      </c>
    </row>
    <row r="3063" spans="1:16" hidden="1">
      <c r="A3063" s="19" t="s">
        <v>1964</v>
      </c>
      <c r="B3063" s="19" t="s">
        <v>1659</v>
      </c>
      <c r="D3063" s="51" t="s">
        <v>1879</v>
      </c>
      <c r="E3063" s="51" t="s">
        <v>0</v>
      </c>
      <c r="F3063" s="51" t="s">
        <v>243</v>
      </c>
      <c r="H3063" s="51" t="s">
        <v>1096</v>
      </c>
      <c r="K3063" s="51" t="s">
        <v>273</v>
      </c>
      <c r="N3063" s="53">
        <v>1908</v>
      </c>
      <c r="P3063" s="53">
        <v>1908</v>
      </c>
    </row>
    <row r="3064" spans="1:16" hidden="1">
      <c r="A3064" s="19" t="s">
        <v>2149</v>
      </c>
      <c r="B3064" s="19" t="s">
        <v>1660</v>
      </c>
      <c r="D3064" s="51" t="s">
        <v>1879</v>
      </c>
      <c r="E3064" s="51" t="s">
        <v>672</v>
      </c>
      <c r="F3064" s="51" t="s">
        <v>672</v>
      </c>
      <c r="G3064" s="51" t="s">
        <v>671</v>
      </c>
      <c r="H3064" s="51" t="s">
        <v>671</v>
      </c>
      <c r="L3064" s="51" t="s">
        <v>15</v>
      </c>
      <c r="N3064" s="53">
        <v>9690.4484404897612</v>
      </c>
      <c r="O3064" s="53">
        <v>0</v>
      </c>
      <c r="P3064" s="53">
        <v>9690.4484404897612</v>
      </c>
    </row>
    <row r="3065" spans="1:16" hidden="1">
      <c r="A3065" s="19" t="s">
        <v>2149</v>
      </c>
      <c r="B3065" s="19" t="s">
        <v>2360</v>
      </c>
      <c r="D3065" s="51" t="s">
        <v>1879</v>
      </c>
      <c r="E3065" s="51" t="s">
        <v>672</v>
      </c>
      <c r="F3065" s="51" t="s">
        <v>672</v>
      </c>
      <c r="G3065" s="51" t="s">
        <v>671</v>
      </c>
      <c r="H3065" s="51" t="s">
        <v>671</v>
      </c>
      <c r="K3065" s="51" t="s">
        <v>2200</v>
      </c>
      <c r="L3065" s="51" t="s">
        <v>15</v>
      </c>
      <c r="N3065" s="53">
        <v>6.753038685308857E-2</v>
      </c>
      <c r="O3065" s="53">
        <v>0</v>
      </c>
      <c r="P3065" s="53">
        <v>6.753038685308857E-2</v>
      </c>
    </row>
    <row r="3066" spans="1:16" hidden="1">
      <c r="A3066" s="19" t="s">
        <v>40</v>
      </c>
      <c r="B3066" s="19" t="s">
        <v>1661</v>
      </c>
      <c r="D3066" s="51" t="s">
        <v>1879</v>
      </c>
      <c r="E3066" s="51" t="s">
        <v>676</v>
      </c>
      <c r="F3066" s="51" t="s">
        <v>676</v>
      </c>
      <c r="H3066" s="51" t="s">
        <v>623</v>
      </c>
      <c r="J3066" s="51" t="s">
        <v>2009</v>
      </c>
      <c r="L3066" s="51">
        <v>415</v>
      </c>
      <c r="N3066" s="53">
        <v>432664.62</v>
      </c>
      <c r="P3066" s="53">
        <v>432664.62</v>
      </c>
    </row>
    <row r="3067" spans="1:16" hidden="1">
      <c r="A3067" s="19" t="s">
        <v>40</v>
      </c>
      <c r="B3067" s="19" t="s">
        <v>1662</v>
      </c>
      <c r="D3067" s="51" t="s">
        <v>1879</v>
      </c>
      <c r="E3067" s="51" t="s">
        <v>103</v>
      </c>
      <c r="F3067" s="51" t="s">
        <v>103</v>
      </c>
      <c r="H3067" s="51" t="s">
        <v>623</v>
      </c>
      <c r="J3067" s="51">
        <v>60072</v>
      </c>
      <c r="K3067" s="51" t="s">
        <v>3908</v>
      </c>
      <c r="L3067" s="51">
        <v>414</v>
      </c>
      <c r="N3067" s="53">
        <v>83752</v>
      </c>
      <c r="P3067" s="53">
        <v>83752</v>
      </c>
    </row>
    <row r="3068" spans="1:16" hidden="1">
      <c r="A3068" s="19" t="s">
        <v>40</v>
      </c>
      <c r="B3068" s="19" t="s">
        <v>3774</v>
      </c>
      <c r="D3068" s="51" t="s">
        <v>1879</v>
      </c>
      <c r="E3068" s="51" t="s">
        <v>103</v>
      </c>
      <c r="F3068" s="51" t="s">
        <v>103</v>
      </c>
      <c r="H3068" s="51" t="s">
        <v>623</v>
      </c>
      <c r="J3068" s="51" t="s">
        <v>319</v>
      </c>
      <c r="K3068" s="51" t="s">
        <v>3773</v>
      </c>
      <c r="L3068" s="51">
        <v>50400</v>
      </c>
      <c r="N3068" s="53">
        <v>121426</v>
      </c>
      <c r="P3068" s="53">
        <v>121426</v>
      </c>
    </row>
    <row r="3069" spans="1:16" hidden="1">
      <c r="A3069" s="19" t="s">
        <v>40</v>
      </c>
      <c r="B3069" s="19" t="s">
        <v>1663</v>
      </c>
      <c r="D3069" s="51" t="s">
        <v>1879</v>
      </c>
      <c r="E3069" s="51" t="s">
        <v>103</v>
      </c>
      <c r="F3069" s="51" t="s">
        <v>103</v>
      </c>
      <c r="H3069" s="51" t="s">
        <v>623</v>
      </c>
      <c r="J3069" s="51">
        <v>60071</v>
      </c>
      <c r="K3069" s="51" t="s">
        <v>3909</v>
      </c>
      <c r="L3069" s="51">
        <v>416</v>
      </c>
      <c r="N3069" s="53">
        <v>139518</v>
      </c>
      <c r="P3069" s="53">
        <v>139518</v>
      </c>
    </row>
    <row r="3070" spans="1:16" hidden="1">
      <c r="A3070" s="19" t="s">
        <v>2268</v>
      </c>
      <c r="B3070" s="19" t="s">
        <v>1664</v>
      </c>
      <c r="D3070" s="51" t="s">
        <v>1879</v>
      </c>
      <c r="E3070" s="51" t="s">
        <v>676</v>
      </c>
      <c r="F3070" s="51" t="s">
        <v>962</v>
      </c>
      <c r="H3070" s="51" t="s">
        <v>623</v>
      </c>
      <c r="J3070" s="51" t="s">
        <v>249</v>
      </c>
      <c r="K3070" s="51" t="s">
        <v>2789</v>
      </c>
      <c r="L3070" s="51">
        <v>451</v>
      </c>
      <c r="N3070" s="53">
        <v>1404</v>
      </c>
      <c r="O3070" s="53">
        <v>0</v>
      </c>
      <c r="P3070" s="53">
        <v>1404</v>
      </c>
    </row>
    <row r="3071" spans="1:16" hidden="1">
      <c r="A3071" s="19" t="s">
        <v>2268</v>
      </c>
      <c r="B3071" s="19" t="s">
        <v>1665</v>
      </c>
      <c r="D3071" s="51" t="s">
        <v>1879</v>
      </c>
      <c r="E3071" s="51" t="s">
        <v>676</v>
      </c>
      <c r="F3071" s="51" t="s">
        <v>962</v>
      </c>
      <c r="H3071" s="51" t="s">
        <v>623</v>
      </c>
      <c r="J3071" s="51" t="s">
        <v>249</v>
      </c>
      <c r="K3071" s="51" t="s">
        <v>2788</v>
      </c>
      <c r="L3071" s="51">
        <v>451</v>
      </c>
      <c r="N3071" s="53">
        <v>969</v>
      </c>
      <c r="O3071" s="53">
        <v>0</v>
      </c>
      <c r="P3071" s="53">
        <v>969</v>
      </c>
    </row>
    <row r="3072" spans="1:16" s="135" customFormat="1">
      <c r="A3072" s="135" t="s">
        <v>2126</v>
      </c>
      <c r="B3072" s="135" t="s">
        <v>4223</v>
      </c>
      <c r="C3072" s="137" t="s">
        <v>629</v>
      </c>
      <c r="D3072" s="137" t="s">
        <v>3982</v>
      </c>
      <c r="E3072" s="137" t="s">
        <v>0</v>
      </c>
      <c r="F3072" s="137" t="s">
        <v>578</v>
      </c>
      <c r="G3072" s="137" t="s">
        <v>0</v>
      </c>
      <c r="H3072" s="137" t="s">
        <v>52</v>
      </c>
      <c r="I3072" s="137"/>
      <c r="J3072" s="137" t="s">
        <v>476</v>
      </c>
      <c r="K3072" s="137" t="s">
        <v>4222</v>
      </c>
      <c r="L3072" s="137"/>
      <c r="M3072" s="137"/>
      <c r="N3072" s="136">
        <v>3437</v>
      </c>
      <c r="O3072" s="136">
        <v>0</v>
      </c>
      <c r="P3072" s="136">
        <v>3437</v>
      </c>
    </row>
    <row r="3073" spans="1:16" hidden="1">
      <c r="A3073" s="19" t="s">
        <v>2149</v>
      </c>
      <c r="B3073" s="19" t="s">
        <v>2345</v>
      </c>
      <c r="D3073" s="51" t="s">
        <v>1879</v>
      </c>
      <c r="E3073" s="51" t="s">
        <v>672</v>
      </c>
      <c r="F3073" s="51" t="s">
        <v>672</v>
      </c>
      <c r="G3073" s="51" t="s">
        <v>671</v>
      </c>
      <c r="H3073" s="51" t="s">
        <v>671</v>
      </c>
      <c r="L3073" s="51" t="s">
        <v>15</v>
      </c>
      <c r="N3073" s="53">
        <v>1362.6146398442504</v>
      </c>
      <c r="O3073" s="53">
        <v>0</v>
      </c>
      <c r="P3073" s="53">
        <v>1362.6146398442504</v>
      </c>
    </row>
    <row r="3074" spans="1:16" hidden="1">
      <c r="A3074" s="19" t="s">
        <v>2149</v>
      </c>
      <c r="B3074" s="19" t="s">
        <v>2344</v>
      </c>
      <c r="D3074" s="51" t="s">
        <v>1879</v>
      </c>
      <c r="E3074" s="51" t="s">
        <v>672</v>
      </c>
      <c r="F3074" s="51" t="s">
        <v>672</v>
      </c>
      <c r="G3074" s="51" t="s">
        <v>671</v>
      </c>
      <c r="H3074" s="51" t="s">
        <v>671</v>
      </c>
      <c r="L3074" s="51" t="s">
        <v>15</v>
      </c>
      <c r="N3074" s="53">
        <v>38.330247577813068</v>
      </c>
      <c r="O3074" s="53">
        <v>0</v>
      </c>
      <c r="P3074" s="53">
        <v>38.330247577813068</v>
      </c>
    </row>
    <row r="3075" spans="1:16" hidden="1">
      <c r="A3075" s="19" t="s">
        <v>1986</v>
      </c>
      <c r="B3075" s="19" t="s">
        <v>1666</v>
      </c>
      <c r="D3075" s="51" t="s">
        <v>1879</v>
      </c>
      <c r="E3075" s="51" t="s">
        <v>460</v>
      </c>
      <c r="F3075" s="51" t="s">
        <v>460</v>
      </c>
      <c r="H3075" s="51" t="s">
        <v>623</v>
      </c>
      <c r="J3075" s="51" t="s">
        <v>556</v>
      </c>
      <c r="K3075" s="51" t="s">
        <v>3211</v>
      </c>
      <c r="L3075" s="51">
        <v>59599</v>
      </c>
      <c r="N3075" s="53">
        <v>0</v>
      </c>
      <c r="P3075" s="53">
        <v>0</v>
      </c>
    </row>
    <row r="3076" spans="1:16" hidden="1">
      <c r="A3076" s="19" t="s">
        <v>1985</v>
      </c>
      <c r="B3076" s="19" t="s">
        <v>1666</v>
      </c>
      <c r="D3076" s="51" t="s">
        <v>1879</v>
      </c>
      <c r="E3076" s="51" t="s">
        <v>460</v>
      </c>
      <c r="F3076" s="51" t="s">
        <v>460</v>
      </c>
      <c r="H3076" s="51" t="s">
        <v>623</v>
      </c>
      <c r="J3076" s="51" t="s">
        <v>556</v>
      </c>
      <c r="K3076" s="51" t="s">
        <v>3211</v>
      </c>
      <c r="L3076" s="51">
        <v>59599</v>
      </c>
      <c r="N3076" s="53">
        <v>0.26073377349339316</v>
      </c>
      <c r="P3076" s="53">
        <v>0.26073377349339316</v>
      </c>
    </row>
    <row r="3077" spans="1:16" hidden="1">
      <c r="A3077" s="19" t="s">
        <v>1984</v>
      </c>
      <c r="B3077" s="19" t="s">
        <v>1666</v>
      </c>
      <c r="D3077" s="51" t="s">
        <v>1879</v>
      </c>
      <c r="E3077" s="51" t="s">
        <v>460</v>
      </c>
      <c r="F3077" s="51" t="s">
        <v>460</v>
      </c>
      <c r="H3077" s="51" t="s">
        <v>623</v>
      </c>
      <c r="J3077" s="51" t="s">
        <v>556</v>
      </c>
      <c r="K3077" s="51" t="s">
        <v>3211</v>
      </c>
      <c r="L3077" s="51">
        <v>59599</v>
      </c>
      <c r="N3077" s="53">
        <v>35432.783266226506</v>
      </c>
      <c r="P3077" s="53">
        <v>35432.783266226506</v>
      </c>
    </row>
    <row r="3078" spans="1:16" hidden="1">
      <c r="A3078" s="19" t="s">
        <v>1964</v>
      </c>
      <c r="B3078" s="19" t="s">
        <v>1667</v>
      </c>
      <c r="D3078" s="51" t="s">
        <v>1879</v>
      </c>
      <c r="E3078" s="51" t="s">
        <v>672</v>
      </c>
      <c r="F3078" s="51" t="s">
        <v>671</v>
      </c>
      <c r="H3078" s="51" t="s">
        <v>859</v>
      </c>
      <c r="N3078" s="53">
        <v>13044.436</v>
      </c>
      <c r="P3078" s="53">
        <v>13044.436</v>
      </c>
    </row>
    <row r="3079" spans="1:16" s="135" customFormat="1">
      <c r="A3079" s="135" t="s">
        <v>1994</v>
      </c>
      <c r="B3079" s="135" t="s">
        <v>1668</v>
      </c>
      <c r="C3079" s="137" t="s">
        <v>681</v>
      </c>
      <c r="D3079" s="137" t="s">
        <v>3982</v>
      </c>
      <c r="E3079" s="137" t="s">
        <v>4</v>
      </c>
      <c r="F3079" s="137" t="s">
        <v>4</v>
      </c>
      <c r="G3079" s="137"/>
      <c r="H3079" s="137" t="s">
        <v>1</v>
      </c>
      <c r="I3079" s="137" t="s">
        <v>4205</v>
      </c>
      <c r="J3079" s="137" t="s">
        <v>2305</v>
      </c>
      <c r="K3079" s="137"/>
      <c r="L3079" s="137"/>
      <c r="M3079" s="137"/>
      <c r="N3079" s="136">
        <v>144718</v>
      </c>
      <c r="O3079" s="136"/>
      <c r="P3079" s="136">
        <v>144718</v>
      </c>
    </row>
    <row r="3080" spans="1:16" s="135" customFormat="1">
      <c r="A3080" s="135" t="s">
        <v>2268</v>
      </c>
      <c r="B3080" s="135" t="s">
        <v>1668</v>
      </c>
      <c r="C3080" s="137" t="s">
        <v>681</v>
      </c>
      <c r="D3080" s="137" t="s">
        <v>3982</v>
      </c>
      <c r="E3080" s="137" t="s">
        <v>4</v>
      </c>
      <c r="F3080" s="137" t="s">
        <v>4</v>
      </c>
      <c r="G3080" s="137"/>
      <c r="H3080" s="137" t="s">
        <v>1</v>
      </c>
      <c r="I3080" s="137"/>
      <c r="J3080" s="137" t="s">
        <v>4205</v>
      </c>
      <c r="K3080" s="137" t="s">
        <v>2305</v>
      </c>
      <c r="L3080" s="137">
        <v>58571</v>
      </c>
      <c r="M3080" s="137"/>
      <c r="N3080" s="136">
        <v>2881</v>
      </c>
      <c r="O3080" s="136">
        <v>0</v>
      </c>
      <c r="P3080" s="136">
        <v>2881</v>
      </c>
    </row>
    <row r="3081" spans="1:16" s="135" customFormat="1">
      <c r="A3081" s="135" t="s">
        <v>2024</v>
      </c>
      <c r="B3081" s="135" t="s">
        <v>1668</v>
      </c>
      <c r="C3081" s="137" t="s">
        <v>681</v>
      </c>
      <c r="D3081" s="137" t="s">
        <v>3982</v>
      </c>
      <c r="E3081" s="137" t="s">
        <v>4</v>
      </c>
      <c r="F3081" s="137" t="s">
        <v>4</v>
      </c>
      <c r="G3081" s="137" t="s">
        <v>4</v>
      </c>
      <c r="H3081" s="137" t="s">
        <v>1</v>
      </c>
      <c r="I3081" s="137"/>
      <c r="J3081" s="137"/>
      <c r="K3081" s="137" t="s">
        <v>2305</v>
      </c>
      <c r="L3081" s="137"/>
      <c r="M3081" s="137"/>
      <c r="N3081" s="136">
        <v>60011</v>
      </c>
      <c r="O3081" s="136"/>
      <c r="P3081" s="136">
        <v>60011</v>
      </c>
    </row>
    <row r="3082" spans="1:16" s="135" customFormat="1">
      <c r="A3082" s="135" t="s">
        <v>2189</v>
      </c>
      <c r="B3082" s="135" t="s">
        <v>1668</v>
      </c>
      <c r="C3082" s="137" t="s">
        <v>681</v>
      </c>
      <c r="D3082" s="137" t="s">
        <v>3982</v>
      </c>
      <c r="E3082" s="137" t="s">
        <v>4</v>
      </c>
      <c r="F3082" s="137" t="s">
        <v>4</v>
      </c>
      <c r="G3082" s="137" t="s">
        <v>4</v>
      </c>
      <c r="H3082" s="137" t="s">
        <v>1</v>
      </c>
      <c r="I3082" s="137"/>
      <c r="J3082" s="137">
        <v>63027</v>
      </c>
      <c r="K3082" s="137" t="s">
        <v>2305</v>
      </c>
      <c r="L3082" s="137"/>
      <c r="M3082" s="137"/>
      <c r="N3082" s="136">
        <v>68182</v>
      </c>
      <c r="O3082" s="136"/>
      <c r="P3082" s="136">
        <v>68182</v>
      </c>
    </row>
    <row r="3083" spans="1:16" s="135" customFormat="1">
      <c r="A3083" s="135" t="s">
        <v>1982</v>
      </c>
      <c r="B3083" s="135" t="s">
        <v>1668</v>
      </c>
      <c r="C3083" s="137" t="s">
        <v>681</v>
      </c>
      <c r="D3083" s="137" t="s">
        <v>3982</v>
      </c>
      <c r="E3083" s="137" t="s">
        <v>4</v>
      </c>
      <c r="F3083" s="137" t="s">
        <v>4</v>
      </c>
      <c r="G3083" s="137"/>
      <c r="H3083" s="137" t="s">
        <v>1</v>
      </c>
      <c r="I3083" s="137"/>
      <c r="J3083" s="137">
        <v>63027</v>
      </c>
      <c r="K3083" s="137" t="s">
        <v>2305</v>
      </c>
      <c r="L3083" s="137"/>
      <c r="M3083" s="137"/>
      <c r="N3083" s="136">
        <v>68182</v>
      </c>
      <c r="O3083" s="136"/>
      <c r="P3083" s="136">
        <v>68182</v>
      </c>
    </row>
    <row r="3084" spans="1:16" hidden="1">
      <c r="A3084" s="19" t="s">
        <v>652</v>
      </c>
      <c r="B3084" s="19" t="s">
        <v>2306</v>
      </c>
      <c r="D3084" s="51" t="s">
        <v>1879</v>
      </c>
      <c r="E3084" s="51" t="s">
        <v>4</v>
      </c>
      <c r="F3084" s="51" t="s">
        <v>4</v>
      </c>
      <c r="G3084" s="51" t="s">
        <v>1</v>
      </c>
      <c r="H3084" s="51" t="s">
        <v>2305</v>
      </c>
      <c r="N3084" s="53">
        <v>6995</v>
      </c>
      <c r="P3084" s="53">
        <v>6995</v>
      </c>
    </row>
    <row r="3085" spans="1:16" s="135" customFormat="1">
      <c r="A3085" s="135" t="s">
        <v>1994</v>
      </c>
      <c r="B3085" s="135" t="s">
        <v>1669</v>
      </c>
      <c r="C3085" s="137" t="s">
        <v>681</v>
      </c>
      <c r="D3085" s="137" t="s">
        <v>3982</v>
      </c>
      <c r="E3085" s="137" t="s">
        <v>4</v>
      </c>
      <c r="F3085" s="137" t="s">
        <v>4</v>
      </c>
      <c r="G3085" s="137"/>
      <c r="H3085" s="137" t="s">
        <v>1</v>
      </c>
      <c r="I3085" s="137" t="s">
        <v>4205</v>
      </c>
      <c r="J3085" s="137" t="s">
        <v>2303</v>
      </c>
      <c r="K3085" s="137"/>
      <c r="L3085" s="137"/>
      <c r="M3085" s="137"/>
      <c r="N3085" s="136">
        <v>137002</v>
      </c>
      <c r="O3085" s="136"/>
      <c r="P3085" s="136">
        <v>137002</v>
      </c>
    </row>
    <row r="3086" spans="1:16" s="135" customFormat="1">
      <c r="A3086" s="135" t="s">
        <v>2268</v>
      </c>
      <c r="B3086" s="135" t="s">
        <v>1669</v>
      </c>
      <c r="C3086" s="137" t="s">
        <v>681</v>
      </c>
      <c r="D3086" s="137" t="s">
        <v>3982</v>
      </c>
      <c r="E3086" s="137" t="s">
        <v>4</v>
      </c>
      <c r="F3086" s="137" t="s">
        <v>4</v>
      </c>
      <c r="G3086" s="137"/>
      <c r="H3086" s="137" t="s">
        <v>1</v>
      </c>
      <c r="I3086" s="137"/>
      <c r="J3086" s="137" t="s">
        <v>4205</v>
      </c>
      <c r="K3086" s="137" t="s">
        <v>2303</v>
      </c>
      <c r="L3086" s="137">
        <v>58571</v>
      </c>
      <c r="M3086" s="137"/>
      <c r="N3086" s="136">
        <v>15211</v>
      </c>
      <c r="O3086" s="136">
        <v>0</v>
      </c>
      <c r="P3086" s="136">
        <v>15211</v>
      </c>
    </row>
    <row r="3087" spans="1:16" s="135" customFormat="1">
      <c r="A3087" s="135" t="s">
        <v>2024</v>
      </c>
      <c r="B3087" s="135" t="s">
        <v>1669</v>
      </c>
      <c r="C3087" s="137" t="s">
        <v>681</v>
      </c>
      <c r="D3087" s="137" t="s">
        <v>3982</v>
      </c>
      <c r="E3087" s="137" t="s">
        <v>4</v>
      </c>
      <c r="F3087" s="137" t="s">
        <v>4</v>
      </c>
      <c r="G3087" s="137" t="s">
        <v>4</v>
      </c>
      <c r="H3087" s="137" t="s">
        <v>1</v>
      </c>
      <c r="I3087" s="137"/>
      <c r="J3087" s="137"/>
      <c r="K3087" s="137" t="s">
        <v>2303</v>
      </c>
      <c r="L3087" s="137"/>
      <c r="M3087" s="137"/>
      <c r="N3087" s="136">
        <v>67008</v>
      </c>
      <c r="O3087" s="136"/>
      <c r="P3087" s="136">
        <v>67008</v>
      </c>
    </row>
    <row r="3088" spans="1:16" s="135" customFormat="1">
      <c r="A3088" s="135" t="s">
        <v>2189</v>
      </c>
      <c r="B3088" s="135" t="s">
        <v>1669</v>
      </c>
      <c r="C3088" s="137" t="s">
        <v>681</v>
      </c>
      <c r="D3088" s="137" t="s">
        <v>3982</v>
      </c>
      <c r="E3088" s="137" t="s">
        <v>4</v>
      </c>
      <c r="F3088" s="137" t="s">
        <v>4</v>
      </c>
      <c r="G3088" s="137" t="s">
        <v>4</v>
      </c>
      <c r="H3088" s="137" t="s">
        <v>1</v>
      </c>
      <c r="I3088" s="137"/>
      <c r="J3088" s="137">
        <v>63027</v>
      </c>
      <c r="K3088" s="137" t="s">
        <v>2303</v>
      </c>
      <c r="L3088" s="137"/>
      <c r="M3088" s="137"/>
      <c r="N3088" s="136">
        <v>33157</v>
      </c>
      <c r="O3088" s="136"/>
      <c r="P3088" s="136">
        <v>33157</v>
      </c>
    </row>
    <row r="3089" spans="1:16" s="135" customFormat="1">
      <c r="A3089" s="135" t="s">
        <v>1982</v>
      </c>
      <c r="B3089" s="135" t="s">
        <v>1669</v>
      </c>
      <c r="C3089" s="137" t="s">
        <v>681</v>
      </c>
      <c r="D3089" s="137" t="s">
        <v>3982</v>
      </c>
      <c r="E3089" s="137" t="s">
        <v>4</v>
      </c>
      <c r="F3089" s="137" t="s">
        <v>4</v>
      </c>
      <c r="G3089" s="137"/>
      <c r="H3089" s="137" t="s">
        <v>1</v>
      </c>
      <c r="I3089" s="137"/>
      <c r="J3089" s="137">
        <v>63027</v>
      </c>
      <c r="K3089" s="137" t="s">
        <v>2303</v>
      </c>
      <c r="L3089" s="137"/>
      <c r="M3089" s="137"/>
      <c r="N3089" s="136">
        <v>33157</v>
      </c>
      <c r="O3089" s="136"/>
      <c r="P3089" s="136">
        <v>33157</v>
      </c>
    </row>
    <row r="3090" spans="1:16" hidden="1">
      <c r="A3090" s="19" t="s">
        <v>652</v>
      </c>
      <c r="B3090" s="19" t="s">
        <v>2304</v>
      </c>
      <c r="D3090" s="51" t="s">
        <v>1879</v>
      </c>
      <c r="E3090" s="51" t="s">
        <v>4</v>
      </c>
      <c r="F3090" s="51" t="s">
        <v>4</v>
      </c>
      <c r="G3090" s="51" t="s">
        <v>1</v>
      </c>
      <c r="H3090" s="51" t="s">
        <v>2303</v>
      </c>
      <c r="N3090" s="53">
        <v>27669</v>
      </c>
      <c r="P3090" s="53">
        <v>27669</v>
      </c>
    </row>
    <row r="3091" spans="1:16" hidden="1">
      <c r="A3091" s="19" t="s">
        <v>2149</v>
      </c>
      <c r="B3091" s="19" t="s">
        <v>1670</v>
      </c>
      <c r="D3091" s="51" t="s">
        <v>1879</v>
      </c>
      <c r="E3091" s="51" t="s">
        <v>672</v>
      </c>
      <c r="F3091" s="51" t="s">
        <v>672</v>
      </c>
      <c r="G3091" s="51" t="s">
        <v>671</v>
      </c>
      <c r="H3091" s="51" t="s">
        <v>671</v>
      </c>
      <c r="L3091" s="51" t="s">
        <v>15</v>
      </c>
      <c r="N3091" s="53">
        <v>1657.8439850885829</v>
      </c>
      <c r="O3091" s="53">
        <v>0</v>
      </c>
      <c r="P3091" s="53">
        <v>1657.8439850885829</v>
      </c>
    </row>
    <row r="3092" spans="1:16" hidden="1">
      <c r="A3092" s="19" t="s">
        <v>1986</v>
      </c>
      <c r="B3092" s="19" t="s">
        <v>1671</v>
      </c>
      <c r="D3092" s="51" t="s">
        <v>1879</v>
      </c>
      <c r="E3092" s="51" t="s">
        <v>460</v>
      </c>
      <c r="F3092" s="51" t="s">
        <v>460</v>
      </c>
      <c r="H3092" s="51" t="s">
        <v>623</v>
      </c>
      <c r="J3092" s="51" t="s">
        <v>3247</v>
      </c>
      <c r="K3092" s="51" t="s">
        <v>3246</v>
      </c>
      <c r="L3092" s="51" t="s">
        <v>3207</v>
      </c>
      <c r="N3092" s="53">
        <v>0</v>
      </c>
      <c r="P3092" s="53">
        <v>0</v>
      </c>
    </row>
    <row r="3093" spans="1:16" hidden="1">
      <c r="A3093" s="19" t="s">
        <v>1985</v>
      </c>
      <c r="B3093" s="19" t="s">
        <v>1671</v>
      </c>
      <c r="D3093" s="51" t="s">
        <v>1879</v>
      </c>
      <c r="E3093" s="51" t="s">
        <v>460</v>
      </c>
      <c r="F3093" s="51" t="s">
        <v>460</v>
      </c>
      <c r="H3093" s="51" t="s">
        <v>623</v>
      </c>
      <c r="J3093" s="51" t="s">
        <v>3247</v>
      </c>
      <c r="K3093" s="51" t="s">
        <v>3246</v>
      </c>
      <c r="L3093" s="51" t="s">
        <v>3207</v>
      </c>
      <c r="N3093" s="53">
        <v>1.4235017637505716E-2</v>
      </c>
      <c r="P3093" s="53">
        <v>1.4235017637505716E-2</v>
      </c>
    </row>
    <row r="3094" spans="1:16" hidden="1">
      <c r="A3094" s="19" t="s">
        <v>1984</v>
      </c>
      <c r="B3094" s="19" t="s">
        <v>1671</v>
      </c>
      <c r="D3094" s="51" t="s">
        <v>1879</v>
      </c>
      <c r="E3094" s="51" t="s">
        <v>460</v>
      </c>
      <c r="F3094" s="51" t="s">
        <v>460</v>
      </c>
      <c r="H3094" s="51" t="s">
        <v>623</v>
      </c>
      <c r="J3094" s="51" t="s">
        <v>3247</v>
      </c>
      <c r="K3094" s="51" t="s">
        <v>3246</v>
      </c>
      <c r="L3094" s="51" t="s">
        <v>3207</v>
      </c>
      <c r="N3094" s="53">
        <v>1934.4877649823625</v>
      </c>
      <c r="P3094" s="53">
        <v>1934.4877649823625</v>
      </c>
    </row>
    <row r="3095" spans="1:16" hidden="1">
      <c r="A3095" s="19" t="s">
        <v>1986</v>
      </c>
      <c r="B3095" s="19" t="s">
        <v>1672</v>
      </c>
      <c r="D3095" s="51" t="s">
        <v>1879</v>
      </c>
      <c r="E3095" s="51" t="s">
        <v>460</v>
      </c>
      <c r="F3095" s="51" t="s">
        <v>460</v>
      </c>
      <c r="H3095" s="51" t="s">
        <v>623</v>
      </c>
      <c r="J3095" s="51" t="s">
        <v>3245</v>
      </c>
      <c r="K3095" s="51" t="s">
        <v>3244</v>
      </c>
      <c r="L3095" s="51" t="s">
        <v>3207</v>
      </c>
      <c r="N3095" s="53">
        <v>0</v>
      </c>
      <c r="P3095" s="53">
        <v>0</v>
      </c>
    </row>
    <row r="3096" spans="1:16" hidden="1">
      <c r="A3096" s="19" t="s">
        <v>1985</v>
      </c>
      <c r="B3096" s="19" t="s">
        <v>1672</v>
      </c>
      <c r="D3096" s="51" t="s">
        <v>1879</v>
      </c>
      <c r="E3096" s="51" t="s">
        <v>460</v>
      </c>
      <c r="F3096" s="51" t="s">
        <v>460</v>
      </c>
      <c r="H3096" s="51" t="s">
        <v>623</v>
      </c>
      <c r="J3096" s="51" t="s">
        <v>3245</v>
      </c>
      <c r="K3096" s="51" t="s">
        <v>3244</v>
      </c>
      <c r="L3096" s="51" t="s">
        <v>3207</v>
      </c>
      <c r="N3096" s="53">
        <v>1.3467247291307018E-2</v>
      </c>
      <c r="P3096" s="53">
        <v>1.3467247291307018E-2</v>
      </c>
    </row>
    <row r="3097" spans="1:16" hidden="1">
      <c r="A3097" s="19" t="s">
        <v>1984</v>
      </c>
      <c r="B3097" s="19" t="s">
        <v>1672</v>
      </c>
      <c r="D3097" s="51" t="s">
        <v>1879</v>
      </c>
      <c r="E3097" s="51" t="s">
        <v>460</v>
      </c>
      <c r="F3097" s="51" t="s">
        <v>460</v>
      </c>
      <c r="H3097" s="51" t="s">
        <v>623</v>
      </c>
      <c r="J3097" s="51" t="s">
        <v>3245</v>
      </c>
      <c r="K3097" s="51" t="s">
        <v>3244</v>
      </c>
      <c r="L3097" s="51" t="s">
        <v>3207</v>
      </c>
      <c r="N3097" s="53">
        <v>1830.1505327527086</v>
      </c>
      <c r="P3097" s="53">
        <v>1830.1505327527086</v>
      </c>
    </row>
    <row r="3098" spans="1:16" hidden="1">
      <c r="A3098" s="19" t="s">
        <v>1986</v>
      </c>
      <c r="B3098" s="19" t="s">
        <v>1673</v>
      </c>
      <c r="D3098" s="51" t="s">
        <v>1879</v>
      </c>
      <c r="E3098" s="51" t="s">
        <v>460</v>
      </c>
      <c r="F3098" s="51" t="s">
        <v>460</v>
      </c>
      <c r="H3098" s="51" t="s">
        <v>623</v>
      </c>
      <c r="J3098" s="51" t="s">
        <v>3209</v>
      </c>
      <c r="K3098" s="51" t="s">
        <v>3208</v>
      </c>
      <c r="L3098" s="51" t="s">
        <v>3207</v>
      </c>
      <c r="N3098" s="53">
        <v>0</v>
      </c>
      <c r="P3098" s="53">
        <v>0</v>
      </c>
    </row>
    <row r="3099" spans="1:16" hidden="1">
      <c r="A3099" s="19" t="s">
        <v>1985</v>
      </c>
      <c r="B3099" s="19" t="s">
        <v>1673</v>
      </c>
      <c r="D3099" s="51" t="s">
        <v>1879</v>
      </c>
      <c r="E3099" s="51" t="s">
        <v>460</v>
      </c>
      <c r="F3099" s="51" t="s">
        <v>460</v>
      </c>
      <c r="H3099" s="51" t="s">
        <v>623</v>
      </c>
      <c r="J3099" s="51" t="s">
        <v>3209</v>
      </c>
      <c r="K3099" s="51" t="s">
        <v>3208</v>
      </c>
      <c r="L3099" s="51" t="s">
        <v>3207</v>
      </c>
      <c r="N3099" s="53">
        <v>2.090922881813969E-2</v>
      </c>
      <c r="P3099" s="53">
        <v>2.090922881813969E-2</v>
      </c>
    </row>
    <row r="3100" spans="1:16" hidden="1">
      <c r="A3100" s="19" t="s">
        <v>1984</v>
      </c>
      <c r="B3100" s="19" t="s">
        <v>1673</v>
      </c>
      <c r="D3100" s="51" t="s">
        <v>1879</v>
      </c>
      <c r="E3100" s="51" t="s">
        <v>460</v>
      </c>
      <c r="F3100" s="51" t="s">
        <v>460</v>
      </c>
      <c r="H3100" s="51" t="s">
        <v>623</v>
      </c>
      <c r="J3100" s="51" t="s">
        <v>3209</v>
      </c>
      <c r="K3100" s="51" t="s">
        <v>3208</v>
      </c>
      <c r="L3100" s="51" t="s">
        <v>3207</v>
      </c>
      <c r="N3100" s="53">
        <v>2841.489090771182</v>
      </c>
      <c r="P3100" s="53">
        <v>2841.489090771182</v>
      </c>
    </row>
    <row r="3101" spans="1:16" hidden="1">
      <c r="A3101" s="19" t="s">
        <v>1986</v>
      </c>
      <c r="B3101" s="19" t="s">
        <v>1674</v>
      </c>
      <c r="D3101" s="51" t="s">
        <v>1879</v>
      </c>
      <c r="E3101" s="51" t="s">
        <v>460</v>
      </c>
      <c r="F3101" s="51" t="s">
        <v>460</v>
      </c>
      <c r="H3101" s="51" t="s">
        <v>623</v>
      </c>
      <c r="J3101" s="51" t="s">
        <v>3222</v>
      </c>
      <c r="K3101" s="51" t="s">
        <v>3221</v>
      </c>
      <c r="L3101" s="51">
        <v>58307</v>
      </c>
      <c r="N3101" s="53">
        <v>0</v>
      </c>
      <c r="P3101" s="53">
        <v>0</v>
      </c>
    </row>
    <row r="3102" spans="1:16" hidden="1">
      <c r="A3102" s="19" t="s">
        <v>1985</v>
      </c>
      <c r="B3102" s="19" t="s">
        <v>1674</v>
      </c>
      <c r="D3102" s="51" t="s">
        <v>1879</v>
      </c>
      <c r="E3102" s="51" t="s">
        <v>460</v>
      </c>
      <c r="F3102" s="51" t="s">
        <v>460</v>
      </c>
      <c r="H3102" s="51" t="s">
        <v>623</v>
      </c>
      <c r="J3102" s="51" t="s">
        <v>3222</v>
      </c>
      <c r="K3102" s="51" t="s">
        <v>3221</v>
      </c>
      <c r="L3102" s="51">
        <v>58307</v>
      </c>
      <c r="N3102" s="53">
        <v>2.0605043472712695E-2</v>
      </c>
      <c r="P3102" s="53">
        <v>2.0605043472712695E-2</v>
      </c>
    </row>
    <row r="3103" spans="1:16" hidden="1">
      <c r="A3103" s="19" t="s">
        <v>1984</v>
      </c>
      <c r="B3103" s="19" t="s">
        <v>1674</v>
      </c>
      <c r="D3103" s="51" t="s">
        <v>1879</v>
      </c>
      <c r="E3103" s="51" t="s">
        <v>460</v>
      </c>
      <c r="F3103" s="51" t="s">
        <v>460</v>
      </c>
      <c r="H3103" s="51" t="s">
        <v>623</v>
      </c>
      <c r="J3103" s="51" t="s">
        <v>3222</v>
      </c>
      <c r="K3103" s="51" t="s">
        <v>3221</v>
      </c>
      <c r="L3103" s="51">
        <v>58307</v>
      </c>
      <c r="N3103" s="53">
        <v>2800.1513949565274</v>
      </c>
      <c r="P3103" s="53">
        <v>2800.1513949565274</v>
      </c>
    </row>
    <row r="3104" spans="1:16" hidden="1">
      <c r="A3104" s="19" t="s">
        <v>1986</v>
      </c>
      <c r="B3104" s="19" t="s">
        <v>1675</v>
      </c>
      <c r="D3104" s="51" t="s">
        <v>1879</v>
      </c>
      <c r="E3104" s="51" t="s">
        <v>460</v>
      </c>
      <c r="F3104" s="51" t="s">
        <v>460</v>
      </c>
      <c r="H3104" s="51" t="s">
        <v>623</v>
      </c>
      <c r="J3104" s="51" t="s">
        <v>3220</v>
      </c>
      <c r="K3104" s="51" t="s">
        <v>3219</v>
      </c>
      <c r="L3104" s="51">
        <v>58307</v>
      </c>
      <c r="N3104" s="53">
        <v>0</v>
      </c>
      <c r="P3104" s="53">
        <v>0</v>
      </c>
    </row>
    <row r="3105" spans="1:16" hidden="1">
      <c r="A3105" s="19" t="s">
        <v>1985</v>
      </c>
      <c r="B3105" s="19" t="s">
        <v>1675</v>
      </c>
      <c r="D3105" s="51" t="s">
        <v>1879</v>
      </c>
      <c r="E3105" s="51" t="s">
        <v>460</v>
      </c>
      <c r="F3105" s="51" t="s">
        <v>460</v>
      </c>
      <c r="H3105" s="51" t="s">
        <v>623</v>
      </c>
      <c r="J3105" s="51" t="s">
        <v>3220</v>
      </c>
      <c r="K3105" s="51" t="s">
        <v>3219</v>
      </c>
      <c r="L3105" s="51">
        <v>58307</v>
      </c>
      <c r="N3105" s="53">
        <v>6.9671085992167809E-3</v>
      </c>
      <c r="P3105" s="53">
        <v>6.9671085992167809E-3</v>
      </c>
    </row>
    <row r="3106" spans="1:16" hidden="1">
      <c r="A3106" s="19" t="s">
        <v>1984</v>
      </c>
      <c r="B3106" s="19" t="s">
        <v>1675</v>
      </c>
      <c r="D3106" s="51" t="s">
        <v>1879</v>
      </c>
      <c r="E3106" s="51" t="s">
        <v>460</v>
      </c>
      <c r="F3106" s="51" t="s">
        <v>460</v>
      </c>
      <c r="H3106" s="51" t="s">
        <v>623</v>
      </c>
      <c r="J3106" s="51" t="s">
        <v>3220</v>
      </c>
      <c r="K3106" s="51" t="s">
        <v>3219</v>
      </c>
      <c r="L3106" s="51">
        <v>58307</v>
      </c>
      <c r="N3106" s="53">
        <v>946.80503289140074</v>
      </c>
      <c r="P3106" s="53">
        <v>946.80503289140074</v>
      </c>
    </row>
    <row r="3107" spans="1:16" hidden="1">
      <c r="A3107" s="19" t="s">
        <v>1986</v>
      </c>
      <c r="B3107" s="19" t="s">
        <v>1676</v>
      </c>
      <c r="D3107" s="51" t="s">
        <v>1879</v>
      </c>
      <c r="E3107" s="51" t="s">
        <v>460</v>
      </c>
      <c r="F3107" s="51" t="s">
        <v>460</v>
      </c>
      <c r="H3107" s="51" t="s">
        <v>623</v>
      </c>
      <c r="J3107" s="51" t="s">
        <v>3201</v>
      </c>
      <c r="K3107" s="51" t="s">
        <v>3200</v>
      </c>
      <c r="L3107" s="51">
        <v>58307</v>
      </c>
      <c r="N3107" s="53">
        <v>0</v>
      </c>
      <c r="P3107" s="53">
        <v>0</v>
      </c>
    </row>
    <row r="3108" spans="1:16" hidden="1">
      <c r="A3108" s="19" t="s">
        <v>1985</v>
      </c>
      <c r="B3108" s="19" t="s">
        <v>1676</v>
      </c>
      <c r="D3108" s="51" t="s">
        <v>1879</v>
      </c>
      <c r="E3108" s="51" t="s">
        <v>460</v>
      </c>
      <c r="F3108" s="51" t="s">
        <v>460</v>
      </c>
      <c r="H3108" s="51" t="s">
        <v>623</v>
      </c>
      <c r="J3108" s="51" t="s">
        <v>3201</v>
      </c>
      <c r="K3108" s="51" t="s">
        <v>3200</v>
      </c>
      <c r="L3108" s="51">
        <v>58307</v>
      </c>
      <c r="N3108" s="53">
        <v>2.0782309546817306E-2</v>
      </c>
      <c r="P3108" s="53">
        <v>2.0782309546817306E-2</v>
      </c>
    </row>
    <row r="3109" spans="1:16" hidden="1">
      <c r="A3109" s="19" t="s">
        <v>1984</v>
      </c>
      <c r="B3109" s="19" t="s">
        <v>1676</v>
      </c>
      <c r="D3109" s="51" t="s">
        <v>1879</v>
      </c>
      <c r="E3109" s="51" t="s">
        <v>460</v>
      </c>
      <c r="F3109" s="51" t="s">
        <v>460</v>
      </c>
      <c r="H3109" s="51" t="s">
        <v>623</v>
      </c>
      <c r="J3109" s="51" t="s">
        <v>3201</v>
      </c>
      <c r="K3109" s="51" t="s">
        <v>3200</v>
      </c>
      <c r="L3109" s="51">
        <v>58307</v>
      </c>
      <c r="N3109" s="53">
        <v>2824.2412176904531</v>
      </c>
      <c r="P3109" s="53">
        <v>2824.2412176904531</v>
      </c>
    </row>
    <row r="3110" spans="1:16" hidden="1">
      <c r="A3110" s="19" t="s">
        <v>1986</v>
      </c>
      <c r="B3110" s="19" t="s">
        <v>1677</v>
      </c>
      <c r="D3110" s="51" t="s">
        <v>1879</v>
      </c>
      <c r="E3110" s="51" t="s">
        <v>460</v>
      </c>
      <c r="F3110" s="51" t="s">
        <v>460</v>
      </c>
      <c r="H3110" s="51" t="s">
        <v>623</v>
      </c>
      <c r="J3110" s="51" t="s">
        <v>3218</v>
      </c>
      <c r="K3110" s="51" t="s">
        <v>3217</v>
      </c>
      <c r="L3110" s="51" t="s">
        <v>3195</v>
      </c>
      <c r="N3110" s="53">
        <v>0</v>
      </c>
      <c r="P3110" s="53">
        <v>0</v>
      </c>
    </row>
    <row r="3111" spans="1:16" hidden="1">
      <c r="A3111" s="19" t="s">
        <v>1985</v>
      </c>
      <c r="B3111" s="19" t="s">
        <v>1677</v>
      </c>
      <c r="D3111" s="51" t="s">
        <v>1879</v>
      </c>
      <c r="E3111" s="51" t="s">
        <v>460</v>
      </c>
      <c r="F3111" s="51" t="s">
        <v>460</v>
      </c>
      <c r="H3111" s="51" t="s">
        <v>623</v>
      </c>
      <c r="J3111" s="51" t="s">
        <v>3218</v>
      </c>
      <c r="K3111" s="51" t="s">
        <v>3217</v>
      </c>
      <c r="L3111" s="51" t="s">
        <v>3195</v>
      </c>
      <c r="N3111" s="53">
        <v>2.0252527551332233E-2</v>
      </c>
      <c r="P3111" s="53">
        <v>2.0252527551332233E-2</v>
      </c>
    </row>
    <row r="3112" spans="1:16" hidden="1">
      <c r="A3112" s="19" t="s">
        <v>1984</v>
      </c>
      <c r="B3112" s="19" t="s">
        <v>1677</v>
      </c>
      <c r="D3112" s="51" t="s">
        <v>1879</v>
      </c>
      <c r="E3112" s="51" t="s">
        <v>460</v>
      </c>
      <c r="F3112" s="51" t="s">
        <v>460</v>
      </c>
      <c r="H3112" s="51" t="s">
        <v>623</v>
      </c>
      <c r="J3112" s="51" t="s">
        <v>3218</v>
      </c>
      <c r="K3112" s="51" t="s">
        <v>3217</v>
      </c>
      <c r="L3112" s="51" t="s">
        <v>3195</v>
      </c>
      <c r="N3112" s="53">
        <v>2752.2457474724488</v>
      </c>
      <c r="P3112" s="53">
        <v>2752.2457474724488</v>
      </c>
    </row>
    <row r="3113" spans="1:16" hidden="1">
      <c r="A3113" s="19" t="s">
        <v>1986</v>
      </c>
      <c r="B3113" s="19" t="s">
        <v>1678</v>
      </c>
      <c r="D3113" s="51" t="s">
        <v>1879</v>
      </c>
      <c r="E3113" s="51" t="s">
        <v>460</v>
      </c>
      <c r="F3113" s="51" t="s">
        <v>460</v>
      </c>
      <c r="H3113" s="51" t="s">
        <v>623</v>
      </c>
      <c r="J3113" s="51" t="s">
        <v>3199</v>
      </c>
      <c r="K3113" s="51" t="s">
        <v>3198</v>
      </c>
      <c r="L3113" s="51" t="s">
        <v>3195</v>
      </c>
      <c r="N3113" s="53">
        <v>0</v>
      </c>
      <c r="P3113" s="53">
        <v>0</v>
      </c>
    </row>
    <row r="3114" spans="1:16" hidden="1">
      <c r="A3114" s="19" t="s">
        <v>1985</v>
      </c>
      <c r="B3114" s="19" t="s">
        <v>1678</v>
      </c>
      <c r="D3114" s="51" t="s">
        <v>1879</v>
      </c>
      <c r="E3114" s="51" t="s">
        <v>460</v>
      </c>
      <c r="F3114" s="51" t="s">
        <v>460</v>
      </c>
      <c r="H3114" s="51" t="s">
        <v>623</v>
      </c>
      <c r="J3114" s="51" t="s">
        <v>3199</v>
      </c>
      <c r="K3114" s="51" t="s">
        <v>3198</v>
      </c>
      <c r="L3114" s="51" t="s">
        <v>3195</v>
      </c>
      <c r="N3114" s="53">
        <v>2.0884945794289744E-2</v>
      </c>
      <c r="P3114" s="53">
        <v>2.0884945794289744E-2</v>
      </c>
    </row>
    <row r="3115" spans="1:16" hidden="1">
      <c r="A3115" s="19" t="s">
        <v>1984</v>
      </c>
      <c r="B3115" s="19" t="s">
        <v>1678</v>
      </c>
      <c r="D3115" s="51" t="s">
        <v>1879</v>
      </c>
      <c r="E3115" s="51" t="s">
        <v>460</v>
      </c>
      <c r="F3115" s="51" t="s">
        <v>460</v>
      </c>
      <c r="H3115" s="51" t="s">
        <v>623</v>
      </c>
      <c r="J3115" s="51" t="s">
        <v>3199</v>
      </c>
      <c r="K3115" s="51" t="s">
        <v>3198</v>
      </c>
      <c r="L3115" s="51" t="s">
        <v>3195</v>
      </c>
      <c r="N3115" s="53">
        <v>2838.1891150542056</v>
      </c>
      <c r="P3115" s="53">
        <v>2838.1891150542056</v>
      </c>
    </row>
    <row r="3116" spans="1:16" hidden="1">
      <c r="A3116" s="19" t="s">
        <v>1986</v>
      </c>
      <c r="B3116" s="19" t="s">
        <v>1679</v>
      </c>
      <c r="D3116" s="51" t="s">
        <v>1879</v>
      </c>
      <c r="E3116" s="51" t="s">
        <v>460</v>
      </c>
      <c r="F3116" s="51" t="s">
        <v>460</v>
      </c>
      <c r="H3116" s="51" t="s">
        <v>623</v>
      </c>
      <c r="J3116" s="51" t="s">
        <v>3197</v>
      </c>
      <c r="K3116" s="51" t="s">
        <v>3196</v>
      </c>
      <c r="L3116" s="51" t="s">
        <v>3195</v>
      </c>
      <c r="N3116" s="53">
        <v>0</v>
      </c>
      <c r="P3116" s="53">
        <v>0</v>
      </c>
    </row>
    <row r="3117" spans="1:16" hidden="1">
      <c r="A3117" s="19" t="s">
        <v>1985</v>
      </c>
      <c r="B3117" s="19" t="s">
        <v>1679</v>
      </c>
      <c r="D3117" s="51" t="s">
        <v>1879</v>
      </c>
      <c r="E3117" s="51" t="s">
        <v>460</v>
      </c>
      <c r="F3117" s="51" t="s">
        <v>460</v>
      </c>
      <c r="H3117" s="51" t="s">
        <v>623</v>
      </c>
      <c r="J3117" s="51" t="s">
        <v>3197</v>
      </c>
      <c r="K3117" s="51" t="s">
        <v>3196</v>
      </c>
      <c r="L3117" s="51" t="s">
        <v>3195</v>
      </c>
      <c r="N3117" s="53">
        <v>1.3782941318340472E-2</v>
      </c>
      <c r="P3117" s="53">
        <v>1.3782941318340472E-2</v>
      </c>
    </row>
    <row r="3118" spans="1:16" hidden="1">
      <c r="A3118" s="19" t="s">
        <v>1984</v>
      </c>
      <c r="B3118" s="19" t="s">
        <v>1679</v>
      </c>
      <c r="D3118" s="51" t="s">
        <v>1879</v>
      </c>
      <c r="E3118" s="51" t="s">
        <v>460</v>
      </c>
      <c r="F3118" s="51" t="s">
        <v>460</v>
      </c>
      <c r="H3118" s="51" t="s">
        <v>623</v>
      </c>
      <c r="J3118" s="51" t="s">
        <v>3197</v>
      </c>
      <c r="K3118" s="51" t="s">
        <v>3196</v>
      </c>
      <c r="L3118" s="51" t="s">
        <v>3195</v>
      </c>
      <c r="N3118" s="53">
        <v>1873.0522170586817</v>
      </c>
      <c r="P3118" s="53">
        <v>1873.0522170586817</v>
      </c>
    </row>
    <row r="3119" spans="1:16" hidden="1">
      <c r="A3119" s="19" t="s">
        <v>1986</v>
      </c>
      <c r="B3119" s="19" t="s">
        <v>1680</v>
      </c>
      <c r="D3119" s="51" t="s">
        <v>1879</v>
      </c>
      <c r="E3119" s="51" t="s">
        <v>460</v>
      </c>
      <c r="F3119" s="51" t="s">
        <v>460</v>
      </c>
      <c r="H3119" s="51" t="s">
        <v>623</v>
      </c>
      <c r="J3119" s="51" t="s">
        <v>121</v>
      </c>
      <c r="K3119" s="51" t="s">
        <v>3229</v>
      </c>
      <c r="L3119" s="51" t="s">
        <v>3193</v>
      </c>
      <c r="N3119" s="53">
        <v>0</v>
      </c>
      <c r="P3119" s="53">
        <v>0</v>
      </c>
    </row>
    <row r="3120" spans="1:16" hidden="1">
      <c r="A3120" s="19" t="s">
        <v>1985</v>
      </c>
      <c r="B3120" s="19" t="s">
        <v>1680</v>
      </c>
      <c r="D3120" s="51" t="s">
        <v>1879</v>
      </c>
      <c r="E3120" s="51" t="s">
        <v>460</v>
      </c>
      <c r="F3120" s="51" t="s">
        <v>460</v>
      </c>
      <c r="H3120" s="51" t="s">
        <v>623</v>
      </c>
      <c r="J3120" s="51" t="s">
        <v>121</v>
      </c>
      <c r="K3120" s="51" t="s">
        <v>3229</v>
      </c>
      <c r="L3120" s="51" t="s">
        <v>3193</v>
      </c>
      <c r="N3120" s="53">
        <v>1.4014483629995748E-2</v>
      </c>
      <c r="P3120" s="53">
        <v>1.4014483629995748E-2</v>
      </c>
    </row>
    <row r="3121" spans="1:16" hidden="1">
      <c r="A3121" s="19" t="s">
        <v>1984</v>
      </c>
      <c r="B3121" s="19" t="s">
        <v>1680</v>
      </c>
      <c r="D3121" s="51" t="s">
        <v>1879</v>
      </c>
      <c r="E3121" s="51" t="s">
        <v>460</v>
      </c>
      <c r="F3121" s="51" t="s">
        <v>460</v>
      </c>
      <c r="H3121" s="51" t="s">
        <v>623</v>
      </c>
      <c r="J3121" s="51" t="s">
        <v>121</v>
      </c>
      <c r="K3121" s="51" t="s">
        <v>3229</v>
      </c>
      <c r="L3121" s="51" t="s">
        <v>3193</v>
      </c>
      <c r="N3121" s="53">
        <v>1904.5179855163699</v>
      </c>
      <c r="P3121" s="53">
        <v>1904.5179855163699</v>
      </c>
    </row>
    <row r="3122" spans="1:16" hidden="1">
      <c r="A3122" s="19" t="s">
        <v>1986</v>
      </c>
      <c r="B3122" s="19" t="s">
        <v>1681</v>
      </c>
      <c r="D3122" s="51" t="s">
        <v>1879</v>
      </c>
      <c r="E3122" s="51" t="s">
        <v>460</v>
      </c>
      <c r="F3122" s="51" t="s">
        <v>460</v>
      </c>
      <c r="H3122" s="51" t="s">
        <v>623</v>
      </c>
      <c r="J3122" s="51" t="s">
        <v>3228</v>
      </c>
      <c r="K3122" s="51" t="s">
        <v>3227</v>
      </c>
      <c r="L3122" s="51" t="s">
        <v>3193</v>
      </c>
      <c r="N3122" s="53">
        <v>0</v>
      </c>
      <c r="P3122" s="53">
        <v>0</v>
      </c>
    </row>
    <row r="3123" spans="1:16" hidden="1">
      <c r="A3123" s="19" t="s">
        <v>1985</v>
      </c>
      <c r="B3123" s="19" t="s">
        <v>1681</v>
      </c>
      <c r="D3123" s="51" t="s">
        <v>1879</v>
      </c>
      <c r="E3123" s="51" t="s">
        <v>460</v>
      </c>
      <c r="F3123" s="51" t="s">
        <v>460</v>
      </c>
      <c r="H3123" s="51" t="s">
        <v>623</v>
      </c>
      <c r="J3123" s="51" t="s">
        <v>3228</v>
      </c>
      <c r="K3123" s="51" t="s">
        <v>3227</v>
      </c>
      <c r="L3123" s="51" t="s">
        <v>3193</v>
      </c>
      <c r="N3123" s="53">
        <v>1.4189777628224058E-2</v>
      </c>
      <c r="P3123" s="53">
        <v>1.4189777628224058E-2</v>
      </c>
    </row>
    <row r="3124" spans="1:16" hidden="1">
      <c r="A3124" s="19" t="s">
        <v>1984</v>
      </c>
      <c r="B3124" s="19" t="s">
        <v>1681</v>
      </c>
      <c r="D3124" s="51" t="s">
        <v>1879</v>
      </c>
      <c r="E3124" s="51" t="s">
        <v>460</v>
      </c>
      <c r="F3124" s="51" t="s">
        <v>460</v>
      </c>
      <c r="H3124" s="51" t="s">
        <v>623</v>
      </c>
      <c r="J3124" s="51" t="s">
        <v>3228</v>
      </c>
      <c r="K3124" s="51" t="s">
        <v>3227</v>
      </c>
      <c r="L3124" s="51" t="s">
        <v>3193</v>
      </c>
      <c r="N3124" s="53">
        <v>1928.3398102223719</v>
      </c>
      <c r="P3124" s="53">
        <v>1928.3398102223719</v>
      </c>
    </row>
    <row r="3125" spans="1:16" hidden="1">
      <c r="A3125" s="19" t="s">
        <v>1986</v>
      </c>
      <c r="B3125" s="19" t="s">
        <v>1682</v>
      </c>
      <c r="D3125" s="51" t="s">
        <v>1879</v>
      </c>
      <c r="E3125" s="51" t="s">
        <v>460</v>
      </c>
      <c r="F3125" s="51" t="s">
        <v>460</v>
      </c>
      <c r="H3125" s="51" t="s">
        <v>623</v>
      </c>
      <c r="J3125" s="51" t="s">
        <v>122</v>
      </c>
      <c r="K3125" s="51" t="s">
        <v>3194</v>
      </c>
      <c r="L3125" s="51" t="s">
        <v>3193</v>
      </c>
      <c r="N3125" s="53">
        <v>0</v>
      </c>
      <c r="P3125" s="53">
        <v>0</v>
      </c>
    </row>
    <row r="3126" spans="1:16" hidden="1">
      <c r="A3126" s="19" t="s">
        <v>1985</v>
      </c>
      <c r="B3126" s="19" t="s">
        <v>1682</v>
      </c>
      <c r="D3126" s="51" t="s">
        <v>1879</v>
      </c>
      <c r="E3126" s="51" t="s">
        <v>460</v>
      </c>
      <c r="F3126" s="51" t="s">
        <v>460</v>
      </c>
      <c r="H3126" s="51" t="s">
        <v>623</v>
      </c>
      <c r="J3126" s="51" t="s">
        <v>122</v>
      </c>
      <c r="K3126" s="51" t="s">
        <v>3194</v>
      </c>
      <c r="L3126" s="51" t="s">
        <v>3193</v>
      </c>
      <c r="N3126" s="53">
        <v>2.1198049632112536E-2</v>
      </c>
      <c r="P3126" s="53">
        <v>2.1198049632112536E-2</v>
      </c>
    </row>
    <row r="3127" spans="1:16" hidden="1">
      <c r="A3127" s="19" t="s">
        <v>1984</v>
      </c>
      <c r="B3127" s="19" t="s">
        <v>1682</v>
      </c>
      <c r="D3127" s="51" t="s">
        <v>1879</v>
      </c>
      <c r="E3127" s="51" t="s">
        <v>460</v>
      </c>
      <c r="F3127" s="51" t="s">
        <v>460</v>
      </c>
      <c r="H3127" s="51" t="s">
        <v>623</v>
      </c>
      <c r="J3127" s="51" t="s">
        <v>122</v>
      </c>
      <c r="K3127" s="51" t="s">
        <v>3194</v>
      </c>
      <c r="L3127" s="51" t="s">
        <v>3193</v>
      </c>
      <c r="N3127" s="53">
        <v>2880.7388019503683</v>
      </c>
      <c r="P3127" s="53">
        <v>2880.7388019503683</v>
      </c>
    </row>
    <row r="3128" spans="1:16" hidden="1">
      <c r="A3128" s="19" t="s">
        <v>1986</v>
      </c>
      <c r="B3128" s="19" t="s">
        <v>34</v>
      </c>
      <c r="D3128" s="51" t="s">
        <v>1879</v>
      </c>
      <c r="E3128" s="51" t="s">
        <v>103</v>
      </c>
      <c r="F3128" s="51" t="s">
        <v>103</v>
      </c>
      <c r="H3128" s="51" t="s">
        <v>623</v>
      </c>
      <c r="J3128" s="51" t="s">
        <v>331</v>
      </c>
      <c r="K3128" s="51" t="s">
        <v>3516</v>
      </c>
      <c r="L3128" s="51" t="s">
        <v>3515</v>
      </c>
      <c r="N3128" s="53">
        <v>0</v>
      </c>
      <c r="O3128" s="53">
        <v>0</v>
      </c>
      <c r="P3128" s="53">
        <v>0</v>
      </c>
    </row>
    <row r="3129" spans="1:16" hidden="1">
      <c r="A3129" s="19" t="s">
        <v>1985</v>
      </c>
      <c r="B3129" s="19" t="s">
        <v>34</v>
      </c>
      <c r="D3129" s="51" t="s">
        <v>1879</v>
      </c>
      <c r="E3129" s="51" t="s">
        <v>103</v>
      </c>
      <c r="F3129" s="51" t="s">
        <v>103</v>
      </c>
      <c r="H3129" s="51" t="s">
        <v>623</v>
      </c>
      <c r="J3129" s="51" t="s">
        <v>331</v>
      </c>
      <c r="K3129" s="51" t="s">
        <v>3516</v>
      </c>
      <c r="L3129" s="51" t="s">
        <v>3515</v>
      </c>
      <c r="N3129" s="53">
        <v>4.1844760051109674E-2</v>
      </c>
      <c r="O3129" s="53">
        <v>4.6868112445875719E-4</v>
      </c>
      <c r="P3129" s="53">
        <v>4.1376078926650919E-2</v>
      </c>
    </row>
    <row r="3130" spans="1:16" hidden="1">
      <c r="A3130" s="19" t="s">
        <v>1984</v>
      </c>
      <c r="B3130" s="19" t="s">
        <v>34</v>
      </c>
      <c r="D3130" s="51" t="s">
        <v>1879</v>
      </c>
      <c r="E3130" s="51" t="s">
        <v>103</v>
      </c>
      <c r="F3130" s="51" t="s">
        <v>103</v>
      </c>
      <c r="H3130" s="51" t="s">
        <v>623</v>
      </c>
      <c r="J3130" s="51" t="s">
        <v>331</v>
      </c>
      <c r="K3130" s="51" t="s">
        <v>3516</v>
      </c>
      <c r="L3130" s="51" t="s">
        <v>3515</v>
      </c>
      <c r="N3130" s="53">
        <v>5686.5525852399487</v>
      </c>
      <c r="O3130" s="53">
        <v>63.692081318875545</v>
      </c>
      <c r="P3130" s="53">
        <v>5622.8605039210734</v>
      </c>
    </row>
    <row r="3131" spans="1:16" hidden="1">
      <c r="A3131" s="19" t="s">
        <v>1986</v>
      </c>
      <c r="B3131" s="19" t="s">
        <v>584</v>
      </c>
      <c r="D3131" s="51" t="s">
        <v>1879</v>
      </c>
      <c r="E3131" s="51" t="s">
        <v>4</v>
      </c>
      <c r="F3131" s="51" t="s">
        <v>4</v>
      </c>
      <c r="H3131" s="51" t="s">
        <v>623</v>
      </c>
      <c r="J3131" s="51" t="s">
        <v>2891</v>
      </c>
      <c r="K3131" s="51" t="s">
        <v>2890</v>
      </c>
      <c r="N3131" s="53">
        <v>0</v>
      </c>
      <c r="P3131" s="53">
        <v>0</v>
      </c>
    </row>
    <row r="3132" spans="1:16" hidden="1">
      <c r="A3132" s="19" t="s">
        <v>1985</v>
      </c>
      <c r="B3132" s="19" t="s">
        <v>584</v>
      </c>
      <c r="D3132" s="51" t="s">
        <v>1879</v>
      </c>
      <c r="E3132" s="51" t="s">
        <v>4</v>
      </c>
      <c r="F3132" s="51" t="s">
        <v>4</v>
      </c>
      <c r="H3132" s="51" t="s">
        <v>623</v>
      </c>
      <c r="J3132" s="51" t="s">
        <v>2891</v>
      </c>
      <c r="K3132" s="51" t="s">
        <v>2890</v>
      </c>
      <c r="N3132" s="53">
        <v>5.1391509977691263E-2</v>
      </c>
      <c r="P3132" s="53">
        <v>5.1391509977691263E-2</v>
      </c>
    </row>
    <row r="3133" spans="1:16" hidden="1">
      <c r="A3133" s="19" t="s">
        <v>1984</v>
      </c>
      <c r="B3133" s="19" t="s">
        <v>584</v>
      </c>
      <c r="D3133" s="51" t="s">
        <v>1879</v>
      </c>
      <c r="E3133" s="51" t="s">
        <v>4</v>
      </c>
      <c r="F3133" s="51" t="s">
        <v>4</v>
      </c>
      <c r="H3133" s="51" t="s">
        <v>623</v>
      </c>
      <c r="J3133" s="51" t="s">
        <v>2891</v>
      </c>
      <c r="K3133" s="51" t="s">
        <v>2890</v>
      </c>
      <c r="N3133" s="53">
        <v>6983.9216084900227</v>
      </c>
      <c r="P3133" s="53">
        <v>6983.9216084900227</v>
      </c>
    </row>
    <row r="3134" spans="1:16" hidden="1">
      <c r="A3134" s="19" t="s">
        <v>2149</v>
      </c>
      <c r="B3134" s="19" t="s">
        <v>2382</v>
      </c>
      <c r="D3134" s="51" t="s">
        <v>1879</v>
      </c>
      <c r="E3134" s="51" t="s">
        <v>672</v>
      </c>
      <c r="F3134" s="51" t="s">
        <v>672</v>
      </c>
      <c r="G3134" s="51" t="s">
        <v>671</v>
      </c>
      <c r="H3134" s="51" t="s">
        <v>6</v>
      </c>
      <c r="J3134" s="51" t="s">
        <v>2381</v>
      </c>
      <c r="L3134" s="51" t="s">
        <v>2380</v>
      </c>
      <c r="N3134" s="53">
        <v>1.9718872961101859</v>
      </c>
      <c r="O3134" s="53">
        <v>0</v>
      </c>
      <c r="P3134" s="53">
        <v>1.9718872961101859</v>
      </c>
    </row>
    <row r="3135" spans="1:16" s="135" customFormat="1">
      <c r="A3135" s="135" t="s">
        <v>41</v>
      </c>
      <c r="B3135" s="135" t="s">
        <v>4238</v>
      </c>
      <c r="C3135" s="137" t="s">
        <v>629</v>
      </c>
      <c r="D3135" s="137" t="s">
        <v>3982</v>
      </c>
      <c r="E3135" s="137" t="s">
        <v>3</v>
      </c>
      <c r="F3135" s="137" t="s">
        <v>3</v>
      </c>
      <c r="G3135" s="137"/>
      <c r="H3135" s="137" t="s">
        <v>50</v>
      </c>
      <c r="I3135" s="137"/>
      <c r="J3135" s="137">
        <v>63319</v>
      </c>
      <c r="K3135" s="137" t="s">
        <v>2439</v>
      </c>
      <c r="L3135" s="137"/>
      <c r="M3135" s="137"/>
      <c r="N3135" s="136">
        <v>28917</v>
      </c>
      <c r="O3135" s="136"/>
      <c r="P3135" s="136">
        <v>28917</v>
      </c>
    </row>
    <row r="3136" spans="1:16" hidden="1">
      <c r="A3136" s="19" t="s">
        <v>41</v>
      </c>
      <c r="B3136" s="19" t="s">
        <v>2440</v>
      </c>
      <c r="D3136" s="51" t="s">
        <v>1879</v>
      </c>
      <c r="E3136" s="51" t="s">
        <v>3</v>
      </c>
      <c r="F3136" s="51" t="s">
        <v>3</v>
      </c>
      <c r="H3136" s="51" t="s">
        <v>50</v>
      </c>
      <c r="J3136" s="51">
        <v>63319</v>
      </c>
      <c r="K3136" s="51" t="s">
        <v>2439</v>
      </c>
      <c r="N3136" s="53">
        <v>697</v>
      </c>
      <c r="P3136" s="53">
        <v>697</v>
      </c>
    </row>
    <row r="3137" spans="1:16" s="135" customFormat="1">
      <c r="A3137" s="135" t="s">
        <v>2654</v>
      </c>
      <c r="B3137" s="135" t="s">
        <v>276</v>
      </c>
      <c r="C3137" s="137" t="s">
        <v>681</v>
      </c>
      <c r="D3137" s="137" t="s">
        <v>3982</v>
      </c>
      <c r="E3137" s="137" t="s">
        <v>4</v>
      </c>
      <c r="F3137" s="137" t="s">
        <v>4</v>
      </c>
      <c r="G3137" s="137"/>
      <c r="H3137" s="137" t="s">
        <v>1</v>
      </c>
      <c r="I3137" s="137"/>
      <c r="J3137" s="137" t="s">
        <v>148</v>
      </c>
      <c r="K3137" s="137" t="s">
        <v>4206</v>
      </c>
      <c r="L3137" s="137">
        <v>56702</v>
      </c>
      <c r="M3137" s="137"/>
      <c r="N3137" s="136">
        <v>339731</v>
      </c>
      <c r="O3137" s="136">
        <v>0</v>
      </c>
      <c r="P3137" s="136">
        <v>339731</v>
      </c>
    </row>
    <row r="3138" spans="1:16" s="135" customFormat="1">
      <c r="A3138" s="135" t="s">
        <v>1980</v>
      </c>
      <c r="B3138" s="135" t="s">
        <v>276</v>
      </c>
      <c r="C3138" s="137" t="s">
        <v>681</v>
      </c>
      <c r="D3138" s="137" t="s">
        <v>3982</v>
      </c>
      <c r="E3138" s="137" t="s">
        <v>4</v>
      </c>
      <c r="F3138" s="137" t="s">
        <v>4</v>
      </c>
      <c r="G3138" s="137"/>
      <c r="H3138" s="137" t="s">
        <v>1</v>
      </c>
      <c r="I3138" s="137"/>
      <c r="J3138" s="137" t="s">
        <v>148</v>
      </c>
      <c r="K3138" s="137" t="s">
        <v>4206</v>
      </c>
      <c r="L3138" s="137">
        <v>56702</v>
      </c>
      <c r="M3138" s="137"/>
      <c r="N3138" s="136">
        <v>8.5724957139143729</v>
      </c>
      <c r="O3138" s="136">
        <v>0</v>
      </c>
      <c r="P3138" s="136">
        <v>8.5724957139143729</v>
      </c>
    </row>
    <row r="3139" spans="1:16" hidden="1">
      <c r="A3139" s="19" t="s">
        <v>40</v>
      </c>
      <c r="B3139" s="19" t="s">
        <v>2416</v>
      </c>
      <c r="D3139" s="51" t="s">
        <v>1879</v>
      </c>
      <c r="E3139" s="51" t="s">
        <v>103</v>
      </c>
      <c r="F3139" s="51" t="s">
        <v>725</v>
      </c>
      <c r="H3139" s="51" t="s">
        <v>6</v>
      </c>
      <c r="K3139" s="51" t="s">
        <v>2376</v>
      </c>
      <c r="N3139" s="53">
        <v>2991</v>
      </c>
      <c r="P3139" s="53">
        <v>2991</v>
      </c>
    </row>
    <row r="3140" spans="1:16" hidden="1">
      <c r="A3140" s="19" t="s">
        <v>2149</v>
      </c>
      <c r="B3140" s="19" t="s">
        <v>1683</v>
      </c>
      <c r="D3140" s="51" t="s">
        <v>1879</v>
      </c>
      <c r="E3140" s="51" t="s">
        <v>672</v>
      </c>
      <c r="F3140" s="51" t="s">
        <v>672</v>
      </c>
      <c r="G3140" s="51" t="s">
        <v>671</v>
      </c>
      <c r="H3140" s="51" t="s">
        <v>671</v>
      </c>
      <c r="L3140" s="51" t="s">
        <v>15</v>
      </c>
      <c r="N3140" s="53">
        <v>10.183582337445756</v>
      </c>
      <c r="O3140" s="53">
        <v>0</v>
      </c>
      <c r="P3140" s="53">
        <v>10.183582337445756</v>
      </c>
    </row>
    <row r="3141" spans="1:16" hidden="1">
      <c r="A3141" s="19" t="s">
        <v>2654</v>
      </c>
      <c r="B3141" s="19" t="s">
        <v>35</v>
      </c>
      <c r="D3141" s="51" t="s">
        <v>1879</v>
      </c>
      <c r="E3141" s="51" t="s">
        <v>103</v>
      </c>
      <c r="F3141" s="51" t="s">
        <v>103</v>
      </c>
      <c r="H3141" s="51" t="s">
        <v>623</v>
      </c>
      <c r="J3141" s="51" t="s">
        <v>332</v>
      </c>
      <c r="K3141" s="51" t="s">
        <v>3295</v>
      </c>
      <c r="L3141" s="51">
        <v>161</v>
      </c>
      <c r="N3141" s="53">
        <v>5184.1889999999994</v>
      </c>
      <c r="O3141" s="53">
        <v>64.090999999999994</v>
      </c>
      <c r="P3141" s="53">
        <v>5120.097999999999</v>
      </c>
    </row>
    <row r="3142" spans="1:16" hidden="1">
      <c r="A3142" s="19" t="s">
        <v>1980</v>
      </c>
      <c r="B3142" s="19" t="s">
        <v>35</v>
      </c>
      <c r="D3142" s="51" t="s">
        <v>1879</v>
      </c>
      <c r="E3142" s="51" t="s">
        <v>103</v>
      </c>
      <c r="F3142" s="51" t="s">
        <v>103</v>
      </c>
      <c r="H3142" s="51" t="s">
        <v>623</v>
      </c>
      <c r="J3142" s="51" t="s">
        <v>332</v>
      </c>
      <c r="K3142" s="51" t="s">
        <v>3295</v>
      </c>
      <c r="L3142" s="51">
        <v>161</v>
      </c>
      <c r="N3142" s="53">
        <v>0.13081360836256342</v>
      </c>
      <c r="O3142" s="53">
        <v>1.6172201618353521E-3</v>
      </c>
      <c r="P3142" s="53">
        <v>0.12919638820072807</v>
      </c>
    </row>
    <row r="3143" spans="1:16" hidden="1">
      <c r="A3143" s="19" t="s">
        <v>1986</v>
      </c>
      <c r="B3143" s="19" t="s">
        <v>1684</v>
      </c>
      <c r="D3143" s="51" t="s">
        <v>1879</v>
      </c>
      <c r="E3143" s="51" t="s">
        <v>622</v>
      </c>
      <c r="F3143" s="51" t="s">
        <v>622</v>
      </c>
      <c r="H3143" s="51" t="s">
        <v>623</v>
      </c>
      <c r="J3143" s="51" t="s">
        <v>44</v>
      </c>
      <c r="K3143" s="51" t="s">
        <v>44</v>
      </c>
      <c r="L3143" s="51">
        <v>50115</v>
      </c>
      <c r="N3143" s="53">
        <v>0</v>
      </c>
      <c r="P3143" s="53">
        <v>0</v>
      </c>
    </row>
    <row r="3144" spans="1:16" hidden="1">
      <c r="A3144" s="19" t="s">
        <v>1985</v>
      </c>
      <c r="B3144" s="19" t="s">
        <v>1684</v>
      </c>
      <c r="D3144" s="51" t="s">
        <v>1879</v>
      </c>
      <c r="E3144" s="51" t="s">
        <v>622</v>
      </c>
      <c r="F3144" s="51" t="s">
        <v>622</v>
      </c>
      <c r="H3144" s="51" t="s">
        <v>623</v>
      </c>
      <c r="J3144" s="51" t="s">
        <v>44</v>
      </c>
      <c r="K3144" s="51" t="s">
        <v>44</v>
      </c>
      <c r="L3144" s="51">
        <v>50115</v>
      </c>
      <c r="N3144" s="53">
        <v>0.83546229216217327</v>
      </c>
      <c r="P3144" s="53">
        <v>0.83546229216217327</v>
      </c>
    </row>
    <row r="3145" spans="1:16" hidden="1">
      <c r="A3145" s="19" t="s">
        <v>1984</v>
      </c>
      <c r="B3145" s="19" t="s">
        <v>1684</v>
      </c>
      <c r="D3145" s="51" t="s">
        <v>1879</v>
      </c>
      <c r="E3145" s="51" t="s">
        <v>622</v>
      </c>
      <c r="F3145" s="51" t="s">
        <v>622</v>
      </c>
      <c r="H3145" s="51" t="s">
        <v>623</v>
      </c>
      <c r="J3145" s="51" t="s">
        <v>44</v>
      </c>
      <c r="K3145" s="51" t="s">
        <v>44</v>
      </c>
      <c r="L3145" s="51">
        <v>50115</v>
      </c>
      <c r="N3145" s="53">
        <v>113536.32453770784</v>
      </c>
      <c r="P3145" s="53">
        <v>113536.32453770784</v>
      </c>
    </row>
    <row r="3146" spans="1:16" s="135" customFormat="1">
      <c r="A3146" s="135" t="s">
        <v>2149</v>
      </c>
      <c r="B3146" s="135" t="s">
        <v>4207</v>
      </c>
      <c r="C3146" s="137" t="s">
        <v>681</v>
      </c>
      <c r="D3146" s="137" t="s">
        <v>3982</v>
      </c>
      <c r="E3146" s="137" t="s">
        <v>4</v>
      </c>
      <c r="F3146" s="137" t="s">
        <v>2010</v>
      </c>
      <c r="G3146" s="137" t="s">
        <v>4</v>
      </c>
      <c r="H3146" s="137" t="s">
        <v>466</v>
      </c>
      <c r="I3146" s="137"/>
      <c r="J3146" s="137"/>
      <c r="K3146" s="137"/>
      <c r="L3146" s="137" t="s">
        <v>15</v>
      </c>
      <c r="M3146" s="137"/>
      <c r="N3146" s="136">
        <v>0.38160031420211876</v>
      </c>
      <c r="O3146" s="136">
        <v>0</v>
      </c>
      <c r="P3146" s="136">
        <v>0.38160031420211876</v>
      </c>
    </row>
    <row r="3147" spans="1:16" hidden="1">
      <c r="A3147" s="19" t="s">
        <v>2015</v>
      </c>
      <c r="B3147" s="19" t="s">
        <v>1685</v>
      </c>
      <c r="D3147" s="51" t="s">
        <v>1879</v>
      </c>
      <c r="E3147" s="51" t="s">
        <v>103</v>
      </c>
      <c r="F3147" s="51" t="s">
        <v>684</v>
      </c>
      <c r="G3147" s="51" t="s">
        <v>103</v>
      </c>
      <c r="H3147" s="51" t="s">
        <v>1878</v>
      </c>
      <c r="K3147" s="51" t="s">
        <v>2062</v>
      </c>
      <c r="L3147" s="51">
        <v>534</v>
      </c>
      <c r="N3147" s="53">
        <v>40652</v>
      </c>
      <c r="P3147" s="53">
        <v>40652</v>
      </c>
    </row>
    <row r="3148" spans="1:16" hidden="1">
      <c r="A3148" s="19" t="s">
        <v>2015</v>
      </c>
      <c r="B3148" s="19" t="s">
        <v>1686</v>
      </c>
      <c r="D3148" s="51" t="s">
        <v>1879</v>
      </c>
      <c r="E3148" s="51" t="s">
        <v>103</v>
      </c>
      <c r="F3148" s="51" t="s">
        <v>684</v>
      </c>
      <c r="G3148" s="51" t="s">
        <v>103</v>
      </c>
      <c r="H3148" s="51" t="s">
        <v>1878</v>
      </c>
      <c r="K3148" s="51" t="s">
        <v>2063</v>
      </c>
      <c r="L3148" s="51">
        <v>433</v>
      </c>
      <c r="N3148" s="53">
        <v>93474</v>
      </c>
      <c r="P3148" s="53">
        <v>93474</v>
      </c>
    </row>
    <row r="3149" spans="1:16" hidden="1">
      <c r="A3149" s="19" t="s">
        <v>2015</v>
      </c>
      <c r="B3149" s="19" t="s">
        <v>1687</v>
      </c>
      <c r="D3149" s="51" t="s">
        <v>1879</v>
      </c>
      <c r="E3149" s="51" t="s">
        <v>103</v>
      </c>
      <c r="F3149" s="51" t="s">
        <v>684</v>
      </c>
      <c r="G3149" s="51" t="s">
        <v>103</v>
      </c>
      <c r="H3149" s="51" t="s">
        <v>1878</v>
      </c>
      <c r="K3149" s="51" t="s">
        <v>2061</v>
      </c>
      <c r="L3149" s="51">
        <v>435</v>
      </c>
      <c r="N3149" s="53">
        <v>45.543999999999997</v>
      </c>
      <c r="P3149" s="53">
        <v>45.543999999999997</v>
      </c>
    </row>
    <row r="3150" spans="1:16" hidden="1">
      <c r="A3150" s="19" t="s">
        <v>2015</v>
      </c>
      <c r="B3150" s="19" t="s">
        <v>1688</v>
      </c>
      <c r="D3150" s="51" t="s">
        <v>1879</v>
      </c>
      <c r="E3150" s="51" t="s">
        <v>622</v>
      </c>
      <c r="F3150" s="51" t="s">
        <v>622</v>
      </c>
      <c r="G3150" s="51" t="s">
        <v>622</v>
      </c>
      <c r="H3150" s="51" t="s">
        <v>1878</v>
      </c>
      <c r="N3150" s="53">
        <v>2836.9720000000002</v>
      </c>
      <c r="P3150" s="53">
        <v>2836.9720000000002</v>
      </c>
    </row>
    <row r="3151" spans="1:16" hidden="1">
      <c r="A3151" s="19" t="s">
        <v>39</v>
      </c>
      <c r="B3151" s="19" t="s">
        <v>1689</v>
      </c>
      <c r="D3151" s="51" t="s">
        <v>1879</v>
      </c>
      <c r="E3151" s="51" t="s">
        <v>460</v>
      </c>
      <c r="F3151" s="51" t="s">
        <v>460</v>
      </c>
      <c r="H3151" s="51" t="s">
        <v>623</v>
      </c>
      <c r="N3151" s="53">
        <v>36.871000000000002</v>
      </c>
      <c r="P3151" s="53">
        <v>36.871000000000002</v>
      </c>
    </row>
    <row r="3152" spans="1:16" hidden="1">
      <c r="A3152" s="19" t="s">
        <v>39</v>
      </c>
      <c r="B3152" s="19" t="s">
        <v>1690</v>
      </c>
      <c r="D3152" s="51" t="s">
        <v>1879</v>
      </c>
      <c r="E3152" s="51" t="s">
        <v>460</v>
      </c>
      <c r="F3152" s="51" t="s">
        <v>460</v>
      </c>
      <c r="H3152" s="51" t="s">
        <v>623</v>
      </c>
      <c r="N3152" s="53">
        <v>39.347000000000001</v>
      </c>
      <c r="P3152" s="53">
        <v>39.347000000000001</v>
      </c>
    </row>
    <row r="3153" spans="1:16" hidden="1">
      <c r="A3153" s="19" t="s">
        <v>39</v>
      </c>
      <c r="B3153" s="19" t="s">
        <v>1691</v>
      </c>
      <c r="D3153" s="51" t="s">
        <v>1879</v>
      </c>
      <c r="E3153" s="51" t="s">
        <v>460</v>
      </c>
      <c r="F3153" s="51" t="s">
        <v>460</v>
      </c>
      <c r="H3153" s="51" t="s">
        <v>623</v>
      </c>
      <c r="N3153" s="53">
        <v>98.444999999999993</v>
      </c>
      <c r="P3153" s="53">
        <v>98.444999999999993</v>
      </c>
    </row>
    <row r="3154" spans="1:16" hidden="1">
      <c r="A3154" s="19" t="s">
        <v>39</v>
      </c>
      <c r="B3154" s="19" t="s">
        <v>1692</v>
      </c>
      <c r="D3154" s="51" t="s">
        <v>1879</v>
      </c>
      <c r="E3154" s="51" t="s">
        <v>460</v>
      </c>
      <c r="F3154" s="51" t="s">
        <v>460</v>
      </c>
      <c r="H3154" s="51" t="s">
        <v>623</v>
      </c>
      <c r="J3154" s="51" t="s">
        <v>524</v>
      </c>
      <c r="K3154" s="51" t="s">
        <v>3438</v>
      </c>
      <c r="N3154" s="53">
        <v>196.85900000000001</v>
      </c>
      <c r="P3154" s="53">
        <v>196.85900000000001</v>
      </c>
    </row>
    <row r="3155" spans="1:16" hidden="1">
      <c r="A3155" s="19" t="s">
        <v>636</v>
      </c>
      <c r="B3155" s="19" t="s">
        <v>1693</v>
      </c>
      <c r="D3155" s="51" t="s">
        <v>1879</v>
      </c>
      <c r="E3155" s="51" t="s">
        <v>3</v>
      </c>
      <c r="F3155" s="51" t="s">
        <v>3</v>
      </c>
      <c r="H3155" s="51" t="s">
        <v>998</v>
      </c>
      <c r="K3155" s="51" t="s">
        <v>2109</v>
      </c>
      <c r="L3155" s="51" t="s">
        <v>2109</v>
      </c>
      <c r="N3155" s="53">
        <v>2117</v>
      </c>
      <c r="P3155" s="53">
        <v>2117</v>
      </c>
    </row>
    <row r="3156" spans="1:16" hidden="1">
      <c r="A3156" s="19" t="s">
        <v>507</v>
      </c>
      <c r="B3156" s="19" t="s">
        <v>1693</v>
      </c>
      <c r="D3156" s="51" t="s">
        <v>1879</v>
      </c>
      <c r="E3156" s="51" t="s">
        <v>3</v>
      </c>
      <c r="F3156" s="51" t="s">
        <v>3</v>
      </c>
      <c r="H3156" s="51" t="s">
        <v>998</v>
      </c>
      <c r="K3156" s="51" t="s">
        <v>2109</v>
      </c>
      <c r="L3156" s="51" t="s">
        <v>2109</v>
      </c>
      <c r="N3156" s="53">
        <v>2785</v>
      </c>
      <c r="P3156" s="53">
        <v>2785</v>
      </c>
    </row>
    <row r="3157" spans="1:16" hidden="1">
      <c r="A3157" s="19" t="s">
        <v>637</v>
      </c>
      <c r="B3157" s="19" t="s">
        <v>1693</v>
      </c>
      <c r="D3157" s="51" t="s">
        <v>1879</v>
      </c>
      <c r="E3157" s="51" t="s">
        <v>3</v>
      </c>
      <c r="F3157" s="51" t="s">
        <v>3</v>
      </c>
      <c r="H3157" s="51" t="s">
        <v>998</v>
      </c>
      <c r="K3157" s="51" t="s">
        <v>2109</v>
      </c>
      <c r="L3157" s="51" t="s">
        <v>2109</v>
      </c>
      <c r="N3157" s="53">
        <v>0</v>
      </c>
      <c r="P3157" s="53">
        <v>0</v>
      </c>
    </row>
    <row r="3158" spans="1:16" hidden="1">
      <c r="A3158" s="19" t="s">
        <v>638</v>
      </c>
      <c r="B3158" s="19" t="s">
        <v>1693</v>
      </c>
      <c r="D3158" s="51" t="s">
        <v>1879</v>
      </c>
      <c r="E3158" s="51" t="s">
        <v>3</v>
      </c>
      <c r="F3158" s="51" t="s">
        <v>3</v>
      </c>
      <c r="H3158" s="51" t="s">
        <v>998</v>
      </c>
      <c r="K3158" s="51" t="s">
        <v>2109</v>
      </c>
      <c r="L3158" s="51" t="s">
        <v>2109</v>
      </c>
      <c r="N3158" s="53">
        <v>10165</v>
      </c>
      <c r="P3158" s="53">
        <v>10165</v>
      </c>
    </row>
    <row r="3159" spans="1:16" hidden="1">
      <c r="A3159" s="19" t="s">
        <v>639</v>
      </c>
      <c r="B3159" s="19" t="s">
        <v>1693</v>
      </c>
      <c r="D3159" s="51" t="s">
        <v>1879</v>
      </c>
      <c r="E3159" s="51" t="s">
        <v>3</v>
      </c>
      <c r="F3159" s="51" t="s">
        <v>3</v>
      </c>
      <c r="H3159" s="51" t="s">
        <v>998</v>
      </c>
      <c r="K3159" s="51" t="s">
        <v>2109</v>
      </c>
      <c r="L3159" s="51" t="s">
        <v>2109</v>
      </c>
      <c r="N3159" s="53">
        <v>0</v>
      </c>
      <c r="P3159" s="53">
        <v>0</v>
      </c>
    </row>
    <row r="3160" spans="1:16" hidden="1">
      <c r="A3160" s="19" t="s">
        <v>1894</v>
      </c>
      <c r="B3160" s="19" t="s">
        <v>1693</v>
      </c>
      <c r="D3160" s="51" t="s">
        <v>1879</v>
      </c>
      <c r="E3160" s="51" t="s">
        <v>3</v>
      </c>
      <c r="F3160" s="51" t="s">
        <v>3</v>
      </c>
      <c r="H3160" s="51" t="s">
        <v>998</v>
      </c>
      <c r="K3160" s="51" t="s">
        <v>2109</v>
      </c>
      <c r="L3160" s="51" t="s">
        <v>2109</v>
      </c>
      <c r="N3160" s="53">
        <v>0</v>
      </c>
      <c r="P3160" s="53">
        <v>0</v>
      </c>
    </row>
    <row r="3161" spans="1:16" hidden="1">
      <c r="A3161" s="19" t="s">
        <v>640</v>
      </c>
      <c r="B3161" s="19" t="s">
        <v>1693</v>
      </c>
      <c r="D3161" s="51" t="s">
        <v>1879</v>
      </c>
      <c r="E3161" s="51" t="s">
        <v>3</v>
      </c>
      <c r="F3161" s="51" t="s">
        <v>3</v>
      </c>
      <c r="H3161" s="51" t="s">
        <v>998</v>
      </c>
      <c r="K3161" s="51" t="s">
        <v>2109</v>
      </c>
      <c r="L3161" s="51" t="s">
        <v>2109</v>
      </c>
      <c r="N3161" s="53">
        <v>0</v>
      </c>
      <c r="P3161" s="53">
        <v>0</v>
      </c>
    </row>
    <row r="3162" spans="1:16" hidden="1">
      <c r="A3162" s="19" t="s">
        <v>434</v>
      </c>
      <c r="B3162" s="19" t="s">
        <v>1693</v>
      </c>
      <c r="D3162" s="51" t="s">
        <v>1879</v>
      </c>
      <c r="E3162" s="51" t="s">
        <v>3</v>
      </c>
      <c r="F3162" s="51" t="s">
        <v>3</v>
      </c>
      <c r="G3162" s="51" t="s">
        <v>3</v>
      </c>
      <c r="H3162" s="51" t="s">
        <v>1878</v>
      </c>
      <c r="K3162" s="51" t="s">
        <v>2109</v>
      </c>
      <c r="L3162" s="51" t="s">
        <v>2109</v>
      </c>
      <c r="N3162" s="53">
        <v>0</v>
      </c>
      <c r="P3162" s="53">
        <v>0</v>
      </c>
    </row>
    <row r="3163" spans="1:16" hidden="1">
      <c r="A3163" s="19" t="s">
        <v>2015</v>
      </c>
      <c r="B3163" s="19" t="s">
        <v>1694</v>
      </c>
      <c r="D3163" s="51" t="s">
        <v>1879</v>
      </c>
      <c r="E3163" s="51" t="s">
        <v>676</v>
      </c>
      <c r="F3163" s="51" t="s">
        <v>777</v>
      </c>
      <c r="G3163" s="51" t="s">
        <v>676</v>
      </c>
      <c r="H3163" s="51" t="s">
        <v>1878</v>
      </c>
      <c r="N3163" s="53">
        <v>186289</v>
      </c>
      <c r="P3163" s="53">
        <v>186289</v>
      </c>
    </row>
    <row r="3164" spans="1:16" s="135" customFormat="1">
      <c r="A3164" s="135" t="s">
        <v>2149</v>
      </c>
      <c r="B3164" s="135" t="s">
        <v>1695</v>
      </c>
      <c r="C3164" s="137" t="s">
        <v>629</v>
      </c>
      <c r="D3164" s="137" t="s">
        <v>3982</v>
      </c>
      <c r="E3164" s="137" t="s">
        <v>0</v>
      </c>
      <c r="F3164" s="137" t="s">
        <v>1896</v>
      </c>
      <c r="G3164" s="137" t="s">
        <v>0</v>
      </c>
      <c r="H3164" s="137" t="s">
        <v>51</v>
      </c>
      <c r="I3164" s="137"/>
      <c r="J3164" s="137" t="s">
        <v>4226</v>
      </c>
      <c r="K3164" s="137" t="s">
        <v>4225</v>
      </c>
      <c r="L3164" s="137" t="s">
        <v>4224</v>
      </c>
      <c r="M3164" s="137"/>
      <c r="N3164" s="136">
        <v>151.95324511528369</v>
      </c>
      <c r="O3164" s="136">
        <v>0</v>
      </c>
      <c r="P3164" s="136">
        <v>151.95324511528369</v>
      </c>
    </row>
    <row r="3165" spans="1:16" hidden="1">
      <c r="A3165" s="19" t="s">
        <v>1986</v>
      </c>
      <c r="B3165" s="19" t="s">
        <v>1696</v>
      </c>
      <c r="D3165" s="51" t="s">
        <v>1879</v>
      </c>
      <c r="E3165" s="51" t="s">
        <v>103</v>
      </c>
      <c r="F3165" s="51" t="s">
        <v>103</v>
      </c>
      <c r="H3165" s="51" t="s">
        <v>623</v>
      </c>
      <c r="J3165" s="51" t="s">
        <v>3683</v>
      </c>
      <c r="K3165" s="51" t="s">
        <v>3682</v>
      </c>
      <c r="L3165" s="51" t="s">
        <v>3681</v>
      </c>
      <c r="N3165" s="53">
        <v>0</v>
      </c>
      <c r="P3165" s="53">
        <v>0</v>
      </c>
    </row>
    <row r="3166" spans="1:16" hidden="1">
      <c r="A3166" s="19" t="s">
        <v>1985</v>
      </c>
      <c r="B3166" s="19" t="s">
        <v>1696</v>
      </c>
      <c r="D3166" s="51" t="s">
        <v>1879</v>
      </c>
      <c r="E3166" s="51" t="s">
        <v>103</v>
      </c>
      <c r="F3166" s="51" t="s">
        <v>103</v>
      </c>
      <c r="H3166" s="51" t="s">
        <v>623</v>
      </c>
      <c r="J3166" s="51" t="s">
        <v>3683</v>
      </c>
      <c r="K3166" s="51" t="s">
        <v>3682</v>
      </c>
      <c r="L3166" s="51" t="s">
        <v>3681</v>
      </c>
      <c r="N3166" s="53">
        <v>5.1182212387580949E-3</v>
      </c>
      <c r="P3166" s="53">
        <v>5.1182212387580949E-3</v>
      </c>
    </row>
    <row r="3167" spans="1:16" hidden="1">
      <c r="A3167" s="19" t="s">
        <v>1984</v>
      </c>
      <c r="B3167" s="19" t="s">
        <v>1696</v>
      </c>
      <c r="D3167" s="51" t="s">
        <v>1879</v>
      </c>
      <c r="E3167" s="51" t="s">
        <v>103</v>
      </c>
      <c r="F3167" s="51" t="s">
        <v>103</v>
      </c>
      <c r="H3167" s="51" t="s">
        <v>623</v>
      </c>
      <c r="J3167" s="51" t="s">
        <v>3683</v>
      </c>
      <c r="K3167" s="51" t="s">
        <v>3682</v>
      </c>
      <c r="L3167" s="51" t="s">
        <v>3681</v>
      </c>
      <c r="N3167" s="53">
        <v>695.54788177876128</v>
      </c>
      <c r="P3167" s="53">
        <v>695.54788177876128</v>
      </c>
    </row>
    <row r="3168" spans="1:16" hidden="1">
      <c r="A3168" s="19" t="s">
        <v>2149</v>
      </c>
      <c r="B3168" s="19" t="s">
        <v>1697</v>
      </c>
      <c r="D3168" s="51" t="s">
        <v>1879</v>
      </c>
      <c r="E3168" s="51" t="s">
        <v>672</v>
      </c>
      <c r="F3168" s="51" t="s">
        <v>672</v>
      </c>
      <c r="G3168" s="51" t="s">
        <v>671</v>
      </c>
      <c r="H3168" s="51" t="s">
        <v>671</v>
      </c>
      <c r="L3168" s="51" t="s">
        <v>15</v>
      </c>
      <c r="N3168" s="53">
        <v>167.82651740729571</v>
      </c>
      <c r="O3168" s="53">
        <v>0</v>
      </c>
      <c r="P3168" s="53">
        <v>167.82651740729571</v>
      </c>
    </row>
    <row r="3169" spans="1:16" hidden="1">
      <c r="A3169" s="19" t="s">
        <v>2024</v>
      </c>
      <c r="B3169" s="19" t="s">
        <v>671</v>
      </c>
      <c r="D3169" s="51" t="s">
        <v>1879</v>
      </c>
      <c r="E3169" s="51" t="s">
        <v>672</v>
      </c>
      <c r="F3169" s="51" t="s">
        <v>672</v>
      </c>
      <c r="G3169" s="51" t="s">
        <v>671</v>
      </c>
      <c r="H3169" s="51" t="s">
        <v>671</v>
      </c>
      <c r="N3169" s="53">
        <v>3347374.1419999995</v>
      </c>
      <c r="O3169" s="53">
        <v>145240.22899999999</v>
      </c>
      <c r="P3169" s="53">
        <v>3202133.9129999997</v>
      </c>
    </row>
    <row r="3170" spans="1:16" hidden="1">
      <c r="A3170" s="19" t="s">
        <v>879</v>
      </c>
      <c r="B3170" s="19" t="s">
        <v>671</v>
      </c>
      <c r="D3170" s="51" t="s">
        <v>1879</v>
      </c>
      <c r="E3170" s="51" t="s">
        <v>672</v>
      </c>
      <c r="F3170" s="51" t="s">
        <v>672</v>
      </c>
      <c r="G3170" s="51" t="s">
        <v>671</v>
      </c>
      <c r="H3170" s="51" t="s">
        <v>671</v>
      </c>
      <c r="N3170" s="53">
        <v>100482</v>
      </c>
      <c r="O3170" s="53">
        <v>145</v>
      </c>
      <c r="P3170" s="53">
        <v>100337</v>
      </c>
    </row>
    <row r="3171" spans="1:16" hidden="1">
      <c r="A3171" s="19" t="s">
        <v>40</v>
      </c>
      <c r="B3171" s="19" t="s">
        <v>1995</v>
      </c>
      <c r="D3171" s="51" t="s">
        <v>1879</v>
      </c>
      <c r="E3171" s="51" t="s">
        <v>672</v>
      </c>
      <c r="F3171" s="51" t="s">
        <v>672</v>
      </c>
      <c r="J3171" s="51" t="s">
        <v>2009</v>
      </c>
      <c r="N3171" s="53">
        <v>93335</v>
      </c>
      <c r="P3171" s="53">
        <v>93335</v>
      </c>
    </row>
    <row r="3172" spans="1:16" hidden="1">
      <c r="A3172" s="19" t="s">
        <v>879</v>
      </c>
      <c r="B3172" s="19" t="s">
        <v>671</v>
      </c>
      <c r="D3172" s="51" t="s">
        <v>1879</v>
      </c>
      <c r="E3172" s="51" t="s">
        <v>672</v>
      </c>
      <c r="F3172" s="51" t="s">
        <v>672</v>
      </c>
      <c r="G3172" s="51" t="s">
        <v>2004</v>
      </c>
      <c r="N3172" s="53">
        <v>100482</v>
      </c>
      <c r="O3172" s="53">
        <v>145</v>
      </c>
      <c r="P3172" s="53">
        <v>100337</v>
      </c>
    </row>
    <row r="3173" spans="1:16" hidden="1">
      <c r="A3173" s="19" t="s">
        <v>2000</v>
      </c>
      <c r="B3173" s="19" t="s">
        <v>671</v>
      </c>
      <c r="D3173" s="51" t="s">
        <v>1879</v>
      </c>
      <c r="E3173" s="51" t="s">
        <v>672</v>
      </c>
      <c r="F3173" s="51" t="s">
        <v>672</v>
      </c>
      <c r="N3173" s="53">
        <v>93828.517999999996</v>
      </c>
      <c r="P3173" s="53">
        <v>93828.517999999996</v>
      </c>
    </row>
    <row r="3174" spans="1:16" hidden="1">
      <c r="A3174" s="19" t="s">
        <v>1996</v>
      </c>
      <c r="B3174" s="19" t="s">
        <v>1995</v>
      </c>
      <c r="D3174" s="51" t="s">
        <v>1879</v>
      </c>
      <c r="E3174" s="51" t="s">
        <v>672</v>
      </c>
      <c r="F3174" s="51" t="s">
        <v>672</v>
      </c>
      <c r="N3174" s="53">
        <v>61765</v>
      </c>
      <c r="O3174" s="53">
        <v>0</v>
      </c>
      <c r="P3174" s="53">
        <v>61765</v>
      </c>
    </row>
    <row r="3175" spans="1:16" hidden="1">
      <c r="A3175" s="19" t="s">
        <v>1980</v>
      </c>
      <c r="B3175" s="19" t="s">
        <v>671</v>
      </c>
      <c r="D3175" s="51" t="s">
        <v>1879</v>
      </c>
      <c r="E3175" s="51" t="s">
        <v>672</v>
      </c>
      <c r="F3175" s="51" t="s">
        <v>672</v>
      </c>
      <c r="O3175" s="53">
        <v>84.2</v>
      </c>
      <c r="P3175" s="53">
        <v>32.525000000000006</v>
      </c>
    </row>
    <row r="3176" spans="1:16" hidden="1">
      <c r="A3176" s="19" t="s">
        <v>1980</v>
      </c>
      <c r="B3176" s="19" t="s">
        <v>671</v>
      </c>
      <c r="D3176" s="51" t="s">
        <v>1879</v>
      </c>
      <c r="E3176" s="51" t="s">
        <v>672</v>
      </c>
      <c r="F3176" s="51" t="s">
        <v>672</v>
      </c>
      <c r="P3176" s="53">
        <v>53.094872349355768</v>
      </c>
    </row>
    <row r="3177" spans="1:16" hidden="1">
      <c r="A3177" s="19" t="s">
        <v>805</v>
      </c>
      <c r="B3177" s="19" t="s">
        <v>1698</v>
      </c>
      <c r="D3177" s="51" t="s">
        <v>1879</v>
      </c>
      <c r="E3177" s="51" t="s">
        <v>672</v>
      </c>
      <c r="F3177" s="51" t="s">
        <v>672</v>
      </c>
      <c r="N3177" s="53">
        <v>8623</v>
      </c>
      <c r="O3177" s="53">
        <v>11</v>
      </c>
      <c r="P3177" s="53">
        <v>8612</v>
      </c>
    </row>
    <row r="3178" spans="1:16" hidden="1">
      <c r="A3178" s="19" t="s">
        <v>1964</v>
      </c>
      <c r="B3178" s="19" t="s">
        <v>1699</v>
      </c>
      <c r="D3178" s="51" t="s">
        <v>1879</v>
      </c>
      <c r="E3178" s="51" t="s">
        <v>672</v>
      </c>
      <c r="F3178" s="51" t="s">
        <v>671</v>
      </c>
      <c r="N3178" s="53">
        <v>60363.750999999997</v>
      </c>
      <c r="O3178" s="53">
        <v>12948.571</v>
      </c>
      <c r="P3178" s="53">
        <v>47415.179999999993</v>
      </c>
    </row>
    <row r="3179" spans="1:16" hidden="1">
      <c r="A3179" s="19" t="s">
        <v>2354</v>
      </c>
      <c r="B3179" s="19" t="s">
        <v>2355</v>
      </c>
      <c r="D3179" s="51" t="s">
        <v>1879</v>
      </c>
      <c r="E3179" s="51" t="s">
        <v>672</v>
      </c>
      <c r="F3179" s="51" t="s">
        <v>672</v>
      </c>
      <c r="G3179" s="51" t="s">
        <v>671</v>
      </c>
      <c r="H3179" s="51" t="s">
        <v>671</v>
      </c>
      <c r="N3179" s="53">
        <v>4620</v>
      </c>
      <c r="O3179" s="53">
        <v>4620</v>
      </c>
      <c r="P3179" s="53">
        <v>0</v>
      </c>
    </row>
    <row r="3180" spans="1:16" hidden="1">
      <c r="A3180" s="19" t="s">
        <v>2660</v>
      </c>
      <c r="B3180" s="19" t="s">
        <v>672</v>
      </c>
      <c r="D3180" s="51" t="s">
        <v>1879</v>
      </c>
      <c r="E3180" s="51" t="s">
        <v>672</v>
      </c>
      <c r="F3180" s="51" t="s">
        <v>672</v>
      </c>
      <c r="H3180" s="51" t="s">
        <v>623</v>
      </c>
      <c r="N3180" s="53">
        <v>12546.78</v>
      </c>
      <c r="P3180" s="53">
        <v>12546.78</v>
      </c>
    </row>
    <row r="3181" spans="1:16" hidden="1">
      <c r="A3181" s="19" t="s">
        <v>1994</v>
      </c>
      <c r="B3181" s="19" t="s">
        <v>672</v>
      </c>
      <c r="D3181" s="51" t="s">
        <v>1879</v>
      </c>
      <c r="E3181" s="51" t="s">
        <v>672</v>
      </c>
      <c r="F3181" s="51" t="s">
        <v>672</v>
      </c>
      <c r="N3181" s="53">
        <v>3309383</v>
      </c>
      <c r="P3181" s="53">
        <v>3309383</v>
      </c>
    </row>
    <row r="3182" spans="1:16" hidden="1">
      <c r="A3182" s="19" t="s">
        <v>1993</v>
      </c>
      <c r="B3182" s="19" t="s">
        <v>672</v>
      </c>
      <c r="D3182" s="51" t="s">
        <v>1879</v>
      </c>
      <c r="E3182" s="51" t="s">
        <v>672</v>
      </c>
      <c r="F3182" s="51" t="s">
        <v>672</v>
      </c>
      <c r="N3182" s="53">
        <v>2005429</v>
      </c>
      <c r="O3182" s="53">
        <v>0</v>
      </c>
      <c r="P3182" s="53">
        <v>2005429</v>
      </c>
    </row>
    <row r="3183" spans="1:16" hidden="1">
      <c r="A3183" s="19" t="s">
        <v>1128</v>
      </c>
      <c r="B3183" s="19" t="s">
        <v>672</v>
      </c>
      <c r="D3183" s="51" t="s">
        <v>1879</v>
      </c>
      <c r="E3183" s="51" t="s">
        <v>672</v>
      </c>
      <c r="F3183" s="51" t="s">
        <v>672</v>
      </c>
      <c r="N3183" s="53">
        <v>8066</v>
      </c>
      <c r="P3183" s="53">
        <v>8066</v>
      </c>
    </row>
    <row r="3184" spans="1:16" hidden="1">
      <c r="A3184" s="19" t="s">
        <v>1989</v>
      </c>
      <c r="B3184" s="19" t="s">
        <v>672</v>
      </c>
      <c r="D3184" s="51" t="s">
        <v>1879</v>
      </c>
      <c r="E3184" s="51" t="s">
        <v>672</v>
      </c>
      <c r="F3184" s="51" t="s">
        <v>672</v>
      </c>
      <c r="N3184" s="53">
        <v>406527</v>
      </c>
      <c r="O3184" s="53">
        <v>0</v>
      </c>
      <c r="P3184" s="53">
        <v>406527</v>
      </c>
    </row>
    <row r="3185" spans="1:16" hidden="1">
      <c r="A3185" s="19" t="s">
        <v>128</v>
      </c>
      <c r="B3185" s="19" t="s">
        <v>672</v>
      </c>
      <c r="D3185" s="51" t="s">
        <v>1879</v>
      </c>
      <c r="E3185" s="51" t="s">
        <v>672</v>
      </c>
      <c r="F3185" s="51" t="s">
        <v>672</v>
      </c>
      <c r="P3185" s="53">
        <v>659260</v>
      </c>
    </row>
    <row r="3186" spans="1:16" hidden="1">
      <c r="A3186" s="19" t="s">
        <v>2279</v>
      </c>
      <c r="B3186" s="19" t="s">
        <v>2651</v>
      </c>
      <c r="D3186" s="51" t="s">
        <v>1879</v>
      </c>
      <c r="E3186" s="51" t="s">
        <v>672</v>
      </c>
      <c r="F3186" s="51" t="s">
        <v>672</v>
      </c>
      <c r="H3186" s="51" t="s">
        <v>755</v>
      </c>
      <c r="J3186" s="51" t="s">
        <v>249</v>
      </c>
      <c r="K3186" s="51" t="s">
        <v>249</v>
      </c>
      <c r="L3186" s="51" t="s">
        <v>249</v>
      </c>
      <c r="N3186" s="53">
        <v>9999.6386458260749</v>
      </c>
      <c r="O3186" s="53">
        <v>0</v>
      </c>
      <c r="P3186" s="53">
        <v>9999.6386458260749</v>
      </c>
    </row>
    <row r="3187" spans="1:16" hidden="1">
      <c r="A3187" s="19" t="s">
        <v>2121</v>
      </c>
      <c r="B3187" s="19" t="s">
        <v>2364</v>
      </c>
      <c r="D3187" s="51" t="s">
        <v>1879</v>
      </c>
      <c r="E3187" s="51" t="s">
        <v>672</v>
      </c>
      <c r="F3187" s="51" t="s">
        <v>672</v>
      </c>
      <c r="G3187" s="51" t="s">
        <v>671</v>
      </c>
      <c r="H3187" s="51" t="s">
        <v>671</v>
      </c>
      <c r="J3187" s="51" t="s">
        <v>249</v>
      </c>
      <c r="K3187" s="51" t="s">
        <v>249</v>
      </c>
      <c r="L3187" s="51" t="s">
        <v>249</v>
      </c>
      <c r="N3187" s="53">
        <v>369829.59790814784</v>
      </c>
      <c r="O3187" s="53">
        <v>0</v>
      </c>
      <c r="P3187" s="53">
        <v>369829.59790814784</v>
      </c>
    </row>
    <row r="3188" spans="1:16" hidden="1">
      <c r="A3188" s="19" t="s">
        <v>1988</v>
      </c>
      <c r="B3188" s="19" t="s">
        <v>1987</v>
      </c>
      <c r="D3188" s="51" t="s">
        <v>1879</v>
      </c>
      <c r="E3188" s="51" t="s">
        <v>672</v>
      </c>
      <c r="F3188" s="51" t="s">
        <v>672</v>
      </c>
      <c r="N3188" s="53">
        <v>58627</v>
      </c>
      <c r="P3188" s="53">
        <v>58627</v>
      </c>
    </row>
    <row r="3189" spans="1:16" hidden="1">
      <c r="A3189" s="19" t="s">
        <v>2276</v>
      </c>
      <c r="B3189" s="19" t="s">
        <v>2652</v>
      </c>
      <c r="D3189" s="51" t="s">
        <v>1879</v>
      </c>
      <c r="E3189" s="51" t="s">
        <v>672</v>
      </c>
      <c r="F3189" s="51" t="s">
        <v>672</v>
      </c>
      <c r="H3189" s="51" t="s">
        <v>755</v>
      </c>
      <c r="J3189" s="51" t="s">
        <v>249</v>
      </c>
      <c r="K3189" s="51" t="s">
        <v>249</v>
      </c>
      <c r="L3189" s="51" t="s">
        <v>249</v>
      </c>
      <c r="N3189" s="53">
        <v>122056</v>
      </c>
      <c r="O3189" s="53">
        <v>0</v>
      </c>
      <c r="P3189" s="53">
        <v>122056</v>
      </c>
    </row>
    <row r="3190" spans="1:16" hidden="1">
      <c r="A3190" s="19" t="s">
        <v>2653</v>
      </c>
      <c r="B3190" s="19" t="s">
        <v>2652</v>
      </c>
      <c r="D3190" s="51" t="s">
        <v>1879</v>
      </c>
      <c r="E3190" s="51" t="s">
        <v>672</v>
      </c>
      <c r="F3190" s="51" t="s">
        <v>672</v>
      </c>
      <c r="H3190" s="51" t="s">
        <v>755</v>
      </c>
      <c r="J3190" s="51" t="s">
        <v>249</v>
      </c>
      <c r="K3190" s="51" t="s">
        <v>249</v>
      </c>
      <c r="L3190" s="51" t="s">
        <v>249</v>
      </c>
      <c r="N3190" s="53">
        <v>83</v>
      </c>
      <c r="O3190" s="53">
        <v>0</v>
      </c>
      <c r="P3190" s="53">
        <v>83</v>
      </c>
    </row>
    <row r="3191" spans="1:16" hidden="1">
      <c r="A3191" s="19" t="s">
        <v>1983</v>
      </c>
      <c r="B3191" s="19" t="s">
        <v>1700</v>
      </c>
      <c r="D3191" s="51" t="s">
        <v>1879</v>
      </c>
      <c r="E3191" s="51" t="s">
        <v>672</v>
      </c>
      <c r="F3191" s="51" t="s">
        <v>672</v>
      </c>
      <c r="N3191" s="53">
        <v>3715321</v>
      </c>
      <c r="P3191" s="53">
        <v>3715321</v>
      </c>
    </row>
    <row r="3192" spans="1:16" hidden="1">
      <c r="A3192" s="19" t="s">
        <v>2268</v>
      </c>
      <c r="B3192" s="19" t="s">
        <v>2363</v>
      </c>
      <c r="D3192" s="51" t="s">
        <v>1879</v>
      </c>
      <c r="E3192" s="51" t="s">
        <v>672</v>
      </c>
      <c r="F3192" s="51" t="s">
        <v>672</v>
      </c>
      <c r="H3192" s="51" t="s">
        <v>755</v>
      </c>
      <c r="J3192" s="51" t="s">
        <v>249</v>
      </c>
      <c r="K3192" s="51" t="s">
        <v>249</v>
      </c>
      <c r="L3192" s="51" t="s">
        <v>249</v>
      </c>
      <c r="N3192" s="53">
        <v>172445.42944800062</v>
      </c>
      <c r="O3192" s="53">
        <v>0</v>
      </c>
      <c r="P3192" s="53">
        <v>172445.42944800062</v>
      </c>
    </row>
    <row r="3193" spans="1:16" hidden="1">
      <c r="A3193" s="19" t="s">
        <v>2019</v>
      </c>
      <c r="B3193" s="19" t="s">
        <v>2363</v>
      </c>
      <c r="D3193" s="51" t="s">
        <v>1879</v>
      </c>
      <c r="E3193" s="51" t="s">
        <v>672</v>
      </c>
      <c r="F3193" s="51" t="s">
        <v>672</v>
      </c>
      <c r="G3193" s="51" t="s">
        <v>671</v>
      </c>
      <c r="H3193" s="51" t="s">
        <v>671</v>
      </c>
      <c r="J3193" s="51" t="s">
        <v>249</v>
      </c>
      <c r="K3193" s="51" t="s">
        <v>249</v>
      </c>
      <c r="L3193" s="51" t="s">
        <v>249</v>
      </c>
      <c r="N3193" s="53">
        <v>0</v>
      </c>
      <c r="O3193" s="53">
        <v>0</v>
      </c>
      <c r="P3193" s="53">
        <v>0</v>
      </c>
    </row>
    <row r="3194" spans="1:16" hidden="1">
      <c r="A3194" s="19" t="s">
        <v>2658</v>
      </c>
      <c r="B3194" s="19" t="s">
        <v>1702</v>
      </c>
      <c r="D3194" s="51" t="s">
        <v>1879</v>
      </c>
      <c r="E3194" s="51" t="s">
        <v>672</v>
      </c>
      <c r="F3194" s="51" t="s">
        <v>672</v>
      </c>
      <c r="H3194" s="51" t="s">
        <v>623</v>
      </c>
      <c r="N3194" s="53">
        <v>38871</v>
      </c>
      <c r="O3194" s="53">
        <v>38871</v>
      </c>
      <c r="P3194" s="53">
        <v>0</v>
      </c>
    </row>
    <row r="3195" spans="1:16" hidden="1">
      <c r="A3195" s="19" t="s">
        <v>1889</v>
      </c>
      <c r="B3195" s="19" t="s">
        <v>1701</v>
      </c>
      <c r="D3195" s="51" t="s">
        <v>1879</v>
      </c>
      <c r="E3195" s="51" t="s">
        <v>672</v>
      </c>
      <c r="F3195" s="51" t="s">
        <v>672</v>
      </c>
      <c r="I3195" s="51" t="s">
        <v>67</v>
      </c>
      <c r="K3195" s="51" t="s">
        <v>67</v>
      </c>
      <c r="L3195" s="51" t="s">
        <v>67</v>
      </c>
      <c r="N3195" s="53">
        <v>701115</v>
      </c>
      <c r="O3195" s="53">
        <v>43791</v>
      </c>
      <c r="P3195" s="53">
        <v>657324</v>
      </c>
    </row>
    <row r="3196" spans="1:16" hidden="1">
      <c r="A3196" s="19" t="s">
        <v>660</v>
      </c>
      <c r="B3196" s="19" t="s">
        <v>2589</v>
      </c>
      <c r="D3196" s="51" t="s">
        <v>1879</v>
      </c>
      <c r="E3196" s="51" t="s">
        <v>672</v>
      </c>
      <c r="F3196" s="51" t="s">
        <v>672</v>
      </c>
      <c r="H3196" s="51" t="s">
        <v>1706</v>
      </c>
      <c r="K3196" s="51" t="s">
        <v>249</v>
      </c>
      <c r="N3196" s="53">
        <v>273500</v>
      </c>
      <c r="O3196" s="53">
        <v>100034</v>
      </c>
      <c r="P3196" s="53">
        <v>173466</v>
      </c>
    </row>
    <row r="3197" spans="1:16" hidden="1">
      <c r="A3197" s="19" t="s">
        <v>1197</v>
      </c>
      <c r="B3197" s="19" t="s">
        <v>1703</v>
      </c>
      <c r="D3197" s="51" t="s">
        <v>1879</v>
      </c>
      <c r="E3197" s="51" t="s">
        <v>672</v>
      </c>
      <c r="F3197" s="51" t="s">
        <v>672</v>
      </c>
      <c r="H3197" s="51" t="s">
        <v>623</v>
      </c>
      <c r="N3197" s="53">
        <v>2830</v>
      </c>
      <c r="P3197" s="53">
        <v>2830</v>
      </c>
    </row>
    <row r="3198" spans="1:16" hidden="1">
      <c r="A3198" s="19" t="s">
        <v>19</v>
      </c>
      <c r="B3198" s="19" t="s">
        <v>1703</v>
      </c>
      <c r="D3198" s="51" t="s">
        <v>1879</v>
      </c>
      <c r="E3198" s="51" t="s">
        <v>672</v>
      </c>
      <c r="F3198" s="51" t="s">
        <v>672</v>
      </c>
      <c r="H3198" s="51" t="s">
        <v>623</v>
      </c>
      <c r="N3198" s="53">
        <v>12192</v>
      </c>
      <c r="P3198" s="53">
        <v>12192</v>
      </c>
    </row>
    <row r="3199" spans="1:16" hidden="1">
      <c r="A3199" s="19" t="s">
        <v>2659</v>
      </c>
      <c r="B3199" s="19" t="s">
        <v>1703</v>
      </c>
      <c r="D3199" s="51" t="s">
        <v>1879</v>
      </c>
      <c r="E3199" s="51" t="s">
        <v>672</v>
      </c>
      <c r="F3199" s="51" t="s">
        <v>672</v>
      </c>
      <c r="H3199" s="51" t="s">
        <v>623</v>
      </c>
      <c r="N3199" s="53">
        <v>22872</v>
      </c>
      <c r="P3199" s="53">
        <v>22872</v>
      </c>
    </row>
    <row r="3200" spans="1:16" hidden="1">
      <c r="A3200" s="19" t="s">
        <v>1704</v>
      </c>
      <c r="B3200" s="19" t="s">
        <v>1703</v>
      </c>
      <c r="D3200" s="51" t="s">
        <v>1879</v>
      </c>
      <c r="E3200" s="51" t="s">
        <v>672</v>
      </c>
      <c r="F3200" s="51" t="s">
        <v>672</v>
      </c>
      <c r="H3200" s="51" t="s">
        <v>623</v>
      </c>
      <c r="N3200" s="53">
        <v>10900</v>
      </c>
      <c r="P3200" s="53">
        <v>10900</v>
      </c>
    </row>
    <row r="3201" spans="1:16" hidden="1">
      <c r="A3201" s="19" t="s">
        <v>1197</v>
      </c>
      <c r="B3201" s="19" t="s">
        <v>2661</v>
      </c>
      <c r="D3201" s="51" t="s">
        <v>1879</v>
      </c>
      <c r="E3201" s="51" t="s">
        <v>672</v>
      </c>
      <c r="F3201" s="51" t="s">
        <v>672</v>
      </c>
      <c r="H3201" s="51" t="s">
        <v>623</v>
      </c>
      <c r="N3201" s="53">
        <v>8624</v>
      </c>
      <c r="P3201" s="53">
        <v>8624</v>
      </c>
    </row>
    <row r="3202" spans="1:16" hidden="1">
      <c r="A3202" s="19" t="s">
        <v>19</v>
      </c>
      <c r="B3202" s="19" t="s">
        <v>1705</v>
      </c>
      <c r="D3202" s="51" t="s">
        <v>1879</v>
      </c>
      <c r="E3202" s="51" t="s">
        <v>672</v>
      </c>
      <c r="F3202" s="51" t="s">
        <v>672</v>
      </c>
      <c r="H3202" s="51" t="s">
        <v>623</v>
      </c>
      <c r="N3202" s="53">
        <v>128352</v>
      </c>
      <c r="P3202" s="53">
        <v>128352</v>
      </c>
    </row>
    <row r="3203" spans="1:16" hidden="1">
      <c r="A3203" s="19" t="s">
        <v>2659</v>
      </c>
      <c r="B3203" s="19" t="s">
        <v>1705</v>
      </c>
      <c r="D3203" s="51" t="s">
        <v>1879</v>
      </c>
      <c r="E3203" s="51" t="s">
        <v>672</v>
      </c>
      <c r="F3203" s="51" t="s">
        <v>672</v>
      </c>
      <c r="H3203" s="51" t="s">
        <v>623</v>
      </c>
      <c r="N3203" s="53">
        <v>19584</v>
      </c>
      <c r="P3203" s="53">
        <v>19584</v>
      </c>
    </row>
    <row r="3204" spans="1:16" hidden="1">
      <c r="A3204" s="19" t="s">
        <v>1704</v>
      </c>
      <c r="B3204" s="19" t="s">
        <v>1705</v>
      </c>
      <c r="D3204" s="51" t="s">
        <v>1879</v>
      </c>
      <c r="E3204" s="51" t="s">
        <v>672</v>
      </c>
      <c r="F3204" s="51" t="s">
        <v>672</v>
      </c>
      <c r="H3204" s="51" t="s">
        <v>623</v>
      </c>
      <c r="N3204" s="53">
        <v>89694</v>
      </c>
      <c r="P3204" s="53">
        <v>89694</v>
      </c>
    </row>
    <row r="3205" spans="1:16" hidden="1">
      <c r="A3205" s="19" t="s">
        <v>2354</v>
      </c>
      <c r="B3205" s="19" t="s">
        <v>2353</v>
      </c>
      <c r="D3205" s="51" t="s">
        <v>1879</v>
      </c>
      <c r="E3205" s="51" t="s">
        <v>672</v>
      </c>
      <c r="F3205" s="51" t="s">
        <v>672</v>
      </c>
      <c r="G3205" s="51" t="s">
        <v>671</v>
      </c>
      <c r="H3205" s="51" t="s">
        <v>671</v>
      </c>
      <c r="N3205" s="53">
        <v>106972</v>
      </c>
      <c r="O3205" s="53">
        <v>0</v>
      </c>
      <c r="P3205" s="53">
        <v>106972</v>
      </c>
    </row>
    <row r="3206" spans="1:16" hidden="1">
      <c r="A3206" s="19" t="s">
        <v>638</v>
      </c>
      <c r="B3206" s="19" t="s">
        <v>1991</v>
      </c>
      <c r="D3206" s="51" t="s">
        <v>1879</v>
      </c>
      <c r="E3206" s="51" t="s">
        <v>672</v>
      </c>
      <c r="F3206" s="51" t="s">
        <v>672</v>
      </c>
      <c r="N3206" s="53">
        <v>97270</v>
      </c>
      <c r="P3206" s="53">
        <v>97270</v>
      </c>
    </row>
    <row r="3207" spans="1:16" hidden="1">
      <c r="A3207" s="19" t="s">
        <v>128</v>
      </c>
      <c r="B3207" s="19" t="s">
        <v>1707</v>
      </c>
      <c r="D3207" s="51" t="s">
        <v>1879</v>
      </c>
      <c r="E3207" s="51" t="s">
        <v>460</v>
      </c>
      <c r="F3207" s="51" t="s">
        <v>460</v>
      </c>
      <c r="H3207" s="51" t="s">
        <v>828</v>
      </c>
      <c r="J3207" s="51">
        <v>62632</v>
      </c>
      <c r="K3207" s="51" t="s">
        <v>2656</v>
      </c>
      <c r="N3207" s="53">
        <v>139</v>
      </c>
      <c r="P3207" s="53">
        <v>139</v>
      </c>
    </row>
    <row r="3208" spans="1:16" hidden="1">
      <c r="A3208" s="19" t="s">
        <v>1993</v>
      </c>
      <c r="B3208" s="19" t="s">
        <v>4068</v>
      </c>
      <c r="C3208" s="51" t="s">
        <v>681</v>
      </c>
      <c r="D3208" s="51" t="s">
        <v>3982</v>
      </c>
      <c r="E3208" s="51" t="s">
        <v>103</v>
      </c>
      <c r="F3208" s="51" t="s">
        <v>690</v>
      </c>
      <c r="H3208" s="51" t="s">
        <v>1</v>
      </c>
      <c r="I3208" s="51" t="s">
        <v>2278</v>
      </c>
      <c r="J3208" s="51" t="s">
        <v>2277</v>
      </c>
      <c r="N3208" s="53">
        <v>59137</v>
      </c>
      <c r="O3208" s="53">
        <v>26001</v>
      </c>
      <c r="P3208" s="53">
        <v>33136</v>
      </c>
    </row>
    <row r="3209" spans="1:16" s="135" customFormat="1">
      <c r="A3209" s="135" t="s">
        <v>2019</v>
      </c>
      <c r="B3209" s="135" t="s">
        <v>4068</v>
      </c>
      <c r="C3209" s="137" t="s">
        <v>681</v>
      </c>
      <c r="D3209" s="137" t="s">
        <v>3982</v>
      </c>
      <c r="E3209" s="137" t="s">
        <v>103</v>
      </c>
      <c r="F3209" s="137" t="s">
        <v>688</v>
      </c>
      <c r="G3209" s="137" t="s">
        <v>103</v>
      </c>
      <c r="H3209" s="137" t="s">
        <v>1</v>
      </c>
      <c r="I3209" s="137"/>
      <c r="J3209" s="137" t="s">
        <v>2278</v>
      </c>
      <c r="K3209" s="137" t="s">
        <v>2277</v>
      </c>
      <c r="L3209" s="137"/>
      <c r="M3209" s="137"/>
      <c r="N3209" s="136">
        <v>3725</v>
      </c>
      <c r="O3209" s="136">
        <v>0</v>
      </c>
      <c r="P3209" s="136">
        <v>3725</v>
      </c>
    </row>
    <row r="3210" spans="1:16" hidden="1">
      <c r="A3210" s="19" t="s">
        <v>1993</v>
      </c>
      <c r="B3210" s="19" t="s">
        <v>2293</v>
      </c>
      <c r="D3210" s="51" t="s">
        <v>1879</v>
      </c>
      <c r="E3210" s="51" t="s">
        <v>103</v>
      </c>
      <c r="F3210" s="51" t="s">
        <v>690</v>
      </c>
      <c r="H3210" s="51" t="s">
        <v>1</v>
      </c>
      <c r="I3210" s="51" t="s">
        <v>2278</v>
      </c>
      <c r="J3210" s="51" t="s">
        <v>2277</v>
      </c>
      <c r="N3210" s="53">
        <v>22691</v>
      </c>
      <c r="O3210" s="53">
        <v>9259</v>
      </c>
      <c r="P3210" s="53">
        <v>13432</v>
      </c>
    </row>
    <row r="3211" spans="1:16" s="135" customFormat="1">
      <c r="A3211" s="135" t="s">
        <v>1989</v>
      </c>
      <c r="B3211" s="135" t="s">
        <v>1708</v>
      </c>
      <c r="C3211" s="137" t="s">
        <v>681</v>
      </c>
      <c r="D3211" s="137" t="s">
        <v>3982</v>
      </c>
      <c r="E3211" s="137" t="s">
        <v>103</v>
      </c>
      <c r="F3211" s="137" t="s">
        <v>688</v>
      </c>
      <c r="G3211" s="137"/>
      <c r="H3211" s="137" t="s">
        <v>1</v>
      </c>
      <c r="I3211" s="137"/>
      <c r="J3211" s="137" t="s">
        <v>2278</v>
      </c>
      <c r="K3211" s="137" t="s">
        <v>2277</v>
      </c>
      <c r="L3211" s="137"/>
      <c r="M3211" s="137"/>
      <c r="N3211" s="136">
        <v>22276</v>
      </c>
      <c r="O3211" s="136">
        <v>0</v>
      </c>
      <c r="P3211" s="136">
        <v>22276</v>
      </c>
    </row>
    <row r="3212" spans="1:16" hidden="1">
      <c r="A3212" s="19" t="s">
        <v>2121</v>
      </c>
      <c r="B3212" s="19" t="s">
        <v>1709</v>
      </c>
      <c r="D3212" s="51" t="s">
        <v>1879</v>
      </c>
      <c r="E3212" s="51" t="s">
        <v>103</v>
      </c>
      <c r="F3212" s="51" t="s">
        <v>688</v>
      </c>
      <c r="G3212" s="51" t="s">
        <v>103</v>
      </c>
      <c r="H3212" s="51" t="s">
        <v>1</v>
      </c>
      <c r="J3212" s="51" t="s">
        <v>2278</v>
      </c>
      <c r="K3212" s="51" t="s">
        <v>2277</v>
      </c>
      <c r="L3212" s="51">
        <v>9096</v>
      </c>
      <c r="N3212" s="53">
        <v>6347</v>
      </c>
      <c r="O3212" s="53">
        <v>0</v>
      </c>
      <c r="P3212" s="53">
        <v>6347</v>
      </c>
    </row>
    <row r="3213" spans="1:16" hidden="1">
      <c r="A3213" s="19" t="s">
        <v>2279</v>
      </c>
      <c r="B3213" s="19" t="s">
        <v>1709</v>
      </c>
      <c r="D3213" s="51" t="s">
        <v>1879</v>
      </c>
      <c r="E3213" s="51" t="s">
        <v>103</v>
      </c>
      <c r="F3213" s="51" t="s">
        <v>688</v>
      </c>
      <c r="H3213" s="51" t="s">
        <v>1</v>
      </c>
      <c r="J3213" s="51" t="s">
        <v>2278</v>
      </c>
      <c r="K3213" s="51" t="s">
        <v>2277</v>
      </c>
      <c r="L3213" s="51">
        <v>9096</v>
      </c>
      <c r="N3213" s="53">
        <v>2912</v>
      </c>
      <c r="O3213" s="53">
        <v>0</v>
      </c>
      <c r="P3213" s="53">
        <v>2912</v>
      </c>
    </row>
    <row r="3214" spans="1:16" hidden="1">
      <c r="A3214" s="19" t="s">
        <v>41</v>
      </c>
      <c r="B3214" s="19" t="s">
        <v>1710</v>
      </c>
      <c r="D3214" s="51" t="s">
        <v>1879</v>
      </c>
      <c r="E3214" s="51" t="s">
        <v>103</v>
      </c>
      <c r="F3214" s="51" t="s">
        <v>103</v>
      </c>
      <c r="H3214" s="51" t="s">
        <v>623</v>
      </c>
      <c r="J3214" s="51">
        <v>62002</v>
      </c>
      <c r="K3214" s="51" t="s">
        <v>3843</v>
      </c>
      <c r="L3214" s="51">
        <v>407</v>
      </c>
      <c r="N3214" s="53">
        <v>134560</v>
      </c>
      <c r="P3214" s="53">
        <v>134560</v>
      </c>
    </row>
    <row r="3215" spans="1:16" hidden="1">
      <c r="A3215" s="19" t="s">
        <v>39</v>
      </c>
      <c r="B3215" s="19" t="s">
        <v>1711</v>
      </c>
      <c r="D3215" s="51" t="s">
        <v>1879</v>
      </c>
      <c r="E3215" s="51" t="s">
        <v>460</v>
      </c>
      <c r="F3215" s="51" t="s">
        <v>460</v>
      </c>
      <c r="H3215" s="51" t="s">
        <v>623</v>
      </c>
      <c r="N3215" s="53">
        <v>34.179000000000002</v>
      </c>
      <c r="P3215" s="53">
        <v>34.179000000000002</v>
      </c>
    </row>
    <row r="3216" spans="1:16" hidden="1">
      <c r="A3216" s="19" t="s">
        <v>1986</v>
      </c>
      <c r="B3216" s="19" t="s">
        <v>2937</v>
      </c>
      <c r="D3216" s="51" t="s">
        <v>1879</v>
      </c>
      <c r="E3216" s="51" t="s">
        <v>460</v>
      </c>
      <c r="F3216" s="51" t="s">
        <v>460</v>
      </c>
      <c r="H3216" s="51" t="s">
        <v>623</v>
      </c>
      <c r="J3216" s="51" t="s">
        <v>2936</v>
      </c>
      <c r="K3216" s="51" t="s">
        <v>2935</v>
      </c>
      <c r="N3216" s="53">
        <v>0</v>
      </c>
      <c r="P3216" s="53">
        <v>0</v>
      </c>
    </row>
    <row r="3217" spans="1:16" hidden="1">
      <c r="A3217" s="19" t="s">
        <v>1985</v>
      </c>
      <c r="B3217" s="19" t="s">
        <v>2937</v>
      </c>
      <c r="D3217" s="51" t="s">
        <v>1879</v>
      </c>
      <c r="E3217" s="51" t="s">
        <v>460</v>
      </c>
      <c r="F3217" s="51" t="s">
        <v>460</v>
      </c>
      <c r="H3217" s="51" t="s">
        <v>623</v>
      </c>
      <c r="J3217" s="51" t="s">
        <v>2936</v>
      </c>
      <c r="K3217" s="51" t="s">
        <v>2935</v>
      </c>
      <c r="N3217" s="53">
        <v>2.8678582298930014E-2</v>
      </c>
      <c r="P3217" s="53">
        <v>2.8678582298930014E-2</v>
      </c>
    </row>
    <row r="3218" spans="1:16" hidden="1">
      <c r="A3218" s="19" t="s">
        <v>1984</v>
      </c>
      <c r="B3218" s="19" t="s">
        <v>2937</v>
      </c>
      <c r="D3218" s="51" t="s">
        <v>1879</v>
      </c>
      <c r="E3218" s="51" t="s">
        <v>460</v>
      </c>
      <c r="F3218" s="51" t="s">
        <v>460</v>
      </c>
      <c r="H3218" s="51" t="s">
        <v>623</v>
      </c>
      <c r="J3218" s="51" t="s">
        <v>2936</v>
      </c>
      <c r="K3218" s="51" t="s">
        <v>2935</v>
      </c>
      <c r="N3218" s="53">
        <v>3897.3163214177007</v>
      </c>
      <c r="P3218" s="53">
        <v>3897.3163214177007</v>
      </c>
    </row>
    <row r="3219" spans="1:16" hidden="1">
      <c r="A3219" s="19" t="s">
        <v>1894</v>
      </c>
      <c r="B3219" s="19" t="s">
        <v>1712</v>
      </c>
      <c r="D3219" s="51" t="s">
        <v>1879</v>
      </c>
      <c r="E3219" s="51" t="s">
        <v>672</v>
      </c>
      <c r="F3219" s="51" t="s">
        <v>672</v>
      </c>
      <c r="N3219" s="53">
        <v>28187</v>
      </c>
      <c r="P3219" s="53">
        <v>28187</v>
      </c>
    </row>
    <row r="3220" spans="1:16" hidden="1">
      <c r="A3220" s="19" t="s">
        <v>2149</v>
      </c>
      <c r="B3220" s="19" t="s">
        <v>2343</v>
      </c>
      <c r="D3220" s="51" t="s">
        <v>1879</v>
      </c>
      <c r="E3220" s="51" t="s">
        <v>672</v>
      </c>
      <c r="F3220" s="51" t="s">
        <v>672</v>
      </c>
      <c r="G3220" s="51" t="s">
        <v>671</v>
      </c>
      <c r="H3220" s="51" t="s">
        <v>671</v>
      </c>
      <c r="L3220" s="51" t="s">
        <v>15</v>
      </c>
      <c r="N3220" s="53">
        <v>668.76692708350663</v>
      </c>
      <c r="O3220" s="53">
        <v>0</v>
      </c>
      <c r="P3220" s="53">
        <v>668.76692708350663</v>
      </c>
    </row>
    <row r="3221" spans="1:16" hidden="1">
      <c r="A3221" s="19" t="s">
        <v>2149</v>
      </c>
      <c r="B3221" s="19" t="s">
        <v>2342</v>
      </c>
      <c r="D3221" s="51" t="s">
        <v>1879</v>
      </c>
      <c r="E3221" s="51" t="s">
        <v>672</v>
      </c>
      <c r="F3221" s="51" t="s">
        <v>672</v>
      </c>
      <c r="G3221" s="51" t="s">
        <v>671</v>
      </c>
      <c r="H3221" s="51" t="s">
        <v>671</v>
      </c>
      <c r="L3221" s="51" t="s">
        <v>15</v>
      </c>
      <c r="N3221" s="53">
        <v>0.43219447585976678</v>
      </c>
      <c r="O3221" s="53">
        <v>0</v>
      </c>
      <c r="P3221" s="53">
        <v>0.43219447585976678</v>
      </c>
    </row>
    <row r="3222" spans="1:16" hidden="1">
      <c r="A3222" s="19" t="s">
        <v>2149</v>
      </c>
      <c r="B3222" s="19" t="s">
        <v>1713</v>
      </c>
      <c r="D3222" s="51" t="s">
        <v>1879</v>
      </c>
      <c r="E3222" s="51" t="s">
        <v>672</v>
      </c>
      <c r="F3222" s="51" t="s">
        <v>672</v>
      </c>
      <c r="G3222" s="51" t="s">
        <v>671</v>
      </c>
      <c r="H3222" s="51" t="s">
        <v>671</v>
      </c>
      <c r="L3222" s="51" t="s">
        <v>15</v>
      </c>
      <c r="N3222" s="53">
        <v>1433.1974001830986</v>
      </c>
      <c r="O3222" s="53">
        <v>0</v>
      </c>
      <c r="P3222" s="53">
        <v>1433.1974001830986</v>
      </c>
    </row>
    <row r="3223" spans="1:16" hidden="1">
      <c r="A3223" s="19" t="s">
        <v>2066</v>
      </c>
      <c r="B3223" s="19" t="s">
        <v>2186</v>
      </c>
      <c r="D3223" s="51" t="s">
        <v>1879</v>
      </c>
      <c r="E3223" s="51" t="s">
        <v>4</v>
      </c>
      <c r="F3223" s="51" t="s">
        <v>4</v>
      </c>
      <c r="G3223" s="51" t="s">
        <v>4</v>
      </c>
      <c r="H3223" s="51" t="s">
        <v>1878</v>
      </c>
      <c r="J3223" s="51">
        <v>63161</v>
      </c>
      <c r="K3223" s="51" t="s">
        <v>2185</v>
      </c>
      <c r="N3223" s="53">
        <v>93513</v>
      </c>
      <c r="P3223" s="53">
        <v>93513</v>
      </c>
    </row>
    <row r="3224" spans="1:16" hidden="1">
      <c r="A3224" s="19" t="s">
        <v>2149</v>
      </c>
      <c r="B3224" s="19" t="s">
        <v>1714</v>
      </c>
      <c r="D3224" s="51" t="s">
        <v>1879</v>
      </c>
      <c r="E3224" s="51" t="s">
        <v>672</v>
      </c>
      <c r="F3224" s="51" t="s">
        <v>672</v>
      </c>
      <c r="G3224" s="51" t="s">
        <v>671</v>
      </c>
      <c r="H3224" s="51" t="s">
        <v>51</v>
      </c>
      <c r="J3224" s="51" t="s">
        <v>2329</v>
      </c>
      <c r="L3224" s="51" t="s">
        <v>2328</v>
      </c>
      <c r="N3224" s="53">
        <v>2830.5226588698365</v>
      </c>
      <c r="O3224" s="53">
        <v>0</v>
      </c>
      <c r="P3224" s="53">
        <v>2830.5226588698365</v>
      </c>
    </row>
    <row r="3225" spans="1:16" hidden="1">
      <c r="A3225" s="19" t="s">
        <v>41</v>
      </c>
      <c r="B3225" s="19" t="s">
        <v>1715</v>
      </c>
      <c r="D3225" s="51" t="s">
        <v>1879</v>
      </c>
      <c r="E3225" s="51" t="s">
        <v>460</v>
      </c>
      <c r="F3225" s="51" t="s">
        <v>460</v>
      </c>
      <c r="H3225" s="51" t="s">
        <v>623</v>
      </c>
      <c r="J3225" s="51">
        <v>61740</v>
      </c>
      <c r="K3225" s="51" t="s">
        <v>3861</v>
      </c>
      <c r="L3225" s="51">
        <v>57305</v>
      </c>
      <c r="N3225" s="53">
        <v>17214</v>
      </c>
      <c r="P3225" s="53">
        <v>17214</v>
      </c>
    </row>
    <row r="3226" spans="1:16" hidden="1">
      <c r="A3226" s="19" t="s">
        <v>41</v>
      </c>
      <c r="B3226" s="19" t="s">
        <v>1716</v>
      </c>
      <c r="D3226" s="51" t="s">
        <v>1879</v>
      </c>
      <c r="E3226" s="51" t="s">
        <v>460</v>
      </c>
      <c r="F3226" s="51" t="s">
        <v>460</v>
      </c>
      <c r="H3226" s="51" t="s">
        <v>623</v>
      </c>
      <c r="J3226" s="51">
        <v>61739</v>
      </c>
      <c r="K3226" s="51" t="s">
        <v>3862</v>
      </c>
      <c r="L3226" s="51">
        <v>57306</v>
      </c>
      <c r="N3226" s="53">
        <v>16138.6</v>
      </c>
      <c r="P3226" s="53">
        <v>16138.6</v>
      </c>
    </row>
    <row r="3227" spans="1:16" hidden="1">
      <c r="A3227" s="19" t="s">
        <v>41</v>
      </c>
      <c r="B3227" s="19" t="s">
        <v>1717</v>
      </c>
      <c r="D3227" s="51" t="s">
        <v>1879</v>
      </c>
      <c r="E3227" s="51" t="s">
        <v>460</v>
      </c>
      <c r="F3227" s="51" t="s">
        <v>460</v>
      </c>
      <c r="H3227" s="51" t="s">
        <v>623</v>
      </c>
      <c r="J3227" s="51" t="s">
        <v>3024</v>
      </c>
      <c r="K3227" s="51" t="s">
        <v>3023</v>
      </c>
      <c r="N3227" s="53">
        <v>494.02268719099999</v>
      </c>
      <c r="P3227" s="53">
        <v>494.02268719099999</v>
      </c>
    </row>
    <row r="3228" spans="1:16" hidden="1">
      <c r="A3228" s="19" t="s">
        <v>652</v>
      </c>
      <c r="B3228" s="19" t="s">
        <v>1718</v>
      </c>
      <c r="D3228" s="51" t="s">
        <v>1879</v>
      </c>
      <c r="E3228" s="51" t="s">
        <v>460</v>
      </c>
      <c r="F3228" s="51" t="s">
        <v>460</v>
      </c>
      <c r="G3228" s="51" t="s">
        <v>1878</v>
      </c>
      <c r="H3228" s="51" t="s">
        <v>1877</v>
      </c>
      <c r="N3228" s="53">
        <v>274.94899999999996</v>
      </c>
      <c r="P3228" s="53">
        <v>274.94899999999996</v>
      </c>
    </row>
    <row r="3229" spans="1:16" hidden="1">
      <c r="A3229" s="19" t="s">
        <v>54</v>
      </c>
      <c r="B3229" s="19" t="s">
        <v>1908</v>
      </c>
      <c r="D3229" s="51" t="s">
        <v>1879</v>
      </c>
      <c r="E3229" s="51" t="s">
        <v>460</v>
      </c>
      <c r="F3229" s="51" t="s">
        <v>460</v>
      </c>
      <c r="H3229" s="51" t="s">
        <v>842</v>
      </c>
      <c r="N3229" s="53">
        <v>1060</v>
      </c>
      <c r="P3229" s="53">
        <v>1060</v>
      </c>
    </row>
    <row r="3230" spans="1:16" hidden="1">
      <c r="A3230" s="19" t="s">
        <v>41</v>
      </c>
      <c r="B3230" s="19" t="s">
        <v>1719</v>
      </c>
      <c r="D3230" s="51" t="s">
        <v>1879</v>
      </c>
      <c r="E3230" s="51" t="s">
        <v>622</v>
      </c>
      <c r="F3230" s="51" t="s">
        <v>622</v>
      </c>
      <c r="H3230" s="51" t="s">
        <v>623</v>
      </c>
      <c r="L3230" s="51">
        <v>408</v>
      </c>
      <c r="N3230" s="53">
        <v>1504453</v>
      </c>
      <c r="O3230" s="53">
        <v>375439.36979713914</v>
      </c>
      <c r="P3230" s="53">
        <v>1129013.6302028608</v>
      </c>
    </row>
    <row r="3231" spans="1:16" hidden="1">
      <c r="A3231" s="19" t="s">
        <v>652</v>
      </c>
      <c r="B3231" s="19" t="s">
        <v>135</v>
      </c>
      <c r="D3231" s="51" t="s">
        <v>1879</v>
      </c>
      <c r="E3231" s="51" t="s">
        <v>103</v>
      </c>
      <c r="F3231" s="51" t="s">
        <v>103</v>
      </c>
      <c r="G3231" s="51" t="s">
        <v>1878</v>
      </c>
      <c r="H3231" s="51" t="s">
        <v>1881</v>
      </c>
      <c r="N3231" s="53">
        <v>78.239999999999995</v>
      </c>
      <c r="P3231" s="53">
        <v>78.239999999999995</v>
      </c>
    </row>
    <row r="3232" spans="1:16" hidden="1">
      <c r="A3232" s="19" t="s">
        <v>2015</v>
      </c>
      <c r="B3232" s="19" t="s">
        <v>1720</v>
      </c>
      <c r="D3232" s="51" t="s">
        <v>1879</v>
      </c>
      <c r="E3232" s="51" t="s">
        <v>0</v>
      </c>
      <c r="F3232" s="51" t="s">
        <v>722</v>
      </c>
      <c r="G3232" s="51" t="s">
        <v>0</v>
      </c>
      <c r="H3232" s="51" t="s">
        <v>1878</v>
      </c>
      <c r="K3232" s="51" t="s">
        <v>2047</v>
      </c>
      <c r="N3232" s="53">
        <v>0.59599999999999997</v>
      </c>
      <c r="P3232" s="53">
        <v>0.59599999999999997</v>
      </c>
    </row>
    <row r="3233" spans="1:16" hidden="1">
      <c r="A3233" s="19" t="s">
        <v>2015</v>
      </c>
      <c r="B3233" s="19" t="s">
        <v>1721</v>
      </c>
      <c r="D3233" s="51" t="s">
        <v>1879</v>
      </c>
      <c r="E3233" s="51" t="s">
        <v>0</v>
      </c>
      <c r="F3233" s="51" t="s">
        <v>722</v>
      </c>
      <c r="G3233" s="51" t="s">
        <v>0</v>
      </c>
      <c r="H3233" s="51" t="s">
        <v>1878</v>
      </c>
      <c r="K3233" s="51" t="s">
        <v>2056</v>
      </c>
      <c r="N3233" s="53">
        <v>0.185</v>
      </c>
      <c r="P3233" s="53">
        <v>0.185</v>
      </c>
    </row>
    <row r="3234" spans="1:16" hidden="1">
      <c r="A3234" s="19" t="s">
        <v>434</v>
      </c>
      <c r="B3234" s="19" t="s">
        <v>3964</v>
      </c>
      <c r="D3234" s="51" t="s">
        <v>1879</v>
      </c>
      <c r="E3234" s="51" t="s">
        <v>4</v>
      </c>
      <c r="F3234" s="51" t="s">
        <v>4</v>
      </c>
      <c r="G3234" s="51" t="s">
        <v>4</v>
      </c>
      <c r="H3234" s="51" t="s">
        <v>6</v>
      </c>
      <c r="K3234" s="51" t="s">
        <v>3963</v>
      </c>
      <c r="L3234" s="51">
        <v>58324</v>
      </c>
      <c r="N3234" s="53">
        <v>0</v>
      </c>
      <c r="P3234" s="53">
        <v>0</v>
      </c>
    </row>
    <row r="3235" spans="1:16" hidden="1">
      <c r="A3235" s="19" t="s">
        <v>636</v>
      </c>
      <c r="B3235" s="19" t="s">
        <v>3964</v>
      </c>
      <c r="D3235" s="51" t="s">
        <v>1879</v>
      </c>
      <c r="E3235" s="51" t="s">
        <v>4</v>
      </c>
      <c r="F3235" s="51" t="s">
        <v>4</v>
      </c>
      <c r="H3235" s="51" t="s">
        <v>6</v>
      </c>
      <c r="K3235" s="51" t="s">
        <v>3963</v>
      </c>
      <c r="L3235" s="51">
        <v>58324</v>
      </c>
      <c r="N3235" s="53">
        <v>0</v>
      </c>
      <c r="P3235" s="53">
        <v>0</v>
      </c>
    </row>
    <row r="3236" spans="1:16" hidden="1">
      <c r="A3236" s="19" t="s">
        <v>507</v>
      </c>
      <c r="B3236" s="19" t="s">
        <v>3964</v>
      </c>
      <c r="D3236" s="51" t="s">
        <v>1879</v>
      </c>
      <c r="E3236" s="51" t="s">
        <v>4</v>
      </c>
      <c r="F3236" s="51" t="s">
        <v>4</v>
      </c>
      <c r="H3236" s="51" t="s">
        <v>6</v>
      </c>
      <c r="K3236" s="51" t="s">
        <v>3963</v>
      </c>
      <c r="L3236" s="51">
        <v>58324</v>
      </c>
      <c r="N3236" s="53">
        <v>0</v>
      </c>
      <c r="P3236" s="53">
        <v>0</v>
      </c>
    </row>
    <row r="3237" spans="1:16" hidden="1">
      <c r="A3237" s="19" t="s">
        <v>637</v>
      </c>
      <c r="B3237" s="19" t="s">
        <v>3964</v>
      </c>
      <c r="D3237" s="51" t="s">
        <v>1879</v>
      </c>
      <c r="E3237" s="51" t="s">
        <v>4</v>
      </c>
      <c r="F3237" s="51" t="s">
        <v>4</v>
      </c>
      <c r="H3237" s="51" t="s">
        <v>6</v>
      </c>
      <c r="K3237" s="51" t="s">
        <v>3963</v>
      </c>
      <c r="L3237" s="51">
        <v>58324</v>
      </c>
      <c r="N3237" s="53">
        <v>0</v>
      </c>
      <c r="P3237" s="53">
        <v>0</v>
      </c>
    </row>
    <row r="3238" spans="1:16" hidden="1">
      <c r="A3238" s="19" t="s">
        <v>638</v>
      </c>
      <c r="B3238" s="19" t="s">
        <v>3964</v>
      </c>
      <c r="D3238" s="51" t="s">
        <v>1879</v>
      </c>
      <c r="E3238" s="51" t="s">
        <v>4</v>
      </c>
      <c r="F3238" s="51" t="s">
        <v>4</v>
      </c>
      <c r="H3238" s="51" t="s">
        <v>6</v>
      </c>
      <c r="K3238" s="51" t="s">
        <v>3963</v>
      </c>
      <c r="L3238" s="51">
        <v>58324</v>
      </c>
      <c r="N3238" s="53">
        <v>4000</v>
      </c>
      <c r="P3238" s="53">
        <v>4000</v>
      </c>
    </row>
    <row r="3239" spans="1:16" hidden="1">
      <c r="A3239" s="19" t="s">
        <v>639</v>
      </c>
      <c r="B3239" s="19" t="s">
        <v>3964</v>
      </c>
      <c r="D3239" s="51" t="s">
        <v>1879</v>
      </c>
      <c r="E3239" s="51" t="s">
        <v>4</v>
      </c>
      <c r="F3239" s="51" t="s">
        <v>4</v>
      </c>
      <c r="H3239" s="51" t="s">
        <v>6</v>
      </c>
      <c r="K3239" s="51" t="s">
        <v>3963</v>
      </c>
      <c r="L3239" s="51">
        <v>58324</v>
      </c>
      <c r="N3239" s="53">
        <v>0</v>
      </c>
      <c r="P3239" s="53">
        <v>0</v>
      </c>
    </row>
    <row r="3240" spans="1:16" hidden="1">
      <c r="A3240" s="19" t="s">
        <v>1894</v>
      </c>
      <c r="B3240" s="19" t="s">
        <v>3964</v>
      </c>
      <c r="D3240" s="51" t="s">
        <v>1879</v>
      </c>
      <c r="E3240" s="51" t="s">
        <v>4</v>
      </c>
      <c r="F3240" s="51" t="s">
        <v>4</v>
      </c>
      <c r="H3240" s="51" t="s">
        <v>6</v>
      </c>
      <c r="K3240" s="51" t="s">
        <v>3963</v>
      </c>
      <c r="L3240" s="51">
        <v>58324</v>
      </c>
      <c r="N3240" s="53">
        <v>0</v>
      </c>
      <c r="P3240" s="53">
        <v>0</v>
      </c>
    </row>
    <row r="3241" spans="1:16" hidden="1">
      <c r="A3241" s="19" t="s">
        <v>640</v>
      </c>
      <c r="B3241" s="19" t="s">
        <v>3964</v>
      </c>
      <c r="D3241" s="51" t="s">
        <v>1879</v>
      </c>
      <c r="E3241" s="51" t="s">
        <v>4</v>
      </c>
      <c r="F3241" s="51" t="s">
        <v>4</v>
      </c>
      <c r="H3241" s="51" t="s">
        <v>6</v>
      </c>
      <c r="K3241" s="51" t="s">
        <v>3963</v>
      </c>
      <c r="L3241" s="51">
        <v>58324</v>
      </c>
      <c r="N3241" s="53">
        <v>0</v>
      </c>
      <c r="P3241" s="53">
        <v>0</v>
      </c>
    </row>
    <row r="3242" spans="1:16" s="135" customFormat="1">
      <c r="A3242" s="135" t="s">
        <v>2024</v>
      </c>
      <c r="B3242" s="135" t="s">
        <v>1722</v>
      </c>
      <c r="C3242" s="137" t="s">
        <v>681</v>
      </c>
      <c r="D3242" s="137" t="s">
        <v>3982</v>
      </c>
      <c r="E3242" s="137" t="s">
        <v>4</v>
      </c>
      <c r="F3242" s="137" t="s">
        <v>4</v>
      </c>
      <c r="G3242" s="137" t="s">
        <v>4</v>
      </c>
      <c r="H3242" s="137" t="s">
        <v>6</v>
      </c>
      <c r="I3242" s="137"/>
      <c r="J3242" s="137" t="s">
        <v>4209</v>
      </c>
      <c r="K3242" s="137" t="s">
        <v>4208</v>
      </c>
      <c r="L3242" s="137"/>
      <c r="M3242" s="137"/>
      <c r="N3242" s="136">
        <v>149772</v>
      </c>
      <c r="O3242" s="136"/>
      <c r="P3242" s="136">
        <v>149772</v>
      </c>
    </row>
    <row r="3243" spans="1:16" hidden="1">
      <c r="A3243" s="19" t="s">
        <v>1986</v>
      </c>
      <c r="B3243" s="19" t="s">
        <v>101</v>
      </c>
      <c r="D3243" s="51" t="s">
        <v>1879</v>
      </c>
      <c r="E3243" s="51" t="s">
        <v>460</v>
      </c>
      <c r="F3243" s="51" t="s">
        <v>460</v>
      </c>
      <c r="H3243" s="51" t="s">
        <v>623</v>
      </c>
      <c r="J3243" s="51" t="s">
        <v>227</v>
      </c>
      <c r="K3243" s="51" t="s">
        <v>3120</v>
      </c>
      <c r="L3243" s="51" t="s">
        <v>3119</v>
      </c>
      <c r="N3243" s="53">
        <v>0</v>
      </c>
      <c r="P3243" s="53">
        <v>0</v>
      </c>
    </row>
    <row r="3244" spans="1:16" hidden="1">
      <c r="A3244" s="19" t="s">
        <v>1985</v>
      </c>
      <c r="B3244" s="19" t="s">
        <v>101</v>
      </c>
      <c r="D3244" s="51" t="s">
        <v>1879</v>
      </c>
      <c r="E3244" s="51" t="s">
        <v>460</v>
      </c>
      <c r="F3244" s="51" t="s">
        <v>460</v>
      </c>
      <c r="H3244" s="51" t="s">
        <v>623</v>
      </c>
      <c r="J3244" s="51" t="s">
        <v>227</v>
      </c>
      <c r="K3244" s="51" t="s">
        <v>3120</v>
      </c>
      <c r="L3244" s="51" t="s">
        <v>3119</v>
      </c>
      <c r="N3244" s="53">
        <v>0.38377210251011251</v>
      </c>
      <c r="P3244" s="53">
        <v>0.38377210251011251</v>
      </c>
    </row>
    <row r="3245" spans="1:16" hidden="1">
      <c r="A3245" s="19" t="s">
        <v>1984</v>
      </c>
      <c r="B3245" s="19" t="s">
        <v>101</v>
      </c>
      <c r="D3245" s="51" t="s">
        <v>1879</v>
      </c>
      <c r="E3245" s="51" t="s">
        <v>460</v>
      </c>
      <c r="F3245" s="51" t="s">
        <v>460</v>
      </c>
      <c r="H3245" s="51" t="s">
        <v>623</v>
      </c>
      <c r="J3245" s="51" t="s">
        <v>227</v>
      </c>
      <c r="K3245" s="51" t="s">
        <v>3120</v>
      </c>
      <c r="L3245" s="51" t="s">
        <v>3119</v>
      </c>
      <c r="N3245" s="53">
        <v>52153.250227897486</v>
      </c>
      <c r="P3245" s="53">
        <v>52153.250227897486</v>
      </c>
    </row>
    <row r="3246" spans="1:16" hidden="1">
      <c r="A3246" s="19" t="s">
        <v>1986</v>
      </c>
      <c r="B3246" s="19" t="s">
        <v>1723</v>
      </c>
      <c r="D3246" s="51" t="s">
        <v>1879</v>
      </c>
      <c r="E3246" s="51" t="s">
        <v>460</v>
      </c>
      <c r="F3246" s="51" t="s">
        <v>460</v>
      </c>
      <c r="H3246" s="51" t="s">
        <v>623</v>
      </c>
      <c r="J3246" s="51" t="e">
        <v>#N/A</v>
      </c>
      <c r="K3246" s="51" t="s">
        <v>2765</v>
      </c>
      <c r="L3246" s="51" t="s">
        <v>2764</v>
      </c>
      <c r="N3246" s="53">
        <v>0</v>
      </c>
      <c r="P3246" s="53">
        <v>0</v>
      </c>
    </row>
    <row r="3247" spans="1:16" hidden="1">
      <c r="A3247" s="19" t="s">
        <v>1985</v>
      </c>
      <c r="B3247" s="19" t="s">
        <v>1723</v>
      </c>
      <c r="D3247" s="51" t="s">
        <v>1879</v>
      </c>
      <c r="E3247" s="51" t="s">
        <v>460</v>
      </c>
      <c r="F3247" s="51" t="s">
        <v>460</v>
      </c>
      <c r="H3247" s="51" t="s">
        <v>623</v>
      </c>
      <c r="J3247" s="51" t="e">
        <v>#N/A</v>
      </c>
      <c r="K3247" s="51" t="s">
        <v>2765</v>
      </c>
      <c r="L3247" s="51" t="s">
        <v>2764</v>
      </c>
      <c r="N3247" s="53">
        <v>2.3423404805658223E-2</v>
      </c>
      <c r="P3247" s="53">
        <v>2.3423404805658223E-2</v>
      </c>
    </row>
    <row r="3248" spans="1:16" hidden="1">
      <c r="A3248" s="19" t="s">
        <v>1984</v>
      </c>
      <c r="B3248" s="19" t="s">
        <v>1723</v>
      </c>
      <c r="D3248" s="51" t="s">
        <v>1879</v>
      </c>
      <c r="E3248" s="51" t="s">
        <v>460</v>
      </c>
      <c r="F3248" s="51" t="s">
        <v>460</v>
      </c>
      <c r="H3248" s="51" t="s">
        <v>623</v>
      </c>
      <c r="J3248" s="51" t="e">
        <v>#N/A</v>
      </c>
      <c r="K3248" s="51" t="s">
        <v>2765</v>
      </c>
      <c r="L3248" s="51" t="s">
        <v>2764</v>
      </c>
      <c r="N3248" s="53">
        <v>3183.1565765951941</v>
      </c>
      <c r="P3248" s="53">
        <v>3183.1565765951941</v>
      </c>
    </row>
    <row r="3249" spans="1:16" hidden="1">
      <c r="A3249" s="19" t="s">
        <v>1986</v>
      </c>
      <c r="B3249" s="19" t="s">
        <v>1724</v>
      </c>
      <c r="D3249" s="51" t="s">
        <v>1879</v>
      </c>
      <c r="E3249" s="51" t="s">
        <v>460</v>
      </c>
      <c r="F3249" s="51" t="s">
        <v>460</v>
      </c>
      <c r="H3249" s="51" t="s">
        <v>623</v>
      </c>
      <c r="J3249" s="51" t="e">
        <v>#N/A</v>
      </c>
      <c r="K3249" s="51" t="s">
        <v>2763</v>
      </c>
      <c r="L3249" s="51">
        <v>58290</v>
      </c>
      <c r="N3249" s="53">
        <v>0</v>
      </c>
      <c r="P3249" s="53">
        <v>0</v>
      </c>
    </row>
    <row r="3250" spans="1:16" hidden="1">
      <c r="A3250" s="19" t="s">
        <v>1985</v>
      </c>
      <c r="B3250" s="19" t="s">
        <v>1724</v>
      </c>
      <c r="D3250" s="51" t="s">
        <v>1879</v>
      </c>
      <c r="E3250" s="51" t="s">
        <v>460</v>
      </c>
      <c r="F3250" s="51" t="s">
        <v>460</v>
      </c>
      <c r="H3250" s="51" t="s">
        <v>623</v>
      </c>
      <c r="J3250" s="51" t="e">
        <v>#N/A</v>
      </c>
      <c r="K3250" s="51" t="s">
        <v>2763</v>
      </c>
      <c r="L3250" s="51">
        <v>58290</v>
      </c>
      <c r="N3250" s="53">
        <v>2.5105717980998352E-2</v>
      </c>
      <c r="P3250" s="53">
        <v>2.5105717980998352E-2</v>
      </c>
    </row>
    <row r="3251" spans="1:16" hidden="1">
      <c r="A3251" s="19" t="s">
        <v>1984</v>
      </c>
      <c r="B3251" s="19" t="s">
        <v>1724</v>
      </c>
      <c r="D3251" s="51" t="s">
        <v>1879</v>
      </c>
      <c r="E3251" s="51" t="s">
        <v>460</v>
      </c>
      <c r="F3251" s="51" t="s">
        <v>460</v>
      </c>
      <c r="H3251" s="51" t="s">
        <v>623</v>
      </c>
      <c r="J3251" s="51" t="e">
        <v>#N/A</v>
      </c>
      <c r="K3251" s="51" t="s">
        <v>2763</v>
      </c>
      <c r="L3251" s="51">
        <v>58290</v>
      </c>
      <c r="N3251" s="53">
        <v>3411.7768942820189</v>
      </c>
      <c r="P3251" s="53">
        <v>3411.7768942820189</v>
      </c>
    </row>
    <row r="3252" spans="1:16" hidden="1">
      <c r="A3252" s="19" t="s">
        <v>1986</v>
      </c>
      <c r="B3252" s="19" t="s">
        <v>97</v>
      </c>
      <c r="D3252" s="51" t="s">
        <v>1879</v>
      </c>
      <c r="E3252" s="51" t="s">
        <v>0</v>
      </c>
      <c r="F3252" s="51" t="s">
        <v>0</v>
      </c>
      <c r="H3252" s="51" t="s">
        <v>623</v>
      </c>
      <c r="J3252" s="51" t="s">
        <v>3747</v>
      </c>
      <c r="K3252" s="51" t="s">
        <v>3746</v>
      </c>
      <c r="N3252" s="53">
        <v>0</v>
      </c>
      <c r="P3252" s="53">
        <v>0</v>
      </c>
    </row>
    <row r="3253" spans="1:16" hidden="1">
      <c r="A3253" s="19" t="s">
        <v>1985</v>
      </c>
      <c r="B3253" s="19" t="s">
        <v>97</v>
      </c>
      <c r="D3253" s="51" t="s">
        <v>1879</v>
      </c>
      <c r="E3253" s="51" t="s">
        <v>0</v>
      </c>
      <c r="F3253" s="51" t="s">
        <v>0</v>
      </c>
      <c r="H3253" s="51" t="s">
        <v>623</v>
      </c>
      <c r="J3253" s="51" t="s">
        <v>3747</v>
      </c>
      <c r="K3253" s="51" t="s">
        <v>3746</v>
      </c>
      <c r="N3253" s="53">
        <v>1.084939015044129E-2</v>
      </c>
      <c r="P3253" s="53">
        <v>1.084939015044129E-2</v>
      </c>
    </row>
    <row r="3254" spans="1:16" hidden="1">
      <c r="A3254" s="19" t="s">
        <v>1984</v>
      </c>
      <c r="B3254" s="19" t="s">
        <v>97</v>
      </c>
      <c r="D3254" s="51" t="s">
        <v>1879</v>
      </c>
      <c r="E3254" s="51" t="s">
        <v>0</v>
      </c>
      <c r="F3254" s="51" t="s">
        <v>0</v>
      </c>
      <c r="H3254" s="51" t="s">
        <v>623</v>
      </c>
      <c r="J3254" s="51" t="s">
        <v>3747</v>
      </c>
      <c r="K3254" s="51" t="s">
        <v>3746</v>
      </c>
      <c r="N3254" s="53">
        <v>1474.3931506098495</v>
      </c>
      <c r="P3254" s="53">
        <v>1474.3931506098495</v>
      </c>
    </row>
    <row r="3255" spans="1:16" s="135" customFormat="1">
      <c r="A3255" s="135" t="s">
        <v>2149</v>
      </c>
      <c r="B3255" s="135" t="s">
        <v>1725</v>
      </c>
      <c r="C3255" s="137" t="s">
        <v>629</v>
      </c>
      <c r="D3255" s="137" t="s">
        <v>3982</v>
      </c>
      <c r="E3255" s="137" t="s">
        <v>103</v>
      </c>
      <c r="F3255" s="137" t="s">
        <v>1888</v>
      </c>
      <c r="G3255" s="137" t="s">
        <v>103</v>
      </c>
      <c r="H3255" s="137" t="s">
        <v>51</v>
      </c>
      <c r="I3255" s="137"/>
      <c r="J3255" s="137" t="s">
        <v>4267</v>
      </c>
      <c r="K3255" s="137"/>
      <c r="L3255" s="137">
        <v>3635</v>
      </c>
      <c r="M3255" s="137"/>
      <c r="N3255" s="136">
        <v>3.9228512299977809</v>
      </c>
      <c r="O3255" s="136">
        <v>0</v>
      </c>
      <c r="P3255" s="136">
        <v>3.9228512299977809</v>
      </c>
    </row>
    <row r="3256" spans="1:16" hidden="1">
      <c r="A3256" s="19" t="s">
        <v>1964</v>
      </c>
      <c r="B3256" s="19" t="s">
        <v>1726</v>
      </c>
      <c r="D3256" s="51" t="s">
        <v>1879</v>
      </c>
      <c r="E3256" s="51" t="s">
        <v>672</v>
      </c>
      <c r="F3256" s="51" t="s">
        <v>672</v>
      </c>
      <c r="H3256" s="51" t="s">
        <v>1096</v>
      </c>
      <c r="K3256" s="51" t="s">
        <v>2318</v>
      </c>
      <c r="N3256" s="53">
        <v>12191.55</v>
      </c>
      <c r="O3256" s="53">
        <v>3080.4029999999998</v>
      </c>
      <c r="P3256" s="53">
        <v>9111.146999999999</v>
      </c>
    </row>
    <row r="3257" spans="1:16" hidden="1">
      <c r="A3257" s="19" t="s">
        <v>1986</v>
      </c>
      <c r="B3257" s="19" t="s">
        <v>108</v>
      </c>
      <c r="D3257" s="51" t="s">
        <v>1879</v>
      </c>
      <c r="E3257" s="51" t="s">
        <v>460</v>
      </c>
      <c r="F3257" s="51" t="s">
        <v>460</v>
      </c>
      <c r="H3257" s="51" t="s">
        <v>623</v>
      </c>
      <c r="J3257" s="51" t="s">
        <v>240</v>
      </c>
      <c r="K3257" s="51" t="s">
        <v>3313</v>
      </c>
      <c r="L3257" s="51">
        <v>58418</v>
      </c>
      <c r="N3257" s="53">
        <v>0</v>
      </c>
      <c r="P3257" s="53">
        <v>0</v>
      </c>
    </row>
    <row r="3258" spans="1:16" hidden="1">
      <c r="A3258" s="19" t="s">
        <v>1985</v>
      </c>
      <c r="B3258" s="19" t="s">
        <v>108</v>
      </c>
      <c r="D3258" s="51" t="s">
        <v>1879</v>
      </c>
      <c r="E3258" s="51" t="s">
        <v>460</v>
      </c>
      <c r="F3258" s="51" t="s">
        <v>460</v>
      </c>
      <c r="H3258" s="51" t="s">
        <v>623</v>
      </c>
      <c r="J3258" s="51" t="s">
        <v>240</v>
      </c>
      <c r="K3258" s="51" t="s">
        <v>3313</v>
      </c>
      <c r="L3258" s="51">
        <v>58418</v>
      </c>
      <c r="N3258" s="53">
        <v>7.4429528477866685E-2</v>
      </c>
      <c r="P3258" s="53">
        <v>7.4429528477866685E-2</v>
      </c>
    </row>
    <row r="3259" spans="1:16" hidden="1">
      <c r="A3259" s="19" t="s">
        <v>1984</v>
      </c>
      <c r="B3259" s="19" t="s">
        <v>108</v>
      </c>
      <c r="D3259" s="51" t="s">
        <v>1879</v>
      </c>
      <c r="E3259" s="51" t="s">
        <v>460</v>
      </c>
      <c r="F3259" s="51" t="s">
        <v>460</v>
      </c>
      <c r="H3259" s="51" t="s">
        <v>623</v>
      </c>
      <c r="J3259" s="51" t="s">
        <v>240</v>
      </c>
      <c r="K3259" s="51" t="s">
        <v>3313</v>
      </c>
      <c r="L3259" s="51">
        <v>58418</v>
      </c>
      <c r="N3259" s="53">
        <v>10114.705570471522</v>
      </c>
      <c r="P3259" s="53">
        <v>10114.705570471522</v>
      </c>
    </row>
    <row r="3260" spans="1:16" hidden="1">
      <c r="A3260" s="19" t="s">
        <v>1986</v>
      </c>
      <c r="B3260" s="19" t="s">
        <v>109</v>
      </c>
      <c r="D3260" s="51" t="s">
        <v>1879</v>
      </c>
      <c r="E3260" s="51" t="s">
        <v>460</v>
      </c>
      <c r="F3260" s="51" t="s">
        <v>460</v>
      </c>
      <c r="H3260" s="51" t="s">
        <v>623</v>
      </c>
      <c r="J3260" s="51" t="s">
        <v>241</v>
      </c>
      <c r="K3260" s="51" t="s">
        <v>3312</v>
      </c>
      <c r="L3260" s="51">
        <v>58419</v>
      </c>
      <c r="N3260" s="53">
        <v>0</v>
      </c>
      <c r="P3260" s="53">
        <v>0</v>
      </c>
    </row>
    <row r="3261" spans="1:16" hidden="1">
      <c r="A3261" s="19" t="s">
        <v>1985</v>
      </c>
      <c r="B3261" s="19" t="s">
        <v>109</v>
      </c>
      <c r="D3261" s="51" t="s">
        <v>1879</v>
      </c>
      <c r="E3261" s="51" t="s">
        <v>460</v>
      </c>
      <c r="F3261" s="51" t="s">
        <v>460</v>
      </c>
      <c r="H3261" s="51" t="s">
        <v>623</v>
      </c>
      <c r="J3261" s="51" t="s">
        <v>241</v>
      </c>
      <c r="K3261" s="51" t="s">
        <v>3312</v>
      </c>
      <c r="L3261" s="51">
        <v>58419</v>
      </c>
      <c r="N3261" s="53">
        <v>7.4531840951687786E-2</v>
      </c>
      <c r="P3261" s="53">
        <v>7.4531840951687786E-2</v>
      </c>
    </row>
    <row r="3262" spans="1:16" hidden="1">
      <c r="A3262" s="19" t="s">
        <v>1984</v>
      </c>
      <c r="B3262" s="19" t="s">
        <v>109</v>
      </c>
      <c r="D3262" s="51" t="s">
        <v>1879</v>
      </c>
      <c r="E3262" s="51" t="s">
        <v>460</v>
      </c>
      <c r="F3262" s="51" t="s">
        <v>460</v>
      </c>
      <c r="H3262" s="51" t="s">
        <v>623</v>
      </c>
      <c r="J3262" s="51" t="s">
        <v>241</v>
      </c>
      <c r="K3262" s="51" t="s">
        <v>3312</v>
      </c>
      <c r="L3262" s="51">
        <v>58419</v>
      </c>
      <c r="N3262" s="53">
        <v>10128.609468159048</v>
      </c>
      <c r="P3262" s="53">
        <v>10128.609468159048</v>
      </c>
    </row>
    <row r="3263" spans="1:16" hidden="1">
      <c r="A3263" s="19" t="s">
        <v>1986</v>
      </c>
      <c r="B3263" s="19" t="s">
        <v>254</v>
      </c>
      <c r="D3263" s="51" t="s">
        <v>1879</v>
      </c>
      <c r="E3263" s="51" t="s">
        <v>460</v>
      </c>
      <c r="F3263" s="51" t="s">
        <v>460</v>
      </c>
      <c r="H3263" s="51" t="s">
        <v>623</v>
      </c>
      <c r="J3263" s="51" t="s">
        <v>258</v>
      </c>
      <c r="K3263" s="51" t="s">
        <v>3272</v>
      </c>
      <c r="L3263" s="51" t="s">
        <v>3271</v>
      </c>
      <c r="N3263" s="53">
        <v>0</v>
      </c>
      <c r="P3263" s="53">
        <v>0</v>
      </c>
    </row>
    <row r="3264" spans="1:16" hidden="1">
      <c r="A3264" s="19" t="s">
        <v>1985</v>
      </c>
      <c r="B3264" s="19" t="s">
        <v>254</v>
      </c>
      <c r="D3264" s="51" t="s">
        <v>1879</v>
      </c>
      <c r="E3264" s="51" t="s">
        <v>460</v>
      </c>
      <c r="F3264" s="51" t="s">
        <v>460</v>
      </c>
      <c r="H3264" s="51" t="s">
        <v>623</v>
      </c>
      <c r="J3264" s="51" t="s">
        <v>258</v>
      </c>
      <c r="K3264" s="51" t="s">
        <v>3272</v>
      </c>
      <c r="L3264" s="51" t="s">
        <v>3271</v>
      </c>
      <c r="N3264" s="53">
        <v>2.733791655217448E-2</v>
      </c>
      <c r="P3264" s="53">
        <v>2.733791655217448E-2</v>
      </c>
    </row>
    <row r="3265" spans="1:16" hidden="1">
      <c r="A3265" s="19" t="s">
        <v>1984</v>
      </c>
      <c r="B3265" s="19" t="s">
        <v>254</v>
      </c>
      <c r="D3265" s="51" t="s">
        <v>1879</v>
      </c>
      <c r="E3265" s="51" t="s">
        <v>460</v>
      </c>
      <c r="F3265" s="51" t="s">
        <v>460</v>
      </c>
      <c r="H3265" s="51" t="s">
        <v>623</v>
      </c>
      <c r="J3265" s="51" t="s">
        <v>258</v>
      </c>
      <c r="K3265" s="51" t="s">
        <v>3272</v>
      </c>
      <c r="L3265" s="51" t="s">
        <v>3271</v>
      </c>
      <c r="N3265" s="53">
        <v>3715.1246620834477</v>
      </c>
      <c r="P3265" s="53">
        <v>3715.1246620834477</v>
      </c>
    </row>
    <row r="3266" spans="1:16" hidden="1">
      <c r="A3266" s="19" t="s">
        <v>1986</v>
      </c>
      <c r="B3266" s="19" t="s">
        <v>255</v>
      </c>
      <c r="D3266" s="51" t="s">
        <v>1879</v>
      </c>
      <c r="E3266" s="51" t="s">
        <v>460</v>
      </c>
      <c r="F3266" s="51" t="s">
        <v>460</v>
      </c>
      <c r="H3266" s="51" t="s">
        <v>623</v>
      </c>
      <c r="J3266" s="51" t="s">
        <v>259</v>
      </c>
      <c r="K3266" s="51" t="s">
        <v>3270</v>
      </c>
      <c r="L3266" s="51" t="s">
        <v>3269</v>
      </c>
      <c r="N3266" s="53">
        <v>0</v>
      </c>
      <c r="P3266" s="53">
        <v>0</v>
      </c>
    </row>
    <row r="3267" spans="1:16" hidden="1">
      <c r="A3267" s="19" t="s">
        <v>1985</v>
      </c>
      <c r="B3267" s="19" t="s">
        <v>255</v>
      </c>
      <c r="D3267" s="51" t="s">
        <v>1879</v>
      </c>
      <c r="E3267" s="51" t="s">
        <v>460</v>
      </c>
      <c r="F3267" s="51" t="s">
        <v>460</v>
      </c>
      <c r="H3267" s="51" t="s">
        <v>623</v>
      </c>
      <c r="J3267" s="51" t="s">
        <v>259</v>
      </c>
      <c r="K3267" s="51" t="s">
        <v>3270</v>
      </c>
      <c r="L3267" s="51" t="s">
        <v>3269</v>
      </c>
      <c r="N3267" s="53">
        <v>2.7361890519357241E-2</v>
      </c>
      <c r="P3267" s="53">
        <v>2.7361890519357241E-2</v>
      </c>
    </row>
    <row r="3268" spans="1:16" hidden="1">
      <c r="A3268" s="19" t="s">
        <v>1984</v>
      </c>
      <c r="B3268" s="19" t="s">
        <v>255</v>
      </c>
      <c r="D3268" s="51" t="s">
        <v>1879</v>
      </c>
      <c r="E3268" s="51" t="s">
        <v>460</v>
      </c>
      <c r="F3268" s="51" t="s">
        <v>460</v>
      </c>
      <c r="H3268" s="51" t="s">
        <v>623</v>
      </c>
      <c r="J3268" s="51" t="s">
        <v>259</v>
      </c>
      <c r="K3268" s="51" t="s">
        <v>3270</v>
      </c>
      <c r="L3268" s="51" t="s">
        <v>3269</v>
      </c>
      <c r="N3268" s="53">
        <v>3718.3826381094805</v>
      </c>
      <c r="P3268" s="53">
        <v>3718.3826381094805</v>
      </c>
    </row>
    <row r="3269" spans="1:16" hidden="1">
      <c r="A3269" s="19" t="s">
        <v>1986</v>
      </c>
      <c r="B3269" s="19" t="s">
        <v>256</v>
      </c>
      <c r="D3269" s="51" t="s">
        <v>1879</v>
      </c>
      <c r="E3269" s="51" t="s">
        <v>460</v>
      </c>
      <c r="F3269" s="51" t="s">
        <v>460</v>
      </c>
      <c r="H3269" s="51" t="s">
        <v>623</v>
      </c>
      <c r="J3269" s="51" t="s">
        <v>260</v>
      </c>
      <c r="K3269" s="51" t="s">
        <v>3268</v>
      </c>
      <c r="L3269" s="51">
        <v>59271</v>
      </c>
      <c r="N3269" s="53">
        <v>0</v>
      </c>
      <c r="P3269" s="53">
        <v>0</v>
      </c>
    </row>
    <row r="3270" spans="1:16" hidden="1">
      <c r="A3270" s="19" t="s">
        <v>1985</v>
      </c>
      <c r="B3270" s="19" t="s">
        <v>256</v>
      </c>
      <c r="D3270" s="51" t="s">
        <v>1879</v>
      </c>
      <c r="E3270" s="51" t="s">
        <v>460</v>
      </c>
      <c r="F3270" s="51" t="s">
        <v>460</v>
      </c>
      <c r="H3270" s="51" t="s">
        <v>623</v>
      </c>
      <c r="J3270" s="51" t="s">
        <v>260</v>
      </c>
      <c r="K3270" s="51" t="s">
        <v>3268</v>
      </c>
      <c r="L3270" s="51">
        <v>59271</v>
      </c>
      <c r="N3270" s="53">
        <v>2.7311470131654265E-2</v>
      </c>
      <c r="P3270" s="53">
        <v>2.7311470131654265E-2</v>
      </c>
    </row>
    <row r="3271" spans="1:16" hidden="1">
      <c r="A3271" s="19" t="s">
        <v>1984</v>
      </c>
      <c r="B3271" s="19" t="s">
        <v>256</v>
      </c>
      <c r="D3271" s="51" t="s">
        <v>1879</v>
      </c>
      <c r="E3271" s="51" t="s">
        <v>460</v>
      </c>
      <c r="F3271" s="51" t="s">
        <v>460</v>
      </c>
      <c r="H3271" s="51" t="s">
        <v>623</v>
      </c>
      <c r="J3271" s="51" t="s">
        <v>260</v>
      </c>
      <c r="K3271" s="51" t="s">
        <v>3268</v>
      </c>
      <c r="L3271" s="51">
        <v>59271</v>
      </c>
      <c r="N3271" s="53">
        <v>3711.5306885298683</v>
      </c>
      <c r="P3271" s="53">
        <v>3711.5306885298683</v>
      </c>
    </row>
    <row r="3272" spans="1:16" hidden="1">
      <c r="A3272" s="19" t="s">
        <v>1986</v>
      </c>
      <c r="B3272" s="19" t="s">
        <v>257</v>
      </c>
      <c r="D3272" s="51" t="s">
        <v>1879</v>
      </c>
      <c r="E3272" s="51" t="s">
        <v>460</v>
      </c>
      <c r="F3272" s="51" t="s">
        <v>460</v>
      </c>
      <c r="H3272" s="51" t="s">
        <v>623</v>
      </c>
      <c r="J3272" s="51" t="s">
        <v>261</v>
      </c>
      <c r="K3272" s="51" t="s">
        <v>3267</v>
      </c>
      <c r="L3272" s="51">
        <v>59272</v>
      </c>
      <c r="N3272" s="53">
        <v>0</v>
      </c>
      <c r="P3272" s="53">
        <v>0</v>
      </c>
    </row>
    <row r="3273" spans="1:16" hidden="1">
      <c r="A3273" s="19" t="s">
        <v>1985</v>
      </c>
      <c r="B3273" s="19" t="s">
        <v>257</v>
      </c>
      <c r="D3273" s="51" t="s">
        <v>1879</v>
      </c>
      <c r="E3273" s="51" t="s">
        <v>460</v>
      </c>
      <c r="F3273" s="51" t="s">
        <v>460</v>
      </c>
      <c r="H3273" s="51" t="s">
        <v>623</v>
      </c>
      <c r="J3273" s="51" t="s">
        <v>261</v>
      </c>
      <c r="K3273" s="51" t="s">
        <v>3267</v>
      </c>
      <c r="L3273" s="51">
        <v>59272</v>
      </c>
      <c r="N3273" s="53">
        <v>2.7082738763971922E-2</v>
      </c>
      <c r="P3273" s="53">
        <v>2.7082738763971922E-2</v>
      </c>
    </row>
    <row r="3274" spans="1:16" hidden="1">
      <c r="A3274" s="19" t="s">
        <v>1984</v>
      </c>
      <c r="B3274" s="19" t="s">
        <v>257</v>
      </c>
      <c r="D3274" s="51" t="s">
        <v>1879</v>
      </c>
      <c r="E3274" s="51" t="s">
        <v>460</v>
      </c>
      <c r="F3274" s="51" t="s">
        <v>460</v>
      </c>
      <c r="H3274" s="51" t="s">
        <v>623</v>
      </c>
      <c r="J3274" s="51" t="s">
        <v>261</v>
      </c>
      <c r="K3274" s="51" t="s">
        <v>3267</v>
      </c>
      <c r="L3274" s="51">
        <v>59272</v>
      </c>
      <c r="N3274" s="53">
        <v>3680.4469172612362</v>
      </c>
      <c r="P3274" s="53">
        <v>3680.4469172612362</v>
      </c>
    </row>
    <row r="3275" spans="1:16" hidden="1">
      <c r="A3275" s="19" t="s">
        <v>1993</v>
      </c>
      <c r="B3275" s="19" t="s">
        <v>3635</v>
      </c>
      <c r="D3275" s="51" t="s">
        <v>1879</v>
      </c>
      <c r="E3275" s="51" t="s">
        <v>4</v>
      </c>
      <c r="F3275" s="51" t="s">
        <v>4</v>
      </c>
      <c r="H3275" s="51" t="s">
        <v>623</v>
      </c>
      <c r="I3275" s="51" t="s">
        <v>3594</v>
      </c>
      <c r="J3275" s="51" t="s">
        <v>2783</v>
      </c>
      <c r="N3275" s="53">
        <v>206</v>
      </c>
      <c r="O3275" s="53">
        <v>0</v>
      </c>
      <c r="P3275" s="53">
        <v>206</v>
      </c>
    </row>
    <row r="3276" spans="1:16" hidden="1">
      <c r="A3276" s="19" t="s">
        <v>1983</v>
      </c>
      <c r="B3276" s="19" t="s">
        <v>3635</v>
      </c>
      <c r="D3276" s="51" t="s">
        <v>1879</v>
      </c>
      <c r="E3276" s="51" t="s">
        <v>4</v>
      </c>
      <c r="F3276" s="51" t="s">
        <v>4</v>
      </c>
      <c r="H3276" s="51" t="s">
        <v>623</v>
      </c>
      <c r="J3276" s="51" t="s">
        <v>3634</v>
      </c>
      <c r="K3276" s="51" t="s">
        <v>2783</v>
      </c>
      <c r="N3276" s="53">
        <v>2529</v>
      </c>
      <c r="P3276" s="53">
        <v>2529</v>
      </c>
    </row>
    <row r="3277" spans="1:16" hidden="1">
      <c r="A3277" s="19" t="s">
        <v>2745</v>
      </c>
      <c r="B3277" s="19" t="s">
        <v>1727</v>
      </c>
      <c r="D3277" s="51" t="s">
        <v>1879</v>
      </c>
      <c r="E3277" s="51" t="s">
        <v>4</v>
      </c>
      <c r="F3277" s="51" t="s">
        <v>4</v>
      </c>
      <c r="H3277" s="51" t="s">
        <v>623</v>
      </c>
      <c r="J3277" s="51" t="s">
        <v>2783</v>
      </c>
      <c r="N3277" s="53">
        <v>4557</v>
      </c>
      <c r="P3277" s="53">
        <v>4557</v>
      </c>
    </row>
    <row r="3278" spans="1:16" hidden="1">
      <c r="A3278" s="19" t="s">
        <v>1986</v>
      </c>
      <c r="B3278" s="19" t="s">
        <v>1728</v>
      </c>
      <c r="D3278" s="51" t="s">
        <v>1879</v>
      </c>
      <c r="E3278" s="51" t="s">
        <v>4</v>
      </c>
      <c r="F3278" s="51" t="s">
        <v>4</v>
      </c>
      <c r="H3278" s="51" t="s">
        <v>623</v>
      </c>
      <c r="J3278" s="51" t="s">
        <v>3594</v>
      </c>
      <c r="K3278" s="51" t="s">
        <v>3593</v>
      </c>
      <c r="L3278" s="51" t="s">
        <v>15</v>
      </c>
      <c r="N3278" s="53">
        <v>0</v>
      </c>
      <c r="P3278" s="53">
        <v>0</v>
      </c>
    </row>
    <row r="3279" spans="1:16" hidden="1">
      <c r="A3279" s="19" t="s">
        <v>1985</v>
      </c>
      <c r="B3279" s="19" t="s">
        <v>1728</v>
      </c>
      <c r="D3279" s="51" t="s">
        <v>1879</v>
      </c>
      <c r="E3279" s="51" t="s">
        <v>4</v>
      </c>
      <c r="F3279" s="51" t="s">
        <v>4</v>
      </c>
      <c r="H3279" s="51" t="s">
        <v>623</v>
      </c>
      <c r="J3279" s="51" t="s">
        <v>3594</v>
      </c>
      <c r="K3279" s="51" t="s">
        <v>3593</v>
      </c>
      <c r="L3279" s="51" t="s">
        <v>15</v>
      </c>
      <c r="N3279" s="53">
        <v>8.0066633785345676E-2</v>
      </c>
      <c r="P3279" s="53">
        <v>8.0066633785345676E-2</v>
      </c>
    </row>
    <row r="3280" spans="1:16" hidden="1">
      <c r="A3280" s="19" t="s">
        <v>1984</v>
      </c>
      <c r="B3280" s="19" t="s">
        <v>1728</v>
      </c>
      <c r="D3280" s="51" t="s">
        <v>1879</v>
      </c>
      <c r="E3280" s="51" t="s">
        <v>4</v>
      </c>
      <c r="F3280" s="51" t="s">
        <v>4</v>
      </c>
      <c r="H3280" s="51" t="s">
        <v>623</v>
      </c>
      <c r="J3280" s="51" t="s">
        <v>3594</v>
      </c>
      <c r="K3280" s="51" t="s">
        <v>3593</v>
      </c>
      <c r="L3280" s="51" t="s">
        <v>15</v>
      </c>
      <c r="N3280" s="53">
        <v>10880.767933366214</v>
      </c>
      <c r="P3280" s="53">
        <v>10880.767933366214</v>
      </c>
    </row>
    <row r="3281" spans="1:16" hidden="1">
      <c r="A3281" s="19" t="s">
        <v>1986</v>
      </c>
      <c r="B3281" s="19" t="s">
        <v>1729</v>
      </c>
      <c r="D3281" s="51" t="s">
        <v>1879</v>
      </c>
      <c r="E3281" s="51" t="s">
        <v>4</v>
      </c>
      <c r="F3281" s="51" t="s">
        <v>4</v>
      </c>
      <c r="H3281" s="51" t="s">
        <v>623</v>
      </c>
      <c r="J3281" s="51" t="s">
        <v>3592</v>
      </c>
      <c r="K3281" s="51" t="s">
        <v>3591</v>
      </c>
      <c r="L3281" s="51" t="s">
        <v>15</v>
      </c>
      <c r="N3281" s="53">
        <v>0</v>
      </c>
      <c r="P3281" s="53">
        <v>0</v>
      </c>
    </row>
    <row r="3282" spans="1:16" hidden="1">
      <c r="A3282" s="19" t="s">
        <v>1985</v>
      </c>
      <c r="B3282" s="19" t="s">
        <v>1729</v>
      </c>
      <c r="D3282" s="51" t="s">
        <v>1879</v>
      </c>
      <c r="E3282" s="51" t="s">
        <v>4</v>
      </c>
      <c r="F3282" s="51" t="s">
        <v>4</v>
      </c>
      <c r="H3282" s="51" t="s">
        <v>623</v>
      </c>
      <c r="J3282" s="51" t="s">
        <v>3592</v>
      </c>
      <c r="K3282" s="51" t="s">
        <v>3591</v>
      </c>
      <c r="L3282" s="51" t="s">
        <v>15</v>
      </c>
      <c r="N3282" s="53">
        <v>4.8818414544122272E-2</v>
      </c>
      <c r="P3282" s="53">
        <v>4.8818414544122272E-2</v>
      </c>
    </row>
    <row r="3283" spans="1:16" hidden="1">
      <c r="A3283" s="19" t="s">
        <v>1984</v>
      </c>
      <c r="B3283" s="19" t="s">
        <v>1729</v>
      </c>
      <c r="D3283" s="51" t="s">
        <v>1879</v>
      </c>
      <c r="E3283" s="51" t="s">
        <v>4</v>
      </c>
      <c r="F3283" s="51" t="s">
        <v>4</v>
      </c>
      <c r="H3283" s="51" t="s">
        <v>623</v>
      </c>
      <c r="J3283" s="51" t="s">
        <v>3592</v>
      </c>
      <c r="K3283" s="51" t="s">
        <v>3591</v>
      </c>
      <c r="L3283" s="51" t="s">
        <v>15</v>
      </c>
      <c r="N3283" s="53">
        <v>6634.247181585456</v>
      </c>
      <c r="P3283" s="53">
        <v>6634.247181585456</v>
      </c>
    </row>
    <row r="3284" spans="1:16" hidden="1">
      <c r="A3284" s="19" t="s">
        <v>1986</v>
      </c>
      <c r="B3284" s="19" t="s">
        <v>1730</v>
      </c>
      <c r="D3284" s="51" t="s">
        <v>1879</v>
      </c>
      <c r="E3284" s="51" t="s">
        <v>4</v>
      </c>
      <c r="F3284" s="51" t="s">
        <v>4</v>
      </c>
      <c r="H3284" s="51" t="s">
        <v>623</v>
      </c>
      <c r="J3284" s="51" t="s">
        <v>3590</v>
      </c>
      <c r="K3284" s="51" t="s">
        <v>3589</v>
      </c>
      <c r="L3284" s="51" t="s">
        <v>15</v>
      </c>
      <c r="N3284" s="53">
        <v>0</v>
      </c>
      <c r="P3284" s="53">
        <v>0</v>
      </c>
    </row>
    <row r="3285" spans="1:16" hidden="1">
      <c r="A3285" s="19" t="s">
        <v>1985</v>
      </c>
      <c r="B3285" s="19" t="s">
        <v>1730</v>
      </c>
      <c r="D3285" s="51" t="s">
        <v>1879</v>
      </c>
      <c r="E3285" s="51" t="s">
        <v>4</v>
      </c>
      <c r="F3285" s="51" t="s">
        <v>4</v>
      </c>
      <c r="H3285" s="51" t="s">
        <v>623</v>
      </c>
      <c r="J3285" s="51" t="s">
        <v>3590</v>
      </c>
      <c r="K3285" s="51" t="s">
        <v>3589</v>
      </c>
      <c r="L3285" s="51" t="s">
        <v>15</v>
      </c>
      <c r="N3285" s="53">
        <v>8.6209502970174517E-2</v>
      </c>
      <c r="P3285" s="53">
        <v>8.6209502970174517E-2</v>
      </c>
    </row>
    <row r="3286" spans="1:16" hidden="1">
      <c r="A3286" s="19" t="s">
        <v>1984</v>
      </c>
      <c r="B3286" s="19" t="s">
        <v>1730</v>
      </c>
      <c r="D3286" s="51" t="s">
        <v>1879</v>
      </c>
      <c r="E3286" s="51" t="s">
        <v>4</v>
      </c>
      <c r="F3286" s="51" t="s">
        <v>4</v>
      </c>
      <c r="H3286" s="51" t="s">
        <v>623</v>
      </c>
      <c r="J3286" s="51" t="s">
        <v>3590</v>
      </c>
      <c r="K3286" s="51" t="s">
        <v>3589</v>
      </c>
      <c r="L3286" s="51" t="s">
        <v>15</v>
      </c>
      <c r="N3286" s="53">
        <v>11715.56179049703</v>
      </c>
      <c r="P3286" s="53">
        <v>11715.56179049703</v>
      </c>
    </row>
    <row r="3287" spans="1:16" hidden="1">
      <c r="A3287" s="19" t="s">
        <v>1993</v>
      </c>
      <c r="B3287" s="19" t="s">
        <v>3633</v>
      </c>
      <c r="D3287" s="51" t="s">
        <v>1879</v>
      </c>
      <c r="E3287" s="51" t="s">
        <v>4</v>
      </c>
      <c r="F3287" s="51" t="s">
        <v>4</v>
      </c>
      <c r="H3287" s="51" t="s">
        <v>623</v>
      </c>
      <c r="I3287" s="51" t="s">
        <v>3592</v>
      </c>
      <c r="J3287" s="51" t="s">
        <v>2782</v>
      </c>
      <c r="N3287" s="53">
        <v>154</v>
      </c>
      <c r="O3287" s="53">
        <v>0</v>
      </c>
      <c r="P3287" s="53">
        <v>154</v>
      </c>
    </row>
    <row r="3288" spans="1:16" hidden="1">
      <c r="A3288" s="19" t="s">
        <v>1983</v>
      </c>
      <c r="B3288" s="19" t="s">
        <v>3633</v>
      </c>
      <c r="D3288" s="51" t="s">
        <v>1879</v>
      </c>
      <c r="E3288" s="51" t="s">
        <v>4</v>
      </c>
      <c r="F3288" s="51" t="s">
        <v>4</v>
      </c>
      <c r="H3288" s="51" t="s">
        <v>623</v>
      </c>
      <c r="J3288" s="51" t="s">
        <v>3632</v>
      </c>
      <c r="K3288" s="51" t="s">
        <v>2782</v>
      </c>
      <c r="N3288" s="53">
        <v>2682</v>
      </c>
      <c r="P3288" s="53">
        <v>2682</v>
      </c>
    </row>
    <row r="3289" spans="1:16" hidden="1">
      <c r="A3289" s="19" t="s">
        <v>2745</v>
      </c>
      <c r="B3289" s="19" t="s">
        <v>1731</v>
      </c>
      <c r="D3289" s="51" t="s">
        <v>1879</v>
      </c>
      <c r="E3289" s="51" t="s">
        <v>4</v>
      </c>
      <c r="F3289" s="51" t="s">
        <v>4</v>
      </c>
      <c r="H3289" s="51" t="s">
        <v>623</v>
      </c>
      <c r="J3289" s="51" t="s">
        <v>2782</v>
      </c>
      <c r="N3289" s="53">
        <v>4971</v>
      </c>
      <c r="P3289" s="53">
        <v>4971</v>
      </c>
    </row>
    <row r="3290" spans="1:16" hidden="1">
      <c r="A3290" s="19" t="s">
        <v>1993</v>
      </c>
      <c r="B3290" s="19" t="s">
        <v>3631</v>
      </c>
      <c r="D3290" s="51" t="s">
        <v>1879</v>
      </c>
      <c r="E3290" s="51" t="s">
        <v>4</v>
      </c>
      <c r="F3290" s="51" t="s">
        <v>4</v>
      </c>
      <c r="H3290" s="51" t="s">
        <v>623</v>
      </c>
      <c r="I3290" s="51" t="s">
        <v>3590</v>
      </c>
      <c r="J3290" s="51" t="s">
        <v>2781</v>
      </c>
      <c r="N3290" s="53">
        <v>117</v>
      </c>
      <c r="O3290" s="53">
        <v>0</v>
      </c>
      <c r="P3290" s="53">
        <v>117</v>
      </c>
    </row>
    <row r="3291" spans="1:16" hidden="1">
      <c r="A3291" s="19" t="s">
        <v>1983</v>
      </c>
      <c r="B3291" s="19" t="s">
        <v>3631</v>
      </c>
      <c r="D3291" s="51" t="s">
        <v>1879</v>
      </c>
      <c r="E3291" s="51" t="s">
        <v>4</v>
      </c>
      <c r="F3291" s="51" t="s">
        <v>4</v>
      </c>
      <c r="H3291" s="51" t="s">
        <v>623</v>
      </c>
      <c r="J3291" s="51" t="s">
        <v>3630</v>
      </c>
      <c r="K3291" s="51" t="s">
        <v>2781</v>
      </c>
      <c r="N3291" s="53">
        <v>1283</v>
      </c>
      <c r="P3291" s="53">
        <v>1283</v>
      </c>
    </row>
    <row r="3292" spans="1:16" hidden="1">
      <c r="A3292" s="19" t="s">
        <v>2745</v>
      </c>
      <c r="B3292" s="19" t="s">
        <v>1732</v>
      </c>
      <c r="D3292" s="51" t="s">
        <v>1879</v>
      </c>
      <c r="E3292" s="51" t="s">
        <v>4</v>
      </c>
      <c r="F3292" s="51" t="s">
        <v>4</v>
      </c>
      <c r="H3292" s="51" t="s">
        <v>623</v>
      </c>
      <c r="J3292" s="51" t="s">
        <v>2781</v>
      </c>
      <c r="N3292" s="53">
        <v>2651</v>
      </c>
      <c r="P3292" s="53">
        <v>2651</v>
      </c>
    </row>
    <row r="3293" spans="1:16" hidden="1">
      <c r="A3293" s="19" t="s">
        <v>1994</v>
      </c>
      <c r="B3293" s="19" t="s">
        <v>1733</v>
      </c>
      <c r="D3293" s="51" t="s">
        <v>1879</v>
      </c>
      <c r="E3293" s="51" t="s">
        <v>4</v>
      </c>
      <c r="F3293" s="51" t="s">
        <v>4</v>
      </c>
      <c r="H3293" s="51" t="s">
        <v>623</v>
      </c>
      <c r="I3293" s="51" t="s">
        <v>3944</v>
      </c>
      <c r="J3293" s="51" t="s">
        <v>3943</v>
      </c>
      <c r="N3293" s="53">
        <v>8508</v>
      </c>
      <c r="P3293" s="53">
        <v>8508</v>
      </c>
    </row>
    <row r="3294" spans="1:16" hidden="1">
      <c r="A3294" s="19" t="s">
        <v>1986</v>
      </c>
      <c r="B3294" s="19" t="s">
        <v>194</v>
      </c>
      <c r="D3294" s="51" t="s">
        <v>1879</v>
      </c>
      <c r="E3294" s="51" t="s">
        <v>460</v>
      </c>
      <c r="F3294" s="51" t="s">
        <v>460</v>
      </c>
      <c r="H3294" s="51" t="s">
        <v>623</v>
      </c>
      <c r="J3294" s="51" t="s">
        <v>3148</v>
      </c>
      <c r="K3294" s="51" t="s">
        <v>3147</v>
      </c>
      <c r="L3294" s="51" t="s">
        <v>3146</v>
      </c>
      <c r="N3294" s="53">
        <v>0</v>
      </c>
      <c r="P3294" s="53">
        <v>0</v>
      </c>
    </row>
    <row r="3295" spans="1:16" hidden="1">
      <c r="A3295" s="19" t="s">
        <v>1985</v>
      </c>
      <c r="B3295" s="19" t="s">
        <v>194</v>
      </c>
      <c r="D3295" s="51" t="s">
        <v>1879</v>
      </c>
      <c r="E3295" s="51" t="s">
        <v>460</v>
      </c>
      <c r="F3295" s="51" t="s">
        <v>460</v>
      </c>
      <c r="H3295" s="51" t="s">
        <v>623</v>
      </c>
      <c r="J3295" s="51" t="s">
        <v>3148</v>
      </c>
      <c r="K3295" s="51" t="s">
        <v>3147</v>
      </c>
      <c r="L3295" s="51" t="s">
        <v>3146</v>
      </c>
      <c r="N3295" s="53">
        <v>2.7738829275937092E-2</v>
      </c>
      <c r="P3295" s="53">
        <v>2.7738829275937092E-2</v>
      </c>
    </row>
    <row r="3296" spans="1:16" hidden="1">
      <c r="A3296" s="19" t="s">
        <v>1984</v>
      </c>
      <c r="B3296" s="19" t="s">
        <v>194</v>
      </c>
      <c r="D3296" s="51" t="s">
        <v>1879</v>
      </c>
      <c r="E3296" s="51" t="s">
        <v>460</v>
      </c>
      <c r="F3296" s="51" t="s">
        <v>460</v>
      </c>
      <c r="H3296" s="51" t="s">
        <v>623</v>
      </c>
      <c r="J3296" s="51" t="s">
        <v>3148</v>
      </c>
      <c r="K3296" s="51" t="s">
        <v>3147</v>
      </c>
      <c r="L3296" s="51" t="s">
        <v>3146</v>
      </c>
      <c r="N3296" s="53">
        <v>3769.6072611707241</v>
      </c>
      <c r="P3296" s="53">
        <v>3769.6072611707241</v>
      </c>
    </row>
    <row r="3297" spans="1:16" hidden="1">
      <c r="A3297" s="19" t="s">
        <v>1993</v>
      </c>
      <c r="B3297" s="19" t="s">
        <v>2459</v>
      </c>
      <c r="D3297" s="51" t="s">
        <v>1879</v>
      </c>
      <c r="E3297" s="51" t="s">
        <v>460</v>
      </c>
      <c r="F3297" s="51" t="s">
        <v>460</v>
      </c>
      <c r="G3297" s="51" t="s">
        <v>623</v>
      </c>
      <c r="H3297" s="51" t="s">
        <v>44</v>
      </c>
      <c r="I3297" s="51" t="s">
        <v>2458</v>
      </c>
      <c r="N3297" s="53">
        <v>24</v>
      </c>
      <c r="O3297" s="53">
        <v>0</v>
      </c>
      <c r="P3297" s="53">
        <v>24</v>
      </c>
    </row>
    <row r="3298" spans="1:16" hidden="1">
      <c r="A3298" s="19" t="s">
        <v>39</v>
      </c>
      <c r="B3298" s="19" t="s">
        <v>1734</v>
      </c>
      <c r="D3298" s="51" t="s">
        <v>1879</v>
      </c>
      <c r="E3298" s="51" t="s">
        <v>622</v>
      </c>
      <c r="F3298" s="51" t="s">
        <v>622</v>
      </c>
      <c r="H3298" s="51" t="s">
        <v>623</v>
      </c>
      <c r="J3298" s="51" t="s">
        <v>2009</v>
      </c>
      <c r="K3298" s="51" t="s">
        <v>2009</v>
      </c>
      <c r="N3298" s="53">
        <v>820.01</v>
      </c>
      <c r="P3298" s="53">
        <v>820.01</v>
      </c>
    </row>
    <row r="3299" spans="1:16" hidden="1">
      <c r="A3299" s="19" t="s">
        <v>2149</v>
      </c>
      <c r="B3299" s="19" t="s">
        <v>1735</v>
      </c>
      <c r="D3299" s="51" t="s">
        <v>1879</v>
      </c>
      <c r="E3299" s="51" t="s">
        <v>672</v>
      </c>
      <c r="F3299" s="51" t="s">
        <v>672</v>
      </c>
      <c r="G3299" s="51" t="s">
        <v>671</v>
      </c>
      <c r="H3299" s="51" t="s">
        <v>671</v>
      </c>
      <c r="L3299" s="51" t="s">
        <v>15</v>
      </c>
      <c r="N3299" s="53">
        <v>1366.8150299065123</v>
      </c>
      <c r="O3299" s="53">
        <v>0</v>
      </c>
      <c r="P3299" s="53">
        <v>1366.8150299065123</v>
      </c>
    </row>
    <row r="3300" spans="1:16" s="135" customFormat="1">
      <c r="A3300" s="135" t="s">
        <v>2149</v>
      </c>
      <c r="B3300" s="135" t="s">
        <v>574</v>
      </c>
      <c r="C3300" s="137" t="s">
        <v>681</v>
      </c>
      <c r="D3300" s="137" t="s">
        <v>3982</v>
      </c>
      <c r="E3300" s="137" t="s">
        <v>103</v>
      </c>
      <c r="F3300" s="137" t="s">
        <v>1888</v>
      </c>
      <c r="G3300" s="137" t="s">
        <v>103</v>
      </c>
      <c r="H3300" s="137" t="s">
        <v>466</v>
      </c>
      <c r="I3300" s="137"/>
      <c r="J3300" s="137" t="s">
        <v>4069</v>
      </c>
      <c r="K3300" s="137"/>
      <c r="L3300" s="137">
        <v>7050</v>
      </c>
      <c r="M3300" s="137"/>
      <c r="N3300" s="136">
        <v>6.8535416430700531</v>
      </c>
      <c r="O3300" s="136">
        <v>0</v>
      </c>
      <c r="P3300" s="136">
        <v>6.8535416430700531</v>
      </c>
    </row>
    <row r="3301" spans="1:16" hidden="1">
      <c r="A3301" s="19" t="s">
        <v>1986</v>
      </c>
      <c r="B3301" s="19" t="s">
        <v>3157</v>
      </c>
      <c r="D3301" s="51" t="s">
        <v>1879</v>
      </c>
      <c r="E3301" s="51" t="s">
        <v>460</v>
      </c>
      <c r="F3301" s="51" t="s">
        <v>460</v>
      </c>
      <c r="H3301" s="51" t="s">
        <v>623</v>
      </c>
      <c r="J3301" s="51" t="s">
        <v>3156</v>
      </c>
      <c r="K3301" s="51" t="s">
        <v>3155</v>
      </c>
      <c r="N3301" s="53">
        <v>0</v>
      </c>
      <c r="P3301" s="53">
        <v>0</v>
      </c>
    </row>
    <row r="3302" spans="1:16" hidden="1">
      <c r="A3302" s="19" t="s">
        <v>1985</v>
      </c>
      <c r="B3302" s="19" t="s">
        <v>3157</v>
      </c>
      <c r="D3302" s="51" t="s">
        <v>1879</v>
      </c>
      <c r="E3302" s="51" t="s">
        <v>460</v>
      </c>
      <c r="F3302" s="51" t="s">
        <v>460</v>
      </c>
      <c r="H3302" s="51" t="s">
        <v>623</v>
      </c>
      <c r="J3302" s="51" t="s">
        <v>3156</v>
      </c>
      <c r="K3302" s="51" t="s">
        <v>3155</v>
      </c>
      <c r="N3302" s="53">
        <v>3.0044215409298542E-2</v>
      </c>
      <c r="P3302" s="53">
        <v>3.0044215409298542E-2</v>
      </c>
    </row>
    <row r="3303" spans="1:16" hidden="1">
      <c r="A3303" s="19" t="s">
        <v>1984</v>
      </c>
      <c r="B3303" s="19" t="s">
        <v>3157</v>
      </c>
      <c r="D3303" s="51" t="s">
        <v>1879</v>
      </c>
      <c r="E3303" s="51" t="s">
        <v>460</v>
      </c>
      <c r="F3303" s="51" t="s">
        <v>460</v>
      </c>
      <c r="H3303" s="51" t="s">
        <v>623</v>
      </c>
      <c r="J3303" s="51" t="s">
        <v>3156</v>
      </c>
      <c r="K3303" s="51" t="s">
        <v>3155</v>
      </c>
      <c r="N3303" s="53">
        <v>4082.9009557845907</v>
      </c>
      <c r="P3303" s="53">
        <v>4082.9009557845907</v>
      </c>
    </row>
    <row r="3304" spans="1:16" hidden="1">
      <c r="A3304" s="19" t="s">
        <v>1986</v>
      </c>
      <c r="B3304" s="19" t="s">
        <v>3154</v>
      </c>
      <c r="D3304" s="51" t="s">
        <v>1879</v>
      </c>
      <c r="E3304" s="51" t="s">
        <v>460</v>
      </c>
      <c r="F3304" s="51" t="s">
        <v>460</v>
      </c>
      <c r="H3304" s="51" t="s">
        <v>623</v>
      </c>
      <c r="J3304" s="51" t="s">
        <v>3153</v>
      </c>
      <c r="K3304" s="51" t="s">
        <v>3152</v>
      </c>
      <c r="N3304" s="53">
        <v>0</v>
      </c>
      <c r="P3304" s="53">
        <v>0</v>
      </c>
    </row>
    <row r="3305" spans="1:16" hidden="1">
      <c r="A3305" s="19" t="s">
        <v>1985</v>
      </c>
      <c r="B3305" s="19" t="s">
        <v>3154</v>
      </c>
      <c r="D3305" s="51" t="s">
        <v>1879</v>
      </c>
      <c r="E3305" s="51" t="s">
        <v>460</v>
      </c>
      <c r="F3305" s="51" t="s">
        <v>460</v>
      </c>
      <c r="H3305" s="51" t="s">
        <v>623</v>
      </c>
      <c r="J3305" s="51" t="s">
        <v>3153</v>
      </c>
      <c r="K3305" s="51" t="s">
        <v>3152</v>
      </c>
      <c r="N3305" s="53">
        <v>3.0216617520141081E-2</v>
      </c>
      <c r="P3305" s="53">
        <v>3.0216617520141081E-2</v>
      </c>
    </row>
    <row r="3306" spans="1:16" hidden="1">
      <c r="A3306" s="19" t="s">
        <v>1984</v>
      </c>
      <c r="B3306" s="19" t="s">
        <v>3154</v>
      </c>
      <c r="D3306" s="51" t="s">
        <v>1879</v>
      </c>
      <c r="E3306" s="51" t="s">
        <v>460</v>
      </c>
      <c r="F3306" s="51" t="s">
        <v>460</v>
      </c>
      <c r="H3306" s="51" t="s">
        <v>623</v>
      </c>
      <c r="J3306" s="51" t="s">
        <v>3153</v>
      </c>
      <c r="K3306" s="51" t="s">
        <v>3152</v>
      </c>
      <c r="N3306" s="53">
        <v>4106.3297833824799</v>
      </c>
      <c r="P3306" s="53">
        <v>4106.3297833824799</v>
      </c>
    </row>
    <row r="3307" spans="1:16" hidden="1">
      <c r="A3307" s="19" t="s">
        <v>1986</v>
      </c>
      <c r="B3307" s="19" t="s">
        <v>3151</v>
      </c>
      <c r="D3307" s="51" t="s">
        <v>1879</v>
      </c>
      <c r="E3307" s="51" t="s">
        <v>460</v>
      </c>
      <c r="F3307" s="51" t="s">
        <v>460</v>
      </c>
      <c r="H3307" s="51" t="s">
        <v>623</v>
      </c>
      <c r="J3307" s="51" t="s">
        <v>3150</v>
      </c>
      <c r="K3307" s="51" t="s">
        <v>3149</v>
      </c>
      <c r="N3307" s="53">
        <v>0</v>
      </c>
      <c r="P3307" s="53">
        <v>0</v>
      </c>
    </row>
    <row r="3308" spans="1:16" hidden="1">
      <c r="A3308" s="19" t="s">
        <v>1985</v>
      </c>
      <c r="B3308" s="19" t="s">
        <v>3151</v>
      </c>
      <c r="D3308" s="51" t="s">
        <v>1879</v>
      </c>
      <c r="E3308" s="51" t="s">
        <v>460</v>
      </c>
      <c r="F3308" s="51" t="s">
        <v>460</v>
      </c>
      <c r="H3308" s="51" t="s">
        <v>623</v>
      </c>
      <c r="J3308" s="51" t="s">
        <v>3150</v>
      </c>
      <c r="K3308" s="51" t="s">
        <v>3149</v>
      </c>
      <c r="N3308" s="53">
        <v>2.0036276186210348E-2</v>
      </c>
      <c r="P3308" s="53">
        <v>2.0036276186210348E-2</v>
      </c>
    </row>
    <row r="3309" spans="1:16" hidden="1">
      <c r="A3309" s="19" t="s">
        <v>1984</v>
      </c>
      <c r="B3309" s="19" t="s">
        <v>3151</v>
      </c>
      <c r="D3309" s="51" t="s">
        <v>1879</v>
      </c>
      <c r="E3309" s="51" t="s">
        <v>460</v>
      </c>
      <c r="F3309" s="51" t="s">
        <v>460</v>
      </c>
      <c r="H3309" s="51" t="s">
        <v>623</v>
      </c>
      <c r="J3309" s="51" t="s">
        <v>3150</v>
      </c>
      <c r="K3309" s="51" t="s">
        <v>3149</v>
      </c>
      <c r="N3309" s="53">
        <v>2722.857963723814</v>
      </c>
      <c r="P3309" s="53">
        <v>2722.857963723814</v>
      </c>
    </row>
    <row r="3310" spans="1:16" hidden="1">
      <c r="A3310" s="19" t="s">
        <v>1989</v>
      </c>
      <c r="B3310" s="19" t="s">
        <v>3797</v>
      </c>
      <c r="D3310" s="51" t="s">
        <v>1879</v>
      </c>
      <c r="E3310" s="51" t="s">
        <v>0</v>
      </c>
      <c r="F3310" s="51" t="s">
        <v>722</v>
      </c>
      <c r="H3310" s="51" t="s">
        <v>623</v>
      </c>
      <c r="J3310" s="51" t="s">
        <v>3796</v>
      </c>
      <c r="K3310" s="51" t="s">
        <v>3795</v>
      </c>
      <c r="L3310" s="51" t="s">
        <v>3794</v>
      </c>
      <c r="N3310" s="53">
        <v>41775</v>
      </c>
      <c r="O3310" s="53">
        <v>0</v>
      </c>
      <c r="P3310" s="53">
        <v>41775</v>
      </c>
    </row>
    <row r="3311" spans="1:16" s="135" customFormat="1">
      <c r="A3311" s="135" t="s">
        <v>2024</v>
      </c>
      <c r="B3311" s="135" t="s">
        <v>4211</v>
      </c>
      <c r="C3311" s="137" t="s">
        <v>681</v>
      </c>
      <c r="D3311" s="137" t="s">
        <v>3982</v>
      </c>
      <c r="E3311" s="137" t="s">
        <v>4</v>
      </c>
      <c r="F3311" s="137" t="s">
        <v>4</v>
      </c>
      <c r="G3311" s="137" t="s">
        <v>4</v>
      </c>
      <c r="H3311" s="137" t="s">
        <v>6</v>
      </c>
      <c r="I3311" s="137"/>
      <c r="J3311" s="137"/>
      <c r="K3311" s="137" t="s">
        <v>4210</v>
      </c>
      <c r="L3311" s="137"/>
      <c r="M3311" s="137"/>
      <c r="N3311" s="136">
        <v>1186</v>
      </c>
      <c r="O3311" s="136"/>
      <c r="P3311" s="136">
        <v>1186</v>
      </c>
    </row>
    <row r="3312" spans="1:16" hidden="1">
      <c r="A3312" s="19" t="s">
        <v>2149</v>
      </c>
      <c r="B3312" s="19" t="s">
        <v>1736</v>
      </c>
      <c r="D3312" s="51" t="s">
        <v>1879</v>
      </c>
      <c r="E3312" s="51" t="s">
        <v>672</v>
      </c>
      <c r="F3312" s="51" t="s">
        <v>672</v>
      </c>
      <c r="G3312" s="51" t="s">
        <v>671</v>
      </c>
      <c r="H3312" s="51" t="s">
        <v>6</v>
      </c>
      <c r="J3312" s="51" t="s">
        <v>2405</v>
      </c>
      <c r="L3312" s="51">
        <v>56974</v>
      </c>
      <c r="N3312" s="53">
        <v>82.751736049774721</v>
      </c>
      <c r="O3312" s="53">
        <v>0</v>
      </c>
      <c r="P3312" s="53">
        <v>82.751736049774721</v>
      </c>
    </row>
    <row r="3313" spans="1:16" s="135" customFormat="1">
      <c r="A3313" s="135" t="s">
        <v>2149</v>
      </c>
      <c r="B3313" s="135" t="s">
        <v>575</v>
      </c>
      <c r="C3313" s="137" t="s">
        <v>681</v>
      </c>
      <c r="D3313" s="137" t="s">
        <v>3982</v>
      </c>
      <c r="E3313" s="137" t="s">
        <v>103</v>
      </c>
      <c r="F3313" s="137" t="s">
        <v>1888</v>
      </c>
      <c r="G3313" s="137" t="s">
        <v>103</v>
      </c>
      <c r="H3313" s="137" t="s">
        <v>6</v>
      </c>
      <c r="I3313" s="137"/>
      <c r="J3313" s="137" t="s">
        <v>4070</v>
      </c>
      <c r="K3313" s="137"/>
      <c r="L3313" s="137">
        <v>3041</v>
      </c>
      <c r="M3313" s="137"/>
      <c r="N3313" s="136">
        <v>70.855546341049404</v>
      </c>
      <c r="O3313" s="136">
        <v>0</v>
      </c>
      <c r="P3313" s="136">
        <v>70.855546341049404</v>
      </c>
    </row>
    <row r="3314" spans="1:16" hidden="1">
      <c r="A3314" s="19" t="s">
        <v>1986</v>
      </c>
      <c r="B3314" s="19" t="s">
        <v>1737</v>
      </c>
      <c r="D3314" s="51" t="s">
        <v>1879</v>
      </c>
      <c r="E3314" s="51" t="s">
        <v>622</v>
      </c>
      <c r="F3314" s="51" t="s">
        <v>622</v>
      </c>
      <c r="H3314" s="51" t="s">
        <v>623</v>
      </c>
      <c r="J3314" s="51" t="s">
        <v>44</v>
      </c>
      <c r="K3314" s="51" t="s">
        <v>44</v>
      </c>
      <c r="L3314" s="51">
        <v>57515</v>
      </c>
      <c r="N3314" s="53">
        <v>0</v>
      </c>
      <c r="P3314" s="53">
        <v>0</v>
      </c>
    </row>
    <row r="3315" spans="1:16" hidden="1">
      <c r="A3315" s="19" t="s">
        <v>1986</v>
      </c>
      <c r="B3315" s="19" t="s">
        <v>1737</v>
      </c>
      <c r="D3315" s="51" t="s">
        <v>1879</v>
      </c>
      <c r="E3315" s="51" t="s">
        <v>622</v>
      </c>
      <c r="F3315" s="51" t="s">
        <v>622</v>
      </c>
      <c r="H3315" s="51" t="s">
        <v>623</v>
      </c>
      <c r="J3315" s="51" t="s">
        <v>44</v>
      </c>
      <c r="K3315" s="51" t="s">
        <v>44</v>
      </c>
      <c r="L3315" s="51">
        <v>57515</v>
      </c>
      <c r="N3315" s="53">
        <v>0</v>
      </c>
      <c r="P3315" s="53">
        <v>0</v>
      </c>
    </row>
    <row r="3316" spans="1:16" hidden="1">
      <c r="A3316" s="19" t="s">
        <v>1986</v>
      </c>
      <c r="B3316" s="19" t="s">
        <v>1737</v>
      </c>
      <c r="D3316" s="51" t="s">
        <v>1879</v>
      </c>
      <c r="E3316" s="51" t="s">
        <v>622</v>
      </c>
      <c r="F3316" s="51" t="s">
        <v>622</v>
      </c>
      <c r="H3316" s="51" t="s">
        <v>623</v>
      </c>
      <c r="J3316" s="51" t="s">
        <v>44</v>
      </c>
      <c r="K3316" s="51" t="s">
        <v>44</v>
      </c>
      <c r="L3316" s="51">
        <v>57515</v>
      </c>
      <c r="N3316" s="53">
        <v>0</v>
      </c>
      <c r="P3316" s="53">
        <v>0</v>
      </c>
    </row>
    <row r="3317" spans="1:16" hidden="1">
      <c r="A3317" s="19" t="s">
        <v>1986</v>
      </c>
      <c r="B3317" s="19" t="s">
        <v>1737</v>
      </c>
      <c r="D3317" s="51" t="s">
        <v>1879</v>
      </c>
      <c r="E3317" s="51" t="s">
        <v>622</v>
      </c>
      <c r="F3317" s="51" t="s">
        <v>622</v>
      </c>
      <c r="H3317" s="51" t="s">
        <v>623</v>
      </c>
      <c r="J3317" s="51" t="s">
        <v>44</v>
      </c>
      <c r="K3317" s="51" t="s">
        <v>44</v>
      </c>
      <c r="L3317" s="51">
        <v>57515</v>
      </c>
      <c r="N3317" s="53">
        <v>0</v>
      </c>
      <c r="P3317" s="53">
        <v>0</v>
      </c>
    </row>
    <row r="3318" spans="1:16" hidden="1">
      <c r="A3318" s="19" t="s">
        <v>1986</v>
      </c>
      <c r="B3318" s="19" t="s">
        <v>1737</v>
      </c>
      <c r="D3318" s="51" t="s">
        <v>1879</v>
      </c>
      <c r="E3318" s="51" t="s">
        <v>622</v>
      </c>
      <c r="F3318" s="51" t="s">
        <v>622</v>
      </c>
      <c r="H3318" s="51" t="s">
        <v>623</v>
      </c>
      <c r="J3318" s="51" t="s">
        <v>44</v>
      </c>
      <c r="K3318" s="51" t="s">
        <v>44</v>
      </c>
      <c r="L3318" s="51">
        <v>57515</v>
      </c>
      <c r="N3318" s="53">
        <v>0</v>
      </c>
      <c r="P3318" s="53">
        <v>0</v>
      </c>
    </row>
    <row r="3319" spans="1:16" hidden="1">
      <c r="A3319" s="19" t="s">
        <v>1985</v>
      </c>
      <c r="B3319" s="19" t="s">
        <v>1737</v>
      </c>
      <c r="D3319" s="51" t="s">
        <v>1879</v>
      </c>
      <c r="E3319" s="51" t="s">
        <v>622</v>
      </c>
      <c r="F3319" s="51" t="s">
        <v>622</v>
      </c>
      <c r="H3319" s="51" t="s">
        <v>623</v>
      </c>
      <c r="J3319" s="51" t="s">
        <v>44</v>
      </c>
      <c r="K3319" s="51" t="s">
        <v>44</v>
      </c>
      <c r="L3319" s="51">
        <v>57515</v>
      </c>
      <c r="N3319" s="53">
        <v>0.61429440682084047</v>
      </c>
      <c r="P3319" s="53">
        <v>0.61429440682084047</v>
      </c>
    </row>
    <row r="3320" spans="1:16" hidden="1">
      <c r="A3320" s="19" t="s">
        <v>1985</v>
      </c>
      <c r="B3320" s="19" t="s">
        <v>1737</v>
      </c>
      <c r="D3320" s="51" t="s">
        <v>1879</v>
      </c>
      <c r="E3320" s="51" t="s">
        <v>622</v>
      </c>
      <c r="F3320" s="51" t="s">
        <v>622</v>
      </c>
      <c r="H3320" s="51" t="s">
        <v>623</v>
      </c>
      <c r="J3320" s="51" t="s">
        <v>44</v>
      </c>
      <c r="K3320" s="51" t="s">
        <v>44</v>
      </c>
      <c r="L3320" s="51">
        <v>57515</v>
      </c>
      <c r="N3320" s="53">
        <v>0.53398711352369643</v>
      </c>
      <c r="P3320" s="53">
        <v>0.53398711352369643</v>
      </c>
    </row>
    <row r="3321" spans="1:16" hidden="1">
      <c r="A3321" s="19" t="s">
        <v>1985</v>
      </c>
      <c r="B3321" s="19" t="s">
        <v>1737</v>
      </c>
      <c r="D3321" s="51" t="s">
        <v>1879</v>
      </c>
      <c r="E3321" s="51" t="s">
        <v>622</v>
      </c>
      <c r="F3321" s="51" t="s">
        <v>622</v>
      </c>
      <c r="H3321" s="51" t="s">
        <v>623</v>
      </c>
      <c r="J3321" s="51" t="s">
        <v>44</v>
      </c>
      <c r="K3321" s="51" t="s">
        <v>44</v>
      </c>
      <c r="L3321" s="51">
        <v>57515</v>
      </c>
      <c r="N3321" s="53">
        <v>0.54611546331387528</v>
      </c>
      <c r="P3321" s="53">
        <v>0.54611546331387528</v>
      </c>
    </row>
    <row r="3322" spans="1:16" hidden="1">
      <c r="A3322" s="19" t="s">
        <v>1985</v>
      </c>
      <c r="B3322" s="19" t="s">
        <v>1737</v>
      </c>
      <c r="D3322" s="51" t="s">
        <v>1879</v>
      </c>
      <c r="E3322" s="51" t="s">
        <v>622</v>
      </c>
      <c r="F3322" s="51" t="s">
        <v>622</v>
      </c>
      <c r="H3322" s="51" t="s">
        <v>623</v>
      </c>
      <c r="J3322" s="51" t="s">
        <v>44</v>
      </c>
      <c r="K3322" s="51" t="s">
        <v>44</v>
      </c>
      <c r="L3322" s="51">
        <v>57515</v>
      </c>
      <c r="N3322" s="53">
        <v>0.43161058508551792</v>
      </c>
      <c r="P3322" s="53">
        <v>0.43161058508551792</v>
      </c>
    </row>
    <row r="3323" spans="1:16" hidden="1">
      <c r="A3323" s="19" t="s">
        <v>1985</v>
      </c>
      <c r="B3323" s="19" t="s">
        <v>1737</v>
      </c>
      <c r="D3323" s="51" t="s">
        <v>1879</v>
      </c>
      <c r="E3323" s="51" t="s">
        <v>622</v>
      </c>
      <c r="F3323" s="51" t="s">
        <v>622</v>
      </c>
      <c r="H3323" s="51" t="s">
        <v>623</v>
      </c>
      <c r="J3323" s="51" t="s">
        <v>44</v>
      </c>
      <c r="K3323" s="51" t="s">
        <v>44</v>
      </c>
      <c r="L3323" s="51">
        <v>57515</v>
      </c>
      <c r="N3323" s="53">
        <v>0.42795335729018064</v>
      </c>
      <c r="P3323" s="53">
        <v>0.42795335729018064</v>
      </c>
    </row>
    <row r="3324" spans="1:16" hidden="1">
      <c r="A3324" s="19" t="s">
        <v>1984</v>
      </c>
      <c r="B3324" s="19" t="s">
        <v>1737</v>
      </c>
      <c r="D3324" s="51" t="s">
        <v>1879</v>
      </c>
      <c r="E3324" s="51" t="s">
        <v>622</v>
      </c>
      <c r="F3324" s="51" t="s">
        <v>622</v>
      </c>
      <c r="H3324" s="51" t="s">
        <v>623</v>
      </c>
      <c r="J3324" s="51" t="s">
        <v>44</v>
      </c>
      <c r="K3324" s="51" t="s">
        <v>44</v>
      </c>
      <c r="L3324" s="51">
        <v>57515</v>
      </c>
      <c r="N3324" s="53">
        <v>83480.403351311732</v>
      </c>
      <c r="P3324" s="53">
        <v>83480.403351311732</v>
      </c>
    </row>
    <row r="3325" spans="1:16" hidden="1">
      <c r="A3325" s="19" t="s">
        <v>1984</v>
      </c>
      <c r="B3325" s="19" t="s">
        <v>1737</v>
      </c>
      <c r="D3325" s="51" t="s">
        <v>1879</v>
      </c>
      <c r="E3325" s="51" t="s">
        <v>622</v>
      </c>
      <c r="F3325" s="51" t="s">
        <v>622</v>
      </c>
      <c r="H3325" s="51" t="s">
        <v>623</v>
      </c>
      <c r="J3325" s="51" t="s">
        <v>44</v>
      </c>
      <c r="K3325" s="51" t="s">
        <v>44</v>
      </c>
      <c r="L3325" s="51">
        <v>57515</v>
      </c>
      <c r="N3325" s="53">
        <v>72566.930654737225</v>
      </c>
      <c r="P3325" s="53">
        <v>72566.930654737225</v>
      </c>
    </row>
    <row r="3326" spans="1:16" hidden="1">
      <c r="A3326" s="19" t="s">
        <v>1984</v>
      </c>
      <c r="B3326" s="19" t="s">
        <v>1737</v>
      </c>
      <c r="D3326" s="51" t="s">
        <v>1879</v>
      </c>
      <c r="E3326" s="51" t="s">
        <v>622</v>
      </c>
      <c r="F3326" s="51" t="s">
        <v>622</v>
      </c>
      <c r="H3326" s="51" t="s">
        <v>623</v>
      </c>
      <c r="J3326" s="51" t="s">
        <v>44</v>
      </c>
      <c r="K3326" s="51" t="s">
        <v>44</v>
      </c>
      <c r="L3326" s="51">
        <v>57515</v>
      </c>
      <c r="N3326" s="53">
        <v>74215.129826384931</v>
      </c>
      <c r="P3326" s="53">
        <v>74215.129826384931</v>
      </c>
    </row>
    <row r="3327" spans="1:16" hidden="1">
      <c r="A3327" s="19" t="s">
        <v>1984</v>
      </c>
      <c r="B3327" s="19" t="s">
        <v>1737</v>
      </c>
      <c r="D3327" s="51" t="s">
        <v>1879</v>
      </c>
      <c r="E3327" s="51" t="s">
        <v>622</v>
      </c>
      <c r="F3327" s="51" t="s">
        <v>622</v>
      </c>
      <c r="H3327" s="51" t="s">
        <v>623</v>
      </c>
      <c r="J3327" s="51" t="s">
        <v>44</v>
      </c>
      <c r="K3327" s="51" t="s">
        <v>44</v>
      </c>
      <c r="L3327" s="51">
        <v>57515</v>
      </c>
      <c r="N3327" s="53">
        <v>58654.328174834205</v>
      </c>
      <c r="P3327" s="53">
        <v>58654.328174834205</v>
      </c>
    </row>
    <row r="3328" spans="1:16" hidden="1">
      <c r="A3328" s="19" t="s">
        <v>1984</v>
      </c>
      <c r="B3328" s="19" t="s">
        <v>1737</v>
      </c>
      <c r="D3328" s="51" t="s">
        <v>1879</v>
      </c>
      <c r="E3328" s="51" t="s">
        <v>622</v>
      </c>
      <c r="F3328" s="51" t="s">
        <v>622</v>
      </c>
      <c r="H3328" s="51" t="s">
        <v>623</v>
      </c>
      <c r="J3328" s="51" t="s">
        <v>44</v>
      </c>
      <c r="K3328" s="51" t="s">
        <v>44</v>
      </c>
      <c r="L3328" s="51">
        <v>57515</v>
      </c>
      <c r="N3328" s="53">
        <v>58157.324054151359</v>
      </c>
      <c r="P3328" s="53">
        <v>58157.324054151359</v>
      </c>
    </row>
    <row r="3329" spans="1:16" hidden="1">
      <c r="A3329" s="19" t="s">
        <v>2654</v>
      </c>
      <c r="B3329" s="19" t="s">
        <v>1738</v>
      </c>
      <c r="D3329" s="51" t="s">
        <v>1879</v>
      </c>
      <c r="E3329" s="51" t="s">
        <v>622</v>
      </c>
      <c r="F3329" s="51" t="s">
        <v>622</v>
      </c>
      <c r="H3329" s="51" t="s">
        <v>623</v>
      </c>
      <c r="L3329" s="51">
        <v>56078</v>
      </c>
      <c r="N3329" s="53">
        <v>1152974.135</v>
      </c>
      <c r="O3329" s="53">
        <v>715244</v>
      </c>
      <c r="P3329" s="53">
        <v>437730.13500000001</v>
      </c>
    </row>
    <row r="3330" spans="1:16" hidden="1">
      <c r="A3330" s="19" t="s">
        <v>1980</v>
      </c>
      <c r="B3330" s="19" t="s">
        <v>1738</v>
      </c>
      <c r="D3330" s="51" t="s">
        <v>1879</v>
      </c>
      <c r="E3330" s="51" t="s">
        <v>622</v>
      </c>
      <c r="F3330" s="51" t="s">
        <v>622</v>
      </c>
      <c r="H3330" s="51" t="s">
        <v>623</v>
      </c>
      <c r="L3330" s="51">
        <v>56078</v>
      </c>
      <c r="N3330" s="53">
        <v>29.093211483619779</v>
      </c>
      <c r="O3330" s="53">
        <v>17.821997899882227</v>
      </c>
      <c r="P3330" s="53">
        <v>11.271213583737552</v>
      </c>
    </row>
    <row r="3331" spans="1:16" hidden="1">
      <c r="A3331" s="19" t="s">
        <v>2654</v>
      </c>
      <c r="B3331" s="19" t="s">
        <v>1739</v>
      </c>
      <c r="D3331" s="51" t="s">
        <v>1879</v>
      </c>
      <c r="E3331" s="51" t="s">
        <v>622</v>
      </c>
      <c r="F3331" s="51" t="s">
        <v>622</v>
      </c>
      <c r="H3331" s="51" t="s">
        <v>623</v>
      </c>
      <c r="N3331" s="53">
        <v>963.68899999999996</v>
      </c>
      <c r="P3331" s="53">
        <v>963.68899999999996</v>
      </c>
    </row>
    <row r="3332" spans="1:16" hidden="1">
      <c r="A3332" s="19" t="s">
        <v>1980</v>
      </c>
      <c r="B3332" s="19" t="s">
        <v>1739</v>
      </c>
      <c r="D3332" s="51" t="s">
        <v>1879</v>
      </c>
      <c r="E3332" s="51" t="s">
        <v>622</v>
      </c>
      <c r="F3332" s="51" t="s">
        <v>622</v>
      </c>
      <c r="H3332" s="51" t="s">
        <v>623</v>
      </c>
      <c r="N3332" s="53">
        <v>2.4316944353168911E-2</v>
      </c>
      <c r="P3332" s="53">
        <v>2.4316944353168911E-2</v>
      </c>
    </row>
    <row r="3333" spans="1:16" hidden="1">
      <c r="A3333" s="19" t="s">
        <v>1986</v>
      </c>
      <c r="B3333" s="19" t="s">
        <v>1740</v>
      </c>
      <c r="D3333" s="51" t="s">
        <v>1879</v>
      </c>
      <c r="E3333" s="51" t="s">
        <v>103</v>
      </c>
      <c r="F3333" s="51" t="s">
        <v>103</v>
      </c>
      <c r="H3333" s="51" t="s">
        <v>623</v>
      </c>
      <c r="J3333" s="51" t="e">
        <v>#N/A</v>
      </c>
      <c r="K3333" s="51" t="s">
        <v>2778</v>
      </c>
      <c r="N3333" s="53">
        <v>0</v>
      </c>
      <c r="P3333" s="53">
        <v>0</v>
      </c>
    </row>
    <row r="3334" spans="1:16" hidden="1">
      <c r="A3334" s="19" t="s">
        <v>1985</v>
      </c>
      <c r="B3334" s="19" t="s">
        <v>1740</v>
      </c>
      <c r="D3334" s="51" t="s">
        <v>1879</v>
      </c>
      <c r="E3334" s="51" t="s">
        <v>103</v>
      </c>
      <c r="F3334" s="51" t="s">
        <v>103</v>
      </c>
      <c r="H3334" s="51" t="s">
        <v>623</v>
      </c>
      <c r="J3334" s="51" t="e">
        <v>#N/A</v>
      </c>
      <c r="K3334" s="51" t="s">
        <v>2778</v>
      </c>
      <c r="N3334" s="53">
        <v>1.0560613487420897E-3</v>
      </c>
      <c r="P3334" s="53">
        <v>1.0560613487420897E-3</v>
      </c>
    </row>
    <row r="3335" spans="1:16" hidden="1">
      <c r="A3335" s="19" t="s">
        <v>1984</v>
      </c>
      <c r="B3335" s="19" t="s">
        <v>1740</v>
      </c>
      <c r="D3335" s="51" t="s">
        <v>1879</v>
      </c>
      <c r="E3335" s="51" t="s">
        <v>103</v>
      </c>
      <c r="F3335" s="51" t="s">
        <v>103</v>
      </c>
      <c r="H3335" s="51" t="s">
        <v>623</v>
      </c>
      <c r="J3335" s="51" t="e">
        <v>#N/A</v>
      </c>
      <c r="K3335" s="51" t="s">
        <v>2778</v>
      </c>
      <c r="N3335" s="53">
        <v>143.51494393865124</v>
      </c>
      <c r="P3335" s="53">
        <v>143.51494393865124</v>
      </c>
    </row>
    <row r="3336" spans="1:16" hidden="1">
      <c r="A3336" s="19" t="s">
        <v>1986</v>
      </c>
      <c r="B3336" s="19" t="s">
        <v>1741</v>
      </c>
      <c r="C3336" s="51" t="s">
        <v>681</v>
      </c>
      <c r="D3336" s="51" t="s">
        <v>3982</v>
      </c>
      <c r="E3336" s="51" t="s">
        <v>676</v>
      </c>
      <c r="F3336" s="51" t="s">
        <v>676</v>
      </c>
      <c r="H3336" s="51" t="s">
        <v>1</v>
      </c>
      <c r="J3336" s="51" t="s">
        <v>44</v>
      </c>
      <c r="K3336" s="51" t="s">
        <v>44</v>
      </c>
      <c r="L3336" s="51">
        <v>3888</v>
      </c>
      <c r="N3336" s="53">
        <v>0</v>
      </c>
      <c r="P3336" s="53">
        <v>0</v>
      </c>
    </row>
    <row r="3337" spans="1:16" hidden="1">
      <c r="A3337" s="19" t="s">
        <v>1985</v>
      </c>
      <c r="B3337" s="19" t="s">
        <v>1741</v>
      </c>
      <c r="C3337" s="51" t="s">
        <v>681</v>
      </c>
      <c r="D3337" s="51" t="s">
        <v>3982</v>
      </c>
      <c r="E3337" s="51" t="s">
        <v>676</v>
      </c>
      <c r="F3337" s="51" t="s">
        <v>676</v>
      </c>
      <c r="H3337" s="51" t="s">
        <v>1</v>
      </c>
      <c r="J3337" s="51" t="s">
        <v>44</v>
      </c>
      <c r="K3337" s="51" t="s">
        <v>44</v>
      </c>
      <c r="L3337" s="51">
        <v>3888</v>
      </c>
      <c r="N3337" s="53">
        <v>0.45252518718186335</v>
      </c>
      <c r="P3337" s="53">
        <v>0.45252518718186335</v>
      </c>
    </row>
    <row r="3338" spans="1:16" hidden="1">
      <c r="A3338" s="19" t="s">
        <v>1984</v>
      </c>
      <c r="B3338" s="19" t="s">
        <v>1741</v>
      </c>
      <c r="C3338" s="51" t="s">
        <v>681</v>
      </c>
      <c r="D3338" s="51" t="s">
        <v>3982</v>
      </c>
      <c r="E3338" s="51" t="s">
        <v>676</v>
      </c>
      <c r="F3338" s="51" t="s">
        <v>676</v>
      </c>
      <c r="H3338" s="51" t="s">
        <v>1</v>
      </c>
      <c r="J3338" s="51" t="s">
        <v>44</v>
      </c>
      <c r="K3338" s="51" t="s">
        <v>44</v>
      </c>
      <c r="L3338" s="51">
        <v>3888</v>
      </c>
      <c r="N3338" s="53">
        <v>61496.547474812818</v>
      </c>
      <c r="P3338" s="53">
        <v>61496.547474812818</v>
      </c>
    </row>
    <row r="3339" spans="1:16" hidden="1">
      <c r="A3339" s="19" t="s">
        <v>2660</v>
      </c>
      <c r="B3339" s="19" t="s">
        <v>1742</v>
      </c>
      <c r="D3339" s="51" t="s">
        <v>1879</v>
      </c>
      <c r="E3339" s="51" t="s">
        <v>676</v>
      </c>
      <c r="F3339" s="51" t="s">
        <v>676</v>
      </c>
      <c r="H3339" s="51" t="s">
        <v>623</v>
      </c>
      <c r="N3339" s="53">
        <v>20553</v>
      </c>
      <c r="P3339" s="53">
        <v>20553</v>
      </c>
    </row>
    <row r="3340" spans="1:16" hidden="1">
      <c r="A3340" s="19" t="s">
        <v>2660</v>
      </c>
      <c r="B3340" s="19" t="s">
        <v>1742</v>
      </c>
      <c r="D3340" s="51" t="s">
        <v>1879</v>
      </c>
      <c r="E3340" s="51" t="s">
        <v>103</v>
      </c>
      <c r="F3340" s="51" t="s">
        <v>103</v>
      </c>
      <c r="H3340" s="51" t="s">
        <v>623</v>
      </c>
      <c r="N3340" s="53">
        <v>552</v>
      </c>
      <c r="P3340" s="53">
        <v>552</v>
      </c>
    </row>
    <row r="3341" spans="1:16" hidden="1">
      <c r="A3341" s="19" t="s">
        <v>611</v>
      </c>
      <c r="B3341" s="19" t="s">
        <v>1743</v>
      </c>
      <c r="D3341" s="51" t="s">
        <v>1879</v>
      </c>
      <c r="E3341" s="51" t="s">
        <v>676</v>
      </c>
      <c r="F3341" s="51" t="s">
        <v>676</v>
      </c>
      <c r="H3341" s="51" t="s">
        <v>623</v>
      </c>
      <c r="K3341" s="51" t="s">
        <v>2106</v>
      </c>
      <c r="L3341" s="51">
        <v>2518</v>
      </c>
      <c r="N3341" s="53">
        <v>8579.82</v>
      </c>
      <c r="P3341" s="53">
        <v>8579.82</v>
      </c>
    </row>
    <row r="3342" spans="1:16" hidden="1">
      <c r="A3342" s="19" t="s">
        <v>636</v>
      </c>
      <c r="B3342" s="19" t="s">
        <v>1743</v>
      </c>
      <c r="D3342" s="51" t="s">
        <v>1879</v>
      </c>
      <c r="E3342" s="51" t="s">
        <v>676</v>
      </c>
      <c r="F3342" s="51" t="s">
        <v>676</v>
      </c>
      <c r="H3342" s="51" t="s">
        <v>623</v>
      </c>
      <c r="K3342" s="51" t="s">
        <v>2106</v>
      </c>
      <c r="L3342" s="51">
        <v>2518</v>
      </c>
      <c r="N3342" s="53">
        <v>1443.96</v>
      </c>
      <c r="P3342" s="53">
        <v>1443.96</v>
      </c>
    </row>
    <row r="3343" spans="1:16" hidden="1">
      <c r="A3343" s="19" t="s">
        <v>507</v>
      </c>
      <c r="B3343" s="19" t="s">
        <v>1743</v>
      </c>
      <c r="D3343" s="51" t="s">
        <v>1879</v>
      </c>
      <c r="E3343" s="51" t="s">
        <v>676</v>
      </c>
      <c r="F3343" s="51" t="s">
        <v>676</v>
      </c>
      <c r="H3343" s="51" t="s">
        <v>623</v>
      </c>
      <c r="K3343" s="51" t="s">
        <v>2106</v>
      </c>
      <c r="L3343" s="51">
        <v>2518</v>
      </c>
      <c r="N3343" s="53">
        <v>3395.31</v>
      </c>
      <c r="P3343" s="53">
        <v>3395.31</v>
      </c>
    </row>
    <row r="3344" spans="1:16" hidden="1">
      <c r="A3344" s="19" t="s">
        <v>637</v>
      </c>
      <c r="B3344" s="19" t="s">
        <v>1743</v>
      </c>
      <c r="D3344" s="51" t="s">
        <v>1879</v>
      </c>
      <c r="E3344" s="51" t="s">
        <v>676</v>
      </c>
      <c r="F3344" s="51" t="s">
        <v>676</v>
      </c>
      <c r="H3344" s="51" t="s">
        <v>623</v>
      </c>
      <c r="K3344" s="51" t="s">
        <v>2106</v>
      </c>
      <c r="L3344" s="51">
        <v>2518</v>
      </c>
      <c r="N3344" s="53">
        <v>1794.11</v>
      </c>
      <c r="P3344" s="53">
        <v>1794.11</v>
      </c>
    </row>
    <row r="3345" spans="1:16" hidden="1">
      <c r="A3345" s="19" t="s">
        <v>638</v>
      </c>
      <c r="B3345" s="19" t="s">
        <v>1743</v>
      </c>
      <c r="D3345" s="51" t="s">
        <v>1879</v>
      </c>
      <c r="E3345" s="51" t="s">
        <v>676</v>
      </c>
      <c r="F3345" s="51" t="s">
        <v>676</v>
      </c>
      <c r="H3345" s="51" t="s">
        <v>623</v>
      </c>
      <c r="K3345" s="51" t="s">
        <v>2106</v>
      </c>
      <c r="L3345" s="51">
        <v>2518</v>
      </c>
      <c r="N3345" s="53">
        <v>5187.88</v>
      </c>
      <c r="P3345" s="53">
        <v>5187.88</v>
      </c>
    </row>
    <row r="3346" spans="1:16" hidden="1">
      <c r="A3346" s="19" t="s">
        <v>639</v>
      </c>
      <c r="B3346" s="19" t="s">
        <v>1743</v>
      </c>
      <c r="D3346" s="51" t="s">
        <v>1879</v>
      </c>
      <c r="E3346" s="51" t="s">
        <v>676</v>
      </c>
      <c r="F3346" s="51" t="s">
        <v>676</v>
      </c>
      <c r="H3346" s="51" t="s">
        <v>623</v>
      </c>
      <c r="K3346" s="51" t="s">
        <v>2106</v>
      </c>
      <c r="L3346" s="51">
        <v>2518</v>
      </c>
      <c r="N3346" s="53">
        <v>2477.42</v>
      </c>
      <c r="P3346" s="53">
        <v>2477.42</v>
      </c>
    </row>
    <row r="3347" spans="1:16" hidden="1">
      <c r="A3347" s="19" t="s">
        <v>1894</v>
      </c>
      <c r="B3347" s="19" t="s">
        <v>1743</v>
      </c>
      <c r="D3347" s="51" t="s">
        <v>1879</v>
      </c>
      <c r="E3347" s="51" t="s">
        <v>676</v>
      </c>
      <c r="F3347" s="51" t="s">
        <v>676</v>
      </c>
      <c r="H3347" s="51" t="s">
        <v>623</v>
      </c>
      <c r="K3347" s="51" t="s">
        <v>2106</v>
      </c>
      <c r="L3347" s="51">
        <v>2518</v>
      </c>
      <c r="N3347" s="53">
        <v>12206.24</v>
      </c>
      <c r="P3347" s="53">
        <v>12206.24</v>
      </c>
    </row>
    <row r="3348" spans="1:16" hidden="1">
      <c r="A3348" s="19" t="s">
        <v>640</v>
      </c>
      <c r="B3348" s="19" t="s">
        <v>1743</v>
      </c>
      <c r="D3348" s="51" t="s">
        <v>1879</v>
      </c>
      <c r="E3348" s="51" t="s">
        <v>676</v>
      </c>
      <c r="F3348" s="51" t="s">
        <v>676</v>
      </c>
      <c r="H3348" s="51" t="s">
        <v>623</v>
      </c>
      <c r="K3348" s="51" t="s">
        <v>2106</v>
      </c>
      <c r="L3348" s="51">
        <v>2518</v>
      </c>
      <c r="N3348" s="53">
        <v>2463.61</v>
      </c>
      <c r="P3348" s="53">
        <v>2463.61</v>
      </c>
    </row>
    <row r="3349" spans="1:16" hidden="1">
      <c r="A3349" s="19" t="s">
        <v>447</v>
      </c>
      <c r="B3349" s="19" t="s">
        <v>1743</v>
      </c>
      <c r="D3349" s="51" t="s">
        <v>1879</v>
      </c>
      <c r="E3349" s="51" t="s">
        <v>676</v>
      </c>
      <c r="F3349" s="51" t="s">
        <v>962</v>
      </c>
      <c r="H3349" s="51" t="s">
        <v>623</v>
      </c>
      <c r="K3349" s="51" t="s">
        <v>2744</v>
      </c>
      <c r="N3349" s="53">
        <v>5178</v>
      </c>
      <c r="P3349" s="53">
        <v>5178</v>
      </c>
    </row>
    <row r="3350" spans="1:16" hidden="1">
      <c r="A3350" s="19" t="s">
        <v>434</v>
      </c>
      <c r="B3350" s="19" t="s">
        <v>1743</v>
      </c>
      <c r="D3350" s="51" t="s">
        <v>1879</v>
      </c>
      <c r="E3350" s="51" t="s">
        <v>676</v>
      </c>
      <c r="F3350" s="51" t="s">
        <v>676</v>
      </c>
      <c r="G3350" s="51" t="s">
        <v>676</v>
      </c>
      <c r="H3350" s="51" t="s">
        <v>1878</v>
      </c>
      <c r="K3350" s="51" t="s">
        <v>2106</v>
      </c>
      <c r="L3350" s="51">
        <v>2518</v>
      </c>
      <c r="N3350" s="53">
        <v>70826.48</v>
      </c>
      <c r="P3350" s="53">
        <v>70826.48</v>
      </c>
    </row>
    <row r="3351" spans="1:16" hidden="1">
      <c r="A3351" s="19" t="s">
        <v>434</v>
      </c>
      <c r="B3351" s="19" t="s">
        <v>2107</v>
      </c>
      <c r="D3351" s="51" t="s">
        <v>1879</v>
      </c>
      <c r="E3351" s="51" t="s">
        <v>676</v>
      </c>
      <c r="F3351" s="51" t="s">
        <v>676</v>
      </c>
      <c r="G3351" s="51" t="s">
        <v>676</v>
      </c>
      <c r="H3351" s="51" t="s">
        <v>1878</v>
      </c>
      <c r="K3351" s="51" t="s">
        <v>2106</v>
      </c>
      <c r="L3351" s="51">
        <v>2518</v>
      </c>
      <c r="N3351" s="53">
        <v>1146.5200000000041</v>
      </c>
      <c r="P3351" s="53">
        <v>1146.5200000000041</v>
      </c>
    </row>
    <row r="3352" spans="1:16" hidden="1">
      <c r="A3352" s="19" t="s">
        <v>434</v>
      </c>
      <c r="B3352" s="19" t="s">
        <v>2103</v>
      </c>
      <c r="D3352" s="51" t="s">
        <v>1879</v>
      </c>
      <c r="E3352" s="51" t="s">
        <v>676</v>
      </c>
      <c r="F3352" s="51" t="s">
        <v>676</v>
      </c>
      <c r="G3352" s="51" t="s">
        <v>676</v>
      </c>
      <c r="H3352" s="51" t="s">
        <v>1878</v>
      </c>
      <c r="K3352" s="51" t="s">
        <v>2102</v>
      </c>
      <c r="L3352" s="51">
        <v>2518</v>
      </c>
      <c r="N3352" s="53">
        <v>4036</v>
      </c>
      <c r="P3352" s="53">
        <v>4036</v>
      </c>
    </row>
    <row r="3353" spans="1:16" hidden="1">
      <c r="A3353" s="19" t="s">
        <v>611</v>
      </c>
      <c r="B3353" s="19" t="s">
        <v>1744</v>
      </c>
      <c r="D3353" s="51" t="s">
        <v>1879</v>
      </c>
      <c r="E3353" s="51" t="s">
        <v>676</v>
      </c>
      <c r="F3353" s="51" t="s">
        <v>676</v>
      </c>
      <c r="H3353" s="51" t="s">
        <v>623</v>
      </c>
      <c r="K3353" s="51" t="s">
        <v>2100</v>
      </c>
      <c r="L3353" s="51">
        <v>2518</v>
      </c>
      <c r="N3353" s="53">
        <v>3725.76</v>
      </c>
      <c r="P3353" s="53">
        <v>3725.76</v>
      </c>
    </row>
    <row r="3354" spans="1:16" hidden="1">
      <c r="A3354" s="19" t="s">
        <v>636</v>
      </c>
      <c r="B3354" s="19" t="s">
        <v>1744</v>
      </c>
      <c r="D3354" s="51" t="s">
        <v>1879</v>
      </c>
      <c r="E3354" s="51" t="s">
        <v>676</v>
      </c>
      <c r="F3354" s="51" t="s">
        <v>676</v>
      </c>
      <c r="H3354" s="51" t="s">
        <v>623</v>
      </c>
      <c r="K3354" s="51" t="s">
        <v>2100</v>
      </c>
      <c r="L3354" s="51">
        <v>2518</v>
      </c>
      <c r="N3354" s="53">
        <v>634.04</v>
      </c>
      <c r="P3354" s="53">
        <v>634.04</v>
      </c>
    </row>
    <row r="3355" spans="1:16" hidden="1">
      <c r="A3355" s="19" t="s">
        <v>507</v>
      </c>
      <c r="B3355" s="19" t="s">
        <v>1744</v>
      </c>
      <c r="D3355" s="51" t="s">
        <v>1879</v>
      </c>
      <c r="E3355" s="51" t="s">
        <v>676</v>
      </c>
      <c r="F3355" s="51" t="s">
        <v>676</v>
      </c>
      <c r="H3355" s="51" t="s">
        <v>623</v>
      </c>
      <c r="K3355" s="51" t="s">
        <v>2100</v>
      </c>
      <c r="L3355" s="51">
        <v>2518</v>
      </c>
      <c r="N3355" s="53">
        <v>1604.16</v>
      </c>
      <c r="P3355" s="53">
        <v>1604.16</v>
      </c>
    </row>
    <row r="3356" spans="1:16" hidden="1">
      <c r="A3356" s="19" t="s">
        <v>637</v>
      </c>
      <c r="B3356" s="19" t="s">
        <v>1744</v>
      </c>
      <c r="D3356" s="51" t="s">
        <v>1879</v>
      </c>
      <c r="E3356" s="51" t="s">
        <v>676</v>
      </c>
      <c r="F3356" s="51" t="s">
        <v>676</v>
      </c>
      <c r="H3356" s="51" t="s">
        <v>623</v>
      </c>
      <c r="K3356" s="51" t="s">
        <v>2100</v>
      </c>
      <c r="L3356" s="51">
        <v>2518</v>
      </c>
      <c r="N3356" s="53">
        <v>788.68</v>
      </c>
      <c r="P3356" s="53">
        <v>788.68</v>
      </c>
    </row>
    <row r="3357" spans="1:16" hidden="1">
      <c r="A3357" s="19" t="s">
        <v>638</v>
      </c>
      <c r="B3357" s="19" t="s">
        <v>1744</v>
      </c>
      <c r="D3357" s="51" t="s">
        <v>1879</v>
      </c>
      <c r="E3357" s="51" t="s">
        <v>676</v>
      </c>
      <c r="F3357" s="51" t="s">
        <v>676</v>
      </c>
      <c r="H3357" s="51" t="s">
        <v>623</v>
      </c>
      <c r="K3357" s="51" t="s">
        <v>2100</v>
      </c>
      <c r="L3357" s="51">
        <v>2518</v>
      </c>
      <c r="N3357" s="53">
        <v>2309.1999999999998</v>
      </c>
      <c r="P3357" s="53">
        <v>2309.1999999999998</v>
      </c>
    </row>
    <row r="3358" spans="1:16" hidden="1">
      <c r="A3358" s="19" t="s">
        <v>639</v>
      </c>
      <c r="B3358" s="19" t="s">
        <v>1744</v>
      </c>
      <c r="D3358" s="51" t="s">
        <v>1879</v>
      </c>
      <c r="E3358" s="51" t="s">
        <v>676</v>
      </c>
      <c r="F3358" s="51" t="s">
        <v>676</v>
      </c>
      <c r="H3358" s="51" t="s">
        <v>623</v>
      </c>
      <c r="K3358" s="51" t="s">
        <v>2100</v>
      </c>
      <c r="L3358" s="51">
        <v>2518</v>
      </c>
      <c r="N3358" s="53">
        <v>1071.23</v>
      </c>
      <c r="P3358" s="53">
        <v>1071.23</v>
      </c>
    </row>
    <row r="3359" spans="1:16" hidden="1">
      <c r="A3359" s="19" t="s">
        <v>1894</v>
      </c>
      <c r="B3359" s="19" t="s">
        <v>1744</v>
      </c>
      <c r="D3359" s="51" t="s">
        <v>1879</v>
      </c>
      <c r="E3359" s="51" t="s">
        <v>676</v>
      </c>
      <c r="F3359" s="51" t="s">
        <v>676</v>
      </c>
      <c r="H3359" s="51" t="s">
        <v>623</v>
      </c>
      <c r="K3359" s="51" t="s">
        <v>2100</v>
      </c>
      <c r="L3359" s="51">
        <v>2518</v>
      </c>
      <c r="N3359" s="53">
        <v>5375.58</v>
      </c>
      <c r="P3359" s="53">
        <v>5375.58</v>
      </c>
    </row>
    <row r="3360" spans="1:16" hidden="1">
      <c r="A3360" s="19" t="s">
        <v>640</v>
      </c>
      <c r="B3360" s="19" t="s">
        <v>1744</v>
      </c>
      <c r="D3360" s="51" t="s">
        <v>1879</v>
      </c>
      <c r="E3360" s="51" t="s">
        <v>676</v>
      </c>
      <c r="F3360" s="51" t="s">
        <v>676</v>
      </c>
      <c r="H3360" s="51" t="s">
        <v>623</v>
      </c>
      <c r="K3360" s="51" t="s">
        <v>2100</v>
      </c>
      <c r="L3360" s="51">
        <v>2518</v>
      </c>
      <c r="N3360" s="53">
        <v>1097.6300000000001</v>
      </c>
      <c r="P3360" s="53">
        <v>1097.6300000000001</v>
      </c>
    </row>
    <row r="3361" spans="1:16" hidden="1">
      <c r="A3361" s="19" t="s">
        <v>434</v>
      </c>
      <c r="B3361" s="19" t="s">
        <v>1744</v>
      </c>
      <c r="D3361" s="51" t="s">
        <v>1879</v>
      </c>
      <c r="E3361" s="51" t="s">
        <v>676</v>
      </c>
      <c r="F3361" s="51" t="s">
        <v>676</v>
      </c>
      <c r="G3361" s="51" t="s">
        <v>676</v>
      </c>
      <c r="H3361" s="51" t="s">
        <v>1878</v>
      </c>
      <c r="K3361" s="51" t="s">
        <v>2100</v>
      </c>
      <c r="L3361" s="51">
        <v>2518</v>
      </c>
      <c r="N3361" s="53">
        <v>31067.1</v>
      </c>
      <c r="P3361" s="53">
        <v>31067.1</v>
      </c>
    </row>
    <row r="3362" spans="1:16" hidden="1">
      <c r="A3362" s="19" t="s">
        <v>434</v>
      </c>
      <c r="B3362" s="19" t="s">
        <v>2101</v>
      </c>
      <c r="D3362" s="51" t="s">
        <v>1879</v>
      </c>
      <c r="E3362" s="51" t="s">
        <v>676</v>
      </c>
      <c r="F3362" s="51" t="s">
        <v>676</v>
      </c>
      <c r="G3362" s="51" t="s">
        <v>676</v>
      </c>
      <c r="H3362" s="51" t="s">
        <v>1878</v>
      </c>
      <c r="K3362" s="51" t="s">
        <v>2100</v>
      </c>
      <c r="L3362" s="51">
        <v>2518</v>
      </c>
      <c r="N3362" s="53">
        <v>491.90000000000146</v>
      </c>
      <c r="P3362" s="53">
        <v>491.90000000000146</v>
      </c>
    </row>
    <row r="3363" spans="1:16" hidden="1">
      <c r="A3363" s="19" t="s">
        <v>447</v>
      </c>
      <c r="B3363" s="19" t="s">
        <v>2742</v>
      </c>
      <c r="D3363" s="51" t="s">
        <v>1879</v>
      </c>
      <c r="E3363" s="51" t="s">
        <v>676</v>
      </c>
      <c r="F3363" s="51" t="s">
        <v>962</v>
      </c>
      <c r="H3363" s="51" t="s">
        <v>623</v>
      </c>
      <c r="K3363" s="51" t="s">
        <v>2741</v>
      </c>
      <c r="N3363" s="53">
        <v>2161</v>
      </c>
      <c r="P3363" s="53">
        <v>2161</v>
      </c>
    </row>
    <row r="3364" spans="1:16" hidden="1">
      <c r="A3364" s="19" t="s">
        <v>611</v>
      </c>
      <c r="B3364" s="19" t="s">
        <v>1745</v>
      </c>
      <c r="D3364" s="51" t="s">
        <v>1879</v>
      </c>
      <c r="E3364" s="51" t="s">
        <v>676</v>
      </c>
      <c r="F3364" s="51" t="s">
        <v>676</v>
      </c>
      <c r="H3364" s="51" t="s">
        <v>623</v>
      </c>
      <c r="K3364" s="51" t="s">
        <v>2098</v>
      </c>
      <c r="L3364" s="51">
        <v>2518</v>
      </c>
      <c r="N3364" s="53">
        <v>4398.8500000000004</v>
      </c>
      <c r="P3364" s="53">
        <v>4398.8500000000004</v>
      </c>
    </row>
    <row r="3365" spans="1:16" hidden="1">
      <c r="A3365" s="19" t="s">
        <v>636</v>
      </c>
      <c r="B3365" s="19" t="s">
        <v>1745</v>
      </c>
      <c r="D3365" s="51" t="s">
        <v>1879</v>
      </c>
      <c r="E3365" s="51" t="s">
        <v>676</v>
      </c>
      <c r="F3365" s="51" t="s">
        <v>676</v>
      </c>
      <c r="H3365" s="51" t="s">
        <v>623</v>
      </c>
      <c r="K3365" s="51" t="s">
        <v>2098</v>
      </c>
      <c r="L3365" s="51">
        <v>2518</v>
      </c>
      <c r="N3365" s="53">
        <v>736.86</v>
      </c>
      <c r="P3365" s="53">
        <v>736.86</v>
      </c>
    </row>
    <row r="3366" spans="1:16" hidden="1">
      <c r="A3366" s="19" t="s">
        <v>507</v>
      </c>
      <c r="B3366" s="19" t="s">
        <v>1745</v>
      </c>
      <c r="D3366" s="51" t="s">
        <v>1879</v>
      </c>
      <c r="E3366" s="51" t="s">
        <v>676</v>
      </c>
      <c r="F3366" s="51" t="s">
        <v>676</v>
      </c>
      <c r="H3366" s="51" t="s">
        <v>623</v>
      </c>
      <c r="K3366" s="51" t="s">
        <v>2098</v>
      </c>
      <c r="L3366" s="51">
        <v>2518</v>
      </c>
      <c r="N3366" s="53">
        <v>1745.09</v>
      </c>
      <c r="P3366" s="53">
        <v>1745.09</v>
      </c>
    </row>
    <row r="3367" spans="1:16" hidden="1">
      <c r="A3367" s="19" t="s">
        <v>637</v>
      </c>
      <c r="B3367" s="19" t="s">
        <v>1745</v>
      </c>
      <c r="D3367" s="51" t="s">
        <v>1879</v>
      </c>
      <c r="E3367" s="51" t="s">
        <v>676</v>
      </c>
      <c r="F3367" s="51" t="s">
        <v>676</v>
      </c>
      <c r="H3367" s="51" t="s">
        <v>623</v>
      </c>
      <c r="K3367" s="51" t="s">
        <v>2098</v>
      </c>
      <c r="L3367" s="51">
        <v>2518</v>
      </c>
      <c r="N3367" s="53">
        <v>921.77</v>
      </c>
      <c r="P3367" s="53">
        <v>921.77</v>
      </c>
    </row>
    <row r="3368" spans="1:16" hidden="1">
      <c r="A3368" s="19" t="s">
        <v>638</v>
      </c>
      <c r="B3368" s="19" t="s">
        <v>1745</v>
      </c>
      <c r="D3368" s="51" t="s">
        <v>1879</v>
      </c>
      <c r="E3368" s="51" t="s">
        <v>676</v>
      </c>
      <c r="F3368" s="51" t="s">
        <v>676</v>
      </c>
      <c r="H3368" s="51" t="s">
        <v>623</v>
      </c>
      <c r="K3368" s="51" t="s">
        <v>2098</v>
      </c>
      <c r="L3368" s="51">
        <v>2518</v>
      </c>
      <c r="N3368" s="53">
        <v>2691.2</v>
      </c>
      <c r="P3368" s="53">
        <v>2691.2</v>
      </c>
    </row>
    <row r="3369" spans="1:16" hidden="1">
      <c r="A3369" s="19" t="s">
        <v>639</v>
      </c>
      <c r="B3369" s="19" t="s">
        <v>1745</v>
      </c>
      <c r="D3369" s="51" t="s">
        <v>1879</v>
      </c>
      <c r="E3369" s="51" t="s">
        <v>676</v>
      </c>
      <c r="F3369" s="51" t="s">
        <v>676</v>
      </c>
      <c r="H3369" s="51" t="s">
        <v>623</v>
      </c>
      <c r="K3369" s="51" t="s">
        <v>2098</v>
      </c>
      <c r="L3369" s="51">
        <v>2518</v>
      </c>
      <c r="N3369" s="53">
        <v>1272.83</v>
      </c>
      <c r="P3369" s="53">
        <v>1272.83</v>
      </c>
    </row>
    <row r="3370" spans="1:16" hidden="1">
      <c r="A3370" s="19" t="s">
        <v>1894</v>
      </c>
      <c r="B3370" s="19" t="s">
        <v>1745</v>
      </c>
      <c r="D3370" s="51" t="s">
        <v>1879</v>
      </c>
      <c r="E3370" s="51" t="s">
        <v>676</v>
      </c>
      <c r="F3370" s="51" t="s">
        <v>676</v>
      </c>
      <c r="H3370" s="51" t="s">
        <v>623</v>
      </c>
      <c r="K3370" s="51" t="s">
        <v>2098</v>
      </c>
      <c r="L3370" s="51">
        <v>2518</v>
      </c>
      <c r="N3370" s="53">
        <v>6208.43</v>
      </c>
      <c r="P3370" s="53">
        <v>6208.43</v>
      </c>
    </row>
    <row r="3371" spans="1:16" hidden="1">
      <c r="A3371" s="19" t="s">
        <v>640</v>
      </c>
      <c r="B3371" s="19" t="s">
        <v>1745</v>
      </c>
      <c r="D3371" s="51" t="s">
        <v>1879</v>
      </c>
      <c r="E3371" s="51" t="s">
        <v>676</v>
      </c>
      <c r="F3371" s="51" t="s">
        <v>676</v>
      </c>
      <c r="H3371" s="51" t="s">
        <v>623</v>
      </c>
      <c r="K3371" s="51" t="s">
        <v>2098</v>
      </c>
      <c r="L3371" s="51">
        <v>2518</v>
      </c>
      <c r="N3371" s="53">
        <v>1267.71</v>
      </c>
      <c r="P3371" s="53">
        <v>1267.71</v>
      </c>
    </row>
    <row r="3372" spans="1:16" hidden="1">
      <c r="A3372" s="19" t="s">
        <v>447</v>
      </c>
      <c r="B3372" s="19" t="s">
        <v>1745</v>
      </c>
      <c r="D3372" s="51" t="s">
        <v>1879</v>
      </c>
      <c r="E3372" s="51" t="s">
        <v>676</v>
      </c>
      <c r="F3372" s="51" t="s">
        <v>962</v>
      </c>
      <c r="H3372" s="51" t="s">
        <v>623</v>
      </c>
      <c r="K3372" s="51" t="s">
        <v>2740</v>
      </c>
      <c r="N3372" s="53">
        <v>2629</v>
      </c>
      <c r="P3372" s="53">
        <v>2629</v>
      </c>
    </row>
    <row r="3373" spans="1:16" hidden="1">
      <c r="A3373" s="19" t="s">
        <v>434</v>
      </c>
      <c r="B3373" s="19" t="s">
        <v>1745</v>
      </c>
      <c r="D3373" s="51" t="s">
        <v>1879</v>
      </c>
      <c r="E3373" s="51" t="s">
        <v>676</v>
      </c>
      <c r="F3373" s="51" t="s">
        <v>676</v>
      </c>
      <c r="G3373" s="51" t="s">
        <v>676</v>
      </c>
      <c r="H3373" s="51" t="s">
        <v>1878</v>
      </c>
      <c r="K3373" s="51" t="s">
        <v>2098</v>
      </c>
      <c r="L3373" s="51">
        <v>2518</v>
      </c>
      <c r="N3373" s="53">
        <v>36193.040000000001</v>
      </c>
      <c r="P3373" s="53">
        <v>36193.040000000001</v>
      </c>
    </row>
    <row r="3374" spans="1:16" hidden="1">
      <c r="A3374" s="19" t="s">
        <v>434</v>
      </c>
      <c r="B3374" s="19" t="s">
        <v>2099</v>
      </c>
      <c r="D3374" s="51" t="s">
        <v>1879</v>
      </c>
      <c r="E3374" s="51" t="s">
        <v>676</v>
      </c>
      <c r="F3374" s="51" t="s">
        <v>676</v>
      </c>
      <c r="G3374" s="51" t="s">
        <v>676</v>
      </c>
      <c r="H3374" s="51" t="s">
        <v>1878</v>
      </c>
      <c r="K3374" s="51" t="s">
        <v>2098</v>
      </c>
      <c r="L3374" s="51">
        <v>2518</v>
      </c>
      <c r="N3374" s="53">
        <v>522.95999999999913</v>
      </c>
      <c r="P3374" s="53">
        <v>522.95999999999913</v>
      </c>
    </row>
    <row r="3375" spans="1:16" hidden="1">
      <c r="A3375" s="19" t="s">
        <v>611</v>
      </c>
      <c r="B3375" s="19" t="s">
        <v>1746</v>
      </c>
      <c r="D3375" s="51" t="s">
        <v>1879</v>
      </c>
      <c r="E3375" s="51" t="s">
        <v>1890</v>
      </c>
      <c r="F3375" s="51" t="s">
        <v>63</v>
      </c>
      <c r="H3375" s="51" t="s">
        <v>623</v>
      </c>
      <c r="J3375" s="51" t="s">
        <v>300</v>
      </c>
      <c r="K3375" s="51" t="s">
        <v>2108</v>
      </c>
      <c r="N3375" s="53">
        <v>32.85</v>
      </c>
      <c r="P3375" s="53">
        <v>32.85</v>
      </c>
    </row>
    <row r="3376" spans="1:16" hidden="1">
      <c r="A3376" s="19" t="s">
        <v>636</v>
      </c>
      <c r="B3376" s="19" t="s">
        <v>1746</v>
      </c>
      <c r="D3376" s="51" t="s">
        <v>1879</v>
      </c>
      <c r="E3376" s="51" t="s">
        <v>1890</v>
      </c>
      <c r="F3376" s="51" t="s">
        <v>63</v>
      </c>
      <c r="H3376" s="51" t="s">
        <v>623</v>
      </c>
      <c r="K3376" s="51" t="s">
        <v>2108</v>
      </c>
      <c r="N3376" s="53">
        <v>5.51</v>
      </c>
      <c r="P3376" s="53">
        <v>5.51</v>
      </c>
    </row>
    <row r="3377" spans="1:16" hidden="1">
      <c r="A3377" s="19" t="s">
        <v>507</v>
      </c>
      <c r="B3377" s="19" t="s">
        <v>1746</v>
      </c>
      <c r="D3377" s="51" t="s">
        <v>1879</v>
      </c>
      <c r="E3377" s="51" t="s">
        <v>1890</v>
      </c>
      <c r="F3377" s="51" t="s">
        <v>63</v>
      </c>
      <c r="H3377" s="51" t="s">
        <v>623</v>
      </c>
      <c r="K3377" s="51" t="s">
        <v>2108</v>
      </c>
      <c r="N3377" s="53">
        <v>12.99</v>
      </c>
      <c r="P3377" s="53">
        <v>12.99</v>
      </c>
    </row>
    <row r="3378" spans="1:16" hidden="1">
      <c r="A3378" s="19" t="s">
        <v>637</v>
      </c>
      <c r="B3378" s="19" t="s">
        <v>1746</v>
      </c>
      <c r="D3378" s="51" t="s">
        <v>1879</v>
      </c>
      <c r="E3378" s="51" t="s">
        <v>1890</v>
      </c>
      <c r="F3378" s="51" t="s">
        <v>63</v>
      </c>
      <c r="H3378" s="51" t="s">
        <v>623</v>
      </c>
      <c r="K3378" s="51" t="s">
        <v>2108</v>
      </c>
      <c r="N3378" s="53">
        <v>6.87</v>
      </c>
      <c r="P3378" s="53">
        <v>6.87</v>
      </c>
    </row>
    <row r="3379" spans="1:16" hidden="1">
      <c r="A3379" s="19" t="s">
        <v>638</v>
      </c>
      <c r="B3379" s="19" t="s">
        <v>1746</v>
      </c>
      <c r="D3379" s="51" t="s">
        <v>1879</v>
      </c>
      <c r="E3379" s="51" t="s">
        <v>1890</v>
      </c>
      <c r="F3379" s="51" t="s">
        <v>63</v>
      </c>
      <c r="H3379" s="51" t="s">
        <v>623</v>
      </c>
      <c r="K3379" s="51" t="s">
        <v>2108</v>
      </c>
      <c r="N3379" s="53">
        <v>19.670000000000002</v>
      </c>
      <c r="P3379" s="53">
        <v>19.670000000000002</v>
      </c>
    </row>
    <row r="3380" spans="1:16" hidden="1">
      <c r="A3380" s="19" t="s">
        <v>639</v>
      </c>
      <c r="B3380" s="19" t="s">
        <v>1746</v>
      </c>
      <c r="D3380" s="51" t="s">
        <v>1879</v>
      </c>
      <c r="E3380" s="51" t="s">
        <v>1890</v>
      </c>
      <c r="F3380" s="51" t="s">
        <v>63</v>
      </c>
      <c r="H3380" s="51" t="s">
        <v>623</v>
      </c>
      <c r="K3380" s="51" t="s">
        <v>2108</v>
      </c>
      <c r="N3380" s="53">
        <v>9.4600000000000009</v>
      </c>
      <c r="P3380" s="53">
        <v>9.4600000000000009</v>
      </c>
    </row>
    <row r="3381" spans="1:16" hidden="1">
      <c r="A3381" s="19" t="s">
        <v>1894</v>
      </c>
      <c r="B3381" s="19" t="s">
        <v>1746</v>
      </c>
      <c r="D3381" s="51" t="s">
        <v>1879</v>
      </c>
      <c r="E3381" s="51" t="s">
        <v>1890</v>
      </c>
      <c r="F3381" s="51" t="s">
        <v>63</v>
      </c>
      <c r="H3381" s="51" t="s">
        <v>623</v>
      </c>
      <c r="K3381" s="51" t="s">
        <v>2108</v>
      </c>
      <c r="N3381" s="53">
        <v>46.99</v>
      </c>
      <c r="P3381" s="53">
        <v>46.99</v>
      </c>
    </row>
    <row r="3382" spans="1:16" hidden="1">
      <c r="A3382" s="19" t="s">
        <v>640</v>
      </c>
      <c r="B3382" s="19" t="s">
        <v>1746</v>
      </c>
      <c r="D3382" s="51" t="s">
        <v>1879</v>
      </c>
      <c r="E3382" s="51" t="s">
        <v>1890</v>
      </c>
      <c r="F3382" s="51" t="s">
        <v>63</v>
      </c>
      <c r="H3382" s="51" t="s">
        <v>623</v>
      </c>
      <c r="K3382" s="51" t="s">
        <v>2108</v>
      </c>
      <c r="N3382" s="53">
        <v>9.42</v>
      </c>
      <c r="P3382" s="53">
        <v>9.42</v>
      </c>
    </row>
    <row r="3383" spans="1:16" hidden="1">
      <c r="A3383" s="19" t="s">
        <v>447</v>
      </c>
      <c r="B3383" s="19" t="s">
        <v>1746</v>
      </c>
      <c r="D3383" s="51" t="s">
        <v>1879</v>
      </c>
      <c r="E3383" s="51" t="s">
        <v>103</v>
      </c>
      <c r="F3383" s="51" t="s">
        <v>688</v>
      </c>
      <c r="H3383" s="51" t="s">
        <v>623</v>
      </c>
      <c r="K3383" s="51" t="s">
        <v>1966</v>
      </c>
      <c r="N3383" s="53">
        <v>21</v>
      </c>
      <c r="P3383" s="53">
        <v>21</v>
      </c>
    </row>
    <row r="3384" spans="1:16" hidden="1">
      <c r="A3384" s="19" t="s">
        <v>434</v>
      </c>
      <c r="B3384" s="19" t="s">
        <v>1746</v>
      </c>
      <c r="D3384" s="51" t="s">
        <v>1879</v>
      </c>
      <c r="E3384" s="51" t="s">
        <v>1890</v>
      </c>
      <c r="F3384" s="51" t="s">
        <v>63</v>
      </c>
      <c r="G3384" s="51" t="s">
        <v>676</v>
      </c>
      <c r="H3384" s="51" t="s">
        <v>1878</v>
      </c>
      <c r="K3384" s="51" t="s">
        <v>2108</v>
      </c>
      <c r="N3384" s="53">
        <v>274.72000000000003</v>
      </c>
      <c r="P3384" s="53">
        <v>274.72000000000003</v>
      </c>
    </row>
    <row r="3385" spans="1:16" hidden="1">
      <c r="A3385" s="19" t="s">
        <v>2015</v>
      </c>
      <c r="B3385" s="19" t="s">
        <v>1746</v>
      </c>
      <c r="D3385" s="51" t="s">
        <v>1879</v>
      </c>
      <c r="E3385" s="51" t="s">
        <v>103</v>
      </c>
      <c r="F3385" s="51" t="s">
        <v>684</v>
      </c>
      <c r="G3385" s="51" t="s">
        <v>103</v>
      </c>
      <c r="H3385" s="51" t="s">
        <v>1878</v>
      </c>
      <c r="K3385" s="51" t="s">
        <v>1966</v>
      </c>
      <c r="N3385" s="53">
        <v>1086</v>
      </c>
      <c r="P3385" s="53">
        <v>1086</v>
      </c>
    </row>
    <row r="3386" spans="1:16" hidden="1">
      <c r="A3386" s="19" t="s">
        <v>611</v>
      </c>
      <c r="B3386" s="19" t="s">
        <v>3389</v>
      </c>
      <c r="D3386" s="51" t="s">
        <v>1879</v>
      </c>
      <c r="E3386" s="51" t="s">
        <v>1890</v>
      </c>
      <c r="F3386" s="51" t="s">
        <v>63</v>
      </c>
      <c r="H3386" s="51" t="s">
        <v>623</v>
      </c>
      <c r="J3386" s="51" t="s">
        <v>300</v>
      </c>
      <c r="K3386" s="51" t="s">
        <v>2108</v>
      </c>
      <c r="N3386" s="53">
        <v>18.149999999999999</v>
      </c>
      <c r="P3386" s="53">
        <v>18.149999999999999</v>
      </c>
    </row>
    <row r="3387" spans="1:16" hidden="1">
      <c r="A3387" s="19" t="s">
        <v>636</v>
      </c>
      <c r="B3387" s="19" t="s">
        <v>1747</v>
      </c>
      <c r="D3387" s="51" t="s">
        <v>1879</v>
      </c>
      <c r="E3387" s="51" t="s">
        <v>1890</v>
      </c>
      <c r="F3387" s="51" t="s">
        <v>63</v>
      </c>
      <c r="H3387" s="51" t="s">
        <v>623</v>
      </c>
      <c r="K3387" s="51" t="s">
        <v>2108</v>
      </c>
      <c r="N3387" s="53">
        <v>6.49</v>
      </c>
      <c r="P3387" s="53">
        <v>6.49</v>
      </c>
    </row>
    <row r="3388" spans="1:16" hidden="1">
      <c r="A3388" s="19" t="s">
        <v>507</v>
      </c>
      <c r="B3388" s="19" t="s">
        <v>1747</v>
      </c>
      <c r="D3388" s="51" t="s">
        <v>1879</v>
      </c>
      <c r="E3388" s="51" t="s">
        <v>1890</v>
      </c>
      <c r="F3388" s="51" t="s">
        <v>63</v>
      </c>
      <c r="H3388" s="51" t="s">
        <v>623</v>
      </c>
      <c r="K3388" s="51" t="s">
        <v>2108</v>
      </c>
      <c r="N3388" s="53">
        <v>15.01</v>
      </c>
      <c r="P3388" s="53">
        <v>15.01</v>
      </c>
    </row>
    <row r="3389" spans="1:16" hidden="1">
      <c r="A3389" s="19" t="s">
        <v>637</v>
      </c>
      <c r="B3389" s="19" t="s">
        <v>1747</v>
      </c>
      <c r="D3389" s="51" t="s">
        <v>1879</v>
      </c>
      <c r="E3389" s="51" t="s">
        <v>1890</v>
      </c>
      <c r="F3389" s="51" t="s">
        <v>63</v>
      </c>
      <c r="H3389" s="51" t="s">
        <v>623</v>
      </c>
      <c r="K3389" s="51" t="s">
        <v>2108</v>
      </c>
      <c r="N3389" s="53">
        <v>3.13</v>
      </c>
      <c r="P3389" s="53">
        <v>3.13</v>
      </c>
    </row>
    <row r="3390" spans="1:16" hidden="1">
      <c r="A3390" s="19" t="s">
        <v>638</v>
      </c>
      <c r="B3390" s="19" t="s">
        <v>1747</v>
      </c>
      <c r="D3390" s="51" t="s">
        <v>1879</v>
      </c>
      <c r="E3390" s="51" t="s">
        <v>1890</v>
      </c>
      <c r="F3390" s="51" t="s">
        <v>63</v>
      </c>
      <c r="H3390" s="51" t="s">
        <v>623</v>
      </c>
      <c r="K3390" s="51" t="s">
        <v>2108</v>
      </c>
      <c r="N3390" s="53">
        <v>4.33</v>
      </c>
      <c r="P3390" s="53">
        <v>4.33</v>
      </c>
    </row>
    <row r="3391" spans="1:16" hidden="1">
      <c r="A3391" s="19" t="s">
        <v>639</v>
      </c>
      <c r="B3391" s="19" t="s">
        <v>1747</v>
      </c>
      <c r="D3391" s="51" t="s">
        <v>1879</v>
      </c>
      <c r="E3391" s="51" t="s">
        <v>1890</v>
      </c>
      <c r="F3391" s="51" t="s">
        <v>63</v>
      </c>
      <c r="H3391" s="51" t="s">
        <v>623</v>
      </c>
      <c r="K3391" s="51" t="s">
        <v>2108</v>
      </c>
      <c r="N3391" s="53">
        <v>3.5399999999999991</v>
      </c>
      <c r="P3391" s="53">
        <v>3.5399999999999991</v>
      </c>
    </row>
    <row r="3392" spans="1:16" hidden="1">
      <c r="A3392" s="19" t="s">
        <v>1894</v>
      </c>
      <c r="B3392" s="19" t="s">
        <v>1747</v>
      </c>
      <c r="D3392" s="51" t="s">
        <v>1879</v>
      </c>
      <c r="E3392" s="51" t="s">
        <v>1890</v>
      </c>
      <c r="F3392" s="51" t="s">
        <v>63</v>
      </c>
      <c r="H3392" s="51" t="s">
        <v>623</v>
      </c>
      <c r="K3392" s="51" t="s">
        <v>2108</v>
      </c>
      <c r="N3392" s="53">
        <v>27.009999999999998</v>
      </c>
      <c r="P3392" s="53">
        <v>27.009999999999998</v>
      </c>
    </row>
    <row r="3393" spans="1:16" hidden="1">
      <c r="A3393" s="19" t="s">
        <v>640</v>
      </c>
      <c r="B3393" s="19" t="s">
        <v>1747</v>
      </c>
      <c r="D3393" s="51" t="s">
        <v>1879</v>
      </c>
      <c r="E3393" s="51" t="s">
        <v>1890</v>
      </c>
      <c r="F3393" s="51" t="s">
        <v>63</v>
      </c>
      <c r="H3393" s="51" t="s">
        <v>623</v>
      </c>
      <c r="K3393" s="51" t="s">
        <v>2108</v>
      </c>
      <c r="N3393" s="53">
        <v>4.58</v>
      </c>
      <c r="P3393" s="53">
        <v>4.58</v>
      </c>
    </row>
    <row r="3394" spans="1:16" hidden="1">
      <c r="A3394" s="19" t="s">
        <v>434</v>
      </c>
      <c r="B3394" s="19" t="s">
        <v>1747</v>
      </c>
      <c r="D3394" s="51" t="s">
        <v>1879</v>
      </c>
      <c r="E3394" s="51" t="s">
        <v>1890</v>
      </c>
      <c r="F3394" s="51" t="s">
        <v>63</v>
      </c>
      <c r="G3394" s="51" t="s">
        <v>676</v>
      </c>
      <c r="H3394" s="51" t="s">
        <v>1878</v>
      </c>
      <c r="K3394" s="51" t="s">
        <v>2108</v>
      </c>
      <c r="N3394" s="53">
        <v>246.27999999999997</v>
      </c>
      <c r="P3394" s="53">
        <v>246.27999999999997</v>
      </c>
    </row>
    <row r="3395" spans="1:16" hidden="1">
      <c r="A3395" s="19" t="s">
        <v>611</v>
      </c>
      <c r="B3395" s="19" t="s">
        <v>1748</v>
      </c>
      <c r="D3395" s="51" t="s">
        <v>1879</v>
      </c>
      <c r="E3395" s="51" t="s">
        <v>676</v>
      </c>
      <c r="F3395" s="51" t="s">
        <v>676</v>
      </c>
      <c r="H3395" s="51" t="s">
        <v>623</v>
      </c>
      <c r="K3395" s="51" t="s">
        <v>2104</v>
      </c>
      <c r="L3395" s="51">
        <v>2518</v>
      </c>
      <c r="N3395" s="53">
        <v>7995.38</v>
      </c>
      <c r="P3395" s="53">
        <v>7995.38</v>
      </c>
    </row>
    <row r="3396" spans="1:16" hidden="1">
      <c r="A3396" s="19" t="s">
        <v>636</v>
      </c>
      <c r="B3396" s="19" t="s">
        <v>1748</v>
      </c>
      <c r="D3396" s="51" t="s">
        <v>1879</v>
      </c>
      <c r="E3396" s="51" t="s">
        <v>676</v>
      </c>
      <c r="F3396" s="51" t="s">
        <v>676</v>
      </c>
      <c r="H3396" s="51" t="s">
        <v>623</v>
      </c>
      <c r="K3396" s="51" t="s">
        <v>2104</v>
      </c>
      <c r="L3396" s="51">
        <v>2518</v>
      </c>
      <c r="N3396" s="53">
        <v>1213.5</v>
      </c>
      <c r="P3396" s="53">
        <v>1213.5</v>
      </c>
    </row>
    <row r="3397" spans="1:16" hidden="1">
      <c r="A3397" s="19" t="s">
        <v>507</v>
      </c>
      <c r="B3397" s="19" t="s">
        <v>1748</v>
      </c>
      <c r="D3397" s="51" t="s">
        <v>1879</v>
      </c>
      <c r="E3397" s="51" t="s">
        <v>676</v>
      </c>
      <c r="F3397" s="51" t="s">
        <v>676</v>
      </c>
      <c r="H3397" s="51" t="s">
        <v>623</v>
      </c>
      <c r="K3397" s="51" t="s">
        <v>2104</v>
      </c>
      <c r="L3397" s="51">
        <v>2518</v>
      </c>
      <c r="N3397" s="53">
        <v>2986.45</v>
      </c>
      <c r="P3397" s="53">
        <v>2986.45</v>
      </c>
    </row>
    <row r="3398" spans="1:16" hidden="1">
      <c r="A3398" s="19" t="s">
        <v>637</v>
      </c>
      <c r="B3398" s="19" t="s">
        <v>1748</v>
      </c>
      <c r="D3398" s="51" t="s">
        <v>1879</v>
      </c>
      <c r="E3398" s="51" t="s">
        <v>676</v>
      </c>
      <c r="F3398" s="51" t="s">
        <v>676</v>
      </c>
      <c r="H3398" s="51" t="s">
        <v>623</v>
      </c>
      <c r="K3398" s="51" t="s">
        <v>2104</v>
      </c>
      <c r="L3398" s="51">
        <v>2518</v>
      </c>
      <c r="N3398" s="53">
        <v>1674.55</v>
      </c>
      <c r="P3398" s="53">
        <v>1674.55</v>
      </c>
    </row>
    <row r="3399" spans="1:16" hidden="1">
      <c r="A3399" s="19" t="s">
        <v>638</v>
      </c>
      <c r="B3399" s="19" t="s">
        <v>1748</v>
      </c>
      <c r="D3399" s="51" t="s">
        <v>1879</v>
      </c>
      <c r="E3399" s="51" t="s">
        <v>676</v>
      </c>
      <c r="F3399" s="51" t="s">
        <v>676</v>
      </c>
      <c r="H3399" s="51" t="s">
        <v>623</v>
      </c>
      <c r="K3399" s="51" t="s">
        <v>2104</v>
      </c>
      <c r="L3399" s="51">
        <v>2518</v>
      </c>
      <c r="N3399" s="53">
        <v>5303.17</v>
      </c>
      <c r="P3399" s="53">
        <v>5303.17</v>
      </c>
    </row>
    <row r="3400" spans="1:16" hidden="1">
      <c r="A3400" s="19" t="s">
        <v>639</v>
      </c>
      <c r="B3400" s="19" t="s">
        <v>1748</v>
      </c>
      <c r="D3400" s="51" t="s">
        <v>1879</v>
      </c>
      <c r="E3400" s="51" t="s">
        <v>676</v>
      </c>
      <c r="F3400" s="51" t="s">
        <v>676</v>
      </c>
      <c r="H3400" s="51" t="s">
        <v>623</v>
      </c>
      <c r="K3400" s="51" t="s">
        <v>2104</v>
      </c>
      <c r="L3400" s="51">
        <v>2518</v>
      </c>
      <c r="N3400" s="53">
        <v>2380.5100000000002</v>
      </c>
      <c r="P3400" s="53">
        <v>2380.5100000000002</v>
      </c>
    </row>
    <row r="3401" spans="1:16" hidden="1">
      <c r="A3401" s="19" t="s">
        <v>1894</v>
      </c>
      <c r="B3401" s="19" t="s">
        <v>1748</v>
      </c>
      <c r="D3401" s="51" t="s">
        <v>1879</v>
      </c>
      <c r="E3401" s="51" t="s">
        <v>676</v>
      </c>
      <c r="F3401" s="51" t="s">
        <v>676</v>
      </c>
      <c r="H3401" s="51" t="s">
        <v>623</v>
      </c>
      <c r="K3401" s="51" t="s">
        <v>2104</v>
      </c>
      <c r="L3401" s="51">
        <v>2518</v>
      </c>
      <c r="N3401" s="53">
        <v>10050.69</v>
      </c>
      <c r="P3401" s="53">
        <v>10050.69</v>
      </c>
    </row>
    <row r="3402" spans="1:16" hidden="1">
      <c r="A3402" s="19" t="s">
        <v>640</v>
      </c>
      <c r="B3402" s="19" t="s">
        <v>1748</v>
      </c>
      <c r="D3402" s="51" t="s">
        <v>1879</v>
      </c>
      <c r="E3402" s="51" t="s">
        <v>676</v>
      </c>
      <c r="F3402" s="51" t="s">
        <v>676</v>
      </c>
      <c r="H3402" s="51" t="s">
        <v>623</v>
      </c>
      <c r="K3402" s="51" t="s">
        <v>2104</v>
      </c>
      <c r="L3402" s="51">
        <v>2518</v>
      </c>
      <c r="N3402" s="53">
        <v>2304.4699999999998</v>
      </c>
      <c r="P3402" s="53">
        <v>2304.4699999999998</v>
      </c>
    </row>
    <row r="3403" spans="1:16" hidden="1">
      <c r="A3403" s="19" t="s">
        <v>447</v>
      </c>
      <c r="B3403" s="19" t="s">
        <v>1748</v>
      </c>
      <c r="D3403" s="51" t="s">
        <v>1879</v>
      </c>
      <c r="E3403" s="51" t="s">
        <v>676</v>
      </c>
      <c r="F3403" s="51" t="s">
        <v>962</v>
      </c>
      <c r="H3403" s="51" t="s">
        <v>623</v>
      </c>
      <c r="K3403" s="51" t="s">
        <v>2743</v>
      </c>
      <c r="N3403" s="53">
        <v>4285</v>
      </c>
      <c r="P3403" s="53">
        <v>4285</v>
      </c>
    </row>
    <row r="3404" spans="1:16" hidden="1">
      <c r="A3404" s="19" t="s">
        <v>434</v>
      </c>
      <c r="B3404" s="19" t="s">
        <v>1748</v>
      </c>
      <c r="D3404" s="51" t="s">
        <v>1879</v>
      </c>
      <c r="E3404" s="51" t="s">
        <v>676</v>
      </c>
      <c r="F3404" s="51" t="s">
        <v>676</v>
      </c>
      <c r="G3404" s="51" t="s">
        <v>676</v>
      </c>
      <c r="H3404" s="51" t="s">
        <v>1878</v>
      </c>
      <c r="K3404" s="51" t="s">
        <v>2104</v>
      </c>
      <c r="L3404" s="51">
        <v>2518</v>
      </c>
      <c r="N3404" s="53">
        <v>59863.14</v>
      </c>
      <c r="P3404" s="53">
        <v>59863.14</v>
      </c>
    </row>
    <row r="3405" spans="1:16" hidden="1">
      <c r="A3405" s="19" t="s">
        <v>434</v>
      </c>
      <c r="B3405" s="19" t="s">
        <v>2105</v>
      </c>
      <c r="D3405" s="51" t="s">
        <v>1879</v>
      </c>
      <c r="E3405" s="51" t="s">
        <v>676</v>
      </c>
      <c r="F3405" s="51" t="s">
        <v>676</v>
      </c>
      <c r="G3405" s="51" t="s">
        <v>676</v>
      </c>
      <c r="H3405" s="51" t="s">
        <v>1878</v>
      </c>
      <c r="K3405" s="51" t="s">
        <v>2104</v>
      </c>
      <c r="L3405" s="51">
        <v>2518</v>
      </c>
      <c r="N3405" s="53">
        <v>2298.8600000000006</v>
      </c>
      <c r="P3405" s="53">
        <v>2298.8600000000006</v>
      </c>
    </row>
    <row r="3406" spans="1:16" hidden="1">
      <c r="A3406" s="19" t="s">
        <v>447</v>
      </c>
      <c r="B3406" s="19" t="s">
        <v>1749</v>
      </c>
      <c r="D3406" s="51" t="s">
        <v>1879</v>
      </c>
      <c r="E3406" s="51" t="s">
        <v>103</v>
      </c>
      <c r="F3406" s="51" t="s">
        <v>688</v>
      </c>
      <c r="H3406" s="51" t="s">
        <v>623</v>
      </c>
      <c r="K3406" s="51" t="s">
        <v>1965</v>
      </c>
      <c r="N3406" s="53">
        <v>388</v>
      </c>
      <c r="P3406" s="53">
        <v>388</v>
      </c>
    </row>
    <row r="3407" spans="1:16" hidden="1">
      <c r="A3407" s="19" t="s">
        <v>636</v>
      </c>
      <c r="B3407" s="19" t="s">
        <v>1749</v>
      </c>
      <c r="D3407" s="51" t="s">
        <v>1879</v>
      </c>
      <c r="E3407" s="51" t="s">
        <v>1890</v>
      </c>
      <c r="F3407" s="51" t="s">
        <v>63</v>
      </c>
      <c r="H3407" s="51" t="s">
        <v>1750</v>
      </c>
      <c r="K3407" s="51" t="s">
        <v>1954</v>
      </c>
      <c r="L3407" s="51">
        <v>444</v>
      </c>
      <c r="N3407" s="53">
        <v>104.41</v>
      </c>
      <c r="P3407" s="53">
        <v>104.41</v>
      </c>
    </row>
    <row r="3408" spans="1:16" hidden="1">
      <c r="A3408" s="19" t="s">
        <v>507</v>
      </c>
      <c r="B3408" s="19" t="s">
        <v>1749</v>
      </c>
      <c r="D3408" s="51" t="s">
        <v>1879</v>
      </c>
      <c r="E3408" s="51" t="s">
        <v>1890</v>
      </c>
      <c r="F3408" s="51" t="s">
        <v>63</v>
      </c>
      <c r="H3408" s="51" t="s">
        <v>1750</v>
      </c>
      <c r="K3408" s="51" t="s">
        <v>1954</v>
      </c>
      <c r="L3408" s="51">
        <v>444</v>
      </c>
      <c r="N3408" s="53">
        <v>260.04000000000002</v>
      </c>
      <c r="P3408" s="53">
        <v>260.04000000000002</v>
      </c>
    </row>
    <row r="3409" spans="1:16" hidden="1">
      <c r="A3409" s="19" t="s">
        <v>637</v>
      </c>
      <c r="B3409" s="19" t="s">
        <v>1749</v>
      </c>
      <c r="D3409" s="51" t="s">
        <v>1879</v>
      </c>
      <c r="E3409" s="51" t="s">
        <v>1890</v>
      </c>
      <c r="F3409" s="51" t="s">
        <v>63</v>
      </c>
      <c r="H3409" s="51" t="s">
        <v>1750</v>
      </c>
      <c r="K3409" s="51" t="s">
        <v>1954</v>
      </c>
      <c r="L3409" s="51">
        <v>444</v>
      </c>
      <c r="N3409" s="53">
        <v>134.4</v>
      </c>
      <c r="P3409" s="53">
        <v>134.4</v>
      </c>
    </row>
    <row r="3410" spans="1:16" hidden="1">
      <c r="A3410" s="19" t="s">
        <v>638</v>
      </c>
      <c r="B3410" s="19" t="s">
        <v>1749</v>
      </c>
      <c r="D3410" s="51" t="s">
        <v>1879</v>
      </c>
      <c r="E3410" s="51" t="s">
        <v>1890</v>
      </c>
      <c r="F3410" s="51" t="s">
        <v>63</v>
      </c>
      <c r="H3410" s="51" t="s">
        <v>1750</v>
      </c>
      <c r="K3410" s="51" t="s">
        <v>1954</v>
      </c>
      <c r="L3410" s="51">
        <v>444</v>
      </c>
      <c r="N3410" s="53">
        <v>396.63</v>
      </c>
      <c r="P3410" s="53">
        <v>396.63</v>
      </c>
    </row>
    <row r="3411" spans="1:16" hidden="1">
      <c r="A3411" s="19" t="s">
        <v>639</v>
      </c>
      <c r="B3411" s="19" t="s">
        <v>1749</v>
      </c>
      <c r="D3411" s="51" t="s">
        <v>1879</v>
      </c>
      <c r="E3411" s="51" t="s">
        <v>1890</v>
      </c>
      <c r="F3411" s="51" t="s">
        <v>63</v>
      </c>
      <c r="H3411" s="51" t="s">
        <v>1750</v>
      </c>
      <c r="K3411" s="51" t="s">
        <v>1954</v>
      </c>
      <c r="L3411" s="51">
        <v>444</v>
      </c>
      <c r="N3411" s="53">
        <v>185.38</v>
      </c>
      <c r="P3411" s="53">
        <v>185.38</v>
      </c>
    </row>
    <row r="3412" spans="1:16" hidden="1">
      <c r="A3412" s="19" t="s">
        <v>1894</v>
      </c>
      <c r="B3412" s="19" t="s">
        <v>1749</v>
      </c>
      <c r="D3412" s="51" t="s">
        <v>1879</v>
      </c>
      <c r="E3412" s="51" t="s">
        <v>1890</v>
      </c>
      <c r="F3412" s="51" t="s">
        <v>63</v>
      </c>
      <c r="H3412" s="51" t="s">
        <v>1750</v>
      </c>
      <c r="K3412" s="51" t="s">
        <v>1954</v>
      </c>
      <c r="L3412" s="51">
        <v>444</v>
      </c>
      <c r="N3412" s="53">
        <v>900.09</v>
      </c>
      <c r="P3412" s="53">
        <v>900.09</v>
      </c>
    </row>
    <row r="3413" spans="1:16" hidden="1">
      <c r="A3413" s="19" t="s">
        <v>640</v>
      </c>
      <c r="B3413" s="19" t="s">
        <v>1749</v>
      </c>
      <c r="D3413" s="51" t="s">
        <v>1879</v>
      </c>
      <c r="E3413" s="51" t="s">
        <v>1890</v>
      </c>
      <c r="F3413" s="51" t="s">
        <v>63</v>
      </c>
      <c r="H3413" s="51" t="s">
        <v>1750</v>
      </c>
      <c r="K3413" s="51" t="s">
        <v>1954</v>
      </c>
      <c r="L3413" s="51">
        <v>444</v>
      </c>
      <c r="N3413" s="53">
        <v>185.42</v>
      </c>
      <c r="P3413" s="53">
        <v>185.42</v>
      </c>
    </row>
    <row r="3414" spans="1:16" hidden="1">
      <c r="A3414" s="19" t="s">
        <v>434</v>
      </c>
      <c r="B3414" s="19" t="s">
        <v>1749</v>
      </c>
      <c r="D3414" s="51" t="s">
        <v>1879</v>
      </c>
      <c r="E3414" s="51" t="s">
        <v>1890</v>
      </c>
      <c r="F3414" s="51" t="s">
        <v>63</v>
      </c>
      <c r="G3414" s="51" t="s">
        <v>676</v>
      </c>
      <c r="H3414" s="51" t="s">
        <v>1878</v>
      </c>
      <c r="K3414" s="51" t="s">
        <v>1954</v>
      </c>
      <c r="L3414" s="51">
        <v>444</v>
      </c>
      <c r="N3414" s="53">
        <v>5240.1099999999997</v>
      </c>
      <c r="P3414" s="53">
        <v>5240.1099999999997</v>
      </c>
    </row>
    <row r="3415" spans="1:16" hidden="1">
      <c r="A3415" s="19" t="s">
        <v>2015</v>
      </c>
      <c r="B3415" s="19" t="s">
        <v>1749</v>
      </c>
      <c r="D3415" s="51" t="s">
        <v>1879</v>
      </c>
      <c r="E3415" s="51" t="s">
        <v>103</v>
      </c>
      <c r="F3415" s="51" t="s">
        <v>684</v>
      </c>
      <c r="G3415" s="51" t="s">
        <v>103</v>
      </c>
      <c r="H3415" s="51" t="s">
        <v>1878</v>
      </c>
      <c r="K3415" s="51" t="s">
        <v>1965</v>
      </c>
      <c r="L3415" s="51">
        <v>444</v>
      </c>
      <c r="N3415" s="53">
        <v>20336</v>
      </c>
      <c r="P3415" s="53">
        <v>20336</v>
      </c>
    </row>
    <row r="3416" spans="1:16" hidden="1">
      <c r="A3416" s="19" t="s">
        <v>611</v>
      </c>
      <c r="B3416" s="19" t="s">
        <v>1749</v>
      </c>
      <c r="D3416" s="51" t="s">
        <v>1879</v>
      </c>
      <c r="E3416" s="51" t="s">
        <v>1890</v>
      </c>
      <c r="F3416" s="51" t="s">
        <v>63</v>
      </c>
      <c r="H3416" s="51" t="s">
        <v>1750</v>
      </c>
      <c r="J3416" s="51" t="s">
        <v>307</v>
      </c>
      <c r="K3416" s="51" t="s">
        <v>1954</v>
      </c>
      <c r="L3416" s="51">
        <v>444</v>
      </c>
      <c r="N3416" s="53">
        <v>639.53</v>
      </c>
      <c r="P3416" s="53">
        <v>639.53</v>
      </c>
    </row>
    <row r="3417" spans="1:16" hidden="1">
      <c r="A3417" s="19" t="s">
        <v>611</v>
      </c>
      <c r="B3417" s="19" t="s">
        <v>2644</v>
      </c>
      <c r="D3417" s="51" t="s">
        <v>1879</v>
      </c>
      <c r="E3417" s="51" t="s">
        <v>1890</v>
      </c>
      <c r="F3417" s="51" t="s">
        <v>63</v>
      </c>
      <c r="H3417" s="51" t="s">
        <v>1750</v>
      </c>
      <c r="J3417" s="51" t="s">
        <v>307</v>
      </c>
      <c r="K3417" s="51" t="s">
        <v>1954</v>
      </c>
      <c r="L3417" s="51">
        <v>444</v>
      </c>
      <c r="N3417" s="53">
        <v>318.47000000000003</v>
      </c>
      <c r="P3417" s="53">
        <v>318.47000000000003</v>
      </c>
    </row>
    <row r="3418" spans="1:16" hidden="1">
      <c r="A3418" s="19" t="s">
        <v>636</v>
      </c>
      <c r="B3418" s="19" t="s">
        <v>1751</v>
      </c>
      <c r="D3418" s="51" t="s">
        <v>1879</v>
      </c>
      <c r="E3418" s="51" t="s">
        <v>1890</v>
      </c>
      <c r="F3418" s="51" t="s">
        <v>63</v>
      </c>
      <c r="H3418" s="51" t="s">
        <v>1750</v>
      </c>
      <c r="K3418" s="51" t="s">
        <v>1954</v>
      </c>
      <c r="L3418" s="51">
        <v>444</v>
      </c>
      <c r="N3418" s="53">
        <v>129.59</v>
      </c>
      <c r="P3418" s="53">
        <v>129.59</v>
      </c>
    </row>
    <row r="3419" spans="1:16" hidden="1">
      <c r="A3419" s="19" t="s">
        <v>507</v>
      </c>
      <c r="B3419" s="19" t="s">
        <v>1751</v>
      </c>
      <c r="D3419" s="51" t="s">
        <v>1879</v>
      </c>
      <c r="E3419" s="51" t="s">
        <v>1890</v>
      </c>
      <c r="F3419" s="51" t="s">
        <v>63</v>
      </c>
      <c r="H3419" s="51" t="s">
        <v>1750</v>
      </c>
      <c r="K3419" s="51" t="s">
        <v>1954</v>
      </c>
      <c r="L3419" s="51">
        <v>444</v>
      </c>
      <c r="N3419" s="53">
        <v>264.95999999999998</v>
      </c>
      <c r="P3419" s="53">
        <v>264.95999999999998</v>
      </c>
    </row>
    <row r="3420" spans="1:16" hidden="1">
      <c r="A3420" s="19" t="s">
        <v>637</v>
      </c>
      <c r="B3420" s="19" t="s">
        <v>1751</v>
      </c>
      <c r="D3420" s="51" t="s">
        <v>1879</v>
      </c>
      <c r="E3420" s="51" t="s">
        <v>1890</v>
      </c>
      <c r="F3420" s="51" t="s">
        <v>63</v>
      </c>
      <c r="H3420" s="51" t="s">
        <v>1750</v>
      </c>
      <c r="K3420" s="51" t="s">
        <v>1954</v>
      </c>
      <c r="L3420" s="51">
        <v>444</v>
      </c>
      <c r="N3420" s="53">
        <v>64.599999999999994</v>
      </c>
      <c r="P3420" s="53">
        <v>64.599999999999994</v>
      </c>
    </row>
    <row r="3421" spans="1:16" hidden="1">
      <c r="A3421" s="19" t="s">
        <v>638</v>
      </c>
      <c r="B3421" s="19" t="s">
        <v>1751</v>
      </c>
      <c r="D3421" s="51" t="s">
        <v>1879</v>
      </c>
      <c r="E3421" s="51" t="s">
        <v>1890</v>
      </c>
      <c r="F3421" s="51" t="s">
        <v>63</v>
      </c>
      <c r="H3421" s="51" t="s">
        <v>1750</v>
      </c>
      <c r="K3421" s="51" t="s">
        <v>1954</v>
      </c>
      <c r="L3421" s="51">
        <v>444</v>
      </c>
      <c r="N3421" s="53">
        <v>55.37</v>
      </c>
      <c r="P3421" s="53">
        <v>55.37</v>
      </c>
    </row>
    <row r="3422" spans="1:16" hidden="1">
      <c r="A3422" s="19" t="s">
        <v>639</v>
      </c>
      <c r="B3422" s="19" t="s">
        <v>1751</v>
      </c>
      <c r="D3422" s="51" t="s">
        <v>1879</v>
      </c>
      <c r="E3422" s="51" t="s">
        <v>1890</v>
      </c>
      <c r="F3422" s="51" t="s">
        <v>63</v>
      </c>
      <c r="H3422" s="51" t="s">
        <v>1750</v>
      </c>
      <c r="K3422" s="51" t="s">
        <v>1954</v>
      </c>
      <c r="L3422" s="51">
        <v>444</v>
      </c>
      <c r="N3422" s="53">
        <v>70.62</v>
      </c>
      <c r="P3422" s="53">
        <v>70.62</v>
      </c>
    </row>
    <row r="3423" spans="1:16" hidden="1">
      <c r="A3423" s="19" t="s">
        <v>1894</v>
      </c>
      <c r="B3423" s="19" t="s">
        <v>1751</v>
      </c>
      <c r="D3423" s="51" t="s">
        <v>1879</v>
      </c>
      <c r="E3423" s="51" t="s">
        <v>1890</v>
      </c>
      <c r="F3423" s="51" t="s">
        <v>63</v>
      </c>
      <c r="H3423" s="51" t="s">
        <v>1750</v>
      </c>
      <c r="K3423" s="51" t="s">
        <v>1954</v>
      </c>
      <c r="L3423" s="51">
        <v>444</v>
      </c>
      <c r="N3423" s="53">
        <v>496.90999999999997</v>
      </c>
      <c r="P3423" s="53">
        <v>496.90999999999997</v>
      </c>
    </row>
    <row r="3424" spans="1:16" hidden="1">
      <c r="A3424" s="19" t="s">
        <v>640</v>
      </c>
      <c r="B3424" s="19" t="s">
        <v>1751</v>
      </c>
      <c r="D3424" s="51" t="s">
        <v>1879</v>
      </c>
      <c r="E3424" s="51" t="s">
        <v>1890</v>
      </c>
      <c r="F3424" s="51" t="s">
        <v>63</v>
      </c>
      <c r="H3424" s="51" t="s">
        <v>1750</v>
      </c>
      <c r="K3424" s="51" t="s">
        <v>1954</v>
      </c>
      <c r="L3424" s="51">
        <v>444</v>
      </c>
      <c r="N3424" s="53">
        <v>88.580000000000013</v>
      </c>
      <c r="P3424" s="53">
        <v>88.580000000000013</v>
      </c>
    </row>
    <row r="3425" spans="1:16" hidden="1">
      <c r="A3425" s="19" t="s">
        <v>434</v>
      </c>
      <c r="B3425" s="19" t="s">
        <v>1751</v>
      </c>
      <c r="D3425" s="51" t="s">
        <v>1879</v>
      </c>
      <c r="E3425" s="51" t="s">
        <v>1890</v>
      </c>
      <c r="F3425" s="51" t="s">
        <v>63</v>
      </c>
      <c r="G3425" s="51" t="s">
        <v>676</v>
      </c>
      <c r="H3425" s="51" t="s">
        <v>1878</v>
      </c>
      <c r="K3425" s="51" t="s">
        <v>1954</v>
      </c>
      <c r="L3425" s="51">
        <v>444</v>
      </c>
      <c r="N3425" s="53">
        <v>4551.8900000000003</v>
      </c>
      <c r="P3425" s="53">
        <v>4551.8900000000003</v>
      </c>
    </row>
    <row r="3426" spans="1:16" hidden="1">
      <c r="A3426" s="19" t="s">
        <v>611</v>
      </c>
      <c r="B3426" s="19" t="s">
        <v>1752</v>
      </c>
      <c r="D3426" s="51" t="s">
        <v>1879</v>
      </c>
      <c r="E3426" s="51" t="s">
        <v>676</v>
      </c>
      <c r="F3426" s="51" t="s">
        <v>676</v>
      </c>
      <c r="H3426" s="51" t="s">
        <v>623</v>
      </c>
      <c r="K3426" s="51" t="s">
        <v>2096</v>
      </c>
      <c r="L3426" s="51">
        <v>2518</v>
      </c>
      <c r="N3426" s="53">
        <v>7.0000000000000007E-2</v>
      </c>
      <c r="P3426" s="53">
        <v>7.0000000000000007E-2</v>
      </c>
    </row>
    <row r="3427" spans="1:16" hidden="1">
      <c r="A3427" s="19" t="s">
        <v>636</v>
      </c>
      <c r="B3427" s="19" t="s">
        <v>1752</v>
      </c>
      <c r="D3427" s="51" t="s">
        <v>1879</v>
      </c>
      <c r="E3427" s="51" t="s">
        <v>676</v>
      </c>
      <c r="F3427" s="51" t="s">
        <v>676</v>
      </c>
      <c r="H3427" s="51" t="s">
        <v>623</v>
      </c>
      <c r="K3427" s="51" t="s">
        <v>2096</v>
      </c>
      <c r="L3427" s="51">
        <v>2518</v>
      </c>
      <c r="N3427" s="53">
        <v>0.01</v>
      </c>
      <c r="P3427" s="53">
        <v>0.01</v>
      </c>
    </row>
    <row r="3428" spans="1:16" hidden="1">
      <c r="A3428" s="19" t="s">
        <v>507</v>
      </c>
      <c r="B3428" s="19" t="s">
        <v>1752</v>
      </c>
      <c r="D3428" s="51" t="s">
        <v>1879</v>
      </c>
      <c r="E3428" s="51" t="s">
        <v>676</v>
      </c>
      <c r="F3428" s="51" t="s">
        <v>676</v>
      </c>
      <c r="H3428" s="51" t="s">
        <v>623</v>
      </c>
      <c r="K3428" s="51" t="s">
        <v>2096</v>
      </c>
      <c r="L3428" s="51">
        <v>2518</v>
      </c>
      <c r="N3428" s="53">
        <v>0.03</v>
      </c>
      <c r="P3428" s="53">
        <v>0.03</v>
      </c>
    </row>
    <row r="3429" spans="1:16" hidden="1">
      <c r="A3429" s="19" t="s">
        <v>637</v>
      </c>
      <c r="B3429" s="19" t="s">
        <v>1752</v>
      </c>
      <c r="D3429" s="51" t="s">
        <v>1879</v>
      </c>
      <c r="E3429" s="51" t="s">
        <v>676</v>
      </c>
      <c r="F3429" s="51" t="s">
        <v>676</v>
      </c>
      <c r="H3429" s="51" t="s">
        <v>623</v>
      </c>
      <c r="K3429" s="51" t="s">
        <v>2096</v>
      </c>
      <c r="L3429" s="51">
        <v>2518</v>
      </c>
      <c r="N3429" s="53">
        <v>0.02</v>
      </c>
      <c r="P3429" s="53">
        <v>0.02</v>
      </c>
    </row>
    <row r="3430" spans="1:16" hidden="1">
      <c r="A3430" s="19" t="s">
        <v>638</v>
      </c>
      <c r="B3430" s="19" t="s">
        <v>1752</v>
      </c>
      <c r="D3430" s="51" t="s">
        <v>1879</v>
      </c>
      <c r="E3430" s="51" t="s">
        <v>676</v>
      </c>
      <c r="F3430" s="51" t="s">
        <v>676</v>
      </c>
      <c r="H3430" s="51" t="s">
        <v>623</v>
      </c>
      <c r="K3430" s="51" t="s">
        <v>2096</v>
      </c>
      <c r="L3430" s="51">
        <v>2518</v>
      </c>
      <c r="N3430" s="53">
        <v>0.05</v>
      </c>
      <c r="P3430" s="53">
        <v>0.05</v>
      </c>
    </row>
    <row r="3431" spans="1:16" hidden="1">
      <c r="A3431" s="19" t="s">
        <v>639</v>
      </c>
      <c r="B3431" s="19" t="s">
        <v>1752</v>
      </c>
      <c r="D3431" s="51" t="s">
        <v>1879</v>
      </c>
      <c r="E3431" s="51" t="s">
        <v>676</v>
      </c>
      <c r="F3431" s="51" t="s">
        <v>676</v>
      </c>
      <c r="H3431" s="51" t="s">
        <v>623</v>
      </c>
      <c r="K3431" s="51" t="s">
        <v>2096</v>
      </c>
      <c r="L3431" s="51">
        <v>2518</v>
      </c>
      <c r="N3431" s="53">
        <v>0.02</v>
      </c>
      <c r="P3431" s="53">
        <v>0.02</v>
      </c>
    </row>
    <row r="3432" spans="1:16" hidden="1">
      <c r="A3432" s="19" t="s">
        <v>1894</v>
      </c>
      <c r="B3432" s="19" t="s">
        <v>1752</v>
      </c>
      <c r="D3432" s="51" t="s">
        <v>1879</v>
      </c>
      <c r="E3432" s="51" t="s">
        <v>676</v>
      </c>
      <c r="F3432" s="51" t="s">
        <v>676</v>
      </c>
      <c r="H3432" s="51" t="s">
        <v>623</v>
      </c>
      <c r="K3432" s="51" t="s">
        <v>2096</v>
      </c>
      <c r="L3432" s="51">
        <v>2518</v>
      </c>
      <c r="N3432" s="53">
        <v>0.1</v>
      </c>
      <c r="P3432" s="53">
        <v>0.1</v>
      </c>
    </row>
    <row r="3433" spans="1:16" hidden="1">
      <c r="A3433" s="19" t="s">
        <v>640</v>
      </c>
      <c r="B3433" s="19" t="s">
        <v>1752</v>
      </c>
      <c r="D3433" s="51" t="s">
        <v>1879</v>
      </c>
      <c r="E3433" s="51" t="s">
        <v>676</v>
      </c>
      <c r="F3433" s="51" t="s">
        <v>676</v>
      </c>
      <c r="H3433" s="51" t="s">
        <v>623</v>
      </c>
      <c r="K3433" s="51" t="s">
        <v>2096</v>
      </c>
      <c r="L3433" s="51">
        <v>2518</v>
      </c>
      <c r="N3433" s="53">
        <v>0.02</v>
      </c>
      <c r="P3433" s="53">
        <v>0.02</v>
      </c>
    </row>
    <row r="3434" spans="1:16" hidden="1">
      <c r="A3434" s="19" t="s">
        <v>434</v>
      </c>
      <c r="B3434" s="19" t="s">
        <v>1752</v>
      </c>
      <c r="D3434" s="51" t="s">
        <v>1879</v>
      </c>
      <c r="E3434" s="51" t="s">
        <v>676</v>
      </c>
      <c r="F3434" s="51" t="s">
        <v>676</v>
      </c>
      <c r="G3434" s="51" t="s">
        <v>676</v>
      </c>
      <c r="H3434" s="51" t="s">
        <v>1878</v>
      </c>
      <c r="K3434" s="51" t="s">
        <v>2096</v>
      </c>
      <c r="L3434" s="51">
        <v>2518</v>
      </c>
      <c r="N3434" s="53">
        <v>0.57999999999999996</v>
      </c>
      <c r="P3434" s="53">
        <v>0.57999999999999996</v>
      </c>
    </row>
    <row r="3435" spans="1:16" hidden="1">
      <c r="A3435" s="19" t="s">
        <v>434</v>
      </c>
      <c r="B3435" s="19" t="s">
        <v>2097</v>
      </c>
      <c r="D3435" s="51" t="s">
        <v>1879</v>
      </c>
      <c r="E3435" s="51" t="s">
        <v>676</v>
      </c>
      <c r="F3435" s="51" t="s">
        <v>676</v>
      </c>
      <c r="G3435" s="51" t="s">
        <v>676</v>
      </c>
      <c r="H3435" s="51" t="s">
        <v>1878</v>
      </c>
      <c r="K3435" s="51" t="s">
        <v>2096</v>
      </c>
      <c r="L3435" s="51">
        <v>2518</v>
      </c>
      <c r="N3435" s="53">
        <v>5.42</v>
      </c>
      <c r="P3435" s="53">
        <v>5.42</v>
      </c>
    </row>
    <row r="3436" spans="1:16" hidden="1">
      <c r="A3436" s="19" t="s">
        <v>447</v>
      </c>
      <c r="B3436" s="19" t="s">
        <v>2666</v>
      </c>
      <c r="D3436" s="51" t="s">
        <v>1879</v>
      </c>
      <c r="E3436" s="51" t="s">
        <v>676</v>
      </c>
      <c r="F3436" s="51" t="s">
        <v>962</v>
      </c>
      <c r="H3436" s="51" t="s">
        <v>623</v>
      </c>
      <c r="N3436" s="53">
        <v>274</v>
      </c>
      <c r="P3436" s="53">
        <v>274</v>
      </c>
    </row>
    <row r="3437" spans="1:16" hidden="1">
      <c r="A3437" s="19" t="s">
        <v>611</v>
      </c>
      <c r="B3437" s="19" t="s">
        <v>1753</v>
      </c>
      <c r="D3437" s="51" t="s">
        <v>1879</v>
      </c>
      <c r="E3437" s="51" t="s">
        <v>676</v>
      </c>
      <c r="F3437" s="51" t="s">
        <v>676</v>
      </c>
      <c r="H3437" s="51" t="s">
        <v>623</v>
      </c>
      <c r="K3437" s="51" t="s">
        <v>2094</v>
      </c>
      <c r="L3437" s="51">
        <v>2518</v>
      </c>
      <c r="N3437" s="53">
        <v>29413.93</v>
      </c>
      <c r="P3437" s="53">
        <v>29413.93</v>
      </c>
    </row>
    <row r="3438" spans="1:16" hidden="1">
      <c r="A3438" s="19" t="s">
        <v>636</v>
      </c>
      <c r="B3438" s="19" t="s">
        <v>1753</v>
      </c>
      <c r="D3438" s="51" t="s">
        <v>1879</v>
      </c>
      <c r="E3438" s="51" t="s">
        <v>676</v>
      </c>
      <c r="F3438" s="51" t="s">
        <v>676</v>
      </c>
      <c r="H3438" s="51" t="s">
        <v>623</v>
      </c>
      <c r="K3438" s="51" t="s">
        <v>2094</v>
      </c>
      <c r="L3438" s="51">
        <v>2518</v>
      </c>
      <c r="N3438" s="53">
        <v>4968.74</v>
      </c>
      <c r="P3438" s="53">
        <v>4968.74</v>
      </c>
    </row>
    <row r="3439" spans="1:16" hidden="1">
      <c r="A3439" s="19" t="s">
        <v>507</v>
      </c>
      <c r="B3439" s="19" t="s">
        <v>1753</v>
      </c>
      <c r="D3439" s="51" t="s">
        <v>1879</v>
      </c>
      <c r="E3439" s="51" t="s">
        <v>676</v>
      </c>
      <c r="F3439" s="51" t="s">
        <v>676</v>
      </c>
      <c r="H3439" s="51" t="s">
        <v>623</v>
      </c>
      <c r="K3439" s="51" t="s">
        <v>2094</v>
      </c>
      <c r="L3439" s="51">
        <v>2518</v>
      </c>
      <c r="N3439" s="53">
        <v>11336.83</v>
      </c>
      <c r="P3439" s="53">
        <v>11336.83</v>
      </c>
    </row>
    <row r="3440" spans="1:16" hidden="1">
      <c r="A3440" s="19" t="s">
        <v>637</v>
      </c>
      <c r="B3440" s="19" t="s">
        <v>1753</v>
      </c>
      <c r="D3440" s="51" t="s">
        <v>1879</v>
      </c>
      <c r="E3440" s="51" t="s">
        <v>676</v>
      </c>
      <c r="F3440" s="51" t="s">
        <v>676</v>
      </c>
      <c r="H3440" s="51" t="s">
        <v>623</v>
      </c>
      <c r="K3440" s="51" t="s">
        <v>2094</v>
      </c>
      <c r="L3440" s="51">
        <v>2518</v>
      </c>
      <c r="N3440" s="53">
        <v>6139.92</v>
      </c>
      <c r="P3440" s="53">
        <v>6139.92</v>
      </c>
    </row>
    <row r="3441" spans="1:16" hidden="1">
      <c r="A3441" s="19" t="s">
        <v>638</v>
      </c>
      <c r="B3441" s="19" t="s">
        <v>1753</v>
      </c>
      <c r="D3441" s="51" t="s">
        <v>1879</v>
      </c>
      <c r="E3441" s="51" t="s">
        <v>676</v>
      </c>
      <c r="F3441" s="51" t="s">
        <v>676</v>
      </c>
      <c r="H3441" s="51" t="s">
        <v>623</v>
      </c>
      <c r="K3441" s="51" t="s">
        <v>2094</v>
      </c>
      <c r="L3441" s="51">
        <v>2518</v>
      </c>
      <c r="N3441" s="53">
        <v>17955.86</v>
      </c>
      <c r="P3441" s="53">
        <v>17955.86</v>
      </c>
    </row>
    <row r="3442" spans="1:16" hidden="1">
      <c r="A3442" s="19" t="s">
        <v>639</v>
      </c>
      <c r="B3442" s="19" t="s">
        <v>1753</v>
      </c>
      <c r="D3442" s="51" t="s">
        <v>1879</v>
      </c>
      <c r="E3442" s="51" t="s">
        <v>676</v>
      </c>
      <c r="F3442" s="51" t="s">
        <v>676</v>
      </c>
      <c r="H3442" s="51" t="s">
        <v>623</v>
      </c>
      <c r="K3442" s="51" t="s">
        <v>2094</v>
      </c>
      <c r="L3442" s="51">
        <v>2518</v>
      </c>
      <c r="N3442" s="53">
        <v>8536.5300000000007</v>
      </c>
      <c r="P3442" s="53">
        <v>8536.5300000000007</v>
      </c>
    </row>
    <row r="3443" spans="1:16" hidden="1">
      <c r="A3443" s="19" t="s">
        <v>1894</v>
      </c>
      <c r="B3443" s="19" t="s">
        <v>1753</v>
      </c>
      <c r="D3443" s="51" t="s">
        <v>1879</v>
      </c>
      <c r="E3443" s="51" t="s">
        <v>676</v>
      </c>
      <c r="F3443" s="51" t="s">
        <v>676</v>
      </c>
      <c r="H3443" s="51" t="s">
        <v>623</v>
      </c>
      <c r="K3443" s="51" t="s">
        <v>2094</v>
      </c>
      <c r="L3443" s="51">
        <v>2518</v>
      </c>
      <c r="N3443" s="53">
        <v>41391.74</v>
      </c>
      <c r="P3443" s="53">
        <v>41391.74</v>
      </c>
    </row>
    <row r="3444" spans="1:16" hidden="1">
      <c r="A3444" s="19" t="s">
        <v>640</v>
      </c>
      <c r="B3444" s="19" t="s">
        <v>1753</v>
      </c>
      <c r="D3444" s="51" t="s">
        <v>1879</v>
      </c>
      <c r="E3444" s="51" t="s">
        <v>676</v>
      </c>
      <c r="F3444" s="51" t="s">
        <v>676</v>
      </c>
      <c r="H3444" s="51" t="s">
        <v>623</v>
      </c>
      <c r="K3444" s="51" t="s">
        <v>2094</v>
      </c>
      <c r="L3444" s="51">
        <v>2518</v>
      </c>
      <c r="N3444" s="53">
        <v>8413.8799999999992</v>
      </c>
      <c r="P3444" s="53">
        <v>8413.8799999999992</v>
      </c>
    </row>
    <row r="3445" spans="1:16" hidden="1">
      <c r="A3445" s="19" t="s">
        <v>447</v>
      </c>
      <c r="B3445" s="19" t="s">
        <v>1753</v>
      </c>
      <c r="D3445" s="51" t="s">
        <v>1879</v>
      </c>
      <c r="E3445" s="51" t="s">
        <v>676</v>
      </c>
      <c r="F3445" s="51" t="s">
        <v>962</v>
      </c>
      <c r="H3445" s="51" t="s">
        <v>623</v>
      </c>
      <c r="K3445" s="51" t="s">
        <v>2739</v>
      </c>
      <c r="N3445" s="53">
        <v>17478</v>
      </c>
      <c r="P3445" s="53">
        <v>17478</v>
      </c>
    </row>
    <row r="3446" spans="1:16" hidden="1">
      <c r="A3446" s="19" t="s">
        <v>434</v>
      </c>
      <c r="B3446" s="19" t="s">
        <v>1753</v>
      </c>
      <c r="D3446" s="51" t="s">
        <v>1879</v>
      </c>
      <c r="E3446" s="51" t="s">
        <v>676</v>
      </c>
      <c r="F3446" s="51" t="s">
        <v>676</v>
      </c>
      <c r="G3446" s="51" t="s">
        <v>676</v>
      </c>
      <c r="H3446" s="51" t="s">
        <v>1878</v>
      </c>
      <c r="K3446" s="51" t="s">
        <v>2094</v>
      </c>
      <c r="L3446" s="51">
        <v>2518</v>
      </c>
      <c r="N3446" s="53">
        <v>240464.25</v>
      </c>
      <c r="P3446" s="53">
        <v>240464.25</v>
      </c>
    </row>
    <row r="3447" spans="1:16" hidden="1">
      <c r="A3447" s="19" t="s">
        <v>434</v>
      </c>
      <c r="B3447" s="19" t="s">
        <v>2095</v>
      </c>
      <c r="D3447" s="51" t="s">
        <v>1879</v>
      </c>
      <c r="E3447" s="51" t="s">
        <v>676</v>
      </c>
      <c r="F3447" s="51" t="s">
        <v>676</v>
      </c>
      <c r="G3447" s="51" t="s">
        <v>676</v>
      </c>
      <c r="H3447" s="51" t="s">
        <v>1878</v>
      </c>
      <c r="K3447" s="51" t="s">
        <v>2094</v>
      </c>
      <c r="L3447" s="51">
        <v>2518</v>
      </c>
      <c r="N3447" s="53">
        <v>3972.75</v>
      </c>
      <c r="P3447" s="53">
        <v>3972.75</v>
      </c>
    </row>
    <row r="3448" spans="1:16" hidden="1">
      <c r="A3448" s="19" t="s">
        <v>611</v>
      </c>
      <c r="B3448" s="19" t="s">
        <v>1754</v>
      </c>
      <c r="D3448" s="51" t="s">
        <v>1879</v>
      </c>
      <c r="E3448" s="51" t="s">
        <v>676</v>
      </c>
      <c r="F3448" s="51" t="s">
        <v>676</v>
      </c>
      <c r="H3448" s="51" t="s">
        <v>623</v>
      </c>
      <c r="K3448" s="51" t="s">
        <v>2092</v>
      </c>
      <c r="L3448" s="51">
        <v>2518</v>
      </c>
      <c r="N3448" s="53">
        <v>4638.6099999999997</v>
      </c>
      <c r="P3448" s="53">
        <v>4638.6099999999997</v>
      </c>
    </row>
    <row r="3449" spans="1:16" hidden="1">
      <c r="A3449" s="19" t="s">
        <v>636</v>
      </c>
      <c r="B3449" s="19" t="s">
        <v>1754</v>
      </c>
      <c r="D3449" s="51" t="s">
        <v>1879</v>
      </c>
      <c r="E3449" s="51" t="s">
        <v>676</v>
      </c>
      <c r="F3449" s="51" t="s">
        <v>676</v>
      </c>
      <c r="H3449" s="51" t="s">
        <v>623</v>
      </c>
      <c r="K3449" s="51" t="s">
        <v>2092</v>
      </c>
      <c r="L3449" s="51">
        <v>2518</v>
      </c>
      <c r="N3449" s="53">
        <v>811.74</v>
      </c>
      <c r="P3449" s="53">
        <v>811.74</v>
      </c>
    </row>
    <row r="3450" spans="1:16" hidden="1">
      <c r="A3450" s="19" t="s">
        <v>507</v>
      </c>
      <c r="B3450" s="19" t="s">
        <v>1754</v>
      </c>
      <c r="D3450" s="51" t="s">
        <v>1879</v>
      </c>
      <c r="E3450" s="51" t="s">
        <v>676</v>
      </c>
      <c r="F3450" s="51" t="s">
        <v>676</v>
      </c>
      <c r="H3450" s="51" t="s">
        <v>623</v>
      </c>
      <c r="K3450" s="51" t="s">
        <v>2092</v>
      </c>
      <c r="L3450" s="51">
        <v>2518</v>
      </c>
      <c r="N3450" s="53">
        <v>1904.98</v>
      </c>
      <c r="P3450" s="53">
        <v>1904.98</v>
      </c>
    </row>
    <row r="3451" spans="1:16" hidden="1">
      <c r="A3451" s="19" t="s">
        <v>637</v>
      </c>
      <c r="B3451" s="19" t="s">
        <v>1754</v>
      </c>
      <c r="D3451" s="51" t="s">
        <v>1879</v>
      </c>
      <c r="E3451" s="51" t="s">
        <v>676</v>
      </c>
      <c r="F3451" s="51" t="s">
        <v>676</v>
      </c>
      <c r="H3451" s="51" t="s">
        <v>623</v>
      </c>
      <c r="K3451" s="51" t="s">
        <v>2092</v>
      </c>
      <c r="L3451" s="51">
        <v>2518</v>
      </c>
      <c r="N3451" s="53">
        <v>974.24</v>
      </c>
      <c r="P3451" s="53">
        <v>974.24</v>
      </c>
    </row>
    <row r="3452" spans="1:16" hidden="1">
      <c r="A3452" s="19" t="s">
        <v>638</v>
      </c>
      <c r="B3452" s="19" t="s">
        <v>1754</v>
      </c>
      <c r="D3452" s="51" t="s">
        <v>1879</v>
      </c>
      <c r="E3452" s="51" t="s">
        <v>676</v>
      </c>
      <c r="F3452" s="51" t="s">
        <v>676</v>
      </c>
      <c r="H3452" s="51" t="s">
        <v>623</v>
      </c>
      <c r="K3452" s="51" t="s">
        <v>2092</v>
      </c>
      <c r="L3452" s="51">
        <v>2518</v>
      </c>
      <c r="N3452" s="53">
        <v>2826.04</v>
      </c>
      <c r="P3452" s="53">
        <v>2826.04</v>
      </c>
    </row>
    <row r="3453" spans="1:16" hidden="1">
      <c r="A3453" s="19" t="s">
        <v>639</v>
      </c>
      <c r="B3453" s="19" t="s">
        <v>1754</v>
      </c>
      <c r="D3453" s="51" t="s">
        <v>1879</v>
      </c>
      <c r="E3453" s="51" t="s">
        <v>676</v>
      </c>
      <c r="F3453" s="51" t="s">
        <v>676</v>
      </c>
      <c r="H3453" s="51" t="s">
        <v>623</v>
      </c>
      <c r="K3453" s="51" t="s">
        <v>2092</v>
      </c>
      <c r="L3453" s="51">
        <v>2518</v>
      </c>
      <c r="N3453" s="53">
        <v>1336.4</v>
      </c>
      <c r="P3453" s="53">
        <v>1336.4</v>
      </c>
    </row>
    <row r="3454" spans="1:16" hidden="1">
      <c r="A3454" s="19" t="s">
        <v>1894</v>
      </c>
      <c r="B3454" s="19" t="s">
        <v>1754</v>
      </c>
      <c r="D3454" s="51" t="s">
        <v>1879</v>
      </c>
      <c r="E3454" s="51" t="s">
        <v>676</v>
      </c>
      <c r="F3454" s="51" t="s">
        <v>676</v>
      </c>
      <c r="H3454" s="51" t="s">
        <v>623</v>
      </c>
      <c r="K3454" s="51" t="s">
        <v>2092</v>
      </c>
      <c r="L3454" s="51">
        <v>2518</v>
      </c>
      <c r="N3454" s="53">
        <v>6730.87</v>
      </c>
      <c r="P3454" s="53">
        <v>6730.87</v>
      </c>
    </row>
    <row r="3455" spans="1:16" hidden="1">
      <c r="A3455" s="19" t="s">
        <v>640</v>
      </c>
      <c r="B3455" s="19" t="s">
        <v>1754</v>
      </c>
      <c r="D3455" s="51" t="s">
        <v>1879</v>
      </c>
      <c r="E3455" s="51" t="s">
        <v>676</v>
      </c>
      <c r="F3455" s="51" t="s">
        <v>676</v>
      </c>
      <c r="H3455" s="51" t="s">
        <v>623</v>
      </c>
      <c r="K3455" s="51" t="s">
        <v>2092</v>
      </c>
      <c r="L3455" s="51">
        <v>2518</v>
      </c>
      <c r="N3455" s="53">
        <v>1345.58</v>
      </c>
      <c r="P3455" s="53">
        <v>1345.58</v>
      </c>
    </row>
    <row r="3456" spans="1:16" hidden="1">
      <c r="A3456" s="19" t="s">
        <v>447</v>
      </c>
      <c r="B3456" s="19" t="s">
        <v>1754</v>
      </c>
      <c r="D3456" s="51" t="s">
        <v>1879</v>
      </c>
      <c r="E3456" s="51" t="s">
        <v>676</v>
      </c>
      <c r="F3456" s="51" t="s">
        <v>962</v>
      </c>
      <c r="H3456" s="51" t="s">
        <v>623</v>
      </c>
      <c r="K3456" s="51" t="s">
        <v>2738</v>
      </c>
      <c r="N3456" s="53">
        <v>2691</v>
      </c>
      <c r="P3456" s="53">
        <v>2691</v>
      </c>
    </row>
    <row r="3457" spans="1:16" hidden="1">
      <c r="A3457" s="19" t="s">
        <v>434</v>
      </c>
      <c r="B3457" s="19" t="s">
        <v>1754</v>
      </c>
      <c r="D3457" s="51" t="s">
        <v>1879</v>
      </c>
      <c r="E3457" s="51" t="s">
        <v>676</v>
      </c>
      <c r="F3457" s="51" t="s">
        <v>676</v>
      </c>
      <c r="G3457" s="51" t="s">
        <v>676</v>
      </c>
      <c r="H3457" s="51" t="s">
        <v>1878</v>
      </c>
      <c r="K3457" s="51" t="s">
        <v>2092</v>
      </c>
      <c r="L3457" s="51">
        <v>2518</v>
      </c>
      <c r="N3457" s="53">
        <v>38667.46</v>
      </c>
      <c r="P3457" s="53">
        <v>38667.46</v>
      </c>
    </row>
    <row r="3458" spans="1:16" hidden="1">
      <c r="A3458" s="19" t="s">
        <v>434</v>
      </c>
      <c r="B3458" s="19" t="s">
        <v>2093</v>
      </c>
      <c r="D3458" s="51" t="s">
        <v>1879</v>
      </c>
      <c r="E3458" s="51" t="s">
        <v>676</v>
      </c>
      <c r="F3458" s="51" t="s">
        <v>676</v>
      </c>
      <c r="G3458" s="51" t="s">
        <v>676</v>
      </c>
      <c r="H3458" s="51" t="s">
        <v>1878</v>
      </c>
      <c r="K3458" s="51" t="s">
        <v>2092</v>
      </c>
      <c r="L3458" s="51">
        <v>2518</v>
      </c>
      <c r="N3458" s="53">
        <v>586.54000000000087</v>
      </c>
      <c r="P3458" s="53">
        <v>586.54000000000087</v>
      </c>
    </row>
    <row r="3459" spans="1:16" hidden="1">
      <c r="A3459" s="19" t="s">
        <v>447</v>
      </c>
      <c r="B3459" s="19" t="s">
        <v>2070</v>
      </c>
      <c r="D3459" s="51" t="s">
        <v>1879</v>
      </c>
      <c r="E3459" s="51" t="s">
        <v>103</v>
      </c>
      <c r="F3459" s="51" t="s">
        <v>688</v>
      </c>
      <c r="H3459" s="51" t="s">
        <v>623</v>
      </c>
      <c r="K3459" s="51" t="s">
        <v>1963</v>
      </c>
      <c r="N3459" s="53">
        <v>81</v>
      </c>
      <c r="P3459" s="53">
        <v>81</v>
      </c>
    </row>
    <row r="3460" spans="1:16" hidden="1">
      <c r="A3460" s="19" t="s">
        <v>2015</v>
      </c>
      <c r="B3460" s="19" t="s">
        <v>2070</v>
      </c>
      <c r="D3460" s="51" t="s">
        <v>1879</v>
      </c>
      <c r="E3460" s="51" t="s">
        <v>103</v>
      </c>
      <c r="F3460" s="51" t="s">
        <v>684</v>
      </c>
      <c r="G3460" s="51" t="s">
        <v>103</v>
      </c>
      <c r="H3460" s="51" t="s">
        <v>1878</v>
      </c>
      <c r="K3460" s="51" t="s">
        <v>1963</v>
      </c>
      <c r="L3460" s="51">
        <v>7066</v>
      </c>
      <c r="N3460" s="53">
        <v>2199</v>
      </c>
      <c r="P3460" s="53">
        <v>2199</v>
      </c>
    </row>
    <row r="3461" spans="1:16" hidden="1">
      <c r="A3461" s="19" t="s">
        <v>611</v>
      </c>
      <c r="B3461" s="19" t="s">
        <v>3386</v>
      </c>
      <c r="D3461" s="51" t="s">
        <v>1879</v>
      </c>
      <c r="E3461" s="51" t="s">
        <v>1890</v>
      </c>
      <c r="F3461" s="51" t="s">
        <v>63</v>
      </c>
      <c r="H3461" s="51" t="s">
        <v>623</v>
      </c>
      <c r="J3461" s="51" t="s">
        <v>327</v>
      </c>
      <c r="K3461" s="51" t="s">
        <v>2089</v>
      </c>
      <c r="N3461" s="53">
        <v>103</v>
      </c>
      <c r="P3461" s="53">
        <v>103</v>
      </c>
    </row>
    <row r="3462" spans="1:16" hidden="1">
      <c r="A3462" s="19" t="s">
        <v>636</v>
      </c>
      <c r="B3462" s="19" t="s">
        <v>1755</v>
      </c>
      <c r="D3462" s="51" t="s">
        <v>1879</v>
      </c>
      <c r="E3462" s="51" t="s">
        <v>1890</v>
      </c>
      <c r="F3462" s="51" t="s">
        <v>63</v>
      </c>
      <c r="H3462" s="51" t="s">
        <v>623</v>
      </c>
      <c r="K3462" s="51" t="s">
        <v>2089</v>
      </c>
      <c r="N3462" s="53">
        <v>25</v>
      </c>
      <c r="P3462" s="53">
        <v>25</v>
      </c>
    </row>
    <row r="3463" spans="1:16" hidden="1">
      <c r="A3463" s="19" t="s">
        <v>507</v>
      </c>
      <c r="B3463" s="19" t="s">
        <v>1755</v>
      </c>
      <c r="D3463" s="51" t="s">
        <v>1879</v>
      </c>
      <c r="E3463" s="51" t="s">
        <v>1890</v>
      </c>
      <c r="F3463" s="51" t="s">
        <v>63</v>
      </c>
      <c r="H3463" s="51" t="s">
        <v>623</v>
      </c>
      <c r="K3463" s="51" t="s">
        <v>2089</v>
      </c>
      <c r="N3463" s="53">
        <v>56</v>
      </c>
      <c r="P3463" s="53">
        <v>56</v>
      </c>
    </row>
    <row r="3464" spans="1:16" hidden="1">
      <c r="A3464" s="19" t="s">
        <v>637</v>
      </c>
      <c r="B3464" s="19" t="s">
        <v>1755</v>
      </c>
      <c r="D3464" s="51" t="s">
        <v>1879</v>
      </c>
      <c r="E3464" s="51" t="s">
        <v>1890</v>
      </c>
      <c r="F3464" s="51" t="s">
        <v>63</v>
      </c>
      <c r="H3464" s="51" t="s">
        <v>623</v>
      </c>
      <c r="K3464" s="51" t="s">
        <v>2089</v>
      </c>
      <c r="N3464" s="53">
        <v>21</v>
      </c>
      <c r="P3464" s="53">
        <v>21</v>
      </c>
    </row>
    <row r="3465" spans="1:16" hidden="1">
      <c r="A3465" s="19" t="s">
        <v>638</v>
      </c>
      <c r="B3465" s="19" t="s">
        <v>1755</v>
      </c>
      <c r="D3465" s="51" t="s">
        <v>1879</v>
      </c>
      <c r="E3465" s="51" t="s">
        <v>1890</v>
      </c>
      <c r="F3465" s="51" t="s">
        <v>63</v>
      </c>
      <c r="H3465" s="51" t="s">
        <v>623</v>
      </c>
      <c r="K3465" s="51" t="s">
        <v>2089</v>
      </c>
      <c r="N3465" s="53">
        <v>48</v>
      </c>
      <c r="P3465" s="53">
        <v>48</v>
      </c>
    </row>
    <row r="3466" spans="1:16" hidden="1">
      <c r="A3466" s="19" t="s">
        <v>639</v>
      </c>
      <c r="B3466" s="19" t="s">
        <v>1755</v>
      </c>
      <c r="D3466" s="51" t="s">
        <v>1879</v>
      </c>
      <c r="E3466" s="51" t="s">
        <v>1890</v>
      </c>
      <c r="F3466" s="51" t="s">
        <v>63</v>
      </c>
      <c r="H3466" s="51" t="s">
        <v>623</v>
      </c>
      <c r="K3466" s="51" t="s">
        <v>2089</v>
      </c>
      <c r="N3466" s="53">
        <v>27</v>
      </c>
      <c r="P3466" s="53">
        <v>27</v>
      </c>
    </row>
    <row r="3467" spans="1:16" hidden="1">
      <c r="A3467" s="19" t="s">
        <v>1894</v>
      </c>
      <c r="B3467" s="19" t="s">
        <v>1755</v>
      </c>
      <c r="D3467" s="51" t="s">
        <v>1879</v>
      </c>
      <c r="E3467" s="51" t="s">
        <v>1890</v>
      </c>
      <c r="F3467" s="51" t="s">
        <v>63</v>
      </c>
      <c r="H3467" s="51" t="s">
        <v>623</v>
      </c>
      <c r="K3467" s="51" t="s">
        <v>2089</v>
      </c>
      <c r="N3467" s="53">
        <v>151</v>
      </c>
      <c r="P3467" s="53">
        <v>151</v>
      </c>
    </row>
    <row r="3468" spans="1:16" hidden="1">
      <c r="A3468" s="19" t="s">
        <v>640</v>
      </c>
      <c r="B3468" s="19" t="s">
        <v>1755</v>
      </c>
      <c r="D3468" s="51" t="s">
        <v>1879</v>
      </c>
      <c r="E3468" s="51" t="s">
        <v>1890</v>
      </c>
      <c r="F3468" s="51" t="s">
        <v>63</v>
      </c>
      <c r="H3468" s="51" t="s">
        <v>623</v>
      </c>
      <c r="K3468" s="51" t="s">
        <v>2089</v>
      </c>
      <c r="N3468" s="53">
        <v>29</v>
      </c>
      <c r="P3468" s="53">
        <v>29</v>
      </c>
    </row>
    <row r="3469" spans="1:16" hidden="1">
      <c r="A3469" s="19" t="s">
        <v>434</v>
      </c>
      <c r="B3469" s="19" t="s">
        <v>1755</v>
      </c>
      <c r="D3469" s="51" t="s">
        <v>1879</v>
      </c>
      <c r="E3469" s="51" t="s">
        <v>1890</v>
      </c>
      <c r="F3469" s="51" t="s">
        <v>63</v>
      </c>
      <c r="G3469" s="51" t="s">
        <v>676</v>
      </c>
      <c r="H3469" s="51" t="s">
        <v>1878</v>
      </c>
      <c r="K3469" s="51" t="s">
        <v>2089</v>
      </c>
      <c r="N3469" s="53">
        <v>1058</v>
      </c>
      <c r="P3469" s="53">
        <v>1058</v>
      </c>
    </row>
    <row r="3470" spans="1:16" hidden="1">
      <c r="A3470" s="19" t="s">
        <v>611</v>
      </c>
      <c r="B3470" s="19" t="s">
        <v>1756</v>
      </c>
      <c r="D3470" s="51" t="s">
        <v>1879</v>
      </c>
      <c r="E3470" s="51" t="s">
        <v>676</v>
      </c>
      <c r="F3470" s="51" t="s">
        <v>676</v>
      </c>
      <c r="H3470" s="51" t="s">
        <v>623</v>
      </c>
      <c r="K3470" s="51" t="s">
        <v>2090</v>
      </c>
      <c r="L3470" s="51">
        <v>2518</v>
      </c>
      <c r="N3470" s="53">
        <v>4387.3999999999996</v>
      </c>
      <c r="P3470" s="53">
        <v>4387.3999999999996</v>
      </c>
    </row>
    <row r="3471" spans="1:16" hidden="1">
      <c r="A3471" s="19" t="s">
        <v>636</v>
      </c>
      <c r="B3471" s="19" t="s">
        <v>1756</v>
      </c>
      <c r="D3471" s="51" t="s">
        <v>1879</v>
      </c>
      <c r="E3471" s="51" t="s">
        <v>676</v>
      </c>
      <c r="F3471" s="51" t="s">
        <v>676</v>
      </c>
      <c r="H3471" s="51" t="s">
        <v>623</v>
      </c>
      <c r="K3471" s="51" t="s">
        <v>2090</v>
      </c>
      <c r="L3471" s="51">
        <v>2518</v>
      </c>
      <c r="N3471" s="53">
        <v>698.9</v>
      </c>
      <c r="P3471" s="53">
        <v>698.9</v>
      </c>
    </row>
    <row r="3472" spans="1:16" hidden="1">
      <c r="A3472" s="19" t="s">
        <v>507</v>
      </c>
      <c r="B3472" s="19" t="s">
        <v>1756</v>
      </c>
      <c r="D3472" s="51" t="s">
        <v>1879</v>
      </c>
      <c r="E3472" s="51" t="s">
        <v>676</v>
      </c>
      <c r="F3472" s="51" t="s">
        <v>676</v>
      </c>
      <c r="H3472" s="51" t="s">
        <v>623</v>
      </c>
      <c r="K3472" s="51" t="s">
        <v>2090</v>
      </c>
      <c r="L3472" s="51">
        <v>2518</v>
      </c>
      <c r="N3472" s="53">
        <v>1748.55</v>
      </c>
      <c r="P3472" s="53">
        <v>1748.55</v>
      </c>
    </row>
    <row r="3473" spans="1:16" hidden="1">
      <c r="A3473" s="19" t="s">
        <v>637</v>
      </c>
      <c r="B3473" s="19" t="s">
        <v>1756</v>
      </c>
      <c r="D3473" s="51" t="s">
        <v>1879</v>
      </c>
      <c r="E3473" s="51" t="s">
        <v>676</v>
      </c>
      <c r="F3473" s="51" t="s">
        <v>676</v>
      </c>
      <c r="H3473" s="51" t="s">
        <v>623</v>
      </c>
      <c r="K3473" s="51" t="s">
        <v>2090</v>
      </c>
      <c r="L3473" s="51">
        <v>2518</v>
      </c>
      <c r="N3473" s="53">
        <v>923.25</v>
      </c>
      <c r="P3473" s="53">
        <v>923.25</v>
      </c>
    </row>
    <row r="3474" spans="1:16" hidden="1">
      <c r="A3474" s="19" t="s">
        <v>638</v>
      </c>
      <c r="B3474" s="19" t="s">
        <v>1756</v>
      </c>
      <c r="D3474" s="51" t="s">
        <v>1879</v>
      </c>
      <c r="E3474" s="51" t="s">
        <v>676</v>
      </c>
      <c r="F3474" s="51" t="s">
        <v>676</v>
      </c>
      <c r="H3474" s="51" t="s">
        <v>623</v>
      </c>
      <c r="K3474" s="51" t="s">
        <v>2090</v>
      </c>
      <c r="L3474" s="51">
        <v>2518</v>
      </c>
      <c r="N3474" s="53">
        <v>2793.69</v>
      </c>
      <c r="P3474" s="53">
        <v>2793.69</v>
      </c>
    </row>
    <row r="3475" spans="1:16" hidden="1">
      <c r="A3475" s="19" t="s">
        <v>639</v>
      </c>
      <c r="B3475" s="19" t="s">
        <v>1756</v>
      </c>
      <c r="D3475" s="51" t="s">
        <v>1879</v>
      </c>
      <c r="E3475" s="51" t="s">
        <v>676</v>
      </c>
      <c r="F3475" s="51" t="s">
        <v>676</v>
      </c>
      <c r="H3475" s="51" t="s">
        <v>623</v>
      </c>
      <c r="K3475" s="51" t="s">
        <v>2090</v>
      </c>
      <c r="L3475" s="51">
        <v>2518</v>
      </c>
      <c r="N3475" s="53">
        <v>1281.8</v>
      </c>
      <c r="P3475" s="53">
        <v>1281.8</v>
      </c>
    </row>
    <row r="3476" spans="1:16" hidden="1">
      <c r="A3476" s="19" t="s">
        <v>1894</v>
      </c>
      <c r="B3476" s="19" t="s">
        <v>1756</v>
      </c>
      <c r="D3476" s="51" t="s">
        <v>1879</v>
      </c>
      <c r="E3476" s="51" t="s">
        <v>676</v>
      </c>
      <c r="F3476" s="51" t="s">
        <v>676</v>
      </c>
      <c r="H3476" s="51" t="s">
        <v>623</v>
      </c>
      <c r="K3476" s="51" t="s">
        <v>2090</v>
      </c>
      <c r="L3476" s="51">
        <v>2518</v>
      </c>
      <c r="N3476" s="53">
        <v>5900.18</v>
      </c>
      <c r="P3476" s="53">
        <v>5900.18</v>
      </c>
    </row>
    <row r="3477" spans="1:16" hidden="1">
      <c r="A3477" s="19" t="s">
        <v>640</v>
      </c>
      <c r="B3477" s="19" t="s">
        <v>1756</v>
      </c>
      <c r="D3477" s="51" t="s">
        <v>1879</v>
      </c>
      <c r="E3477" s="51" t="s">
        <v>676</v>
      </c>
      <c r="F3477" s="51" t="s">
        <v>676</v>
      </c>
      <c r="H3477" s="51" t="s">
        <v>623</v>
      </c>
      <c r="K3477" s="51" t="s">
        <v>2090</v>
      </c>
      <c r="L3477" s="51">
        <v>2518</v>
      </c>
      <c r="N3477" s="53">
        <v>1274.6500000000001</v>
      </c>
      <c r="P3477" s="53">
        <v>1274.6500000000001</v>
      </c>
    </row>
    <row r="3478" spans="1:16" hidden="1">
      <c r="A3478" s="19" t="s">
        <v>447</v>
      </c>
      <c r="B3478" s="19" t="s">
        <v>1756</v>
      </c>
      <c r="D3478" s="51" t="s">
        <v>1879</v>
      </c>
      <c r="E3478" s="51" t="s">
        <v>676</v>
      </c>
      <c r="F3478" s="51" t="s">
        <v>962</v>
      </c>
      <c r="H3478" s="51" t="s">
        <v>623</v>
      </c>
      <c r="K3478" s="51" t="s">
        <v>2737</v>
      </c>
      <c r="N3478" s="53">
        <v>2481</v>
      </c>
      <c r="P3478" s="53">
        <v>2481</v>
      </c>
    </row>
    <row r="3479" spans="1:16" hidden="1">
      <c r="A3479" s="19" t="s">
        <v>434</v>
      </c>
      <c r="B3479" s="19" t="s">
        <v>1756</v>
      </c>
      <c r="D3479" s="51" t="s">
        <v>1879</v>
      </c>
      <c r="E3479" s="51" t="s">
        <v>676</v>
      </c>
      <c r="F3479" s="51" t="s">
        <v>676</v>
      </c>
      <c r="G3479" s="51" t="s">
        <v>676</v>
      </c>
      <c r="H3479" s="51" t="s">
        <v>1878</v>
      </c>
      <c r="K3479" s="51" t="s">
        <v>2090</v>
      </c>
      <c r="L3479" s="51">
        <v>2518</v>
      </c>
      <c r="N3479" s="53">
        <v>34720.01</v>
      </c>
      <c r="P3479" s="53">
        <v>34720.01</v>
      </c>
    </row>
    <row r="3480" spans="1:16" hidden="1">
      <c r="A3480" s="19" t="s">
        <v>434</v>
      </c>
      <c r="B3480" s="19" t="s">
        <v>2091</v>
      </c>
      <c r="D3480" s="51" t="s">
        <v>1879</v>
      </c>
      <c r="E3480" s="51" t="s">
        <v>676</v>
      </c>
      <c r="F3480" s="51" t="s">
        <v>676</v>
      </c>
      <c r="G3480" s="51" t="s">
        <v>676</v>
      </c>
      <c r="H3480" s="51" t="s">
        <v>1878</v>
      </c>
      <c r="K3480" s="51" t="s">
        <v>2090</v>
      </c>
      <c r="L3480" s="51">
        <v>2518</v>
      </c>
      <c r="N3480" s="53">
        <v>859.98999999999796</v>
      </c>
      <c r="P3480" s="53">
        <v>859.98999999999796</v>
      </c>
    </row>
    <row r="3481" spans="1:16" hidden="1">
      <c r="A3481" s="19" t="s">
        <v>2663</v>
      </c>
      <c r="B3481" s="19" t="s">
        <v>2667</v>
      </c>
      <c r="D3481" s="51" t="s">
        <v>1879</v>
      </c>
      <c r="E3481" s="51" t="s">
        <v>676</v>
      </c>
      <c r="F3481" s="51" t="s">
        <v>962</v>
      </c>
      <c r="H3481" s="51" t="s">
        <v>623</v>
      </c>
      <c r="N3481" s="53">
        <v>12763.246999999999</v>
      </c>
      <c r="O3481" s="53">
        <v>12763.246999999999</v>
      </c>
      <c r="P3481" s="53">
        <v>0</v>
      </c>
    </row>
    <row r="3482" spans="1:16" hidden="1">
      <c r="A3482" s="19" t="s">
        <v>879</v>
      </c>
      <c r="B3482" s="19" t="s">
        <v>1757</v>
      </c>
      <c r="D3482" s="51" t="s">
        <v>1879</v>
      </c>
      <c r="E3482" s="51" t="s">
        <v>676</v>
      </c>
      <c r="F3482" s="51" t="s">
        <v>725</v>
      </c>
      <c r="G3482" s="51" t="s">
        <v>676</v>
      </c>
      <c r="H3482" s="51" t="s">
        <v>1878</v>
      </c>
      <c r="N3482" s="53">
        <v>38291</v>
      </c>
      <c r="O3482" s="53">
        <v>55</v>
      </c>
      <c r="P3482" s="53">
        <v>38236</v>
      </c>
    </row>
    <row r="3483" spans="1:16" hidden="1">
      <c r="A3483" s="19" t="s">
        <v>879</v>
      </c>
      <c r="B3483" s="19" t="s">
        <v>1757</v>
      </c>
      <c r="D3483" s="51" t="s">
        <v>1879</v>
      </c>
      <c r="E3483" s="51" t="s">
        <v>676</v>
      </c>
      <c r="F3483" s="51" t="s">
        <v>725</v>
      </c>
      <c r="G3483" s="51" t="s">
        <v>1878</v>
      </c>
      <c r="H3483" s="51" t="s">
        <v>1878</v>
      </c>
      <c r="N3483" s="53">
        <v>38291</v>
      </c>
      <c r="O3483" s="53">
        <v>55</v>
      </c>
      <c r="P3483" s="53">
        <v>38236</v>
      </c>
    </row>
    <row r="3484" spans="1:16" hidden="1">
      <c r="A3484" s="19" t="s">
        <v>40</v>
      </c>
      <c r="B3484" s="19" t="s">
        <v>1758</v>
      </c>
      <c r="D3484" s="51" t="s">
        <v>1879</v>
      </c>
      <c r="E3484" s="51" t="s">
        <v>676</v>
      </c>
      <c r="F3484" s="51" t="s">
        <v>676</v>
      </c>
      <c r="H3484" s="51" t="s">
        <v>623</v>
      </c>
      <c r="J3484" s="51" t="s">
        <v>2009</v>
      </c>
      <c r="K3484" s="51" t="s">
        <v>2811</v>
      </c>
      <c r="N3484" s="53">
        <v>439276</v>
      </c>
      <c r="P3484" s="53">
        <v>439276</v>
      </c>
    </row>
    <row r="3485" spans="1:16" hidden="1">
      <c r="A3485" s="19" t="s">
        <v>40</v>
      </c>
      <c r="B3485" s="19" t="s">
        <v>1759</v>
      </c>
      <c r="D3485" s="51" t="s">
        <v>1879</v>
      </c>
      <c r="E3485" s="51" t="s">
        <v>103</v>
      </c>
      <c r="F3485" s="51" t="s">
        <v>103</v>
      </c>
      <c r="H3485" s="51" t="s">
        <v>623</v>
      </c>
      <c r="J3485" s="51">
        <v>610446104561046</v>
      </c>
      <c r="K3485" s="51" t="s">
        <v>3821</v>
      </c>
      <c r="N3485" s="53">
        <v>8972</v>
      </c>
      <c r="P3485" s="53">
        <v>8972</v>
      </c>
    </row>
    <row r="3486" spans="1:16" s="135" customFormat="1">
      <c r="A3486" s="135" t="s">
        <v>2024</v>
      </c>
      <c r="B3486" s="135" t="s">
        <v>4213</v>
      </c>
      <c r="C3486" s="137" t="s">
        <v>681</v>
      </c>
      <c r="D3486" s="137" t="s">
        <v>3982</v>
      </c>
      <c r="E3486" s="137" t="s">
        <v>4</v>
      </c>
      <c r="F3486" s="137" t="s">
        <v>4</v>
      </c>
      <c r="G3486" s="137" t="s">
        <v>4</v>
      </c>
      <c r="H3486" s="137" t="s">
        <v>6</v>
      </c>
      <c r="I3486" s="137"/>
      <c r="J3486" s="137"/>
      <c r="K3486" s="137" t="s">
        <v>4212</v>
      </c>
      <c r="L3486" s="137"/>
      <c r="M3486" s="137"/>
      <c r="N3486" s="136">
        <v>2946</v>
      </c>
      <c r="O3486" s="136"/>
      <c r="P3486" s="136">
        <v>2946</v>
      </c>
    </row>
    <row r="3487" spans="1:16" hidden="1">
      <c r="A3487" s="19" t="s">
        <v>2149</v>
      </c>
      <c r="B3487" s="19" t="s">
        <v>1760</v>
      </c>
      <c r="D3487" s="51" t="s">
        <v>1879</v>
      </c>
      <c r="E3487" s="51" t="s">
        <v>672</v>
      </c>
      <c r="F3487" s="51" t="s">
        <v>672</v>
      </c>
      <c r="G3487" s="51" t="s">
        <v>671</v>
      </c>
      <c r="H3487" s="51" t="s">
        <v>6</v>
      </c>
      <c r="J3487" s="51" t="s">
        <v>2406</v>
      </c>
      <c r="L3487" s="51">
        <v>56975</v>
      </c>
      <c r="N3487" s="53">
        <v>196.74302905778822</v>
      </c>
      <c r="O3487" s="53">
        <v>0</v>
      </c>
      <c r="P3487" s="53">
        <v>196.74302905778822</v>
      </c>
    </row>
    <row r="3488" spans="1:16" hidden="1">
      <c r="A3488" s="19" t="s">
        <v>1993</v>
      </c>
      <c r="B3488" s="19" t="s">
        <v>2521</v>
      </c>
      <c r="D3488" s="51" t="s">
        <v>1879</v>
      </c>
      <c r="E3488" s="51" t="s">
        <v>460</v>
      </c>
      <c r="F3488" s="51" t="s">
        <v>460</v>
      </c>
      <c r="G3488" s="51" t="s">
        <v>623</v>
      </c>
      <c r="H3488" s="51" t="s">
        <v>44</v>
      </c>
      <c r="I3488" s="51" t="s">
        <v>2520</v>
      </c>
      <c r="N3488" s="53">
        <v>87</v>
      </c>
      <c r="O3488" s="53">
        <v>0</v>
      </c>
      <c r="P3488" s="53">
        <v>87</v>
      </c>
    </row>
    <row r="3489" spans="1:16" hidden="1">
      <c r="A3489" s="19" t="s">
        <v>2658</v>
      </c>
      <c r="B3489" s="19" t="s">
        <v>3049</v>
      </c>
      <c r="D3489" s="51" t="s">
        <v>1879</v>
      </c>
      <c r="E3489" s="51" t="s">
        <v>103</v>
      </c>
      <c r="F3489" s="51" t="s">
        <v>3048</v>
      </c>
      <c r="H3489" s="51" t="s">
        <v>623</v>
      </c>
      <c r="J3489" s="51" t="s">
        <v>333</v>
      </c>
      <c r="K3489" s="51" t="s">
        <v>3047</v>
      </c>
      <c r="N3489" s="53">
        <v>13</v>
      </c>
      <c r="O3489" s="53">
        <v>0</v>
      </c>
      <c r="P3489" s="53">
        <v>13</v>
      </c>
    </row>
    <row r="3490" spans="1:16" hidden="1">
      <c r="A3490" s="19" t="s">
        <v>2682</v>
      </c>
      <c r="B3490" s="19" t="s">
        <v>3049</v>
      </c>
      <c r="D3490" s="51" t="s">
        <v>1879</v>
      </c>
      <c r="E3490" s="51" t="s">
        <v>103</v>
      </c>
      <c r="F3490" s="51" t="s">
        <v>3048</v>
      </c>
      <c r="H3490" s="51" t="s">
        <v>623</v>
      </c>
      <c r="J3490" s="51" t="s">
        <v>333</v>
      </c>
      <c r="K3490" s="51" t="s">
        <v>3047</v>
      </c>
      <c r="N3490" s="53">
        <v>3342</v>
      </c>
      <c r="O3490" s="53">
        <v>0</v>
      </c>
      <c r="P3490" s="53">
        <v>3342</v>
      </c>
    </row>
    <row r="3491" spans="1:16" hidden="1">
      <c r="A3491" s="19" t="s">
        <v>2149</v>
      </c>
      <c r="B3491" s="19" t="s">
        <v>1761</v>
      </c>
      <c r="D3491" s="51" t="s">
        <v>1879</v>
      </c>
      <c r="E3491" s="51" t="s">
        <v>672</v>
      </c>
      <c r="F3491" s="51" t="s">
        <v>672</v>
      </c>
      <c r="G3491" s="51" t="s">
        <v>671</v>
      </c>
      <c r="H3491" s="51" t="s">
        <v>51</v>
      </c>
      <c r="L3491" s="51">
        <v>55302</v>
      </c>
      <c r="N3491" s="53">
        <v>3.6736530448080176</v>
      </c>
      <c r="O3491" s="53">
        <v>0</v>
      </c>
      <c r="P3491" s="53">
        <v>3.6736530448080176</v>
      </c>
    </row>
    <row r="3492" spans="1:16" hidden="1">
      <c r="A3492" s="19" t="s">
        <v>1986</v>
      </c>
      <c r="B3492" s="19" t="s">
        <v>1762</v>
      </c>
      <c r="D3492" s="51" t="s">
        <v>1879</v>
      </c>
      <c r="E3492" s="51" t="s">
        <v>622</v>
      </c>
      <c r="F3492" s="51" t="s">
        <v>622</v>
      </c>
      <c r="H3492" s="51" t="s">
        <v>623</v>
      </c>
      <c r="J3492" s="51" t="s">
        <v>44</v>
      </c>
      <c r="K3492" s="51" t="s">
        <v>44</v>
      </c>
      <c r="L3492" s="51" t="s">
        <v>2817</v>
      </c>
      <c r="N3492" s="53">
        <v>0</v>
      </c>
      <c r="P3492" s="53">
        <v>0</v>
      </c>
    </row>
    <row r="3493" spans="1:16" hidden="1">
      <c r="A3493" s="19" t="s">
        <v>1985</v>
      </c>
      <c r="B3493" s="19" t="s">
        <v>1762</v>
      </c>
      <c r="D3493" s="51" t="s">
        <v>1879</v>
      </c>
      <c r="E3493" s="51" t="s">
        <v>622</v>
      </c>
      <c r="F3493" s="51" t="s">
        <v>622</v>
      </c>
      <c r="H3493" s="51" t="s">
        <v>623</v>
      </c>
      <c r="J3493" s="51" t="s">
        <v>44</v>
      </c>
      <c r="K3493" s="51" t="s">
        <v>44</v>
      </c>
      <c r="L3493" s="51" t="s">
        <v>2817</v>
      </c>
      <c r="N3493" s="53">
        <v>15.930391253261236</v>
      </c>
      <c r="P3493" s="53">
        <v>15.930391253261236</v>
      </c>
    </row>
    <row r="3494" spans="1:16" hidden="1">
      <c r="A3494" s="19" t="s">
        <v>1984</v>
      </c>
      <c r="B3494" s="19" t="s">
        <v>1762</v>
      </c>
      <c r="D3494" s="51" t="s">
        <v>1879</v>
      </c>
      <c r="E3494" s="51" t="s">
        <v>622</v>
      </c>
      <c r="F3494" s="51" t="s">
        <v>622</v>
      </c>
      <c r="H3494" s="51" t="s">
        <v>623</v>
      </c>
      <c r="J3494" s="51" t="s">
        <v>44</v>
      </c>
      <c r="K3494" s="51" t="s">
        <v>44</v>
      </c>
      <c r="L3494" s="51" t="s">
        <v>2817</v>
      </c>
      <c r="N3494" s="53">
        <v>2164882.9496087465</v>
      </c>
      <c r="P3494" s="53">
        <v>2164882.9496087465</v>
      </c>
    </row>
    <row r="3495" spans="1:16" hidden="1">
      <c r="A3495" s="19" t="s">
        <v>1986</v>
      </c>
      <c r="B3495" s="19" t="s">
        <v>1763</v>
      </c>
      <c r="D3495" s="51" t="s">
        <v>1879</v>
      </c>
      <c r="E3495" s="51" t="s">
        <v>460</v>
      </c>
      <c r="F3495" s="51" t="s">
        <v>460</v>
      </c>
      <c r="H3495" s="51" t="s">
        <v>623</v>
      </c>
      <c r="J3495" s="51" t="s">
        <v>3145</v>
      </c>
      <c r="K3495" s="51" t="s">
        <v>3144</v>
      </c>
      <c r="L3495" s="51" t="s">
        <v>3141</v>
      </c>
      <c r="N3495" s="53">
        <v>0</v>
      </c>
      <c r="P3495" s="53">
        <v>0</v>
      </c>
    </row>
    <row r="3496" spans="1:16" hidden="1">
      <c r="A3496" s="19" t="s">
        <v>1985</v>
      </c>
      <c r="B3496" s="19" t="s">
        <v>1763</v>
      </c>
      <c r="D3496" s="51" t="s">
        <v>1879</v>
      </c>
      <c r="E3496" s="51" t="s">
        <v>460</v>
      </c>
      <c r="F3496" s="51" t="s">
        <v>460</v>
      </c>
      <c r="H3496" s="51" t="s">
        <v>623</v>
      </c>
      <c r="J3496" s="51" t="s">
        <v>3145</v>
      </c>
      <c r="K3496" s="51" t="s">
        <v>3144</v>
      </c>
      <c r="L3496" s="51" t="s">
        <v>3141</v>
      </c>
      <c r="N3496" s="53">
        <v>3.00827518322992E-2</v>
      </c>
      <c r="P3496" s="53">
        <v>3.00827518322992E-2</v>
      </c>
    </row>
    <row r="3497" spans="1:16" hidden="1">
      <c r="A3497" s="19" t="s">
        <v>1984</v>
      </c>
      <c r="B3497" s="19" t="s">
        <v>1763</v>
      </c>
      <c r="D3497" s="51" t="s">
        <v>1879</v>
      </c>
      <c r="E3497" s="51" t="s">
        <v>460</v>
      </c>
      <c r="F3497" s="51" t="s">
        <v>460</v>
      </c>
      <c r="H3497" s="51" t="s">
        <v>623</v>
      </c>
      <c r="J3497" s="51" t="s">
        <v>3145</v>
      </c>
      <c r="K3497" s="51" t="s">
        <v>3144</v>
      </c>
      <c r="L3497" s="51" t="s">
        <v>3141</v>
      </c>
      <c r="N3497" s="53">
        <v>4088.1379172481679</v>
      </c>
      <c r="P3497" s="53">
        <v>4088.1379172481679</v>
      </c>
    </row>
    <row r="3498" spans="1:16" hidden="1">
      <c r="A3498" s="19" t="s">
        <v>1986</v>
      </c>
      <c r="B3498" s="19" t="s">
        <v>1764</v>
      </c>
      <c r="D3498" s="51" t="s">
        <v>1879</v>
      </c>
      <c r="E3498" s="51" t="s">
        <v>460</v>
      </c>
      <c r="F3498" s="51" t="s">
        <v>460</v>
      </c>
      <c r="H3498" s="51" t="s">
        <v>623</v>
      </c>
      <c r="J3498" s="51" t="s">
        <v>3143</v>
      </c>
      <c r="K3498" s="51" t="s">
        <v>3142</v>
      </c>
      <c r="L3498" s="51" t="s">
        <v>3141</v>
      </c>
      <c r="N3498" s="53">
        <v>0</v>
      </c>
      <c r="P3498" s="53">
        <v>0</v>
      </c>
    </row>
    <row r="3499" spans="1:16" hidden="1">
      <c r="A3499" s="19" t="s">
        <v>1985</v>
      </c>
      <c r="B3499" s="19" t="s">
        <v>1764</v>
      </c>
      <c r="D3499" s="51" t="s">
        <v>1879</v>
      </c>
      <c r="E3499" s="51" t="s">
        <v>460</v>
      </c>
      <c r="F3499" s="51" t="s">
        <v>460</v>
      </c>
      <c r="H3499" s="51" t="s">
        <v>623</v>
      </c>
      <c r="J3499" s="51" t="s">
        <v>3143</v>
      </c>
      <c r="K3499" s="51" t="s">
        <v>3142</v>
      </c>
      <c r="L3499" s="51" t="s">
        <v>3141</v>
      </c>
      <c r="N3499" s="53">
        <v>1.0647524637327479E-2</v>
      </c>
      <c r="P3499" s="53">
        <v>1.0647524637327479E-2</v>
      </c>
    </row>
    <row r="3500" spans="1:16" hidden="1">
      <c r="A3500" s="19" t="s">
        <v>1984</v>
      </c>
      <c r="B3500" s="19" t="s">
        <v>1764</v>
      </c>
      <c r="D3500" s="51" t="s">
        <v>1879</v>
      </c>
      <c r="E3500" s="51" t="s">
        <v>460</v>
      </c>
      <c r="F3500" s="51" t="s">
        <v>460</v>
      </c>
      <c r="H3500" s="51" t="s">
        <v>623</v>
      </c>
      <c r="J3500" s="51" t="s">
        <v>3143</v>
      </c>
      <c r="K3500" s="51" t="s">
        <v>3142</v>
      </c>
      <c r="L3500" s="51" t="s">
        <v>3141</v>
      </c>
      <c r="N3500" s="53">
        <v>1446.9603524753627</v>
      </c>
      <c r="P3500" s="53">
        <v>1446.9603524753627</v>
      </c>
    </row>
    <row r="3501" spans="1:16" s="135" customFormat="1">
      <c r="A3501" s="135" t="s">
        <v>2149</v>
      </c>
      <c r="B3501" s="135" t="s">
        <v>576</v>
      </c>
      <c r="C3501" s="137" t="s">
        <v>629</v>
      </c>
      <c r="D3501" s="137" t="s">
        <v>3982</v>
      </c>
      <c r="E3501" s="137" t="s">
        <v>103</v>
      </c>
      <c r="F3501" s="137" t="s">
        <v>684</v>
      </c>
      <c r="G3501" s="137" t="s">
        <v>103</v>
      </c>
      <c r="H3501" s="137" t="s">
        <v>51</v>
      </c>
      <c r="I3501" s="137"/>
      <c r="J3501" s="137" t="s">
        <v>4268</v>
      </c>
      <c r="K3501" s="137"/>
      <c r="L3501" s="137">
        <v>3661</v>
      </c>
      <c r="M3501" s="137"/>
      <c r="N3501" s="136">
        <v>-1.0379528546297629</v>
      </c>
      <c r="O3501" s="136">
        <v>0</v>
      </c>
      <c r="P3501" s="136">
        <v>-1.0379528546297629</v>
      </c>
    </row>
    <row r="3502" spans="1:16" hidden="1">
      <c r="A3502" s="19" t="s">
        <v>2149</v>
      </c>
      <c r="B3502" s="19" t="s">
        <v>1765</v>
      </c>
      <c r="D3502" s="51" t="s">
        <v>1879</v>
      </c>
      <c r="E3502" s="51" t="s">
        <v>672</v>
      </c>
      <c r="F3502" s="51" t="s">
        <v>672</v>
      </c>
      <c r="G3502" s="51" t="s">
        <v>671</v>
      </c>
      <c r="H3502" s="51" t="s">
        <v>51</v>
      </c>
      <c r="L3502" s="51" t="s">
        <v>15</v>
      </c>
      <c r="N3502" s="53">
        <v>12.830773502086826</v>
      </c>
      <c r="O3502" s="53">
        <v>0</v>
      </c>
      <c r="P3502" s="53">
        <v>12.830773502086826</v>
      </c>
    </row>
    <row r="3503" spans="1:16" s="135" customFormat="1">
      <c r="A3503" s="135" t="s">
        <v>2149</v>
      </c>
      <c r="B3503" s="135" t="s">
        <v>1766</v>
      </c>
      <c r="C3503" s="137" t="s">
        <v>681</v>
      </c>
      <c r="D3503" s="137" t="s">
        <v>3982</v>
      </c>
      <c r="E3503" s="137" t="s">
        <v>103</v>
      </c>
      <c r="F3503" s="137" t="s">
        <v>684</v>
      </c>
      <c r="G3503" s="137" t="s">
        <v>103</v>
      </c>
      <c r="H3503" s="137" t="s">
        <v>6</v>
      </c>
      <c r="I3503" s="137"/>
      <c r="J3503" s="137" t="s">
        <v>4071</v>
      </c>
      <c r="K3503" s="137"/>
      <c r="L3503" s="137">
        <v>3042</v>
      </c>
      <c r="M3503" s="137"/>
      <c r="N3503" s="136">
        <v>-0.22896018852127126</v>
      </c>
      <c r="O3503" s="136">
        <v>0</v>
      </c>
      <c r="P3503" s="136">
        <v>-0.22896018852127126</v>
      </c>
    </row>
    <row r="3504" spans="1:16" hidden="1">
      <c r="A3504" s="19" t="s">
        <v>434</v>
      </c>
      <c r="B3504" s="19" t="s">
        <v>2077</v>
      </c>
      <c r="D3504" s="51" t="s">
        <v>1879</v>
      </c>
      <c r="E3504" s="51" t="s">
        <v>460</v>
      </c>
      <c r="F3504" s="51" t="s">
        <v>460</v>
      </c>
      <c r="G3504" s="51" t="s">
        <v>460</v>
      </c>
      <c r="H3504" s="51" t="s">
        <v>1878</v>
      </c>
      <c r="K3504" s="51" t="s">
        <v>2076</v>
      </c>
      <c r="N3504" s="53">
        <v>54533</v>
      </c>
      <c r="P3504" s="53">
        <v>54533</v>
      </c>
    </row>
    <row r="3505" spans="1:16" hidden="1">
      <c r="A3505" s="19" t="s">
        <v>2121</v>
      </c>
      <c r="B3505" s="19" t="s">
        <v>1767</v>
      </c>
      <c r="D3505" s="51" t="s">
        <v>1879</v>
      </c>
      <c r="E3505" s="51" t="s">
        <v>460</v>
      </c>
      <c r="F3505" s="51" t="s">
        <v>460</v>
      </c>
      <c r="G3505" s="51" t="s">
        <v>460</v>
      </c>
      <c r="H3505" s="51" t="s">
        <v>1878</v>
      </c>
      <c r="J3505" s="51" t="s">
        <v>2133</v>
      </c>
      <c r="K3505" s="51" t="s">
        <v>2132</v>
      </c>
      <c r="L3505" s="51">
        <v>60186</v>
      </c>
      <c r="N3505" s="53">
        <v>27322</v>
      </c>
      <c r="O3505" s="53">
        <v>0</v>
      </c>
      <c r="P3505" s="53">
        <v>27322</v>
      </c>
    </row>
    <row r="3506" spans="1:16" hidden="1">
      <c r="A3506" s="19" t="s">
        <v>529</v>
      </c>
      <c r="B3506" s="19" t="s">
        <v>1768</v>
      </c>
      <c r="D3506" s="51" t="s">
        <v>1879</v>
      </c>
      <c r="E3506" s="51" t="s">
        <v>1890</v>
      </c>
      <c r="F3506" s="51" t="s">
        <v>63</v>
      </c>
      <c r="H3506" s="51" t="s">
        <v>623</v>
      </c>
      <c r="N3506" s="53">
        <v>361464</v>
      </c>
      <c r="P3506" s="53">
        <v>361464</v>
      </c>
    </row>
    <row r="3507" spans="1:16" hidden="1">
      <c r="A3507" s="19" t="s">
        <v>2149</v>
      </c>
      <c r="B3507" s="19" t="s">
        <v>1769</v>
      </c>
      <c r="D3507" s="51" t="s">
        <v>1879</v>
      </c>
      <c r="E3507" s="51" t="s">
        <v>672</v>
      </c>
      <c r="F3507" s="51" t="s">
        <v>672</v>
      </c>
      <c r="G3507" s="51" t="s">
        <v>671</v>
      </c>
      <c r="H3507" s="51" t="s">
        <v>671</v>
      </c>
      <c r="K3507" s="51" t="s">
        <v>2226</v>
      </c>
      <c r="L3507" s="51" t="s">
        <v>15</v>
      </c>
      <c r="N3507" s="53">
        <v>262.88228994170316</v>
      </c>
      <c r="O3507" s="53">
        <v>0</v>
      </c>
      <c r="P3507" s="53">
        <v>262.88228994170316</v>
      </c>
    </row>
    <row r="3508" spans="1:16" hidden="1">
      <c r="A3508" s="19" t="s">
        <v>2149</v>
      </c>
      <c r="B3508" s="19" t="s">
        <v>1770</v>
      </c>
      <c r="D3508" s="51" t="s">
        <v>1879</v>
      </c>
      <c r="E3508" s="51" t="s">
        <v>672</v>
      </c>
      <c r="F3508" s="51" t="s">
        <v>672</v>
      </c>
      <c r="G3508" s="51" t="s">
        <v>671</v>
      </c>
      <c r="H3508" s="51" t="s">
        <v>671</v>
      </c>
      <c r="L3508" s="51" t="s">
        <v>15</v>
      </c>
      <c r="N3508" s="53">
        <v>272.24200155954122</v>
      </c>
      <c r="O3508" s="53">
        <v>0</v>
      </c>
      <c r="P3508" s="53">
        <v>272.24200155954122</v>
      </c>
    </row>
    <row r="3509" spans="1:16" hidden="1">
      <c r="A3509" s="19" t="s">
        <v>502</v>
      </c>
      <c r="B3509" s="19" t="s">
        <v>2679</v>
      </c>
      <c r="D3509" s="51" t="s">
        <v>1879</v>
      </c>
      <c r="E3509" s="51" t="s">
        <v>676</v>
      </c>
      <c r="F3509" s="51" t="s">
        <v>676</v>
      </c>
      <c r="H3509" s="51" t="s">
        <v>623</v>
      </c>
      <c r="N3509" s="53">
        <v>221773</v>
      </c>
      <c r="P3509" s="53">
        <v>221773</v>
      </c>
    </row>
    <row r="3510" spans="1:16" hidden="1">
      <c r="A3510" s="19" t="s">
        <v>502</v>
      </c>
      <c r="B3510" s="19" t="s">
        <v>3895</v>
      </c>
      <c r="D3510" s="51" t="s">
        <v>1879</v>
      </c>
      <c r="E3510" s="51" t="s">
        <v>103</v>
      </c>
      <c r="F3510" s="51" t="s">
        <v>688</v>
      </c>
      <c r="H3510" s="51" t="s">
        <v>623</v>
      </c>
      <c r="J3510" s="51">
        <v>61044</v>
      </c>
      <c r="K3510" s="51" t="s">
        <v>1966</v>
      </c>
      <c r="N3510" s="53">
        <v>211</v>
      </c>
      <c r="P3510" s="53">
        <v>211</v>
      </c>
    </row>
    <row r="3511" spans="1:16" hidden="1">
      <c r="A3511" s="19" t="s">
        <v>502</v>
      </c>
      <c r="B3511" s="19" t="s">
        <v>3893</v>
      </c>
      <c r="D3511" s="51" t="s">
        <v>1879</v>
      </c>
      <c r="E3511" s="51" t="s">
        <v>103</v>
      </c>
      <c r="F3511" s="51" t="s">
        <v>688</v>
      </c>
      <c r="H3511" s="51" t="s">
        <v>623</v>
      </c>
      <c r="J3511" s="51">
        <v>61046</v>
      </c>
      <c r="K3511" s="51" t="s">
        <v>1963</v>
      </c>
      <c r="L3511" s="51">
        <v>7066</v>
      </c>
      <c r="N3511" s="53">
        <v>427</v>
      </c>
      <c r="P3511" s="53">
        <v>427</v>
      </c>
    </row>
    <row r="3512" spans="1:16" hidden="1">
      <c r="A3512" s="19" t="s">
        <v>502</v>
      </c>
      <c r="B3512" s="19" t="s">
        <v>3894</v>
      </c>
      <c r="D3512" s="51" t="s">
        <v>1879</v>
      </c>
      <c r="E3512" s="51" t="s">
        <v>103</v>
      </c>
      <c r="F3512" s="51" t="s">
        <v>688</v>
      </c>
      <c r="H3512" s="51" t="s">
        <v>623</v>
      </c>
      <c r="J3512" s="51">
        <v>61045</v>
      </c>
      <c r="K3512" s="51" t="s">
        <v>1965</v>
      </c>
      <c r="L3512" s="51">
        <v>444</v>
      </c>
      <c r="N3512" s="53">
        <v>3946</v>
      </c>
      <c r="P3512" s="53">
        <v>3946</v>
      </c>
    </row>
    <row r="3513" spans="1:16" hidden="1">
      <c r="A3513" s="19" t="s">
        <v>2015</v>
      </c>
      <c r="B3513" s="19" t="s">
        <v>1771</v>
      </c>
      <c r="D3513" s="51" t="s">
        <v>1879</v>
      </c>
      <c r="E3513" s="51" t="s">
        <v>676</v>
      </c>
      <c r="F3513" s="51" t="s">
        <v>777</v>
      </c>
      <c r="G3513" s="51" t="s">
        <v>676</v>
      </c>
      <c r="H3513" s="51" t="s">
        <v>1878</v>
      </c>
      <c r="N3513" s="53">
        <v>62575</v>
      </c>
      <c r="P3513" s="53">
        <v>62575</v>
      </c>
    </row>
    <row r="3514" spans="1:16" hidden="1">
      <c r="A3514" s="19" t="s">
        <v>2015</v>
      </c>
      <c r="B3514" s="19" t="s">
        <v>1772</v>
      </c>
      <c r="D3514" s="51" t="s">
        <v>1879</v>
      </c>
      <c r="E3514" s="51" t="s">
        <v>676</v>
      </c>
      <c r="F3514" s="51" t="s">
        <v>777</v>
      </c>
      <c r="G3514" s="51" t="s">
        <v>676</v>
      </c>
      <c r="H3514" s="51" t="s">
        <v>1878</v>
      </c>
      <c r="N3514" s="53">
        <v>1118580</v>
      </c>
      <c r="P3514" s="53">
        <v>1118580</v>
      </c>
    </row>
    <row r="3515" spans="1:16" hidden="1">
      <c r="A3515" s="19" t="s">
        <v>660</v>
      </c>
      <c r="B3515" s="19" t="s">
        <v>3065</v>
      </c>
      <c r="D3515" s="51" t="s">
        <v>1879</v>
      </c>
      <c r="E3515" s="51" t="s">
        <v>460</v>
      </c>
      <c r="F3515" s="51" t="s">
        <v>460</v>
      </c>
      <c r="H3515" s="51" t="s">
        <v>623</v>
      </c>
      <c r="J3515" s="51" t="s">
        <v>3064</v>
      </c>
      <c r="K3515" s="51" t="s">
        <v>3063</v>
      </c>
      <c r="L3515" s="51">
        <v>60275</v>
      </c>
      <c r="N3515" s="53">
        <v>3503</v>
      </c>
      <c r="P3515" s="53">
        <v>3503</v>
      </c>
    </row>
    <row r="3516" spans="1:16" hidden="1">
      <c r="A3516" s="19" t="s">
        <v>3066</v>
      </c>
      <c r="B3516" s="19" t="s">
        <v>3065</v>
      </c>
      <c r="D3516" s="51" t="s">
        <v>1879</v>
      </c>
      <c r="E3516" s="51" t="s">
        <v>460</v>
      </c>
      <c r="F3516" s="51" t="s">
        <v>460</v>
      </c>
      <c r="H3516" s="51" t="s">
        <v>623</v>
      </c>
      <c r="J3516" s="51" t="s">
        <v>3064</v>
      </c>
      <c r="K3516" s="51" t="s">
        <v>3063</v>
      </c>
      <c r="L3516" s="51">
        <v>60275</v>
      </c>
      <c r="N3516" s="53">
        <v>1539</v>
      </c>
      <c r="O3516" s="53">
        <v>0</v>
      </c>
      <c r="P3516" s="53">
        <v>1539</v>
      </c>
    </row>
    <row r="3517" spans="1:16" hidden="1">
      <c r="A3517" s="19" t="s">
        <v>1986</v>
      </c>
      <c r="B3517" s="19" t="s">
        <v>1773</v>
      </c>
      <c r="D3517" s="51" t="s">
        <v>1879</v>
      </c>
      <c r="E3517" s="51" t="s">
        <v>4</v>
      </c>
      <c r="F3517" s="51" t="s">
        <v>4</v>
      </c>
      <c r="H3517" s="51" t="s">
        <v>623</v>
      </c>
      <c r="J3517" s="51" t="s">
        <v>3597</v>
      </c>
      <c r="K3517" s="51" t="s">
        <v>3596</v>
      </c>
      <c r="L3517" s="51" t="s">
        <v>15</v>
      </c>
      <c r="N3517" s="53">
        <v>0</v>
      </c>
      <c r="P3517" s="53">
        <v>0</v>
      </c>
    </row>
    <row r="3518" spans="1:16" hidden="1">
      <c r="A3518" s="19" t="s">
        <v>1985</v>
      </c>
      <c r="B3518" s="19" t="s">
        <v>1773</v>
      </c>
      <c r="D3518" s="51" t="s">
        <v>1879</v>
      </c>
      <c r="E3518" s="51" t="s">
        <v>4</v>
      </c>
      <c r="F3518" s="51" t="s">
        <v>4</v>
      </c>
      <c r="H3518" s="51" t="s">
        <v>623</v>
      </c>
      <c r="J3518" s="51" t="s">
        <v>3597</v>
      </c>
      <c r="K3518" s="51" t="s">
        <v>3596</v>
      </c>
      <c r="L3518" s="51" t="s">
        <v>15</v>
      </c>
      <c r="N3518" s="53">
        <v>2.709168669033602E-3</v>
      </c>
      <c r="P3518" s="53">
        <v>2.709168669033602E-3</v>
      </c>
    </row>
    <row r="3519" spans="1:16" hidden="1">
      <c r="A3519" s="19" t="s">
        <v>1984</v>
      </c>
      <c r="B3519" s="19" t="s">
        <v>1773</v>
      </c>
      <c r="D3519" s="51" t="s">
        <v>1879</v>
      </c>
      <c r="E3519" s="51" t="s">
        <v>4</v>
      </c>
      <c r="F3519" s="51" t="s">
        <v>4</v>
      </c>
      <c r="H3519" s="51" t="s">
        <v>623</v>
      </c>
      <c r="J3519" s="51" t="s">
        <v>3597</v>
      </c>
      <c r="K3519" s="51" t="s">
        <v>3596</v>
      </c>
      <c r="L3519" s="51" t="s">
        <v>15</v>
      </c>
      <c r="N3519" s="53">
        <v>368.16629083133097</v>
      </c>
      <c r="P3519" s="53">
        <v>368.16629083133097</v>
      </c>
    </row>
    <row r="3520" spans="1:16" hidden="1">
      <c r="A3520" s="19" t="s">
        <v>1986</v>
      </c>
      <c r="B3520" s="19" t="s">
        <v>1774</v>
      </c>
      <c r="D3520" s="51" t="s">
        <v>1879</v>
      </c>
      <c r="E3520" s="51" t="s">
        <v>622</v>
      </c>
      <c r="F3520" s="51" t="s">
        <v>622</v>
      </c>
      <c r="H3520" s="51" t="s">
        <v>623</v>
      </c>
      <c r="J3520" s="51" t="s">
        <v>44</v>
      </c>
      <c r="K3520" s="51" t="s">
        <v>44</v>
      </c>
      <c r="L3520" s="51" t="s">
        <v>2816</v>
      </c>
      <c r="N3520" s="53">
        <v>0</v>
      </c>
      <c r="P3520" s="53">
        <v>0</v>
      </c>
    </row>
    <row r="3521" spans="1:16" hidden="1">
      <c r="A3521" s="19" t="s">
        <v>1985</v>
      </c>
      <c r="B3521" s="19" t="s">
        <v>1774</v>
      </c>
      <c r="D3521" s="51" t="s">
        <v>1879</v>
      </c>
      <c r="E3521" s="51" t="s">
        <v>622</v>
      </c>
      <c r="F3521" s="51" t="s">
        <v>622</v>
      </c>
      <c r="H3521" s="51" t="s">
        <v>623</v>
      </c>
      <c r="J3521" s="51" t="s">
        <v>44</v>
      </c>
      <c r="K3521" s="51" t="s">
        <v>44</v>
      </c>
      <c r="L3521" s="51" t="s">
        <v>2816</v>
      </c>
      <c r="N3521" s="53">
        <v>0.2568626474161555</v>
      </c>
      <c r="P3521" s="53">
        <v>0.2568626474161555</v>
      </c>
    </row>
    <row r="3522" spans="1:16" hidden="1">
      <c r="A3522" s="19" t="s">
        <v>1984</v>
      </c>
      <c r="B3522" s="19" t="s">
        <v>1774</v>
      </c>
      <c r="D3522" s="51" t="s">
        <v>1879</v>
      </c>
      <c r="E3522" s="51" t="s">
        <v>622</v>
      </c>
      <c r="F3522" s="51" t="s">
        <v>622</v>
      </c>
      <c r="H3522" s="51" t="s">
        <v>623</v>
      </c>
      <c r="J3522" s="51" t="s">
        <v>44</v>
      </c>
      <c r="K3522" s="51" t="s">
        <v>44</v>
      </c>
      <c r="L3522" s="51" t="s">
        <v>2816</v>
      </c>
      <c r="N3522" s="53">
        <v>34906.711137352584</v>
      </c>
      <c r="P3522" s="53">
        <v>34906.711137352584</v>
      </c>
    </row>
    <row r="3523" spans="1:16" hidden="1">
      <c r="A3523" s="19" t="s">
        <v>529</v>
      </c>
      <c r="B3523" s="19" t="s">
        <v>1775</v>
      </c>
      <c r="D3523" s="51" t="s">
        <v>1879</v>
      </c>
      <c r="E3523" s="51" t="s">
        <v>1890</v>
      </c>
      <c r="F3523" s="51" t="s">
        <v>63</v>
      </c>
      <c r="H3523" s="51" t="s">
        <v>623</v>
      </c>
      <c r="J3523" s="51">
        <v>61135</v>
      </c>
      <c r="K3523" s="51" t="s">
        <v>3892</v>
      </c>
      <c r="L3523" s="51">
        <v>7189</v>
      </c>
      <c r="N3523" s="53">
        <v>26439</v>
      </c>
      <c r="P3523" s="53">
        <v>26439</v>
      </c>
    </row>
    <row r="3524" spans="1:16" s="135" customFormat="1">
      <c r="A3524" s="135" t="s">
        <v>2123</v>
      </c>
      <c r="B3524" s="135" t="s">
        <v>1776</v>
      </c>
      <c r="C3524" s="137" t="s">
        <v>681</v>
      </c>
      <c r="D3524" s="137" t="s">
        <v>3982</v>
      </c>
      <c r="E3524" s="137" t="s">
        <v>4</v>
      </c>
      <c r="F3524" s="137" t="s">
        <v>4</v>
      </c>
      <c r="G3524" s="137" t="s">
        <v>4</v>
      </c>
      <c r="H3524" s="137" t="s">
        <v>1</v>
      </c>
      <c r="I3524" s="137"/>
      <c r="J3524" s="137" t="s">
        <v>4215</v>
      </c>
      <c r="K3524" s="137" t="s">
        <v>4214</v>
      </c>
      <c r="L3524" s="137">
        <v>56487</v>
      </c>
      <c r="M3524" s="137"/>
      <c r="N3524" s="136">
        <v>5318</v>
      </c>
      <c r="O3524" s="136">
        <v>0</v>
      </c>
      <c r="P3524" s="136">
        <v>5318</v>
      </c>
    </row>
    <row r="3525" spans="1:16" hidden="1">
      <c r="A3525" s="19" t="s">
        <v>1986</v>
      </c>
      <c r="B3525" s="19" t="s">
        <v>596</v>
      </c>
      <c r="D3525" s="51" t="s">
        <v>1879</v>
      </c>
      <c r="E3525" s="51" t="s">
        <v>103</v>
      </c>
      <c r="F3525" s="51" t="s">
        <v>103</v>
      </c>
      <c r="H3525" s="51" t="s">
        <v>623</v>
      </c>
      <c r="J3525" s="51" t="s">
        <v>3713</v>
      </c>
      <c r="K3525" s="51" t="s">
        <v>3712</v>
      </c>
      <c r="N3525" s="53">
        <v>0</v>
      </c>
      <c r="P3525" s="53">
        <v>0</v>
      </c>
    </row>
    <row r="3526" spans="1:16" hidden="1">
      <c r="A3526" s="19" t="s">
        <v>1985</v>
      </c>
      <c r="B3526" s="19" t="s">
        <v>596</v>
      </c>
      <c r="D3526" s="51" t="s">
        <v>1879</v>
      </c>
      <c r="E3526" s="51" t="s">
        <v>103</v>
      </c>
      <c r="F3526" s="51" t="s">
        <v>103</v>
      </c>
      <c r="H3526" s="51" t="s">
        <v>623</v>
      </c>
      <c r="J3526" s="51" t="s">
        <v>3713</v>
      </c>
      <c r="K3526" s="51" t="s">
        <v>3712</v>
      </c>
      <c r="N3526" s="53">
        <v>1.3652019027328882E-2</v>
      </c>
      <c r="P3526" s="53">
        <v>1.3652019027328882E-2</v>
      </c>
    </row>
    <row r="3527" spans="1:16" hidden="1">
      <c r="A3527" s="19" t="s">
        <v>1984</v>
      </c>
      <c r="B3527" s="19" t="s">
        <v>596</v>
      </c>
      <c r="D3527" s="51" t="s">
        <v>1879</v>
      </c>
      <c r="E3527" s="51" t="s">
        <v>103</v>
      </c>
      <c r="F3527" s="51" t="s">
        <v>103</v>
      </c>
      <c r="H3527" s="51" t="s">
        <v>623</v>
      </c>
      <c r="J3527" s="51" t="s">
        <v>3713</v>
      </c>
      <c r="K3527" s="51" t="s">
        <v>3712</v>
      </c>
      <c r="N3527" s="53">
        <v>1855.2603479809725</v>
      </c>
      <c r="P3527" s="53">
        <v>1855.2603479809725</v>
      </c>
    </row>
    <row r="3528" spans="1:16" hidden="1">
      <c r="A3528" s="19" t="s">
        <v>2015</v>
      </c>
      <c r="B3528" s="19" t="s">
        <v>1777</v>
      </c>
      <c r="D3528" s="51" t="s">
        <v>1879</v>
      </c>
      <c r="E3528" s="51" t="s">
        <v>676</v>
      </c>
      <c r="F3528" s="51" t="s">
        <v>777</v>
      </c>
      <c r="G3528" s="51" t="s">
        <v>676</v>
      </c>
      <c r="H3528" s="51" t="s">
        <v>1878</v>
      </c>
      <c r="N3528" s="53">
        <v>681627</v>
      </c>
      <c r="P3528" s="53">
        <v>681627</v>
      </c>
    </row>
    <row r="3529" spans="1:16" hidden="1">
      <c r="A3529" s="19" t="s">
        <v>2019</v>
      </c>
      <c r="B3529" s="19" t="s">
        <v>1778</v>
      </c>
      <c r="D3529" s="51" t="s">
        <v>1879</v>
      </c>
      <c r="E3529" s="51" t="s">
        <v>4</v>
      </c>
      <c r="F3529" s="51" t="s">
        <v>4</v>
      </c>
      <c r="G3529" s="51" t="s">
        <v>4</v>
      </c>
      <c r="H3529" s="51" t="s">
        <v>1878</v>
      </c>
      <c r="J3529" s="51" t="s">
        <v>2152</v>
      </c>
      <c r="K3529" s="51" t="s">
        <v>2151</v>
      </c>
      <c r="L3529" s="51">
        <v>56012</v>
      </c>
      <c r="N3529" s="53">
        <v>49907</v>
      </c>
      <c r="O3529" s="53">
        <v>0</v>
      </c>
      <c r="P3529" s="53">
        <v>49907</v>
      </c>
    </row>
    <row r="3530" spans="1:16" hidden="1">
      <c r="A3530" s="19" t="s">
        <v>2660</v>
      </c>
      <c r="B3530" s="19" t="s">
        <v>614</v>
      </c>
      <c r="D3530" s="51" t="s">
        <v>1879</v>
      </c>
      <c r="E3530" s="51" t="s">
        <v>460</v>
      </c>
      <c r="F3530" s="51" t="s">
        <v>460</v>
      </c>
      <c r="H3530" s="51" t="s">
        <v>623</v>
      </c>
      <c r="K3530" s="51" t="s">
        <v>2655</v>
      </c>
      <c r="N3530" s="53">
        <v>3654.1709999999998</v>
      </c>
      <c r="P3530" s="53">
        <v>3654.1709999999998</v>
      </c>
    </row>
    <row r="3531" spans="1:16" hidden="1">
      <c r="A3531" s="19" t="s">
        <v>2658</v>
      </c>
      <c r="B3531" s="19" t="s">
        <v>3363</v>
      </c>
      <c r="D3531" s="51" t="s">
        <v>1879</v>
      </c>
      <c r="E3531" s="51" t="s">
        <v>460</v>
      </c>
      <c r="F3531" s="51" t="s">
        <v>2880</v>
      </c>
      <c r="H3531" s="51" t="s">
        <v>623</v>
      </c>
      <c r="J3531" s="51" t="s">
        <v>3362</v>
      </c>
      <c r="N3531" s="53">
        <v>8441</v>
      </c>
      <c r="O3531" s="53">
        <v>0</v>
      </c>
      <c r="P3531" s="53">
        <v>8441</v>
      </c>
    </row>
    <row r="3532" spans="1:16" hidden="1">
      <c r="A3532" s="19" t="s">
        <v>2682</v>
      </c>
      <c r="B3532" s="19" t="s">
        <v>3363</v>
      </c>
      <c r="D3532" s="51" t="s">
        <v>1879</v>
      </c>
      <c r="E3532" s="51" t="s">
        <v>460</v>
      </c>
      <c r="F3532" s="51" t="s">
        <v>2880</v>
      </c>
      <c r="H3532" s="51" t="s">
        <v>623</v>
      </c>
      <c r="J3532" s="51" t="s">
        <v>3362</v>
      </c>
      <c r="N3532" s="53">
        <v>11109</v>
      </c>
      <c r="O3532" s="53">
        <v>0</v>
      </c>
      <c r="P3532" s="53">
        <v>11109</v>
      </c>
    </row>
    <row r="3533" spans="1:16" hidden="1">
      <c r="A3533" s="19" t="s">
        <v>724</v>
      </c>
      <c r="B3533" s="19" t="s">
        <v>581</v>
      </c>
      <c r="D3533" s="51" t="s">
        <v>1879</v>
      </c>
      <c r="E3533" s="51" t="s">
        <v>460</v>
      </c>
      <c r="F3533" s="51" t="s">
        <v>460</v>
      </c>
      <c r="H3533" s="51" t="s">
        <v>828</v>
      </c>
      <c r="K3533" s="51" t="s">
        <v>2655</v>
      </c>
      <c r="N3533" s="53">
        <v>8318</v>
      </c>
      <c r="P3533" s="53">
        <v>8318</v>
      </c>
    </row>
    <row r="3534" spans="1:16" hidden="1">
      <c r="A3534" s="19" t="s">
        <v>805</v>
      </c>
      <c r="B3534" s="19" t="s">
        <v>3129</v>
      </c>
      <c r="D3534" s="51" t="s">
        <v>1879</v>
      </c>
      <c r="E3534" s="51" t="s">
        <v>460</v>
      </c>
      <c r="F3534" s="51" t="s">
        <v>3128</v>
      </c>
      <c r="H3534" s="51" t="s">
        <v>623</v>
      </c>
      <c r="J3534" s="51" t="s">
        <v>3127</v>
      </c>
      <c r="K3534" s="51" t="s">
        <v>2655</v>
      </c>
      <c r="N3534" s="53">
        <v>4622</v>
      </c>
      <c r="P3534" s="53">
        <v>4622</v>
      </c>
    </row>
    <row r="3535" spans="1:16" hidden="1">
      <c r="A3535" s="19" t="s">
        <v>805</v>
      </c>
      <c r="B3535" s="19" t="s">
        <v>3129</v>
      </c>
      <c r="D3535" s="51" t="s">
        <v>1879</v>
      </c>
      <c r="E3535" s="51" t="s">
        <v>460</v>
      </c>
      <c r="F3535" s="51" t="s">
        <v>3128</v>
      </c>
      <c r="H3535" s="51" t="s">
        <v>623</v>
      </c>
      <c r="J3535" s="51" t="s">
        <v>3127</v>
      </c>
      <c r="K3535" s="51" t="s">
        <v>2655</v>
      </c>
      <c r="O3535" s="53">
        <v>4622</v>
      </c>
      <c r="P3535" s="53">
        <v>-4622</v>
      </c>
    </row>
    <row r="3536" spans="1:16" hidden="1">
      <c r="A3536" s="19" t="s">
        <v>39</v>
      </c>
      <c r="B3536" s="19" t="s">
        <v>451</v>
      </c>
      <c r="D3536" s="51" t="s">
        <v>1879</v>
      </c>
      <c r="E3536" s="51" t="s">
        <v>460</v>
      </c>
      <c r="F3536" s="51" t="s">
        <v>460</v>
      </c>
      <c r="H3536" s="51" t="s">
        <v>623</v>
      </c>
      <c r="J3536" s="51" t="s">
        <v>525</v>
      </c>
      <c r="K3536" s="51" t="s">
        <v>3118</v>
      </c>
      <c r="N3536" s="53">
        <v>2.5999999999999999E-2</v>
      </c>
      <c r="P3536" s="53">
        <v>2.5999999999999999E-2</v>
      </c>
    </row>
    <row r="3537" spans="1:16" hidden="1">
      <c r="A3537" s="19" t="s">
        <v>2066</v>
      </c>
      <c r="B3537" s="19" t="s">
        <v>2225</v>
      </c>
      <c r="D3537" s="51" t="s">
        <v>1879</v>
      </c>
      <c r="E3537" s="51" t="s">
        <v>4</v>
      </c>
      <c r="F3537" s="51" t="s">
        <v>4</v>
      </c>
      <c r="G3537" s="51" t="s">
        <v>4</v>
      </c>
      <c r="H3537" s="51" t="s">
        <v>1878</v>
      </c>
      <c r="J3537" s="51">
        <v>60746</v>
      </c>
      <c r="K3537" s="51" t="s">
        <v>2224</v>
      </c>
      <c r="N3537" s="53">
        <v>120000</v>
      </c>
      <c r="P3537" s="53">
        <v>120000</v>
      </c>
    </row>
    <row r="3538" spans="1:16" hidden="1">
      <c r="A3538" s="19" t="s">
        <v>1986</v>
      </c>
      <c r="B3538" s="19" t="s">
        <v>1779</v>
      </c>
      <c r="D3538" s="51" t="s">
        <v>1879</v>
      </c>
      <c r="E3538" s="51" t="s">
        <v>460</v>
      </c>
      <c r="F3538" s="51" t="s">
        <v>460</v>
      </c>
      <c r="H3538" s="51" t="s">
        <v>623</v>
      </c>
      <c r="J3538" s="51" t="s">
        <v>242</v>
      </c>
      <c r="K3538" s="51" t="s">
        <v>3303</v>
      </c>
      <c r="L3538" s="51" t="s">
        <v>3302</v>
      </c>
      <c r="N3538" s="53">
        <v>0</v>
      </c>
      <c r="P3538" s="53">
        <v>0</v>
      </c>
    </row>
    <row r="3539" spans="1:16" hidden="1">
      <c r="A3539" s="19" t="s">
        <v>1985</v>
      </c>
      <c r="B3539" s="19" t="s">
        <v>1779</v>
      </c>
      <c r="D3539" s="51" t="s">
        <v>1879</v>
      </c>
      <c r="E3539" s="51" t="s">
        <v>460</v>
      </c>
      <c r="F3539" s="51" t="s">
        <v>460</v>
      </c>
      <c r="H3539" s="51" t="s">
        <v>623</v>
      </c>
      <c r="J3539" s="51" t="s">
        <v>242</v>
      </c>
      <c r="K3539" s="51" t="s">
        <v>3303</v>
      </c>
      <c r="L3539" s="51" t="s">
        <v>3302</v>
      </c>
      <c r="N3539" s="53">
        <v>0.33607540913952422</v>
      </c>
      <c r="P3539" s="53">
        <v>0.33607540913952422</v>
      </c>
    </row>
    <row r="3540" spans="1:16" hidden="1">
      <c r="A3540" s="19" t="s">
        <v>1984</v>
      </c>
      <c r="B3540" s="19" t="s">
        <v>1779</v>
      </c>
      <c r="D3540" s="51" t="s">
        <v>1879</v>
      </c>
      <c r="E3540" s="51" t="s">
        <v>460</v>
      </c>
      <c r="F3540" s="51" t="s">
        <v>460</v>
      </c>
      <c r="H3540" s="51" t="s">
        <v>623</v>
      </c>
      <c r="J3540" s="51" t="s">
        <v>242</v>
      </c>
      <c r="K3540" s="51" t="s">
        <v>3303</v>
      </c>
      <c r="L3540" s="51" t="s">
        <v>3302</v>
      </c>
      <c r="N3540" s="53">
        <v>45671.440924590861</v>
      </c>
      <c r="P3540" s="53">
        <v>45671.440924590861</v>
      </c>
    </row>
    <row r="3541" spans="1:16" hidden="1">
      <c r="A3541" s="19" t="s">
        <v>1986</v>
      </c>
      <c r="B3541" s="19" t="s">
        <v>616</v>
      </c>
      <c r="D3541" s="51" t="s">
        <v>1879</v>
      </c>
      <c r="E3541" s="51" t="s">
        <v>460</v>
      </c>
      <c r="F3541" s="51" t="s">
        <v>460</v>
      </c>
      <c r="H3541" s="51" t="s">
        <v>623</v>
      </c>
      <c r="J3541" s="51" t="s">
        <v>3037</v>
      </c>
      <c r="K3541" s="51" t="s">
        <v>3036</v>
      </c>
      <c r="N3541" s="53">
        <v>0</v>
      </c>
      <c r="P3541" s="53">
        <v>0</v>
      </c>
    </row>
    <row r="3542" spans="1:16" hidden="1">
      <c r="A3542" s="19" t="s">
        <v>1985</v>
      </c>
      <c r="B3542" s="19" t="s">
        <v>616</v>
      </c>
      <c r="D3542" s="51" t="s">
        <v>1879</v>
      </c>
      <c r="E3542" s="51" t="s">
        <v>460</v>
      </c>
      <c r="F3542" s="51" t="s">
        <v>460</v>
      </c>
      <c r="H3542" s="51" t="s">
        <v>623</v>
      </c>
      <c r="J3542" s="51" t="s">
        <v>3037</v>
      </c>
      <c r="K3542" s="51" t="s">
        <v>3036</v>
      </c>
      <c r="N3542" s="53">
        <v>0.30090970532098593</v>
      </c>
      <c r="P3542" s="53">
        <v>0.30090970532098593</v>
      </c>
    </row>
    <row r="3543" spans="1:16" hidden="1">
      <c r="A3543" s="19" t="s">
        <v>1984</v>
      </c>
      <c r="B3543" s="19" t="s">
        <v>616</v>
      </c>
      <c r="D3543" s="51" t="s">
        <v>1879</v>
      </c>
      <c r="E3543" s="51" t="s">
        <v>460</v>
      </c>
      <c r="F3543" s="51" t="s">
        <v>460</v>
      </c>
      <c r="H3543" s="51" t="s">
        <v>623</v>
      </c>
      <c r="J3543" s="51" t="s">
        <v>3037</v>
      </c>
      <c r="K3543" s="51" t="s">
        <v>3036</v>
      </c>
      <c r="N3543" s="53">
        <v>40892.54809029468</v>
      </c>
      <c r="P3543" s="53">
        <v>40892.54809029468</v>
      </c>
    </row>
    <row r="3544" spans="1:16" s="138" customFormat="1" hidden="1">
      <c r="A3544" s="138" t="s">
        <v>41</v>
      </c>
      <c r="B3544" s="138" t="s">
        <v>1780</v>
      </c>
      <c r="C3544" s="140" t="s">
        <v>681</v>
      </c>
      <c r="D3544" s="140" t="s">
        <v>3982</v>
      </c>
      <c r="E3544" s="140" t="s">
        <v>4</v>
      </c>
      <c r="F3544" s="140" t="s">
        <v>4</v>
      </c>
      <c r="G3544" s="140"/>
      <c r="H3544" s="140" t="s">
        <v>6</v>
      </c>
      <c r="I3544" s="140"/>
      <c r="J3544" s="140">
        <v>60723</v>
      </c>
      <c r="K3544" s="140" t="s">
        <v>86</v>
      </c>
      <c r="L3544" s="140">
        <v>56952</v>
      </c>
      <c r="M3544" s="140"/>
      <c r="N3544" s="139">
        <v>139036</v>
      </c>
      <c r="O3544" s="139"/>
      <c r="P3544" s="139">
        <v>139036</v>
      </c>
    </row>
    <row r="3545" spans="1:16" s="135" customFormat="1">
      <c r="A3545" s="135" t="s">
        <v>509</v>
      </c>
      <c r="B3545" s="135" t="s">
        <v>4</v>
      </c>
      <c r="C3545" s="137" t="s">
        <v>629</v>
      </c>
      <c r="D3545" s="137" t="s">
        <v>3982</v>
      </c>
      <c r="E3545" s="137" t="s">
        <v>4</v>
      </c>
      <c r="F3545" s="137" t="s">
        <v>4</v>
      </c>
      <c r="G3545" s="137"/>
      <c r="H3545" s="137" t="s">
        <v>4309</v>
      </c>
      <c r="I3545" s="137"/>
      <c r="J3545" s="137"/>
      <c r="K3545" s="137" t="s">
        <v>4285</v>
      </c>
      <c r="L3545" s="137"/>
      <c r="M3545" s="137"/>
      <c r="N3545" s="136">
        <v>15000</v>
      </c>
      <c r="O3545" s="136"/>
      <c r="P3545" s="136">
        <v>15000</v>
      </c>
    </row>
    <row r="3546" spans="1:16" s="135" customFormat="1">
      <c r="A3546" s="135" t="s">
        <v>509</v>
      </c>
      <c r="B3546" s="135" t="s">
        <v>4</v>
      </c>
      <c r="C3546" s="137" t="s">
        <v>681</v>
      </c>
      <c r="D3546" s="137" t="s">
        <v>3982</v>
      </c>
      <c r="E3546" s="137" t="s">
        <v>4</v>
      </c>
      <c r="F3546" s="137" t="s">
        <v>4</v>
      </c>
      <c r="G3546" s="137"/>
      <c r="H3546" s="137" t="s">
        <v>1382</v>
      </c>
      <c r="I3546" s="137"/>
      <c r="J3546" s="137"/>
      <c r="K3546" s="137" t="s">
        <v>4214</v>
      </c>
      <c r="L3546" s="137"/>
      <c r="M3546" s="137"/>
      <c r="N3546" s="136">
        <v>82598</v>
      </c>
      <c r="O3546" s="136"/>
      <c r="P3546" s="136">
        <v>82598</v>
      </c>
    </row>
    <row r="3547" spans="1:16" s="135" customFormat="1">
      <c r="A3547" s="135" t="s">
        <v>509</v>
      </c>
      <c r="B3547" s="135" t="s">
        <v>4</v>
      </c>
      <c r="C3547" s="137" t="s">
        <v>681</v>
      </c>
      <c r="D3547" s="137" t="s">
        <v>3982</v>
      </c>
      <c r="E3547" s="137" t="s">
        <v>4</v>
      </c>
      <c r="F3547" s="137" t="s">
        <v>4</v>
      </c>
      <c r="G3547" s="137"/>
      <c r="H3547" s="137" t="s">
        <v>1382</v>
      </c>
      <c r="I3547" s="137"/>
      <c r="J3547" s="137"/>
      <c r="K3547" s="137" t="s">
        <v>2305</v>
      </c>
      <c r="L3547" s="137"/>
      <c r="M3547" s="137"/>
      <c r="N3547" s="136">
        <v>18077</v>
      </c>
      <c r="O3547" s="136"/>
      <c r="P3547" s="136">
        <v>18077</v>
      </c>
    </row>
    <row r="3548" spans="1:16" s="135" customFormat="1">
      <c r="A3548" s="135" t="s">
        <v>509</v>
      </c>
      <c r="B3548" s="135" t="s">
        <v>4</v>
      </c>
      <c r="C3548" s="137" t="s">
        <v>681</v>
      </c>
      <c r="D3548" s="137" t="s">
        <v>3982</v>
      </c>
      <c r="E3548" s="137" t="s">
        <v>4</v>
      </c>
      <c r="F3548" s="137" t="s">
        <v>4</v>
      </c>
      <c r="G3548" s="137"/>
      <c r="H3548" s="137" t="s">
        <v>719</v>
      </c>
      <c r="I3548" s="137"/>
      <c r="J3548" s="137"/>
      <c r="K3548" s="137" t="s">
        <v>4208</v>
      </c>
      <c r="L3548" s="137"/>
      <c r="M3548" s="137"/>
      <c r="N3548" s="136">
        <v>40000</v>
      </c>
      <c r="O3548" s="136"/>
      <c r="P3548" s="136">
        <v>40000</v>
      </c>
    </row>
    <row r="3549" spans="1:16" s="135" customFormat="1">
      <c r="A3549" s="135" t="s">
        <v>509</v>
      </c>
      <c r="B3549" s="135" t="s">
        <v>4</v>
      </c>
      <c r="C3549" s="137" t="s">
        <v>681</v>
      </c>
      <c r="D3549" s="137" t="s">
        <v>3982</v>
      </c>
      <c r="E3549" s="137" t="s">
        <v>4</v>
      </c>
      <c r="F3549" s="137" t="s">
        <v>4</v>
      </c>
      <c r="G3549" s="137"/>
      <c r="H3549" s="137" t="s">
        <v>719</v>
      </c>
      <c r="I3549" s="137"/>
      <c r="J3549" s="137"/>
      <c r="K3549" s="137" t="s">
        <v>2312</v>
      </c>
      <c r="L3549" s="137"/>
      <c r="M3549" s="137"/>
      <c r="N3549" s="136">
        <v>6923</v>
      </c>
      <c r="O3549" s="136"/>
      <c r="P3549" s="136">
        <v>6923</v>
      </c>
    </row>
    <row r="3550" spans="1:16" hidden="1">
      <c r="A3550" s="19" t="s">
        <v>1889</v>
      </c>
      <c r="B3550" s="19" t="s">
        <v>1781</v>
      </c>
      <c r="D3550" s="51" t="s">
        <v>1879</v>
      </c>
      <c r="E3550" s="51" t="s">
        <v>4</v>
      </c>
      <c r="F3550" s="51" t="s">
        <v>2010</v>
      </c>
      <c r="I3550" s="51" t="s">
        <v>67</v>
      </c>
      <c r="K3550" s="51" t="s">
        <v>67</v>
      </c>
      <c r="L3550" s="51" t="s">
        <v>67</v>
      </c>
      <c r="N3550" s="53">
        <v>425937</v>
      </c>
      <c r="P3550" s="53">
        <v>425937</v>
      </c>
    </row>
    <row r="3551" spans="1:16" hidden="1">
      <c r="A3551" s="19" t="s">
        <v>1986</v>
      </c>
      <c r="B3551" s="19" t="s">
        <v>1782</v>
      </c>
      <c r="D3551" s="51" t="s">
        <v>1879</v>
      </c>
      <c r="E3551" s="51" t="s">
        <v>4</v>
      </c>
      <c r="F3551" s="51" t="s">
        <v>4</v>
      </c>
      <c r="H3551" s="51" t="s">
        <v>623</v>
      </c>
      <c r="J3551" s="51" t="s">
        <v>3641</v>
      </c>
      <c r="K3551" s="51" t="s">
        <v>3640</v>
      </c>
      <c r="N3551" s="53">
        <v>0</v>
      </c>
      <c r="P3551" s="53">
        <v>0</v>
      </c>
    </row>
    <row r="3552" spans="1:16" hidden="1">
      <c r="A3552" s="19" t="s">
        <v>1985</v>
      </c>
      <c r="B3552" s="19" t="s">
        <v>1782</v>
      </c>
      <c r="D3552" s="51" t="s">
        <v>1879</v>
      </c>
      <c r="E3552" s="51" t="s">
        <v>4</v>
      </c>
      <c r="F3552" s="51" t="s">
        <v>4</v>
      </c>
      <c r="H3552" s="51" t="s">
        <v>623</v>
      </c>
      <c r="J3552" s="51" t="s">
        <v>3641</v>
      </c>
      <c r="K3552" s="51" t="s">
        <v>3640</v>
      </c>
      <c r="N3552" s="53">
        <v>0.12167990722858509</v>
      </c>
      <c r="P3552" s="53">
        <v>0.12167990722858509</v>
      </c>
    </row>
    <row r="3553" spans="1:16" hidden="1">
      <c r="A3553" s="19" t="s">
        <v>1984</v>
      </c>
      <c r="B3553" s="19" t="s">
        <v>1782</v>
      </c>
      <c r="D3553" s="51" t="s">
        <v>1879</v>
      </c>
      <c r="E3553" s="51" t="s">
        <v>4</v>
      </c>
      <c r="F3553" s="51" t="s">
        <v>4</v>
      </c>
      <c r="H3553" s="51" t="s">
        <v>623</v>
      </c>
      <c r="J3553" s="51" t="s">
        <v>3641</v>
      </c>
      <c r="K3553" s="51" t="s">
        <v>3640</v>
      </c>
      <c r="N3553" s="53">
        <v>16535.862320092772</v>
      </c>
      <c r="P3553" s="53">
        <v>16535.862320092772</v>
      </c>
    </row>
    <row r="3554" spans="1:16" hidden="1">
      <c r="A3554" s="19" t="s">
        <v>1986</v>
      </c>
      <c r="B3554" s="19" t="s">
        <v>1783</v>
      </c>
      <c r="D3554" s="51" t="s">
        <v>1879</v>
      </c>
      <c r="E3554" s="51" t="s">
        <v>4</v>
      </c>
      <c r="F3554" s="51" t="s">
        <v>4</v>
      </c>
      <c r="H3554" s="51" t="s">
        <v>623</v>
      </c>
      <c r="J3554" s="51" t="s">
        <v>500</v>
      </c>
      <c r="K3554" s="51" t="s">
        <v>3595</v>
      </c>
      <c r="L3554" s="51">
        <v>50386</v>
      </c>
      <c r="N3554" s="53">
        <v>0</v>
      </c>
      <c r="P3554" s="53">
        <v>0</v>
      </c>
    </row>
    <row r="3555" spans="1:16" hidden="1">
      <c r="A3555" s="19" t="s">
        <v>1985</v>
      </c>
      <c r="B3555" s="19" t="s">
        <v>1783</v>
      </c>
      <c r="D3555" s="51" t="s">
        <v>1879</v>
      </c>
      <c r="E3555" s="51" t="s">
        <v>4</v>
      </c>
      <c r="F3555" s="51" t="s">
        <v>4</v>
      </c>
      <c r="H3555" s="51" t="s">
        <v>623</v>
      </c>
      <c r="J3555" s="51" t="s">
        <v>500</v>
      </c>
      <c r="K3555" s="51" t="s">
        <v>3595</v>
      </c>
      <c r="L3555" s="51">
        <v>50386</v>
      </c>
      <c r="N3555" s="53">
        <v>0.12988804023335979</v>
      </c>
      <c r="P3555" s="53">
        <v>0.12988804023335979</v>
      </c>
    </row>
    <row r="3556" spans="1:16" hidden="1">
      <c r="A3556" s="19" t="s">
        <v>1984</v>
      </c>
      <c r="B3556" s="19" t="s">
        <v>1783</v>
      </c>
      <c r="D3556" s="51" t="s">
        <v>1879</v>
      </c>
      <c r="E3556" s="51" t="s">
        <v>4</v>
      </c>
      <c r="F3556" s="51" t="s">
        <v>4</v>
      </c>
      <c r="H3556" s="51" t="s">
        <v>623</v>
      </c>
      <c r="J3556" s="51" t="s">
        <v>500</v>
      </c>
      <c r="K3556" s="51" t="s">
        <v>3595</v>
      </c>
      <c r="L3556" s="51">
        <v>50386</v>
      </c>
      <c r="N3556" s="53">
        <v>17651.318111959768</v>
      </c>
      <c r="P3556" s="53">
        <v>17651.318111959768</v>
      </c>
    </row>
    <row r="3557" spans="1:16" hidden="1">
      <c r="A3557" s="19" t="s">
        <v>1986</v>
      </c>
      <c r="B3557" s="19" t="s">
        <v>1784</v>
      </c>
      <c r="D3557" s="51" t="s">
        <v>1879</v>
      </c>
      <c r="E3557" s="51" t="s">
        <v>4</v>
      </c>
      <c r="F3557" s="51" t="s">
        <v>4</v>
      </c>
      <c r="H3557" s="51" t="s">
        <v>623</v>
      </c>
      <c r="J3557" s="51" t="s">
        <v>3639</v>
      </c>
      <c r="K3557" s="51" t="s">
        <v>3638</v>
      </c>
      <c r="L3557" s="51" t="s">
        <v>15</v>
      </c>
      <c r="N3557" s="53">
        <v>0</v>
      </c>
      <c r="P3557" s="53">
        <v>0</v>
      </c>
    </row>
    <row r="3558" spans="1:16" hidden="1">
      <c r="A3558" s="19" t="s">
        <v>1985</v>
      </c>
      <c r="B3558" s="19" t="s">
        <v>1784</v>
      </c>
      <c r="D3558" s="51" t="s">
        <v>1879</v>
      </c>
      <c r="E3558" s="51" t="s">
        <v>4</v>
      </c>
      <c r="F3558" s="51" t="s">
        <v>4</v>
      </c>
      <c r="H3558" s="51" t="s">
        <v>623</v>
      </c>
      <c r="J3558" s="51" t="s">
        <v>3639</v>
      </c>
      <c r="K3558" s="51" t="s">
        <v>3638</v>
      </c>
      <c r="L3558" s="51" t="s">
        <v>15</v>
      </c>
      <c r="N3558" s="53">
        <v>6.9007938686301999E-5</v>
      </c>
      <c r="P3558" s="53">
        <v>6.9007938686301999E-5</v>
      </c>
    </row>
    <row r="3559" spans="1:16" hidden="1">
      <c r="A3559" s="19" t="s">
        <v>1984</v>
      </c>
      <c r="B3559" s="19" t="s">
        <v>1784</v>
      </c>
      <c r="D3559" s="51" t="s">
        <v>1879</v>
      </c>
      <c r="E3559" s="51" t="s">
        <v>4</v>
      </c>
      <c r="F3559" s="51" t="s">
        <v>4</v>
      </c>
      <c r="H3559" s="51" t="s">
        <v>623</v>
      </c>
      <c r="J3559" s="51" t="s">
        <v>3639</v>
      </c>
      <c r="K3559" s="51" t="s">
        <v>3638</v>
      </c>
      <c r="L3559" s="51" t="s">
        <v>15</v>
      </c>
      <c r="N3559" s="53">
        <v>9.3779309920613141</v>
      </c>
      <c r="P3559" s="53">
        <v>9.3779309920613141</v>
      </c>
    </row>
    <row r="3560" spans="1:16" hidden="1">
      <c r="A3560" s="19" t="s">
        <v>1986</v>
      </c>
      <c r="B3560" s="19" t="s">
        <v>1785</v>
      </c>
      <c r="D3560" s="51" t="s">
        <v>1879</v>
      </c>
      <c r="E3560" s="51" t="s">
        <v>4</v>
      </c>
      <c r="F3560" s="51" t="s">
        <v>4</v>
      </c>
      <c r="H3560" s="51" t="s">
        <v>623</v>
      </c>
      <c r="J3560" s="51" t="s">
        <v>3457</v>
      </c>
      <c r="K3560" s="51" t="s">
        <v>3456</v>
      </c>
      <c r="L3560" s="51">
        <v>57774</v>
      </c>
      <c r="N3560" s="53">
        <v>0</v>
      </c>
      <c r="P3560" s="53">
        <v>0</v>
      </c>
    </row>
    <row r="3561" spans="1:16" hidden="1">
      <c r="A3561" s="19" t="s">
        <v>1985</v>
      </c>
      <c r="B3561" s="19" t="s">
        <v>1785</v>
      </c>
      <c r="D3561" s="51" t="s">
        <v>1879</v>
      </c>
      <c r="E3561" s="51" t="s">
        <v>4</v>
      </c>
      <c r="F3561" s="51" t="s">
        <v>4</v>
      </c>
      <c r="H3561" s="51" t="s">
        <v>623</v>
      </c>
      <c r="J3561" s="51" t="s">
        <v>3457</v>
      </c>
      <c r="K3561" s="51" t="s">
        <v>3456</v>
      </c>
      <c r="L3561" s="51">
        <v>57774</v>
      </c>
      <c r="N3561" s="53">
        <v>2.1011868818443089</v>
      </c>
      <c r="P3561" s="53">
        <v>2.1011868818443089</v>
      </c>
    </row>
    <row r="3562" spans="1:16" hidden="1">
      <c r="A3562" s="19" t="s">
        <v>1984</v>
      </c>
      <c r="B3562" s="19" t="s">
        <v>1785</v>
      </c>
      <c r="D3562" s="51" t="s">
        <v>1879</v>
      </c>
      <c r="E3562" s="51" t="s">
        <v>4</v>
      </c>
      <c r="F3562" s="51" t="s">
        <v>4</v>
      </c>
      <c r="H3562" s="51" t="s">
        <v>623</v>
      </c>
      <c r="J3562" s="51" t="s">
        <v>3457</v>
      </c>
      <c r="K3562" s="51" t="s">
        <v>3456</v>
      </c>
      <c r="L3562" s="51">
        <v>57774</v>
      </c>
      <c r="N3562" s="53">
        <v>285543.74981311819</v>
      </c>
      <c r="P3562" s="53">
        <v>285543.74981311819</v>
      </c>
    </row>
    <row r="3563" spans="1:16" s="138" customFormat="1" hidden="1">
      <c r="A3563" s="138" t="s">
        <v>41</v>
      </c>
      <c r="B3563" s="138" t="s">
        <v>1786</v>
      </c>
      <c r="C3563" s="140" t="s">
        <v>681</v>
      </c>
      <c r="D3563" s="140" t="s">
        <v>3982</v>
      </c>
      <c r="E3563" s="140" t="s">
        <v>4</v>
      </c>
      <c r="F3563" s="140" t="s">
        <v>4</v>
      </c>
      <c r="G3563" s="140"/>
      <c r="H3563" s="140" t="s">
        <v>1</v>
      </c>
      <c r="I3563" s="140"/>
      <c r="J3563" s="140">
        <v>60599</v>
      </c>
      <c r="K3563" s="140" t="s">
        <v>4216</v>
      </c>
      <c r="L3563" s="140">
        <v>57159</v>
      </c>
      <c r="M3563" s="140"/>
      <c r="N3563" s="139">
        <v>569037</v>
      </c>
      <c r="O3563" s="139"/>
      <c r="P3563" s="139">
        <v>569037</v>
      </c>
    </row>
    <row r="3564" spans="1:16" hidden="1">
      <c r="A3564" s="19" t="s">
        <v>128</v>
      </c>
      <c r="B3564" s="19" t="s">
        <v>1787</v>
      </c>
      <c r="D3564" s="51" t="s">
        <v>1879</v>
      </c>
      <c r="E3564" s="51" t="s">
        <v>4</v>
      </c>
      <c r="F3564" s="51" t="s">
        <v>4</v>
      </c>
      <c r="H3564" s="51" t="s">
        <v>623</v>
      </c>
      <c r="J3564" s="51">
        <v>60650</v>
      </c>
      <c r="K3564" s="51" t="s">
        <v>3900</v>
      </c>
      <c r="N3564" s="53">
        <v>3875.74</v>
      </c>
      <c r="P3564" s="53">
        <v>3875.74</v>
      </c>
    </row>
    <row r="3565" spans="1:16" hidden="1">
      <c r="A3565" s="19" t="s">
        <v>128</v>
      </c>
      <c r="B3565" s="19" t="s">
        <v>1788</v>
      </c>
      <c r="D3565" s="51" t="s">
        <v>1879</v>
      </c>
      <c r="E3565" s="51" t="s">
        <v>4</v>
      </c>
      <c r="F3565" s="51" t="s">
        <v>4</v>
      </c>
      <c r="H3565" s="51" t="s">
        <v>623</v>
      </c>
      <c r="J3565" s="51">
        <v>61179</v>
      </c>
      <c r="K3565" s="51" t="s">
        <v>3891</v>
      </c>
      <c r="N3565" s="53">
        <v>17619.88</v>
      </c>
      <c r="P3565" s="53">
        <v>17619.88</v>
      </c>
    </row>
    <row r="3566" spans="1:16" s="138" customFormat="1" hidden="1">
      <c r="A3566" s="138" t="s">
        <v>1994</v>
      </c>
      <c r="B3566" s="138" t="s">
        <v>4218</v>
      </c>
      <c r="C3566" s="140" t="s">
        <v>681</v>
      </c>
      <c r="D3566" s="140" t="s">
        <v>3982</v>
      </c>
      <c r="E3566" s="140" t="s">
        <v>4</v>
      </c>
      <c r="F3566" s="140" t="s">
        <v>4</v>
      </c>
      <c r="G3566" s="140"/>
      <c r="H3566" s="140" t="s">
        <v>5</v>
      </c>
      <c r="I3566" s="140" t="s">
        <v>4217</v>
      </c>
      <c r="J3566" s="140" t="s">
        <v>2226</v>
      </c>
      <c r="K3566" s="140"/>
      <c r="L3566" s="140"/>
      <c r="M3566" s="140"/>
      <c r="N3566" s="139">
        <v>6490</v>
      </c>
      <c r="O3566" s="139"/>
      <c r="P3566" s="139">
        <v>6490</v>
      </c>
    </row>
    <row r="3567" spans="1:16" s="138" customFormat="1" hidden="1">
      <c r="A3567" s="138" t="s">
        <v>1989</v>
      </c>
      <c r="B3567" s="138" t="s">
        <v>4218</v>
      </c>
      <c r="C3567" s="140" t="s">
        <v>681</v>
      </c>
      <c r="D3567" s="140" t="s">
        <v>3982</v>
      </c>
      <c r="E3567" s="140" t="s">
        <v>4</v>
      </c>
      <c r="F3567" s="140" t="s">
        <v>4</v>
      </c>
      <c r="G3567" s="140"/>
      <c r="H3567" s="140" t="s">
        <v>5</v>
      </c>
      <c r="I3567" s="140"/>
      <c r="J3567" s="140" t="s">
        <v>4217</v>
      </c>
      <c r="K3567" s="140" t="s">
        <v>2226</v>
      </c>
      <c r="L3567" s="140"/>
      <c r="M3567" s="140"/>
      <c r="N3567" s="139">
        <v>10004</v>
      </c>
      <c r="O3567" s="139">
        <v>0</v>
      </c>
      <c r="P3567" s="139">
        <v>10004</v>
      </c>
    </row>
    <row r="3568" spans="1:16" hidden="1">
      <c r="A3568" s="19" t="s">
        <v>2066</v>
      </c>
      <c r="B3568" s="19" t="s">
        <v>2227</v>
      </c>
      <c r="D3568" s="51" t="s">
        <v>1879</v>
      </c>
      <c r="E3568" s="51" t="s">
        <v>4</v>
      </c>
      <c r="F3568" s="51" t="s">
        <v>4</v>
      </c>
      <c r="G3568" s="51" t="s">
        <v>4</v>
      </c>
      <c r="H3568" s="51" t="s">
        <v>1878</v>
      </c>
      <c r="J3568" s="51">
        <v>60564</v>
      </c>
      <c r="K3568" s="51" t="s">
        <v>2226</v>
      </c>
      <c r="N3568" s="53">
        <v>11</v>
      </c>
      <c r="P3568" s="53">
        <v>11</v>
      </c>
    </row>
    <row r="3569" spans="1:16" s="138" customFormat="1" hidden="1">
      <c r="A3569" s="138" t="s">
        <v>2149</v>
      </c>
      <c r="B3569" s="138" t="s">
        <v>1789</v>
      </c>
      <c r="C3569" s="140" t="s">
        <v>681</v>
      </c>
      <c r="D3569" s="140" t="s">
        <v>3982</v>
      </c>
      <c r="E3569" s="140" t="s">
        <v>4</v>
      </c>
      <c r="F3569" s="140" t="s">
        <v>4</v>
      </c>
      <c r="G3569" s="140" t="s">
        <v>4</v>
      </c>
      <c r="H3569" s="140" t="s">
        <v>5</v>
      </c>
      <c r="I3569" s="140"/>
      <c r="J3569" s="140" t="s">
        <v>4217</v>
      </c>
      <c r="K3569" s="140"/>
      <c r="L3569" s="140">
        <v>56301</v>
      </c>
      <c r="M3569" s="140"/>
      <c r="N3569" s="139">
        <v>2627.196051181043</v>
      </c>
      <c r="O3569" s="139">
        <v>0</v>
      </c>
      <c r="P3569" s="139">
        <v>2627.196051181043</v>
      </c>
    </row>
    <row r="3570" spans="1:16" hidden="1">
      <c r="A3570" s="19" t="s">
        <v>1994</v>
      </c>
      <c r="B3570" s="19" t="s">
        <v>3793</v>
      </c>
      <c r="D3570" s="51" t="s">
        <v>1879</v>
      </c>
      <c r="E3570" s="51" t="s">
        <v>0</v>
      </c>
      <c r="F3570" s="51" t="s">
        <v>0</v>
      </c>
      <c r="H3570" s="51" t="s">
        <v>623</v>
      </c>
      <c r="I3570" s="51" t="s">
        <v>475</v>
      </c>
      <c r="J3570" s="51" t="s">
        <v>3792</v>
      </c>
      <c r="N3570" s="53">
        <v>36106</v>
      </c>
      <c r="P3570" s="53">
        <v>36106</v>
      </c>
    </row>
    <row r="3571" spans="1:16" hidden="1">
      <c r="A3571" s="19" t="s">
        <v>1989</v>
      </c>
      <c r="B3571" s="19" t="s">
        <v>3793</v>
      </c>
      <c r="D3571" s="51" t="s">
        <v>1879</v>
      </c>
      <c r="E3571" s="51" t="s">
        <v>0</v>
      </c>
      <c r="F3571" s="51" t="s">
        <v>722</v>
      </c>
      <c r="H3571" s="51" t="s">
        <v>623</v>
      </c>
      <c r="J3571" s="51" t="s">
        <v>475</v>
      </c>
      <c r="K3571" s="51" t="s">
        <v>3792</v>
      </c>
      <c r="L3571" s="51" t="s">
        <v>3791</v>
      </c>
      <c r="N3571" s="53">
        <v>6076</v>
      </c>
      <c r="O3571" s="53">
        <v>0</v>
      </c>
      <c r="P3571" s="53">
        <v>6076</v>
      </c>
    </row>
    <row r="3572" spans="1:16" hidden="1">
      <c r="A3572" s="19" t="s">
        <v>1889</v>
      </c>
      <c r="B3572" s="19" t="s">
        <v>1790</v>
      </c>
      <c r="D3572" s="51" t="s">
        <v>1879</v>
      </c>
      <c r="E3572" s="51" t="s">
        <v>622</v>
      </c>
      <c r="F3572" s="51" t="s">
        <v>622</v>
      </c>
      <c r="H3572" s="51" t="s">
        <v>1906</v>
      </c>
      <c r="J3572" s="51" t="s">
        <v>67</v>
      </c>
      <c r="K3572" s="51" t="s">
        <v>67</v>
      </c>
      <c r="L3572" s="51">
        <v>7266</v>
      </c>
      <c r="N3572" s="53">
        <v>418642</v>
      </c>
      <c r="P3572" s="53">
        <v>418642</v>
      </c>
    </row>
    <row r="3573" spans="1:16" hidden="1">
      <c r="A3573" s="19" t="s">
        <v>1993</v>
      </c>
      <c r="B3573" s="19" t="s">
        <v>2580</v>
      </c>
      <c r="D3573" s="51" t="s">
        <v>1879</v>
      </c>
      <c r="E3573" s="51" t="s">
        <v>460</v>
      </c>
      <c r="F3573" s="51" t="s">
        <v>460</v>
      </c>
      <c r="G3573" s="51" t="s">
        <v>623</v>
      </c>
      <c r="H3573" s="51" t="s">
        <v>44</v>
      </c>
      <c r="I3573" s="51" t="s">
        <v>2579</v>
      </c>
      <c r="N3573" s="53">
        <v>534</v>
      </c>
      <c r="O3573" s="53">
        <v>0</v>
      </c>
      <c r="P3573" s="53">
        <v>534</v>
      </c>
    </row>
    <row r="3574" spans="1:16" hidden="1">
      <c r="A3574" s="19" t="s">
        <v>1993</v>
      </c>
      <c r="B3574" s="19" t="s">
        <v>2467</v>
      </c>
      <c r="D3574" s="51" t="s">
        <v>1879</v>
      </c>
      <c r="E3574" s="51" t="s">
        <v>460</v>
      </c>
      <c r="F3574" s="51" t="s">
        <v>460</v>
      </c>
      <c r="G3574" s="51" t="s">
        <v>623</v>
      </c>
      <c r="H3574" s="51" t="s">
        <v>44</v>
      </c>
      <c r="I3574" s="51" t="s">
        <v>2466</v>
      </c>
      <c r="N3574" s="53">
        <v>77</v>
      </c>
      <c r="O3574" s="53">
        <v>0</v>
      </c>
      <c r="P3574" s="53">
        <v>77</v>
      </c>
    </row>
    <row r="3575" spans="1:16" hidden="1">
      <c r="A3575" s="19" t="s">
        <v>1993</v>
      </c>
      <c r="B3575" s="19" t="s">
        <v>2469</v>
      </c>
      <c r="D3575" s="51" t="s">
        <v>1879</v>
      </c>
      <c r="E3575" s="51" t="s">
        <v>460</v>
      </c>
      <c r="F3575" s="51" t="s">
        <v>460</v>
      </c>
      <c r="G3575" s="51" t="s">
        <v>623</v>
      </c>
      <c r="H3575" s="51" t="s">
        <v>44</v>
      </c>
      <c r="I3575" s="51" t="s">
        <v>2468</v>
      </c>
      <c r="N3575" s="53">
        <v>110</v>
      </c>
      <c r="O3575" s="53">
        <v>0</v>
      </c>
      <c r="P3575" s="53">
        <v>110</v>
      </c>
    </row>
    <row r="3576" spans="1:16" hidden="1">
      <c r="A3576" s="19" t="s">
        <v>1993</v>
      </c>
      <c r="B3576" s="19" t="s">
        <v>2489</v>
      </c>
      <c r="D3576" s="51" t="s">
        <v>1879</v>
      </c>
      <c r="E3576" s="51" t="s">
        <v>460</v>
      </c>
      <c r="F3576" s="51" t="s">
        <v>460</v>
      </c>
      <c r="G3576" s="51" t="s">
        <v>623</v>
      </c>
      <c r="H3576" s="51" t="s">
        <v>44</v>
      </c>
      <c r="I3576" s="51" t="s">
        <v>2488</v>
      </c>
      <c r="N3576" s="53">
        <v>151</v>
      </c>
      <c r="O3576" s="53">
        <v>0</v>
      </c>
      <c r="P3576" s="53">
        <v>151</v>
      </c>
    </row>
    <row r="3577" spans="1:16" hidden="1">
      <c r="A3577" s="19" t="s">
        <v>1993</v>
      </c>
      <c r="B3577" s="19" t="s">
        <v>2481</v>
      </c>
      <c r="D3577" s="51" t="s">
        <v>1879</v>
      </c>
      <c r="E3577" s="51" t="s">
        <v>460</v>
      </c>
      <c r="F3577" s="51" t="s">
        <v>460</v>
      </c>
      <c r="G3577" s="51" t="s">
        <v>623</v>
      </c>
      <c r="H3577" s="51" t="s">
        <v>44</v>
      </c>
      <c r="I3577" s="51" t="s">
        <v>2480</v>
      </c>
      <c r="N3577" s="53">
        <v>330</v>
      </c>
      <c r="O3577" s="53">
        <v>0</v>
      </c>
      <c r="P3577" s="53">
        <v>330</v>
      </c>
    </row>
    <row r="3578" spans="1:16" hidden="1">
      <c r="A3578" s="19" t="s">
        <v>1993</v>
      </c>
      <c r="B3578" s="19" t="s">
        <v>2451</v>
      </c>
      <c r="D3578" s="51" t="s">
        <v>1879</v>
      </c>
      <c r="E3578" s="51" t="s">
        <v>460</v>
      </c>
      <c r="F3578" s="51" t="s">
        <v>460</v>
      </c>
      <c r="G3578" s="51" t="s">
        <v>623</v>
      </c>
      <c r="H3578" s="51" t="s">
        <v>44</v>
      </c>
      <c r="I3578" s="51" t="s">
        <v>2450</v>
      </c>
      <c r="N3578" s="53">
        <v>19</v>
      </c>
      <c r="O3578" s="53">
        <v>0</v>
      </c>
      <c r="P3578" s="53">
        <v>19</v>
      </c>
    </row>
    <row r="3579" spans="1:16" hidden="1">
      <c r="A3579" s="19" t="s">
        <v>2149</v>
      </c>
      <c r="B3579" s="19" t="s">
        <v>2379</v>
      </c>
      <c r="D3579" s="51" t="s">
        <v>1879</v>
      </c>
      <c r="E3579" s="51" t="s">
        <v>672</v>
      </c>
      <c r="F3579" s="51" t="s">
        <v>672</v>
      </c>
      <c r="G3579" s="51" t="s">
        <v>671</v>
      </c>
      <c r="H3579" s="51" t="s">
        <v>6</v>
      </c>
      <c r="K3579" s="51" t="s">
        <v>2378</v>
      </c>
      <c r="L3579" s="51" t="s">
        <v>2377</v>
      </c>
      <c r="N3579" s="53">
        <v>0.78335248749582731</v>
      </c>
      <c r="O3579" s="53">
        <v>0</v>
      </c>
      <c r="P3579" s="53">
        <v>0.78335248749582731</v>
      </c>
    </row>
    <row r="3580" spans="1:16" hidden="1">
      <c r="A3580" s="19" t="s">
        <v>2654</v>
      </c>
      <c r="B3580" s="19" t="s">
        <v>1791</v>
      </c>
      <c r="D3580" s="51" t="s">
        <v>1879</v>
      </c>
      <c r="E3580" s="51" t="s">
        <v>103</v>
      </c>
      <c r="F3580" s="51" t="s">
        <v>103</v>
      </c>
      <c r="H3580" s="51" t="s">
        <v>623</v>
      </c>
      <c r="K3580" s="51" t="s">
        <v>2688</v>
      </c>
      <c r="L3580" s="51">
        <v>50218</v>
      </c>
      <c r="N3580" s="53">
        <v>3064.547</v>
      </c>
      <c r="P3580" s="53">
        <v>3064.547</v>
      </c>
    </row>
    <row r="3581" spans="1:16" hidden="1">
      <c r="A3581" s="19" t="s">
        <v>1980</v>
      </c>
      <c r="B3581" s="19" t="s">
        <v>1791</v>
      </c>
      <c r="D3581" s="51" t="s">
        <v>1879</v>
      </c>
      <c r="E3581" s="51" t="s">
        <v>103</v>
      </c>
      <c r="F3581" s="51" t="s">
        <v>103</v>
      </c>
      <c r="H3581" s="51" t="s">
        <v>623</v>
      </c>
      <c r="K3581" s="51" t="s">
        <v>2688</v>
      </c>
      <c r="L3581" s="51">
        <v>50218</v>
      </c>
      <c r="N3581" s="53">
        <v>7.7328286269398874E-2</v>
      </c>
      <c r="P3581" s="53">
        <v>7.7328286269398874E-2</v>
      </c>
    </row>
    <row r="3582" spans="1:16" hidden="1">
      <c r="A3582" s="19" t="s">
        <v>2149</v>
      </c>
      <c r="B3582" s="19" t="s">
        <v>1792</v>
      </c>
      <c r="C3582" s="51" t="s">
        <v>681</v>
      </c>
      <c r="D3582" s="51" t="s">
        <v>3982</v>
      </c>
      <c r="E3582" s="51" t="s">
        <v>674</v>
      </c>
      <c r="F3582" s="51" t="s">
        <v>674</v>
      </c>
      <c r="G3582" s="51" t="s">
        <v>674</v>
      </c>
      <c r="H3582" s="51" t="s">
        <v>466</v>
      </c>
      <c r="L3582" s="51">
        <v>6101</v>
      </c>
      <c r="N3582" s="53">
        <v>27316.014469919581</v>
      </c>
      <c r="O3582" s="53">
        <v>0</v>
      </c>
      <c r="P3582" s="53">
        <v>27316.014469919581</v>
      </c>
    </row>
    <row r="3583" spans="1:16" s="135" customFormat="1">
      <c r="A3583" s="135" t="s">
        <v>652</v>
      </c>
      <c r="B3583" s="135" t="s">
        <v>4219</v>
      </c>
      <c r="C3583" s="137" t="s">
        <v>681</v>
      </c>
      <c r="D3583" s="137" t="s">
        <v>3982</v>
      </c>
      <c r="E3583" s="137" t="s">
        <v>4</v>
      </c>
      <c r="F3583" s="137" t="s">
        <v>4</v>
      </c>
      <c r="G3583" s="137" t="s">
        <v>466</v>
      </c>
      <c r="H3583" s="137" t="s">
        <v>466</v>
      </c>
      <c r="I3583" s="137" t="s">
        <v>85</v>
      </c>
      <c r="J3583" s="137"/>
      <c r="K3583" s="137"/>
      <c r="L3583" s="137"/>
      <c r="M3583" s="137"/>
      <c r="N3583" s="136">
        <v>11511</v>
      </c>
      <c r="O3583" s="136"/>
      <c r="P3583" s="136">
        <v>11511</v>
      </c>
    </row>
    <row r="3584" spans="1:16" hidden="1">
      <c r="A3584" s="19" t="s">
        <v>2149</v>
      </c>
      <c r="B3584" s="19" t="s">
        <v>1793</v>
      </c>
      <c r="C3584" s="51" t="s">
        <v>681</v>
      </c>
      <c r="D3584" s="51" t="s">
        <v>1879</v>
      </c>
      <c r="E3584" s="51" t="s">
        <v>672</v>
      </c>
      <c r="F3584" s="51" t="s">
        <v>672</v>
      </c>
      <c r="G3584" s="51" t="s">
        <v>671</v>
      </c>
      <c r="H3584" s="51" t="s">
        <v>1</v>
      </c>
      <c r="J3584" s="51" t="s">
        <v>3978</v>
      </c>
      <c r="L3584" s="51">
        <v>50423</v>
      </c>
      <c r="N3584" s="53">
        <v>80.239605658839821</v>
      </c>
      <c r="O3584" s="53">
        <v>0</v>
      </c>
      <c r="P3584" s="53">
        <v>80.239605658839821</v>
      </c>
    </row>
    <row r="3585" spans="1:17" hidden="1">
      <c r="A3585" s="19" t="s">
        <v>2149</v>
      </c>
      <c r="B3585" s="19" t="s">
        <v>1794</v>
      </c>
      <c r="C3585" s="51" t="s">
        <v>681</v>
      </c>
      <c r="D3585" s="51" t="s">
        <v>3982</v>
      </c>
      <c r="E3585" s="51" t="s">
        <v>676</v>
      </c>
      <c r="F3585" s="51" t="s">
        <v>777</v>
      </c>
      <c r="G3585" s="51" t="s">
        <v>676</v>
      </c>
      <c r="H3585" s="51" t="s">
        <v>1</v>
      </c>
      <c r="L3585" s="51">
        <v>3852</v>
      </c>
      <c r="N3585" s="53">
        <v>9805.7498230027231</v>
      </c>
      <c r="O3585" s="53">
        <v>4468.8773743126185</v>
      </c>
      <c r="P3585" s="53">
        <v>5336.8724486901046</v>
      </c>
    </row>
    <row r="3586" spans="1:17" hidden="1">
      <c r="A3586" s="19" t="s">
        <v>1986</v>
      </c>
      <c r="B3586" s="19" t="s">
        <v>1795</v>
      </c>
      <c r="D3586" s="51" t="s">
        <v>1879</v>
      </c>
      <c r="E3586" s="51" t="s">
        <v>4</v>
      </c>
      <c r="F3586" s="51" t="s">
        <v>4</v>
      </c>
      <c r="H3586" s="51" t="s">
        <v>623</v>
      </c>
      <c r="J3586" s="51" t="s">
        <v>486</v>
      </c>
      <c r="K3586" s="51" t="s">
        <v>3629</v>
      </c>
      <c r="N3586" s="53">
        <v>0</v>
      </c>
      <c r="P3586" s="53">
        <v>0</v>
      </c>
    </row>
    <row r="3587" spans="1:17" hidden="1">
      <c r="A3587" s="19" t="s">
        <v>1985</v>
      </c>
      <c r="B3587" s="19" t="s">
        <v>1795</v>
      </c>
      <c r="D3587" s="51" t="s">
        <v>1879</v>
      </c>
      <c r="E3587" s="51" t="s">
        <v>4</v>
      </c>
      <c r="F3587" s="51" t="s">
        <v>4</v>
      </c>
      <c r="H3587" s="51" t="s">
        <v>623</v>
      </c>
      <c r="J3587" s="51" t="s">
        <v>486</v>
      </c>
      <c r="K3587" s="51" t="s">
        <v>3629</v>
      </c>
      <c r="N3587" s="53">
        <v>5.0071418574779501E-2</v>
      </c>
      <c r="P3587" s="53">
        <v>5.0071418574779501E-2</v>
      </c>
    </row>
    <row r="3588" spans="1:17" hidden="1">
      <c r="A3588" s="19" t="s">
        <v>1984</v>
      </c>
      <c r="B3588" s="19" t="s">
        <v>1795</v>
      </c>
      <c r="D3588" s="51" t="s">
        <v>1879</v>
      </c>
      <c r="E3588" s="51" t="s">
        <v>4</v>
      </c>
      <c r="F3588" s="51" t="s">
        <v>4</v>
      </c>
      <c r="H3588" s="51" t="s">
        <v>623</v>
      </c>
      <c r="J3588" s="51" t="s">
        <v>486</v>
      </c>
      <c r="K3588" s="51" t="s">
        <v>3629</v>
      </c>
      <c r="N3588" s="53">
        <v>6804.5259285814254</v>
      </c>
      <c r="P3588" s="53">
        <v>6804.5259285814254</v>
      </c>
    </row>
    <row r="3589" spans="1:17" hidden="1">
      <c r="A3589" s="19" t="s">
        <v>54</v>
      </c>
      <c r="B3589" s="19" t="s">
        <v>4257</v>
      </c>
      <c r="C3589" s="51" t="s">
        <v>629</v>
      </c>
      <c r="D3589" s="51" t="s">
        <v>3982</v>
      </c>
      <c r="E3589" s="51" t="s">
        <v>622</v>
      </c>
      <c r="F3589" s="51" t="s">
        <v>4256</v>
      </c>
      <c r="H3589" s="51" t="s">
        <v>675</v>
      </c>
      <c r="L3589" s="51">
        <v>120</v>
      </c>
      <c r="N3589" s="53">
        <v>163360</v>
      </c>
      <c r="P3589" s="53">
        <v>163360</v>
      </c>
    </row>
    <row r="3590" spans="1:17" hidden="1">
      <c r="A3590" s="19" t="s">
        <v>39</v>
      </c>
      <c r="B3590" s="19" t="s">
        <v>1796</v>
      </c>
      <c r="C3590" s="51" t="s">
        <v>629</v>
      </c>
      <c r="D3590" s="51" t="s">
        <v>3982</v>
      </c>
      <c r="E3590" s="51" t="s">
        <v>622</v>
      </c>
      <c r="F3590" s="51" t="s">
        <v>622</v>
      </c>
      <c r="H3590" s="51" t="s">
        <v>52</v>
      </c>
      <c r="J3590" s="51" t="s">
        <v>2009</v>
      </c>
      <c r="K3590" s="51" t="s">
        <v>2009</v>
      </c>
      <c r="L3590" s="51">
        <v>54694</v>
      </c>
      <c r="N3590" s="53">
        <v>13364.01</v>
      </c>
      <c r="P3590" s="53">
        <v>13364.01</v>
      </c>
    </row>
    <row r="3591" spans="1:17" hidden="1">
      <c r="A3591" s="19" t="s">
        <v>2682</v>
      </c>
      <c r="B3591" s="19" t="s">
        <v>2871</v>
      </c>
      <c r="D3591" s="51" t="s">
        <v>1879</v>
      </c>
      <c r="E3591" s="51" t="s">
        <v>460</v>
      </c>
      <c r="F3591" s="51" t="s">
        <v>2870</v>
      </c>
      <c r="H3591" s="51" t="s">
        <v>623</v>
      </c>
      <c r="J3591" s="51" t="s">
        <v>2869</v>
      </c>
      <c r="N3591" s="53">
        <v>641</v>
      </c>
      <c r="O3591" s="53">
        <v>641</v>
      </c>
      <c r="P3591" s="53">
        <v>0</v>
      </c>
    </row>
    <row r="3594" spans="1:17">
      <c r="O3594" s="53" t="s">
        <v>6004</v>
      </c>
      <c r="P3594" s="53">
        <f>SUBTOTAL(9,P6:P3583)</f>
        <v>6746515.6606672537</v>
      </c>
      <c r="Q3594" s="19" t="s">
        <v>8806</v>
      </c>
    </row>
    <row r="3595" spans="1:17">
      <c r="P3595" s="150">
        <f>P3594/1000</f>
        <v>6746.5156606672535</v>
      </c>
      <c r="Q3595" s="19" t="s">
        <v>8807</v>
      </c>
    </row>
  </sheetData>
  <autoFilter ref="A2:P3591">
    <filterColumn colId="1">
      <colorFilter dxfId="4"/>
    </filterColumn>
    <filterColumn colId="2">
      <customFilters>
        <customFilter operator="notEqual" val=" "/>
      </customFilters>
    </filterColumn>
    <filterColumn colId="5">
      <filters>
        <filter val="Biogas"/>
        <filter val="Biomass"/>
        <filter val="Biomass &amp; Biowaste"/>
        <filter val="Biomethane"/>
        <filter val="Eligible hydroelectric"/>
        <filter val="Geothermal"/>
        <filter val="Geothermal Energy"/>
        <filter val="Landfill Gas"/>
        <filter val="Small Hydro"/>
        <filter val="Solar"/>
        <filter val="Wind"/>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 sheet</vt:lpstr>
      <vt:lpstr>1. Summary</vt:lpstr>
      <vt:lpstr>2. CA Demand Forecast</vt:lpstr>
      <vt:lpstr>3a. InState Operational RE</vt:lpstr>
      <vt:lpstr>3aa. QFER RE Not in RNS</vt:lpstr>
      <vt:lpstr>3b. InState &lt; 1</vt:lpstr>
      <vt:lpstr>3c. InState Small Hydro</vt:lpstr>
      <vt:lpstr>3d. OOS RPS</vt:lpstr>
      <vt:lpstr>4a. PSD 2017</vt:lpstr>
      <vt:lpstr>4b. PSD - REC Only</vt:lpstr>
      <vt:lpstr>5. Renewable Generation</vt:lpstr>
      <vt:lpstr>QFERPlant_Table</vt:lpstr>
      <vt:lpstr>QFERGeneratorAnnual_2017</vt:lpstr>
      <vt:lpstr>RPS Cerification List</vt:lpstr>
      <vt:lpstr>2017 QFER Generation</vt:lpstr>
      <vt:lpstr>All Generation</vt:lpstr>
      <vt:lpstr>X. Excluded List</vt:lpstr>
      <vt:lpstr>All IDs</vt:lpstr>
    </vt:vector>
  </TitlesOfParts>
  <Company>California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atanghet;hazel.aragon@energy.ca.gov</dc:creator>
  <cp:lastModifiedBy>Aragon, Hazel@Energy</cp:lastModifiedBy>
  <cp:lastPrinted>2017-06-30T17:52:34Z</cp:lastPrinted>
  <dcterms:created xsi:type="dcterms:W3CDTF">2012-02-17T18:05:19Z</dcterms:created>
  <dcterms:modified xsi:type="dcterms:W3CDTF">2018-09-24T20:04:01Z</dcterms:modified>
</cp:coreProperties>
</file>